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7C13DA-DD54-43FD-81B8-52764B105037}" xr6:coauthVersionLast="47" xr6:coauthVersionMax="47" xr10:uidLastSave="{00000000-0000-0000-0000-000000000000}"/>
  <bookViews>
    <workbookView xWindow="0" yWindow="0" windowWidth="11520" windowHeight="12360" tabRatio="712" xr2:uid="{202AE21D-AAF0-40B0-8733-C07A6E5451AA}"/>
  </bookViews>
  <sheets>
    <sheet name="Country Rankings" sheetId="8" r:id="rId1"/>
    <sheet name="Official Medal Table" sheetId="1" r:id="rId2"/>
    <sheet name="Each Gender Podiums" sheetId="4" r:id="rId3"/>
    <sheet name="Each Gender Events" sheetId="6" r:id="rId4"/>
    <sheet name="Countries" sheetId="5" r:id="rId5"/>
    <sheet name="World Population" sheetId="9" r:id="rId6"/>
    <sheet name="Medal values" sheetId="2" r:id="rId7"/>
    <sheet name="Team size" sheetId="3" r:id="rId8"/>
  </sheets>
  <calcPr calcId="191029"/>
  <pivotCaches>
    <pivotCache cacheId="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2" i="8" l="1"/>
  <c r="H92" i="8"/>
  <c r="F92" i="8"/>
  <c r="D92" i="8"/>
  <c r="C97" i="5"/>
  <c r="CT98" i="6"/>
  <c r="CR98" i="6"/>
  <c r="CP98" i="6"/>
  <c r="CN98" i="6"/>
  <c r="CM98" i="6"/>
  <c r="CL98" i="6"/>
  <c r="CJ98" i="6"/>
  <c r="CH98" i="6"/>
  <c r="CF98" i="6"/>
  <c r="CE98" i="6"/>
  <c r="CD98" i="6"/>
  <c r="CB98" i="6"/>
  <c r="BZ98" i="6"/>
  <c r="BX98" i="6"/>
  <c r="BW98" i="6"/>
  <c r="BV98" i="6"/>
  <c r="BT98" i="6"/>
  <c r="BR98" i="6"/>
  <c r="BP98" i="6"/>
  <c r="BO98" i="6"/>
  <c r="BN98" i="6"/>
  <c r="BL98" i="6"/>
  <c r="BJ98" i="6"/>
  <c r="BH98" i="6"/>
  <c r="BG98" i="6"/>
  <c r="BF98" i="6"/>
  <c r="BD98" i="6"/>
  <c r="BB98" i="6"/>
  <c r="AZ98" i="6"/>
  <c r="AY98" i="6"/>
  <c r="AX98" i="6"/>
  <c r="AV98" i="6"/>
  <c r="AT98" i="6"/>
  <c r="AR98" i="6"/>
  <c r="AQ98" i="6"/>
  <c r="AP98" i="6"/>
  <c r="AN98" i="6"/>
  <c r="AL98" i="6"/>
  <c r="AJ98" i="6"/>
  <c r="AI98" i="6"/>
  <c r="AH98" i="6"/>
  <c r="AF98" i="6"/>
  <c r="AD98" i="6"/>
  <c r="AB98" i="6"/>
  <c r="AA98" i="6"/>
  <c r="Z98" i="6"/>
  <c r="X98" i="6"/>
  <c r="V98" i="6"/>
  <c r="T98" i="6"/>
  <c r="S98" i="6"/>
  <c r="R98" i="6"/>
  <c r="P98" i="6"/>
  <c r="N98" i="6"/>
  <c r="L98" i="6"/>
  <c r="K98" i="6"/>
  <c r="J98" i="6"/>
  <c r="H98" i="6"/>
  <c r="F98" i="6"/>
  <c r="D98" i="6"/>
  <c r="C98" i="6"/>
  <c r="B98" i="6"/>
  <c r="A98" i="6"/>
  <c r="CS98" i="6" s="1"/>
  <c r="C96" i="5"/>
  <c r="J91" i="8" s="1"/>
  <c r="CO97" i="6"/>
  <c r="CG97" i="6"/>
  <c r="BY97" i="6"/>
  <c r="BQ97" i="6"/>
  <c r="BI97" i="6"/>
  <c r="BA97" i="6"/>
  <c r="AS97" i="6"/>
  <c r="AK97" i="6"/>
  <c r="AC97" i="6"/>
  <c r="U97" i="6"/>
  <c r="M97" i="6"/>
  <c r="E97" i="6"/>
  <c r="A97" i="6"/>
  <c r="CQ97" i="6" s="1"/>
  <c r="H91" i="8"/>
  <c r="F91" i="8"/>
  <c r="D91" i="8"/>
  <c r="H90" i="8"/>
  <c r="F90" i="8"/>
  <c r="D90" i="8"/>
  <c r="A96" i="6"/>
  <c r="CN96" i="6" s="1"/>
  <c r="CT96" i="6"/>
  <c r="CR96" i="6"/>
  <c r="CP96" i="6"/>
  <c r="CM96" i="6"/>
  <c r="CL96" i="6"/>
  <c r="CJ96" i="6"/>
  <c r="CH96" i="6"/>
  <c r="CE96" i="6"/>
  <c r="CD96" i="6"/>
  <c r="CB96" i="6"/>
  <c r="BZ96" i="6"/>
  <c r="BW96" i="6"/>
  <c r="BV96" i="6"/>
  <c r="BT96" i="6"/>
  <c r="BR96" i="6"/>
  <c r="BO96" i="6"/>
  <c r="BN96" i="6"/>
  <c r="BL96" i="6"/>
  <c r="BJ96" i="6"/>
  <c r="BG96" i="6"/>
  <c r="BF96" i="6"/>
  <c r="BD96" i="6"/>
  <c r="BB96" i="6"/>
  <c r="AY96" i="6"/>
  <c r="AX96" i="6"/>
  <c r="AV96" i="6"/>
  <c r="AT96" i="6"/>
  <c r="AQ96" i="6"/>
  <c r="AP96" i="6"/>
  <c r="AN96" i="6"/>
  <c r="AL96" i="6"/>
  <c r="AI96" i="6"/>
  <c r="AH96" i="6"/>
  <c r="AF96" i="6"/>
  <c r="AD96" i="6"/>
  <c r="AA96" i="6"/>
  <c r="Z96" i="6"/>
  <c r="X96" i="6"/>
  <c r="V96" i="6"/>
  <c r="S96" i="6"/>
  <c r="R96" i="6"/>
  <c r="P96" i="6"/>
  <c r="N96" i="6"/>
  <c r="K96" i="6"/>
  <c r="J96" i="6"/>
  <c r="H96" i="6"/>
  <c r="F96" i="6"/>
  <c r="C96" i="6"/>
  <c r="B96" i="6"/>
  <c r="A95" i="6"/>
  <c r="C95" i="5"/>
  <c r="J90" i="8" s="1"/>
  <c r="H89" i="8"/>
  <c r="F89" i="8"/>
  <c r="D89" i="8"/>
  <c r="C94" i="5"/>
  <c r="J89" i="8" s="1"/>
  <c r="D147" i="3"/>
  <c r="H88" i="8"/>
  <c r="H87" i="8"/>
  <c r="H86" i="8"/>
  <c r="H85" i="8"/>
  <c r="H84" i="8"/>
  <c r="H83" i="8"/>
  <c r="H96" i="8"/>
  <c r="H95" i="8"/>
  <c r="H94" i="8"/>
  <c r="H9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50" i="8"/>
  <c r="H49" i="8"/>
  <c r="H46" i="8"/>
  <c r="H45" i="8"/>
  <c r="H37" i="8"/>
  <c r="H36" i="8"/>
  <c r="H32" i="8"/>
  <c r="H28" i="8"/>
  <c r="H23" i="8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K326" i="1" s="1"/>
  <c r="D4" i="3"/>
  <c r="D3" i="3"/>
  <c r="D2" i="3"/>
  <c r="K2" i="1" s="1"/>
  <c r="AA16" i="6"/>
  <c r="AA15" i="6"/>
  <c r="C93" i="5"/>
  <c r="J88" i="8"/>
  <c r="F88" i="8"/>
  <c r="D88" i="8"/>
  <c r="C92" i="5"/>
  <c r="J87" i="8"/>
  <c r="F87" i="8"/>
  <c r="D87" i="8"/>
  <c r="C91" i="5"/>
  <c r="J67" i="8"/>
  <c r="F67" i="8"/>
  <c r="D67" i="8"/>
  <c r="C90" i="5"/>
  <c r="C89" i="5"/>
  <c r="CG95" i="6"/>
  <c r="BL95" i="6"/>
  <c r="AV95" i="6"/>
  <c r="AF95" i="6"/>
  <c r="P95" i="6"/>
  <c r="CC95" i="6"/>
  <c r="CM94" i="6"/>
  <c r="CK94" i="6"/>
  <c r="CD94" i="6"/>
  <c r="CA94" i="6"/>
  <c r="BS94" i="6"/>
  <c r="BO94" i="6"/>
  <c r="BG94" i="6"/>
  <c r="BE94" i="6"/>
  <c r="AX94" i="6"/>
  <c r="AU94" i="6"/>
  <c r="AM94" i="6"/>
  <c r="AI94" i="6"/>
  <c r="AA94" i="6"/>
  <c r="Y94" i="6"/>
  <c r="R94" i="6"/>
  <c r="O94" i="6"/>
  <c r="G94" i="6"/>
  <c r="C94" i="6"/>
  <c r="A94" i="6"/>
  <c r="CL94" i="6" s="1"/>
  <c r="A93" i="6"/>
  <c r="CO93" i="6" s="1"/>
  <c r="A92" i="6"/>
  <c r="CS92" i="6" s="1"/>
  <c r="CR91" i="6"/>
  <c r="CQ91" i="6"/>
  <c r="CO91" i="6"/>
  <c r="CK91" i="6"/>
  <c r="CJ91" i="6"/>
  <c r="CI91" i="6"/>
  <c r="CG91" i="6"/>
  <c r="CB91" i="6"/>
  <c r="CA91" i="6"/>
  <c r="BY91" i="6"/>
  <c r="BU91" i="6"/>
  <c r="BT91" i="6"/>
  <c r="BS91" i="6"/>
  <c r="BQ91" i="6"/>
  <c r="BL91" i="6"/>
  <c r="BK91" i="6"/>
  <c r="BI91" i="6"/>
  <c r="BE91" i="6"/>
  <c r="BD91" i="6"/>
  <c r="BC91" i="6"/>
  <c r="BA91" i="6"/>
  <c r="AV91" i="6"/>
  <c r="AU91" i="6"/>
  <c r="AS91" i="6"/>
  <c r="AO91" i="6"/>
  <c r="AN91" i="6"/>
  <c r="AM91" i="6"/>
  <c r="AK91" i="6"/>
  <c r="AF91" i="6"/>
  <c r="AE91" i="6"/>
  <c r="AC91" i="6"/>
  <c r="Y91" i="6"/>
  <c r="X91" i="6"/>
  <c r="W91" i="6"/>
  <c r="U91" i="6"/>
  <c r="P91" i="6"/>
  <c r="O91" i="6"/>
  <c r="M91" i="6"/>
  <c r="I91" i="6"/>
  <c r="H91" i="6"/>
  <c r="G91" i="6"/>
  <c r="E91" i="6"/>
  <c r="A91" i="6"/>
  <c r="CM90" i="6"/>
  <c r="BW90" i="6"/>
  <c r="AQ90" i="6"/>
  <c r="A90" i="6"/>
  <c r="BG90" i="6" s="1"/>
  <c r="CO89" i="6"/>
  <c r="CG89" i="6"/>
  <c r="CC89" i="6"/>
  <c r="BU89" i="6"/>
  <c r="BP89" i="6"/>
  <c r="BH89" i="6"/>
  <c r="BC89" i="6"/>
  <c r="AU89" i="6"/>
  <c r="AQ89" i="6"/>
  <c r="AI89" i="6"/>
  <c r="AC89" i="6"/>
  <c r="U89" i="6"/>
  <c r="Q89" i="6"/>
  <c r="K89" i="6"/>
  <c r="H89" i="6"/>
  <c r="C89" i="6"/>
  <c r="A89" i="6"/>
  <c r="CN89" i="6" s="1"/>
  <c r="CT88" i="6"/>
  <c r="CR88" i="6"/>
  <c r="CQ88" i="6"/>
  <c r="CP88" i="6"/>
  <c r="CO88" i="6"/>
  <c r="CN88" i="6"/>
  <c r="CM88" i="6"/>
  <c r="CL88" i="6"/>
  <c r="CJ88" i="6"/>
  <c r="CI88" i="6"/>
  <c r="CH88" i="6"/>
  <c r="CG88" i="6"/>
  <c r="CF88" i="6"/>
  <c r="CE88" i="6"/>
  <c r="CD88" i="6"/>
  <c r="CB88" i="6"/>
  <c r="CA88" i="6"/>
  <c r="BZ88" i="6"/>
  <c r="BY88" i="6"/>
  <c r="BX88" i="6"/>
  <c r="BW88" i="6"/>
  <c r="BV88" i="6"/>
  <c r="BT88" i="6"/>
  <c r="BS88" i="6"/>
  <c r="BR88" i="6"/>
  <c r="BQ88" i="6"/>
  <c r="BP88" i="6"/>
  <c r="BO88" i="6"/>
  <c r="BN88" i="6"/>
  <c r="BL88" i="6"/>
  <c r="BK88" i="6"/>
  <c r="BJ88" i="6"/>
  <c r="BI88" i="6"/>
  <c r="BH88" i="6"/>
  <c r="BG88" i="6"/>
  <c r="BF88" i="6"/>
  <c r="BD88" i="6"/>
  <c r="BC88" i="6"/>
  <c r="BB88" i="6"/>
  <c r="BA88" i="6"/>
  <c r="AZ88" i="6"/>
  <c r="AY88" i="6"/>
  <c r="AX88" i="6"/>
  <c r="AV88" i="6"/>
  <c r="AU88" i="6"/>
  <c r="AT88" i="6"/>
  <c r="AS88" i="6"/>
  <c r="AR88" i="6"/>
  <c r="AQ88" i="6"/>
  <c r="AP88" i="6"/>
  <c r="AN88" i="6"/>
  <c r="AM88" i="6"/>
  <c r="AL88" i="6"/>
  <c r="AK88" i="6"/>
  <c r="AJ88" i="6"/>
  <c r="AI88" i="6"/>
  <c r="AH88" i="6"/>
  <c r="AF88" i="6"/>
  <c r="AE88" i="6"/>
  <c r="AD88" i="6"/>
  <c r="AC88" i="6"/>
  <c r="AB88" i="6"/>
  <c r="AA88" i="6"/>
  <c r="Z88" i="6"/>
  <c r="X88" i="6"/>
  <c r="W88" i="6"/>
  <c r="V88" i="6"/>
  <c r="U88" i="6"/>
  <c r="T88" i="6"/>
  <c r="S88" i="6"/>
  <c r="R88" i="6"/>
  <c r="P88" i="6"/>
  <c r="O88" i="6"/>
  <c r="N88" i="6"/>
  <c r="M88" i="6"/>
  <c r="L88" i="6"/>
  <c r="K88" i="6"/>
  <c r="J88" i="6"/>
  <c r="H88" i="6"/>
  <c r="G88" i="6"/>
  <c r="F88" i="6"/>
  <c r="E88" i="6"/>
  <c r="D88" i="6"/>
  <c r="C88" i="6"/>
  <c r="B88" i="6"/>
  <c r="A88" i="6"/>
  <c r="CS88" i="6" s="1"/>
  <c r="CP87" i="6"/>
  <c r="CN87" i="6"/>
  <c r="CK87" i="6"/>
  <c r="CJ87" i="6"/>
  <c r="CF87" i="6"/>
  <c r="CB87" i="6"/>
  <c r="CA87" i="6"/>
  <c r="BZ87" i="6"/>
  <c r="BU87" i="6"/>
  <c r="BS87" i="6"/>
  <c r="BR87" i="6"/>
  <c r="BQ87" i="6"/>
  <c r="BL87" i="6"/>
  <c r="BJ87" i="6"/>
  <c r="BI87" i="6"/>
  <c r="BH87" i="6"/>
  <c r="BC87" i="6"/>
  <c r="BA87" i="6"/>
  <c r="AZ87" i="6"/>
  <c r="AX87" i="6"/>
  <c r="AT87" i="6"/>
  <c r="AR87" i="6"/>
  <c r="AP87" i="6"/>
  <c r="AO87" i="6"/>
  <c r="AK87" i="6"/>
  <c r="AH87" i="6"/>
  <c r="AG87" i="6"/>
  <c r="AF87" i="6"/>
  <c r="AB87" i="6"/>
  <c r="Y87" i="6"/>
  <c r="X87" i="6"/>
  <c r="W87" i="6"/>
  <c r="R87" i="6"/>
  <c r="P87" i="6"/>
  <c r="O87" i="6"/>
  <c r="N87" i="6"/>
  <c r="I87" i="6"/>
  <c r="G87" i="6"/>
  <c r="F87" i="6"/>
  <c r="E87" i="6"/>
  <c r="A87" i="6"/>
  <c r="CO87" i="6" s="1"/>
  <c r="J86" i="8"/>
  <c r="F86" i="8"/>
  <c r="D86" i="8"/>
  <c r="F66" i="8"/>
  <c r="D66" i="8"/>
  <c r="C88" i="5"/>
  <c r="J66" i="8" s="1"/>
  <c r="C87" i="5"/>
  <c r="J85" i="8"/>
  <c r="F85" i="8"/>
  <c r="D85" i="8"/>
  <c r="J84" i="8"/>
  <c r="F84" i="8"/>
  <c r="D84" i="8"/>
  <c r="C86" i="5"/>
  <c r="C85" i="5"/>
  <c r="J83" i="8" s="1"/>
  <c r="F83" i="8"/>
  <c r="D83" i="8"/>
  <c r="E96" i="6" l="1"/>
  <c r="M96" i="6"/>
  <c r="U96" i="6"/>
  <c r="AC96" i="6"/>
  <c r="AK96" i="6"/>
  <c r="AS96" i="6"/>
  <c r="BA96" i="6"/>
  <c r="BI96" i="6"/>
  <c r="BQ96" i="6"/>
  <c r="BY96" i="6"/>
  <c r="CG96" i="6"/>
  <c r="CO96" i="6"/>
  <c r="H97" i="6"/>
  <c r="P97" i="6"/>
  <c r="X97" i="6"/>
  <c r="AF97" i="6"/>
  <c r="AN97" i="6"/>
  <c r="AV97" i="6"/>
  <c r="BD97" i="6"/>
  <c r="BL97" i="6"/>
  <c r="BT97" i="6"/>
  <c r="CB97" i="6"/>
  <c r="CJ97" i="6"/>
  <c r="CR97" i="6"/>
  <c r="E98" i="6"/>
  <c r="M98" i="6"/>
  <c r="U98" i="6"/>
  <c r="AC98" i="6"/>
  <c r="AK98" i="6"/>
  <c r="AS98" i="6"/>
  <c r="BA98" i="6"/>
  <c r="BI98" i="6"/>
  <c r="BQ98" i="6"/>
  <c r="BY98" i="6"/>
  <c r="CG98" i="6"/>
  <c r="CO98" i="6"/>
  <c r="I97" i="6"/>
  <c r="Q97" i="6"/>
  <c r="Y97" i="6"/>
  <c r="AG97" i="6"/>
  <c r="AO97" i="6"/>
  <c r="AW97" i="6"/>
  <c r="BE97" i="6"/>
  <c r="BM97" i="6"/>
  <c r="BU97" i="6"/>
  <c r="CC97" i="6"/>
  <c r="CK97" i="6"/>
  <c r="CS97" i="6"/>
  <c r="G96" i="6"/>
  <c r="O96" i="6"/>
  <c r="W96" i="6"/>
  <c r="AE96" i="6"/>
  <c r="AM96" i="6"/>
  <c r="AU96" i="6"/>
  <c r="BC96" i="6"/>
  <c r="BK96" i="6"/>
  <c r="BS96" i="6"/>
  <c r="CA96" i="6"/>
  <c r="CI96" i="6"/>
  <c r="CQ96" i="6"/>
  <c r="B97" i="6"/>
  <c r="J97" i="6"/>
  <c r="R97" i="6"/>
  <c r="Z97" i="6"/>
  <c r="AH97" i="6"/>
  <c r="AP97" i="6"/>
  <c r="AX97" i="6"/>
  <c r="BF97" i="6"/>
  <c r="BN97" i="6"/>
  <c r="BV97" i="6"/>
  <c r="CD97" i="6"/>
  <c r="CL97" i="6"/>
  <c r="CT97" i="6"/>
  <c r="G98" i="6"/>
  <c r="O98" i="6"/>
  <c r="W98" i="6"/>
  <c r="AE98" i="6"/>
  <c r="AM98" i="6"/>
  <c r="AU98" i="6"/>
  <c r="BC98" i="6"/>
  <c r="BK98" i="6"/>
  <c r="BS98" i="6"/>
  <c r="CA98" i="6"/>
  <c r="CI98" i="6"/>
  <c r="CQ98" i="6"/>
  <c r="C97" i="6"/>
  <c r="K97" i="6"/>
  <c r="S97" i="6"/>
  <c r="AA97" i="6"/>
  <c r="AI97" i="6"/>
  <c r="AQ97" i="6"/>
  <c r="AY97" i="6"/>
  <c r="BG97" i="6"/>
  <c r="BO97" i="6"/>
  <c r="BW97" i="6"/>
  <c r="CE97" i="6"/>
  <c r="CM97" i="6"/>
  <c r="I96" i="6"/>
  <c r="Q96" i="6"/>
  <c r="Y96" i="6"/>
  <c r="AG96" i="6"/>
  <c r="AO96" i="6"/>
  <c r="AW96" i="6"/>
  <c r="BE96" i="6"/>
  <c r="BM96" i="6"/>
  <c r="BU96" i="6"/>
  <c r="CC96" i="6"/>
  <c r="CK96" i="6"/>
  <c r="CS96" i="6"/>
  <c r="D97" i="6"/>
  <c r="L97" i="6"/>
  <c r="T97" i="6"/>
  <c r="AB97" i="6"/>
  <c r="AJ97" i="6"/>
  <c r="AR97" i="6"/>
  <c r="AZ97" i="6"/>
  <c r="BH97" i="6"/>
  <c r="BP97" i="6"/>
  <c r="BX97" i="6"/>
  <c r="CF97" i="6"/>
  <c r="CN97" i="6"/>
  <c r="I98" i="6"/>
  <c r="Q98" i="6"/>
  <c r="Y98" i="6"/>
  <c r="AG98" i="6"/>
  <c r="AO98" i="6"/>
  <c r="AW98" i="6"/>
  <c r="BE98" i="6"/>
  <c r="BM98" i="6"/>
  <c r="BU98" i="6"/>
  <c r="CC98" i="6"/>
  <c r="CK98" i="6"/>
  <c r="F97" i="6"/>
  <c r="N97" i="6"/>
  <c r="V97" i="6"/>
  <c r="AD97" i="6"/>
  <c r="AL97" i="6"/>
  <c r="AT97" i="6"/>
  <c r="BB97" i="6"/>
  <c r="BJ97" i="6"/>
  <c r="BR97" i="6"/>
  <c r="BZ97" i="6"/>
  <c r="CH97" i="6"/>
  <c r="CP97" i="6"/>
  <c r="D96" i="6"/>
  <c r="L96" i="6"/>
  <c r="T96" i="6"/>
  <c r="AB96" i="6"/>
  <c r="AJ96" i="6"/>
  <c r="AR96" i="6"/>
  <c r="AZ96" i="6"/>
  <c r="BH96" i="6"/>
  <c r="BP96" i="6"/>
  <c r="BX96" i="6"/>
  <c r="CF96" i="6"/>
  <c r="G97" i="6"/>
  <c r="O97" i="6"/>
  <c r="W97" i="6"/>
  <c r="AE97" i="6"/>
  <c r="AM97" i="6"/>
  <c r="AU97" i="6"/>
  <c r="BC97" i="6"/>
  <c r="BK97" i="6"/>
  <c r="BS97" i="6"/>
  <c r="CA97" i="6"/>
  <c r="CI97" i="6"/>
  <c r="K7" i="1"/>
  <c r="K15" i="1"/>
  <c r="K23" i="1"/>
  <c r="K31" i="1"/>
  <c r="H60" i="8" s="1"/>
  <c r="K39" i="1"/>
  <c r="K47" i="1"/>
  <c r="H31" i="8" s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H58" i="8" s="1"/>
  <c r="K231" i="1"/>
  <c r="K239" i="1"/>
  <c r="K247" i="1"/>
  <c r="K255" i="1"/>
  <c r="K263" i="1"/>
  <c r="K271" i="1"/>
  <c r="K279" i="1"/>
  <c r="K287" i="1"/>
  <c r="K295" i="1"/>
  <c r="K303" i="1"/>
  <c r="K311" i="1"/>
  <c r="K319" i="1"/>
  <c r="K327" i="1"/>
  <c r="K8" i="1"/>
  <c r="K16" i="1"/>
  <c r="K24" i="1"/>
  <c r="K32" i="1"/>
  <c r="H62" i="8" s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H64" i="8" s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9" i="1"/>
  <c r="K17" i="1"/>
  <c r="K25" i="1"/>
  <c r="H53" i="8" s="1"/>
  <c r="K33" i="1"/>
  <c r="K41" i="1"/>
  <c r="H55" i="8" s="1"/>
  <c r="K49" i="1"/>
  <c r="H42" i="8" s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H51" i="8" s="1"/>
  <c r="K217" i="1"/>
  <c r="K225" i="1"/>
  <c r="H19" i="8" s="1"/>
  <c r="K233" i="1"/>
  <c r="K241" i="1"/>
  <c r="K249" i="1"/>
  <c r="K257" i="1"/>
  <c r="K265" i="1"/>
  <c r="K273" i="1"/>
  <c r="K281" i="1"/>
  <c r="H20" i="8" s="1"/>
  <c r="K289" i="1"/>
  <c r="K297" i="1"/>
  <c r="K305" i="1"/>
  <c r="K313" i="1"/>
  <c r="K321" i="1"/>
  <c r="K329" i="1"/>
  <c r="K10" i="1"/>
  <c r="K18" i="1"/>
  <c r="K26" i="1"/>
  <c r="K34" i="1"/>
  <c r="K42" i="1"/>
  <c r="K50" i="1"/>
  <c r="K58" i="1"/>
  <c r="H54" i="8" s="1"/>
  <c r="K66" i="1"/>
  <c r="K74" i="1"/>
  <c r="K82" i="1"/>
  <c r="K90" i="1"/>
  <c r="K98" i="1"/>
  <c r="K106" i="1"/>
  <c r="K114" i="1"/>
  <c r="H22" i="8" s="1"/>
  <c r="K122" i="1"/>
  <c r="K130" i="1"/>
  <c r="K138" i="1"/>
  <c r="K146" i="1"/>
  <c r="K154" i="1"/>
  <c r="K162" i="1"/>
  <c r="K170" i="1"/>
  <c r="H57" i="8" s="1"/>
  <c r="K178" i="1"/>
  <c r="H44" i="8" s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" i="1"/>
  <c r="K11" i="1"/>
  <c r="K19" i="1"/>
  <c r="K27" i="1"/>
  <c r="H59" i="8" s="1"/>
  <c r="K35" i="1"/>
  <c r="K43" i="1"/>
  <c r="H65" i="8" s="1"/>
  <c r="K51" i="1"/>
  <c r="H66" i="8" s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H21" i="8" s="1"/>
  <c r="K243" i="1"/>
  <c r="K251" i="1"/>
  <c r="K259" i="1"/>
  <c r="K267" i="1"/>
  <c r="K275" i="1"/>
  <c r="K283" i="1"/>
  <c r="K291" i="1"/>
  <c r="K299" i="1"/>
  <c r="K307" i="1"/>
  <c r="K315" i="1"/>
  <c r="K323" i="1"/>
  <c r="K4" i="1"/>
  <c r="K12" i="1"/>
  <c r="K20" i="1"/>
  <c r="K28" i="1"/>
  <c r="K36" i="1"/>
  <c r="H27" i="8" s="1"/>
  <c r="K44" i="1"/>
  <c r="K52" i="1"/>
  <c r="H67" i="8" s="1"/>
  <c r="K60" i="1"/>
  <c r="H25" i="8" s="1"/>
  <c r="K68" i="1"/>
  <c r="K76" i="1"/>
  <c r="K84" i="1"/>
  <c r="H41" i="8" s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H61" i="8" s="1"/>
  <c r="K236" i="1"/>
  <c r="H26" i="8" s="1"/>
  <c r="K244" i="1"/>
  <c r="K252" i="1"/>
  <c r="K260" i="1"/>
  <c r="K268" i="1"/>
  <c r="K276" i="1"/>
  <c r="K284" i="1"/>
  <c r="K292" i="1"/>
  <c r="K300" i="1"/>
  <c r="K308" i="1"/>
  <c r="K316" i="1"/>
  <c r="K324" i="1"/>
  <c r="K5" i="1"/>
  <c r="K13" i="1"/>
  <c r="H43" i="8" s="1"/>
  <c r="K21" i="1"/>
  <c r="K29" i="1"/>
  <c r="H63" i="8" s="1"/>
  <c r="K37" i="1"/>
  <c r="K45" i="1"/>
  <c r="H16" i="8" s="1"/>
  <c r="K53" i="1"/>
  <c r="K61" i="1"/>
  <c r="K69" i="1"/>
  <c r="K77" i="1"/>
  <c r="H30" i="8" s="1"/>
  <c r="K85" i="1"/>
  <c r="K93" i="1"/>
  <c r="K101" i="1"/>
  <c r="K109" i="1"/>
  <c r="H38" i="8" s="1"/>
  <c r="K117" i="1"/>
  <c r="K125" i="1"/>
  <c r="K133" i="1"/>
  <c r="K141" i="1"/>
  <c r="K149" i="1"/>
  <c r="H56" i="8" s="1"/>
  <c r="K157" i="1"/>
  <c r="K165" i="1"/>
  <c r="K173" i="1"/>
  <c r="K181" i="1"/>
  <c r="K189" i="1"/>
  <c r="K197" i="1"/>
  <c r="K205" i="1"/>
  <c r="K213" i="1"/>
  <c r="K221" i="1"/>
  <c r="H29" i="8" s="1"/>
  <c r="K229" i="1"/>
  <c r="K237" i="1"/>
  <c r="K245" i="1"/>
  <c r="K253" i="1"/>
  <c r="K261" i="1"/>
  <c r="K269" i="1"/>
  <c r="K277" i="1"/>
  <c r="K285" i="1"/>
  <c r="K293" i="1"/>
  <c r="K301" i="1"/>
  <c r="K309" i="1"/>
  <c r="K317" i="1"/>
  <c r="H24" i="8" s="1"/>
  <c r="K325" i="1"/>
  <c r="K6" i="1"/>
  <c r="K14" i="1"/>
  <c r="K22" i="1"/>
  <c r="K30" i="1"/>
  <c r="H7" i="8" s="1"/>
  <c r="K38" i="1"/>
  <c r="H33" i="8" s="1"/>
  <c r="K46" i="1"/>
  <c r="H6" i="8" s="1"/>
  <c r="K54" i="1"/>
  <c r="K62" i="1"/>
  <c r="K70" i="1"/>
  <c r="K78" i="1"/>
  <c r="K86" i="1"/>
  <c r="H18" i="8" s="1"/>
  <c r="K94" i="1"/>
  <c r="K102" i="1"/>
  <c r="K110" i="1"/>
  <c r="K118" i="1"/>
  <c r="K126" i="1"/>
  <c r="K134" i="1"/>
  <c r="K142" i="1"/>
  <c r="K150" i="1"/>
  <c r="K158" i="1"/>
  <c r="K166" i="1"/>
  <c r="K174" i="1"/>
  <c r="H48" i="8" s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S94" i="6"/>
  <c r="AO94" i="6"/>
  <c r="BK94" i="6"/>
  <c r="CE94" i="6"/>
  <c r="B94" i="6"/>
  <c r="W94" i="6"/>
  <c r="AQ94" i="6"/>
  <c r="BN94" i="6"/>
  <c r="CI94" i="6"/>
  <c r="I94" i="6"/>
  <c r="AE94" i="6"/>
  <c r="AY94" i="6"/>
  <c r="BU94" i="6"/>
  <c r="CQ94" i="6"/>
  <c r="K94" i="6"/>
  <c r="AH94" i="6"/>
  <c r="BC94" i="6"/>
  <c r="BW94" i="6"/>
  <c r="CT94" i="6"/>
  <c r="T93" i="6"/>
  <c r="CF93" i="6"/>
  <c r="K93" i="6"/>
  <c r="BW93" i="6"/>
  <c r="AA93" i="6"/>
  <c r="CM93" i="6"/>
  <c r="BP93" i="6"/>
  <c r="AJ93" i="6"/>
  <c r="AQ93" i="6"/>
  <c r="D93" i="6"/>
  <c r="AZ93" i="6"/>
  <c r="BG93" i="6"/>
  <c r="CQ92" i="6"/>
  <c r="AU92" i="6"/>
  <c r="CA92" i="6"/>
  <c r="C92" i="6"/>
  <c r="AI92" i="6"/>
  <c r="CE92" i="6"/>
  <c r="CG92" i="6"/>
  <c r="S92" i="6"/>
  <c r="BO92" i="6"/>
  <c r="E92" i="6"/>
  <c r="U92" i="6"/>
  <c r="AK92" i="6"/>
  <c r="BA92" i="6"/>
  <c r="BQ92" i="6"/>
  <c r="F92" i="6"/>
  <c r="V92" i="6"/>
  <c r="AL92" i="6"/>
  <c r="BR92" i="6"/>
  <c r="CH92" i="6"/>
  <c r="G92" i="6"/>
  <c r="W92" i="6"/>
  <c r="AM92" i="6"/>
  <c r="BC92" i="6"/>
  <c r="BS92" i="6"/>
  <c r="CI92" i="6"/>
  <c r="K92" i="6"/>
  <c r="AA92" i="6"/>
  <c r="AQ92" i="6"/>
  <c r="BG92" i="6"/>
  <c r="BW92" i="6"/>
  <c r="CM92" i="6"/>
  <c r="O92" i="6"/>
  <c r="BK92" i="6"/>
  <c r="AY92" i="6"/>
  <c r="BB92" i="6"/>
  <c r="AC92" i="6"/>
  <c r="AE92" i="6"/>
  <c r="M92" i="6"/>
  <c r="AS92" i="6"/>
  <c r="BI92" i="6"/>
  <c r="BY92" i="6"/>
  <c r="CO92" i="6"/>
  <c r="N92" i="6"/>
  <c r="AD92" i="6"/>
  <c r="AT92" i="6"/>
  <c r="BJ92" i="6"/>
  <c r="BZ92" i="6"/>
  <c r="CP92" i="6"/>
  <c r="M90" i="6"/>
  <c r="AA90" i="6"/>
  <c r="H87" i="6"/>
  <c r="Q87" i="6"/>
  <c r="Z87" i="6"/>
  <c r="AJ87" i="6"/>
  <c r="AS87" i="6"/>
  <c r="BB87" i="6"/>
  <c r="BK87" i="6"/>
  <c r="BT87" i="6"/>
  <c r="CC87" i="6"/>
  <c r="CM87" i="6"/>
  <c r="CE87" i="6"/>
  <c r="BW87" i="6"/>
  <c r="BO87" i="6"/>
  <c r="BG87" i="6"/>
  <c r="AY87" i="6"/>
  <c r="AQ87" i="6"/>
  <c r="AI87" i="6"/>
  <c r="AA87" i="6"/>
  <c r="S87" i="6"/>
  <c r="K87" i="6"/>
  <c r="C87" i="6"/>
  <c r="CT87" i="6"/>
  <c r="CL87" i="6"/>
  <c r="CD87" i="6"/>
  <c r="J87" i="6"/>
  <c r="T87" i="6"/>
  <c r="AC87" i="6"/>
  <c r="AL87" i="6"/>
  <c r="AU87" i="6"/>
  <c r="BD87" i="6"/>
  <c r="BM87" i="6"/>
  <c r="BV87" i="6"/>
  <c r="CG87" i="6"/>
  <c r="CQ87" i="6"/>
  <c r="B87" i="6"/>
  <c r="L87" i="6"/>
  <c r="U87" i="6"/>
  <c r="AD87" i="6"/>
  <c r="AM87" i="6"/>
  <c r="AV87" i="6"/>
  <c r="BE87" i="6"/>
  <c r="BN87" i="6"/>
  <c r="BX87" i="6"/>
  <c r="CH87" i="6"/>
  <c r="CR87" i="6"/>
  <c r="D87" i="6"/>
  <c r="M87" i="6"/>
  <c r="V87" i="6"/>
  <c r="AE87" i="6"/>
  <c r="AN87" i="6"/>
  <c r="AW87" i="6"/>
  <c r="BF87" i="6"/>
  <c r="BP87" i="6"/>
  <c r="BY87" i="6"/>
  <c r="CI87" i="6"/>
  <c r="CS87" i="6"/>
  <c r="CO90" i="6"/>
  <c r="CG90" i="6"/>
  <c r="BY90" i="6"/>
  <c r="BQ90" i="6"/>
  <c r="BI90" i="6"/>
  <c r="BA90" i="6"/>
  <c r="AS90" i="6"/>
  <c r="AK90" i="6"/>
  <c r="AC90" i="6"/>
  <c r="U90" i="6"/>
  <c r="CN90" i="6"/>
  <c r="CF90" i="6"/>
  <c r="BX90" i="6"/>
  <c r="BP90" i="6"/>
  <c r="BH90" i="6"/>
  <c r="AZ90" i="6"/>
  <c r="AR90" i="6"/>
  <c r="AJ90" i="6"/>
  <c r="AB90" i="6"/>
  <c r="T90" i="6"/>
  <c r="L90" i="6"/>
  <c r="D90" i="6"/>
  <c r="CR90" i="6"/>
  <c r="CJ90" i="6"/>
  <c r="CB90" i="6"/>
  <c r="BT90" i="6"/>
  <c r="BL90" i="6"/>
  <c r="BD90" i="6"/>
  <c r="AV90" i="6"/>
  <c r="AN90" i="6"/>
  <c r="AF90" i="6"/>
  <c r="X90" i="6"/>
  <c r="P90" i="6"/>
  <c r="H90" i="6"/>
  <c r="CP90" i="6"/>
  <c r="CH90" i="6"/>
  <c r="BZ90" i="6"/>
  <c r="BR90" i="6"/>
  <c r="BJ90" i="6"/>
  <c r="BB90" i="6"/>
  <c r="AT90" i="6"/>
  <c r="AL90" i="6"/>
  <c r="AD90" i="6"/>
  <c r="V90" i="6"/>
  <c r="N90" i="6"/>
  <c r="F90" i="6"/>
  <c r="CS90" i="6"/>
  <c r="CC90" i="6"/>
  <c r="BM90" i="6"/>
  <c r="AW90" i="6"/>
  <c r="AG90" i="6"/>
  <c r="Q90" i="6"/>
  <c r="C90" i="6"/>
  <c r="CQ90" i="6"/>
  <c r="CA90" i="6"/>
  <c r="BK90" i="6"/>
  <c r="AU90" i="6"/>
  <c r="AE90" i="6"/>
  <c r="O90" i="6"/>
  <c r="B90" i="6"/>
  <c r="CL90" i="6"/>
  <c r="BV90" i="6"/>
  <c r="BF90" i="6"/>
  <c r="AP90" i="6"/>
  <c r="Z90" i="6"/>
  <c r="K90" i="6"/>
  <c r="CK90" i="6"/>
  <c r="BU90" i="6"/>
  <c r="BE90" i="6"/>
  <c r="AO90" i="6"/>
  <c r="Y90" i="6"/>
  <c r="J90" i="6"/>
  <c r="CI90" i="6"/>
  <c r="BS90" i="6"/>
  <c r="BC90" i="6"/>
  <c r="AM90" i="6"/>
  <c r="W90" i="6"/>
  <c r="I90" i="6"/>
  <c r="CE90" i="6"/>
  <c r="BO90" i="6"/>
  <c r="AY90" i="6"/>
  <c r="AI90" i="6"/>
  <c r="S90" i="6"/>
  <c r="G90" i="6"/>
  <c r="CT90" i="6"/>
  <c r="CD90" i="6"/>
  <c r="BN90" i="6"/>
  <c r="AX90" i="6"/>
  <c r="AH90" i="6"/>
  <c r="R90" i="6"/>
  <c r="E90" i="6"/>
  <c r="G95" i="6"/>
  <c r="W95" i="6"/>
  <c r="AM95" i="6"/>
  <c r="BC95" i="6"/>
  <c r="BS95" i="6"/>
  <c r="CO95" i="6"/>
  <c r="F89" i="6"/>
  <c r="N89" i="6"/>
  <c r="AA89" i="6"/>
  <c r="AM89" i="6"/>
  <c r="AZ89" i="6"/>
  <c r="BM89" i="6"/>
  <c r="BY89" i="6"/>
  <c r="CM89" i="6"/>
  <c r="I88" i="6"/>
  <c r="Q88" i="6"/>
  <c r="Y88" i="6"/>
  <c r="AG88" i="6"/>
  <c r="AO88" i="6"/>
  <c r="AW88" i="6"/>
  <c r="BE88" i="6"/>
  <c r="BM88" i="6"/>
  <c r="BU88" i="6"/>
  <c r="CC88" i="6"/>
  <c r="CK88" i="6"/>
  <c r="G89" i="6"/>
  <c r="O89" i="6"/>
  <c r="AB89" i="6"/>
  <c r="AO89" i="6"/>
  <c r="BA89" i="6"/>
  <c r="BO89" i="6"/>
  <c r="CA89" i="6"/>
  <c r="CM91" i="6"/>
  <c r="CE91" i="6"/>
  <c r="BW91" i="6"/>
  <c r="BO91" i="6"/>
  <c r="BG91" i="6"/>
  <c r="AY91" i="6"/>
  <c r="AQ91" i="6"/>
  <c r="AI91" i="6"/>
  <c r="AA91" i="6"/>
  <c r="S91" i="6"/>
  <c r="K91" i="6"/>
  <c r="C91" i="6"/>
  <c r="CT91" i="6"/>
  <c r="CL91" i="6"/>
  <c r="CD91" i="6"/>
  <c r="BV91" i="6"/>
  <c r="BN91" i="6"/>
  <c r="BF91" i="6"/>
  <c r="AX91" i="6"/>
  <c r="AP91" i="6"/>
  <c r="AH91" i="6"/>
  <c r="Z91" i="6"/>
  <c r="R91" i="6"/>
  <c r="J91" i="6"/>
  <c r="B91" i="6"/>
  <c r="CP91" i="6"/>
  <c r="CH91" i="6"/>
  <c r="BZ91" i="6"/>
  <c r="BR91" i="6"/>
  <c r="BJ91" i="6"/>
  <c r="BB91" i="6"/>
  <c r="AT91" i="6"/>
  <c r="AL91" i="6"/>
  <c r="AD91" i="6"/>
  <c r="V91" i="6"/>
  <c r="N91" i="6"/>
  <c r="F91" i="6"/>
  <c r="CN91" i="6"/>
  <c r="CF91" i="6"/>
  <c r="BX91" i="6"/>
  <c r="BP91" i="6"/>
  <c r="BH91" i="6"/>
  <c r="AZ91" i="6"/>
  <c r="AR91" i="6"/>
  <c r="AJ91" i="6"/>
  <c r="AB91" i="6"/>
  <c r="T91" i="6"/>
  <c r="L91" i="6"/>
  <c r="D91" i="6"/>
  <c r="Q91" i="6"/>
  <c r="AG91" i="6"/>
  <c r="AW91" i="6"/>
  <c r="BM91" i="6"/>
  <c r="CC91" i="6"/>
  <c r="CS91" i="6"/>
  <c r="L93" i="6"/>
  <c r="AB93" i="6"/>
  <c r="AR93" i="6"/>
  <c r="BH93" i="6"/>
  <c r="BX93" i="6"/>
  <c r="CN93" i="6"/>
  <c r="J94" i="6"/>
  <c r="Z94" i="6"/>
  <c r="AP94" i="6"/>
  <c r="BF94" i="6"/>
  <c r="BV94" i="6"/>
  <c r="H95" i="6"/>
  <c r="X95" i="6"/>
  <c r="AN95" i="6"/>
  <c r="BD95" i="6"/>
  <c r="BU95" i="6"/>
  <c r="CQ95" i="6"/>
  <c r="M93" i="6"/>
  <c r="AC93" i="6"/>
  <c r="AS93" i="6"/>
  <c r="BI93" i="6"/>
  <c r="BY93" i="6"/>
  <c r="I95" i="6"/>
  <c r="Y95" i="6"/>
  <c r="AO95" i="6"/>
  <c r="BE95" i="6"/>
  <c r="BY95" i="6"/>
  <c r="CS95" i="6"/>
  <c r="CP89" i="6"/>
  <c r="CH89" i="6"/>
  <c r="BZ89" i="6"/>
  <c r="BR89" i="6"/>
  <c r="BJ89" i="6"/>
  <c r="BB89" i="6"/>
  <c r="AT89" i="6"/>
  <c r="AL89" i="6"/>
  <c r="AD89" i="6"/>
  <c r="V89" i="6"/>
  <c r="CT89" i="6"/>
  <c r="CL89" i="6"/>
  <c r="CD89" i="6"/>
  <c r="BV89" i="6"/>
  <c r="BN89" i="6"/>
  <c r="BF89" i="6"/>
  <c r="AX89" i="6"/>
  <c r="AP89" i="6"/>
  <c r="AH89" i="6"/>
  <c r="Z89" i="6"/>
  <c r="R89" i="6"/>
  <c r="CR89" i="6"/>
  <c r="CJ89" i="6"/>
  <c r="CB89" i="6"/>
  <c r="BT89" i="6"/>
  <c r="BL89" i="6"/>
  <c r="BD89" i="6"/>
  <c r="AV89" i="6"/>
  <c r="AN89" i="6"/>
  <c r="AF89" i="6"/>
  <c r="X89" i="6"/>
  <c r="P89" i="6"/>
  <c r="I89" i="6"/>
  <c r="S89" i="6"/>
  <c r="AE89" i="6"/>
  <c r="AR89" i="6"/>
  <c r="BE89" i="6"/>
  <c r="BQ89" i="6"/>
  <c r="CE89" i="6"/>
  <c r="CQ89" i="6"/>
  <c r="CQ93" i="6"/>
  <c r="CI93" i="6"/>
  <c r="CA93" i="6"/>
  <c r="BS93" i="6"/>
  <c r="BK93" i="6"/>
  <c r="BC93" i="6"/>
  <c r="AU93" i="6"/>
  <c r="AM93" i="6"/>
  <c r="AE93" i="6"/>
  <c r="W93" i="6"/>
  <c r="O93" i="6"/>
  <c r="G93" i="6"/>
  <c r="CP93" i="6"/>
  <c r="CH93" i="6"/>
  <c r="BZ93" i="6"/>
  <c r="BR93" i="6"/>
  <c r="BJ93" i="6"/>
  <c r="BB93" i="6"/>
  <c r="AT93" i="6"/>
  <c r="AL93" i="6"/>
  <c r="AD93" i="6"/>
  <c r="V93" i="6"/>
  <c r="N93" i="6"/>
  <c r="F93" i="6"/>
  <c r="CT93" i="6"/>
  <c r="CL93" i="6"/>
  <c r="CD93" i="6"/>
  <c r="BV93" i="6"/>
  <c r="BN93" i="6"/>
  <c r="BF93" i="6"/>
  <c r="AX93" i="6"/>
  <c r="AP93" i="6"/>
  <c r="AH93" i="6"/>
  <c r="Z93" i="6"/>
  <c r="R93" i="6"/>
  <c r="J93" i="6"/>
  <c r="B93" i="6"/>
  <c r="CR93" i="6"/>
  <c r="CJ93" i="6"/>
  <c r="CB93" i="6"/>
  <c r="BT93" i="6"/>
  <c r="BL93" i="6"/>
  <c r="BD93" i="6"/>
  <c r="AV93" i="6"/>
  <c r="AN93" i="6"/>
  <c r="AF93" i="6"/>
  <c r="X93" i="6"/>
  <c r="P93" i="6"/>
  <c r="H93" i="6"/>
  <c r="Q93" i="6"/>
  <c r="AG93" i="6"/>
  <c r="AW93" i="6"/>
  <c r="BM93" i="6"/>
  <c r="CC93" i="6"/>
  <c r="CS93" i="6"/>
  <c r="M95" i="6"/>
  <c r="AC95" i="6"/>
  <c r="AS95" i="6"/>
  <c r="BI95" i="6"/>
  <c r="CA95" i="6"/>
  <c r="B89" i="6"/>
  <c r="J89" i="6"/>
  <c r="T89" i="6"/>
  <c r="AG89" i="6"/>
  <c r="AS89" i="6"/>
  <c r="BG89" i="6"/>
  <c r="BS89" i="6"/>
  <c r="CF89" i="6"/>
  <c r="CS89" i="6"/>
  <c r="C93" i="6"/>
  <c r="S93" i="6"/>
  <c r="AI93" i="6"/>
  <c r="AY93" i="6"/>
  <c r="BO93" i="6"/>
  <c r="CE93" i="6"/>
  <c r="CO94" i="6"/>
  <c r="CG94" i="6"/>
  <c r="BY94" i="6"/>
  <c r="BQ94" i="6"/>
  <c r="BI94" i="6"/>
  <c r="BA94" i="6"/>
  <c r="AS94" i="6"/>
  <c r="AK94" i="6"/>
  <c r="AC94" i="6"/>
  <c r="U94" i="6"/>
  <c r="M94" i="6"/>
  <c r="E94" i="6"/>
  <c r="CN94" i="6"/>
  <c r="CF94" i="6"/>
  <c r="BX94" i="6"/>
  <c r="BP94" i="6"/>
  <c r="BH94" i="6"/>
  <c r="AZ94" i="6"/>
  <c r="AR94" i="6"/>
  <c r="AJ94" i="6"/>
  <c r="AB94" i="6"/>
  <c r="T94" i="6"/>
  <c r="L94" i="6"/>
  <c r="D94" i="6"/>
  <c r="CR94" i="6"/>
  <c r="CJ94" i="6"/>
  <c r="CB94" i="6"/>
  <c r="BT94" i="6"/>
  <c r="BL94" i="6"/>
  <c r="BD94" i="6"/>
  <c r="AV94" i="6"/>
  <c r="AN94" i="6"/>
  <c r="AF94" i="6"/>
  <c r="X94" i="6"/>
  <c r="P94" i="6"/>
  <c r="H94" i="6"/>
  <c r="CP94" i="6"/>
  <c r="CH94" i="6"/>
  <c r="BZ94" i="6"/>
  <c r="BR94" i="6"/>
  <c r="BJ94" i="6"/>
  <c r="BB94" i="6"/>
  <c r="AT94" i="6"/>
  <c r="AL94" i="6"/>
  <c r="AD94" i="6"/>
  <c r="V94" i="6"/>
  <c r="N94" i="6"/>
  <c r="F94" i="6"/>
  <c r="Q94" i="6"/>
  <c r="AG94" i="6"/>
  <c r="AW94" i="6"/>
  <c r="BM94" i="6"/>
  <c r="CC94" i="6"/>
  <c r="CS94" i="6"/>
  <c r="O95" i="6"/>
  <c r="AE95" i="6"/>
  <c r="AU95" i="6"/>
  <c r="BK95" i="6"/>
  <c r="D89" i="6"/>
  <c r="L89" i="6"/>
  <c r="W89" i="6"/>
  <c r="AJ89" i="6"/>
  <c r="AW89" i="6"/>
  <c r="BI89" i="6"/>
  <c r="BW89" i="6"/>
  <c r="CI89" i="6"/>
  <c r="E93" i="6"/>
  <c r="U93" i="6"/>
  <c r="AK93" i="6"/>
  <c r="BA93" i="6"/>
  <c r="BQ93" i="6"/>
  <c r="CG93" i="6"/>
  <c r="CM95" i="6"/>
  <c r="CE95" i="6"/>
  <c r="BW95" i="6"/>
  <c r="BO95" i="6"/>
  <c r="BG95" i="6"/>
  <c r="AY95" i="6"/>
  <c r="AQ95" i="6"/>
  <c r="AI95" i="6"/>
  <c r="AA95" i="6"/>
  <c r="S95" i="6"/>
  <c r="K95" i="6"/>
  <c r="C95" i="6"/>
  <c r="CT95" i="6"/>
  <c r="CL95" i="6"/>
  <c r="CD95" i="6"/>
  <c r="BV95" i="6"/>
  <c r="BN95" i="6"/>
  <c r="BF95" i="6"/>
  <c r="AX95" i="6"/>
  <c r="AP95" i="6"/>
  <c r="AH95" i="6"/>
  <c r="Z95" i="6"/>
  <c r="R95" i="6"/>
  <c r="J95" i="6"/>
  <c r="B95" i="6"/>
  <c r="CR95" i="6"/>
  <c r="CJ95" i="6"/>
  <c r="CB95" i="6"/>
  <c r="BT95" i="6"/>
  <c r="CP95" i="6"/>
  <c r="CH95" i="6"/>
  <c r="BZ95" i="6"/>
  <c r="BR95" i="6"/>
  <c r="BJ95" i="6"/>
  <c r="BB95" i="6"/>
  <c r="AT95" i="6"/>
  <c r="AL95" i="6"/>
  <c r="AD95" i="6"/>
  <c r="V95" i="6"/>
  <c r="N95" i="6"/>
  <c r="F95" i="6"/>
  <c r="CN95" i="6"/>
  <c r="CF95" i="6"/>
  <c r="BX95" i="6"/>
  <c r="BP95" i="6"/>
  <c r="BH95" i="6"/>
  <c r="AZ95" i="6"/>
  <c r="AR95" i="6"/>
  <c r="AJ95" i="6"/>
  <c r="AB95" i="6"/>
  <c r="T95" i="6"/>
  <c r="L95" i="6"/>
  <c r="D95" i="6"/>
  <c r="Q95" i="6"/>
  <c r="AG95" i="6"/>
  <c r="AW95" i="6"/>
  <c r="BM95" i="6"/>
  <c r="CI95" i="6"/>
  <c r="E89" i="6"/>
  <c r="M89" i="6"/>
  <c r="Y89" i="6"/>
  <c r="AK89" i="6"/>
  <c r="AY89" i="6"/>
  <c r="BK89" i="6"/>
  <c r="BX89" i="6"/>
  <c r="CK89" i="6"/>
  <c r="I93" i="6"/>
  <c r="Y93" i="6"/>
  <c r="AO93" i="6"/>
  <c r="BE93" i="6"/>
  <c r="BU93" i="6"/>
  <c r="CK93" i="6"/>
  <c r="E95" i="6"/>
  <c r="U95" i="6"/>
  <c r="AK95" i="6"/>
  <c r="BA95" i="6"/>
  <c r="BQ95" i="6"/>
  <c r="CK95" i="6"/>
  <c r="B92" i="6"/>
  <c r="J92" i="6"/>
  <c r="R92" i="6"/>
  <c r="Z92" i="6"/>
  <c r="AH92" i="6"/>
  <c r="AP92" i="6"/>
  <c r="AX92" i="6"/>
  <c r="BF92" i="6"/>
  <c r="BN92" i="6"/>
  <c r="BV92" i="6"/>
  <c r="CD92" i="6"/>
  <c r="CL92" i="6"/>
  <c r="CT92" i="6"/>
  <c r="D92" i="6"/>
  <c r="L92" i="6"/>
  <c r="T92" i="6"/>
  <c r="AB92" i="6"/>
  <c r="AJ92" i="6"/>
  <c r="AR92" i="6"/>
  <c r="AZ92" i="6"/>
  <c r="BH92" i="6"/>
  <c r="BP92" i="6"/>
  <c r="BX92" i="6"/>
  <c r="CF92" i="6"/>
  <c r="CN92" i="6"/>
  <c r="H92" i="6"/>
  <c r="P92" i="6"/>
  <c r="X92" i="6"/>
  <c r="AF92" i="6"/>
  <c r="AN92" i="6"/>
  <c r="AV92" i="6"/>
  <c r="BD92" i="6"/>
  <c r="BL92" i="6"/>
  <c r="BT92" i="6"/>
  <c r="CB92" i="6"/>
  <c r="CJ92" i="6"/>
  <c r="CR92" i="6"/>
  <c r="I92" i="6"/>
  <c r="Q92" i="6"/>
  <c r="Y92" i="6"/>
  <c r="AG92" i="6"/>
  <c r="AO92" i="6"/>
  <c r="AW92" i="6"/>
  <c r="BE92" i="6"/>
  <c r="BM92" i="6"/>
  <c r="BU92" i="6"/>
  <c r="CC92" i="6"/>
  <c r="CK92" i="6"/>
  <c r="C84" i="5"/>
  <c r="J96" i="8" s="1"/>
  <c r="F96" i="8"/>
  <c r="D96" i="8"/>
  <c r="C83" i="5"/>
  <c r="J95" i="8"/>
  <c r="F95" i="8"/>
  <c r="D95" i="8"/>
  <c r="C82" i="5"/>
  <c r="CM86" i="6"/>
  <c r="CD86" i="6"/>
  <c r="BT86" i="6"/>
  <c r="BK86" i="6"/>
  <c r="BB86" i="6"/>
  <c r="AS86" i="6"/>
  <c r="AJ86" i="6"/>
  <c r="AA86" i="6"/>
  <c r="R86" i="6"/>
  <c r="H86" i="6"/>
  <c r="A86" i="6"/>
  <c r="CS86" i="6" s="1"/>
  <c r="CN85" i="6"/>
  <c r="CJ85" i="6"/>
  <c r="BZ85" i="6"/>
  <c r="BR85" i="6"/>
  <c r="BP85" i="6"/>
  <c r="BD85" i="6"/>
  <c r="AV85" i="6"/>
  <c r="AT85" i="6"/>
  <c r="AJ85" i="6"/>
  <c r="AB85" i="6"/>
  <c r="X85" i="6"/>
  <c r="N85" i="6"/>
  <c r="F85" i="6"/>
  <c r="D85" i="6"/>
  <c r="A85" i="6"/>
  <c r="CO85" i="6" s="1"/>
  <c r="CT84" i="6"/>
  <c r="CR84" i="6"/>
  <c r="CP84" i="6"/>
  <c r="CN84" i="6"/>
  <c r="CM84" i="6"/>
  <c r="CL84" i="6"/>
  <c r="CJ84" i="6"/>
  <c r="CH84" i="6"/>
  <c r="CF84" i="6"/>
  <c r="CE84" i="6"/>
  <c r="CD84" i="6"/>
  <c r="CB84" i="6"/>
  <c r="BZ84" i="6"/>
  <c r="BX84" i="6"/>
  <c r="BW84" i="6"/>
  <c r="BV84" i="6"/>
  <c r="BT84" i="6"/>
  <c r="BR84" i="6"/>
  <c r="BP84" i="6"/>
  <c r="BO84" i="6"/>
  <c r="BN84" i="6"/>
  <c r="BL84" i="6"/>
  <c r="BJ84" i="6"/>
  <c r="BH84" i="6"/>
  <c r="BG84" i="6"/>
  <c r="BF84" i="6"/>
  <c r="BD84" i="6"/>
  <c r="BB84" i="6"/>
  <c r="AZ84" i="6"/>
  <c r="AY84" i="6"/>
  <c r="AX84" i="6"/>
  <c r="AV84" i="6"/>
  <c r="AT84" i="6"/>
  <c r="AR84" i="6"/>
  <c r="AQ84" i="6"/>
  <c r="AP84" i="6"/>
  <c r="AN84" i="6"/>
  <c r="AL84" i="6"/>
  <c r="AJ84" i="6"/>
  <c r="AI84" i="6"/>
  <c r="AH84" i="6"/>
  <c r="AF84" i="6"/>
  <c r="AD84" i="6"/>
  <c r="AB84" i="6"/>
  <c r="AA84" i="6"/>
  <c r="Z84" i="6"/>
  <c r="X84" i="6"/>
  <c r="V84" i="6"/>
  <c r="T84" i="6"/>
  <c r="S84" i="6"/>
  <c r="R84" i="6"/>
  <c r="P84" i="6"/>
  <c r="N84" i="6"/>
  <c r="L84" i="6"/>
  <c r="K84" i="6"/>
  <c r="J84" i="6"/>
  <c r="H84" i="6"/>
  <c r="F84" i="6"/>
  <c r="D84" i="6"/>
  <c r="C84" i="6"/>
  <c r="B84" i="6"/>
  <c r="A84" i="6"/>
  <c r="CQ84" i="6" s="1"/>
  <c r="J94" i="8"/>
  <c r="F94" i="8"/>
  <c r="D94" i="8"/>
  <c r="F93" i="8"/>
  <c r="D93" i="8"/>
  <c r="C81" i="5"/>
  <c r="J93" i="8" s="1"/>
  <c r="J78" i="8"/>
  <c r="F78" i="8"/>
  <c r="D78" i="8"/>
  <c r="J26" i="8"/>
  <c r="F26" i="8"/>
  <c r="D26" i="8"/>
  <c r="J42" i="8"/>
  <c r="F42" i="8"/>
  <c r="D42" i="8"/>
  <c r="J70" i="8"/>
  <c r="F70" i="8"/>
  <c r="D70" i="8"/>
  <c r="J77" i="8"/>
  <c r="F77" i="8"/>
  <c r="D77" i="8"/>
  <c r="C80" i="5"/>
  <c r="C79" i="5"/>
  <c r="F82" i="8"/>
  <c r="D82" i="8"/>
  <c r="A83" i="6"/>
  <c r="CM83" i="6" s="1"/>
  <c r="CM82" i="6"/>
  <c r="CI82" i="6"/>
  <c r="CE82" i="6"/>
  <c r="BW82" i="6"/>
  <c r="BS82" i="6"/>
  <c r="BO82" i="6"/>
  <c r="BG82" i="6"/>
  <c r="BC82" i="6"/>
  <c r="AY82" i="6"/>
  <c r="AQ82" i="6"/>
  <c r="AM82" i="6"/>
  <c r="AI82" i="6"/>
  <c r="AA82" i="6"/>
  <c r="W82" i="6"/>
  <c r="S82" i="6"/>
  <c r="K82" i="6"/>
  <c r="G82" i="6"/>
  <c r="C82" i="6"/>
  <c r="A82" i="6"/>
  <c r="CN82" i="6" s="1"/>
  <c r="CO81" i="6"/>
  <c r="CN81" i="6"/>
  <c r="CG81" i="6"/>
  <c r="CF81" i="6"/>
  <c r="BY81" i="6"/>
  <c r="BX81" i="6"/>
  <c r="BQ81" i="6"/>
  <c r="BP81" i="6"/>
  <c r="BI81" i="6"/>
  <c r="BH81" i="6"/>
  <c r="BA81" i="6"/>
  <c r="AZ81" i="6"/>
  <c r="AS81" i="6"/>
  <c r="AR81" i="6"/>
  <c r="AK81" i="6"/>
  <c r="AJ81" i="6"/>
  <c r="AC81" i="6"/>
  <c r="AB81" i="6"/>
  <c r="U81" i="6"/>
  <c r="T81" i="6"/>
  <c r="M81" i="6"/>
  <c r="L81" i="6"/>
  <c r="E81" i="6"/>
  <c r="D81" i="6"/>
  <c r="A81" i="6"/>
  <c r="CQ81" i="6" s="1"/>
  <c r="CQ80" i="6"/>
  <c r="CP80" i="6"/>
  <c r="CM80" i="6"/>
  <c r="CI80" i="6"/>
  <c r="CH80" i="6"/>
  <c r="CE80" i="6"/>
  <c r="CA80" i="6"/>
  <c r="BZ80" i="6"/>
  <c r="BW80" i="6"/>
  <c r="BS80" i="6"/>
  <c r="BR80" i="6"/>
  <c r="BO80" i="6"/>
  <c r="BK80" i="6"/>
  <c r="BJ80" i="6"/>
  <c r="BG80" i="6"/>
  <c r="BC80" i="6"/>
  <c r="BB80" i="6"/>
  <c r="AY80" i="6"/>
  <c r="AU80" i="6"/>
  <c r="AT80" i="6"/>
  <c r="AQ80" i="6"/>
  <c r="AM80" i="6"/>
  <c r="AL80" i="6"/>
  <c r="AI80" i="6"/>
  <c r="AE80" i="6"/>
  <c r="AD80" i="6"/>
  <c r="AA80" i="6"/>
  <c r="W80" i="6"/>
  <c r="V80" i="6"/>
  <c r="S80" i="6"/>
  <c r="O80" i="6"/>
  <c r="N80" i="6"/>
  <c r="K80" i="6"/>
  <c r="G80" i="6"/>
  <c r="F80" i="6"/>
  <c r="C80" i="6"/>
  <c r="A80" i="6"/>
  <c r="CS80" i="6" s="1"/>
  <c r="CR79" i="6"/>
  <c r="CJ79" i="6"/>
  <c r="CB79" i="6"/>
  <c r="BT79" i="6"/>
  <c r="BL79" i="6"/>
  <c r="BD79" i="6"/>
  <c r="AV79" i="6"/>
  <c r="AN79" i="6"/>
  <c r="AF79" i="6"/>
  <c r="X79" i="6"/>
  <c r="P79" i="6"/>
  <c r="H79" i="6"/>
  <c r="A79" i="6"/>
  <c r="CM79" i="6" s="1"/>
  <c r="C78" i="5"/>
  <c r="J82" i="8" s="1"/>
  <c r="C77" i="5"/>
  <c r="C76" i="5"/>
  <c r="C75" i="5"/>
  <c r="G61" i="6"/>
  <c r="G8" i="6"/>
  <c r="J75" i="8"/>
  <c r="F75" i="8"/>
  <c r="D75" i="8"/>
  <c r="K29" i="6"/>
  <c r="K3" i="6"/>
  <c r="CM78" i="6"/>
  <c r="CF78" i="6"/>
  <c r="CE78" i="6"/>
  <c r="BX78" i="6"/>
  <c r="BW78" i="6"/>
  <c r="BP78" i="6"/>
  <c r="BO78" i="6"/>
  <c r="BG78" i="6"/>
  <c r="AZ78" i="6"/>
  <c r="AY78" i="6"/>
  <c r="AR78" i="6"/>
  <c r="AQ78" i="6"/>
  <c r="AJ78" i="6"/>
  <c r="AI78" i="6"/>
  <c r="AA78" i="6"/>
  <c r="T78" i="6"/>
  <c r="S78" i="6"/>
  <c r="L78" i="6"/>
  <c r="K78" i="6"/>
  <c r="D78" i="6"/>
  <c r="C78" i="6"/>
  <c r="A78" i="6"/>
  <c r="CT78" i="6" s="1"/>
  <c r="CP77" i="6"/>
  <c r="CN77" i="6"/>
  <c r="CM77" i="6"/>
  <c r="CL77" i="6"/>
  <c r="CF77" i="6"/>
  <c r="CD77" i="6"/>
  <c r="CB77" i="6"/>
  <c r="BZ77" i="6"/>
  <c r="BV77" i="6"/>
  <c r="BR77" i="6"/>
  <c r="BQ77" i="6"/>
  <c r="BP77" i="6"/>
  <c r="BJ77" i="6"/>
  <c r="BH77" i="6"/>
  <c r="BG77" i="6"/>
  <c r="BF77" i="6"/>
  <c r="AZ77" i="6"/>
  <c r="AX77" i="6"/>
  <c r="AV77" i="6"/>
  <c r="AT77" i="6"/>
  <c r="AP77" i="6"/>
  <c r="AL77" i="6"/>
  <c r="AK77" i="6"/>
  <c r="AJ77" i="6"/>
  <c r="AD77" i="6"/>
  <c r="AB77" i="6"/>
  <c r="AA77" i="6"/>
  <c r="Z77" i="6"/>
  <c r="T77" i="6"/>
  <c r="R77" i="6"/>
  <c r="P77" i="6"/>
  <c r="N77" i="6"/>
  <c r="J77" i="6"/>
  <c r="F77" i="6"/>
  <c r="E77" i="6"/>
  <c r="D77" i="6"/>
  <c r="A77" i="6"/>
  <c r="CS77" i="6" s="1"/>
  <c r="CT76" i="6"/>
  <c r="CR76" i="6"/>
  <c r="CQ76" i="6"/>
  <c r="CP76" i="6"/>
  <c r="CO76" i="6"/>
  <c r="CM76" i="6"/>
  <c r="CL76" i="6"/>
  <c r="CJ76" i="6"/>
  <c r="CI76" i="6"/>
  <c r="CH76" i="6"/>
  <c r="CG76" i="6"/>
  <c r="CF76" i="6"/>
  <c r="CD76" i="6"/>
  <c r="CB76" i="6"/>
  <c r="CA76" i="6"/>
  <c r="BZ76" i="6"/>
  <c r="BY76" i="6"/>
  <c r="BX76" i="6"/>
  <c r="BW76" i="6"/>
  <c r="BT76" i="6"/>
  <c r="BS76" i="6"/>
  <c r="BR76" i="6"/>
  <c r="BQ76" i="6"/>
  <c r="BP76" i="6"/>
  <c r="BO76" i="6"/>
  <c r="BN76" i="6"/>
  <c r="BK76" i="6"/>
  <c r="BJ76" i="6"/>
  <c r="BI76" i="6"/>
  <c r="BH76" i="6"/>
  <c r="BG76" i="6"/>
  <c r="BF76" i="6"/>
  <c r="BD76" i="6"/>
  <c r="BB76" i="6"/>
  <c r="BA76" i="6"/>
  <c r="AZ76" i="6"/>
  <c r="AY76" i="6"/>
  <c r="AX76" i="6"/>
  <c r="AV76" i="6"/>
  <c r="AU76" i="6"/>
  <c r="AS76" i="6"/>
  <c r="AR76" i="6"/>
  <c r="AQ76" i="6"/>
  <c r="AP76" i="6"/>
  <c r="AN76" i="6"/>
  <c r="AM76" i="6"/>
  <c r="AL76" i="6"/>
  <c r="AJ76" i="6"/>
  <c r="AI76" i="6"/>
  <c r="AH76" i="6"/>
  <c r="AF76" i="6"/>
  <c r="AE76" i="6"/>
  <c r="AD76" i="6"/>
  <c r="AC76" i="6"/>
  <c r="AA76" i="6"/>
  <c r="Z76" i="6"/>
  <c r="X76" i="6"/>
  <c r="W76" i="6"/>
  <c r="V76" i="6"/>
  <c r="U76" i="6"/>
  <c r="T76" i="6"/>
  <c r="R76" i="6"/>
  <c r="P76" i="6"/>
  <c r="O76" i="6"/>
  <c r="N76" i="6"/>
  <c r="M76" i="6"/>
  <c r="L76" i="6"/>
  <c r="K76" i="6"/>
  <c r="H76" i="6"/>
  <c r="G76" i="6"/>
  <c r="F76" i="6"/>
  <c r="E76" i="6"/>
  <c r="D76" i="6"/>
  <c r="C76" i="6"/>
  <c r="B76" i="6"/>
  <c r="A76" i="6"/>
  <c r="CS76" i="6" s="1"/>
  <c r="A75" i="6"/>
  <c r="CS75" i="6" s="1"/>
  <c r="J74" i="8"/>
  <c r="F74" i="8"/>
  <c r="D74" i="8"/>
  <c r="J73" i="8"/>
  <c r="F73" i="8"/>
  <c r="D73" i="8"/>
  <c r="C74" i="5"/>
  <c r="C73" i="5"/>
  <c r="C72" i="5"/>
  <c r="J72" i="8"/>
  <c r="F72" i="8"/>
  <c r="D72" i="8"/>
  <c r="F59" i="8"/>
  <c r="D59" i="8"/>
  <c r="C71" i="5"/>
  <c r="C70" i="5"/>
  <c r="J59" i="8" s="1"/>
  <c r="C69" i="5"/>
  <c r="J47" i="8"/>
  <c r="F47" i="8"/>
  <c r="D47" i="8"/>
  <c r="J81" i="8"/>
  <c r="F81" i="8"/>
  <c r="D81" i="8"/>
  <c r="C68" i="5"/>
  <c r="C67" i="5"/>
  <c r="CN74" i="6"/>
  <c r="CJ74" i="6"/>
  <c r="CH74" i="6"/>
  <c r="CG74" i="6"/>
  <c r="BX74" i="6"/>
  <c r="BT74" i="6"/>
  <c r="BR74" i="6"/>
  <c r="BQ74" i="6"/>
  <c r="BH74" i="6"/>
  <c r="BD74" i="6"/>
  <c r="BB74" i="6"/>
  <c r="BA74" i="6"/>
  <c r="AR74" i="6"/>
  <c r="AN74" i="6"/>
  <c r="AL74" i="6"/>
  <c r="AK74" i="6"/>
  <c r="AB74" i="6"/>
  <c r="X74" i="6"/>
  <c r="V74" i="6"/>
  <c r="U74" i="6"/>
  <c r="M74" i="6"/>
  <c r="L74" i="6"/>
  <c r="H74" i="6"/>
  <c r="F74" i="6"/>
  <c r="E74" i="6"/>
  <c r="D74" i="6"/>
  <c r="A74" i="6"/>
  <c r="CM74" i="6" s="1"/>
  <c r="A73" i="6"/>
  <c r="CO73" i="6" s="1"/>
  <c r="CR72" i="6"/>
  <c r="CJ72" i="6"/>
  <c r="CB72" i="6"/>
  <c r="BT72" i="6"/>
  <c r="AV72" i="6"/>
  <c r="AN72" i="6"/>
  <c r="AF72" i="6"/>
  <c r="X72" i="6"/>
  <c r="P72" i="6"/>
  <c r="H72" i="6"/>
  <c r="A72" i="6"/>
  <c r="CQ72" i="6" s="1"/>
  <c r="CP71" i="6"/>
  <c r="CO71" i="6"/>
  <c r="CN71" i="6"/>
  <c r="CM71" i="6"/>
  <c r="CL71" i="6"/>
  <c r="CF71" i="6"/>
  <c r="CE71" i="6"/>
  <c r="CD71" i="6"/>
  <c r="CA71" i="6"/>
  <c r="BZ71" i="6"/>
  <c r="BV71" i="6"/>
  <c r="BS71" i="6"/>
  <c r="BR71" i="6"/>
  <c r="BQ71" i="6"/>
  <c r="BP71" i="6"/>
  <c r="BJ71" i="6"/>
  <c r="BI71" i="6"/>
  <c r="BH71" i="6"/>
  <c r="BG71" i="6"/>
  <c r="BF71" i="6"/>
  <c r="AZ71" i="6"/>
  <c r="AY71" i="6"/>
  <c r="AX71" i="6"/>
  <c r="AU71" i="6"/>
  <c r="AT71" i="6"/>
  <c r="AP71" i="6"/>
  <c r="AM71" i="6"/>
  <c r="AL71" i="6"/>
  <c r="AK71" i="6"/>
  <c r="AJ71" i="6"/>
  <c r="AD71" i="6"/>
  <c r="AC71" i="6"/>
  <c r="AB71" i="6"/>
  <c r="AA71" i="6"/>
  <c r="Z71" i="6"/>
  <c r="T71" i="6"/>
  <c r="S71" i="6"/>
  <c r="R71" i="6"/>
  <c r="O71" i="6"/>
  <c r="N71" i="6"/>
  <c r="J71" i="6"/>
  <c r="G71" i="6"/>
  <c r="F71" i="6"/>
  <c r="E71" i="6"/>
  <c r="D71" i="6"/>
  <c r="C71" i="6"/>
  <c r="A71" i="6"/>
  <c r="CS71" i="6" s="1"/>
  <c r="CR70" i="6"/>
  <c r="CQ70" i="6"/>
  <c r="CP70" i="6"/>
  <c r="CO70" i="6"/>
  <c r="CN70" i="6"/>
  <c r="CJ70" i="6"/>
  <c r="CI70" i="6"/>
  <c r="CH70" i="6"/>
  <c r="CG70" i="6"/>
  <c r="CF70" i="6"/>
  <c r="CB70" i="6"/>
  <c r="CA70" i="6"/>
  <c r="BZ70" i="6"/>
  <c r="BY70" i="6"/>
  <c r="BX70" i="6"/>
  <c r="BT70" i="6"/>
  <c r="BS70" i="6"/>
  <c r="BR70" i="6"/>
  <c r="BQ70" i="6"/>
  <c r="BP70" i="6"/>
  <c r="BL70" i="6"/>
  <c r="BK70" i="6"/>
  <c r="BJ70" i="6"/>
  <c r="BI70" i="6"/>
  <c r="BH70" i="6"/>
  <c r="BD70" i="6"/>
  <c r="BC70" i="6"/>
  <c r="BB70" i="6"/>
  <c r="BA70" i="6"/>
  <c r="AZ70" i="6"/>
  <c r="AV70" i="6"/>
  <c r="AU70" i="6"/>
  <c r="AT70" i="6"/>
  <c r="AS70" i="6"/>
  <c r="AR70" i="6"/>
  <c r="AN70" i="6"/>
  <c r="AM70" i="6"/>
  <c r="AL70" i="6"/>
  <c r="AK70" i="6"/>
  <c r="AJ70" i="6"/>
  <c r="AF70" i="6"/>
  <c r="AE70" i="6"/>
  <c r="AD70" i="6"/>
  <c r="AC70" i="6"/>
  <c r="AB70" i="6"/>
  <c r="X70" i="6"/>
  <c r="W70" i="6"/>
  <c r="V70" i="6"/>
  <c r="U70" i="6"/>
  <c r="T70" i="6"/>
  <c r="P70" i="6"/>
  <c r="O70" i="6"/>
  <c r="N70" i="6"/>
  <c r="M70" i="6"/>
  <c r="L70" i="6"/>
  <c r="H70" i="6"/>
  <c r="G70" i="6"/>
  <c r="F70" i="6"/>
  <c r="E70" i="6"/>
  <c r="D70" i="6"/>
  <c r="A70" i="6"/>
  <c r="CM70" i="6" s="1"/>
  <c r="C66" i="5"/>
  <c r="J79" i="8"/>
  <c r="J76" i="8"/>
  <c r="J71" i="8"/>
  <c r="J65" i="8"/>
  <c r="J64" i="8"/>
  <c r="J63" i="8"/>
  <c r="J62" i="8"/>
  <c r="J61" i="8"/>
  <c r="J60" i="8"/>
  <c r="J57" i="8"/>
  <c r="J68" i="8"/>
  <c r="J69" i="8"/>
  <c r="J55" i="8"/>
  <c r="J54" i="8"/>
  <c r="J51" i="8"/>
  <c r="J49" i="8"/>
  <c r="J48" i="8"/>
  <c r="J46" i="8"/>
  <c r="J56" i="8"/>
  <c r="J53" i="8"/>
  <c r="J52" i="8"/>
  <c r="J45" i="8"/>
  <c r="J41" i="8"/>
  <c r="J44" i="8"/>
  <c r="J43" i="8"/>
  <c r="J50" i="8"/>
  <c r="J37" i="8"/>
  <c r="J40" i="8"/>
  <c r="J39" i="8"/>
  <c r="J36" i="8"/>
  <c r="J35" i="8"/>
  <c r="J34" i="8"/>
  <c r="J33" i="8"/>
  <c r="J31" i="8"/>
  <c r="J30" i="8"/>
  <c r="J32" i="8"/>
  <c r="J25" i="8"/>
  <c r="J38" i="8"/>
  <c r="J27" i="8"/>
  <c r="J24" i="8"/>
  <c r="J28" i="8"/>
  <c r="J29" i="8"/>
  <c r="J17" i="8"/>
  <c r="J21" i="8"/>
  <c r="J18" i="8"/>
  <c r="J22" i="8"/>
  <c r="J20" i="8"/>
  <c r="J19" i="8"/>
  <c r="J23" i="8"/>
  <c r="J16" i="8"/>
  <c r="J15" i="8"/>
  <c r="J10" i="8"/>
  <c r="J12" i="8"/>
  <c r="J14" i="8"/>
  <c r="J11" i="8"/>
  <c r="J13" i="8"/>
  <c r="J8" i="8"/>
  <c r="J9" i="8"/>
  <c r="J7" i="8"/>
  <c r="J6" i="8"/>
  <c r="J5" i="8"/>
  <c r="J2" i="8"/>
  <c r="J3" i="8"/>
  <c r="J4" i="8"/>
  <c r="J80" i="8"/>
  <c r="CM69" i="6"/>
  <c r="AY69" i="6"/>
  <c r="AQ69" i="6"/>
  <c r="AA69" i="6"/>
  <c r="S69" i="6"/>
  <c r="A69" i="6"/>
  <c r="CO69" i="6" s="1"/>
  <c r="CO68" i="6"/>
  <c r="CG68" i="6"/>
  <c r="BY68" i="6"/>
  <c r="BQ68" i="6"/>
  <c r="BI68" i="6"/>
  <c r="AK68" i="6"/>
  <c r="AC68" i="6"/>
  <c r="U68" i="6"/>
  <c r="M68" i="6"/>
  <c r="E68" i="6"/>
  <c r="C68" i="6"/>
  <c r="A68" i="6"/>
  <c r="CQ68" i="6" s="1"/>
  <c r="CO67" i="6"/>
  <c r="BQ67" i="6"/>
  <c r="BI67" i="6"/>
  <c r="AK67" i="6"/>
  <c r="AC67" i="6"/>
  <c r="E67" i="6"/>
  <c r="A67" i="6"/>
  <c r="CS67" i="6" s="1"/>
  <c r="A66" i="6"/>
  <c r="CM66" i="6" s="1"/>
  <c r="C65" i="5"/>
  <c r="J58" i="8" s="1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F80" i="8"/>
  <c r="D80" i="8"/>
  <c r="F64" i="8"/>
  <c r="D64" i="8"/>
  <c r="F54" i="8"/>
  <c r="D54" i="8"/>
  <c r="F63" i="8"/>
  <c r="D63" i="8"/>
  <c r="F62" i="8"/>
  <c r="D62" i="8"/>
  <c r="A65" i="6"/>
  <c r="CP65" i="6" s="1"/>
  <c r="A64" i="6"/>
  <c r="CQ64" i="6" s="1"/>
  <c r="BX63" i="6"/>
  <c r="AA63" i="6"/>
  <c r="Y63" i="6"/>
  <c r="D63" i="6"/>
  <c r="A63" i="6"/>
  <c r="CN63" i="6" s="1"/>
  <c r="A62" i="6"/>
  <c r="BE62" i="6" s="1"/>
  <c r="CO61" i="6"/>
  <c r="CJ61" i="6"/>
  <c r="CG61" i="6"/>
  <c r="BI61" i="6"/>
  <c r="BD61" i="6"/>
  <c r="AS61" i="6"/>
  <c r="AC61" i="6"/>
  <c r="U61" i="6"/>
  <c r="M61" i="6"/>
  <c r="A61" i="6"/>
  <c r="CP61" i="6" s="1"/>
  <c r="F53" i="8"/>
  <c r="D53" i="8"/>
  <c r="F58" i="8"/>
  <c r="D58" i="8"/>
  <c r="F79" i="8"/>
  <c r="D79" i="8"/>
  <c r="F76" i="8"/>
  <c r="D76" i="8"/>
  <c r="F71" i="8"/>
  <c r="D71" i="8"/>
  <c r="A60" i="6"/>
  <c r="CR60" i="6" s="1"/>
  <c r="CL59" i="6"/>
  <c r="AS59" i="6"/>
  <c r="AJ59" i="6"/>
  <c r="V59" i="6"/>
  <c r="A59" i="6"/>
  <c r="CO59" i="6" s="1"/>
  <c r="A58" i="6"/>
  <c r="CO58" i="6" s="1"/>
  <c r="F69" i="8"/>
  <c r="D69" i="8"/>
  <c r="F65" i="8"/>
  <c r="D65" i="8"/>
  <c r="F51" i="8"/>
  <c r="D51" i="8"/>
  <c r="F43" i="8"/>
  <c r="D43" i="8"/>
  <c r="F61" i="8"/>
  <c r="D61" i="8"/>
  <c r="F60" i="8"/>
  <c r="D60" i="8"/>
  <c r="A57" i="6"/>
  <c r="BD57" i="6" s="1"/>
  <c r="A56" i="6"/>
  <c r="BP56" i="6" s="1"/>
  <c r="A55" i="6"/>
  <c r="CN55" i="6" s="1"/>
  <c r="AD54" i="6"/>
  <c r="A54" i="6"/>
  <c r="V54" i="6" s="1"/>
  <c r="A53" i="6"/>
  <c r="CD53" i="6" s="1"/>
  <c r="F41" i="8"/>
  <c r="D41" i="8"/>
  <c r="F46" i="8"/>
  <c r="D46" i="8"/>
  <c r="F40" i="8"/>
  <c r="D40" i="8"/>
  <c r="F45" i="8"/>
  <c r="D45" i="8"/>
  <c r="A52" i="6"/>
  <c r="CR52" i="6" s="1"/>
  <c r="A51" i="6"/>
  <c r="C51" i="6" s="1"/>
  <c r="A50" i="6"/>
  <c r="CN50" i="6" s="1"/>
  <c r="CO49" i="6"/>
  <c r="AE49" i="6"/>
  <c r="A49" i="6"/>
  <c r="CG49" i="6" s="1"/>
  <c r="F32" i="8"/>
  <c r="D32" i="8"/>
  <c r="F25" i="8"/>
  <c r="D25" i="8"/>
  <c r="F27" i="8"/>
  <c r="D27" i="8"/>
  <c r="CJ48" i="6"/>
  <c r="H48" i="6"/>
  <c r="A48" i="6"/>
  <c r="CT48" i="6" s="1"/>
  <c r="A47" i="6"/>
  <c r="AU47" i="6" s="1"/>
  <c r="BZ46" i="6"/>
  <c r="BJ46" i="6"/>
  <c r="BB46" i="6"/>
  <c r="AE46" i="6"/>
  <c r="AB46" i="6"/>
  <c r="W46" i="6"/>
  <c r="T46" i="6"/>
  <c r="A46" i="6"/>
  <c r="CN46" i="6" s="1"/>
  <c r="F50" i="8"/>
  <c r="D50" i="8"/>
  <c r="F68" i="8"/>
  <c r="D68" i="8"/>
  <c r="F57" i="8"/>
  <c r="D57" i="8"/>
  <c r="F49" i="8"/>
  <c r="D49" i="8"/>
  <c r="F48" i="8"/>
  <c r="D48" i="8"/>
  <c r="A45" i="6"/>
  <c r="CS45" i="6" s="1"/>
  <c r="A44" i="6"/>
  <c r="CT44" i="6" s="1"/>
  <c r="A43" i="6"/>
  <c r="F56" i="8"/>
  <c r="D56" i="8"/>
  <c r="Q42" i="6"/>
  <c r="I42" i="6"/>
  <c r="F37" i="8"/>
  <c r="D37" i="8"/>
  <c r="A42" i="6"/>
  <c r="CB42" i="6" s="1"/>
  <c r="F17" i="8"/>
  <c r="D17" i="8"/>
  <c r="A41" i="6"/>
  <c r="CR41" i="6" s="1"/>
  <c r="CE41" i="6"/>
  <c r="BR41" i="6"/>
  <c r="BD41" i="6"/>
  <c r="AN41" i="6"/>
  <c r="AA41" i="6"/>
  <c r="D24" i="8"/>
  <c r="D4" i="8"/>
  <c r="I40" i="6"/>
  <c r="CO33" i="6"/>
  <c r="BI32" i="6"/>
  <c r="AP32" i="6"/>
  <c r="V31" i="6"/>
  <c r="A40" i="6"/>
  <c r="BT40" i="6" s="1"/>
  <c r="A39" i="6"/>
  <c r="A38" i="6"/>
  <c r="A37" i="6"/>
  <c r="A36" i="6"/>
  <c r="CG36" i="6" s="1"/>
  <c r="A35" i="6"/>
  <c r="BB35" i="6" s="1"/>
  <c r="A34" i="6"/>
  <c r="A33" i="6"/>
  <c r="AQ33" i="6" s="1"/>
  <c r="A32" i="6"/>
  <c r="AY32" i="6" s="1"/>
  <c r="A31" i="6"/>
  <c r="BV31" i="6" s="1"/>
  <c r="F52" i="8"/>
  <c r="F44" i="8"/>
  <c r="F55" i="8"/>
  <c r="F31" i="8"/>
  <c r="F36" i="8"/>
  <c r="F39" i="8"/>
  <c r="F30" i="8"/>
  <c r="F35" i="8"/>
  <c r="F34" i="8"/>
  <c r="F33" i="8"/>
  <c r="F38" i="8"/>
  <c r="F24" i="8"/>
  <c r="F28" i="8"/>
  <c r="F29" i="8"/>
  <c r="F21" i="8"/>
  <c r="F18" i="8"/>
  <c r="F22" i="8"/>
  <c r="F20" i="8"/>
  <c r="F19" i="8"/>
  <c r="F23" i="8"/>
  <c r="F16" i="8"/>
  <c r="F15" i="8"/>
  <c r="F10" i="8"/>
  <c r="F12" i="8"/>
  <c r="F14" i="8"/>
  <c r="F11" i="8"/>
  <c r="F13" i="8"/>
  <c r="F8" i="8"/>
  <c r="F9" i="8"/>
  <c r="F7" i="8"/>
  <c r="F6" i="8"/>
  <c r="F2" i="8"/>
  <c r="F5" i="8"/>
  <c r="F3" i="8"/>
  <c r="F4" i="8"/>
  <c r="D3" i="8"/>
  <c r="D5" i="8"/>
  <c r="D2" i="8"/>
  <c r="D6" i="8"/>
  <c r="D7" i="8"/>
  <c r="D9" i="8"/>
  <c r="D8" i="8"/>
  <c r="D13" i="8"/>
  <c r="D11" i="8"/>
  <c r="D14" i="8"/>
  <c r="D12" i="8"/>
  <c r="D10" i="8"/>
  <c r="D15" i="8"/>
  <c r="D16" i="8"/>
  <c r="D23" i="8"/>
  <c r="D19" i="8"/>
  <c r="D20" i="8"/>
  <c r="D22" i="8"/>
  <c r="D18" i="8"/>
  <c r="D21" i="8"/>
  <c r="D29" i="8"/>
  <c r="D28" i="8"/>
  <c r="D38" i="8"/>
  <c r="D33" i="8"/>
  <c r="D34" i="8"/>
  <c r="D35" i="8"/>
  <c r="D30" i="8"/>
  <c r="D39" i="8"/>
  <c r="D36" i="8"/>
  <c r="D31" i="8"/>
  <c r="D55" i="8"/>
  <c r="D44" i="8"/>
  <c r="D52" i="8"/>
  <c r="CL3" i="4"/>
  <c r="CE3" i="4"/>
  <c r="CE5" i="4" s="1"/>
  <c r="BZ3" i="4"/>
  <c r="BZ6" i="4" s="1"/>
  <c r="BY3" i="4"/>
  <c r="BN3" i="4"/>
  <c r="BN6" i="4" s="1"/>
  <c r="BM3" i="4"/>
  <c r="BM6" i="4" s="1"/>
  <c r="BA3" i="4"/>
  <c r="BA6" i="4" s="1"/>
  <c r="A30" i="6"/>
  <c r="AF30" i="6" s="1"/>
  <c r="A29" i="6"/>
  <c r="CH29" i="6" s="1"/>
  <c r="G92" i="8" l="1"/>
  <c r="E92" i="8"/>
  <c r="E89" i="8"/>
  <c r="E91" i="8"/>
  <c r="G91" i="8"/>
  <c r="G89" i="8"/>
  <c r="G90" i="8"/>
  <c r="E90" i="8"/>
  <c r="H3" i="8"/>
  <c r="H15" i="8"/>
  <c r="H10" i="8"/>
  <c r="H52" i="8"/>
  <c r="H9" i="8"/>
  <c r="H5" i="8"/>
  <c r="H12" i="8"/>
  <c r="H4" i="8"/>
  <c r="H39" i="8"/>
  <c r="H14" i="8"/>
  <c r="H17" i="8"/>
  <c r="H8" i="8"/>
  <c r="H2" i="8"/>
  <c r="H13" i="8"/>
  <c r="H40" i="8"/>
  <c r="H35" i="8"/>
  <c r="H34" i="8"/>
  <c r="H11" i="8"/>
  <c r="H47" i="8"/>
  <c r="E87" i="8"/>
  <c r="E88" i="8"/>
  <c r="G87" i="8"/>
  <c r="G88" i="8"/>
  <c r="E85" i="8"/>
  <c r="C86" i="6"/>
  <c r="L86" i="6"/>
  <c r="U86" i="6"/>
  <c r="AD86" i="6"/>
  <c r="AM86" i="6"/>
  <c r="AV86" i="6"/>
  <c r="BF86" i="6"/>
  <c r="BO86" i="6"/>
  <c r="BX86" i="6"/>
  <c r="CG86" i="6"/>
  <c r="CP86" i="6"/>
  <c r="E86" i="8"/>
  <c r="G84" i="8"/>
  <c r="G83" i="8"/>
  <c r="D86" i="6"/>
  <c r="M86" i="6"/>
  <c r="V86" i="6"/>
  <c r="AE86" i="6"/>
  <c r="AN86" i="6"/>
  <c r="AX86" i="6"/>
  <c r="BG86" i="6"/>
  <c r="BP86" i="6"/>
  <c r="BY86" i="6"/>
  <c r="CH86" i="6"/>
  <c r="CQ86" i="6"/>
  <c r="G67" i="8"/>
  <c r="G66" i="8"/>
  <c r="E86" i="6"/>
  <c r="N86" i="6"/>
  <c r="W86" i="6"/>
  <c r="AF86" i="6"/>
  <c r="AP86" i="6"/>
  <c r="AY86" i="6"/>
  <c r="BH86" i="6"/>
  <c r="BQ86" i="6"/>
  <c r="BZ86" i="6"/>
  <c r="CI86" i="6"/>
  <c r="CR86" i="6"/>
  <c r="E67" i="8"/>
  <c r="E66" i="8"/>
  <c r="F86" i="6"/>
  <c r="O86" i="6"/>
  <c r="X86" i="6"/>
  <c r="AH86" i="6"/>
  <c r="AQ86" i="6"/>
  <c r="AZ86" i="6"/>
  <c r="BI86" i="6"/>
  <c r="BR86" i="6"/>
  <c r="CA86" i="6"/>
  <c r="CJ86" i="6"/>
  <c r="CT86" i="6"/>
  <c r="E84" i="8"/>
  <c r="G86" i="6"/>
  <c r="P86" i="6"/>
  <c r="Z86" i="6"/>
  <c r="AI86" i="6"/>
  <c r="AR86" i="6"/>
  <c r="BA86" i="6"/>
  <c r="BJ86" i="6"/>
  <c r="BS86" i="6"/>
  <c r="CB86" i="6"/>
  <c r="CL86" i="6"/>
  <c r="G85" i="8"/>
  <c r="E83" i="8"/>
  <c r="J86" i="6"/>
  <c r="S86" i="6"/>
  <c r="AB86" i="6"/>
  <c r="AK86" i="6"/>
  <c r="AT86" i="6"/>
  <c r="BC86" i="6"/>
  <c r="BL86" i="6"/>
  <c r="BV86" i="6"/>
  <c r="CE86" i="6"/>
  <c r="CN86" i="6"/>
  <c r="G86" i="8"/>
  <c r="B86" i="6"/>
  <c r="K86" i="6"/>
  <c r="T86" i="6"/>
  <c r="AC86" i="6"/>
  <c r="AL86" i="6"/>
  <c r="AU86" i="6"/>
  <c r="BD86" i="6"/>
  <c r="BN86" i="6"/>
  <c r="BW86" i="6"/>
  <c r="CF86" i="6"/>
  <c r="CO86" i="6"/>
  <c r="E96" i="8"/>
  <c r="G96" i="8"/>
  <c r="G94" i="8"/>
  <c r="V85" i="6"/>
  <c r="AR85" i="6"/>
  <c r="BL85" i="6"/>
  <c r="CH85" i="6"/>
  <c r="G93" i="8"/>
  <c r="H85" i="6"/>
  <c r="AD85" i="6"/>
  <c r="AZ85" i="6"/>
  <c r="BT85" i="6"/>
  <c r="CP85" i="6"/>
  <c r="L85" i="6"/>
  <c r="AF85" i="6"/>
  <c r="BB85" i="6"/>
  <c r="BX85" i="6"/>
  <c r="CR85" i="6"/>
  <c r="E95" i="8"/>
  <c r="G95" i="8"/>
  <c r="P85" i="6"/>
  <c r="AL85" i="6"/>
  <c r="BH85" i="6"/>
  <c r="CB85" i="6"/>
  <c r="E94" i="8"/>
  <c r="T85" i="6"/>
  <c r="AN85" i="6"/>
  <c r="BJ85" i="6"/>
  <c r="CF85" i="6"/>
  <c r="G78" i="8"/>
  <c r="J82" i="6"/>
  <c r="Z82" i="6"/>
  <c r="AP82" i="6"/>
  <c r="BF82" i="6"/>
  <c r="BV82" i="6"/>
  <c r="CL82" i="6"/>
  <c r="I84" i="6"/>
  <c r="Q84" i="6"/>
  <c r="Y84" i="6"/>
  <c r="AG84" i="6"/>
  <c r="AO84" i="6"/>
  <c r="AW84" i="6"/>
  <c r="BE84" i="6"/>
  <c r="BM84" i="6"/>
  <c r="BU84" i="6"/>
  <c r="CC84" i="6"/>
  <c r="CK84" i="6"/>
  <c r="CS84" i="6"/>
  <c r="G85" i="6"/>
  <c r="O85" i="6"/>
  <c r="W85" i="6"/>
  <c r="AE85" i="6"/>
  <c r="AM85" i="6"/>
  <c r="AU85" i="6"/>
  <c r="BC85" i="6"/>
  <c r="BK85" i="6"/>
  <c r="BS85" i="6"/>
  <c r="CA85" i="6"/>
  <c r="CI85" i="6"/>
  <c r="CQ85" i="6"/>
  <c r="M82" i="6"/>
  <c r="AC82" i="6"/>
  <c r="AS82" i="6"/>
  <c r="BI82" i="6"/>
  <c r="BY82" i="6"/>
  <c r="CO82" i="6"/>
  <c r="I85" i="6"/>
  <c r="Q85" i="6"/>
  <c r="Y85" i="6"/>
  <c r="AG85" i="6"/>
  <c r="AO85" i="6"/>
  <c r="AW85" i="6"/>
  <c r="BE85" i="6"/>
  <c r="BM85" i="6"/>
  <c r="BU85" i="6"/>
  <c r="CC85" i="6"/>
  <c r="CK85" i="6"/>
  <c r="CS85" i="6"/>
  <c r="E26" i="8"/>
  <c r="O82" i="6"/>
  <c r="AE82" i="6"/>
  <c r="AU82" i="6"/>
  <c r="BK82" i="6"/>
  <c r="CA82" i="6"/>
  <c r="CQ82" i="6"/>
  <c r="B85" i="6"/>
  <c r="J85" i="6"/>
  <c r="R85" i="6"/>
  <c r="Z85" i="6"/>
  <c r="AH85" i="6"/>
  <c r="AP85" i="6"/>
  <c r="AX85" i="6"/>
  <c r="BF85" i="6"/>
  <c r="BN85" i="6"/>
  <c r="BV85" i="6"/>
  <c r="CD85" i="6"/>
  <c r="CL85" i="6"/>
  <c r="CT85" i="6"/>
  <c r="B82" i="6"/>
  <c r="R82" i="6"/>
  <c r="AH82" i="6"/>
  <c r="AX82" i="6"/>
  <c r="BN82" i="6"/>
  <c r="CD82" i="6"/>
  <c r="CT82" i="6"/>
  <c r="G26" i="8"/>
  <c r="E84" i="6"/>
  <c r="M84" i="6"/>
  <c r="U84" i="6"/>
  <c r="AC84" i="6"/>
  <c r="AK84" i="6"/>
  <c r="AS84" i="6"/>
  <c r="BA84" i="6"/>
  <c r="BI84" i="6"/>
  <c r="BQ84" i="6"/>
  <c r="BY84" i="6"/>
  <c r="CG84" i="6"/>
  <c r="CO84" i="6"/>
  <c r="C85" i="6"/>
  <c r="K85" i="6"/>
  <c r="S85" i="6"/>
  <c r="AA85" i="6"/>
  <c r="AI85" i="6"/>
  <c r="AQ85" i="6"/>
  <c r="AY85" i="6"/>
  <c r="BG85" i="6"/>
  <c r="BO85" i="6"/>
  <c r="BW85" i="6"/>
  <c r="CE85" i="6"/>
  <c r="CM85" i="6"/>
  <c r="I86" i="6"/>
  <c r="Q86" i="6"/>
  <c r="Y86" i="6"/>
  <c r="AG86" i="6"/>
  <c r="AO86" i="6"/>
  <c r="AW86" i="6"/>
  <c r="BE86" i="6"/>
  <c r="BM86" i="6"/>
  <c r="BU86" i="6"/>
  <c r="CC86" i="6"/>
  <c r="CK86" i="6"/>
  <c r="E93" i="8"/>
  <c r="E82" i="6"/>
  <c r="U82" i="6"/>
  <c r="AK82" i="6"/>
  <c r="BA82" i="6"/>
  <c r="BQ82" i="6"/>
  <c r="CG82" i="6"/>
  <c r="E78" i="8"/>
  <c r="G84" i="6"/>
  <c r="O84" i="6"/>
  <c r="W84" i="6"/>
  <c r="AE84" i="6"/>
  <c r="AM84" i="6"/>
  <c r="AU84" i="6"/>
  <c r="BC84" i="6"/>
  <c r="BK84" i="6"/>
  <c r="BS84" i="6"/>
  <c r="CA84" i="6"/>
  <c r="CI84" i="6"/>
  <c r="E85" i="6"/>
  <c r="M85" i="6"/>
  <c r="U85" i="6"/>
  <c r="AC85" i="6"/>
  <c r="AK85" i="6"/>
  <c r="AS85" i="6"/>
  <c r="BA85" i="6"/>
  <c r="BI85" i="6"/>
  <c r="BQ85" i="6"/>
  <c r="BY85" i="6"/>
  <c r="CG85" i="6"/>
  <c r="G42" i="8"/>
  <c r="E42" i="8"/>
  <c r="G77" i="8"/>
  <c r="E70" i="8"/>
  <c r="E82" i="8"/>
  <c r="G70" i="8"/>
  <c r="G82" i="8"/>
  <c r="E77" i="8"/>
  <c r="D79" i="6"/>
  <c r="L79" i="6"/>
  <c r="T79" i="6"/>
  <c r="AB79" i="6"/>
  <c r="AJ79" i="6"/>
  <c r="AR79" i="6"/>
  <c r="AZ79" i="6"/>
  <c r="BH79" i="6"/>
  <c r="BP79" i="6"/>
  <c r="BX79" i="6"/>
  <c r="CF79" i="6"/>
  <c r="CN79" i="6"/>
  <c r="B80" i="6"/>
  <c r="J80" i="6"/>
  <c r="R80" i="6"/>
  <c r="Z80" i="6"/>
  <c r="AH80" i="6"/>
  <c r="AP80" i="6"/>
  <c r="AX80" i="6"/>
  <c r="BF80" i="6"/>
  <c r="BN80" i="6"/>
  <c r="BV80" i="6"/>
  <c r="CD80" i="6"/>
  <c r="CL80" i="6"/>
  <c r="CT80" i="6"/>
  <c r="H81" i="6"/>
  <c r="P81" i="6"/>
  <c r="X81" i="6"/>
  <c r="AF81" i="6"/>
  <c r="AN81" i="6"/>
  <c r="AV81" i="6"/>
  <c r="BD81" i="6"/>
  <c r="BL81" i="6"/>
  <c r="BT81" i="6"/>
  <c r="CB81" i="6"/>
  <c r="CJ81" i="6"/>
  <c r="CR81" i="6"/>
  <c r="F82" i="6"/>
  <c r="N82" i="6"/>
  <c r="V82" i="6"/>
  <c r="AD82" i="6"/>
  <c r="AL82" i="6"/>
  <c r="AT82" i="6"/>
  <c r="BB82" i="6"/>
  <c r="BJ82" i="6"/>
  <c r="BR82" i="6"/>
  <c r="BZ82" i="6"/>
  <c r="CH82" i="6"/>
  <c r="CP82" i="6"/>
  <c r="D83" i="6"/>
  <c r="L83" i="6"/>
  <c r="T83" i="6"/>
  <c r="AB83" i="6"/>
  <c r="AJ83" i="6"/>
  <c r="AR83" i="6"/>
  <c r="AZ83" i="6"/>
  <c r="BH83" i="6"/>
  <c r="BP83" i="6"/>
  <c r="BX83" i="6"/>
  <c r="CF83" i="6"/>
  <c r="CN83" i="6"/>
  <c r="E79" i="6"/>
  <c r="M79" i="6"/>
  <c r="U79" i="6"/>
  <c r="AC79" i="6"/>
  <c r="AK79" i="6"/>
  <c r="AS79" i="6"/>
  <c r="BA79" i="6"/>
  <c r="BI79" i="6"/>
  <c r="BQ79" i="6"/>
  <c r="BY79" i="6"/>
  <c r="CG79" i="6"/>
  <c r="CO79" i="6"/>
  <c r="I81" i="6"/>
  <c r="Q81" i="6"/>
  <c r="Y81" i="6"/>
  <c r="AG81" i="6"/>
  <c r="AO81" i="6"/>
  <c r="AW81" i="6"/>
  <c r="BE81" i="6"/>
  <c r="BM81" i="6"/>
  <c r="BU81" i="6"/>
  <c r="CC81" i="6"/>
  <c r="CK81" i="6"/>
  <c r="CS81" i="6"/>
  <c r="E83" i="6"/>
  <c r="M83" i="6"/>
  <c r="U83" i="6"/>
  <c r="AC83" i="6"/>
  <c r="AK83" i="6"/>
  <c r="AS83" i="6"/>
  <c r="BA83" i="6"/>
  <c r="BI83" i="6"/>
  <c r="BQ83" i="6"/>
  <c r="BY83" i="6"/>
  <c r="CG83" i="6"/>
  <c r="CO83" i="6"/>
  <c r="F79" i="6"/>
  <c r="N79" i="6"/>
  <c r="V79" i="6"/>
  <c r="AD79" i="6"/>
  <c r="AL79" i="6"/>
  <c r="AT79" i="6"/>
  <c r="BB79" i="6"/>
  <c r="BJ79" i="6"/>
  <c r="BR79" i="6"/>
  <c r="BZ79" i="6"/>
  <c r="CH79" i="6"/>
  <c r="CP79" i="6"/>
  <c r="D80" i="6"/>
  <c r="L80" i="6"/>
  <c r="T80" i="6"/>
  <c r="AB80" i="6"/>
  <c r="AJ80" i="6"/>
  <c r="AR80" i="6"/>
  <c r="AZ80" i="6"/>
  <c r="BH80" i="6"/>
  <c r="BP80" i="6"/>
  <c r="BX80" i="6"/>
  <c r="CF80" i="6"/>
  <c r="CN80" i="6"/>
  <c r="B81" i="6"/>
  <c r="J81" i="6"/>
  <c r="R81" i="6"/>
  <c r="Z81" i="6"/>
  <c r="AH81" i="6"/>
  <c r="AP81" i="6"/>
  <c r="AX81" i="6"/>
  <c r="BF81" i="6"/>
  <c r="BN81" i="6"/>
  <c r="BV81" i="6"/>
  <c r="CD81" i="6"/>
  <c r="CL81" i="6"/>
  <c r="CT81" i="6"/>
  <c r="H82" i="6"/>
  <c r="P82" i="6"/>
  <c r="X82" i="6"/>
  <c r="AF82" i="6"/>
  <c r="AN82" i="6"/>
  <c r="AV82" i="6"/>
  <c r="BD82" i="6"/>
  <c r="BL82" i="6"/>
  <c r="BT82" i="6"/>
  <c r="CB82" i="6"/>
  <c r="CJ82" i="6"/>
  <c r="CR82" i="6"/>
  <c r="F83" i="6"/>
  <c r="N83" i="6"/>
  <c r="V83" i="6"/>
  <c r="AD83" i="6"/>
  <c r="AL83" i="6"/>
  <c r="AT83" i="6"/>
  <c r="BB83" i="6"/>
  <c r="BJ83" i="6"/>
  <c r="BR83" i="6"/>
  <c r="BZ83" i="6"/>
  <c r="CH83" i="6"/>
  <c r="CP83" i="6"/>
  <c r="G79" i="6"/>
  <c r="O79" i="6"/>
  <c r="W79" i="6"/>
  <c r="AE79" i="6"/>
  <c r="AM79" i="6"/>
  <c r="AU79" i="6"/>
  <c r="BC79" i="6"/>
  <c r="BK79" i="6"/>
  <c r="BS79" i="6"/>
  <c r="CA79" i="6"/>
  <c r="CI79" i="6"/>
  <c r="CQ79" i="6"/>
  <c r="E80" i="6"/>
  <c r="M80" i="6"/>
  <c r="U80" i="6"/>
  <c r="AC80" i="6"/>
  <c r="AK80" i="6"/>
  <c r="AS80" i="6"/>
  <c r="BA80" i="6"/>
  <c r="BI80" i="6"/>
  <c r="BQ80" i="6"/>
  <c r="BY80" i="6"/>
  <c r="CG80" i="6"/>
  <c r="CO80" i="6"/>
  <c r="C81" i="6"/>
  <c r="K81" i="6"/>
  <c r="S81" i="6"/>
  <c r="AA81" i="6"/>
  <c r="AI81" i="6"/>
  <c r="AQ81" i="6"/>
  <c r="AY81" i="6"/>
  <c r="BG81" i="6"/>
  <c r="BO81" i="6"/>
  <c r="BW81" i="6"/>
  <c r="CE81" i="6"/>
  <c r="CM81" i="6"/>
  <c r="I82" i="6"/>
  <c r="Q82" i="6"/>
  <c r="Y82" i="6"/>
  <c r="AG82" i="6"/>
  <c r="AO82" i="6"/>
  <c r="AW82" i="6"/>
  <c r="BE82" i="6"/>
  <c r="BM82" i="6"/>
  <c r="BU82" i="6"/>
  <c r="CC82" i="6"/>
  <c r="CK82" i="6"/>
  <c r="CS82" i="6"/>
  <c r="G83" i="6"/>
  <c r="O83" i="6"/>
  <c r="W83" i="6"/>
  <c r="AE83" i="6"/>
  <c r="AM83" i="6"/>
  <c r="AU83" i="6"/>
  <c r="BC83" i="6"/>
  <c r="BK83" i="6"/>
  <c r="BS83" i="6"/>
  <c r="CA83" i="6"/>
  <c r="CI83" i="6"/>
  <c r="CQ83" i="6"/>
  <c r="H83" i="6"/>
  <c r="P83" i="6"/>
  <c r="X83" i="6"/>
  <c r="AF83" i="6"/>
  <c r="AN83" i="6"/>
  <c r="AV83" i="6"/>
  <c r="BD83" i="6"/>
  <c r="BL83" i="6"/>
  <c r="BT83" i="6"/>
  <c r="CB83" i="6"/>
  <c r="CJ83" i="6"/>
  <c r="CR83" i="6"/>
  <c r="I79" i="6"/>
  <c r="Q79" i="6"/>
  <c r="Y79" i="6"/>
  <c r="AG79" i="6"/>
  <c r="AO79" i="6"/>
  <c r="AW79" i="6"/>
  <c r="BE79" i="6"/>
  <c r="BM79" i="6"/>
  <c r="BU79" i="6"/>
  <c r="CC79" i="6"/>
  <c r="CK79" i="6"/>
  <c r="CS79" i="6"/>
  <c r="I83" i="6"/>
  <c r="Q83" i="6"/>
  <c r="Y83" i="6"/>
  <c r="AG83" i="6"/>
  <c r="AO83" i="6"/>
  <c r="AW83" i="6"/>
  <c r="BE83" i="6"/>
  <c r="BM83" i="6"/>
  <c r="BU83" i="6"/>
  <c r="CC83" i="6"/>
  <c r="CK83" i="6"/>
  <c r="CS83" i="6"/>
  <c r="B79" i="6"/>
  <c r="J79" i="6"/>
  <c r="R79" i="6"/>
  <c r="Z79" i="6"/>
  <c r="AH79" i="6"/>
  <c r="AP79" i="6"/>
  <c r="AX79" i="6"/>
  <c r="BF79" i="6"/>
  <c r="BN79" i="6"/>
  <c r="BV79" i="6"/>
  <c r="CD79" i="6"/>
  <c r="CL79" i="6"/>
  <c r="CT79" i="6"/>
  <c r="H80" i="6"/>
  <c r="P80" i="6"/>
  <c r="X80" i="6"/>
  <c r="AF80" i="6"/>
  <c r="AN80" i="6"/>
  <c r="AV80" i="6"/>
  <c r="BD80" i="6"/>
  <c r="BL80" i="6"/>
  <c r="BT80" i="6"/>
  <c r="CB80" i="6"/>
  <c r="CJ80" i="6"/>
  <c r="CR80" i="6"/>
  <c r="F81" i="6"/>
  <c r="N81" i="6"/>
  <c r="V81" i="6"/>
  <c r="AD81" i="6"/>
  <c r="AL81" i="6"/>
  <c r="AT81" i="6"/>
  <c r="BB81" i="6"/>
  <c r="BJ81" i="6"/>
  <c r="BR81" i="6"/>
  <c r="BZ81" i="6"/>
  <c r="CH81" i="6"/>
  <c r="CP81" i="6"/>
  <c r="D82" i="6"/>
  <c r="L82" i="6"/>
  <c r="T82" i="6"/>
  <c r="AB82" i="6"/>
  <c r="AJ82" i="6"/>
  <c r="AR82" i="6"/>
  <c r="AZ82" i="6"/>
  <c r="BH82" i="6"/>
  <c r="BP82" i="6"/>
  <c r="BX82" i="6"/>
  <c r="CF82" i="6"/>
  <c r="B83" i="6"/>
  <c r="J83" i="6"/>
  <c r="R83" i="6"/>
  <c r="Z83" i="6"/>
  <c r="AH83" i="6"/>
  <c r="AP83" i="6"/>
  <c r="AX83" i="6"/>
  <c r="BF83" i="6"/>
  <c r="BN83" i="6"/>
  <c r="BV83" i="6"/>
  <c r="CD83" i="6"/>
  <c r="CL83" i="6"/>
  <c r="CT83" i="6"/>
  <c r="C79" i="6"/>
  <c r="K79" i="6"/>
  <c r="S79" i="6"/>
  <c r="AA79" i="6"/>
  <c r="AI79" i="6"/>
  <c r="AQ79" i="6"/>
  <c r="AY79" i="6"/>
  <c r="BG79" i="6"/>
  <c r="BO79" i="6"/>
  <c r="BW79" i="6"/>
  <c r="CE79" i="6"/>
  <c r="I80" i="6"/>
  <c r="Q80" i="6"/>
  <c r="Y80" i="6"/>
  <c r="AG80" i="6"/>
  <c r="AO80" i="6"/>
  <c r="AW80" i="6"/>
  <c r="BE80" i="6"/>
  <c r="BM80" i="6"/>
  <c r="BU80" i="6"/>
  <c r="CC80" i="6"/>
  <c r="CK80" i="6"/>
  <c r="G81" i="6"/>
  <c r="O81" i="6"/>
  <c r="W81" i="6"/>
  <c r="AE81" i="6"/>
  <c r="AM81" i="6"/>
  <c r="AU81" i="6"/>
  <c r="BC81" i="6"/>
  <c r="BK81" i="6"/>
  <c r="BS81" i="6"/>
  <c r="CA81" i="6"/>
  <c r="CI81" i="6"/>
  <c r="C83" i="6"/>
  <c r="K83" i="6"/>
  <c r="S83" i="6"/>
  <c r="AA83" i="6"/>
  <c r="AI83" i="6"/>
  <c r="AQ83" i="6"/>
  <c r="AY83" i="6"/>
  <c r="BG83" i="6"/>
  <c r="BO83" i="6"/>
  <c r="BW83" i="6"/>
  <c r="CE83" i="6"/>
  <c r="E75" i="8"/>
  <c r="G75" i="8"/>
  <c r="B77" i="6"/>
  <c r="L77" i="6"/>
  <c r="V77" i="6"/>
  <c r="AH77" i="6"/>
  <c r="AR77" i="6"/>
  <c r="BB77" i="6"/>
  <c r="BN77" i="6"/>
  <c r="BX77" i="6"/>
  <c r="CH77" i="6"/>
  <c r="CT77" i="6"/>
  <c r="J76" i="6"/>
  <c r="S76" i="6"/>
  <c r="AB76" i="6"/>
  <c r="AK76" i="6"/>
  <c r="AT76" i="6"/>
  <c r="BC76" i="6"/>
  <c r="BL76" i="6"/>
  <c r="BV76" i="6"/>
  <c r="CE76" i="6"/>
  <c r="CN76" i="6"/>
  <c r="C77" i="6"/>
  <c r="M77" i="6"/>
  <c r="X77" i="6"/>
  <c r="AI77" i="6"/>
  <c r="AS77" i="6"/>
  <c r="BD77" i="6"/>
  <c r="BO77" i="6"/>
  <c r="BY77" i="6"/>
  <c r="CJ77" i="6"/>
  <c r="AB78" i="6"/>
  <c r="BH78" i="6"/>
  <c r="CN78" i="6"/>
  <c r="H77" i="6"/>
  <c r="S77" i="6"/>
  <c r="AC77" i="6"/>
  <c r="AN77" i="6"/>
  <c r="AY77" i="6"/>
  <c r="BI77" i="6"/>
  <c r="BT77" i="6"/>
  <c r="CE77" i="6"/>
  <c r="CO77" i="6"/>
  <c r="K77" i="6"/>
  <c r="U77" i="6"/>
  <c r="AF77" i="6"/>
  <c r="AQ77" i="6"/>
  <c r="BA77" i="6"/>
  <c r="BL77" i="6"/>
  <c r="BW77" i="6"/>
  <c r="CG77" i="6"/>
  <c r="CR77" i="6"/>
  <c r="E74" i="8"/>
  <c r="G74" i="8"/>
  <c r="E73" i="8"/>
  <c r="G73" i="8"/>
  <c r="E81" i="8"/>
  <c r="B75" i="6"/>
  <c r="J75" i="6"/>
  <c r="R75" i="6"/>
  <c r="Z75" i="6"/>
  <c r="AH75" i="6"/>
  <c r="AP75" i="6"/>
  <c r="AX75" i="6"/>
  <c r="BF75" i="6"/>
  <c r="BN75" i="6"/>
  <c r="BV75" i="6"/>
  <c r="CD75" i="6"/>
  <c r="CL75" i="6"/>
  <c r="CT75" i="6"/>
  <c r="G81" i="8"/>
  <c r="C75" i="6"/>
  <c r="K75" i="6"/>
  <c r="S75" i="6"/>
  <c r="AA75" i="6"/>
  <c r="AI75" i="6"/>
  <c r="AQ75" i="6"/>
  <c r="AY75" i="6"/>
  <c r="BG75" i="6"/>
  <c r="BO75" i="6"/>
  <c r="BW75" i="6"/>
  <c r="CE75" i="6"/>
  <c r="CM75" i="6"/>
  <c r="I76" i="6"/>
  <c r="Q76" i="6"/>
  <c r="Y76" i="6"/>
  <c r="AG76" i="6"/>
  <c r="AO76" i="6"/>
  <c r="AW76" i="6"/>
  <c r="BE76" i="6"/>
  <c r="BM76" i="6"/>
  <c r="BU76" i="6"/>
  <c r="CC76" i="6"/>
  <c r="CK76" i="6"/>
  <c r="G77" i="6"/>
  <c r="O77" i="6"/>
  <c r="W77" i="6"/>
  <c r="AE77" i="6"/>
  <c r="AM77" i="6"/>
  <c r="AU77" i="6"/>
  <c r="BC77" i="6"/>
  <c r="BK77" i="6"/>
  <c r="BS77" i="6"/>
  <c r="CA77" i="6"/>
  <c r="CI77" i="6"/>
  <c r="CQ77" i="6"/>
  <c r="E78" i="6"/>
  <c r="M78" i="6"/>
  <c r="U78" i="6"/>
  <c r="AC78" i="6"/>
  <c r="AK78" i="6"/>
  <c r="AS78" i="6"/>
  <c r="BA78" i="6"/>
  <c r="BI78" i="6"/>
  <c r="BQ78" i="6"/>
  <c r="BY78" i="6"/>
  <c r="CG78" i="6"/>
  <c r="CO78" i="6"/>
  <c r="G59" i="8"/>
  <c r="D75" i="6"/>
  <c r="L75" i="6"/>
  <c r="T75" i="6"/>
  <c r="AB75" i="6"/>
  <c r="AJ75" i="6"/>
  <c r="AR75" i="6"/>
  <c r="AZ75" i="6"/>
  <c r="BH75" i="6"/>
  <c r="BP75" i="6"/>
  <c r="BX75" i="6"/>
  <c r="CF75" i="6"/>
  <c r="CN75" i="6"/>
  <c r="F78" i="6"/>
  <c r="N78" i="6"/>
  <c r="V78" i="6"/>
  <c r="AD78" i="6"/>
  <c r="AL78" i="6"/>
  <c r="AT78" i="6"/>
  <c r="BB78" i="6"/>
  <c r="BJ78" i="6"/>
  <c r="BR78" i="6"/>
  <c r="BZ78" i="6"/>
  <c r="CH78" i="6"/>
  <c r="CP78" i="6"/>
  <c r="G47" i="8"/>
  <c r="E75" i="6"/>
  <c r="M75" i="6"/>
  <c r="U75" i="6"/>
  <c r="AC75" i="6"/>
  <c r="AK75" i="6"/>
  <c r="AS75" i="6"/>
  <c r="BA75" i="6"/>
  <c r="BI75" i="6"/>
  <c r="BQ75" i="6"/>
  <c r="BY75" i="6"/>
  <c r="CG75" i="6"/>
  <c r="CO75" i="6"/>
  <c r="I77" i="6"/>
  <c r="Q77" i="6"/>
  <c r="Y77" i="6"/>
  <c r="AG77" i="6"/>
  <c r="AO77" i="6"/>
  <c r="AW77" i="6"/>
  <c r="BE77" i="6"/>
  <c r="BM77" i="6"/>
  <c r="BU77" i="6"/>
  <c r="CC77" i="6"/>
  <c r="CK77" i="6"/>
  <c r="G78" i="6"/>
  <c r="O78" i="6"/>
  <c r="W78" i="6"/>
  <c r="AE78" i="6"/>
  <c r="AM78" i="6"/>
  <c r="AU78" i="6"/>
  <c r="BC78" i="6"/>
  <c r="BK78" i="6"/>
  <c r="BS78" i="6"/>
  <c r="CA78" i="6"/>
  <c r="CI78" i="6"/>
  <c r="CQ78" i="6"/>
  <c r="G72" i="8"/>
  <c r="F75" i="6"/>
  <c r="N75" i="6"/>
  <c r="V75" i="6"/>
  <c r="AD75" i="6"/>
  <c r="AL75" i="6"/>
  <c r="AT75" i="6"/>
  <c r="BB75" i="6"/>
  <c r="BJ75" i="6"/>
  <c r="BR75" i="6"/>
  <c r="BZ75" i="6"/>
  <c r="CH75" i="6"/>
  <c r="CP75" i="6"/>
  <c r="H78" i="6"/>
  <c r="P78" i="6"/>
  <c r="X78" i="6"/>
  <c r="AF78" i="6"/>
  <c r="AN78" i="6"/>
  <c r="AV78" i="6"/>
  <c r="BD78" i="6"/>
  <c r="BL78" i="6"/>
  <c r="BT78" i="6"/>
  <c r="CB78" i="6"/>
  <c r="CJ78" i="6"/>
  <c r="CR78" i="6"/>
  <c r="G75" i="6"/>
  <c r="O75" i="6"/>
  <c r="W75" i="6"/>
  <c r="AE75" i="6"/>
  <c r="AM75" i="6"/>
  <c r="AU75" i="6"/>
  <c r="BC75" i="6"/>
  <c r="BK75" i="6"/>
  <c r="BS75" i="6"/>
  <c r="CA75" i="6"/>
  <c r="CI75" i="6"/>
  <c r="CQ75" i="6"/>
  <c r="I78" i="6"/>
  <c r="Q78" i="6"/>
  <c r="Y78" i="6"/>
  <c r="AG78" i="6"/>
  <c r="AO78" i="6"/>
  <c r="AW78" i="6"/>
  <c r="BE78" i="6"/>
  <c r="BM78" i="6"/>
  <c r="BU78" i="6"/>
  <c r="CC78" i="6"/>
  <c r="CK78" i="6"/>
  <c r="CS78" i="6"/>
  <c r="H75" i="6"/>
  <c r="P75" i="6"/>
  <c r="X75" i="6"/>
  <c r="AF75" i="6"/>
  <c r="AN75" i="6"/>
  <c r="AV75" i="6"/>
  <c r="BD75" i="6"/>
  <c r="BL75" i="6"/>
  <c r="BT75" i="6"/>
  <c r="CB75" i="6"/>
  <c r="CJ75" i="6"/>
  <c r="CR75" i="6"/>
  <c r="B78" i="6"/>
  <c r="J78" i="6"/>
  <c r="R78" i="6"/>
  <c r="Z78" i="6"/>
  <c r="AH78" i="6"/>
  <c r="AP78" i="6"/>
  <c r="AX78" i="6"/>
  <c r="BF78" i="6"/>
  <c r="BN78" i="6"/>
  <c r="BV78" i="6"/>
  <c r="CD78" i="6"/>
  <c r="CL78" i="6"/>
  <c r="I75" i="6"/>
  <c r="Q75" i="6"/>
  <c r="Y75" i="6"/>
  <c r="AG75" i="6"/>
  <c r="AO75" i="6"/>
  <c r="AW75" i="6"/>
  <c r="BE75" i="6"/>
  <c r="BM75" i="6"/>
  <c r="BU75" i="6"/>
  <c r="CC75" i="6"/>
  <c r="CK75" i="6"/>
  <c r="E59" i="8"/>
  <c r="E80" i="8"/>
  <c r="G73" i="6"/>
  <c r="W73" i="6"/>
  <c r="AM73" i="6"/>
  <c r="BC73" i="6"/>
  <c r="BS73" i="6"/>
  <c r="CI73" i="6"/>
  <c r="T74" i="6"/>
  <c r="AJ74" i="6"/>
  <c r="AZ74" i="6"/>
  <c r="BP74" i="6"/>
  <c r="CF74" i="6"/>
  <c r="E47" i="8"/>
  <c r="G80" i="8"/>
  <c r="H73" i="6"/>
  <c r="X73" i="6"/>
  <c r="AN73" i="6"/>
  <c r="BD73" i="6"/>
  <c r="BT73" i="6"/>
  <c r="CJ73" i="6"/>
  <c r="E72" i="8"/>
  <c r="J73" i="6"/>
  <c r="Z73" i="6"/>
  <c r="AP73" i="6"/>
  <c r="BF73" i="6"/>
  <c r="BV73" i="6"/>
  <c r="CL73" i="6"/>
  <c r="N73" i="6"/>
  <c r="AD73" i="6"/>
  <c r="AT73" i="6"/>
  <c r="BJ73" i="6"/>
  <c r="BZ73" i="6"/>
  <c r="CP73" i="6"/>
  <c r="O73" i="6"/>
  <c r="AE73" i="6"/>
  <c r="AU73" i="6"/>
  <c r="BK73" i="6"/>
  <c r="CA73" i="6"/>
  <c r="CQ73" i="6"/>
  <c r="K71" i="6"/>
  <c r="U71" i="6"/>
  <c r="AE71" i="6"/>
  <c r="AQ71" i="6"/>
  <c r="BA71" i="6"/>
  <c r="BK71" i="6"/>
  <c r="BW71" i="6"/>
  <c r="CG71" i="6"/>
  <c r="CQ71" i="6"/>
  <c r="B73" i="6"/>
  <c r="P73" i="6"/>
  <c r="AF73" i="6"/>
  <c r="AV73" i="6"/>
  <c r="BL73" i="6"/>
  <c r="CB73" i="6"/>
  <c r="CR73" i="6"/>
  <c r="AC74" i="6"/>
  <c r="AS74" i="6"/>
  <c r="BI74" i="6"/>
  <c r="BY74" i="6"/>
  <c r="CO74" i="6"/>
  <c r="B71" i="6"/>
  <c r="L71" i="6"/>
  <c r="V71" i="6"/>
  <c r="AH71" i="6"/>
  <c r="AR71" i="6"/>
  <c r="BB71" i="6"/>
  <c r="BN71" i="6"/>
  <c r="BX71" i="6"/>
  <c r="CH71" i="6"/>
  <c r="CT71" i="6"/>
  <c r="BD72" i="6"/>
  <c r="C73" i="6"/>
  <c r="R73" i="6"/>
  <c r="AH73" i="6"/>
  <c r="AX73" i="6"/>
  <c r="BN73" i="6"/>
  <c r="CD73" i="6"/>
  <c r="CT73" i="6"/>
  <c r="N74" i="6"/>
  <c r="AD74" i="6"/>
  <c r="AT74" i="6"/>
  <c r="BJ74" i="6"/>
  <c r="BZ74" i="6"/>
  <c r="CP74" i="6"/>
  <c r="M71" i="6"/>
  <c r="W71" i="6"/>
  <c r="AI71" i="6"/>
  <c r="AS71" i="6"/>
  <c r="BC71" i="6"/>
  <c r="BO71" i="6"/>
  <c r="BY71" i="6"/>
  <c r="CI71" i="6"/>
  <c r="BL72" i="6"/>
  <c r="F73" i="6"/>
  <c r="V73" i="6"/>
  <c r="AL73" i="6"/>
  <c r="BB73" i="6"/>
  <c r="BR73" i="6"/>
  <c r="CH73" i="6"/>
  <c r="P74" i="6"/>
  <c r="AF74" i="6"/>
  <c r="AV74" i="6"/>
  <c r="BL74" i="6"/>
  <c r="CB74" i="6"/>
  <c r="CR74" i="6"/>
  <c r="K69" i="6"/>
  <c r="BW69" i="6"/>
  <c r="CE69" i="6"/>
  <c r="AI69" i="6"/>
  <c r="BG69" i="6"/>
  <c r="C69" i="6"/>
  <c r="BO69" i="6"/>
  <c r="I72" i="6"/>
  <c r="Q72" i="6"/>
  <c r="Y72" i="6"/>
  <c r="AG72" i="6"/>
  <c r="AO72" i="6"/>
  <c r="AW72" i="6"/>
  <c r="BE72" i="6"/>
  <c r="BM72" i="6"/>
  <c r="BU72" i="6"/>
  <c r="CC72" i="6"/>
  <c r="CK72" i="6"/>
  <c r="CS72" i="6"/>
  <c r="B72" i="6"/>
  <c r="J72" i="6"/>
  <c r="R72" i="6"/>
  <c r="Z72" i="6"/>
  <c r="AH72" i="6"/>
  <c r="AP72" i="6"/>
  <c r="AX72" i="6"/>
  <c r="BF72" i="6"/>
  <c r="BN72" i="6"/>
  <c r="BV72" i="6"/>
  <c r="CD72" i="6"/>
  <c r="CL72" i="6"/>
  <c r="CT72" i="6"/>
  <c r="C72" i="6"/>
  <c r="K72" i="6"/>
  <c r="S72" i="6"/>
  <c r="AA72" i="6"/>
  <c r="AI72" i="6"/>
  <c r="AQ72" i="6"/>
  <c r="AY72" i="6"/>
  <c r="BG72" i="6"/>
  <c r="BO72" i="6"/>
  <c r="BW72" i="6"/>
  <c r="CE72" i="6"/>
  <c r="CM72" i="6"/>
  <c r="I73" i="6"/>
  <c r="Q73" i="6"/>
  <c r="Y73" i="6"/>
  <c r="AG73" i="6"/>
  <c r="AO73" i="6"/>
  <c r="AW73" i="6"/>
  <c r="BE73" i="6"/>
  <c r="BM73" i="6"/>
  <c r="BU73" i="6"/>
  <c r="CC73" i="6"/>
  <c r="CK73" i="6"/>
  <c r="CS73" i="6"/>
  <c r="G74" i="6"/>
  <c r="O74" i="6"/>
  <c r="W74" i="6"/>
  <c r="AE74" i="6"/>
  <c r="AM74" i="6"/>
  <c r="AU74" i="6"/>
  <c r="BC74" i="6"/>
  <c r="BK74" i="6"/>
  <c r="BS74" i="6"/>
  <c r="CA74" i="6"/>
  <c r="CI74" i="6"/>
  <c r="CQ74" i="6"/>
  <c r="D72" i="6"/>
  <c r="L72" i="6"/>
  <c r="T72" i="6"/>
  <c r="AB72" i="6"/>
  <c r="AJ72" i="6"/>
  <c r="AR72" i="6"/>
  <c r="AZ72" i="6"/>
  <c r="BH72" i="6"/>
  <c r="BP72" i="6"/>
  <c r="BX72" i="6"/>
  <c r="CF72" i="6"/>
  <c r="CN72" i="6"/>
  <c r="E72" i="6"/>
  <c r="M72" i="6"/>
  <c r="U72" i="6"/>
  <c r="AC72" i="6"/>
  <c r="AK72" i="6"/>
  <c r="AS72" i="6"/>
  <c r="BA72" i="6"/>
  <c r="BI72" i="6"/>
  <c r="BQ72" i="6"/>
  <c r="BY72" i="6"/>
  <c r="CG72" i="6"/>
  <c r="CO72" i="6"/>
  <c r="K73" i="6"/>
  <c r="S73" i="6"/>
  <c r="AA73" i="6"/>
  <c r="AI73" i="6"/>
  <c r="AQ73" i="6"/>
  <c r="AY73" i="6"/>
  <c r="BG73" i="6"/>
  <c r="BO73" i="6"/>
  <c r="BW73" i="6"/>
  <c r="CE73" i="6"/>
  <c r="CM73" i="6"/>
  <c r="I74" i="6"/>
  <c r="Q74" i="6"/>
  <c r="Y74" i="6"/>
  <c r="AG74" i="6"/>
  <c r="AO74" i="6"/>
  <c r="AW74" i="6"/>
  <c r="BE74" i="6"/>
  <c r="BM74" i="6"/>
  <c r="BU74" i="6"/>
  <c r="CC74" i="6"/>
  <c r="CK74" i="6"/>
  <c r="CS74" i="6"/>
  <c r="I70" i="6"/>
  <c r="Q70" i="6"/>
  <c r="Y70" i="6"/>
  <c r="AG70" i="6"/>
  <c r="AO70" i="6"/>
  <c r="AW70" i="6"/>
  <c r="BE70" i="6"/>
  <c r="BM70" i="6"/>
  <c r="BU70" i="6"/>
  <c r="CC70" i="6"/>
  <c r="CK70" i="6"/>
  <c r="CS70" i="6"/>
  <c r="AS68" i="6"/>
  <c r="B70" i="6"/>
  <c r="J70" i="6"/>
  <c r="R70" i="6"/>
  <c r="Z70" i="6"/>
  <c r="AH70" i="6"/>
  <c r="AP70" i="6"/>
  <c r="AX70" i="6"/>
  <c r="BF70" i="6"/>
  <c r="BN70" i="6"/>
  <c r="BV70" i="6"/>
  <c r="CD70" i="6"/>
  <c r="CL70" i="6"/>
  <c r="CT70" i="6"/>
  <c r="H71" i="6"/>
  <c r="P71" i="6"/>
  <c r="X71" i="6"/>
  <c r="AF71" i="6"/>
  <c r="AN71" i="6"/>
  <c r="AV71" i="6"/>
  <c r="BD71" i="6"/>
  <c r="BL71" i="6"/>
  <c r="BT71" i="6"/>
  <c r="CB71" i="6"/>
  <c r="CJ71" i="6"/>
  <c r="CR71" i="6"/>
  <c r="F72" i="6"/>
  <c r="N72" i="6"/>
  <c r="V72" i="6"/>
  <c r="AD72" i="6"/>
  <c r="AL72" i="6"/>
  <c r="AT72" i="6"/>
  <c r="BB72" i="6"/>
  <c r="BJ72" i="6"/>
  <c r="BR72" i="6"/>
  <c r="BZ72" i="6"/>
  <c r="CH72" i="6"/>
  <c r="CP72" i="6"/>
  <c r="D73" i="6"/>
  <c r="L73" i="6"/>
  <c r="T73" i="6"/>
  <c r="AB73" i="6"/>
  <c r="AJ73" i="6"/>
  <c r="AR73" i="6"/>
  <c r="AZ73" i="6"/>
  <c r="BH73" i="6"/>
  <c r="BP73" i="6"/>
  <c r="BX73" i="6"/>
  <c r="CF73" i="6"/>
  <c r="CN73" i="6"/>
  <c r="B74" i="6"/>
  <c r="J74" i="6"/>
  <c r="R74" i="6"/>
  <c r="Z74" i="6"/>
  <c r="AH74" i="6"/>
  <c r="AP74" i="6"/>
  <c r="AX74" i="6"/>
  <c r="BF74" i="6"/>
  <c r="BN74" i="6"/>
  <c r="BV74" i="6"/>
  <c r="CD74" i="6"/>
  <c r="CL74" i="6"/>
  <c r="CT74" i="6"/>
  <c r="BA68" i="6"/>
  <c r="C70" i="6"/>
  <c r="K70" i="6"/>
  <c r="S70" i="6"/>
  <c r="AA70" i="6"/>
  <c r="AI70" i="6"/>
  <c r="AQ70" i="6"/>
  <c r="AY70" i="6"/>
  <c r="BG70" i="6"/>
  <c r="BO70" i="6"/>
  <c r="BW70" i="6"/>
  <c r="CE70" i="6"/>
  <c r="I71" i="6"/>
  <c r="Q71" i="6"/>
  <c r="Y71" i="6"/>
  <c r="AG71" i="6"/>
  <c r="AO71" i="6"/>
  <c r="AW71" i="6"/>
  <c r="BE71" i="6"/>
  <c r="BM71" i="6"/>
  <c r="BU71" i="6"/>
  <c r="CC71" i="6"/>
  <c r="CK71" i="6"/>
  <c r="G72" i="6"/>
  <c r="O72" i="6"/>
  <c r="W72" i="6"/>
  <c r="AE72" i="6"/>
  <c r="AM72" i="6"/>
  <c r="AU72" i="6"/>
  <c r="BC72" i="6"/>
  <c r="BK72" i="6"/>
  <c r="BS72" i="6"/>
  <c r="CA72" i="6"/>
  <c r="CI72" i="6"/>
  <c r="E73" i="6"/>
  <c r="M73" i="6"/>
  <c r="U73" i="6"/>
  <c r="AC73" i="6"/>
  <c r="AK73" i="6"/>
  <c r="AS73" i="6"/>
  <c r="BA73" i="6"/>
  <c r="BI73" i="6"/>
  <c r="BQ73" i="6"/>
  <c r="BY73" i="6"/>
  <c r="CG73" i="6"/>
  <c r="C74" i="6"/>
  <c r="K74" i="6"/>
  <c r="S74" i="6"/>
  <c r="AA74" i="6"/>
  <c r="AI74" i="6"/>
  <c r="AQ74" i="6"/>
  <c r="AY74" i="6"/>
  <c r="BG74" i="6"/>
  <c r="BO74" i="6"/>
  <c r="BW74" i="6"/>
  <c r="CE74" i="6"/>
  <c r="AE67" i="6"/>
  <c r="BK67" i="6"/>
  <c r="CQ67" i="6"/>
  <c r="G67" i="6"/>
  <c r="AM67" i="6"/>
  <c r="BS67" i="6"/>
  <c r="M67" i="6"/>
  <c r="AS67" i="6"/>
  <c r="BY67" i="6"/>
  <c r="O67" i="6"/>
  <c r="AU67" i="6"/>
  <c r="CA67" i="6"/>
  <c r="U67" i="6"/>
  <c r="BA67" i="6"/>
  <c r="CG67" i="6"/>
  <c r="W67" i="6"/>
  <c r="BC67" i="6"/>
  <c r="CI67" i="6"/>
  <c r="M49" i="6"/>
  <c r="BK49" i="6"/>
  <c r="BF42" i="6"/>
  <c r="BR46" i="6"/>
  <c r="U49" i="6"/>
  <c r="BT49" i="6"/>
  <c r="Y53" i="6"/>
  <c r="B59" i="6"/>
  <c r="BK59" i="6"/>
  <c r="E61" i="6"/>
  <c r="AK61" i="6"/>
  <c r="BQ61" i="6"/>
  <c r="AL62" i="6"/>
  <c r="AQ63" i="6"/>
  <c r="BD65" i="6"/>
  <c r="D66" i="6"/>
  <c r="L66" i="6"/>
  <c r="T66" i="6"/>
  <c r="AB66" i="6"/>
  <c r="AJ66" i="6"/>
  <c r="AR66" i="6"/>
  <c r="AZ66" i="6"/>
  <c r="BH66" i="6"/>
  <c r="BP66" i="6"/>
  <c r="BX66" i="6"/>
  <c r="CF66" i="6"/>
  <c r="CN66" i="6"/>
  <c r="B67" i="6"/>
  <c r="J67" i="6"/>
  <c r="R67" i="6"/>
  <c r="Z67" i="6"/>
  <c r="AH67" i="6"/>
  <c r="AP67" i="6"/>
  <c r="AX67" i="6"/>
  <c r="BF67" i="6"/>
  <c r="BN67" i="6"/>
  <c r="BV67" i="6"/>
  <c r="CD67" i="6"/>
  <c r="CL67" i="6"/>
  <c r="CT67" i="6"/>
  <c r="H68" i="6"/>
  <c r="P68" i="6"/>
  <c r="X68" i="6"/>
  <c r="AF68" i="6"/>
  <c r="AN68" i="6"/>
  <c r="AV68" i="6"/>
  <c r="BD68" i="6"/>
  <c r="BL68" i="6"/>
  <c r="BT68" i="6"/>
  <c r="CB68" i="6"/>
  <c r="CJ68" i="6"/>
  <c r="CR68" i="6"/>
  <c r="F69" i="6"/>
  <c r="N69" i="6"/>
  <c r="V69" i="6"/>
  <c r="AD69" i="6"/>
  <c r="AL69" i="6"/>
  <c r="AT69" i="6"/>
  <c r="BB69" i="6"/>
  <c r="BJ69" i="6"/>
  <c r="BR69" i="6"/>
  <c r="BZ69" i="6"/>
  <c r="CH69" i="6"/>
  <c r="CP69" i="6"/>
  <c r="BD49" i="6"/>
  <c r="BO56" i="6"/>
  <c r="N41" i="6"/>
  <c r="N46" i="6"/>
  <c r="BS46" i="6"/>
  <c r="AA49" i="6"/>
  <c r="CA49" i="6"/>
  <c r="CT53" i="6"/>
  <c r="CJ57" i="6"/>
  <c r="F59" i="6"/>
  <c r="BV59" i="6"/>
  <c r="AM61" i="6"/>
  <c r="BS61" i="6"/>
  <c r="BR62" i="6"/>
  <c r="BH63" i="6"/>
  <c r="CJ65" i="6"/>
  <c r="E66" i="6"/>
  <c r="M66" i="6"/>
  <c r="U66" i="6"/>
  <c r="AC66" i="6"/>
  <c r="AK66" i="6"/>
  <c r="AS66" i="6"/>
  <c r="BA66" i="6"/>
  <c r="BI66" i="6"/>
  <c r="BQ66" i="6"/>
  <c r="BY66" i="6"/>
  <c r="CG66" i="6"/>
  <c r="CO66" i="6"/>
  <c r="C67" i="6"/>
  <c r="K67" i="6"/>
  <c r="S67" i="6"/>
  <c r="AA67" i="6"/>
  <c r="AI67" i="6"/>
  <c r="AQ67" i="6"/>
  <c r="AY67" i="6"/>
  <c r="BG67" i="6"/>
  <c r="BO67" i="6"/>
  <c r="BW67" i="6"/>
  <c r="CE67" i="6"/>
  <c r="CM67" i="6"/>
  <c r="I68" i="6"/>
  <c r="Q68" i="6"/>
  <c r="Y68" i="6"/>
  <c r="AG68" i="6"/>
  <c r="AO68" i="6"/>
  <c r="AW68" i="6"/>
  <c r="BE68" i="6"/>
  <c r="BM68" i="6"/>
  <c r="BU68" i="6"/>
  <c r="CC68" i="6"/>
  <c r="CK68" i="6"/>
  <c r="CS68" i="6"/>
  <c r="G69" i="6"/>
  <c r="O69" i="6"/>
  <c r="W69" i="6"/>
  <c r="AE69" i="6"/>
  <c r="AM69" i="6"/>
  <c r="AU69" i="6"/>
  <c r="BC69" i="6"/>
  <c r="BK69" i="6"/>
  <c r="BS69" i="6"/>
  <c r="CA69" i="6"/>
  <c r="CI69" i="6"/>
  <c r="CQ69" i="6"/>
  <c r="AC49" i="6"/>
  <c r="CM49" i="6"/>
  <c r="N59" i="6"/>
  <c r="CA59" i="6"/>
  <c r="H61" i="6"/>
  <c r="AN61" i="6"/>
  <c r="CE61" i="6"/>
  <c r="BK63" i="6"/>
  <c r="F66" i="6"/>
  <c r="N66" i="6"/>
  <c r="V66" i="6"/>
  <c r="AD66" i="6"/>
  <c r="AL66" i="6"/>
  <c r="AT66" i="6"/>
  <c r="BB66" i="6"/>
  <c r="BJ66" i="6"/>
  <c r="BR66" i="6"/>
  <c r="BZ66" i="6"/>
  <c r="CH66" i="6"/>
  <c r="CP66" i="6"/>
  <c r="D67" i="6"/>
  <c r="L67" i="6"/>
  <c r="T67" i="6"/>
  <c r="AB67" i="6"/>
  <c r="AJ67" i="6"/>
  <c r="AR67" i="6"/>
  <c r="AZ67" i="6"/>
  <c r="BH67" i="6"/>
  <c r="BP67" i="6"/>
  <c r="BX67" i="6"/>
  <c r="CF67" i="6"/>
  <c r="CN67" i="6"/>
  <c r="B68" i="6"/>
  <c r="J68" i="6"/>
  <c r="R68" i="6"/>
  <c r="Z68" i="6"/>
  <c r="AH68" i="6"/>
  <c r="AP68" i="6"/>
  <c r="AX68" i="6"/>
  <c r="BF68" i="6"/>
  <c r="BN68" i="6"/>
  <c r="BV68" i="6"/>
  <c r="CD68" i="6"/>
  <c r="CL68" i="6"/>
  <c r="CT68" i="6"/>
  <c r="H69" i="6"/>
  <c r="P69" i="6"/>
  <c r="X69" i="6"/>
  <c r="AF69" i="6"/>
  <c r="AN69" i="6"/>
  <c r="AV69" i="6"/>
  <c r="BD69" i="6"/>
  <c r="BL69" i="6"/>
  <c r="BT69" i="6"/>
  <c r="CB69" i="6"/>
  <c r="CJ69" i="6"/>
  <c r="CR69" i="6"/>
  <c r="K68" i="6"/>
  <c r="S68" i="6"/>
  <c r="AA68" i="6"/>
  <c r="AI68" i="6"/>
  <c r="AQ68" i="6"/>
  <c r="AY68" i="6"/>
  <c r="BG68" i="6"/>
  <c r="BO68" i="6"/>
  <c r="BW68" i="6"/>
  <c r="CE68" i="6"/>
  <c r="CM68" i="6"/>
  <c r="I69" i="6"/>
  <c r="Q69" i="6"/>
  <c r="Y69" i="6"/>
  <c r="AG69" i="6"/>
  <c r="AO69" i="6"/>
  <c r="AW69" i="6"/>
  <c r="BE69" i="6"/>
  <c r="BM69" i="6"/>
  <c r="BU69" i="6"/>
  <c r="CC69" i="6"/>
  <c r="CK69" i="6"/>
  <c r="CS69" i="6"/>
  <c r="G66" i="6"/>
  <c r="O66" i="6"/>
  <c r="W66" i="6"/>
  <c r="AE66" i="6"/>
  <c r="AM66" i="6"/>
  <c r="AU66" i="6"/>
  <c r="BC66" i="6"/>
  <c r="BK66" i="6"/>
  <c r="BS66" i="6"/>
  <c r="CA66" i="6"/>
  <c r="CI66" i="6"/>
  <c r="CQ66" i="6"/>
  <c r="AQ49" i="6"/>
  <c r="AT54" i="6"/>
  <c r="AB59" i="6"/>
  <c r="S61" i="6"/>
  <c r="BC61" i="6"/>
  <c r="CI61" i="6"/>
  <c r="G63" i="6"/>
  <c r="CA63" i="6"/>
  <c r="H66" i="6"/>
  <c r="P66" i="6"/>
  <c r="X66" i="6"/>
  <c r="AF66" i="6"/>
  <c r="AN66" i="6"/>
  <c r="AV66" i="6"/>
  <c r="BD66" i="6"/>
  <c r="BL66" i="6"/>
  <c r="BT66" i="6"/>
  <c r="CB66" i="6"/>
  <c r="CJ66" i="6"/>
  <c r="CR66" i="6"/>
  <c r="F67" i="6"/>
  <c r="N67" i="6"/>
  <c r="V67" i="6"/>
  <c r="AD67" i="6"/>
  <c r="AL67" i="6"/>
  <c r="AT67" i="6"/>
  <c r="BB67" i="6"/>
  <c r="BJ67" i="6"/>
  <c r="BR67" i="6"/>
  <c r="BZ67" i="6"/>
  <c r="CH67" i="6"/>
  <c r="CP67" i="6"/>
  <c r="D68" i="6"/>
  <c r="L68" i="6"/>
  <c r="T68" i="6"/>
  <c r="AB68" i="6"/>
  <c r="AJ68" i="6"/>
  <c r="AR68" i="6"/>
  <c r="AZ68" i="6"/>
  <c r="BH68" i="6"/>
  <c r="BP68" i="6"/>
  <c r="BX68" i="6"/>
  <c r="CF68" i="6"/>
  <c r="CN68" i="6"/>
  <c r="B69" i="6"/>
  <c r="J69" i="6"/>
  <c r="R69" i="6"/>
  <c r="Z69" i="6"/>
  <c r="AH69" i="6"/>
  <c r="AP69" i="6"/>
  <c r="AX69" i="6"/>
  <c r="BF69" i="6"/>
  <c r="BN69" i="6"/>
  <c r="BV69" i="6"/>
  <c r="CD69" i="6"/>
  <c r="CL69" i="6"/>
  <c r="CT69" i="6"/>
  <c r="E49" i="6"/>
  <c r="BG49" i="6"/>
  <c r="B66" i="6"/>
  <c r="J66" i="6"/>
  <c r="R66" i="6"/>
  <c r="Z66" i="6"/>
  <c r="AH66" i="6"/>
  <c r="AP66" i="6"/>
  <c r="AX66" i="6"/>
  <c r="BF66" i="6"/>
  <c r="BN66" i="6"/>
  <c r="BV66" i="6"/>
  <c r="CD66" i="6"/>
  <c r="CL66" i="6"/>
  <c r="CT66" i="6"/>
  <c r="H67" i="6"/>
  <c r="P67" i="6"/>
  <c r="X67" i="6"/>
  <c r="AF67" i="6"/>
  <c r="AN67" i="6"/>
  <c r="AV67" i="6"/>
  <c r="BD67" i="6"/>
  <c r="BL67" i="6"/>
  <c r="BT67" i="6"/>
  <c r="CB67" i="6"/>
  <c r="CJ67" i="6"/>
  <c r="CR67" i="6"/>
  <c r="F68" i="6"/>
  <c r="N68" i="6"/>
  <c r="V68" i="6"/>
  <c r="AD68" i="6"/>
  <c r="AL68" i="6"/>
  <c r="AT68" i="6"/>
  <c r="BB68" i="6"/>
  <c r="BJ68" i="6"/>
  <c r="BR68" i="6"/>
  <c r="BZ68" i="6"/>
  <c r="CH68" i="6"/>
  <c r="CP68" i="6"/>
  <c r="D69" i="6"/>
  <c r="L69" i="6"/>
  <c r="T69" i="6"/>
  <c r="AB69" i="6"/>
  <c r="AJ69" i="6"/>
  <c r="AR69" i="6"/>
  <c r="AZ69" i="6"/>
  <c r="BH69" i="6"/>
  <c r="BP69" i="6"/>
  <c r="BX69" i="6"/>
  <c r="CF69" i="6"/>
  <c r="CN69" i="6"/>
  <c r="I66" i="6"/>
  <c r="Q66" i="6"/>
  <c r="Y66" i="6"/>
  <c r="AG66" i="6"/>
  <c r="AO66" i="6"/>
  <c r="AW66" i="6"/>
  <c r="BE66" i="6"/>
  <c r="BM66" i="6"/>
  <c r="BU66" i="6"/>
  <c r="CC66" i="6"/>
  <c r="CK66" i="6"/>
  <c r="CS66" i="6"/>
  <c r="BC42" i="6"/>
  <c r="BA59" i="6"/>
  <c r="AI61" i="6"/>
  <c r="BO61" i="6"/>
  <c r="AO63" i="6"/>
  <c r="X65" i="6"/>
  <c r="C66" i="6"/>
  <c r="K66" i="6"/>
  <c r="S66" i="6"/>
  <c r="AA66" i="6"/>
  <c r="AI66" i="6"/>
  <c r="AQ66" i="6"/>
  <c r="AY66" i="6"/>
  <c r="BG66" i="6"/>
  <c r="BO66" i="6"/>
  <c r="BW66" i="6"/>
  <c r="CE66" i="6"/>
  <c r="I67" i="6"/>
  <c r="Q67" i="6"/>
  <c r="Y67" i="6"/>
  <c r="AG67" i="6"/>
  <c r="AO67" i="6"/>
  <c r="AW67" i="6"/>
  <c r="BE67" i="6"/>
  <c r="BM67" i="6"/>
  <c r="BU67" i="6"/>
  <c r="CC67" i="6"/>
  <c r="CK67" i="6"/>
  <c r="G68" i="6"/>
  <c r="O68" i="6"/>
  <c r="W68" i="6"/>
  <c r="AE68" i="6"/>
  <c r="AM68" i="6"/>
  <c r="AU68" i="6"/>
  <c r="BC68" i="6"/>
  <c r="BK68" i="6"/>
  <c r="BS68" i="6"/>
  <c r="CA68" i="6"/>
  <c r="CI68" i="6"/>
  <c r="E69" i="6"/>
  <c r="M69" i="6"/>
  <c r="U69" i="6"/>
  <c r="AC69" i="6"/>
  <c r="AK69" i="6"/>
  <c r="AS69" i="6"/>
  <c r="BA69" i="6"/>
  <c r="BI69" i="6"/>
  <c r="BQ69" i="6"/>
  <c r="BY69" i="6"/>
  <c r="CG69" i="6"/>
  <c r="AI50" i="6"/>
  <c r="BR50" i="6"/>
  <c r="BE31" i="6"/>
  <c r="BP32" i="6"/>
  <c r="K40" i="6"/>
  <c r="C53" i="6"/>
  <c r="BG53" i="6"/>
  <c r="BF30" i="6"/>
  <c r="Q32" i="6"/>
  <c r="AC33" i="6"/>
  <c r="CS40" i="6"/>
  <c r="CM30" i="6"/>
  <c r="T32" i="6"/>
  <c r="G42" i="6"/>
  <c r="AW42" i="6"/>
  <c r="L46" i="6"/>
  <c r="AZ46" i="6"/>
  <c r="CQ46" i="6"/>
  <c r="BT48" i="6"/>
  <c r="BA49" i="6"/>
  <c r="CR49" i="6"/>
  <c r="AD50" i="6"/>
  <c r="BO50" i="6"/>
  <c r="X53" i="6"/>
  <c r="CE53" i="6"/>
  <c r="CJ54" i="6"/>
  <c r="AJ55" i="6"/>
  <c r="BR55" i="6"/>
  <c r="BF56" i="6"/>
  <c r="E59" i="6"/>
  <c r="T59" i="6"/>
  <c r="AI59" i="6"/>
  <c r="AW59" i="6"/>
  <c r="BQ59" i="6"/>
  <c r="CK59" i="6"/>
  <c r="I60" i="6"/>
  <c r="AO60" i="6"/>
  <c r="CB60" i="6"/>
  <c r="C61" i="6"/>
  <c r="X61" i="6"/>
  <c r="BA61" i="6"/>
  <c r="BY61" i="6"/>
  <c r="I62" i="6"/>
  <c r="W63" i="6"/>
  <c r="BG63" i="6"/>
  <c r="CQ63" i="6"/>
  <c r="AL55" i="6"/>
  <c r="BX55" i="6"/>
  <c r="K60" i="6"/>
  <c r="AV60" i="6"/>
  <c r="CG60" i="6"/>
  <c r="C50" i="6"/>
  <c r="AK50" i="6"/>
  <c r="BW50" i="6"/>
  <c r="AO53" i="6"/>
  <c r="D55" i="6"/>
  <c r="AM55" i="6"/>
  <c r="BY55" i="6"/>
  <c r="L58" i="6"/>
  <c r="J59" i="6"/>
  <c r="W59" i="6"/>
  <c r="AK59" i="6"/>
  <c r="BC59" i="6"/>
  <c r="BW59" i="6"/>
  <c r="CM59" i="6"/>
  <c r="P60" i="6"/>
  <c r="BC60" i="6"/>
  <c r="CI60" i="6"/>
  <c r="AV31" i="6"/>
  <c r="F50" i="6"/>
  <c r="AL50" i="6"/>
  <c r="BZ50" i="6"/>
  <c r="AV53" i="6"/>
  <c r="F54" i="6"/>
  <c r="L55" i="6"/>
  <c r="AR55" i="6"/>
  <c r="CF55" i="6"/>
  <c r="J57" i="6"/>
  <c r="BI58" i="6"/>
  <c r="L59" i="6"/>
  <c r="Z59" i="6"/>
  <c r="AL59" i="6"/>
  <c r="BF59" i="6"/>
  <c r="BY59" i="6"/>
  <c r="CQ59" i="6"/>
  <c r="W60" i="6"/>
  <c r="BG60" i="6"/>
  <c r="CJ60" i="6"/>
  <c r="AE63" i="6"/>
  <c r="BP63" i="6"/>
  <c r="BF53" i="6"/>
  <c r="M55" i="6"/>
  <c r="AZ55" i="6"/>
  <c r="CH55" i="6"/>
  <c r="M59" i="6"/>
  <c r="AA59" i="6"/>
  <c r="AP59" i="6"/>
  <c r="BG59" i="6"/>
  <c r="BZ59" i="6"/>
  <c r="CT59" i="6"/>
  <c r="AC60" i="6"/>
  <c r="BI60" i="6"/>
  <c r="CO60" i="6"/>
  <c r="CG42" i="6"/>
  <c r="AA42" i="6"/>
  <c r="BQ42" i="6"/>
  <c r="K50" i="6"/>
  <c r="AS50" i="6"/>
  <c r="CH50" i="6"/>
  <c r="AG42" i="6"/>
  <c r="BS42" i="6"/>
  <c r="M50" i="6"/>
  <c r="BA50" i="6"/>
  <c r="CO50" i="6"/>
  <c r="AG60" i="6"/>
  <c r="BK60" i="6"/>
  <c r="AY29" i="6"/>
  <c r="CG31" i="6"/>
  <c r="BX32" i="6"/>
  <c r="AM40" i="6"/>
  <c r="R30" i="6"/>
  <c r="E32" i="6"/>
  <c r="BZ32" i="6"/>
  <c r="BG40" i="6"/>
  <c r="AI42" i="6"/>
  <c r="CA42" i="6"/>
  <c r="AT46" i="6"/>
  <c r="CF46" i="6"/>
  <c r="AN48" i="6"/>
  <c r="H53" i="6"/>
  <c r="BN53" i="6"/>
  <c r="BT54" i="6"/>
  <c r="U55" i="6"/>
  <c r="BH55" i="6"/>
  <c r="K56" i="6"/>
  <c r="C59" i="6"/>
  <c r="O59" i="6"/>
  <c r="AD59" i="6"/>
  <c r="AT59" i="6"/>
  <c r="BM59" i="6"/>
  <c r="CG59" i="6"/>
  <c r="D60" i="6"/>
  <c r="AI60" i="6"/>
  <c r="BO60" i="6"/>
  <c r="I63" i="6"/>
  <c r="AR63" i="6"/>
  <c r="CE63" i="6"/>
  <c r="AM47" i="6"/>
  <c r="Z42" i="6"/>
  <c r="BK42" i="6"/>
  <c r="X48" i="6"/>
  <c r="T55" i="6"/>
  <c r="BB55" i="6"/>
  <c r="N32" i="6"/>
  <c r="CP32" i="6"/>
  <c r="CD40" i="6"/>
  <c r="N50" i="6"/>
  <c r="BG50" i="6"/>
  <c r="C42" i="6"/>
  <c r="AO42" i="6"/>
  <c r="F46" i="6"/>
  <c r="AU46" i="6"/>
  <c r="AV48" i="6"/>
  <c r="V50" i="6"/>
  <c r="BI50" i="6"/>
  <c r="J53" i="6"/>
  <c r="BW53" i="6"/>
  <c r="BZ54" i="6"/>
  <c r="V55" i="6"/>
  <c r="BP55" i="6"/>
  <c r="AA56" i="6"/>
  <c r="D59" i="6"/>
  <c r="R59" i="6"/>
  <c r="AH59" i="6"/>
  <c r="AU59" i="6"/>
  <c r="BN59" i="6"/>
  <c r="CI59" i="6"/>
  <c r="H60" i="6"/>
  <c r="AK60" i="6"/>
  <c r="BU60" i="6"/>
  <c r="W61" i="6"/>
  <c r="AY61" i="6"/>
  <c r="BT61" i="6"/>
  <c r="F62" i="6"/>
  <c r="L63" i="6"/>
  <c r="AY63" i="6"/>
  <c r="CI63" i="6"/>
  <c r="AP30" i="6"/>
  <c r="CI30" i="6"/>
  <c r="AK30" i="6"/>
  <c r="CC33" i="6"/>
  <c r="AY33" i="6"/>
  <c r="CM33" i="6"/>
  <c r="AL33" i="6"/>
  <c r="F41" i="6"/>
  <c r="S41" i="6"/>
  <c r="AI41" i="6"/>
  <c r="AV41" i="6"/>
  <c r="BJ41" i="6"/>
  <c r="BZ41" i="6"/>
  <c r="CM41" i="6"/>
  <c r="N33" i="6"/>
  <c r="BW33" i="6"/>
  <c r="BM36" i="6"/>
  <c r="BK29" i="6"/>
  <c r="R33" i="6"/>
  <c r="CB33" i="6"/>
  <c r="CB36" i="6"/>
  <c r="G41" i="6"/>
  <c r="V41" i="6"/>
  <c r="AJ41" i="6"/>
  <c r="AW41" i="6"/>
  <c r="BL41" i="6"/>
  <c r="CA41" i="6"/>
  <c r="CN41" i="6"/>
  <c r="CK42" i="6"/>
  <c r="Y42" i="6"/>
  <c r="AY42" i="6"/>
  <c r="CR46" i="6"/>
  <c r="CP46" i="6"/>
  <c r="BP46" i="6"/>
  <c r="AJ46" i="6"/>
  <c r="G46" i="6"/>
  <c r="CI46" i="6"/>
  <c r="BC46" i="6"/>
  <c r="AD46" i="6"/>
  <c r="D46" i="6"/>
  <c r="AM46" i="6"/>
  <c r="BX46" i="6"/>
  <c r="CE47" i="6"/>
  <c r="H49" i="6"/>
  <c r="AV49" i="6"/>
  <c r="F55" i="6"/>
  <c r="AK55" i="6"/>
  <c r="BI55" i="6"/>
  <c r="AB56" i="6"/>
  <c r="X57" i="6"/>
  <c r="CL57" i="6"/>
  <c r="M58" i="6"/>
  <c r="BQ58" i="6"/>
  <c r="H41" i="6"/>
  <c r="X41" i="6"/>
  <c r="AL41" i="6"/>
  <c r="AY41" i="6"/>
  <c r="BO41" i="6"/>
  <c r="CB41" i="6"/>
  <c r="CP41" i="6"/>
  <c r="CS56" i="6"/>
  <c r="CM56" i="6"/>
  <c r="AY56" i="6"/>
  <c r="U56" i="6"/>
  <c r="CD56" i="6"/>
  <c r="AR56" i="6"/>
  <c r="L56" i="6"/>
  <c r="AH56" i="6"/>
  <c r="BV56" i="6"/>
  <c r="AN57" i="6"/>
  <c r="T58" i="6"/>
  <c r="BX58" i="6"/>
  <c r="CT36" i="6"/>
  <c r="BO36" i="6"/>
  <c r="E36" i="6"/>
  <c r="AQ36" i="6"/>
  <c r="AG33" i="6"/>
  <c r="F36" i="6"/>
  <c r="CM36" i="6"/>
  <c r="K41" i="6"/>
  <c r="Y41" i="6"/>
  <c r="AM41" i="6"/>
  <c r="BB41" i="6"/>
  <c r="BP41" i="6"/>
  <c r="CC41" i="6"/>
  <c r="C56" i="6"/>
  <c r="AK56" i="6"/>
  <c r="CE56" i="6"/>
  <c r="AP57" i="6"/>
  <c r="AC58" i="6"/>
  <c r="BY58" i="6"/>
  <c r="CO41" i="6"/>
  <c r="CS41" i="6"/>
  <c r="CI41" i="6"/>
  <c r="BX41" i="6"/>
  <c r="BM41" i="6"/>
  <c r="BC41" i="6"/>
  <c r="AR41" i="6"/>
  <c r="AG41" i="6"/>
  <c r="W41" i="6"/>
  <c r="L41" i="6"/>
  <c r="CQ41" i="6"/>
  <c r="CF41" i="6"/>
  <c r="BU41" i="6"/>
  <c r="BK41" i="6"/>
  <c r="AZ41" i="6"/>
  <c r="AO41" i="6"/>
  <c r="AE41" i="6"/>
  <c r="T41" i="6"/>
  <c r="I41" i="6"/>
  <c r="D56" i="6"/>
  <c r="AP56" i="6"/>
  <c r="CN56" i="6"/>
  <c r="AX57" i="6"/>
  <c r="AK58" i="6"/>
  <c r="CF58" i="6"/>
  <c r="BE33" i="6"/>
  <c r="AD36" i="6"/>
  <c r="O41" i="6"/>
  <c r="AB41" i="6"/>
  <c r="AQ41" i="6"/>
  <c r="BE41" i="6"/>
  <c r="BS41" i="6"/>
  <c r="CH41" i="6"/>
  <c r="J56" i="6"/>
  <c r="AX56" i="6"/>
  <c r="CT56" i="6"/>
  <c r="AR58" i="6"/>
  <c r="CR30" i="6"/>
  <c r="BJ33" i="6"/>
  <c r="AM36" i="6"/>
  <c r="CT57" i="6"/>
  <c r="CD57" i="6"/>
  <c r="Z57" i="6"/>
  <c r="BT57" i="6"/>
  <c r="R57" i="6"/>
  <c r="BF57" i="6"/>
  <c r="CR58" i="6"/>
  <c r="BP58" i="6"/>
  <c r="AJ58" i="6"/>
  <c r="D58" i="6"/>
  <c r="CN58" i="6"/>
  <c r="BH58" i="6"/>
  <c r="AB58" i="6"/>
  <c r="CG58" i="6"/>
  <c r="BA58" i="6"/>
  <c r="U58" i="6"/>
  <c r="AS58" i="6"/>
  <c r="S36" i="6"/>
  <c r="C41" i="6"/>
  <c r="P41" i="6"/>
  <c r="AD41" i="6"/>
  <c r="AT41" i="6"/>
  <c r="BG41" i="6"/>
  <c r="BT41" i="6"/>
  <c r="CJ41" i="6"/>
  <c r="CT32" i="6"/>
  <c r="AX32" i="6"/>
  <c r="D32" i="6"/>
  <c r="CA32" i="6"/>
  <c r="AL32" i="6"/>
  <c r="AR40" i="6"/>
  <c r="CT40" i="6"/>
  <c r="AA40" i="6"/>
  <c r="AE32" i="6"/>
  <c r="I33" i="6"/>
  <c r="BR33" i="6"/>
  <c r="AP36" i="6"/>
  <c r="BE40" i="6"/>
  <c r="D41" i="6"/>
  <c r="Q41" i="6"/>
  <c r="AF41" i="6"/>
  <c r="AU41" i="6"/>
  <c r="BH41" i="6"/>
  <c r="BW41" i="6"/>
  <c r="CK41" i="6"/>
  <c r="BO42" i="6"/>
  <c r="AQ42" i="6"/>
  <c r="S42" i="6"/>
  <c r="BG42" i="6"/>
  <c r="AK42" i="6"/>
  <c r="P42" i="6"/>
  <c r="CI42" i="6"/>
  <c r="K42" i="6"/>
  <c r="AU42" i="6"/>
  <c r="BW42" i="6"/>
  <c r="AB47" i="6"/>
  <c r="BW49" i="6"/>
  <c r="AU49" i="6"/>
  <c r="O49" i="6"/>
  <c r="CQ49" i="6"/>
  <c r="BQ49" i="6"/>
  <c r="AK49" i="6"/>
  <c r="K49" i="6"/>
  <c r="AF49" i="6"/>
  <c r="BY49" i="6"/>
  <c r="CH54" i="6"/>
  <c r="BJ54" i="6"/>
  <c r="AL54" i="6"/>
  <c r="CM55" i="6"/>
  <c r="CO55" i="6"/>
  <c r="BS55" i="6"/>
  <c r="BA55" i="6"/>
  <c r="AC55" i="6"/>
  <c r="G55" i="6"/>
  <c r="CI55" i="6"/>
  <c r="BQ55" i="6"/>
  <c r="AS55" i="6"/>
  <c r="W55" i="6"/>
  <c r="E55" i="6"/>
  <c r="AB55" i="6"/>
  <c r="BC55" i="6"/>
  <c r="CG55" i="6"/>
  <c r="T56" i="6"/>
  <c r="BG56" i="6"/>
  <c r="H57" i="6"/>
  <c r="BV57" i="6"/>
  <c r="E58" i="6"/>
  <c r="AZ58" i="6"/>
  <c r="BF31" i="6"/>
  <c r="S50" i="6"/>
  <c r="AY50" i="6"/>
  <c r="BY50" i="6"/>
  <c r="AA53" i="6"/>
  <c r="CB53" i="6"/>
  <c r="G59" i="6"/>
  <c r="S59" i="6"/>
  <c r="AC59" i="6"/>
  <c r="AM59" i="6"/>
  <c r="BB59" i="6"/>
  <c r="BO59" i="6"/>
  <c r="CC59" i="6"/>
  <c r="CS59" i="6"/>
  <c r="U60" i="6"/>
  <c r="AU60" i="6"/>
  <c r="BT60" i="6"/>
  <c r="CS60" i="6"/>
  <c r="K61" i="6"/>
  <c r="AA61" i="6"/>
  <c r="AQ61" i="6"/>
  <c r="BG61" i="6"/>
  <c r="BW61" i="6"/>
  <c r="CM61" i="6"/>
  <c r="AO62" i="6"/>
  <c r="K63" i="6"/>
  <c r="AB63" i="6"/>
  <c r="AU63" i="6"/>
  <c r="BO63" i="6"/>
  <c r="CF63" i="6"/>
  <c r="G65" i="6"/>
  <c r="AM65" i="6"/>
  <c r="BS65" i="6"/>
  <c r="H65" i="6"/>
  <c r="AN65" i="6"/>
  <c r="BT65" i="6"/>
  <c r="AC50" i="6"/>
  <c r="BB50" i="6"/>
  <c r="CE50" i="6"/>
  <c r="AP53" i="6"/>
  <c r="CR53" i="6"/>
  <c r="K59" i="6"/>
  <c r="U59" i="6"/>
  <c r="AE59" i="6"/>
  <c r="AQ59" i="6"/>
  <c r="BE59" i="6"/>
  <c r="BR59" i="6"/>
  <c r="CH59" i="6"/>
  <c r="X60" i="6"/>
  <c r="AW60" i="6"/>
  <c r="BW60" i="6"/>
  <c r="O61" i="6"/>
  <c r="AE61" i="6"/>
  <c r="AU61" i="6"/>
  <c r="BK61" i="6"/>
  <c r="CA61" i="6"/>
  <c r="CQ61" i="6"/>
  <c r="BU62" i="6"/>
  <c r="O63" i="6"/>
  <c r="AI63" i="6"/>
  <c r="AZ63" i="6"/>
  <c r="BS63" i="6"/>
  <c r="CK63" i="6"/>
  <c r="K65" i="6"/>
  <c r="AQ65" i="6"/>
  <c r="BW65" i="6"/>
  <c r="P61" i="6"/>
  <c r="AF61" i="6"/>
  <c r="AV61" i="6"/>
  <c r="BL61" i="6"/>
  <c r="CB61" i="6"/>
  <c r="CR61" i="6"/>
  <c r="S63" i="6"/>
  <c r="AJ63" i="6"/>
  <c r="BC63" i="6"/>
  <c r="BU63" i="6"/>
  <c r="CM63" i="6"/>
  <c r="M65" i="6"/>
  <c r="AS65" i="6"/>
  <c r="BY65" i="6"/>
  <c r="C63" i="6"/>
  <c r="T63" i="6"/>
  <c r="AM63" i="6"/>
  <c r="BE63" i="6"/>
  <c r="BW63" i="6"/>
  <c r="W65" i="6"/>
  <c r="BC65" i="6"/>
  <c r="CI65" i="6"/>
  <c r="AA65" i="6"/>
  <c r="BG65" i="6"/>
  <c r="CM65" i="6"/>
  <c r="AC65" i="6"/>
  <c r="BI65" i="6"/>
  <c r="CO65" i="6"/>
  <c r="E64" i="8"/>
  <c r="G64" i="8"/>
  <c r="O65" i="6"/>
  <c r="AE65" i="6"/>
  <c r="AU65" i="6"/>
  <c r="BK65" i="6"/>
  <c r="CA65" i="6"/>
  <c r="CQ65" i="6"/>
  <c r="E54" i="8"/>
  <c r="P65" i="6"/>
  <c r="AF65" i="6"/>
  <c r="AV65" i="6"/>
  <c r="BL65" i="6"/>
  <c r="CB65" i="6"/>
  <c r="CR65" i="6"/>
  <c r="G54" i="8"/>
  <c r="C65" i="6"/>
  <c r="S65" i="6"/>
  <c r="AI65" i="6"/>
  <c r="AY65" i="6"/>
  <c r="BO65" i="6"/>
  <c r="CE65" i="6"/>
  <c r="E65" i="6"/>
  <c r="U65" i="6"/>
  <c r="AK65" i="6"/>
  <c r="BA65" i="6"/>
  <c r="BQ65" i="6"/>
  <c r="CG65" i="6"/>
  <c r="M64" i="6"/>
  <c r="AM64" i="6"/>
  <c r="BN64" i="6"/>
  <c r="CK64" i="6"/>
  <c r="R64" i="6"/>
  <c r="AO64" i="6"/>
  <c r="BQ64" i="6"/>
  <c r="CO64" i="6"/>
  <c r="U64" i="6"/>
  <c r="AS64" i="6"/>
  <c r="BS64" i="6"/>
  <c r="CT64" i="6"/>
  <c r="G63" i="8"/>
  <c r="W64" i="6"/>
  <c r="AX64" i="6"/>
  <c r="BU64" i="6"/>
  <c r="B64" i="6"/>
  <c r="Y64" i="6"/>
  <c r="BA64" i="6"/>
  <c r="BY64" i="6"/>
  <c r="E63" i="8"/>
  <c r="E64" i="6"/>
  <c r="AC64" i="6"/>
  <c r="BC64" i="6"/>
  <c r="CD64" i="6"/>
  <c r="G64" i="6"/>
  <c r="AH64" i="6"/>
  <c r="BE64" i="6"/>
  <c r="CG64" i="6"/>
  <c r="I64" i="6"/>
  <c r="AK64" i="6"/>
  <c r="BI64" i="6"/>
  <c r="CI64" i="6"/>
  <c r="E62" i="8"/>
  <c r="G62" i="8"/>
  <c r="E58" i="8"/>
  <c r="V62" i="6"/>
  <c r="CH62" i="6"/>
  <c r="Y62" i="6"/>
  <c r="CK62" i="6"/>
  <c r="G71" i="8"/>
  <c r="G53" i="8"/>
  <c r="BB62" i="6"/>
  <c r="G65" i="8"/>
  <c r="I58" i="6"/>
  <c r="Q58" i="6"/>
  <c r="Y58" i="6"/>
  <c r="AG58" i="6"/>
  <c r="AO58" i="6"/>
  <c r="AW58" i="6"/>
  <c r="BE58" i="6"/>
  <c r="BM58" i="6"/>
  <c r="BU58" i="6"/>
  <c r="CC58" i="6"/>
  <c r="CK58" i="6"/>
  <c r="CS58" i="6"/>
  <c r="CN62" i="6"/>
  <c r="CF62" i="6"/>
  <c r="BX62" i="6"/>
  <c r="BP62" i="6"/>
  <c r="BH62" i="6"/>
  <c r="AZ62" i="6"/>
  <c r="AR62" i="6"/>
  <c r="AJ62" i="6"/>
  <c r="AB62" i="6"/>
  <c r="T62" i="6"/>
  <c r="L62" i="6"/>
  <c r="D62" i="6"/>
  <c r="CT62" i="6"/>
  <c r="CL62" i="6"/>
  <c r="CD62" i="6"/>
  <c r="BV62" i="6"/>
  <c r="BN62" i="6"/>
  <c r="BF62" i="6"/>
  <c r="AX62" i="6"/>
  <c r="AP62" i="6"/>
  <c r="AH62" i="6"/>
  <c r="Z62" i="6"/>
  <c r="R62" i="6"/>
  <c r="J62" i="6"/>
  <c r="B62" i="6"/>
  <c r="CR62" i="6"/>
  <c r="CJ62" i="6"/>
  <c r="CB62" i="6"/>
  <c r="BT62" i="6"/>
  <c r="BL62" i="6"/>
  <c r="BD62" i="6"/>
  <c r="AV62" i="6"/>
  <c r="AN62" i="6"/>
  <c r="AF62" i="6"/>
  <c r="X62" i="6"/>
  <c r="P62" i="6"/>
  <c r="H62" i="6"/>
  <c r="CQ62" i="6"/>
  <c r="CI62" i="6"/>
  <c r="CA62" i="6"/>
  <c r="BS62" i="6"/>
  <c r="BK62" i="6"/>
  <c r="BC62" i="6"/>
  <c r="AU62" i="6"/>
  <c r="AM62" i="6"/>
  <c r="AE62" i="6"/>
  <c r="W62" i="6"/>
  <c r="O62" i="6"/>
  <c r="G62" i="6"/>
  <c r="Q62" i="6"/>
  <c r="AG62" i="6"/>
  <c r="AW62" i="6"/>
  <c r="BM62" i="6"/>
  <c r="CC62" i="6"/>
  <c r="CS62" i="6"/>
  <c r="B58" i="6"/>
  <c r="J58" i="6"/>
  <c r="R58" i="6"/>
  <c r="Z58" i="6"/>
  <c r="AH58" i="6"/>
  <c r="AP58" i="6"/>
  <c r="AX58" i="6"/>
  <c r="BF58" i="6"/>
  <c r="BN58" i="6"/>
  <c r="BV58" i="6"/>
  <c r="CD58" i="6"/>
  <c r="CL58" i="6"/>
  <c r="CT58" i="6"/>
  <c r="H59" i="6"/>
  <c r="P59" i="6"/>
  <c r="X59" i="6"/>
  <c r="AF59" i="6"/>
  <c r="AN59" i="6"/>
  <c r="AX59" i="6"/>
  <c r="BI59" i="6"/>
  <c r="BS59" i="6"/>
  <c r="CD59" i="6"/>
  <c r="E60" i="6"/>
  <c r="Q60" i="6"/>
  <c r="AE60" i="6"/>
  <c r="AQ60" i="6"/>
  <c r="BD60" i="6"/>
  <c r="BQ60" i="6"/>
  <c r="CC60" i="6"/>
  <c r="CQ60" i="6"/>
  <c r="E76" i="8"/>
  <c r="C62" i="6"/>
  <c r="S62" i="6"/>
  <c r="AI62" i="6"/>
  <c r="AY62" i="6"/>
  <c r="BO62" i="6"/>
  <c r="CE62" i="6"/>
  <c r="CT63" i="6"/>
  <c r="CL63" i="6"/>
  <c r="CD63" i="6"/>
  <c r="BV63" i="6"/>
  <c r="BN63" i="6"/>
  <c r="BF63" i="6"/>
  <c r="AX63" i="6"/>
  <c r="AP63" i="6"/>
  <c r="AH63" i="6"/>
  <c r="Z63" i="6"/>
  <c r="R63" i="6"/>
  <c r="J63" i="6"/>
  <c r="B63" i="6"/>
  <c r="CR63" i="6"/>
  <c r="CJ63" i="6"/>
  <c r="CB63" i="6"/>
  <c r="BT63" i="6"/>
  <c r="BL63" i="6"/>
  <c r="BD63" i="6"/>
  <c r="AV63" i="6"/>
  <c r="AN63" i="6"/>
  <c r="AF63" i="6"/>
  <c r="X63" i="6"/>
  <c r="P63" i="6"/>
  <c r="H63" i="6"/>
  <c r="CP63" i="6"/>
  <c r="CH63" i="6"/>
  <c r="BZ63" i="6"/>
  <c r="BR63" i="6"/>
  <c r="BJ63" i="6"/>
  <c r="BB63" i="6"/>
  <c r="AT63" i="6"/>
  <c r="AL63" i="6"/>
  <c r="AD63" i="6"/>
  <c r="V63" i="6"/>
  <c r="N63" i="6"/>
  <c r="F63" i="6"/>
  <c r="CO63" i="6"/>
  <c r="CG63" i="6"/>
  <c r="BY63" i="6"/>
  <c r="BQ63" i="6"/>
  <c r="BI63" i="6"/>
  <c r="BA63" i="6"/>
  <c r="AS63" i="6"/>
  <c r="AK63" i="6"/>
  <c r="AC63" i="6"/>
  <c r="U63" i="6"/>
  <c r="M63" i="6"/>
  <c r="E63" i="6"/>
  <c r="Q63" i="6"/>
  <c r="AG63" i="6"/>
  <c r="AW63" i="6"/>
  <c r="BM63" i="6"/>
  <c r="CC63" i="6"/>
  <c r="CS63" i="6"/>
  <c r="O64" i="6"/>
  <c r="AE64" i="6"/>
  <c r="AU64" i="6"/>
  <c r="BK64" i="6"/>
  <c r="CA64" i="6"/>
  <c r="C58" i="6"/>
  <c r="K58" i="6"/>
  <c r="S58" i="6"/>
  <c r="AA58" i="6"/>
  <c r="AI58" i="6"/>
  <c r="AQ58" i="6"/>
  <c r="AY58" i="6"/>
  <c r="BG58" i="6"/>
  <c r="BO58" i="6"/>
  <c r="BW58" i="6"/>
  <c r="CE58" i="6"/>
  <c r="CM58" i="6"/>
  <c r="CR59" i="6"/>
  <c r="CJ59" i="6"/>
  <c r="CB59" i="6"/>
  <c r="BT59" i="6"/>
  <c r="BL59" i="6"/>
  <c r="BD59" i="6"/>
  <c r="AV59" i="6"/>
  <c r="CN59" i="6"/>
  <c r="CF59" i="6"/>
  <c r="BX59" i="6"/>
  <c r="BP59" i="6"/>
  <c r="BH59" i="6"/>
  <c r="AZ59" i="6"/>
  <c r="AR59" i="6"/>
  <c r="I59" i="6"/>
  <c r="Q59" i="6"/>
  <c r="Y59" i="6"/>
  <c r="AG59" i="6"/>
  <c r="AO59" i="6"/>
  <c r="AY59" i="6"/>
  <c r="BJ59" i="6"/>
  <c r="BU59" i="6"/>
  <c r="CE59" i="6"/>
  <c r="CP59" i="6"/>
  <c r="G60" i="6"/>
  <c r="S60" i="6"/>
  <c r="AF60" i="6"/>
  <c r="AS60" i="6"/>
  <c r="BE60" i="6"/>
  <c r="BS60" i="6"/>
  <c r="CE60" i="6"/>
  <c r="G76" i="8"/>
  <c r="G58" i="8"/>
  <c r="E62" i="6"/>
  <c r="U62" i="6"/>
  <c r="AK62" i="6"/>
  <c r="BA62" i="6"/>
  <c r="BQ62" i="6"/>
  <c r="CG62" i="6"/>
  <c r="CR64" i="6"/>
  <c r="CJ64" i="6"/>
  <c r="CB64" i="6"/>
  <c r="BT64" i="6"/>
  <c r="BL64" i="6"/>
  <c r="BD64" i="6"/>
  <c r="AV64" i="6"/>
  <c r="AN64" i="6"/>
  <c r="AF64" i="6"/>
  <c r="X64" i="6"/>
  <c r="P64" i="6"/>
  <c r="H64" i="6"/>
  <c r="CP64" i="6"/>
  <c r="CH64" i="6"/>
  <c r="BZ64" i="6"/>
  <c r="BR64" i="6"/>
  <c r="BJ64" i="6"/>
  <c r="BB64" i="6"/>
  <c r="AT64" i="6"/>
  <c r="AL64" i="6"/>
  <c r="AD64" i="6"/>
  <c r="V64" i="6"/>
  <c r="N64" i="6"/>
  <c r="F64" i="6"/>
  <c r="CN64" i="6"/>
  <c r="CF64" i="6"/>
  <c r="BX64" i="6"/>
  <c r="BP64" i="6"/>
  <c r="BH64" i="6"/>
  <c r="AZ64" i="6"/>
  <c r="AR64" i="6"/>
  <c r="AJ64" i="6"/>
  <c r="AB64" i="6"/>
  <c r="T64" i="6"/>
  <c r="L64" i="6"/>
  <c r="D64" i="6"/>
  <c r="CM64" i="6"/>
  <c r="CE64" i="6"/>
  <c r="BW64" i="6"/>
  <c r="BO64" i="6"/>
  <c r="BG64" i="6"/>
  <c r="AY64" i="6"/>
  <c r="AQ64" i="6"/>
  <c r="AI64" i="6"/>
  <c r="AA64" i="6"/>
  <c r="S64" i="6"/>
  <c r="K64" i="6"/>
  <c r="C64" i="6"/>
  <c r="Q64" i="6"/>
  <c r="AG64" i="6"/>
  <c r="AW64" i="6"/>
  <c r="BM64" i="6"/>
  <c r="CC64" i="6"/>
  <c r="CS64" i="6"/>
  <c r="E65" i="8"/>
  <c r="E53" i="8"/>
  <c r="F58" i="6"/>
  <c r="N58" i="6"/>
  <c r="V58" i="6"/>
  <c r="AD58" i="6"/>
  <c r="AL58" i="6"/>
  <c r="AT58" i="6"/>
  <c r="BB58" i="6"/>
  <c r="BJ58" i="6"/>
  <c r="BR58" i="6"/>
  <c r="BZ58" i="6"/>
  <c r="CH58" i="6"/>
  <c r="CP58" i="6"/>
  <c r="E71" i="8"/>
  <c r="E79" i="8"/>
  <c r="K62" i="6"/>
  <c r="AA62" i="6"/>
  <c r="AQ62" i="6"/>
  <c r="BG62" i="6"/>
  <c r="BW62" i="6"/>
  <c r="CM62" i="6"/>
  <c r="E69" i="8"/>
  <c r="G58" i="6"/>
  <c r="O58" i="6"/>
  <c r="W58" i="6"/>
  <c r="AE58" i="6"/>
  <c r="AM58" i="6"/>
  <c r="AU58" i="6"/>
  <c r="BC58" i="6"/>
  <c r="BK58" i="6"/>
  <c r="BS58" i="6"/>
  <c r="CA58" i="6"/>
  <c r="CI58" i="6"/>
  <c r="CQ58" i="6"/>
  <c r="CP60" i="6"/>
  <c r="CH60" i="6"/>
  <c r="BZ60" i="6"/>
  <c r="BR60" i="6"/>
  <c r="BJ60" i="6"/>
  <c r="BB60" i="6"/>
  <c r="AT60" i="6"/>
  <c r="AL60" i="6"/>
  <c r="AD60" i="6"/>
  <c r="V60" i="6"/>
  <c r="N60" i="6"/>
  <c r="F60" i="6"/>
  <c r="CN60" i="6"/>
  <c r="CF60" i="6"/>
  <c r="BX60" i="6"/>
  <c r="BP60" i="6"/>
  <c r="BH60" i="6"/>
  <c r="AZ60" i="6"/>
  <c r="AR60" i="6"/>
  <c r="AJ60" i="6"/>
  <c r="AB60" i="6"/>
  <c r="T60" i="6"/>
  <c r="L60" i="6"/>
  <c r="CT60" i="6"/>
  <c r="CL60" i="6"/>
  <c r="CD60" i="6"/>
  <c r="BV60" i="6"/>
  <c r="BN60" i="6"/>
  <c r="BF60" i="6"/>
  <c r="AX60" i="6"/>
  <c r="AP60" i="6"/>
  <c r="AH60" i="6"/>
  <c r="Z60" i="6"/>
  <c r="R60" i="6"/>
  <c r="J60" i="6"/>
  <c r="B60" i="6"/>
  <c r="M60" i="6"/>
  <c r="Y60" i="6"/>
  <c r="AM60" i="6"/>
  <c r="AY60" i="6"/>
  <c r="BL60" i="6"/>
  <c r="BY60" i="6"/>
  <c r="CK60" i="6"/>
  <c r="G79" i="8"/>
  <c r="M62" i="6"/>
  <c r="AC62" i="6"/>
  <c r="AS62" i="6"/>
  <c r="BI62" i="6"/>
  <c r="BY62" i="6"/>
  <c r="CO62" i="6"/>
  <c r="G69" i="8"/>
  <c r="H58" i="6"/>
  <c r="P58" i="6"/>
  <c r="X58" i="6"/>
  <c r="AF58" i="6"/>
  <c r="AN58" i="6"/>
  <c r="AV58" i="6"/>
  <c r="BD58" i="6"/>
  <c r="BL58" i="6"/>
  <c r="BT58" i="6"/>
  <c r="CB58" i="6"/>
  <c r="CJ58" i="6"/>
  <c r="C60" i="6"/>
  <c r="O60" i="6"/>
  <c r="AA60" i="6"/>
  <c r="AN60" i="6"/>
  <c r="BA60" i="6"/>
  <c r="BM60" i="6"/>
  <c r="CA60" i="6"/>
  <c r="CM60" i="6"/>
  <c r="N62" i="6"/>
  <c r="AD62" i="6"/>
  <c r="AT62" i="6"/>
  <c r="BJ62" i="6"/>
  <c r="BZ62" i="6"/>
  <c r="CP62" i="6"/>
  <c r="J64" i="6"/>
  <c r="Z64" i="6"/>
  <c r="AP64" i="6"/>
  <c r="BF64" i="6"/>
  <c r="BV64" i="6"/>
  <c r="CL64" i="6"/>
  <c r="I61" i="6"/>
  <c r="Q61" i="6"/>
  <c r="Y61" i="6"/>
  <c r="AG61" i="6"/>
  <c r="AO61" i="6"/>
  <c r="AW61" i="6"/>
  <c r="BE61" i="6"/>
  <c r="BM61" i="6"/>
  <c r="BU61" i="6"/>
  <c r="CC61" i="6"/>
  <c r="CK61" i="6"/>
  <c r="CS61" i="6"/>
  <c r="I65" i="6"/>
  <c r="Q65" i="6"/>
  <c r="Y65" i="6"/>
  <c r="AG65" i="6"/>
  <c r="AO65" i="6"/>
  <c r="AW65" i="6"/>
  <c r="BE65" i="6"/>
  <c r="BM65" i="6"/>
  <c r="BU65" i="6"/>
  <c r="CC65" i="6"/>
  <c r="CK65" i="6"/>
  <c r="CS65" i="6"/>
  <c r="B61" i="6"/>
  <c r="J61" i="6"/>
  <c r="R61" i="6"/>
  <c r="Z61" i="6"/>
  <c r="AH61" i="6"/>
  <c r="AP61" i="6"/>
  <c r="AX61" i="6"/>
  <c r="BF61" i="6"/>
  <c r="BN61" i="6"/>
  <c r="BV61" i="6"/>
  <c r="CD61" i="6"/>
  <c r="CL61" i="6"/>
  <c r="CT61" i="6"/>
  <c r="B65" i="6"/>
  <c r="J65" i="6"/>
  <c r="R65" i="6"/>
  <c r="Z65" i="6"/>
  <c r="AH65" i="6"/>
  <c r="AP65" i="6"/>
  <c r="AX65" i="6"/>
  <c r="BF65" i="6"/>
  <c r="BN65" i="6"/>
  <c r="BV65" i="6"/>
  <c r="CD65" i="6"/>
  <c r="CL65" i="6"/>
  <c r="CT65" i="6"/>
  <c r="D61" i="6"/>
  <c r="L61" i="6"/>
  <c r="T61" i="6"/>
  <c r="AB61" i="6"/>
  <c r="AJ61" i="6"/>
  <c r="AR61" i="6"/>
  <c r="AZ61" i="6"/>
  <c r="BH61" i="6"/>
  <c r="BP61" i="6"/>
  <c r="BX61" i="6"/>
  <c r="CF61" i="6"/>
  <c r="CN61" i="6"/>
  <c r="D65" i="6"/>
  <c r="L65" i="6"/>
  <c r="T65" i="6"/>
  <c r="AB65" i="6"/>
  <c r="AJ65" i="6"/>
  <c r="AR65" i="6"/>
  <c r="AZ65" i="6"/>
  <c r="BH65" i="6"/>
  <c r="BP65" i="6"/>
  <c r="BX65" i="6"/>
  <c r="CF65" i="6"/>
  <c r="CN65" i="6"/>
  <c r="F61" i="6"/>
  <c r="N61" i="6"/>
  <c r="V61" i="6"/>
  <c r="AD61" i="6"/>
  <c r="AL61" i="6"/>
  <c r="AT61" i="6"/>
  <c r="BB61" i="6"/>
  <c r="BJ61" i="6"/>
  <c r="BR61" i="6"/>
  <c r="BZ61" i="6"/>
  <c r="CH61" i="6"/>
  <c r="F65" i="6"/>
  <c r="N65" i="6"/>
  <c r="V65" i="6"/>
  <c r="AD65" i="6"/>
  <c r="AL65" i="6"/>
  <c r="AT65" i="6"/>
  <c r="BB65" i="6"/>
  <c r="BJ65" i="6"/>
  <c r="BR65" i="6"/>
  <c r="BZ65" i="6"/>
  <c r="CH65" i="6"/>
  <c r="R56" i="6"/>
  <c r="AI56" i="6"/>
  <c r="AZ56" i="6"/>
  <c r="BW56" i="6"/>
  <c r="AF57" i="6"/>
  <c r="BL57" i="6"/>
  <c r="CR57" i="6"/>
  <c r="B56" i="6"/>
  <c r="S56" i="6"/>
  <c r="AJ56" i="6"/>
  <c r="BA56" i="6"/>
  <c r="BX56" i="6"/>
  <c r="B57" i="6"/>
  <c r="AH57" i="6"/>
  <c r="BN57" i="6"/>
  <c r="E56" i="6"/>
  <c r="Z56" i="6"/>
  <c r="AQ56" i="6"/>
  <c r="BH56" i="6"/>
  <c r="CL56" i="6"/>
  <c r="P57" i="6"/>
  <c r="AV57" i="6"/>
  <c r="CB57" i="6"/>
  <c r="E60" i="8"/>
  <c r="G60" i="8"/>
  <c r="M56" i="6"/>
  <c r="AC56" i="6"/>
  <c r="AS56" i="6"/>
  <c r="BN56" i="6"/>
  <c r="CF56" i="6"/>
  <c r="E61" i="8"/>
  <c r="G61" i="8"/>
  <c r="E43" i="8"/>
  <c r="G43" i="8"/>
  <c r="E51" i="8"/>
  <c r="G51" i="8"/>
  <c r="K53" i="6"/>
  <c r="AF53" i="6"/>
  <c r="AX53" i="6"/>
  <c r="BO53" i="6"/>
  <c r="CJ53" i="6"/>
  <c r="H54" i="6"/>
  <c r="BB54" i="6"/>
  <c r="CP54" i="6"/>
  <c r="N55" i="6"/>
  <c r="AD55" i="6"/>
  <c r="AT55" i="6"/>
  <c r="BJ55" i="6"/>
  <c r="BZ55" i="6"/>
  <c r="CP55" i="6"/>
  <c r="P53" i="6"/>
  <c r="AH53" i="6"/>
  <c r="AY53" i="6"/>
  <c r="BT53" i="6"/>
  <c r="CK53" i="6"/>
  <c r="N54" i="6"/>
  <c r="BD54" i="6"/>
  <c r="O55" i="6"/>
  <c r="AE55" i="6"/>
  <c r="AU55" i="6"/>
  <c r="BK55" i="6"/>
  <c r="CA55" i="6"/>
  <c r="CQ55" i="6"/>
  <c r="R53" i="6"/>
  <c r="AI53" i="6"/>
  <c r="BD53" i="6"/>
  <c r="BU53" i="6"/>
  <c r="CL53" i="6"/>
  <c r="B53" i="6"/>
  <c r="S53" i="6"/>
  <c r="AN53" i="6"/>
  <c r="BE53" i="6"/>
  <c r="BV53" i="6"/>
  <c r="CM53" i="6"/>
  <c r="X54" i="6"/>
  <c r="BR54" i="6"/>
  <c r="I53" i="6"/>
  <c r="Z53" i="6"/>
  <c r="AQ53" i="6"/>
  <c r="BL53" i="6"/>
  <c r="AN54" i="6"/>
  <c r="CT34" i="6"/>
  <c r="CL34" i="6"/>
  <c r="CD34" i="6"/>
  <c r="BV34" i="6"/>
  <c r="BN34" i="6"/>
  <c r="BF34" i="6"/>
  <c r="AX34" i="6"/>
  <c r="AP34" i="6"/>
  <c r="AH34" i="6"/>
  <c r="Z34" i="6"/>
  <c r="R34" i="6"/>
  <c r="J34" i="6"/>
  <c r="B34" i="6"/>
  <c r="CK34" i="6"/>
  <c r="CB34" i="6"/>
  <c r="BS34" i="6"/>
  <c r="BJ34" i="6"/>
  <c r="BA34" i="6"/>
  <c r="AR34" i="6"/>
  <c r="AI34" i="6"/>
  <c r="Y34" i="6"/>
  <c r="P34" i="6"/>
  <c r="G34" i="6"/>
  <c r="CO34" i="6"/>
  <c r="CE34" i="6"/>
  <c r="BT34" i="6"/>
  <c r="BI34" i="6"/>
  <c r="AY34" i="6"/>
  <c r="AN34" i="6"/>
  <c r="AD34" i="6"/>
  <c r="T34" i="6"/>
  <c r="I34" i="6"/>
  <c r="CN34" i="6"/>
  <c r="CC34" i="6"/>
  <c r="BR34" i="6"/>
  <c r="BH34" i="6"/>
  <c r="AW34" i="6"/>
  <c r="AM34" i="6"/>
  <c r="AC34" i="6"/>
  <c r="S34" i="6"/>
  <c r="H34" i="6"/>
  <c r="CJ34" i="6"/>
  <c r="BX34" i="6"/>
  <c r="BK34" i="6"/>
  <c r="AU34" i="6"/>
  <c r="AG34" i="6"/>
  <c r="U34" i="6"/>
  <c r="E34" i="6"/>
  <c r="CS34" i="6"/>
  <c r="CG34" i="6"/>
  <c r="BQ34" i="6"/>
  <c r="BD34" i="6"/>
  <c r="AQ34" i="6"/>
  <c r="AB34" i="6"/>
  <c r="N34" i="6"/>
  <c r="CR34" i="6"/>
  <c r="CF34" i="6"/>
  <c r="BP34" i="6"/>
  <c r="BC34" i="6"/>
  <c r="AO34" i="6"/>
  <c r="AA34" i="6"/>
  <c r="M34" i="6"/>
  <c r="CH34" i="6"/>
  <c r="BL34" i="6"/>
  <c r="AL34" i="6"/>
  <c r="Q34" i="6"/>
  <c r="BY34" i="6"/>
  <c r="BB34" i="6"/>
  <c r="AF34" i="6"/>
  <c r="K34" i="6"/>
  <c r="CQ34" i="6"/>
  <c r="BW34" i="6"/>
  <c r="AZ34" i="6"/>
  <c r="AE34" i="6"/>
  <c r="F34" i="6"/>
  <c r="BU34" i="6"/>
  <c r="AK34" i="6"/>
  <c r="C34" i="6"/>
  <c r="BO34" i="6"/>
  <c r="AJ34" i="6"/>
  <c r="BM34" i="6"/>
  <c r="X34" i="6"/>
  <c r="CP34" i="6"/>
  <c r="BG34" i="6"/>
  <c r="W34" i="6"/>
  <c r="CM34" i="6"/>
  <c r="BE34" i="6"/>
  <c r="V34" i="6"/>
  <c r="CI34" i="6"/>
  <c r="AV34" i="6"/>
  <c r="O34" i="6"/>
  <c r="AT34" i="6"/>
  <c r="AS34" i="6"/>
  <c r="L34" i="6"/>
  <c r="CA34" i="6"/>
  <c r="BZ34" i="6"/>
  <c r="D34" i="6"/>
  <c r="CO35" i="6"/>
  <c r="CG35" i="6"/>
  <c r="BY35" i="6"/>
  <c r="BQ35" i="6"/>
  <c r="BI35" i="6"/>
  <c r="BA35" i="6"/>
  <c r="AS35" i="6"/>
  <c r="CR35" i="6"/>
  <c r="CI35" i="6"/>
  <c r="BZ35" i="6"/>
  <c r="BP35" i="6"/>
  <c r="BG35" i="6"/>
  <c r="AX35" i="6"/>
  <c r="AO35" i="6"/>
  <c r="AG35" i="6"/>
  <c r="Y35" i="6"/>
  <c r="Q35" i="6"/>
  <c r="I35" i="6"/>
  <c r="CL35" i="6"/>
  <c r="CB35" i="6"/>
  <c r="BR35" i="6"/>
  <c r="BF35" i="6"/>
  <c r="AV35" i="6"/>
  <c r="AL35" i="6"/>
  <c r="AC35" i="6"/>
  <c r="T35" i="6"/>
  <c r="K35" i="6"/>
  <c r="B35" i="6"/>
  <c r="CS35" i="6"/>
  <c r="CF35" i="6"/>
  <c r="BU35" i="6"/>
  <c r="BJ35" i="6"/>
  <c r="AW35" i="6"/>
  <c r="AK35" i="6"/>
  <c r="AA35" i="6"/>
  <c r="P35" i="6"/>
  <c r="F35" i="6"/>
  <c r="CQ35" i="6"/>
  <c r="CE35" i="6"/>
  <c r="BT35" i="6"/>
  <c r="BH35" i="6"/>
  <c r="AU35" i="6"/>
  <c r="AJ35" i="6"/>
  <c r="Z35" i="6"/>
  <c r="O35" i="6"/>
  <c r="E35" i="6"/>
  <c r="CT35" i="6"/>
  <c r="CC35" i="6"/>
  <c r="BM35" i="6"/>
  <c r="AY35" i="6"/>
  <c r="AH35" i="6"/>
  <c r="U35" i="6"/>
  <c r="G35" i="6"/>
  <c r="CM35" i="6"/>
  <c r="BW35" i="6"/>
  <c r="BE35" i="6"/>
  <c r="AQ35" i="6"/>
  <c r="AD35" i="6"/>
  <c r="N35" i="6"/>
  <c r="CK35" i="6"/>
  <c r="BV35" i="6"/>
  <c r="BD35" i="6"/>
  <c r="AP35" i="6"/>
  <c r="AB35" i="6"/>
  <c r="M35" i="6"/>
  <c r="CD35" i="6"/>
  <c r="BC35" i="6"/>
  <c r="AF35" i="6"/>
  <c r="J35" i="6"/>
  <c r="BS35" i="6"/>
  <c r="AT35" i="6"/>
  <c r="W35" i="6"/>
  <c r="C35" i="6"/>
  <c r="CP35" i="6"/>
  <c r="BO35" i="6"/>
  <c r="AR35" i="6"/>
  <c r="V35" i="6"/>
  <c r="CJ35" i="6"/>
  <c r="AZ35" i="6"/>
  <c r="L35" i="6"/>
  <c r="CH35" i="6"/>
  <c r="AN35" i="6"/>
  <c r="H35" i="6"/>
  <c r="CA35" i="6"/>
  <c r="AM35" i="6"/>
  <c r="D35" i="6"/>
  <c r="BX35" i="6"/>
  <c r="AI35" i="6"/>
  <c r="BN35" i="6"/>
  <c r="AE35" i="6"/>
  <c r="BL35" i="6"/>
  <c r="X35" i="6"/>
  <c r="R35" i="6"/>
  <c r="CN35" i="6"/>
  <c r="BK35" i="6"/>
  <c r="G29" i="6"/>
  <c r="BU29" i="6"/>
  <c r="S29" i="6"/>
  <c r="CB29" i="6"/>
  <c r="AO30" i="6"/>
  <c r="F31" i="6"/>
  <c r="BU31" i="6"/>
  <c r="CR37" i="6"/>
  <c r="CM37" i="6"/>
  <c r="CE37" i="6"/>
  <c r="BW37" i="6"/>
  <c r="BO37" i="6"/>
  <c r="BG37" i="6"/>
  <c r="AY37" i="6"/>
  <c r="AQ37" i="6"/>
  <c r="AI37" i="6"/>
  <c r="AA37" i="6"/>
  <c r="S37" i="6"/>
  <c r="K37" i="6"/>
  <c r="C37" i="6"/>
  <c r="CP37" i="6"/>
  <c r="CG37" i="6"/>
  <c r="BX37" i="6"/>
  <c r="BN37" i="6"/>
  <c r="BE37" i="6"/>
  <c r="AV37" i="6"/>
  <c r="AM37" i="6"/>
  <c r="AD37" i="6"/>
  <c r="U37" i="6"/>
  <c r="L37" i="6"/>
  <c r="B37" i="6"/>
  <c r="CQ37" i="6"/>
  <c r="CF37" i="6"/>
  <c r="BU37" i="6"/>
  <c r="BK37" i="6"/>
  <c r="BA37" i="6"/>
  <c r="AP37" i="6"/>
  <c r="AF37" i="6"/>
  <c r="V37" i="6"/>
  <c r="J37" i="6"/>
  <c r="CO37" i="6"/>
  <c r="CC37" i="6"/>
  <c r="BR37" i="6"/>
  <c r="BF37" i="6"/>
  <c r="AT37" i="6"/>
  <c r="AH37" i="6"/>
  <c r="W37" i="6"/>
  <c r="I37" i="6"/>
  <c r="CN37" i="6"/>
  <c r="CB37" i="6"/>
  <c r="BQ37" i="6"/>
  <c r="BD37" i="6"/>
  <c r="AS37" i="6"/>
  <c r="AG37" i="6"/>
  <c r="T37" i="6"/>
  <c r="H37" i="6"/>
  <c r="CS37" i="6"/>
  <c r="BZ37" i="6"/>
  <c r="BJ37" i="6"/>
  <c r="AU37" i="6"/>
  <c r="AC37" i="6"/>
  <c r="O37" i="6"/>
  <c r="CJ37" i="6"/>
  <c r="BT37" i="6"/>
  <c r="BC37" i="6"/>
  <c r="AN37" i="6"/>
  <c r="Y37" i="6"/>
  <c r="G37" i="6"/>
  <c r="CI37" i="6"/>
  <c r="BS37" i="6"/>
  <c r="BB37" i="6"/>
  <c r="AL37" i="6"/>
  <c r="X37" i="6"/>
  <c r="F37" i="6"/>
  <c r="CL37" i="6"/>
  <c r="BM37" i="6"/>
  <c r="AO37" i="6"/>
  <c r="P37" i="6"/>
  <c r="CD37" i="6"/>
  <c r="BH37" i="6"/>
  <c r="AE37" i="6"/>
  <c r="E37" i="6"/>
  <c r="CA37" i="6"/>
  <c r="AZ37" i="6"/>
  <c r="AB37" i="6"/>
  <c r="D37" i="6"/>
  <c r="BI37" i="6"/>
  <c r="Q37" i="6"/>
  <c r="CT37" i="6"/>
  <c r="AX37" i="6"/>
  <c r="N37" i="6"/>
  <c r="CK37" i="6"/>
  <c r="AW37" i="6"/>
  <c r="M37" i="6"/>
  <c r="CH37" i="6"/>
  <c r="AR37" i="6"/>
  <c r="BY37" i="6"/>
  <c r="AK37" i="6"/>
  <c r="BV37" i="6"/>
  <c r="AJ37" i="6"/>
  <c r="BP37" i="6"/>
  <c r="BL37" i="6"/>
  <c r="Z37" i="6"/>
  <c r="R37" i="6"/>
  <c r="V29" i="6"/>
  <c r="P31" i="6"/>
  <c r="CO29" i="6"/>
  <c r="CG29" i="6"/>
  <c r="BY29" i="6"/>
  <c r="BQ29" i="6"/>
  <c r="BI29" i="6"/>
  <c r="BA29" i="6"/>
  <c r="AS29" i="6"/>
  <c r="AK29" i="6"/>
  <c r="AC29" i="6"/>
  <c r="U29" i="6"/>
  <c r="M29" i="6"/>
  <c r="E29" i="6"/>
  <c r="CN29" i="6"/>
  <c r="CF29" i="6"/>
  <c r="BX29" i="6"/>
  <c r="BP29" i="6"/>
  <c r="BH29" i="6"/>
  <c r="AZ29" i="6"/>
  <c r="AR29" i="6"/>
  <c r="AJ29" i="6"/>
  <c r="AB29" i="6"/>
  <c r="T29" i="6"/>
  <c r="L29" i="6"/>
  <c r="D29" i="6"/>
  <c r="CP29" i="6"/>
  <c r="CD29" i="6"/>
  <c r="BT29" i="6"/>
  <c r="BJ29" i="6"/>
  <c r="AX29" i="6"/>
  <c r="AN29" i="6"/>
  <c r="AD29" i="6"/>
  <c r="R29" i="6"/>
  <c r="H29" i="6"/>
  <c r="CK29" i="6"/>
  <c r="CA29" i="6"/>
  <c r="BO29" i="6"/>
  <c r="BE29" i="6"/>
  <c r="AU29" i="6"/>
  <c r="AI29" i="6"/>
  <c r="Y29" i="6"/>
  <c r="CT29" i="6"/>
  <c r="CJ29" i="6"/>
  <c r="BZ29" i="6"/>
  <c r="BN29" i="6"/>
  <c r="BD29" i="6"/>
  <c r="AT29" i="6"/>
  <c r="AH29" i="6"/>
  <c r="X29" i="6"/>
  <c r="N29" i="6"/>
  <c r="CE29" i="6"/>
  <c r="BM29" i="6"/>
  <c r="AW29" i="6"/>
  <c r="AF29" i="6"/>
  <c r="P29" i="6"/>
  <c r="B29" i="6"/>
  <c r="CQ29" i="6"/>
  <c r="BW29" i="6"/>
  <c r="BG29" i="6"/>
  <c r="AP29" i="6"/>
  <c r="Z29" i="6"/>
  <c r="J29" i="6"/>
  <c r="CM29" i="6"/>
  <c r="BV29" i="6"/>
  <c r="BF29" i="6"/>
  <c r="AO29" i="6"/>
  <c r="W29" i="6"/>
  <c r="I29" i="6"/>
  <c r="CC29" i="6"/>
  <c r="BB29" i="6"/>
  <c r="AA29" i="6"/>
  <c r="C29" i="6"/>
  <c r="CS29" i="6"/>
  <c r="BS29" i="6"/>
  <c r="AQ29" i="6"/>
  <c r="Q29" i="6"/>
  <c r="CR29" i="6"/>
  <c r="BR29" i="6"/>
  <c r="AM29" i="6"/>
  <c r="O29" i="6"/>
  <c r="CL29" i="6"/>
  <c r="BL29" i="6"/>
  <c r="AL29" i="6"/>
  <c r="BC29" i="6"/>
  <c r="F29" i="6"/>
  <c r="CQ38" i="6"/>
  <c r="CI38" i="6"/>
  <c r="CA38" i="6"/>
  <c r="BS38" i="6"/>
  <c r="BK38" i="6"/>
  <c r="BC38" i="6"/>
  <c r="AU38" i="6"/>
  <c r="AM38" i="6"/>
  <c r="AE38" i="6"/>
  <c r="W38" i="6"/>
  <c r="O38" i="6"/>
  <c r="G38" i="6"/>
  <c r="CP38" i="6"/>
  <c r="CG38" i="6"/>
  <c r="BX38" i="6"/>
  <c r="BO38" i="6"/>
  <c r="BF38" i="6"/>
  <c r="AW38" i="6"/>
  <c r="AN38" i="6"/>
  <c r="AD38" i="6"/>
  <c r="U38" i="6"/>
  <c r="L38" i="6"/>
  <c r="C38" i="6"/>
  <c r="CM38" i="6"/>
  <c r="CC38" i="6"/>
  <c r="BR38" i="6"/>
  <c r="BH38" i="6"/>
  <c r="AX38" i="6"/>
  <c r="AL38" i="6"/>
  <c r="AB38" i="6"/>
  <c r="R38" i="6"/>
  <c r="H38" i="6"/>
  <c r="CO38" i="6"/>
  <c r="CD38" i="6"/>
  <c r="BQ38" i="6"/>
  <c r="BE38" i="6"/>
  <c r="AS38" i="6"/>
  <c r="AH38" i="6"/>
  <c r="V38" i="6"/>
  <c r="J38" i="6"/>
  <c r="CN38" i="6"/>
  <c r="BZ38" i="6"/>
  <c r="BM38" i="6"/>
  <c r="AZ38" i="6"/>
  <c r="AK38" i="6"/>
  <c r="Y38" i="6"/>
  <c r="K38" i="6"/>
  <c r="CL38" i="6"/>
  <c r="BY38" i="6"/>
  <c r="BL38" i="6"/>
  <c r="AY38" i="6"/>
  <c r="AJ38" i="6"/>
  <c r="X38" i="6"/>
  <c r="I38" i="6"/>
  <c r="CJ38" i="6"/>
  <c r="BT38" i="6"/>
  <c r="BA38" i="6"/>
  <c r="AG38" i="6"/>
  <c r="P38" i="6"/>
  <c r="CE38" i="6"/>
  <c r="BJ38" i="6"/>
  <c r="AR38" i="6"/>
  <c r="AA38" i="6"/>
  <c r="F38" i="6"/>
  <c r="CT38" i="6"/>
  <c r="CB38" i="6"/>
  <c r="BI38" i="6"/>
  <c r="AQ38" i="6"/>
  <c r="Z38" i="6"/>
  <c r="E38" i="6"/>
  <c r="CF38" i="6"/>
  <c r="BB38" i="6"/>
  <c r="T38" i="6"/>
  <c r="BU38" i="6"/>
  <c r="AP38" i="6"/>
  <c r="N38" i="6"/>
  <c r="CS38" i="6"/>
  <c r="BP38" i="6"/>
  <c r="AO38" i="6"/>
  <c r="M38" i="6"/>
  <c r="CR38" i="6"/>
  <c r="AV38" i="6"/>
  <c r="B38" i="6"/>
  <c r="CK38" i="6"/>
  <c r="AT38" i="6"/>
  <c r="CH38" i="6"/>
  <c r="AI38" i="6"/>
  <c r="BW38" i="6"/>
  <c r="AF38" i="6"/>
  <c r="BV38" i="6"/>
  <c r="AC38" i="6"/>
  <c r="BN38" i="6"/>
  <c r="S38" i="6"/>
  <c r="BG38" i="6"/>
  <c r="BD38" i="6"/>
  <c r="Q38" i="6"/>
  <c r="D38" i="6"/>
  <c r="AE29" i="6"/>
  <c r="CI29" i="6"/>
  <c r="BW30" i="6"/>
  <c r="CO30" i="6"/>
  <c r="CG30" i="6"/>
  <c r="BY30" i="6"/>
  <c r="BP30" i="6"/>
  <c r="BH30" i="6"/>
  <c r="AZ30" i="6"/>
  <c r="AR30" i="6"/>
  <c r="AJ30" i="6"/>
  <c r="AB30" i="6"/>
  <c r="T30" i="6"/>
  <c r="L30" i="6"/>
  <c r="D30" i="6"/>
  <c r="CN30" i="6"/>
  <c r="CF30" i="6"/>
  <c r="BX30" i="6"/>
  <c r="BO30" i="6"/>
  <c r="BG30" i="6"/>
  <c r="AY30" i="6"/>
  <c r="AQ30" i="6"/>
  <c r="AI30" i="6"/>
  <c r="AA30" i="6"/>
  <c r="S30" i="6"/>
  <c r="K30" i="6"/>
  <c r="C30" i="6"/>
  <c r="CP30" i="6"/>
  <c r="CD30" i="6"/>
  <c r="BS30" i="6"/>
  <c r="BI30" i="6"/>
  <c r="AW30" i="6"/>
  <c r="AM30" i="6"/>
  <c r="AC30" i="6"/>
  <c r="Q30" i="6"/>
  <c r="G30" i="6"/>
  <c r="CK30" i="6"/>
  <c r="CA30" i="6"/>
  <c r="BN30" i="6"/>
  <c r="BD30" i="6"/>
  <c r="AT30" i="6"/>
  <c r="AH30" i="6"/>
  <c r="X30" i="6"/>
  <c r="N30" i="6"/>
  <c r="B30" i="6"/>
  <c r="CT30" i="6"/>
  <c r="CJ30" i="6"/>
  <c r="BZ30" i="6"/>
  <c r="BM30" i="6"/>
  <c r="BC30" i="6"/>
  <c r="AS30" i="6"/>
  <c r="AG30" i="6"/>
  <c r="W30" i="6"/>
  <c r="M30" i="6"/>
  <c r="CL30" i="6"/>
  <c r="BT30" i="6"/>
  <c r="BB30" i="6"/>
  <c r="AL30" i="6"/>
  <c r="U30" i="6"/>
  <c r="E30" i="6"/>
  <c r="CE30" i="6"/>
  <c r="BL30" i="6"/>
  <c r="AV30" i="6"/>
  <c r="AE30" i="6"/>
  <c r="O30" i="6"/>
  <c r="CS30" i="6"/>
  <c r="CC30" i="6"/>
  <c r="BK30" i="6"/>
  <c r="AU30" i="6"/>
  <c r="AD30" i="6"/>
  <c r="J30" i="6"/>
  <c r="CQ30" i="6"/>
  <c r="BQ30" i="6"/>
  <c r="AN30" i="6"/>
  <c r="I30" i="6"/>
  <c r="CH30" i="6"/>
  <c r="BE30" i="6"/>
  <c r="Z30" i="6"/>
  <c r="CB30" i="6"/>
  <c r="BA30" i="6"/>
  <c r="Y30" i="6"/>
  <c r="BV30" i="6"/>
  <c r="AX30" i="6"/>
  <c r="V30" i="6"/>
  <c r="BR30" i="6"/>
  <c r="P30" i="6"/>
  <c r="CN31" i="6"/>
  <c r="CF31" i="6"/>
  <c r="BX31" i="6"/>
  <c r="BP31" i="6"/>
  <c r="BH31" i="6"/>
  <c r="AZ31" i="6"/>
  <c r="AR31" i="6"/>
  <c r="AJ31" i="6"/>
  <c r="AB31" i="6"/>
  <c r="T31" i="6"/>
  <c r="L31" i="6"/>
  <c r="D31" i="6"/>
  <c r="CM31" i="6"/>
  <c r="CE31" i="6"/>
  <c r="BW31" i="6"/>
  <c r="BO31" i="6"/>
  <c r="BG31" i="6"/>
  <c r="AY31" i="6"/>
  <c r="AQ31" i="6"/>
  <c r="AI31" i="6"/>
  <c r="AA31" i="6"/>
  <c r="S31" i="6"/>
  <c r="K31" i="6"/>
  <c r="C31" i="6"/>
  <c r="CO31" i="6"/>
  <c r="CC31" i="6"/>
  <c r="BS31" i="6"/>
  <c r="BI31" i="6"/>
  <c r="AW31" i="6"/>
  <c r="AM31" i="6"/>
  <c r="AC31" i="6"/>
  <c r="Q31" i="6"/>
  <c r="G31" i="6"/>
  <c r="CT31" i="6"/>
  <c r="CJ31" i="6"/>
  <c r="BZ31" i="6"/>
  <c r="BN31" i="6"/>
  <c r="BD31" i="6"/>
  <c r="AT31" i="6"/>
  <c r="AH31" i="6"/>
  <c r="X31" i="6"/>
  <c r="N31" i="6"/>
  <c r="B31" i="6"/>
  <c r="CS31" i="6"/>
  <c r="CI31" i="6"/>
  <c r="BY31" i="6"/>
  <c r="BM31" i="6"/>
  <c r="BC31" i="6"/>
  <c r="AS31" i="6"/>
  <c r="AG31" i="6"/>
  <c r="W31" i="6"/>
  <c r="M31" i="6"/>
  <c r="CQ31" i="6"/>
  <c r="CA31" i="6"/>
  <c r="BJ31" i="6"/>
  <c r="AP31" i="6"/>
  <c r="Z31" i="6"/>
  <c r="I31" i="6"/>
  <c r="CK31" i="6"/>
  <c r="BT31" i="6"/>
  <c r="BB31" i="6"/>
  <c r="AL31" i="6"/>
  <c r="U31" i="6"/>
  <c r="E31" i="6"/>
  <c r="CH31" i="6"/>
  <c r="BR31" i="6"/>
  <c r="BA31" i="6"/>
  <c r="AK31" i="6"/>
  <c r="R31" i="6"/>
  <c r="CB31" i="6"/>
  <c r="AX31" i="6"/>
  <c r="Y31" i="6"/>
  <c r="CR31" i="6"/>
  <c r="BQ31" i="6"/>
  <c r="AO31" i="6"/>
  <c r="O31" i="6"/>
  <c r="CP31" i="6"/>
  <c r="BL31" i="6"/>
  <c r="AN31" i="6"/>
  <c r="J31" i="6"/>
  <c r="CL31" i="6"/>
  <c r="BK31" i="6"/>
  <c r="AF31" i="6"/>
  <c r="H31" i="6"/>
  <c r="CD31" i="6"/>
  <c r="AD31" i="6"/>
  <c r="CP39" i="6"/>
  <c r="CH39" i="6"/>
  <c r="BZ39" i="6"/>
  <c r="BR39" i="6"/>
  <c r="BJ39" i="6"/>
  <c r="BB39" i="6"/>
  <c r="AT39" i="6"/>
  <c r="AL39" i="6"/>
  <c r="AD39" i="6"/>
  <c r="V39" i="6"/>
  <c r="N39" i="6"/>
  <c r="F39" i="6"/>
  <c r="CT39" i="6"/>
  <c r="CK39" i="6"/>
  <c r="CB39" i="6"/>
  <c r="BS39" i="6"/>
  <c r="BI39" i="6"/>
  <c r="AZ39" i="6"/>
  <c r="AQ39" i="6"/>
  <c r="AH39" i="6"/>
  <c r="Y39" i="6"/>
  <c r="P39" i="6"/>
  <c r="G39" i="6"/>
  <c r="CJ39" i="6"/>
  <c r="BY39" i="6"/>
  <c r="BO39" i="6"/>
  <c r="BE39" i="6"/>
  <c r="AU39" i="6"/>
  <c r="AJ39" i="6"/>
  <c r="Z39" i="6"/>
  <c r="O39" i="6"/>
  <c r="D39" i="6"/>
  <c r="CN39" i="6"/>
  <c r="CC39" i="6"/>
  <c r="BP39" i="6"/>
  <c r="BD39" i="6"/>
  <c r="AR39" i="6"/>
  <c r="AF39" i="6"/>
  <c r="T39" i="6"/>
  <c r="I39" i="6"/>
  <c r="CM39" i="6"/>
  <c r="BX39" i="6"/>
  <c r="BL39" i="6"/>
  <c r="AX39" i="6"/>
  <c r="AK39" i="6"/>
  <c r="W39" i="6"/>
  <c r="J39" i="6"/>
  <c r="CL39" i="6"/>
  <c r="BW39" i="6"/>
  <c r="BK39" i="6"/>
  <c r="AW39" i="6"/>
  <c r="AI39" i="6"/>
  <c r="U39" i="6"/>
  <c r="H39" i="6"/>
  <c r="CE39" i="6"/>
  <c r="BM39" i="6"/>
  <c r="AS39" i="6"/>
  <c r="AB39" i="6"/>
  <c r="K39" i="6"/>
  <c r="CQ39" i="6"/>
  <c r="BV39" i="6"/>
  <c r="BF39" i="6"/>
  <c r="AN39" i="6"/>
  <c r="S39" i="6"/>
  <c r="B39" i="6"/>
  <c r="CO39" i="6"/>
  <c r="BU39" i="6"/>
  <c r="BC39" i="6"/>
  <c r="AM39" i="6"/>
  <c r="R39" i="6"/>
  <c r="BT39" i="6"/>
  <c r="AP39" i="6"/>
  <c r="M39" i="6"/>
  <c r="CI39" i="6"/>
  <c r="BH39" i="6"/>
  <c r="AE39" i="6"/>
  <c r="C39" i="6"/>
  <c r="CG39" i="6"/>
  <c r="BG39" i="6"/>
  <c r="AC39" i="6"/>
  <c r="CR39" i="6"/>
  <c r="AV39" i="6"/>
  <c r="CF39" i="6"/>
  <c r="AO39" i="6"/>
  <c r="CD39" i="6"/>
  <c r="AG39" i="6"/>
  <c r="CA39" i="6"/>
  <c r="AA39" i="6"/>
  <c r="BQ39" i="6"/>
  <c r="X39" i="6"/>
  <c r="BN39" i="6"/>
  <c r="Q39" i="6"/>
  <c r="CS39" i="6"/>
  <c r="BA39" i="6"/>
  <c r="AY39" i="6"/>
  <c r="L39" i="6"/>
  <c r="E39" i="6"/>
  <c r="AG29" i="6"/>
  <c r="F30" i="6"/>
  <c r="BJ30" i="6"/>
  <c r="AE31" i="6"/>
  <c r="AV29" i="6"/>
  <c r="H30" i="6"/>
  <c r="BU30" i="6"/>
  <c r="AU31" i="6"/>
  <c r="S35" i="6"/>
  <c r="CR32" i="6"/>
  <c r="CJ32" i="6"/>
  <c r="CB32" i="6"/>
  <c r="BT32" i="6"/>
  <c r="BL32" i="6"/>
  <c r="BD32" i="6"/>
  <c r="AV32" i="6"/>
  <c r="AN32" i="6"/>
  <c r="AF32" i="6"/>
  <c r="X32" i="6"/>
  <c r="CN32" i="6"/>
  <c r="CE32" i="6"/>
  <c r="BV32" i="6"/>
  <c r="BM32" i="6"/>
  <c r="BC32" i="6"/>
  <c r="AT32" i="6"/>
  <c r="AK32" i="6"/>
  <c r="AB32" i="6"/>
  <c r="S32" i="6"/>
  <c r="K32" i="6"/>
  <c r="C32" i="6"/>
  <c r="CM32" i="6"/>
  <c r="CD32" i="6"/>
  <c r="BU32" i="6"/>
  <c r="BK32" i="6"/>
  <c r="BB32" i="6"/>
  <c r="AS32" i="6"/>
  <c r="AJ32" i="6"/>
  <c r="AA32" i="6"/>
  <c r="R32" i="6"/>
  <c r="J32" i="6"/>
  <c r="B32" i="6"/>
  <c r="CK32" i="6"/>
  <c r="BY32" i="6"/>
  <c r="BN32" i="6"/>
  <c r="AZ32" i="6"/>
  <c r="AO32" i="6"/>
  <c r="AC32" i="6"/>
  <c r="P32" i="6"/>
  <c r="F32" i="6"/>
  <c r="CS32" i="6"/>
  <c r="CG32" i="6"/>
  <c r="BS32" i="6"/>
  <c r="BH32" i="6"/>
  <c r="AW32" i="6"/>
  <c r="AI32" i="6"/>
  <c r="W32" i="6"/>
  <c r="M32" i="6"/>
  <c r="CQ32" i="6"/>
  <c r="CF32" i="6"/>
  <c r="BR32" i="6"/>
  <c r="BG32" i="6"/>
  <c r="AU32" i="6"/>
  <c r="AH32" i="6"/>
  <c r="V32" i="6"/>
  <c r="L32" i="6"/>
  <c r="CO32" i="6"/>
  <c r="BW32" i="6"/>
  <c r="BA32" i="6"/>
  <c r="AG32" i="6"/>
  <c r="O32" i="6"/>
  <c r="CH32" i="6"/>
  <c r="BO32" i="6"/>
  <c r="AR32" i="6"/>
  <c r="Z32" i="6"/>
  <c r="H32" i="6"/>
  <c r="CC32" i="6"/>
  <c r="BJ32" i="6"/>
  <c r="AQ32" i="6"/>
  <c r="Y32" i="6"/>
  <c r="G32" i="6"/>
  <c r="CO40" i="6"/>
  <c r="CG40" i="6"/>
  <c r="BY40" i="6"/>
  <c r="BQ40" i="6"/>
  <c r="BI40" i="6"/>
  <c r="BA40" i="6"/>
  <c r="AS40" i="6"/>
  <c r="AK40" i="6"/>
  <c r="AC40" i="6"/>
  <c r="U40" i="6"/>
  <c r="M40" i="6"/>
  <c r="E40" i="6"/>
  <c r="CN40" i="6"/>
  <c r="CE40" i="6"/>
  <c r="BV40" i="6"/>
  <c r="BM40" i="6"/>
  <c r="BD40" i="6"/>
  <c r="AU40" i="6"/>
  <c r="AL40" i="6"/>
  <c r="AB40" i="6"/>
  <c r="S40" i="6"/>
  <c r="J40" i="6"/>
  <c r="CR40" i="6"/>
  <c r="CH40" i="6"/>
  <c r="BW40" i="6"/>
  <c r="BL40" i="6"/>
  <c r="BB40" i="6"/>
  <c r="AQ40" i="6"/>
  <c r="AG40" i="6"/>
  <c r="W40" i="6"/>
  <c r="L40" i="6"/>
  <c r="B40" i="6"/>
  <c r="CL40" i="6"/>
  <c r="CA40" i="6"/>
  <c r="BO40" i="6"/>
  <c r="BC40" i="6"/>
  <c r="AP40" i="6"/>
  <c r="AE40" i="6"/>
  <c r="R40" i="6"/>
  <c r="G40" i="6"/>
  <c r="CK40" i="6"/>
  <c r="BX40" i="6"/>
  <c r="BJ40" i="6"/>
  <c r="AW40" i="6"/>
  <c r="AI40" i="6"/>
  <c r="V40" i="6"/>
  <c r="H40" i="6"/>
  <c r="CJ40" i="6"/>
  <c r="BU40" i="6"/>
  <c r="BH40" i="6"/>
  <c r="AV40" i="6"/>
  <c r="AH40" i="6"/>
  <c r="T40" i="6"/>
  <c r="F40" i="6"/>
  <c r="CQ40" i="6"/>
  <c r="BZ40" i="6"/>
  <c r="BF40" i="6"/>
  <c r="AN40" i="6"/>
  <c r="X40" i="6"/>
  <c r="C40" i="6"/>
  <c r="CI40" i="6"/>
  <c r="BR40" i="6"/>
  <c r="AY40" i="6"/>
  <c r="AF40" i="6"/>
  <c r="O40" i="6"/>
  <c r="CF40" i="6"/>
  <c r="BP40" i="6"/>
  <c r="AX40" i="6"/>
  <c r="AD40" i="6"/>
  <c r="N40" i="6"/>
  <c r="CP40" i="6"/>
  <c r="BK40" i="6"/>
  <c r="AJ40" i="6"/>
  <c r="D40" i="6"/>
  <c r="CC40" i="6"/>
  <c r="AZ40" i="6"/>
  <c r="Y40" i="6"/>
  <c r="CB40" i="6"/>
  <c r="AT40" i="6"/>
  <c r="Q40" i="6"/>
  <c r="U32" i="6"/>
  <c r="BE32" i="6"/>
  <c r="CI32" i="6"/>
  <c r="S33" i="6"/>
  <c r="AZ33" i="6"/>
  <c r="O36" i="6"/>
  <c r="BA36" i="6"/>
  <c r="CO36" i="6"/>
  <c r="P40" i="6"/>
  <c r="BN40" i="6"/>
  <c r="CQ33" i="6"/>
  <c r="CI33" i="6"/>
  <c r="CA33" i="6"/>
  <c r="BS33" i="6"/>
  <c r="BK33" i="6"/>
  <c r="BC33" i="6"/>
  <c r="AU33" i="6"/>
  <c r="AM33" i="6"/>
  <c r="AE33" i="6"/>
  <c r="W33" i="6"/>
  <c r="O33" i="6"/>
  <c r="G33" i="6"/>
  <c r="CR33" i="6"/>
  <c r="CH33" i="6"/>
  <c r="BY33" i="6"/>
  <c r="BP33" i="6"/>
  <c r="BG33" i="6"/>
  <c r="AX33" i="6"/>
  <c r="AO33" i="6"/>
  <c r="AF33" i="6"/>
  <c r="V33" i="6"/>
  <c r="M33" i="6"/>
  <c r="D33" i="6"/>
  <c r="CP33" i="6"/>
  <c r="CG33" i="6"/>
  <c r="BX33" i="6"/>
  <c r="BO33" i="6"/>
  <c r="BF33" i="6"/>
  <c r="AW33" i="6"/>
  <c r="AN33" i="6"/>
  <c r="AD33" i="6"/>
  <c r="U33" i="6"/>
  <c r="L33" i="6"/>
  <c r="C33" i="6"/>
  <c r="CL33" i="6"/>
  <c r="BZ33" i="6"/>
  <c r="BM33" i="6"/>
  <c r="BA33" i="6"/>
  <c r="AP33" i="6"/>
  <c r="AB33" i="6"/>
  <c r="Q33" i="6"/>
  <c r="E33" i="6"/>
  <c r="CT33" i="6"/>
  <c r="CF33" i="6"/>
  <c r="BU33" i="6"/>
  <c r="BI33" i="6"/>
  <c r="AV33" i="6"/>
  <c r="AJ33" i="6"/>
  <c r="Y33" i="6"/>
  <c r="K33" i="6"/>
  <c r="CS33" i="6"/>
  <c r="CE33" i="6"/>
  <c r="BT33" i="6"/>
  <c r="BH33" i="6"/>
  <c r="AT33" i="6"/>
  <c r="AI33" i="6"/>
  <c r="X33" i="6"/>
  <c r="J33" i="6"/>
  <c r="CN33" i="6"/>
  <c r="BV33" i="6"/>
  <c r="BB33" i="6"/>
  <c r="AH33" i="6"/>
  <c r="P33" i="6"/>
  <c r="CJ33" i="6"/>
  <c r="BN33" i="6"/>
  <c r="AS33" i="6"/>
  <c r="AA33" i="6"/>
  <c r="H33" i="6"/>
  <c r="CD33" i="6"/>
  <c r="BL33" i="6"/>
  <c r="AR33" i="6"/>
  <c r="Z33" i="6"/>
  <c r="F33" i="6"/>
  <c r="AD32" i="6"/>
  <c r="BF32" i="6"/>
  <c r="CL32" i="6"/>
  <c r="T33" i="6"/>
  <c r="BD33" i="6"/>
  <c r="CK33" i="6"/>
  <c r="R36" i="6"/>
  <c r="BI36" i="6"/>
  <c r="Z40" i="6"/>
  <c r="BS40" i="6"/>
  <c r="CN36" i="6"/>
  <c r="CF36" i="6"/>
  <c r="BX36" i="6"/>
  <c r="BP36" i="6"/>
  <c r="BH36" i="6"/>
  <c r="AZ36" i="6"/>
  <c r="AR36" i="6"/>
  <c r="AJ36" i="6"/>
  <c r="AB36" i="6"/>
  <c r="T36" i="6"/>
  <c r="L36" i="6"/>
  <c r="D36" i="6"/>
  <c r="CL36" i="6"/>
  <c r="CC36" i="6"/>
  <c r="BT36" i="6"/>
  <c r="BK36" i="6"/>
  <c r="BB36" i="6"/>
  <c r="AS36" i="6"/>
  <c r="AI36" i="6"/>
  <c r="Z36" i="6"/>
  <c r="Q36" i="6"/>
  <c r="H36" i="6"/>
  <c r="CS36" i="6"/>
  <c r="CI36" i="6"/>
  <c r="BY36" i="6"/>
  <c r="BN36" i="6"/>
  <c r="BD36" i="6"/>
  <c r="AT36" i="6"/>
  <c r="AH36" i="6"/>
  <c r="X36" i="6"/>
  <c r="N36" i="6"/>
  <c r="C36" i="6"/>
  <c r="CQ36" i="6"/>
  <c r="CE36" i="6"/>
  <c r="BS36" i="6"/>
  <c r="BG36" i="6"/>
  <c r="AV36" i="6"/>
  <c r="AK36" i="6"/>
  <c r="W36" i="6"/>
  <c r="K36" i="6"/>
  <c r="CP36" i="6"/>
  <c r="CD36" i="6"/>
  <c r="BR36" i="6"/>
  <c r="BF36" i="6"/>
  <c r="AU36" i="6"/>
  <c r="AG36" i="6"/>
  <c r="V36" i="6"/>
  <c r="J36" i="6"/>
  <c r="CR36" i="6"/>
  <c r="CA36" i="6"/>
  <c r="BL36" i="6"/>
  <c r="AW36" i="6"/>
  <c r="AE36" i="6"/>
  <c r="P36" i="6"/>
  <c r="CK36" i="6"/>
  <c r="BV36" i="6"/>
  <c r="BE36" i="6"/>
  <c r="AO36" i="6"/>
  <c r="AA36" i="6"/>
  <c r="I36" i="6"/>
  <c r="CJ36" i="6"/>
  <c r="BU36" i="6"/>
  <c r="BC36" i="6"/>
  <c r="AN36" i="6"/>
  <c r="Y36" i="6"/>
  <c r="G36" i="6"/>
  <c r="CH36" i="6"/>
  <c r="BJ36" i="6"/>
  <c r="AL36" i="6"/>
  <c r="M36" i="6"/>
  <c r="BZ36" i="6"/>
  <c r="AY36" i="6"/>
  <c r="AC36" i="6"/>
  <c r="B36" i="6"/>
  <c r="BW36" i="6"/>
  <c r="AX36" i="6"/>
  <c r="U36" i="6"/>
  <c r="I32" i="6"/>
  <c r="AM32" i="6"/>
  <c r="BQ32" i="6"/>
  <c r="B33" i="6"/>
  <c r="AK33" i="6"/>
  <c r="BQ33" i="6"/>
  <c r="AF36" i="6"/>
  <c r="BQ36" i="6"/>
  <c r="AO40" i="6"/>
  <c r="CM40" i="6"/>
  <c r="CO43" i="6"/>
  <c r="CG43" i="6"/>
  <c r="BY43" i="6"/>
  <c r="BQ43" i="6"/>
  <c r="BI43" i="6"/>
  <c r="BA43" i="6"/>
  <c r="AS43" i="6"/>
  <c r="AK43" i="6"/>
  <c r="AC43" i="6"/>
  <c r="U43" i="6"/>
  <c r="M43" i="6"/>
  <c r="E43" i="6"/>
  <c r="CQ43" i="6"/>
  <c r="CI43" i="6"/>
  <c r="CA43" i="6"/>
  <c r="BS43" i="6"/>
  <c r="BK43" i="6"/>
  <c r="BC43" i="6"/>
  <c r="AU43" i="6"/>
  <c r="AM43" i="6"/>
  <c r="AE43" i="6"/>
  <c r="W43" i="6"/>
  <c r="O43" i="6"/>
  <c r="G43" i="6"/>
  <c r="CP43" i="6"/>
  <c r="CE43" i="6"/>
  <c r="BU43" i="6"/>
  <c r="BJ43" i="6"/>
  <c r="AY43" i="6"/>
  <c r="AO43" i="6"/>
  <c r="AD43" i="6"/>
  <c r="S43" i="6"/>
  <c r="I43" i="6"/>
  <c r="CM43" i="6"/>
  <c r="CC43" i="6"/>
  <c r="BR43" i="6"/>
  <c r="BG43" i="6"/>
  <c r="AW43" i="6"/>
  <c r="AL43" i="6"/>
  <c r="AA43" i="6"/>
  <c r="Q43" i="6"/>
  <c r="F43" i="6"/>
  <c r="CK43" i="6"/>
  <c r="BZ43" i="6"/>
  <c r="BO43" i="6"/>
  <c r="BE43" i="6"/>
  <c r="AT43" i="6"/>
  <c r="AI43" i="6"/>
  <c r="Y43" i="6"/>
  <c r="N43" i="6"/>
  <c r="C43" i="6"/>
  <c r="K43" i="6"/>
  <c r="AB43" i="6"/>
  <c r="AR43" i="6"/>
  <c r="BL43" i="6"/>
  <c r="CB43" i="6"/>
  <c r="CS43" i="6"/>
  <c r="CR42" i="6"/>
  <c r="BX42" i="6"/>
  <c r="BP42" i="6"/>
  <c r="BH42" i="6"/>
  <c r="AZ42" i="6"/>
  <c r="AR42" i="6"/>
  <c r="AJ42" i="6"/>
  <c r="AB42" i="6"/>
  <c r="T42" i="6"/>
  <c r="L42" i="6"/>
  <c r="D42" i="6"/>
  <c r="CM42" i="6"/>
  <c r="BZ42" i="6"/>
  <c r="BR42" i="6"/>
  <c r="BJ42" i="6"/>
  <c r="BB42" i="6"/>
  <c r="AT42" i="6"/>
  <c r="AL42" i="6"/>
  <c r="AD42" i="6"/>
  <c r="V42" i="6"/>
  <c r="N42" i="6"/>
  <c r="F42" i="6"/>
  <c r="CQ42" i="6"/>
  <c r="BY42" i="6"/>
  <c r="BN42" i="6"/>
  <c r="BD42" i="6"/>
  <c r="AS42" i="6"/>
  <c r="AH42" i="6"/>
  <c r="X42" i="6"/>
  <c r="M42" i="6"/>
  <c r="B42" i="6"/>
  <c r="CE42" i="6"/>
  <c r="BV42" i="6"/>
  <c r="BL42" i="6"/>
  <c r="BA42" i="6"/>
  <c r="AP42" i="6"/>
  <c r="AF42" i="6"/>
  <c r="U42" i="6"/>
  <c r="J42" i="6"/>
  <c r="CD42" i="6"/>
  <c r="BT42" i="6"/>
  <c r="BI42" i="6"/>
  <c r="AX42" i="6"/>
  <c r="AN42" i="6"/>
  <c r="AC42" i="6"/>
  <c r="R42" i="6"/>
  <c r="H42" i="6"/>
  <c r="CO42" i="6"/>
  <c r="E42" i="6"/>
  <c r="W42" i="6"/>
  <c r="AM42" i="6"/>
  <c r="BE42" i="6"/>
  <c r="BU42" i="6"/>
  <c r="L43" i="6"/>
  <c r="AF43" i="6"/>
  <c r="AV43" i="6"/>
  <c r="BM43" i="6"/>
  <c r="CD43" i="6"/>
  <c r="CT43" i="6"/>
  <c r="P43" i="6"/>
  <c r="AG43" i="6"/>
  <c r="AX43" i="6"/>
  <c r="BN43" i="6"/>
  <c r="CF43" i="6"/>
  <c r="CP47" i="6"/>
  <c r="CA47" i="6"/>
  <c r="BF47" i="6"/>
  <c r="CG47" i="6"/>
  <c r="BN47" i="6"/>
  <c r="AP47" i="6"/>
  <c r="S47" i="6"/>
  <c r="B47" i="6"/>
  <c r="CN47" i="6"/>
  <c r="BP47" i="6"/>
  <c r="AR47" i="6"/>
  <c r="AA47" i="6"/>
  <c r="D47" i="6"/>
  <c r="CQ47" i="6"/>
  <c r="BO47" i="6"/>
  <c r="AI47" i="6"/>
  <c r="J47" i="6"/>
  <c r="CM47" i="6"/>
  <c r="BC47" i="6"/>
  <c r="AC47" i="6"/>
  <c r="C47" i="6"/>
  <c r="CD47" i="6"/>
  <c r="AZ47" i="6"/>
  <c r="U47" i="6"/>
  <c r="BV47" i="6"/>
  <c r="AQ47" i="6"/>
  <c r="O47" i="6"/>
  <c r="BA47" i="6"/>
  <c r="R43" i="6"/>
  <c r="AH43" i="6"/>
  <c r="AZ43" i="6"/>
  <c r="BP43" i="6"/>
  <c r="CH43" i="6"/>
  <c r="E47" i="6"/>
  <c r="BH47" i="6"/>
  <c r="B43" i="6"/>
  <c r="T43" i="6"/>
  <c r="AJ43" i="6"/>
  <c r="BB43" i="6"/>
  <c r="BT43" i="6"/>
  <c r="CJ43" i="6"/>
  <c r="M47" i="6"/>
  <c r="BQ47" i="6"/>
  <c r="CS42" i="6"/>
  <c r="O42" i="6"/>
  <c r="AE42" i="6"/>
  <c r="AV42" i="6"/>
  <c r="BM42" i="6"/>
  <c r="CC42" i="6"/>
  <c r="D43" i="6"/>
  <c r="V43" i="6"/>
  <c r="AN43" i="6"/>
  <c r="BD43" i="6"/>
  <c r="BV43" i="6"/>
  <c r="CL43" i="6"/>
  <c r="R47" i="6"/>
  <c r="BY47" i="6"/>
  <c r="H43" i="6"/>
  <c r="X43" i="6"/>
  <c r="AP43" i="6"/>
  <c r="BF43" i="6"/>
  <c r="BW43" i="6"/>
  <c r="CN43" i="6"/>
  <c r="J43" i="6"/>
  <c r="Z43" i="6"/>
  <c r="AQ43" i="6"/>
  <c r="BH43" i="6"/>
  <c r="BX43" i="6"/>
  <c r="CR43" i="6"/>
  <c r="AE47" i="6"/>
  <c r="CO47" i="6"/>
  <c r="V46" i="6"/>
  <c r="AR46" i="6"/>
  <c r="BK46" i="6"/>
  <c r="CH46" i="6"/>
  <c r="CP49" i="6"/>
  <c r="CI49" i="6"/>
  <c r="BS49" i="6"/>
  <c r="BC49" i="6"/>
  <c r="AM49" i="6"/>
  <c r="W49" i="6"/>
  <c r="G49" i="6"/>
  <c r="CE49" i="6"/>
  <c r="BO49" i="6"/>
  <c r="AY49" i="6"/>
  <c r="AI49" i="6"/>
  <c r="S49" i="6"/>
  <c r="C49" i="6"/>
  <c r="X49" i="6"/>
  <c r="AS49" i="6"/>
  <c r="BL49" i="6"/>
  <c r="CJ49" i="6"/>
  <c r="CT51" i="6"/>
  <c r="BO51" i="6"/>
  <c r="AY51" i="6"/>
  <c r="CO54" i="6"/>
  <c r="CG54" i="6"/>
  <c r="BY54" i="6"/>
  <c r="BQ54" i="6"/>
  <c r="BI54" i="6"/>
  <c r="BA54" i="6"/>
  <c r="AS54" i="6"/>
  <c r="AK54" i="6"/>
  <c r="AC54" i="6"/>
  <c r="U54" i="6"/>
  <c r="M54" i="6"/>
  <c r="E54" i="6"/>
  <c r="CN54" i="6"/>
  <c r="CF54" i="6"/>
  <c r="BX54" i="6"/>
  <c r="BP54" i="6"/>
  <c r="BH54" i="6"/>
  <c r="AZ54" i="6"/>
  <c r="AR54" i="6"/>
  <c r="AJ54" i="6"/>
  <c r="AB54" i="6"/>
  <c r="T54" i="6"/>
  <c r="L54" i="6"/>
  <c r="D54" i="6"/>
  <c r="CM54" i="6"/>
  <c r="CE54" i="6"/>
  <c r="BW54" i="6"/>
  <c r="BO54" i="6"/>
  <c r="BG54" i="6"/>
  <c r="AY54" i="6"/>
  <c r="AQ54" i="6"/>
  <c r="AI54" i="6"/>
  <c r="AA54" i="6"/>
  <c r="S54" i="6"/>
  <c r="K54" i="6"/>
  <c r="C54" i="6"/>
  <c r="CT54" i="6"/>
  <c r="CL54" i="6"/>
  <c r="CD54" i="6"/>
  <c r="BV54" i="6"/>
  <c r="BN54" i="6"/>
  <c r="BF54" i="6"/>
  <c r="AX54" i="6"/>
  <c r="AP54" i="6"/>
  <c r="AH54" i="6"/>
  <c r="Z54" i="6"/>
  <c r="R54" i="6"/>
  <c r="J54" i="6"/>
  <c r="B54" i="6"/>
  <c r="Q54" i="6"/>
  <c r="AG54" i="6"/>
  <c r="AW54" i="6"/>
  <c r="BM54" i="6"/>
  <c r="CC54" i="6"/>
  <c r="CS54" i="6"/>
  <c r="AI51" i="6"/>
  <c r="G54" i="6"/>
  <c r="W54" i="6"/>
  <c r="AM54" i="6"/>
  <c r="BC54" i="6"/>
  <c r="BS54" i="6"/>
  <c r="CI54" i="6"/>
  <c r="I54" i="6"/>
  <c r="Y54" i="6"/>
  <c r="AO54" i="6"/>
  <c r="BE54" i="6"/>
  <c r="BU54" i="6"/>
  <c r="CK54" i="6"/>
  <c r="O46" i="6"/>
  <c r="AL46" i="6"/>
  <c r="BH46" i="6"/>
  <c r="CA46" i="6"/>
  <c r="P49" i="6"/>
  <c r="AN49" i="6"/>
  <c r="BI49" i="6"/>
  <c r="CB49" i="6"/>
  <c r="CQ53" i="6"/>
  <c r="CI53" i="6"/>
  <c r="CA53" i="6"/>
  <c r="BS53" i="6"/>
  <c r="BK53" i="6"/>
  <c r="BC53" i="6"/>
  <c r="AU53" i="6"/>
  <c r="AM53" i="6"/>
  <c r="AE53" i="6"/>
  <c r="W53" i="6"/>
  <c r="O53" i="6"/>
  <c r="G53" i="6"/>
  <c r="CP53" i="6"/>
  <c r="CH53" i="6"/>
  <c r="BZ53" i="6"/>
  <c r="BR53" i="6"/>
  <c r="BJ53" i="6"/>
  <c r="BB53" i="6"/>
  <c r="AT53" i="6"/>
  <c r="AL53" i="6"/>
  <c r="AD53" i="6"/>
  <c r="V53" i="6"/>
  <c r="N53" i="6"/>
  <c r="F53" i="6"/>
  <c r="CO53" i="6"/>
  <c r="CG53" i="6"/>
  <c r="BY53" i="6"/>
  <c r="BQ53" i="6"/>
  <c r="BI53" i="6"/>
  <c r="BA53" i="6"/>
  <c r="AS53" i="6"/>
  <c r="AK53" i="6"/>
  <c r="AC53" i="6"/>
  <c r="U53" i="6"/>
  <c r="M53" i="6"/>
  <c r="E53" i="6"/>
  <c r="CN53" i="6"/>
  <c r="CF53" i="6"/>
  <c r="BX53" i="6"/>
  <c r="BP53" i="6"/>
  <c r="BH53" i="6"/>
  <c r="AZ53" i="6"/>
  <c r="AR53" i="6"/>
  <c r="AJ53" i="6"/>
  <c r="AB53" i="6"/>
  <c r="T53" i="6"/>
  <c r="L53" i="6"/>
  <c r="D53" i="6"/>
  <c r="Q53" i="6"/>
  <c r="AG53" i="6"/>
  <c r="AW53" i="6"/>
  <c r="BM53" i="6"/>
  <c r="CC53" i="6"/>
  <c r="CS53" i="6"/>
  <c r="O54" i="6"/>
  <c r="AE54" i="6"/>
  <c r="AU54" i="6"/>
  <c r="BK54" i="6"/>
  <c r="CA54" i="6"/>
  <c r="CQ54" i="6"/>
  <c r="P54" i="6"/>
  <c r="AF54" i="6"/>
  <c r="AV54" i="6"/>
  <c r="BL54" i="6"/>
  <c r="CB54" i="6"/>
  <c r="CR54" i="6"/>
  <c r="BI56" i="6"/>
  <c r="BQ56" i="6"/>
  <c r="BY56" i="6"/>
  <c r="CG56" i="6"/>
  <c r="CO56" i="6"/>
  <c r="C57" i="6"/>
  <c r="K57" i="6"/>
  <c r="S57" i="6"/>
  <c r="AA57" i="6"/>
  <c r="AI57" i="6"/>
  <c r="AQ57" i="6"/>
  <c r="AY57" i="6"/>
  <c r="BG57" i="6"/>
  <c r="BO57" i="6"/>
  <c r="BW57" i="6"/>
  <c r="CE57" i="6"/>
  <c r="CM57" i="6"/>
  <c r="H55" i="6"/>
  <c r="P55" i="6"/>
  <c r="X55" i="6"/>
  <c r="AF55" i="6"/>
  <c r="AN55" i="6"/>
  <c r="AV55" i="6"/>
  <c r="BD55" i="6"/>
  <c r="BL55" i="6"/>
  <c r="BT55" i="6"/>
  <c r="CB55" i="6"/>
  <c r="CJ55" i="6"/>
  <c r="CR55" i="6"/>
  <c r="F56" i="6"/>
  <c r="N56" i="6"/>
  <c r="V56" i="6"/>
  <c r="AD56" i="6"/>
  <c r="AL56" i="6"/>
  <c r="AT56" i="6"/>
  <c r="BB56" i="6"/>
  <c r="BJ56" i="6"/>
  <c r="BR56" i="6"/>
  <c r="BZ56" i="6"/>
  <c r="CH56" i="6"/>
  <c r="CP56" i="6"/>
  <c r="D57" i="6"/>
  <c r="L57" i="6"/>
  <c r="T57" i="6"/>
  <c r="AB57" i="6"/>
  <c r="AJ57" i="6"/>
  <c r="AR57" i="6"/>
  <c r="AZ57" i="6"/>
  <c r="BH57" i="6"/>
  <c r="BP57" i="6"/>
  <c r="BX57" i="6"/>
  <c r="CF57" i="6"/>
  <c r="CN57" i="6"/>
  <c r="U50" i="6"/>
  <c r="AQ50" i="6"/>
  <c r="BJ50" i="6"/>
  <c r="CG50" i="6"/>
  <c r="I55" i="6"/>
  <c r="Q55" i="6"/>
  <c r="Y55" i="6"/>
  <c r="AG55" i="6"/>
  <c r="AO55" i="6"/>
  <c r="AW55" i="6"/>
  <c r="BE55" i="6"/>
  <c r="BM55" i="6"/>
  <c r="BU55" i="6"/>
  <c r="CC55" i="6"/>
  <c r="CK55" i="6"/>
  <c r="CS55" i="6"/>
  <c r="G56" i="6"/>
  <c r="O56" i="6"/>
  <c r="W56" i="6"/>
  <c r="AE56" i="6"/>
  <c r="AM56" i="6"/>
  <c r="AU56" i="6"/>
  <c r="BC56" i="6"/>
  <c r="BK56" i="6"/>
  <c r="BS56" i="6"/>
  <c r="CA56" i="6"/>
  <c r="CI56" i="6"/>
  <c r="CQ56" i="6"/>
  <c r="E57" i="6"/>
  <c r="M57" i="6"/>
  <c r="U57" i="6"/>
  <c r="AC57" i="6"/>
  <c r="AK57" i="6"/>
  <c r="AS57" i="6"/>
  <c r="BA57" i="6"/>
  <c r="BI57" i="6"/>
  <c r="BQ57" i="6"/>
  <c r="BY57" i="6"/>
  <c r="CG57" i="6"/>
  <c r="CO57" i="6"/>
  <c r="B55" i="6"/>
  <c r="J55" i="6"/>
  <c r="R55" i="6"/>
  <c r="Z55" i="6"/>
  <c r="AH55" i="6"/>
  <c r="AP55" i="6"/>
  <c r="AX55" i="6"/>
  <c r="BF55" i="6"/>
  <c r="BN55" i="6"/>
  <c r="BV55" i="6"/>
  <c r="CD55" i="6"/>
  <c r="CL55" i="6"/>
  <c r="CT55" i="6"/>
  <c r="H56" i="6"/>
  <c r="P56" i="6"/>
  <c r="X56" i="6"/>
  <c r="AF56" i="6"/>
  <c r="AN56" i="6"/>
  <c r="AV56" i="6"/>
  <c r="BD56" i="6"/>
  <c r="BL56" i="6"/>
  <c r="BT56" i="6"/>
  <c r="CB56" i="6"/>
  <c r="CJ56" i="6"/>
  <c r="CR56" i="6"/>
  <c r="F57" i="6"/>
  <c r="N57" i="6"/>
  <c r="V57" i="6"/>
  <c r="AD57" i="6"/>
  <c r="AL57" i="6"/>
  <c r="AT57" i="6"/>
  <c r="BB57" i="6"/>
  <c r="BJ57" i="6"/>
  <c r="BR57" i="6"/>
  <c r="BZ57" i="6"/>
  <c r="CH57" i="6"/>
  <c r="CP57" i="6"/>
  <c r="E50" i="6"/>
  <c r="AA50" i="6"/>
  <c r="AT50" i="6"/>
  <c r="BQ50" i="6"/>
  <c r="CM50" i="6"/>
  <c r="C55" i="6"/>
  <c r="K55" i="6"/>
  <c r="S55" i="6"/>
  <c r="AA55" i="6"/>
  <c r="AI55" i="6"/>
  <c r="AQ55" i="6"/>
  <c r="AY55" i="6"/>
  <c r="BG55" i="6"/>
  <c r="BO55" i="6"/>
  <c r="BW55" i="6"/>
  <c r="CE55" i="6"/>
  <c r="I56" i="6"/>
  <c r="Q56" i="6"/>
  <c r="Y56" i="6"/>
  <c r="AG56" i="6"/>
  <c r="AO56" i="6"/>
  <c r="AW56" i="6"/>
  <c r="BE56" i="6"/>
  <c r="BM56" i="6"/>
  <c r="BU56" i="6"/>
  <c r="CC56" i="6"/>
  <c r="CK56" i="6"/>
  <c r="G57" i="6"/>
  <c r="O57" i="6"/>
  <c r="W57" i="6"/>
  <c r="AE57" i="6"/>
  <c r="AM57" i="6"/>
  <c r="AU57" i="6"/>
  <c r="BC57" i="6"/>
  <c r="BK57" i="6"/>
  <c r="BS57" i="6"/>
  <c r="CA57" i="6"/>
  <c r="CI57" i="6"/>
  <c r="CQ57" i="6"/>
  <c r="I57" i="6"/>
  <c r="Q57" i="6"/>
  <c r="Y57" i="6"/>
  <c r="AG57" i="6"/>
  <c r="AO57" i="6"/>
  <c r="AW57" i="6"/>
  <c r="BE57" i="6"/>
  <c r="BM57" i="6"/>
  <c r="BU57" i="6"/>
  <c r="CC57" i="6"/>
  <c r="CK57" i="6"/>
  <c r="CS57" i="6"/>
  <c r="E40" i="8"/>
  <c r="G40" i="8"/>
  <c r="E46" i="8"/>
  <c r="G46" i="8"/>
  <c r="G41" i="8"/>
  <c r="G32" i="8"/>
  <c r="K51" i="6"/>
  <c r="BW51" i="6"/>
  <c r="S51" i="6"/>
  <c r="CE51" i="6"/>
  <c r="AA51" i="6"/>
  <c r="CM51" i="6"/>
  <c r="AQ51" i="6"/>
  <c r="E45" i="8"/>
  <c r="G45" i="8"/>
  <c r="E41" i="8"/>
  <c r="BG51" i="6"/>
  <c r="E32" i="8"/>
  <c r="I52" i="6"/>
  <c r="Q52" i="6"/>
  <c r="Y52" i="6"/>
  <c r="AG52" i="6"/>
  <c r="AO52" i="6"/>
  <c r="AW52" i="6"/>
  <c r="BE52" i="6"/>
  <c r="BM52" i="6"/>
  <c r="BU52" i="6"/>
  <c r="CC52" i="6"/>
  <c r="CK52" i="6"/>
  <c r="CS52" i="6"/>
  <c r="CP50" i="6"/>
  <c r="D51" i="6"/>
  <c r="L51" i="6"/>
  <c r="T51" i="6"/>
  <c r="AB51" i="6"/>
  <c r="AJ51" i="6"/>
  <c r="AR51" i="6"/>
  <c r="AZ51" i="6"/>
  <c r="BH51" i="6"/>
  <c r="BP51" i="6"/>
  <c r="BX51" i="6"/>
  <c r="CF51" i="6"/>
  <c r="CN51" i="6"/>
  <c r="B52" i="6"/>
  <c r="J52" i="6"/>
  <c r="R52" i="6"/>
  <c r="Z52" i="6"/>
  <c r="AH52" i="6"/>
  <c r="AP52" i="6"/>
  <c r="AX52" i="6"/>
  <c r="BF52" i="6"/>
  <c r="BN52" i="6"/>
  <c r="BV52" i="6"/>
  <c r="CD52" i="6"/>
  <c r="CL52" i="6"/>
  <c r="CT52" i="6"/>
  <c r="BD48" i="6"/>
  <c r="I49" i="6"/>
  <c r="Q49" i="6"/>
  <c r="Y49" i="6"/>
  <c r="AG49" i="6"/>
  <c r="AO49" i="6"/>
  <c r="AW49" i="6"/>
  <c r="BE49" i="6"/>
  <c r="BM49" i="6"/>
  <c r="BU49" i="6"/>
  <c r="CC49" i="6"/>
  <c r="CK49" i="6"/>
  <c r="CS49" i="6"/>
  <c r="G50" i="6"/>
  <c r="O50" i="6"/>
  <c r="W50" i="6"/>
  <c r="AE50" i="6"/>
  <c r="AM50" i="6"/>
  <c r="AU50" i="6"/>
  <c r="BC50" i="6"/>
  <c r="BK50" i="6"/>
  <c r="BS50" i="6"/>
  <c r="CA50" i="6"/>
  <c r="CI50" i="6"/>
  <c r="CQ50" i="6"/>
  <c r="E51" i="6"/>
  <c r="M51" i="6"/>
  <c r="U51" i="6"/>
  <c r="AC51" i="6"/>
  <c r="AK51" i="6"/>
  <c r="AS51" i="6"/>
  <c r="BA51" i="6"/>
  <c r="BI51" i="6"/>
  <c r="BQ51" i="6"/>
  <c r="BY51" i="6"/>
  <c r="CG51" i="6"/>
  <c r="CO51" i="6"/>
  <c r="C52" i="6"/>
  <c r="K52" i="6"/>
  <c r="S52" i="6"/>
  <c r="AA52" i="6"/>
  <c r="AI52" i="6"/>
  <c r="AQ52" i="6"/>
  <c r="AY52" i="6"/>
  <c r="BG52" i="6"/>
  <c r="BO52" i="6"/>
  <c r="BW52" i="6"/>
  <c r="CE52" i="6"/>
  <c r="CM52" i="6"/>
  <c r="BL48" i="6"/>
  <c r="B49" i="6"/>
  <c r="J49" i="6"/>
  <c r="R49" i="6"/>
  <c r="Z49" i="6"/>
  <c r="AH49" i="6"/>
  <c r="AP49" i="6"/>
  <c r="AX49" i="6"/>
  <c r="BF49" i="6"/>
  <c r="BN49" i="6"/>
  <c r="BV49" i="6"/>
  <c r="CD49" i="6"/>
  <c r="CL49" i="6"/>
  <c r="CT49" i="6"/>
  <c r="H50" i="6"/>
  <c r="P50" i="6"/>
  <c r="X50" i="6"/>
  <c r="AF50" i="6"/>
  <c r="AN50" i="6"/>
  <c r="AV50" i="6"/>
  <c r="BD50" i="6"/>
  <c r="BL50" i="6"/>
  <c r="BT50" i="6"/>
  <c r="CB50" i="6"/>
  <c r="CJ50" i="6"/>
  <c r="CR50" i="6"/>
  <c r="F51" i="6"/>
  <c r="N51" i="6"/>
  <c r="V51" i="6"/>
  <c r="AD51" i="6"/>
  <c r="AL51" i="6"/>
  <c r="AT51" i="6"/>
  <c r="BB51" i="6"/>
  <c r="BJ51" i="6"/>
  <c r="BR51" i="6"/>
  <c r="BZ51" i="6"/>
  <c r="CH51" i="6"/>
  <c r="CP51" i="6"/>
  <c r="D52" i="6"/>
  <c r="L52" i="6"/>
  <c r="T52" i="6"/>
  <c r="AB52" i="6"/>
  <c r="AJ52" i="6"/>
  <c r="AR52" i="6"/>
  <c r="AZ52" i="6"/>
  <c r="BH52" i="6"/>
  <c r="BP52" i="6"/>
  <c r="BX52" i="6"/>
  <c r="CF52" i="6"/>
  <c r="CN52" i="6"/>
  <c r="I50" i="6"/>
  <c r="Q50" i="6"/>
  <c r="Y50" i="6"/>
  <c r="AG50" i="6"/>
  <c r="AO50" i="6"/>
  <c r="AW50" i="6"/>
  <c r="BE50" i="6"/>
  <c r="BM50" i="6"/>
  <c r="BU50" i="6"/>
  <c r="CC50" i="6"/>
  <c r="CK50" i="6"/>
  <c r="CS50" i="6"/>
  <c r="G51" i="6"/>
  <c r="O51" i="6"/>
  <c r="W51" i="6"/>
  <c r="AE51" i="6"/>
  <c r="AM51" i="6"/>
  <c r="AU51" i="6"/>
  <c r="BC51" i="6"/>
  <c r="BK51" i="6"/>
  <c r="BS51" i="6"/>
  <c r="CA51" i="6"/>
  <c r="CI51" i="6"/>
  <c r="CQ51" i="6"/>
  <c r="E52" i="6"/>
  <c r="M52" i="6"/>
  <c r="U52" i="6"/>
  <c r="AC52" i="6"/>
  <c r="AK52" i="6"/>
  <c r="AS52" i="6"/>
  <c r="BA52" i="6"/>
  <c r="BI52" i="6"/>
  <c r="BQ52" i="6"/>
  <c r="BY52" i="6"/>
  <c r="CG52" i="6"/>
  <c r="CO52" i="6"/>
  <c r="P48" i="6"/>
  <c r="CB48" i="6"/>
  <c r="D49" i="6"/>
  <c r="L49" i="6"/>
  <c r="T49" i="6"/>
  <c r="AB49" i="6"/>
  <c r="AJ49" i="6"/>
  <c r="AR49" i="6"/>
  <c r="AZ49" i="6"/>
  <c r="BH49" i="6"/>
  <c r="BP49" i="6"/>
  <c r="BX49" i="6"/>
  <c r="CF49" i="6"/>
  <c r="CN49" i="6"/>
  <c r="B50" i="6"/>
  <c r="J50" i="6"/>
  <c r="R50" i="6"/>
  <c r="Z50" i="6"/>
  <c r="AH50" i="6"/>
  <c r="AP50" i="6"/>
  <c r="AX50" i="6"/>
  <c r="BF50" i="6"/>
  <c r="BN50" i="6"/>
  <c r="BV50" i="6"/>
  <c r="CD50" i="6"/>
  <c r="CL50" i="6"/>
  <c r="CT50" i="6"/>
  <c r="H51" i="6"/>
  <c r="P51" i="6"/>
  <c r="X51" i="6"/>
  <c r="AF51" i="6"/>
  <c r="AN51" i="6"/>
  <c r="AV51" i="6"/>
  <c r="BD51" i="6"/>
  <c r="BL51" i="6"/>
  <c r="BT51" i="6"/>
  <c r="CB51" i="6"/>
  <c r="CJ51" i="6"/>
  <c r="CR51" i="6"/>
  <c r="F52" i="6"/>
  <c r="N52" i="6"/>
  <c r="V52" i="6"/>
  <c r="AD52" i="6"/>
  <c r="AL52" i="6"/>
  <c r="AT52" i="6"/>
  <c r="BB52" i="6"/>
  <c r="BJ52" i="6"/>
  <c r="BR52" i="6"/>
  <c r="BZ52" i="6"/>
  <c r="CH52" i="6"/>
  <c r="CP52" i="6"/>
  <c r="I51" i="6"/>
  <c r="Q51" i="6"/>
  <c r="Y51" i="6"/>
  <c r="AG51" i="6"/>
  <c r="AO51" i="6"/>
  <c r="AW51" i="6"/>
  <c r="BE51" i="6"/>
  <c r="BM51" i="6"/>
  <c r="BU51" i="6"/>
  <c r="CC51" i="6"/>
  <c r="CK51" i="6"/>
  <c r="CS51" i="6"/>
  <c r="G52" i="6"/>
  <c r="O52" i="6"/>
  <c r="W52" i="6"/>
  <c r="AE52" i="6"/>
  <c r="AM52" i="6"/>
  <c r="AU52" i="6"/>
  <c r="BC52" i="6"/>
  <c r="BK52" i="6"/>
  <c r="BS52" i="6"/>
  <c r="CA52" i="6"/>
  <c r="CI52" i="6"/>
  <c r="CQ52" i="6"/>
  <c r="AF48" i="6"/>
  <c r="CR48" i="6"/>
  <c r="F49" i="6"/>
  <c r="N49" i="6"/>
  <c r="V49" i="6"/>
  <c r="AD49" i="6"/>
  <c r="AL49" i="6"/>
  <c r="AT49" i="6"/>
  <c r="BB49" i="6"/>
  <c r="BJ49" i="6"/>
  <c r="BR49" i="6"/>
  <c r="BZ49" i="6"/>
  <c r="CH49" i="6"/>
  <c r="D50" i="6"/>
  <c r="L50" i="6"/>
  <c r="T50" i="6"/>
  <c r="AB50" i="6"/>
  <c r="AJ50" i="6"/>
  <c r="AR50" i="6"/>
  <c r="AZ50" i="6"/>
  <c r="BH50" i="6"/>
  <c r="BP50" i="6"/>
  <c r="BX50" i="6"/>
  <c r="CF50" i="6"/>
  <c r="B51" i="6"/>
  <c r="J51" i="6"/>
  <c r="R51" i="6"/>
  <c r="Z51" i="6"/>
  <c r="AH51" i="6"/>
  <c r="AP51" i="6"/>
  <c r="AX51" i="6"/>
  <c r="BF51" i="6"/>
  <c r="BN51" i="6"/>
  <c r="BV51" i="6"/>
  <c r="CD51" i="6"/>
  <c r="CL51" i="6"/>
  <c r="H52" i="6"/>
  <c r="P52" i="6"/>
  <c r="X52" i="6"/>
  <c r="AF52" i="6"/>
  <c r="AN52" i="6"/>
  <c r="AV52" i="6"/>
  <c r="BD52" i="6"/>
  <c r="BL52" i="6"/>
  <c r="BT52" i="6"/>
  <c r="CB52" i="6"/>
  <c r="CJ52" i="6"/>
  <c r="E25" i="8"/>
  <c r="G25" i="8"/>
  <c r="E27" i="8"/>
  <c r="G27" i="8"/>
  <c r="E57" i="8"/>
  <c r="G47" i="6"/>
  <c r="T47" i="6"/>
  <c r="AH47" i="6"/>
  <c r="AS47" i="6"/>
  <c r="BG47" i="6"/>
  <c r="BS47" i="6"/>
  <c r="CF47" i="6"/>
  <c r="CT47" i="6"/>
  <c r="E68" i="8"/>
  <c r="K47" i="6"/>
  <c r="W47" i="6"/>
  <c r="AJ47" i="6"/>
  <c r="AX47" i="6"/>
  <c r="BI47" i="6"/>
  <c r="BW47" i="6"/>
  <c r="CI47" i="6"/>
  <c r="G68" i="8"/>
  <c r="L47" i="6"/>
  <c r="Z47" i="6"/>
  <c r="AK47" i="6"/>
  <c r="AY47" i="6"/>
  <c r="BK47" i="6"/>
  <c r="BX47" i="6"/>
  <c r="CL47" i="6"/>
  <c r="E50" i="8"/>
  <c r="G50" i="8"/>
  <c r="I46" i="6"/>
  <c r="Q46" i="6"/>
  <c r="Y46" i="6"/>
  <c r="AG46" i="6"/>
  <c r="AO46" i="6"/>
  <c r="AW46" i="6"/>
  <c r="BE46" i="6"/>
  <c r="BM46" i="6"/>
  <c r="BU46" i="6"/>
  <c r="CC46" i="6"/>
  <c r="CK46" i="6"/>
  <c r="CS46" i="6"/>
  <c r="C48" i="6"/>
  <c r="K48" i="6"/>
  <c r="S48" i="6"/>
  <c r="AA48" i="6"/>
  <c r="AI48" i="6"/>
  <c r="AQ48" i="6"/>
  <c r="AY48" i="6"/>
  <c r="BG48" i="6"/>
  <c r="BO48" i="6"/>
  <c r="BW48" i="6"/>
  <c r="CE48" i="6"/>
  <c r="CM48" i="6"/>
  <c r="B46" i="6"/>
  <c r="J46" i="6"/>
  <c r="R46" i="6"/>
  <c r="Z46" i="6"/>
  <c r="AH46" i="6"/>
  <c r="AP46" i="6"/>
  <c r="AX46" i="6"/>
  <c r="BF46" i="6"/>
  <c r="BN46" i="6"/>
  <c r="BV46" i="6"/>
  <c r="CD46" i="6"/>
  <c r="CL46" i="6"/>
  <c r="CT46" i="6"/>
  <c r="H47" i="6"/>
  <c r="P47" i="6"/>
  <c r="X47" i="6"/>
  <c r="AF47" i="6"/>
  <c r="AN47" i="6"/>
  <c r="AV47" i="6"/>
  <c r="BD47" i="6"/>
  <c r="BL47" i="6"/>
  <c r="BT47" i="6"/>
  <c r="CB47" i="6"/>
  <c r="CJ47" i="6"/>
  <c r="CR47" i="6"/>
  <c r="D48" i="6"/>
  <c r="L48" i="6"/>
  <c r="T48" i="6"/>
  <c r="AB48" i="6"/>
  <c r="AJ48" i="6"/>
  <c r="AR48" i="6"/>
  <c r="AZ48" i="6"/>
  <c r="BH48" i="6"/>
  <c r="BP48" i="6"/>
  <c r="BX48" i="6"/>
  <c r="CF48" i="6"/>
  <c r="CN48" i="6"/>
  <c r="C46" i="6"/>
  <c r="K46" i="6"/>
  <c r="S46" i="6"/>
  <c r="AA46" i="6"/>
  <c r="AI46" i="6"/>
  <c r="AQ46" i="6"/>
  <c r="AY46" i="6"/>
  <c r="BG46" i="6"/>
  <c r="BO46" i="6"/>
  <c r="BW46" i="6"/>
  <c r="CE46" i="6"/>
  <c r="CM46" i="6"/>
  <c r="I47" i="6"/>
  <c r="Q47" i="6"/>
  <c r="Y47" i="6"/>
  <c r="AG47" i="6"/>
  <c r="AO47" i="6"/>
  <c r="AW47" i="6"/>
  <c r="BE47" i="6"/>
  <c r="BM47" i="6"/>
  <c r="BU47" i="6"/>
  <c r="CC47" i="6"/>
  <c r="CK47" i="6"/>
  <c r="CS47" i="6"/>
  <c r="E48" i="6"/>
  <c r="M48" i="6"/>
  <c r="U48" i="6"/>
  <c r="AC48" i="6"/>
  <c r="AK48" i="6"/>
  <c r="AS48" i="6"/>
  <c r="BA48" i="6"/>
  <c r="BI48" i="6"/>
  <c r="BQ48" i="6"/>
  <c r="BY48" i="6"/>
  <c r="CG48" i="6"/>
  <c r="CO48" i="6"/>
  <c r="G49" i="8"/>
  <c r="G57" i="8"/>
  <c r="F48" i="6"/>
  <c r="N48" i="6"/>
  <c r="V48" i="6"/>
  <c r="AD48" i="6"/>
  <c r="AL48" i="6"/>
  <c r="AT48" i="6"/>
  <c r="BB48" i="6"/>
  <c r="BJ48" i="6"/>
  <c r="BR48" i="6"/>
  <c r="BZ48" i="6"/>
  <c r="CH48" i="6"/>
  <c r="CP48" i="6"/>
  <c r="E46" i="6"/>
  <c r="M46" i="6"/>
  <c r="U46" i="6"/>
  <c r="AC46" i="6"/>
  <c r="AK46" i="6"/>
  <c r="AS46" i="6"/>
  <c r="BA46" i="6"/>
  <c r="BI46" i="6"/>
  <c r="BQ46" i="6"/>
  <c r="BY46" i="6"/>
  <c r="CG46" i="6"/>
  <c r="CO46" i="6"/>
  <c r="G48" i="6"/>
  <c r="O48" i="6"/>
  <c r="W48" i="6"/>
  <c r="AE48" i="6"/>
  <c r="AM48" i="6"/>
  <c r="AU48" i="6"/>
  <c r="BC48" i="6"/>
  <c r="BK48" i="6"/>
  <c r="BS48" i="6"/>
  <c r="CA48" i="6"/>
  <c r="CI48" i="6"/>
  <c r="CQ48" i="6"/>
  <c r="I48" i="6"/>
  <c r="Q48" i="6"/>
  <c r="Y48" i="6"/>
  <c r="AG48" i="6"/>
  <c r="AO48" i="6"/>
  <c r="AW48" i="6"/>
  <c r="BE48" i="6"/>
  <c r="BM48" i="6"/>
  <c r="BU48" i="6"/>
  <c r="CC48" i="6"/>
  <c r="CK48" i="6"/>
  <c r="CS48" i="6"/>
  <c r="E49" i="8"/>
  <c r="H46" i="6"/>
  <c r="P46" i="6"/>
  <c r="X46" i="6"/>
  <c r="AF46" i="6"/>
  <c r="AN46" i="6"/>
  <c r="AV46" i="6"/>
  <c r="BD46" i="6"/>
  <c r="BL46" i="6"/>
  <c r="BT46" i="6"/>
  <c r="CB46" i="6"/>
  <c r="CJ46" i="6"/>
  <c r="F47" i="6"/>
  <c r="N47" i="6"/>
  <c r="V47" i="6"/>
  <c r="AD47" i="6"/>
  <c r="AL47" i="6"/>
  <c r="AT47" i="6"/>
  <c r="BB47" i="6"/>
  <c r="BJ47" i="6"/>
  <c r="BR47" i="6"/>
  <c r="BZ47" i="6"/>
  <c r="CH47" i="6"/>
  <c r="B48" i="6"/>
  <c r="J48" i="6"/>
  <c r="R48" i="6"/>
  <c r="Z48" i="6"/>
  <c r="AH48" i="6"/>
  <c r="AP48" i="6"/>
  <c r="AX48" i="6"/>
  <c r="BF48" i="6"/>
  <c r="BN48" i="6"/>
  <c r="BV48" i="6"/>
  <c r="CD48" i="6"/>
  <c r="CL48" i="6"/>
  <c r="E48" i="8"/>
  <c r="G48" i="8"/>
  <c r="C44" i="6"/>
  <c r="K44" i="6"/>
  <c r="S44" i="6"/>
  <c r="AA44" i="6"/>
  <c r="AI44" i="6"/>
  <c r="AQ44" i="6"/>
  <c r="AY44" i="6"/>
  <c r="BG44" i="6"/>
  <c r="BO44" i="6"/>
  <c r="BW44" i="6"/>
  <c r="CE44" i="6"/>
  <c r="CM44" i="6"/>
  <c r="B45" i="6"/>
  <c r="J45" i="6"/>
  <c r="R45" i="6"/>
  <c r="Z45" i="6"/>
  <c r="AH45" i="6"/>
  <c r="AP45" i="6"/>
  <c r="AX45" i="6"/>
  <c r="BF45" i="6"/>
  <c r="BN45" i="6"/>
  <c r="BV45" i="6"/>
  <c r="CD45" i="6"/>
  <c r="CL45" i="6"/>
  <c r="CT45" i="6"/>
  <c r="D44" i="6"/>
  <c r="L44" i="6"/>
  <c r="T44" i="6"/>
  <c r="AB44" i="6"/>
  <c r="AJ44" i="6"/>
  <c r="AR44" i="6"/>
  <c r="AZ44" i="6"/>
  <c r="BH44" i="6"/>
  <c r="BP44" i="6"/>
  <c r="BX44" i="6"/>
  <c r="CF44" i="6"/>
  <c r="CN44" i="6"/>
  <c r="C45" i="6"/>
  <c r="K45" i="6"/>
  <c r="S45" i="6"/>
  <c r="AA45" i="6"/>
  <c r="AI45" i="6"/>
  <c r="AQ45" i="6"/>
  <c r="AY45" i="6"/>
  <c r="BG45" i="6"/>
  <c r="BO45" i="6"/>
  <c r="BW45" i="6"/>
  <c r="CE45" i="6"/>
  <c r="CM45" i="6"/>
  <c r="E44" i="6"/>
  <c r="M44" i="6"/>
  <c r="U44" i="6"/>
  <c r="AC44" i="6"/>
  <c r="AK44" i="6"/>
  <c r="AS44" i="6"/>
  <c r="BA44" i="6"/>
  <c r="BI44" i="6"/>
  <c r="BQ44" i="6"/>
  <c r="BY44" i="6"/>
  <c r="CG44" i="6"/>
  <c r="CO44" i="6"/>
  <c r="D45" i="6"/>
  <c r="L45" i="6"/>
  <c r="T45" i="6"/>
  <c r="AB45" i="6"/>
  <c r="AJ45" i="6"/>
  <c r="AR45" i="6"/>
  <c r="AZ45" i="6"/>
  <c r="BH45" i="6"/>
  <c r="BP45" i="6"/>
  <c r="BX45" i="6"/>
  <c r="CF45" i="6"/>
  <c r="CN45" i="6"/>
  <c r="F44" i="6"/>
  <c r="N44" i="6"/>
  <c r="V44" i="6"/>
  <c r="AD44" i="6"/>
  <c r="AL44" i="6"/>
  <c r="AT44" i="6"/>
  <c r="BB44" i="6"/>
  <c r="BJ44" i="6"/>
  <c r="BR44" i="6"/>
  <c r="BZ44" i="6"/>
  <c r="CH44" i="6"/>
  <c r="CP44" i="6"/>
  <c r="E45" i="6"/>
  <c r="M45" i="6"/>
  <c r="U45" i="6"/>
  <c r="AC45" i="6"/>
  <c r="AK45" i="6"/>
  <c r="AS45" i="6"/>
  <c r="BA45" i="6"/>
  <c r="BI45" i="6"/>
  <c r="BQ45" i="6"/>
  <c r="BY45" i="6"/>
  <c r="CG45" i="6"/>
  <c r="CO45" i="6"/>
  <c r="G44" i="6"/>
  <c r="O44" i="6"/>
  <c r="W44" i="6"/>
  <c r="AE44" i="6"/>
  <c r="AM44" i="6"/>
  <c r="AU44" i="6"/>
  <c r="BC44" i="6"/>
  <c r="BK44" i="6"/>
  <c r="BS44" i="6"/>
  <c r="CA44" i="6"/>
  <c r="CI44" i="6"/>
  <c r="CQ44" i="6"/>
  <c r="F45" i="6"/>
  <c r="N45" i="6"/>
  <c r="V45" i="6"/>
  <c r="AD45" i="6"/>
  <c r="AL45" i="6"/>
  <c r="AT45" i="6"/>
  <c r="BB45" i="6"/>
  <c r="BJ45" i="6"/>
  <c r="BR45" i="6"/>
  <c r="BZ45" i="6"/>
  <c r="CH45" i="6"/>
  <c r="CP45" i="6"/>
  <c r="H44" i="6"/>
  <c r="P44" i="6"/>
  <c r="X44" i="6"/>
  <c r="AF44" i="6"/>
  <c r="AN44" i="6"/>
  <c r="AV44" i="6"/>
  <c r="BD44" i="6"/>
  <c r="BL44" i="6"/>
  <c r="BT44" i="6"/>
  <c r="CB44" i="6"/>
  <c r="CJ44" i="6"/>
  <c r="CR44" i="6"/>
  <c r="G45" i="6"/>
  <c r="O45" i="6"/>
  <c r="W45" i="6"/>
  <c r="AE45" i="6"/>
  <c r="AM45" i="6"/>
  <c r="AU45" i="6"/>
  <c r="BC45" i="6"/>
  <c r="BK45" i="6"/>
  <c r="BS45" i="6"/>
  <c r="CA45" i="6"/>
  <c r="CI45" i="6"/>
  <c r="CQ45" i="6"/>
  <c r="I44" i="6"/>
  <c r="Q44" i="6"/>
  <c r="Y44" i="6"/>
  <c r="AG44" i="6"/>
  <c r="AO44" i="6"/>
  <c r="AW44" i="6"/>
  <c r="BE44" i="6"/>
  <c r="BM44" i="6"/>
  <c r="BU44" i="6"/>
  <c r="CC44" i="6"/>
  <c r="CK44" i="6"/>
  <c r="CS44" i="6"/>
  <c r="H45" i="6"/>
  <c r="P45" i="6"/>
  <c r="X45" i="6"/>
  <c r="AF45" i="6"/>
  <c r="AN45" i="6"/>
  <c r="AV45" i="6"/>
  <c r="BD45" i="6"/>
  <c r="BL45" i="6"/>
  <c r="BT45" i="6"/>
  <c r="CB45" i="6"/>
  <c r="CJ45" i="6"/>
  <c r="CR45" i="6"/>
  <c r="B44" i="6"/>
  <c r="J44" i="6"/>
  <c r="R44" i="6"/>
  <c r="Z44" i="6"/>
  <c r="AH44" i="6"/>
  <c r="AP44" i="6"/>
  <c r="AX44" i="6"/>
  <c r="BF44" i="6"/>
  <c r="BN44" i="6"/>
  <c r="BV44" i="6"/>
  <c r="CD44" i="6"/>
  <c r="CL44" i="6"/>
  <c r="I45" i="6"/>
  <c r="Q45" i="6"/>
  <c r="Y45" i="6"/>
  <c r="AG45" i="6"/>
  <c r="AO45" i="6"/>
  <c r="AW45" i="6"/>
  <c r="BE45" i="6"/>
  <c r="BM45" i="6"/>
  <c r="BU45" i="6"/>
  <c r="CC45" i="6"/>
  <c r="CK45" i="6"/>
  <c r="E56" i="8"/>
  <c r="G56" i="8"/>
  <c r="E37" i="8"/>
  <c r="G37" i="8"/>
  <c r="G17" i="8"/>
  <c r="CL42" i="6"/>
  <c r="CT42" i="6"/>
  <c r="CF42" i="6"/>
  <c r="CN42" i="6"/>
  <c r="E29" i="8"/>
  <c r="CH42" i="6"/>
  <c r="CP42" i="6"/>
  <c r="E17" i="8"/>
  <c r="CJ42" i="6"/>
  <c r="B41" i="6"/>
  <c r="J41" i="6"/>
  <c r="R41" i="6"/>
  <c r="Z41" i="6"/>
  <c r="AH41" i="6"/>
  <c r="AP41" i="6"/>
  <c r="AX41" i="6"/>
  <c r="BF41" i="6"/>
  <c r="BN41" i="6"/>
  <c r="BV41" i="6"/>
  <c r="CD41" i="6"/>
  <c r="CL41" i="6"/>
  <c r="CT41" i="6"/>
  <c r="E41" i="6"/>
  <c r="M41" i="6"/>
  <c r="U41" i="6"/>
  <c r="AC41" i="6"/>
  <c r="AK41" i="6"/>
  <c r="AS41" i="6"/>
  <c r="BA41" i="6"/>
  <c r="BI41" i="6"/>
  <c r="BQ41" i="6"/>
  <c r="BY41" i="6"/>
  <c r="CG41" i="6"/>
  <c r="G29" i="8"/>
  <c r="E16" i="8"/>
  <c r="G16" i="8"/>
  <c r="E21" i="8"/>
  <c r="E23" i="8"/>
  <c r="E22" i="8"/>
  <c r="G24" i="8"/>
  <c r="G23" i="8"/>
  <c r="G28" i="8"/>
  <c r="E24" i="8"/>
  <c r="G18" i="8"/>
  <c r="E20" i="8"/>
  <c r="E18" i="8"/>
  <c r="G21" i="8"/>
  <c r="E28" i="8"/>
  <c r="G22" i="8"/>
  <c r="G20" i="8"/>
  <c r="G8" i="8"/>
  <c r="BA5" i="4"/>
  <c r="BY5" i="4"/>
  <c r="BY6" i="4"/>
  <c r="BZ5" i="4"/>
  <c r="CE6" i="4"/>
  <c r="BM5" i="4"/>
  <c r="BN5" i="4"/>
  <c r="CL6" i="4"/>
  <c r="CL5" i="4"/>
  <c r="E44" i="8"/>
  <c r="G44" i="8"/>
  <c r="A28" i="6"/>
  <c r="A9" i="6"/>
  <c r="I11" i="8" l="1"/>
  <c r="I14" i="8"/>
  <c r="I48" i="8"/>
  <c r="I89" i="8"/>
  <c r="I91" i="8"/>
  <c r="I92" i="8"/>
  <c r="I90" i="8"/>
  <c r="I15" i="8"/>
  <c r="I43" i="8"/>
  <c r="I27" i="8"/>
  <c r="I60" i="8"/>
  <c r="I53" i="8"/>
  <c r="I34" i="8"/>
  <c r="I39" i="8"/>
  <c r="I3" i="8"/>
  <c r="I30" i="8"/>
  <c r="I61" i="8"/>
  <c r="I58" i="8"/>
  <c r="I20" i="8"/>
  <c r="I35" i="8"/>
  <c r="I4" i="8"/>
  <c r="I64" i="8"/>
  <c r="I22" i="8"/>
  <c r="I63" i="8"/>
  <c r="I51" i="8"/>
  <c r="I25" i="8"/>
  <c r="I40" i="8"/>
  <c r="I12" i="8"/>
  <c r="I55" i="8"/>
  <c r="I44" i="8"/>
  <c r="I29" i="8"/>
  <c r="I67" i="8"/>
  <c r="I6" i="8"/>
  <c r="I13" i="8"/>
  <c r="I5" i="8"/>
  <c r="I42" i="8"/>
  <c r="I56" i="8"/>
  <c r="I18" i="8"/>
  <c r="I16" i="8"/>
  <c r="I86" i="8"/>
  <c r="I2" i="8"/>
  <c r="I84" i="8"/>
  <c r="I80" i="8"/>
  <c r="I72" i="8"/>
  <c r="I46" i="8"/>
  <c r="I93" i="8"/>
  <c r="I49" i="8"/>
  <c r="I75" i="8"/>
  <c r="I78" i="8"/>
  <c r="I81" i="8"/>
  <c r="I28" i="8"/>
  <c r="I77" i="8"/>
  <c r="I96" i="8"/>
  <c r="I85" i="8"/>
  <c r="I68" i="8"/>
  <c r="I95" i="8"/>
  <c r="I37" i="8"/>
  <c r="I45" i="8"/>
  <c r="I76" i="8"/>
  <c r="I71" i="8"/>
  <c r="I74" i="8"/>
  <c r="I94" i="8"/>
  <c r="I79" i="8"/>
  <c r="I82" i="8"/>
  <c r="I88" i="8"/>
  <c r="I83" i="8"/>
  <c r="I23" i="8"/>
  <c r="I70" i="8"/>
  <c r="I36" i="8"/>
  <c r="I50" i="8"/>
  <c r="I32" i="8"/>
  <c r="I73" i="8"/>
  <c r="I87" i="8"/>
  <c r="I69" i="8"/>
  <c r="I9" i="8"/>
  <c r="I57" i="8"/>
  <c r="I54" i="8"/>
  <c r="I66" i="8"/>
  <c r="I38" i="8"/>
  <c r="I31" i="8"/>
  <c r="I8" i="8"/>
  <c r="I52" i="8"/>
  <c r="I59" i="8"/>
  <c r="I65" i="8"/>
  <c r="I26" i="8"/>
  <c r="I33" i="8"/>
  <c r="I19" i="8"/>
  <c r="I47" i="8"/>
  <c r="I17" i="8"/>
  <c r="I10" i="8"/>
  <c r="I41" i="8"/>
  <c r="I21" i="8"/>
  <c r="I7" i="8"/>
  <c r="I62" i="8"/>
  <c r="I24" i="8"/>
  <c r="CQ9" i="6"/>
  <c r="CI9" i="6"/>
  <c r="CA9" i="6"/>
  <c r="BS9" i="6"/>
  <c r="BK9" i="6"/>
  <c r="BC9" i="6"/>
  <c r="AU9" i="6"/>
  <c r="AM9" i="6"/>
  <c r="AE9" i="6"/>
  <c r="W9" i="6"/>
  <c r="O9" i="6"/>
  <c r="G9" i="6"/>
  <c r="CN9" i="6"/>
  <c r="CF9" i="6"/>
  <c r="BX9" i="6"/>
  <c r="BP9" i="6"/>
  <c r="BH9" i="6"/>
  <c r="AZ9" i="6"/>
  <c r="AR9" i="6"/>
  <c r="AJ9" i="6"/>
  <c r="AB9" i="6"/>
  <c r="T9" i="6"/>
  <c r="L9" i="6"/>
  <c r="D9" i="6"/>
  <c r="CM9" i="6"/>
  <c r="CE9" i="6"/>
  <c r="BW9" i="6"/>
  <c r="BO9" i="6"/>
  <c r="BG9" i="6"/>
  <c r="AY9" i="6"/>
  <c r="AQ9" i="6"/>
  <c r="AI9" i="6"/>
  <c r="AA9" i="6"/>
  <c r="S9" i="6"/>
  <c r="K9" i="6"/>
  <c r="C9" i="6"/>
  <c r="CS9" i="6"/>
  <c r="CG9" i="6"/>
  <c r="BT9" i="6"/>
  <c r="BF9" i="6"/>
  <c r="AT9" i="6"/>
  <c r="AG9" i="6"/>
  <c r="U9" i="6"/>
  <c r="H9" i="6"/>
  <c r="CR9" i="6"/>
  <c r="CD9" i="6"/>
  <c r="BR9" i="6"/>
  <c r="BE9" i="6"/>
  <c r="AS9" i="6"/>
  <c r="AF9" i="6"/>
  <c r="R9" i="6"/>
  <c r="F9" i="6"/>
  <c r="CP9" i="6"/>
  <c r="CC9" i="6"/>
  <c r="BQ9" i="6"/>
  <c r="BD9" i="6"/>
  <c r="AP9" i="6"/>
  <c r="AD9" i="6"/>
  <c r="Q9" i="6"/>
  <c r="E9" i="6"/>
  <c r="CO9" i="6"/>
  <c r="CB9" i="6"/>
  <c r="BN9" i="6"/>
  <c r="BB9" i="6"/>
  <c r="AO9" i="6"/>
  <c r="AC9" i="6"/>
  <c r="P9" i="6"/>
  <c r="B9" i="6"/>
  <c r="CL9" i="6"/>
  <c r="BZ9" i="6"/>
  <c r="BM9" i="6"/>
  <c r="BA9" i="6"/>
  <c r="AN9" i="6"/>
  <c r="Z9" i="6"/>
  <c r="N9" i="6"/>
  <c r="CK9" i="6"/>
  <c r="BY9" i="6"/>
  <c r="BL9" i="6"/>
  <c r="AX9" i="6"/>
  <c r="AL9" i="6"/>
  <c r="Y9" i="6"/>
  <c r="M9" i="6"/>
  <c r="BV9" i="6"/>
  <c r="X9" i="6"/>
  <c r="BU9" i="6"/>
  <c r="V9" i="6"/>
  <c r="BI9" i="6"/>
  <c r="I9" i="6"/>
  <c r="AW9" i="6"/>
  <c r="CJ9" i="6"/>
  <c r="AK9" i="6"/>
  <c r="CH9" i="6"/>
  <c r="AH9" i="6"/>
  <c r="CT9" i="6"/>
  <c r="AV9" i="6"/>
  <c r="BJ9" i="6"/>
  <c r="J9" i="6"/>
  <c r="CP28" i="6"/>
  <c r="CH28" i="6"/>
  <c r="BZ28" i="6"/>
  <c r="BR28" i="6"/>
  <c r="BJ28" i="6"/>
  <c r="BB28" i="6"/>
  <c r="AT28" i="6"/>
  <c r="AL28" i="6"/>
  <c r="AD28" i="6"/>
  <c r="V28" i="6"/>
  <c r="N28" i="6"/>
  <c r="F28" i="6"/>
  <c r="CO28" i="6"/>
  <c r="CG28" i="6"/>
  <c r="BY28" i="6"/>
  <c r="BQ28" i="6"/>
  <c r="BI28" i="6"/>
  <c r="BA28" i="6"/>
  <c r="AS28" i="6"/>
  <c r="AK28" i="6"/>
  <c r="AC28" i="6"/>
  <c r="U28" i="6"/>
  <c r="M28" i="6"/>
  <c r="E28" i="6"/>
  <c r="CK28" i="6"/>
  <c r="CA28" i="6"/>
  <c r="BO28" i="6"/>
  <c r="BE28" i="6"/>
  <c r="AU28" i="6"/>
  <c r="AI28" i="6"/>
  <c r="Y28" i="6"/>
  <c r="O28" i="6"/>
  <c r="C28" i="6"/>
  <c r="CR28" i="6"/>
  <c r="CF28" i="6"/>
  <c r="BV28" i="6"/>
  <c r="BL28" i="6"/>
  <c r="AZ28" i="6"/>
  <c r="AP28" i="6"/>
  <c r="AF28" i="6"/>
  <c r="T28" i="6"/>
  <c r="J28" i="6"/>
  <c r="CQ28" i="6"/>
  <c r="CE28" i="6"/>
  <c r="BU28" i="6"/>
  <c r="BK28" i="6"/>
  <c r="AY28" i="6"/>
  <c r="AO28" i="6"/>
  <c r="AE28" i="6"/>
  <c r="S28" i="6"/>
  <c r="I28" i="6"/>
  <c r="CD28" i="6"/>
  <c r="BN28" i="6"/>
  <c r="AW28" i="6"/>
  <c r="AG28" i="6"/>
  <c r="P28" i="6"/>
  <c r="CN28" i="6"/>
  <c r="BX28" i="6"/>
  <c r="BG28" i="6"/>
  <c r="AQ28" i="6"/>
  <c r="Z28" i="6"/>
  <c r="H28" i="6"/>
  <c r="CM28" i="6"/>
  <c r="BW28" i="6"/>
  <c r="BF28" i="6"/>
  <c r="AN28" i="6"/>
  <c r="X28" i="6"/>
  <c r="G28" i="6"/>
  <c r="CL28" i="6"/>
  <c r="BT28" i="6"/>
  <c r="BD28" i="6"/>
  <c r="AM28" i="6"/>
  <c r="W28" i="6"/>
  <c r="D28" i="6"/>
  <c r="BP28" i="6"/>
  <c r="AH28" i="6"/>
  <c r="CJ28" i="6"/>
  <c r="AX28" i="6"/>
  <c r="L28" i="6"/>
  <c r="CI28" i="6"/>
  <c r="AV28" i="6"/>
  <c r="K28" i="6"/>
  <c r="CT28" i="6"/>
  <c r="BH28" i="6"/>
  <c r="R28" i="6"/>
  <c r="CC28" i="6"/>
  <c r="AR28" i="6"/>
  <c r="B28" i="6"/>
  <c r="CB28" i="6"/>
  <c r="AJ28" i="6"/>
  <c r="BS28" i="6"/>
  <c r="AB28" i="6"/>
  <c r="BM28" i="6"/>
  <c r="AA28" i="6"/>
  <c r="BC28" i="6"/>
  <c r="Q28" i="6"/>
  <c r="CS28" i="6"/>
  <c r="E8" i="8"/>
  <c r="E13" i="8"/>
  <c r="G13" i="8"/>
  <c r="G52" i="8"/>
  <c r="E52" i="8"/>
  <c r="E19" i="8"/>
  <c r="E35" i="8"/>
  <c r="E5" i="8"/>
  <c r="E4" i="8"/>
  <c r="E9" i="8"/>
  <c r="E38" i="8"/>
  <c r="E31" i="8"/>
  <c r="E7" i="8"/>
  <c r="E33" i="8"/>
  <c r="E11" i="8"/>
  <c r="E30" i="8"/>
  <c r="E6" i="8"/>
  <c r="E3" i="8"/>
  <c r="E55" i="8"/>
  <c r="E36" i="8"/>
  <c r="E34" i="8"/>
  <c r="E10" i="8"/>
  <c r="E12" i="8"/>
  <c r="E2" i="8"/>
  <c r="E14" i="8"/>
  <c r="E39" i="8"/>
  <c r="E15" i="8"/>
  <c r="G4" i="8"/>
  <c r="G12" i="8"/>
  <c r="G55" i="8"/>
  <c r="G19" i="8"/>
  <c r="G33" i="8"/>
  <c r="G7" i="8"/>
  <c r="G31" i="8"/>
  <c r="G2" i="8"/>
  <c r="G6" i="8"/>
  <c r="G30" i="8"/>
  <c r="G38" i="8"/>
  <c r="G9" i="8"/>
  <c r="G35" i="8"/>
  <c r="G5" i="8"/>
  <c r="G11" i="8"/>
  <c r="G3" i="8"/>
  <c r="G15" i="8"/>
  <c r="G39" i="8"/>
  <c r="G14" i="8"/>
  <c r="G10" i="8"/>
  <c r="G34" i="8"/>
  <c r="G36" i="8"/>
  <c r="M3" i="4"/>
  <c r="M5" i="4" s="1"/>
  <c r="F3" i="4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8" i="6"/>
  <c r="A7" i="6"/>
  <c r="A6" i="6"/>
  <c r="A5" i="6"/>
  <c r="A4" i="6"/>
  <c r="A3" i="6"/>
  <c r="A45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2" i="1"/>
  <c r="A13" i="1"/>
  <c r="A2" i="1"/>
  <c r="A3" i="1"/>
  <c r="A4" i="1"/>
  <c r="A5" i="1"/>
  <c r="A6" i="1"/>
  <c r="A7" i="1"/>
  <c r="A8" i="1"/>
  <c r="A9" i="1"/>
  <c r="A10" i="1"/>
  <c r="A11" i="1"/>
  <c r="BN7" i="4" l="1"/>
  <c r="CO3" i="6"/>
  <c r="CG3" i="6"/>
  <c r="BY3" i="6"/>
  <c r="BQ3" i="6"/>
  <c r="BI3" i="6"/>
  <c r="BA3" i="6"/>
  <c r="AR3" i="6"/>
  <c r="AJ3" i="6"/>
  <c r="AB3" i="6"/>
  <c r="T3" i="6"/>
  <c r="L3" i="6"/>
  <c r="D3" i="6"/>
  <c r="CT3" i="6"/>
  <c r="CL3" i="6"/>
  <c r="CD3" i="6"/>
  <c r="BV3" i="6"/>
  <c r="BN3" i="6"/>
  <c r="BF3" i="6"/>
  <c r="AW3" i="6"/>
  <c r="AO3" i="6"/>
  <c r="AG3" i="6"/>
  <c r="Y3" i="6"/>
  <c r="Q3" i="6"/>
  <c r="I3" i="6"/>
  <c r="AY3" i="6"/>
  <c r="CS3" i="6"/>
  <c r="CK3" i="6"/>
  <c r="CC3" i="6"/>
  <c r="BU3" i="6"/>
  <c r="BM3" i="6"/>
  <c r="BE3" i="6"/>
  <c r="AV3" i="6"/>
  <c r="AN3" i="6"/>
  <c r="AF3" i="6"/>
  <c r="X3" i="6"/>
  <c r="P3" i="6"/>
  <c r="H3" i="6"/>
  <c r="CM3" i="6"/>
  <c r="BZ3" i="6"/>
  <c r="BL3" i="6"/>
  <c r="AZ3" i="6"/>
  <c r="AL3" i="6"/>
  <c r="Z3" i="6"/>
  <c r="M3" i="6"/>
  <c r="CJ3" i="6"/>
  <c r="BX3" i="6"/>
  <c r="BK3" i="6"/>
  <c r="AX3" i="6"/>
  <c r="AK3" i="6"/>
  <c r="W3" i="6"/>
  <c r="CI3" i="6"/>
  <c r="BW3" i="6"/>
  <c r="BJ3" i="6"/>
  <c r="AU3" i="6"/>
  <c r="AI3" i="6"/>
  <c r="V3" i="6"/>
  <c r="J3" i="6"/>
  <c r="CH3" i="6"/>
  <c r="BT3" i="6"/>
  <c r="BH3" i="6"/>
  <c r="AT3" i="6"/>
  <c r="AH3" i="6"/>
  <c r="U3" i="6"/>
  <c r="G3" i="6"/>
  <c r="CR3" i="6"/>
  <c r="CF3" i="6"/>
  <c r="BS3" i="6"/>
  <c r="BG3" i="6"/>
  <c r="AS3" i="6"/>
  <c r="AE3" i="6"/>
  <c r="S3" i="6"/>
  <c r="F3" i="6"/>
  <c r="CQ3" i="6"/>
  <c r="CE3" i="6"/>
  <c r="BR3" i="6"/>
  <c r="BD3" i="6"/>
  <c r="AQ3" i="6"/>
  <c r="AD3" i="6"/>
  <c r="R3" i="6"/>
  <c r="E3" i="6"/>
  <c r="CP3" i="6"/>
  <c r="AP3" i="6"/>
  <c r="CN3" i="6"/>
  <c r="AM3" i="6"/>
  <c r="CA3" i="6"/>
  <c r="AA3" i="6"/>
  <c r="BP3" i="6"/>
  <c r="O3" i="6"/>
  <c r="BC3" i="6"/>
  <c r="C3" i="6"/>
  <c r="BB3" i="6"/>
  <c r="B3" i="6"/>
  <c r="BO3" i="6"/>
  <c r="N3" i="6"/>
  <c r="AC3" i="6"/>
  <c r="CB3" i="6"/>
  <c r="CN12" i="6"/>
  <c r="CF12" i="6"/>
  <c r="BX12" i="6"/>
  <c r="BP12" i="6"/>
  <c r="BH12" i="6"/>
  <c r="AZ12" i="6"/>
  <c r="AR12" i="6"/>
  <c r="AJ12" i="6"/>
  <c r="AB12" i="6"/>
  <c r="T12" i="6"/>
  <c r="L12" i="6"/>
  <c r="D12" i="6"/>
  <c r="CS12" i="6"/>
  <c r="CK12" i="6"/>
  <c r="CC12" i="6"/>
  <c r="BU12" i="6"/>
  <c r="BM12" i="6"/>
  <c r="BE12" i="6"/>
  <c r="AW12" i="6"/>
  <c r="AO12" i="6"/>
  <c r="AG12" i="6"/>
  <c r="Y12" i="6"/>
  <c r="Q12" i="6"/>
  <c r="I12" i="6"/>
  <c r="CR12" i="6"/>
  <c r="CJ12" i="6"/>
  <c r="CB12" i="6"/>
  <c r="BT12" i="6"/>
  <c r="BL12" i="6"/>
  <c r="BD12" i="6"/>
  <c r="AV12" i="6"/>
  <c r="AN12" i="6"/>
  <c r="AF12" i="6"/>
  <c r="X12" i="6"/>
  <c r="P12" i="6"/>
  <c r="H12" i="6"/>
  <c r="CI12" i="6"/>
  <c r="BW12" i="6"/>
  <c r="BJ12" i="6"/>
  <c r="AX12" i="6"/>
  <c r="AK12" i="6"/>
  <c r="W12" i="6"/>
  <c r="K12" i="6"/>
  <c r="CH12" i="6"/>
  <c r="BV12" i="6"/>
  <c r="BI12" i="6"/>
  <c r="AU12" i="6"/>
  <c r="AI12" i="6"/>
  <c r="V12" i="6"/>
  <c r="J12" i="6"/>
  <c r="CT12" i="6"/>
  <c r="CG12" i="6"/>
  <c r="BS12" i="6"/>
  <c r="BG12" i="6"/>
  <c r="AT12" i="6"/>
  <c r="AH12" i="6"/>
  <c r="U12" i="6"/>
  <c r="G12" i="6"/>
  <c r="CQ12" i="6"/>
  <c r="CE12" i="6"/>
  <c r="BR12" i="6"/>
  <c r="BF12" i="6"/>
  <c r="AS12" i="6"/>
  <c r="AE12" i="6"/>
  <c r="S12" i="6"/>
  <c r="F12" i="6"/>
  <c r="CP12" i="6"/>
  <c r="CD12" i="6"/>
  <c r="BQ12" i="6"/>
  <c r="BC12" i="6"/>
  <c r="AQ12" i="6"/>
  <c r="AD12" i="6"/>
  <c r="R12" i="6"/>
  <c r="E12" i="6"/>
  <c r="CO12" i="6"/>
  <c r="CA12" i="6"/>
  <c r="BO12" i="6"/>
  <c r="BB12" i="6"/>
  <c r="AP12" i="6"/>
  <c r="AC12" i="6"/>
  <c r="O12" i="6"/>
  <c r="C12" i="6"/>
  <c r="CM12" i="6"/>
  <c r="AM12" i="6"/>
  <c r="CL12" i="6"/>
  <c r="AL12" i="6"/>
  <c r="BY12" i="6"/>
  <c r="Z12" i="6"/>
  <c r="BN12" i="6"/>
  <c r="N12" i="6"/>
  <c r="BA12" i="6"/>
  <c r="B12" i="6"/>
  <c r="AY12" i="6"/>
  <c r="BK12" i="6"/>
  <c r="M12" i="6"/>
  <c r="BZ12" i="6"/>
  <c r="AA12" i="6"/>
  <c r="CS20" i="6"/>
  <c r="CK20" i="6"/>
  <c r="CC20" i="6"/>
  <c r="BU20" i="6"/>
  <c r="BM20" i="6"/>
  <c r="BE20" i="6"/>
  <c r="AW20" i="6"/>
  <c r="AO20" i="6"/>
  <c r="AG20" i="6"/>
  <c r="Y20" i="6"/>
  <c r="Q20" i="6"/>
  <c r="I20" i="6"/>
  <c r="CP20" i="6"/>
  <c r="CH20" i="6"/>
  <c r="BZ20" i="6"/>
  <c r="BR20" i="6"/>
  <c r="BJ20" i="6"/>
  <c r="BB20" i="6"/>
  <c r="AT20" i="6"/>
  <c r="AL20" i="6"/>
  <c r="AD20" i="6"/>
  <c r="V20" i="6"/>
  <c r="N20" i="6"/>
  <c r="F20" i="6"/>
  <c r="CO20" i="6"/>
  <c r="CG20" i="6"/>
  <c r="BY20" i="6"/>
  <c r="BQ20" i="6"/>
  <c r="BI20" i="6"/>
  <c r="BA20" i="6"/>
  <c r="AS20" i="6"/>
  <c r="AK20" i="6"/>
  <c r="AC20" i="6"/>
  <c r="U20" i="6"/>
  <c r="M20" i="6"/>
  <c r="E20" i="6"/>
  <c r="CT20" i="6"/>
  <c r="CF20" i="6"/>
  <c r="BT20" i="6"/>
  <c r="BG20" i="6"/>
  <c r="AU20" i="6"/>
  <c r="AH20" i="6"/>
  <c r="T20" i="6"/>
  <c r="H20" i="6"/>
  <c r="CN20" i="6"/>
  <c r="CB20" i="6"/>
  <c r="BO20" i="6"/>
  <c r="BC20" i="6"/>
  <c r="AP20" i="6"/>
  <c r="AB20" i="6"/>
  <c r="P20" i="6"/>
  <c r="C20" i="6"/>
  <c r="CM20" i="6"/>
  <c r="CA20" i="6"/>
  <c r="BN20" i="6"/>
  <c r="AZ20" i="6"/>
  <c r="AN20" i="6"/>
  <c r="AA20" i="6"/>
  <c r="O20" i="6"/>
  <c r="B20" i="6"/>
  <c r="CL20" i="6"/>
  <c r="BX20" i="6"/>
  <c r="BL20" i="6"/>
  <c r="AY20" i="6"/>
  <c r="AM20" i="6"/>
  <c r="Z20" i="6"/>
  <c r="L20" i="6"/>
  <c r="CI20" i="6"/>
  <c r="BH20" i="6"/>
  <c r="AI20" i="6"/>
  <c r="J20" i="6"/>
  <c r="CQ20" i="6"/>
  <c r="BK20" i="6"/>
  <c r="AF20" i="6"/>
  <c r="D20" i="6"/>
  <c r="CJ20" i="6"/>
  <c r="BF20" i="6"/>
  <c r="AE20" i="6"/>
  <c r="BS20" i="6"/>
  <c r="AQ20" i="6"/>
  <c r="K20" i="6"/>
  <c r="CE20" i="6"/>
  <c r="BD20" i="6"/>
  <c r="X20" i="6"/>
  <c r="CD20" i="6"/>
  <c r="AX20" i="6"/>
  <c r="W20" i="6"/>
  <c r="BW20" i="6"/>
  <c r="AV20" i="6"/>
  <c r="S20" i="6"/>
  <c r="BV20" i="6"/>
  <c r="AR20" i="6"/>
  <c r="R20" i="6"/>
  <c r="G20" i="6"/>
  <c r="BP20" i="6"/>
  <c r="AJ20" i="6"/>
  <c r="CR20" i="6"/>
  <c r="CN4" i="6"/>
  <c r="CF4" i="6"/>
  <c r="BX4" i="6"/>
  <c r="BP4" i="6"/>
  <c r="BH4" i="6"/>
  <c r="AZ4" i="6"/>
  <c r="AR4" i="6"/>
  <c r="AJ4" i="6"/>
  <c r="AB4" i="6"/>
  <c r="T4" i="6"/>
  <c r="L4" i="6"/>
  <c r="D4" i="6"/>
  <c r="CS4" i="6"/>
  <c r="CK4" i="6"/>
  <c r="CC4" i="6"/>
  <c r="BU4" i="6"/>
  <c r="BM4" i="6"/>
  <c r="BE4" i="6"/>
  <c r="AW4" i="6"/>
  <c r="AO4" i="6"/>
  <c r="AG4" i="6"/>
  <c r="Y4" i="6"/>
  <c r="Q4" i="6"/>
  <c r="I4" i="6"/>
  <c r="CR4" i="6"/>
  <c r="CJ4" i="6"/>
  <c r="CB4" i="6"/>
  <c r="BT4" i="6"/>
  <c r="BL4" i="6"/>
  <c r="BD4" i="6"/>
  <c r="AV4" i="6"/>
  <c r="AN4" i="6"/>
  <c r="AF4" i="6"/>
  <c r="X4" i="6"/>
  <c r="P4" i="6"/>
  <c r="H4" i="6"/>
  <c r="CQ4" i="6"/>
  <c r="CE4" i="6"/>
  <c r="BR4" i="6"/>
  <c r="BF4" i="6"/>
  <c r="AS4" i="6"/>
  <c r="AE4" i="6"/>
  <c r="S4" i="6"/>
  <c r="F4" i="6"/>
  <c r="CP4" i="6"/>
  <c r="CD4" i="6"/>
  <c r="BQ4" i="6"/>
  <c r="BC4" i="6"/>
  <c r="AQ4" i="6"/>
  <c r="AD4" i="6"/>
  <c r="R4" i="6"/>
  <c r="E4" i="6"/>
  <c r="CO4" i="6"/>
  <c r="CA4" i="6"/>
  <c r="BO4" i="6"/>
  <c r="BB4" i="6"/>
  <c r="AP4" i="6"/>
  <c r="AC4" i="6"/>
  <c r="O4" i="6"/>
  <c r="C4" i="6"/>
  <c r="CM4" i="6"/>
  <c r="BZ4" i="6"/>
  <c r="BN4" i="6"/>
  <c r="BA4" i="6"/>
  <c r="AM4" i="6"/>
  <c r="AA4" i="6"/>
  <c r="N4" i="6"/>
  <c r="B4" i="6"/>
  <c r="CL4" i="6"/>
  <c r="BY4" i="6"/>
  <c r="BK4" i="6"/>
  <c r="AY4" i="6"/>
  <c r="AL4" i="6"/>
  <c r="Z4" i="6"/>
  <c r="M4" i="6"/>
  <c r="CI4" i="6"/>
  <c r="BW4" i="6"/>
  <c r="BJ4" i="6"/>
  <c r="AX4" i="6"/>
  <c r="AK4" i="6"/>
  <c r="W4" i="6"/>
  <c r="K4" i="6"/>
  <c r="AU4" i="6"/>
  <c r="CT4" i="6"/>
  <c r="AT4" i="6"/>
  <c r="CG4" i="6"/>
  <c r="AH4" i="6"/>
  <c r="BV4" i="6"/>
  <c r="V4" i="6"/>
  <c r="BI4" i="6"/>
  <c r="J4" i="6"/>
  <c r="BG4" i="6"/>
  <c r="G4" i="6"/>
  <c r="BS4" i="6"/>
  <c r="U4" i="6"/>
  <c r="CH4" i="6"/>
  <c r="AI4" i="6"/>
  <c r="CM13" i="6"/>
  <c r="CE13" i="6"/>
  <c r="BW13" i="6"/>
  <c r="BO13" i="6"/>
  <c r="BG13" i="6"/>
  <c r="AY13" i="6"/>
  <c r="AQ13" i="6"/>
  <c r="AI13" i="6"/>
  <c r="AA13" i="6"/>
  <c r="S13" i="6"/>
  <c r="K13" i="6"/>
  <c r="C13" i="6"/>
  <c r="CR13" i="6"/>
  <c r="CJ13" i="6"/>
  <c r="CB13" i="6"/>
  <c r="BT13" i="6"/>
  <c r="BL13" i="6"/>
  <c r="BD13" i="6"/>
  <c r="AV13" i="6"/>
  <c r="AN13" i="6"/>
  <c r="AF13" i="6"/>
  <c r="X13" i="6"/>
  <c r="P13" i="6"/>
  <c r="H13" i="6"/>
  <c r="CQ13" i="6"/>
  <c r="CI13" i="6"/>
  <c r="CA13" i="6"/>
  <c r="BS13" i="6"/>
  <c r="BK13" i="6"/>
  <c r="BC13" i="6"/>
  <c r="AU13" i="6"/>
  <c r="AM13" i="6"/>
  <c r="AE13" i="6"/>
  <c r="W13" i="6"/>
  <c r="O13" i="6"/>
  <c r="G13" i="6"/>
  <c r="CO13" i="6"/>
  <c r="CC13" i="6"/>
  <c r="BP13" i="6"/>
  <c r="BB13" i="6"/>
  <c r="AP13" i="6"/>
  <c r="AC13" i="6"/>
  <c r="CK13" i="6"/>
  <c r="BV13" i="6"/>
  <c r="BH13" i="6"/>
  <c r="AS13" i="6"/>
  <c r="AD13" i="6"/>
  <c r="Q13" i="6"/>
  <c r="D13" i="6"/>
  <c r="CH13" i="6"/>
  <c r="BU13" i="6"/>
  <c r="BF13" i="6"/>
  <c r="AR13" i="6"/>
  <c r="AB13" i="6"/>
  <c r="N13" i="6"/>
  <c r="B13" i="6"/>
  <c r="CG13" i="6"/>
  <c r="BR13" i="6"/>
  <c r="BE13" i="6"/>
  <c r="AO13" i="6"/>
  <c r="Z13" i="6"/>
  <c r="M13" i="6"/>
  <c r="CT13" i="6"/>
  <c r="CF13" i="6"/>
  <c r="BQ13" i="6"/>
  <c r="BA13" i="6"/>
  <c r="AL13" i="6"/>
  <c r="Y13" i="6"/>
  <c r="L13" i="6"/>
  <c r="CS13" i="6"/>
  <c r="CD13" i="6"/>
  <c r="BN13" i="6"/>
  <c r="AZ13" i="6"/>
  <c r="AK13" i="6"/>
  <c r="V13" i="6"/>
  <c r="J13" i="6"/>
  <c r="CP13" i="6"/>
  <c r="BZ13" i="6"/>
  <c r="BM13" i="6"/>
  <c r="AX13" i="6"/>
  <c r="AJ13" i="6"/>
  <c r="U13" i="6"/>
  <c r="I13" i="6"/>
  <c r="AW13" i="6"/>
  <c r="AT13" i="6"/>
  <c r="CL13" i="6"/>
  <c r="AG13" i="6"/>
  <c r="BY13" i="6"/>
  <c r="T13" i="6"/>
  <c r="BJ13" i="6"/>
  <c r="F13" i="6"/>
  <c r="BI13" i="6"/>
  <c r="E13" i="6"/>
  <c r="BX13" i="6"/>
  <c r="R13" i="6"/>
  <c r="CN13" i="6"/>
  <c r="AH13" i="6"/>
  <c r="CR21" i="6"/>
  <c r="CJ21" i="6"/>
  <c r="CB21" i="6"/>
  <c r="BT21" i="6"/>
  <c r="BL21" i="6"/>
  <c r="BD21" i="6"/>
  <c r="AV21" i="6"/>
  <c r="AN21" i="6"/>
  <c r="AF21" i="6"/>
  <c r="X21" i="6"/>
  <c r="P21" i="6"/>
  <c r="H21" i="6"/>
  <c r="CO21" i="6"/>
  <c r="CG21" i="6"/>
  <c r="BY21" i="6"/>
  <c r="BQ21" i="6"/>
  <c r="BI21" i="6"/>
  <c r="BA21" i="6"/>
  <c r="AS21" i="6"/>
  <c r="AK21" i="6"/>
  <c r="AC21" i="6"/>
  <c r="U21" i="6"/>
  <c r="M21" i="6"/>
  <c r="E21" i="6"/>
  <c r="CN21" i="6"/>
  <c r="CF21" i="6"/>
  <c r="BX21" i="6"/>
  <c r="BP21" i="6"/>
  <c r="BH21" i="6"/>
  <c r="AZ21" i="6"/>
  <c r="AR21" i="6"/>
  <c r="AJ21" i="6"/>
  <c r="AB21" i="6"/>
  <c r="T21" i="6"/>
  <c r="L21" i="6"/>
  <c r="D21" i="6"/>
  <c r="CL21" i="6"/>
  <c r="BZ21" i="6"/>
  <c r="BM21" i="6"/>
  <c r="AY21" i="6"/>
  <c r="AM21" i="6"/>
  <c r="Z21" i="6"/>
  <c r="N21" i="6"/>
  <c r="CT21" i="6"/>
  <c r="CH21" i="6"/>
  <c r="BU21" i="6"/>
  <c r="BG21" i="6"/>
  <c r="AU21" i="6"/>
  <c r="AH21" i="6"/>
  <c r="V21" i="6"/>
  <c r="I21" i="6"/>
  <c r="CS21" i="6"/>
  <c r="CE21" i="6"/>
  <c r="BS21" i="6"/>
  <c r="BF21" i="6"/>
  <c r="AT21" i="6"/>
  <c r="AG21" i="6"/>
  <c r="S21" i="6"/>
  <c r="G21" i="6"/>
  <c r="CQ21" i="6"/>
  <c r="CD21" i="6"/>
  <c r="BR21" i="6"/>
  <c r="BE21" i="6"/>
  <c r="AQ21" i="6"/>
  <c r="AE21" i="6"/>
  <c r="R21" i="6"/>
  <c r="F21" i="6"/>
  <c r="CM21" i="6"/>
  <c r="BN21" i="6"/>
  <c r="AO21" i="6"/>
  <c r="O21" i="6"/>
  <c r="CC21" i="6"/>
  <c r="BB21" i="6"/>
  <c r="Y21" i="6"/>
  <c r="CA21" i="6"/>
  <c r="AX21" i="6"/>
  <c r="W21" i="6"/>
  <c r="CK21" i="6"/>
  <c r="BJ21" i="6"/>
  <c r="AD21" i="6"/>
  <c r="B21" i="6"/>
  <c r="BW21" i="6"/>
  <c r="AW21" i="6"/>
  <c r="Q21" i="6"/>
  <c r="BV21" i="6"/>
  <c r="AP21" i="6"/>
  <c r="K21" i="6"/>
  <c r="BO21" i="6"/>
  <c r="AL21" i="6"/>
  <c r="J21" i="6"/>
  <c r="CP21" i="6"/>
  <c r="BK21" i="6"/>
  <c r="AI21" i="6"/>
  <c r="C21" i="6"/>
  <c r="BC21" i="6"/>
  <c r="AA21" i="6"/>
  <c r="CI21" i="6"/>
  <c r="CM5" i="6"/>
  <c r="CE5" i="6"/>
  <c r="BW5" i="6"/>
  <c r="BO5" i="6"/>
  <c r="BG5" i="6"/>
  <c r="AY5" i="6"/>
  <c r="AQ5" i="6"/>
  <c r="AI5" i="6"/>
  <c r="AA5" i="6"/>
  <c r="S5" i="6"/>
  <c r="K5" i="6"/>
  <c r="C5" i="6"/>
  <c r="CR5" i="6"/>
  <c r="CJ5" i="6"/>
  <c r="CB5" i="6"/>
  <c r="BT5" i="6"/>
  <c r="BL5" i="6"/>
  <c r="BD5" i="6"/>
  <c r="AV5" i="6"/>
  <c r="AN5" i="6"/>
  <c r="AF5" i="6"/>
  <c r="X5" i="6"/>
  <c r="P5" i="6"/>
  <c r="H5" i="6"/>
  <c r="CQ5" i="6"/>
  <c r="CI5" i="6"/>
  <c r="CA5" i="6"/>
  <c r="BS5" i="6"/>
  <c r="BK5" i="6"/>
  <c r="BC5" i="6"/>
  <c r="AU5" i="6"/>
  <c r="AM5" i="6"/>
  <c r="AE5" i="6"/>
  <c r="W5" i="6"/>
  <c r="O5" i="6"/>
  <c r="G5" i="6"/>
  <c r="CK5" i="6"/>
  <c r="BX5" i="6"/>
  <c r="BJ5" i="6"/>
  <c r="AX5" i="6"/>
  <c r="AK5" i="6"/>
  <c r="Y5" i="6"/>
  <c r="L5" i="6"/>
  <c r="CH5" i="6"/>
  <c r="BV5" i="6"/>
  <c r="BI5" i="6"/>
  <c r="AW5" i="6"/>
  <c r="AJ5" i="6"/>
  <c r="V5" i="6"/>
  <c r="J5" i="6"/>
  <c r="CT5" i="6"/>
  <c r="CG5" i="6"/>
  <c r="BU5" i="6"/>
  <c r="BH5" i="6"/>
  <c r="AT5" i="6"/>
  <c r="AH5" i="6"/>
  <c r="U5" i="6"/>
  <c r="I5" i="6"/>
  <c r="CS5" i="6"/>
  <c r="CF5" i="6"/>
  <c r="BR5" i="6"/>
  <c r="BF5" i="6"/>
  <c r="AS5" i="6"/>
  <c r="AG5" i="6"/>
  <c r="T5" i="6"/>
  <c r="F5" i="6"/>
  <c r="CP5" i="6"/>
  <c r="CD5" i="6"/>
  <c r="BQ5" i="6"/>
  <c r="BE5" i="6"/>
  <c r="AR5" i="6"/>
  <c r="AD5" i="6"/>
  <c r="R5" i="6"/>
  <c r="E5" i="6"/>
  <c r="CO5" i="6"/>
  <c r="CC5" i="6"/>
  <c r="BP5" i="6"/>
  <c r="BB5" i="6"/>
  <c r="AP5" i="6"/>
  <c r="AC5" i="6"/>
  <c r="Q5" i="6"/>
  <c r="D5" i="6"/>
  <c r="BA5" i="6"/>
  <c r="B5" i="6"/>
  <c r="AZ5" i="6"/>
  <c r="CL5" i="6"/>
  <c r="AL5" i="6"/>
  <c r="BZ5" i="6"/>
  <c r="AB5" i="6"/>
  <c r="BN5" i="6"/>
  <c r="N5" i="6"/>
  <c r="BM5" i="6"/>
  <c r="M5" i="6"/>
  <c r="BY5" i="6"/>
  <c r="Z5" i="6"/>
  <c r="CN5" i="6"/>
  <c r="AO5" i="6"/>
  <c r="BW14" i="6"/>
  <c r="CM14" i="6"/>
  <c r="CE14" i="6"/>
  <c r="BV14" i="6"/>
  <c r="BN14" i="6"/>
  <c r="BF14" i="6"/>
  <c r="AX14" i="6"/>
  <c r="AP14" i="6"/>
  <c r="AH14" i="6"/>
  <c r="Z14" i="6"/>
  <c r="R14" i="6"/>
  <c r="J14" i="6"/>
  <c r="B14" i="6"/>
  <c r="CR14" i="6"/>
  <c r="CJ14" i="6"/>
  <c r="CB14" i="6"/>
  <c r="BS14" i="6"/>
  <c r="BK14" i="6"/>
  <c r="BC14" i="6"/>
  <c r="AU14" i="6"/>
  <c r="AM14" i="6"/>
  <c r="AE14" i="6"/>
  <c r="W14" i="6"/>
  <c r="O14" i="6"/>
  <c r="G14" i="6"/>
  <c r="CQ14" i="6"/>
  <c r="CI14" i="6"/>
  <c r="CA14" i="6"/>
  <c r="BR14" i="6"/>
  <c r="BJ14" i="6"/>
  <c r="BB14" i="6"/>
  <c r="AT14" i="6"/>
  <c r="AL14" i="6"/>
  <c r="AD14" i="6"/>
  <c r="V14" i="6"/>
  <c r="N14" i="6"/>
  <c r="F14" i="6"/>
  <c r="CH14" i="6"/>
  <c r="BU14" i="6"/>
  <c r="BH14" i="6"/>
  <c r="AV14" i="6"/>
  <c r="AI14" i="6"/>
  <c r="U14" i="6"/>
  <c r="I14" i="6"/>
  <c r="CP14" i="6"/>
  <c r="CC14" i="6"/>
  <c r="BM14" i="6"/>
  <c r="AY14" i="6"/>
  <c r="AJ14" i="6"/>
  <c r="T14" i="6"/>
  <c r="E14" i="6"/>
  <c r="CO14" i="6"/>
  <c r="BZ14" i="6"/>
  <c r="BL14" i="6"/>
  <c r="AW14" i="6"/>
  <c r="AG14" i="6"/>
  <c r="S14" i="6"/>
  <c r="D14" i="6"/>
  <c r="CN14" i="6"/>
  <c r="BY14" i="6"/>
  <c r="BI14" i="6"/>
  <c r="AS14" i="6"/>
  <c r="AF14" i="6"/>
  <c r="Q14" i="6"/>
  <c r="C14" i="6"/>
  <c r="CL14" i="6"/>
  <c r="BX14" i="6"/>
  <c r="BG14" i="6"/>
  <c r="AR14" i="6"/>
  <c r="AC14" i="6"/>
  <c r="P14" i="6"/>
  <c r="CK14" i="6"/>
  <c r="BT14" i="6"/>
  <c r="BE14" i="6"/>
  <c r="AQ14" i="6"/>
  <c r="AB14" i="6"/>
  <c r="M14" i="6"/>
  <c r="CG14" i="6"/>
  <c r="BQ14" i="6"/>
  <c r="BD14" i="6"/>
  <c r="AO14" i="6"/>
  <c r="AA14" i="6"/>
  <c r="L14" i="6"/>
  <c r="BP14" i="6"/>
  <c r="K14" i="6"/>
  <c r="BO14" i="6"/>
  <c r="H14" i="6"/>
  <c r="AZ14" i="6"/>
  <c r="CT14" i="6"/>
  <c r="AN14" i="6"/>
  <c r="CF14" i="6"/>
  <c r="Y14" i="6"/>
  <c r="CD14" i="6"/>
  <c r="X14" i="6"/>
  <c r="CS14" i="6"/>
  <c r="AK14" i="6"/>
  <c r="BA14" i="6"/>
  <c r="CQ22" i="6"/>
  <c r="CI22" i="6"/>
  <c r="CA22" i="6"/>
  <c r="BS22" i="6"/>
  <c r="BK22" i="6"/>
  <c r="BC22" i="6"/>
  <c r="AU22" i="6"/>
  <c r="AM22" i="6"/>
  <c r="AE22" i="6"/>
  <c r="W22" i="6"/>
  <c r="O22" i="6"/>
  <c r="G22" i="6"/>
  <c r="CN22" i="6"/>
  <c r="CF22" i="6"/>
  <c r="BX22" i="6"/>
  <c r="BP22" i="6"/>
  <c r="BH22" i="6"/>
  <c r="AZ22" i="6"/>
  <c r="AR22" i="6"/>
  <c r="AJ22" i="6"/>
  <c r="AB22" i="6"/>
  <c r="T22" i="6"/>
  <c r="L22" i="6"/>
  <c r="D22" i="6"/>
  <c r="CM22" i="6"/>
  <c r="CE22" i="6"/>
  <c r="BW22" i="6"/>
  <c r="BO22" i="6"/>
  <c r="BG22" i="6"/>
  <c r="AY22" i="6"/>
  <c r="AQ22" i="6"/>
  <c r="AI22" i="6"/>
  <c r="AA22" i="6"/>
  <c r="S22" i="6"/>
  <c r="K22" i="6"/>
  <c r="C22" i="6"/>
  <c r="CR22" i="6"/>
  <c r="CD22" i="6"/>
  <c r="BR22" i="6"/>
  <c r="BE22" i="6"/>
  <c r="AS22" i="6"/>
  <c r="AF22" i="6"/>
  <c r="R22" i="6"/>
  <c r="F22" i="6"/>
  <c r="CL22" i="6"/>
  <c r="BZ22" i="6"/>
  <c r="BM22" i="6"/>
  <c r="BA22" i="6"/>
  <c r="AN22" i="6"/>
  <c r="Z22" i="6"/>
  <c r="N22" i="6"/>
  <c r="CK22" i="6"/>
  <c r="BY22" i="6"/>
  <c r="BL22" i="6"/>
  <c r="AX22" i="6"/>
  <c r="AL22" i="6"/>
  <c r="Y22" i="6"/>
  <c r="M22" i="6"/>
  <c r="CJ22" i="6"/>
  <c r="BV22" i="6"/>
  <c r="BJ22" i="6"/>
  <c r="AW22" i="6"/>
  <c r="AK22" i="6"/>
  <c r="X22" i="6"/>
  <c r="J22" i="6"/>
  <c r="CS22" i="6"/>
  <c r="BT22" i="6"/>
  <c r="AT22" i="6"/>
  <c r="U22" i="6"/>
  <c r="BU22" i="6"/>
  <c r="AP22" i="6"/>
  <c r="P22" i="6"/>
  <c r="CT22" i="6"/>
  <c r="BQ22" i="6"/>
  <c r="AO22" i="6"/>
  <c r="I22" i="6"/>
  <c r="CC22" i="6"/>
  <c r="BB22" i="6"/>
  <c r="V22" i="6"/>
  <c r="CP22" i="6"/>
  <c r="BN22" i="6"/>
  <c r="AH22" i="6"/>
  <c r="H22" i="6"/>
  <c r="CO22" i="6"/>
  <c r="BI22" i="6"/>
  <c r="AG22" i="6"/>
  <c r="E22" i="6"/>
  <c r="CH22" i="6"/>
  <c r="BF22" i="6"/>
  <c r="AD22" i="6"/>
  <c r="B22" i="6"/>
  <c r="CG22" i="6"/>
  <c r="BD22" i="6"/>
  <c r="AC22" i="6"/>
  <c r="AV22" i="6"/>
  <c r="Q22" i="6"/>
  <c r="CB22" i="6"/>
  <c r="CT6" i="6"/>
  <c r="CL6" i="6"/>
  <c r="CD6" i="6"/>
  <c r="BV6" i="6"/>
  <c r="BN6" i="6"/>
  <c r="BF6" i="6"/>
  <c r="AX6" i="6"/>
  <c r="AP6" i="6"/>
  <c r="AH6" i="6"/>
  <c r="Z6" i="6"/>
  <c r="R6" i="6"/>
  <c r="J6" i="6"/>
  <c r="B6" i="6"/>
  <c r="CQ6" i="6"/>
  <c r="CI6" i="6"/>
  <c r="CA6" i="6"/>
  <c r="BS6" i="6"/>
  <c r="BK6" i="6"/>
  <c r="BC6" i="6"/>
  <c r="AU6" i="6"/>
  <c r="AM6" i="6"/>
  <c r="AE6" i="6"/>
  <c r="W6" i="6"/>
  <c r="O6" i="6"/>
  <c r="G6" i="6"/>
  <c r="CP6" i="6"/>
  <c r="CH6" i="6"/>
  <c r="BZ6" i="6"/>
  <c r="BR6" i="6"/>
  <c r="BJ6" i="6"/>
  <c r="BB6" i="6"/>
  <c r="AT6" i="6"/>
  <c r="AL6" i="6"/>
  <c r="AD6" i="6"/>
  <c r="V6" i="6"/>
  <c r="N6" i="6"/>
  <c r="F6" i="6"/>
  <c r="CO6" i="6"/>
  <c r="CC6" i="6"/>
  <c r="BP6" i="6"/>
  <c r="BD6" i="6"/>
  <c r="AQ6" i="6"/>
  <c r="AC6" i="6"/>
  <c r="Q6" i="6"/>
  <c r="D6" i="6"/>
  <c r="CN6" i="6"/>
  <c r="CB6" i="6"/>
  <c r="BO6" i="6"/>
  <c r="BA6" i="6"/>
  <c r="AO6" i="6"/>
  <c r="AB6" i="6"/>
  <c r="P6" i="6"/>
  <c r="C6" i="6"/>
  <c r="CM6" i="6"/>
  <c r="BY6" i="6"/>
  <c r="BM6" i="6"/>
  <c r="AZ6" i="6"/>
  <c r="AN6" i="6"/>
  <c r="AA6" i="6"/>
  <c r="M6" i="6"/>
  <c r="CK6" i="6"/>
  <c r="BX6" i="6"/>
  <c r="BL6" i="6"/>
  <c r="AY6" i="6"/>
  <c r="AK6" i="6"/>
  <c r="Y6" i="6"/>
  <c r="L6" i="6"/>
  <c r="CJ6" i="6"/>
  <c r="BW6" i="6"/>
  <c r="BI6" i="6"/>
  <c r="AW6" i="6"/>
  <c r="AJ6" i="6"/>
  <c r="X6" i="6"/>
  <c r="K6" i="6"/>
  <c r="CG6" i="6"/>
  <c r="BU6" i="6"/>
  <c r="BH6" i="6"/>
  <c r="AV6" i="6"/>
  <c r="AI6" i="6"/>
  <c r="U6" i="6"/>
  <c r="I6" i="6"/>
  <c r="BG6" i="6"/>
  <c r="H6" i="6"/>
  <c r="BE6" i="6"/>
  <c r="E6" i="6"/>
  <c r="CR6" i="6"/>
  <c r="AR6" i="6"/>
  <c r="CF6" i="6"/>
  <c r="AG6" i="6"/>
  <c r="BT6" i="6"/>
  <c r="T6" i="6"/>
  <c r="BQ6" i="6"/>
  <c r="S6" i="6"/>
  <c r="CE6" i="6"/>
  <c r="AF6" i="6"/>
  <c r="CS6" i="6"/>
  <c r="AS6" i="6"/>
  <c r="CT15" i="6"/>
  <c r="CL15" i="6"/>
  <c r="CD15" i="6"/>
  <c r="BV15" i="6"/>
  <c r="BN15" i="6"/>
  <c r="BF15" i="6"/>
  <c r="AX15" i="6"/>
  <c r="AP15" i="6"/>
  <c r="AH15" i="6"/>
  <c r="Z15" i="6"/>
  <c r="R15" i="6"/>
  <c r="J15" i="6"/>
  <c r="B15" i="6"/>
  <c r="CQ15" i="6"/>
  <c r="CI15" i="6"/>
  <c r="CA15" i="6"/>
  <c r="BS15" i="6"/>
  <c r="BK15" i="6"/>
  <c r="BC15" i="6"/>
  <c r="AU15" i="6"/>
  <c r="AM15" i="6"/>
  <c r="AE15" i="6"/>
  <c r="W15" i="6"/>
  <c r="O15" i="6"/>
  <c r="G15" i="6"/>
  <c r="CP15" i="6"/>
  <c r="CH15" i="6"/>
  <c r="BZ15" i="6"/>
  <c r="BR15" i="6"/>
  <c r="BJ15" i="6"/>
  <c r="BB15" i="6"/>
  <c r="AT15" i="6"/>
  <c r="AL15" i="6"/>
  <c r="AD15" i="6"/>
  <c r="V15" i="6"/>
  <c r="N15" i="6"/>
  <c r="F15" i="6"/>
  <c r="CN15" i="6"/>
  <c r="CB15" i="6"/>
  <c r="BO15" i="6"/>
  <c r="BA15" i="6"/>
  <c r="AO15" i="6"/>
  <c r="AB15" i="6"/>
  <c r="P15" i="6"/>
  <c r="C15" i="6"/>
  <c r="CG15" i="6"/>
  <c r="BT15" i="6"/>
  <c r="BE15" i="6"/>
  <c r="AQ15" i="6"/>
  <c r="L15" i="6"/>
  <c r="CF15" i="6"/>
  <c r="BQ15" i="6"/>
  <c r="BD15" i="6"/>
  <c r="AN15" i="6"/>
  <c r="Y15" i="6"/>
  <c r="K15" i="6"/>
  <c r="CS15" i="6"/>
  <c r="CE15" i="6"/>
  <c r="BP15" i="6"/>
  <c r="AZ15" i="6"/>
  <c r="AK15" i="6"/>
  <c r="X15" i="6"/>
  <c r="I15" i="6"/>
  <c r="CR15" i="6"/>
  <c r="CC15" i="6"/>
  <c r="BM15" i="6"/>
  <c r="AY15" i="6"/>
  <c r="AJ15" i="6"/>
  <c r="U15" i="6"/>
  <c r="H15" i="6"/>
  <c r="CO15" i="6"/>
  <c r="BY15" i="6"/>
  <c r="BL15" i="6"/>
  <c r="AW15" i="6"/>
  <c r="AI15" i="6"/>
  <c r="T15" i="6"/>
  <c r="E15" i="6"/>
  <c r="CM15" i="6"/>
  <c r="BX15" i="6"/>
  <c r="BI15" i="6"/>
  <c r="AV15" i="6"/>
  <c r="AG15" i="6"/>
  <c r="S15" i="6"/>
  <c r="D15" i="6"/>
  <c r="CK15" i="6"/>
  <c r="AF15" i="6"/>
  <c r="CJ15" i="6"/>
  <c r="AC15" i="6"/>
  <c r="BU15" i="6"/>
  <c r="M15" i="6"/>
  <c r="BH15" i="6"/>
  <c r="AS15" i="6"/>
  <c r="AR15" i="6"/>
  <c r="BG15" i="6"/>
  <c r="BW15" i="6"/>
  <c r="Q15" i="6"/>
  <c r="CP23" i="6"/>
  <c r="CH23" i="6"/>
  <c r="BZ23" i="6"/>
  <c r="BR23" i="6"/>
  <c r="BJ23" i="6"/>
  <c r="BB23" i="6"/>
  <c r="AT23" i="6"/>
  <c r="AL23" i="6"/>
  <c r="AD23" i="6"/>
  <c r="V23" i="6"/>
  <c r="N23" i="6"/>
  <c r="F23" i="6"/>
  <c r="CM23" i="6"/>
  <c r="CE23" i="6"/>
  <c r="BW23" i="6"/>
  <c r="BO23" i="6"/>
  <c r="BG23" i="6"/>
  <c r="AY23" i="6"/>
  <c r="AQ23" i="6"/>
  <c r="AI23" i="6"/>
  <c r="AA23" i="6"/>
  <c r="S23" i="6"/>
  <c r="K23" i="6"/>
  <c r="C23" i="6"/>
  <c r="CT23" i="6"/>
  <c r="CL23" i="6"/>
  <c r="CD23" i="6"/>
  <c r="BV23" i="6"/>
  <c r="BN23" i="6"/>
  <c r="BF23" i="6"/>
  <c r="AX23" i="6"/>
  <c r="AP23" i="6"/>
  <c r="AH23" i="6"/>
  <c r="Z23" i="6"/>
  <c r="R23" i="6"/>
  <c r="J23" i="6"/>
  <c r="B23" i="6"/>
  <c r="CJ23" i="6"/>
  <c r="BX23" i="6"/>
  <c r="BK23" i="6"/>
  <c r="AW23" i="6"/>
  <c r="AK23" i="6"/>
  <c r="X23" i="6"/>
  <c r="L23" i="6"/>
  <c r="CR23" i="6"/>
  <c r="CF23" i="6"/>
  <c r="BS23" i="6"/>
  <c r="BE23" i="6"/>
  <c r="AS23" i="6"/>
  <c r="AF23" i="6"/>
  <c r="T23" i="6"/>
  <c r="G23" i="6"/>
  <c r="CQ23" i="6"/>
  <c r="CC23" i="6"/>
  <c r="BQ23" i="6"/>
  <c r="BD23" i="6"/>
  <c r="AR23" i="6"/>
  <c r="AE23" i="6"/>
  <c r="Q23" i="6"/>
  <c r="E23" i="6"/>
  <c r="CO23" i="6"/>
  <c r="CB23" i="6"/>
  <c r="BP23" i="6"/>
  <c r="BC23" i="6"/>
  <c r="AO23" i="6"/>
  <c r="AC23" i="6"/>
  <c r="P23" i="6"/>
  <c r="D23" i="6"/>
  <c r="BY23" i="6"/>
  <c r="AZ23" i="6"/>
  <c r="Y23" i="6"/>
  <c r="CN23" i="6"/>
  <c r="BL23" i="6"/>
  <c r="AJ23" i="6"/>
  <c r="H23" i="6"/>
  <c r="CK23" i="6"/>
  <c r="BI23" i="6"/>
  <c r="AG23" i="6"/>
  <c r="BT23" i="6"/>
  <c r="AN23" i="6"/>
  <c r="M23" i="6"/>
  <c r="CI23" i="6"/>
  <c r="BH23" i="6"/>
  <c r="AB23" i="6"/>
  <c r="CG23" i="6"/>
  <c r="BA23" i="6"/>
  <c r="W23" i="6"/>
  <c r="CA23" i="6"/>
  <c r="AV23" i="6"/>
  <c r="U23" i="6"/>
  <c r="BU23" i="6"/>
  <c r="AU23" i="6"/>
  <c r="O23" i="6"/>
  <c r="CS23" i="6"/>
  <c r="BM23" i="6"/>
  <c r="I23" i="6"/>
  <c r="AM23" i="6"/>
  <c r="CO11" i="6"/>
  <c r="CG11" i="6"/>
  <c r="BY11" i="6"/>
  <c r="BQ11" i="6"/>
  <c r="BI11" i="6"/>
  <c r="BA11" i="6"/>
  <c r="AS11" i="6"/>
  <c r="AK11" i="6"/>
  <c r="AC11" i="6"/>
  <c r="U11" i="6"/>
  <c r="M11" i="6"/>
  <c r="E11" i="6"/>
  <c r="CT11" i="6"/>
  <c r="CL11" i="6"/>
  <c r="CD11" i="6"/>
  <c r="BV11" i="6"/>
  <c r="BN11" i="6"/>
  <c r="BF11" i="6"/>
  <c r="AX11" i="6"/>
  <c r="AP11" i="6"/>
  <c r="AH11" i="6"/>
  <c r="Z11" i="6"/>
  <c r="R11" i="6"/>
  <c r="J11" i="6"/>
  <c r="B11" i="6"/>
  <c r="CS11" i="6"/>
  <c r="CK11" i="6"/>
  <c r="CC11" i="6"/>
  <c r="BU11" i="6"/>
  <c r="BM11" i="6"/>
  <c r="BE11" i="6"/>
  <c r="AW11" i="6"/>
  <c r="AO11" i="6"/>
  <c r="AG11" i="6"/>
  <c r="Y11" i="6"/>
  <c r="Q11" i="6"/>
  <c r="I11" i="6"/>
  <c r="CQ11" i="6"/>
  <c r="CE11" i="6"/>
  <c r="BR11" i="6"/>
  <c r="BD11" i="6"/>
  <c r="AR11" i="6"/>
  <c r="AE11" i="6"/>
  <c r="S11" i="6"/>
  <c r="F11" i="6"/>
  <c r="CP11" i="6"/>
  <c r="CB11" i="6"/>
  <c r="BP11" i="6"/>
  <c r="BC11" i="6"/>
  <c r="AQ11" i="6"/>
  <c r="AD11" i="6"/>
  <c r="P11" i="6"/>
  <c r="D11" i="6"/>
  <c r="CN11" i="6"/>
  <c r="CA11" i="6"/>
  <c r="BO11" i="6"/>
  <c r="BB11" i="6"/>
  <c r="AN11" i="6"/>
  <c r="AB11" i="6"/>
  <c r="O11" i="6"/>
  <c r="C11" i="6"/>
  <c r="CM11" i="6"/>
  <c r="BZ11" i="6"/>
  <c r="BL11" i="6"/>
  <c r="AZ11" i="6"/>
  <c r="AM11" i="6"/>
  <c r="AA11" i="6"/>
  <c r="N11" i="6"/>
  <c r="CJ11" i="6"/>
  <c r="BX11" i="6"/>
  <c r="BK11" i="6"/>
  <c r="AY11" i="6"/>
  <c r="AL11" i="6"/>
  <c r="X11" i="6"/>
  <c r="L11" i="6"/>
  <c r="CI11" i="6"/>
  <c r="BW11" i="6"/>
  <c r="BJ11" i="6"/>
  <c r="AV11" i="6"/>
  <c r="AJ11" i="6"/>
  <c r="W11" i="6"/>
  <c r="K11" i="6"/>
  <c r="CH11" i="6"/>
  <c r="AI11" i="6"/>
  <c r="CF11" i="6"/>
  <c r="AF11" i="6"/>
  <c r="BS11" i="6"/>
  <c r="T11" i="6"/>
  <c r="BH11" i="6"/>
  <c r="H11" i="6"/>
  <c r="AU11" i="6"/>
  <c r="CR11" i="6"/>
  <c r="AT11" i="6"/>
  <c r="BG11" i="6"/>
  <c r="G11" i="6"/>
  <c r="BT11" i="6"/>
  <c r="V11" i="6"/>
  <c r="CT19" i="6"/>
  <c r="CL19" i="6"/>
  <c r="CD19" i="6"/>
  <c r="BV19" i="6"/>
  <c r="BN19" i="6"/>
  <c r="BF19" i="6"/>
  <c r="AX19" i="6"/>
  <c r="AP19" i="6"/>
  <c r="AH19" i="6"/>
  <c r="Z19" i="6"/>
  <c r="R19" i="6"/>
  <c r="J19" i="6"/>
  <c r="B19" i="6"/>
  <c r="CQ19" i="6"/>
  <c r="CI19" i="6"/>
  <c r="CA19" i="6"/>
  <c r="BS19" i="6"/>
  <c r="BK19" i="6"/>
  <c r="BC19" i="6"/>
  <c r="AU19" i="6"/>
  <c r="AM19" i="6"/>
  <c r="AE19" i="6"/>
  <c r="W19" i="6"/>
  <c r="O19" i="6"/>
  <c r="G19" i="6"/>
  <c r="CP19" i="6"/>
  <c r="CH19" i="6"/>
  <c r="BZ19" i="6"/>
  <c r="BR19" i="6"/>
  <c r="BJ19" i="6"/>
  <c r="BB19" i="6"/>
  <c r="AT19" i="6"/>
  <c r="AL19" i="6"/>
  <c r="AD19" i="6"/>
  <c r="V19" i="6"/>
  <c r="N19" i="6"/>
  <c r="F19" i="6"/>
  <c r="CN19" i="6"/>
  <c r="CB19" i="6"/>
  <c r="BO19" i="6"/>
  <c r="BA19" i="6"/>
  <c r="AO19" i="6"/>
  <c r="AB19" i="6"/>
  <c r="P19" i="6"/>
  <c r="C19" i="6"/>
  <c r="CJ19" i="6"/>
  <c r="BW19" i="6"/>
  <c r="BI19" i="6"/>
  <c r="AW19" i="6"/>
  <c r="AJ19" i="6"/>
  <c r="X19" i="6"/>
  <c r="K19" i="6"/>
  <c r="CG19" i="6"/>
  <c r="BU19" i="6"/>
  <c r="BH19" i="6"/>
  <c r="AV19" i="6"/>
  <c r="AI19" i="6"/>
  <c r="U19" i="6"/>
  <c r="I19" i="6"/>
  <c r="CS19" i="6"/>
  <c r="CE19" i="6"/>
  <c r="BL19" i="6"/>
  <c r="AQ19" i="6"/>
  <c r="T19" i="6"/>
  <c r="BX19" i="6"/>
  <c r="AZ19" i="6"/>
  <c r="AC19" i="6"/>
  <c r="E19" i="6"/>
  <c r="CR19" i="6"/>
  <c r="BT19" i="6"/>
  <c r="AY19" i="6"/>
  <c r="AA19" i="6"/>
  <c r="D19" i="6"/>
  <c r="CC19" i="6"/>
  <c r="BE19" i="6"/>
  <c r="AG19" i="6"/>
  <c r="L19" i="6"/>
  <c r="CO19" i="6"/>
  <c r="BQ19" i="6"/>
  <c r="AS19" i="6"/>
  <c r="Y19" i="6"/>
  <c r="CM19" i="6"/>
  <c r="BP19" i="6"/>
  <c r="AR19" i="6"/>
  <c r="S19" i="6"/>
  <c r="CK19" i="6"/>
  <c r="BM19" i="6"/>
  <c r="AN19" i="6"/>
  <c r="Q19" i="6"/>
  <c r="CF19" i="6"/>
  <c r="BG19" i="6"/>
  <c r="AK19" i="6"/>
  <c r="M19" i="6"/>
  <c r="BY19" i="6"/>
  <c r="AF19" i="6"/>
  <c r="H19" i="6"/>
  <c r="BD19" i="6"/>
  <c r="CQ27" i="6"/>
  <c r="CI27" i="6"/>
  <c r="CA27" i="6"/>
  <c r="BS27" i="6"/>
  <c r="BK27" i="6"/>
  <c r="BC27" i="6"/>
  <c r="AU27" i="6"/>
  <c r="AM27" i="6"/>
  <c r="AE27" i="6"/>
  <c r="W27" i="6"/>
  <c r="O27" i="6"/>
  <c r="G27" i="6"/>
  <c r="CP27" i="6"/>
  <c r="CH27" i="6"/>
  <c r="BZ27" i="6"/>
  <c r="BR27" i="6"/>
  <c r="BJ27" i="6"/>
  <c r="CL27" i="6"/>
  <c r="CB27" i="6"/>
  <c r="BP27" i="6"/>
  <c r="BF27" i="6"/>
  <c r="AW27" i="6"/>
  <c r="AN27" i="6"/>
  <c r="AD27" i="6"/>
  <c r="U27" i="6"/>
  <c r="L27" i="6"/>
  <c r="C27" i="6"/>
  <c r="CS27" i="6"/>
  <c r="CG27" i="6"/>
  <c r="BW27" i="6"/>
  <c r="BM27" i="6"/>
  <c r="BB27" i="6"/>
  <c r="AS27" i="6"/>
  <c r="AJ27" i="6"/>
  <c r="AA27" i="6"/>
  <c r="R27" i="6"/>
  <c r="I27" i="6"/>
  <c r="CR27" i="6"/>
  <c r="CF27" i="6"/>
  <c r="BV27" i="6"/>
  <c r="BL27" i="6"/>
  <c r="BA27" i="6"/>
  <c r="AR27" i="6"/>
  <c r="AI27" i="6"/>
  <c r="Z27" i="6"/>
  <c r="Q27" i="6"/>
  <c r="H27" i="6"/>
  <c r="CO27" i="6"/>
  <c r="BY27" i="6"/>
  <c r="BH27" i="6"/>
  <c r="AT27" i="6"/>
  <c r="AF27" i="6"/>
  <c r="P27" i="6"/>
  <c r="B27" i="6"/>
  <c r="CK27" i="6"/>
  <c r="BT27" i="6"/>
  <c r="BD27" i="6"/>
  <c r="AO27" i="6"/>
  <c r="Y27" i="6"/>
  <c r="K27" i="6"/>
  <c r="CJ27" i="6"/>
  <c r="BQ27" i="6"/>
  <c r="AZ27" i="6"/>
  <c r="AL27" i="6"/>
  <c r="X27" i="6"/>
  <c r="J27" i="6"/>
  <c r="CE27" i="6"/>
  <c r="BO27" i="6"/>
  <c r="AY27" i="6"/>
  <c r="AK27" i="6"/>
  <c r="V27" i="6"/>
  <c r="F27" i="6"/>
  <c r="CT27" i="6"/>
  <c r="BI27" i="6"/>
  <c r="AG27" i="6"/>
  <c r="D27" i="6"/>
  <c r="BU27" i="6"/>
  <c r="AH27" i="6"/>
  <c r="BN27" i="6"/>
  <c r="AC27" i="6"/>
  <c r="CC27" i="6"/>
  <c r="AQ27" i="6"/>
  <c r="M27" i="6"/>
  <c r="BG27" i="6"/>
  <c r="AB27" i="6"/>
  <c r="CN27" i="6"/>
  <c r="BE27" i="6"/>
  <c r="T27" i="6"/>
  <c r="CM27" i="6"/>
  <c r="AX27" i="6"/>
  <c r="S27" i="6"/>
  <c r="CD27" i="6"/>
  <c r="AV27" i="6"/>
  <c r="N27" i="6"/>
  <c r="BX27" i="6"/>
  <c r="AP27" i="6"/>
  <c r="E27" i="6"/>
  <c r="CS7" i="6"/>
  <c r="CK7" i="6"/>
  <c r="CC7" i="6"/>
  <c r="BU7" i="6"/>
  <c r="BM7" i="6"/>
  <c r="BE7" i="6"/>
  <c r="AW7" i="6"/>
  <c r="AO7" i="6"/>
  <c r="AG7" i="6"/>
  <c r="Y7" i="6"/>
  <c r="Q7" i="6"/>
  <c r="I7" i="6"/>
  <c r="CP7" i="6"/>
  <c r="CH7" i="6"/>
  <c r="BZ7" i="6"/>
  <c r="BR7" i="6"/>
  <c r="BJ7" i="6"/>
  <c r="BB7" i="6"/>
  <c r="AT7" i="6"/>
  <c r="AL7" i="6"/>
  <c r="AD7" i="6"/>
  <c r="V7" i="6"/>
  <c r="N7" i="6"/>
  <c r="F7" i="6"/>
  <c r="CO7" i="6"/>
  <c r="CG7" i="6"/>
  <c r="BY7" i="6"/>
  <c r="BQ7" i="6"/>
  <c r="BI7" i="6"/>
  <c r="BA7" i="6"/>
  <c r="AS7" i="6"/>
  <c r="AK7" i="6"/>
  <c r="AC7" i="6"/>
  <c r="U7" i="6"/>
  <c r="M7" i="6"/>
  <c r="E7" i="6"/>
  <c r="CI7" i="6"/>
  <c r="BV7" i="6"/>
  <c r="BH7" i="6"/>
  <c r="AV7" i="6"/>
  <c r="AI7" i="6"/>
  <c r="W7" i="6"/>
  <c r="J7" i="6"/>
  <c r="CT7" i="6"/>
  <c r="CF7" i="6"/>
  <c r="BT7" i="6"/>
  <c r="BG7" i="6"/>
  <c r="AU7" i="6"/>
  <c r="AH7" i="6"/>
  <c r="T7" i="6"/>
  <c r="H7" i="6"/>
  <c r="CR7" i="6"/>
  <c r="CE7" i="6"/>
  <c r="BS7" i="6"/>
  <c r="BF7" i="6"/>
  <c r="AR7" i="6"/>
  <c r="AF7" i="6"/>
  <c r="S7" i="6"/>
  <c r="G7" i="6"/>
  <c r="CQ7" i="6"/>
  <c r="CD7" i="6"/>
  <c r="BP7" i="6"/>
  <c r="BD7" i="6"/>
  <c r="AQ7" i="6"/>
  <c r="AE7" i="6"/>
  <c r="R7" i="6"/>
  <c r="D7" i="6"/>
  <c r="CN7" i="6"/>
  <c r="CB7" i="6"/>
  <c r="BO7" i="6"/>
  <c r="BC7" i="6"/>
  <c r="AP7" i="6"/>
  <c r="AB7" i="6"/>
  <c r="P7" i="6"/>
  <c r="C7" i="6"/>
  <c r="CM7" i="6"/>
  <c r="CA7" i="6"/>
  <c r="BN7" i="6"/>
  <c r="AZ7" i="6"/>
  <c r="AN7" i="6"/>
  <c r="AA7" i="6"/>
  <c r="O7" i="6"/>
  <c r="B7" i="6"/>
  <c r="BL7" i="6"/>
  <c r="L7" i="6"/>
  <c r="BK7" i="6"/>
  <c r="K7" i="6"/>
  <c r="AX7" i="6"/>
  <c r="CL7" i="6"/>
  <c r="AM7" i="6"/>
  <c r="BX7" i="6"/>
  <c r="Z7" i="6"/>
  <c r="BW7" i="6"/>
  <c r="X7" i="6"/>
  <c r="CJ7" i="6"/>
  <c r="AJ7" i="6"/>
  <c r="AY7" i="6"/>
  <c r="CS16" i="6"/>
  <c r="CK16" i="6"/>
  <c r="CC16" i="6"/>
  <c r="BU16" i="6"/>
  <c r="BM16" i="6"/>
  <c r="BE16" i="6"/>
  <c r="AW16" i="6"/>
  <c r="AO16" i="6"/>
  <c r="AG16" i="6"/>
  <c r="Y16" i="6"/>
  <c r="Q16" i="6"/>
  <c r="I16" i="6"/>
  <c r="CP16" i="6"/>
  <c r="CH16" i="6"/>
  <c r="BZ16" i="6"/>
  <c r="BR16" i="6"/>
  <c r="BJ16" i="6"/>
  <c r="BB16" i="6"/>
  <c r="AT16" i="6"/>
  <c r="AL16" i="6"/>
  <c r="AD16" i="6"/>
  <c r="V16" i="6"/>
  <c r="N16" i="6"/>
  <c r="F16" i="6"/>
  <c r="CO16" i="6"/>
  <c r="CG16" i="6"/>
  <c r="BY16" i="6"/>
  <c r="BQ16" i="6"/>
  <c r="BI16" i="6"/>
  <c r="BA16" i="6"/>
  <c r="AS16" i="6"/>
  <c r="AK16" i="6"/>
  <c r="AC16" i="6"/>
  <c r="U16" i="6"/>
  <c r="M16" i="6"/>
  <c r="E16" i="6"/>
  <c r="CT16" i="6"/>
  <c r="CF16" i="6"/>
  <c r="BT16" i="6"/>
  <c r="BG16" i="6"/>
  <c r="AU16" i="6"/>
  <c r="AH16" i="6"/>
  <c r="T16" i="6"/>
  <c r="H16" i="6"/>
  <c r="CM16" i="6"/>
  <c r="BX16" i="6"/>
  <c r="BK16" i="6"/>
  <c r="AV16" i="6"/>
  <c r="AF16" i="6"/>
  <c r="R16" i="6"/>
  <c r="C16" i="6"/>
  <c r="CL16" i="6"/>
  <c r="BW16" i="6"/>
  <c r="BH16" i="6"/>
  <c r="AR16" i="6"/>
  <c r="AE16" i="6"/>
  <c r="P16" i="6"/>
  <c r="B16" i="6"/>
  <c r="CJ16" i="6"/>
  <c r="BV16" i="6"/>
  <c r="BF16" i="6"/>
  <c r="AQ16" i="6"/>
  <c r="AB16" i="6"/>
  <c r="O16" i="6"/>
  <c r="CI16" i="6"/>
  <c r="BS16" i="6"/>
  <c r="BD16" i="6"/>
  <c r="AP16" i="6"/>
  <c r="L16" i="6"/>
  <c r="CE16" i="6"/>
  <c r="BP16" i="6"/>
  <c r="BC16" i="6"/>
  <c r="AN16" i="6"/>
  <c r="Z16" i="6"/>
  <c r="K16" i="6"/>
  <c r="CR16" i="6"/>
  <c r="CD16" i="6"/>
  <c r="BO16" i="6"/>
  <c r="AZ16" i="6"/>
  <c r="AM16" i="6"/>
  <c r="X16" i="6"/>
  <c r="J16" i="6"/>
  <c r="AY16" i="6"/>
  <c r="AX16" i="6"/>
  <c r="CN16" i="6"/>
  <c r="AI16" i="6"/>
  <c r="CB16" i="6"/>
  <c r="W16" i="6"/>
  <c r="BN16" i="6"/>
  <c r="G16" i="6"/>
  <c r="BL16" i="6"/>
  <c r="D16" i="6"/>
  <c r="CA16" i="6"/>
  <c r="S16" i="6"/>
  <c r="CQ16" i="6"/>
  <c r="AJ16" i="6"/>
  <c r="CT24" i="6"/>
  <c r="CL24" i="6"/>
  <c r="CD24" i="6"/>
  <c r="BV24" i="6"/>
  <c r="BN24" i="6"/>
  <c r="BF24" i="6"/>
  <c r="AX24" i="6"/>
  <c r="AP24" i="6"/>
  <c r="AH24" i="6"/>
  <c r="CO24" i="6"/>
  <c r="CF24" i="6"/>
  <c r="BW24" i="6"/>
  <c r="BM24" i="6"/>
  <c r="BD24" i="6"/>
  <c r="AU24" i="6"/>
  <c r="AL24" i="6"/>
  <c r="AC24" i="6"/>
  <c r="U24" i="6"/>
  <c r="M24" i="6"/>
  <c r="E24" i="6"/>
  <c r="CK24" i="6"/>
  <c r="CB24" i="6"/>
  <c r="BS24" i="6"/>
  <c r="BJ24" i="6"/>
  <c r="BA24" i="6"/>
  <c r="AR24" i="6"/>
  <c r="AI24" i="6"/>
  <c r="Z24" i="6"/>
  <c r="R24" i="6"/>
  <c r="J24" i="6"/>
  <c r="B24" i="6"/>
  <c r="CS24" i="6"/>
  <c r="CJ24" i="6"/>
  <c r="CA24" i="6"/>
  <c r="BR24" i="6"/>
  <c r="BI24" i="6"/>
  <c r="AZ24" i="6"/>
  <c r="AQ24" i="6"/>
  <c r="AG24" i="6"/>
  <c r="Y24" i="6"/>
  <c r="Q24" i="6"/>
  <c r="I24" i="6"/>
  <c r="CI24" i="6"/>
  <c r="BU24" i="6"/>
  <c r="BG24" i="6"/>
  <c r="AS24" i="6"/>
  <c r="AD24" i="6"/>
  <c r="P24" i="6"/>
  <c r="D24" i="6"/>
  <c r="CR24" i="6"/>
  <c r="CE24" i="6"/>
  <c r="BP24" i="6"/>
  <c r="BB24" i="6"/>
  <c r="AM24" i="6"/>
  <c r="X24" i="6"/>
  <c r="L24" i="6"/>
  <c r="CQ24" i="6"/>
  <c r="CC24" i="6"/>
  <c r="BO24" i="6"/>
  <c r="AY24" i="6"/>
  <c r="AK24" i="6"/>
  <c r="W24" i="6"/>
  <c r="K24" i="6"/>
  <c r="CP24" i="6"/>
  <c r="BZ24" i="6"/>
  <c r="BL24" i="6"/>
  <c r="AW24" i="6"/>
  <c r="AJ24" i="6"/>
  <c r="V24" i="6"/>
  <c r="H24" i="6"/>
  <c r="CM24" i="6"/>
  <c r="BH24" i="6"/>
  <c r="AE24" i="6"/>
  <c r="F24" i="6"/>
  <c r="CN24" i="6"/>
  <c r="BE24" i="6"/>
  <c r="AA24" i="6"/>
  <c r="CH24" i="6"/>
  <c r="BC24" i="6"/>
  <c r="T24" i="6"/>
  <c r="BQ24" i="6"/>
  <c r="AF24" i="6"/>
  <c r="C24" i="6"/>
  <c r="CG24" i="6"/>
  <c r="AV24" i="6"/>
  <c r="S24" i="6"/>
  <c r="BY24" i="6"/>
  <c r="AT24" i="6"/>
  <c r="O24" i="6"/>
  <c r="BX24" i="6"/>
  <c r="AO24" i="6"/>
  <c r="N24" i="6"/>
  <c r="BT24" i="6"/>
  <c r="AN24" i="6"/>
  <c r="G24" i="6"/>
  <c r="BK24" i="6"/>
  <c r="AB24" i="6"/>
  <c r="CR8" i="6"/>
  <c r="CJ8" i="6"/>
  <c r="CB8" i="6"/>
  <c r="BT8" i="6"/>
  <c r="BL8" i="6"/>
  <c r="BD8" i="6"/>
  <c r="AV8" i="6"/>
  <c r="AN8" i="6"/>
  <c r="AF8" i="6"/>
  <c r="X8" i="6"/>
  <c r="P8" i="6"/>
  <c r="H8" i="6"/>
  <c r="CO8" i="6"/>
  <c r="CG8" i="6"/>
  <c r="BY8" i="6"/>
  <c r="BQ8" i="6"/>
  <c r="BI8" i="6"/>
  <c r="BA8" i="6"/>
  <c r="AS8" i="6"/>
  <c r="AK8" i="6"/>
  <c r="AC8" i="6"/>
  <c r="U8" i="6"/>
  <c r="M8" i="6"/>
  <c r="E8" i="6"/>
  <c r="CN8" i="6"/>
  <c r="CF8" i="6"/>
  <c r="BX8" i="6"/>
  <c r="BP8" i="6"/>
  <c r="BH8" i="6"/>
  <c r="AZ8" i="6"/>
  <c r="AR8" i="6"/>
  <c r="AJ8" i="6"/>
  <c r="AB8" i="6"/>
  <c r="T8" i="6"/>
  <c r="L8" i="6"/>
  <c r="D8" i="6"/>
  <c r="CM8" i="6"/>
  <c r="CA8" i="6"/>
  <c r="BN8" i="6"/>
  <c r="BB8" i="6"/>
  <c r="AO8" i="6"/>
  <c r="AA8" i="6"/>
  <c r="O8" i="6"/>
  <c r="B8" i="6"/>
  <c r="CL8" i="6"/>
  <c r="BZ8" i="6"/>
  <c r="BM8" i="6"/>
  <c r="AY8" i="6"/>
  <c r="AM8" i="6"/>
  <c r="Z8" i="6"/>
  <c r="N8" i="6"/>
  <c r="CK8" i="6"/>
  <c r="BW8" i="6"/>
  <c r="BK8" i="6"/>
  <c r="AX8" i="6"/>
  <c r="AL8" i="6"/>
  <c r="Y8" i="6"/>
  <c r="K8" i="6"/>
  <c r="CI8" i="6"/>
  <c r="BV8" i="6"/>
  <c r="BJ8" i="6"/>
  <c r="AW8" i="6"/>
  <c r="AI8" i="6"/>
  <c r="W8" i="6"/>
  <c r="J8" i="6"/>
  <c r="CT8" i="6"/>
  <c r="CH8" i="6"/>
  <c r="BU8" i="6"/>
  <c r="BG8" i="6"/>
  <c r="AU8" i="6"/>
  <c r="AH8" i="6"/>
  <c r="V8" i="6"/>
  <c r="I8" i="6"/>
  <c r="CS8" i="6"/>
  <c r="CE8" i="6"/>
  <c r="BS8" i="6"/>
  <c r="BF8" i="6"/>
  <c r="AT8" i="6"/>
  <c r="AG8" i="6"/>
  <c r="S8" i="6"/>
  <c r="BR8" i="6"/>
  <c r="R8" i="6"/>
  <c r="BO8" i="6"/>
  <c r="Q8" i="6"/>
  <c r="BC8" i="6"/>
  <c r="C8" i="6"/>
  <c r="CQ8" i="6"/>
  <c r="AQ8" i="6"/>
  <c r="CD8" i="6"/>
  <c r="AE8" i="6"/>
  <c r="CC8" i="6"/>
  <c r="AD8" i="6"/>
  <c r="CP8" i="6"/>
  <c r="AP8" i="6"/>
  <c r="BE8" i="6"/>
  <c r="F8" i="6"/>
  <c r="CS17" i="6"/>
  <c r="CK17" i="6"/>
  <c r="CC17" i="6"/>
  <c r="BU17" i="6"/>
  <c r="BM17" i="6"/>
  <c r="BE17" i="6"/>
  <c r="AW17" i="6"/>
  <c r="CP17" i="6"/>
  <c r="CG17" i="6"/>
  <c r="BX17" i="6"/>
  <c r="BO17" i="6"/>
  <c r="BF17" i="6"/>
  <c r="AV17" i="6"/>
  <c r="AN17" i="6"/>
  <c r="AF17" i="6"/>
  <c r="X17" i="6"/>
  <c r="P17" i="6"/>
  <c r="H17" i="6"/>
  <c r="CM17" i="6"/>
  <c r="CD17" i="6"/>
  <c r="BT17" i="6"/>
  <c r="BK17" i="6"/>
  <c r="BB17" i="6"/>
  <c r="AS17" i="6"/>
  <c r="AK17" i="6"/>
  <c r="AC17" i="6"/>
  <c r="U17" i="6"/>
  <c r="M17" i="6"/>
  <c r="E17" i="6"/>
  <c r="CL17" i="6"/>
  <c r="CB17" i="6"/>
  <c r="BS17" i="6"/>
  <c r="BJ17" i="6"/>
  <c r="BA17" i="6"/>
  <c r="AR17" i="6"/>
  <c r="AJ17" i="6"/>
  <c r="AB17" i="6"/>
  <c r="T17" i="6"/>
  <c r="L17" i="6"/>
  <c r="D17" i="6"/>
  <c r="CR17" i="6"/>
  <c r="CE17" i="6"/>
  <c r="BP17" i="6"/>
  <c r="AZ17" i="6"/>
  <c r="AM17" i="6"/>
  <c r="Z17" i="6"/>
  <c r="N17" i="6"/>
  <c r="CI17" i="6"/>
  <c r="BR17" i="6"/>
  <c r="BC17" i="6"/>
  <c r="AL17" i="6"/>
  <c r="W17" i="6"/>
  <c r="I17" i="6"/>
  <c r="CH17" i="6"/>
  <c r="BQ17" i="6"/>
  <c r="AY17" i="6"/>
  <c r="AI17" i="6"/>
  <c r="V17" i="6"/>
  <c r="G17" i="6"/>
  <c r="CN17" i="6"/>
  <c r="BW17" i="6"/>
  <c r="BG17" i="6"/>
  <c r="AP17" i="6"/>
  <c r="CF17" i="6"/>
  <c r="BN17" i="6"/>
  <c r="AX17" i="6"/>
  <c r="AH17" i="6"/>
  <c r="S17" i="6"/>
  <c r="F17" i="6"/>
  <c r="CT17" i="6"/>
  <c r="CA17" i="6"/>
  <c r="BL17" i="6"/>
  <c r="AU17" i="6"/>
  <c r="AG17" i="6"/>
  <c r="R17" i="6"/>
  <c r="C17" i="6"/>
  <c r="CQ17" i="6"/>
  <c r="BZ17" i="6"/>
  <c r="BI17" i="6"/>
  <c r="AT17" i="6"/>
  <c r="AE17" i="6"/>
  <c r="Q17" i="6"/>
  <c r="B17" i="6"/>
  <c r="CO17" i="6"/>
  <c r="BY17" i="6"/>
  <c r="BH17" i="6"/>
  <c r="AQ17" i="6"/>
  <c r="AD17" i="6"/>
  <c r="O17" i="6"/>
  <c r="K17" i="6"/>
  <c r="J17" i="6"/>
  <c r="BV17" i="6"/>
  <c r="BD17" i="6"/>
  <c r="AA17" i="6"/>
  <c r="Y17" i="6"/>
  <c r="AO17" i="6"/>
  <c r="CJ17" i="6"/>
  <c r="CS25" i="6"/>
  <c r="CK25" i="6"/>
  <c r="CC25" i="6"/>
  <c r="BU25" i="6"/>
  <c r="BM25" i="6"/>
  <c r="BE25" i="6"/>
  <c r="AW25" i="6"/>
  <c r="AO25" i="6"/>
  <c r="AG25" i="6"/>
  <c r="Y25" i="6"/>
  <c r="Q25" i="6"/>
  <c r="I25" i="6"/>
  <c r="CR25" i="6"/>
  <c r="CI25" i="6"/>
  <c r="BZ25" i="6"/>
  <c r="BQ25" i="6"/>
  <c r="BH25" i="6"/>
  <c r="AY25" i="6"/>
  <c r="AP25" i="6"/>
  <c r="AF25" i="6"/>
  <c r="W25" i="6"/>
  <c r="N25" i="6"/>
  <c r="E25" i="6"/>
  <c r="CO25" i="6"/>
  <c r="CF25" i="6"/>
  <c r="BW25" i="6"/>
  <c r="BN25" i="6"/>
  <c r="BD25" i="6"/>
  <c r="AU25" i="6"/>
  <c r="AL25" i="6"/>
  <c r="AC25" i="6"/>
  <c r="T25" i="6"/>
  <c r="K25" i="6"/>
  <c r="B25" i="6"/>
  <c r="CN25" i="6"/>
  <c r="CE25" i="6"/>
  <c r="BV25" i="6"/>
  <c r="BL25" i="6"/>
  <c r="BC25" i="6"/>
  <c r="AT25" i="6"/>
  <c r="AK25" i="6"/>
  <c r="AB25" i="6"/>
  <c r="S25" i="6"/>
  <c r="J25" i="6"/>
  <c r="CP25" i="6"/>
  <c r="CA25" i="6"/>
  <c r="BK25" i="6"/>
  <c r="AX25" i="6"/>
  <c r="AI25" i="6"/>
  <c r="U25" i="6"/>
  <c r="F25" i="6"/>
  <c r="CJ25" i="6"/>
  <c r="BT25" i="6"/>
  <c r="BG25" i="6"/>
  <c r="AR25" i="6"/>
  <c r="AD25" i="6"/>
  <c r="O25" i="6"/>
  <c r="CH25" i="6"/>
  <c r="BS25" i="6"/>
  <c r="BF25" i="6"/>
  <c r="AQ25" i="6"/>
  <c r="AA25" i="6"/>
  <c r="M25" i="6"/>
  <c r="CG25" i="6"/>
  <c r="BR25" i="6"/>
  <c r="BB25" i="6"/>
  <c r="AN25" i="6"/>
  <c r="Z25" i="6"/>
  <c r="L25" i="6"/>
  <c r="CB25" i="6"/>
  <c r="AZ25" i="6"/>
  <c r="V25" i="6"/>
  <c r="CQ25" i="6"/>
  <c r="BJ25" i="6"/>
  <c r="AE25" i="6"/>
  <c r="CM25" i="6"/>
  <c r="BI25" i="6"/>
  <c r="X25" i="6"/>
  <c r="BP25" i="6"/>
  <c r="AJ25" i="6"/>
  <c r="D25" i="6"/>
  <c r="CL25" i="6"/>
  <c r="BA25" i="6"/>
  <c r="R25" i="6"/>
  <c r="CD25" i="6"/>
  <c r="AV25" i="6"/>
  <c r="P25" i="6"/>
  <c r="BY25" i="6"/>
  <c r="AS25" i="6"/>
  <c r="H25" i="6"/>
  <c r="BX25" i="6"/>
  <c r="AM25" i="6"/>
  <c r="G25" i="6"/>
  <c r="C25" i="6"/>
  <c r="BO25" i="6"/>
  <c r="AH25" i="6"/>
  <c r="CT25" i="6"/>
  <c r="CP10" i="6"/>
  <c r="CH10" i="6"/>
  <c r="BZ10" i="6"/>
  <c r="BR10" i="6"/>
  <c r="BJ10" i="6"/>
  <c r="BB10" i="6"/>
  <c r="AT10" i="6"/>
  <c r="AL10" i="6"/>
  <c r="AD10" i="6"/>
  <c r="V10" i="6"/>
  <c r="N10" i="6"/>
  <c r="F10" i="6"/>
  <c r="CM10" i="6"/>
  <c r="CE10" i="6"/>
  <c r="BW10" i="6"/>
  <c r="BO10" i="6"/>
  <c r="BG10" i="6"/>
  <c r="AY10" i="6"/>
  <c r="AQ10" i="6"/>
  <c r="AI10" i="6"/>
  <c r="AA10" i="6"/>
  <c r="S10" i="6"/>
  <c r="K10" i="6"/>
  <c r="C10" i="6"/>
  <c r="CT10" i="6"/>
  <c r="CL10" i="6"/>
  <c r="CD10" i="6"/>
  <c r="BV10" i="6"/>
  <c r="BN10" i="6"/>
  <c r="BF10" i="6"/>
  <c r="AX10" i="6"/>
  <c r="AP10" i="6"/>
  <c r="AH10" i="6"/>
  <c r="Z10" i="6"/>
  <c r="R10" i="6"/>
  <c r="J10" i="6"/>
  <c r="B10" i="6"/>
  <c r="CK10" i="6"/>
  <c r="BY10" i="6"/>
  <c r="BL10" i="6"/>
  <c r="AZ10" i="6"/>
  <c r="AM10" i="6"/>
  <c r="Y10" i="6"/>
  <c r="M10" i="6"/>
  <c r="CJ10" i="6"/>
  <c r="BX10" i="6"/>
  <c r="BK10" i="6"/>
  <c r="AW10" i="6"/>
  <c r="AK10" i="6"/>
  <c r="X10" i="6"/>
  <c r="L10" i="6"/>
  <c r="CI10" i="6"/>
  <c r="BU10" i="6"/>
  <c r="BI10" i="6"/>
  <c r="AV10" i="6"/>
  <c r="AJ10" i="6"/>
  <c r="W10" i="6"/>
  <c r="I10" i="6"/>
  <c r="CS10" i="6"/>
  <c r="CG10" i="6"/>
  <c r="BT10" i="6"/>
  <c r="BH10" i="6"/>
  <c r="AU10" i="6"/>
  <c r="AG10" i="6"/>
  <c r="U10" i="6"/>
  <c r="H10" i="6"/>
  <c r="CR10" i="6"/>
  <c r="CF10" i="6"/>
  <c r="BS10" i="6"/>
  <c r="BE10" i="6"/>
  <c r="AS10" i="6"/>
  <c r="AF10" i="6"/>
  <c r="T10" i="6"/>
  <c r="G10" i="6"/>
  <c r="CQ10" i="6"/>
  <c r="CC10" i="6"/>
  <c r="BQ10" i="6"/>
  <c r="BD10" i="6"/>
  <c r="AR10" i="6"/>
  <c r="AE10" i="6"/>
  <c r="Q10" i="6"/>
  <c r="E10" i="6"/>
  <c r="CB10" i="6"/>
  <c r="AC10" i="6"/>
  <c r="CA10" i="6"/>
  <c r="AB10" i="6"/>
  <c r="BM10" i="6"/>
  <c r="O10" i="6"/>
  <c r="BC10" i="6"/>
  <c r="D10" i="6"/>
  <c r="CO10" i="6"/>
  <c r="AO10" i="6"/>
  <c r="CN10" i="6"/>
  <c r="AN10" i="6"/>
  <c r="BA10" i="6"/>
  <c r="BP10" i="6"/>
  <c r="P10" i="6"/>
  <c r="CM18" i="6"/>
  <c r="CE18" i="6"/>
  <c r="BW18" i="6"/>
  <c r="BO18" i="6"/>
  <c r="CR18" i="6"/>
  <c r="CJ18" i="6"/>
  <c r="CB18" i="6"/>
  <c r="BT18" i="6"/>
  <c r="BL18" i="6"/>
  <c r="BD18" i="6"/>
  <c r="AV18" i="6"/>
  <c r="AN18" i="6"/>
  <c r="AF18" i="6"/>
  <c r="X18" i="6"/>
  <c r="P18" i="6"/>
  <c r="H18" i="6"/>
  <c r="CQ18" i="6"/>
  <c r="CI18" i="6"/>
  <c r="CA18" i="6"/>
  <c r="BS18" i="6"/>
  <c r="BK18" i="6"/>
  <c r="CH18" i="6"/>
  <c r="BV18" i="6"/>
  <c r="BI18" i="6"/>
  <c r="AZ18" i="6"/>
  <c r="AQ18" i="6"/>
  <c r="AH18" i="6"/>
  <c r="Y18" i="6"/>
  <c r="O18" i="6"/>
  <c r="F18" i="6"/>
  <c r="CP18" i="6"/>
  <c r="CD18" i="6"/>
  <c r="BQ18" i="6"/>
  <c r="BF18" i="6"/>
  <c r="AW18" i="6"/>
  <c r="AM18" i="6"/>
  <c r="AD18" i="6"/>
  <c r="U18" i="6"/>
  <c r="L18" i="6"/>
  <c r="C18" i="6"/>
  <c r="CO18" i="6"/>
  <c r="CC18" i="6"/>
  <c r="BP18" i="6"/>
  <c r="BE18" i="6"/>
  <c r="AU18" i="6"/>
  <c r="AL18" i="6"/>
  <c r="AC18" i="6"/>
  <c r="T18" i="6"/>
  <c r="K18" i="6"/>
  <c r="B18" i="6"/>
  <c r="CT18" i="6"/>
  <c r="BY18" i="6"/>
  <c r="BG18" i="6"/>
  <c r="AR18" i="6"/>
  <c r="AB18" i="6"/>
  <c r="N18" i="6"/>
  <c r="BZ18" i="6"/>
  <c r="BC18" i="6"/>
  <c r="AO18" i="6"/>
  <c r="W18" i="6"/>
  <c r="G18" i="6"/>
  <c r="BX18" i="6"/>
  <c r="BB18" i="6"/>
  <c r="AK18" i="6"/>
  <c r="V18" i="6"/>
  <c r="E18" i="6"/>
  <c r="CG18" i="6"/>
  <c r="BJ18" i="6"/>
  <c r="AS18" i="6"/>
  <c r="AA18" i="6"/>
  <c r="J18" i="6"/>
  <c r="CS18" i="6"/>
  <c r="BU18" i="6"/>
  <c r="BA18" i="6"/>
  <c r="AJ18" i="6"/>
  <c r="S18" i="6"/>
  <c r="D18" i="6"/>
  <c r="CN18" i="6"/>
  <c r="BR18" i="6"/>
  <c r="AY18" i="6"/>
  <c r="AI18" i="6"/>
  <c r="R18" i="6"/>
  <c r="CL18" i="6"/>
  <c r="BN18" i="6"/>
  <c r="AX18" i="6"/>
  <c r="AG18" i="6"/>
  <c r="Q18" i="6"/>
  <c r="CK18" i="6"/>
  <c r="BM18" i="6"/>
  <c r="AT18" i="6"/>
  <c r="AE18" i="6"/>
  <c r="M18" i="6"/>
  <c r="Z18" i="6"/>
  <c r="I18" i="6"/>
  <c r="BH18" i="6"/>
  <c r="AP18" i="6"/>
  <c r="CF18" i="6"/>
  <c r="CR26" i="6"/>
  <c r="CJ26" i="6"/>
  <c r="CB26" i="6"/>
  <c r="BT26" i="6"/>
  <c r="BL26" i="6"/>
  <c r="BD26" i="6"/>
  <c r="AV26" i="6"/>
  <c r="AN26" i="6"/>
  <c r="AF26" i="6"/>
  <c r="X26" i="6"/>
  <c r="P26" i="6"/>
  <c r="H26" i="6"/>
  <c r="CM26" i="6"/>
  <c r="CD26" i="6"/>
  <c r="BU26" i="6"/>
  <c r="BK26" i="6"/>
  <c r="BB26" i="6"/>
  <c r="AS26" i="6"/>
  <c r="AJ26" i="6"/>
  <c r="AA26" i="6"/>
  <c r="R26" i="6"/>
  <c r="I26" i="6"/>
  <c r="CS26" i="6"/>
  <c r="CI26" i="6"/>
  <c r="BZ26" i="6"/>
  <c r="BQ26" i="6"/>
  <c r="BH26" i="6"/>
  <c r="AY26" i="6"/>
  <c r="AP26" i="6"/>
  <c r="AG26" i="6"/>
  <c r="W26" i="6"/>
  <c r="N26" i="6"/>
  <c r="E26" i="6"/>
  <c r="CQ26" i="6"/>
  <c r="CH26" i="6"/>
  <c r="BY26" i="6"/>
  <c r="BP26" i="6"/>
  <c r="BG26" i="6"/>
  <c r="AX26" i="6"/>
  <c r="AO26" i="6"/>
  <c r="AE26" i="6"/>
  <c r="V26" i="6"/>
  <c r="M26" i="6"/>
  <c r="D26" i="6"/>
  <c r="CF26" i="6"/>
  <c r="BR26" i="6"/>
  <c r="BC26" i="6"/>
  <c r="AM26" i="6"/>
  <c r="Z26" i="6"/>
  <c r="K26" i="6"/>
  <c r="CO26" i="6"/>
  <c r="CA26" i="6"/>
  <c r="BM26" i="6"/>
  <c r="AW26" i="6"/>
  <c r="AI26" i="6"/>
  <c r="T26" i="6"/>
  <c r="F26" i="6"/>
  <c r="CN26" i="6"/>
  <c r="BX26" i="6"/>
  <c r="BJ26" i="6"/>
  <c r="AU26" i="6"/>
  <c r="AH26" i="6"/>
  <c r="S26" i="6"/>
  <c r="C26" i="6"/>
  <c r="CL26" i="6"/>
  <c r="BW26" i="6"/>
  <c r="BI26" i="6"/>
  <c r="AT26" i="6"/>
  <c r="AD26" i="6"/>
  <c r="Q26" i="6"/>
  <c r="B26" i="6"/>
  <c r="BS26" i="6"/>
  <c r="AQ26" i="6"/>
  <c r="L26" i="6"/>
  <c r="CT26" i="6"/>
  <c r="BN26" i="6"/>
  <c r="AC26" i="6"/>
  <c r="CP26" i="6"/>
  <c r="BF26" i="6"/>
  <c r="AB26" i="6"/>
  <c r="BV26" i="6"/>
  <c r="AL26" i="6"/>
  <c r="G26" i="6"/>
  <c r="CK26" i="6"/>
  <c r="BE26" i="6"/>
  <c r="Y26" i="6"/>
  <c r="CG26" i="6"/>
  <c r="BA26" i="6"/>
  <c r="U26" i="6"/>
  <c r="CE26" i="6"/>
  <c r="AZ26" i="6"/>
  <c r="O26" i="6"/>
  <c r="CC26" i="6"/>
  <c r="AR26" i="6"/>
  <c r="J26" i="6"/>
  <c r="BO26" i="6"/>
  <c r="AK26" i="6"/>
  <c r="BM7" i="4"/>
  <c r="BM8" i="4"/>
  <c r="CL7" i="4"/>
  <c r="CL8" i="4"/>
  <c r="BY8" i="4"/>
  <c r="BA7" i="4"/>
  <c r="CE8" i="4"/>
  <c r="CE7" i="4"/>
  <c r="BN8" i="4"/>
  <c r="BZ8" i="4"/>
  <c r="BA8" i="4"/>
  <c r="BZ7" i="4"/>
  <c r="BY7" i="4"/>
  <c r="M7" i="4"/>
  <c r="F5" i="4"/>
  <c r="F7" i="4" s="1"/>
  <c r="F6" i="4"/>
  <c r="M6" i="4"/>
  <c r="M8" i="4"/>
  <c r="AS3" i="4" l="1"/>
  <c r="BN4" i="4"/>
  <c r="CH3" i="4"/>
  <c r="CK3" i="4"/>
  <c r="BO3" i="4"/>
  <c r="BX3" i="4"/>
  <c r="CI3" i="4"/>
  <c r="CJ3" i="4"/>
  <c r="BI3" i="4"/>
  <c r="CD3" i="4"/>
  <c r="AW3" i="4"/>
  <c r="AP3" i="4"/>
  <c r="BW3" i="4"/>
  <c r="CF3" i="4"/>
  <c r="CQ3" i="4"/>
  <c r="CR3" i="4"/>
  <c r="CP3" i="4"/>
  <c r="CT3" i="4"/>
  <c r="BM4" i="4"/>
  <c r="BF3" i="4"/>
  <c r="CE4" i="4"/>
  <c r="CN3" i="4"/>
  <c r="AN3" i="4"/>
  <c r="BJ3" i="4"/>
  <c r="BA4" i="4"/>
  <c r="CC3" i="4"/>
  <c r="BV3" i="4"/>
  <c r="CM3" i="4"/>
  <c r="AU3" i="4"/>
  <c r="AV3" i="4"/>
  <c r="BY4" i="4"/>
  <c r="BQ3" i="4"/>
  <c r="CS3" i="4"/>
  <c r="CL4" i="4"/>
  <c r="AR3" i="4"/>
  <c r="BC3" i="4"/>
  <c r="BD3" i="4"/>
  <c r="BZ4" i="4"/>
  <c r="CG3" i="4"/>
  <c r="AO3" i="4"/>
  <c r="AQ3" i="4"/>
  <c r="AZ3" i="4"/>
  <c r="BK3" i="4"/>
  <c r="BL3" i="4"/>
  <c r="CO3" i="4"/>
  <c r="BB3" i="4"/>
  <c r="BE3" i="4"/>
  <c r="AY3" i="4"/>
  <c r="BH3" i="4"/>
  <c r="BS3" i="4"/>
  <c r="BT3" i="4"/>
  <c r="AT3" i="4"/>
  <c r="AX3" i="4"/>
  <c r="BR3" i="4"/>
  <c r="BU3" i="4"/>
  <c r="BG3" i="4"/>
  <c r="BP3" i="4"/>
  <c r="CA3" i="4"/>
  <c r="CB3" i="4"/>
  <c r="AJ3" i="4"/>
  <c r="AG3" i="4"/>
  <c r="AG4" i="4" s="1"/>
  <c r="AG9" i="4" s="1"/>
  <c r="AB3" i="4"/>
  <c r="AB4" i="4" s="1"/>
  <c r="AB9" i="4" s="1"/>
  <c r="C3" i="4"/>
  <c r="C4" i="4" s="1"/>
  <c r="S3" i="4"/>
  <c r="D3" i="4"/>
  <c r="D4" i="4" s="1"/>
  <c r="AK3" i="4"/>
  <c r="AK4" i="4" s="1"/>
  <c r="F4" i="4"/>
  <c r="F9" i="4" s="1"/>
  <c r="F8" i="4"/>
  <c r="AI3" i="4"/>
  <c r="AI4" i="4" s="1"/>
  <c r="W3" i="4"/>
  <c r="W4" i="4" s="1"/>
  <c r="V3" i="4"/>
  <c r="T3" i="4"/>
  <c r="T4" i="4" s="1"/>
  <c r="AA3" i="4"/>
  <c r="AA4" i="4" s="1"/>
  <c r="O3" i="4"/>
  <c r="O4" i="4" s="1"/>
  <c r="N3" i="4"/>
  <c r="N4" i="4" s="1"/>
  <c r="L3" i="4"/>
  <c r="L5" i="4" s="1"/>
  <c r="AH3" i="4"/>
  <c r="AH4" i="4" s="1"/>
  <c r="G3" i="4"/>
  <c r="G4" i="4" s="1"/>
  <c r="AC3" i="4"/>
  <c r="AC4" i="4" s="1"/>
  <c r="Z3" i="4"/>
  <c r="Z4" i="4" s="1"/>
  <c r="K3" i="4"/>
  <c r="K4" i="4" s="1"/>
  <c r="U3" i="4"/>
  <c r="R3" i="4"/>
  <c r="R4" i="4" s="1"/>
  <c r="Y3" i="4"/>
  <c r="AF3" i="4"/>
  <c r="AF4" i="4" s="1"/>
  <c r="M4" i="4"/>
  <c r="J3" i="4"/>
  <c r="J4" i="4" s="1"/>
  <c r="Q3" i="4"/>
  <c r="X3" i="4"/>
  <c r="X4" i="4" s="1"/>
  <c r="E3" i="4"/>
  <c r="E4" i="4" s="1"/>
  <c r="I3" i="4"/>
  <c r="P3" i="4"/>
  <c r="AM3" i="4"/>
  <c r="AM4" i="4" s="1"/>
  <c r="AL3" i="4"/>
  <c r="AL4" i="4" s="1"/>
  <c r="H3" i="4"/>
  <c r="AE3" i="4"/>
  <c r="AE4" i="4" s="1"/>
  <c r="AD3" i="4"/>
  <c r="Q5" i="4"/>
  <c r="P5" i="4"/>
  <c r="S5" i="4"/>
  <c r="I5" i="4"/>
  <c r="AJ5" i="4"/>
  <c r="U5" i="4"/>
  <c r="AD5" i="4"/>
  <c r="H5" i="4"/>
  <c r="BI5" i="4"/>
  <c r="BP5" i="4"/>
  <c r="AY5" i="4"/>
  <c r="AZ5" i="4"/>
  <c r="AP5" i="4"/>
  <c r="AO5" i="4"/>
  <c r="BO5" i="4"/>
  <c r="BW5" i="4"/>
  <c r="BX5" i="4"/>
  <c r="BR5" i="4"/>
  <c r="AL6" i="4"/>
  <c r="BI8" i="4"/>
  <c r="BP8" i="4"/>
  <c r="AY8" i="4"/>
  <c r="AZ8" i="4"/>
  <c r="AP8" i="4"/>
  <c r="AO8" i="4"/>
  <c r="BO8" i="4"/>
  <c r="BW8" i="4"/>
  <c r="BX8" i="4"/>
  <c r="BR8" i="4"/>
  <c r="AJ4" i="4" l="1"/>
  <c r="BR7" i="4"/>
  <c r="BX7" i="4"/>
  <c r="BW7" i="4"/>
  <c r="BO7" i="4"/>
  <c r="AO7" i="4"/>
  <c r="AP7" i="4"/>
  <c r="AZ7" i="4"/>
  <c r="AY7" i="4"/>
  <c r="BP7" i="4"/>
  <c r="BI7" i="4"/>
  <c r="CJ4" i="4"/>
  <c r="BU4" i="4"/>
  <c r="BE4" i="4"/>
  <c r="CG4" i="4"/>
  <c r="BY9" i="4"/>
  <c r="BY10" i="4"/>
  <c r="AN4" i="4"/>
  <c r="CQ4" i="4"/>
  <c r="CI4" i="4"/>
  <c r="BJ4" i="4"/>
  <c r="BR4" i="4"/>
  <c r="BB4" i="4"/>
  <c r="BZ10" i="4"/>
  <c r="BZ9" i="4"/>
  <c r="AV4" i="4"/>
  <c r="CN4" i="4"/>
  <c r="CF4" i="4"/>
  <c r="BX4" i="4"/>
  <c r="BG4" i="4"/>
  <c r="CR4" i="4"/>
  <c r="AX4" i="4"/>
  <c r="CO4" i="4"/>
  <c r="BD4" i="4"/>
  <c r="AU4" i="4"/>
  <c r="CE9" i="4"/>
  <c r="CE10" i="4"/>
  <c r="BW4" i="4"/>
  <c r="BO4" i="4"/>
  <c r="AO4" i="4"/>
  <c r="AT4" i="4"/>
  <c r="BL4" i="4"/>
  <c r="BC4" i="4"/>
  <c r="CM4" i="4"/>
  <c r="BF4" i="4"/>
  <c r="AP4" i="4"/>
  <c r="CK4" i="4"/>
  <c r="BQ4" i="4"/>
  <c r="CB4" i="4"/>
  <c r="BT4" i="4"/>
  <c r="BK4" i="4"/>
  <c r="AR4" i="4"/>
  <c r="BV4" i="4"/>
  <c r="BM10" i="4"/>
  <c r="BM9" i="4"/>
  <c r="AW4" i="4"/>
  <c r="CH4" i="4"/>
  <c r="CA4" i="4"/>
  <c r="BS4" i="4"/>
  <c r="AZ4" i="4"/>
  <c r="CL10" i="4"/>
  <c r="CL9" i="4"/>
  <c r="CC4" i="4"/>
  <c r="CT4" i="4"/>
  <c r="CD4" i="4"/>
  <c r="BN9" i="4"/>
  <c r="BN10" i="4"/>
  <c r="AY4" i="4"/>
  <c r="BP4" i="4"/>
  <c r="BH4" i="4"/>
  <c r="AQ4" i="4"/>
  <c r="CS4" i="4"/>
  <c r="BA10" i="4"/>
  <c r="BA9" i="4"/>
  <c r="CP4" i="4"/>
  <c r="BI4" i="4"/>
  <c r="AS4" i="4"/>
  <c r="M10" i="4"/>
  <c r="C9" i="4"/>
  <c r="S7" i="4"/>
  <c r="S4" i="4"/>
  <c r="S9" i="4" s="1"/>
  <c r="S10" i="4" s="1"/>
  <c r="F10" i="4"/>
  <c r="V4" i="4"/>
  <c r="U4" i="4"/>
  <c r="U9" i="4" s="1"/>
  <c r="AD4" i="4"/>
  <c r="AK9" i="4"/>
  <c r="D9" i="4"/>
  <c r="D10" i="4" s="1"/>
  <c r="I4" i="4"/>
  <c r="AB10" i="4"/>
  <c r="AB15" i="4" s="1"/>
  <c r="Q4" i="4"/>
  <c r="M9" i="4"/>
  <c r="M11" i="4" s="1" a="1"/>
  <c r="M11" i="4" s="1"/>
  <c r="H7" i="4"/>
  <c r="Q7" i="4"/>
  <c r="I7" i="4"/>
  <c r="AD7" i="4"/>
  <c r="U7" i="4"/>
  <c r="L7" i="4"/>
  <c r="AJ7" i="4"/>
  <c r="P4" i="4"/>
  <c r="P7" i="4"/>
  <c r="L4" i="4"/>
  <c r="Y4" i="4"/>
  <c r="H4" i="4"/>
  <c r="AG10" i="4"/>
  <c r="F11" i="4" a="1"/>
  <c r="F11" i="4" s="1"/>
  <c r="F12" i="4"/>
  <c r="E9" i="4"/>
  <c r="E10" i="4" s="1"/>
  <c r="AC9" i="4"/>
  <c r="AC10" i="4" s="1"/>
  <c r="AC15" i="4" s="1"/>
  <c r="AJ9" i="4"/>
  <c r="AJ10" i="4" s="1"/>
  <c r="N9" i="4"/>
  <c r="N10" i="4" s="1"/>
  <c r="AL9" i="4"/>
  <c r="AL10" i="4" s="1"/>
  <c r="G9" i="4"/>
  <c r="G10" i="4" s="1"/>
  <c r="G15" i="4" s="1"/>
  <c r="O9" i="4"/>
  <c r="O10" i="4" s="1"/>
  <c r="W9" i="4"/>
  <c r="W10" i="4" s="1"/>
  <c r="W15" i="4" s="1"/>
  <c r="AE9" i="4"/>
  <c r="AE10" i="4" s="1"/>
  <c r="AM9" i="4"/>
  <c r="AM10" i="4" s="1"/>
  <c r="K9" i="4"/>
  <c r="K10" i="4" s="1"/>
  <c r="AA9" i="4"/>
  <c r="AA10" i="4" s="1"/>
  <c r="AA15" i="4" s="1"/>
  <c r="AI9" i="4"/>
  <c r="AI10" i="4" s="1"/>
  <c r="X9" i="4"/>
  <c r="X10" i="4" s="1"/>
  <c r="AF9" i="4"/>
  <c r="AF10" i="4" s="1"/>
  <c r="J9" i="4"/>
  <c r="J10" i="4" s="1"/>
  <c r="R9" i="4"/>
  <c r="R10" i="4" s="1"/>
  <c r="Z9" i="4"/>
  <c r="Z10" i="4" s="1"/>
  <c r="AH9" i="4"/>
  <c r="AH10" i="4" s="1"/>
  <c r="T9" i="4"/>
  <c r="T10" i="4" s="1"/>
  <c r="L6" i="4"/>
  <c r="L8" i="4"/>
  <c r="AV6" i="4"/>
  <c r="Q8" i="4"/>
  <c r="CP5" i="4"/>
  <c r="Q6" i="4"/>
  <c r="BE6" i="4"/>
  <c r="AV5" i="4"/>
  <c r="BE5" i="4"/>
  <c r="CP6" i="4"/>
  <c r="S8" i="4"/>
  <c r="CN5" i="4"/>
  <c r="CO6" i="4"/>
  <c r="S6" i="4"/>
  <c r="BD6" i="4"/>
  <c r="P8" i="4"/>
  <c r="P6" i="4"/>
  <c r="BD5" i="4"/>
  <c r="W17" i="4" a="1"/>
  <c r="AU6" i="4"/>
  <c r="AT5" i="4"/>
  <c r="W6" i="4"/>
  <c r="CN6" i="4"/>
  <c r="CO5" i="4"/>
  <c r="AU5" i="4"/>
  <c r="AT6" i="4"/>
  <c r="W5" i="4"/>
  <c r="BF6" i="4"/>
  <c r="BF5" i="4"/>
  <c r="I6" i="4"/>
  <c r="I8" i="4"/>
  <c r="AR5" i="4"/>
  <c r="BC6" i="4"/>
  <c r="R6" i="4"/>
  <c r="BC5" i="4"/>
  <c r="AR6" i="4"/>
  <c r="AX6" i="4"/>
  <c r="CM6" i="4"/>
  <c r="V6" i="4"/>
  <c r="CM5" i="4"/>
  <c r="V5" i="4"/>
  <c r="AX5" i="4"/>
  <c r="R5" i="4"/>
  <c r="BB6" i="4"/>
  <c r="BB5" i="4"/>
  <c r="BT5" i="4"/>
  <c r="AA6" i="4"/>
  <c r="Z5" i="4"/>
  <c r="BT6" i="4"/>
  <c r="Z6" i="4"/>
  <c r="AW6" i="4"/>
  <c r="AW5" i="4"/>
  <c r="AQ5" i="4"/>
  <c r="AA5" i="4"/>
  <c r="AQ6" i="4"/>
  <c r="AA17" i="4" a="1"/>
  <c r="CR6" i="4"/>
  <c r="CD5" i="4"/>
  <c r="CR5" i="4"/>
  <c r="CC6" i="4"/>
  <c r="CD6" i="4"/>
  <c r="CC5" i="4"/>
  <c r="CQ6" i="4"/>
  <c r="BS6" i="4"/>
  <c r="CQ5" i="4"/>
  <c r="BS5" i="4"/>
  <c r="CT5" i="4"/>
  <c r="CT6" i="4"/>
  <c r="AK5" i="4"/>
  <c r="CS6" i="4"/>
  <c r="CS5" i="4"/>
  <c r="AK6" i="4"/>
  <c r="AJ8" i="4"/>
  <c r="C6" i="4"/>
  <c r="BU6" i="4"/>
  <c r="C5" i="4"/>
  <c r="C11" i="4" a="1"/>
  <c r="BU5" i="4"/>
  <c r="BV6" i="4"/>
  <c r="BV5" i="4"/>
  <c r="AJ6" i="4"/>
  <c r="AS6" i="4"/>
  <c r="AS5" i="4"/>
  <c r="U8" i="4"/>
  <c r="U6" i="4"/>
  <c r="T5" i="4"/>
  <c r="T6" i="4"/>
  <c r="AE5" i="4"/>
  <c r="CG5" i="4"/>
  <c r="CI6" i="4"/>
  <c r="AE6" i="4"/>
  <c r="AD8" i="4"/>
  <c r="CG6" i="4"/>
  <c r="CI5" i="4"/>
  <c r="AD6" i="4"/>
  <c r="O6" i="4"/>
  <c r="BL5" i="4"/>
  <c r="N6" i="4"/>
  <c r="BL6" i="4"/>
  <c r="CH6" i="4"/>
  <c r="BK6" i="4"/>
  <c r="CH5" i="4"/>
  <c r="CF5" i="4"/>
  <c r="BK5" i="4"/>
  <c r="O5" i="4"/>
  <c r="CF6" i="4"/>
  <c r="N5" i="4"/>
  <c r="BG6" i="4"/>
  <c r="BH5" i="4"/>
  <c r="K6" i="4"/>
  <c r="BH6" i="4"/>
  <c r="BG5" i="4"/>
  <c r="K5" i="4"/>
  <c r="J6" i="4"/>
  <c r="J5" i="4"/>
  <c r="AC6" i="4"/>
  <c r="AB6" i="4"/>
  <c r="AB5" i="4"/>
  <c r="AC5" i="4"/>
  <c r="AB12" i="4"/>
  <c r="AB11" i="4" a="1"/>
  <c r="CK6" i="4"/>
  <c r="CK5" i="4"/>
  <c r="CJ6" i="4"/>
  <c r="CJ5" i="4"/>
  <c r="BJ6" i="4"/>
  <c r="BJ5" i="4"/>
  <c r="H6" i="4"/>
  <c r="H8" i="4"/>
  <c r="CB5" i="4"/>
  <c r="CA6" i="4"/>
  <c r="CB6" i="4"/>
  <c r="CA5" i="4"/>
  <c r="AN5" i="4"/>
  <c r="AN6" i="4"/>
  <c r="G5" i="4"/>
  <c r="Y6" i="4"/>
  <c r="Y5" i="4"/>
  <c r="E6" i="4"/>
  <c r="G6" i="4"/>
  <c r="BQ5" i="4"/>
  <c r="E5" i="4"/>
  <c r="BQ6" i="4"/>
  <c r="AG5" i="4"/>
  <c r="AG11" i="4" a="1"/>
  <c r="AG12" i="4"/>
  <c r="AG6" i="4"/>
  <c r="AM6" i="4"/>
  <c r="AM5" i="4"/>
  <c r="BW6" i="4"/>
  <c r="BO6" i="4"/>
  <c r="AO6" i="4"/>
  <c r="AP6" i="4"/>
  <c r="BX6" i="4"/>
  <c r="BR6" i="4"/>
  <c r="AY6" i="4"/>
  <c r="BI6" i="4"/>
  <c r="BP6" i="4"/>
  <c r="AZ6" i="4"/>
  <c r="X6" i="4"/>
  <c r="AF6" i="4"/>
  <c r="X5" i="4"/>
  <c r="D5" i="4"/>
  <c r="D6" i="4"/>
  <c r="AF5" i="4"/>
  <c r="AI5" i="4"/>
  <c r="AI6" i="4"/>
  <c r="AH6" i="4"/>
  <c r="AH5" i="4"/>
  <c r="AL5" i="4"/>
  <c r="W7" i="4" l="1"/>
  <c r="R7" i="4"/>
  <c r="AA7" i="4"/>
  <c r="AK7" i="4"/>
  <c r="C11" i="4"/>
  <c r="O7" i="4"/>
  <c r="J7" i="4"/>
  <c r="AB11" i="4"/>
  <c r="AB13" i="4" s="1"/>
  <c r="AC7" i="4"/>
  <c r="E7" i="4"/>
  <c r="AG11" i="4"/>
  <c r="AG13" i="4" s="1"/>
  <c r="AM7" i="4"/>
  <c r="BH9" i="4"/>
  <c r="BH10" i="4" s="1"/>
  <c r="CL16" i="4"/>
  <c r="CL15" i="4"/>
  <c r="CO9" i="4"/>
  <c r="CO10" i="4" s="1"/>
  <c r="BU9" i="4"/>
  <c r="BU10" i="4" s="1"/>
  <c r="AS9" i="4"/>
  <c r="AS10" i="4" s="1"/>
  <c r="CS9" i="4"/>
  <c r="CS10" i="4" s="1"/>
  <c r="BH7" i="4"/>
  <c r="CT7" i="4"/>
  <c r="AZ9" i="4"/>
  <c r="BV7" i="4"/>
  <c r="BT9" i="4"/>
  <c r="BT10" i="4" s="1"/>
  <c r="CM9" i="4"/>
  <c r="CM10" i="4" s="1"/>
  <c r="BL7" i="4"/>
  <c r="CE12" i="4"/>
  <c r="CE11" i="4" a="1"/>
  <c r="CE11" i="4" s="1"/>
  <c r="BG9" i="4"/>
  <c r="BG10" i="4" s="1"/>
  <c r="CN7" i="4"/>
  <c r="BB7" i="4"/>
  <c r="BY12" i="4"/>
  <c r="BY11" i="4" a="1"/>
  <c r="BY11" i="4" s="1"/>
  <c r="BU7" i="4"/>
  <c r="BV9" i="4"/>
  <c r="BV10" i="4" s="1"/>
  <c r="CI7" i="4"/>
  <c r="CS7" i="4"/>
  <c r="BP9" i="4"/>
  <c r="BS9" i="4"/>
  <c r="BS10" i="4" s="1"/>
  <c r="CH9" i="4"/>
  <c r="CH10" i="4" s="1"/>
  <c r="CK9" i="4"/>
  <c r="CK10" i="4" s="1"/>
  <c r="CM7" i="4"/>
  <c r="AU7" i="4"/>
  <c r="CO7" i="4"/>
  <c r="CQ9" i="4"/>
  <c r="CQ10" i="4" s="1"/>
  <c r="BB9" i="4"/>
  <c r="BB10" i="4" s="1"/>
  <c r="BI9" i="4"/>
  <c r="BI10" i="4" s="1"/>
  <c r="AY9" i="4"/>
  <c r="CT9" i="4"/>
  <c r="CT10" i="4" s="1"/>
  <c r="BS7" i="4"/>
  <c r="AW9" i="4"/>
  <c r="AW10" i="4" s="1"/>
  <c r="BT7" i="4"/>
  <c r="CK7" i="4"/>
  <c r="AT7" i="4"/>
  <c r="AU9" i="4"/>
  <c r="AU10" i="4" s="1"/>
  <c r="AX7" i="4"/>
  <c r="BG7" i="4"/>
  <c r="AV7" i="4"/>
  <c r="BR9" i="4"/>
  <c r="BR10" i="4" s="1"/>
  <c r="CQ7" i="4"/>
  <c r="CG9" i="4"/>
  <c r="CG10" i="4" s="1"/>
  <c r="CJ7" i="4"/>
  <c r="CD9" i="4"/>
  <c r="CD10" i="4" s="1"/>
  <c r="BQ7" i="4"/>
  <c r="CP9" i="4"/>
  <c r="CP10" i="4" s="1"/>
  <c r="AQ9" i="4"/>
  <c r="AQ10" i="4" s="1"/>
  <c r="BN16" i="4"/>
  <c r="BN15" i="4"/>
  <c r="CC9" i="4"/>
  <c r="CC10" i="4" s="1"/>
  <c r="AW7" i="4"/>
  <c r="AR9" i="4"/>
  <c r="AR10" i="4" s="1"/>
  <c r="CB7" i="4"/>
  <c r="BC9" i="4"/>
  <c r="BC10" i="4" s="1"/>
  <c r="AT9" i="4"/>
  <c r="AT10" i="4" s="1"/>
  <c r="AX9" i="4"/>
  <c r="AX10" i="4" s="1"/>
  <c r="BX9" i="4"/>
  <c r="AV9" i="4"/>
  <c r="AV10" i="4"/>
  <c r="BJ9" i="4"/>
  <c r="BJ10" i="4" s="1"/>
  <c r="CG7" i="4"/>
  <c r="CJ9" i="4"/>
  <c r="CJ10" i="4" s="1"/>
  <c r="CN9" i="4"/>
  <c r="CN10" i="4" s="1"/>
  <c r="CP7" i="4"/>
  <c r="BN11" i="4" a="1"/>
  <c r="BN11" i="4" s="1"/>
  <c r="BN12" i="4"/>
  <c r="CC7" i="4"/>
  <c r="CA9" i="4"/>
  <c r="CA10" i="4" s="1"/>
  <c r="AR7" i="4"/>
  <c r="CB9" i="4"/>
  <c r="CB10" i="4" s="1"/>
  <c r="AP9" i="4"/>
  <c r="BC7" i="4"/>
  <c r="AO9" i="4"/>
  <c r="BD7" i="4"/>
  <c r="BJ7" i="4"/>
  <c r="AN9" i="4"/>
  <c r="AN10" i="4" s="1"/>
  <c r="BE9" i="4"/>
  <c r="BE10" i="4"/>
  <c r="AS7" i="4"/>
  <c r="BA16" i="4"/>
  <c r="BA15" i="4"/>
  <c r="CH7" i="4"/>
  <c r="CE16" i="4"/>
  <c r="CE15" i="4"/>
  <c r="BY15" i="4"/>
  <c r="BY16" i="4"/>
  <c r="AQ7" i="4"/>
  <c r="CD7" i="4"/>
  <c r="CA7" i="4"/>
  <c r="BM11" i="4" a="1"/>
  <c r="BM11" i="4" s="1"/>
  <c r="BM12" i="4"/>
  <c r="BK9" i="4"/>
  <c r="BK10" i="4" s="1"/>
  <c r="BF7" i="4"/>
  <c r="BO9" i="4"/>
  <c r="BD9" i="4"/>
  <c r="BD10" i="4" s="1"/>
  <c r="CR7" i="4"/>
  <c r="CF9" i="4"/>
  <c r="CF10" i="4" s="1"/>
  <c r="BZ12" i="4"/>
  <c r="BZ11" i="4" a="1"/>
  <c r="BZ11" i="4" s="1"/>
  <c r="BE7" i="4"/>
  <c r="BA11" i="4" a="1"/>
  <c r="BA11" i="4" s="1"/>
  <c r="BA12" i="4"/>
  <c r="CL11" i="4" a="1"/>
  <c r="CL11" i="4" s="1"/>
  <c r="CL12" i="4"/>
  <c r="BM16" i="4"/>
  <c r="BM15" i="4"/>
  <c r="BK7" i="4"/>
  <c r="BQ9" i="4"/>
  <c r="BQ10" i="4" s="1"/>
  <c r="BF9" i="4"/>
  <c r="BF10" i="4" s="1"/>
  <c r="BL9" i="4"/>
  <c r="BL10" i="4" s="1"/>
  <c r="BW9" i="4"/>
  <c r="CR9" i="4"/>
  <c r="CR10" i="4" s="1"/>
  <c r="CF7" i="4"/>
  <c r="BZ15" i="4"/>
  <c r="BZ16" i="4"/>
  <c r="CI9" i="4"/>
  <c r="CI10" i="4" s="1"/>
  <c r="AN7" i="4"/>
  <c r="AF7" i="4"/>
  <c r="D7" i="4"/>
  <c r="AI7" i="4"/>
  <c r="AH7" i="4"/>
  <c r="AL7" i="4"/>
  <c r="AB7" i="4"/>
  <c r="C7" i="4"/>
  <c r="AG7" i="4"/>
  <c r="G7" i="4"/>
  <c r="K7" i="4"/>
  <c r="C10" i="4"/>
  <c r="C15" i="4" s="1"/>
  <c r="F16" i="4"/>
  <c r="V7" i="4"/>
  <c r="N7" i="4"/>
  <c r="C13" i="4"/>
  <c r="Z7" i="4"/>
  <c r="S15" i="4"/>
  <c r="S16" i="4" s="1"/>
  <c r="V9" i="4"/>
  <c r="X7" i="4"/>
  <c r="AE7" i="4"/>
  <c r="F15" i="4"/>
  <c r="F17" i="4" s="1" a="1"/>
  <c r="F17" i="4" s="1"/>
  <c r="AD9" i="4"/>
  <c r="U10" i="4"/>
  <c r="D15" i="4"/>
  <c r="AK10" i="4"/>
  <c r="Q9" i="4"/>
  <c r="AB16" i="4"/>
  <c r="Y7" i="4"/>
  <c r="L9" i="4"/>
  <c r="I9" i="4"/>
  <c r="AG15" i="4"/>
  <c r="M15" i="4"/>
  <c r="T7" i="4"/>
  <c r="H9" i="4"/>
  <c r="M12" i="4"/>
  <c r="Y9" i="4"/>
  <c r="Y10" i="4" s="1"/>
  <c r="P9" i="4"/>
  <c r="P10" i="4" s="1"/>
  <c r="P15" i="4" s="1"/>
  <c r="P16" i="4" s="1"/>
  <c r="K15" i="4"/>
  <c r="K16" i="4" s="1"/>
  <c r="AA17" i="4"/>
  <c r="W17" i="4"/>
  <c r="M13" i="4"/>
  <c r="M14" i="4"/>
  <c r="F13" i="4"/>
  <c r="F14" i="4"/>
  <c r="T15" i="4"/>
  <c r="T16" i="4" s="1"/>
  <c r="AH15" i="4"/>
  <c r="AH16" i="4" s="1"/>
  <c r="Z15" i="4"/>
  <c r="Z16" i="4" s="1"/>
  <c r="R15" i="4"/>
  <c r="R16" i="4" s="1"/>
  <c r="J15" i="4"/>
  <c r="J16" i="4" s="1"/>
  <c r="AF15" i="4"/>
  <c r="AF16" i="4" s="1"/>
  <c r="X15" i="4"/>
  <c r="X16" i="4" s="1"/>
  <c r="AI15" i="4"/>
  <c r="AI16" i="4" s="1"/>
  <c r="AA16" i="4"/>
  <c r="AM15" i="4"/>
  <c r="AM16" i="4" s="1"/>
  <c r="AE15" i="4"/>
  <c r="AE16" i="4" s="1"/>
  <c r="W16" i="4"/>
  <c r="O15" i="4"/>
  <c r="O16" i="4" s="1"/>
  <c r="G16" i="4"/>
  <c r="AL15" i="4"/>
  <c r="AL16" i="4" s="1"/>
  <c r="N15" i="4"/>
  <c r="N16" i="4" s="1"/>
  <c r="AJ15" i="4"/>
  <c r="AJ16" i="4" s="1"/>
  <c r="AC16" i="4"/>
  <c r="E15" i="4"/>
  <c r="E16" i="4" s="1"/>
  <c r="AV8" i="4"/>
  <c r="BE8" i="4"/>
  <c r="CP8" i="4"/>
  <c r="BD8" i="4"/>
  <c r="S11" i="4" a="1"/>
  <c r="W8" i="4"/>
  <c r="AT8" i="4"/>
  <c r="W20" i="4"/>
  <c r="W18" i="4"/>
  <c r="S12" i="4"/>
  <c r="W12" i="4"/>
  <c r="AU8" i="4"/>
  <c r="CN8" i="4"/>
  <c r="CO8" i="4"/>
  <c r="W11" i="4" a="1"/>
  <c r="BF8" i="4"/>
  <c r="I11" i="4" a="1"/>
  <c r="AR8" i="4"/>
  <c r="Z12" i="4"/>
  <c r="R11" i="4" a="1"/>
  <c r="V11" i="4" a="1"/>
  <c r="R8" i="4"/>
  <c r="CM8" i="4"/>
  <c r="BC8" i="4"/>
  <c r="R12" i="4"/>
  <c r="V8" i="4"/>
  <c r="AX8" i="4"/>
  <c r="AC18" i="4"/>
  <c r="Z8" i="4"/>
  <c r="AA18" i="4"/>
  <c r="BB8" i="4"/>
  <c r="AA20" i="4"/>
  <c r="AA8" i="4"/>
  <c r="AQ8" i="4"/>
  <c r="AA11" i="4" a="1"/>
  <c r="BT8" i="4"/>
  <c r="AW8" i="4"/>
  <c r="AA12" i="4"/>
  <c r="CR8" i="4"/>
  <c r="CC8" i="4"/>
  <c r="BS8" i="4"/>
  <c r="CD8" i="4"/>
  <c r="CQ8" i="4"/>
  <c r="CS8" i="4"/>
  <c r="AK12" i="4"/>
  <c r="CT8" i="4"/>
  <c r="AK11" i="4" a="1"/>
  <c r="T12" i="4"/>
  <c r="AK8" i="4"/>
  <c r="C8" i="4"/>
  <c r="AJ11" i="4" a="1"/>
  <c r="C14" i="4"/>
  <c r="AJ12" i="4"/>
  <c r="C12" i="4"/>
  <c r="BV8" i="4"/>
  <c r="BU8" i="4"/>
  <c r="AS8" i="4"/>
  <c r="U12" i="4"/>
  <c r="U11" i="4" a="1"/>
  <c r="T8" i="4"/>
  <c r="CG8" i="4"/>
  <c r="AE8" i="4"/>
  <c r="AE12" i="4"/>
  <c r="CI8" i="4"/>
  <c r="O8" i="4"/>
  <c r="O11" i="4" a="1"/>
  <c r="N8" i="4"/>
  <c r="BK8" i="4"/>
  <c r="O12" i="4"/>
  <c r="N12" i="4"/>
  <c r="CH8" i="4"/>
  <c r="BL8" i="4"/>
  <c r="CF8" i="4"/>
  <c r="N11" i="4" a="1"/>
  <c r="K11" i="4" a="1"/>
  <c r="K12" i="4"/>
  <c r="BG8" i="4"/>
  <c r="J12" i="4"/>
  <c r="K8" i="4"/>
  <c r="BH8" i="4"/>
  <c r="J8" i="4"/>
  <c r="J11" i="4" s="1" a="1"/>
  <c r="AB14" i="4"/>
  <c r="AC8" i="4"/>
  <c r="AC11" i="4" a="1"/>
  <c r="AB17" i="4" a="1"/>
  <c r="AB18" i="4"/>
  <c r="AC12" i="4"/>
  <c r="AB8" i="4"/>
  <c r="CK8" i="4"/>
  <c r="CJ8" i="4"/>
  <c r="BJ8" i="4"/>
  <c r="CB8" i="4"/>
  <c r="CA8" i="4"/>
  <c r="AN8" i="4"/>
  <c r="BQ8" i="4"/>
  <c r="G8" i="4"/>
  <c r="E12" i="4"/>
  <c r="E8" i="4"/>
  <c r="E11" i="4" a="1"/>
  <c r="G11" i="4" a="1"/>
  <c r="G12" i="4"/>
  <c r="G18" i="4" s="1"/>
  <c r="Y8" i="4"/>
  <c r="AG8" i="4"/>
  <c r="AG14" i="4"/>
  <c r="AM11" i="4" a="1"/>
  <c r="AM12" i="4"/>
  <c r="AM8" i="4"/>
  <c r="AZ11" i="4" a="1"/>
  <c r="AP11" i="4" a="1"/>
  <c r="BO11" i="4" a="1"/>
  <c r="BP11" i="4" a="1"/>
  <c r="BX11" i="4" a="1"/>
  <c r="AO11" i="4" a="1"/>
  <c r="BW11" i="4" a="1"/>
  <c r="AY11" i="4" a="1"/>
  <c r="D8" i="4"/>
  <c r="X8" i="4"/>
  <c r="AF11" i="4" a="1"/>
  <c r="X12" i="4"/>
  <c r="D12" i="4"/>
  <c r="AF12" i="4"/>
  <c r="X11" i="4" a="1"/>
  <c r="D11" i="4" a="1"/>
  <c r="AF8" i="4"/>
  <c r="AI8" i="4"/>
  <c r="AI11" i="4" a="1"/>
  <c r="AI12" i="4"/>
  <c r="AH11" i="4" a="1"/>
  <c r="AH8" i="4"/>
  <c r="AH12" i="4"/>
  <c r="AL8" i="4"/>
  <c r="AL11" i="4" a="1"/>
  <c r="AL12" i="4"/>
  <c r="W11" i="4" l="1"/>
  <c r="S11" i="4"/>
  <c r="S13" i="4" s="1"/>
  <c r="R11" i="4"/>
  <c r="R13" i="4" s="1"/>
  <c r="AA11" i="4"/>
  <c r="AA13" i="4" s="1"/>
  <c r="O11" i="4"/>
  <c r="O13" i="4" s="1"/>
  <c r="J11" i="4"/>
  <c r="J13" i="4" s="1"/>
  <c r="K11" i="4"/>
  <c r="K13" i="4" s="1"/>
  <c r="AB17" i="4"/>
  <c r="AB19" i="4" s="1"/>
  <c r="AC11" i="4"/>
  <c r="AC13" i="4" s="1"/>
  <c r="G11" i="4"/>
  <c r="G13" i="4" s="1"/>
  <c r="E11" i="4"/>
  <c r="E13" i="4" s="1"/>
  <c r="AG16" i="4"/>
  <c r="AG21" i="4" s="1"/>
  <c r="AM11" i="4"/>
  <c r="AM13" i="4" s="1"/>
  <c r="AY11" i="4"/>
  <c r="BW11" i="4"/>
  <c r="AO11" i="4"/>
  <c r="BX11" i="4"/>
  <c r="BP11" i="4"/>
  <c r="BO11" i="4"/>
  <c r="AP11" i="4"/>
  <c r="AZ11" i="4"/>
  <c r="BI15" i="4"/>
  <c r="CR15" i="4"/>
  <c r="CR16" i="4" s="1"/>
  <c r="BQ15" i="4"/>
  <c r="BQ16" i="4" s="1"/>
  <c r="BA14" i="4"/>
  <c r="BA13" i="4"/>
  <c r="BY21" i="4"/>
  <c r="BY23" i="4" s="1" a="1"/>
  <c r="BY23" i="4" s="1"/>
  <c r="BY22" i="4"/>
  <c r="BJ15" i="4"/>
  <c r="BJ16" i="4" s="1"/>
  <c r="AT15" i="4"/>
  <c r="AT16" i="4" s="1"/>
  <c r="CP15" i="4"/>
  <c r="CP16" i="4" s="1"/>
  <c r="CG15" i="4"/>
  <c r="CG16" i="4" s="1"/>
  <c r="BU15" i="4"/>
  <c r="BU16" i="4" s="1"/>
  <c r="AY10" i="4"/>
  <c r="CH15" i="4"/>
  <c r="CH16" i="4" s="1"/>
  <c r="BV15" i="4"/>
  <c r="BV16" i="4" s="1"/>
  <c r="BW10" i="4"/>
  <c r="CE18" i="4"/>
  <c r="CE24" i="4" s="1"/>
  <c r="CE17" i="4" a="1"/>
  <c r="CE17" i="4" s="1"/>
  <c r="BE15" i="4"/>
  <c r="BE16" i="4" s="1"/>
  <c r="AO10" i="4"/>
  <c r="AV16" i="4"/>
  <c r="AV15" i="4"/>
  <c r="BC15" i="4"/>
  <c r="BC16" i="4" s="1"/>
  <c r="CM15" i="4"/>
  <c r="CM16" i="4" s="1"/>
  <c r="BN18" i="4"/>
  <c r="BN24" i="4" s="1"/>
  <c r="BN17" i="4" a="1"/>
  <c r="BN17" i="4" s="1"/>
  <c r="CD15" i="4"/>
  <c r="CD16" i="4" s="1"/>
  <c r="AU15" i="4"/>
  <c r="AU16" i="4" s="1"/>
  <c r="AW15" i="4"/>
  <c r="AW16" i="4" s="1"/>
  <c r="BS15" i="4"/>
  <c r="BS16" i="4" s="1"/>
  <c r="BT15" i="4"/>
  <c r="BT16" i="4" s="1"/>
  <c r="CO15" i="4"/>
  <c r="CO16" i="4" s="1"/>
  <c r="BZ21" i="4"/>
  <c r="BZ23" i="4" s="1" a="1"/>
  <c r="BZ23" i="4" s="1"/>
  <c r="BZ22" i="4"/>
  <c r="BM22" i="4"/>
  <c r="BM21" i="4"/>
  <c r="BM23" i="4" s="1" a="1"/>
  <c r="BM23" i="4" s="1"/>
  <c r="AN15" i="4"/>
  <c r="AN16" i="4" s="1"/>
  <c r="CJ15" i="4"/>
  <c r="CJ16" i="4" s="1"/>
  <c r="BX10" i="4"/>
  <c r="BN22" i="4"/>
  <c r="BN21" i="4"/>
  <c r="BN23" i="4" s="1" a="1"/>
  <c r="BN23" i="4" s="1"/>
  <c r="BR15" i="4"/>
  <c r="BR16" i="4" s="1"/>
  <c r="BB15" i="4"/>
  <c r="BB16" i="4" s="1"/>
  <c r="BP10" i="4"/>
  <c r="BG15" i="4"/>
  <c r="BG16" i="4" s="1"/>
  <c r="CS15" i="4"/>
  <c r="CS16" i="4" s="1"/>
  <c r="CL18" i="4"/>
  <c r="CL24" i="4" s="1"/>
  <c r="CL17" i="4" a="1"/>
  <c r="CL17" i="4" s="1"/>
  <c r="BY14" i="4"/>
  <c r="BY13" i="4"/>
  <c r="CE13" i="4"/>
  <c r="CE14" i="4"/>
  <c r="CL22" i="4"/>
  <c r="CL21" i="4"/>
  <c r="CL23" i="4" s="1" a="1"/>
  <c r="CL23" i="4" s="1"/>
  <c r="BA18" i="4"/>
  <c r="BA24" i="4" s="1"/>
  <c r="BA17" i="4" a="1"/>
  <c r="BA17" i="4" s="1"/>
  <c r="CB15" i="4"/>
  <c r="CB16" i="4" s="1"/>
  <c r="AR15" i="4"/>
  <c r="AR16" i="4" s="1"/>
  <c r="AQ15" i="4"/>
  <c r="AQ16" i="4" s="1"/>
  <c r="CK15" i="4"/>
  <c r="CK16" i="4" s="1"/>
  <c r="AS15" i="4"/>
  <c r="AS16" i="4" s="1"/>
  <c r="BD15" i="4"/>
  <c r="BD16" i="4" s="1"/>
  <c r="BM13" i="4"/>
  <c r="BM14" i="4"/>
  <c r="BY18" i="4"/>
  <c r="BY24" i="4" s="1"/>
  <c r="BY17" i="4" a="1"/>
  <c r="BY17" i="4" s="1"/>
  <c r="CC15" i="4"/>
  <c r="CC16" i="4" s="1"/>
  <c r="CI15" i="4"/>
  <c r="CI16" i="4" s="1"/>
  <c r="BL15" i="4"/>
  <c r="BL16" i="4" s="1"/>
  <c r="BM18" i="4"/>
  <c r="BM24" i="4" s="1"/>
  <c r="BM17" i="4" a="1"/>
  <c r="BM17" i="4" s="1"/>
  <c r="BZ13" i="4"/>
  <c r="BZ14" i="4"/>
  <c r="BO10" i="4"/>
  <c r="CE22" i="4"/>
  <c r="CE21" i="4"/>
  <c r="CE23" i="4" s="1" a="1"/>
  <c r="CE23" i="4" s="1"/>
  <c r="CA15" i="4"/>
  <c r="CA16" i="4" s="1"/>
  <c r="CN15" i="4"/>
  <c r="CN16" i="4" s="1"/>
  <c r="BZ18" i="4"/>
  <c r="BZ24" i="4" s="1"/>
  <c r="BZ17" i="4" a="1"/>
  <c r="BZ17" i="4" s="1"/>
  <c r="BF15" i="4"/>
  <c r="BF16" i="4" s="1"/>
  <c r="AP10" i="4"/>
  <c r="AX15" i="4"/>
  <c r="AX16" i="4" s="1"/>
  <c r="CL14" i="4"/>
  <c r="CL13" i="4"/>
  <c r="CF15" i="4"/>
  <c r="CF16" i="4" s="1"/>
  <c r="BK15" i="4"/>
  <c r="BK16" i="4" s="1"/>
  <c r="BA21" i="4"/>
  <c r="BA23" i="4" s="1" a="1"/>
  <c r="BA23" i="4" s="1"/>
  <c r="BA22" i="4"/>
  <c r="BN14" i="4"/>
  <c r="BN13" i="4"/>
  <c r="CT15" i="4"/>
  <c r="CT16" i="4" s="1"/>
  <c r="CQ15" i="4"/>
  <c r="CQ16" i="4" s="1"/>
  <c r="AZ10" i="4"/>
  <c r="BH15" i="4"/>
  <c r="BH16" i="4" s="1"/>
  <c r="D11" i="4"/>
  <c r="D13" i="4" s="1"/>
  <c r="X11" i="4"/>
  <c r="X13" i="4" s="1"/>
  <c r="AF11" i="4"/>
  <c r="AF13" i="4" s="1"/>
  <c r="AI11" i="4"/>
  <c r="AI13" i="4" s="1"/>
  <c r="AL11" i="4"/>
  <c r="AL13" i="4" s="1"/>
  <c r="M17" i="4" a="1"/>
  <c r="M17" i="4" s="1"/>
  <c r="M19" i="4" s="1"/>
  <c r="M16" i="4"/>
  <c r="M21" i="4" s="1"/>
  <c r="M23" i="4" s="1" a="1"/>
  <c r="M23" i="4" s="1"/>
  <c r="M25" i="4" s="1"/>
  <c r="C16" i="4"/>
  <c r="V11" i="4"/>
  <c r="V13" i="4" s="1"/>
  <c r="V10" i="4"/>
  <c r="N11" i="4"/>
  <c r="N13" i="4" s="1"/>
  <c r="L10" i="4"/>
  <c r="L15" i="4" s="1"/>
  <c r="I11" i="4"/>
  <c r="I13" i="4" s="1"/>
  <c r="AH11" i="4"/>
  <c r="AH13" i="4" s="1"/>
  <c r="U11" i="4"/>
  <c r="U13" i="4" s="1"/>
  <c r="Q10" i="4"/>
  <c r="I10" i="4"/>
  <c r="S21" i="4"/>
  <c r="S23" i="4" s="1" a="1"/>
  <c r="S23" i="4" s="1"/>
  <c r="S25" i="4" s="1"/>
  <c r="H10" i="4"/>
  <c r="AD10" i="4"/>
  <c r="M18" i="4"/>
  <c r="F21" i="4"/>
  <c r="F18" i="4"/>
  <c r="U15" i="4"/>
  <c r="D16" i="4"/>
  <c r="AK11" i="4"/>
  <c r="AK13" i="4" s="1"/>
  <c r="AK15" i="4"/>
  <c r="AJ11" i="4"/>
  <c r="AB21" i="4"/>
  <c r="AB23" i="4" s="1" a="1"/>
  <c r="AB23" i="4" s="1"/>
  <c r="AB25" i="4" s="1"/>
  <c r="Y15" i="4"/>
  <c r="Y16" i="4" s="1"/>
  <c r="O21" i="4"/>
  <c r="E21" i="4"/>
  <c r="AF21" i="4"/>
  <c r="W21" i="4"/>
  <c r="W23" i="4" s="1" a="1"/>
  <c r="W23" i="4" s="1"/>
  <c r="AC21" i="4"/>
  <c r="AC23" i="4" s="1" a="1"/>
  <c r="AC23" i="4" s="1"/>
  <c r="X21" i="4"/>
  <c r="R21" i="4"/>
  <c r="R22" i="4" s="1"/>
  <c r="AA19" i="4"/>
  <c r="F19" i="4"/>
  <c r="F20" i="4"/>
  <c r="W13" i="4"/>
  <c r="AI21" i="4"/>
  <c r="W19" i="4"/>
  <c r="AA21" i="4"/>
  <c r="AA23" i="4" s="1" a="1"/>
  <c r="J21" i="4"/>
  <c r="AH21" i="4"/>
  <c r="AJ21" i="4"/>
  <c r="N21" i="4"/>
  <c r="N23" i="4" s="1" a="1"/>
  <c r="N23" i="4" s="1"/>
  <c r="AL21" i="4"/>
  <c r="G21" i="4"/>
  <c r="AE21" i="4"/>
  <c r="AE23" i="4" s="1" a="1"/>
  <c r="AE23" i="4" s="1"/>
  <c r="AM21" i="4"/>
  <c r="AM22" i="4" s="1"/>
  <c r="K21" i="4"/>
  <c r="K22" i="4" s="1"/>
  <c r="P21" i="4"/>
  <c r="P23" i="4" s="1" a="1"/>
  <c r="P23" i="4" s="1"/>
  <c r="Z21" i="4"/>
  <c r="T21" i="4"/>
  <c r="L11" i="4" a="1"/>
  <c r="AD12" i="4"/>
  <c r="AD11" i="4" a="1"/>
  <c r="L12" i="4"/>
  <c r="BE12" i="4"/>
  <c r="CP11" i="4" a="1"/>
  <c r="CN11" i="4" a="1"/>
  <c r="AV12" i="4"/>
  <c r="AV11" i="4" a="1"/>
  <c r="Q11" i="4" a="1"/>
  <c r="Q12" i="4"/>
  <c r="CN12" i="4"/>
  <c r="CP12" i="4"/>
  <c r="BE11" i="4" a="1"/>
  <c r="W14" i="4"/>
  <c r="CO11" i="4" a="1"/>
  <c r="AR11" i="4" a="1"/>
  <c r="S17" i="4" a="1"/>
  <c r="AT12" i="4"/>
  <c r="BD11" i="4" a="1"/>
  <c r="AU11" i="4" a="1"/>
  <c r="CM12" i="4"/>
  <c r="AU12" i="4"/>
  <c r="P12" i="4"/>
  <c r="S18" i="4"/>
  <c r="CO12" i="4"/>
  <c r="AR12" i="4"/>
  <c r="AT11" i="4" a="1"/>
  <c r="P17" i="4" a="1"/>
  <c r="CM11" i="4" a="1"/>
  <c r="P11" i="4" a="1"/>
  <c r="S14" i="4"/>
  <c r="BD12" i="4"/>
  <c r="P18" i="4"/>
  <c r="BF11" i="4" a="1"/>
  <c r="BF12" i="4"/>
  <c r="I12" i="4"/>
  <c r="R14" i="4"/>
  <c r="AQ11" i="4" a="1"/>
  <c r="R17" i="4" a="1"/>
  <c r="AQ12" i="4"/>
  <c r="R18" i="4"/>
  <c r="BC11" i="4" a="1"/>
  <c r="BC12" i="4"/>
  <c r="AX12" i="4"/>
  <c r="AX11" i="4" a="1"/>
  <c r="V12" i="4"/>
  <c r="CI12" i="4"/>
  <c r="CI11" i="4" a="1"/>
  <c r="AC17" i="4" a="1"/>
  <c r="AA14" i="4"/>
  <c r="BT11" i="4" a="1"/>
  <c r="Z11" i="4" a="1"/>
  <c r="BT12" i="4"/>
  <c r="AW11" i="4" a="1"/>
  <c r="AW12" i="4"/>
  <c r="Z18" i="4"/>
  <c r="BB12" i="4"/>
  <c r="BB11" i="4" a="1"/>
  <c r="CD12" i="4"/>
  <c r="BS12" i="4"/>
  <c r="CS12" i="4"/>
  <c r="CR11" i="4" a="1"/>
  <c r="CR12" i="4"/>
  <c r="CD11" i="4" a="1"/>
  <c r="CC11" i="4" a="1"/>
  <c r="CC12" i="4"/>
  <c r="CQ11" i="4" a="1"/>
  <c r="BS11" i="4" a="1"/>
  <c r="CQ12" i="4"/>
  <c r="CT12" i="4"/>
  <c r="CS11" i="4" a="1"/>
  <c r="T18" i="4"/>
  <c r="CT11" i="4" a="1"/>
  <c r="BV12" i="4"/>
  <c r="BV11" i="4" a="1"/>
  <c r="BU11" i="4" a="1"/>
  <c r="C17" i="4" a="1"/>
  <c r="AJ17" i="4" a="1"/>
  <c r="BU12" i="4"/>
  <c r="C18" i="4"/>
  <c r="AJ14" i="4"/>
  <c r="AJ18" i="4"/>
  <c r="AS12" i="4"/>
  <c r="AS11" i="4" a="1"/>
  <c r="T11" i="4" a="1"/>
  <c r="AI18" i="4"/>
  <c r="G23" i="4" a="1"/>
  <c r="AI17" i="4" a="1"/>
  <c r="CF12" i="4"/>
  <c r="CG12" i="4"/>
  <c r="CF11" i="4" a="1"/>
  <c r="CG11" i="4" a="1"/>
  <c r="AE11" i="4" a="1"/>
  <c r="AE18" i="4"/>
  <c r="AE17" i="4" a="1"/>
  <c r="O14" i="4"/>
  <c r="N18" i="4"/>
  <c r="CH12" i="4"/>
  <c r="BL11" i="4" a="1"/>
  <c r="CH11" i="4" a="1"/>
  <c r="BG12" i="4"/>
  <c r="BL12" i="4"/>
  <c r="O18" i="4"/>
  <c r="O17" i="4" a="1"/>
  <c r="N17" i="4" a="1"/>
  <c r="BK11" i="4" a="1"/>
  <c r="BK12" i="4"/>
  <c r="J14" i="4"/>
  <c r="K14" i="4"/>
  <c r="K18" i="4"/>
  <c r="K17" i="4" a="1"/>
  <c r="J18" i="4"/>
  <c r="BG11" i="4" a="1"/>
  <c r="J17" i="4" a="1"/>
  <c r="BH12" i="4"/>
  <c r="BH11" i="4" a="1"/>
  <c r="AC14" i="4"/>
  <c r="AB20" i="4"/>
  <c r="CJ11" i="4" a="1"/>
  <c r="CK11" i="4" a="1"/>
  <c r="CJ12" i="4"/>
  <c r="CK12" i="4"/>
  <c r="BJ12" i="4"/>
  <c r="H11" i="4" a="1"/>
  <c r="BJ11" i="4" a="1"/>
  <c r="H12" i="4"/>
  <c r="CA11" i="4" a="1"/>
  <c r="CA12" i="4"/>
  <c r="CB11" i="4" a="1"/>
  <c r="CB12" i="4"/>
  <c r="AN11" i="4" a="1"/>
  <c r="AN12" i="4"/>
  <c r="G14" i="4"/>
  <c r="G17" i="4" s="1" a="1"/>
  <c r="E18" i="4"/>
  <c r="E14" i="4"/>
  <c r="E17" i="4" a="1"/>
  <c r="Y11" i="4" a="1"/>
  <c r="Y12" i="4"/>
  <c r="BQ12" i="4"/>
  <c r="BQ11" i="4" a="1"/>
  <c r="AG18" i="4"/>
  <c r="AY12" i="4"/>
  <c r="AG17" i="4" a="1"/>
  <c r="AM14" i="4"/>
  <c r="AM18" i="4"/>
  <c r="AM17" i="4" a="1"/>
  <c r="BR12" i="4"/>
  <c r="BR11" i="4" a="1"/>
  <c r="AY14" i="4"/>
  <c r="BI11" i="4" a="1"/>
  <c r="BP12" i="4"/>
  <c r="D17" i="4" a="1"/>
  <c r="BW14" i="4"/>
  <c r="D18" i="4"/>
  <c r="AO14" i="4"/>
  <c r="AO12" i="4"/>
  <c r="BX14" i="4"/>
  <c r="BW12" i="4"/>
  <c r="BX12" i="4"/>
  <c r="BO12" i="4"/>
  <c r="BP14" i="4"/>
  <c r="BO14" i="4"/>
  <c r="AZ12" i="4"/>
  <c r="AP14" i="4"/>
  <c r="AP12" i="4"/>
  <c r="AZ14" i="4"/>
  <c r="BI12" i="4"/>
  <c r="X18" i="4"/>
  <c r="X14" i="4"/>
  <c r="X17" i="4" s="1" a="1"/>
  <c r="AF14" i="4"/>
  <c r="AF18" i="4"/>
  <c r="D14" i="4"/>
  <c r="AF17" i="4" a="1"/>
  <c r="AI14" i="4"/>
  <c r="AH17" i="4" a="1"/>
  <c r="AH18" i="4"/>
  <c r="AL14" i="4"/>
  <c r="AL18" i="4"/>
  <c r="AL17" i="4" a="1"/>
  <c r="BE11" i="4" l="1"/>
  <c r="AV11" i="4"/>
  <c r="CN11" i="4"/>
  <c r="CP11" i="4"/>
  <c r="P11" i="4"/>
  <c r="CM11" i="4"/>
  <c r="AT11" i="4"/>
  <c r="AU11" i="4"/>
  <c r="AU13" i="4" s="1"/>
  <c r="BD11" i="4"/>
  <c r="AR11" i="4"/>
  <c r="CO11" i="4"/>
  <c r="BF11" i="4"/>
  <c r="BF13" i="4" s="1"/>
  <c r="AX11" i="4"/>
  <c r="AX13" i="4" s="1"/>
  <c r="BC11" i="4"/>
  <c r="BC13" i="4" s="1"/>
  <c r="R17" i="4"/>
  <c r="AQ11" i="4"/>
  <c r="AQ13" i="4" s="1"/>
  <c r="CI11" i="4"/>
  <c r="CI13" i="4" s="1"/>
  <c r="BB11" i="4"/>
  <c r="BB13" i="4" s="1"/>
  <c r="AW11" i="4"/>
  <c r="AW13" i="4" s="1"/>
  <c r="Z11" i="4"/>
  <c r="Z13" i="4" s="1"/>
  <c r="BT11" i="4"/>
  <c r="BT13" i="4" s="1"/>
  <c r="BS11" i="4"/>
  <c r="BS13" i="4" s="1"/>
  <c r="CQ11" i="4"/>
  <c r="CQ13" i="4" s="1"/>
  <c r="CC11" i="4"/>
  <c r="CC13" i="4" s="1"/>
  <c r="CD11" i="4"/>
  <c r="CD13" i="4" s="1"/>
  <c r="CR11" i="4"/>
  <c r="CR13" i="4" s="1"/>
  <c r="CT11" i="4"/>
  <c r="CT13" i="4" s="1"/>
  <c r="CS11" i="4"/>
  <c r="CS13" i="4" s="1"/>
  <c r="BV11" i="4"/>
  <c r="BV13" i="4" s="1"/>
  <c r="C17" i="4"/>
  <c r="C19" i="4" s="1"/>
  <c r="BU11" i="4"/>
  <c r="BU13" i="4" s="1"/>
  <c r="AJ22" i="4"/>
  <c r="G17" i="4"/>
  <c r="AS11" i="4"/>
  <c r="AS13" i="4" s="1"/>
  <c r="T11" i="4"/>
  <c r="T13" i="4" s="1"/>
  <c r="CG11" i="4"/>
  <c r="CG13" i="4" s="1"/>
  <c r="CF11" i="4"/>
  <c r="CF13" i="4" s="1"/>
  <c r="BK11" i="4"/>
  <c r="BK13" i="4" s="1"/>
  <c r="CH11" i="4"/>
  <c r="CH13" i="4" s="1"/>
  <c r="BL11" i="4"/>
  <c r="BL13" i="4" s="1"/>
  <c r="BH11" i="4"/>
  <c r="BH13" i="4" s="1"/>
  <c r="BG11" i="4"/>
  <c r="BG13" i="4" s="1"/>
  <c r="CK11" i="4"/>
  <c r="CK13" i="4" s="1"/>
  <c r="CJ11" i="4"/>
  <c r="CJ13" i="4" s="1"/>
  <c r="BJ11" i="4"/>
  <c r="BJ13" i="4" s="1"/>
  <c r="CB11" i="4"/>
  <c r="CB13" i="4" s="1"/>
  <c r="CA11" i="4"/>
  <c r="CA13" i="4" s="1"/>
  <c r="AN11" i="4"/>
  <c r="AN13" i="4" s="1"/>
  <c r="BQ11" i="4"/>
  <c r="BQ13" i="4" s="1"/>
  <c r="E17" i="4"/>
  <c r="E19" i="4" s="1"/>
  <c r="AG17" i="4"/>
  <c r="AG19" i="4" s="1"/>
  <c r="AY15" i="4"/>
  <c r="AY16" i="4" s="1"/>
  <c r="AM17" i="4"/>
  <c r="AM19" i="4" s="1"/>
  <c r="BR11" i="4"/>
  <c r="BR13" i="4" s="1"/>
  <c r="BI11" i="4"/>
  <c r="BZ20" i="4"/>
  <c r="BZ19" i="4"/>
  <c r="CK21" i="4"/>
  <c r="CK23" i="4" s="1" a="1"/>
  <c r="CK23" i="4" s="1"/>
  <c r="BB21" i="4"/>
  <c r="BB23" i="4" s="1" a="1"/>
  <c r="BB23" i="4" s="1"/>
  <c r="AN21" i="4"/>
  <c r="AN22" i="4" s="1"/>
  <c r="AV21" i="4"/>
  <c r="AV23" i="4" s="1" a="1"/>
  <c r="AV23" i="4" s="1"/>
  <c r="AV22" i="4"/>
  <c r="CE19" i="4"/>
  <c r="CE20" i="4"/>
  <c r="CP21" i="4"/>
  <c r="CP23" i="4" s="1" a="1"/>
  <c r="CP23" i="4" s="1"/>
  <c r="CP22" i="4"/>
  <c r="AZ13" i="4"/>
  <c r="CT21" i="4"/>
  <c r="CT22" i="4" s="1"/>
  <c r="AP15" i="4"/>
  <c r="BE13" i="4"/>
  <c r="CB21" i="4"/>
  <c r="CB23" i="4" s="1" a="1"/>
  <c r="CB23" i="4" s="1"/>
  <c r="BM25" i="4"/>
  <c r="BM26" i="4"/>
  <c r="BN19" i="4"/>
  <c r="BN20" i="4"/>
  <c r="CN13" i="4"/>
  <c r="CM13" i="4"/>
  <c r="BU21" i="4"/>
  <c r="BU23" i="4" s="1" a="1"/>
  <c r="BU23" i="4" s="1"/>
  <c r="AP13" i="4"/>
  <c r="AZ15" i="4"/>
  <c r="AV13" i="4"/>
  <c r="CE26" i="4"/>
  <c r="CE25" i="4"/>
  <c r="BL21" i="4"/>
  <c r="CS21" i="4"/>
  <c r="CS23" i="4" s="1" a="1"/>
  <c r="CS23" i="4" s="1"/>
  <c r="BN26" i="4"/>
  <c r="BN25" i="4"/>
  <c r="BM30" i="4"/>
  <c r="BM27" i="4"/>
  <c r="BM29" i="4" s="1"/>
  <c r="BM28" i="4"/>
  <c r="BT21" i="4"/>
  <c r="AW21" i="4"/>
  <c r="AW23" i="4" s="1" a="1"/>
  <c r="AW23" i="4" s="1"/>
  <c r="BD13" i="4"/>
  <c r="AT22" i="4"/>
  <c r="AT21" i="4"/>
  <c r="AT23" i="4" s="1" a="1"/>
  <c r="AT23" i="4" s="1"/>
  <c r="BQ21" i="4"/>
  <c r="BQ23" i="4" s="1" a="1"/>
  <c r="BQ23" i="4" s="1"/>
  <c r="BO13" i="4"/>
  <c r="CP13" i="4"/>
  <c r="BA27" i="4"/>
  <c r="BA29" i="4" s="1"/>
  <c r="BA30" i="4"/>
  <c r="BA28" i="4"/>
  <c r="AR13" i="4"/>
  <c r="CE27" i="4"/>
  <c r="CE29" i="4" s="1"/>
  <c r="CE28" i="4"/>
  <c r="CE30" i="4"/>
  <c r="CI21" i="4"/>
  <c r="CI23" i="4" s="1" a="1"/>
  <c r="CI23" i="4" s="1"/>
  <c r="CI22" i="4"/>
  <c r="BY19" i="4"/>
  <c r="BY20" i="4"/>
  <c r="BA20" i="4"/>
  <c r="BA19" i="4"/>
  <c r="BN30" i="4"/>
  <c r="BN27" i="4"/>
  <c r="BN29" i="4" s="1"/>
  <c r="BN28" i="4"/>
  <c r="AU21" i="4"/>
  <c r="AU23" i="4" s="1" a="1"/>
  <c r="AU23" i="4" s="1"/>
  <c r="AU22" i="4"/>
  <c r="CO13" i="4"/>
  <c r="BQ18" i="4"/>
  <c r="BP13" i="4"/>
  <c r="BA25" i="4"/>
  <c r="BA26" i="4"/>
  <c r="CF21" i="4"/>
  <c r="BO15" i="4"/>
  <c r="CI17" i="4" a="1"/>
  <c r="CI17" i="4" s="1"/>
  <c r="CI18" i="4"/>
  <c r="CI24" i="4" s="1"/>
  <c r="AQ21" i="4"/>
  <c r="AQ23" i="4" s="1" a="1"/>
  <c r="AQ23" i="4" s="1"/>
  <c r="BX15" i="4"/>
  <c r="BW15" i="4"/>
  <c r="BV21" i="4"/>
  <c r="BV23" i="4" s="1" a="1"/>
  <c r="BV23" i="4" s="1"/>
  <c r="BJ21" i="4"/>
  <c r="BJ23" i="4" s="1" a="1"/>
  <c r="BJ23" i="4" s="1"/>
  <c r="BX13" i="4"/>
  <c r="CQ21" i="4"/>
  <c r="AT13" i="4"/>
  <c r="CN22" i="4"/>
  <c r="CN21" i="4"/>
  <c r="CN23" i="4" s="1" a="1"/>
  <c r="CN23" i="4" s="1"/>
  <c r="AS21" i="4"/>
  <c r="AS23" i="4" s="1" a="1"/>
  <c r="AS23" i="4" s="1"/>
  <c r="CL25" i="4"/>
  <c r="CL26" i="4"/>
  <c r="BG21" i="4"/>
  <c r="BG22" i="4" s="1"/>
  <c r="BZ28" i="4"/>
  <c r="BZ30" i="4"/>
  <c r="BZ27" i="4"/>
  <c r="BZ29" i="4" s="1"/>
  <c r="BS21" i="4"/>
  <c r="BS22" i="4"/>
  <c r="BC21" i="4"/>
  <c r="BC23" i="4" s="1" a="1"/>
  <c r="BC23" i="4" s="1"/>
  <c r="BC22" i="4"/>
  <c r="AO15" i="4"/>
  <c r="CH21" i="4"/>
  <c r="CH23" i="4" s="1" a="1"/>
  <c r="CH23" i="4" s="1"/>
  <c r="CR21" i="4"/>
  <c r="AO13" i="4"/>
  <c r="BK21" i="4"/>
  <c r="AX21" i="4"/>
  <c r="AX23" i="4" s="1" a="1"/>
  <c r="AX23" i="4" s="1"/>
  <c r="CA21" i="4"/>
  <c r="CA23" i="4" s="1" a="1"/>
  <c r="CA23" i="4" s="1"/>
  <c r="CC21" i="4"/>
  <c r="CC22" i="4" s="1"/>
  <c r="AR21" i="4"/>
  <c r="AR23" i="4" s="1" a="1"/>
  <c r="AR23" i="4" s="1"/>
  <c r="CL30" i="4"/>
  <c r="CL27" i="4"/>
  <c r="CL29" i="4" s="1"/>
  <c r="CL28" i="4"/>
  <c r="BR22" i="4"/>
  <c r="BR21" i="4"/>
  <c r="CJ21" i="4"/>
  <c r="CJ23" i="4" s="1" a="1"/>
  <c r="CJ23" i="4" s="1"/>
  <c r="BZ26" i="4"/>
  <c r="BZ25" i="4"/>
  <c r="CM21" i="4"/>
  <c r="CM23" i="4" s="1" a="1"/>
  <c r="CM23" i="4" s="1"/>
  <c r="BC18" i="4"/>
  <c r="BC24" i="4" s="1"/>
  <c r="BC17" i="4" a="1"/>
  <c r="BC17" i="4" s="1"/>
  <c r="BY28" i="4"/>
  <c r="BY30" i="4"/>
  <c r="BY27" i="4"/>
  <c r="BY29" i="4" s="1"/>
  <c r="BW13" i="4"/>
  <c r="BH21" i="4"/>
  <c r="BH23" i="4" s="1" a="1"/>
  <c r="BH23" i="4" s="1"/>
  <c r="BF21" i="4"/>
  <c r="BM20" i="4"/>
  <c r="BM19" i="4"/>
  <c r="BD22" i="4"/>
  <c r="BD21" i="4"/>
  <c r="BD23" i="4" s="1" a="1"/>
  <c r="BD23" i="4" s="1"/>
  <c r="CL20" i="4"/>
  <c r="CL19" i="4"/>
  <c r="BP15" i="4"/>
  <c r="CO21" i="4"/>
  <c r="CO23" i="4" s="1" a="1"/>
  <c r="CO23" i="4" s="1"/>
  <c r="CD21" i="4"/>
  <c r="CD22" i="4" s="1"/>
  <c r="BE21" i="4"/>
  <c r="BE23" i="4" s="1" a="1"/>
  <c r="BE23" i="4" s="1"/>
  <c r="CG21" i="4"/>
  <c r="CG23" i="4" s="1" a="1"/>
  <c r="CG23" i="4" s="1"/>
  <c r="BY26" i="4"/>
  <c r="BY25" i="4"/>
  <c r="BI16" i="4"/>
  <c r="AY13" i="4"/>
  <c r="X17" i="4"/>
  <c r="X19" i="4" s="1"/>
  <c r="X22" i="4"/>
  <c r="X27" i="4" s="1"/>
  <c r="X29" i="4" s="1"/>
  <c r="AH17" i="4"/>
  <c r="AH19" i="4" s="1"/>
  <c r="M20" i="4"/>
  <c r="F23" i="4" a="1"/>
  <c r="F23" i="4" s="1"/>
  <c r="F25" i="4" s="1"/>
  <c r="F22" i="4"/>
  <c r="F27" i="4" s="1"/>
  <c r="F29" i="4" s="1"/>
  <c r="F31" i="4" s="1"/>
  <c r="M22" i="4"/>
  <c r="M27" i="4" s="1"/>
  <c r="M29" i="4" s="1"/>
  <c r="M32" i="4" s="1"/>
  <c r="AG23" i="4" a="1"/>
  <c r="AG23" i="4" s="1"/>
  <c r="AG26" i="4" s="1"/>
  <c r="AG22" i="4"/>
  <c r="AG27" i="4" s="1"/>
  <c r="AG29" i="4" s="1"/>
  <c r="AG32" i="4" s="1"/>
  <c r="AB22" i="4"/>
  <c r="AB27" i="4" s="1"/>
  <c r="AB29" i="4" s="1"/>
  <c r="AB32" i="4" s="1"/>
  <c r="C21" i="4"/>
  <c r="C23" i="4" s="1" a="1"/>
  <c r="C23" i="4" s="1"/>
  <c r="AE11" i="4"/>
  <c r="Y11" i="4"/>
  <c r="Y13" i="4" s="1"/>
  <c r="V15" i="4"/>
  <c r="N17" i="4"/>
  <c r="N19" i="4" s="1"/>
  <c r="N22" i="4"/>
  <c r="N27" i="4" s="1"/>
  <c r="N29" i="4" s="1"/>
  <c r="L11" i="4"/>
  <c r="L13" i="4" s="1"/>
  <c r="L16" i="4"/>
  <c r="P13" i="4"/>
  <c r="U16" i="4"/>
  <c r="U21" i="4" s="1"/>
  <c r="AF17" i="4"/>
  <c r="AF19" i="4" s="1"/>
  <c r="Q11" i="4"/>
  <c r="Q13" i="4" s="1"/>
  <c r="AF22" i="4"/>
  <c r="AF27" i="4" s="1"/>
  <c r="AF29" i="4" s="1"/>
  <c r="Q15" i="4"/>
  <c r="AC17" i="4"/>
  <c r="S26" i="4"/>
  <c r="O17" i="4"/>
  <c r="O19" i="4" s="1"/>
  <c r="P17" i="4"/>
  <c r="P19" i="4" s="1"/>
  <c r="P22" i="4"/>
  <c r="P28" i="4" s="1"/>
  <c r="K17" i="4"/>
  <c r="K19" i="4" s="1"/>
  <c r="AA23" i="4"/>
  <c r="AA25" i="4" s="1"/>
  <c r="Z22" i="4"/>
  <c r="Z27" i="4" s="1"/>
  <c r="Z29" i="4" s="1"/>
  <c r="I15" i="4"/>
  <c r="S17" i="4"/>
  <c r="S22" i="4"/>
  <c r="H11" i="4"/>
  <c r="H13" i="4" s="1"/>
  <c r="H15" i="4"/>
  <c r="AE22" i="4"/>
  <c r="AE27" i="4" s="1"/>
  <c r="AE29" i="4" s="1"/>
  <c r="AE17" i="4"/>
  <c r="AE19" i="4" s="1"/>
  <c r="AD11" i="4"/>
  <c r="AD13" i="4" s="1"/>
  <c r="AD15" i="4"/>
  <c r="AD16" i="4" s="1"/>
  <c r="G23" i="4"/>
  <c r="G25" i="4" s="1"/>
  <c r="M26" i="4"/>
  <c r="D17" i="4"/>
  <c r="D21" i="4"/>
  <c r="D22" i="4" s="1"/>
  <c r="AK16" i="4"/>
  <c r="AJ13" i="4"/>
  <c r="AB26" i="4"/>
  <c r="AJ17" i="4"/>
  <c r="Y21" i="4"/>
  <c r="AL22" i="4"/>
  <c r="AL27" i="4" s="1"/>
  <c r="T22" i="4"/>
  <c r="T27" i="4" s="1"/>
  <c r="T29" i="4" s="1"/>
  <c r="G22" i="4"/>
  <c r="G27" i="4" s="1"/>
  <c r="G29" i="4" s="1"/>
  <c r="J22" i="4"/>
  <c r="J27" i="4" s="1"/>
  <c r="O22" i="4"/>
  <c r="O27" i="4" s="1"/>
  <c r="O29" i="4" s="1"/>
  <c r="J17" i="4"/>
  <c r="J19" i="4" s="1"/>
  <c r="AI22" i="4"/>
  <c r="AC22" i="4"/>
  <c r="AC27" i="4" s="1"/>
  <c r="AC29" i="4" s="1"/>
  <c r="E22" i="4"/>
  <c r="AI17" i="4"/>
  <c r="AL17" i="4"/>
  <c r="N25" i="4"/>
  <c r="N26" i="4"/>
  <c r="W22" i="4"/>
  <c r="P25" i="4"/>
  <c r="P26" i="4"/>
  <c r="AE25" i="4"/>
  <c r="AE26" i="4"/>
  <c r="AH22" i="4"/>
  <c r="AA22" i="4"/>
  <c r="W25" i="4"/>
  <c r="W26" i="4"/>
  <c r="R27" i="4"/>
  <c r="R29" i="4" s="1"/>
  <c r="R19" i="4"/>
  <c r="K27" i="4"/>
  <c r="K29" i="4" s="1"/>
  <c r="AC26" i="4"/>
  <c r="AC25" i="4"/>
  <c r="AM27" i="4"/>
  <c r="AJ27" i="4"/>
  <c r="AJ29" i="4" s="1"/>
  <c r="R23" i="4" a="1"/>
  <c r="AM23" i="4" a="1"/>
  <c r="E23" i="4" a="1"/>
  <c r="L17" i="4" a="1"/>
  <c r="L18" i="4"/>
  <c r="F24" i="4"/>
  <c r="M24" i="4"/>
  <c r="CP18" i="4"/>
  <c r="CN17" i="4" a="1"/>
  <c r="BE17" i="4" a="1"/>
  <c r="CP17" i="4" a="1"/>
  <c r="CN18" i="4"/>
  <c r="BE18" i="4"/>
  <c r="AV17" i="4" a="1"/>
  <c r="AV18" i="4"/>
  <c r="AV14" i="4"/>
  <c r="BE14" i="4"/>
  <c r="CN14" i="4"/>
  <c r="CP14" i="4"/>
  <c r="AT17" i="4" a="1"/>
  <c r="AR17" i="4" a="1"/>
  <c r="P14" i="4"/>
  <c r="CO17" i="4" a="1"/>
  <c r="BD14" i="4"/>
  <c r="AR18" i="4"/>
  <c r="W24" i="4"/>
  <c r="CO18" i="4"/>
  <c r="AT14" i="4"/>
  <c r="BS17" i="4" a="1"/>
  <c r="BD17" i="4" a="1"/>
  <c r="AR14" i="4"/>
  <c r="CO14" i="4"/>
  <c r="AU17" i="4" a="1"/>
  <c r="CM18" i="4"/>
  <c r="BS18" i="4"/>
  <c r="P24" i="4"/>
  <c r="BD18" i="4"/>
  <c r="AU18" i="4"/>
  <c r="CM17" i="4" a="1"/>
  <c r="CM14" i="4"/>
  <c r="AT18" i="4"/>
  <c r="AU14" i="4"/>
  <c r="S24" i="4"/>
  <c r="BF14" i="4"/>
  <c r="BF17" i="4" a="1"/>
  <c r="BF18" i="4"/>
  <c r="I14" i="4"/>
  <c r="AX18" i="4"/>
  <c r="R24" i="4"/>
  <c r="BC14" i="4"/>
  <c r="AQ18" i="4"/>
  <c r="V14" i="4"/>
  <c r="R20" i="4"/>
  <c r="AQ17" i="4" a="1"/>
  <c r="Z24" i="4"/>
  <c r="AX14" i="4"/>
  <c r="AQ14" i="4"/>
  <c r="AX17" i="4" a="1"/>
  <c r="CI14" i="4"/>
  <c r="CH18" i="4"/>
  <c r="CH17" i="4" a="1"/>
  <c r="AC20" i="4"/>
  <c r="AC24" i="4"/>
  <c r="BT18" i="4"/>
  <c r="BB14" i="4"/>
  <c r="BT17" i="4" a="1"/>
  <c r="BT14" i="4"/>
  <c r="Z14" i="4"/>
  <c r="Z17" i="4" s="1" a="1"/>
  <c r="AW18" i="4"/>
  <c r="AW14" i="4"/>
  <c r="BB18" i="4"/>
  <c r="AW17" i="4" a="1"/>
  <c r="AA24" i="4"/>
  <c r="BB17" i="4" a="1"/>
  <c r="U18" i="4"/>
  <c r="CD18" i="4"/>
  <c r="CQ14" i="4"/>
  <c r="CR18" i="4"/>
  <c r="CQ17" i="4" a="1"/>
  <c r="CQ18" i="4"/>
  <c r="BS14" i="4"/>
  <c r="CC18" i="4"/>
  <c r="CC14" i="4"/>
  <c r="CC17" i="4" a="1"/>
  <c r="CD14" i="4"/>
  <c r="CD17" i="4" s="1" a="1"/>
  <c r="CR14" i="4"/>
  <c r="CR17" i="4" s="1" a="1"/>
  <c r="CS14" i="4"/>
  <c r="CS18" i="4"/>
  <c r="CS17" i="4" a="1"/>
  <c r="BR18" i="4"/>
  <c r="AK17" i="4" a="1"/>
  <c r="CT14" i="4"/>
  <c r="CT18" i="4"/>
  <c r="AK14" i="4"/>
  <c r="BR17" i="4" a="1"/>
  <c r="CT17" i="4" a="1"/>
  <c r="AK18" i="4"/>
  <c r="BV14" i="4"/>
  <c r="BV17" i="4" a="1"/>
  <c r="BV18" i="4"/>
  <c r="AJ24" i="4"/>
  <c r="BU17" i="4" a="1"/>
  <c r="BU18" i="4"/>
  <c r="C20" i="4"/>
  <c r="AJ20" i="4"/>
  <c r="G20" i="4"/>
  <c r="AS17" i="4" a="1"/>
  <c r="AS18" i="4"/>
  <c r="AS14" i="4"/>
  <c r="T24" i="4"/>
  <c r="U14" i="4"/>
  <c r="T14" i="4"/>
  <c r="AI20" i="4"/>
  <c r="AI24" i="4"/>
  <c r="CF17" i="4" a="1"/>
  <c r="CF18" i="4"/>
  <c r="CG18" i="4"/>
  <c r="CG14" i="4"/>
  <c r="CG17" i="4" a="1"/>
  <c r="AE24" i="4"/>
  <c r="CF14" i="4"/>
  <c r="BK18" i="4"/>
  <c r="N14" i="4"/>
  <c r="O24" i="4"/>
  <c r="N24" i="4"/>
  <c r="BK14" i="4"/>
  <c r="BL14" i="4"/>
  <c r="BL18" i="4"/>
  <c r="CH14" i="4"/>
  <c r="BL17" i="4" a="1"/>
  <c r="BK17" i="4" a="1"/>
  <c r="BG14" i="4"/>
  <c r="K24" i="4"/>
  <c r="BG18" i="4"/>
  <c r="BH14" i="4"/>
  <c r="J24" i="4"/>
  <c r="BG17" i="4" a="1"/>
  <c r="BH17" i="4" a="1"/>
  <c r="BH18" i="4"/>
  <c r="AB24" i="4"/>
  <c r="CK18" i="4"/>
  <c r="CK17" i="4" a="1"/>
  <c r="CJ14" i="4"/>
  <c r="CK14" i="4"/>
  <c r="CJ17" i="4" a="1"/>
  <c r="CJ18" i="4"/>
  <c r="BJ14" i="4"/>
  <c r="BJ18" i="4"/>
  <c r="BJ17" i="4" a="1"/>
  <c r="CA17" i="4" a="1"/>
  <c r="CA18" i="4"/>
  <c r="CB17" i="4" a="1"/>
  <c r="CB18" i="4"/>
  <c r="CB14" i="4"/>
  <c r="CA14" i="4"/>
  <c r="AN18" i="4"/>
  <c r="AN14" i="4"/>
  <c r="AN17" i="4" a="1"/>
  <c r="E20" i="4"/>
  <c r="G24" i="4"/>
  <c r="Y18" i="4"/>
  <c r="BQ14" i="4"/>
  <c r="E24" i="4"/>
  <c r="Y17" i="4" a="1"/>
  <c r="AG20" i="4"/>
  <c r="AG24" i="4"/>
  <c r="AM20" i="4"/>
  <c r="AM24" i="4"/>
  <c r="BR14" i="4"/>
  <c r="BI18" i="4"/>
  <c r="BI17" i="4" a="1"/>
  <c r="BP17" i="4" a="1"/>
  <c r="AY18" i="4"/>
  <c r="AY17" i="4" a="1"/>
  <c r="AZ17" i="4" a="1"/>
  <c r="D24" i="4"/>
  <c r="BX17" i="4" a="1"/>
  <c r="BO17" i="4" a="1"/>
  <c r="BW17" i="4" a="1"/>
  <c r="X24" i="4"/>
  <c r="X20" i="4"/>
  <c r="AF24" i="4"/>
  <c r="AH20" i="4"/>
  <c r="AH24" i="4"/>
  <c r="AH14" i="4"/>
  <c r="AL20" i="4"/>
  <c r="AL24" i="4"/>
  <c r="AV17" i="4" l="1"/>
  <c r="CP17" i="4"/>
  <c r="BE17" i="4"/>
  <c r="CN17" i="4"/>
  <c r="BE22" i="4"/>
  <c r="AR22" i="4"/>
  <c r="CM17" i="4"/>
  <c r="CM19" i="4" s="1"/>
  <c r="BS24" i="4"/>
  <c r="AU17" i="4"/>
  <c r="BD17" i="4"/>
  <c r="BS17" i="4"/>
  <c r="BS19" i="4" s="1"/>
  <c r="CO17" i="4"/>
  <c r="AR17" i="4"/>
  <c r="AR19" i="4" s="1"/>
  <c r="AT17" i="4"/>
  <c r="AT19" i="4" s="1"/>
  <c r="CM22" i="4"/>
  <c r="CM28" i="4" s="1"/>
  <c r="AX22" i="4"/>
  <c r="CO22" i="4"/>
  <c r="BF17" i="4"/>
  <c r="BF19" i="4" s="1"/>
  <c r="BF22" i="4"/>
  <c r="BF27" i="4" s="1"/>
  <c r="BF29" i="4" s="1"/>
  <c r="Z17" i="4"/>
  <c r="Z19" i="4" s="1"/>
  <c r="AX17" i="4"/>
  <c r="AX19" i="4" s="1"/>
  <c r="AQ17" i="4"/>
  <c r="AQ19" i="4" s="1"/>
  <c r="AQ22" i="4"/>
  <c r="CH17" i="4"/>
  <c r="CH19" i="4" s="1"/>
  <c r="CH22" i="4"/>
  <c r="CH28" i="4" s="1"/>
  <c r="BT22" i="4"/>
  <c r="CQ22" i="4"/>
  <c r="BB17" i="4"/>
  <c r="AW17" i="4"/>
  <c r="AW19" i="4" s="1"/>
  <c r="BT17" i="4"/>
  <c r="BT19" i="4" s="1"/>
  <c r="BQ22" i="4"/>
  <c r="AW22" i="4"/>
  <c r="AW28" i="4" s="1"/>
  <c r="BB22" i="4"/>
  <c r="BB27" i="4" s="1"/>
  <c r="BB29" i="4" s="1"/>
  <c r="CD17" i="4"/>
  <c r="CC17" i="4"/>
  <c r="CC19" i="4" s="1"/>
  <c r="CQ17" i="4"/>
  <c r="CQ19" i="4" s="1"/>
  <c r="CR17" i="4"/>
  <c r="CR19" i="4" s="1"/>
  <c r="C22" i="4"/>
  <c r="C27" i="4" s="1"/>
  <c r="C29" i="4" s="1"/>
  <c r="CR22" i="4"/>
  <c r="CR27" i="4" s="1"/>
  <c r="CT17" i="4"/>
  <c r="CT19" i="4" s="1"/>
  <c r="BR17" i="4"/>
  <c r="BR19" i="4" s="1"/>
  <c r="BR24" i="4"/>
  <c r="CS17" i="4"/>
  <c r="CS19" i="4" s="1"/>
  <c r="BV22" i="4"/>
  <c r="BV27" i="4" s="1"/>
  <c r="BV29" i="4" s="1"/>
  <c r="CS22" i="4"/>
  <c r="CS27" i="4" s="1"/>
  <c r="CS29" i="4" s="1"/>
  <c r="BV17" i="4"/>
  <c r="BV19" i="4" s="1"/>
  <c r="BU22" i="4"/>
  <c r="BU27" i="4" s="1"/>
  <c r="BU29" i="4" s="1"/>
  <c r="BU17" i="4"/>
  <c r="BU19" i="4" s="1"/>
  <c r="AS17" i="4"/>
  <c r="AS19" i="4" s="1"/>
  <c r="AS22" i="4"/>
  <c r="AS27" i="4" s="1"/>
  <c r="AS29" i="4" s="1"/>
  <c r="G19" i="4"/>
  <c r="CG17" i="4"/>
  <c r="CG19" i="4" s="1"/>
  <c r="CF17" i="4"/>
  <c r="CF19" i="4" s="1"/>
  <c r="CF22" i="4"/>
  <c r="CF27" i="4" s="1"/>
  <c r="CF29" i="4" s="1"/>
  <c r="CG22" i="4"/>
  <c r="CG27" i="4" s="1"/>
  <c r="CG29" i="4" s="1"/>
  <c r="BL22" i="4"/>
  <c r="BL27" i="4" s="1"/>
  <c r="BL29" i="4" s="1"/>
  <c r="BK17" i="4"/>
  <c r="BK19" i="4" s="1"/>
  <c r="BL17" i="4"/>
  <c r="BL19" i="4" s="1"/>
  <c r="BK22" i="4"/>
  <c r="BH17" i="4"/>
  <c r="BH19" i="4" s="1"/>
  <c r="BG17" i="4"/>
  <c r="BG19" i="4" s="1"/>
  <c r="BH22" i="4"/>
  <c r="BH27" i="4" s="1"/>
  <c r="BH29" i="4" s="1"/>
  <c r="CK22" i="4"/>
  <c r="CK27" i="4" s="1"/>
  <c r="CK29" i="4" s="1"/>
  <c r="CJ17" i="4"/>
  <c r="CJ19" i="4" s="1"/>
  <c r="CK17" i="4"/>
  <c r="CK19" i="4" s="1"/>
  <c r="CJ22" i="4"/>
  <c r="CJ28" i="4" s="1"/>
  <c r="BJ22" i="4"/>
  <c r="BJ28" i="4" s="1"/>
  <c r="CA22" i="4"/>
  <c r="CA27" i="4" s="1"/>
  <c r="CA29" i="4" s="1"/>
  <c r="BJ17" i="4"/>
  <c r="BJ19" i="4" s="1"/>
  <c r="CB22" i="4"/>
  <c r="CB27" i="4" s="1"/>
  <c r="CB29" i="4" s="1"/>
  <c r="CB17" i="4"/>
  <c r="CB19" i="4" s="1"/>
  <c r="CA17" i="4"/>
  <c r="CA19" i="4" s="1"/>
  <c r="AN17" i="4"/>
  <c r="AN19" i="4" s="1"/>
  <c r="X28" i="4"/>
  <c r="BI17" i="4"/>
  <c r="BI19" i="4" s="1"/>
  <c r="BW17" i="4"/>
  <c r="BO17" i="4"/>
  <c r="BX17" i="4"/>
  <c r="AZ17" i="4"/>
  <c r="AY17" i="4"/>
  <c r="BP17" i="4"/>
  <c r="BI21" i="4"/>
  <c r="BI23" i="4" s="1" a="1"/>
  <c r="BI23" i="4" s="1"/>
  <c r="BE27" i="4"/>
  <c r="BE29" i="4" s="1"/>
  <c r="BE28" i="4"/>
  <c r="CO28" i="4"/>
  <c r="CO27" i="4"/>
  <c r="CO29" i="4" s="1"/>
  <c r="CM27" i="4"/>
  <c r="CM29" i="4" s="1"/>
  <c r="BR27" i="4"/>
  <c r="BR29" i="4" s="1"/>
  <c r="AX26" i="4"/>
  <c r="AX25" i="4"/>
  <c r="CN28" i="4"/>
  <c r="CN27" i="4"/>
  <c r="CN29" i="4" s="1"/>
  <c r="BW16" i="4"/>
  <c r="BO16" i="4"/>
  <c r="AT25" i="4"/>
  <c r="AT26" i="4"/>
  <c r="AW25" i="4"/>
  <c r="AW26" i="4"/>
  <c r="CO19" i="4"/>
  <c r="BE26" i="4"/>
  <c r="BE25" i="4"/>
  <c r="CO26" i="4"/>
  <c r="CO25" i="4"/>
  <c r="BF28" i="4"/>
  <c r="AX28" i="4"/>
  <c r="AX27" i="4"/>
  <c r="AX29" i="4" s="1"/>
  <c r="BX16" i="4"/>
  <c r="AT27" i="4"/>
  <c r="AT29" i="4" s="1"/>
  <c r="AT28" i="4"/>
  <c r="AW27" i="4"/>
  <c r="AW29" i="4" s="1"/>
  <c r="CS25" i="4"/>
  <c r="CS26" i="4"/>
  <c r="CT27" i="4"/>
  <c r="CT28" i="4" s="1"/>
  <c r="AN27" i="4"/>
  <c r="AN29" i="4" s="1"/>
  <c r="CK26" i="4"/>
  <c r="CK25" i="4"/>
  <c r="BS28" i="4"/>
  <c r="BS27" i="4"/>
  <c r="BS29" i="4" s="1"/>
  <c r="CN19" i="4"/>
  <c r="BT27" i="4"/>
  <c r="BT29" i="4" s="1"/>
  <c r="CS28" i="4"/>
  <c r="CG25" i="4"/>
  <c r="CG26" i="4"/>
  <c r="AV19" i="4"/>
  <c r="BD25" i="4"/>
  <c r="BD26" i="4"/>
  <c r="CC27" i="4"/>
  <c r="CC29" i="4" s="1"/>
  <c r="AO16" i="4"/>
  <c r="AZ16" i="4"/>
  <c r="AP16" i="4"/>
  <c r="CP28" i="4"/>
  <c r="CP27" i="4"/>
  <c r="CP29" i="4" s="1"/>
  <c r="AV28" i="4"/>
  <c r="AV27" i="4"/>
  <c r="AV29" i="4" s="1"/>
  <c r="BB25" i="4"/>
  <c r="BB26" i="4"/>
  <c r="BD28" i="4"/>
  <c r="BD27" i="4"/>
  <c r="BD29" i="4" s="1"/>
  <c r="BE19" i="4"/>
  <c r="CA25" i="4"/>
  <c r="CA26" i="4"/>
  <c r="BC28" i="4"/>
  <c r="BC30" i="4"/>
  <c r="BC27" i="4"/>
  <c r="BC29" i="4" s="1"/>
  <c r="BG27" i="4"/>
  <c r="BG29" i="4" s="1"/>
  <c r="AS26" i="4"/>
  <c r="AS25" i="4"/>
  <c r="AQ26" i="4"/>
  <c r="AQ25" i="4"/>
  <c r="AU28" i="4"/>
  <c r="AU27" i="4"/>
  <c r="AU29" i="4" s="1"/>
  <c r="CB26" i="4"/>
  <c r="CB25" i="4"/>
  <c r="CP25" i="4"/>
  <c r="CP26" i="4"/>
  <c r="AV25" i="4"/>
  <c r="AV26" i="4"/>
  <c r="BD19" i="4"/>
  <c r="BC19" i="4"/>
  <c r="BC20" i="4"/>
  <c r="CJ25" i="4"/>
  <c r="CJ26" i="4"/>
  <c r="BC25" i="4"/>
  <c r="BC26" i="4"/>
  <c r="BJ25" i="4"/>
  <c r="BJ26" i="4"/>
  <c r="AQ27" i="4"/>
  <c r="AQ29" i="4" s="1"/>
  <c r="AQ28" i="4"/>
  <c r="AU25" i="4"/>
  <c r="AU26" i="4"/>
  <c r="CI28" i="4"/>
  <c r="CI30" i="4"/>
  <c r="CI27" i="4"/>
  <c r="CI29" i="4" s="1"/>
  <c r="CP19" i="4"/>
  <c r="CD19" i="4"/>
  <c r="BP16" i="4"/>
  <c r="AR28" i="4"/>
  <c r="AR27" i="4"/>
  <c r="AR29" i="4" s="1"/>
  <c r="BV26" i="4"/>
  <c r="BV25" i="4"/>
  <c r="AU19" i="4"/>
  <c r="CI25" i="4"/>
  <c r="CI26" i="4"/>
  <c r="BQ27" i="4"/>
  <c r="BQ29" i="4" s="1"/>
  <c r="BQ28" i="4"/>
  <c r="AY21" i="4"/>
  <c r="AY22" i="4" s="1"/>
  <c r="CD27" i="4"/>
  <c r="CD29" i="4" s="1"/>
  <c r="BH26" i="4"/>
  <c r="BH25" i="4"/>
  <c r="CM26" i="4"/>
  <c r="CM25" i="4"/>
  <c r="AR26" i="4"/>
  <c r="AR25" i="4"/>
  <c r="CH25" i="4"/>
  <c r="CH26" i="4"/>
  <c r="CN26" i="4"/>
  <c r="CN25" i="4"/>
  <c r="CQ27" i="4"/>
  <c r="CQ29" i="4" s="1"/>
  <c r="CI20" i="4"/>
  <c r="CI19" i="4"/>
  <c r="BQ26" i="4"/>
  <c r="BQ25" i="4"/>
  <c r="BU25" i="4"/>
  <c r="BU26" i="4"/>
  <c r="BB19" i="4"/>
  <c r="BI13" i="4"/>
  <c r="AG25" i="4"/>
  <c r="AB30" i="4"/>
  <c r="M30" i="4"/>
  <c r="F30" i="4"/>
  <c r="N28" i="4"/>
  <c r="C25" i="4"/>
  <c r="C26" i="4"/>
  <c r="AB28" i="4"/>
  <c r="AG30" i="4"/>
  <c r="AG28" i="4"/>
  <c r="AJ28" i="4"/>
  <c r="F26" i="4"/>
  <c r="M28" i="4"/>
  <c r="F28" i="4"/>
  <c r="AD14" i="4"/>
  <c r="L14" i="4"/>
  <c r="AE13" i="4"/>
  <c r="V16" i="4"/>
  <c r="L17" i="4"/>
  <c r="L20" i="4" s="1"/>
  <c r="L21" i="4"/>
  <c r="L23" i="4" s="1" a="1"/>
  <c r="L23" i="4" s="1"/>
  <c r="P27" i="4"/>
  <c r="P29" i="4" s="1"/>
  <c r="P31" i="4" s="1"/>
  <c r="I16" i="4"/>
  <c r="AF28" i="4"/>
  <c r="AA26" i="4"/>
  <c r="Y22" i="4"/>
  <c r="U22" i="4"/>
  <c r="Y17" i="4"/>
  <c r="Y19" i="4" s="1"/>
  <c r="Q16" i="4"/>
  <c r="AC19" i="4"/>
  <c r="P30" i="4"/>
  <c r="Z28" i="4"/>
  <c r="AE28" i="4"/>
  <c r="S28" i="4"/>
  <c r="S27" i="4"/>
  <c r="S29" i="4" s="1"/>
  <c r="S30" i="4"/>
  <c r="S19" i="4"/>
  <c r="H16" i="4"/>
  <c r="AG31" i="4"/>
  <c r="M31" i="4"/>
  <c r="AB31" i="4"/>
  <c r="AD21" i="4"/>
  <c r="AD22" i="4" s="1"/>
  <c r="F32" i="4"/>
  <c r="E23" i="4"/>
  <c r="T28" i="4"/>
  <c r="AL29" i="4"/>
  <c r="AL31" i="4" s="1"/>
  <c r="AL28" i="4"/>
  <c r="D27" i="4"/>
  <c r="D29" i="4" s="1"/>
  <c r="D19" i="4"/>
  <c r="AK17" i="4"/>
  <c r="AK21" i="4"/>
  <c r="AK22" i="4" s="1"/>
  <c r="AJ19" i="4"/>
  <c r="E27" i="4"/>
  <c r="E29" i="4" s="1"/>
  <c r="E31" i="4" s="1"/>
  <c r="G28" i="4"/>
  <c r="J28" i="4"/>
  <c r="AC28" i="4"/>
  <c r="AM28" i="4"/>
  <c r="O28" i="4"/>
  <c r="AC30" i="4"/>
  <c r="AI27" i="4"/>
  <c r="AI29" i="4" s="1"/>
  <c r="AI32" i="4" s="1"/>
  <c r="R23" i="4"/>
  <c r="R26" i="4" s="1"/>
  <c r="AM23" i="4"/>
  <c r="AM26" i="4" s="1"/>
  <c r="AJ32" i="4"/>
  <c r="AJ31" i="4"/>
  <c r="Z31" i="4"/>
  <c r="Z32" i="4"/>
  <c r="G31" i="4"/>
  <c r="G32" i="4"/>
  <c r="N32" i="4"/>
  <c r="N31" i="4"/>
  <c r="AE32" i="4"/>
  <c r="AE31" i="4"/>
  <c r="AC32" i="4"/>
  <c r="AC31" i="4"/>
  <c r="AF31" i="4"/>
  <c r="AF32" i="4"/>
  <c r="K31" i="4"/>
  <c r="K32" i="4"/>
  <c r="W27" i="4"/>
  <c r="W29" i="4" s="1"/>
  <c r="O32" i="4"/>
  <c r="O31" i="4"/>
  <c r="K28" i="4"/>
  <c r="R28" i="4"/>
  <c r="AA28" i="4"/>
  <c r="AA27" i="4"/>
  <c r="AA29" i="4" s="1"/>
  <c r="AL19" i="4"/>
  <c r="R31" i="4"/>
  <c r="R32" i="4"/>
  <c r="AH27" i="4"/>
  <c r="AH29" i="4" s="1"/>
  <c r="X31" i="4"/>
  <c r="X32" i="4"/>
  <c r="T31" i="4"/>
  <c r="T32" i="4"/>
  <c r="AI19" i="4"/>
  <c r="AI23" i="4" a="1"/>
  <c r="AA30" i="4"/>
  <c r="AD18" i="4"/>
  <c r="AD17" i="4" a="1"/>
  <c r="AE30" i="4"/>
  <c r="N30" i="4"/>
  <c r="R30" i="4"/>
  <c r="AM30" i="4"/>
  <c r="AV24" i="4"/>
  <c r="CN20" i="4"/>
  <c r="BE24" i="4"/>
  <c r="CN24" i="4"/>
  <c r="CP20" i="4"/>
  <c r="Q14" i="4"/>
  <c r="Q17" i="4" a="1"/>
  <c r="AV20" i="4"/>
  <c r="CP24" i="4"/>
  <c r="BE20" i="4"/>
  <c r="Q18" i="4"/>
  <c r="AT24" i="4"/>
  <c r="AU20" i="4"/>
  <c r="CO24" i="4"/>
  <c r="AU24" i="4"/>
  <c r="AR24" i="4"/>
  <c r="BS20" i="4"/>
  <c r="AT20" i="4"/>
  <c r="BD24" i="4"/>
  <c r="CO20" i="4"/>
  <c r="CM20" i="4"/>
  <c r="P20" i="4"/>
  <c r="CD24" i="4"/>
  <c r="BD20" i="4"/>
  <c r="CM24" i="4"/>
  <c r="BS30" i="4"/>
  <c r="S20" i="4"/>
  <c r="AR20" i="4"/>
  <c r="BF24" i="4"/>
  <c r="BF20" i="4"/>
  <c r="I18" i="4"/>
  <c r="I17" i="4" a="1"/>
  <c r="AJ23" i="4" a="1"/>
  <c r="V18" i="4"/>
  <c r="V17" i="4" a="1"/>
  <c r="AQ24" i="4"/>
  <c r="AX24" i="4"/>
  <c r="AX20" i="4"/>
  <c r="AJ30" i="4"/>
  <c r="AQ20" i="4"/>
  <c r="CH24" i="4"/>
  <c r="CH20" i="4"/>
  <c r="BT20" i="4"/>
  <c r="BB20" i="4"/>
  <c r="BB24" i="4"/>
  <c r="Z30" i="4"/>
  <c r="AW24" i="4"/>
  <c r="Z20" i="4"/>
  <c r="CC24" i="4"/>
  <c r="BT24" i="4"/>
  <c r="BQ24" i="4"/>
  <c r="AW20" i="4"/>
  <c r="CD20" i="4"/>
  <c r="BQ17" i="4" a="1"/>
  <c r="C24" i="4"/>
  <c r="CC20" i="4"/>
  <c r="CQ24" i="4"/>
  <c r="CT24" i="4"/>
  <c r="CR20" i="4"/>
  <c r="CR24" i="4"/>
  <c r="CQ20" i="4"/>
  <c r="CS20" i="4"/>
  <c r="BR20" i="4"/>
  <c r="CT20" i="4"/>
  <c r="CT30" i="4"/>
  <c r="CS24" i="4"/>
  <c r="AK24" i="4"/>
  <c r="BV24" i="4"/>
  <c r="BV20" i="4"/>
  <c r="X23" i="4" a="1"/>
  <c r="BU24" i="4"/>
  <c r="BU20" i="4"/>
  <c r="BU14" i="4"/>
  <c r="X30" i="4"/>
  <c r="O30" i="4"/>
  <c r="AS24" i="4"/>
  <c r="AS20" i="4"/>
  <c r="AH23" i="4" a="1"/>
  <c r="T30" i="4"/>
  <c r="U17" i="4" a="1"/>
  <c r="U24" i="4"/>
  <c r="T17" i="4" a="1"/>
  <c r="K30" i="4"/>
  <c r="G26" i="4"/>
  <c r="G30" i="4"/>
  <c r="AE20" i="4"/>
  <c r="CG24" i="4"/>
  <c r="AE14" i="4"/>
  <c r="CF24" i="4"/>
  <c r="J30" i="4"/>
  <c r="CG20" i="4"/>
  <c r="CF20" i="4"/>
  <c r="BK20" i="4"/>
  <c r="BL20" i="4"/>
  <c r="BL24" i="4"/>
  <c r="BK24" i="4"/>
  <c r="AN24" i="4"/>
  <c r="O20" i="4"/>
  <c r="N20" i="4"/>
  <c r="BG24" i="4"/>
  <c r="BH24" i="4"/>
  <c r="J20" i="4"/>
  <c r="BH20" i="4"/>
  <c r="BG20" i="4"/>
  <c r="Y24" i="4"/>
  <c r="K20" i="4"/>
  <c r="CJ24" i="4"/>
  <c r="CK24" i="4"/>
  <c r="CJ20" i="4"/>
  <c r="CK20" i="4"/>
  <c r="BJ24" i="4"/>
  <c r="BJ20" i="4"/>
  <c r="H17" i="4" a="1"/>
  <c r="H18" i="4"/>
  <c r="H14" i="4"/>
  <c r="CB24" i="4"/>
  <c r="CA24" i="4"/>
  <c r="CA20" i="4"/>
  <c r="CB20" i="4"/>
  <c r="AN20" i="4"/>
  <c r="Y14" i="4"/>
  <c r="AY24" i="4"/>
  <c r="AL30" i="4"/>
  <c r="AL23" i="4" a="1"/>
  <c r="AF30" i="4"/>
  <c r="BW18" i="4"/>
  <c r="BI20" i="4"/>
  <c r="BW20" i="4"/>
  <c r="AP18" i="4"/>
  <c r="BO20" i="4"/>
  <c r="BO18" i="4"/>
  <c r="AP17" i="4" a="1"/>
  <c r="BP18" i="4"/>
  <c r="D20" i="4"/>
  <c r="BX20" i="4"/>
  <c r="AZ20" i="4"/>
  <c r="AZ18" i="4"/>
  <c r="BX18" i="4"/>
  <c r="BP20" i="4"/>
  <c r="AO17" i="4" a="1"/>
  <c r="AO18" i="4"/>
  <c r="BI14" i="4"/>
  <c r="AF20" i="4"/>
  <c r="CP30" i="4" l="1"/>
  <c r="CN30" i="4"/>
  <c r="BE30" i="4"/>
  <c r="AV30" i="4"/>
  <c r="BB28" i="4"/>
  <c r="BD30" i="4"/>
  <c r="AR30" i="4"/>
  <c r="AU30" i="4"/>
  <c r="CO30" i="4"/>
  <c r="AT30" i="4"/>
  <c r="CM30" i="4"/>
  <c r="CR28" i="4"/>
  <c r="CH27" i="4"/>
  <c r="CH29" i="4" s="1"/>
  <c r="I17" i="4"/>
  <c r="I19" i="4" s="1"/>
  <c r="CQ28" i="4"/>
  <c r="AX30" i="4"/>
  <c r="AQ30" i="4"/>
  <c r="AJ23" i="4"/>
  <c r="BT28" i="4"/>
  <c r="CH30" i="4"/>
  <c r="CG28" i="4"/>
  <c r="BU28" i="4"/>
  <c r="BQ30" i="4"/>
  <c r="AW30" i="4"/>
  <c r="BB30" i="4"/>
  <c r="CD28" i="4"/>
  <c r="C28" i="4"/>
  <c r="CR30" i="4"/>
  <c r="C30" i="4"/>
  <c r="BQ17" i="4"/>
  <c r="CC28" i="4"/>
  <c r="CS30" i="4"/>
  <c r="CK28" i="4"/>
  <c r="BV28" i="4"/>
  <c r="BR28" i="4"/>
  <c r="BV30" i="4"/>
  <c r="CJ27" i="4"/>
  <c r="CJ29" i="4" s="1"/>
  <c r="AS28" i="4"/>
  <c r="CA28" i="4"/>
  <c r="BU30" i="4"/>
  <c r="X23" i="4"/>
  <c r="AS30" i="4"/>
  <c r="CF28" i="4"/>
  <c r="AH28" i="4"/>
  <c r="AH23" i="4"/>
  <c r="U17" i="4"/>
  <c r="T17" i="4"/>
  <c r="BJ27" i="4"/>
  <c r="BJ29" i="4" s="1"/>
  <c r="BK27" i="4"/>
  <c r="BK29" i="4" s="1"/>
  <c r="BG28" i="4"/>
  <c r="BL28" i="4"/>
  <c r="BH28" i="4"/>
  <c r="CG30" i="4"/>
  <c r="BH30" i="4"/>
  <c r="CB28" i="4"/>
  <c r="CK30" i="4"/>
  <c r="CJ30" i="4"/>
  <c r="BJ30" i="4"/>
  <c r="CA30" i="4"/>
  <c r="CB30" i="4"/>
  <c r="AN28" i="4"/>
  <c r="BI22" i="4"/>
  <c r="BI28" i="4" s="1"/>
  <c r="AO17" i="4"/>
  <c r="AP17" i="4"/>
  <c r="AP21" i="4"/>
  <c r="BI26" i="4"/>
  <c r="BI25" i="4"/>
  <c r="BP19" i="4"/>
  <c r="AO21" i="4"/>
  <c r="BX21" i="4"/>
  <c r="BX23" i="4" s="1" a="1"/>
  <c r="BX23" i="4" s="1"/>
  <c r="AY19" i="4"/>
  <c r="AZ21" i="4"/>
  <c r="AZ19" i="4"/>
  <c r="AY27" i="4"/>
  <c r="BX19" i="4"/>
  <c r="BP21" i="4"/>
  <c r="BO21" i="4"/>
  <c r="BO19" i="4"/>
  <c r="BW21" i="4"/>
  <c r="BW19" i="4"/>
  <c r="W28" i="4"/>
  <c r="C31" i="4"/>
  <c r="C32" i="4"/>
  <c r="V17" i="4"/>
  <c r="V19" i="4" s="1"/>
  <c r="V21" i="4"/>
  <c r="V23" i="4" s="1" a="1"/>
  <c r="V23" i="4" s="1"/>
  <c r="I21" i="4"/>
  <c r="I23" i="4" s="1" a="1"/>
  <c r="I23" i="4" s="1"/>
  <c r="P32" i="4"/>
  <c r="L26" i="4"/>
  <c r="L25" i="4"/>
  <c r="L19" i="4"/>
  <c r="L22" i="4"/>
  <c r="AD17" i="4"/>
  <c r="AD19" i="4" s="1"/>
  <c r="Y27" i="4"/>
  <c r="Y29" i="4" s="1"/>
  <c r="Y31" i="4" s="1"/>
  <c r="U27" i="4"/>
  <c r="Q17" i="4"/>
  <c r="Q21" i="4"/>
  <c r="Q23" i="4" s="1" a="1"/>
  <c r="Q23" i="4" s="1"/>
  <c r="H17" i="4"/>
  <c r="H19" i="4" s="1"/>
  <c r="AI23" i="4"/>
  <c r="AI28" i="4"/>
  <c r="S32" i="4"/>
  <c r="S31" i="4"/>
  <c r="H21" i="4"/>
  <c r="H23" i="4" s="1" a="1"/>
  <c r="H23" i="4" s="1"/>
  <c r="AD23" i="4" a="1"/>
  <c r="AD23" i="4" s="1"/>
  <c r="AD27" i="4"/>
  <c r="AD29" i="4" s="1"/>
  <c r="E28" i="4"/>
  <c r="E25" i="4"/>
  <c r="AL32" i="4"/>
  <c r="D31" i="4"/>
  <c r="D32" i="4"/>
  <c r="D28" i="4"/>
  <c r="AL23" i="4"/>
  <c r="AK27" i="4"/>
  <c r="AK29" i="4" s="1"/>
  <c r="AK19" i="4"/>
  <c r="E32" i="4"/>
  <c r="AI31" i="4"/>
  <c r="AH31" i="4"/>
  <c r="AH32" i="4"/>
  <c r="W32" i="4"/>
  <c r="W31" i="4"/>
  <c r="AA32" i="4"/>
  <c r="AA31" i="4"/>
  <c r="AM25" i="4"/>
  <c r="R25" i="4"/>
  <c r="AM29" i="4"/>
  <c r="E26" i="4"/>
  <c r="E30" i="4"/>
  <c r="D30" i="4"/>
  <c r="D23" i="4" a="1"/>
  <c r="AD24" i="4"/>
  <c r="W30" i="4"/>
  <c r="L24" i="4"/>
  <c r="AI30" i="4"/>
  <c r="BF23" i="4" a="1"/>
  <c r="BS23" i="4" a="1"/>
  <c r="BF30" i="4"/>
  <c r="I20" i="4"/>
  <c r="CQ23" i="4" a="1"/>
  <c r="CR23" i="4" a="1"/>
  <c r="BT23" i="4" a="1"/>
  <c r="CQ30" i="4"/>
  <c r="BT30" i="4"/>
  <c r="CF23" i="4" a="1"/>
  <c r="CF30" i="4"/>
  <c r="Z23" i="4" a="1"/>
  <c r="CD23" i="4" a="1"/>
  <c r="CD30" i="4"/>
  <c r="CC23" i="4" a="1"/>
  <c r="CC30" i="4"/>
  <c r="CT23" i="4" a="1"/>
  <c r="AK20" i="4"/>
  <c r="BR23" i="4" a="1"/>
  <c r="BR30" i="4"/>
  <c r="O23" i="4" a="1"/>
  <c r="AH30" i="4"/>
  <c r="K23" i="4" a="1"/>
  <c r="BG30" i="4"/>
  <c r="BL23" i="4" a="1"/>
  <c r="BK23" i="4" a="1"/>
  <c r="BL30" i="4"/>
  <c r="J23" i="4" a="1"/>
  <c r="BG23" i="4" a="1"/>
  <c r="AN23" i="4" a="1"/>
  <c r="AN30" i="4"/>
  <c r="Y20" i="4"/>
  <c r="BO23" i="4" a="1"/>
  <c r="AF23" i="4" a="1"/>
  <c r="BP23" i="4" a="1"/>
  <c r="BI24" i="4"/>
  <c r="BW23" i="4" a="1"/>
  <c r="AZ23" i="4" a="1"/>
  <c r="AY20" i="4"/>
  <c r="BS23" i="4" l="1"/>
  <c r="BF23" i="4"/>
  <c r="I22" i="4"/>
  <c r="I27" i="4" s="1"/>
  <c r="BT23" i="4"/>
  <c r="CR23" i="4"/>
  <c r="CQ23" i="4"/>
  <c r="AJ25" i="4"/>
  <c r="CF23" i="4"/>
  <c r="CD23" i="4"/>
  <c r="CC23" i="4"/>
  <c r="BQ19" i="4"/>
  <c r="BR23" i="4"/>
  <c r="CT23" i="4"/>
  <c r="O23" i="4"/>
  <c r="X25" i="4"/>
  <c r="AH25" i="4"/>
  <c r="U19" i="4"/>
  <c r="T19" i="4"/>
  <c r="K23" i="4"/>
  <c r="K25" i="4" s="1"/>
  <c r="BK28" i="4"/>
  <c r="BK23" i="4"/>
  <c r="BL23" i="4"/>
  <c r="J23" i="4"/>
  <c r="J25" i="4" s="1"/>
  <c r="BG23" i="4"/>
  <c r="AN23" i="4"/>
  <c r="Y28" i="4"/>
  <c r="BO23" i="4"/>
  <c r="BO25" i="4" s="1"/>
  <c r="BP23" i="4"/>
  <c r="BP25" i="4" s="1"/>
  <c r="AF23" i="4"/>
  <c r="BI30" i="4"/>
  <c r="BI27" i="4"/>
  <c r="BI29" i="4" s="1"/>
  <c r="BW23" i="4"/>
  <c r="BW25" i="4" s="1"/>
  <c r="AZ23" i="4"/>
  <c r="AZ25" i="4" s="1"/>
  <c r="BW22" i="4"/>
  <c r="AO22" i="4"/>
  <c r="BO22" i="4"/>
  <c r="AY28" i="4"/>
  <c r="AZ22" i="4"/>
  <c r="AZ27" i="4" s="1"/>
  <c r="AZ29" i="4" s="1"/>
  <c r="BX22" i="4"/>
  <c r="AP22" i="4"/>
  <c r="BX26" i="4"/>
  <c r="BX25" i="4"/>
  <c r="AP19" i="4"/>
  <c r="AO19" i="4"/>
  <c r="BP22" i="4"/>
  <c r="U28" i="4"/>
  <c r="AD28" i="4"/>
  <c r="AD20" i="4"/>
  <c r="V22" i="4"/>
  <c r="V25" i="4"/>
  <c r="V26" i="4"/>
  <c r="L30" i="4"/>
  <c r="L28" i="4"/>
  <c r="L27" i="4"/>
  <c r="L29" i="4" s="1"/>
  <c r="H22" i="4"/>
  <c r="Y32" i="4"/>
  <c r="Z23" i="4"/>
  <c r="Z25" i="4" s="1"/>
  <c r="Q22" i="4"/>
  <c r="Q26" i="4"/>
  <c r="Q25" i="4"/>
  <c r="Q19" i="4"/>
  <c r="AI25" i="4"/>
  <c r="I26" i="4"/>
  <c r="I25" i="4"/>
  <c r="H26" i="4"/>
  <c r="H25" i="4"/>
  <c r="AM31" i="4"/>
  <c r="AD32" i="4"/>
  <c r="AD31" i="4"/>
  <c r="AD25" i="4"/>
  <c r="AD26" i="4"/>
  <c r="D23" i="4"/>
  <c r="AL25" i="4"/>
  <c r="AK28" i="4"/>
  <c r="AK31" i="4"/>
  <c r="AK32" i="4"/>
  <c r="AI26" i="4"/>
  <c r="AM32" i="4"/>
  <c r="U30" i="4"/>
  <c r="AD30" i="4"/>
  <c r="Q20" i="4"/>
  <c r="Q24" i="4"/>
  <c r="I24" i="4"/>
  <c r="V24" i="4"/>
  <c r="AJ26" i="4"/>
  <c r="V20" i="4"/>
  <c r="AK30" i="4"/>
  <c r="AK23" i="4" a="1"/>
  <c r="BQ20" i="4"/>
  <c r="X26" i="4"/>
  <c r="AH26" i="4"/>
  <c r="U20" i="4"/>
  <c r="T20" i="4"/>
  <c r="K26" i="4"/>
  <c r="BK30" i="4"/>
  <c r="J26" i="4"/>
  <c r="H20" i="4"/>
  <c r="H24" i="4"/>
  <c r="Y23" i="4" a="1"/>
  <c r="Y30" i="4"/>
  <c r="BO26" i="4"/>
  <c r="BP26" i="4"/>
  <c r="AL26" i="4"/>
  <c r="BW26" i="4"/>
  <c r="BW24" i="4"/>
  <c r="AZ26" i="4"/>
  <c r="AO24" i="4"/>
  <c r="BO24" i="4"/>
  <c r="AY30" i="4"/>
  <c r="AZ24" i="4"/>
  <c r="AY23" i="4" a="1"/>
  <c r="BX24" i="4"/>
  <c r="AP24" i="4"/>
  <c r="AO20" i="4"/>
  <c r="AP20" i="4"/>
  <c r="BP24" i="4"/>
  <c r="BF25" i="4" l="1"/>
  <c r="BS25" i="4"/>
  <c r="CQ25" i="4"/>
  <c r="CR25" i="4"/>
  <c r="BT25" i="4"/>
  <c r="CF25" i="4"/>
  <c r="CD25" i="4"/>
  <c r="CC25" i="4"/>
  <c r="CT25" i="4"/>
  <c r="BR25" i="4"/>
  <c r="O25" i="4"/>
  <c r="BL25" i="4"/>
  <c r="BK25" i="4"/>
  <c r="BG25" i="4"/>
  <c r="AN25" i="4"/>
  <c r="Y23" i="4"/>
  <c r="AF25" i="4"/>
  <c r="BW27" i="4"/>
  <c r="BW29" i="4" s="1"/>
  <c r="AO27" i="4"/>
  <c r="AO29" i="4" s="1"/>
  <c r="AZ28" i="4"/>
  <c r="BO27" i="4"/>
  <c r="BO29" i="4" s="1"/>
  <c r="AY23" i="4"/>
  <c r="BP27" i="4"/>
  <c r="BP29" i="4" s="1"/>
  <c r="AP27" i="4"/>
  <c r="AP29" i="4" s="1"/>
  <c r="AP28" i="4"/>
  <c r="BX28" i="4"/>
  <c r="BX27" i="4"/>
  <c r="BX29" i="4" s="1"/>
  <c r="BX30" i="4"/>
  <c r="I29" i="4"/>
  <c r="I31" i="4" s="1"/>
  <c r="I28" i="4"/>
  <c r="V27" i="4"/>
  <c r="V29" i="4" s="1"/>
  <c r="L32" i="4"/>
  <c r="L31" i="4"/>
  <c r="H27" i="4"/>
  <c r="H29" i="4" s="1"/>
  <c r="H32" i="4" s="1"/>
  <c r="Q27" i="4"/>
  <c r="Q29" i="4" s="1"/>
  <c r="D25" i="4"/>
  <c r="AK23" i="4"/>
  <c r="D26" i="4"/>
  <c r="I30" i="4"/>
  <c r="BF26" i="4"/>
  <c r="BS26" i="4"/>
  <c r="CQ26" i="4"/>
  <c r="CR26" i="4"/>
  <c r="BT26" i="4"/>
  <c r="CF26" i="4"/>
  <c r="Z26" i="4"/>
  <c r="CD26" i="4"/>
  <c r="CC26" i="4"/>
  <c r="CT26" i="4"/>
  <c r="BR26" i="4"/>
  <c r="O26" i="4"/>
  <c r="J29" i="4"/>
  <c r="T23" i="4" a="1"/>
  <c r="U23" i="4" a="1"/>
  <c r="BK26" i="4"/>
  <c r="BL26" i="4"/>
  <c r="BG26" i="4"/>
  <c r="AN26" i="4"/>
  <c r="AF26" i="4"/>
  <c r="AP30" i="4"/>
  <c r="AP23" i="4" a="1"/>
  <c r="AO23" i="4" a="1"/>
  <c r="AZ30" i="4"/>
  <c r="J31" i="4" l="1"/>
  <c r="U23" i="4"/>
  <c r="T23" i="4"/>
  <c r="Y25" i="4"/>
  <c r="BO28" i="4"/>
  <c r="BP28" i="4"/>
  <c r="AP23" i="4"/>
  <c r="AO23" i="4"/>
  <c r="AO28" i="4"/>
  <c r="BW28" i="4"/>
  <c r="AY25" i="4"/>
  <c r="I32" i="4"/>
  <c r="Q28" i="4"/>
  <c r="V28" i="4"/>
  <c r="H28" i="4"/>
  <c r="V32" i="4"/>
  <c r="V31" i="4"/>
  <c r="H31" i="4"/>
  <c r="Q32" i="4"/>
  <c r="Q31" i="4"/>
  <c r="AK25" i="4"/>
  <c r="Q30" i="4"/>
  <c r="V30" i="4"/>
  <c r="H30" i="4"/>
  <c r="CR29" i="4"/>
  <c r="CT29" i="4"/>
  <c r="AK26" i="4"/>
  <c r="J32" i="4"/>
  <c r="Y26" i="4"/>
  <c r="BO30" i="4"/>
  <c r="BP30" i="4"/>
  <c r="AO30" i="4"/>
  <c r="BW30" i="4"/>
  <c r="AY26" i="4"/>
  <c r="T25" i="4" l="1"/>
  <c r="U25" i="4"/>
  <c r="AP25" i="4"/>
  <c r="AO25" i="4"/>
  <c r="B3" i="4"/>
  <c r="B4" i="4" s="1"/>
  <c r="T26" i="4"/>
  <c r="U26" i="4"/>
  <c r="AY29" i="4"/>
  <c r="AP26" i="4"/>
  <c r="AO26" i="4"/>
  <c r="B9" i="4" l="1"/>
  <c r="B10" i="4" s="1"/>
  <c r="B6" i="4"/>
  <c r="B5" i="4"/>
  <c r="U29" i="4"/>
  <c r="U31" i="4" l="1"/>
  <c r="B7" i="4"/>
  <c r="B15" i="4"/>
  <c r="B8" i="4"/>
  <c r="B17" i="4" a="1"/>
  <c r="B11" i="4" a="1"/>
  <c r="B12" i="4"/>
  <c r="U32" i="4"/>
  <c r="B11" i="4" l="1"/>
  <c r="B17" i="4"/>
  <c r="B16" i="4"/>
  <c r="B18" i="4"/>
  <c r="B20" i="4"/>
  <c r="B13" i="4" l="1"/>
  <c r="B21" i="4"/>
  <c r="B22" i="4" s="1"/>
  <c r="B19" i="4"/>
  <c r="B24" i="4"/>
  <c r="B14" i="4"/>
  <c r="B27" i="4" l="1"/>
  <c r="B29" i="4" s="1"/>
  <c r="B23" i="4" a="1"/>
  <c r="B28" i="4" l="1"/>
  <c r="B23" i="4"/>
  <c r="B32" i="4"/>
  <c r="B31" i="4"/>
  <c r="B30" i="4"/>
  <c r="B92" i="8" l="1"/>
  <c r="B90" i="8"/>
  <c r="B89" i="8"/>
  <c r="B91" i="8"/>
  <c r="B24" i="8"/>
  <c r="B88" i="8"/>
  <c r="B46" i="8"/>
  <c r="B57" i="8"/>
  <c r="B86" i="8"/>
  <c r="B87" i="8"/>
  <c r="B71" i="8"/>
  <c r="B72" i="8"/>
  <c r="B26" i="8"/>
  <c r="B83" i="8"/>
  <c r="B84" i="8"/>
  <c r="B85" i="8"/>
  <c r="B34" i="8"/>
  <c r="B37" i="8"/>
  <c r="B82" i="8"/>
  <c r="B18" i="8"/>
  <c r="B70" i="8"/>
  <c r="B58" i="8"/>
  <c r="B52" i="8"/>
  <c r="B43" i="8"/>
  <c r="B30" i="8"/>
  <c r="B77" i="8"/>
  <c r="B81" i="8"/>
  <c r="B61" i="8"/>
  <c r="B55" i="8"/>
  <c r="B68" i="8"/>
  <c r="B69" i="8"/>
  <c r="B80" i="8"/>
  <c r="B35" i="8"/>
  <c r="B67" i="8"/>
  <c r="B29" i="8"/>
  <c r="B21" i="8"/>
  <c r="B47" i="8"/>
  <c r="B32" i="8"/>
  <c r="B66" i="8"/>
  <c r="B76" i="8"/>
  <c r="B54" i="8"/>
  <c r="B51" i="8"/>
  <c r="B62" i="8"/>
  <c r="B60" i="8"/>
  <c r="B65" i="8"/>
  <c r="B73" i="8"/>
  <c r="B48" i="8"/>
  <c r="B42" i="8"/>
  <c r="B17" i="8"/>
  <c r="B53" i="8"/>
  <c r="B11" i="8"/>
  <c r="B56" i="8"/>
  <c r="B50" i="8"/>
  <c r="B45" i="8"/>
  <c r="B33" i="8"/>
  <c r="B13" i="8"/>
  <c r="B28" i="8"/>
  <c r="B41" i="8"/>
  <c r="B25" i="8"/>
  <c r="B63" i="8"/>
  <c r="B74" i="8"/>
  <c r="B40" i="8"/>
  <c r="B44" i="8"/>
  <c r="B49" i="8"/>
  <c r="B75" i="8"/>
  <c r="B64" i="8"/>
  <c r="B79" i="8"/>
  <c r="B36" i="8"/>
  <c r="B2" i="8"/>
  <c r="B4" i="8"/>
  <c r="B5" i="8"/>
  <c r="B10" i="8"/>
  <c r="B15" i="8"/>
  <c r="B23" i="8"/>
  <c r="B94" i="8"/>
  <c r="B59" i="8"/>
  <c r="B95" i="8"/>
  <c r="B31" i="8"/>
  <c r="B7" i="8"/>
  <c r="B14" i="8"/>
  <c r="B20" i="8"/>
  <c r="B27" i="8"/>
  <c r="B6" i="8"/>
  <c r="B22" i="8"/>
  <c r="B3" i="8"/>
  <c r="B12" i="8"/>
  <c r="B78" i="8"/>
  <c r="B93" i="8"/>
  <c r="B96" i="8"/>
  <c r="B8" i="8"/>
  <c r="B16" i="8"/>
  <c r="B39" i="8"/>
  <c r="B38" i="8"/>
  <c r="B19" i="8"/>
  <c r="B26" i="4"/>
  <c r="B9" i="8"/>
  <c r="B25" i="4"/>
  <c r="C91" i="8" l="1"/>
  <c r="C89" i="8"/>
  <c r="C90" i="8"/>
  <c r="C92" i="8"/>
  <c r="C88" i="8"/>
  <c r="C87" i="8"/>
  <c r="C83" i="8"/>
  <c r="C66" i="8"/>
  <c r="C84" i="8"/>
  <c r="C67" i="8"/>
  <c r="C85" i="8"/>
  <c r="C86" i="8"/>
  <c r="C96" i="8"/>
  <c r="C95" i="8"/>
  <c r="C94" i="8"/>
  <c r="C93" i="8"/>
  <c r="C42" i="8"/>
  <c r="C78" i="8"/>
  <c r="C26" i="8"/>
  <c r="C70" i="8"/>
  <c r="C77" i="8"/>
  <c r="C82" i="8"/>
  <c r="C75" i="8"/>
  <c r="C74" i="8"/>
  <c r="C73" i="8"/>
  <c r="C72" i="8"/>
  <c r="C59" i="8"/>
  <c r="C47" i="8"/>
  <c r="C81" i="8"/>
  <c r="C80" i="8"/>
  <c r="C54" i="8"/>
  <c r="C64" i="8"/>
  <c r="C63" i="8"/>
  <c r="C62" i="8"/>
  <c r="C79" i="8"/>
  <c r="C76" i="8"/>
  <c r="C53" i="8"/>
  <c r="C71" i="8"/>
  <c r="C58" i="8"/>
  <c r="C69" i="8"/>
  <c r="C65" i="8"/>
  <c r="C60" i="8"/>
  <c r="C51" i="8"/>
  <c r="C43" i="8"/>
  <c r="C61" i="8"/>
  <c r="C41" i="8"/>
  <c r="C46" i="8"/>
  <c r="C40" i="8"/>
  <c r="C32" i="8"/>
  <c r="C45" i="8"/>
  <c r="C25" i="8"/>
  <c r="C27" i="8"/>
  <c r="C50" i="8"/>
  <c r="C49" i="8"/>
  <c r="C68" i="8"/>
  <c r="C57" i="8"/>
  <c r="C48" i="8"/>
  <c r="C56" i="8"/>
  <c r="C17" i="8"/>
  <c r="C37" i="8"/>
  <c r="C19" i="8"/>
  <c r="C29" i="8"/>
  <c r="C18" i="8"/>
  <c r="C21" i="8"/>
  <c r="C28" i="8"/>
  <c r="C16" i="8"/>
  <c r="C24" i="8"/>
  <c r="C23" i="8"/>
  <c r="C22" i="8"/>
  <c r="C20" i="8"/>
  <c r="C8" i="8"/>
  <c r="C13" i="8"/>
  <c r="C52" i="8"/>
  <c r="C44" i="8"/>
  <c r="C12" i="8"/>
  <c r="C7" i="8"/>
  <c r="C11" i="8"/>
  <c r="C4" i="8"/>
  <c r="C2" i="8"/>
  <c r="C10" i="8"/>
  <c r="C6" i="8"/>
  <c r="C15" i="8"/>
  <c r="C30" i="8"/>
  <c r="C14" i="8"/>
  <c r="C5" i="8"/>
  <c r="C38" i="8"/>
  <c r="C9" i="8"/>
  <c r="C3" i="8"/>
  <c r="C36" i="8"/>
  <c r="C34" i="8"/>
  <c r="C31" i="8"/>
  <c r="C39" i="8"/>
  <c r="C35" i="8"/>
  <c r="C33" i="8"/>
  <c r="C5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tc={F9327F76-B9E2-4CED-B039-D16079734908}</author>
  </authors>
  <commentList>
    <comment ref="D4" authorId="0" shapeId="0" xr:uid="{F9327F76-B9E2-4CED-B039-D16079734908}">
      <text>
        <t>[Threaded comment]
Your version of Excel allows you to read this threaded comment; however, any edits to it will get removed if the file is opened in a newer version of Excel. Learn more: https://go.microsoft.com/fwlink/?linkid=870924
Comment:
    NBC says 40 CHN golds.  I must have one wrong
Reply:
    Guessing around Day 8 based on when I started noticing the discrepancy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tc={09257D45-0159-4327-A6E3-1978B4451F0B}</author>
    <author>tc={245C73FA-05B0-42E3-BD32-7A84A00B2D30}</author>
    <author>tc={18378CF7-7E45-44F4-9758-DBD189006029}</author>
    <author>tc={311B0906-C54E-426F-BEF4-7297345569AE}</author>
    <author>tc={6B4B4BEA-DCFA-4E5C-9C51-D60E72598A0F}</author>
    <author>tc={B1BD838D-5A18-46B3-AFDA-E58063330738}</author>
    <author>tc={070DEE58-9123-4DEB-96D3-8564F9A2536C}</author>
    <author>tc={B3102E14-6137-4FF8-B002-C08F845382A2}</author>
    <author>tc={6096583C-6A26-4743-9685-964A388356A3}</author>
    <author>tc={F0204A25-FD24-4BAC-A3BE-008EA7F7B9DE}</author>
    <author>tc={2254409E-3752-4AF0-9BE6-5B8571C9E272}</author>
    <author>tc={B49CC33E-A091-4573-82EE-D1E5ED7B26BC}</author>
    <author>tc={524A1011-3D5C-479C-BBB8-C98CE30455FA}</author>
  </authors>
  <commentList>
    <comment ref="H21" authorId="0" shapeId="0" xr:uid="{09257D45-0159-4327-A6E3-1978B4451F0B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credit for shared Bronze</t>
      </text>
    </comment>
    <comment ref="I21" authorId="1" shapeId="0" xr:uid="{245C73FA-05B0-42E3-BD32-7A84A00B2D30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credit for shared bronze</t>
      </text>
    </comment>
    <comment ref="H22" authorId="2" shapeId="0" xr:uid="{18378CF7-7E45-44F4-9758-DBD18900602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USA by arbitration on August 11</t>
      </text>
    </comment>
    <comment ref="H33" authorId="3" shapeId="0" xr:uid="{311B0906-C54E-426F-BEF4-7297345569AE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credit for shared bronze</t>
      </text>
    </comment>
    <comment ref="I33" authorId="4" shapeId="0" xr:uid="{6B4B4BEA-DCFA-4E5C-9C51-D60E72598A0F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credit for shared bronze</t>
      </text>
    </comment>
    <comment ref="H107" authorId="5" shapeId="0" xr:uid="{B1BD838D-5A18-46B3-AFDA-E5806333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credit for shared Bronze</t>
      </text>
    </comment>
    <comment ref="I107" authorId="6" shapeId="0" xr:uid="{070DEE58-9123-4DEB-96D3-8564F9A2536C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credit for shared Bronze</t>
      </text>
    </comment>
    <comment ref="G201" authorId="7" shapeId="0" xr:uid="{B3102E14-6137-4FF8-B002-C08F845382A2}">
      <text>
        <t>[Threaded comment]
Your version of Excel allows you to read this threaded comment; however, any edits to it will get removed if the file is opened in a newer version of Excel. Learn more: https://go.microsoft.com/fwlink/?linkid=870924
Comment:
    BLR athlete, but not counted in medal tables for political reasons</t>
      </text>
    </comment>
    <comment ref="G293" authorId="8" shapeId="0" xr:uid="{6096583C-6A26-4743-9685-964A388356A3}">
      <text>
        <t>[Threaded comment]
Your version of Excel allows you to read this threaded comment; however, any edits to it will get removed if the file is opened in a newer version of Excel. Learn more: https://go.microsoft.com/fwlink/?linkid=870924
Comment:
    RUS athlete, but not counted in medal tables for political reasons</t>
      </text>
    </comment>
    <comment ref="G294" authorId="9" shapeId="0" xr:uid="{F0204A25-FD24-4BAC-A3BE-008EA7F7B9DE}">
      <text>
        <t>[Threaded comment]
Your version of Excel allows you to read this threaded comment; however, any edits to it will get removed if the file is opened in a newer version of Excel. Learn more: https://go.microsoft.com/fwlink/?linkid=870924
Comment:
    BLR athlete, but not counted in medal tables for political reasons</t>
      </text>
    </comment>
    <comment ref="F295" authorId="10" shapeId="0" xr:uid="{2254409E-3752-4AF0-9BE6-5B8571C9E272}">
      <text>
        <t>[Threaded comment]
Your version of Excel allows you to read this threaded comment; however, any edits to it will get removed if the file is opened in a newer version of Excel. Learn more: https://go.microsoft.com/fwlink/?linkid=870924
Comment:
    BLR athlete, but not counted in medal tables for political reasons</t>
      </text>
    </comment>
    <comment ref="H309" authorId="11" shapeId="0" xr:uid="{B49CC33E-A091-4573-82EE-D1E5ED7B26BC}">
      <text>
        <t>[Threaded comment]
Your version of Excel allows you to read this threaded comment; however, any edits to it will get removed if the file is opened in a newer version of Excel. Learn more: https://go.microsoft.com/fwlink/?linkid=870924
Comment:
    BLR athlete competing as independent for political reasons</t>
      </text>
    </comment>
    <comment ref="C330" authorId="12" shapeId="0" xr:uid="{524A1011-3D5C-479C-BBB8-C98CE30455FA}">
      <text>
        <t>[Threaded comment]
Your version of Excel allows you to read this threaded comment; however, any edits to it will get removed if the file is opened in a newer version of Excel. Learn more: https://go.microsoft.com/fwlink/?linkid=870924
Comment:
    Ensure that the lower tiers filter through the workbook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<sst xmlns="http://schemas.openxmlformats.org/spreadsheetml/2006/main" count="3995" uniqueCount="383">
  <si>
    <t>KeyVal</t>
  </si>
  <si>
    <t>Sport</t>
  </si>
  <si>
    <t>Competition</t>
  </si>
  <si>
    <t>Gender</t>
  </si>
  <si>
    <t>Gold medalist</t>
  </si>
  <si>
    <t>Silver medalist</t>
  </si>
  <si>
    <t>Bronze medalist</t>
  </si>
  <si>
    <t>Notes</t>
  </si>
  <si>
    <t>W</t>
  </si>
  <si>
    <t>ROC</t>
  </si>
  <si>
    <t>CHN</t>
  </si>
  <si>
    <t>M</t>
  </si>
  <si>
    <t>Team</t>
  </si>
  <si>
    <t>Mixed</t>
  </si>
  <si>
    <t>NED</t>
  </si>
  <si>
    <t>Doubles</t>
  </si>
  <si>
    <t>Singles</t>
  </si>
  <si>
    <t>1500m</t>
  </si>
  <si>
    <t>5000m</t>
  </si>
  <si>
    <t>Team Pursuit</t>
  </si>
  <si>
    <t>NOR</t>
  </si>
  <si>
    <t>FRA</t>
  </si>
  <si>
    <t>AUT</t>
  </si>
  <si>
    <t>SWE</t>
  </si>
  <si>
    <t>CAN</t>
  </si>
  <si>
    <t>JPN</t>
  </si>
  <si>
    <t>ITA</t>
  </si>
  <si>
    <t>HUN</t>
  </si>
  <si>
    <t>SLO</t>
  </si>
  <si>
    <t>GER</t>
  </si>
  <si>
    <t>Grand Total</t>
  </si>
  <si>
    <t>Team size</t>
  </si>
  <si>
    <t>FIN</t>
  </si>
  <si>
    <t>AUS</t>
  </si>
  <si>
    <t>USA</t>
  </si>
  <si>
    <t>POL</t>
  </si>
  <si>
    <t>NZL</t>
  </si>
  <si>
    <t>SUI</t>
  </si>
  <si>
    <t>CZE</t>
  </si>
  <si>
    <t>KOR</t>
  </si>
  <si>
    <t>SVK</t>
  </si>
  <si>
    <t>BLR</t>
  </si>
  <si>
    <t>Num for 1</t>
  </si>
  <si>
    <t>Count at 1</t>
  </si>
  <si>
    <t>Country at 1</t>
  </si>
  <si>
    <t>Value awarded</t>
  </si>
  <si>
    <t>Match spot</t>
  </si>
  <si>
    <t>Range reference</t>
  </si>
  <si>
    <t>Num at 2</t>
  </si>
  <si>
    <t>Count at 2</t>
  </si>
  <si>
    <t>Country at 2</t>
  </si>
  <si>
    <t>Num at 3</t>
  </si>
  <si>
    <t>Count at 3</t>
  </si>
  <si>
    <t>Country at 3</t>
  </si>
  <si>
    <t>Num at 4</t>
  </si>
  <si>
    <t>Count at 4</t>
  </si>
  <si>
    <t>Country at 4</t>
  </si>
  <si>
    <t>Num at 5</t>
  </si>
  <si>
    <t>Count at 5</t>
  </si>
  <si>
    <t>Country at 5</t>
  </si>
  <si>
    <t>Per official sport per gender</t>
  </si>
  <si>
    <t>ESP</t>
  </si>
  <si>
    <t>BEL</t>
  </si>
  <si>
    <t>Event medals</t>
  </si>
  <si>
    <t>Event golds</t>
  </si>
  <si>
    <t>EST</t>
  </si>
  <si>
    <t>UKR</t>
  </si>
  <si>
    <t>GBR</t>
  </si>
  <si>
    <t xml:space="preserve"> </t>
  </si>
  <si>
    <t>3x3 Basketball</t>
  </si>
  <si>
    <t>Archery</t>
  </si>
  <si>
    <t>Individual</t>
  </si>
  <si>
    <t>All-Around</t>
  </si>
  <si>
    <t>Floor Exercise</t>
  </si>
  <si>
    <t>Vault</t>
  </si>
  <si>
    <t>Pommel Horse</t>
  </si>
  <si>
    <t>Rings</t>
  </si>
  <si>
    <t>Uneven Bars</t>
  </si>
  <si>
    <t>Parallel Bars</t>
  </si>
  <si>
    <t>Balance Beam</t>
  </si>
  <si>
    <t>Horizontal Bar</t>
  </si>
  <si>
    <t>Artistic Gymnastics</t>
  </si>
  <si>
    <t>Artistic Swimming</t>
  </si>
  <si>
    <t>Duet</t>
  </si>
  <si>
    <t>Athletics</t>
  </si>
  <si>
    <t>20km Race Walk</t>
  </si>
  <si>
    <t>10,000m</t>
  </si>
  <si>
    <t>Shot Put</t>
  </si>
  <si>
    <t>Triple Jump</t>
  </si>
  <si>
    <t>4x400m Relay</t>
  </si>
  <si>
    <t>100m</t>
  </si>
  <si>
    <t>High Jump</t>
  </si>
  <si>
    <t>Hammer Throw</t>
  </si>
  <si>
    <t>Pole Vault</t>
  </si>
  <si>
    <t>Discus Throw</t>
  </si>
  <si>
    <t>800m</t>
  </si>
  <si>
    <t>Long Jump</t>
  </si>
  <si>
    <t>3000m Steeplechase</t>
  </si>
  <si>
    <t>200m</t>
  </si>
  <si>
    <t>Marathon Race Walk Relay</t>
  </si>
  <si>
    <t>400m</t>
  </si>
  <si>
    <t>Javelin Throw</t>
  </si>
  <si>
    <t>400m Hurdles</t>
  </si>
  <si>
    <t>110m Hurdles</t>
  </si>
  <si>
    <t>4x100m Relay</t>
  </si>
  <si>
    <t>Heptathlon</t>
  </si>
  <si>
    <t>Decathlon</t>
  </si>
  <si>
    <t>Marathon</t>
  </si>
  <si>
    <t>100m Hurdles</t>
  </si>
  <si>
    <t>Badminton</t>
  </si>
  <si>
    <t>Basketball</t>
  </si>
  <si>
    <t>Beach Volleyball</t>
  </si>
  <si>
    <t>Boxing</t>
  </si>
  <si>
    <t>60kg</t>
  </si>
  <si>
    <t>54kg</t>
  </si>
  <si>
    <t>51kg</t>
  </si>
  <si>
    <t>63.5kg</t>
  </si>
  <si>
    <t>80kg</t>
  </si>
  <si>
    <t>92kg</t>
  </si>
  <si>
    <t>71kg</t>
  </si>
  <si>
    <t>50kg</t>
  </si>
  <si>
    <t>66kg</t>
  </si>
  <si>
    <t>57kg</t>
  </si>
  <si>
    <t>+92kg</t>
  </si>
  <si>
    <t>75kg</t>
  </si>
  <si>
    <t>Breaking</t>
  </si>
  <si>
    <t>B-Girls</t>
  </si>
  <si>
    <t>B-Boys</t>
  </si>
  <si>
    <t>Canoe Slalom</t>
  </si>
  <si>
    <t>Kayak Single</t>
  </si>
  <si>
    <t>Canoe Single</t>
  </si>
  <si>
    <t>Kayak Cross</t>
  </si>
  <si>
    <t>Canoe Sprint</t>
  </si>
  <si>
    <t>Canoe Double 500m</t>
  </si>
  <si>
    <t>Kayak Four 500m</t>
  </si>
  <si>
    <t>Kayak Double 500m</t>
  </si>
  <si>
    <t>Canoe Single 1000m</t>
  </si>
  <si>
    <t>Kayak Single 500m</t>
  </si>
  <si>
    <t>Kayak Single 1000m</t>
  </si>
  <si>
    <t>Canoe Single 200m</t>
  </si>
  <si>
    <t>Cycling BMX Freestyle</t>
  </si>
  <si>
    <t>Park</t>
  </si>
  <si>
    <t>Cycling BMX Racing</t>
  </si>
  <si>
    <t>BMX Racing</t>
  </si>
  <si>
    <t>Cross-country</t>
  </si>
  <si>
    <t>Cycling Road</t>
  </si>
  <si>
    <t>Individual Time Trial</t>
  </si>
  <si>
    <t>Cycling Mountain Bike</t>
  </si>
  <si>
    <t>Road Race</t>
  </si>
  <si>
    <t>Cycling Track</t>
  </si>
  <si>
    <t>Team Sprint</t>
  </si>
  <si>
    <t>Keirin</t>
  </si>
  <si>
    <t>Omnium</t>
  </si>
  <si>
    <t>Madison</t>
  </si>
  <si>
    <t>Sprint</t>
  </si>
  <si>
    <t>Diving</t>
  </si>
  <si>
    <t>Synchronised 3m Springboard</t>
  </si>
  <si>
    <t>Synchronised 10m Platform</t>
  </si>
  <si>
    <t>10m Platform</t>
  </si>
  <si>
    <t>3m Springboard</t>
  </si>
  <si>
    <t>Equestrian</t>
  </si>
  <si>
    <t>Eventing Team Jumping</t>
  </si>
  <si>
    <t>Eventing Individual Jumping</t>
  </si>
  <si>
    <t>Jumping Team</t>
  </si>
  <si>
    <t>Dressage Team Special</t>
  </si>
  <si>
    <t>Jumping Individual</t>
  </si>
  <si>
    <t>Epee Individual</t>
  </si>
  <si>
    <t>Fencing</t>
  </si>
  <si>
    <t>Sabre Individual</t>
  </si>
  <si>
    <t>Foil Individual</t>
  </si>
  <si>
    <t>Epee Team</t>
  </si>
  <si>
    <t>Sabre Team</t>
  </si>
  <si>
    <t>Foil Team</t>
  </si>
  <si>
    <t>Football</t>
  </si>
  <si>
    <t>Golf</t>
  </si>
  <si>
    <t>Handball</t>
  </si>
  <si>
    <t>Hockey</t>
  </si>
  <si>
    <t>Judo</t>
  </si>
  <si>
    <t>-48kg</t>
  </si>
  <si>
    <t>-60kg</t>
  </si>
  <si>
    <t>-66kg</t>
  </si>
  <si>
    <t>-52kg</t>
  </si>
  <si>
    <t>-57kg</t>
  </si>
  <si>
    <t>-73kg</t>
  </si>
  <si>
    <t>-81kg</t>
  </si>
  <si>
    <t>-63kg</t>
  </si>
  <si>
    <t>-70kg</t>
  </si>
  <si>
    <t>-90kg</t>
  </si>
  <si>
    <t>-100kg</t>
  </si>
  <si>
    <t>-78kg</t>
  </si>
  <si>
    <t>+78kg</t>
  </si>
  <si>
    <t>+100kg</t>
  </si>
  <si>
    <t>Marathon Swimming</t>
  </si>
  <si>
    <t>10km</t>
  </si>
  <si>
    <t>Modern Pentathlon</t>
  </si>
  <si>
    <t>Rhythmic Gymnastics</t>
  </si>
  <si>
    <t>Group</t>
  </si>
  <si>
    <t>Rowing</t>
  </si>
  <si>
    <t>Quad Sculls</t>
  </si>
  <si>
    <t>Double Sculls</t>
  </si>
  <si>
    <t>Four</t>
  </si>
  <si>
    <t>Pair</t>
  </si>
  <si>
    <t>Lightweight Double Sculls</t>
  </si>
  <si>
    <t>Single Sculls</t>
  </si>
  <si>
    <t>Eight</t>
  </si>
  <si>
    <t>Rugby Sevens</t>
  </si>
  <si>
    <t>Sailing</t>
  </si>
  <si>
    <t>Skiff</t>
  </si>
  <si>
    <t>Windsurfing</t>
  </si>
  <si>
    <t>Dinghy</t>
  </si>
  <si>
    <t>Multihull</t>
  </si>
  <si>
    <t>Kite</t>
  </si>
  <si>
    <t>Shooting</t>
  </si>
  <si>
    <t>10m Air Rifle Team</t>
  </si>
  <si>
    <t>10m Air Pistol</t>
  </si>
  <si>
    <t>10m Air Rifle</t>
  </si>
  <si>
    <t>10m Air Pistol Team</t>
  </si>
  <si>
    <t>Trap</t>
  </si>
  <si>
    <t>50m Rifle 3 Positions</t>
  </si>
  <si>
    <t>25m Pistol</t>
  </si>
  <si>
    <t>Skeet</t>
  </si>
  <si>
    <t>25m Rapid Fire Pistol</t>
  </si>
  <si>
    <t>Skeet Team</t>
  </si>
  <si>
    <t>Skateboarding</t>
  </si>
  <si>
    <t>Street</t>
  </si>
  <si>
    <t>Sport Climbing</t>
  </si>
  <si>
    <t>Speed</t>
  </si>
  <si>
    <t>Boulder &amp; Lead</t>
  </si>
  <si>
    <t>Surfing</t>
  </si>
  <si>
    <t>Swimming</t>
  </si>
  <si>
    <t>400m Freestyle</t>
  </si>
  <si>
    <t>4x100m Freestyle Relay</t>
  </si>
  <si>
    <t>400m Individual Medley</t>
  </si>
  <si>
    <t>100m Butterfly</t>
  </si>
  <si>
    <t>100m Breaststroke</t>
  </si>
  <si>
    <t>200m Freestyle</t>
  </si>
  <si>
    <t>100m Backstroke</t>
  </si>
  <si>
    <t>800m Freestyle</t>
  </si>
  <si>
    <t>4x200m Freestyle Relay</t>
  </si>
  <si>
    <t>100m Freestyle</t>
  </si>
  <si>
    <t>200m Butterfly</t>
  </si>
  <si>
    <t>1500m Freestyle</t>
  </si>
  <si>
    <t>200m Breaststroke</t>
  </si>
  <si>
    <t>200m Backstroke</t>
  </si>
  <si>
    <t>50m Freestyle</t>
  </si>
  <si>
    <t>200m Individual Medley</t>
  </si>
  <si>
    <t>4x100m Medley Relay</t>
  </si>
  <si>
    <t>4x100 Medley Relay</t>
  </si>
  <si>
    <t>Table Tennis</t>
  </si>
  <si>
    <t>Taekwondo</t>
  </si>
  <si>
    <t>-49kg</t>
  </si>
  <si>
    <t>-58kg</t>
  </si>
  <si>
    <t>-68kg</t>
  </si>
  <si>
    <t>-67kg</t>
  </si>
  <si>
    <t>-80kg</t>
  </si>
  <si>
    <t>+80kg</t>
  </si>
  <si>
    <t>+67kg</t>
  </si>
  <si>
    <t>Tennis</t>
  </si>
  <si>
    <t>Trampoline Gymnastics</t>
  </si>
  <si>
    <t>Triathlon</t>
  </si>
  <si>
    <t>Relay</t>
  </si>
  <si>
    <t>Volleyball</t>
  </si>
  <si>
    <t>Water Polo</t>
  </si>
  <si>
    <t>Weightlifting</t>
  </si>
  <si>
    <t>61kg</t>
  </si>
  <si>
    <t>49kg</t>
  </si>
  <si>
    <t>59kg</t>
  </si>
  <si>
    <t>73kg</t>
  </si>
  <si>
    <t>89kg</t>
  </si>
  <si>
    <t>102kg</t>
  </si>
  <si>
    <t>81kg</t>
  </si>
  <si>
    <t>+102kg</t>
  </si>
  <si>
    <t>+81kg</t>
  </si>
  <si>
    <t>Wrestling</t>
  </si>
  <si>
    <t>Greco-Roman 60kg</t>
  </si>
  <si>
    <t>Greco-Roman 130kg</t>
  </si>
  <si>
    <t>Freestyle 68kg</t>
  </si>
  <si>
    <t>Greco-Roman 77kg</t>
  </si>
  <si>
    <t>Greco-Roman 97kg</t>
  </si>
  <si>
    <t>Freestyle 50kg</t>
  </si>
  <si>
    <t>Greco-Roman 67kg</t>
  </si>
  <si>
    <t>Greco-Roman 87kg</t>
  </si>
  <si>
    <t>Freestyle 53kg</t>
  </si>
  <si>
    <t>Freestyle 57kg</t>
  </si>
  <si>
    <t>Freestyle 86kg</t>
  </si>
  <si>
    <t>Freestyle 74kg</t>
  </si>
  <si>
    <t>Freestyle 125kg</t>
  </si>
  <si>
    <t>Freestyle 62kg</t>
  </si>
  <si>
    <t>Freestyle 65kg</t>
  </si>
  <si>
    <t>Freestyle 97kg</t>
  </si>
  <si>
    <t>Freestyle 76kg</t>
  </si>
  <si>
    <t>?</t>
  </si>
  <si>
    <t>Dressage Individual Freestyle</t>
  </si>
  <si>
    <t>ILCA 7</t>
  </si>
  <si>
    <t>ILCA 6</t>
  </si>
  <si>
    <t>49er</t>
  </si>
  <si>
    <t>49erFX</t>
  </si>
  <si>
    <t>Nacra 17</t>
  </si>
  <si>
    <t>Formula Kite</t>
  </si>
  <si>
    <t>iQFOiL</t>
  </si>
  <si>
    <t>Winter '22 only</t>
  </si>
  <si>
    <t>Summer '24 only</t>
  </si>
  <si>
    <t>Both</t>
  </si>
  <si>
    <t>Governing Body</t>
  </si>
  <si>
    <t>Gymnastics</t>
  </si>
  <si>
    <t>Aquatics</t>
  </si>
  <si>
    <t>Canoeing</t>
  </si>
  <si>
    <t>Cycling</t>
  </si>
  <si>
    <t>Rugby</t>
  </si>
  <si>
    <t>KAZ</t>
  </si>
  <si>
    <t>Bronze 2</t>
  </si>
  <si>
    <t>BRA</t>
  </si>
  <si>
    <t>RSA</t>
  </si>
  <si>
    <t>MGL</t>
  </si>
  <si>
    <t>FIJ</t>
  </si>
  <si>
    <t>HKG</t>
  </si>
  <si>
    <t>TUN</t>
  </si>
  <si>
    <t>IND</t>
  </si>
  <si>
    <t>MDA</t>
  </si>
  <si>
    <t>UZB</t>
  </si>
  <si>
    <t>KOS</t>
  </si>
  <si>
    <t>MEX</t>
  </si>
  <si>
    <t>EGY</t>
  </si>
  <si>
    <t>USA and GBR are both Silver</t>
  </si>
  <si>
    <t>CRO</t>
  </si>
  <si>
    <t>AZE</t>
  </si>
  <si>
    <t>TUR</t>
  </si>
  <si>
    <t>ROU</t>
  </si>
  <si>
    <t>IRL</t>
  </si>
  <si>
    <t>SRB</t>
  </si>
  <si>
    <t>PRK</t>
  </si>
  <si>
    <t>GUA</t>
  </si>
  <si>
    <t>TJK</t>
  </si>
  <si>
    <t>GEO</t>
  </si>
  <si>
    <t>ARG</t>
  </si>
  <si>
    <t>ECU</t>
  </si>
  <si>
    <t>ISR</t>
  </si>
  <si>
    <t>POR</t>
  </si>
  <si>
    <t>GRE</t>
  </si>
  <si>
    <t>AIN</t>
  </si>
  <si>
    <t>UGA</t>
  </si>
  <si>
    <t>ETH</t>
  </si>
  <si>
    <t>DEN</t>
  </si>
  <si>
    <t>LTU</t>
  </si>
  <si>
    <t>PHI</t>
  </si>
  <si>
    <t>TPE</t>
  </si>
  <si>
    <t>JAM</t>
  </si>
  <si>
    <t>LCA</t>
  </si>
  <si>
    <t>DMA</t>
  </si>
  <si>
    <t>GRN</t>
  </si>
  <si>
    <t>DOM</t>
  </si>
  <si>
    <t>World population</t>
  </si>
  <si>
    <t>ALG</t>
  </si>
  <si>
    <t>CHI</t>
  </si>
  <si>
    <t>MAS</t>
  </si>
  <si>
    <t>ARM</t>
  </si>
  <si>
    <t>CPV</t>
  </si>
  <si>
    <t>CUB</t>
  </si>
  <si>
    <t>INA</t>
  </si>
  <si>
    <t>COL</t>
  </si>
  <si>
    <t>THA</t>
  </si>
  <si>
    <t>KEN</t>
  </si>
  <si>
    <t>KGZ</t>
  </si>
  <si>
    <t>IRI</t>
  </si>
  <si>
    <t>BRN</t>
  </si>
  <si>
    <t>CYP</t>
  </si>
  <si>
    <t>PER</t>
  </si>
  <si>
    <t>ZAM</t>
  </si>
  <si>
    <t>MAR</t>
  </si>
  <si>
    <t>BUL</t>
  </si>
  <si>
    <t>PAK</t>
  </si>
  <si>
    <t>BOT</t>
  </si>
  <si>
    <t>JOR</t>
  </si>
  <si>
    <t>EOR</t>
  </si>
  <si>
    <t>SGP</t>
  </si>
  <si>
    <t>Athlete golds</t>
  </si>
  <si>
    <t>Athletes</t>
  </si>
  <si>
    <t>Key</t>
  </si>
  <si>
    <t>ALB</t>
  </si>
  <si>
    <t>QAT</t>
  </si>
  <si>
    <t>PUR</t>
  </si>
  <si>
    <t>CIV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</si>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</sst>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0"/>
    <numFmt numFmtId="166" formatCode="0.0%"/>
    <numFmt numFmtId="173" formatCode="0.0000000"/>
    <numFmt numFmtId="176" formatCode="_(* #,##0_);_(* \(#,##0\);_(* &quot;-&quot;??_);_(@_)"/>
    <numFmt numFmtId="177" formatCode="0.00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CFFB7"/>
        <bgColor rgb="FFFCFFB7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darkUp">
        <fgColor rgb="FFEFEFEF"/>
        <bgColor rgb="FFFCE5CD"/>
      </patternFill>
    </fill>
    <fill>
      <patternFill patternType="lightUp">
        <fgColor rgb="FFFCFFB7"/>
        <bgColor rgb="FFEFEFE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/>
    <xf numFmtId="0" fontId="5" fillId="0" borderId="0" xfId="0" applyFont="1"/>
    <xf numFmtId="0" fontId="0" fillId="0" borderId="0" xfId="0" pivotButton="1"/>
    <xf numFmtId="0" fontId="1" fillId="0" borderId="2" xfId="0" applyFont="1" applyBorder="1"/>
    <xf numFmtId="0" fontId="0" fillId="0" borderId="3" xfId="0" applyBorder="1"/>
    <xf numFmtId="0" fontId="6" fillId="0" borderId="0" xfId="1"/>
    <xf numFmtId="0" fontId="6" fillId="2" borderId="0" xfId="1" applyFill="1"/>
    <xf numFmtId="164" fontId="6" fillId="2" borderId="0" xfId="1" applyNumberFormat="1" applyFill="1"/>
    <xf numFmtId="0" fontId="6" fillId="3" borderId="0" xfId="1" applyFill="1"/>
    <xf numFmtId="164" fontId="6" fillId="3" borderId="0" xfId="1" applyNumberFormat="1" applyFill="1"/>
    <xf numFmtId="0" fontId="6" fillId="4" borderId="0" xfId="1" applyFill="1"/>
    <xf numFmtId="164" fontId="6" fillId="4" borderId="0" xfId="1" applyNumberForma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6" fillId="4" borderId="4" xfId="1" applyFill="1" applyBorder="1"/>
    <xf numFmtId="0" fontId="0" fillId="4" borderId="4" xfId="0" applyFill="1" applyBorder="1"/>
    <xf numFmtId="0" fontId="0" fillId="0" borderId="4" xfId="0" applyBorder="1"/>
    <xf numFmtId="166" fontId="0" fillId="0" borderId="0" xfId="0" applyNumberFormat="1"/>
    <xf numFmtId="0" fontId="2" fillId="0" borderId="2" xfId="0" quotePrefix="1" applyFont="1" applyBorder="1" applyAlignment="1">
      <alignment wrapText="1"/>
    </xf>
    <xf numFmtId="0" fontId="0" fillId="5" borderId="0" xfId="0" applyFill="1"/>
    <xf numFmtId="0" fontId="0" fillId="0" borderId="2" xfId="0" applyBorder="1"/>
    <xf numFmtId="0" fontId="0" fillId="6" borderId="0" xfId="0" applyFill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9" fillId="8" borderId="0" xfId="0" applyFont="1" applyFill="1"/>
    <xf numFmtId="0" fontId="1" fillId="0" borderId="0" xfId="0" applyFont="1" applyBorder="1"/>
    <xf numFmtId="0" fontId="0" fillId="0" borderId="0" xfId="0" applyBorder="1"/>
    <xf numFmtId="0" fontId="2" fillId="0" borderId="3" xfId="0" applyFont="1" applyFill="1" applyBorder="1" applyAlignment="1">
      <alignment wrapText="1"/>
    </xf>
    <xf numFmtId="173" fontId="0" fillId="3" borderId="0" xfId="0" applyNumberFormat="1" applyFill="1"/>
    <xf numFmtId="173" fontId="0" fillId="4" borderId="0" xfId="0" applyNumberFormat="1" applyFill="1"/>
    <xf numFmtId="173" fontId="0" fillId="0" borderId="0" xfId="0" applyNumberFormat="1"/>
    <xf numFmtId="176" fontId="0" fillId="0" borderId="0" xfId="2" applyNumberFormat="1" applyFont="1"/>
    <xf numFmtId="3" fontId="0" fillId="0" borderId="0" xfId="0" applyNumberFormat="1"/>
    <xf numFmtId="177" fontId="0" fillId="0" borderId="0" xfId="0" applyNumberFormat="1"/>
    <xf numFmtId="9" fontId="0" fillId="7" borderId="0" xfId="3" applyFont="1" applyFill="1"/>
    <xf numFmtId="9" fontId="0" fillId="9" borderId="0" xfId="3" applyFont="1" applyFill="1"/>
    <xf numFmtId="0" fontId="0" fillId="10" borderId="0" xfId="0" applyFill="1"/>
  </cellXfs>
  <cellStyles count="4">
    <cellStyle name="Comma" xfId="2" builtinId="3"/>
    <cellStyle name="Normal" xfId="0" builtinId="0"/>
    <cellStyle name="Normal 2" xfId="1" xr:uid="{D4FA6D16-C5BD-4470-90A0-F1EAA0B1FA69}"/>
    <cellStyle name="Percent" xfId="3" builtinId="5"/>
  </cellStyles>
  <dxfs count="0"/>
  <tableStyles count="0" defaultTableStyle="TableStyleMedium2" defaultPivotStyle="PivotStyleLight16"/>
  <colors>
    <mruColors>
      <color rgb="FFFCFFB7"/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 MO" id="{938538F3-C2B3-40AA-9DD9-DF0DE3852298}" userId="ed933e75b407492c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13.87291435185" createdVersion="8" refreshedVersion="8" minRefreshableVersion="3" recordCount="329" xr:uid="{EEE3DCB6-1470-444B-939A-6D99BED92EEC}">
  <cacheSource type="worksheet">
    <worksheetSource ref="C1:E330" sheet="Official Medal Table"/>
  </cacheSource>
  <cacheFields count="3">
    <cacheField name="Sport" numFmtId="0">
      <sharedItems count="45">
        <s v="3x3 Basketball"/>
        <s v="Archery"/>
        <s v="Artistic Gymnastics"/>
        <s v="Artistic Swimming"/>
        <s v="Athletics"/>
        <s v="Badminton"/>
        <s v="Basketball"/>
        <s v="Beach Volleyball"/>
        <s v="Boxing"/>
        <s v="Breaking"/>
        <s v="Canoe Slalom"/>
        <s v="Canoe Sprint"/>
        <s v="Cycling BMX Freestyle"/>
        <s v="Cycling BMX Racing"/>
        <s v="Cycling Mountain Bike"/>
        <s v="Cycling Road"/>
        <s v="Cycling Track"/>
        <s v="Diving"/>
        <s v="Equestrian"/>
        <s v="Fencing"/>
        <s v="Football"/>
        <s v="Golf"/>
        <s v="Handball"/>
        <s v="Hockey"/>
        <s v="Judo"/>
        <s v="Marathon Swimming"/>
        <s v="Modern Pentathlon"/>
        <s v="Rhythmic Gymnastics"/>
        <s v="Rowing"/>
        <s v="Rugby Sevens"/>
        <s v="Sailing"/>
        <s v="Shooting"/>
        <s v="Skateboarding"/>
        <s v="Sport Climbing"/>
        <s v="Surfing"/>
        <s v="Swimming"/>
        <s v="Table Tennis"/>
        <s v="Taekwondo"/>
        <s v="Tennis"/>
        <s v="Trampoline Gymnastics"/>
        <s v="Triathlon"/>
        <s v="Volleyball"/>
        <s v="Water Polo"/>
        <s v="Weightlifting"/>
        <s v="Wrestling"/>
      </sharedItems>
    </cacheField>
    <cacheField name="Competition" numFmtId="0">
      <sharedItems count="198">
        <s v="3x3 Basketball"/>
        <s v="Team"/>
        <s v="Individual"/>
        <s v="All-Around"/>
        <s v="Floor Exercise"/>
        <s v="Vault"/>
        <s v="Pommel Horse"/>
        <s v="Rings"/>
        <s v="Uneven Bars"/>
        <s v="Parallel Bars"/>
        <s v="Balance Beam"/>
        <s v="Horizontal Bar"/>
        <s v="Duet"/>
        <s v="20km Race Walk"/>
        <s v="10,000m"/>
        <s v="Shot Put"/>
        <s v="Triple Jump"/>
        <s v="4x400m Relay"/>
        <s v="100m"/>
        <s v="Decathlon"/>
        <s v="High Jump"/>
        <s v="Hammer Throw"/>
        <s v="Pole Vault"/>
        <s v="Discus Throw"/>
        <s v="5000m"/>
        <s v="800m"/>
        <s v="Long Jump"/>
        <s v="1500m"/>
        <s v="3000m Steeplechase"/>
        <s v="200m"/>
        <s v="Marathon Race Walk Relay"/>
        <s v="400m"/>
        <s v="Javelin Throw"/>
        <s v="400m Hurdles"/>
        <s v="110m Hurdles"/>
        <s v="4x100m Relay"/>
        <s v="Heptathlon"/>
        <s v="Marathon"/>
        <s v="100m Hurdles"/>
        <s v="Doubles"/>
        <s v="Singles"/>
        <s v="Basketball"/>
        <s v="Beach Volleyball"/>
        <s v="60kg"/>
        <s v="54kg"/>
        <s v="51kg"/>
        <s v="63.5kg"/>
        <s v="80kg"/>
        <s v="92kg"/>
        <s v="71kg"/>
        <s v="50kg"/>
        <s v="66kg"/>
        <s v="57kg"/>
        <s v="+92kg"/>
        <s v="75kg"/>
        <s v="B-Girls"/>
        <s v="B-Boys"/>
        <s v="Kayak Single"/>
        <s v="Canoe Single"/>
        <s v="Kayak Cross"/>
        <s v="Canoe Double 500m"/>
        <s v="Kayak Four 500m"/>
        <s v="Kayak Double 500m"/>
        <s v="Canoe Single 1000m"/>
        <s v="Kayak Single 500m"/>
        <s v="Kayak Single 1000m"/>
        <s v="Canoe Single 200m"/>
        <s v="Park"/>
        <s v="BMX Racing"/>
        <s v="Cross-country"/>
        <s v="Individual Time Trial"/>
        <s v="Road Race"/>
        <s v="Team Sprint"/>
        <s v="Team Pursuit"/>
        <s v="Keirin"/>
        <s v="Omnium"/>
        <s v="Madison"/>
        <s v="Sprint"/>
        <s v="Synchronised 3m Springboard"/>
        <s v="Synchronised 10m Platform"/>
        <s v="10m Platform"/>
        <s v="3m Springboard"/>
        <s v="Eventing Team Jumping"/>
        <s v="Eventing Individual Jumping"/>
        <s v="Jumping Team"/>
        <s v="Dressage Team Special"/>
        <s v="Dressage Individual Freestyle"/>
        <s v="Jumping Individual"/>
        <s v="Epee Individual"/>
        <s v="Sabre Individual"/>
        <s v="Foil Individual"/>
        <s v="Epee Team"/>
        <s v="Sabre Team"/>
        <s v="Foil Team"/>
        <s v="Football"/>
        <s v="Golf"/>
        <s v="Handball"/>
        <s v="Hockey"/>
        <s v="-48kg"/>
        <s v="-60kg"/>
        <s v="-66kg"/>
        <s v="-52kg"/>
        <s v="-57kg"/>
        <s v="-73kg"/>
        <s v="-81kg"/>
        <s v="-63kg"/>
        <s v="-70kg"/>
        <s v="-90kg"/>
        <s v="-100kg"/>
        <s v="-78kg"/>
        <s v="+78kg"/>
        <s v="+100kg"/>
        <s v="10km"/>
        <s v="Modern Pentathlon"/>
        <s v="Group"/>
        <s v="Quad Sculls"/>
        <s v="Double Sculls"/>
        <s v="Four"/>
        <s v="Pair"/>
        <s v="Lightweight Double Sculls"/>
        <s v="Single Sculls"/>
        <s v="Eight"/>
        <s v="Rugby Sevens"/>
        <s v="Skiff"/>
        <s v="Windsurfing"/>
        <s v="Dinghy"/>
        <s v="Multihull"/>
        <s v="Kite"/>
        <s v="10m Air Rifle Team"/>
        <s v="10m Air Pistol"/>
        <s v="10m Air Rifle"/>
        <s v="10m Air Pistol Team"/>
        <s v="Trap"/>
        <s v="50m Rifle 3 Positions"/>
        <s v="25m Pistol"/>
        <s v="Skeet"/>
        <s v="25m Rapid Fire Pistol"/>
        <s v="Skeet Team"/>
        <s v="Street"/>
        <s v="Speed"/>
        <s v="Boulder &amp; Lead"/>
        <s v="Surfing"/>
        <s v="400m Freestyle"/>
        <s v="4x100m Freestyle Relay"/>
        <s v="400m Individual Medley"/>
        <s v="100m Butterfly"/>
        <s v="100m Breaststroke"/>
        <s v="200m Freestyle"/>
        <s v="100m Backstroke"/>
        <s v="800m Freestyle"/>
        <s v="4x200m Freestyle Relay"/>
        <s v="100m Freestyle"/>
        <s v="200m Butterfly"/>
        <s v="1500m Freestyle"/>
        <s v="200m Breaststroke"/>
        <s v="200m Backstroke"/>
        <s v="50m Freestyle"/>
        <s v="200m Individual Medley"/>
        <s v="4x100m Medley Relay"/>
        <s v="4x100 Medley Relay"/>
        <s v="-49kg"/>
        <s v="-58kg"/>
        <s v="-68kg"/>
        <s v="-67kg"/>
        <s v="-80kg"/>
        <s v="+80kg"/>
        <s v="+67kg"/>
        <s v="Trampoline Gymnastics"/>
        <s v="Relay"/>
        <s v="Volleyball"/>
        <s v="Water Polo"/>
        <s v="61kg"/>
        <s v="49kg"/>
        <s v="59kg"/>
        <s v="73kg"/>
        <s v="89kg"/>
        <s v="102kg"/>
        <s v="81kg"/>
        <s v="+102kg"/>
        <s v="+81kg"/>
        <s v="Greco-Roman 60kg"/>
        <s v="Greco-Roman 130kg"/>
        <s v="Freestyle 68kg"/>
        <s v="Greco-Roman 77kg"/>
        <s v="Greco-Roman 97kg"/>
        <s v="Freestyle 50kg"/>
        <s v="Greco-Roman 67kg"/>
        <s v="Greco-Roman 87kg"/>
        <s v="Freestyle 53kg"/>
        <s v="Freestyle 57kg"/>
        <s v="Freestyle 86kg"/>
        <s v="Freestyle 74kg"/>
        <s v="Freestyle 125kg"/>
        <s v="Freestyle 62kg"/>
        <s v="Freestyle 65kg"/>
        <s v="Freestyle 97kg"/>
        <s v="Freestyle 76kg"/>
        <s v="Dressage Team Freestyle" u="1"/>
      </sharedItems>
    </cacheField>
    <cacheField name="Gender" numFmtId="0">
      <sharedItems containsBlank="1" count="5">
        <s v="M"/>
        <s v="W"/>
        <s v="Mixed"/>
        <s v=" 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">
  <r>
    <x v="0"/>
    <x v="0"/>
    <x v="0"/>
  </r>
  <r>
    <x v="0"/>
    <x v="0"/>
    <x v="1"/>
  </r>
  <r>
    <x v="1"/>
    <x v="1"/>
    <x v="1"/>
  </r>
  <r>
    <x v="1"/>
    <x v="1"/>
    <x v="0"/>
  </r>
  <r>
    <x v="1"/>
    <x v="1"/>
    <x v="2"/>
  </r>
  <r>
    <x v="1"/>
    <x v="2"/>
    <x v="1"/>
  </r>
  <r>
    <x v="1"/>
    <x v="2"/>
    <x v="0"/>
  </r>
  <r>
    <x v="2"/>
    <x v="1"/>
    <x v="0"/>
  </r>
  <r>
    <x v="2"/>
    <x v="1"/>
    <x v="1"/>
  </r>
  <r>
    <x v="2"/>
    <x v="3"/>
    <x v="0"/>
  </r>
  <r>
    <x v="2"/>
    <x v="3"/>
    <x v="1"/>
  </r>
  <r>
    <x v="2"/>
    <x v="4"/>
    <x v="0"/>
  </r>
  <r>
    <x v="2"/>
    <x v="5"/>
    <x v="1"/>
  </r>
  <r>
    <x v="2"/>
    <x v="6"/>
    <x v="0"/>
  </r>
  <r>
    <x v="2"/>
    <x v="7"/>
    <x v="0"/>
  </r>
  <r>
    <x v="2"/>
    <x v="8"/>
    <x v="1"/>
  </r>
  <r>
    <x v="2"/>
    <x v="5"/>
    <x v="0"/>
  </r>
  <r>
    <x v="2"/>
    <x v="9"/>
    <x v="0"/>
  </r>
  <r>
    <x v="2"/>
    <x v="10"/>
    <x v="1"/>
  </r>
  <r>
    <x v="2"/>
    <x v="11"/>
    <x v="0"/>
  </r>
  <r>
    <x v="2"/>
    <x v="4"/>
    <x v="1"/>
  </r>
  <r>
    <x v="3"/>
    <x v="1"/>
    <x v="3"/>
  </r>
  <r>
    <x v="3"/>
    <x v="12"/>
    <x v="3"/>
  </r>
  <r>
    <x v="4"/>
    <x v="13"/>
    <x v="0"/>
  </r>
  <r>
    <x v="4"/>
    <x v="13"/>
    <x v="1"/>
  </r>
  <r>
    <x v="4"/>
    <x v="14"/>
    <x v="0"/>
  </r>
  <r>
    <x v="4"/>
    <x v="15"/>
    <x v="0"/>
  </r>
  <r>
    <x v="4"/>
    <x v="16"/>
    <x v="1"/>
  </r>
  <r>
    <x v="4"/>
    <x v="17"/>
    <x v="2"/>
  </r>
  <r>
    <x v="4"/>
    <x v="18"/>
    <x v="1"/>
  </r>
  <r>
    <x v="4"/>
    <x v="19"/>
    <x v="0"/>
  </r>
  <r>
    <x v="4"/>
    <x v="20"/>
    <x v="1"/>
  </r>
  <r>
    <x v="4"/>
    <x v="21"/>
    <x v="0"/>
  </r>
  <r>
    <x v="4"/>
    <x v="18"/>
    <x v="0"/>
  </r>
  <r>
    <x v="4"/>
    <x v="22"/>
    <x v="0"/>
  </r>
  <r>
    <x v="4"/>
    <x v="23"/>
    <x v="1"/>
  </r>
  <r>
    <x v="4"/>
    <x v="24"/>
    <x v="1"/>
  </r>
  <r>
    <x v="4"/>
    <x v="25"/>
    <x v="1"/>
  </r>
  <r>
    <x v="4"/>
    <x v="21"/>
    <x v="1"/>
  </r>
  <r>
    <x v="4"/>
    <x v="26"/>
    <x v="0"/>
  </r>
  <r>
    <x v="4"/>
    <x v="27"/>
    <x v="0"/>
  </r>
  <r>
    <x v="4"/>
    <x v="28"/>
    <x v="1"/>
  </r>
  <r>
    <x v="4"/>
    <x v="29"/>
    <x v="1"/>
  </r>
  <r>
    <x v="4"/>
    <x v="30"/>
    <x v="2"/>
  </r>
  <r>
    <x v="4"/>
    <x v="22"/>
    <x v="1"/>
  </r>
  <r>
    <x v="4"/>
    <x v="23"/>
    <x v="0"/>
  </r>
  <r>
    <x v="4"/>
    <x v="31"/>
    <x v="0"/>
  </r>
  <r>
    <x v="4"/>
    <x v="28"/>
    <x v="0"/>
  </r>
  <r>
    <x v="4"/>
    <x v="26"/>
    <x v="1"/>
  </r>
  <r>
    <x v="4"/>
    <x v="32"/>
    <x v="0"/>
  </r>
  <r>
    <x v="4"/>
    <x v="29"/>
    <x v="0"/>
  </r>
  <r>
    <x v="4"/>
    <x v="33"/>
    <x v="1"/>
  </r>
  <r>
    <x v="4"/>
    <x v="34"/>
    <x v="0"/>
  </r>
  <r>
    <x v="4"/>
    <x v="35"/>
    <x v="1"/>
  </r>
  <r>
    <x v="4"/>
    <x v="15"/>
    <x v="1"/>
  </r>
  <r>
    <x v="4"/>
    <x v="35"/>
    <x v="0"/>
  </r>
  <r>
    <x v="4"/>
    <x v="31"/>
    <x v="1"/>
  </r>
  <r>
    <x v="4"/>
    <x v="16"/>
    <x v="0"/>
  </r>
  <r>
    <x v="4"/>
    <x v="36"/>
    <x v="1"/>
  </r>
  <r>
    <x v="4"/>
    <x v="14"/>
    <x v="1"/>
  </r>
  <r>
    <x v="4"/>
    <x v="33"/>
    <x v="0"/>
  </r>
  <r>
    <x v="4"/>
    <x v="37"/>
    <x v="0"/>
  </r>
  <r>
    <x v="4"/>
    <x v="20"/>
    <x v="0"/>
  </r>
  <r>
    <x v="4"/>
    <x v="25"/>
    <x v="0"/>
  </r>
  <r>
    <x v="4"/>
    <x v="32"/>
    <x v="1"/>
  </r>
  <r>
    <x v="4"/>
    <x v="38"/>
    <x v="1"/>
  </r>
  <r>
    <x v="4"/>
    <x v="24"/>
    <x v="0"/>
  </r>
  <r>
    <x v="4"/>
    <x v="27"/>
    <x v="1"/>
  </r>
  <r>
    <x v="4"/>
    <x v="17"/>
    <x v="0"/>
  </r>
  <r>
    <x v="4"/>
    <x v="17"/>
    <x v="1"/>
  </r>
  <r>
    <x v="4"/>
    <x v="37"/>
    <x v="1"/>
  </r>
  <r>
    <x v="5"/>
    <x v="39"/>
    <x v="2"/>
  </r>
  <r>
    <x v="5"/>
    <x v="39"/>
    <x v="1"/>
  </r>
  <r>
    <x v="5"/>
    <x v="39"/>
    <x v="0"/>
  </r>
  <r>
    <x v="5"/>
    <x v="40"/>
    <x v="1"/>
  </r>
  <r>
    <x v="5"/>
    <x v="40"/>
    <x v="0"/>
  </r>
  <r>
    <x v="6"/>
    <x v="41"/>
    <x v="0"/>
  </r>
  <r>
    <x v="6"/>
    <x v="41"/>
    <x v="1"/>
  </r>
  <r>
    <x v="7"/>
    <x v="42"/>
    <x v="1"/>
  </r>
  <r>
    <x v="7"/>
    <x v="42"/>
    <x v="0"/>
  </r>
  <r>
    <x v="8"/>
    <x v="43"/>
    <x v="1"/>
  </r>
  <r>
    <x v="8"/>
    <x v="44"/>
    <x v="1"/>
  </r>
  <r>
    <x v="8"/>
    <x v="45"/>
    <x v="0"/>
  </r>
  <r>
    <x v="8"/>
    <x v="46"/>
    <x v="0"/>
  </r>
  <r>
    <x v="8"/>
    <x v="47"/>
    <x v="0"/>
  </r>
  <r>
    <x v="8"/>
    <x v="48"/>
    <x v="0"/>
  </r>
  <r>
    <x v="8"/>
    <x v="49"/>
    <x v="0"/>
  </r>
  <r>
    <x v="8"/>
    <x v="50"/>
    <x v="1"/>
  </r>
  <r>
    <x v="8"/>
    <x v="51"/>
    <x v="1"/>
  </r>
  <r>
    <x v="8"/>
    <x v="52"/>
    <x v="1"/>
  </r>
  <r>
    <x v="8"/>
    <x v="53"/>
    <x v="0"/>
  </r>
  <r>
    <x v="8"/>
    <x v="52"/>
    <x v="0"/>
  </r>
  <r>
    <x v="8"/>
    <x v="54"/>
    <x v="1"/>
  </r>
  <r>
    <x v="9"/>
    <x v="55"/>
    <x v="1"/>
  </r>
  <r>
    <x v="9"/>
    <x v="56"/>
    <x v="0"/>
  </r>
  <r>
    <x v="10"/>
    <x v="57"/>
    <x v="1"/>
  </r>
  <r>
    <x v="10"/>
    <x v="58"/>
    <x v="0"/>
  </r>
  <r>
    <x v="10"/>
    <x v="58"/>
    <x v="1"/>
  </r>
  <r>
    <x v="10"/>
    <x v="57"/>
    <x v="0"/>
  </r>
  <r>
    <x v="10"/>
    <x v="59"/>
    <x v="1"/>
  </r>
  <r>
    <x v="10"/>
    <x v="59"/>
    <x v="0"/>
  </r>
  <r>
    <x v="11"/>
    <x v="60"/>
    <x v="0"/>
  </r>
  <r>
    <x v="11"/>
    <x v="61"/>
    <x v="1"/>
  </r>
  <r>
    <x v="11"/>
    <x v="61"/>
    <x v="0"/>
  </r>
  <r>
    <x v="11"/>
    <x v="60"/>
    <x v="1"/>
  </r>
  <r>
    <x v="11"/>
    <x v="62"/>
    <x v="1"/>
  </r>
  <r>
    <x v="11"/>
    <x v="62"/>
    <x v="0"/>
  </r>
  <r>
    <x v="11"/>
    <x v="63"/>
    <x v="0"/>
  </r>
  <r>
    <x v="11"/>
    <x v="64"/>
    <x v="1"/>
  </r>
  <r>
    <x v="11"/>
    <x v="65"/>
    <x v="0"/>
  </r>
  <r>
    <x v="11"/>
    <x v="66"/>
    <x v="1"/>
  </r>
  <r>
    <x v="12"/>
    <x v="67"/>
    <x v="1"/>
  </r>
  <r>
    <x v="12"/>
    <x v="67"/>
    <x v="0"/>
  </r>
  <r>
    <x v="13"/>
    <x v="68"/>
    <x v="0"/>
  </r>
  <r>
    <x v="13"/>
    <x v="68"/>
    <x v="1"/>
  </r>
  <r>
    <x v="14"/>
    <x v="69"/>
    <x v="1"/>
  </r>
  <r>
    <x v="14"/>
    <x v="69"/>
    <x v="0"/>
  </r>
  <r>
    <x v="15"/>
    <x v="70"/>
    <x v="1"/>
  </r>
  <r>
    <x v="15"/>
    <x v="70"/>
    <x v="0"/>
  </r>
  <r>
    <x v="15"/>
    <x v="71"/>
    <x v="0"/>
  </r>
  <r>
    <x v="15"/>
    <x v="71"/>
    <x v="1"/>
  </r>
  <r>
    <x v="16"/>
    <x v="72"/>
    <x v="1"/>
  </r>
  <r>
    <x v="16"/>
    <x v="72"/>
    <x v="0"/>
  </r>
  <r>
    <x v="16"/>
    <x v="73"/>
    <x v="0"/>
  </r>
  <r>
    <x v="16"/>
    <x v="73"/>
    <x v="1"/>
  </r>
  <r>
    <x v="16"/>
    <x v="74"/>
    <x v="1"/>
  </r>
  <r>
    <x v="16"/>
    <x v="75"/>
    <x v="0"/>
  </r>
  <r>
    <x v="16"/>
    <x v="76"/>
    <x v="1"/>
  </r>
  <r>
    <x v="16"/>
    <x v="77"/>
    <x v="0"/>
  </r>
  <r>
    <x v="16"/>
    <x v="76"/>
    <x v="0"/>
  </r>
  <r>
    <x v="16"/>
    <x v="77"/>
    <x v="1"/>
  </r>
  <r>
    <x v="16"/>
    <x v="74"/>
    <x v="0"/>
  </r>
  <r>
    <x v="16"/>
    <x v="75"/>
    <x v="1"/>
  </r>
  <r>
    <x v="17"/>
    <x v="78"/>
    <x v="1"/>
  </r>
  <r>
    <x v="17"/>
    <x v="79"/>
    <x v="0"/>
  </r>
  <r>
    <x v="17"/>
    <x v="79"/>
    <x v="1"/>
  </r>
  <r>
    <x v="17"/>
    <x v="78"/>
    <x v="0"/>
  </r>
  <r>
    <x v="17"/>
    <x v="80"/>
    <x v="1"/>
  </r>
  <r>
    <x v="17"/>
    <x v="81"/>
    <x v="0"/>
  </r>
  <r>
    <x v="17"/>
    <x v="81"/>
    <x v="1"/>
  </r>
  <r>
    <x v="17"/>
    <x v="80"/>
    <x v="0"/>
  </r>
  <r>
    <x v="18"/>
    <x v="82"/>
    <x v="3"/>
  </r>
  <r>
    <x v="18"/>
    <x v="83"/>
    <x v="3"/>
  </r>
  <r>
    <x v="18"/>
    <x v="84"/>
    <x v="3"/>
  </r>
  <r>
    <x v="18"/>
    <x v="85"/>
    <x v="3"/>
  </r>
  <r>
    <x v="18"/>
    <x v="86"/>
    <x v="3"/>
  </r>
  <r>
    <x v="18"/>
    <x v="87"/>
    <x v="3"/>
  </r>
  <r>
    <x v="19"/>
    <x v="88"/>
    <x v="1"/>
  </r>
  <r>
    <x v="19"/>
    <x v="89"/>
    <x v="0"/>
  </r>
  <r>
    <x v="19"/>
    <x v="90"/>
    <x v="1"/>
  </r>
  <r>
    <x v="19"/>
    <x v="88"/>
    <x v="0"/>
  </r>
  <r>
    <x v="19"/>
    <x v="89"/>
    <x v="1"/>
  </r>
  <r>
    <x v="19"/>
    <x v="90"/>
    <x v="0"/>
  </r>
  <r>
    <x v="19"/>
    <x v="91"/>
    <x v="1"/>
  </r>
  <r>
    <x v="19"/>
    <x v="92"/>
    <x v="0"/>
  </r>
  <r>
    <x v="19"/>
    <x v="93"/>
    <x v="1"/>
  </r>
  <r>
    <x v="19"/>
    <x v="91"/>
    <x v="0"/>
  </r>
  <r>
    <x v="19"/>
    <x v="92"/>
    <x v="1"/>
  </r>
  <r>
    <x v="19"/>
    <x v="93"/>
    <x v="0"/>
  </r>
  <r>
    <x v="20"/>
    <x v="94"/>
    <x v="0"/>
  </r>
  <r>
    <x v="20"/>
    <x v="94"/>
    <x v="1"/>
  </r>
  <r>
    <x v="21"/>
    <x v="95"/>
    <x v="0"/>
  </r>
  <r>
    <x v="21"/>
    <x v="95"/>
    <x v="1"/>
  </r>
  <r>
    <x v="22"/>
    <x v="96"/>
    <x v="1"/>
  </r>
  <r>
    <x v="22"/>
    <x v="96"/>
    <x v="0"/>
  </r>
  <r>
    <x v="23"/>
    <x v="97"/>
    <x v="0"/>
  </r>
  <r>
    <x v="23"/>
    <x v="97"/>
    <x v="1"/>
  </r>
  <r>
    <x v="24"/>
    <x v="98"/>
    <x v="1"/>
  </r>
  <r>
    <x v="24"/>
    <x v="99"/>
    <x v="0"/>
  </r>
  <r>
    <x v="24"/>
    <x v="100"/>
    <x v="0"/>
  </r>
  <r>
    <x v="24"/>
    <x v="101"/>
    <x v="1"/>
  </r>
  <r>
    <x v="24"/>
    <x v="102"/>
    <x v="1"/>
  </r>
  <r>
    <x v="24"/>
    <x v="103"/>
    <x v="0"/>
  </r>
  <r>
    <x v="24"/>
    <x v="104"/>
    <x v="0"/>
  </r>
  <r>
    <x v="24"/>
    <x v="105"/>
    <x v="1"/>
  </r>
  <r>
    <x v="24"/>
    <x v="106"/>
    <x v="1"/>
  </r>
  <r>
    <x v="24"/>
    <x v="107"/>
    <x v="0"/>
  </r>
  <r>
    <x v="24"/>
    <x v="108"/>
    <x v="0"/>
  </r>
  <r>
    <x v="24"/>
    <x v="109"/>
    <x v="1"/>
  </r>
  <r>
    <x v="24"/>
    <x v="110"/>
    <x v="1"/>
  </r>
  <r>
    <x v="24"/>
    <x v="111"/>
    <x v="0"/>
  </r>
  <r>
    <x v="24"/>
    <x v="1"/>
    <x v="2"/>
  </r>
  <r>
    <x v="25"/>
    <x v="112"/>
    <x v="1"/>
  </r>
  <r>
    <x v="25"/>
    <x v="112"/>
    <x v="0"/>
  </r>
  <r>
    <x v="26"/>
    <x v="113"/>
    <x v="0"/>
  </r>
  <r>
    <x v="26"/>
    <x v="113"/>
    <x v="1"/>
  </r>
  <r>
    <x v="27"/>
    <x v="2"/>
    <x v="3"/>
  </r>
  <r>
    <x v="27"/>
    <x v="114"/>
    <x v="3"/>
  </r>
  <r>
    <x v="28"/>
    <x v="115"/>
    <x v="0"/>
  </r>
  <r>
    <x v="28"/>
    <x v="115"/>
    <x v="1"/>
  </r>
  <r>
    <x v="28"/>
    <x v="116"/>
    <x v="1"/>
  </r>
  <r>
    <x v="28"/>
    <x v="116"/>
    <x v="0"/>
  </r>
  <r>
    <x v="28"/>
    <x v="117"/>
    <x v="1"/>
  </r>
  <r>
    <x v="28"/>
    <x v="117"/>
    <x v="0"/>
  </r>
  <r>
    <x v="28"/>
    <x v="118"/>
    <x v="0"/>
  </r>
  <r>
    <x v="28"/>
    <x v="118"/>
    <x v="1"/>
  </r>
  <r>
    <x v="28"/>
    <x v="119"/>
    <x v="0"/>
  </r>
  <r>
    <x v="28"/>
    <x v="119"/>
    <x v="1"/>
  </r>
  <r>
    <x v="28"/>
    <x v="120"/>
    <x v="1"/>
  </r>
  <r>
    <x v="28"/>
    <x v="120"/>
    <x v="0"/>
  </r>
  <r>
    <x v="28"/>
    <x v="121"/>
    <x v="1"/>
  </r>
  <r>
    <x v="28"/>
    <x v="121"/>
    <x v="0"/>
  </r>
  <r>
    <x v="29"/>
    <x v="122"/>
    <x v="0"/>
  </r>
  <r>
    <x v="29"/>
    <x v="122"/>
    <x v="1"/>
  </r>
  <r>
    <x v="30"/>
    <x v="123"/>
    <x v="0"/>
  </r>
  <r>
    <x v="30"/>
    <x v="123"/>
    <x v="1"/>
  </r>
  <r>
    <x v="30"/>
    <x v="124"/>
    <x v="1"/>
  </r>
  <r>
    <x v="30"/>
    <x v="124"/>
    <x v="0"/>
  </r>
  <r>
    <x v="30"/>
    <x v="125"/>
    <x v="1"/>
  </r>
  <r>
    <x v="30"/>
    <x v="125"/>
    <x v="0"/>
  </r>
  <r>
    <x v="30"/>
    <x v="126"/>
    <x v="2"/>
  </r>
  <r>
    <x v="30"/>
    <x v="125"/>
    <x v="2"/>
  </r>
  <r>
    <x v="30"/>
    <x v="127"/>
    <x v="0"/>
  </r>
  <r>
    <x v="30"/>
    <x v="127"/>
    <x v="1"/>
  </r>
  <r>
    <x v="31"/>
    <x v="128"/>
    <x v="2"/>
  </r>
  <r>
    <x v="31"/>
    <x v="129"/>
    <x v="0"/>
  </r>
  <r>
    <x v="31"/>
    <x v="129"/>
    <x v="1"/>
  </r>
  <r>
    <x v="31"/>
    <x v="130"/>
    <x v="1"/>
  </r>
  <r>
    <x v="31"/>
    <x v="130"/>
    <x v="0"/>
  </r>
  <r>
    <x v="31"/>
    <x v="131"/>
    <x v="2"/>
  </r>
  <r>
    <x v="31"/>
    <x v="132"/>
    <x v="0"/>
  </r>
  <r>
    <x v="31"/>
    <x v="132"/>
    <x v="1"/>
  </r>
  <r>
    <x v="31"/>
    <x v="133"/>
    <x v="0"/>
  </r>
  <r>
    <x v="31"/>
    <x v="133"/>
    <x v="1"/>
  </r>
  <r>
    <x v="31"/>
    <x v="134"/>
    <x v="1"/>
  </r>
  <r>
    <x v="31"/>
    <x v="135"/>
    <x v="0"/>
  </r>
  <r>
    <x v="31"/>
    <x v="135"/>
    <x v="1"/>
  </r>
  <r>
    <x v="31"/>
    <x v="136"/>
    <x v="0"/>
  </r>
  <r>
    <x v="31"/>
    <x v="137"/>
    <x v="2"/>
  </r>
  <r>
    <x v="32"/>
    <x v="138"/>
    <x v="0"/>
  </r>
  <r>
    <x v="32"/>
    <x v="138"/>
    <x v="1"/>
  </r>
  <r>
    <x v="32"/>
    <x v="67"/>
    <x v="1"/>
  </r>
  <r>
    <x v="32"/>
    <x v="67"/>
    <x v="0"/>
  </r>
  <r>
    <x v="33"/>
    <x v="139"/>
    <x v="1"/>
  </r>
  <r>
    <x v="33"/>
    <x v="139"/>
    <x v="0"/>
  </r>
  <r>
    <x v="33"/>
    <x v="140"/>
    <x v="0"/>
  </r>
  <r>
    <x v="33"/>
    <x v="140"/>
    <x v="1"/>
  </r>
  <r>
    <x v="34"/>
    <x v="141"/>
    <x v="0"/>
  </r>
  <r>
    <x v="34"/>
    <x v="141"/>
    <x v="1"/>
  </r>
  <r>
    <x v="35"/>
    <x v="142"/>
    <x v="0"/>
  </r>
  <r>
    <x v="35"/>
    <x v="142"/>
    <x v="1"/>
  </r>
  <r>
    <x v="35"/>
    <x v="143"/>
    <x v="1"/>
  </r>
  <r>
    <x v="35"/>
    <x v="143"/>
    <x v="0"/>
  </r>
  <r>
    <x v="35"/>
    <x v="144"/>
    <x v="0"/>
  </r>
  <r>
    <x v="35"/>
    <x v="145"/>
    <x v="1"/>
  </r>
  <r>
    <x v="35"/>
    <x v="146"/>
    <x v="0"/>
  </r>
  <r>
    <x v="35"/>
    <x v="144"/>
    <x v="1"/>
  </r>
  <r>
    <x v="35"/>
    <x v="147"/>
    <x v="0"/>
  </r>
  <r>
    <x v="35"/>
    <x v="148"/>
    <x v="0"/>
  </r>
  <r>
    <x v="35"/>
    <x v="146"/>
    <x v="1"/>
  </r>
  <r>
    <x v="35"/>
    <x v="147"/>
    <x v="1"/>
  </r>
  <r>
    <x v="35"/>
    <x v="148"/>
    <x v="1"/>
  </r>
  <r>
    <x v="35"/>
    <x v="149"/>
    <x v="0"/>
  </r>
  <r>
    <x v="35"/>
    <x v="150"/>
    <x v="0"/>
  </r>
  <r>
    <x v="35"/>
    <x v="151"/>
    <x v="1"/>
  </r>
  <r>
    <x v="35"/>
    <x v="152"/>
    <x v="0"/>
  </r>
  <r>
    <x v="35"/>
    <x v="153"/>
    <x v="1"/>
  </r>
  <r>
    <x v="35"/>
    <x v="154"/>
    <x v="0"/>
  </r>
  <r>
    <x v="35"/>
    <x v="151"/>
    <x v="0"/>
  </r>
  <r>
    <x v="35"/>
    <x v="152"/>
    <x v="1"/>
  </r>
  <r>
    <x v="35"/>
    <x v="155"/>
    <x v="0"/>
  </r>
  <r>
    <x v="35"/>
    <x v="154"/>
    <x v="1"/>
  </r>
  <r>
    <x v="35"/>
    <x v="150"/>
    <x v="1"/>
  </r>
  <r>
    <x v="35"/>
    <x v="156"/>
    <x v="0"/>
  </r>
  <r>
    <x v="35"/>
    <x v="155"/>
    <x v="1"/>
  </r>
  <r>
    <x v="35"/>
    <x v="157"/>
    <x v="0"/>
  </r>
  <r>
    <x v="35"/>
    <x v="145"/>
    <x v="0"/>
  </r>
  <r>
    <x v="35"/>
    <x v="157"/>
    <x v="1"/>
  </r>
  <r>
    <x v="35"/>
    <x v="149"/>
    <x v="1"/>
  </r>
  <r>
    <x v="35"/>
    <x v="158"/>
    <x v="2"/>
  </r>
  <r>
    <x v="35"/>
    <x v="156"/>
    <x v="1"/>
  </r>
  <r>
    <x v="35"/>
    <x v="153"/>
    <x v="0"/>
  </r>
  <r>
    <x v="35"/>
    <x v="159"/>
    <x v="0"/>
  </r>
  <r>
    <x v="35"/>
    <x v="159"/>
    <x v="1"/>
  </r>
  <r>
    <x v="36"/>
    <x v="39"/>
    <x v="2"/>
  </r>
  <r>
    <x v="36"/>
    <x v="40"/>
    <x v="1"/>
  </r>
  <r>
    <x v="36"/>
    <x v="40"/>
    <x v="0"/>
  </r>
  <r>
    <x v="36"/>
    <x v="1"/>
    <x v="0"/>
  </r>
  <r>
    <x v="36"/>
    <x v="1"/>
    <x v="1"/>
  </r>
  <r>
    <x v="37"/>
    <x v="160"/>
    <x v="1"/>
  </r>
  <r>
    <x v="37"/>
    <x v="161"/>
    <x v="0"/>
  </r>
  <r>
    <x v="37"/>
    <x v="162"/>
    <x v="0"/>
  </r>
  <r>
    <x v="37"/>
    <x v="102"/>
    <x v="1"/>
  </r>
  <r>
    <x v="37"/>
    <x v="163"/>
    <x v="1"/>
  </r>
  <r>
    <x v="37"/>
    <x v="164"/>
    <x v="0"/>
  </r>
  <r>
    <x v="37"/>
    <x v="165"/>
    <x v="0"/>
  </r>
  <r>
    <x v="37"/>
    <x v="166"/>
    <x v="1"/>
  </r>
  <r>
    <x v="38"/>
    <x v="39"/>
    <x v="2"/>
  </r>
  <r>
    <x v="38"/>
    <x v="40"/>
    <x v="1"/>
  </r>
  <r>
    <x v="38"/>
    <x v="39"/>
    <x v="0"/>
  </r>
  <r>
    <x v="38"/>
    <x v="40"/>
    <x v="0"/>
  </r>
  <r>
    <x v="38"/>
    <x v="39"/>
    <x v="1"/>
  </r>
  <r>
    <x v="39"/>
    <x v="167"/>
    <x v="1"/>
  </r>
  <r>
    <x v="39"/>
    <x v="167"/>
    <x v="0"/>
  </r>
  <r>
    <x v="40"/>
    <x v="2"/>
    <x v="0"/>
  </r>
  <r>
    <x v="40"/>
    <x v="2"/>
    <x v="1"/>
  </r>
  <r>
    <x v="40"/>
    <x v="168"/>
    <x v="2"/>
  </r>
  <r>
    <x v="41"/>
    <x v="169"/>
    <x v="0"/>
  </r>
  <r>
    <x v="41"/>
    <x v="169"/>
    <x v="1"/>
  </r>
  <r>
    <x v="42"/>
    <x v="170"/>
    <x v="1"/>
  </r>
  <r>
    <x v="42"/>
    <x v="170"/>
    <x v="0"/>
  </r>
  <r>
    <x v="43"/>
    <x v="171"/>
    <x v="0"/>
  </r>
  <r>
    <x v="43"/>
    <x v="172"/>
    <x v="1"/>
  </r>
  <r>
    <x v="43"/>
    <x v="173"/>
    <x v="1"/>
  </r>
  <r>
    <x v="43"/>
    <x v="174"/>
    <x v="0"/>
  </r>
  <r>
    <x v="43"/>
    <x v="175"/>
    <x v="0"/>
  </r>
  <r>
    <x v="43"/>
    <x v="49"/>
    <x v="1"/>
  </r>
  <r>
    <x v="43"/>
    <x v="176"/>
    <x v="0"/>
  </r>
  <r>
    <x v="43"/>
    <x v="177"/>
    <x v="1"/>
  </r>
  <r>
    <x v="43"/>
    <x v="178"/>
    <x v="0"/>
  </r>
  <r>
    <x v="43"/>
    <x v="179"/>
    <x v="1"/>
  </r>
  <r>
    <x v="44"/>
    <x v="180"/>
    <x v="0"/>
  </r>
  <r>
    <x v="44"/>
    <x v="181"/>
    <x v="0"/>
  </r>
  <r>
    <x v="44"/>
    <x v="182"/>
    <x v="1"/>
  </r>
  <r>
    <x v="44"/>
    <x v="183"/>
    <x v="0"/>
  </r>
  <r>
    <x v="44"/>
    <x v="184"/>
    <x v="0"/>
  </r>
  <r>
    <x v="44"/>
    <x v="185"/>
    <x v="1"/>
  </r>
  <r>
    <x v="44"/>
    <x v="186"/>
    <x v="0"/>
  </r>
  <r>
    <x v="44"/>
    <x v="187"/>
    <x v="0"/>
  </r>
  <r>
    <x v="44"/>
    <x v="188"/>
    <x v="1"/>
  </r>
  <r>
    <x v="44"/>
    <x v="189"/>
    <x v="0"/>
  </r>
  <r>
    <x v="44"/>
    <x v="190"/>
    <x v="0"/>
  </r>
  <r>
    <x v="44"/>
    <x v="189"/>
    <x v="1"/>
  </r>
  <r>
    <x v="44"/>
    <x v="191"/>
    <x v="0"/>
  </r>
  <r>
    <x v="44"/>
    <x v="192"/>
    <x v="0"/>
  </r>
  <r>
    <x v="44"/>
    <x v="193"/>
    <x v="1"/>
  </r>
  <r>
    <x v="44"/>
    <x v="194"/>
    <x v="0"/>
  </r>
  <r>
    <x v="44"/>
    <x v="195"/>
    <x v="0"/>
  </r>
  <r>
    <x v="44"/>
    <x v="19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37227-DD52-4884-863C-2158A9F7057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multipleFieldFilters="0">
  <location ref="A1:C331" firstHeaderRow="1" firstDataRow="1" firstDataCol="3"/>
  <pivotFields count="3"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8">
        <item x="27"/>
        <item x="24"/>
        <item x="39"/>
        <item x="40"/>
        <item x="1"/>
        <item x="73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m="1" x="197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8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m="1"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1"/>
  </rowFields>
  <rowItems count="330">
    <i>
      <x/>
      <x/>
      <x v="6"/>
    </i>
    <i r="1">
      <x v="2"/>
      <x v="6"/>
    </i>
    <i>
      <x v="1"/>
      <x/>
      <x v="4"/>
    </i>
    <i r="2">
      <x v="7"/>
    </i>
    <i r="1">
      <x v="1"/>
      <x v="4"/>
    </i>
    <i r="1">
      <x v="2"/>
      <x v="4"/>
    </i>
    <i r="2">
      <x v="7"/>
    </i>
    <i>
      <x v="2"/>
      <x/>
      <x v="4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6"/>
    </i>
    <i r="1">
      <x v="2"/>
      <x v="4"/>
    </i>
    <i r="2">
      <x v="8"/>
    </i>
    <i r="2">
      <x v="9"/>
    </i>
    <i r="2">
      <x v="10"/>
    </i>
    <i r="2">
      <x v="13"/>
    </i>
    <i r="2">
      <x v="15"/>
    </i>
    <i>
      <x v="3"/>
      <x v="4"/>
      <x v="4"/>
    </i>
    <i r="2">
      <x v="17"/>
    </i>
    <i>
      <x v="4"/>
      <x/>
      <x/>
    </i>
    <i r="2">
      <x v="1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40"/>
    </i>
    <i r="1">
      <x v="1"/>
      <x v="22"/>
    </i>
    <i r="2">
      <x v="33"/>
    </i>
    <i r="1">
      <x v="2"/>
      <x/>
    </i>
    <i r="2">
      <x v="1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>
      <x v="5"/>
      <x/>
      <x v="2"/>
    </i>
    <i r="2">
      <x v="3"/>
    </i>
    <i r="1">
      <x v="1"/>
      <x v="2"/>
    </i>
    <i r="1">
      <x v="2"/>
      <x v="2"/>
    </i>
    <i r="2">
      <x v="3"/>
    </i>
    <i>
      <x v="6"/>
      <x/>
      <x v="42"/>
    </i>
    <i r="1">
      <x v="2"/>
      <x v="42"/>
    </i>
    <i>
      <x v="7"/>
      <x/>
      <x v="43"/>
    </i>
    <i r="1">
      <x v="2"/>
      <x v="43"/>
    </i>
    <i>
      <x v="8"/>
      <x/>
      <x v="46"/>
    </i>
    <i r="2">
      <x v="47"/>
    </i>
    <i r="2">
      <x v="48"/>
    </i>
    <i r="2">
      <x v="49"/>
    </i>
    <i r="2">
      <x v="50"/>
    </i>
    <i r="2">
      <x v="53"/>
    </i>
    <i r="2">
      <x v="54"/>
    </i>
    <i r="1">
      <x v="2"/>
      <x v="44"/>
    </i>
    <i r="2">
      <x v="45"/>
    </i>
    <i r="2">
      <x v="51"/>
    </i>
    <i r="2">
      <x v="52"/>
    </i>
    <i r="2">
      <x v="53"/>
    </i>
    <i r="2">
      <x v="55"/>
    </i>
    <i>
      <x v="9"/>
      <x/>
      <x v="57"/>
    </i>
    <i r="1">
      <x v="2"/>
      <x v="56"/>
    </i>
    <i>
      <x v="10"/>
      <x/>
      <x v="58"/>
    </i>
    <i r="2">
      <x v="59"/>
    </i>
    <i r="2">
      <x v="60"/>
    </i>
    <i r="1">
      <x v="2"/>
      <x v="58"/>
    </i>
    <i r="2">
      <x v="59"/>
    </i>
    <i r="2">
      <x v="60"/>
    </i>
    <i>
      <x v="11"/>
      <x/>
      <x v="61"/>
    </i>
    <i r="2">
      <x v="62"/>
    </i>
    <i r="2">
      <x v="63"/>
    </i>
    <i r="2">
      <x v="64"/>
    </i>
    <i r="2">
      <x v="66"/>
    </i>
    <i r="1">
      <x v="2"/>
      <x v="61"/>
    </i>
    <i r="2">
      <x v="62"/>
    </i>
    <i r="2">
      <x v="63"/>
    </i>
    <i r="2">
      <x v="65"/>
    </i>
    <i r="2">
      <x v="67"/>
    </i>
    <i>
      <x v="12"/>
      <x/>
      <x v="68"/>
    </i>
    <i r="1">
      <x v="2"/>
      <x v="68"/>
    </i>
    <i>
      <x v="13"/>
      <x/>
      <x v="69"/>
    </i>
    <i r="1">
      <x v="2"/>
      <x v="69"/>
    </i>
    <i>
      <x v="14"/>
      <x/>
      <x v="70"/>
    </i>
    <i r="1">
      <x v="2"/>
      <x v="70"/>
    </i>
    <i>
      <x v="15"/>
      <x/>
      <x v="71"/>
    </i>
    <i r="2">
      <x v="72"/>
    </i>
    <i r="1">
      <x v="2"/>
      <x v="71"/>
    </i>
    <i r="2">
      <x v="72"/>
    </i>
    <i>
      <x v="16"/>
      <x/>
      <x v="5"/>
    </i>
    <i r="2">
      <x v="73"/>
    </i>
    <i r="2">
      <x v="74"/>
    </i>
    <i r="2">
      <x v="75"/>
    </i>
    <i r="2">
      <x v="76"/>
    </i>
    <i r="2">
      <x v="77"/>
    </i>
    <i r="1">
      <x v="2"/>
      <x v="5"/>
    </i>
    <i r="2">
      <x v="73"/>
    </i>
    <i r="2">
      <x v="74"/>
    </i>
    <i r="2">
      <x v="75"/>
    </i>
    <i r="2">
      <x v="76"/>
    </i>
    <i r="2">
      <x v="77"/>
    </i>
    <i>
      <x v="17"/>
      <x/>
      <x v="78"/>
    </i>
    <i r="2">
      <x v="79"/>
    </i>
    <i r="2">
      <x v="80"/>
    </i>
    <i r="2">
      <x v="81"/>
    </i>
    <i r="1">
      <x v="2"/>
      <x v="78"/>
    </i>
    <i r="2">
      <x v="79"/>
    </i>
    <i r="2">
      <x v="80"/>
    </i>
    <i r="2">
      <x v="81"/>
    </i>
    <i>
      <x v="18"/>
      <x v="4"/>
      <x v="82"/>
    </i>
    <i r="2">
      <x v="83"/>
    </i>
    <i r="2">
      <x v="84"/>
    </i>
    <i r="2">
      <x v="85"/>
    </i>
    <i r="2">
      <x v="87"/>
    </i>
    <i r="2">
      <x v="197"/>
    </i>
    <i>
      <x v="19"/>
      <x/>
      <x v="88"/>
    </i>
    <i r="2">
      <x v="89"/>
    </i>
    <i r="2">
      <x v="90"/>
    </i>
    <i r="2">
      <x v="91"/>
    </i>
    <i r="2">
      <x v="92"/>
    </i>
    <i r="2">
      <x v="93"/>
    </i>
    <i r="1">
      <x v="2"/>
      <x v="88"/>
    </i>
    <i r="2">
      <x v="89"/>
    </i>
    <i r="2">
      <x v="90"/>
    </i>
    <i r="2">
      <x v="91"/>
    </i>
    <i r="2">
      <x v="92"/>
    </i>
    <i r="2">
      <x v="93"/>
    </i>
    <i>
      <x v="20"/>
      <x/>
      <x v="94"/>
    </i>
    <i r="1">
      <x v="2"/>
      <x v="94"/>
    </i>
    <i>
      <x v="21"/>
      <x/>
      <x v="95"/>
    </i>
    <i r="1">
      <x v="2"/>
      <x v="95"/>
    </i>
    <i>
      <x v="22"/>
      <x/>
      <x v="96"/>
    </i>
    <i r="1">
      <x v="2"/>
      <x v="96"/>
    </i>
    <i>
      <x v="23"/>
      <x/>
      <x v="97"/>
    </i>
    <i r="1">
      <x v="2"/>
      <x v="97"/>
    </i>
    <i>
      <x v="24"/>
      <x/>
      <x v="99"/>
    </i>
    <i r="2">
      <x v="100"/>
    </i>
    <i r="2">
      <x v="103"/>
    </i>
    <i r="2">
      <x v="104"/>
    </i>
    <i r="2">
      <x v="107"/>
    </i>
    <i r="2">
      <x v="108"/>
    </i>
    <i r="2">
      <x v="111"/>
    </i>
    <i r="1">
      <x v="1"/>
      <x v="4"/>
    </i>
    <i r="1">
      <x v="2"/>
      <x v="98"/>
    </i>
    <i r="2">
      <x v="101"/>
    </i>
    <i r="2">
      <x v="102"/>
    </i>
    <i r="2">
      <x v="105"/>
    </i>
    <i r="2">
      <x v="106"/>
    </i>
    <i r="2">
      <x v="109"/>
    </i>
    <i r="2">
      <x v="110"/>
    </i>
    <i>
      <x v="25"/>
      <x/>
      <x v="112"/>
    </i>
    <i r="1">
      <x v="2"/>
      <x v="112"/>
    </i>
    <i>
      <x v="26"/>
      <x/>
      <x v="113"/>
    </i>
    <i r="1">
      <x v="2"/>
      <x v="113"/>
    </i>
    <i>
      <x v="27"/>
      <x v="4"/>
      <x v="7"/>
    </i>
    <i r="2">
      <x v="114"/>
    </i>
    <i>
      <x v="28"/>
      <x/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1">
      <x v="2"/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>
      <x v="29"/>
      <x/>
      <x v="122"/>
    </i>
    <i r="1">
      <x v="2"/>
      <x v="122"/>
    </i>
    <i>
      <x v="30"/>
      <x/>
      <x v="123"/>
    </i>
    <i r="2">
      <x v="124"/>
    </i>
    <i r="2">
      <x v="125"/>
    </i>
    <i r="2">
      <x v="127"/>
    </i>
    <i r="1">
      <x v="1"/>
      <x v="125"/>
    </i>
    <i r="2">
      <x v="126"/>
    </i>
    <i r="1">
      <x v="2"/>
      <x v="123"/>
    </i>
    <i r="2">
      <x v="124"/>
    </i>
    <i r="2">
      <x v="125"/>
    </i>
    <i r="2">
      <x v="127"/>
    </i>
    <i>
      <x v="31"/>
      <x/>
      <x v="129"/>
    </i>
    <i r="2">
      <x v="130"/>
    </i>
    <i r="2">
      <x v="132"/>
    </i>
    <i r="2">
      <x v="133"/>
    </i>
    <i r="2">
      <x v="135"/>
    </i>
    <i r="2">
      <x v="136"/>
    </i>
    <i r="1">
      <x v="1"/>
      <x v="128"/>
    </i>
    <i r="2">
      <x v="131"/>
    </i>
    <i r="2">
      <x v="137"/>
    </i>
    <i r="1">
      <x v="2"/>
      <x v="129"/>
    </i>
    <i r="2">
      <x v="130"/>
    </i>
    <i r="2">
      <x v="132"/>
    </i>
    <i r="2">
      <x v="133"/>
    </i>
    <i r="2">
      <x v="134"/>
    </i>
    <i r="2">
      <x v="135"/>
    </i>
    <i>
      <x v="32"/>
      <x/>
      <x v="68"/>
    </i>
    <i r="2">
      <x v="138"/>
    </i>
    <i r="1">
      <x v="2"/>
      <x v="68"/>
    </i>
    <i r="2">
      <x v="138"/>
    </i>
    <i>
      <x v="33"/>
      <x/>
      <x v="139"/>
    </i>
    <i r="2">
      <x v="140"/>
    </i>
    <i r="1">
      <x v="2"/>
      <x v="139"/>
    </i>
    <i r="2">
      <x v="140"/>
    </i>
    <i>
      <x v="34"/>
      <x/>
      <x v="141"/>
    </i>
    <i r="1">
      <x v="2"/>
      <x v="141"/>
    </i>
    <i>
      <x v="35"/>
      <x/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9"/>
    </i>
    <i r="1">
      <x v="1"/>
      <x v="158"/>
    </i>
    <i r="1">
      <x v="2"/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9"/>
    </i>
    <i>
      <x v="36"/>
      <x/>
      <x v="3"/>
    </i>
    <i r="2">
      <x v="4"/>
    </i>
    <i r="1">
      <x v="1"/>
      <x v="2"/>
    </i>
    <i r="1">
      <x v="2"/>
      <x v="3"/>
    </i>
    <i r="2">
      <x v="4"/>
    </i>
    <i>
      <x v="37"/>
      <x/>
      <x v="161"/>
    </i>
    <i r="2">
      <x v="162"/>
    </i>
    <i r="2">
      <x v="164"/>
    </i>
    <i r="2">
      <x v="165"/>
    </i>
    <i r="1">
      <x v="2"/>
      <x v="102"/>
    </i>
    <i r="2">
      <x v="160"/>
    </i>
    <i r="2">
      <x v="163"/>
    </i>
    <i r="2">
      <x v="166"/>
    </i>
    <i>
      <x v="38"/>
      <x/>
      <x v="2"/>
    </i>
    <i r="2">
      <x v="3"/>
    </i>
    <i r="1">
      <x v="1"/>
      <x v="2"/>
    </i>
    <i r="1">
      <x v="2"/>
      <x v="2"/>
    </i>
    <i r="2">
      <x v="3"/>
    </i>
    <i>
      <x v="39"/>
      <x/>
      <x v="167"/>
    </i>
    <i r="1">
      <x v="2"/>
      <x v="167"/>
    </i>
    <i>
      <x v="40"/>
      <x/>
      <x v="7"/>
    </i>
    <i r="1">
      <x v="1"/>
      <x v="168"/>
    </i>
    <i r="1">
      <x v="2"/>
      <x v="7"/>
    </i>
    <i>
      <x v="41"/>
      <x/>
      <x v="169"/>
    </i>
    <i r="1">
      <x v="2"/>
      <x v="169"/>
    </i>
    <i>
      <x v="42"/>
      <x/>
      <x v="170"/>
    </i>
    <i r="1">
      <x v="2"/>
      <x v="170"/>
    </i>
    <i>
      <x v="43"/>
      <x/>
      <x v="171"/>
    </i>
    <i r="2">
      <x v="174"/>
    </i>
    <i r="2">
      <x v="175"/>
    </i>
    <i r="2">
      <x v="176"/>
    </i>
    <i r="2">
      <x v="178"/>
    </i>
    <i r="1">
      <x v="2"/>
      <x v="50"/>
    </i>
    <i r="2">
      <x v="172"/>
    </i>
    <i r="2">
      <x v="173"/>
    </i>
    <i r="2">
      <x v="177"/>
    </i>
    <i r="2">
      <x v="179"/>
    </i>
    <i>
      <x v="44"/>
      <x/>
      <x v="180"/>
    </i>
    <i r="2">
      <x v="181"/>
    </i>
    <i r="2">
      <x v="183"/>
    </i>
    <i r="2">
      <x v="184"/>
    </i>
    <i r="2">
      <x v="186"/>
    </i>
    <i r="2">
      <x v="187"/>
    </i>
    <i r="2">
      <x v="189"/>
    </i>
    <i r="2">
      <x v="190"/>
    </i>
    <i r="2">
      <x v="191"/>
    </i>
    <i r="2">
      <x v="192"/>
    </i>
    <i r="2">
      <x v="194"/>
    </i>
    <i r="2">
      <x v="195"/>
    </i>
    <i r="1">
      <x v="2"/>
      <x v="182"/>
    </i>
    <i r="2">
      <x v="185"/>
    </i>
    <i r="2">
      <x v="188"/>
    </i>
    <i r="2">
      <x v="189"/>
    </i>
    <i r="2">
      <x v="193"/>
    </i>
    <i r="2">
      <x v="19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8-13T02:22:19.34" personId="{938538F3-C2B3-40AA-9DD9-DF0DE3852298}" id="{F9327F76-B9E2-4CED-B039-D16079734908}">
    <text>NBC says 40 CHN golds.  I must have one wrong</text>
  </threadedComment>
  <threadedComment ref="D4" dT="2024-08-13T02:22:44.60" personId="{938538F3-C2B3-40AA-9DD9-DF0DE3852298}" id="{EF0F5E33-AE28-4E22-9EAB-0E857772A5BD}" parentId="{F9327F76-B9E2-4CED-B039-D16079734908}">
    <text>Guessing around Day 8 based on when I started noticing the discrepancy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1" dT="2024-08-06T00:55:51.16" personId="{938538F3-C2B3-40AA-9DD9-DF0DE3852298}" id="{09257D45-0159-4327-A6E3-1978B4451F0B}">
    <text>Half credit for shared Bronze</text>
  </threadedComment>
  <threadedComment ref="I21" dT="2024-08-06T00:57:30.51" personId="{938538F3-C2B3-40AA-9DD9-DF0DE3852298}" id="{245C73FA-05B0-42E3-BD32-7A84A00B2D30}">
    <text>Half credit for shared bronze</text>
  </threadedComment>
  <threadedComment ref="H22" dT="2024-08-12T02:13:45.11" personId="{938538F3-C2B3-40AA-9DD9-DF0DE3852298}" id="{18378CF7-7E45-44F4-9758-DBD189006029}">
    <text>Changed from USA by arbitration on August 11</text>
  </threadedComment>
  <threadedComment ref="H33" dT="2024-08-05T12:18:14.21" personId="{938538F3-C2B3-40AA-9DD9-DF0DE3852298}" id="{311B0906-C54E-426F-BEF4-7297345569AE}">
    <text>Half credit for shared bronze</text>
  </threadedComment>
  <threadedComment ref="I33" dT="2024-08-05T12:18:28.54" personId="{938538F3-C2B3-40AA-9DD9-DF0DE3852298}" id="{6B4B4BEA-DCFA-4E5C-9C51-D60E72598A0F}">
    <text>Half credit for shared bronze</text>
  </threadedComment>
  <threadedComment ref="H107" dT="2024-08-09T22:18:16.99" personId="{938538F3-C2B3-40AA-9DD9-DF0DE3852298}" id="{B1BD838D-5A18-46B3-AFDA-E58063330738}">
    <text>Half credit for shared Bronze</text>
  </threadedComment>
  <threadedComment ref="I107" dT="2024-08-09T22:18:27.25" personId="{938538F3-C2B3-40AA-9DD9-DF0DE3852298}" id="{070DEE58-9123-4DEB-96D3-8564F9A2536C}">
    <text>Half credit for shared Bronze</text>
  </threadedComment>
  <threadedComment ref="G201" dT="2024-08-03T16:12:04.97" personId="{938538F3-C2B3-40AA-9DD9-DF0DE3852298}" id="{B3102E14-6137-4FF8-B002-C08F845382A2}">
    <text>BLR athlete, but not counted in medal tables for political reasons</text>
  </threadedComment>
  <threadedComment ref="G293" dT="2024-08-05T12:08:03.90" personId="{938538F3-C2B3-40AA-9DD9-DF0DE3852298}" id="{6096583C-6A26-4743-9685-964A388356A3}">
    <text>RUS athlete, but not counted in medal tables for political reasons</text>
  </threadedComment>
  <threadedComment ref="G294" dT="2024-08-02T15:31:59.96" personId="{938538F3-C2B3-40AA-9DD9-DF0DE3852298}" id="{F0204A25-FD24-4BAC-A3BE-008EA7F7B9DE}">
    <text>BLR athlete, but not counted in medal tables for political reasons</text>
  </threadedComment>
  <threadedComment ref="F295" dT="2024-08-03T15:31:49.76" personId="{938538F3-C2B3-40AA-9DD9-DF0DE3852298}" id="{2254409E-3752-4AF0-9BE6-5B8571C9E272}">
    <text>BLR athlete, but not counted in medal tables for political reasons</text>
  </threadedComment>
  <threadedComment ref="H309" dT="2024-08-12T02:19:31.56" personId="{938538F3-C2B3-40AA-9DD9-DF0DE3852298}" id="{B49CC33E-A091-4573-82EE-D1E5ED7B26BC}">
    <text>BLR athlete competing as independent for political reasons</text>
  </threadedComment>
  <threadedComment ref="C330" dT="2024-04-07T20:18:01.55" personId="{938538F3-C2B3-40AA-9DD9-DF0DE3852298}" id="{524A1011-3D5C-479C-BBB8-C98CE30455FA}">
    <text>Ensure that the lower tiers filter through the workbook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2055-5B44-43BB-BD9C-3593757D62A4}">
  <sheetPr>
    <pageSetUpPr autoPageBreaks="0"/>
  </sheetPr>
  <dimension ref="A1:M96"/>
  <sheetViews>
    <sheetView tabSelected="1" workbookViewId="0">
      <selection activeCell="H17" sqref="H17"/>
    </sheetView>
  </sheetViews>
  <sheetFormatPr defaultRowHeight="14.4" x14ac:dyDescent="0.3"/>
  <cols>
    <col min="2" max="2" width="24.109375" bestFit="1" customWidth="1"/>
    <col min="3" max="3" width="7.33203125" bestFit="1" customWidth="1"/>
    <col min="4" max="4" width="11.77734375" bestFit="1" customWidth="1"/>
    <col min="5" max="5" width="7.33203125" bestFit="1" customWidth="1"/>
    <col min="6" max="6" width="11.77734375" bestFit="1" customWidth="1"/>
    <col min="7" max="7" width="7.33203125" bestFit="1" customWidth="1"/>
    <col min="8" max="8" width="11.5546875" bestFit="1" customWidth="1"/>
    <col min="9" max="9" width="7.33203125" customWidth="1"/>
    <col min="10" max="10" width="15.33203125" bestFit="1" customWidth="1"/>
    <col min="11" max="11" width="15.5546875" bestFit="1" customWidth="1"/>
    <col min="12" max="12" width="21.44140625" bestFit="1" customWidth="1"/>
    <col min="13" max="13" width="14.5546875" bestFit="1" customWidth="1"/>
  </cols>
  <sheetData>
    <row r="1" spans="1:13" x14ac:dyDescent="0.3">
      <c r="B1" s="8" t="s">
        <v>60</v>
      </c>
      <c r="C1" s="8"/>
      <c r="D1" t="s">
        <v>64</v>
      </c>
      <c r="F1" t="s">
        <v>63</v>
      </c>
      <c r="H1" t="s">
        <v>375</v>
      </c>
      <c r="J1" t="s">
        <v>351</v>
      </c>
    </row>
    <row r="2" spans="1:13" x14ac:dyDescent="0.3">
      <c r="A2" s="33" t="s">
        <v>34</v>
      </c>
      <c r="B2" s="42">
        <f ca="1">SUMIF('Each Gender Podiums'!$5:$5,$A2,'Each Gender Podiums'!$6:$6)
+ SUMIF('Each Gender Podiums'!$11:$11,$A2,'Each Gender Podiums'!$12:$12)
+ SUMIF('Each Gender Podiums'!$17:$17,$A2,'Each Gender Podiums'!$18:$18)
+ SUMIF('Each Gender Podiums'!$23:$23,$A2,'Each Gender Podiums'!$24:$24)
+ SUMIF('Each Gender Podiums'!$29:$29,$A2,'Each Gender Podiums'!$30:$30)
+ SUMIF('Each Gender Podiums'!$35:$35,$A2,'Each Gender Podiums'!$36:$36)</f>
        <v>62.512008500000007</v>
      </c>
      <c r="C2" s="28">
        <f ca="1">B2/SUM(B:B)</f>
        <v>0.12219255044827894</v>
      </c>
      <c r="D2">
        <f>COUNTIF('Official Medal Table'!$F:$F,'Country Rankings'!$A2)</f>
        <v>40</v>
      </c>
      <c r="E2" s="28">
        <f>D2/SUM(D:D)</f>
        <v>0.12195121951219512</v>
      </c>
      <c r="F2">
        <f>COUNTIF('Official Medal Table'!$F:$I,'Country Rankings'!A2)</f>
        <v>127</v>
      </c>
      <c r="G2" s="28">
        <f>F2/SUM(F:F)</f>
        <v>0.12223291626564003</v>
      </c>
      <c r="H2">
        <f>SUMIF('Official Medal Table'!F:F,'Country Rankings'!A2,'Official Medal Table'!K:K)</f>
        <v>113</v>
      </c>
      <c r="I2" s="28">
        <f>H2/SUM(H:H)</f>
        <v>0.15937940761636107</v>
      </c>
      <c r="J2" s="45">
        <f>VLOOKUP(A2,Countries!$A:$C,3,0)</f>
        <v>4.2018183114161896E-2</v>
      </c>
    </row>
    <row r="3" spans="1:13" x14ac:dyDescent="0.3">
      <c r="A3" s="33" t="s">
        <v>21</v>
      </c>
      <c r="B3" s="42">
        <f ca="1">SUMIF('Each Gender Podiums'!$5:$5,$A3,'Each Gender Podiums'!$6:$6)
+ SUMIF('Each Gender Podiums'!$11:$11,$A3,'Each Gender Podiums'!$12:$12)
+ SUMIF('Each Gender Podiums'!$17:$17,$A3,'Each Gender Podiums'!$18:$18)
+ SUMIF('Each Gender Podiums'!$23:$23,$A3,'Each Gender Podiums'!$24:$24)
+ SUMIF('Each Gender Podiums'!$29:$29,$A3,'Each Gender Podiums'!$30:$30)
+ SUMIF('Each Gender Podiums'!$35:$35,$A3,'Each Gender Podiums'!$36:$36)</f>
        <v>58.009012666666678</v>
      </c>
      <c r="C3" s="28">
        <f ca="1">B3/SUM(B:B)</f>
        <v>0.11339052090649941</v>
      </c>
      <c r="D3">
        <f>COUNTIF('Official Medal Table'!$F:$F,'Country Rankings'!$A3)</f>
        <v>16</v>
      </c>
      <c r="E3" s="28">
        <f>D3/SUM(D:D)</f>
        <v>4.878048780487805E-2</v>
      </c>
      <c r="F3">
        <f>COUNTIF('Official Medal Table'!$F:$I,'Country Rankings'!A3)</f>
        <v>65</v>
      </c>
      <c r="G3" s="28">
        <f>F3/SUM(F:F)</f>
        <v>6.2560153994225223E-2</v>
      </c>
      <c r="H3">
        <f>SUMIF('Official Medal Table'!F:F,'Country Rankings'!A3,'Official Medal Table'!K:K)</f>
        <v>48</v>
      </c>
      <c r="I3" s="28">
        <f>H3/SUM(H:H)</f>
        <v>6.7700987306064886E-2</v>
      </c>
      <c r="J3" s="45">
        <f>VLOOKUP(A3,Countries!$A:$C,3,0)</f>
        <v>8.2800537313201389E-3</v>
      </c>
      <c r="K3" s="7"/>
      <c r="L3" s="7"/>
      <c r="M3" s="32" t="s">
        <v>301</v>
      </c>
    </row>
    <row r="4" spans="1:13" x14ac:dyDescent="0.3">
      <c r="A4" s="33" t="s">
        <v>10</v>
      </c>
      <c r="B4" s="42">
        <f ca="1">SUMIF('Each Gender Podiums'!$5:$5,$A4,'Each Gender Podiums'!$6:$6)
+ SUMIF('Each Gender Podiums'!$11:$11,$A4,'Each Gender Podiums'!$12:$12)
+ SUMIF('Each Gender Podiums'!$17:$17,$A4,'Each Gender Podiums'!$18:$18)
+ SUMIF('Each Gender Podiums'!$23:$23,$A4,'Each Gender Podiums'!$24:$24)
+ SUMIF('Each Gender Podiums'!$29:$29,$A4,'Each Gender Podiums'!$30:$30)
+ SUMIF('Each Gender Podiums'!$35:$35,$A4,'Each Gender Podiums'!$36:$36)</f>
        <v>55.514504500000001</v>
      </c>
      <c r="C4" s="28">
        <f ca="1">B4/SUM(B:B)</f>
        <v>0.10851449272706472</v>
      </c>
      <c r="D4">
        <f>COUNTIF('Official Medal Table'!$F:$F,'Country Rankings'!$A4)</f>
        <v>41</v>
      </c>
      <c r="E4" s="28">
        <f>D4/SUM(D:D)</f>
        <v>0.125</v>
      </c>
      <c r="F4">
        <f>COUNTIF('Official Medal Table'!$F:$I,'Country Rankings'!A4)</f>
        <v>91</v>
      </c>
      <c r="G4" s="28">
        <f>F4/SUM(F:F)</f>
        <v>8.7584215591915301E-2</v>
      </c>
      <c r="H4">
        <f>SUMIF('Official Medal Table'!F:F,'Country Rankings'!A4,'Official Medal Table'!K:K)</f>
        <v>71</v>
      </c>
      <c r="I4" s="28">
        <f>H4/SUM(H:H)</f>
        <v>0.1001410437235543</v>
      </c>
      <c r="J4" s="45">
        <f>VLOOKUP(A4,Countries!$A:$C,3,0)</f>
        <v>0.17301604811713722</v>
      </c>
      <c r="M4" s="30" t="s">
        <v>300</v>
      </c>
    </row>
    <row r="5" spans="1:13" x14ac:dyDescent="0.3">
      <c r="A5" s="33" t="s">
        <v>67</v>
      </c>
      <c r="B5" s="42">
        <f ca="1">SUMIF('Each Gender Podiums'!$5:$5,$A5,'Each Gender Podiums'!$6:$6)
+ SUMIF('Each Gender Podiums'!$11:$11,$A5,'Each Gender Podiums'!$12:$12)
+ SUMIF('Each Gender Podiums'!$17:$17,$A5,'Each Gender Podiums'!$18:$18)
+ SUMIF('Each Gender Podiums'!$23:$23,$A5,'Each Gender Podiums'!$24:$24)
+ SUMIF('Each Gender Podiums'!$29:$29,$A5,'Each Gender Podiums'!$30:$30)
+ SUMIF('Each Gender Podiums'!$35:$35,$A5,'Each Gender Podiums'!$36:$36)</f>
        <v>31.5035095</v>
      </c>
      <c r="C5" s="28">
        <f ca="1">B5/SUM(B:B)</f>
        <v>6.1580075032728859E-2</v>
      </c>
      <c r="D5">
        <f>COUNTIF('Official Medal Table'!$F:$F,'Country Rankings'!$A5)</f>
        <v>14</v>
      </c>
      <c r="E5" s="28">
        <f>D5/SUM(D:D)</f>
        <v>4.2682926829268296E-2</v>
      </c>
      <c r="F5">
        <f>COUNTIF('Official Medal Table'!$F:$I,'Country Rankings'!A5)</f>
        <v>64</v>
      </c>
      <c r="G5" s="28">
        <f>F5/SUM(F:F)</f>
        <v>6.1597690086621755E-2</v>
      </c>
      <c r="H5">
        <f>SUMIF('Official Medal Table'!F:F,'Country Rankings'!A5,'Official Medal Table'!K:K)</f>
        <v>37</v>
      </c>
      <c r="I5" s="28">
        <f>H5/SUM(H:H)</f>
        <v>5.2186177715091681E-2</v>
      </c>
      <c r="J5" s="45">
        <f>VLOOKUP(A5,Countries!$A:$C,3,0)</f>
        <v>8.2800537313201389E-3</v>
      </c>
      <c r="K5" s="7"/>
      <c r="M5" t="s">
        <v>302</v>
      </c>
    </row>
    <row r="6" spans="1:13" x14ac:dyDescent="0.3">
      <c r="A6" s="33" t="s">
        <v>33</v>
      </c>
      <c r="B6" s="42">
        <f ca="1">SUMIF('Each Gender Podiums'!$5:$5,$A6,'Each Gender Podiums'!$6:$6)
+ SUMIF('Each Gender Podiums'!$11:$11,$A6,'Each Gender Podiums'!$12:$12)
+ SUMIF('Each Gender Podiums'!$17:$17,$A6,'Each Gender Podiums'!$18:$18)
+ SUMIF('Each Gender Podiums'!$23:$23,$A6,'Each Gender Podiums'!$24:$24)
+ SUMIF('Each Gender Podiums'!$29:$29,$A6,'Each Gender Podiums'!$30:$30)
+ SUMIF('Each Gender Podiums'!$35:$35,$A6,'Each Gender Podiums'!$36:$36)</f>
        <v>30.003508000000004</v>
      </c>
      <c r="C6" s="28">
        <f ca="1">B6/SUM(B:B)</f>
        <v>5.8648014243780709E-2</v>
      </c>
      <c r="D6">
        <f>COUNTIF('Official Medal Table'!$F:$F,'Country Rankings'!$A6)</f>
        <v>18</v>
      </c>
      <c r="E6" s="28">
        <f>D6/SUM(D:D)</f>
        <v>5.4878048780487805E-2</v>
      </c>
      <c r="F6">
        <f>COUNTIF('Official Medal Table'!$F:$I,'Country Rankings'!A6)</f>
        <v>53</v>
      </c>
      <c r="G6" s="28">
        <f>F6/SUM(F:F)</f>
        <v>5.1010587102983639E-2</v>
      </c>
      <c r="H6">
        <f>SUMIF('Official Medal Table'!F:F,'Country Rankings'!A6,'Official Medal Table'!K:K)</f>
        <v>27</v>
      </c>
      <c r="I6" s="28">
        <f>H6/SUM(H:H)</f>
        <v>3.8081805359661498E-2</v>
      </c>
      <c r="J6" s="45">
        <f>VLOOKUP(A6,Countries!$A:$C,3,0)</f>
        <v>3.2131551793182626E-3</v>
      </c>
      <c r="L6" s="7"/>
    </row>
    <row r="7" spans="1:13" x14ac:dyDescent="0.3">
      <c r="A7" s="33" t="s">
        <v>25</v>
      </c>
      <c r="B7" s="42">
        <f ca="1">SUMIF('Each Gender Podiums'!$5:$5,$A7,'Each Gender Podiums'!$6:$6)
+ SUMIF('Each Gender Podiums'!$11:$11,$A7,'Each Gender Podiums'!$12:$12)
+ SUMIF('Each Gender Podiums'!$17:$17,$A7,'Each Gender Podiums'!$18:$18)
+ SUMIF('Each Gender Podiums'!$23:$23,$A7,'Each Gender Podiums'!$24:$24)
+ SUMIF('Each Gender Podiums'!$29:$29,$A7,'Each Gender Podiums'!$30:$30)
+ SUMIF('Each Gender Podiums'!$35:$35,$A7,'Each Gender Podiums'!$36:$36)</f>
        <v>29.005005499999999</v>
      </c>
      <c r="C7" s="28">
        <f ca="1">B7/SUM(B:B)</f>
        <v>5.6696236176947627E-2</v>
      </c>
      <c r="D7">
        <f>COUNTIF('Official Medal Table'!$F:$F,'Country Rankings'!$A7)</f>
        <v>20</v>
      </c>
      <c r="E7" s="28">
        <f>D7/SUM(D:D)</f>
        <v>6.097560975609756E-2</v>
      </c>
      <c r="F7">
        <f>COUNTIF('Official Medal Table'!$F:$I,'Country Rankings'!A7)</f>
        <v>45</v>
      </c>
      <c r="G7" s="28">
        <f>F7/SUM(F:F)</f>
        <v>4.331087584215592E-2</v>
      </c>
      <c r="H7">
        <f>SUMIF('Official Medal Table'!F:F,'Country Rankings'!A7,'Official Medal Table'!K:K)</f>
        <v>26</v>
      </c>
      <c r="I7" s="28">
        <f>H7/SUM(H:H)</f>
        <v>3.6671368124118475E-2</v>
      </c>
      <c r="J7" s="45">
        <f>VLOOKUP(A7,Countries!$A:$C,3,0)</f>
        <v>1.4829946981468905E-2</v>
      </c>
    </row>
    <row r="8" spans="1:13" x14ac:dyDescent="0.3">
      <c r="A8" s="33" t="s">
        <v>14</v>
      </c>
      <c r="B8" s="42">
        <f ca="1">SUMIF('Each Gender Podiums'!$5:$5,$A8,'Each Gender Podiums'!$6:$6)
+ SUMIF('Each Gender Podiums'!$11:$11,$A8,'Each Gender Podiums'!$12:$12)
+ SUMIF('Each Gender Podiums'!$17:$17,$A8,'Each Gender Podiums'!$18:$18)
+ SUMIF('Each Gender Podiums'!$23:$23,$A8,'Each Gender Podiums'!$24:$24)
+ SUMIF('Each Gender Podiums'!$29:$29,$A8,'Each Gender Podiums'!$30:$30)
+ SUMIF('Each Gender Podiums'!$35:$35,$A8,'Each Gender Podiums'!$36:$36)</f>
        <v>28.007001500000001</v>
      </c>
      <c r="C8" s="28">
        <f ca="1">B8/SUM(B:B)</f>
        <v>5.4745432530675667E-2</v>
      </c>
      <c r="D8">
        <f>COUNTIF('Official Medal Table'!$F:$F,'Country Rankings'!$A8)</f>
        <v>15</v>
      </c>
      <c r="E8" s="28">
        <f>D8/SUM(D:D)</f>
        <v>4.573170731707317E-2</v>
      </c>
      <c r="F8">
        <f>COUNTIF('Official Medal Table'!$F:$I,'Country Rankings'!A8)</f>
        <v>34</v>
      </c>
      <c r="G8" s="28">
        <f>F8/SUM(F:F)</f>
        <v>3.2723772858517804E-2</v>
      </c>
      <c r="H8">
        <f>SUMIF('Official Medal Table'!F:F,'Country Rankings'!A8,'Official Medal Table'!K:K)</f>
        <v>66</v>
      </c>
      <c r="I8" s="28">
        <f>H8/SUM(H:H)</f>
        <v>9.3088857545839204E-2</v>
      </c>
      <c r="J8" s="45">
        <f>VLOOKUP(A8,Countries!$A:$C,3,0)</f>
        <v>2.2244920472203359E-3</v>
      </c>
    </row>
    <row r="9" spans="1:13" x14ac:dyDescent="0.3">
      <c r="A9" s="33" t="s">
        <v>29</v>
      </c>
      <c r="B9" s="42">
        <f ca="1">SUMIF('Each Gender Podiums'!$5:$5,$A9,'Each Gender Podiums'!$6:$6)
+ SUMIF('Each Gender Podiums'!$11:$11,$A9,'Each Gender Podiums'!$12:$12)
+ SUMIF('Each Gender Podiums'!$17:$17,$A9,'Each Gender Podiums'!$18:$18)
+ SUMIF('Each Gender Podiums'!$23:$23,$A9,'Each Gender Podiums'!$24:$24)
+ SUMIF('Each Gender Podiums'!$29:$29,$A9,'Each Gender Podiums'!$30:$30)
+ SUMIF('Each Gender Podiums'!$35:$35,$A9,'Each Gender Podiums'!$36:$36)</f>
        <v>26.003006333333335</v>
      </c>
      <c r="C9" s="28">
        <f ca="1">B9/SUM(B:B)</f>
        <v>5.0828212681612209E-2</v>
      </c>
      <c r="D9">
        <f>COUNTIF('Official Medal Table'!$F:$F,'Country Rankings'!$A9)</f>
        <v>12</v>
      </c>
      <c r="E9" s="28">
        <f>D9/SUM(D:D)</f>
        <v>3.6585365853658534E-2</v>
      </c>
      <c r="F9">
        <f>COUNTIF('Official Medal Table'!$F:$I,'Country Rankings'!A9)</f>
        <v>33</v>
      </c>
      <c r="G9" s="28">
        <f>F9/SUM(F:F)</f>
        <v>3.1761308950914342E-2</v>
      </c>
      <c r="H9">
        <f>SUMIF('Official Medal Table'!F:F,"ger",'Official Medal Table'!K:K)</f>
        <v>26</v>
      </c>
      <c r="I9" s="28">
        <f>H9/SUM(H:H)</f>
        <v>3.6671368124118475E-2</v>
      </c>
      <c r="J9" s="45">
        <f>VLOOKUP(A9,Countries!$A:$C,3,0)</f>
        <v>1.0504545778540474E-2</v>
      </c>
      <c r="K9" s="7"/>
      <c r="L9" s="7"/>
    </row>
    <row r="10" spans="1:13" x14ac:dyDescent="0.3">
      <c r="A10" s="33" t="s">
        <v>39</v>
      </c>
      <c r="B10" s="42">
        <f ca="1">SUMIF('Each Gender Podiums'!$5:$5,$A10,'Each Gender Podiums'!$6:$6)
+ SUMIF('Each Gender Podiums'!$11:$11,$A10,'Each Gender Podiums'!$12:$12)
+ SUMIF('Each Gender Podiums'!$17:$17,$A10,'Each Gender Podiums'!$18:$18)
+ SUMIF('Each Gender Podiums'!$23:$23,$A10,'Each Gender Podiums'!$24:$24)
+ SUMIF('Each Gender Podiums'!$29:$29,$A10,'Each Gender Podiums'!$30:$30)
+ SUMIF('Each Gender Podiums'!$35:$35,$A10,'Each Gender Podiums'!$36:$36)</f>
        <v>18.504002</v>
      </c>
      <c r="C10" s="28">
        <f ca="1">B10/SUM(B:B)</f>
        <v>3.6169869632009251E-2</v>
      </c>
      <c r="D10">
        <f>COUNTIF('Official Medal Table'!$F:$F,'Country Rankings'!$A10)</f>
        <v>13</v>
      </c>
      <c r="E10" s="28">
        <f>D10/SUM(D:D)</f>
        <v>3.9634146341463415E-2</v>
      </c>
      <c r="F10">
        <f>COUNTIF('Official Medal Table'!$F:$I,'Country Rankings'!A10)</f>
        <v>32</v>
      </c>
      <c r="G10" s="28">
        <f>F10/SUM(F:F)</f>
        <v>3.0798845043310877E-2</v>
      </c>
      <c r="H10">
        <f>SUMIF('Official Medal Table'!F:F,'Country Rankings'!A10,'Official Medal Table'!K:K)</f>
        <v>21</v>
      </c>
      <c r="I10" s="28">
        <f>H10/SUM(H:H)</f>
        <v>2.9619181946403384E-2</v>
      </c>
      <c r="J10" s="45">
        <f>VLOOKUP(A10,Countries!$A:$C,3,0)</f>
        <v>6.4263103586365252E-3</v>
      </c>
    </row>
    <row r="11" spans="1:13" x14ac:dyDescent="0.3">
      <c r="A11" s="33" t="s">
        <v>36</v>
      </c>
      <c r="B11" s="42">
        <f ca="1">SUMIF('Each Gender Podiums'!$5:$5,$A11,'Each Gender Podiums'!$6:$6)
+ SUMIF('Each Gender Podiums'!$11:$11,$A11,'Each Gender Podiums'!$12:$12)
+ SUMIF('Each Gender Podiums'!$17:$17,$A11,'Each Gender Podiums'!$18:$18)
+ SUMIF('Each Gender Podiums'!$23:$23,$A11,'Each Gender Podiums'!$24:$24)
+ SUMIF('Each Gender Podiums'!$29:$29,$A11,'Each Gender Podiums'!$30:$30)
+ SUMIF('Each Gender Podiums'!$35:$35,$A11,'Each Gender Podiums'!$36:$36)</f>
        <v>14.504000999999999</v>
      </c>
      <c r="C11" s="28">
        <f ca="1">B11/SUM(B:B)</f>
        <v>2.8351046725596536E-2</v>
      </c>
      <c r="D11">
        <f>COUNTIF('Official Medal Table'!$F:$F,'Country Rankings'!$A11)</f>
        <v>10</v>
      </c>
      <c r="E11" s="28">
        <f>D11/SUM(D:D)</f>
        <v>3.048780487804878E-2</v>
      </c>
      <c r="F11">
        <f>COUNTIF('Official Medal Table'!$F:$I,'Country Rankings'!A11)</f>
        <v>20</v>
      </c>
      <c r="G11" s="28">
        <f>F11/SUM(F:F)</f>
        <v>1.9249278152069296E-2</v>
      </c>
      <c r="H11">
        <f>SUMIF('Official Medal Table'!F:F,'Country Rankings'!A11,'Official Medal Table'!K:K)</f>
        <v>26</v>
      </c>
      <c r="I11" s="28">
        <f>H11/SUM(H:H)</f>
        <v>3.6671368124118475E-2</v>
      </c>
      <c r="J11" s="45">
        <f>VLOOKUP(A11,Countries!$A:$C,3,0)</f>
        <v>6.426310358636525E-4</v>
      </c>
    </row>
    <row r="12" spans="1:13" x14ac:dyDescent="0.3">
      <c r="A12" s="33" t="s">
        <v>26</v>
      </c>
      <c r="B12" s="42">
        <f ca="1">SUMIF('Each Gender Podiums'!$5:$5,$A12,'Each Gender Podiums'!$6:$6)
+ SUMIF('Each Gender Podiums'!$11:$11,$A12,'Each Gender Podiums'!$12:$12)
+ SUMIF('Each Gender Podiums'!$17:$17,$A12,'Each Gender Podiums'!$18:$18)
+ SUMIF('Each Gender Podiums'!$23:$23,$A12,'Each Gender Podiums'!$24:$24)
+ SUMIF('Each Gender Podiums'!$29:$29,$A12,'Each Gender Podiums'!$30:$30)
+ SUMIF('Each Gender Podiums'!$35:$35,$A12,'Each Gender Podiums'!$36:$36)</f>
        <v>14.502001</v>
      </c>
      <c r="C12" s="28">
        <f ca="1">B12/SUM(B:B)</f>
        <v>2.8347137315120684E-2</v>
      </c>
      <c r="D12">
        <f>COUNTIF('Official Medal Table'!$F:$F,'Country Rankings'!$A12)</f>
        <v>12</v>
      </c>
      <c r="E12" s="28">
        <f>D12/SUM(D:D)</f>
        <v>3.6585365853658534E-2</v>
      </c>
      <c r="F12">
        <f>COUNTIF('Official Medal Table'!$F:$I,'Country Rankings'!A12)</f>
        <v>40</v>
      </c>
      <c r="G12" s="28">
        <f>F12/SUM(F:F)</f>
        <v>3.8498556304138593E-2</v>
      </c>
      <c r="H12">
        <f>SUMIF('Official Medal Table'!F:F,'Country Rankings'!A12,'Official Medal Table'!K:K)</f>
        <v>29</v>
      </c>
      <c r="I12" s="28">
        <f>H12/SUM(H:H)</f>
        <v>4.0902679830747531E-2</v>
      </c>
      <c r="J12" s="45">
        <f>VLOOKUP(A12,Countries!$A:$C,3,0)</f>
        <v>7.2913905992222118E-3</v>
      </c>
      <c r="K12" s="7"/>
    </row>
    <row r="13" spans="1:13" x14ac:dyDescent="0.3">
      <c r="A13" s="35" t="s">
        <v>311</v>
      </c>
      <c r="B13" s="42">
        <f ca="1">SUMIF('Each Gender Podiums'!$5:$5,$A13,'Each Gender Podiums'!$6:$6)
+ SUMIF('Each Gender Podiums'!$11:$11,$A13,'Each Gender Podiums'!$12:$12)
+ SUMIF('Each Gender Podiums'!$17:$17,$A13,'Each Gender Podiums'!$18:$18)
+ SUMIF('Each Gender Podiums'!$23:$23,$A13,'Each Gender Podiums'!$24:$24)
+ SUMIF('Each Gender Podiums'!$29:$29,$A13,'Each Gender Podiums'!$30:$30)
+ SUMIF('Each Gender Podiums'!$35:$35,$A13,'Each Gender Podiums'!$36:$36)</f>
        <v>12.501003000000001</v>
      </c>
      <c r="C13" s="28">
        <f ca="1">B13/SUM(B:B)</f>
        <v>2.4435776043439498E-2</v>
      </c>
      <c r="D13">
        <f>COUNTIF('Official Medal Table'!$F:$F,'Country Rankings'!$A13)</f>
        <v>3</v>
      </c>
      <c r="E13" s="28">
        <f>D13/SUM(D:D)</f>
        <v>9.1463414634146336E-3</v>
      </c>
      <c r="F13">
        <f>COUNTIF('Official Medal Table'!$F:$I,'Country Rankings'!A13)</f>
        <v>20</v>
      </c>
      <c r="G13" s="28">
        <f>F13/SUM(F:F)</f>
        <v>1.9249278152069296E-2</v>
      </c>
      <c r="H13">
        <f>SUMIF('Official Medal Table'!F:F,'Country Rankings'!A13,'Official Medal Table'!K:K)</f>
        <v>4</v>
      </c>
      <c r="I13" s="28">
        <f>H13/SUM(H:H)</f>
        <v>5.6417489421720732E-3</v>
      </c>
      <c r="J13" s="45">
        <f>VLOOKUP(A13,Countries!$A:$C,3,0)</f>
        <v>2.5952407217570583E-2</v>
      </c>
      <c r="K13" s="7"/>
      <c r="L13" s="7"/>
    </row>
    <row r="14" spans="1:13" x14ac:dyDescent="0.3">
      <c r="A14" s="33" t="s">
        <v>27</v>
      </c>
      <c r="B14" s="42">
        <f ca="1">SUMIF('Each Gender Podiums'!$5:$5,$A14,'Each Gender Podiums'!$6:$6)
+ SUMIF('Each Gender Podiums'!$11:$11,$A14,'Each Gender Podiums'!$12:$12)
+ SUMIF('Each Gender Podiums'!$17:$17,$A14,'Each Gender Podiums'!$18:$18)
+ SUMIF('Each Gender Podiums'!$23:$23,$A14,'Each Gender Podiums'!$24:$24)
+ SUMIF('Each Gender Podiums'!$29:$29,$A14,'Each Gender Podiums'!$30:$30)
+ SUMIF('Each Gender Podiums'!$35:$35,$A14,'Each Gender Podiums'!$36:$36)</f>
        <v>11.002001333333332</v>
      </c>
      <c r="C14" s="28">
        <f ca="1">B14/SUM(B:B)</f>
        <v>2.1505669633945058E-2</v>
      </c>
      <c r="D14">
        <f>COUNTIF('Official Medal Table'!$F:$F,'Country Rankings'!$A14)</f>
        <v>6</v>
      </c>
      <c r="E14" s="28">
        <f>D14/SUM(D:D)</f>
        <v>1.8292682926829267E-2</v>
      </c>
      <c r="F14">
        <f>COUNTIF('Official Medal Table'!$F:$I,'Country Rankings'!A14)</f>
        <v>19</v>
      </c>
      <c r="G14" s="28">
        <f>F14/SUM(F:F)</f>
        <v>1.8286814244465831E-2</v>
      </c>
      <c r="H14">
        <f>SUMIF('Official Medal Table'!F:F,'Country Rankings'!A14,'Official Medal Table'!K:K)</f>
        <v>9</v>
      </c>
      <c r="I14" s="28">
        <f>H14/SUM(H:H)</f>
        <v>1.2693935119887164E-2</v>
      </c>
      <c r="J14" s="45">
        <f>VLOOKUP(A14,Countries!$A:$C,3,0)</f>
        <v>1.1987540476687364E-3</v>
      </c>
    </row>
    <row r="15" spans="1:13" x14ac:dyDescent="0.3">
      <c r="A15" s="33" t="s">
        <v>24</v>
      </c>
      <c r="B15" s="42">
        <f ca="1">SUMIF('Each Gender Podiums'!$5:$5,$A15,'Each Gender Podiums'!$6:$6)
+ SUMIF('Each Gender Podiums'!$11:$11,$A15,'Each Gender Podiums'!$12:$12)
+ SUMIF('Each Gender Podiums'!$17:$17,$A15,'Each Gender Podiums'!$18:$18)
+ SUMIF('Each Gender Podiums'!$23:$23,$A15,'Each Gender Podiums'!$24:$24)
+ SUMIF('Each Gender Podiums'!$29:$29,$A15,'Each Gender Podiums'!$30:$30)
+ SUMIF('Each Gender Podiums'!$35:$35,$A15,'Each Gender Podiums'!$36:$36)</f>
        <v>10.501002</v>
      </c>
      <c r="C15" s="28">
        <f ca="1">B15/SUM(B:B)</f>
        <v>2.0526363612880523E-2</v>
      </c>
      <c r="D15">
        <f>COUNTIF('Official Medal Table'!$F:$F,'Country Rankings'!$A15)</f>
        <v>9</v>
      </c>
      <c r="E15" s="28">
        <f>D15/SUM(D:D)</f>
        <v>2.7439024390243903E-2</v>
      </c>
      <c r="F15">
        <f>COUNTIF('Official Medal Table'!$F:$I,'Country Rankings'!A15)</f>
        <v>26</v>
      </c>
      <c r="G15" s="28">
        <f>F15/SUM(F:F)</f>
        <v>2.5024061597690085E-2</v>
      </c>
      <c r="H15">
        <f>SUMIF('Official Medal Table'!F:F,'Country Rankings'!A15,'Official Medal Table'!K:K)</f>
        <v>12</v>
      </c>
      <c r="I15" s="28">
        <f>H15/SUM(H:H)</f>
        <v>1.6925246826516221E-2</v>
      </c>
      <c r="J15" s="45">
        <f>VLOOKUP(A15,Countries!$A:$C,3,0)</f>
        <v>4.8197327689773941E-3</v>
      </c>
    </row>
    <row r="16" spans="1:13" x14ac:dyDescent="0.3">
      <c r="A16" s="33" t="s">
        <v>61</v>
      </c>
      <c r="B16" s="42">
        <f ca="1">SUMIF('Each Gender Podiums'!$5:$5,$A16,'Each Gender Podiums'!$6:$6)
+ SUMIF('Each Gender Podiums'!$11:$11,$A16,'Each Gender Podiums'!$12:$12)
+ SUMIF('Each Gender Podiums'!$17:$17,$A16,'Each Gender Podiums'!$18:$18)
+ SUMIF('Each Gender Podiums'!$23:$23,$A16,'Each Gender Podiums'!$24:$24)
+ SUMIF('Each Gender Podiums'!$29:$29,$A16,'Each Gender Podiums'!$30:$30)
+ SUMIF('Each Gender Podiums'!$35:$35,$A16,'Each Gender Podiums'!$36:$36)</f>
        <v>9.0020009999999999</v>
      </c>
      <c r="C16" s="28">
        <f ca="1">B16/SUM(B:B)</f>
        <v>1.7596258506522907E-2</v>
      </c>
      <c r="D16">
        <f>COUNTIF('Official Medal Table'!$F:$F,'Country Rankings'!$A16)</f>
        <v>5</v>
      </c>
      <c r="E16" s="28">
        <f>D16/SUM(D:D)</f>
        <v>1.524390243902439E-2</v>
      </c>
      <c r="F16">
        <f>COUNTIF('Official Medal Table'!$F:$I,'Country Rankings'!A16)</f>
        <v>18</v>
      </c>
      <c r="G16" s="28">
        <f>F16/SUM(F:F)</f>
        <v>1.7324350336862367E-2</v>
      </c>
      <c r="H16">
        <f>SUMIF('Official Medal Table'!F:F,'Country Rankings'!A16,'Official Medal Table'!K:K)</f>
        <v>40</v>
      </c>
      <c r="I16" s="28">
        <f>H16/SUM(H:H)</f>
        <v>5.6417489421720736E-2</v>
      </c>
      <c r="J16" s="45">
        <f>VLOOKUP(A16,Countries!$A:$C,3,0)</f>
        <v>5.9319787925875616E-3</v>
      </c>
      <c r="L16" s="7"/>
    </row>
    <row r="17" spans="1:10" x14ac:dyDescent="0.3">
      <c r="A17" s="35" t="s">
        <v>329</v>
      </c>
      <c r="B17" s="42">
        <f ca="1">SUMIF('Each Gender Podiums'!$5:$5,$A17,'Each Gender Podiums'!$6:$6)
+ SUMIF('Each Gender Podiums'!$11:$11,$A17,'Each Gender Podiums'!$12:$12)
+ SUMIF('Each Gender Podiums'!$17:$17,$A17,'Each Gender Podiums'!$18:$18)
+ SUMIF('Each Gender Podiums'!$23:$23,$A17,'Each Gender Podiums'!$24:$24)
+ SUMIF('Each Gender Podiums'!$29:$29,$A17,'Each Gender Podiums'!$30:$30)
+ SUMIF('Each Gender Podiums'!$35:$35,$A17,'Each Gender Podiums'!$36:$36)</f>
        <v>6.5015005000000006</v>
      </c>
      <c r="C17" s="28">
        <f ca="1">B17/SUM(B:B)</f>
        <v>1.2708517081734155E-2</v>
      </c>
      <c r="D17">
        <f>COUNTIF('Official Medal Table'!$F:$F,'Country Rankings'!$A17)</f>
        <v>3</v>
      </c>
      <c r="E17" s="28">
        <f>D17/SUM(D:D)</f>
        <v>9.1463414634146336E-3</v>
      </c>
      <c r="F17">
        <f>COUNTIF('Official Medal Table'!$F:$I,'Country Rankings'!A17)</f>
        <v>5</v>
      </c>
      <c r="G17" s="28">
        <f>F17/SUM(F:F)</f>
        <v>4.8123195380173241E-3</v>
      </c>
      <c r="H17">
        <f>SUMIF('Official Medal Table'!F:F,'Country Rankings'!A17,'Official Medal Table'!K:K)</f>
        <v>17</v>
      </c>
      <c r="I17" s="28">
        <f>H17/SUM(H:H)</f>
        <v>2.3977433004231313E-2</v>
      </c>
      <c r="J17" s="45">
        <f>VLOOKUP(A17,Countries!$A:$C,3,0)</f>
        <v>8.4036366228323791E-4</v>
      </c>
    </row>
    <row r="18" spans="1:10" x14ac:dyDescent="0.3">
      <c r="A18" s="46" t="s">
        <v>363</v>
      </c>
      <c r="B18" s="42">
        <f ca="1">SUMIF('Each Gender Podiums'!$5:$5,$A18,'Each Gender Podiums'!$6:$6)
+ SUMIF('Each Gender Podiums'!$11:$11,$A18,'Each Gender Podiums'!$12:$12)
+ SUMIF('Each Gender Podiums'!$17:$17,$A18,'Each Gender Podiums'!$18:$18)
+ SUMIF('Each Gender Podiums'!$23:$23,$A18,'Each Gender Podiums'!$24:$24)
+ SUMIF('Each Gender Podiums'!$29:$29,$A18,'Each Gender Podiums'!$30:$30)
+ SUMIF('Each Gender Podiums'!$35:$35,$A18,'Each Gender Podiums'!$36:$36)</f>
        <v>6.0019999999999998</v>
      </c>
      <c r="C18" s="28">
        <f ca="1">B18/SUM(B:B)</f>
        <v>1.1732140838037064E-2</v>
      </c>
      <c r="D18">
        <f>COUNTIF('Official Medal Table'!$F:$F,'Country Rankings'!$A18)</f>
        <v>3</v>
      </c>
      <c r="E18" s="28">
        <f>D18/SUM(D:D)</f>
        <v>9.1463414634146336E-3</v>
      </c>
      <c r="F18">
        <f>COUNTIF('Official Medal Table'!$F:$I,'Country Rankings'!A18)</f>
        <v>12</v>
      </c>
      <c r="G18" s="28">
        <f>F18/SUM(F:F)</f>
        <v>1.1549566891241578E-2</v>
      </c>
      <c r="H18">
        <f>SUMIF('Official Medal Table'!F:F,'Country Rankings'!A18,'Official Medal Table'!K:K)</f>
        <v>3</v>
      </c>
      <c r="I18" s="28">
        <f>H18/SUM(H:H)</f>
        <v>4.2313117066290554E-3</v>
      </c>
      <c r="J18" s="45">
        <f>VLOOKUP(A18,Countries!$A:$C,3,0)</f>
        <v>1.124604312761392E-2</v>
      </c>
    </row>
    <row r="19" spans="1:10" x14ac:dyDescent="0.3">
      <c r="A19" s="33" t="s">
        <v>35</v>
      </c>
      <c r="B19" s="42">
        <f ca="1">SUMIF('Each Gender Podiums'!$5:$5,$A19,'Each Gender Podiums'!$6:$6)
+ SUMIF('Each Gender Podiums'!$11:$11,$A19,'Each Gender Podiums'!$12:$12)
+ SUMIF('Each Gender Podiums'!$17:$17,$A19,'Each Gender Podiums'!$18:$18)
+ SUMIF('Each Gender Podiums'!$23:$23,$A19,'Each Gender Podiums'!$24:$24)
+ SUMIF('Each Gender Podiums'!$29:$29,$A19,'Each Gender Podiums'!$30:$30)
+ SUMIF('Each Gender Podiums'!$35:$35,$A19,'Each Gender Podiums'!$36:$36)</f>
        <v>6.0010013333333339</v>
      </c>
      <c r="C19" s="28">
        <f ca="1">B19/SUM(B:B)</f>
        <v>1.173018873907279E-2</v>
      </c>
      <c r="D19">
        <f>COUNTIF('Official Medal Table'!$F:$F,'Country Rankings'!$A19)</f>
        <v>1</v>
      </c>
      <c r="E19" s="28">
        <f>D19/SUM(D:D)</f>
        <v>3.0487804878048782E-3</v>
      </c>
      <c r="F19">
        <f>COUNTIF('Official Medal Table'!$F:$I,'Country Rankings'!A19)</f>
        <v>10</v>
      </c>
      <c r="G19" s="28">
        <f>F19/SUM(F:F)</f>
        <v>9.6246390760346481E-3</v>
      </c>
      <c r="H19">
        <f>SUMIF('Official Medal Table'!F:F,'Country Rankings'!A19,'Official Medal Table'!K:K)</f>
        <v>1</v>
      </c>
      <c r="I19" s="28">
        <f>H19/SUM(H:H)</f>
        <v>1.4104372355430183E-3</v>
      </c>
      <c r="J19" s="45">
        <f>VLOOKUP(A19,Countries!$A:$C,3,0)</f>
        <v>4.8197327689773941E-3</v>
      </c>
    </row>
    <row r="20" spans="1:10" x14ac:dyDescent="0.3">
      <c r="A20" s="33" t="s">
        <v>23</v>
      </c>
      <c r="B20" s="42">
        <f ca="1">SUMIF('Each Gender Podiums'!$5:$5,$A20,'Each Gender Podiums'!$6:$6)
+ SUMIF('Each Gender Podiums'!$11:$11,$A20,'Each Gender Podiums'!$12:$12)
+ SUMIF('Each Gender Podiums'!$17:$17,$A20,'Each Gender Podiums'!$18:$18)
+ SUMIF('Each Gender Podiums'!$23:$23,$A20,'Each Gender Podiums'!$24:$24)
+ SUMIF('Each Gender Podiums'!$29:$29,$A20,'Each Gender Podiums'!$30:$30)
+ SUMIF('Each Gender Podiums'!$35:$35,$A20,'Each Gender Podiums'!$36:$36)</f>
        <v>6.0010010000000005</v>
      </c>
      <c r="C20" s="28">
        <f ca="1">B20/SUM(B:B)</f>
        <v>1.1730188087504376E-2</v>
      </c>
      <c r="D20">
        <f>COUNTIF('Official Medal Table'!$F:$F,'Country Rankings'!$A20)</f>
        <v>4</v>
      </c>
      <c r="E20" s="28">
        <f>D20/SUM(D:D)</f>
        <v>1.2195121951219513E-2</v>
      </c>
      <c r="F20">
        <f>COUNTIF('Official Medal Table'!$F:$I,'Country Rankings'!A20)</f>
        <v>11</v>
      </c>
      <c r="G20" s="28">
        <f>F20/SUM(F:F)</f>
        <v>1.0587102983638113E-2</v>
      </c>
      <c r="H20">
        <f>SUMIF('Official Medal Table'!F:F,'Country Rankings'!A20,'Official Medal Table'!K:K)</f>
        <v>5</v>
      </c>
      <c r="I20" s="28">
        <f>H20/SUM(H:H)</f>
        <v>7.052186177715092E-3</v>
      </c>
      <c r="J20" s="45">
        <f>VLOOKUP(A20,Countries!$A:$C,3,0)</f>
        <v>1.3594118066346495E-3</v>
      </c>
    </row>
    <row r="21" spans="1:10" x14ac:dyDescent="0.3">
      <c r="A21" s="35" t="s">
        <v>342</v>
      </c>
      <c r="B21" s="42">
        <f ca="1">SUMIF('Each Gender Podiums'!$5:$5,$A21,'Each Gender Podiums'!$6:$6)
+ SUMIF('Each Gender Podiums'!$11:$11,$A21,'Each Gender Podiums'!$12:$12)
+ SUMIF('Each Gender Podiums'!$17:$17,$A21,'Each Gender Podiums'!$18:$18)
+ SUMIF('Each Gender Podiums'!$23:$23,$A21,'Each Gender Podiums'!$24:$24)
+ SUMIF('Each Gender Podiums'!$29:$29,$A21,'Each Gender Podiums'!$30:$30)
+ SUMIF('Each Gender Podiums'!$35:$35,$A21,'Each Gender Podiums'!$36:$36)</f>
        <v>6.0010010000000005</v>
      </c>
      <c r="C21" s="28">
        <f ca="1">B21/SUM(B:B)</f>
        <v>1.1730188087504376E-2</v>
      </c>
      <c r="D21">
        <f>COUNTIF('Official Medal Table'!$F:$F,'Country Rankings'!$A21)</f>
        <v>2</v>
      </c>
      <c r="E21" s="28">
        <f>D21/SUM(D:D)</f>
        <v>6.0975609756097563E-3</v>
      </c>
      <c r="F21">
        <f>COUNTIF('Official Medal Table'!$F:$I,'Country Rankings'!A21)</f>
        <v>9</v>
      </c>
      <c r="G21" s="28">
        <f>F21/SUM(F:F)</f>
        <v>8.6621751684311833E-3</v>
      </c>
      <c r="H21">
        <f>SUMIF('Official Medal Table'!F:F,'Country Rankings'!A21,'Official Medal Table'!K:K)</f>
        <v>17</v>
      </c>
      <c r="I21" s="28">
        <f>H21/SUM(H:H)</f>
        <v>2.3977433004231313E-2</v>
      </c>
      <c r="J21" s="45">
        <f>VLOOKUP(A21,Countries!$A:$C,3,0)</f>
        <v>7.414973490734452E-4</v>
      </c>
    </row>
    <row r="22" spans="1:10" x14ac:dyDescent="0.3">
      <c r="A22" s="33" t="s">
        <v>20</v>
      </c>
      <c r="B22" s="42">
        <f ca="1">SUMIF('Each Gender Podiums'!$5:$5,$A22,'Each Gender Podiums'!$6:$6)
+ SUMIF('Each Gender Podiums'!$11:$11,$A22,'Each Gender Podiums'!$12:$12)
+ SUMIF('Each Gender Podiums'!$17:$17,$A22,'Each Gender Podiums'!$18:$18)
+ SUMIF('Each Gender Podiums'!$23:$23,$A22,'Each Gender Podiums'!$24:$24)
+ SUMIF('Each Gender Podiums'!$29:$29,$A22,'Each Gender Podiums'!$30:$30)
+ SUMIF('Each Gender Podiums'!$35:$35,$A22,'Each Gender Podiums'!$36:$36)</f>
        <v>6.0010005</v>
      </c>
      <c r="C22" s="28">
        <f ca="1">B22/SUM(B:B)</f>
        <v>1.1730187110151757E-2</v>
      </c>
      <c r="D22">
        <f>COUNTIF('Official Medal Table'!$F:$F,'Country Rankings'!$A22)</f>
        <v>4</v>
      </c>
      <c r="E22" s="28">
        <f>D22/SUM(D:D)</f>
        <v>1.2195121951219513E-2</v>
      </c>
      <c r="F22">
        <f>COUNTIF('Official Medal Table'!$F:$I,'Country Rankings'!A22)</f>
        <v>8</v>
      </c>
      <c r="G22" s="28">
        <f>F22/SUM(F:F)</f>
        <v>7.6997112608277194E-3</v>
      </c>
      <c r="H22">
        <f>SUMIF('Official Medal Table'!F:F,'Country Rankings'!A22,'Official Medal Table'!K:K)</f>
        <v>19</v>
      </c>
      <c r="I22" s="28">
        <f>H22/SUM(H:H)</f>
        <v>2.6798307475317348E-2</v>
      </c>
      <c r="J22" s="45">
        <f>VLOOKUP(A22,Countries!$A:$C,3,0)</f>
        <v>6.7970590331732476E-4</v>
      </c>
    </row>
    <row r="23" spans="1:10" x14ac:dyDescent="0.3">
      <c r="A23" s="33" t="s">
        <v>37</v>
      </c>
      <c r="B23" s="42">
        <f ca="1">SUMIF('Each Gender Podiums'!$5:$5,$A23,'Each Gender Podiums'!$6:$6)
+ SUMIF('Each Gender Podiums'!$11:$11,$A23,'Each Gender Podiums'!$12:$12)
+ SUMIF('Each Gender Podiums'!$17:$17,$A23,'Each Gender Podiums'!$18:$18)
+ SUMIF('Each Gender Podiums'!$23:$23,$A23,'Each Gender Podiums'!$24:$24)
+ SUMIF('Each Gender Podiums'!$29:$29,$A23,'Each Gender Podiums'!$30:$30)
+ SUMIF('Each Gender Podiums'!$35:$35,$A23,'Each Gender Podiums'!$36:$36)</f>
        <v>5.0000010000000001</v>
      </c>
      <c r="C23" s="28">
        <f ca="1">B23/SUM(B:B)</f>
        <v>9.7735281443395803E-3</v>
      </c>
      <c r="D23">
        <f>COUNTIF('Official Medal Table'!$F:$F,'Country Rankings'!$A23)</f>
        <v>1</v>
      </c>
      <c r="E23" s="28">
        <f>D23/SUM(D:D)</f>
        <v>3.0487804878048782E-3</v>
      </c>
      <c r="F23">
        <f>COUNTIF('Official Medal Table'!$F:$I,'Country Rankings'!A23)</f>
        <v>8</v>
      </c>
      <c r="G23" s="28">
        <f>F23/SUM(F:F)</f>
        <v>7.6997112608277194E-3</v>
      </c>
      <c r="H23">
        <f>SUMIF('Official Medal Table'!F:F,'Country Rankings'!A23,'Official Medal Table'!K:K)</f>
        <v>1</v>
      </c>
      <c r="I23" s="28">
        <f>H23/SUM(H:H)</f>
        <v>1.4104372355430183E-3</v>
      </c>
      <c r="J23" s="45">
        <f>VLOOKUP(A23,Countries!$A:$C,3,0)</f>
        <v>1.0998877344589439E-3</v>
      </c>
    </row>
    <row r="24" spans="1:10" x14ac:dyDescent="0.3">
      <c r="A24" s="46" t="s">
        <v>334</v>
      </c>
      <c r="B24" s="42">
        <f ca="1">SUMIF('Each Gender Podiums'!$5:$5,$A24,'Each Gender Podiums'!$6:$6)
+ SUMIF('Each Gender Podiums'!$11:$11,$A24,'Each Gender Podiums'!$12:$12)
+ SUMIF('Each Gender Podiums'!$17:$17,$A24,'Each Gender Podiums'!$18:$18)
+ SUMIF('Each Gender Podiums'!$23:$23,$A24,'Each Gender Podiums'!$24:$24)
+ SUMIF('Each Gender Podiums'!$29:$29,$A24,'Each Gender Podiums'!$30:$30)
+ SUMIF('Each Gender Podiums'!$35:$35,$A24,'Each Gender Podiums'!$36:$36)</f>
        <v>4.0009999999999994</v>
      </c>
      <c r="C24" s="28">
        <f ca="1">B24/SUM(B:B)</f>
        <v>7.8207756569453994E-3</v>
      </c>
      <c r="D24">
        <f>COUNTIF('Official Medal Table'!$F:$F,'Country Rankings'!$A24)</f>
        <v>1</v>
      </c>
      <c r="E24" s="28">
        <f>D24/SUM(D:D)</f>
        <v>3.0487804878048782E-3</v>
      </c>
      <c r="F24">
        <f>COUNTIF('Official Medal Table'!$F:$I,'Country Rankings'!A24)</f>
        <v>3</v>
      </c>
      <c r="G24" s="28">
        <f>F24/SUM(F:F)</f>
        <v>2.8873917228103944E-3</v>
      </c>
      <c r="H24">
        <f>SUMIF('Official Medal Table'!F:F,'Country Rankings'!A24,'Official Medal Table'!K:K)</f>
        <v>1</v>
      </c>
      <c r="I24" s="28">
        <f>H24/SUM(H:H)</f>
        <v>1.4104372355430183E-3</v>
      </c>
      <c r="J24" s="45">
        <f>VLOOKUP(A24,Countries!$A:$C,3,0)</f>
        <v>5.6848130095630799E-3</v>
      </c>
    </row>
    <row r="25" spans="1:10" x14ac:dyDescent="0.3">
      <c r="A25" s="34" t="s">
        <v>319</v>
      </c>
      <c r="B25" s="42">
        <f ca="1">SUMIF('Each Gender Podiums'!$5:$5,$A25,'Each Gender Podiums'!$6:$6)
+ SUMIF('Each Gender Podiums'!$11:$11,$A25,'Each Gender Podiums'!$12:$12)
+ SUMIF('Each Gender Podiums'!$17:$17,$A25,'Each Gender Podiums'!$18:$18)
+ SUMIF('Each Gender Podiums'!$23:$23,$A25,'Each Gender Podiums'!$24:$24)
+ SUMIF('Each Gender Podiums'!$29:$29,$A25,'Each Gender Podiums'!$30:$30)
+ SUMIF('Each Gender Podiums'!$35:$35,$A25,'Each Gender Podiums'!$36:$36)</f>
        <v>3.5009999999999999</v>
      </c>
      <c r="C25" s="28">
        <f ca="1">B25/SUM(B:B)</f>
        <v>6.8434230379819661E-3</v>
      </c>
      <c r="D25">
        <f>COUNTIF('Official Medal Table'!$F:$F,'Country Rankings'!$A25)</f>
        <v>8</v>
      </c>
      <c r="E25" s="28">
        <f>D25/SUM(D:D)</f>
        <v>2.4390243902439025E-2</v>
      </c>
      <c r="F25">
        <f>COUNTIF('Official Medal Table'!$F:$I,'Country Rankings'!A25)</f>
        <v>13</v>
      </c>
      <c r="G25" s="28">
        <f>F25/SUM(F:F)</f>
        <v>1.2512030798845043E-2</v>
      </c>
      <c r="H25">
        <f>SUMIF('Official Medal Table'!F:F,'Country Rankings'!A25,'Official Medal Table'!K:K)</f>
        <v>8</v>
      </c>
      <c r="I25" s="28">
        <f>H25/SUM(H:H)</f>
        <v>1.1283497884344146E-2</v>
      </c>
      <c r="J25" s="45">
        <f>VLOOKUP(A25,Countries!$A:$C,3,0)</f>
        <v>4.4489840944406719E-3</v>
      </c>
    </row>
    <row r="26" spans="1:10" x14ac:dyDescent="0.3">
      <c r="A26" s="46" t="s">
        <v>369</v>
      </c>
      <c r="B26" s="42">
        <f ca="1">SUMIF('Each Gender Podiums'!$5:$5,$A26,'Each Gender Podiums'!$6:$6)
+ SUMIF('Each Gender Podiums'!$11:$11,$A26,'Each Gender Podiums'!$12:$12)
+ SUMIF('Each Gender Podiums'!$17:$17,$A26,'Each Gender Podiums'!$18:$18)
+ SUMIF('Each Gender Podiums'!$23:$23,$A26,'Each Gender Podiums'!$24:$24)
+ SUMIF('Each Gender Podiums'!$29:$29,$A26,'Each Gender Podiums'!$30:$30)
+ SUMIF('Each Gender Podiums'!$35:$35,$A26,'Each Gender Podiums'!$36:$36)</f>
        <v>3.5000010000000001</v>
      </c>
      <c r="C26" s="28">
        <f ca="1">B26/SUM(B:B)</f>
        <v>6.8414702874492776E-3</v>
      </c>
      <c r="D26">
        <f>COUNTIF('Official Medal Table'!$F:$F,'Country Rankings'!$A26)</f>
        <v>3</v>
      </c>
      <c r="E26" s="28">
        <f>D26/SUM(D:D)</f>
        <v>9.1463414634146336E-3</v>
      </c>
      <c r="F26">
        <f>COUNTIF('Official Medal Table'!$F:$I,'Country Rankings'!A26)</f>
        <v>7</v>
      </c>
      <c r="G26" s="28">
        <f>F26/SUM(F:F)</f>
        <v>6.7372473532242537E-3</v>
      </c>
      <c r="H26">
        <f>SUMIF('Official Medal Table'!F:F,'Country Rankings'!A26,'Official Medal Table'!K:K)</f>
        <v>3</v>
      </c>
      <c r="I26" s="28">
        <f>H26/SUM(H:H)</f>
        <v>4.2313117066290554E-3</v>
      </c>
      <c r="J26" s="45">
        <f>VLOOKUP(A26,Countries!$A:$C,3,0)</f>
        <v>8.4036366228323791E-4</v>
      </c>
    </row>
    <row r="27" spans="1:10" x14ac:dyDescent="0.3">
      <c r="A27" s="33" t="s">
        <v>62</v>
      </c>
      <c r="B27" s="42">
        <f ca="1">SUMIF('Each Gender Podiums'!$5:$5,$A27,'Each Gender Podiums'!$6:$6)
+ SUMIF('Each Gender Podiums'!$11:$11,$A27,'Each Gender Podiums'!$12:$12)
+ SUMIF('Each Gender Podiums'!$17:$17,$A27,'Each Gender Podiums'!$18:$18)
+ SUMIF('Each Gender Podiums'!$23:$23,$A27,'Each Gender Podiums'!$24:$24)
+ SUMIF('Each Gender Podiums'!$29:$29,$A27,'Each Gender Podiums'!$30:$30)
+ SUMIF('Each Gender Podiums'!$35:$35,$A27,'Each Gender Podiums'!$36:$36)</f>
        <v>3.0009999999999999</v>
      </c>
      <c r="C27" s="28">
        <f ca="1">B27/SUM(B:B)</f>
        <v>5.8660704190185318E-3</v>
      </c>
      <c r="D27">
        <f>COUNTIF('Official Medal Table'!$F:$F,'Country Rankings'!$A27)</f>
        <v>3</v>
      </c>
      <c r="E27" s="28">
        <f>D27/SUM(D:D)</f>
        <v>9.1463414634146336E-3</v>
      </c>
      <c r="F27">
        <f>COUNTIF('Official Medal Table'!$F:$I,'Country Rankings'!A27)</f>
        <v>10</v>
      </c>
      <c r="G27" s="28">
        <f>F27/SUM(F:F)</f>
        <v>9.6246390760346481E-3</v>
      </c>
      <c r="H27">
        <f>SUMIF('Official Medal Table'!F:F,'Country Rankings'!A27,'Official Medal Table'!K:K)</f>
        <v>3</v>
      </c>
      <c r="I27" s="28">
        <f>H27/SUM(H:H)</f>
        <v>4.2313117066290554E-3</v>
      </c>
      <c r="J27" s="45">
        <f>VLOOKUP(A27,Countries!$A:$C,3,0)</f>
        <v>1.4829946981468904E-3</v>
      </c>
    </row>
    <row r="28" spans="1:10" x14ac:dyDescent="0.3">
      <c r="A28" s="34" t="s">
        <v>322</v>
      </c>
      <c r="B28" s="42">
        <f ca="1">SUMIF('Each Gender Podiums'!$5:$5,$A28,'Each Gender Podiums'!$6:$6)
+ SUMIF('Each Gender Podiums'!$11:$11,$A28,'Each Gender Podiums'!$12:$12)
+ SUMIF('Each Gender Podiums'!$17:$17,$A28,'Each Gender Podiums'!$18:$18)
+ SUMIF('Each Gender Podiums'!$23:$23,$A28,'Each Gender Podiums'!$24:$24)
+ SUMIF('Each Gender Podiums'!$29:$29,$A28,'Each Gender Podiums'!$30:$30)
+ SUMIF('Each Gender Podiums'!$35:$35,$A28,'Each Gender Podiums'!$36:$36)</f>
        <v>3.0009999999999999</v>
      </c>
      <c r="C28" s="28">
        <f ca="1">B28/SUM(B:B)</f>
        <v>5.8660704190185318E-3</v>
      </c>
      <c r="D28">
        <f>COUNTIF('Official Medal Table'!$F:$F,'Country Rankings'!$A28)</f>
        <v>1</v>
      </c>
      <c r="E28" s="28">
        <f>D28/SUM(D:D)</f>
        <v>3.0487804878048782E-3</v>
      </c>
      <c r="F28">
        <f>COUNTIF('Official Medal Table'!$F:$I,'Country Rankings'!A28)</f>
        <v>3</v>
      </c>
      <c r="G28" s="28">
        <f>F28/SUM(F:F)</f>
        <v>2.8873917228103944E-3</v>
      </c>
      <c r="H28">
        <f>SUMIF('Official Medal Table'!F:F,'Country Rankings'!A28,'Official Medal Table'!K:K)</f>
        <v>1</v>
      </c>
      <c r="I28" s="28">
        <f>H28/SUM(H:H)</f>
        <v>1.4104372355430183E-3</v>
      </c>
      <c r="J28" s="45">
        <f>VLOOKUP(A28,Countries!$A:$C,3,0)</f>
        <v>1.3594118066346497E-2</v>
      </c>
    </row>
    <row r="29" spans="1:10" x14ac:dyDescent="0.3">
      <c r="A29" s="35" t="s">
        <v>343</v>
      </c>
      <c r="B29" s="42">
        <f ca="1">SUMIF('Each Gender Podiums'!$5:$5,$A29,'Each Gender Podiums'!$6:$6)
+ SUMIF('Each Gender Podiums'!$11:$11,$A29,'Each Gender Podiums'!$12:$12)
+ SUMIF('Each Gender Podiums'!$17:$17,$A29,'Each Gender Podiums'!$18:$18)
+ SUMIF('Each Gender Podiums'!$23:$23,$A29,'Each Gender Podiums'!$24:$24)
+ SUMIF('Each Gender Podiums'!$29:$29,$A29,'Each Gender Podiums'!$30:$30)
+ SUMIF('Each Gender Podiums'!$35:$35,$A29,'Each Gender Podiums'!$36:$36)</f>
        <v>3.0000010000000001</v>
      </c>
      <c r="C29" s="28">
        <f ca="1">B29/SUM(B:B)</f>
        <v>5.8641176684858434E-3</v>
      </c>
      <c r="D29">
        <f>COUNTIF('Official Medal Table'!$F:$F,'Country Rankings'!$A29)</f>
        <v>0</v>
      </c>
      <c r="E29" s="28">
        <f>D29/SUM(D:D)</f>
        <v>0</v>
      </c>
      <c r="F29">
        <f>COUNTIF('Official Medal Table'!$F:$I,'Country Rankings'!A29)</f>
        <v>4</v>
      </c>
      <c r="G29" s="28">
        <f>F29/SUM(F:F)</f>
        <v>3.8498556304138597E-3</v>
      </c>
      <c r="H29">
        <f>SUMIF('Official Medal Table'!F:F,'Country Rankings'!A29,'Official Medal Table'!K:K)</f>
        <v>0</v>
      </c>
      <c r="I29" s="28">
        <f>H29/SUM(H:H)</f>
        <v>0</v>
      </c>
      <c r="J29" s="45">
        <f>VLOOKUP(A29,Countries!$A:$C,3,0)</f>
        <v>3.5839038538549851E-4</v>
      </c>
    </row>
    <row r="30" spans="1:10" x14ac:dyDescent="0.3">
      <c r="A30" s="35" t="s">
        <v>358</v>
      </c>
      <c r="B30" s="42">
        <f ca="1">SUMIF('Each Gender Podiums'!$5:$5,$A30,'Each Gender Podiums'!$6:$6)
+ SUMIF('Each Gender Podiums'!$11:$11,$A30,'Each Gender Podiums'!$12:$12)
+ SUMIF('Each Gender Podiums'!$17:$17,$A30,'Each Gender Podiums'!$18:$18)
+ SUMIF('Each Gender Podiums'!$23:$23,$A30,'Each Gender Podiums'!$24:$24)
+ SUMIF('Each Gender Podiums'!$29:$29,$A30,'Each Gender Podiums'!$30:$30)
+ SUMIF('Each Gender Podiums'!$35:$35,$A30,'Each Gender Podiums'!$36:$36)</f>
        <v>2.5005005000000002</v>
      </c>
      <c r="C30" s="28">
        <f ca="1">B30/SUM(B:B)</f>
        <v>4.8877414247887538E-3</v>
      </c>
      <c r="D30">
        <f>COUNTIF('Official Medal Table'!$F:$F,'Country Rankings'!$A30)</f>
        <v>2</v>
      </c>
      <c r="E30" s="28">
        <f>D30/SUM(D:D)</f>
        <v>6.0975609756097563E-3</v>
      </c>
      <c r="F30">
        <f>COUNTIF('Official Medal Table'!$F:$I,'Country Rankings'!A30)</f>
        <v>3</v>
      </c>
      <c r="G30" s="28">
        <f>F30/SUM(F:F)</f>
        <v>2.8873917228103944E-3</v>
      </c>
      <c r="H30">
        <f>SUMIF('Official Medal Table'!F:F,'Country Rankings'!A30,'Official Medal Table'!K:K)</f>
        <v>2</v>
      </c>
      <c r="I30" s="28">
        <f>H30/SUM(H:H)</f>
        <v>2.8208744710860366E-3</v>
      </c>
      <c r="J30" s="45">
        <f>VLOOKUP(A30,Countries!$A:$C,3,0)</f>
        <v>3.4603209623427444E-2</v>
      </c>
    </row>
    <row r="31" spans="1:10" x14ac:dyDescent="0.3">
      <c r="A31" s="33" t="s">
        <v>38</v>
      </c>
      <c r="B31" s="42">
        <f ca="1">SUMIF('Each Gender Podiums'!$5:$5,$A31,'Each Gender Podiums'!$6:$6)
+ SUMIF('Each Gender Podiums'!$11:$11,$A31,'Each Gender Podiums'!$12:$12)
+ SUMIF('Each Gender Podiums'!$17:$17,$A31,'Each Gender Podiums'!$18:$18)
+ SUMIF('Each Gender Podiums'!$23:$23,$A31,'Each Gender Podiums'!$24:$24)
+ SUMIF('Each Gender Podiums'!$29:$29,$A31,'Each Gender Podiums'!$30:$30)
+ SUMIF('Each Gender Podiums'!$35:$35,$A31,'Each Gender Podiums'!$36:$36)</f>
        <v>2.5005005000000002</v>
      </c>
      <c r="C31" s="28">
        <f ca="1">B31/SUM(B:B)</f>
        <v>4.8877414247887538E-3</v>
      </c>
      <c r="D31">
        <f>COUNTIF('Official Medal Table'!$F:$F,'Country Rankings'!$A31)</f>
        <v>3</v>
      </c>
      <c r="E31" s="28">
        <f>D31/SUM(D:D)</f>
        <v>9.1463414634146336E-3</v>
      </c>
      <c r="F31">
        <f>COUNTIF('Official Medal Table'!$F:$I,'Country Rankings'!A31)</f>
        <v>5</v>
      </c>
      <c r="G31" s="28">
        <f>F31/SUM(F:F)</f>
        <v>4.8123195380173241E-3</v>
      </c>
      <c r="H31">
        <f>SUMIF('Official Medal Table'!F:F,'Country Rankings'!A31,'Official Medal Table'!K:K)</f>
        <v>4</v>
      </c>
      <c r="I31" s="28">
        <f>H31/SUM(H:H)</f>
        <v>5.6417489421720732E-3</v>
      </c>
      <c r="J31" s="45">
        <f>VLOOKUP(A31,Countries!$A:$C,3,0)</f>
        <v>1.3594118066346495E-3</v>
      </c>
    </row>
    <row r="32" spans="1:10" x14ac:dyDescent="0.3">
      <c r="A32" s="35" t="s">
        <v>345</v>
      </c>
      <c r="B32" s="42">
        <f ca="1">SUMIF('Each Gender Podiums'!$5:$5,$A32,'Each Gender Podiums'!$6:$6)
+ SUMIF('Each Gender Podiums'!$11:$11,$A32,'Each Gender Podiums'!$12:$12)
+ SUMIF('Each Gender Podiums'!$17:$17,$A32,'Each Gender Podiums'!$18:$18)
+ SUMIF('Each Gender Podiums'!$23:$23,$A32,'Each Gender Podiums'!$24:$24)
+ SUMIF('Each Gender Podiums'!$29:$29,$A32,'Each Gender Podiums'!$30:$30)
+ SUMIF('Each Gender Podiums'!$35:$35,$A32,'Each Gender Podiums'!$36:$36)</f>
        <v>2.5000010000000001</v>
      </c>
      <c r="C32" s="28">
        <f ca="1">B32/SUM(B:B)</f>
        <v>4.8867650495224091E-3</v>
      </c>
      <c r="D32">
        <f>COUNTIF('Official Medal Table'!$F:$F,'Country Rankings'!$A32)</f>
        <v>1</v>
      </c>
      <c r="E32" s="28">
        <f>D32/SUM(D:D)</f>
        <v>3.0487804878048782E-3</v>
      </c>
      <c r="F32">
        <f>COUNTIF('Official Medal Table'!$F:$I,'Country Rankings'!A32)</f>
        <v>7</v>
      </c>
      <c r="G32" s="28">
        <f>F32/SUM(F:F)</f>
        <v>6.7372473532242537E-3</v>
      </c>
      <c r="H32">
        <f>SUMIF('Official Medal Table'!F:F,'Country Rankings'!A32,'Official Medal Table'!K:K)</f>
        <v>1</v>
      </c>
      <c r="I32" s="28">
        <f>H32/SUM(H:H)</f>
        <v>1.4104372355430183E-3</v>
      </c>
      <c r="J32" s="45">
        <f>VLOOKUP(A32,Countries!$A:$C,3,0)</f>
        <v>2.8424065047815399E-3</v>
      </c>
    </row>
    <row r="33" spans="1:10" x14ac:dyDescent="0.3">
      <c r="A33" s="35" t="s">
        <v>324</v>
      </c>
      <c r="B33" s="42">
        <f ca="1">SUMIF('Each Gender Podiums'!$5:$5,$A33,'Each Gender Podiums'!$6:$6)
+ SUMIF('Each Gender Podiums'!$11:$11,$A33,'Each Gender Podiums'!$12:$12)
+ SUMIF('Each Gender Podiums'!$17:$17,$A33,'Each Gender Podiums'!$18:$18)
+ SUMIF('Each Gender Podiums'!$23:$23,$A33,'Each Gender Podiums'!$24:$24)
+ SUMIF('Each Gender Podiums'!$29:$29,$A33,'Each Gender Podiums'!$30:$30)
+ SUMIF('Each Gender Podiums'!$35:$35,$A33,'Each Gender Podiums'!$36:$36)</f>
        <v>2.5000010000000001</v>
      </c>
      <c r="C33" s="28">
        <f ca="1">B33/SUM(B:B)</f>
        <v>4.8867650495224091E-3</v>
      </c>
      <c r="D33">
        <f>COUNTIF('Official Medal Table'!$F:$F,'Country Rankings'!$A33)</f>
        <v>2</v>
      </c>
      <c r="E33" s="28">
        <f>D33/SUM(D:D)</f>
        <v>6.0975609756097563E-3</v>
      </c>
      <c r="F33">
        <f>COUNTIF('Official Medal Table'!$F:$I,'Country Rankings'!A33)</f>
        <v>7</v>
      </c>
      <c r="G33" s="28">
        <f>F33/SUM(F:F)</f>
        <v>6.7372473532242537E-3</v>
      </c>
      <c r="H33">
        <f>SUMIF('Official Medal Table'!F:F,'Country Rankings'!A33,'Official Medal Table'!K:K)</f>
        <v>3</v>
      </c>
      <c r="I33" s="28">
        <f>H33/SUM(H:H)</f>
        <v>4.2313117066290554E-3</v>
      </c>
      <c r="J33" s="45">
        <f>VLOOKUP(A33,Countries!$A:$C,3,0)</f>
        <v>4.819732768977394E-4</v>
      </c>
    </row>
    <row r="34" spans="1:10" x14ac:dyDescent="0.3">
      <c r="A34" s="46" t="s">
        <v>360</v>
      </c>
      <c r="B34" s="42">
        <f ca="1">SUMIF('Each Gender Podiums'!$5:$5,$A34,'Each Gender Podiums'!$6:$6)
+ SUMIF('Each Gender Podiums'!$11:$11,$A34,'Each Gender Podiums'!$12:$12)
+ SUMIF('Each Gender Podiums'!$17:$17,$A34,'Each Gender Podiums'!$18:$18)
+ SUMIF('Each Gender Podiums'!$23:$23,$A34,'Each Gender Podiums'!$24:$24)
+ SUMIF('Each Gender Podiums'!$29:$29,$A34,'Each Gender Podiums'!$30:$30)
+ SUMIF('Each Gender Podiums'!$35:$35,$A34,'Each Gender Podiums'!$36:$36)</f>
        <v>2.5000003333333334</v>
      </c>
      <c r="C34" s="28">
        <f ca="1">B34/SUM(B:B)</f>
        <v>4.8867637463855841E-3</v>
      </c>
      <c r="D34">
        <f>COUNTIF('Official Medal Table'!$F:$F,'Country Rankings'!$A34)</f>
        <v>1</v>
      </c>
      <c r="E34" s="28">
        <f>D34/SUM(D:D)</f>
        <v>3.0487804878048782E-3</v>
      </c>
      <c r="F34">
        <f>COUNTIF('Official Medal Table'!$F:$I,'Country Rankings'!A34)</f>
        <v>6</v>
      </c>
      <c r="G34" s="28">
        <f>F34/SUM(F:F)</f>
        <v>5.7747834456207889E-3</v>
      </c>
      <c r="H34">
        <f>SUMIF('Official Medal Table'!F:F,'Country Rankings'!A34,'Official Medal Table'!K:K)</f>
        <v>1</v>
      </c>
      <c r="I34" s="28">
        <f>H34/SUM(H:H)</f>
        <v>1.4104372355430183E-3</v>
      </c>
      <c r="J34" s="45">
        <f>VLOOKUP(A34,Countries!$A:$C,3,0)</f>
        <v>8.8979681888813437E-3</v>
      </c>
    </row>
    <row r="35" spans="1:10" x14ac:dyDescent="0.3">
      <c r="A35" s="35" t="s">
        <v>346</v>
      </c>
      <c r="B35" s="42">
        <f ca="1">SUMIF('Each Gender Podiums'!$5:$5,$A35,'Each Gender Podiums'!$6:$6)
+ SUMIF('Each Gender Podiums'!$11:$11,$A35,'Each Gender Podiums'!$12:$12)
+ SUMIF('Each Gender Podiums'!$17:$17,$A35,'Each Gender Podiums'!$18:$18)
+ SUMIF('Each Gender Podiums'!$23:$23,$A35,'Each Gender Podiums'!$24:$24)
+ SUMIF('Each Gender Podiums'!$29:$29,$A35,'Each Gender Podiums'!$30:$30)
+ SUMIF('Each Gender Podiums'!$35:$35,$A35,'Each Gender Podiums'!$36:$36)</f>
        <v>2.0000010000000001</v>
      </c>
      <c r="C35" s="28">
        <f ca="1">B35/SUM(B:B)</f>
        <v>3.9094124305589749E-3</v>
      </c>
      <c r="D35">
        <f>COUNTIF('Official Medal Table'!$F:$F,'Country Rankings'!$A35)</f>
        <v>1</v>
      </c>
      <c r="E35" s="28">
        <f>D35/SUM(D:D)</f>
        <v>3.0487804878048782E-3</v>
      </c>
      <c r="F35">
        <f>COUNTIF('Official Medal Table'!$F:$I,'Country Rankings'!A35)</f>
        <v>6</v>
      </c>
      <c r="G35" s="28">
        <f>F35/SUM(F:F)</f>
        <v>5.7747834456207889E-3</v>
      </c>
      <c r="H35">
        <f>SUMIF('Official Medal Table'!F:F,'Country Rankings'!A35,'Official Medal Table'!K:K)</f>
        <v>1</v>
      </c>
      <c r="I35" s="28">
        <f>H35/SUM(H:H)</f>
        <v>1.4104372355430183E-3</v>
      </c>
      <c r="J35" s="45">
        <f>VLOOKUP(A35,Countries!$A:$C,3,0)</f>
        <v>3.4603209623427442E-4</v>
      </c>
    </row>
    <row r="36" spans="1:10" x14ac:dyDescent="0.3">
      <c r="A36" s="34" t="s">
        <v>314</v>
      </c>
      <c r="B36" s="42">
        <f ca="1">SUMIF('Each Gender Podiums'!$5:$5,$A36,'Each Gender Podiums'!$6:$6)
+ SUMIF('Each Gender Podiums'!$11:$11,$A36,'Each Gender Podiums'!$12:$12)
+ SUMIF('Each Gender Podiums'!$17:$17,$A36,'Each Gender Podiums'!$18:$18)
+ SUMIF('Each Gender Podiums'!$23:$23,$A36,'Each Gender Podiums'!$24:$24)
+ SUMIF('Each Gender Podiums'!$29:$29,$A36,'Each Gender Podiums'!$30:$30)
+ SUMIF('Each Gender Podiums'!$35:$35,$A36,'Each Gender Podiums'!$36:$36)</f>
        <v>2.0000010000000001</v>
      </c>
      <c r="C36" s="28">
        <f ca="1">B36/SUM(B:B)</f>
        <v>3.9094124305589749E-3</v>
      </c>
      <c r="D36">
        <f>COUNTIF('Official Medal Table'!$F:$F,'Country Rankings'!$A36)</f>
        <v>0</v>
      </c>
      <c r="E36" s="28">
        <f>D36/SUM(D:D)</f>
        <v>0</v>
      </c>
      <c r="F36">
        <f>COUNTIF('Official Medal Table'!$F:$I,'Country Rankings'!A36)</f>
        <v>1</v>
      </c>
      <c r="G36" s="28">
        <f>F36/SUM(F:F)</f>
        <v>9.6246390760346492E-4</v>
      </c>
      <c r="H36">
        <f>SUMIF('Official Medal Table'!F:F,'Country Rankings'!A36,'Official Medal Table'!K:K)</f>
        <v>0</v>
      </c>
      <c r="I36" s="28">
        <f>H36/SUM(H:H)</f>
        <v>0</v>
      </c>
      <c r="J36" s="45">
        <f>VLOOKUP(A36,Countries!$A:$C,3,0)</f>
        <v>1.1369626019126161E-4</v>
      </c>
    </row>
    <row r="37" spans="1:10" x14ac:dyDescent="0.3">
      <c r="A37" s="46" t="s">
        <v>361</v>
      </c>
      <c r="B37" s="42">
        <f ca="1">SUMIF('Each Gender Podiums'!$5:$5,$A37,'Each Gender Podiums'!$6:$6)
+ SUMIF('Each Gender Podiums'!$11:$11,$A37,'Each Gender Podiums'!$12:$12)
+ SUMIF('Each Gender Podiums'!$17:$17,$A37,'Each Gender Podiums'!$18:$18)
+ SUMIF('Each Gender Podiums'!$23:$23,$A37,'Each Gender Podiums'!$24:$24)
+ SUMIF('Each Gender Podiums'!$29:$29,$A37,'Each Gender Podiums'!$30:$30)
+ SUMIF('Each Gender Podiums'!$35:$35,$A37,'Each Gender Podiums'!$36:$36)</f>
        <v>2.0000010000000001</v>
      </c>
      <c r="C37" s="28">
        <f ca="1">B37/SUM(B:B)</f>
        <v>3.9094124305589749E-3</v>
      </c>
      <c r="D37">
        <f>COUNTIF('Official Medal Table'!$F:$F,'Country Rankings'!$A37)</f>
        <v>4</v>
      </c>
      <c r="E37" s="28">
        <f>D37/SUM(D:D)</f>
        <v>1.2195121951219513E-2</v>
      </c>
      <c r="F37">
        <f>COUNTIF('Official Medal Table'!$F:$I,'Country Rankings'!A37)</f>
        <v>11</v>
      </c>
      <c r="G37" s="28">
        <f>F37/SUM(F:F)</f>
        <v>1.0587102983638113E-2</v>
      </c>
      <c r="H37">
        <f>SUMIF('Official Medal Table'!F:F,'Country Rankings'!A37,'Official Medal Table'!K:K)</f>
        <v>4</v>
      </c>
      <c r="I37" s="28">
        <f>H37/SUM(H:H)</f>
        <v>5.6417489421720732E-3</v>
      </c>
      <c r="J37" s="45">
        <f>VLOOKUP(A37,Countries!$A:$C,3,0)</f>
        <v>6.7970590331732483E-3</v>
      </c>
    </row>
    <row r="38" spans="1:10" x14ac:dyDescent="0.3">
      <c r="A38" s="33" t="s">
        <v>22</v>
      </c>
      <c r="B38" s="42">
        <f ca="1">SUMIF('Each Gender Podiums'!$5:$5,$A38,'Each Gender Podiums'!$6:$6)
+ SUMIF('Each Gender Podiums'!$11:$11,$A38,'Each Gender Podiums'!$12:$12)
+ SUMIF('Each Gender Podiums'!$17:$17,$A38,'Each Gender Podiums'!$18:$18)
+ SUMIF('Each Gender Podiums'!$23:$23,$A38,'Each Gender Podiums'!$24:$24)
+ SUMIF('Each Gender Podiums'!$29:$29,$A38,'Each Gender Podiums'!$30:$30)
+ SUMIF('Each Gender Podiums'!$35:$35,$A38,'Each Gender Podiums'!$36:$36)</f>
        <v>2.0000010000000001</v>
      </c>
      <c r="C38" s="28">
        <f ca="1">B38/SUM(B:B)</f>
        <v>3.9094124305589749E-3</v>
      </c>
      <c r="D38">
        <f>COUNTIF('Official Medal Table'!$F:$F,'Country Rankings'!$A38)</f>
        <v>2</v>
      </c>
      <c r="E38" s="28">
        <f>D38/SUM(D:D)</f>
        <v>6.0975609756097563E-3</v>
      </c>
      <c r="F38">
        <f>COUNTIF('Official Medal Table'!$F:$I,'Country Rankings'!A38)</f>
        <v>5</v>
      </c>
      <c r="G38" s="28">
        <f>F38/SUM(F:F)</f>
        <v>4.8123195380173241E-3</v>
      </c>
      <c r="H38">
        <f>SUMIF('Official Medal Table'!F:F,'Country Rankings'!A38,'Official Medal Table'!K:K)</f>
        <v>3</v>
      </c>
      <c r="I38" s="28">
        <f>H38/SUM(H:H)</f>
        <v>4.2313117066290554E-3</v>
      </c>
      <c r="J38" s="45">
        <f>VLOOKUP(A38,Countries!$A:$C,3,0)</f>
        <v>1.1246043127613921E-3</v>
      </c>
    </row>
    <row r="39" spans="1:10" x14ac:dyDescent="0.3">
      <c r="A39" s="33" t="s">
        <v>28</v>
      </c>
      <c r="B39" s="42">
        <f ca="1">SUMIF('Each Gender Podiums'!$5:$5,$A39,'Each Gender Podiums'!$6:$6)
+ SUMIF('Each Gender Podiums'!$11:$11,$A39,'Each Gender Podiums'!$12:$12)
+ SUMIF('Each Gender Podiums'!$17:$17,$A39,'Each Gender Podiums'!$18:$18)
+ SUMIF('Each Gender Podiums'!$23:$23,$A39,'Each Gender Podiums'!$24:$24)
+ SUMIF('Each Gender Podiums'!$29:$29,$A39,'Each Gender Podiums'!$30:$30)
+ SUMIF('Each Gender Podiums'!$35:$35,$A39,'Each Gender Podiums'!$36:$36)</f>
        <v>2.0000010000000001</v>
      </c>
      <c r="C39" s="28">
        <f ca="1">B39/SUM(B:B)</f>
        <v>3.9094124305589749E-3</v>
      </c>
      <c r="D39">
        <f>COUNTIF('Official Medal Table'!$F:$F,'Country Rankings'!$A39)</f>
        <v>2</v>
      </c>
      <c r="E39" s="28">
        <f>D39/SUM(D:D)</f>
        <v>6.0975609756097563E-3</v>
      </c>
      <c r="F39">
        <f>COUNTIF('Official Medal Table'!$F:$I,'Country Rankings'!A39)</f>
        <v>3</v>
      </c>
      <c r="G39" s="28">
        <f>F39/SUM(F:F)</f>
        <v>2.8873917228103944E-3</v>
      </c>
      <c r="H39">
        <f>SUMIF('Official Medal Table'!F:F,'Country Rankings'!A39,'Official Medal Table'!K:K)</f>
        <v>2</v>
      </c>
      <c r="I39" s="28">
        <f>H39/SUM(H:H)</f>
        <v>2.8208744710860366E-3</v>
      </c>
      <c r="J39" s="45">
        <f>VLOOKUP(A39,Countries!$A:$C,3,0)</f>
        <v>2.5952407217570586E-4</v>
      </c>
    </row>
    <row r="40" spans="1:10" x14ac:dyDescent="0.3">
      <c r="A40" s="34" t="s">
        <v>316</v>
      </c>
      <c r="B40" s="42">
        <f ca="1">SUMIF('Each Gender Podiums'!$5:$5,$A40,'Each Gender Podiums'!$6:$6)
+ SUMIF('Each Gender Podiums'!$11:$11,$A40,'Each Gender Podiums'!$12:$12)
+ SUMIF('Each Gender Podiums'!$17:$17,$A40,'Each Gender Podiums'!$18:$18)
+ SUMIF('Each Gender Podiums'!$23:$23,$A40,'Each Gender Podiums'!$24:$24)
+ SUMIF('Each Gender Podiums'!$29:$29,$A40,'Each Gender Podiums'!$30:$30)
+ SUMIF('Each Gender Podiums'!$35:$35,$A40,'Each Gender Podiums'!$36:$36)</f>
        <v>2.0000010000000001</v>
      </c>
      <c r="C40" s="28">
        <f ca="1">B40/SUM(B:B)</f>
        <v>3.9094124305589749E-3</v>
      </c>
      <c r="D40">
        <f>COUNTIF('Official Medal Table'!$F:$F,'Country Rankings'!$A40)</f>
        <v>1</v>
      </c>
      <c r="E40" s="28">
        <f>D40/SUM(D:D)</f>
        <v>3.0487804878048782E-3</v>
      </c>
      <c r="F40">
        <f>COUNTIF('Official Medal Table'!$F:$I,'Country Rankings'!A40)</f>
        <v>3</v>
      </c>
      <c r="G40" s="28">
        <f>F40/SUM(F:F)</f>
        <v>2.8873917228103944E-3</v>
      </c>
      <c r="H40">
        <f>SUMIF('Official Medal Table'!F:F,'Country Rankings'!A40,'Official Medal Table'!K:K)</f>
        <v>1</v>
      </c>
      <c r="I40" s="28">
        <f>H40/SUM(H:H)</f>
        <v>1.4104372355430183E-3</v>
      </c>
      <c r="J40" s="45">
        <f>VLOOKUP(A40,Countries!$A:$C,3,0)</f>
        <v>1.4829946981468904E-3</v>
      </c>
    </row>
    <row r="41" spans="1:10" x14ac:dyDescent="0.3">
      <c r="A41" s="35" t="s">
        <v>312</v>
      </c>
      <c r="B41" s="42">
        <f ca="1">SUMIF('Each Gender Podiums'!$5:$5,$A41,'Each Gender Podiums'!$6:$6)
+ SUMIF('Each Gender Podiums'!$11:$11,$A41,'Each Gender Podiums'!$12:$12)
+ SUMIF('Each Gender Podiums'!$17:$17,$A41,'Each Gender Podiums'!$18:$18)
+ SUMIF('Each Gender Podiums'!$23:$23,$A41,'Each Gender Podiums'!$24:$24)
+ SUMIF('Each Gender Podiums'!$29:$29,$A41,'Each Gender Podiums'!$30:$30)
+ SUMIF('Each Gender Podiums'!$35:$35,$A41,'Each Gender Podiums'!$36:$36)</f>
        <v>2</v>
      </c>
      <c r="C41" s="28">
        <f ca="1">B41/SUM(B:B)</f>
        <v>3.9094104758537369E-3</v>
      </c>
      <c r="D41">
        <f>COUNTIF('Official Medal Table'!$F:$F,'Country Rankings'!$A41)</f>
        <v>0</v>
      </c>
      <c r="E41" s="28">
        <f>D41/SUM(D:D)</f>
        <v>0</v>
      </c>
      <c r="F41">
        <f>COUNTIF('Official Medal Table'!$F:$I,'Country Rankings'!A41)</f>
        <v>6</v>
      </c>
      <c r="G41" s="28">
        <f>F41/SUM(F:F)</f>
        <v>5.7747834456207889E-3</v>
      </c>
      <c r="H41">
        <f>SUMIF('Official Medal Table'!F:F,'Country Rankings'!A41,'Official Medal Table'!K:K)</f>
        <v>0</v>
      </c>
      <c r="I41" s="28">
        <f>H41/SUM(H:H)</f>
        <v>0</v>
      </c>
      <c r="J41" s="45">
        <f>VLOOKUP(A41,Countries!$A:$C,3,0)</f>
        <v>7.7857221652711753E-3</v>
      </c>
    </row>
    <row r="42" spans="1:10" x14ac:dyDescent="0.3">
      <c r="A42" s="35" t="s">
        <v>330</v>
      </c>
      <c r="B42" s="42">
        <f ca="1">SUMIF('Each Gender Podiums'!$5:$5,$A42,'Each Gender Podiums'!$6:$6)
+ SUMIF('Each Gender Podiums'!$11:$11,$A42,'Each Gender Podiums'!$12:$12)
+ SUMIF('Each Gender Podiums'!$17:$17,$A42,'Each Gender Podiums'!$18:$18)
+ SUMIF('Each Gender Podiums'!$23:$23,$A42,'Each Gender Podiums'!$24:$24)
+ SUMIF('Each Gender Podiums'!$29:$29,$A42,'Each Gender Podiums'!$30:$30)
+ SUMIF('Each Gender Podiums'!$35:$35,$A42,'Each Gender Podiums'!$36:$36)</f>
        <v>1.5000005000000001</v>
      </c>
      <c r="C42" s="28">
        <f ca="1">B42/SUM(B:B)</f>
        <v>2.9320588342429217E-3</v>
      </c>
      <c r="D42">
        <f>COUNTIF('Official Medal Table'!$F:$F,'Country Rankings'!$A42)</f>
        <v>0</v>
      </c>
      <c r="E42" s="28">
        <f>D42/SUM(D:D)</f>
        <v>0</v>
      </c>
      <c r="F42">
        <f>COUNTIF('Official Medal Table'!$F:$I,'Country Rankings'!A42)</f>
        <v>6</v>
      </c>
      <c r="G42" s="28">
        <f>F42/SUM(F:F)</f>
        <v>5.7747834456207889E-3</v>
      </c>
      <c r="H42">
        <f>SUMIF('Official Medal Table'!F:F,'Country Rankings'!A42,'Official Medal Table'!K:K)</f>
        <v>0</v>
      </c>
      <c r="I42" s="28">
        <f>H42/SUM(H:H)</f>
        <v>0</v>
      </c>
      <c r="J42" s="45">
        <f>VLOOKUP(A42,Countries!$A:$C,3,0)</f>
        <v>3.2131551793182626E-3</v>
      </c>
    </row>
    <row r="43" spans="1:10" x14ac:dyDescent="0.3">
      <c r="A43" s="35" t="s">
        <v>357</v>
      </c>
      <c r="B43" s="42">
        <f ca="1">SUMIF('Each Gender Podiums'!$5:$5,$A43,'Each Gender Podiums'!$6:$6)
+ SUMIF('Each Gender Podiums'!$11:$11,$A43,'Each Gender Podiums'!$12:$12)
+ SUMIF('Each Gender Podiums'!$17:$17,$A43,'Each Gender Podiums'!$18:$18)
+ SUMIF('Each Gender Podiums'!$23:$23,$A43,'Each Gender Podiums'!$24:$24)
+ SUMIF('Each Gender Podiums'!$29:$29,$A43,'Each Gender Podiums'!$30:$30)
+ SUMIF('Each Gender Podiums'!$35:$35,$A43,'Each Gender Podiums'!$36:$36)</f>
        <v>1.5</v>
      </c>
      <c r="C43" s="28">
        <f ca="1">B43/SUM(B:B)</f>
        <v>2.9320578568903027E-3</v>
      </c>
      <c r="D43">
        <f>COUNTIF('Official Medal Table'!$F:$F,'Country Rankings'!$A43)</f>
        <v>2</v>
      </c>
      <c r="E43" s="28">
        <f>D43/SUM(D:D)</f>
        <v>6.0975609756097563E-3</v>
      </c>
      <c r="F43">
        <f>COUNTIF('Official Medal Table'!$F:$I,'Country Rankings'!A43)</f>
        <v>9</v>
      </c>
      <c r="G43" s="28">
        <f>F43/SUM(F:F)</f>
        <v>8.6621751684311833E-3</v>
      </c>
      <c r="H43">
        <f>SUMIF('Official Medal Table'!F:F,'Country Rankings'!A43,'Official Medal Table'!K:K)</f>
        <v>2</v>
      </c>
      <c r="I43" s="28">
        <f>H43/SUM(H:H)</f>
        <v>2.8208744710860366E-3</v>
      </c>
      <c r="J43" s="45">
        <f>VLOOKUP(A43,Countries!$A:$C,3,0)</f>
        <v>1.3594118066346495E-3</v>
      </c>
    </row>
    <row r="44" spans="1:10" x14ac:dyDescent="0.3">
      <c r="A44" s="34" t="s">
        <v>321</v>
      </c>
      <c r="B44" s="42">
        <f ca="1">SUMIF('Each Gender Podiums'!$5:$5,$A44,'Each Gender Podiums'!$6:$6)
+ SUMIF('Each Gender Podiums'!$11:$11,$A44,'Each Gender Podiums'!$12:$12)
+ SUMIF('Each Gender Podiums'!$17:$17,$A44,'Each Gender Podiums'!$18:$18)
+ SUMIF('Each Gender Podiums'!$23:$23,$A44,'Each Gender Podiums'!$24:$24)
+ SUMIF('Each Gender Podiums'!$29:$29,$A44,'Each Gender Podiums'!$30:$30)
+ SUMIF('Each Gender Podiums'!$35:$35,$A44,'Each Gender Podiums'!$36:$36)</f>
        <v>1</v>
      </c>
      <c r="C44" s="28">
        <f ca="1">B44/SUM(B:B)</f>
        <v>1.9547052379268685E-3</v>
      </c>
      <c r="D44">
        <f>COUNTIF('Official Medal Table'!$F:$F,'Country Rankings'!$A44)</f>
        <v>0</v>
      </c>
      <c r="E44" s="28">
        <f>D44/SUM(D:D)</f>
        <v>0</v>
      </c>
      <c r="F44">
        <f>COUNTIF('Official Medal Table'!$F:$I,'Country Rankings'!A44)</f>
        <v>5</v>
      </c>
      <c r="G44" s="28">
        <f>F44/SUM(F:F)</f>
        <v>4.8123195380173241E-3</v>
      </c>
      <c r="H44">
        <f>SUMIF('Official Medal Table'!F:F,'Country Rankings'!A44,'Official Medal Table'!K:K)</f>
        <v>0</v>
      </c>
      <c r="I44" s="28">
        <f>H44/SUM(H:H)</f>
        <v>0</v>
      </c>
      <c r="J44" s="45">
        <f>VLOOKUP(A44,Countries!$A:$C,3,0)</f>
        <v>1.6065775896591312E-2</v>
      </c>
    </row>
    <row r="45" spans="1:10" x14ac:dyDescent="0.3">
      <c r="A45" s="35" t="s">
        <v>327</v>
      </c>
      <c r="B45" s="42">
        <f ca="1">SUMIF('Each Gender Podiums'!$5:$5,$A45,'Each Gender Podiums'!$6:$6)
+ SUMIF('Each Gender Podiums'!$11:$11,$A45,'Each Gender Podiums'!$12:$12)
+ SUMIF('Each Gender Podiums'!$17:$17,$A45,'Each Gender Podiums'!$18:$18)
+ SUMIF('Each Gender Podiums'!$23:$23,$A45,'Each Gender Podiums'!$24:$24)
+ SUMIF('Each Gender Podiums'!$29:$29,$A45,'Each Gender Podiums'!$30:$30)
+ SUMIF('Each Gender Podiums'!$35:$35,$A45,'Each Gender Podiums'!$36:$36)</f>
        <v>1</v>
      </c>
      <c r="C45" s="28">
        <f ca="1">B45/SUM(B:B)</f>
        <v>1.9547052379268685E-3</v>
      </c>
      <c r="D45">
        <f>COUNTIF('Official Medal Table'!$F:$F,'Country Rankings'!$A45)</f>
        <v>3</v>
      </c>
      <c r="E45" s="28">
        <f>D45/SUM(D:D)</f>
        <v>9.1463414634146336E-3</v>
      </c>
      <c r="F45">
        <f>COUNTIF('Official Medal Table'!$F:$I,'Country Rankings'!A45)</f>
        <v>9</v>
      </c>
      <c r="G45" s="28">
        <f>F45/SUM(F:F)</f>
        <v>8.6621751684311833E-3</v>
      </c>
      <c r="H45">
        <f>SUMIF('Official Medal Table'!F:F,'Country Rankings'!A45,'Official Medal Table'!K:K)</f>
        <v>11</v>
      </c>
      <c r="I45" s="28">
        <f>H45/SUM(H:H)</f>
        <v>1.5514809590973202E-2</v>
      </c>
      <c r="J45" s="45">
        <f>VLOOKUP(A45,Countries!$A:$C,3,0)</f>
        <v>2.3480749387325764E-3</v>
      </c>
    </row>
    <row r="46" spans="1:10" x14ac:dyDescent="0.3">
      <c r="A46" s="46" t="s">
        <v>368</v>
      </c>
      <c r="B46" s="42">
        <f ca="1">SUMIF('Each Gender Podiums'!$5:$5,$A46,'Each Gender Podiums'!$6:$6)
+ SUMIF('Each Gender Podiums'!$11:$11,$A46,'Each Gender Podiums'!$12:$12)
+ SUMIF('Each Gender Podiums'!$17:$17,$A46,'Each Gender Podiums'!$18:$18)
+ SUMIF('Each Gender Podiums'!$23:$23,$A46,'Each Gender Podiums'!$24:$24)
+ SUMIF('Each Gender Podiums'!$29:$29,$A46,'Each Gender Podiums'!$30:$30)
+ SUMIF('Each Gender Podiums'!$35:$35,$A46,'Each Gender Podiums'!$36:$36)</f>
        <v>1</v>
      </c>
      <c r="C46" s="28">
        <f ca="1">B46/SUM(B:B)</f>
        <v>1.9547052379268685E-3</v>
      </c>
      <c r="D46">
        <f>COUNTIF('Official Medal Table'!$F:$F,'Country Rankings'!$A46)</f>
        <v>1</v>
      </c>
      <c r="E46" s="28">
        <f>D46/SUM(D:D)</f>
        <v>3.0487804878048782E-3</v>
      </c>
      <c r="F46">
        <f>COUNTIF('Official Medal Table'!$F:$I,'Country Rankings'!A46)</f>
        <v>2</v>
      </c>
      <c r="G46" s="28">
        <f>F46/SUM(F:F)</f>
        <v>1.9249278152069298E-3</v>
      </c>
      <c r="H46">
        <f>SUMIF('Official Medal Table'!F:F,'Country Rankings'!A46,'Official Medal Table'!K:K)</f>
        <v>1</v>
      </c>
      <c r="I46" s="28">
        <f>H46/SUM(H:H)</f>
        <v>1.4104372355430183E-3</v>
      </c>
      <c r="J46" s="45">
        <f>VLOOKUP(A46,Countries!$A:$C,3,0)</f>
        <v>4.6961498774651528E-3</v>
      </c>
    </row>
    <row r="47" spans="1:10" x14ac:dyDescent="0.3">
      <c r="A47" s="35" t="s">
        <v>344</v>
      </c>
      <c r="B47" s="42">
        <f ca="1">SUMIF('Each Gender Podiums'!$5:$5,$A47,'Each Gender Podiums'!$6:$6)
+ SUMIF('Each Gender Podiums'!$11:$11,$A47,'Each Gender Podiums'!$12:$12)
+ SUMIF('Each Gender Podiums'!$17:$17,$A47,'Each Gender Podiums'!$18:$18)
+ SUMIF('Each Gender Podiums'!$23:$23,$A47,'Each Gender Podiums'!$24:$24)
+ SUMIF('Each Gender Podiums'!$29:$29,$A47,'Each Gender Podiums'!$30:$30)
+ SUMIF('Each Gender Podiums'!$35:$35,$A47,'Each Gender Podiums'!$36:$36)</f>
        <v>1</v>
      </c>
      <c r="C47" s="28">
        <f ca="1">B47/SUM(B:B)</f>
        <v>1.9547052379268685E-3</v>
      </c>
      <c r="D47">
        <f>COUNTIF('Official Medal Table'!$F:$F,'Country Rankings'!$A47)</f>
        <v>2</v>
      </c>
      <c r="E47" s="28">
        <f>D47/SUM(D:D)</f>
        <v>6.0975609756097563E-3</v>
      </c>
      <c r="F47">
        <f>COUNTIF('Official Medal Table'!$F:$I,'Country Rankings'!A47)</f>
        <v>4</v>
      </c>
      <c r="G47" s="28">
        <f>F47/SUM(F:F)</f>
        <v>3.8498556304138597E-3</v>
      </c>
      <c r="H47">
        <f>SUMIF('Official Medal Table'!F:F,'Country Rankings'!A47,'Official Medal Table'!K:K)</f>
        <v>2</v>
      </c>
      <c r="I47" s="28">
        <f>H47/SUM(H:H)</f>
        <v>2.8208744710860366E-3</v>
      </c>
      <c r="J47" s="45">
        <f>VLOOKUP(A47,Countries!$A:$C,3,0)</f>
        <v>1.3594118066346497E-2</v>
      </c>
    </row>
    <row r="48" spans="1:10" x14ac:dyDescent="0.3">
      <c r="A48" s="35" t="s">
        <v>333</v>
      </c>
      <c r="B48" s="42">
        <f ca="1">SUMIF('Each Gender Podiums'!$5:$5,$A48,'Each Gender Podiums'!$6:$6)
+ SUMIF('Each Gender Podiums'!$11:$11,$A48,'Each Gender Podiums'!$12:$12)
+ SUMIF('Each Gender Podiums'!$17:$17,$A48,'Each Gender Podiums'!$18:$18)
+ SUMIF('Each Gender Podiums'!$23:$23,$A48,'Each Gender Podiums'!$24:$24)
+ SUMIF('Each Gender Podiums'!$29:$29,$A48,'Each Gender Podiums'!$30:$30)
+ SUMIF('Each Gender Podiums'!$35:$35,$A48,'Each Gender Podiums'!$36:$36)</f>
        <v>1</v>
      </c>
      <c r="C48" s="28">
        <f ca="1">B48/SUM(B:B)</f>
        <v>1.9547052379268685E-3</v>
      </c>
      <c r="D48">
        <f>COUNTIF('Official Medal Table'!$F:$F,'Country Rankings'!$A48)</f>
        <v>3</v>
      </c>
      <c r="E48" s="28">
        <f>D48/SUM(D:D)</f>
        <v>9.1463414634146336E-3</v>
      </c>
      <c r="F48">
        <f>COUNTIF('Official Medal Table'!$F:$I,'Country Rankings'!A48)</f>
        <v>7</v>
      </c>
      <c r="G48" s="28">
        <f>F48/SUM(F:F)</f>
        <v>6.7372473532242537E-3</v>
      </c>
      <c r="H48">
        <f>SUMIF('Official Medal Table'!F:F,'Country Rankings'!A48,'Official Medal Table'!K:K)</f>
        <v>3</v>
      </c>
      <c r="I48" s="28">
        <f>H48/SUM(H:H)</f>
        <v>4.2313117066290554E-3</v>
      </c>
      <c r="J48" s="45">
        <f>VLOOKUP(A48,Countries!$A:$C,3,0)</f>
        <v>4.6961498774651531E-4</v>
      </c>
    </row>
    <row r="49" spans="1:10" x14ac:dyDescent="0.3">
      <c r="A49" s="34" t="s">
        <v>317</v>
      </c>
      <c r="B49" s="42">
        <f ca="1">SUMIF('Each Gender Podiums'!$5:$5,$A49,'Each Gender Podiums'!$6:$6)
+ SUMIF('Each Gender Podiums'!$11:$11,$A49,'Each Gender Podiums'!$12:$12)
+ SUMIF('Each Gender Podiums'!$17:$17,$A49,'Each Gender Podiums'!$18:$18)
+ SUMIF('Each Gender Podiums'!$23:$23,$A49,'Each Gender Podiums'!$24:$24)
+ SUMIF('Each Gender Podiums'!$29:$29,$A49,'Each Gender Podiums'!$30:$30)
+ SUMIF('Each Gender Podiums'!$35:$35,$A49,'Each Gender Podiums'!$36:$36)</f>
        <v>1</v>
      </c>
      <c r="C49" s="28">
        <f ca="1">B49/SUM(B:B)</f>
        <v>1.9547052379268685E-3</v>
      </c>
      <c r="D49">
        <f>COUNTIF('Official Medal Table'!$F:$F,'Country Rankings'!$A49)</f>
        <v>0</v>
      </c>
      <c r="E49" s="28">
        <f>D49/SUM(D:D)</f>
        <v>0</v>
      </c>
      <c r="F49">
        <f>COUNTIF('Official Medal Table'!$F:$I,'Country Rankings'!A49)</f>
        <v>6</v>
      </c>
      <c r="G49" s="28">
        <f>F49/SUM(F:F)</f>
        <v>5.7747834456207889E-3</v>
      </c>
      <c r="H49">
        <f>SUMIF('Official Medal Table'!F:F,'Country Rankings'!A49,'Official Medal Table'!K:K)</f>
        <v>0</v>
      </c>
      <c r="I49" s="28">
        <f>H49/SUM(H:H)</f>
        <v>0</v>
      </c>
      <c r="J49" s="45">
        <f>VLOOKUP(A49,Countries!$A:$C,3,0)</f>
        <v>0.17301604811713722</v>
      </c>
    </row>
    <row r="50" spans="1:10" x14ac:dyDescent="0.3">
      <c r="A50" s="35" t="s">
        <v>326</v>
      </c>
      <c r="B50" s="42">
        <f ca="1">SUMIF('Each Gender Podiums'!$5:$5,$A50,'Each Gender Podiums'!$6:$6)
+ SUMIF('Each Gender Podiums'!$11:$11,$A50,'Each Gender Podiums'!$12:$12)
+ SUMIF('Each Gender Podiums'!$17:$17,$A50,'Each Gender Podiums'!$18:$18)
+ SUMIF('Each Gender Podiums'!$23:$23,$A50,'Each Gender Podiums'!$24:$24)
+ SUMIF('Each Gender Podiums'!$29:$29,$A50,'Each Gender Podiums'!$30:$30)
+ SUMIF('Each Gender Podiums'!$35:$35,$A50,'Each Gender Podiums'!$36:$36)</f>
        <v>1</v>
      </c>
      <c r="C50" s="28">
        <f ca="1">B50/SUM(B:B)</f>
        <v>1.9547052379268685E-3</v>
      </c>
      <c r="D50">
        <f>COUNTIF('Official Medal Table'!$F:$F,'Country Rankings'!$A50)</f>
        <v>0</v>
      </c>
      <c r="E50" s="28">
        <f>D50/SUM(D:D)</f>
        <v>0</v>
      </c>
      <c r="F50">
        <f>COUNTIF('Official Medal Table'!$F:$I,'Country Rankings'!A50)</f>
        <v>8</v>
      </c>
      <c r="G50" s="28">
        <f>F50/SUM(F:F)</f>
        <v>7.6997112608277194E-3</v>
      </c>
      <c r="H50">
        <f>SUMIF('Official Medal Table'!F:F,'Country Rankings'!A50,'Official Medal Table'!K:K)</f>
        <v>0</v>
      </c>
      <c r="I50" s="28">
        <f>H50/SUM(H:H)</f>
        <v>0</v>
      </c>
      <c r="J50" s="45">
        <f>VLOOKUP(A50,Countries!$A:$C,3,0)</f>
        <v>1.0751711561564957E-2</v>
      </c>
    </row>
    <row r="51" spans="1:10" x14ac:dyDescent="0.3">
      <c r="A51" s="35" t="s">
        <v>337</v>
      </c>
      <c r="B51" s="42">
        <f ca="1">SUMIF('Each Gender Podiums'!$5:$5,$A51,'Each Gender Podiums'!$6:$6)
+ SUMIF('Each Gender Podiums'!$11:$11,$A51,'Each Gender Podiums'!$12:$12)
+ SUMIF('Each Gender Podiums'!$17:$17,$A51,'Each Gender Podiums'!$18:$18)
+ SUMIF('Each Gender Podiums'!$23:$23,$A51,'Each Gender Podiums'!$24:$24)
+ SUMIF('Each Gender Podiums'!$29:$29,$A51,'Each Gender Podiums'!$30:$30)
+ SUMIF('Each Gender Podiums'!$35:$35,$A51,'Each Gender Podiums'!$36:$36)</f>
        <v>1</v>
      </c>
      <c r="C51" s="28">
        <f ca="1">B51/SUM(B:B)</f>
        <v>1.9547052379268685E-3</v>
      </c>
      <c r="D51">
        <f>COUNTIF('Official Medal Table'!$F:$F,'Country Rankings'!$A51)</f>
        <v>1</v>
      </c>
      <c r="E51" s="28">
        <f>D51/SUM(D:D)</f>
        <v>3.0487804878048782E-3</v>
      </c>
      <c r="F51">
        <f>COUNTIF('Official Medal Table'!$F:$I,'Country Rankings'!A51)</f>
        <v>4</v>
      </c>
      <c r="G51" s="28">
        <f>F51/SUM(F:F)</f>
        <v>3.8498556304138597E-3</v>
      </c>
      <c r="H51">
        <f>SUMIF('Official Medal Table'!F:F,'Country Rankings'!A51,'Official Medal Table'!K:K)</f>
        <v>1</v>
      </c>
      <c r="I51" s="28">
        <f>H51/SUM(H:H)</f>
        <v>1.4104372355430183E-3</v>
      </c>
      <c r="J51" s="45">
        <f>VLOOKUP(A51,Countries!$A:$C,3,0)</f>
        <v>1.2358289151224086E-3</v>
      </c>
    </row>
    <row r="52" spans="1:10" x14ac:dyDescent="0.3">
      <c r="A52" s="46" t="s">
        <v>362</v>
      </c>
      <c r="B52" s="42">
        <f ca="1">SUMIF('Each Gender Podiums'!$5:$5,$A52,'Each Gender Podiums'!$6:$6)
+ SUMIF('Each Gender Podiums'!$11:$11,$A52,'Each Gender Podiums'!$12:$12)
+ SUMIF('Each Gender Podiums'!$17:$17,$A52,'Each Gender Podiums'!$18:$18)
+ SUMIF('Each Gender Podiums'!$23:$23,$A52,'Each Gender Podiums'!$24:$24)
+ SUMIF('Each Gender Podiums'!$29:$29,$A52,'Each Gender Podiums'!$30:$30)
+ SUMIF('Each Gender Podiums'!$35:$35,$A52,'Each Gender Podiums'!$36:$36)</f>
        <v>0.5</v>
      </c>
      <c r="C52" s="28">
        <f ca="1">B52/SUM(B:B)</f>
        <v>9.7735261896343423E-4</v>
      </c>
      <c r="D52">
        <f>COUNTIF('Official Medal Table'!$F:$F,'Country Rankings'!$A52)</f>
        <v>0</v>
      </c>
      <c r="E52" s="28">
        <f>D52/SUM(D:D)</f>
        <v>0</v>
      </c>
      <c r="F52">
        <f>COUNTIF('Official Medal Table'!$F:$I,'Country Rankings'!A52)</f>
        <v>6</v>
      </c>
      <c r="G52" s="28">
        <f>F52/SUM(F:F)</f>
        <v>5.7747834456207889E-3</v>
      </c>
      <c r="H52">
        <f>SUMIF('Official Medal Table'!F:F,'Country Rankings'!A52,'Official Medal Table'!K:K)</f>
        <v>0</v>
      </c>
      <c r="I52" s="28">
        <f>H52/SUM(H:H)</f>
        <v>0</v>
      </c>
      <c r="J52" s="45">
        <f>VLOOKUP(A52,Countries!$A:$C,3,0)</f>
        <v>8.7743852973691018E-4</v>
      </c>
    </row>
    <row r="53" spans="1:10" x14ac:dyDescent="0.3">
      <c r="A53" s="35" t="s">
        <v>328</v>
      </c>
      <c r="B53" s="42">
        <f ca="1">SUMIF('Each Gender Podiums'!$5:$5,$A53,'Each Gender Podiums'!$6:$6)
+ SUMIF('Each Gender Podiums'!$11:$11,$A53,'Each Gender Podiums'!$12:$12)
+ SUMIF('Each Gender Podiums'!$17:$17,$A53,'Each Gender Podiums'!$18:$18)
+ SUMIF('Each Gender Podiums'!$23:$23,$A53,'Each Gender Podiums'!$24:$24)
+ SUMIF('Each Gender Podiums'!$29:$29,$A53,'Each Gender Podiums'!$30:$30)
+ SUMIF('Each Gender Podiums'!$35:$35,$A53,'Each Gender Podiums'!$36:$36)</f>
        <v>0.5</v>
      </c>
      <c r="C53" s="28">
        <f ca="1">B53/SUM(B:B)</f>
        <v>9.7735261896343423E-4</v>
      </c>
      <c r="D53">
        <f>COUNTIF('Official Medal Table'!$F:$F,'Country Rankings'!$A53)</f>
        <v>5</v>
      </c>
      <c r="E53" s="28">
        <f>D53/SUM(D:D)</f>
        <v>1.524390243902439E-2</v>
      </c>
      <c r="F53">
        <f>COUNTIF('Official Medal Table'!$F:$I,'Country Rankings'!A53)</f>
        <v>7</v>
      </c>
      <c r="G53" s="28">
        <f>F53/SUM(F:F)</f>
        <v>6.7372473532242537E-3</v>
      </c>
      <c r="H53">
        <f>SUMIF('Official Medal Table'!F:F,'Country Rankings'!A53,'Official Medal Table'!K:K)</f>
        <v>6</v>
      </c>
      <c r="I53" s="28">
        <f>H53/SUM(H:H)</f>
        <v>8.4626234132581107E-3</v>
      </c>
      <c r="J53" s="45">
        <f>VLOOKUP(A53,Countries!$A:$C,3,0)</f>
        <v>8.7743852973691018E-4</v>
      </c>
    </row>
    <row r="54" spans="1:10" x14ac:dyDescent="0.3">
      <c r="A54" s="35" t="s">
        <v>336</v>
      </c>
      <c r="B54" s="42">
        <f ca="1">SUMIF('Each Gender Podiums'!$5:$5,$A54,'Each Gender Podiums'!$6:$6)
+ SUMIF('Each Gender Podiums'!$11:$11,$A54,'Each Gender Podiums'!$12:$12)
+ SUMIF('Each Gender Podiums'!$17:$17,$A54,'Each Gender Podiums'!$18:$18)
+ SUMIF('Each Gender Podiums'!$23:$23,$A54,'Each Gender Podiums'!$24:$24)
+ SUMIF('Each Gender Podiums'!$29:$29,$A54,'Each Gender Podiums'!$30:$30)
+ SUMIF('Each Gender Podiums'!$35:$35,$A54,'Each Gender Podiums'!$36:$36)</f>
        <v>0.5</v>
      </c>
      <c r="C54" s="28">
        <f ca="1">B54/SUM(B:B)</f>
        <v>9.7735261896343423E-4</v>
      </c>
      <c r="D54">
        <f>COUNTIF('Official Medal Table'!$F:$F,'Country Rankings'!$A54)</f>
        <v>1</v>
      </c>
      <c r="E54" s="28">
        <f>D54/SUM(D:D)</f>
        <v>3.0487804878048782E-3</v>
      </c>
      <c r="F54">
        <f>COUNTIF('Official Medal Table'!$F:$I,'Country Rankings'!A54)</f>
        <v>7</v>
      </c>
      <c r="G54" s="28">
        <f>F54/SUM(F:F)</f>
        <v>6.7372473532242537E-3</v>
      </c>
      <c r="H54">
        <f>SUMIF('Official Medal Table'!F:F,'Country Rankings'!A54,'Official Medal Table'!K:K)</f>
        <v>1</v>
      </c>
      <c r="I54" s="28">
        <f>H54/SUM(H:H)</f>
        <v>1.4104372355430183E-3</v>
      </c>
      <c r="J54" s="45">
        <f>VLOOKUP(A54,Countries!$A:$C,3,0)</f>
        <v>1.14932089106384E-3</v>
      </c>
    </row>
    <row r="55" spans="1:10" x14ac:dyDescent="0.3">
      <c r="A55" s="35" t="s">
        <v>352</v>
      </c>
      <c r="B55" s="42">
        <f ca="1">SUMIF('Each Gender Podiums'!$5:$5,$A55,'Each Gender Podiums'!$6:$6)
+ SUMIF('Each Gender Podiums'!$11:$11,$A55,'Each Gender Podiums'!$12:$12)
+ SUMIF('Each Gender Podiums'!$17:$17,$A55,'Each Gender Podiums'!$18:$18)
+ SUMIF('Each Gender Podiums'!$23:$23,$A55,'Each Gender Podiums'!$24:$24)
+ SUMIF('Each Gender Podiums'!$29:$29,$A55,'Each Gender Podiums'!$30:$30)
+ SUMIF('Each Gender Podiums'!$35:$35,$A55,'Each Gender Podiums'!$36:$36)</f>
        <v>0</v>
      </c>
      <c r="C55" s="28">
        <f ca="1">B55/SUM(B:B)</f>
        <v>0</v>
      </c>
      <c r="D55">
        <f>COUNTIF('Official Medal Table'!$F:$F,'Country Rankings'!$A55)</f>
        <v>2</v>
      </c>
      <c r="E55" s="28">
        <f>D55/SUM(D:D)</f>
        <v>6.0975609756097563E-3</v>
      </c>
      <c r="F55">
        <f>COUNTIF('Official Medal Table'!$F:$I,'Country Rankings'!A55)</f>
        <v>3</v>
      </c>
      <c r="G55" s="28">
        <f>F55/SUM(F:F)</f>
        <v>2.8873917228103944E-3</v>
      </c>
      <c r="H55">
        <f>SUMIF('Official Medal Table'!F:F,'Country Rankings'!A55,'Official Medal Table'!K:K)</f>
        <v>2</v>
      </c>
      <c r="I55" s="28">
        <f>H55/SUM(H:H)</f>
        <v>2.8208744710860366E-3</v>
      </c>
      <c r="J55" s="45">
        <f>VLOOKUP(A55,Countries!$A:$C,3,0)</f>
        <v>5.6848130095630799E-3</v>
      </c>
    </row>
    <row r="56" spans="1:10" x14ac:dyDescent="0.3">
      <c r="A56" s="35" t="s">
        <v>325</v>
      </c>
      <c r="B56" s="42">
        <f ca="1">SUMIF('Each Gender Podiums'!$5:$5,$A56,'Each Gender Podiums'!$6:$6)
+ SUMIF('Each Gender Podiums'!$11:$11,$A56,'Each Gender Podiums'!$12:$12)
+ SUMIF('Each Gender Podiums'!$17:$17,$A56,'Each Gender Podiums'!$18:$18)
+ SUMIF('Each Gender Podiums'!$23:$23,$A56,'Each Gender Podiums'!$24:$24)
+ SUMIF('Each Gender Podiums'!$29:$29,$A56,'Each Gender Podiums'!$30:$30)
+ SUMIF('Each Gender Podiums'!$35:$35,$A56,'Each Gender Podiums'!$36:$36)</f>
        <v>0</v>
      </c>
      <c r="C56" s="28">
        <f ca="1">B56/SUM(B:B)</f>
        <v>0</v>
      </c>
      <c r="D56">
        <f>COUNTIF('Official Medal Table'!$F:$F,'Country Rankings'!$A56)</f>
        <v>2</v>
      </c>
      <c r="E56" s="28">
        <f>D56/SUM(D:D)</f>
        <v>6.0975609756097563E-3</v>
      </c>
      <c r="F56">
        <f>COUNTIF('Official Medal Table'!$F:$I,'Country Rankings'!A56)</f>
        <v>7</v>
      </c>
      <c r="G56" s="28">
        <f>F56/SUM(F:F)</f>
        <v>6.7372473532242537E-3</v>
      </c>
      <c r="H56">
        <f>SUMIF('Official Medal Table'!F:F,'Country Rankings'!A56,'Official Medal Table'!K:K)</f>
        <v>2</v>
      </c>
      <c r="I56" s="28">
        <f>H56/SUM(H:H)</f>
        <v>2.8208744710860366E-3</v>
      </c>
      <c r="J56" s="45">
        <f>VLOOKUP(A56,Countries!$A:$C,3,0)</f>
        <v>1.2358289151224086E-3</v>
      </c>
    </row>
    <row r="57" spans="1:10" x14ac:dyDescent="0.3">
      <c r="A57" s="46" t="s">
        <v>372</v>
      </c>
      <c r="B57" s="42">
        <f ca="1">SUMIF('Each Gender Podiums'!$5:$5,$A57,'Each Gender Podiums'!$6:$6)
+ SUMIF('Each Gender Podiums'!$11:$11,$A57,'Each Gender Podiums'!$12:$12)
+ SUMIF('Each Gender Podiums'!$17:$17,$A57,'Each Gender Podiums'!$18:$18)
+ SUMIF('Each Gender Podiums'!$23:$23,$A57,'Each Gender Podiums'!$24:$24)
+ SUMIF('Each Gender Podiums'!$29:$29,$A57,'Each Gender Podiums'!$30:$30)
+ SUMIF('Each Gender Podiums'!$35:$35,$A57,'Each Gender Podiums'!$36:$36)</f>
        <v>0</v>
      </c>
      <c r="C57" s="28">
        <f ca="1">B57/SUM(B:B)</f>
        <v>0</v>
      </c>
      <c r="D57">
        <f>COUNTIF('Official Medal Table'!$F:$F,'Country Rankings'!$A57)</f>
        <v>0</v>
      </c>
      <c r="E57" s="28">
        <f>D57/SUM(D:D)</f>
        <v>0</v>
      </c>
      <c r="F57">
        <f>COUNTIF('Official Medal Table'!$F:$I,'Country Rankings'!A57)</f>
        <v>1</v>
      </c>
      <c r="G57" s="28">
        <f>F57/SUM(F:F)</f>
        <v>9.6246390760346492E-4</v>
      </c>
      <c r="H57">
        <f>SUMIF('Official Medal Table'!F:F,'Country Rankings'!A57,'Official Medal Table'!K:K)</f>
        <v>0</v>
      </c>
      <c r="I57" s="28">
        <f>H57/SUM(H:H)</f>
        <v>0</v>
      </c>
      <c r="J57" s="45">
        <f>VLOOKUP(A57,Countries!$A:$C,3,0)</f>
        <v>1.3594118066346495E-3</v>
      </c>
    </row>
    <row r="58" spans="1:10" x14ac:dyDescent="0.3">
      <c r="A58" s="46" t="s">
        <v>359</v>
      </c>
      <c r="B58" s="42">
        <f ca="1">SUMIF('Each Gender Podiums'!$5:$5,$A58,'Each Gender Podiums'!$6:$6)
+ SUMIF('Each Gender Podiums'!$11:$11,$A58,'Each Gender Podiums'!$12:$12)
+ SUMIF('Each Gender Podiums'!$17:$17,$A58,'Each Gender Podiums'!$18:$18)
+ SUMIF('Each Gender Podiums'!$23:$23,$A58,'Each Gender Podiums'!$24:$24)
+ SUMIF('Each Gender Podiums'!$29:$29,$A58,'Each Gender Podiums'!$30:$30)
+ SUMIF('Each Gender Podiums'!$35:$35,$A58,'Each Gender Podiums'!$36:$36)</f>
        <v>0</v>
      </c>
      <c r="C58" s="28">
        <f ca="1">B58/SUM(B:B)</f>
        <v>0</v>
      </c>
      <c r="D58">
        <f>COUNTIF('Official Medal Table'!$F:$F,'Country Rankings'!$A58)</f>
        <v>0</v>
      </c>
      <c r="E58" s="28">
        <f>D58/SUM(D:D)</f>
        <v>0</v>
      </c>
      <c r="F58">
        <f>COUNTIF('Official Medal Table'!$F:$I,'Country Rankings'!A58)</f>
        <v>4</v>
      </c>
      <c r="G58" s="28">
        <f>F58/SUM(F:F)</f>
        <v>3.8498556304138597E-3</v>
      </c>
      <c r="H58">
        <f>SUMIF('Official Medal Table'!F:F,'Country Rankings'!A58,'Official Medal Table'!K:K)</f>
        <v>0</v>
      </c>
      <c r="I58" s="28">
        <f>H58/SUM(H:H)</f>
        <v>0</v>
      </c>
      <c r="J58" s="45">
        <f>VLOOKUP(A58,Countries!$A:$C,3,0)</f>
        <v>6.4263103586365252E-3</v>
      </c>
    </row>
    <row r="59" spans="1:10" x14ac:dyDescent="0.3">
      <c r="A59" s="33" t="s">
        <v>66</v>
      </c>
      <c r="B59" s="42">
        <f ca="1">SUMIF('Each Gender Podiums'!$5:$5,$A59,'Each Gender Podiums'!$6:$6)
+ SUMIF('Each Gender Podiums'!$11:$11,$A59,'Each Gender Podiums'!$12:$12)
+ SUMIF('Each Gender Podiums'!$17:$17,$A59,'Each Gender Podiums'!$18:$18)
+ SUMIF('Each Gender Podiums'!$23:$23,$A59,'Each Gender Podiums'!$24:$24)
+ SUMIF('Each Gender Podiums'!$29:$29,$A59,'Each Gender Podiums'!$30:$30)
+ SUMIF('Each Gender Podiums'!$35:$35,$A59,'Each Gender Podiums'!$36:$36)</f>
        <v>0</v>
      </c>
      <c r="C59" s="28">
        <f ca="1">B59/SUM(B:B)</f>
        <v>0</v>
      </c>
      <c r="D59">
        <f>COUNTIF('Official Medal Table'!$F:$F,'Country Rankings'!$A59)</f>
        <v>3</v>
      </c>
      <c r="E59" s="28">
        <f>D59/SUM(D:D)</f>
        <v>9.1463414634146336E-3</v>
      </c>
      <c r="F59">
        <f>COUNTIF('Official Medal Table'!$F:$I,'Country Rankings'!A59)</f>
        <v>12</v>
      </c>
      <c r="G59" s="28">
        <f>F59/SUM(F:F)</f>
        <v>1.1549566891241578E-2</v>
      </c>
      <c r="H59">
        <f>SUMIF('Official Medal Table'!F:F,'Country Rankings'!A59,'Official Medal Table'!K:K)</f>
        <v>6</v>
      </c>
      <c r="I59" s="28">
        <f>H59/SUM(H:H)</f>
        <v>8.4626234132581107E-3</v>
      </c>
      <c r="J59" s="45">
        <f>VLOOKUP(A59,Countries!$A:$C,3,0)</f>
        <v>4.6961498774651528E-3</v>
      </c>
    </row>
    <row r="60" spans="1:10" x14ac:dyDescent="0.3">
      <c r="A60" s="35" t="s">
        <v>335</v>
      </c>
      <c r="B60" s="42">
        <f ca="1">SUMIF('Each Gender Podiums'!$5:$5,$A60,'Each Gender Podiums'!$6:$6)
+ SUMIF('Each Gender Podiums'!$11:$11,$A60,'Each Gender Podiums'!$12:$12)
+ SUMIF('Each Gender Podiums'!$17:$17,$A60,'Each Gender Podiums'!$18:$18)
+ SUMIF('Each Gender Podiums'!$23:$23,$A60,'Each Gender Podiums'!$24:$24)
+ SUMIF('Each Gender Podiums'!$29:$29,$A60,'Each Gender Podiums'!$30:$30)
+ SUMIF('Each Gender Podiums'!$35:$35,$A60,'Each Gender Podiums'!$36:$36)</f>
        <v>0</v>
      </c>
      <c r="C60" s="28">
        <f ca="1">B60/SUM(B:B)</f>
        <v>0</v>
      </c>
      <c r="D60">
        <f>COUNTIF('Official Medal Table'!$F:$F,'Country Rankings'!$A60)</f>
        <v>1</v>
      </c>
      <c r="E60" s="28">
        <f>D60/SUM(D:D)</f>
        <v>3.0487804878048782E-3</v>
      </c>
      <c r="F60">
        <f>COUNTIF('Official Medal Table'!$F:$I,'Country Rankings'!A60)</f>
        <v>5</v>
      </c>
      <c r="G60" s="28">
        <f>F60/SUM(F:F)</f>
        <v>4.8123195380173241E-3</v>
      </c>
      <c r="H60">
        <f>SUMIF('Official Medal Table'!F:F,'Country Rankings'!A60,'Official Medal Table'!K:K)</f>
        <v>1</v>
      </c>
      <c r="I60" s="28">
        <f>H60/SUM(H:H)</f>
        <v>1.4104372355430183E-3</v>
      </c>
      <c r="J60" s="45">
        <f>VLOOKUP(A60,Countries!$A:$C,3,0)</f>
        <v>2.2244920472203359E-3</v>
      </c>
    </row>
    <row r="61" spans="1:10" x14ac:dyDescent="0.3">
      <c r="A61" s="35" t="s">
        <v>350</v>
      </c>
      <c r="B61" s="42">
        <f ca="1">SUMIF('Each Gender Podiums'!$5:$5,$A61,'Each Gender Podiums'!$6:$6)
+ SUMIF('Each Gender Podiums'!$11:$11,$A61,'Each Gender Podiums'!$12:$12)
+ SUMIF('Each Gender Podiums'!$17:$17,$A61,'Each Gender Podiums'!$18:$18)
+ SUMIF('Each Gender Podiums'!$23:$23,$A61,'Each Gender Podiums'!$24:$24)
+ SUMIF('Each Gender Podiums'!$29:$29,$A61,'Each Gender Podiums'!$30:$30)
+ SUMIF('Each Gender Podiums'!$35:$35,$A61,'Each Gender Podiums'!$36:$36)</f>
        <v>0</v>
      </c>
      <c r="C61" s="28">
        <f ca="1">B61/SUM(B:B)</f>
        <v>0</v>
      </c>
      <c r="D61">
        <f>COUNTIF('Official Medal Table'!$F:$F,'Country Rankings'!$A61)</f>
        <v>1</v>
      </c>
      <c r="E61" s="28">
        <f>D61/SUM(D:D)</f>
        <v>3.0487804878048782E-3</v>
      </c>
      <c r="F61">
        <f>COUNTIF('Official Medal Table'!$F:$I,'Country Rankings'!A61)</f>
        <v>3</v>
      </c>
      <c r="G61" s="28">
        <f>F61/SUM(F:F)</f>
        <v>2.8873917228103944E-3</v>
      </c>
      <c r="H61">
        <f>SUMIF('Official Medal Table'!F:F,'Country Rankings'!A61,'Official Medal Table'!K:K)</f>
        <v>1</v>
      </c>
      <c r="I61" s="28">
        <f>H61/SUM(H:H)</f>
        <v>1.4104372355430183E-3</v>
      </c>
      <c r="J61" s="45">
        <f>VLOOKUP(A61,Countries!$A:$C,3,0)</f>
        <v>1.3594118066346495E-3</v>
      </c>
    </row>
    <row r="62" spans="1:10" x14ac:dyDescent="0.3">
      <c r="A62" s="35" t="s">
        <v>338</v>
      </c>
      <c r="B62" s="42">
        <f ca="1">SUMIF('Each Gender Podiums'!$5:$5,$A62,'Each Gender Podiums'!$6:$6)
+ SUMIF('Each Gender Podiums'!$11:$11,$A62,'Each Gender Podiums'!$12:$12)
+ SUMIF('Each Gender Podiums'!$17:$17,$A62,'Each Gender Podiums'!$18:$18)
+ SUMIF('Each Gender Podiums'!$23:$23,$A62,'Each Gender Podiums'!$24:$24)
+ SUMIF('Each Gender Podiums'!$29:$29,$A62,'Each Gender Podiums'!$30:$30)
+ SUMIF('Each Gender Podiums'!$35:$35,$A62,'Each Gender Podiums'!$36:$36)</f>
        <v>0</v>
      </c>
      <c r="C62" s="28">
        <f ca="1">B62/SUM(B:B)</f>
        <v>0</v>
      </c>
      <c r="D62">
        <f>COUNTIF('Official Medal Table'!$F:$F,'Country Rankings'!$A62)</f>
        <v>1</v>
      </c>
      <c r="E62" s="28">
        <f>D62/SUM(D:D)</f>
        <v>3.0487804878048782E-3</v>
      </c>
      <c r="F62">
        <f>COUNTIF('Official Medal Table'!$F:$I,'Country Rankings'!A62)</f>
        <v>8</v>
      </c>
      <c r="G62" s="28">
        <f>F62/SUM(F:F)</f>
        <v>7.6997112608277194E-3</v>
      </c>
      <c r="H62">
        <f>SUMIF('Official Medal Table'!F:F,'Country Rankings'!A62,'Official Medal Table'!K:K)</f>
        <v>1</v>
      </c>
      <c r="I62" s="28">
        <f>H62/SUM(H:H)</f>
        <v>1.4104372355430183E-3</v>
      </c>
      <c r="J62" s="45">
        <f>VLOOKUP(A62,Countries!$A:$C,3,0)</f>
        <v>1.2358289151224086E-3</v>
      </c>
    </row>
    <row r="63" spans="1:10" x14ac:dyDescent="0.3">
      <c r="A63" s="34" t="s">
        <v>315</v>
      </c>
      <c r="B63" s="42">
        <f ca="1">SUMIF('Each Gender Podiums'!$5:$5,$A63,'Each Gender Podiums'!$6:$6)
+ SUMIF('Each Gender Podiums'!$11:$11,$A63,'Each Gender Podiums'!$12:$12)
+ SUMIF('Each Gender Podiums'!$17:$17,$A63,'Each Gender Podiums'!$18:$18)
+ SUMIF('Each Gender Podiums'!$23:$23,$A63,'Each Gender Podiums'!$24:$24)
+ SUMIF('Each Gender Podiums'!$29:$29,$A63,'Each Gender Podiums'!$30:$30)
+ SUMIF('Each Gender Podiums'!$35:$35,$A63,'Each Gender Podiums'!$36:$36)</f>
        <v>0</v>
      </c>
      <c r="C63" s="28">
        <f ca="1">B63/SUM(B:B)</f>
        <v>0</v>
      </c>
      <c r="D63">
        <f>COUNTIF('Official Medal Table'!$F:$F,'Country Rankings'!$A63)</f>
        <v>2</v>
      </c>
      <c r="E63" s="28">
        <f>D63/SUM(D:D)</f>
        <v>6.0975609756097563E-3</v>
      </c>
      <c r="F63">
        <f>COUNTIF('Official Medal Table'!$F:$I,'Country Rankings'!A63)</f>
        <v>4</v>
      </c>
      <c r="G63" s="28">
        <f>F63/SUM(F:F)</f>
        <v>3.8498556304138597E-3</v>
      </c>
      <c r="H63">
        <f>SUMIF('Official Medal Table'!F:F,'Country Rankings'!A63,'Official Medal Table'!K:K)</f>
        <v>2</v>
      </c>
      <c r="I63" s="28">
        <f>H63/SUM(H:H)</f>
        <v>2.8208744710860366E-3</v>
      </c>
      <c r="J63" s="45">
        <f>VLOOKUP(A63,Countries!$A:$C,3,0)</f>
        <v>9.1451339719058244E-4</v>
      </c>
    </row>
    <row r="64" spans="1:10" x14ac:dyDescent="0.3">
      <c r="A64" s="35" t="s">
        <v>309</v>
      </c>
      <c r="B64" s="42">
        <f ca="1">SUMIF('Each Gender Podiums'!$5:$5,$A64,'Each Gender Podiums'!$6:$6)
+ SUMIF('Each Gender Podiums'!$11:$11,$A64,'Each Gender Podiums'!$12:$12)
+ SUMIF('Each Gender Podiums'!$17:$17,$A64,'Each Gender Podiums'!$18:$18)
+ SUMIF('Each Gender Podiums'!$23:$23,$A64,'Each Gender Podiums'!$24:$24)
+ SUMIF('Each Gender Podiums'!$29:$29,$A64,'Each Gender Podiums'!$30:$30)
+ SUMIF('Each Gender Podiums'!$35:$35,$A64,'Each Gender Podiums'!$36:$36)</f>
        <v>0</v>
      </c>
      <c r="C64" s="28">
        <f ca="1">B64/SUM(B:B)</f>
        <v>0</v>
      </c>
      <c r="D64">
        <f>COUNTIF('Official Medal Table'!$F:$F,'Country Rankings'!$A64)</f>
        <v>1</v>
      </c>
      <c r="E64" s="28">
        <f>D64/SUM(D:D)</f>
        <v>3.0487804878048782E-3</v>
      </c>
      <c r="F64">
        <f>COUNTIF('Official Medal Table'!$F:$I,'Country Rankings'!A64)</f>
        <v>7</v>
      </c>
      <c r="G64" s="28">
        <f>F64/SUM(F:F)</f>
        <v>6.7372473532242537E-3</v>
      </c>
      <c r="H64">
        <f>SUMIF('Official Medal Table'!F:F,'Country Rankings'!A64,'Official Medal Table'!K:K)</f>
        <v>1</v>
      </c>
      <c r="I64" s="28">
        <f>H64/SUM(H:H)</f>
        <v>1.4104372355430183E-3</v>
      </c>
      <c r="J64" s="45">
        <f>VLOOKUP(A64,Countries!$A:$C,3,0)</f>
        <v>2.4716578302448173E-3</v>
      </c>
    </row>
    <row r="65" spans="1:10" x14ac:dyDescent="0.3">
      <c r="A65" s="35" t="s">
        <v>331</v>
      </c>
      <c r="B65" s="42">
        <f ca="1">SUMIF('Each Gender Podiums'!$5:$5,$A65,'Each Gender Podiums'!$6:$6)
+ SUMIF('Each Gender Podiums'!$11:$11,$A65,'Each Gender Podiums'!$12:$12)
+ SUMIF('Each Gender Podiums'!$17:$17,$A65,'Each Gender Podiums'!$18:$18)
+ SUMIF('Each Gender Podiums'!$23:$23,$A65,'Each Gender Podiums'!$24:$24)
+ SUMIF('Each Gender Podiums'!$29:$29,$A65,'Each Gender Podiums'!$30:$30)
+ SUMIF('Each Gender Podiums'!$35:$35,$A65,'Each Gender Podiums'!$36:$36)</f>
        <v>0</v>
      </c>
      <c r="C65" s="28">
        <f ca="1">B65/SUM(B:B)</f>
        <v>0</v>
      </c>
      <c r="D65">
        <f>COUNTIF('Official Medal Table'!$F:$F,'Country Rankings'!$A65)</f>
        <v>1</v>
      </c>
      <c r="E65" s="28">
        <f>D65/SUM(D:D)</f>
        <v>3.0487804878048782E-3</v>
      </c>
      <c r="F65">
        <f>COUNTIF('Official Medal Table'!$F:$I,'Country Rankings'!A65)</f>
        <v>2</v>
      </c>
      <c r="G65" s="28">
        <f>F65/SUM(F:F)</f>
        <v>1.9249278152069298E-3</v>
      </c>
      <c r="H65">
        <f>SUMIF('Official Medal Table'!F:F,'Country Rankings'!A65,'Official Medal Table'!K:K)</f>
        <v>1</v>
      </c>
      <c r="I65" s="28">
        <f>H65/SUM(H:H)</f>
        <v>1.4104372355430183E-3</v>
      </c>
      <c r="J65" s="45">
        <f>VLOOKUP(A65,Countries!$A:$C,3,0)</f>
        <v>2.2244920472203359E-3</v>
      </c>
    </row>
    <row r="66" spans="1:10" x14ac:dyDescent="0.3">
      <c r="A66" s="35" t="s">
        <v>340</v>
      </c>
      <c r="B66" s="42">
        <f ca="1">SUMIF('Each Gender Podiums'!$5:$5,$A66,'Each Gender Podiums'!$6:$6)
+ SUMIF('Each Gender Podiums'!$11:$11,$A66,'Each Gender Podiums'!$12:$12)
+ SUMIF('Each Gender Podiums'!$17:$17,$A66,'Each Gender Podiums'!$18:$18)
+ SUMIF('Each Gender Podiums'!$23:$23,$A66,'Each Gender Podiums'!$24:$24)
+ SUMIF('Each Gender Podiums'!$29:$29,$A66,'Each Gender Podiums'!$30:$30)
+ SUMIF('Each Gender Podiums'!$35:$35,$A66,'Each Gender Podiums'!$36:$36)</f>
        <v>0</v>
      </c>
      <c r="C66" s="28">
        <f ca="1">B66/SUM(B:B)</f>
        <v>0</v>
      </c>
      <c r="D66">
        <f>COUNTIF('Official Medal Table'!$F:$F,'Country Rankings'!$A66)</f>
        <v>1</v>
      </c>
      <c r="E66" s="28">
        <f>D66/SUM(D:D)</f>
        <v>3.0487804878048782E-3</v>
      </c>
      <c r="F66">
        <f>COUNTIF('Official Medal Table'!$F:$I,'Country Rankings'!A66)</f>
        <v>2</v>
      </c>
      <c r="G66" s="28">
        <f>F66/SUM(F:F)</f>
        <v>1.9249278152069298E-3</v>
      </c>
      <c r="H66">
        <f>SUMIF('Official Medal Table'!F:F,'Country Rankings'!A66,'Official Medal Table'!K:K)</f>
        <v>1</v>
      </c>
      <c r="I66" s="28">
        <f>H66/SUM(H:H)</f>
        <v>1.4104372355430183E-3</v>
      </c>
      <c r="J66" s="45">
        <f>VLOOKUP(A66,Countries!$A:$C,3,0)</f>
        <v>6.055561684099803E-3</v>
      </c>
    </row>
    <row r="67" spans="1:10" x14ac:dyDescent="0.3">
      <c r="A67" s="35" t="s">
        <v>347</v>
      </c>
      <c r="B67" s="42">
        <f ca="1">SUMIF('Each Gender Podiums'!$5:$5,$A67,'Each Gender Podiums'!$6:$6)
+ SUMIF('Each Gender Podiums'!$11:$11,$A67,'Each Gender Podiums'!$12:$12)
+ SUMIF('Each Gender Podiums'!$17:$17,$A67,'Each Gender Podiums'!$18:$18)
+ SUMIF('Each Gender Podiums'!$23:$23,$A67,'Each Gender Podiums'!$24:$24)
+ SUMIF('Each Gender Podiums'!$29:$29,$A67,'Each Gender Podiums'!$30:$30)
+ SUMIF('Each Gender Podiums'!$35:$35,$A67,'Each Gender Podiums'!$36:$36)</f>
        <v>0</v>
      </c>
      <c r="C67" s="28">
        <f ca="1">B67/SUM(B:B)</f>
        <v>0</v>
      </c>
      <c r="D67">
        <f>COUNTIF('Official Medal Table'!$F:$F,'Country Rankings'!$A67)</f>
        <v>1</v>
      </c>
      <c r="E67" s="28">
        <f>D67/SUM(D:D)</f>
        <v>3.0487804878048782E-3</v>
      </c>
      <c r="F67">
        <f>COUNTIF('Official Medal Table'!$F:$I,'Country Rankings'!A67)</f>
        <v>2</v>
      </c>
      <c r="G67" s="28">
        <f>F67/SUM(F:F)</f>
        <v>1.9249278152069298E-3</v>
      </c>
      <c r="H67">
        <f>SUMIF('Official Medal Table'!F:F,'Country Rankings'!A67,'Official Medal Table'!K:K)</f>
        <v>1</v>
      </c>
      <c r="I67" s="28">
        <f>H67/SUM(H:H)</f>
        <v>1.4104372355430183E-3</v>
      </c>
      <c r="J67" s="45">
        <f>VLOOKUP(A67,Countries!$A:$C,3,0)</f>
        <v>2.2244920472203357E-5</v>
      </c>
    </row>
    <row r="68" spans="1:10" x14ac:dyDescent="0.3">
      <c r="A68" s="35" t="s">
        <v>353</v>
      </c>
      <c r="B68" s="42">
        <f ca="1">SUMIF('Each Gender Podiums'!$5:$5,$A68,'Each Gender Podiums'!$6:$6)
+ SUMIF('Each Gender Podiums'!$11:$11,$A68,'Each Gender Podiums'!$12:$12)
+ SUMIF('Each Gender Podiums'!$17:$17,$A68,'Each Gender Podiums'!$18:$18)
+ SUMIF('Each Gender Podiums'!$23:$23,$A68,'Each Gender Podiums'!$24:$24)
+ SUMIF('Each Gender Podiums'!$29:$29,$A68,'Each Gender Podiums'!$30:$30)
+ SUMIF('Each Gender Podiums'!$35:$35,$A68,'Each Gender Podiums'!$36:$36)</f>
        <v>0</v>
      </c>
      <c r="C68" s="28">
        <f ca="1">B68/SUM(B:B)</f>
        <v>0</v>
      </c>
      <c r="D68">
        <f>COUNTIF('Official Medal Table'!$F:$F,'Country Rankings'!$A68)</f>
        <v>1</v>
      </c>
      <c r="E68" s="28">
        <f>D68/SUM(D:D)</f>
        <v>3.0487804878048782E-3</v>
      </c>
      <c r="F68">
        <f>COUNTIF('Official Medal Table'!$F:$I,'Country Rankings'!A68)</f>
        <v>2</v>
      </c>
      <c r="G68" s="28">
        <f>F68/SUM(F:F)</f>
        <v>1.9249278152069298E-3</v>
      </c>
      <c r="H68">
        <f>SUMIF('Official Medal Table'!F:F,'Country Rankings'!A68,'Official Medal Table'!K:K)</f>
        <v>1</v>
      </c>
      <c r="I68" s="28">
        <f>H68/SUM(H:H)</f>
        <v>1.4104372355430183E-3</v>
      </c>
      <c r="J68" s="45">
        <f>VLOOKUP(A68,Countries!$A:$C,3,0)</f>
        <v>2.4716578302448173E-3</v>
      </c>
    </row>
    <row r="69" spans="1:10" x14ac:dyDescent="0.3">
      <c r="A69" s="35" t="s">
        <v>348</v>
      </c>
      <c r="B69" s="42">
        <f ca="1">SUMIF('Each Gender Podiums'!$5:$5,$A69,'Each Gender Podiums'!$6:$6)
+ SUMIF('Each Gender Podiums'!$11:$11,$A69,'Each Gender Podiums'!$12:$12)
+ SUMIF('Each Gender Podiums'!$17:$17,$A69,'Each Gender Podiums'!$18:$18)
+ SUMIF('Each Gender Podiums'!$23:$23,$A69,'Each Gender Podiums'!$24:$24)
+ SUMIF('Each Gender Podiums'!$29:$29,$A69,'Each Gender Podiums'!$30:$30)
+ SUMIF('Each Gender Podiums'!$35:$35,$A69,'Each Gender Podiums'!$36:$36)</f>
        <v>0</v>
      </c>
      <c r="C69" s="28">
        <f ca="1">B69/SUM(B:B)</f>
        <v>0</v>
      </c>
      <c r="D69">
        <f>COUNTIF('Official Medal Table'!$F:$F,'Country Rankings'!$A69)</f>
        <v>1</v>
      </c>
      <c r="E69" s="28">
        <f>D69/SUM(D:D)</f>
        <v>3.0487804878048782E-3</v>
      </c>
      <c r="F69">
        <f>COUNTIF('Official Medal Table'!$F:$I,'Country Rankings'!A69)</f>
        <v>1</v>
      </c>
      <c r="G69" s="28">
        <f>F69/SUM(F:F)</f>
        <v>9.6246390760346492E-4</v>
      </c>
      <c r="H69">
        <f>SUMIF('Official Medal Table'!F:F,'Country Rankings'!A69,'Official Medal Table'!K:K)</f>
        <v>1</v>
      </c>
      <c r="I69" s="28">
        <f>H69/SUM(H:H)</f>
        <v>1.4104372355430183E-3</v>
      </c>
      <c r="J69" s="45">
        <f>VLOOKUP(A69,Countries!$A:$C,3,0)</f>
        <v>8.2800537313201392E-6</v>
      </c>
    </row>
    <row r="70" spans="1:10" x14ac:dyDescent="0.3">
      <c r="A70" s="46" t="s">
        <v>364</v>
      </c>
      <c r="B70" s="42">
        <f ca="1">SUMIF('Each Gender Podiums'!$5:$5,$A70,'Each Gender Podiums'!$6:$6)
+ SUMIF('Each Gender Podiums'!$11:$11,$A70,'Each Gender Podiums'!$12:$12)
+ SUMIF('Each Gender Podiums'!$17:$17,$A70,'Each Gender Podiums'!$18:$18)
+ SUMIF('Each Gender Podiums'!$23:$23,$A70,'Each Gender Podiums'!$24:$24)
+ SUMIF('Each Gender Podiums'!$29:$29,$A70,'Each Gender Podiums'!$30:$30)
+ SUMIF('Each Gender Podiums'!$35:$35,$A70,'Each Gender Podiums'!$36:$36)</f>
        <v>0</v>
      </c>
      <c r="C70" s="28">
        <f ca="1">B70/SUM(B:B)</f>
        <v>0</v>
      </c>
      <c r="D70">
        <f>COUNTIF('Official Medal Table'!$F:$F,'Country Rankings'!$A70)</f>
        <v>2</v>
      </c>
      <c r="E70" s="28">
        <f>D70/SUM(D:D)</f>
        <v>6.0975609756097563E-3</v>
      </c>
      <c r="F70">
        <f>COUNTIF('Official Medal Table'!$F:$I,'Country Rankings'!A70)</f>
        <v>4</v>
      </c>
      <c r="G70" s="28">
        <f>F70/SUM(F:F)</f>
        <v>3.8498556304138597E-3</v>
      </c>
      <c r="H70">
        <f>SUMIF('Official Medal Table'!F:F,'Country Rankings'!A70,'Official Medal Table'!K:K)</f>
        <v>2</v>
      </c>
      <c r="I70" s="28">
        <f>H70/SUM(H:H)</f>
        <v>2.8208744710860366E-3</v>
      </c>
      <c r="J70" s="45">
        <f>VLOOKUP(A70,Countries!$A:$C,3,0)</f>
        <v>1.9773262641958539E-4</v>
      </c>
    </row>
    <row r="71" spans="1:10" x14ac:dyDescent="0.3">
      <c r="A71" s="46" t="s">
        <v>370</v>
      </c>
      <c r="B71" s="42">
        <f ca="1">SUMIF('Each Gender Podiums'!$5:$5,$A71,'Each Gender Podiums'!$6:$6)
+ SUMIF('Each Gender Podiums'!$11:$11,$A71,'Each Gender Podiums'!$12:$12)
+ SUMIF('Each Gender Podiums'!$17:$17,$A71,'Each Gender Podiums'!$18:$18)
+ SUMIF('Each Gender Podiums'!$23:$23,$A71,'Each Gender Podiums'!$24:$24)
+ SUMIF('Each Gender Podiums'!$29:$29,$A71,'Each Gender Podiums'!$30:$30)
+ SUMIF('Each Gender Podiums'!$35:$35,$A71,'Each Gender Podiums'!$36:$36)</f>
        <v>0</v>
      </c>
      <c r="C71" s="28">
        <f ca="1">B71/SUM(B:B)</f>
        <v>0</v>
      </c>
      <c r="D71">
        <f>COUNTIF('Official Medal Table'!$F:$F,'Country Rankings'!$A71)</f>
        <v>1</v>
      </c>
      <c r="E71" s="28">
        <f>D71/SUM(D:D)</f>
        <v>3.0487804878048782E-3</v>
      </c>
      <c r="F71">
        <f>COUNTIF('Official Medal Table'!$F:$I,'Country Rankings'!A71)</f>
        <v>1</v>
      </c>
      <c r="G71" s="28">
        <f>F71/SUM(F:F)</f>
        <v>9.6246390760346492E-4</v>
      </c>
      <c r="H71">
        <f>SUMIF('Official Medal Table'!F:F,'Country Rankings'!A71,'Official Medal Table'!K:K)</f>
        <v>1</v>
      </c>
      <c r="I71" s="28">
        <f>H71/SUM(H:H)</f>
        <v>1.4104372355430183E-3</v>
      </c>
      <c r="J71" s="45">
        <f>VLOOKUP(A71,Countries!$A:$C,3,0)</f>
        <v>3.0895722878060219E-2</v>
      </c>
    </row>
    <row r="72" spans="1:10" x14ac:dyDescent="0.3">
      <c r="A72" s="46" t="s">
        <v>371</v>
      </c>
      <c r="B72" s="42">
        <f ca="1">SUMIF('Each Gender Podiums'!$5:$5,$A72,'Each Gender Podiums'!$6:$6)
+ SUMIF('Each Gender Podiums'!$11:$11,$A72,'Each Gender Podiums'!$12:$12)
+ SUMIF('Each Gender Podiums'!$17:$17,$A72,'Each Gender Podiums'!$18:$18)
+ SUMIF('Each Gender Podiums'!$23:$23,$A72,'Each Gender Podiums'!$24:$24)
+ SUMIF('Each Gender Podiums'!$29:$29,$A72,'Each Gender Podiums'!$30:$30)
+ SUMIF('Each Gender Podiums'!$35:$35,$A72,'Each Gender Podiums'!$36:$36)</f>
        <v>0</v>
      </c>
      <c r="C72" s="28">
        <f ca="1">B72/SUM(B:B)</f>
        <v>0</v>
      </c>
      <c r="D72">
        <f>COUNTIF('Official Medal Table'!$F:$F,'Country Rankings'!$A72)</f>
        <v>1</v>
      </c>
      <c r="E72" s="28">
        <f>D72/SUM(D:D)</f>
        <v>3.0487804878048782E-3</v>
      </c>
      <c r="F72">
        <f>COUNTIF('Official Medal Table'!$F:$I,'Country Rankings'!A72)</f>
        <v>2</v>
      </c>
      <c r="G72" s="28">
        <f>F72/SUM(F:F)</f>
        <v>1.9249278152069298E-3</v>
      </c>
      <c r="H72">
        <f>SUMIF('Official Medal Table'!F:F,'Country Rankings'!A72,'Official Medal Table'!K:K)</f>
        <v>1</v>
      </c>
      <c r="I72" s="28">
        <f>H72/SUM(H:H)</f>
        <v>1.4104372355430183E-3</v>
      </c>
      <c r="J72" s="45">
        <f>VLOOKUP(A72,Countries!$A:$C,3,0)</f>
        <v>3.0895722878060216E-4</v>
      </c>
    </row>
    <row r="73" spans="1:10" x14ac:dyDescent="0.3">
      <c r="A73" s="35" t="s">
        <v>332</v>
      </c>
      <c r="B73" s="42">
        <f ca="1">SUMIF('Each Gender Podiums'!$5:$5,$A73,'Each Gender Podiums'!$6:$6)
+ SUMIF('Each Gender Podiums'!$11:$11,$A73,'Each Gender Podiums'!$12:$12)
+ SUMIF('Each Gender Podiums'!$17:$17,$A73,'Each Gender Podiums'!$18:$18)
+ SUMIF('Each Gender Podiums'!$23:$23,$A73,'Each Gender Podiums'!$24:$24)
+ SUMIF('Each Gender Podiums'!$29:$29,$A73,'Each Gender Podiums'!$30:$30)
+ SUMIF('Each Gender Podiums'!$35:$35,$A73,'Each Gender Podiums'!$36:$36)</f>
        <v>0</v>
      </c>
      <c r="C73" s="28">
        <f ca="1">B73/SUM(B:B)</f>
        <v>0</v>
      </c>
      <c r="D73">
        <f>COUNTIF('Official Medal Table'!$F:$F,'Country Rankings'!$A73)</f>
        <v>0</v>
      </c>
      <c r="E73" s="28">
        <f>D73/SUM(D:D)</f>
        <v>0</v>
      </c>
      <c r="F73">
        <f>COUNTIF('Official Medal Table'!$F:$I,'Country Rankings'!A73)</f>
        <v>3</v>
      </c>
      <c r="G73" s="28">
        <f>F73/SUM(F:F)</f>
        <v>2.8873917228103944E-3</v>
      </c>
      <c r="H73">
        <f>SUMIF('Official Medal Table'!F:F,'Country Rankings'!A73,'Official Medal Table'!K:K)</f>
        <v>0</v>
      </c>
      <c r="I73" s="28">
        <f>H73/SUM(H:H)</f>
        <v>0</v>
      </c>
      <c r="J73" s="45">
        <f>VLOOKUP(A73,Countries!$A:$C,3,0)</f>
        <v>1.2358289151224086E-3</v>
      </c>
    </row>
    <row r="74" spans="1:10" x14ac:dyDescent="0.3">
      <c r="A74" s="34" t="s">
        <v>320</v>
      </c>
      <c r="B74" s="42">
        <f ca="1">SUMIF('Each Gender Podiums'!$5:$5,$A74,'Each Gender Podiums'!$6:$6)
+ SUMIF('Each Gender Podiums'!$11:$11,$A74,'Each Gender Podiums'!$12:$12)
+ SUMIF('Each Gender Podiums'!$17:$17,$A74,'Each Gender Podiums'!$18:$18)
+ SUMIF('Each Gender Podiums'!$23:$23,$A74,'Each Gender Podiums'!$24:$24)
+ SUMIF('Each Gender Podiums'!$29:$29,$A74,'Each Gender Podiums'!$30:$30)
+ SUMIF('Each Gender Podiums'!$35:$35,$A74,'Each Gender Podiums'!$36:$36)</f>
        <v>0</v>
      </c>
      <c r="C74" s="28">
        <f ca="1">B74/SUM(B:B)</f>
        <v>0</v>
      </c>
      <c r="D74">
        <f>COUNTIF('Official Medal Table'!$F:$F,'Country Rankings'!$A74)</f>
        <v>0</v>
      </c>
      <c r="E74" s="28">
        <f>D74/SUM(D:D)</f>
        <v>0</v>
      </c>
      <c r="F74">
        <f>COUNTIF('Official Medal Table'!$F:$I,'Country Rankings'!A74)</f>
        <v>2</v>
      </c>
      <c r="G74" s="28">
        <f>F74/SUM(F:F)</f>
        <v>1.9249278152069298E-3</v>
      </c>
      <c r="H74">
        <f>SUMIF('Official Medal Table'!F:F,'Country Rankings'!A74,'Official Medal Table'!K:K)</f>
        <v>0</v>
      </c>
      <c r="I74" s="28">
        <f>H74/SUM(H:H)</f>
        <v>0</v>
      </c>
      <c r="J74" s="45">
        <f>VLOOKUP(A74,Countries!$A:$C,3,0)</f>
        <v>2.1009091557080948E-4</v>
      </c>
    </row>
    <row r="75" spans="1:10" x14ac:dyDescent="0.3">
      <c r="A75" s="34" t="s">
        <v>318</v>
      </c>
      <c r="B75" s="42">
        <f ca="1">SUMIF('Each Gender Podiums'!$5:$5,$A75,'Each Gender Podiums'!$6:$6)
+ SUMIF('Each Gender Podiums'!$11:$11,$A75,'Each Gender Podiums'!$12:$12)
+ SUMIF('Each Gender Podiums'!$17:$17,$A75,'Each Gender Podiums'!$18:$18)
+ SUMIF('Each Gender Podiums'!$23:$23,$A75,'Each Gender Podiums'!$24:$24)
+ SUMIF('Each Gender Podiums'!$29:$29,$A75,'Each Gender Podiums'!$30:$30)
+ SUMIF('Each Gender Podiums'!$35:$35,$A75,'Each Gender Podiums'!$36:$36)</f>
        <v>0</v>
      </c>
      <c r="C75" s="28">
        <f ca="1">B75/SUM(B:B)</f>
        <v>0</v>
      </c>
      <c r="D75">
        <f>COUNTIF('Official Medal Table'!$F:$F,'Country Rankings'!$A75)</f>
        <v>0</v>
      </c>
      <c r="E75" s="28">
        <f>D75/SUM(D:D)</f>
        <v>0</v>
      </c>
      <c r="F75">
        <f>COUNTIF('Official Medal Table'!$F:$I,'Country Rankings'!A75)</f>
        <v>4</v>
      </c>
      <c r="G75" s="28">
        <f>F75/SUM(F:F)</f>
        <v>3.8498556304138597E-3</v>
      </c>
      <c r="H75">
        <f>SUMIF('Official Medal Table'!F:F,'Country Rankings'!A75,'Official Medal Table'!K:K)</f>
        <v>0</v>
      </c>
      <c r="I75" s="28">
        <f>H75/SUM(H:H)</f>
        <v>0</v>
      </c>
      <c r="J75" s="45">
        <f>VLOOKUP(A75,Countries!$A:$C,3,0)</f>
        <v>3.8310696368794669E-4</v>
      </c>
    </row>
    <row r="76" spans="1:10" x14ac:dyDescent="0.3">
      <c r="A76" s="35" t="s">
        <v>341</v>
      </c>
      <c r="B76" s="42">
        <f ca="1">SUMIF('Each Gender Podiums'!$5:$5,$A76,'Each Gender Podiums'!$6:$6)
+ SUMIF('Each Gender Podiums'!$11:$11,$A76,'Each Gender Podiums'!$12:$12)
+ SUMIF('Each Gender Podiums'!$17:$17,$A76,'Each Gender Podiums'!$18:$18)
+ SUMIF('Each Gender Podiums'!$23:$23,$A76,'Each Gender Podiums'!$24:$24)
+ SUMIF('Each Gender Podiums'!$29:$29,$A76,'Each Gender Podiums'!$30:$30)
+ SUMIF('Each Gender Podiums'!$35:$35,$A76,'Each Gender Podiums'!$36:$36)</f>
        <v>0</v>
      </c>
      <c r="C76" s="28">
        <f ca="1">B76/SUM(B:B)</f>
        <v>0</v>
      </c>
      <c r="D76">
        <f>COUNTIF('Official Medal Table'!$F:$F,'Country Rankings'!$A76)</f>
        <v>1</v>
      </c>
      <c r="E76" s="28">
        <f>D76/SUM(D:D)</f>
        <v>3.0487804878048782E-3</v>
      </c>
      <c r="F76">
        <f>COUNTIF('Official Medal Table'!$F:$I,'Country Rankings'!A76)</f>
        <v>4</v>
      </c>
      <c r="G76" s="28">
        <f>F76/SUM(F:F)</f>
        <v>3.8498556304138597E-3</v>
      </c>
      <c r="H76">
        <f>SUMIF('Official Medal Table'!F:F,'Country Rankings'!A76,'Official Medal Table'!K:K)</f>
        <v>1</v>
      </c>
      <c r="I76" s="28">
        <f>H76/SUM(H:H)</f>
        <v>1.4104372355430183E-3</v>
      </c>
      <c r="J76" s="45">
        <f>VLOOKUP(A76,Countries!$A:$C,3,0)</f>
        <v>1.6065775896591312E-2</v>
      </c>
    </row>
    <row r="77" spans="1:10" x14ac:dyDescent="0.3">
      <c r="A77" s="35" t="s">
        <v>354</v>
      </c>
      <c r="B77" s="42">
        <f ca="1">SUMIF('Each Gender Podiums'!$5:$5,$A77,'Each Gender Podiums'!$6:$6)
+ SUMIF('Each Gender Podiums'!$11:$11,$A77,'Each Gender Podiums'!$12:$12)
+ SUMIF('Each Gender Podiums'!$17:$17,$A77,'Each Gender Podiums'!$18:$18)
+ SUMIF('Each Gender Podiums'!$23:$23,$A77,'Each Gender Podiums'!$24:$24)
+ SUMIF('Each Gender Podiums'!$29:$29,$A77,'Each Gender Podiums'!$30:$30)
+ SUMIF('Each Gender Podiums'!$35:$35,$A77,'Each Gender Podiums'!$36:$36)</f>
        <v>0</v>
      </c>
      <c r="C77" s="28">
        <f ca="1">B77/SUM(B:B)</f>
        <v>0</v>
      </c>
      <c r="D77">
        <f>COUNTIF('Official Medal Table'!$F:$F,'Country Rankings'!$A77)</f>
        <v>0</v>
      </c>
      <c r="E77" s="28">
        <f>D77/SUM(D:D)</f>
        <v>0</v>
      </c>
      <c r="F77">
        <f>COUNTIF('Official Medal Table'!$F:$I,'Country Rankings'!A77)</f>
        <v>2</v>
      </c>
      <c r="G77" s="28">
        <f>F77/SUM(F:F)</f>
        <v>1.9249278152069298E-3</v>
      </c>
      <c r="H77">
        <f>SUMIF('Official Medal Table'!F:F,'Country Rankings'!A77,'Official Medal Table'!K:K)</f>
        <v>0</v>
      </c>
      <c r="I77" s="28">
        <f>H77/SUM(H:H)</f>
        <v>0</v>
      </c>
      <c r="J77" s="45">
        <f>VLOOKUP(A77,Countries!$A:$C,3,0)</f>
        <v>4.3254012029284306E-3</v>
      </c>
    </row>
    <row r="78" spans="1:10" x14ac:dyDescent="0.3">
      <c r="A78" s="33" t="s">
        <v>40</v>
      </c>
      <c r="B78" s="42">
        <f ca="1">SUMIF('Each Gender Podiums'!$5:$5,$A78,'Each Gender Podiums'!$6:$6)
+ SUMIF('Each Gender Podiums'!$11:$11,$A78,'Each Gender Podiums'!$12:$12)
+ SUMIF('Each Gender Podiums'!$17:$17,$A78,'Each Gender Podiums'!$18:$18)
+ SUMIF('Each Gender Podiums'!$23:$23,$A78,'Each Gender Podiums'!$24:$24)
+ SUMIF('Each Gender Podiums'!$29:$29,$A78,'Each Gender Podiums'!$30:$30)
+ SUMIF('Each Gender Podiums'!$35:$35,$A78,'Each Gender Podiums'!$36:$36)</f>
        <v>0</v>
      </c>
      <c r="C78" s="28">
        <f ca="1">B78/SUM(B:B)</f>
        <v>0</v>
      </c>
      <c r="D78">
        <f>COUNTIF('Official Medal Table'!$F:$F,'Country Rankings'!$A78)</f>
        <v>0</v>
      </c>
      <c r="E78" s="28">
        <f>D78/SUM(D:D)</f>
        <v>0</v>
      </c>
      <c r="F78">
        <f>COUNTIF('Official Medal Table'!$F:$I,'Country Rankings'!A78)</f>
        <v>1</v>
      </c>
      <c r="G78" s="28">
        <f>F78/SUM(F:F)</f>
        <v>9.6246390760346492E-4</v>
      </c>
      <c r="H78">
        <f>SUMIF('Official Medal Table'!F:F,'Country Rankings'!A78,'Official Medal Table'!K:K)</f>
        <v>0</v>
      </c>
      <c r="I78" s="28">
        <f>H78/SUM(H:H)</f>
        <v>0</v>
      </c>
      <c r="J78" s="45">
        <f>VLOOKUP(A78,Countries!$A:$C,3,0)</f>
        <v>6.7970590331732476E-4</v>
      </c>
    </row>
    <row r="79" spans="1:10" x14ac:dyDescent="0.3">
      <c r="A79" s="34" t="s">
        <v>313</v>
      </c>
      <c r="B79" s="42">
        <f ca="1">SUMIF('Each Gender Podiums'!$5:$5,$A79,'Each Gender Podiums'!$6:$6)
+ SUMIF('Each Gender Podiums'!$11:$11,$A79,'Each Gender Podiums'!$12:$12)
+ SUMIF('Each Gender Podiums'!$17:$17,$A79,'Each Gender Podiums'!$18:$18)
+ SUMIF('Each Gender Podiums'!$23:$23,$A79,'Each Gender Podiums'!$24:$24)
+ SUMIF('Each Gender Podiums'!$29:$29,$A79,'Each Gender Podiums'!$30:$30)
+ SUMIF('Each Gender Podiums'!$35:$35,$A79,'Each Gender Podiums'!$36:$36)</f>
        <v>0</v>
      </c>
      <c r="C79" s="28">
        <f ca="1">B79/SUM(B:B)</f>
        <v>0</v>
      </c>
      <c r="D79">
        <f>COUNTIF('Official Medal Table'!$F:$F,'Country Rankings'!$A79)</f>
        <v>0</v>
      </c>
      <c r="E79" s="28">
        <f>D79/SUM(D:D)</f>
        <v>0</v>
      </c>
      <c r="F79">
        <f>COUNTIF('Official Medal Table'!$F:$I,'Country Rankings'!A79)</f>
        <v>1</v>
      </c>
      <c r="G79" s="28">
        <f>F79/SUM(F:F)</f>
        <v>9.6246390760346492E-4</v>
      </c>
      <c r="H79">
        <f>SUMIF('Official Medal Table'!F:F,'Country Rankings'!A79,'Official Medal Table'!K:K)</f>
        <v>0</v>
      </c>
      <c r="I79" s="28">
        <f>H79/SUM(H:H)</f>
        <v>0</v>
      </c>
      <c r="J79" s="45">
        <f>VLOOKUP(A79,Countries!$A:$C,3,0)</f>
        <v>4.2018183114161896E-4</v>
      </c>
    </row>
    <row r="80" spans="1:10" x14ac:dyDescent="0.3">
      <c r="A80" s="35" t="s">
        <v>349</v>
      </c>
      <c r="B80" s="42">
        <f ca="1">SUMIF('Each Gender Podiums'!$5:$5,$A80,'Each Gender Podiums'!$6:$6)
+ SUMIF('Each Gender Podiums'!$11:$11,$A80,'Each Gender Podiums'!$12:$12)
+ SUMIF('Each Gender Podiums'!$17:$17,$A80,'Each Gender Podiums'!$18:$18)
+ SUMIF('Each Gender Podiums'!$23:$23,$A80,'Each Gender Podiums'!$24:$24)
+ SUMIF('Each Gender Podiums'!$29:$29,$A80,'Each Gender Podiums'!$30:$30)
+ SUMIF('Each Gender Podiums'!$35:$35,$A80,'Each Gender Podiums'!$36:$36)</f>
        <v>0</v>
      </c>
      <c r="C80" s="28">
        <f ca="1">B80/SUM(B:B)</f>
        <v>0</v>
      </c>
      <c r="D80">
        <f>COUNTIF('Official Medal Table'!$F:$F,'Country Rankings'!$A80)</f>
        <v>0</v>
      </c>
      <c r="E80" s="28">
        <f>D80/SUM(D:D)</f>
        <v>0</v>
      </c>
      <c r="F80">
        <f>COUNTIF('Official Medal Table'!$F:$I,'Country Rankings'!A80)</f>
        <v>2</v>
      </c>
      <c r="G80" s="28">
        <f>F80/SUM(F:F)</f>
        <v>1.9249278152069298E-3</v>
      </c>
      <c r="H80">
        <f>SUMIF('Official Medal Table'!F:F,'Country Rankings'!A80,'Official Medal Table'!K:K)</f>
        <v>0</v>
      </c>
      <c r="I80" s="28">
        <f>H80/SUM(H:H)</f>
        <v>0</v>
      </c>
      <c r="J80" s="45">
        <f>VLOOKUP(A80,Countries!$A:$C,3,0)</f>
        <v>1.4829946981468905E-5</v>
      </c>
    </row>
    <row r="81" spans="1:10" x14ac:dyDescent="0.3">
      <c r="A81" s="35" t="s">
        <v>355</v>
      </c>
      <c r="B81" s="42">
        <f ca="1">SUMIF('Each Gender Podiums'!$5:$5,$A81,'Each Gender Podiums'!$6:$6)
+ SUMIF('Each Gender Podiums'!$11:$11,$A81,'Each Gender Podiums'!$12:$12)
+ SUMIF('Each Gender Podiums'!$17:$17,$A81,'Each Gender Podiums'!$18:$18)
+ SUMIF('Each Gender Podiums'!$23:$23,$A81,'Each Gender Podiums'!$24:$24)
+ SUMIF('Each Gender Podiums'!$29:$29,$A81,'Each Gender Podiums'!$30:$30)
+ SUMIF('Each Gender Podiums'!$35:$35,$A81,'Each Gender Podiums'!$36:$36)</f>
        <v>0</v>
      </c>
      <c r="C81" s="28">
        <f ca="1">B81/SUM(B:B)</f>
        <v>0</v>
      </c>
      <c r="D81">
        <f>COUNTIF('Official Medal Table'!$F:$F,'Country Rankings'!$A81)</f>
        <v>0</v>
      </c>
      <c r="E81" s="28">
        <f>D81/SUM(D:D)</f>
        <v>0</v>
      </c>
      <c r="F81">
        <f>COUNTIF('Official Medal Table'!$F:$I,'Country Rankings'!A81)</f>
        <v>4</v>
      </c>
      <c r="G81" s="28">
        <f>F81/SUM(F:F)</f>
        <v>3.8498556304138597E-3</v>
      </c>
      <c r="H81">
        <f>SUMIF('Official Medal Table'!F:F,'Country Rankings'!A81,'Official Medal Table'!K:K)</f>
        <v>0</v>
      </c>
      <c r="I81" s="28">
        <f>H81/SUM(H:H)</f>
        <v>0</v>
      </c>
      <c r="J81" s="45">
        <f>VLOOKUP(A81,Countries!$A:$C,3,0)</f>
        <v>3.5839038538549851E-4</v>
      </c>
    </row>
    <row r="82" spans="1:10" x14ac:dyDescent="0.3">
      <c r="A82" s="46" t="s">
        <v>356</v>
      </c>
      <c r="B82" s="42">
        <f ca="1">SUMIF('Each Gender Podiums'!$5:$5,$A82,'Each Gender Podiums'!$6:$6)
+ SUMIF('Each Gender Podiums'!$11:$11,$A82,'Each Gender Podiums'!$12:$12)
+ SUMIF('Each Gender Podiums'!$17:$17,$A82,'Each Gender Podiums'!$18:$18)
+ SUMIF('Each Gender Podiums'!$23:$23,$A82,'Each Gender Podiums'!$24:$24)
+ SUMIF('Each Gender Podiums'!$29:$29,$A82,'Each Gender Podiums'!$30:$30)
+ SUMIF('Each Gender Podiums'!$35:$35,$A82,'Each Gender Podiums'!$36:$36)</f>
        <v>0</v>
      </c>
      <c r="C82" s="28">
        <f ca="1">B82/SUM(B:B)</f>
        <v>0</v>
      </c>
      <c r="D82">
        <f>COUNTIF('Official Medal Table'!$F:$F,'Country Rankings'!$A82)</f>
        <v>0</v>
      </c>
      <c r="E82" s="28">
        <f>D82/SUM(D:D)</f>
        <v>0</v>
      </c>
      <c r="F82">
        <f>COUNTIF('Official Medal Table'!$F:$I,'Country Rankings'!A82)</f>
        <v>1</v>
      </c>
      <c r="G82" s="28">
        <f>F82/SUM(F:F)</f>
        <v>9.6246390760346492E-4</v>
      </c>
      <c r="H82">
        <f>SUMIF('Official Medal Table'!F:F,'Country Rankings'!A82,'Official Medal Table'!K:K)</f>
        <v>0</v>
      </c>
      <c r="I82" s="28">
        <f>H82/SUM(H:H)</f>
        <v>0</v>
      </c>
      <c r="J82" s="45">
        <f>VLOOKUP(A82,Countries!$A:$C,3,0)</f>
        <v>6.4263103586365252E-5</v>
      </c>
    </row>
    <row r="83" spans="1:10" x14ac:dyDescent="0.3">
      <c r="A83" s="46" t="s">
        <v>365</v>
      </c>
      <c r="B83" s="42">
        <f ca="1">SUMIF('Each Gender Podiums'!$5:$5,$A83,'Each Gender Podiums'!$6:$6)
+ SUMIF('Each Gender Podiums'!$11:$11,$A83,'Each Gender Podiums'!$12:$12)
+ SUMIF('Each Gender Podiums'!$17:$17,$A83,'Each Gender Podiums'!$18:$18)
+ SUMIF('Each Gender Podiums'!$23:$23,$A83,'Each Gender Podiums'!$24:$24)
+ SUMIF('Each Gender Podiums'!$29:$29,$A83,'Each Gender Podiums'!$30:$30)
+ SUMIF('Each Gender Podiums'!$35:$35,$A83,'Each Gender Podiums'!$36:$36)</f>
        <v>0</v>
      </c>
      <c r="C83" s="28">
        <f ca="1">B83/SUM(B:B)</f>
        <v>0</v>
      </c>
      <c r="D83">
        <f>COUNTIF('Official Medal Table'!$F:$F,'Country Rankings'!$A83)</f>
        <v>0</v>
      </c>
      <c r="E83" s="28">
        <f>D83/SUM(D:D)</f>
        <v>0</v>
      </c>
      <c r="F83">
        <f>COUNTIF('Official Medal Table'!$F:$I,'Country Rankings'!A83)</f>
        <v>1</v>
      </c>
      <c r="G83" s="28">
        <f>F83/SUM(F:F)</f>
        <v>9.6246390760346492E-4</v>
      </c>
      <c r="H83">
        <f>SUMIF('Official Medal Table'!F:F,'Country Rankings'!A83,'Official Medal Table'!K:K)</f>
        <v>0</v>
      </c>
      <c r="I83" s="28">
        <f>H83/SUM(H:H)</f>
        <v>0</v>
      </c>
      <c r="J83" s="45">
        <f>VLOOKUP(A83,Countries!$A:$C,3,0)</f>
        <v>1.6065775896591312E-4</v>
      </c>
    </row>
    <row r="84" spans="1:10" x14ac:dyDescent="0.3">
      <c r="A84" s="46" t="s">
        <v>366</v>
      </c>
      <c r="B84" s="42">
        <f ca="1">SUMIF('Each Gender Podiums'!$5:$5,$A84,'Each Gender Podiums'!$6:$6)
+ SUMIF('Each Gender Podiums'!$11:$11,$A84,'Each Gender Podiums'!$12:$12)
+ SUMIF('Each Gender Podiums'!$17:$17,$A84,'Each Gender Podiums'!$18:$18)
+ SUMIF('Each Gender Podiums'!$23:$23,$A84,'Each Gender Podiums'!$24:$24)
+ SUMIF('Each Gender Podiums'!$29:$29,$A84,'Each Gender Podiums'!$30:$30)
+ SUMIF('Each Gender Podiums'!$35:$35,$A84,'Each Gender Podiums'!$36:$36)</f>
        <v>0</v>
      </c>
      <c r="C84" s="28">
        <f ca="1">B84/SUM(B:B)</f>
        <v>0</v>
      </c>
      <c r="D84">
        <f>COUNTIF('Official Medal Table'!$F:$F,'Country Rankings'!$A84)</f>
        <v>0</v>
      </c>
      <c r="E84" s="28">
        <f>D84/SUM(D:D)</f>
        <v>0</v>
      </c>
      <c r="F84">
        <f>COUNTIF('Official Medal Table'!$F:$I,'Country Rankings'!A84)</f>
        <v>1</v>
      </c>
      <c r="G84" s="28">
        <f>F84/SUM(F:F)</f>
        <v>9.6246390760346492E-4</v>
      </c>
      <c r="H84">
        <f>SUMIF('Official Medal Table'!F:F,'Country Rankings'!A84,'Official Medal Table'!K:K)</f>
        <v>0</v>
      </c>
      <c r="I84" s="28">
        <f>H84/SUM(H:H)</f>
        <v>0</v>
      </c>
      <c r="J84" s="45">
        <f>VLOOKUP(A84,Countries!$A:$C,3,0)</f>
        <v>4.2018183114161901E-3</v>
      </c>
    </row>
    <row r="85" spans="1:10" x14ac:dyDescent="0.3">
      <c r="A85" s="46" t="s">
        <v>367</v>
      </c>
      <c r="B85" s="42">
        <f ca="1">SUMIF('Each Gender Podiums'!$5:$5,$A85,'Each Gender Podiums'!$6:$6)
+ SUMIF('Each Gender Podiums'!$11:$11,$A85,'Each Gender Podiums'!$12:$12)
+ SUMIF('Each Gender Podiums'!$17:$17,$A85,'Each Gender Podiums'!$18:$18)
+ SUMIF('Each Gender Podiums'!$23:$23,$A85,'Each Gender Podiums'!$24:$24)
+ SUMIF('Each Gender Podiums'!$29:$29,$A85,'Each Gender Podiums'!$30:$30)
+ SUMIF('Each Gender Podiums'!$35:$35,$A85,'Each Gender Podiums'!$36:$36)</f>
        <v>0</v>
      </c>
      <c r="C85" s="28">
        <f ca="1">B85/SUM(B:B)</f>
        <v>0</v>
      </c>
      <c r="D85">
        <f>COUNTIF('Official Medal Table'!$F:$F,'Country Rankings'!$A85)</f>
        <v>0</v>
      </c>
      <c r="E85" s="28">
        <f>D85/SUM(D:D)</f>
        <v>0</v>
      </c>
      <c r="F85">
        <f>COUNTIF('Official Medal Table'!$F:$I,'Country Rankings'!A85)</f>
        <v>1</v>
      </c>
      <c r="G85" s="28">
        <f>F85/SUM(F:F)</f>
        <v>9.6246390760346492E-4</v>
      </c>
      <c r="H85">
        <f>SUMIF('Official Medal Table'!F:F,'Country Rankings'!A85,'Official Medal Table'!K:K)</f>
        <v>0</v>
      </c>
      <c r="I85" s="28">
        <f>H85/SUM(H:H)</f>
        <v>0</v>
      </c>
      <c r="J85" s="45">
        <f>VLOOKUP(A85,Countries!$A:$C,3,0)</f>
        <v>2.5952407217570582E-3</v>
      </c>
    </row>
    <row r="86" spans="1:10" x14ac:dyDescent="0.3">
      <c r="A86" s="46" t="s">
        <v>349</v>
      </c>
      <c r="B86" s="42">
        <f ca="1">SUMIF('Each Gender Podiums'!$5:$5,$A86,'Each Gender Podiums'!$6:$6)
+ SUMIF('Each Gender Podiums'!$11:$11,$A86,'Each Gender Podiums'!$12:$12)
+ SUMIF('Each Gender Podiums'!$17:$17,$A86,'Each Gender Podiums'!$18:$18)
+ SUMIF('Each Gender Podiums'!$23:$23,$A86,'Each Gender Podiums'!$24:$24)
+ SUMIF('Each Gender Podiums'!$29:$29,$A86,'Each Gender Podiums'!$30:$30)
+ SUMIF('Each Gender Podiums'!$35:$35,$A86,'Each Gender Podiums'!$36:$36)</f>
        <v>0</v>
      </c>
      <c r="C86" s="28">
        <f ca="1">B86/SUM(B:B)</f>
        <v>0</v>
      </c>
      <c r="D86">
        <f>COUNTIF('Official Medal Table'!$F:$F,'Country Rankings'!$A86)</f>
        <v>0</v>
      </c>
      <c r="E86" s="28">
        <f>D86/SUM(D:D)</f>
        <v>0</v>
      </c>
      <c r="F86">
        <f>COUNTIF('Official Medal Table'!$F:$I,'Country Rankings'!A86)</f>
        <v>2</v>
      </c>
      <c r="G86" s="28">
        <f>F86/SUM(F:F)</f>
        <v>1.9249278152069298E-3</v>
      </c>
      <c r="H86">
        <f>SUMIF('Official Medal Table'!F:F,'Country Rankings'!A86,'Official Medal Table'!K:K)</f>
        <v>0</v>
      </c>
      <c r="I86" s="28">
        <f>H86/SUM(H:H)</f>
        <v>0</v>
      </c>
      <c r="J86" s="45">
        <f>VLOOKUP(A86,Countries!$A:$C,3,0)</f>
        <v>1.4829946981468905E-5</v>
      </c>
    </row>
    <row r="87" spans="1:10" x14ac:dyDescent="0.3">
      <c r="A87" s="46" t="s">
        <v>373</v>
      </c>
      <c r="B87" s="42">
        <f ca="1">SUMIF('Each Gender Podiums'!$5:$5,$A87,'Each Gender Podiums'!$6:$6)
+ SUMIF('Each Gender Podiums'!$11:$11,$A87,'Each Gender Podiums'!$12:$12)
+ SUMIF('Each Gender Podiums'!$17:$17,$A87,'Each Gender Podiums'!$18:$18)
+ SUMIF('Each Gender Podiums'!$23:$23,$A87,'Each Gender Podiums'!$24:$24)
+ SUMIF('Each Gender Podiums'!$29:$29,$A87,'Each Gender Podiums'!$30:$30)
+ SUMIF('Each Gender Podiums'!$35:$35,$A87,'Each Gender Podiums'!$36:$36)</f>
        <v>0</v>
      </c>
      <c r="C87" s="28">
        <f ca="1">B87/SUM(B:B)</f>
        <v>0</v>
      </c>
      <c r="D87">
        <f>COUNTIF('Official Medal Table'!$F:$F,'Country Rankings'!$A87)</f>
        <v>0</v>
      </c>
      <c r="E87" s="28">
        <f>D87/SUM(D:D)</f>
        <v>0</v>
      </c>
      <c r="F87">
        <f>COUNTIF('Official Medal Table'!$F:$I,'Country Rankings'!A87)</f>
        <v>1</v>
      </c>
      <c r="G87" s="28">
        <f>F87/SUM(F:F)</f>
        <v>9.6246390760346492E-4</v>
      </c>
      <c r="H87">
        <f>SUMIF('Official Medal Table'!F:F,'Country Rankings'!A87,'Official Medal Table'!K:K)</f>
        <v>0</v>
      </c>
      <c r="I87" s="28">
        <f>H87/SUM(H:H)</f>
        <v>0</v>
      </c>
      <c r="J87" s="45">
        <f>VLOOKUP(A87,Countries!$A:$C,3,0)</f>
        <v>0</v>
      </c>
    </row>
    <row r="88" spans="1:10" x14ac:dyDescent="0.3">
      <c r="A88" s="46" t="s">
        <v>374</v>
      </c>
      <c r="B88" s="42">
        <f ca="1">SUMIF('Each Gender Podiums'!$5:$5,$A88,'Each Gender Podiums'!$6:$6)
+ SUMIF('Each Gender Podiums'!$11:$11,$A88,'Each Gender Podiums'!$12:$12)
+ SUMIF('Each Gender Podiums'!$17:$17,$A88,'Each Gender Podiums'!$18:$18)
+ SUMIF('Each Gender Podiums'!$23:$23,$A88,'Each Gender Podiums'!$24:$24)
+ SUMIF('Each Gender Podiums'!$29:$29,$A88,'Each Gender Podiums'!$30:$30)
+ SUMIF('Each Gender Podiums'!$35:$35,$A88,'Each Gender Podiums'!$36:$36)</f>
        <v>0</v>
      </c>
      <c r="C88" s="28">
        <f ca="1">B88/SUM(B:B)</f>
        <v>0</v>
      </c>
      <c r="D88">
        <f>COUNTIF('Official Medal Table'!$F:$F,'Country Rankings'!$A88)</f>
        <v>0</v>
      </c>
      <c r="E88" s="28">
        <f>D88/SUM(D:D)</f>
        <v>0</v>
      </c>
      <c r="F88">
        <f>COUNTIF('Official Medal Table'!$F:$I,'Country Rankings'!A88)</f>
        <v>1</v>
      </c>
      <c r="G88" s="28">
        <f>F88/SUM(F:F)</f>
        <v>9.6246390760346492E-4</v>
      </c>
      <c r="H88">
        <f>SUMIF('Official Medal Table'!F:F,'Country Rankings'!A88,'Official Medal Table'!K:K)</f>
        <v>0</v>
      </c>
      <c r="I88" s="28">
        <f>H88/SUM(H:H)</f>
        <v>0</v>
      </c>
      <c r="J88" s="45">
        <f>VLOOKUP(A88,Countries!$A:$C,3,0)</f>
        <v>7.1678077077099703E-4</v>
      </c>
    </row>
    <row r="89" spans="1:10" x14ac:dyDescent="0.3">
      <c r="A89" s="46" t="s">
        <v>378</v>
      </c>
      <c r="B89" s="42">
        <f ca="1">SUMIF('Each Gender Podiums'!$5:$5,$A89,'Each Gender Podiums'!$6:$6)
+ SUMIF('Each Gender Podiums'!$11:$11,$A89,'Each Gender Podiums'!$12:$12)
+ SUMIF('Each Gender Podiums'!$17:$17,$A89,'Each Gender Podiums'!$18:$18)
+ SUMIF('Each Gender Podiums'!$23:$23,$A89,'Each Gender Podiums'!$24:$24)
+ SUMIF('Each Gender Podiums'!$29:$29,$A89,'Each Gender Podiums'!$30:$30)
+ SUMIF('Each Gender Podiums'!$35:$35,$A89,'Each Gender Podiums'!$36:$36)</f>
        <v>0</v>
      </c>
      <c r="C89" s="28">
        <f ca="1">B89/SUM(B:B)</f>
        <v>0</v>
      </c>
      <c r="D89">
        <f>COUNTIF('Official Medal Table'!$F:$F,'Country Rankings'!$A89)</f>
        <v>0</v>
      </c>
      <c r="E89" s="28">
        <f>D89/SUM(D:D)</f>
        <v>0</v>
      </c>
      <c r="F89">
        <f>COUNTIF('Official Medal Table'!$F:$I,'Country Rankings'!A89)</f>
        <v>2</v>
      </c>
      <c r="G89" s="28">
        <f>F89/SUM(F:F)</f>
        <v>1.9249278152069298E-3</v>
      </c>
      <c r="H89">
        <f>SUMIF('Official Medal Table'!F:F,'Country Rankings'!A89,'Official Medal Table'!K:K)</f>
        <v>0</v>
      </c>
      <c r="I89" s="28">
        <f>H89/SUM(H:H)</f>
        <v>0</v>
      </c>
      <c r="J89" s="45">
        <f>VLOOKUP(A89,Countries!$A:$C,3,0)</f>
        <v>3.4603209623427442E-4</v>
      </c>
    </row>
    <row r="90" spans="1:10" x14ac:dyDescent="0.3">
      <c r="A90" s="46" t="s">
        <v>379</v>
      </c>
      <c r="B90" s="42">
        <f ca="1">SUMIF('Each Gender Podiums'!$5:$5,$A90,'Each Gender Podiums'!$6:$6)
+ SUMIF('Each Gender Podiums'!$11:$11,$A90,'Each Gender Podiums'!$12:$12)
+ SUMIF('Each Gender Podiums'!$17:$17,$A90,'Each Gender Podiums'!$18:$18)
+ SUMIF('Each Gender Podiums'!$23:$23,$A90,'Each Gender Podiums'!$24:$24)
+ SUMIF('Each Gender Podiums'!$29:$29,$A90,'Each Gender Podiums'!$30:$30)
+ SUMIF('Each Gender Podiums'!$35:$35,$A90,'Each Gender Podiums'!$36:$36)</f>
        <v>0</v>
      </c>
      <c r="C90" s="28">
        <f ca="1">B90/SUM(B:B)</f>
        <v>0</v>
      </c>
      <c r="D90">
        <f>COUNTIF('Official Medal Table'!$F:$F,'Country Rankings'!$A90)</f>
        <v>0</v>
      </c>
      <c r="E90" s="28">
        <f>D90/SUM(D:D)</f>
        <v>0</v>
      </c>
      <c r="F90">
        <f>COUNTIF('Official Medal Table'!$F:$I,'Country Rankings'!A90)</f>
        <v>1</v>
      </c>
      <c r="G90" s="28">
        <f>F90/SUM(F:F)</f>
        <v>9.6246390760346492E-4</v>
      </c>
      <c r="H90">
        <f>SUMIF('Official Medal Table'!F:F,'Country Rankings'!A90,'Official Medal Table'!K:K)</f>
        <v>0</v>
      </c>
      <c r="I90" s="28">
        <f>H90/SUM(H:H)</f>
        <v>0</v>
      </c>
      <c r="J90" s="45">
        <f>VLOOKUP(A90,Countries!$A:$C,3,0)</f>
        <v>3.707486745367226E-4</v>
      </c>
    </row>
    <row r="91" spans="1:10" x14ac:dyDescent="0.3">
      <c r="A91" s="46" t="s">
        <v>381</v>
      </c>
      <c r="B91" s="42">
        <f ca="1">SUMIF('Each Gender Podiums'!$5:$5,$A91,'Each Gender Podiums'!$6:$6)
+ SUMIF('Each Gender Podiums'!$11:$11,$A91,'Each Gender Podiums'!$12:$12)
+ SUMIF('Each Gender Podiums'!$17:$17,$A91,'Each Gender Podiums'!$18:$18)
+ SUMIF('Each Gender Podiums'!$23:$23,$A91,'Each Gender Podiums'!$24:$24)
+ SUMIF('Each Gender Podiums'!$29:$29,$A91,'Each Gender Podiums'!$30:$30)
+ SUMIF('Each Gender Podiums'!$35:$35,$A91,'Each Gender Podiums'!$36:$36)</f>
        <v>0</v>
      </c>
      <c r="C91" s="28">
        <f ca="1">B91/SUM(B:B)</f>
        <v>0</v>
      </c>
      <c r="D91">
        <f>COUNTIF('Official Medal Table'!$F:$F,'Country Rankings'!$A91)</f>
        <v>0</v>
      </c>
      <c r="E91" s="28">
        <f>D91/SUM(D:D)</f>
        <v>0</v>
      </c>
      <c r="F91">
        <f>COUNTIF('Official Medal Table'!$F:$I,'Country Rankings'!A91)</f>
        <v>1</v>
      </c>
      <c r="G91" s="28">
        <f>F91/SUM(F:F)</f>
        <v>9.6246390760346492E-4</v>
      </c>
      <c r="H91">
        <f>SUMIF('Official Medal Table'!F:F,'Country Rankings'!A91,'Official Medal Table'!K:K)</f>
        <v>0</v>
      </c>
      <c r="I91" s="28">
        <f>H91/SUM(H:H)</f>
        <v>0</v>
      </c>
      <c r="J91" s="45">
        <f>VLOOKUP(A91,Countries!$A:$C,3,0)</f>
        <v>3.831069636879467E-3</v>
      </c>
    </row>
    <row r="92" spans="1:10" x14ac:dyDescent="0.3">
      <c r="A92" s="46" t="s">
        <v>382</v>
      </c>
      <c r="B92" s="42">
        <f ca="1">SUMIF('Each Gender Podiums'!$5:$5,$A92,'Each Gender Podiums'!$6:$6)
+ SUMIF('Each Gender Podiums'!$11:$11,$A92,'Each Gender Podiums'!$12:$12)
+ SUMIF('Each Gender Podiums'!$17:$17,$A92,'Each Gender Podiums'!$18:$18)
+ SUMIF('Each Gender Podiums'!$23:$23,$A92,'Each Gender Podiums'!$24:$24)
+ SUMIF('Each Gender Podiums'!$29:$29,$A92,'Each Gender Podiums'!$30:$30)
+ SUMIF('Each Gender Podiums'!$35:$35,$A92,'Each Gender Podiums'!$36:$36)</f>
        <v>0</v>
      </c>
      <c r="C92" s="28">
        <f ca="1">B92/SUM(B:B)</f>
        <v>0</v>
      </c>
      <c r="D92">
        <f>COUNTIF('Official Medal Table'!$F:$F,'Country Rankings'!$A92)</f>
        <v>0</v>
      </c>
      <c r="E92" s="28">
        <f>D92/SUM(D:D)</f>
        <v>0</v>
      </c>
      <c r="F92">
        <f>COUNTIF('Official Medal Table'!$F:$I,'Country Rankings'!A92)</f>
        <v>1</v>
      </c>
      <c r="G92" s="28">
        <f>F92/SUM(F:F)</f>
        <v>9.6246390760346492E-4</v>
      </c>
      <c r="H92">
        <f>SUMIF('Official Medal Table'!F:F,'Country Rankings'!A92,'Official Medal Table'!K:K)</f>
        <v>0</v>
      </c>
      <c r="I92" s="28">
        <f>H92/SUM(H:H)</f>
        <v>0</v>
      </c>
      <c r="J92" s="45">
        <f>VLOOKUP(A92,Countries!$A:$C,3,0)</f>
        <v>5.5612301180508398E-4</v>
      </c>
    </row>
    <row r="93" spans="1:10" x14ac:dyDescent="0.3">
      <c r="A93" s="30" t="s">
        <v>9</v>
      </c>
      <c r="B93" s="42">
        <f ca="1">SUMIF('Each Gender Podiums'!$5:$5,$A93,'Each Gender Podiums'!$6:$6)
+ SUMIF('Each Gender Podiums'!$11:$11,$A93,'Each Gender Podiums'!$12:$12)
+ SUMIF('Each Gender Podiums'!$17:$17,$A93,'Each Gender Podiums'!$18:$18)
+ SUMIF('Each Gender Podiums'!$23:$23,$A93,'Each Gender Podiums'!$24:$24)
+ SUMIF('Each Gender Podiums'!$29:$29,$A93,'Each Gender Podiums'!$30:$30)
+ SUMIF('Each Gender Podiums'!$35:$35,$A93,'Each Gender Podiums'!$36:$36)</f>
        <v>0</v>
      </c>
      <c r="C93" s="28">
        <f ca="1">B93/SUM(B:B)</f>
        <v>0</v>
      </c>
      <c r="D93">
        <f>COUNTIF('Official Medal Table'!$F:$F,'Country Rankings'!$A93)</f>
        <v>0</v>
      </c>
      <c r="E93" s="28">
        <f>D93/SUM(D:D)</f>
        <v>0</v>
      </c>
      <c r="F93">
        <f>COUNTIF('Official Medal Table'!$F:$I,'Country Rankings'!A93)</f>
        <v>0</v>
      </c>
      <c r="G93" s="28">
        <f>F93/SUM(F:F)</f>
        <v>0</v>
      </c>
      <c r="H93">
        <f>SUMIF('Official Medal Table'!F:F,'Country Rankings'!A93,'Official Medal Table'!K:K)</f>
        <v>0</v>
      </c>
      <c r="I93" s="28">
        <f>H93/SUM(H:H)</f>
        <v>0</v>
      </c>
      <c r="J93" s="45">
        <f>VLOOKUP(A93,Countries!$A:$C,3,0)</f>
        <v>1.7919519269274927E-2</v>
      </c>
    </row>
    <row r="94" spans="1:10" x14ac:dyDescent="0.3">
      <c r="A94" s="30" t="s">
        <v>32</v>
      </c>
      <c r="B94" s="42">
        <f ca="1">SUMIF('Each Gender Podiums'!$5:$5,$A94,'Each Gender Podiums'!$6:$6)
+ SUMIF('Each Gender Podiums'!$11:$11,$A94,'Each Gender Podiums'!$12:$12)
+ SUMIF('Each Gender Podiums'!$17:$17,$A94,'Each Gender Podiums'!$18:$18)
+ SUMIF('Each Gender Podiums'!$23:$23,$A94,'Each Gender Podiums'!$24:$24)
+ SUMIF('Each Gender Podiums'!$29:$29,$A94,'Each Gender Podiums'!$30:$30)
+ SUMIF('Each Gender Podiums'!$35:$35,$A94,'Each Gender Podiums'!$36:$36)</f>
        <v>0</v>
      </c>
      <c r="C94" s="28">
        <f ca="1">B94/SUM(B:B)</f>
        <v>0</v>
      </c>
      <c r="D94">
        <f>COUNTIF('Official Medal Table'!$F:$F,'Country Rankings'!$A94)</f>
        <v>0</v>
      </c>
      <c r="E94" s="28">
        <f>D94/SUM(D:D)</f>
        <v>0</v>
      </c>
      <c r="F94">
        <f>COUNTIF('Official Medal Table'!$F:$I,'Country Rankings'!A94)</f>
        <v>0</v>
      </c>
      <c r="G94" s="28">
        <f>F94/SUM(F:F)</f>
        <v>0</v>
      </c>
      <c r="H94">
        <f>SUMIF('Official Medal Table'!F:F,'Country Rankings'!A94,'Official Medal Table'!K:K)</f>
        <v>0</v>
      </c>
      <c r="I94" s="28">
        <f>H94/SUM(H:H)</f>
        <v>0</v>
      </c>
      <c r="J94" s="45">
        <f>VLOOKUP(A94,Countries!$A:$C,3,0)</f>
        <v>6.9206419246854885E-4</v>
      </c>
    </row>
    <row r="95" spans="1:10" x14ac:dyDescent="0.3">
      <c r="A95" s="30" t="s">
        <v>41</v>
      </c>
      <c r="B95" s="42">
        <f ca="1">SUMIF('Each Gender Podiums'!$5:$5,$A95,'Each Gender Podiums'!$6:$6)
+ SUMIF('Each Gender Podiums'!$11:$11,$A95,'Each Gender Podiums'!$12:$12)
+ SUMIF('Each Gender Podiums'!$17:$17,$A95,'Each Gender Podiums'!$18:$18)
+ SUMIF('Each Gender Podiums'!$23:$23,$A95,'Each Gender Podiums'!$24:$24)
+ SUMIF('Each Gender Podiums'!$29:$29,$A95,'Each Gender Podiums'!$30:$30)
+ SUMIF('Each Gender Podiums'!$35:$35,$A95,'Each Gender Podiums'!$36:$36)</f>
        <v>0</v>
      </c>
      <c r="C95" s="28">
        <f ca="1">B95/SUM(B:B)</f>
        <v>0</v>
      </c>
      <c r="D95">
        <f>COUNTIF('Official Medal Table'!$F:$F,'Country Rankings'!$A95)</f>
        <v>0</v>
      </c>
      <c r="E95" s="28">
        <f>D95/SUM(D:D)</f>
        <v>0</v>
      </c>
      <c r="F95">
        <f>COUNTIF('Official Medal Table'!$F:$I,'Country Rankings'!A95)</f>
        <v>0</v>
      </c>
      <c r="G95" s="28">
        <f>F95/SUM(F:F)</f>
        <v>0</v>
      </c>
      <c r="H95">
        <f>SUMIF('Official Medal Table'!F:F,'Country Rankings'!A95,'Official Medal Table'!K:K)</f>
        <v>0</v>
      </c>
      <c r="I95" s="28">
        <f>H95/SUM(H:H)</f>
        <v>0</v>
      </c>
      <c r="J95" s="45">
        <f>VLOOKUP(A95,Countries!$A:$C,3,0)</f>
        <v>1.1246043127613921E-3</v>
      </c>
    </row>
    <row r="96" spans="1:10" x14ac:dyDescent="0.3">
      <c r="A96" s="30" t="s">
        <v>65</v>
      </c>
      <c r="B96" s="42">
        <f ca="1">SUMIF('Each Gender Podiums'!$5:$5,$A96,'Each Gender Podiums'!$6:$6)
+ SUMIF('Each Gender Podiums'!$11:$11,$A96,'Each Gender Podiums'!$12:$12)
+ SUMIF('Each Gender Podiums'!$17:$17,$A96,'Each Gender Podiums'!$18:$18)
+ SUMIF('Each Gender Podiums'!$23:$23,$A96,'Each Gender Podiums'!$24:$24)
+ SUMIF('Each Gender Podiums'!$29:$29,$A96,'Each Gender Podiums'!$30:$30)
+ SUMIF('Each Gender Podiums'!$35:$35,$A96,'Each Gender Podiums'!$36:$36)</f>
        <v>0</v>
      </c>
      <c r="C96" s="28">
        <f ca="1">B96/SUM(B:B)</f>
        <v>0</v>
      </c>
      <c r="D96">
        <f>COUNTIF('Official Medal Table'!$F:$F,'Country Rankings'!$A96)</f>
        <v>0</v>
      </c>
      <c r="E96" s="28">
        <f>D96/SUM(D:D)</f>
        <v>0</v>
      </c>
      <c r="F96">
        <f>COUNTIF('Official Medal Table'!$F:$I,'Country Rankings'!A96)</f>
        <v>0</v>
      </c>
      <c r="G96" s="28">
        <f>F96/SUM(F:F)</f>
        <v>0</v>
      </c>
      <c r="H96">
        <f>SUMIF('Official Medal Table'!F:F,'Country Rankings'!A96,'Official Medal Table'!K:K)</f>
        <v>0</v>
      </c>
      <c r="I96" s="28">
        <f>H96/SUM(H:H)</f>
        <v>0</v>
      </c>
      <c r="J96" s="45">
        <f>VLOOKUP(A96,Countries!$A:$C,3,0)</f>
        <v>1.7301604811713721E-4</v>
      </c>
    </row>
  </sheetData>
  <sortState xmlns:xlrd2="http://schemas.microsoft.com/office/spreadsheetml/2017/richdata2" ref="A2:B97">
    <sortCondition descending="1" ref="B2:B97"/>
  </sortState>
  <conditionalFormatting sqref="B2:B96">
    <cfRule type="colorScale" priority="106">
      <colorScale>
        <cfvo type="min"/>
        <cfvo type="max"/>
        <color rgb="FFFCFCFF"/>
        <color rgb="FF63BE7B"/>
      </colorScale>
    </cfRule>
  </conditionalFormatting>
  <conditionalFormatting sqref="D2:D96">
    <cfRule type="colorScale" priority="108">
      <colorScale>
        <cfvo type="min"/>
        <cfvo type="max"/>
        <color rgb="FFFCFCFF"/>
        <color rgb="FF63BE7B"/>
      </colorScale>
    </cfRule>
  </conditionalFormatting>
  <conditionalFormatting sqref="F2:F96">
    <cfRule type="colorScale" priority="110">
      <colorScale>
        <cfvo type="min"/>
        <cfvo type="max"/>
        <color rgb="FFFCFCFF"/>
        <color rgb="FF63BE7B"/>
      </colorScale>
    </cfRule>
  </conditionalFormatting>
  <conditionalFormatting sqref="J2:J96">
    <cfRule type="colorScale" priority="112">
      <colorScale>
        <cfvo type="min"/>
        <cfvo type="num" val="0.04"/>
        <color rgb="FFFCFCFF"/>
        <color rgb="FF63BE7B"/>
      </colorScale>
    </cfRule>
  </conditionalFormatting>
  <conditionalFormatting sqref="H2:H96">
    <cfRule type="colorScale" priority="11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CF40-05D7-41E5-A056-7AE1420887BC}">
  <sheetPr>
    <pageSetUpPr autoPageBreaks="0"/>
  </sheetPr>
  <dimension ref="A1:N330"/>
  <sheetViews>
    <sheetView topLeftCell="E1" workbookViewId="0">
      <selection activeCell="K1" sqref="K1"/>
    </sheetView>
  </sheetViews>
  <sheetFormatPr defaultRowHeight="14.4" x14ac:dyDescent="0.3"/>
  <cols>
    <col min="1" max="1" width="20.33203125" hidden="1" customWidth="1"/>
    <col min="2" max="2" width="20.33203125" style="5" customWidth="1"/>
    <col min="3" max="3" width="22.5546875" customWidth="1"/>
    <col min="4" max="4" width="29.5546875" customWidth="1"/>
    <col min="5" max="5" width="7" bestFit="1" customWidth="1"/>
    <col min="6" max="9" width="11.77734375" bestFit="1" customWidth="1"/>
    <col min="10" max="10" width="5.5546875" bestFit="1" customWidth="1"/>
  </cols>
  <sheetData>
    <row r="1" spans="1:11" ht="15" thickBot="1" x14ac:dyDescent="0.35">
      <c r="A1" s="1" t="s">
        <v>0</v>
      </c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310</v>
      </c>
      <c r="J1" t="s">
        <v>7</v>
      </c>
      <c r="K1" t="s">
        <v>376</v>
      </c>
    </row>
    <row r="2" spans="1:11" x14ac:dyDescent="0.3">
      <c r="A2" s="3" t="e">
        <f>#REF!&amp;#REF!&amp;#REF!</f>
        <v>#REF!</v>
      </c>
      <c r="B2" s="5" t="s">
        <v>110</v>
      </c>
      <c r="C2" s="4" t="s">
        <v>69</v>
      </c>
      <c r="D2" s="5" t="s">
        <v>69</v>
      </c>
      <c r="E2" s="5" t="s">
        <v>11</v>
      </c>
      <c r="F2" t="s">
        <v>14</v>
      </c>
      <c r="G2" t="s">
        <v>21</v>
      </c>
      <c r="H2" t="s">
        <v>343</v>
      </c>
      <c r="K2">
        <f>VLOOKUP(C2&amp;E2&amp;D2,'Team size'!D:E,2,0)</f>
        <v>4</v>
      </c>
    </row>
    <row r="3" spans="1:11" x14ac:dyDescent="0.3">
      <c r="A3" s="3" t="str">
        <f>C2&amp;D2&amp;E2</f>
        <v>3x3 Basketball3x3 BasketballM</v>
      </c>
      <c r="B3" s="5" t="s">
        <v>110</v>
      </c>
      <c r="C3" s="4" t="s">
        <v>69</v>
      </c>
      <c r="D3" s="5" t="s">
        <v>69</v>
      </c>
      <c r="E3" s="5" t="s">
        <v>8</v>
      </c>
      <c r="F3" t="s">
        <v>29</v>
      </c>
      <c r="G3" t="s">
        <v>61</v>
      </c>
      <c r="H3" t="s">
        <v>34</v>
      </c>
      <c r="K3">
        <f>VLOOKUP(C3&amp;E3&amp;D3,'Team size'!D:E,2,0)</f>
        <v>4</v>
      </c>
    </row>
    <row r="4" spans="1:11" x14ac:dyDescent="0.3">
      <c r="A4" s="3" t="str">
        <f>C3&amp;D3&amp;E3</f>
        <v>3x3 Basketball3x3 BasketballW</v>
      </c>
      <c r="B4" s="5" t="s">
        <v>70</v>
      </c>
      <c r="C4" s="4" t="s">
        <v>70</v>
      </c>
      <c r="D4" s="5" t="s">
        <v>12</v>
      </c>
      <c r="E4" s="5" t="s">
        <v>8</v>
      </c>
      <c r="F4" t="s">
        <v>39</v>
      </c>
      <c r="G4" t="s">
        <v>10</v>
      </c>
      <c r="H4" t="s">
        <v>321</v>
      </c>
      <c r="K4">
        <f>VLOOKUP(C4&amp;E4&amp;D4,'Team size'!D:E,2,0)</f>
        <v>3</v>
      </c>
    </row>
    <row r="5" spans="1:11" x14ac:dyDescent="0.3">
      <c r="A5" s="3" t="str">
        <f>C4&amp;D4&amp;E4</f>
        <v>ArcheryTeamW</v>
      </c>
      <c r="B5" s="5" t="s">
        <v>70</v>
      </c>
      <c r="C5" s="4" t="s">
        <v>70</v>
      </c>
      <c r="D5" s="5" t="s">
        <v>12</v>
      </c>
      <c r="E5" s="5" t="s">
        <v>11</v>
      </c>
      <c r="F5" t="s">
        <v>39</v>
      </c>
      <c r="G5" t="s">
        <v>21</v>
      </c>
      <c r="H5" t="s">
        <v>326</v>
      </c>
      <c r="K5">
        <f>VLOOKUP(C5&amp;E5&amp;D5,'Team size'!D:E,2,0)</f>
        <v>3</v>
      </c>
    </row>
    <row r="6" spans="1:11" x14ac:dyDescent="0.3">
      <c r="A6" s="3" t="str">
        <f>C5&amp;D5&amp;E5</f>
        <v>ArcheryTeamM</v>
      </c>
      <c r="B6" s="5" t="s">
        <v>70</v>
      </c>
      <c r="C6" s="4" t="s">
        <v>70</v>
      </c>
      <c r="D6" s="5" t="s">
        <v>12</v>
      </c>
      <c r="E6" s="5" t="s">
        <v>13</v>
      </c>
      <c r="F6" t="s">
        <v>39</v>
      </c>
      <c r="G6" t="s">
        <v>29</v>
      </c>
      <c r="H6" t="s">
        <v>34</v>
      </c>
      <c r="K6">
        <f>VLOOKUP(C6&amp;E6&amp;D6,'Team size'!D:E,2,0)</f>
        <v>2</v>
      </c>
    </row>
    <row r="7" spans="1:11" x14ac:dyDescent="0.3">
      <c r="A7" s="3" t="str">
        <f>C6&amp;D6&amp;E6</f>
        <v>ArcheryTeamMixed</v>
      </c>
      <c r="B7" s="5" t="s">
        <v>70</v>
      </c>
      <c r="C7" s="4" t="s">
        <v>70</v>
      </c>
      <c r="D7" s="5" t="s">
        <v>71</v>
      </c>
      <c r="E7" s="5" t="s">
        <v>8</v>
      </c>
      <c r="F7" t="s">
        <v>39</v>
      </c>
      <c r="G7" t="s">
        <v>39</v>
      </c>
      <c r="H7" t="s">
        <v>21</v>
      </c>
      <c r="K7">
        <f>VLOOKUP(C7&amp;E7&amp;D7,'Team size'!D:E,2,0)</f>
        <v>1</v>
      </c>
    </row>
    <row r="8" spans="1:11" x14ac:dyDescent="0.3">
      <c r="A8" s="3" t="str">
        <f>C7&amp;D7&amp;E7</f>
        <v>ArcheryIndividualW</v>
      </c>
      <c r="B8" s="5" t="s">
        <v>70</v>
      </c>
      <c r="C8" s="4" t="s">
        <v>70</v>
      </c>
      <c r="D8" s="5" t="s">
        <v>71</v>
      </c>
      <c r="E8" s="5" t="s">
        <v>11</v>
      </c>
      <c r="F8" t="s">
        <v>39</v>
      </c>
      <c r="G8" t="s">
        <v>34</v>
      </c>
      <c r="H8" t="s">
        <v>39</v>
      </c>
      <c r="K8">
        <f>VLOOKUP(C8&amp;E8&amp;D8,'Team size'!D:E,2,0)</f>
        <v>1</v>
      </c>
    </row>
    <row r="9" spans="1:11" x14ac:dyDescent="0.3">
      <c r="A9" s="3" t="str">
        <f>C8&amp;D8&amp;E8</f>
        <v>ArcheryIndividualM</v>
      </c>
      <c r="B9" s="5" t="s">
        <v>304</v>
      </c>
      <c r="C9" s="4" t="s">
        <v>81</v>
      </c>
      <c r="D9" s="5" t="s">
        <v>12</v>
      </c>
      <c r="E9" s="5" t="s">
        <v>11</v>
      </c>
      <c r="F9" t="s">
        <v>25</v>
      </c>
      <c r="G9" t="s">
        <v>10</v>
      </c>
      <c r="H9" t="s">
        <v>34</v>
      </c>
      <c r="K9">
        <f>VLOOKUP(C9&amp;E9&amp;D9,'Team size'!D:E,2,0)</f>
        <v>4</v>
      </c>
    </row>
    <row r="10" spans="1:11" x14ac:dyDescent="0.3">
      <c r="A10" s="3" t="str">
        <f>C9&amp;D9&amp;E9</f>
        <v>Artistic GymnasticsTeamM</v>
      </c>
      <c r="B10" s="5" t="s">
        <v>304</v>
      </c>
      <c r="C10" s="4" t="s">
        <v>81</v>
      </c>
      <c r="D10" s="5" t="s">
        <v>12</v>
      </c>
      <c r="E10" s="6" t="s">
        <v>8</v>
      </c>
      <c r="F10" t="s">
        <v>34</v>
      </c>
      <c r="G10" t="s">
        <v>26</v>
      </c>
      <c r="H10" t="s">
        <v>311</v>
      </c>
      <c r="K10">
        <f>VLOOKUP(C10&amp;E10&amp;D10,'Team size'!D:E,2,0)</f>
        <v>4</v>
      </c>
    </row>
    <row r="11" spans="1:11" x14ac:dyDescent="0.3">
      <c r="A11" s="3" t="str">
        <f>C10&amp;D10&amp;E10</f>
        <v>Artistic GymnasticsTeamW</v>
      </c>
      <c r="B11" s="5" t="s">
        <v>304</v>
      </c>
      <c r="C11" s="4" t="s">
        <v>81</v>
      </c>
      <c r="D11" s="5" t="s">
        <v>72</v>
      </c>
      <c r="E11" s="5" t="s">
        <v>11</v>
      </c>
      <c r="F11" t="s">
        <v>25</v>
      </c>
      <c r="G11" t="s">
        <v>10</v>
      </c>
      <c r="H11" t="s">
        <v>10</v>
      </c>
      <c r="K11">
        <f>VLOOKUP(C11&amp;E11&amp;D11,'Team size'!D:E,2,0)</f>
        <v>1</v>
      </c>
    </row>
    <row r="12" spans="1:11" x14ac:dyDescent="0.3">
      <c r="A12" s="3" t="str">
        <f>C11&amp;D11&amp;E11</f>
        <v>Artistic GymnasticsAll-AroundM</v>
      </c>
      <c r="B12" s="5" t="s">
        <v>304</v>
      </c>
      <c r="C12" s="4" t="s">
        <v>81</v>
      </c>
      <c r="D12" s="5" t="s">
        <v>72</v>
      </c>
      <c r="E12" s="5" t="s">
        <v>8</v>
      </c>
      <c r="F12" t="s">
        <v>34</v>
      </c>
      <c r="G12" t="s">
        <v>311</v>
      </c>
      <c r="H12" t="s">
        <v>34</v>
      </c>
      <c r="K12">
        <f>VLOOKUP(C12&amp;E12&amp;D12,'Team size'!D:E,2,0)</f>
        <v>1</v>
      </c>
    </row>
    <row r="13" spans="1:11" x14ac:dyDescent="0.3">
      <c r="A13" s="3" t="str">
        <f>C12&amp;D12&amp;E12</f>
        <v>Artistic GymnasticsAll-AroundW</v>
      </c>
      <c r="B13" s="5" t="s">
        <v>304</v>
      </c>
      <c r="C13" s="4" t="s">
        <v>81</v>
      </c>
      <c r="D13" s="5" t="s">
        <v>73</v>
      </c>
      <c r="E13" s="5" t="s">
        <v>11</v>
      </c>
      <c r="F13" t="s">
        <v>344</v>
      </c>
      <c r="G13" t="s">
        <v>336</v>
      </c>
      <c r="H13" t="s">
        <v>67</v>
      </c>
      <c r="K13">
        <f>VLOOKUP(C13&amp;E13&amp;D13,'Team size'!D:E,2,0)</f>
        <v>1</v>
      </c>
    </row>
    <row r="14" spans="1:11" x14ac:dyDescent="0.3">
      <c r="A14" s="3" t="str">
        <f>C13&amp;D13&amp;E13</f>
        <v>Artistic GymnasticsFloor ExerciseM</v>
      </c>
      <c r="B14" s="5" t="s">
        <v>304</v>
      </c>
      <c r="C14" s="4" t="s">
        <v>81</v>
      </c>
      <c r="D14" s="5" t="s">
        <v>74</v>
      </c>
      <c r="E14" s="5" t="s">
        <v>8</v>
      </c>
      <c r="F14" t="s">
        <v>34</v>
      </c>
      <c r="G14" t="s">
        <v>311</v>
      </c>
      <c r="H14" t="s">
        <v>34</v>
      </c>
      <c r="K14">
        <f>VLOOKUP(C14&amp;E14&amp;D14,'Team size'!D:E,2,0)</f>
        <v>1</v>
      </c>
    </row>
    <row r="15" spans="1:11" x14ac:dyDescent="0.3">
      <c r="A15" s="3" t="str">
        <f>C14&amp;D14&amp;E14</f>
        <v>Artistic GymnasticsVaultW</v>
      </c>
      <c r="B15" s="5" t="s">
        <v>304</v>
      </c>
      <c r="C15" s="4" t="s">
        <v>81</v>
      </c>
      <c r="D15" s="5" t="s">
        <v>75</v>
      </c>
      <c r="E15" s="5" t="s">
        <v>11</v>
      </c>
      <c r="F15" t="s">
        <v>328</v>
      </c>
      <c r="G15" t="s">
        <v>309</v>
      </c>
      <c r="H15" t="s">
        <v>34</v>
      </c>
      <c r="K15">
        <f>VLOOKUP(C15&amp;E15&amp;D15,'Team size'!D:E,2,0)</f>
        <v>1</v>
      </c>
    </row>
    <row r="16" spans="1:11" x14ac:dyDescent="0.3">
      <c r="A16" s="3" t="str">
        <f>C15&amp;D15&amp;E15</f>
        <v>Artistic GymnasticsPommel HorseM</v>
      </c>
      <c r="B16" s="5" t="s">
        <v>304</v>
      </c>
      <c r="C16" s="4" t="s">
        <v>81</v>
      </c>
      <c r="D16" s="5" t="s">
        <v>76</v>
      </c>
      <c r="E16" s="5" t="s">
        <v>11</v>
      </c>
      <c r="F16" t="s">
        <v>10</v>
      </c>
      <c r="G16" t="s">
        <v>10</v>
      </c>
      <c r="H16" t="s">
        <v>338</v>
      </c>
      <c r="K16">
        <f>VLOOKUP(C16&amp;E16&amp;D16,'Team size'!D:E,2,0)</f>
        <v>1</v>
      </c>
    </row>
    <row r="17" spans="1:11" x14ac:dyDescent="0.3">
      <c r="A17" s="3" t="str">
        <f>C16&amp;D16&amp;E16</f>
        <v>Artistic GymnasticsRingsM</v>
      </c>
      <c r="B17" s="5" t="s">
        <v>304</v>
      </c>
      <c r="C17" s="4" t="s">
        <v>81</v>
      </c>
      <c r="D17" s="5" t="s">
        <v>77</v>
      </c>
      <c r="E17" s="5" t="s">
        <v>8</v>
      </c>
      <c r="F17" t="s">
        <v>352</v>
      </c>
      <c r="G17" t="s">
        <v>10</v>
      </c>
      <c r="H17" t="s">
        <v>34</v>
      </c>
      <c r="K17">
        <f>VLOOKUP(C17&amp;E17&amp;D17,'Team size'!D:E,2,0)</f>
        <v>1</v>
      </c>
    </row>
    <row r="18" spans="1:11" x14ac:dyDescent="0.3">
      <c r="A18" s="3" t="str">
        <f>C17&amp;D17&amp;E17</f>
        <v>Artistic GymnasticsUneven BarsW</v>
      </c>
      <c r="B18" s="5" t="s">
        <v>304</v>
      </c>
      <c r="C18" s="4" t="s">
        <v>81</v>
      </c>
      <c r="D18" s="5" t="s">
        <v>74</v>
      </c>
      <c r="E18" s="5" t="s">
        <v>11</v>
      </c>
      <c r="F18" t="s">
        <v>344</v>
      </c>
      <c r="G18" t="s">
        <v>355</v>
      </c>
      <c r="H18" t="s">
        <v>67</v>
      </c>
      <c r="K18">
        <f>VLOOKUP(C18&amp;E18&amp;D18,'Team size'!D:E,2,0)</f>
        <v>1</v>
      </c>
    </row>
    <row r="19" spans="1:11" x14ac:dyDescent="0.3">
      <c r="A19" s="3" t="str">
        <f>C18&amp;D18&amp;E18</f>
        <v>Artistic GymnasticsVaultM</v>
      </c>
      <c r="B19" s="5" t="s">
        <v>304</v>
      </c>
      <c r="C19" s="4" t="s">
        <v>81</v>
      </c>
      <c r="D19" s="5" t="s">
        <v>78</v>
      </c>
      <c r="E19" s="5" t="s">
        <v>11</v>
      </c>
      <c r="F19" t="s">
        <v>10</v>
      </c>
      <c r="G19" t="s">
        <v>66</v>
      </c>
      <c r="H19" t="s">
        <v>25</v>
      </c>
      <c r="K19">
        <f>VLOOKUP(C19&amp;E19&amp;D19,'Team size'!D:E,2,0)</f>
        <v>1</v>
      </c>
    </row>
    <row r="20" spans="1:11" x14ac:dyDescent="0.3">
      <c r="A20" s="3" t="str">
        <f>C19&amp;D19&amp;E19</f>
        <v>Artistic GymnasticsParallel BarsM</v>
      </c>
      <c r="B20" s="5" t="s">
        <v>304</v>
      </c>
      <c r="C20" s="4" t="s">
        <v>81</v>
      </c>
      <c r="D20" s="5" t="s">
        <v>79</v>
      </c>
      <c r="E20" s="5" t="s">
        <v>8</v>
      </c>
      <c r="F20" t="s">
        <v>26</v>
      </c>
      <c r="G20" t="s">
        <v>10</v>
      </c>
      <c r="H20" t="s">
        <v>26</v>
      </c>
      <c r="K20">
        <f>VLOOKUP(C20&amp;E20&amp;D20,'Team size'!D:E,2,0)</f>
        <v>1</v>
      </c>
    </row>
    <row r="21" spans="1:11" x14ac:dyDescent="0.3">
      <c r="A21" s="3" t="str">
        <f>C20&amp;D20&amp;E20</f>
        <v>Artistic GymnasticsBalance BeamW</v>
      </c>
      <c r="B21" s="5" t="s">
        <v>304</v>
      </c>
      <c r="C21" s="4" t="s">
        <v>81</v>
      </c>
      <c r="D21" s="5" t="s">
        <v>80</v>
      </c>
      <c r="E21" s="5" t="s">
        <v>11</v>
      </c>
      <c r="F21" t="s">
        <v>25</v>
      </c>
      <c r="G21" t="s">
        <v>359</v>
      </c>
      <c r="H21" t="s">
        <v>10</v>
      </c>
      <c r="I21" t="s">
        <v>345</v>
      </c>
      <c r="K21">
        <f>VLOOKUP(C21&amp;E21&amp;D21,'Team size'!D:E,2,0)</f>
        <v>1</v>
      </c>
    </row>
    <row r="22" spans="1:11" x14ac:dyDescent="0.3">
      <c r="A22" s="3" t="str">
        <f>C21&amp;D21&amp;E21</f>
        <v>Artistic GymnasticsHorizontal BarM</v>
      </c>
      <c r="B22" s="5" t="s">
        <v>304</v>
      </c>
      <c r="C22" s="4" t="s">
        <v>81</v>
      </c>
      <c r="D22" s="5" t="s">
        <v>73</v>
      </c>
      <c r="E22" s="5" t="s">
        <v>8</v>
      </c>
      <c r="F22" t="s">
        <v>311</v>
      </c>
      <c r="G22" t="s">
        <v>34</v>
      </c>
      <c r="H22" t="s">
        <v>327</v>
      </c>
      <c r="K22">
        <f>VLOOKUP(C22&amp;E22&amp;D22,'Team size'!D:E,2,0)</f>
        <v>1</v>
      </c>
    </row>
    <row r="23" spans="1:11" x14ac:dyDescent="0.3">
      <c r="A23" s="3" t="str">
        <f>C22&amp;D22&amp;E22</f>
        <v>Artistic GymnasticsFloor ExerciseW</v>
      </c>
      <c r="B23" s="5" t="s">
        <v>305</v>
      </c>
      <c r="C23" s="4" t="s">
        <v>82</v>
      </c>
      <c r="D23" s="5" t="s">
        <v>12</v>
      </c>
      <c r="E23" s="5" t="s">
        <v>68</v>
      </c>
      <c r="F23" t="s">
        <v>10</v>
      </c>
      <c r="G23" t="s">
        <v>34</v>
      </c>
      <c r="H23" t="s">
        <v>61</v>
      </c>
      <c r="K23">
        <f>VLOOKUP(C23&amp;E23&amp;D23,'Team size'!D:E,2,0)</f>
        <v>8</v>
      </c>
    </row>
    <row r="24" spans="1:11" x14ac:dyDescent="0.3">
      <c r="A24" s="3" t="str">
        <f>C23&amp;D23&amp;E23</f>
        <v xml:space="preserve">Artistic SwimmingTeam </v>
      </c>
      <c r="B24" s="5" t="s">
        <v>305</v>
      </c>
      <c r="C24" s="4" t="s">
        <v>82</v>
      </c>
      <c r="D24" s="5" t="s">
        <v>83</v>
      </c>
      <c r="E24" s="5" t="s">
        <v>68</v>
      </c>
      <c r="F24" t="s">
        <v>10</v>
      </c>
      <c r="G24" t="s">
        <v>67</v>
      </c>
      <c r="H24" t="s">
        <v>14</v>
      </c>
      <c r="K24">
        <f>VLOOKUP(C24&amp;E24&amp;D24,'Team size'!D:E,2,0)</f>
        <v>2</v>
      </c>
    </row>
    <row r="25" spans="1:11" x14ac:dyDescent="0.3">
      <c r="A25" s="3" t="str">
        <f>C24&amp;D24&amp;E24</f>
        <v xml:space="preserve">Artistic SwimmingDuet </v>
      </c>
      <c r="B25" s="5" t="s">
        <v>84</v>
      </c>
      <c r="C25" s="4" t="s">
        <v>84</v>
      </c>
      <c r="D25" s="5" t="s">
        <v>85</v>
      </c>
      <c r="E25" s="6" t="s">
        <v>11</v>
      </c>
      <c r="F25" t="s">
        <v>335</v>
      </c>
      <c r="G25" t="s">
        <v>311</v>
      </c>
      <c r="H25" t="s">
        <v>61</v>
      </c>
      <c r="K25">
        <f>VLOOKUP(C25&amp;E25&amp;D25,'Team size'!D:E,2,0)</f>
        <v>1</v>
      </c>
    </row>
    <row r="26" spans="1:11" x14ac:dyDescent="0.3">
      <c r="A26" s="3" t="str">
        <f>C25&amp;D25&amp;E25</f>
        <v>Athletics20km Race WalkM</v>
      </c>
      <c r="B26" s="5" t="s">
        <v>84</v>
      </c>
      <c r="C26" s="4" t="s">
        <v>84</v>
      </c>
      <c r="D26" s="5" t="s">
        <v>85</v>
      </c>
      <c r="E26" s="6" t="s">
        <v>8</v>
      </c>
      <c r="F26" t="s">
        <v>10</v>
      </c>
      <c r="G26" t="s">
        <v>61</v>
      </c>
      <c r="H26" t="s">
        <v>33</v>
      </c>
      <c r="K26">
        <f>VLOOKUP(C26&amp;E26&amp;D26,'Team size'!D:E,2,0)</f>
        <v>1</v>
      </c>
    </row>
    <row r="27" spans="1:11" x14ac:dyDescent="0.3">
      <c r="A27" s="3" t="str">
        <f>C26&amp;D26&amp;E26</f>
        <v>Athletics20km Race WalkW</v>
      </c>
      <c r="B27" s="5" t="s">
        <v>84</v>
      </c>
      <c r="C27" s="4" t="s">
        <v>84</v>
      </c>
      <c r="D27" s="5" t="s">
        <v>86</v>
      </c>
      <c r="E27" s="6" t="s">
        <v>11</v>
      </c>
      <c r="F27" t="s">
        <v>340</v>
      </c>
      <c r="G27" t="s">
        <v>341</v>
      </c>
      <c r="H27" t="s">
        <v>34</v>
      </c>
      <c r="K27">
        <f>VLOOKUP(C27&amp;E27&amp;D27,'Team size'!D:E,2,0)</f>
        <v>1</v>
      </c>
    </row>
    <row r="28" spans="1:11" x14ac:dyDescent="0.3">
      <c r="A28" s="3" t="str">
        <f>C27&amp;D27&amp;E27</f>
        <v>Athletics10,000mM</v>
      </c>
      <c r="B28" s="5" t="s">
        <v>84</v>
      </c>
      <c r="C28" s="4" t="s">
        <v>84</v>
      </c>
      <c r="D28" s="5" t="s">
        <v>87</v>
      </c>
      <c r="E28" s="6" t="s">
        <v>11</v>
      </c>
      <c r="F28" t="s">
        <v>34</v>
      </c>
      <c r="G28" t="s">
        <v>34</v>
      </c>
      <c r="H28" t="s">
        <v>346</v>
      </c>
      <c r="K28">
        <f>VLOOKUP(C28&amp;E28&amp;D28,'Team size'!D:E,2,0)</f>
        <v>1</v>
      </c>
    </row>
    <row r="29" spans="1:11" x14ac:dyDescent="0.3">
      <c r="A29" s="3" t="str">
        <f>C28&amp;D28&amp;E28</f>
        <v>AthleticsShot PutM</v>
      </c>
      <c r="B29" s="5" t="s">
        <v>84</v>
      </c>
      <c r="C29" s="4" t="s">
        <v>84</v>
      </c>
      <c r="D29" s="5" t="s">
        <v>88</v>
      </c>
      <c r="E29" s="6" t="s">
        <v>8</v>
      </c>
      <c r="F29" t="s">
        <v>348</v>
      </c>
      <c r="G29" t="s">
        <v>346</v>
      </c>
      <c r="H29" t="s">
        <v>34</v>
      </c>
      <c r="K29">
        <f>VLOOKUP(C29&amp;E29&amp;D29,'Team size'!D:E,2,0)</f>
        <v>1</v>
      </c>
    </row>
    <row r="30" spans="1:11" x14ac:dyDescent="0.3">
      <c r="A30" s="3" t="str">
        <f>C29&amp;D29&amp;E29</f>
        <v>AthleticsTriple JumpW</v>
      </c>
      <c r="B30" s="5" t="s">
        <v>84</v>
      </c>
      <c r="C30" s="4" t="s">
        <v>84</v>
      </c>
      <c r="D30" s="5" t="s">
        <v>89</v>
      </c>
      <c r="E30" s="6" t="s">
        <v>13</v>
      </c>
      <c r="F30" t="s">
        <v>14</v>
      </c>
      <c r="G30" t="s">
        <v>34</v>
      </c>
      <c r="H30" t="s">
        <v>67</v>
      </c>
      <c r="K30">
        <f>VLOOKUP(C30&amp;E30&amp;D30,'Team size'!D:E,2,0)</f>
        <v>4</v>
      </c>
    </row>
    <row r="31" spans="1:11" x14ac:dyDescent="0.3">
      <c r="A31" s="3" t="str">
        <f>C30&amp;D30&amp;E30</f>
        <v>Athletics4x400m RelayMixed</v>
      </c>
      <c r="B31" s="5" t="s">
        <v>84</v>
      </c>
      <c r="C31" s="4" t="s">
        <v>84</v>
      </c>
      <c r="D31" s="5" t="s">
        <v>90</v>
      </c>
      <c r="E31" s="6" t="s">
        <v>8</v>
      </c>
      <c r="F31" t="s">
        <v>347</v>
      </c>
      <c r="G31" t="s">
        <v>34</v>
      </c>
      <c r="H31" t="s">
        <v>34</v>
      </c>
      <c r="K31">
        <f>VLOOKUP(C31&amp;E31&amp;D31,'Team size'!D:E,2,0)</f>
        <v>1</v>
      </c>
    </row>
    <row r="32" spans="1:11" x14ac:dyDescent="0.3">
      <c r="A32" s="3" t="str">
        <f>C31&amp;D31&amp;E31</f>
        <v>Athletics100mW</v>
      </c>
      <c r="B32" s="5" t="s">
        <v>84</v>
      </c>
      <c r="C32" s="4" t="s">
        <v>84</v>
      </c>
      <c r="D32" s="5" t="s">
        <v>106</v>
      </c>
      <c r="E32" s="6" t="s">
        <v>11</v>
      </c>
      <c r="F32" t="s">
        <v>20</v>
      </c>
      <c r="G32" t="s">
        <v>29</v>
      </c>
      <c r="H32" t="s">
        <v>349</v>
      </c>
      <c r="K32">
        <f>VLOOKUP(C32&amp;E32&amp;D32,'Team size'!D:E,2,0)</f>
        <v>1</v>
      </c>
    </row>
    <row r="33" spans="1:14" x14ac:dyDescent="0.3">
      <c r="A33" s="3" t="str">
        <f>C32&amp;D32&amp;E32</f>
        <v>AthleticsDecathlonM</v>
      </c>
      <c r="B33" s="5" t="s">
        <v>84</v>
      </c>
      <c r="C33" s="4" t="s">
        <v>84</v>
      </c>
      <c r="D33" s="5" t="s">
        <v>91</v>
      </c>
      <c r="E33" s="6" t="s">
        <v>8</v>
      </c>
      <c r="F33" t="s">
        <v>66</v>
      </c>
      <c r="G33" t="s">
        <v>33</v>
      </c>
      <c r="H33" t="s">
        <v>66</v>
      </c>
      <c r="I33" t="s">
        <v>33</v>
      </c>
      <c r="K33">
        <f>VLOOKUP(C33&amp;E33&amp;D33,'Team size'!D:E,2,0)</f>
        <v>1</v>
      </c>
    </row>
    <row r="34" spans="1:14" x14ac:dyDescent="0.3">
      <c r="A34" s="3" t="str">
        <f>C33&amp;D33&amp;E33</f>
        <v>AthleticsHigh JumpW</v>
      </c>
      <c r="B34" s="5" t="s">
        <v>84</v>
      </c>
      <c r="C34" s="4" t="s">
        <v>84</v>
      </c>
      <c r="D34" s="5" t="s">
        <v>92</v>
      </c>
      <c r="E34" s="6" t="s">
        <v>11</v>
      </c>
      <c r="F34" t="s">
        <v>24</v>
      </c>
      <c r="G34" t="s">
        <v>27</v>
      </c>
      <c r="H34" t="s">
        <v>66</v>
      </c>
      <c r="K34">
        <f>VLOOKUP(C34&amp;E34&amp;D34,'Team size'!D:E,2,0)</f>
        <v>1</v>
      </c>
    </row>
    <row r="35" spans="1:14" x14ac:dyDescent="0.3">
      <c r="A35" s="3" t="str">
        <f>C34&amp;D34&amp;E34</f>
        <v>AthleticsHammer ThrowM</v>
      </c>
      <c r="B35" s="5" t="s">
        <v>84</v>
      </c>
      <c r="C35" s="4" t="s">
        <v>84</v>
      </c>
      <c r="D35" s="5" t="s">
        <v>90</v>
      </c>
      <c r="E35" s="6" t="s">
        <v>11</v>
      </c>
      <c r="F35" t="s">
        <v>34</v>
      </c>
      <c r="G35" t="s">
        <v>346</v>
      </c>
      <c r="H35" t="s">
        <v>34</v>
      </c>
      <c r="K35">
        <f>VLOOKUP(C35&amp;E35&amp;D35,'Team size'!D:E,2,0)</f>
        <v>1</v>
      </c>
    </row>
    <row r="36" spans="1:14" x14ac:dyDescent="0.3">
      <c r="A36" s="3" t="str">
        <f>C35&amp;D35&amp;E35</f>
        <v>Athletics100mM</v>
      </c>
      <c r="B36" s="5" t="s">
        <v>84</v>
      </c>
      <c r="C36" s="4" t="s">
        <v>84</v>
      </c>
      <c r="D36" s="5" t="s">
        <v>93</v>
      </c>
      <c r="E36" s="6" t="s">
        <v>11</v>
      </c>
      <c r="F36" t="s">
        <v>23</v>
      </c>
      <c r="G36" t="s">
        <v>34</v>
      </c>
      <c r="H36" t="s">
        <v>338</v>
      </c>
      <c r="K36">
        <f>VLOOKUP(C36&amp;E36&amp;D36,'Team size'!D:E,2,0)</f>
        <v>1</v>
      </c>
    </row>
    <row r="37" spans="1:14" x14ac:dyDescent="0.3">
      <c r="A37" s="3" t="str">
        <f>C36&amp;D36&amp;E36</f>
        <v>AthleticsPole VaultM</v>
      </c>
      <c r="B37" s="5" t="s">
        <v>84</v>
      </c>
      <c r="C37" s="4" t="s">
        <v>84</v>
      </c>
      <c r="D37" s="5" t="s">
        <v>94</v>
      </c>
      <c r="E37" s="6" t="s">
        <v>8</v>
      </c>
      <c r="F37" t="s">
        <v>34</v>
      </c>
      <c r="G37" t="s">
        <v>10</v>
      </c>
      <c r="H37" t="s">
        <v>324</v>
      </c>
      <c r="K37">
        <f>VLOOKUP(C37&amp;E37&amp;D37,'Team size'!D:E,2,0)</f>
        <v>1</v>
      </c>
    </row>
    <row r="38" spans="1:14" x14ac:dyDescent="0.3">
      <c r="A38" s="3" t="str">
        <f>C37&amp;D37&amp;E37</f>
        <v>AthleticsDiscus ThrowW</v>
      </c>
      <c r="B38" s="5" t="s">
        <v>84</v>
      </c>
      <c r="C38" s="4" t="s">
        <v>84</v>
      </c>
      <c r="D38" s="5" t="s">
        <v>18</v>
      </c>
      <c r="E38" s="6" t="s">
        <v>8</v>
      </c>
      <c r="F38" t="s">
        <v>361</v>
      </c>
      <c r="G38" t="s">
        <v>361</v>
      </c>
      <c r="H38" t="s">
        <v>14</v>
      </c>
      <c r="K38">
        <f>VLOOKUP(C38&amp;E38&amp;D38,'Team size'!D:E,2,0)</f>
        <v>1</v>
      </c>
    </row>
    <row r="39" spans="1:14" x14ac:dyDescent="0.3">
      <c r="A39" s="3" t="str">
        <f>C38&amp;D38&amp;E38</f>
        <v>Athletics5000mW</v>
      </c>
      <c r="B39" s="5" t="s">
        <v>84</v>
      </c>
      <c r="C39" s="4" t="s">
        <v>84</v>
      </c>
      <c r="D39" s="5" t="s">
        <v>95</v>
      </c>
      <c r="E39" s="6" t="s">
        <v>8</v>
      </c>
      <c r="F39" t="s">
        <v>67</v>
      </c>
      <c r="G39" t="s">
        <v>341</v>
      </c>
      <c r="H39" t="s">
        <v>361</v>
      </c>
      <c r="K39">
        <f>VLOOKUP(C39&amp;E39&amp;D39,'Team size'!D:E,2,0)</f>
        <v>1</v>
      </c>
    </row>
    <row r="40" spans="1:14" x14ac:dyDescent="0.3">
      <c r="A40" s="3" t="str">
        <f>C39&amp;D39&amp;E39</f>
        <v>Athletics800mW</v>
      </c>
      <c r="B40" s="5" t="s">
        <v>84</v>
      </c>
      <c r="C40" s="4" t="s">
        <v>84</v>
      </c>
      <c r="D40" s="5" t="s">
        <v>92</v>
      </c>
      <c r="E40" s="6" t="s">
        <v>8</v>
      </c>
      <c r="F40" t="s">
        <v>24</v>
      </c>
      <c r="G40" t="s">
        <v>34</v>
      </c>
      <c r="H40" t="s">
        <v>10</v>
      </c>
      <c r="K40">
        <f>VLOOKUP(C40&amp;E40&amp;D40,'Team size'!D:E,2,0)</f>
        <v>1</v>
      </c>
    </row>
    <row r="41" spans="1:14" x14ac:dyDescent="0.3">
      <c r="A41" s="3" t="str">
        <f>C40&amp;D40&amp;E40</f>
        <v>AthleticsHammer ThrowW</v>
      </c>
      <c r="B41" s="5" t="s">
        <v>84</v>
      </c>
      <c r="C41" s="4" t="s">
        <v>84</v>
      </c>
      <c r="D41" s="5" t="s">
        <v>96</v>
      </c>
      <c r="E41" s="6" t="s">
        <v>11</v>
      </c>
      <c r="F41" t="s">
        <v>338</v>
      </c>
      <c r="G41" t="s">
        <v>346</v>
      </c>
      <c r="H41" t="s">
        <v>26</v>
      </c>
      <c r="K41">
        <f>VLOOKUP(C41&amp;E41&amp;D41,'Team size'!D:E,2,0)</f>
        <v>1</v>
      </c>
    </row>
    <row r="42" spans="1:14" x14ac:dyDescent="0.3">
      <c r="A42" s="3" t="str">
        <f>C41&amp;D41&amp;E41</f>
        <v>AthleticsLong JumpM</v>
      </c>
      <c r="B42" s="5" t="s">
        <v>84</v>
      </c>
      <c r="C42" s="4" t="s">
        <v>84</v>
      </c>
      <c r="D42" s="5" t="s">
        <v>17</v>
      </c>
      <c r="E42" s="6" t="s">
        <v>11</v>
      </c>
      <c r="F42" t="s">
        <v>34</v>
      </c>
      <c r="G42" t="s">
        <v>67</v>
      </c>
      <c r="H42" t="s">
        <v>34</v>
      </c>
      <c r="K42">
        <f>VLOOKUP(C42&amp;E42&amp;D42,'Team size'!D:E,2,0)</f>
        <v>1</v>
      </c>
    </row>
    <row r="43" spans="1:14" x14ac:dyDescent="0.3">
      <c r="A43" s="3" t="str">
        <f>C42&amp;D42&amp;E42</f>
        <v>Athletics1500mM</v>
      </c>
      <c r="B43" s="5" t="s">
        <v>84</v>
      </c>
      <c r="C43" s="4" t="s">
        <v>84</v>
      </c>
      <c r="D43" s="5" t="s">
        <v>97</v>
      </c>
      <c r="E43" s="6" t="s">
        <v>8</v>
      </c>
      <c r="F43" t="s">
        <v>364</v>
      </c>
      <c r="G43" t="s">
        <v>340</v>
      </c>
      <c r="H43" t="s">
        <v>361</v>
      </c>
      <c r="K43">
        <f>VLOOKUP(C43&amp;E43&amp;D43,'Team size'!D:E,2,0)</f>
        <v>1</v>
      </c>
      <c r="N43" t="s">
        <v>68</v>
      </c>
    </row>
    <row r="44" spans="1:14" x14ac:dyDescent="0.3">
      <c r="A44" s="3" t="str">
        <f>C43&amp;D43&amp;E43</f>
        <v>Athletics3000m SteeplechaseW</v>
      </c>
      <c r="B44" s="5" t="s">
        <v>84</v>
      </c>
      <c r="C44" s="4" t="s">
        <v>84</v>
      </c>
      <c r="D44" s="5" t="s">
        <v>98</v>
      </c>
      <c r="E44" s="6" t="s">
        <v>8</v>
      </c>
      <c r="F44" t="s">
        <v>34</v>
      </c>
      <c r="G44" t="s">
        <v>347</v>
      </c>
      <c r="H44" t="s">
        <v>34</v>
      </c>
      <c r="K44">
        <f>VLOOKUP(C44&amp;E44&amp;D44,'Team size'!D:E,2,0)</f>
        <v>1</v>
      </c>
    </row>
    <row r="45" spans="1:14" x14ac:dyDescent="0.3">
      <c r="A45" s="3" t="str">
        <f>C44&amp;D44&amp;E44</f>
        <v>Athletics200mW</v>
      </c>
      <c r="B45" s="5" t="s">
        <v>84</v>
      </c>
      <c r="C45" s="4" t="s">
        <v>84</v>
      </c>
      <c r="D45" s="5" t="s">
        <v>99</v>
      </c>
      <c r="E45" s="6" t="s">
        <v>13</v>
      </c>
      <c r="F45" t="s">
        <v>61</v>
      </c>
      <c r="G45" t="s">
        <v>335</v>
      </c>
      <c r="H45" t="s">
        <v>33</v>
      </c>
      <c r="K45">
        <f>VLOOKUP(C45&amp;E45&amp;D45,'Team size'!D:E,2,0)</f>
        <v>2</v>
      </c>
    </row>
    <row r="46" spans="1:14" x14ac:dyDescent="0.3">
      <c r="A46" s="3" t="str">
        <f>C45&amp;D45&amp;E45</f>
        <v>AthleticsMarathon Race Walk RelayMixed</v>
      </c>
      <c r="B46" s="5" t="s">
        <v>84</v>
      </c>
      <c r="C46" s="4" t="s">
        <v>84</v>
      </c>
      <c r="D46" s="5" t="s">
        <v>93</v>
      </c>
      <c r="E46" s="6" t="s">
        <v>8</v>
      </c>
      <c r="F46" t="s">
        <v>33</v>
      </c>
      <c r="G46" t="s">
        <v>34</v>
      </c>
      <c r="H46" t="s">
        <v>24</v>
      </c>
      <c r="K46">
        <f>VLOOKUP(C46&amp;E46&amp;D46,'Team size'!D:E,2,0)</f>
        <v>1</v>
      </c>
    </row>
    <row r="47" spans="1:14" x14ac:dyDescent="0.3">
      <c r="A47" s="3" t="str">
        <f>C46&amp;D46&amp;E46</f>
        <v>AthleticsPole VaultW</v>
      </c>
      <c r="B47" s="5" t="s">
        <v>84</v>
      </c>
      <c r="C47" s="4" t="s">
        <v>84</v>
      </c>
      <c r="D47" s="5" t="s">
        <v>94</v>
      </c>
      <c r="E47" s="6" t="s">
        <v>11</v>
      </c>
      <c r="F47" t="s">
        <v>346</v>
      </c>
      <c r="G47" t="s">
        <v>343</v>
      </c>
      <c r="H47" t="s">
        <v>33</v>
      </c>
      <c r="K47">
        <f>VLOOKUP(C47&amp;E47&amp;D47,'Team size'!D:E,2,0)</f>
        <v>1</v>
      </c>
    </row>
    <row r="48" spans="1:14" x14ac:dyDescent="0.3">
      <c r="A48" s="3" t="str">
        <f>C47&amp;D47&amp;E47</f>
        <v>AthleticsDiscus ThrowM</v>
      </c>
      <c r="B48" s="5" t="s">
        <v>84</v>
      </c>
      <c r="C48" s="4" t="s">
        <v>84</v>
      </c>
      <c r="D48" s="5" t="s">
        <v>100</v>
      </c>
      <c r="E48" s="6" t="s">
        <v>11</v>
      </c>
      <c r="F48" t="s">
        <v>34</v>
      </c>
      <c r="G48" t="s">
        <v>67</v>
      </c>
      <c r="H48" t="s">
        <v>367</v>
      </c>
      <c r="K48">
        <f>VLOOKUP(C48&amp;E48&amp;D48,'Team size'!D:E,2,0)</f>
        <v>1</v>
      </c>
    </row>
    <row r="49" spans="1:11" x14ac:dyDescent="0.3">
      <c r="A49" s="3" t="str">
        <f>C48&amp;D48&amp;E48</f>
        <v>Athletics400mM</v>
      </c>
      <c r="B49" s="5" t="s">
        <v>84</v>
      </c>
      <c r="C49" s="4" t="s">
        <v>84</v>
      </c>
      <c r="D49" s="5" t="s">
        <v>97</v>
      </c>
      <c r="E49" s="6" t="s">
        <v>11</v>
      </c>
      <c r="F49" t="s">
        <v>368</v>
      </c>
      <c r="G49" t="s">
        <v>34</v>
      </c>
      <c r="H49" t="s">
        <v>361</v>
      </c>
      <c r="K49">
        <f>VLOOKUP(C49&amp;E49&amp;D49,'Team size'!D:E,2,0)</f>
        <v>1</v>
      </c>
    </row>
    <row r="50" spans="1:11" x14ac:dyDescent="0.3">
      <c r="A50" s="3" t="str">
        <f>C49&amp;D49&amp;E49</f>
        <v>Athletics3000m SteeplechaseM</v>
      </c>
      <c r="B50" s="5" t="s">
        <v>84</v>
      </c>
      <c r="C50" s="4" t="s">
        <v>84</v>
      </c>
      <c r="D50" s="5" t="s">
        <v>96</v>
      </c>
      <c r="E50" s="6" t="s">
        <v>8</v>
      </c>
      <c r="F50" t="s">
        <v>34</v>
      </c>
      <c r="G50" t="s">
        <v>29</v>
      </c>
      <c r="H50" t="s">
        <v>34</v>
      </c>
      <c r="K50">
        <f>VLOOKUP(C50&amp;E50&amp;D50,'Team size'!D:E,2,0)</f>
        <v>1</v>
      </c>
    </row>
    <row r="51" spans="1:11" x14ac:dyDescent="0.3">
      <c r="A51" s="3" t="str">
        <f>C50&amp;D50&amp;E50</f>
        <v>AthleticsLong JumpW</v>
      </c>
      <c r="B51" s="5" t="s">
        <v>84</v>
      </c>
      <c r="C51" s="4" t="s">
        <v>84</v>
      </c>
      <c r="D51" s="5" t="s">
        <v>101</v>
      </c>
      <c r="E51" s="6" t="s">
        <v>11</v>
      </c>
      <c r="F51" t="s">
        <v>370</v>
      </c>
      <c r="G51" t="s">
        <v>317</v>
      </c>
      <c r="H51" t="s">
        <v>349</v>
      </c>
      <c r="K51">
        <f>VLOOKUP(C51&amp;E51&amp;D51,'Team size'!D:E,2,0)</f>
        <v>1</v>
      </c>
    </row>
    <row r="52" spans="1:11" x14ac:dyDescent="0.3">
      <c r="A52" s="3" t="str">
        <f>C51&amp;D51&amp;E51</f>
        <v>AthleticsJavelin ThrowM</v>
      </c>
      <c r="B52" s="5" t="s">
        <v>84</v>
      </c>
      <c r="C52" s="4" t="s">
        <v>84</v>
      </c>
      <c r="D52" s="5" t="s">
        <v>98</v>
      </c>
      <c r="E52" s="6" t="s">
        <v>11</v>
      </c>
      <c r="F52" t="s">
        <v>371</v>
      </c>
      <c r="G52" t="s">
        <v>34</v>
      </c>
      <c r="H52" t="s">
        <v>34</v>
      </c>
      <c r="K52">
        <f>VLOOKUP(C52&amp;E52&amp;D52,'Team size'!D:E,2,0)</f>
        <v>1</v>
      </c>
    </row>
    <row r="53" spans="1:11" x14ac:dyDescent="0.3">
      <c r="A53" s="3" t="str">
        <f>C52&amp;D52&amp;E52</f>
        <v>Athletics200mM</v>
      </c>
      <c r="B53" s="5" t="s">
        <v>84</v>
      </c>
      <c r="C53" s="4" t="s">
        <v>84</v>
      </c>
      <c r="D53" s="5" t="s">
        <v>102</v>
      </c>
      <c r="E53" s="6" t="s">
        <v>8</v>
      </c>
      <c r="F53" t="s">
        <v>34</v>
      </c>
      <c r="G53" t="s">
        <v>34</v>
      </c>
      <c r="H53" t="s">
        <v>14</v>
      </c>
      <c r="K53">
        <f>VLOOKUP(C53&amp;E53&amp;D53,'Team size'!D:E,2,0)</f>
        <v>1</v>
      </c>
    </row>
    <row r="54" spans="1:11" x14ac:dyDescent="0.3">
      <c r="A54" s="3" t="str">
        <f>C53&amp;D53&amp;E53</f>
        <v>Athletics400m HurdlesW</v>
      </c>
      <c r="B54" s="5" t="s">
        <v>84</v>
      </c>
      <c r="C54" s="4" t="s">
        <v>84</v>
      </c>
      <c r="D54" s="5" t="s">
        <v>103</v>
      </c>
      <c r="E54" s="6" t="s">
        <v>11</v>
      </c>
      <c r="F54" t="s">
        <v>34</v>
      </c>
      <c r="G54" t="s">
        <v>34</v>
      </c>
      <c r="H54" t="s">
        <v>346</v>
      </c>
      <c r="K54">
        <f>VLOOKUP(C54&amp;E54&amp;D54,'Team size'!D:E,2,0)</f>
        <v>1</v>
      </c>
    </row>
    <row r="55" spans="1:11" x14ac:dyDescent="0.3">
      <c r="A55" s="3" t="str">
        <f>C54&amp;D54&amp;E54</f>
        <v>Athletics110m HurdlesM</v>
      </c>
      <c r="B55" s="5" t="s">
        <v>84</v>
      </c>
      <c r="C55" s="4" t="s">
        <v>84</v>
      </c>
      <c r="D55" s="5" t="s">
        <v>104</v>
      </c>
      <c r="E55" s="6" t="s">
        <v>8</v>
      </c>
      <c r="F55" t="s">
        <v>34</v>
      </c>
      <c r="G55" t="s">
        <v>67</v>
      </c>
      <c r="H55" t="s">
        <v>29</v>
      </c>
      <c r="K55">
        <f>VLOOKUP(C55&amp;E55&amp;D55,'Team size'!D:E,2,0)</f>
        <v>4</v>
      </c>
    </row>
    <row r="56" spans="1:11" x14ac:dyDescent="0.3">
      <c r="A56" s="3" t="str">
        <f>C55&amp;D55&amp;E55</f>
        <v>Athletics4x100m RelayW</v>
      </c>
      <c r="B56" s="5" t="s">
        <v>84</v>
      </c>
      <c r="C56" s="4" t="s">
        <v>84</v>
      </c>
      <c r="D56" s="5" t="s">
        <v>87</v>
      </c>
      <c r="E56" s="6" t="s">
        <v>8</v>
      </c>
      <c r="F56" t="s">
        <v>29</v>
      </c>
      <c r="G56" t="s">
        <v>36</v>
      </c>
      <c r="H56" t="s">
        <v>10</v>
      </c>
      <c r="K56">
        <f>VLOOKUP(C56&amp;E56&amp;D56,'Team size'!D:E,2,0)</f>
        <v>1</v>
      </c>
    </row>
    <row r="57" spans="1:11" x14ac:dyDescent="0.3">
      <c r="A57" s="3" t="str">
        <f>C56&amp;D56&amp;E56</f>
        <v>AthleticsShot PutW</v>
      </c>
      <c r="B57" s="5" t="s">
        <v>84</v>
      </c>
      <c r="C57" s="4" t="s">
        <v>84</v>
      </c>
      <c r="D57" s="5" t="s">
        <v>104</v>
      </c>
      <c r="E57" s="6" t="s">
        <v>11</v>
      </c>
      <c r="F57" t="s">
        <v>24</v>
      </c>
      <c r="G57" t="s">
        <v>312</v>
      </c>
      <c r="H57" t="s">
        <v>67</v>
      </c>
      <c r="K57">
        <f>VLOOKUP(C57&amp;E57&amp;D57,'Team size'!D:E,2,0)</f>
        <v>4</v>
      </c>
    </row>
    <row r="58" spans="1:11" x14ac:dyDescent="0.3">
      <c r="A58" s="3" t="str">
        <f>C57&amp;D57&amp;E57</f>
        <v>Athletics4x100m RelayM</v>
      </c>
      <c r="B58" s="5" t="s">
        <v>84</v>
      </c>
      <c r="C58" s="4" t="s">
        <v>84</v>
      </c>
      <c r="D58" s="5" t="s">
        <v>100</v>
      </c>
      <c r="E58" s="6" t="s">
        <v>8</v>
      </c>
      <c r="F58" t="s">
        <v>350</v>
      </c>
      <c r="G58" t="s">
        <v>364</v>
      </c>
      <c r="H58" t="s">
        <v>35</v>
      </c>
      <c r="K58">
        <f>VLOOKUP(C58&amp;E58&amp;D58,'Team size'!D:E,2,0)</f>
        <v>1</v>
      </c>
    </row>
    <row r="59" spans="1:11" x14ac:dyDescent="0.3">
      <c r="A59" s="3" t="str">
        <f>C58&amp;D58&amp;E58</f>
        <v>Athletics400mW</v>
      </c>
      <c r="B59" s="5" t="s">
        <v>84</v>
      </c>
      <c r="C59" s="4" t="s">
        <v>84</v>
      </c>
      <c r="D59" s="5" t="s">
        <v>88</v>
      </c>
      <c r="E59" s="6" t="s">
        <v>11</v>
      </c>
      <c r="F59" t="s">
        <v>61</v>
      </c>
      <c r="G59" t="s">
        <v>337</v>
      </c>
      <c r="H59" t="s">
        <v>26</v>
      </c>
      <c r="K59">
        <f>VLOOKUP(C59&amp;E59&amp;D59,'Team size'!D:E,2,0)</f>
        <v>1</v>
      </c>
    </row>
    <row r="60" spans="1:11" x14ac:dyDescent="0.3">
      <c r="A60" s="3" t="str">
        <f>C59&amp;D59&amp;E59</f>
        <v>AthleticsTriple JumpM</v>
      </c>
      <c r="B60" s="5" t="s">
        <v>84</v>
      </c>
      <c r="C60" s="4" t="s">
        <v>84</v>
      </c>
      <c r="D60" s="5" t="s">
        <v>105</v>
      </c>
      <c r="E60" s="6" t="s">
        <v>8</v>
      </c>
      <c r="F60" t="s">
        <v>62</v>
      </c>
      <c r="G60" t="s">
        <v>67</v>
      </c>
      <c r="H60" t="s">
        <v>62</v>
      </c>
      <c r="K60">
        <f>VLOOKUP(C60&amp;E60&amp;D60,'Team size'!D:E,2,0)</f>
        <v>1</v>
      </c>
    </row>
    <row r="61" spans="1:11" x14ac:dyDescent="0.3">
      <c r="A61" s="3" t="str">
        <f>C60&amp;D60&amp;E60</f>
        <v>AthleticsHeptathlonW</v>
      </c>
      <c r="B61" s="5" t="s">
        <v>84</v>
      </c>
      <c r="C61" s="4" t="s">
        <v>84</v>
      </c>
      <c r="D61" s="5" t="s">
        <v>86</v>
      </c>
      <c r="E61" s="6" t="s">
        <v>8</v>
      </c>
      <c r="F61" t="s">
        <v>361</v>
      </c>
      <c r="G61" t="s">
        <v>26</v>
      </c>
      <c r="H61" t="s">
        <v>14</v>
      </c>
      <c r="K61">
        <f>VLOOKUP(C61&amp;E61&amp;D61,'Team size'!D:E,2,0)</f>
        <v>1</v>
      </c>
    </row>
    <row r="62" spans="1:11" x14ac:dyDescent="0.3">
      <c r="A62" s="3" t="str">
        <f>C61&amp;D61&amp;E61</f>
        <v>Athletics10,000mW</v>
      </c>
      <c r="B62" s="5" t="s">
        <v>84</v>
      </c>
      <c r="C62" s="4" t="s">
        <v>84</v>
      </c>
      <c r="D62" s="5" t="s">
        <v>102</v>
      </c>
      <c r="E62" s="6" t="s">
        <v>11</v>
      </c>
      <c r="F62" t="s">
        <v>34</v>
      </c>
      <c r="G62" t="s">
        <v>20</v>
      </c>
      <c r="H62" t="s">
        <v>311</v>
      </c>
      <c r="K62">
        <f>VLOOKUP(C62&amp;E62&amp;D62,'Team size'!D:E,2,0)</f>
        <v>1</v>
      </c>
    </row>
    <row r="63" spans="1:11" x14ac:dyDescent="0.3">
      <c r="A63" s="3" t="str">
        <f>C62&amp;D62&amp;E62</f>
        <v>Athletics400m HurdlesM</v>
      </c>
      <c r="B63" s="5" t="s">
        <v>84</v>
      </c>
      <c r="C63" s="4" t="s">
        <v>84</v>
      </c>
      <c r="D63" s="5" t="s">
        <v>107</v>
      </c>
      <c r="E63" s="6" t="s">
        <v>11</v>
      </c>
      <c r="F63" t="s">
        <v>341</v>
      </c>
      <c r="G63" t="s">
        <v>62</v>
      </c>
      <c r="H63" t="s">
        <v>361</v>
      </c>
      <c r="K63">
        <f>VLOOKUP(C63&amp;E63&amp;D63,'Team size'!D:E,2,0)</f>
        <v>1</v>
      </c>
    </row>
    <row r="64" spans="1:11" x14ac:dyDescent="0.3">
      <c r="A64" s="3" t="str">
        <f>C63&amp;D63&amp;E63</f>
        <v>AthleticsMarathonM</v>
      </c>
      <c r="B64" s="5" t="s">
        <v>84</v>
      </c>
      <c r="C64" s="4" t="s">
        <v>84</v>
      </c>
      <c r="D64" s="5" t="s">
        <v>91</v>
      </c>
      <c r="E64" s="6" t="s">
        <v>11</v>
      </c>
      <c r="F64" t="s">
        <v>36</v>
      </c>
      <c r="G64" t="s">
        <v>34</v>
      </c>
      <c r="H64" t="s">
        <v>379</v>
      </c>
      <c r="K64">
        <f>VLOOKUP(C64&amp;E64&amp;D64,'Team size'!D:E,2,0)</f>
        <v>1</v>
      </c>
    </row>
    <row r="65" spans="1:11" x14ac:dyDescent="0.3">
      <c r="A65" s="3" t="str">
        <f>C64&amp;D64&amp;E64</f>
        <v>AthleticsHigh JumpM</v>
      </c>
      <c r="B65" s="5" t="s">
        <v>84</v>
      </c>
      <c r="C65" s="4" t="s">
        <v>84</v>
      </c>
      <c r="D65" s="5" t="s">
        <v>95</v>
      </c>
      <c r="E65" s="6" t="s">
        <v>11</v>
      </c>
      <c r="F65" t="s">
        <v>361</v>
      </c>
      <c r="G65" t="s">
        <v>24</v>
      </c>
      <c r="H65" t="s">
        <v>352</v>
      </c>
      <c r="K65">
        <f>VLOOKUP(C65&amp;E65&amp;D65,'Team size'!D:E,2,0)</f>
        <v>1</v>
      </c>
    </row>
    <row r="66" spans="1:11" x14ac:dyDescent="0.3">
      <c r="A66" s="3" t="str">
        <f>C65&amp;D65&amp;E65</f>
        <v>Athletics800mM</v>
      </c>
      <c r="B66" s="5" t="s">
        <v>84</v>
      </c>
      <c r="C66" s="4" t="s">
        <v>84</v>
      </c>
      <c r="D66" s="5" t="s">
        <v>101</v>
      </c>
      <c r="E66" s="6" t="s">
        <v>8</v>
      </c>
      <c r="F66" t="s">
        <v>25</v>
      </c>
      <c r="G66" t="s">
        <v>312</v>
      </c>
      <c r="H66" t="s">
        <v>38</v>
      </c>
      <c r="K66">
        <f>VLOOKUP(C66&amp;E66&amp;D66,'Team size'!D:E,2,0)</f>
        <v>1</v>
      </c>
    </row>
    <row r="67" spans="1:11" x14ac:dyDescent="0.3">
      <c r="A67" s="3" t="str">
        <f>C66&amp;D66&amp;E66</f>
        <v>AthleticsJavelin ThrowW</v>
      </c>
      <c r="B67" s="5" t="s">
        <v>84</v>
      </c>
      <c r="C67" s="4" t="s">
        <v>84</v>
      </c>
      <c r="D67" s="5" t="s">
        <v>108</v>
      </c>
      <c r="E67" s="6" t="s">
        <v>8</v>
      </c>
      <c r="F67" t="s">
        <v>34</v>
      </c>
      <c r="G67" t="s">
        <v>21</v>
      </c>
      <c r="H67" t="s">
        <v>380</v>
      </c>
      <c r="K67">
        <f>VLOOKUP(C67&amp;E67&amp;D67,'Team size'!D:E,2,0)</f>
        <v>1</v>
      </c>
    </row>
    <row r="68" spans="1:11" x14ac:dyDescent="0.3">
      <c r="A68" s="3" t="str">
        <f>C67&amp;D67&amp;E67</f>
        <v>Athletics100m HurdlesW</v>
      </c>
      <c r="B68" s="5" t="s">
        <v>84</v>
      </c>
      <c r="C68" s="4" t="s">
        <v>84</v>
      </c>
      <c r="D68" s="5" t="s">
        <v>18</v>
      </c>
      <c r="E68" s="6" t="s">
        <v>11</v>
      </c>
      <c r="F68" t="s">
        <v>20</v>
      </c>
      <c r="G68" t="s">
        <v>361</v>
      </c>
      <c r="H68" t="s">
        <v>34</v>
      </c>
      <c r="K68">
        <f>VLOOKUP(C68&amp;E68&amp;D68,'Team size'!D:E,2,0)</f>
        <v>1</v>
      </c>
    </row>
    <row r="69" spans="1:11" x14ac:dyDescent="0.3">
      <c r="A69" s="3" t="str">
        <f>C68&amp;D68&amp;E68</f>
        <v>Athletics5000mM</v>
      </c>
      <c r="B69" s="5" t="s">
        <v>84</v>
      </c>
      <c r="C69" s="4" t="s">
        <v>84</v>
      </c>
      <c r="D69" s="5" t="s">
        <v>17</v>
      </c>
      <c r="E69" s="6" t="s">
        <v>8</v>
      </c>
      <c r="F69" t="s">
        <v>361</v>
      </c>
      <c r="G69" t="s">
        <v>33</v>
      </c>
      <c r="H69" t="s">
        <v>67</v>
      </c>
      <c r="K69">
        <f>VLOOKUP(C69&amp;E69&amp;D69,'Team size'!D:E,2,0)</f>
        <v>1</v>
      </c>
    </row>
    <row r="70" spans="1:11" x14ac:dyDescent="0.3">
      <c r="A70" s="3" t="str">
        <f>C69&amp;D69&amp;E69</f>
        <v>Athletics1500mW</v>
      </c>
      <c r="B70" s="5" t="s">
        <v>84</v>
      </c>
      <c r="C70" s="4" t="s">
        <v>84</v>
      </c>
      <c r="D70" s="5" t="s">
        <v>89</v>
      </c>
      <c r="E70" s="6" t="s">
        <v>11</v>
      </c>
      <c r="F70" t="s">
        <v>34</v>
      </c>
      <c r="G70" t="s">
        <v>371</v>
      </c>
      <c r="H70" t="s">
        <v>67</v>
      </c>
      <c r="K70">
        <f>VLOOKUP(C70&amp;E70&amp;D70,'Team size'!D:E,2,0)</f>
        <v>4</v>
      </c>
    </row>
    <row r="71" spans="1:11" x14ac:dyDescent="0.3">
      <c r="A71" s="3" t="str">
        <f>C70&amp;D70&amp;E70</f>
        <v>Athletics4x400m RelayM</v>
      </c>
      <c r="B71" s="5" t="s">
        <v>84</v>
      </c>
      <c r="C71" s="4" t="s">
        <v>84</v>
      </c>
      <c r="D71" s="5" t="s">
        <v>89</v>
      </c>
      <c r="E71" s="6" t="s">
        <v>8</v>
      </c>
      <c r="F71" t="s">
        <v>34</v>
      </c>
      <c r="G71" t="s">
        <v>14</v>
      </c>
      <c r="H71" t="s">
        <v>67</v>
      </c>
      <c r="K71">
        <f>VLOOKUP(C71&amp;E71&amp;D71,'Team size'!D:E,2,0)</f>
        <v>4</v>
      </c>
    </row>
    <row r="72" spans="1:11" x14ac:dyDescent="0.3">
      <c r="A72" s="3" t="str">
        <f>C71&amp;D71&amp;E71</f>
        <v>Athletics4x400m RelayW</v>
      </c>
      <c r="B72" s="5" t="s">
        <v>84</v>
      </c>
      <c r="C72" s="4" t="s">
        <v>84</v>
      </c>
      <c r="D72" s="5" t="s">
        <v>107</v>
      </c>
      <c r="E72" s="6" t="s">
        <v>8</v>
      </c>
      <c r="F72" t="s">
        <v>14</v>
      </c>
      <c r="G72" t="s">
        <v>341</v>
      </c>
      <c r="H72" t="s">
        <v>361</v>
      </c>
      <c r="K72">
        <f>VLOOKUP(C72&amp;E72&amp;D72,'Team size'!D:E,2,0)</f>
        <v>1</v>
      </c>
    </row>
    <row r="73" spans="1:11" x14ac:dyDescent="0.3">
      <c r="A73" s="3" t="str">
        <f>C72&amp;D72&amp;E72</f>
        <v>AthleticsMarathonW</v>
      </c>
      <c r="B73" s="5" t="s">
        <v>109</v>
      </c>
      <c r="C73" s="7" t="s">
        <v>109</v>
      </c>
      <c r="D73" s="5" t="s">
        <v>15</v>
      </c>
      <c r="E73" s="6" t="s">
        <v>13</v>
      </c>
      <c r="F73" t="s">
        <v>10</v>
      </c>
      <c r="G73" t="s">
        <v>39</v>
      </c>
      <c r="H73" t="s">
        <v>25</v>
      </c>
      <c r="K73">
        <f>VLOOKUP(C73&amp;E73&amp;D73,'Team size'!D:E,2,0)</f>
        <v>2</v>
      </c>
    </row>
    <row r="74" spans="1:11" x14ac:dyDescent="0.3">
      <c r="A74" s="3" t="str">
        <f>C73&amp;D73&amp;E73</f>
        <v>BadmintonDoublesMixed</v>
      </c>
      <c r="B74" s="5" t="s">
        <v>109</v>
      </c>
      <c r="C74" s="7" t="s">
        <v>109</v>
      </c>
      <c r="D74" s="5" t="s">
        <v>15</v>
      </c>
      <c r="E74" s="6" t="s">
        <v>8</v>
      </c>
      <c r="F74" t="s">
        <v>10</v>
      </c>
      <c r="G74" t="s">
        <v>10</v>
      </c>
      <c r="H74" t="s">
        <v>25</v>
      </c>
      <c r="K74">
        <f>VLOOKUP(C74&amp;E74&amp;D74,'Team size'!D:E,2,0)</f>
        <v>2</v>
      </c>
    </row>
    <row r="75" spans="1:11" x14ac:dyDescent="0.3">
      <c r="A75" s="3" t="str">
        <f>C74&amp;D74&amp;E74</f>
        <v>BadmintonDoublesW</v>
      </c>
      <c r="B75" s="5" t="s">
        <v>109</v>
      </c>
      <c r="C75" s="7" t="s">
        <v>109</v>
      </c>
      <c r="D75" s="5" t="s">
        <v>15</v>
      </c>
      <c r="E75" s="6" t="s">
        <v>11</v>
      </c>
      <c r="F75" t="s">
        <v>10</v>
      </c>
      <c r="G75" t="s">
        <v>345</v>
      </c>
      <c r="H75" t="s">
        <v>354</v>
      </c>
      <c r="K75">
        <f>VLOOKUP(C75&amp;E75&amp;D75,'Team size'!D:E,2,0)</f>
        <v>2</v>
      </c>
    </row>
    <row r="76" spans="1:11" x14ac:dyDescent="0.3">
      <c r="A76" s="3" t="str">
        <f>C75&amp;D75&amp;E75</f>
        <v>BadmintonDoublesM</v>
      </c>
      <c r="B76" s="5" t="s">
        <v>109</v>
      </c>
      <c r="C76" s="7" t="s">
        <v>109</v>
      </c>
      <c r="D76" s="5" t="s">
        <v>16</v>
      </c>
      <c r="E76" s="6" t="s">
        <v>8</v>
      </c>
      <c r="F76" t="s">
        <v>39</v>
      </c>
      <c r="G76" t="s">
        <v>10</v>
      </c>
      <c r="H76" t="s">
        <v>358</v>
      </c>
      <c r="K76">
        <f>VLOOKUP(C76&amp;E76&amp;D76,'Team size'!D:E,2,0)</f>
        <v>1</v>
      </c>
    </row>
    <row r="77" spans="1:11" x14ac:dyDescent="0.3">
      <c r="A77" s="3" t="str">
        <f>C76&amp;D76&amp;E76</f>
        <v>BadmintonSinglesW</v>
      </c>
      <c r="B77" s="5" t="s">
        <v>109</v>
      </c>
      <c r="C77" s="7" t="s">
        <v>109</v>
      </c>
      <c r="D77" s="5" t="s">
        <v>16</v>
      </c>
      <c r="E77" s="6" t="s">
        <v>11</v>
      </c>
      <c r="F77" t="s">
        <v>342</v>
      </c>
      <c r="G77" t="s">
        <v>360</v>
      </c>
      <c r="H77" t="s">
        <v>354</v>
      </c>
      <c r="K77">
        <f>VLOOKUP(C77&amp;E77&amp;D77,'Team size'!D:E,2,0)</f>
        <v>1</v>
      </c>
    </row>
    <row r="78" spans="1:11" x14ac:dyDescent="0.3">
      <c r="A78" s="3" t="str">
        <f>C77&amp;D77&amp;E77</f>
        <v>BadmintonSinglesM</v>
      </c>
      <c r="B78" s="5" t="s">
        <v>110</v>
      </c>
      <c r="C78" s="7" t="s">
        <v>110</v>
      </c>
      <c r="D78" s="5" t="s">
        <v>110</v>
      </c>
      <c r="E78" s="6" t="s">
        <v>11</v>
      </c>
      <c r="F78" t="s">
        <v>34</v>
      </c>
      <c r="G78" t="s">
        <v>21</v>
      </c>
      <c r="H78" t="s">
        <v>329</v>
      </c>
      <c r="K78">
        <f>VLOOKUP(C78&amp;E78&amp;D78,'Team size'!D:E,2,0)</f>
        <v>12</v>
      </c>
    </row>
    <row r="79" spans="1:11" x14ac:dyDescent="0.3">
      <c r="A79" s="3" t="str">
        <f>C78&amp;D78&amp;E78</f>
        <v>BasketballBasketballM</v>
      </c>
      <c r="B79" s="5" t="s">
        <v>110</v>
      </c>
      <c r="C79" s="7" t="s">
        <v>110</v>
      </c>
      <c r="D79" s="5" t="s">
        <v>110</v>
      </c>
      <c r="E79" s="6" t="s">
        <v>8</v>
      </c>
      <c r="F79" t="s">
        <v>34</v>
      </c>
      <c r="G79" t="s">
        <v>21</v>
      </c>
      <c r="H79" t="s">
        <v>33</v>
      </c>
      <c r="K79">
        <f>VLOOKUP(C79&amp;E79&amp;D79,'Team size'!D:E,2,0)</f>
        <v>12</v>
      </c>
    </row>
    <row r="80" spans="1:11" x14ac:dyDescent="0.3">
      <c r="A80" s="3" t="str">
        <f>C79&amp;D79&amp;E79</f>
        <v>BasketballBasketballW</v>
      </c>
      <c r="B80" s="5" t="s">
        <v>261</v>
      </c>
      <c r="C80" s="7" t="s">
        <v>111</v>
      </c>
      <c r="D80" s="5" t="s">
        <v>111</v>
      </c>
      <c r="E80" s="6" t="s">
        <v>8</v>
      </c>
      <c r="F80" t="s">
        <v>311</v>
      </c>
      <c r="G80" t="s">
        <v>24</v>
      </c>
      <c r="H80" t="s">
        <v>37</v>
      </c>
      <c r="K80">
        <f>VLOOKUP(C80&amp;E80&amp;D80,'Team size'!D:E,2,0)</f>
        <v>2</v>
      </c>
    </row>
    <row r="81" spans="1:11" x14ac:dyDescent="0.3">
      <c r="A81" s="3" t="str">
        <f>C80&amp;D80&amp;E80</f>
        <v>Beach VolleyballBeach VolleyballW</v>
      </c>
      <c r="B81" s="5" t="s">
        <v>261</v>
      </c>
      <c r="C81" s="7" t="s">
        <v>111</v>
      </c>
      <c r="D81" s="5" t="s">
        <v>111</v>
      </c>
      <c r="E81" s="6" t="s">
        <v>11</v>
      </c>
      <c r="F81" t="s">
        <v>23</v>
      </c>
      <c r="G81" t="s">
        <v>29</v>
      </c>
      <c r="H81" t="s">
        <v>20</v>
      </c>
      <c r="K81">
        <f>VLOOKUP(C81&amp;E81&amp;D81,'Team size'!D:E,2,0)</f>
        <v>2</v>
      </c>
    </row>
    <row r="82" spans="1:11" x14ac:dyDescent="0.3">
      <c r="A82" s="3" t="str">
        <f>C81&amp;D81&amp;E81</f>
        <v>Beach VolleyballBeach VolleyballM</v>
      </c>
      <c r="B82" s="5" t="s">
        <v>112</v>
      </c>
      <c r="C82" s="7" t="s">
        <v>112</v>
      </c>
      <c r="D82" s="5" t="s">
        <v>113</v>
      </c>
      <c r="E82" s="6" t="s">
        <v>8</v>
      </c>
      <c r="F82" t="s">
        <v>328</v>
      </c>
      <c r="G82" t="s">
        <v>10</v>
      </c>
      <c r="H82" t="s">
        <v>345</v>
      </c>
      <c r="I82" t="s">
        <v>311</v>
      </c>
      <c r="K82">
        <f>VLOOKUP(C82&amp;E82&amp;D82,'Team size'!D:E,2,0)</f>
        <v>1</v>
      </c>
    </row>
    <row r="83" spans="1:11" x14ac:dyDescent="0.3">
      <c r="A83" s="3" t="str">
        <f>C82&amp;D82&amp;E82</f>
        <v>Boxing60kgW</v>
      </c>
      <c r="B83" s="5" t="s">
        <v>112</v>
      </c>
      <c r="C83" s="7" t="s">
        <v>112</v>
      </c>
      <c r="D83" s="5" t="s">
        <v>114</v>
      </c>
      <c r="E83" s="6" t="s">
        <v>8</v>
      </c>
      <c r="F83" t="s">
        <v>10</v>
      </c>
      <c r="G83" t="s">
        <v>326</v>
      </c>
      <c r="H83" t="s">
        <v>330</v>
      </c>
      <c r="I83" t="s">
        <v>39</v>
      </c>
      <c r="K83">
        <f>VLOOKUP(C83&amp;E83&amp;D83,'Team size'!D:E,2,0)</f>
        <v>1</v>
      </c>
    </row>
    <row r="84" spans="1:11" x14ac:dyDescent="0.3">
      <c r="A84" s="3" t="str">
        <f>C83&amp;D83&amp;E83</f>
        <v>Boxing54kgW</v>
      </c>
      <c r="B84" s="5" t="s">
        <v>112</v>
      </c>
      <c r="C84" s="7" t="s">
        <v>112</v>
      </c>
      <c r="D84" s="5" t="s">
        <v>115</v>
      </c>
      <c r="E84" s="6" t="s">
        <v>11</v>
      </c>
      <c r="F84" t="s">
        <v>357</v>
      </c>
      <c r="G84" t="s">
        <v>21</v>
      </c>
      <c r="H84" t="s">
        <v>350</v>
      </c>
      <c r="I84" t="s">
        <v>356</v>
      </c>
      <c r="K84">
        <f>VLOOKUP(C84&amp;E84&amp;D84,'Team size'!D:E,2,0)</f>
        <v>1</v>
      </c>
    </row>
    <row r="85" spans="1:11" x14ac:dyDescent="0.3">
      <c r="A85" s="3" t="str">
        <f>C84&amp;D84&amp;E84</f>
        <v>Boxing51kgM</v>
      </c>
      <c r="B85" s="5" t="s">
        <v>112</v>
      </c>
      <c r="C85" s="7" t="s">
        <v>112</v>
      </c>
      <c r="D85" s="5" t="s">
        <v>116</v>
      </c>
      <c r="E85" s="6" t="s">
        <v>11</v>
      </c>
      <c r="F85" t="s">
        <v>66</v>
      </c>
      <c r="G85" t="s">
        <v>309</v>
      </c>
      <c r="H85" t="s">
        <v>21</v>
      </c>
      <c r="I85" t="s">
        <v>333</v>
      </c>
      <c r="K85">
        <f>VLOOKUP(C85&amp;E85&amp;D85,'Team size'!D:E,2,0)</f>
        <v>1</v>
      </c>
    </row>
    <row r="86" spans="1:11" x14ac:dyDescent="0.3">
      <c r="A86" s="3" t="str">
        <f>C85&amp;D85&amp;E85</f>
        <v>Boxing63.5kgM</v>
      </c>
      <c r="B86" s="5" t="s">
        <v>112</v>
      </c>
      <c r="C86" s="7" t="s">
        <v>112</v>
      </c>
      <c r="D86" s="5" t="s">
        <v>117</v>
      </c>
      <c r="E86" s="6" t="s">
        <v>11</v>
      </c>
      <c r="F86" t="s">
        <v>319</v>
      </c>
      <c r="G86" t="s">
        <v>21</v>
      </c>
      <c r="H86" t="s">
        <v>350</v>
      </c>
      <c r="I86" t="s">
        <v>357</v>
      </c>
      <c r="K86">
        <f>VLOOKUP(C86&amp;E86&amp;D86,'Team size'!D:E,2,0)</f>
        <v>1</v>
      </c>
    </row>
    <row r="87" spans="1:11" x14ac:dyDescent="0.3">
      <c r="A87" s="3" t="str">
        <f>C86&amp;D86&amp;E86</f>
        <v>Boxing80kgM</v>
      </c>
      <c r="B87" s="5" t="s">
        <v>112</v>
      </c>
      <c r="C87" s="7" t="s">
        <v>112</v>
      </c>
      <c r="D87" s="5" t="s">
        <v>118</v>
      </c>
      <c r="E87" s="6" t="s">
        <v>11</v>
      </c>
      <c r="F87" t="s">
        <v>319</v>
      </c>
      <c r="G87" t="s">
        <v>61</v>
      </c>
      <c r="H87" t="s">
        <v>61</v>
      </c>
      <c r="I87" t="s">
        <v>332</v>
      </c>
      <c r="K87">
        <f>VLOOKUP(C87&amp;E87&amp;D87,'Team size'!D:E,2,0)</f>
        <v>1</v>
      </c>
    </row>
    <row r="88" spans="1:11" x14ac:dyDescent="0.3">
      <c r="A88" s="3" t="str">
        <f>C87&amp;D87&amp;E87</f>
        <v>Boxing92kgM</v>
      </c>
      <c r="B88" s="5" t="s">
        <v>112</v>
      </c>
      <c r="C88" s="7" t="s">
        <v>112</v>
      </c>
      <c r="D88" s="5" t="s">
        <v>119</v>
      </c>
      <c r="E88" s="6" t="s">
        <v>11</v>
      </c>
      <c r="F88" t="s">
        <v>319</v>
      </c>
      <c r="G88" t="s">
        <v>321</v>
      </c>
      <c r="H88" t="s">
        <v>34</v>
      </c>
      <c r="I88" t="s">
        <v>67</v>
      </c>
      <c r="K88">
        <f>VLOOKUP(C88&amp;E88&amp;D88,'Team size'!D:E,2,0)</f>
        <v>1</v>
      </c>
    </row>
    <row r="89" spans="1:11" x14ac:dyDescent="0.3">
      <c r="A89" s="3" t="str">
        <f>C88&amp;D88&amp;E88</f>
        <v>Boxing71kgM</v>
      </c>
      <c r="B89" s="5" t="s">
        <v>112</v>
      </c>
      <c r="C89" s="7" t="s">
        <v>112</v>
      </c>
      <c r="D89" s="5" t="s">
        <v>120</v>
      </c>
      <c r="E89" s="6" t="s">
        <v>8</v>
      </c>
      <c r="F89" t="s">
        <v>10</v>
      </c>
      <c r="G89" t="s">
        <v>326</v>
      </c>
      <c r="H89" t="s">
        <v>309</v>
      </c>
      <c r="I89" t="s">
        <v>344</v>
      </c>
      <c r="K89">
        <f>VLOOKUP(C89&amp;E89&amp;D89,'Team size'!D:E,2,0)</f>
        <v>1</v>
      </c>
    </row>
    <row r="90" spans="1:11" x14ac:dyDescent="0.3">
      <c r="A90" s="3" t="str">
        <f>C89&amp;D89&amp;E89</f>
        <v>Boxing50kgW</v>
      </c>
      <c r="B90" s="5" t="s">
        <v>112</v>
      </c>
      <c r="C90" s="7" t="s">
        <v>112</v>
      </c>
      <c r="D90" s="5" t="s">
        <v>121</v>
      </c>
      <c r="E90" s="6" t="s">
        <v>8</v>
      </c>
      <c r="F90" t="s">
        <v>352</v>
      </c>
      <c r="G90" t="s">
        <v>10</v>
      </c>
      <c r="H90" t="s">
        <v>360</v>
      </c>
      <c r="I90" t="s">
        <v>345</v>
      </c>
      <c r="K90">
        <f>VLOOKUP(C90&amp;E90&amp;D90,'Team size'!D:E,2,0)</f>
        <v>1</v>
      </c>
    </row>
    <row r="91" spans="1:11" x14ac:dyDescent="0.3">
      <c r="A91" s="3" t="str">
        <f>C90&amp;D90&amp;E90</f>
        <v>Boxing66kgW</v>
      </c>
      <c r="B91" s="5" t="s">
        <v>112</v>
      </c>
      <c r="C91" s="7" t="s">
        <v>112</v>
      </c>
      <c r="D91" s="5" t="s">
        <v>122</v>
      </c>
      <c r="E91" s="6" t="s">
        <v>8</v>
      </c>
      <c r="F91" t="s">
        <v>345</v>
      </c>
      <c r="G91" t="s">
        <v>35</v>
      </c>
      <c r="H91" t="s">
        <v>326</v>
      </c>
      <c r="I91" t="s">
        <v>344</v>
      </c>
      <c r="K91">
        <f>VLOOKUP(C91&amp;E91&amp;D91,'Team size'!D:E,2,0)</f>
        <v>1</v>
      </c>
    </row>
    <row r="92" spans="1:11" x14ac:dyDescent="0.3">
      <c r="A92" s="3" t="str">
        <f>C91&amp;D91&amp;E91</f>
        <v>Boxing57kgW</v>
      </c>
      <c r="B92" s="5" t="s">
        <v>112</v>
      </c>
      <c r="C92" s="7" t="s">
        <v>112</v>
      </c>
      <c r="D92" s="29" t="s">
        <v>123</v>
      </c>
      <c r="E92" s="6" t="s">
        <v>11</v>
      </c>
      <c r="F92" t="s">
        <v>319</v>
      </c>
      <c r="G92" t="s">
        <v>325</v>
      </c>
      <c r="H92" t="s">
        <v>29</v>
      </c>
      <c r="I92" t="s">
        <v>21</v>
      </c>
      <c r="K92">
        <f>VLOOKUP(C92&amp;E92&amp;D92,'Team size'!D:E,2,0)</f>
        <v>1</v>
      </c>
    </row>
    <row r="93" spans="1:11" x14ac:dyDescent="0.3">
      <c r="A93" s="3" t="str">
        <f>C92&amp;D92&amp;E92</f>
        <v>Boxing+92kgM</v>
      </c>
      <c r="B93" s="5" t="s">
        <v>112</v>
      </c>
      <c r="C93" s="7" t="s">
        <v>112</v>
      </c>
      <c r="D93" s="5" t="s">
        <v>122</v>
      </c>
      <c r="E93" s="6" t="s">
        <v>11</v>
      </c>
      <c r="F93" t="s">
        <v>319</v>
      </c>
      <c r="G93" t="s">
        <v>362</v>
      </c>
      <c r="H93" t="s">
        <v>33</v>
      </c>
      <c r="I93" t="s">
        <v>369</v>
      </c>
      <c r="K93">
        <f>VLOOKUP(C93&amp;E93&amp;D93,'Team size'!D:E,2,0)</f>
        <v>1</v>
      </c>
    </row>
    <row r="94" spans="1:11" x14ac:dyDescent="0.3">
      <c r="A94" s="3" t="str">
        <f>C93&amp;D93&amp;E93</f>
        <v>Boxing57kgM</v>
      </c>
      <c r="B94" s="5" t="s">
        <v>112</v>
      </c>
      <c r="C94" s="7" t="s">
        <v>112</v>
      </c>
      <c r="D94" s="5" t="s">
        <v>124</v>
      </c>
      <c r="E94" s="6" t="s">
        <v>8</v>
      </c>
      <c r="F94" t="s">
        <v>10</v>
      </c>
      <c r="G94" t="s">
        <v>382</v>
      </c>
      <c r="H94" t="s">
        <v>33</v>
      </c>
      <c r="I94" t="s">
        <v>373</v>
      </c>
      <c r="K94">
        <f>VLOOKUP(C94&amp;E94&amp;D94,'Team size'!D:E,2,0)</f>
        <v>1</v>
      </c>
    </row>
    <row r="95" spans="1:11" x14ac:dyDescent="0.3">
      <c r="A95" s="3" t="str">
        <f>C94&amp;D94&amp;E94</f>
        <v>Boxing75kgW</v>
      </c>
      <c r="B95" s="5" t="s">
        <v>125</v>
      </c>
      <c r="C95" s="7" t="s">
        <v>125</v>
      </c>
      <c r="D95" s="5" t="s">
        <v>126</v>
      </c>
      <c r="E95" s="6" t="s">
        <v>8</v>
      </c>
      <c r="F95" t="s">
        <v>25</v>
      </c>
      <c r="G95" t="s">
        <v>343</v>
      </c>
      <c r="H95" t="s">
        <v>10</v>
      </c>
      <c r="K95">
        <f>VLOOKUP(C95&amp;E95&amp;D95,'Team size'!D:E,2,0)</f>
        <v>1</v>
      </c>
    </row>
    <row r="96" spans="1:11" x14ac:dyDescent="0.3">
      <c r="A96" s="3" t="str">
        <f>C95&amp;D95&amp;E95</f>
        <v>BreakingB-GirlsW</v>
      </c>
      <c r="B96" s="5" t="s">
        <v>125</v>
      </c>
      <c r="C96" s="7" t="s">
        <v>125</v>
      </c>
      <c r="D96" s="5" t="s">
        <v>127</v>
      </c>
      <c r="E96" s="6" t="s">
        <v>11</v>
      </c>
      <c r="F96" t="s">
        <v>24</v>
      </c>
      <c r="G96" t="s">
        <v>21</v>
      </c>
      <c r="H96" t="s">
        <v>34</v>
      </c>
      <c r="K96">
        <f>VLOOKUP(C96&amp;E96&amp;D96,'Team size'!D:E,2,0)</f>
        <v>1</v>
      </c>
    </row>
    <row r="97" spans="1:11" x14ac:dyDescent="0.3">
      <c r="A97" s="3" t="str">
        <f>C96&amp;D96&amp;E96</f>
        <v>BreakingB-BoysM</v>
      </c>
      <c r="B97" s="5" t="s">
        <v>306</v>
      </c>
      <c r="C97" s="37" t="s">
        <v>128</v>
      </c>
      <c r="D97" s="5" t="s">
        <v>129</v>
      </c>
      <c r="E97" s="6" t="s">
        <v>8</v>
      </c>
      <c r="F97" t="s">
        <v>33</v>
      </c>
      <c r="G97" t="s">
        <v>35</v>
      </c>
      <c r="H97" t="s">
        <v>67</v>
      </c>
      <c r="K97">
        <f>VLOOKUP(C97&amp;E97&amp;D97,'Team size'!D:E,2,0)</f>
        <v>1</v>
      </c>
    </row>
    <row r="98" spans="1:11" x14ac:dyDescent="0.3">
      <c r="A98" s="3" t="str">
        <f>C97&amp;D97&amp;E97</f>
        <v>Canoe SlalomKayak SingleW</v>
      </c>
      <c r="B98" s="5" t="s">
        <v>306</v>
      </c>
      <c r="C98" s="37" t="s">
        <v>128</v>
      </c>
      <c r="D98" s="5" t="s">
        <v>130</v>
      </c>
      <c r="E98" s="6" t="s">
        <v>11</v>
      </c>
      <c r="F98" t="s">
        <v>21</v>
      </c>
      <c r="G98" t="s">
        <v>67</v>
      </c>
      <c r="H98" t="s">
        <v>40</v>
      </c>
      <c r="K98">
        <f>VLOOKUP(C98&amp;E98&amp;D98,'Team size'!D:E,2,0)</f>
        <v>1</v>
      </c>
    </row>
    <row r="99" spans="1:11" x14ac:dyDescent="0.3">
      <c r="A99" s="3" t="str">
        <f>C98&amp;D98&amp;E98</f>
        <v>Canoe SlalomCanoe SingleM</v>
      </c>
      <c r="B99" s="5" t="s">
        <v>306</v>
      </c>
      <c r="C99" s="37" t="s">
        <v>128</v>
      </c>
      <c r="D99" s="5" t="s">
        <v>130</v>
      </c>
      <c r="E99" s="6" t="s">
        <v>8</v>
      </c>
      <c r="F99" t="s">
        <v>33</v>
      </c>
      <c r="G99" t="s">
        <v>29</v>
      </c>
      <c r="H99" t="s">
        <v>34</v>
      </c>
      <c r="K99">
        <f>VLOOKUP(C99&amp;E99&amp;D99,'Team size'!D:E,2,0)</f>
        <v>1</v>
      </c>
    </row>
    <row r="100" spans="1:11" x14ac:dyDescent="0.3">
      <c r="A100" s="3" t="str">
        <f>C99&amp;D99&amp;E99</f>
        <v>Canoe SlalomCanoe SingleW</v>
      </c>
      <c r="B100" s="5" t="s">
        <v>306</v>
      </c>
      <c r="C100" s="7" t="s">
        <v>128</v>
      </c>
      <c r="D100" s="5" t="s">
        <v>129</v>
      </c>
      <c r="E100" s="6" t="s">
        <v>11</v>
      </c>
      <c r="F100" t="s">
        <v>26</v>
      </c>
      <c r="G100" t="s">
        <v>21</v>
      </c>
      <c r="H100" t="s">
        <v>61</v>
      </c>
      <c r="K100">
        <f>VLOOKUP(C100&amp;E100&amp;D100,'Team size'!D:E,2,0)</f>
        <v>1</v>
      </c>
    </row>
    <row r="101" spans="1:11" x14ac:dyDescent="0.3">
      <c r="A101" s="3" t="str">
        <f>C100&amp;D100&amp;E100</f>
        <v>Canoe SlalomKayak SingleM</v>
      </c>
      <c r="B101" s="5" t="s">
        <v>306</v>
      </c>
      <c r="C101" s="7" t="s">
        <v>128</v>
      </c>
      <c r="D101" s="5" t="s">
        <v>131</v>
      </c>
      <c r="E101" s="6" t="s">
        <v>8</v>
      </c>
      <c r="F101" t="s">
        <v>33</v>
      </c>
      <c r="G101" t="s">
        <v>21</v>
      </c>
      <c r="H101" t="s">
        <v>67</v>
      </c>
      <c r="K101">
        <f>VLOOKUP(C101&amp;E101&amp;D101,'Team size'!D:E,2,0)</f>
        <v>1</v>
      </c>
    </row>
    <row r="102" spans="1:11" x14ac:dyDescent="0.3">
      <c r="A102" s="3" t="str">
        <f>C101&amp;D101&amp;E101</f>
        <v>Canoe SlalomKayak CrossW</v>
      </c>
      <c r="B102" s="5" t="s">
        <v>306</v>
      </c>
      <c r="C102" s="7" t="s">
        <v>128</v>
      </c>
      <c r="D102" s="5" t="s">
        <v>131</v>
      </c>
      <c r="E102" s="6" t="s">
        <v>11</v>
      </c>
      <c r="F102" t="s">
        <v>36</v>
      </c>
      <c r="G102" t="s">
        <v>67</v>
      </c>
      <c r="H102" t="s">
        <v>29</v>
      </c>
      <c r="K102">
        <f>VLOOKUP(C102&amp;E102&amp;D102,'Team size'!D:E,2,0)</f>
        <v>1</v>
      </c>
    </row>
    <row r="103" spans="1:11" x14ac:dyDescent="0.3">
      <c r="A103" s="3" t="str">
        <f>C102&amp;D102&amp;E102</f>
        <v>Canoe SlalomKayak CrossM</v>
      </c>
      <c r="B103" s="5" t="s">
        <v>306</v>
      </c>
      <c r="C103" s="7" t="s">
        <v>132</v>
      </c>
      <c r="D103" s="5" t="s">
        <v>133</v>
      </c>
      <c r="E103" s="6" t="s">
        <v>11</v>
      </c>
      <c r="F103" t="s">
        <v>10</v>
      </c>
      <c r="G103" t="s">
        <v>26</v>
      </c>
      <c r="H103" t="s">
        <v>61</v>
      </c>
      <c r="K103">
        <f>VLOOKUP(C103&amp;E103&amp;D103,'Team size'!D:E,2,0)</f>
        <v>2</v>
      </c>
    </row>
    <row r="104" spans="1:11" x14ac:dyDescent="0.3">
      <c r="A104" s="3" t="str">
        <f>C103&amp;D103&amp;E103</f>
        <v>Canoe SprintCanoe Double 500mM</v>
      </c>
      <c r="B104" s="5" t="s">
        <v>306</v>
      </c>
      <c r="C104" s="7" t="s">
        <v>132</v>
      </c>
      <c r="D104" s="5" t="s">
        <v>134</v>
      </c>
      <c r="E104" s="6" t="s">
        <v>8</v>
      </c>
      <c r="F104" t="s">
        <v>36</v>
      </c>
      <c r="G104" t="s">
        <v>29</v>
      </c>
      <c r="H104" t="s">
        <v>27</v>
      </c>
      <c r="K104">
        <f>VLOOKUP(C104&amp;E104&amp;D104,'Team size'!D:E,2,0)</f>
        <v>4</v>
      </c>
    </row>
    <row r="105" spans="1:11" x14ac:dyDescent="0.3">
      <c r="A105" s="3" t="str">
        <f>C104&amp;D104&amp;E104</f>
        <v>Canoe SprintKayak Four 500mW</v>
      </c>
      <c r="B105" s="5" t="s">
        <v>306</v>
      </c>
      <c r="C105" s="7" t="s">
        <v>132</v>
      </c>
      <c r="D105" s="5" t="s">
        <v>134</v>
      </c>
      <c r="E105" s="6" t="s">
        <v>11</v>
      </c>
      <c r="F105" t="s">
        <v>29</v>
      </c>
      <c r="G105" t="s">
        <v>33</v>
      </c>
      <c r="H105" t="s">
        <v>61</v>
      </c>
      <c r="K105">
        <f>VLOOKUP(C105&amp;E105&amp;D105,'Team size'!D:E,2,0)</f>
        <v>4</v>
      </c>
    </row>
    <row r="106" spans="1:11" x14ac:dyDescent="0.3">
      <c r="A106" s="3" t="str">
        <f>C105&amp;D105&amp;E105</f>
        <v>Canoe SprintKayak Four 500mM</v>
      </c>
      <c r="B106" s="5" t="s">
        <v>306</v>
      </c>
      <c r="C106" s="7" t="s">
        <v>132</v>
      </c>
      <c r="D106" s="5" t="s">
        <v>133</v>
      </c>
      <c r="E106" s="6" t="s">
        <v>8</v>
      </c>
      <c r="F106" t="s">
        <v>10</v>
      </c>
      <c r="G106" t="s">
        <v>66</v>
      </c>
      <c r="H106" t="s">
        <v>24</v>
      </c>
      <c r="K106">
        <f>VLOOKUP(C106&amp;E106&amp;D106,'Team size'!D:E,2,0)</f>
        <v>2</v>
      </c>
    </row>
    <row r="107" spans="1:11" x14ac:dyDescent="0.3">
      <c r="A107" s="3" t="str">
        <f>C106&amp;D106&amp;E106</f>
        <v>Canoe SprintCanoe Double 500mW</v>
      </c>
      <c r="B107" s="5" t="s">
        <v>306</v>
      </c>
      <c r="C107" s="7" t="s">
        <v>132</v>
      </c>
      <c r="D107" s="5" t="s">
        <v>135</v>
      </c>
      <c r="E107" s="6" t="s">
        <v>8</v>
      </c>
      <c r="F107" t="s">
        <v>36</v>
      </c>
      <c r="G107" t="s">
        <v>27</v>
      </c>
      <c r="H107" t="s">
        <v>29</v>
      </c>
      <c r="I107" t="s">
        <v>27</v>
      </c>
      <c r="K107">
        <f>VLOOKUP(C107&amp;E107&amp;D107,'Team size'!D:E,2,0)</f>
        <v>2</v>
      </c>
    </row>
    <row r="108" spans="1:11" x14ac:dyDescent="0.3">
      <c r="A108" s="3" t="str">
        <f>C107&amp;D107&amp;E107</f>
        <v>Canoe SprintKayak Double 500mW</v>
      </c>
      <c r="B108" s="5" t="s">
        <v>306</v>
      </c>
      <c r="C108" s="7" t="s">
        <v>132</v>
      </c>
      <c r="D108" s="5" t="s">
        <v>135</v>
      </c>
      <c r="E108" s="6" t="s">
        <v>11</v>
      </c>
      <c r="F108" t="s">
        <v>29</v>
      </c>
      <c r="G108" t="s">
        <v>27</v>
      </c>
      <c r="H108" t="s">
        <v>33</v>
      </c>
      <c r="K108">
        <f>VLOOKUP(C108&amp;E108&amp;D108,'Team size'!D:E,2,0)</f>
        <v>2</v>
      </c>
    </row>
    <row r="109" spans="1:11" x14ac:dyDescent="0.3">
      <c r="A109" s="3" t="str">
        <f>C108&amp;D108&amp;E108</f>
        <v>Canoe SprintKayak Double 500mM</v>
      </c>
      <c r="B109" s="5" t="s">
        <v>306</v>
      </c>
      <c r="C109" s="7" t="s">
        <v>132</v>
      </c>
      <c r="D109" s="5" t="s">
        <v>136</v>
      </c>
      <c r="E109" s="6" t="s">
        <v>11</v>
      </c>
      <c r="F109" t="s">
        <v>38</v>
      </c>
      <c r="G109" t="s">
        <v>311</v>
      </c>
      <c r="H109" t="s">
        <v>318</v>
      </c>
      <c r="K109">
        <f>VLOOKUP(C109&amp;E109&amp;D109,'Team size'!D:E,2,0)</f>
        <v>1</v>
      </c>
    </row>
    <row r="110" spans="1:11" x14ac:dyDescent="0.3">
      <c r="A110" s="3" t="str">
        <f>C109&amp;D109&amp;E109</f>
        <v>Canoe SprintCanoe Single 1000mM</v>
      </c>
      <c r="B110" s="5" t="s">
        <v>306</v>
      </c>
      <c r="C110" s="7" t="s">
        <v>132</v>
      </c>
      <c r="D110" s="5" t="s">
        <v>137</v>
      </c>
      <c r="E110" s="6" t="s">
        <v>8</v>
      </c>
      <c r="F110" t="s">
        <v>36</v>
      </c>
      <c r="G110" t="s">
        <v>27</v>
      </c>
      <c r="H110" t="s">
        <v>342</v>
      </c>
      <c r="K110">
        <f>VLOOKUP(C110&amp;E110&amp;D110,'Team size'!D:E,2,0)</f>
        <v>1</v>
      </c>
    </row>
    <row r="111" spans="1:11" x14ac:dyDescent="0.3">
      <c r="B111" s="5" t="s">
        <v>306</v>
      </c>
      <c r="C111" s="7" t="s">
        <v>132</v>
      </c>
      <c r="D111" s="5" t="s">
        <v>138</v>
      </c>
      <c r="E111" s="6" t="s">
        <v>11</v>
      </c>
      <c r="F111" t="s">
        <v>38</v>
      </c>
      <c r="G111" t="s">
        <v>27</v>
      </c>
      <c r="H111" t="s">
        <v>27</v>
      </c>
      <c r="K111">
        <f>VLOOKUP(C111&amp;E111&amp;D111,'Team size'!D:E,2,0)</f>
        <v>1</v>
      </c>
    </row>
    <row r="112" spans="1:11" x14ac:dyDescent="0.3">
      <c r="B112" s="5" t="s">
        <v>306</v>
      </c>
      <c r="C112" s="7" t="s">
        <v>132</v>
      </c>
      <c r="D112" s="5" t="s">
        <v>139</v>
      </c>
      <c r="E112" s="6" t="s">
        <v>8</v>
      </c>
      <c r="F112" t="s">
        <v>24</v>
      </c>
      <c r="G112" t="s">
        <v>34</v>
      </c>
      <c r="H112" t="s">
        <v>357</v>
      </c>
      <c r="K112">
        <f>VLOOKUP(C112&amp;E112&amp;D112,'Team size'!D:E,2,0)</f>
        <v>1</v>
      </c>
    </row>
    <row r="113" spans="2:11" x14ac:dyDescent="0.3">
      <c r="B113" s="5" t="s">
        <v>307</v>
      </c>
      <c r="C113" s="37" t="s">
        <v>140</v>
      </c>
      <c r="D113" s="5" t="s">
        <v>141</v>
      </c>
      <c r="E113" s="6" t="s">
        <v>8</v>
      </c>
      <c r="F113" t="s">
        <v>10</v>
      </c>
      <c r="G113" t="s">
        <v>34</v>
      </c>
      <c r="H113" t="s">
        <v>33</v>
      </c>
      <c r="K113">
        <f>VLOOKUP(C113&amp;E113&amp;D113,'Team size'!D:E,2,0)</f>
        <v>1</v>
      </c>
    </row>
    <row r="114" spans="2:11" x14ac:dyDescent="0.3">
      <c r="B114" s="5" t="s">
        <v>307</v>
      </c>
      <c r="C114" s="37" t="s">
        <v>140</v>
      </c>
      <c r="D114" s="5" t="s">
        <v>141</v>
      </c>
      <c r="E114" s="6" t="s">
        <v>11</v>
      </c>
      <c r="F114" t="s">
        <v>334</v>
      </c>
      <c r="G114" t="s">
        <v>67</v>
      </c>
      <c r="H114" t="s">
        <v>21</v>
      </c>
      <c r="K114">
        <f>VLOOKUP(C114&amp;E114&amp;D114,'Team size'!D:E,2,0)</f>
        <v>1</v>
      </c>
    </row>
    <row r="115" spans="2:11" x14ac:dyDescent="0.3">
      <c r="B115" s="5" t="s">
        <v>307</v>
      </c>
      <c r="C115" s="7" t="s">
        <v>142</v>
      </c>
      <c r="D115" s="5" t="s">
        <v>143</v>
      </c>
      <c r="E115" s="6" t="s">
        <v>11</v>
      </c>
      <c r="F115" t="s">
        <v>21</v>
      </c>
      <c r="G115" t="s">
        <v>21</v>
      </c>
      <c r="H115" t="s">
        <v>21</v>
      </c>
      <c r="K115">
        <f>VLOOKUP(C115&amp;E115&amp;D115,'Team size'!D:E,2,0)</f>
        <v>1</v>
      </c>
    </row>
    <row r="116" spans="2:11" x14ac:dyDescent="0.3">
      <c r="B116" s="5" t="s">
        <v>307</v>
      </c>
      <c r="C116" s="7" t="s">
        <v>142</v>
      </c>
      <c r="D116" s="5" t="s">
        <v>143</v>
      </c>
      <c r="E116" s="6" t="s">
        <v>8</v>
      </c>
      <c r="F116" t="s">
        <v>33</v>
      </c>
      <c r="G116" t="s">
        <v>14</v>
      </c>
      <c r="H116" t="s">
        <v>37</v>
      </c>
      <c r="K116">
        <f>VLOOKUP(C116&amp;E116&amp;D116,'Team size'!D:E,2,0)</f>
        <v>1</v>
      </c>
    </row>
    <row r="117" spans="2:11" x14ac:dyDescent="0.3">
      <c r="B117" s="5" t="s">
        <v>307</v>
      </c>
      <c r="C117" s="37" t="s">
        <v>147</v>
      </c>
      <c r="D117" s="5" t="s">
        <v>144</v>
      </c>
      <c r="E117" s="6" t="s">
        <v>8</v>
      </c>
      <c r="F117" t="s">
        <v>21</v>
      </c>
      <c r="G117" t="s">
        <v>34</v>
      </c>
      <c r="H117" t="s">
        <v>23</v>
      </c>
      <c r="K117">
        <f>VLOOKUP(C117&amp;E117&amp;D117,'Team size'!D:E,2,0)</f>
        <v>1</v>
      </c>
    </row>
    <row r="118" spans="2:11" x14ac:dyDescent="0.3">
      <c r="B118" s="5" t="s">
        <v>307</v>
      </c>
      <c r="C118" s="37" t="s">
        <v>147</v>
      </c>
      <c r="D118" s="5" t="s">
        <v>144</v>
      </c>
      <c r="E118" s="6" t="s">
        <v>11</v>
      </c>
      <c r="F118" t="s">
        <v>67</v>
      </c>
      <c r="G118" t="s">
        <v>21</v>
      </c>
      <c r="H118" t="s">
        <v>312</v>
      </c>
      <c r="K118">
        <f>VLOOKUP(C118&amp;E118&amp;D118,'Team size'!D:E,2,0)</f>
        <v>1</v>
      </c>
    </row>
    <row r="119" spans="2:11" x14ac:dyDescent="0.3">
      <c r="B119" s="5" t="s">
        <v>307</v>
      </c>
      <c r="C119" s="37" t="s">
        <v>145</v>
      </c>
      <c r="D119" s="5" t="s">
        <v>146</v>
      </c>
      <c r="E119" s="6" t="s">
        <v>8</v>
      </c>
      <c r="F119" t="s">
        <v>33</v>
      </c>
      <c r="G119" t="s">
        <v>67</v>
      </c>
      <c r="H119" t="s">
        <v>34</v>
      </c>
      <c r="K119">
        <f>VLOOKUP(C119&amp;E119&amp;D119,'Team size'!D:E,2,0)</f>
        <v>1</v>
      </c>
    </row>
    <row r="120" spans="2:11" x14ac:dyDescent="0.3">
      <c r="B120" s="5" t="s">
        <v>307</v>
      </c>
      <c r="C120" s="37" t="s">
        <v>145</v>
      </c>
      <c r="D120" s="5" t="s">
        <v>146</v>
      </c>
      <c r="E120" s="6" t="s">
        <v>11</v>
      </c>
      <c r="F120" t="s">
        <v>62</v>
      </c>
      <c r="G120" t="s">
        <v>26</v>
      </c>
      <c r="H120" t="s">
        <v>62</v>
      </c>
      <c r="K120">
        <f>VLOOKUP(C120&amp;E120&amp;D120,'Team size'!D:E,2,0)</f>
        <v>1</v>
      </c>
    </row>
    <row r="121" spans="2:11" x14ac:dyDescent="0.3">
      <c r="B121" s="5" t="s">
        <v>307</v>
      </c>
      <c r="C121" s="7" t="s">
        <v>145</v>
      </c>
      <c r="D121" s="5" t="s">
        <v>148</v>
      </c>
      <c r="E121" s="6" t="s">
        <v>11</v>
      </c>
      <c r="F121" t="s">
        <v>62</v>
      </c>
      <c r="G121" t="s">
        <v>21</v>
      </c>
      <c r="H121" t="s">
        <v>21</v>
      </c>
      <c r="K121">
        <f>VLOOKUP(C121&amp;E121&amp;D121,'Team size'!D:E,2,0)</f>
        <v>1</v>
      </c>
    </row>
    <row r="122" spans="2:11" x14ac:dyDescent="0.3">
      <c r="B122" s="5" t="s">
        <v>307</v>
      </c>
      <c r="C122" s="7" t="s">
        <v>145</v>
      </c>
      <c r="D122" s="5" t="s">
        <v>148</v>
      </c>
      <c r="E122" s="6" t="s">
        <v>8</v>
      </c>
      <c r="F122" t="s">
        <v>34</v>
      </c>
      <c r="G122" t="s">
        <v>14</v>
      </c>
      <c r="H122" t="s">
        <v>62</v>
      </c>
      <c r="K122">
        <f>VLOOKUP(C122&amp;E122&amp;D122,'Team size'!D:E,2,0)</f>
        <v>1</v>
      </c>
    </row>
    <row r="123" spans="2:11" x14ac:dyDescent="0.3">
      <c r="B123" s="5" t="s">
        <v>307</v>
      </c>
      <c r="C123" s="7" t="s">
        <v>149</v>
      </c>
      <c r="D123" s="5" t="s">
        <v>150</v>
      </c>
      <c r="E123" s="6" t="s">
        <v>8</v>
      </c>
      <c r="F123" t="s">
        <v>67</v>
      </c>
      <c r="G123" t="s">
        <v>36</v>
      </c>
      <c r="H123" t="s">
        <v>29</v>
      </c>
      <c r="K123">
        <f>VLOOKUP(C123&amp;E123&amp;D123,'Team size'!D:E,2,0)</f>
        <v>4</v>
      </c>
    </row>
    <row r="124" spans="2:11" x14ac:dyDescent="0.3">
      <c r="B124" s="5" t="s">
        <v>307</v>
      </c>
      <c r="C124" s="7" t="s">
        <v>149</v>
      </c>
      <c r="D124" s="5" t="s">
        <v>150</v>
      </c>
      <c r="E124" s="6" t="s">
        <v>11</v>
      </c>
      <c r="F124" t="s">
        <v>14</v>
      </c>
      <c r="G124" t="s">
        <v>67</v>
      </c>
      <c r="H124" t="s">
        <v>33</v>
      </c>
      <c r="K124">
        <f>VLOOKUP(C124&amp;E124&amp;D124,'Team size'!D:E,2,0)</f>
        <v>4</v>
      </c>
    </row>
    <row r="125" spans="2:11" x14ac:dyDescent="0.3">
      <c r="B125" s="5" t="s">
        <v>307</v>
      </c>
      <c r="C125" s="7" t="s">
        <v>149</v>
      </c>
      <c r="D125" s="5" t="s">
        <v>19</v>
      </c>
      <c r="E125" s="6" t="s">
        <v>11</v>
      </c>
      <c r="F125" t="s">
        <v>33</v>
      </c>
      <c r="G125" t="s">
        <v>67</v>
      </c>
      <c r="H125" t="s">
        <v>26</v>
      </c>
      <c r="K125">
        <f>VLOOKUP(C125&amp;E125&amp;D125,'Team size'!D:E,2,0)</f>
        <v>4</v>
      </c>
    </row>
    <row r="126" spans="2:11" x14ac:dyDescent="0.3">
      <c r="B126" s="5" t="s">
        <v>307</v>
      </c>
      <c r="C126" s="7" t="s">
        <v>149</v>
      </c>
      <c r="D126" s="5" t="s">
        <v>19</v>
      </c>
      <c r="E126" s="6" t="s">
        <v>8</v>
      </c>
      <c r="F126" t="s">
        <v>34</v>
      </c>
      <c r="G126" t="s">
        <v>36</v>
      </c>
      <c r="H126" t="s">
        <v>67</v>
      </c>
      <c r="K126">
        <f>VLOOKUP(C126&amp;E126&amp;D126,'Team size'!D:E,2,0)</f>
        <v>4</v>
      </c>
    </row>
    <row r="127" spans="2:11" x14ac:dyDescent="0.3">
      <c r="B127" s="5" t="s">
        <v>307</v>
      </c>
      <c r="C127" s="7" t="s">
        <v>149</v>
      </c>
      <c r="D127" s="5" t="s">
        <v>151</v>
      </c>
      <c r="E127" s="6" t="s">
        <v>8</v>
      </c>
      <c r="F127" t="s">
        <v>36</v>
      </c>
      <c r="G127" t="s">
        <v>14</v>
      </c>
      <c r="H127" t="s">
        <v>67</v>
      </c>
      <c r="K127">
        <f>VLOOKUP(C127&amp;E127&amp;D127,'Team size'!D:E,2,0)</f>
        <v>1</v>
      </c>
    </row>
    <row r="128" spans="2:11" x14ac:dyDescent="0.3">
      <c r="B128" s="5" t="s">
        <v>307</v>
      </c>
      <c r="C128" s="7" t="s">
        <v>149</v>
      </c>
      <c r="D128" s="5" t="s">
        <v>152</v>
      </c>
      <c r="E128" s="6" t="s">
        <v>11</v>
      </c>
      <c r="F128" t="s">
        <v>21</v>
      </c>
      <c r="G128" t="s">
        <v>337</v>
      </c>
      <c r="H128" t="s">
        <v>62</v>
      </c>
      <c r="K128">
        <f>VLOOKUP(C128&amp;E128&amp;D128,'Team size'!D:E,2,0)</f>
        <v>1</v>
      </c>
    </row>
    <row r="129" spans="2:11" x14ac:dyDescent="0.3">
      <c r="B129" s="5" t="s">
        <v>307</v>
      </c>
      <c r="C129" s="7" t="s">
        <v>149</v>
      </c>
      <c r="D129" s="5" t="s">
        <v>153</v>
      </c>
      <c r="E129" s="6" t="s">
        <v>8</v>
      </c>
      <c r="F129" t="s">
        <v>26</v>
      </c>
      <c r="G129" t="s">
        <v>67</v>
      </c>
      <c r="H129" t="s">
        <v>14</v>
      </c>
      <c r="K129">
        <f>VLOOKUP(C129&amp;E129&amp;D129,'Team size'!D:E,2,0)</f>
        <v>1</v>
      </c>
    </row>
    <row r="130" spans="2:11" x14ac:dyDescent="0.3">
      <c r="B130" s="5" t="s">
        <v>307</v>
      </c>
      <c r="C130" s="7" t="s">
        <v>149</v>
      </c>
      <c r="D130" s="5" t="s">
        <v>154</v>
      </c>
      <c r="E130" s="6" t="s">
        <v>11</v>
      </c>
      <c r="F130" t="s">
        <v>14</v>
      </c>
      <c r="G130" t="s">
        <v>33</v>
      </c>
      <c r="H130" t="s">
        <v>67</v>
      </c>
      <c r="K130">
        <f>VLOOKUP(C130&amp;E130&amp;D130,'Team size'!D:E,2,0)</f>
        <v>1</v>
      </c>
    </row>
    <row r="131" spans="2:11" x14ac:dyDescent="0.3">
      <c r="B131" s="5" t="s">
        <v>307</v>
      </c>
      <c r="C131" s="7" t="s">
        <v>149</v>
      </c>
      <c r="D131" s="5" t="s">
        <v>153</v>
      </c>
      <c r="E131" s="6" t="s">
        <v>11</v>
      </c>
      <c r="F131" t="s">
        <v>337</v>
      </c>
      <c r="G131" t="s">
        <v>26</v>
      </c>
      <c r="H131" t="s">
        <v>342</v>
      </c>
      <c r="K131">
        <f>VLOOKUP(C131&amp;E131&amp;D131,'Team size'!D:E,2,0)</f>
        <v>1</v>
      </c>
    </row>
    <row r="132" spans="2:11" x14ac:dyDescent="0.3">
      <c r="B132" s="5" t="s">
        <v>307</v>
      </c>
      <c r="C132" s="7" t="s">
        <v>149</v>
      </c>
      <c r="D132" s="5" t="s">
        <v>154</v>
      </c>
      <c r="E132" s="6" t="s">
        <v>8</v>
      </c>
      <c r="F132" t="s">
        <v>36</v>
      </c>
      <c r="G132" t="s">
        <v>29</v>
      </c>
      <c r="H132" t="s">
        <v>67</v>
      </c>
      <c r="K132">
        <f>VLOOKUP(C132&amp;E132&amp;D132,'Team size'!D:E,2,0)</f>
        <v>1</v>
      </c>
    </row>
    <row r="133" spans="2:11" x14ac:dyDescent="0.3">
      <c r="B133" s="5" t="s">
        <v>307</v>
      </c>
      <c r="C133" s="7" t="s">
        <v>149</v>
      </c>
      <c r="D133" s="5" t="s">
        <v>151</v>
      </c>
      <c r="E133" s="6" t="s">
        <v>11</v>
      </c>
      <c r="F133" t="s">
        <v>14</v>
      </c>
      <c r="G133" t="s">
        <v>33</v>
      </c>
      <c r="H133" t="s">
        <v>33</v>
      </c>
      <c r="K133">
        <f>VLOOKUP(C133&amp;E133&amp;D133,'Team size'!D:E,2,0)</f>
        <v>1</v>
      </c>
    </row>
    <row r="134" spans="2:11" x14ac:dyDescent="0.3">
      <c r="B134" s="5" t="s">
        <v>307</v>
      </c>
      <c r="C134" s="7" t="s">
        <v>149</v>
      </c>
      <c r="D134" s="5" t="s">
        <v>152</v>
      </c>
      <c r="E134" s="6" t="s">
        <v>8</v>
      </c>
      <c r="F134" t="s">
        <v>34</v>
      </c>
      <c r="G134" t="s">
        <v>35</v>
      </c>
      <c r="H134" t="s">
        <v>36</v>
      </c>
      <c r="K134">
        <f>VLOOKUP(C134&amp;E134&amp;D134,'Team size'!D:E,2,0)</f>
        <v>1</v>
      </c>
    </row>
    <row r="135" spans="2:11" x14ac:dyDescent="0.3">
      <c r="B135" s="5" t="s">
        <v>305</v>
      </c>
      <c r="C135" s="37" t="s">
        <v>155</v>
      </c>
      <c r="D135" s="5" t="s">
        <v>156</v>
      </c>
      <c r="E135" s="6" t="s">
        <v>8</v>
      </c>
      <c r="F135" t="s">
        <v>10</v>
      </c>
      <c r="G135" t="s">
        <v>34</v>
      </c>
      <c r="H135" t="s">
        <v>67</v>
      </c>
      <c r="K135">
        <f>VLOOKUP(C135&amp;E135&amp;D135,'Team size'!D:E,2,0)</f>
        <v>2</v>
      </c>
    </row>
    <row r="136" spans="2:11" x14ac:dyDescent="0.3">
      <c r="B136" s="5" t="s">
        <v>305</v>
      </c>
      <c r="C136" s="37" t="s">
        <v>155</v>
      </c>
      <c r="D136" s="5" t="s">
        <v>157</v>
      </c>
      <c r="E136" s="6" t="s">
        <v>11</v>
      </c>
      <c r="F136" t="s">
        <v>10</v>
      </c>
      <c r="G136" t="s">
        <v>67</v>
      </c>
      <c r="H136" t="s">
        <v>24</v>
      </c>
      <c r="K136">
        <f>VLOOKUP(C136&amp;E136&amp;D136,'Team size'!D:E,2,0)</f>
        <v>2</v>
      </c>
    </row>
    <row r="137" spans="2:11" x14ac:dyDescent="0.3">
      <c r="B137" s="5" t="s">
        <v>305</v>
      </c>
      <c r="C137" s="37" t="s">
        <v>155</v>
      </c>
      <c r="D137" s="5" t="s">
        <v>157</v>
      </c>
      <c r="E137" s="6" t="s">
        <v>8</v>
      </c>
      <c r="F137" t="s">
        <v>10</v>
      </c>
      <c r="G137" t="s">
        <v>330</v>
      </c>
      <c r="H137" t="s">
        <v>34</v>
      </c>
      <c r="K137">
        <f>VLOOKUP(C137&amp;E137&amp;D137,'Team size'!D:E,2,0)</f>
        <v>2</v>
      </c>
    </row>
    <row r="138" spans="2:11" x14ac:dyDescent="0.3">
      <c r="B138" s="5" t="s">
        <v>305</v>
      </c>
      <c r="C138" s="7" t="s">
        <v>155</v>
      </c>
      <c r="D138" s="5" t="s">
        <v>156</v>
      </c>
      <c r="E138" s="6" t="s">
        <v>11</v>
      </c>
      <c r="F138" t="s">
        <v>10</v>
      </c>
      <c r="G138" t="s">
        <v>321</v>
      </c>
      <c r="H138" t="s">
        <v>67</v>
      </c>
      <c r="K138">
        <f>VLOOKUP(C138&amp;E138&amp;D138,'Team size'!D:E,2,0)</f>
        <v>2</v>
      </c>
    </row>
    <row r="139" spans="2:11" x14ac:dyDescent="0.3">
      <c r="B139" s="5" t="s">
        <v>305</v>
      </c>
      <c r="C139" s="7" t="s">
        <v>155</v>
      </c>
      <c r="D139" s="5" t="s">
        <v>158</v>
      </c>
      <c r="E139" s="6" t="s">
        <v>8</v>
      </c>
      <c r="F139" t="s">
        <v>10</v>
      </c>
      <c r="G139" t="s">
        <v>10</v>
      </c>
      <c r="H139" t="s">
        <v>330</v>
      </c>
      <c r="K139">
        <f>VLOOKUP(C139&amp;E139&amp;D139,'Team size'!D:E,2,0)</f>
        <v>1</v>
      </c>
    </row>
    <row r="140" spans="2:11" x14ac:dyDescent="0.3">
      <c r="B140" s="5" t="s">
        <v>305</v>
      </c>
      <c r="C140" s="7" t="s">
        <v>155</v>
      </c>
      <c r="D140" s="5" t="s">
        <v>159</v>
      </c>
      <c r="E140" s="6" t="s">
        <v>11</v>
      </c>
      <c r="F140" t="s">
        <v>10</v>
      </c>
      <c r="G140" t="s">
        <v>10</v>
      </c>
      <c r="H140" t="s">
        <v>321</v>
      </c>
      <c r="K140">
        <f>VLOOKUP(C140&amp;E140&amp;D140,'Team size'!D:E,2,0)</f>
        <v>1</v>
      </c>
    </row>
    <row r="141" spans="2:11" x14ac:dyDescent="0.3">
      <c r="B141" s="5" t="s">
        <v>305</v>
      </c>
      <c r="C141" s="7" t="s">
        <v>155</v>
      </c>
      <c r="D141" s="5" t="s">
        <v>159</v>
      </c>
      <c r="E141" s="6" t="s">
        <v>8</v>
      </c>
      <c r="F141" t="s">
        <v>10</v>
      </c>
      <c r="G141" t="s">
        <v>33</v>
      </c>
      <c r="H141" t="s">
        <v>10</v>
      </c>
      <c r="K141">
        <f>VLOOKUP(C141&amp;E141&amp;D141,'Team size'!D:E,2,0)</f>
        <v>1</v>
      </c>
    </row>
    <row r="142" spans="2:11" x14ac:dyDescent="0.3">
      <c r="B142" s="5" t="s">
        <v>305</v>
      </c>
      <c r="C142" s="7" t="s">
        <v>155</v>
      </c>
      <c r="D142" s="5" t="s">
        <v>158</v>
      </c>
      <c r="E142" s="6" t="s">
        <v>11</v>
      </c>
      <c r="F142" t="s">
        <v>10</v>
      </c>
      <c r="G142" t="s">
        <v>25</v>
      </c>
      <c r="H142" t="s">
        <v>67</v>
      </c>
      <c r="K142">
        <f>VLOOKUP(C142&amp;E142&amp;D142,'Team size'!D:E,2,0)</f>
        <v>1</v>
      </c>
    </row>
    <row r="143" spans="2:11" x14ac:dyDescent="0.3">
      <c r="B143" s="5" t="s">
        <v>160</v>
      </c>
      <c r="C143" s="37" t="s">
        <v>160</v>
      </c>
      <c r="D143" s="5" t="s">
        <v>161</v>
      </c>
      <c r="E143" s="39" t="s">
        <v>68</v>
      </c>
      <c r="F143" t="s">
        <v>67</v>
      </c>
      <c r="G143" t="s">
        <v>21</v>
      </c>
      <c r="H143" t="s">
        <v>25</v>
      </c>
      <c r="K143">
        <f>VLOOKUP(C143&amp;E143&amp;D143,'Team size'!D:E,2,0)</f>
        <v>4</v>
      </c>
    </row>
    <row r="144" spans="2:11" x14ac:dyDescent="0.3">
      <c r="B144" s="5" t="s">
        <v>160</v>
      </c>
      <c r="C144" s="37" t="s">
        <v>160</v>
      </c>
      <c r="D144" s="5" t="s">
        <v>162</v>
      </c>
      <c r="E144" s="39" t="s">
        <v>68</v>
      </c>
      <c r="F144" t="s">
        <v>29</v>
      </c>
      <c r="G144" t="s">
        <v>33</v>
      </c>
      <c r="H144" t="s">
        <v>67</v>
      </c>
      <c r="K144">
        <f>VLOOKUP(C144&amp;E144&amp;D144,'Team size'!D:E,2,0)</f>
        <v>1</v>
      </c>
    </row>
    <row r="145" spans="2:11" x14ac:dyDescent="0.3">
      <c r="B145" s="5" t="s">
        <v>160</v>
      </c>
      <c r="C145" s="7" t="s">
        <v>160</v>
      </c>
      <c r="D145" s="5" t="s">
        <v>163</v>
      </c>
      <c r="E145" s="39" t="s">
        <v>68</v>
      </c>
      <c r="F145" t="s">
        <v>67</v>
      </c>
      <c r="G145" t="s">
        <v>34</v>
      </c>
      <c r="H145" t="s">
        <v>21</v>
      </c>
      <c r="K145">
        <f>VLOOKUP(C145&amp;E145&amp;D145,'Team size'!D:E,2,0)</f>
        <v>4</v>
      </c>
    </row>
    <row r="146" spans="2:11" x14ac:dyDescent="0.3">
      <c r="B146" s="5" t="s">
        <v>160</v>
      </c>
      <c r="C146" s="7" t="s">
        <v>160</v>
      </c>
      <c r="D146" s="5" t="s">
        <v>164</v>
      </c>
      <c r="E146" s="39" t="s">
        <v>68</v>
      </c>
      <c r="F146" t="s">
        <v>29</v>
      </c>
      <c r="G146" t="s">
        <v>342</v>
      </c>
      <c r="H146" t="s">
        <v>67</v>
      </c>
      <c r="K146">
        <f>VLOOKUP(C146&amp;E146&amp;D146,'Team size'!D:E,2,0)</f>
        <v>4</v>
      </c>
    </row>
    <row r="147" spans="2:11" x14ac:dyDescent="0.3">
      <c r="B147" s="5" t="s">
        <v>160</v>
      </c>
      <c r="C147" s="7" t="s">
        <v>160</v>
      </c>
      <c r="D147" s="5" t="s">
        <v>292</v>
      </c>
      <c r="E147" s="39" t="s">
        <v>68</v>
      </c>
      <c r="F147" t="s">
        <v>29</v>
      </c>
      <c r="G147" t="s">
        <v>29</v>
      </c>
      <c r="H147" t="s">
        <v>67</v>
      </c>
      <c r="K147">
        <f>VLOOKUP(C147&amp;E147&amp;D147,'Team size'!D:E,2,0)</f>
        <v>1</v>
      </c>
    </row>
    <row r="148" spans="2:11" x14ac:dyDescent="0.3">
      <c r="B148" s="5" t="s">
        <v>160</v>
      </c>
      <c r="C148" s="7" t="s">
        <v>160</v>
      </c>
      <c r="D148" s="5" t="s">
        <v>165</v>
      </c>
      <c r="E148" s="39" t="s">
        <v>68</v>
      </c>
      <c r="F148" t="s">
        <v>29</v>
      </c>
      <c r="G148" t="s">
        <v>37</v>
      </c>
      <c r="H148" t="s">
        <v>14</v>
      </c>
      <c r="K148">
        <f>VLOOKUP(C148&amp;E148&amp;D148,'Team size'!D:E,2,0)</f>
        <v>1</v>
      </c>
    </row>
    <row r="149" spans="2:11" x14ac:dyDescent="0.3">
      <c r="B149" s="5" t="s">
        <v>167</v>
      </c>
      <c r="C149" s="37" t="s">
        <v>167</v>
      </c>
      <c r="D149" s="5" t="s">
        <v>166</v>
      </c>
      <c r="E149" s="38" t="s">
        <v>8</v>
      </c>
      <c r="F149" t="s">
        <v>315</v>
      </c>
      <c r="G149" t="s">
        <v>21</v>
      </c>
      <c r="H149" t="s">
        <v>27</v>
      </c>
      <c r="K149">
        <f>VLOOKUP(C149&amp;E149&amp;D149,'Team size'!D:E,2,0)</f>
        <v>1</v>
      </c>
    </row>
    <row r="150" spans="2:11" x14ac:dyDescent="0.3">
      <c r="B150" s="5" t="s">
        <v>167</v>
      </c>
      <c r="C150" s="37" t="s">
        <v>167</v>
      </c>
      <c r="D150" s="5" t="s">
        <v>168</v>
      </c>
      <c r="E150" s="38" t="s">
        <v>11</v>
      </c>
      <c r="F150" t="s">
        <v>39</v>
      </c>
      <c r="G150" t="s">
        <v>316</v>
      </c>
      <c r="H150" t="s">
        <v>26</v>
      </c>
      <c r="K150">
        <f>VLOOKUP(C150&amp;E150&amp;D150,'Team size'!D:E,2,0)</f>
        <v>1</v>
      </c>
    </row>
    <row r="151" spans="2:11" x14ac:dyDescent="0.3">
      <c r="B151" s="5" t="s">
        <v>167</v>
      </c>
      <c r="C151" s="37" t="s">
        <v>167</v>
      </c>
      <c r="D151" s="5" t="s">
        <v>169</v>
      </c>
      <c r="E151" s="38" t="s">
        <v>8</v>
      </c>
      <c r="F151" t="s">
        <v>34</v>
      </c>
      <c r="G151" t="s">
        <v>34</v>
      </c>
      <c r="H151" t="s">
        <v>24</v>
      </c>
      <c r="K151">
        <f>VLOOKUP(C151&amp;E151&amp;D151,'Team size'!D:E,2,0)</f>
        <v>1</v>
      </c>
    </row>
    <row r="152" spans="2:11" x14ac:dyDescent="0.3">
      <c r="B152" s="5" t="s">
        <v>167</v>
      </c>
      <c r="C152" s="37" t="s">
        <v>167</v>
      </c>
      <c r="D152" s="5" t="s">
        <v>166</v>
      </c>
      <c r="E152" s="38" t="s">
        <v>11</v>
      </c>
      <c r="F152" t="s">
        <v>25</v>
      </c>
      <c r="G152" t="s">
        <v>21</v>
      </c>
      <c r="H152" t="s">
        <v>322</v>
      </c>
      <c r="K152">
        <f>VLOOKUP(C152&amp;E152&amp;D152,'Team size'!D:E,2,0)</f>
        <v>1</v>
      </c>
    </row>
    <row r="153" spans="2:11" x14ac:dyDescent="0.3">
      <c r="B153" s="5" t="s">
        <v>167</v>
      </c>
      <c r="C153" s="37" t="s">
        <v>167</v>
      </c>
      <c r="D153" s="5" t="s">
        <v>168</v>
      </c>
      <c r="E153" s="38" t="s">
        <v>8</v>
      </c>
      <c r="F153" t="s">
        <v>21</v>
      </c>
      <c r="G153" t="s">
        <v>21</v>
      </c>
      <c r="H153" t="s">
        <v>66</v>
      </c>
      <c r="K153">
        <f>VLOOKUP(C153&amp;E153&amp;D153,'Team size'!D:E,2,0)</f>
        <v>1</v>
      </c>
    </row>
    <row r="154" spans="2:11" x14ac:dyDescent="0.3">
      <c r="B154" s="5" t="s">
        <v>167</v>
      </c>
      <c r="C154" s="37" t="s">
        <v>167</v>
      </c>
      <c r="D154" s="5" t="s">
        <v>169</v>
      </c>
      <c r="E154" s="38" t="s">
        <v>11</v>
      </c>
      <c r="F154" t="s">
        <v>315</v>
      </c>
      <c r="G154" t="s">
        <v>26</v>
      </c>
      <c r="H154" t="s">
        <v>34</v>
      </c>
      <c r="K154">
        <f>VLOOKUP(C154&amp;E154&amp;D154,'Team size'!D:E,2,0)</f>
        <v>1</v>
      </c>
    </row>
    <row r="155" spans="2:11" x14ac:dyDescent="0.3">
      <c r="B155" s="5" t="s">
        <v>167</v>
      </c>
      <c r="C155" s="37" t="s">
        <v>167</v>
      </c>
      <c r="D155" s="5" t="s">
        <v>170</v>
      </c>
      <c r="E155" s="38" t="s">
        <v>8</v>
      </c>
      <c r="F155" t="s">
        <v>26</v>
      </c>
      <c r="G155" t="s">
        <v>21</v>
      </c>
      <c r="H155" t="s">
        <v>35</v>
      </c>
      <c r="K155">
        <f>VLOOKUP(C155&amp;E155&amp;D155,'Team size'!D:E,2,0)</f>
        <v>4</v>
      </c>
    </row>
    <row r="156" spans="2:11" x14ac:dyDescent="0.3">
      <c r="B156" s="5" t="s">
        <v>167</v>
      </c>
      <c r="C156" s="37" t="s">
        <v>167</v>
      </c>
      <c r="D156" s="5" t="s">
        <v>171</v>
      </c>
      <c r="E156" s="38" t="s">
        <v>11</v>
      </c>
      <c r="F156" t="s">
        <v>39</v>
      </c>
      <c r="G156" t="s">
        <v>27</v>
      </c>
      <c r="H156" t="s">
        <v>21</v>
      </c>
      <c r="K156">
        <f>VLOOKUP(C156&amp;E156&amp;D156,'Team size'!D:E,2,0)</f>
        <v>4</v>
      </c>
    </row>
    <row r="157" spans="2:11" x14ac:dyDescent="0.3">
      <c r="B157" s="5" t="s">
        <v>167</v>
      </c>
      <c r="C157" s="7" t="s">
        <v>167</v>
      </c>
      <c r="D157" s="5" t="s">
        <v>172</v>
      </c>
      <c r="E157" t="s">
        <v>8</v>
      </c>
      <c r="F157" t="s">
        <v>34</v>
      </c>
      <c r="G157" t="s">
        <v>26</v>
      </c>
      <c r="H157" t="s">
        <v>25</v>
      </c>
      <c r="K157">
        <f>VLOOKUP(C157&amp;E157&amp;D157,'Team size'!D:E,2,0)</f>
        <v>4</v>
      </c>
    </row>
    <row r="158" spans="2:11" x14ac:dyDescent="0.3">
      <c r="B158" s="5" t="s">
        <v>167</v>
      </c>
      <c r="C158" s="7" t="s">
        <v>167</v>
      </c>
      <c r="D158" s="5" t="s">
        <v>170</v>
      </c>
      <c r="E158" t="s">
        <v>11</v>
      </c>
      <c r="F158" t="s">
        <v>27</v>
      </c>
      <c r="G158" t="s">
        <v>25</v>
      </c>
      <c r="H158" t="s">
        <v>38</v>
      </c>
      <c r="K158">
        <f>VLOOKUP(C158&amp;E158&amp;D158,'Team size'!D:E,2,0)</f>
        <v>4</v>
      </c>
    </row>
    <row r="159" spans="2:11" x14ac:dyDescent="0.3">
      <c r="B159" s="5" t="s">
        <v>167</v>
      </c>
      <c r="C159" s="7" t="s">
        <v>167</v>
      </c>
      <c r="D159" s="5" t="s">
        <v>171</v>
      </c>
      <c r="E159" t="s">
        <v>8</v>
      </c>
      <c r="F159" t="s">
        <v>66</v>
      </c>
      <c r="G159" t="s">
        <v>39</v>
      </c>
      <c r="H159" t="s">
        <v>25</v>
      </c>
      <c r="K159">
        <f>VLOOKUP(C159&amp;E159&amp;D159,'Team size'!D:E,2,0)</f>
        <v>4</v>
      </c>
    </row>
    <row r="160" spans="2:11" x14ac:dyDescent="0.3">
      <c r="B160" s="5" t="s">
        <v>167</v>
      </c>
      <c r="C160" s="7" t="s">
        <v>167</v>
      </c>
      <c r="D160" s="5" t="s">
        <v>172</v>
      </c>
      <c r="E160" t="s">
        <v>11</v>
      </c>
      <c r="F160" t="s">
        <v>25</v>
      </c>
      <c r="G160" t="s">
        <v>26</v>
      </c>
      <c r="H160" t="s">
        <v>21</v>
      </c>
      <c r="K160">
        <f>VLOOKUP(C160&amp;E160&amp;D160,'Team size'!D:E,2,0)</f>
        <v>4</v>
      </c>
    </row>
    <row r="161" spans="2:11" x14ac:dyDescent="0.3">
      <c r="B161" s="5" t="s">
        <v>173</v>
      </c>
      <c r="C161" s="7" t="s">
        <v>173</v>
      </c>
      <c r="D161" s="5" t="s">
        <v>173</v>
      </c>
      <c r="E161" t="s">
        <v>11</v>
      </c>
      <c r="F161" t="s">
        <v>61</v>
      </c>
      <c r="G161" t="s">
        <v>21</v>
      </c>
      <c r="H161" t="s">
        <v>368</v>
      </c>
      <c r="K161">
        <f>VLOOKUP(C161&amp;E161&amp;D161,'Team size'!D:E,2,0)</f>
        <v>22</v>
      </c>
    </row>
    <row r="162" spans="2:11" x14ac:dyDescent="0.3">
      <c r="B162" s="5" t="s">
        <v>173</v>
      </c>
      <c r="C162" s="7" t="s">
        <v>173</v>
      </c>
      <c r="D162" s="5" t="s">
        <v>173</v>
      </c>
      <c r="E162" t="s">
        <v>8</v>
      </c>
      <c r="F162" t="s">
        <v>34</v>
      </c>
      <c r="G162" t="s">
        <v>311</v>
      </c>
      <c r="H162" t="s">
        <v>29</v>
      </c>
      <c r="K162">
        <f>VLOOKUP(C162&amp;E162&amp;D162,'Team size'!D:E,2,0)</f>
        <v>22</v>
      </c>
    </row>
    <row r="163" spans="2:11" x14ac:dyDescent="0.3">
      <c r="B163" s="5" t="s">
        <v>174</v>
      </c>
      <c r="C163" s="7" t="s">
        <v>174</v>
      </c>
      <c r="D163" s="5" t="s">
        <v>174</v>
      </c>
      <c r="E163" t="s">
        <v>11</v>
      </c>
      <c r="F163" t="s">
        <v>34</v>
      </c>
      <c r="G163" t="s">
        <v>67</v>
      </c>
      <c r="H163" t="s">
        <v>25</v>
      </c>
      <c r="K163">
        <f>VLOOKUP(C163&amp;E163&amp;D163,'Team size'!D:E,2,0)</f>
        <v>1</v>
      </c>
    </row>
    <row r="164" spans="2:11" x14ac:dyDescent="0.3">
      <c r="B164" s="5" t="s">
        <v>174</v>
      </c>
      <c r="C164" s="7" t="s">
        <v>174</v>
      </c>
      <c r="D164" s="5" t="s">
        <v>174</v>
      </c>
      <c r="E164" t="s">
        <v>8</v>
      </c>
      <c r="F164" t="s">
        <v>36</v>
      </c>
      <c r="G164" t="s">
        <v>29</v>
      </c>
      <c r="H164" t="s">
        <v>10</v>
      </c>
      <c r="K164">
        <f>VLOOKUP(C164&amp;E164&amp;D164,'Team size'!D:E,2,0)</f>
        <v>1</v>
      </c>
    </row>
    <row r="165" spans="2:11" x14ac:dyDescent="0.3">
      <c r="B165" s="5" t="s">
        <v>175</v>
      </c>
      <c r="C165" s="7" t="s">
        <v>175</v>
      </c>
      <c r="D165" s="5" t="s">
        <v>175</v>
      </c>
      <c r="E165" t="s">
        <v>8</v>
      </c>
      <c r="F165" t="s">
        <v>20</v>
      </c>
      <c r="G165" t="s">
        <v>21</v>
      </c>
      <c r="H165" t="s">
        <v>342</v>
      </c>
      <c r="K165">
        <f>VLOOKUP(C165&amp;E165&amp;D165,'Team size'!D:E,2,0)</f>
        <v>16</v>
      </c>
    </row>
    <row r="166" spans="2:11" x14ac:dyDescent="0.3">
      <c r="B166" s="5" t="s">
        <v>175</v>
      </c>
      <c r="C166" s="7" t="s">
        <v>175</v>
      </c>
      <c r="D166" s="5" t="s">
        <v>175</v>
      </c>
      <c r="E166" t="s">
        <v>11</v>
      </c>
      <c r="F166" t="s">
        <v>342</v>
      </c>
      <c r="G166" t="s">
        <v>29</v>
      </c>
      <c r="H166" t="s">
        <v>61</v>
      </c>
      <c r="K166">
        <f>VLOOKUP(C166&amp;E166&amp;D166,'Team size'!D:E,2,0)</f>
        <v>16</v>
      </c>
    </row>
    <row r="167" spans="2:11" x14ac:dyDescent="0.3">
      <c r="B167" s="5" t="s">
        <v>176</v>
      </c>
      <c r="C167" s="7" t="s">
        <v>176</v>
      </c>
      <c r="D167" s="5" t="s">
        <v>176</v>
      </c>
      <c r="E167" t="s">
        <v>11</v>
      </c>
      <c r="F167" t="s">
        <v>14</v>
      </c>
      <c r="G167" t="s">
        <v>29</v>
      </c>
      <c r="H167" t="s">
        <v>317</v>
      </c>
      <c r="K167">
        <f>VLOOKUP(C167&amp;E167&amp;D167,'Team size'!D:E,2,0)</f>
        <v>18</v>
      </c>
    </row>
    <row r="168" spans="2:11" x14ac:dyDescent="0.3">
      <c r="B168" s="5" t="s">
        <v>176</v>
      </c>
      <c r="C168" s="7" t="s">
        <v>176</v>
      </c>
      <c r="D168" s="5" t="s">
        <v>176</v>
      </c>
      <c r="E168" t="s">
        <v>8</v>
      </c>
      <c r="F168" t="s">
        <v>14</v>
      </c>
      <c r="G168" t="s">
        <v>10</v>
      </c>
      <c r="H168" t="s">
        <v>334</v>
      </c>
      <c r="K168">
        <f>VLOOKUP(C168&amp;E168&amp;D168,'Team size'!D:E,2,0)</f>
        <v>18</v>
      </c>
    </row>
    <row r="169" spans="2:11" x14ac:dyDescent="0.3">
      <c r="B169" s="5" t="s">
        <v>177</v>
      </c>
      <c r="C169" s="37" t="s">
        <v>177</v>
      </c>
      <c r="D169" s="29" t="s">
        <v>178</v>
      </c>
      <c r="E169" s="38" t="s">
        <v>8</v>
      </c>
      <c r="F169" t="s">
        <v>25</v>
      </c>
      <c r="G169" t="s">
        <v>313</v>
      </c>
      <c r="H169" t="s">
        <v>23</v>
      </c>
      <c r="I169" t="s">
        <v>21</v>
      </c>
      <c r="K169">
        <f>VLOOKUP(C169&amp;E169&amp;D169,'Team size'!D:E,2,0)</f>
        <v>1</v>
      </c>
    </row>
    <row r="170" spans="2:11" x14ac:dyDescent="0.3">
      <c r="B170" s="5" t="s">
        <v>177</v>
      </c>
      <c r="C170" s="37" t="s">
        <v>177</v>
      </c>
      <c r="D170" s="29" t="s">
        <v>179</v>
      </c>
      <c r="E170" s="38" t="s">
        <v>11</v>
      </c>
      <c r="F170" t="s">
        <v>309</v>
      </c>
      <c r="G170" t="s">
        <v>21</v>
      </c>
      <c r="H170" t="s">
        <v>61</v>
      </c>
      <c r="I170" t="s">
        <v>25</v>
      </c>
      <c r="K170">
        <f>VLOOKUP(C170&amp;E170&amp;D170,'Team size'!D:E,2,0)</f>
        <v>1</v>
      </c>
    </row>
    <row r="171" spans="2:11" x14ac:dyDescent="0.3">
      <c r="B171" s="5" t="s">
        <v>177</v>
      </c>
      <c r="C171" s="37" t="s">
        <v>177</v>
      </c>
      <c r="D171" s="29" t="s">
        <v>180</v>
      </c>
      <c r="E171" s="38" t="s">
        <v>11</v>
      </c>
      <c r="F171" t="s">
        <v>25</v>
      </c>
      <c r="G171" t="s">
        <v>311</v>
      </c>
      <c r="H171" t="s">
        <v>309</v>
      </c>
      <c r="I171" t="s">
        <v>318</v>
      </c>
      <c r="K171">
        <f>VLOOKUP(C171&amp;E171&amp;D171,'Team size'!D:E,2,0)</f>
        <v>1</v>
      </c>
    </row>
    <row r="172" spans="2:11" x14ac:dyDescent="0.3">
      <c r="B172" s="5" t="s">
        <v>177</v>
      </c>
      <c r="C172" s="37" t="s">
        <v>177</v>
      </c>
      <c r="D172" s="29" t="s">
        <v>181</v>
      </c>
      <c r="E172" s="38" t="s">
        <v>8</v>
      </c>
      <c r="F172" t="s">
        <v>319</v>
      </c>
      <c r="G172" t="s">
        <v>320</v>
      </c>
      <c r="H172" t="s">
        <v>311</v>
      </c>
      <c r="I172" t="s">
        <v>21</v>
      </c>
      <c r="K172">
        <f>VLOOKUP(C172&amp;E172&amp;D172,'Team size'!D:E,2,0)</f>
        <v>1</v>
      </c>
    </row>
    <row r="173" spans="2:11" x14ac:dyDescent="0.3">
      <c r="B173" s="5" t="s">
        <v>177</v>
      </c>
      <c r="C173" s="37" t="s">
        <v>177</v>
      </c>
      <c r="D173" s="29" t="s">
        <v>182</v>
      </c>
      <c r="E173" s="38" t="s">
        <v>8</v>
      </c>
      <c r="F173" t="s">
        <v>24</v>
      </c>
      <c r="G173" t="s">
        <v>39</v>
      </c>
      <c r="H173" t="s">
        <v>25</v>
      </c>
      <c r="I173" t="s">
        <v>21</v>
      </c>
      <c r="K173">
        <f>VLOOKUP(C173&amp;E173&amp;D173,'Team size'!D:E,2,0)</f>
        <v>1</v>
      </c>
    </row>
    <row r="174" spans="2:11" x14ac:dyDescent="0.3">
      <c r="B174" s="5" t="s">
        <v>177</v>
      </c>
      <c r="C174" s="37" t="s">
        <v>177</v>
      </c>
      <c r="D174" s="29" t="s">
        <v>183</v>
      </c>
      <c r="E174" s="38" t="s">
        <v>11</v>
      </c>
      <c r="F174" t="s">
        <v>325</v>
      </c>
      <c r="G174" t="s">
        <v>21</v>
      </c>
      <c r="H174" t="s">
        <v>318</v>
      </c>
      <c r="I174" t="s">
        <v>25</v>
      </c>
      <c r="K174">
        <f>VLOOKUP(C174&amp;E174&amp;D174,'Team size'!D:E,2,0)</f>
        <v>1</v>
      </c>
    </row>
    <row r="175" spans="2:11" x14ac:dyDescent="0.3">
      <c r="B175" s="5" t="s">
        <v>177</v>
      </c>
      <c r="C175" s="37" t="s">
        <v>177</v>
      </c>
      <c r="D175" s="29" t="s">
        <v>184</v>
      </c>
      <c r="E175" s="38" t="s">
        <v>11</v>
      </c>
      <c r="F175" t="s">
        <v>25</v>
      </c>
      <c r="G175" t="s">
        <v>333</v>
      </c>
      <c r="H175" t="s">
        <v>39</v>
      </c>
      <c r="I175" t="s">
        <v>332</v>
      </c>
      <c r="K175">
        <f>VLOOKUP(C175&amp;E175&amp;D175,'Team size'!D:E,2,0)</f>
        <v>1</v>
      </c>
    </row>
    <row r="176" spans="2:11" x14ac:dyDescent="0.3">
      <c r="B176" s="5" t="s">
        <v>177</v>
      </c>
      <c r="C176" s="37" t="s">
        <v>177</v>
      </c>
      <c r="D176" s="29" t="s">
        <v>185</v>
      </c>
      <c r="E176" s="38" t="s">
        <v>8</v>
      </c>
      <c r="F176" t="s">
        <v>28</v>
      </c>
      <c r="G176" t="s">
        <v>321</v>
      </c>
      <c r="H176" t="s">
        <v>21</v>
      </c>
      <c r="I176" t="s">
        <v>320</v>
      </c>
      <c r="K176">
        <f>VLOOKUP(C176&amp;E176&amp;D176,'Team size'!D:E,2,0)</f>
        <v>1</v>
      </c>
    </row>
    <row r="177" spans="2:11" x14ac:dyDescent="0.3">
      <c r="B177" s="5" t="s">
        <v>177</v>
      </c>
      <c r="C177" s="7" t="s">
        <v>177</v>
      </c>
      <c r="D177" s="29" t="s">
        <v>186</v>
      </c>
      <c r="E177" t="s">
        <v>8</v>
      </c>
      <c r="F177" t="s">
        <v>324</v>
      </c>
      <c r="G177" t="s">
        <v>29</v>
      </c>
      <c r="H177" t="s">
        <v>22</v>
      </c>
      <c r="I177" t="s">
        <v>62</v>
      </c>
      <c r="K177">
        <f>VLOOKUP(C177&amp;E177&amp;D177,'Team size'!D:E,2,0)</f>
        <v>1</v>
      </c>
    </row>
    <row r="178" spans="2:11" x14ac:dyDescent="0.3">
      <c r="B178" s="5" t="s">
        <v>177</v>
      </c>
      <c r="C178" s="7" t="s">
        <v>177</v>
      </c>
      <c r="D178" s="29" t="s">
        <v>187</v>
      </c>
      <c r="E178" t="s">
        <v>11</v>
      </c>
      <c r="F178" t="s">
        <v>333</v>
      </c>
      <c r="G178" t="s">
        <v>25</v>
      </c>
      <c r="H178" t="s">
        <v>338</v>
      </c>
      <c r="I178" t="s">
        <v>21</v>
      </c>
      <c r="K178">
        <f>VLOOKUP(C178&amp;E178&amp;D178,'Team size'!D:E,2,0)</f>
        <v>1</v>
      </c>
    </row>
    <row r="179" spans="2:11" x14ac:dyDescent="0.3">
      <c r="B179" s="5" t="s">
        <v>177</v>
      </c>
      <c r="C179" s="7" t="s">
        <v>177</v>
      </c>
      <c r="D179" s="29" t="s">
        <v>188</v>
      </c>
      <c r="E179" t="s">
        <v>11</v>
      </c>
      <c r="F179" t="s">
        <v>325</v>
      </c>
      <c r="G179" t="s">
        <v>333</v>
      </c>
      <c r="H179" t="s">
        <v>319</v>
      </c>
      <c r="I179" t="s">
        <v>336</v>
      </c>
      <c r="K179">
        <f>VLOOKUP(C179&amp;E179&amp;D179,'Team size'!D:E,2,0)</f>
        <v>1</v>
      </c>
    </row>
    <row r="180" spans="2:11" x14ac:dyDescent="0.3">
      <c r="B180" s="5" t="s">
        <v>177</v>
      </c>
      <c r="C180" s="7" t="s">
        <v>177</v>
      </c>
      <c r="D180" s="29" t="s">
        <v>189</v>
      </c>
      <c r="E180" t="s">
        <v>8</v>
      </c>
      <c r="F180" t="s">
        <v>26</v>
      </c>
      <c r="G180" t="s">
        <v>336</v>
      </c>
      <c r="H180" t="s">
        <v>337</v>
      </c>
      <c r="I180" t="s">
        <v>10</v>
      </c>
      <c r="K180">
        <f>VLOOKUP(C180&amp;E180&amp;D180,'Team size'!D:E,2,0)</f>
        <v>1</v>
      </c>
    </row>
    <row r="181" spans="2:11" x14ac:dyDescent="0.3">
      <c r="B181" s="5" t="s">
        <v>177</v>
      </c>
      <c r="C181" s="7" t="s">
        <v>177</v>
      </c>
      <c r="D181" s="29" t="s">
        <v>190</v>
      </c>
      <c r="E181" t="s">
        <v>8</v>
      </c>
      <c r="F181" t="s">
        <v>311</v>
      </c>
      <c r="G181" t="s">
        <v>336</v>
      </c>
      <c r="H181" t="s">
        <v>21</v>
      </c>
      <c r="I181" t="s">
        <v>39</v>
      </c>
      <c r="K181">
        <f>VLOOKUP(C181&amp;E181&amp;D181,'Team size'!D:E,2,0)</f>
        <v>1</v>
      </c>
    </row>
    <row r="182" spans="2:11" x14ac:dyDescent="0.3">
      <c r="B182" s="5" t="s">
        <v>177</v>
      </c>
      <c r="C182" s="7" t="s">
        <v>177</v>
      </c>
      <c r="D182" s="29" t="s">
        <v>191</v>
      </c>
      <c r="E182" t="s">
        <v>11</v>
      </c>
      <c r="F182" t="s">
        <v>21</v>
      </c>
      <c r="G182" t="s">
        <v>39</v>
      </c>
      <c r="H182" t="s">
        <v>332</v>
      </c>
      <c r="I182" t="s">
        <v>319</v>
      </c>
      <c r="K182">
        <f>VLOOKUP(C182&amp;E182&amp;D182,'Team size'!D:E,2,0)</f>
        <v>1</v>
      </c>
    </row>
    <row r="183" spans="2:11" x14ac:dyDescent="0.3">
      <c r="B183" s="5" t="s">
        <v>177</v>
      </c>
      <c r="C183" s="7" t="s">
        <v>177</v>
      </c>
      <c r="D183" s="5" t="s">
        <v>12</v>
      </c>
      <c r="E183" t="s">
        <v>13</v>
      </c>
      <c r="F183" t="s">
        <v>21</v>
      </c>
      <c r="G183" t="s">
        <v>25</v>
      </c>
      <c r="H183" t="s">
        <v>39</v>
      </c>
      <c r="I183" t="s">
        <v>311</v>
      </c>
      <c r="K183">
        <f>VLOOKUP(C183&amp;E183&amp;D183,'Team size'!D:E,2,0)</f>
        <v>11</v>
      </c>
    </row>
    <row r="184" spans="2:11" x14ac:dyDescent="0.3">
      <c r="B184" s="5" t="s">
        <v>305</v>
      </c>
      <c r="C184" s="7" t="s">
        <v>192</v>
      </c>
      <c r="D184" s="5" t="s">
        <v>193</v>
      </c>
      <c r="E184" t="s">
        <v>8</v>
      </c>
      <c r="F184" t="s">
        <v>14</v>
      </c>
      <c r="G184" t="s">
        <v>33</v>
      </c>
      <c r="H184" t="s">
        <v>26</v>
      </c>
      <c r="K184">
        <f>VLOOKUP(C184&amp;E184&amp;D184,'Team size'!D:E,2,0)</f>
        <v>1</v>
      </c>
    </row>
    <row r="185" spans="2:11" x14ac:dyDescent="0.3">
      <c r="B185" s="5" t="s">
        <v>305</v>
      </c>
      <c r="C185" s="7" t="s">
        <v>192</v>
      </c>
      <c r="D185" s="5" t="s">
        <v>193</v>
      </c>
      <c r="E185" t="s">
        <v>11</v>
      </c>
      <c r="F185" t="s">
        <v>27</v>
      </c>
      <c r="G185" t="s">
        <v>29</v>
      </c>
      <c r="H185" t="s">
        <v>27</v>
      </c>
      <c r="K185">
        <f>VLOOKUP(C185&amp;E185&amp;D185,'Team size'!D:E,2,0)</f>
        <v>1</v>
      </c>
    </row>
    <row r="186" spans="2:11" x14ac:dyDescent="0.3">
      <c r="B186" s="5" t="s">
        <v>194</v>
      </c>
      <c r="C186" s="7" t="s">
        <v>194</v>
      </c>
      <c r="D186" s="5" t="s">
        <v>194</v>
      </c>
      <c r="E186" t="s">
        <v>11</v>
      </c>
      <c r="F186" t="s">
        <v>322</v>
      </c>
      <c r="G186" t="s">
        <v>25</v>
      </c>
      <c r="H186" t="s">
        <v>26</v>
      </c>
      <c r="K186">
        <f>VLOOKUP(C186&amp;E186&amp;D186,'Team size'!D:E,2,0)</f>
        <v>1</v>
      </c>
    </row>
    <row r="187" spans="2:11" x14ac:dyDescent="0.3">
      <c r="B187" s="5" t="s">
        <v>194</v>
      </c>
      <c r="C187" s="7" t="s">
        <v>194</v>
      </c>
      <c r="D187" s="5" t="s">
        <v>194</v>
      </c>
      <c r="E187" t="s">
        <v>8</v>
      </c>
      <c r="F187" t="s">
        <v>27</v>
      </c>
      <c r="G187" t="s">
        <v>21</v>
      </c>
      <c r="H187" t="s">
        <v>39</v>
      </c>
      <c r="K187">
        <f>VLOOKUP(C187&amp;E187&amp;D187,'Team size'!D:E,2,0)</f>
        <v>1</v>
      </c>
    </row>
    <row r="188" spans="2:11" x14ac:dyDescent="0.3">
      <c r="B188" s="5" t="s">
        <v>304</v>
      </c>
      <c r="C188" s="7" t="s">
        <v>195</v>
      </c>
      <c r="D188" s="5" t="s">
        <v>71</v>
      </c>
      <c r="E188" t="s">
        <v>68</v>
      </c>
      <c r="F188" t="s">
        <v>29</v>
      </c>
      <c r="G188" t="s">
        <v>369</v>
      </c>
      <c r="H188" t="s">
        <v>26</v>
      </c>
      <c r="K188">
        <f>VLOOKUP(C188&amp;E188&amp;D188,'Team size'!D:E,2,0)</f>
        <v>1</v>
      </c>
    </row>
    <row r="189" spans="2:11" x14ac:dyDescent="0.3">
      <c r="B189" s="5" t="s">
        <v>304</v>
      </c>
      <c r="C189" s="7" t="s">
        <v>195</v>
      </c>
      <c r="D189" s="5" t="s">
        <v>196</v>
      </c>
      <c r="E189" t="s">
        <v>68</v>
      </c>
      <c r="F189" t="s">
        <v>10</v>
      </c>
      <c r="G189" t="s">
        <v>336</v>
      </c>
      <c r="H189" t="s">
        <v>26</v>
      </c>
      <c r="K189">
        <f>VLOOKUP(C189&amp;E189&amp;D189,'Team size'!D:E,2,0)</f>
        <v>5</v>
      </c>
    </row>
    <row r="190" spans="2:11" x14ac:dyDescent="0.3">
      <c r="B190" s="5" t="s">
        <v>197</v>
      </c>
      <c r="C190" s="7" t="s">
        <v>197</v>
      </c>
      <c r="D190" s="5" t="s">
        <v>198</v>
      </c>
      <c r="E190" t="s">
        <v>11</v>
      </c>
      <c r="F190" t="s">
        <v>14</v>
      </c>
      <c r="G190" t="s">
        <v>26</v>
      </c>
      <c r="H190" t="s">
        <v>35</v>
      </c>
      <c r="K190">
        <f>VLOOKUP(C190&amp;E190&amp;D190,'Team size'!D:E,2,0)</f>
        <v>4</v>
      </c>
    </row>
    <row r="191" spans="2:11" x14ac:dyDescent="0.3">
      <c r="B191" s="5" t="s">
        <v>197</v>
      </c>
      <c r="C191" s="7" t="s">
        <v>197</v>
      </c>
      <c r="D191" s="5" t="s">
        <v>198</v>
      </c>
      <c r="E191" t="s">
        <v>8</v>
      </c>
      <c r="F191" t="s">
        <v>67</v>
      </c>
      <c r="G191" t="s">
        <v>14</v>
      </c>
      <c r="H191" t="s">
        <v>29</v>
      </c>
      <c r="K191">
        <f>VLOOKUP(C191&amp;E191&amp;D191,'Team size'!D:E,2,0)</f>
        <v>4</v>
      </c>
    </row>
    <row r="192" spans="2:11" x14ac:dyDescent="0.3">
      <c r="B192" s="5" t="s">
        <v>197</v>
      </c>
      <c r="C192" s="7" t="s">
        <v>197</v>
      </c>
      <c r="D192" s="5" t="s">
        <v>199</v>
      </c>
      <c r="E192" t="s">
        <v>8</v>
      </c>
      <c r="F192" t="s">
        <v>36</v>
      </c>
      <c r="G192" t="s">
        <v>327</v>
      </c>
      <c r="H192" t="s">
        <v>67</v>
      </c>
      <c r="K192">
        <f>VLOOKUP(C192&amp;E192&amp;D192,'Team size'!D:E,2,0)</f>
        <v>2</v>
      </c>
    </row>
    <row r="193" spans="2:11" x14ac:dyDescent="0.3">
      <c r="B193" s="5" t="s">
        <v>197</v>
      </c>
      <c r="C193" s="7" t="s">
        <v>197</v>
      </c>
      <c r="D193" s="5" t="s">
        <v>199</v>
      </c>
      <c r="E193" t="s">
        <v>11</v>
      </c>
      <c r="F193" t="s">
        <v>327</v>
      </c>
      <c r="G193" t="s">
        <v>14</v>
      </c>
      <c r="H193" t="s">
        <v>328</v>
      </c>
      <c r="K193">
        <f>VLOOKUP(C193&amp;E193&amp;D193,'Team size'!D:E,2,0)</f>
        <v>2</v>
      </c>
    </row>
    <row r="194" spans="2:11" x14ac:dyDescent="0.3">
      <c r="B194" s="5" t="s">
        <v>197</v>
      </c>
      <c r="C194" s="7" t="s">
        <v>197</v>
      </c>
      <c r="D194" s="5" t="s">
        <v>200</v>
      </c>
      <c r="E194" t="s">
        <v>8</v>
      </c>
      <c r="F194" t="s">
        <v>14</v>
      </c>
      <c r="G194" t="s">
        <v>67</v>
      </c>
      <c r="H194" t="s">
        <v>36</v>
      </c>
      <c r="K194">
        <f>VLOOKUP(C194&amp;E194&amp;D194,'Team size'!D:E,2,0)</f>
        <v>4</v>
      </c>
    </row>
    <row r="195" spans="2:11" x14ac:dyDescent="0.3">
      <c r="B195" s="5" t="s">
        <v>197</v>
      </c>
      <c r="C195" s="7" t="s">
        <v>197</v>
      </c>
      <c r="D195" s="5" t="s">
        <v>200</v>
      </c>
      <c r="E195" t="s">
        <v>11</v>
      </c>
      <c r="F195" t="s">
        <v>34</v>
      </c>
      <c r="G195" t="s">
        <v>36</v>
      </c>
      <c r="H195" t="s">
        <v>67</v>
      </c>
      <c r="K195">
        <f>VLOOKUP(C195&amp;E195&amp;D195,'Team size'!D:E,2,0)</f>
        <v>4</v>
      </c>
    </row>
    <row r="196" spans="2:11" x14ac:dyDescent="0.3">
      <c r="B196" s="5" t="s">
        <v>197</v>
      </c>
      <c r="C196" s="7" t="s">
        <v>197</v>
      </c>
      <c r="D196" s="5" t="s">
        <v>201</v>
      </c>
      <c r="E196" t="s">
        <v>11</v>
      </c>
      <c r="F196" t="s">
        <v>324</v>
      </c>
      <c r="G196" t="s">
        <v>67</v>
      </c>
      <c r="H196" t="s">
        <v>37</v>
      </c>
      <c r="K196">
        <f>VLOOKUP(C196&amp;E196&amp;D196,'Team size'!D:E,2,0)</f>
        <v>2</v>
      </c>
    </row>
    <row r="197" spans="2:11" x14ac:dyDescent="0.3">
      <c r="B197" s="5" t="s">
        <v>197</v>
      </c>
      <c r="C197" s="7" t="s">
        <v>197</v>
      </c>
      <c r="D197" s="5" t="s">
        <v>201</v>
      </c>
      <c r="E197" t="s">
        <v>8</v>
      </c>
      <c r="F197" t="s">
        <v>14</v>
      </c>
      <c r="G197" t="s">
        <v>327</v>
      </c>
      <c r="H197" t="s">
        <v>33</v>
      </c>
      <c r="K197">
        <f>VLOOKUP(C197&amp;E197&amp;D197,'Team size'!D:E,2,0)</f>
        <v>2</v>
      </c>
    </row>
    <row r="198" spans="2:11" x14ac:dyDescent="0.3">
      <c r="B198" s="5" t="s">
        <v>197</v>
      </c>
      <c r="C198" s="7" t="s">
        <v>197</v>
      </c>
      <c r="D198" s="5" t="s">
        <v>202</v>
      </c>
      <c r="E198" t="s">
        <v>11</v>
      </c>
      <c r="F198" t="s">
        <v>328</v>
      </c>
      <c r="G198" t="s">
        <v>26</v>
      </c>
      <c r="H198" t="s">
        <v>338</v>
      </c>
      <c r="K198">
        <f>VLOOKUP(C198&amp;E198&amp;D198,'Team size'!D:E,2,0)</f>
        <v>2</v>
      </c>
    </row>
    <row r="199" spans="2:11" x14ac:dyDescent="0.3">
      <c r="B199" s="5" t="s">
        <v>197</v>
      </c>
      <c r="C199" s="7" t="s">
        <v>197</v>
      </c>
      <c r="D199" s="5" t="s">
        <v>202</v>
      </c>
      <c r="E199" t="s">
        <v>8</v>
      </c>
      <c r="F199" t="s">
        <v>67</v>
      </c>
      <c r="G199" t="s">
        <v>327</v>
      </c>
      <c r="H199" t="s">
        <v>338</v>
      </c>
      <c r="K199">
        <f>VLOOKUP(C199&amp;E199&amp;D199,'Team size'!D:E,2,0)</f>
        <v>2</v>
      </c>
    </row>
    <row r="200" spans="2:11" x14ac:dyDescent="0.3">
      <c r="B200" s="5" t="s">
        <v>197</v>
      </c>
      <c r="C200" s="7" t="s">
        <v>197</v>
      </c>
      <c r="D200" s="5" t="s">
        <v>203</v>
      </c>
      <c r="E200" t="s">
        <v>8</v>
      </c>
      <c r="F200" t="s">
        <v>14</v>
      </c>
      <c r="G200" t="s">
        <v>36</v>
      </c>
      <c r="H200" t="s">
        <v>343</v>
      </c>
      <c r="K200">
        <f>VLOOKUP(C200&amp;E200&amp;D200,'Team size'!D:E,2,0)</f>
        <v>1</v>
      </c>
    </row>
    <row r="201" spans="2:11" x14ac:dyDescent="0.3">
      <c r="B201" s="5" t="s">
        <v>197</v>
      </c>
      <c r="C201" s="7" t="s">
        <v>197</v>
      </c>
      <c r="D201" s="5" t="s">
        <v>203</v>
      </c>
      <c r="E201" t="s">
        <v>11</v>
      </c>
      <c r="F201" t="s">
        <v>29</v>
      </c>
      <c r="G201" t="s">
        <v>339</v>
      </c>
      <c r="H201" t="s">
        <v>14</v>
      </c>
      <c r="K201">
        <f>VLOOKUP(C201&amp;E201&amp;D201,'Team size'!D:E,2,0)</f>
        <v>1</v>
      </c>
    </row>
    <row r="202" spans="2:11" x14ac:dyDescent="0.3">
      <c r="B202" s="5" t="s">
        <v>197</v>
      </c>
      <c r="C202" s="7" t="s">
        <v>197</v>
      </c>
      <c r="D202" s="5" t="s">
        <v>204</v>
      </c>
      <c r="E202" t="s">
        <v>8</v>
      </c>
      <c r="F202" t="s">
        <v>327</v>
      </c>
      <c r="G202" t="s">
        <v>24</v>
      </c>
      <c r="H202" t="s">
        <v>67</v>
      </c>
      <c r="K202">
        <f>VLOOKUP(C202&amp;E202&amp;D202,'Team size'!D:E,2,0)</f>
        <v>8</v>
      </c>
    </row>
    <row r="203" spans="2:11" x14ac:dyDescent="0.3">
      <c r="B203" s="5" t="s">
        <v>197</v>
      </c>
      <c r="C203" s="7" t="s">
        <v>197</v>
      </c>
      <c r="D203" s="5" t="s">
        <v>204</v>
      </c>
      <c r="E203" t="s">
        <v>11</v>
      </c>
      <c r="F203" t="s">
        <v>67</v>
      </c>
      <c r="G203" t="s">
        <v>14</v>
      </c>
      <c r="H203" t="s">
        <v>34</v>
      </c>
      <c r="K203">
        <f>VLOOKUP(C203&amp;E203&amp;D203,'Team size'!D:E,2,0)</f>
        <v>8</v>
      </c>
    </row>
    <row r="204" spans="2:11" x14ac:dyDescent="0.3">
      <c r="B204" s="5" t="s">
        <v>308</v>
      </c>
      <c r="C204" s="37" t="s">
        <v>205</v>
      </c>
      <c r="D204" s="5" t="s">
        <v>205</v>
      </c>
      <c r="E204" s="38" t="s">
        <v>11</v>
      </c>
      <c r="F204" t="s">
        <v>21</v>
      </c>
      <c r="G204" t="s">
        <v>314</v>
      </c>
      <c r="H204" t="s">
        <v>312</v>
      </c>
      <c r="K204">
        <f>VLOOKUP(C204&amp;E204&amp;D204,'Team size'!D:E,2,0)</f>
        <v>12</v>
      </c>
    </row>
    <row r="205" spans="2:11" x14ac:dyDescent="0.3">
      <c r="B205" s="5" t="s">
        <v>308</v>
      </c>
      <c r="C205" s="37" t="s">
        <v>205</v>
      </c>
      <c r="D205" s="5" t="s">
        <v>205</v>
      </c>
      <c r="E205" s="38" t="s">
        <v>8</v>
      </c>
      <c r="F205" t="s">
        <v>36</v>
      </c>
      <c r="G205" t="s">
        <v>24</v>
      </c>
      <c r="H205" t="s">
        <v>34</v>
      </c>
      <c r="K205">
        <f>VLOOKUP(C205&amp;E205&amp;D205,'Team size'!D:E,2,0)</f>
        <v>12</v>
      </c>
    </row>
    <row r="206" spans="2:11" x14ac:dyDescent="0.3">
      <c r="B206" s="5" t="s">
        <v>206</v>
      </c>
      <c r="C206" s="7" t="s">
        <v>206</v>
      </c>
      <c r="D206" s="5" t="s">
        <v>207</v>
      </c>
      <c r="E206" t="s">
        <v>11</v>
      </c>
      <c r="F206" t="s">
        <v>14</v>
      </c>
      <c r="G206" t="s">
        <v>23</v>
      </c>
      <c r="H206" t="s">
        <v>21</v>
      </c>
      <c r="K206">
        <f>VLOOKUP(C206&amp;E206&amp;D206,'Team size'!D:E,2,0)</f>
        <v>2</v>
      </c>
    </row>
    <row r="207" spans="2:11" x14ac:dyDescent="0.3">
      <c r="B207" s="5" t="s">
        <v>206</v>
      </c>
      <c r="C207" s="7" t="s">
        <v>206</v>
      </c>
      <c r="D207" s="5" t="s">
        <v>207</v>
      </c>
      <c r="E207" t="s">
        <v>8</v>
      </c>
      <c r="F207" t="s">
        <v>61</v>
      </c>
      <c r="G207" t="s">
        <v>36</v>
      </c>
      <c r="H207" t="s">
        <v>34</v>
      </c>
      <c r="K207">
        <f>VLOOKUP(C207&amp;E207&amp;D207,'Team size'!D:E,2,0)</f>
        <v>2</v>
      </c>
    </row>
    <row r="208" spans="2:11" x14ac:dyDescent="0.3">
      <c r="B208" s="5" t="s">
        <v>206</v>
      </c>
      <c r="C208" s="7" t="s">
        <v>206</v>
      </c>
      <c r="D208" s="5" t="s">
        <v>208</v>
      </c>
      <c r="E208" t="s">
        <v>8</v>
      </c>
      <c r="F208" t="s">
        <v>26</v>
      </c>
      <c r="G208" t="s">
        <v>336</v>
      </c>
      <c r="H208" t="s">
        <v>67</v>
      </c>
      <c r="K208">
        <f>VLOOKUP(C208&amp;E208&amp;D208,'Team size'!D:E,2,0)</f>
        <v>1</v>
      </c>
    </row>
    <row r="209" spans="2:11" x14ac:dyDescent="0.3">
      <c r="B209" s="5" t="s">
        <v>206</v>
      </c>
      <c r="C209" s="7" t="s">
        <v>206</v>
      </c>
      <c r="D209" s="5" t="s">
        <v>208</v>
      </c>
      <c r="E209" t="s">
        <v>11</v>
      </c>
      <c r="F209" t="s">
        <v>336</v>
      </c>
      <c r="G209" t="s">
        <v>33</v>
      </c>
      <c r="H209" t="s">
        <v>14</v>
      </c>
      <c r="K209">
        <f>VLOOKUP(C209&amp;E209&amp;D209,'Team size'!D:E,2,0)</f>
        <v>1</v>
      </c>
    </row>
    <row r="210" spans="2:11" x14ac:dyDescent="0.3">
      <c r="B210" s="5" t="s">
        <v>206</v>
      </c>
      <c r="C210" s="7" t="s">
        <v>206</v>
      </c>
      <c r="D210" s="5" t="s">
        <v>209</v>
      </c>
      <c r="E210" t="s">
        <v>8</v>
      </c>
      <c r="F210" t="s">
        <v>14</v>
      </c>
      <c r="G210" t="s">
        <v>342</v>
      </c>
      <c r="H210" t="s">
        <v>20</v>
      </c>
      <c r="K210">
        <f>VLOOKUP(C210&amp;E210&amp;D210,'Team size'!D:E,2,0)</f>
        <v>1</v>
      </c>
    </row>
    <row r="211" spans="2:11" x14ac:dyDescent="0.3">
      <c r="B211" s="5" t="s">
        <v>206</v>
      </c>
      <c r="C211" s="7" t="s">
        <v>206</v>
      </c>
      <c r="D211" s="5" t="s">
        <v>209</v>
      </c>
      <c r="E211" t="s">
        <v>11</v>
      </c>
      <c r="F211" t="s">
        <v>33</v>
      </c>
      <c r="G211" t="s">
        <v>365</v>
      </c>
      <c r="H211" t="s">
        <v>366</v>
      </c>
      <c r="K211">
        <f>VLOOKUP(C211&amp;E211&amp;D211,'Team size'!D:E,2,0)</f>
        <v>1</v>
      </c>
    </row>
    <row r="212" spans="2:11" x14ac:dyDescent="0.3">
      <c r="B212" s="5" t="s">
        <v>206</v>
      </c>
      <c r="C212" s="7" t="s">
        <v>206</v>
      </c>
      <c r="D212" s="5" t="s">
        <v>210</v>
      </c>
      <c r="E212" t="s">
        <v>13</v>
      </c>
      <c r="F212" t="s">
        <v>22</v>
      </c>
      <c r="G212" t="s">
        <v>25</v>
      </c>
      <c r="H212" t="s">
        <v>23</v>
      </c>
      <c r="K212">
        <f>VLOOKUP(C212&amp;E212&amp;D212,'Team size'!D:E,2,0)</f>
        <v>2</v>
      </c>
    </row>
    <row r="213" spans="2:11" x14ac:dyDescent="0.3">
      <c r="B213" s="5" t="s">
        <v>206</v>
      </c>
      <c r="C213" s="7" t="s">
        <v>206</v>
      </c>
      <c r="D213" s="5" t="s">
        <v>209</v>
      </c>
      <c r="E213" t="s">
        <v>13</v>
      </c>
      <c r="F213" t="s">
        <v>26</v>
      </c>
      <c r="G213" t="s">
        <v>334</v>
      </c>
      <c r="H213" t="s">
        <v>36</v>
      </c>
      <c r="K213">
        <f>VLOOKUP(C213&amp;E213&amp;D213,'Team size'!D:E,2,0)</f>
        <v>2</v>
      </c>
    </row>
    <row r="214" spans="2:11" x14ac:dyDescent="0.3">
      <c r="B214" s="5" t="s">
        <v>206</v>
      </c>
      <c r="C214" s="7" t="s">
        <v>206</v>
      </c>
      <c r="D214" s="5" t="s">
        <v>211</v>
      </c>
      <c r="E214" t="s">
        <v>11</v>
      </c>
      <c r="F214" t="s">
        <v>22</v>
      </c>
      <c r="G214" t="s">
        <v>28</v>
      </c>
      <c r="H214" t="s">
        <v>374</v>
      </c>
      <c r="K214">
        <f>VLOOKUP(C214&amp;E214&amp;D214,'Team size'!D:E,2,0)</f>
        <v>1</v>
      </c>
    </row>
    <row r="215" spans="2:11" x14ac:dyDescent="0.3">
      <c r="B215" s="5" t="s">
        <v>206</v>
      </c>
      <c r="C215" s="7" t="s">
        <v>206</v>
      </c>
      <c r="D215" s="5" t="s">
        <v>211</v>
      </c>
      <c r="E215" t="s">
        <v>8</v>
      </c>
      <c r="F215" t="s">
        <v>67</v>
      </c>
      <c r="G215" t="s">
        <v>21</v>
      </c>
      <c r="H215" t="s">
        <v>14</v>
      </c>
      <c r="K215">
        <f>VLOOKUP(C215&amp;E215&amp;D215,'Team size'!D:E,2,0)</f>
        <v>1</v>
      </c>
    </row>
    <row r="216" spans="2:11" x14ac:dyDescent="0.3">
      <c r="B216" s="5" t="s">
        <v>212</v>
      </c>
      <c r="C216" s="37" t="s">
        <v>212</v>
      </c>
      <c r="D216" s="5" t="s">
        <v>213</v>
      </c>
      <c r="E216" s="38" t="s">
        <v>13</v>
      </c>
      <c r="F216" t="s">
        <v>10</v>
      </c>
      <c r="G216" t="s">
        <v>39</v>
      </c>
      <c r="H216" t="s">
        <v>309</v>
      </c>
      <c r="K216">
        <f>VLOOKUP(C216&amp;E216&amp;D216,'Team size'!D:E,2,0)</f>
        <v>2</v>
      </c>
    </row>
    <row r="217" spans="2:11" x14ac:dyDescent="0.3">
      <c r="B217" s="5" t="s">
        <v>212</v>
      </c>
      <c r="C217" s="37" t="s">
        <v>212</v>
      </c>
      <c r="D217" s="5" t="s">
        <v>214</v>
      </c>
      <c r="E217" s="38" t="s">
        <v>11</v>
      </c>
      <c r="F217" t="s">
        <v>10</v>
      </c>
      <c r="G217" t="s">
        <v>26</v>
      </c>
      <c r="H217" t="s">
        <v>26</v>
      </c>
      <c r="K217">
        <f>VLOOKUP(C217&amp;E217&amp;D217,'Team size'!D:E,2,0)</f>
        <v>1</v>
      </c>
    </row>
    <row r="218" spans="2:11" x14ac:dyDescent="0.3">
      <c r="B218" s="5" t="s">
        <v>212</v>
      </c>
      <c r="C218" s="37" t="s">
        <v>212</v>
      </c>
      <c r="D218" s="5" t="s">
        <v>214</v>
      </c>
      <c r="E218" s="38" t="s">
        <v>8</v>
      </c>
      <c r="F218" t="s">
        <v>39</v>
      </c>
      <c r="G218" t="s">
        <v>39</v>
      </c>
      <c r="H218" t="s">
        <v>317</v>
      </c>
      <c r="K218">
        <f>VLOOKUP(C218&amp;E218&amp;D218,'Team size'!D:E,2,0)</f>
        <v>1</v>
      </c>
    </row>
    <row r="219" spans="2:11" x14ac:dyDescent="0.3">
      <c r="B219" s="5" t="s">
        <v>212</v>
      </c>
      <c r="C219" s="37" t="s">
        <v>212</v>
      </c>
      <c r="D219" s="5" t="s">
        <v>215</v>
      </c>
      <c r="E219" s="38" t="s">
        <v>8</v>
      </c>
      <c r="F219" t="s">
        <v>39</v>
      </c>
      <c r="G219" t="s">
        <v>10</v>
      </c>
      <c r="H219" t="s">
        <v>37</v>
      </c>
      <c r="K219">
        <f>VLOOKUP(C219&amp;E219&amp;D219,'Team size'!D:E,2,0)</f>
        <v>1</v>
      </c>
    </row>
    <row r="220" spans="2:11" x14ac:dyDescent="0.3">
      <c r="B220" s="5" t="s">
        <v>212</v>
      </c>
      <c r="C220" s="37" t="s">
        <v>212</v>
      </c>
      <c r="D220" s="5" t="s">
        <v>215</v>
      </c>
      <c r="E220" s="38" t="s">
        <v>11</v>
      </c>
      <c r="F220" t="s">
        <v>10</v>
      </c>
      <c r="G220" t="s">
        <v>23</v>
      </c>
      <c r="H220" t="s">
        <v>324</v>
      </c>
      <c r="K220">
        <f>VLOOKUP(C220&amp;E220&amp;D220,'Team size'!D:E,2,0)</f>
        <v>1</v>
      </c>
    </row>
    <row r="221" spans="2:11" x14ac:dyDescent="0.3">
      <c r="B221" s="5" t="s">
        <v>212</v>
      </c>
      <c r="C221" s="37" t="s">
        <v>212</v>
      </c>
      <c r="D221" s="5" t="s">
        <v>216</v>
      </c>
      <c r="E221" s="38" t="s">
        <v>13</v>
      </c>
      <c r="F221" t="s">
        <v>329</v>
      </c>
      <c r="G221" t="s">
        <v>326</v>
      </c>
      <c r="H221" t="s">
        <v>317</v>
      </c>
      <c r="K221">
        <f>VLOOKUP(C221&amp;E221&amp;D221,'Team size'!D:E,2,0)</f>
        <v>2</v>
      </c>
    </row>
    <row r="222" spans="2:11" x14ac:dyDescent="0.3">
      <c r="B222" s="5" t="s">
        <v>212</v>
      </c>
      <c r="C222" s="37" t="s">
        <v>212</v>
      </c>
      <c r="D222" s="5" t="s">
        <v>217</v>
      </c>
      <c r="E222" s="38" t="s">
        <v>11</v>
      </c>
      <c r="F222" t="s">
        <v>67</v>
      </c>
      <c r="G222" t="s">
        <v>10</v>
      </c>
      <c r="H222" t="s">
        <v>331</v>
      </c>
      <c r="K222">
        <f>VLOOKUP(C222&amp;E222&amp;D222,'Team size'!D:E,2,0)</f>
        <v>1</v>
      </c>
    </row>
    <row r="223" spans="2:11" x14ac:dyDescent="0.3">
      <c r="B223" s="5" t="s">
        <v>212</v>
      </c>
      <c r="C223" s="37" t="s">
        <v>212</v>
      </c>
      <c r="D223" s="5" t="s">
        <v>217</v>
      </c>
      <c r="E223" s="38" t="s">
        <v>8</v>
      </c>
      <c r="F223" t="s">
        <v>331</v>
      </c>
      <c r="G223" t="s">
        <v>26</v>
      </c>
      <c r="H223" t="s">
        <v>33</v>
      </c>
      <c r="K223">
        <f>VLOOKUP(C223&amp;E223&amp;D223,'Team size'!D:E,2,0)</f>
        <v>1</v>
      </c>
    </row>
    <row r="224" spans="2:11" x14ac:dyDescent="0.3">
      <c r="B224" s="5" t="s">
        <v>212</v>
      </c>
      <c r="C224" s="7" t="s">
        <v>212</v>
      </c>
      <c r="D224" s="5" t="s">
        <v>218</v>
      </c>
      <c r="E224" t="s">
        <v>11</v>
      </c>
      <c r="F224" t="s">
        <v>10</v>
      </c>
      <c r="G224" t="s">
        <v>66</v>
      </c>
      <c r="H224" t="s">
        <v>317</v>
      </c>
      <c r="K224">
        <f>VLOOKUP(C224&amp;E224&amp;D224,'Team size'!D:E,2,0)</f>
        <v>1</v>
      </c>
    </row>
    <row r="225" spans="2:11" x14ac:dyDescent="0.3">
      <c r="B225" s="5" t="s">
        <v>212</v>
      </c>
      <c r="C225" s="7" t="s">
        <v>212</v>
      </c>
      <c r="D225" s="5" t="s">
        <v>218</v>
      </c>
      <c r="E225" t="s">
        <v>8</v>
      </c>
      <c r="F225" t="s">
        <v>37</v>
      </c>
      <c r="G225" t="s">
        <v>34</v>
      </c>
      <c r="H225" t="s">
        <v>10</v>
      </c>
      <c r="K225">
        <f>VLOOKUP(C225&amp;E225&amp;D225,'Team size'!D:E,2,0)</f>
        <v>1</v>
      </c>
    </row>
    <row r="226" spans="2:11" x14ac:dyDescent="0.3">
      <c r="B226" s="5" t="s">
        <v>212</v>
      </c>
      <c r="C226" s="7" t="s">
        <v>212</v>
      </c>
      <c r="D226" s="5" t="s">
        <v>219</v>
      </c>
      <c r="E226" t="s">
        <v>8</v>
      </c>
      <c r="F226" t="s">
        <v>39</v>
      </c>
      <c r="G226" t="s">
        <v>21</v>
      </c>
      <c r="H226" t="s">
        <v>27</v>
      </c>
      <c r="K226">
        <f>VLOOKUP(C226&amp;E226&amp;D226,'Team size'!D:E,2,0)</f>
        <v>1</v>
      </c>
    </row>
    <row r="227" spans="2:11" x14ac:dyDescent="0.3">
      <c r="B227" s="5" t="s">
        <v>212</v>
      </c>
      <c r="C227" s="7" t="s">
        <v>212</v>
      </c>
      <c r="D227" s="5" t="s">
        <v>220</v>
      </c>
      <c r="E227" t="s">
        <v>11</v>
      </c>
      <c r="F227" t="s">
        <v>34</v>
      </c>
      <c r="G227" t="s">
        <v>34</v>
      </c>
      <c r="H227" t="s">
        <v>345</v>
      </c>
      <c r="K227">
        <f>VLOOKUP(C227&amp;E227&amp;D227,'Team size'!D:E,2,0)</f>
        <v>1</v>
      </c>
    </row>
    <row r="228" spans="2:11" x14ac:dyDescent="0.3">
      <c r="B228" s="5" t="s">
        <v>212</v>
      </c>
      <c r="C228" s="7" t="s">
        <v>212</v>
      </c>
      <c r="D228" s="5" t="s">
        <v>220</v>
      </c>
      <c r="E228" t="s">
        <v>8</v>
      </c>
      <c r="F228" t="s">
        <v>353</v>
      </c>
      <c r="G228" t="s">
        <v>67</v>
      </c>
      <c r="H228" t="s">
        <v>34</v>
      </c>
      <c r="K228">
        <f>VLOOKUP(C228&amp;E228&amp;D228,'Team size'!D:E,2,0)</f>
        <v>1</v>
      </c>
    </row>
    <row r="229" spans="2:11" x14ac:dyDescent="0.3">
      <c r="B229" s="5" t="s">
        <v>212</v>
      </c>
      <c r="C229" s="7" t="s">
        <v>212</v>
      </c>
      <c r="D229" s="5" t="s">
        <v>221</v>
      </c>
      <c r="E229" t="s">
        <v>11</v>
      </c>
      <c r="F229" t="s">
        <v>10</v>
      </c>
      <c r="G229" t="s">
        <v>39</v>
      </c>
      <c r="H229" t="s">
        <v>10</v>
      </c>
      <c r="K229">
        <f>VLOOKUP(C229&amp;E229&amp;D229,'Team size'!D:E,2,0)</f>
        <v>1</v>
      </c>
    </row>
    <row r="230" spans="2:11" x14ac:dyDescent="0.3">
      <c r="B230" s="5" t="s">
        <v>212</v>
      </c>
      <c r="C230" s="7" t="s">
        <v>212</v>
      </c>
      <c r="D230" s="5" t="s">
        <v>222</v>
      </c>
      <c r="E230" t="s">
        <v>13</v>
      </c>
      <c r="F230" t="s">
        <v>26</v>
      </c>
      <c r="G230" t="s">
        <v>34</v>
      </c>
      <c r="H230" t="s">
        <v>10</v>
      </c>
      <c r="K230">
        <f>VLOOKUP(C230&amp;E230&amp;D230,'Team size'!D:E,2,0)</f>
        <v>2</v>
      </c>
    </row>
    <row r="231" spans="2:11" x14ac:dyDescent="0.3">
      <c r="B231" s="5" t="s">
        <v>223</v>
      </c>
      <c r="C231" s="37" t="s">
        <v>223</v>
      </c>
      <c r="D231" s="5" t="s">
        <v>224</v>
      </c>
      <c r="E231" s="38" t="s">
        <v>11</v>
      </c>
      <c r="F231" t="s">
        <v>25</v>
      </c>
      <c r="G231" t="s">
        <v>34</v>
      </c>
      <c r="H231" t="s">
        <v>34</v>
      </c>
      <c r="K231">
        <f>VLOOKUP(C231&amp;E231&amp;D231,'Team size'!D:E,2,0)</f>
        <v>1</v>
      </c>
    </row>
    <row r="232" spans="2:11" x14ac:dyDescent="0.3">
      <c r="B232" s="5" t="s">
        <v>223</v>
      </c>
      <c r="C232" s="37" t="s">
        <v>223</v>
      </c>
      <c r="D232" s="5" t="s">
        <v>224</v>
      </c>
      <c r="E232" s="38" t="s">
        <v>8</v>
      </c>
      <c r="F232" t="s">
        <v>25</v>
      </c>
      <c r="G232" t="s">
        <v>25</v>
      </c>
      <c r="H232" t="s">
        <v>311</v>
      </c>
      <c r="K232">
        <f>VLOOKUP(C232&amp;E232&amp;D232,'Team size'!D:E,2,0)</f>
        <v>1</v>
      </c>
    </row>
    <row r="233" spans="2:11" x14ac:dyDescent="0.3">
      <c r="B233" s="5" t="s">
        <v>223</v>
      </c>
      <c r="C233" s="7" t="s">
        <v>223</v>
      </c>
      <c r="D233" s="5" t="s">
        <v>141</v>
      </c>
      <c r="E233" t="s">
        <v>8</v>
      </c>
      <c r="F233" t="s">
        <v>33</v>
      </c>
      <c r="G233" t="s">
        <v>25</v>
      </c>
      <c r="H233" t="s">
        <v>67</v>
      </c>
      <c r="K233">
        <f>VLOOKUP(C233&amp;E233&amp;D233,'Team size'!D:E,2,0)</f>
        <v>1</v>
      </c>
    </row>
    <row r="234" spans="2:11" x14ac:dyDescent="0.3">
      <c r="B234" s="5" t="s">
        <v>223</v>
      </c>
      <c r="C234" s="7" t="s">
        <v>223</v>
      </c>
      <c r="D234" s="5" t="s">
        <v>141</v>
      </c>
      <c r="E234" t="s">
        <v>11</v>
      </c>
      <c r="F234" t="s">
        <v>33</v>
      </c>
      <c r="G234" t="s">
        <v>34</v>
      </c>
      <c r="H234" t="s">
        <v>311</v>
      </c>
      <c r="K234">
        <f>VLOOKUP(C234&amp;E234&amp;D234,'Team size'!D:E,2,0)</f>
        <v>1</v>
      </c>
    </row>
    <row r="235" spans="2:11" x14ac:dyDescent="0.3">
      <c r="B235" s="5" t="s">
        <v>225</v>
      </c>
      <c r="C235" s="7" t="s">
        <v>225</v>
      </c>
      <c r="D235" s="5" t="s">
        <v>226</v>
      </c>
      <c r="E235" t="s">
        <v>8</v>
      </c>
      <c r="F235" t="s">
        <v>35</v>
      </c>
      <c r="G235" t="s">
        <v>10</v>
      </c>
      <c r="H235" t="s">
        <v>35</v>
      </c>
      <c r="K235">
        <f>VLOOKUP(C235&amp;E235&amp;D235,'Team size'!D:E,2,0)</f>
        <v>1</v>
      </c>
    </row>
    <row r="236" spans="2:11" x14ac:dyDescent="0.3">
      <c r="B236" s="5" t="s">
        <v>225</v>
      </c>
      <c r="C236" s="7" t="s">
        <v>225</v>
      </c>
      <c r="D236" s="5" t="s">
        <v>226</v>
      </c>
      <c r="E236" t="s">
        <v>11</v>
      </c>
      <c r="F236" t="s">
        <v>358</v>
      </c>
      <c r="G236" t="s">
        <v>10</v>
      </c>
      <c r="H236" t="s">
        <v>34</v>
      </c>
      <c r="K236">
        <f>VLOOKUP(C236&amp;E236&amp;D236,'Team size'!D:E,2,0)</f>
        <v>1</v>
      </c>
    </row>
    <row r="237" spans="2:11" x14ac:dyDescent="0.3">
      <c r="B237" s="5" t="s">
        <v>225</v>
      </c>
      <c r="C237" s="7" t="s">
        <v>225</v>
      </c>
      <c r="D237" s="5" t="s">
        <v>227</v>
      </c>
      <c r="E237" t="s">
        <v>11</v>
      </c>
      <c r="F237" t="s">
        <v>67</v>
      </c>
      <c r="G237" t="s">
        <v>25</v>
      </c>
      <c r="H237" t="s">
        <v>22</v>
      </c>
      <c r="K237">
        <f>VLOOKUP(C237&amp;E237&amp;D237,'Team size'!D:E,2,0)</f>
        <v>1</v>
      </c>
    </row>
    <row r="238" spans="2:11" x14ac:dyDescent="0.3">
      <c r="B238" s="5" t="s">
        <v>225</v>
      </c>
      <c r="C238" s="7" t="s">
        <v>225</v>
      </c>
      <c r="D238" s="5" t="s">
        <v>227</v>
      </c>
      <c r="E238" t="s">
        <v>8</v>
      </c>
      <c r="F238" t="s">
        <v>28</v>
      </c>
      <c r="G238" t="s">
        <v>34</v>
      </c>
      <c r="H238" t="s">
        <v>22</v>
      </c>
      <c r="K238">
        <f>VLOOKUP(C238&amp;E238&amp;D238,'Team size'!D:E,2,0)</f>
        <v>1</v>
      </c>
    </row>
    <row r="239" spans="2:11" x14ac:dyDescent="0.3">
      <c r="B239" s="5" t="s">
        <v>228</v>
      </c>
      <c r="C239" s="7" t="s">
        <v>228</v>
      </c>
      <c r="D239" s="5" t="s">
        <v>228</v>
      </c>
      <c r="E239" t="s">
        <v>11</v>
      </c>
      <c r="F239" t="s">
        <v>21</v>
      </c>
      <c r="G239" t="s">
        <v>33</v>
      </c>
      <c r="H239" t="s">
        <v>311</v>
      </c>
      <c r="K239">
        <f>VLOOKUP(C239&amp;E239&amp;D239,'Team size'!D:E,2,0)</f>
        <v>1</v>
      </c>
    </row>
    <row r="240" spans="2:11" x14ac:dyDescent="0.3">
      <c r="B240" s="5" t="s">
        <v>228</v>
      </c>
      <c r="C240" s="7" t="s">
        <v>228</v>
      </c>
      <c r="D240" s="5" t="s">
        <v>228</v>
      </c>
      <c r="E240" t="s">
        <v>8</v>
      </c>
      <c r="F240" t="s">
        <v>34</v>
      </c>
      <c r="G240" t="s">
        <v>311</v>
      </c>
      <c r="H240" t="s">
        <v>21</v>
      </c>
      <c r="K240">
        <f>VLOOKUP(C240&amp;E240&amp;D240,'Team size'!D:E,2,0)</f>
        <v>1</v>
      </c>
    </row>
    <row r="241" spans="2:11" x14ac:dyDescent="0.3">
      <c r="B241" s="5" t="s">
        <v>305</v>
      </c>
      <c r="C241" s="37" t="s">
        <v>229</v>
      </c>
      <c r="D241" s="5" t="s">
        <v>230</v>
      </c>
      <c r="E241" s="38" t="s">
        <v>11</v>
      </c>
      <c r="F241" t="s">
        <v>29</v>
      </c>
      <c r="G241" t="s">
        <v>33</v>
      </c>
      <c r="H241" t="s">
        <v>39</v>
      </c>
      <c r="K241">
        <f>VLOOKUP(C241&amp;E241&amp;D241,'Team size'!D:E,2,0)</f>
        <v>1</v>
      </c>
    </row>
    <row r="242" spans="2:11" x14ac:dyDescent="0.3">
      <c r="B242" s="5" t="s">
        <v>305</v>
      </c>
      <c r="C242" s="37" t="s">
        <v>229</v>
      </c>
      <c r="D242" s="5" t="s">
        <v>230</v>
      </c>
      <c r="E242" s="38" t="s">
        <v>8</v>
      </c>
      <c r="F242" t="s">
        <v>33</v>
      </c>
      <c r="G242" t="s">
        <v>24</v>
      </c>
      <c r="H242" t="s">
        <v>34</v>
      </c>
      <c r="K242">
        <f>VLOOKUP(C242&amp;E242&amp;D242,'Team size'!D:E,2,0)</f>
        <v>1</v>
      </c>
    </row>
    <row r="243" spans="2:11" x14ac:dyDescent="0.3">
      <c r="B243" s="5" t="s">
        <v>305</v>
      </c>
      <c r="C243" s="37" t="s">
        <v>229</v>
      </c>
      <c r="D243" s="5" t="s">
        <v>231</v>
      </c>
      <c r="E243" s="38" t="s">
        <v>8</v>
      </c>
      <c r="F243" t="s">
        <v>33</v>
      </c>
      <c r="G243" t="s">
        <v>34</v>
      </c>
      <c r="H243" t="s">
        <v>10</v>
      </c>
      <c r="K243">
        <f>VLOOKUP(C243&amp;E243&amp;D243,'Team size'!D:E,2,0)</f>
        <v>4</v>
      </c>
    </row>
    <row r="244" spans="2:11" x14ac:dyDescent="0.3">
      <c r="B244" s="5" t="s">
        <v>305</v>
      </c>
      <c r="C244" s="37" t="s">
        <v>229</v>
      </c>
      <c r="D244" s="5" t="s">
        <v>231</v>
      </c>
      <c r="E244" s="38" t="s">
        <v>11</v>
      </c>
      <c r="F244" t="s">
        <v>34</v>
      </c>
      <c r="G244" t="s">
        <v>33</v>
      </c>
      <c r="H244" t="s">
        <v>26</v>
      </c>
      <c r="K244">
        <f>VLOOKUP(C244&amp;E244&amp;D244,'Team size'!D:E,2,0)</f>
        <v>4</v>
      </c>
    </row>
    <row r="245" spans="2:11" x14ac:dyDescent="0.3">
      <c r="B245" s="5" t="s">
        <v>305</v>
      </c>
      <c r="C245" s="37" t="s">
        <v>229</v>
      </c>
      <c r="D245" s="5" t="s">
        <v>232</v>
      </c>
      <c r="E245" s="38" t="s">
        <v>11</v>
      </c>
      <c r="F245" t="s">
        <v>21</v>
      </c>
      <c r="G245" t="s">
        <v>25</v>
      </c>
      <c r="H245" t="s">
        <v>34</v>
      </c>
      <c r="K245">
        <f>VLOOKUP(C245&amp;E245&amp;D245,'Team size'!D:E,2,0)</f>
        <v>1</v>
      </c>
    </row>
    <row r="246" spans="2:11" x14ac:dyDescent="0.3">
      <c r="B246" s="5" t="s">
        <v>305</v>
      </c>
      <c r="C246" s="37" t="s">
        <v>229</v>
      </c>
      <c r="D246" s="5" t="s">
        <v>233</v>
      </c>
      <c r="E246" s="38" t="s">
        <v>8</v>
      </c>
      <c r="F246" t="s">
        <v>34</v>
      </c>
      <c r="G246" t="s">
        <v>34</v>
      </c>
      <c r="H246" t="s">
        <v>10</v>
      </c>
      <c r="K246">
        <f>VLOOKUP(C246&amp;E246&amp;D246,'Team size'!D:E,2,0)</f>
        <v>1</v>
      </c>
    </row>
    <row r="247" spans="2:11" x14ac:dyDescent="0.3">
      <c r="B247" s="5" t="s">
        <v>305</v>
      </c>
      <c r="C247" s="37" t="s">
        <v>229</v>
      </c>
      <c r="D247" s="5" t="s">
        <v>234</v>
      </c>
      <c r="E247" s="38" t="s">
        <v>11</v>
      </c>
      <c r="F247" t="s">
        <v>26</v>
      </c>
      <c r="G247" t="s">
        <v>67</v>
      </c>
      <c r="H247" t="s">
        <v>34</v>
      </c>
      <c r="J247" t="s">
        <v>323</v>
      </c>
      <c r="K247">
        <f>VLOOKUP(C247&amp;E247&amp;D247,'Team size'!D:E,2,0)</f>
        <v>1</v>
      </c>
    </row>
    <row r="248" spans="2:11" x14ac:dyDescent="0.3">
      <c r="B248" s="5" t="s">
        <v>305</v>
      </c>
      <c r="C248" s="37" t="s">
        <v>229</v>
      </c>
      <c r="D248" s="5" t="s">
        <v>232</v>
      </c>
      <c r="E248" s="38" t="s">
        <v>8</v>
      </c>
      <c r="F248" t="s">
        <v>24</v>
      </c>
      <c r="G248" t="s">
        <v>34</v>
      </c>
      <c r="H248" t="s">
        <v>34</v>
      </c>
      <c r="K248">
        <f>VLOOKUP(C248&amp;E248&amp;D248,'Team size'!D:E,2,0)</f>
        <v>1</v>
      </c>
    </row>
    <row r="249" spans="2:11" x14ac:dyDescent="0.3">
      <c r="B249" s="5" t="s">
        <v>305</v>
      </c>
      <c r="C249" s="37" t="s">
        <v>229</v>
      </c>
      <c r="D249" s="5" t="s">
        <v>235</v>
      </c>
      <c r="E249" s="38" t="s">
        <v>11</v>
      </c>
      <c r="F249" t="s">
        <v>327</v>
      </c>
      <c r="G249" t="s">
        <v>67</v>
      </c>
      <c r="H249" t="s">
        <v>34</v>
      </c>
      <c r="K249">
        <f>VLOOKUP(C249&amp;E249&amp;D249,'Team size'!D:E,2,0)</f>
        <v>1</v>
      </c>
    </row>
    <row r="250" spans="2:11" x14ac:dyDescent="0.3">
      <c r="B250" s="5" t="s">
        <v>305</v>
      </c>
      <c r="C250" s="37" t="s">
        <v>229</v>
      </c>
      <c r="D250" s="5" t="s">
        <v>236</v>
      </c>
      <c r="E250" s="38" t="s">
        <v>11</v>
      </c>
      <c r="F250" t="s">
        <v>26</v>
      </c>
      <c r="G250" t="s">
        <v>10</v>
      </c>
      <c r="H250" t="s">
        <v>34</v>
      </c>
      <c r="K250">
        <f>VLOOKUP(C250&amp;E250&amp;D250,'Team size'!D:E,2,0)</f>
        <v>1</v>
      </c>
    </row>
    <row r="251" spans="2:11" x14ac:dyDescent="0.3">
      <c r="B251" s="5" t="s">
        <v>305</v>
      </c>
      <c r="C251" s="37" t="s">
        <v>229</v>
      </c>
      <c r="D251" s="5" t="s">
        <v>234</v>
      </c>
      <c r="E251" s="38" t="s">
        <v>8</v>
      </c>
      <c r="F251" t="s">
        <v>328</v>
      </c>
      <c r="G251" t="s">
        <v>10</v>
      </c>
      <c r="H251" t="s">
        <v>312</v>
      </c>
      <c r="K251">
        <f>VLOOKUP(C251&amp;E251&amp;D251,'Team size'!D:E,2,0)</f>
        <v>1</v>
      </c>
    </row>
    <row r="252" spans="2:11" x14ac:dyDescent="0.3">
      <c r="B252" s="5" t="s">
        <v>305</v>
      </c>
      <c r="C252" s="37" t="s">
        <v>229</v>
      </c>
      <c r="D252" s="5" t="s">
        <v>235</v>
      </c>
      <c r="E252" s="38" t="s">
        <v>8</v>
      </c>
      <c r="F252" t="s">
        <v>33</v>
      </c>
      <c r="G252" t="s">
        <v>33</v>
      </c>
      <c r="H252" t="s">
        <v>315</v>
      </c>
      <c r="K252">
        <f>VLOOKUP(C252&amp;E252&amp;D252,'Team size'!D:E,2,0)</f>
        <v>1</v>
      </c>
    </row>
    <row r="253" spans="2:11" x14ac:dyDescent="0.3">
      <c r="B253" s="5" t="s">
        <v>305</v>
      </c>
      <c r="C253" s="37" t="s">
        <v>229</v>
      </c>
      <c r="D253" s="5" t="s">
        <v>236</v>
      </c>
      <c r="E253" s="38" t="s">
        <v>8</v>
      </c>
      <c r="F253" t="s">
        <v>33</v>
      </c>
      <c r="G253" t="s">
        <v>34</v>
      </c>
      <c r="H253" t="s">
        <v>34</v>
      </c>
      <c r="K253">
        <f>VLOOKUP(C253&amp;E253&amp;D253,'Team size'!D:E,2,0)</f>
        <v>1</v>
      </c>
    </row>
    <row r="254" spans="2:11" x14ac:dyDescent="0.3">
      <c r="B254" s="5" t="s">
        <v>305</v>
      </c>
      <c r="C254" s="37" t="s">
        <v>229</v>
      </c>
      <c r="D254" s="5" t="s">
        <v>237</v>
      </c>
      <c r="E254" s="38" t="s">
        <v>11</v>
      </c>
      <c r="F254" t="s">
        <v>328</v>
      </c>
      <c r="G254" t="s">
        <v>34</v>
      </c>
      <c r="H254" t="s">
        <v>26</v>
      </c>
      <c r="K254">
        <f>VLOOKUP(C254&amp;E254&amp;D254,'Team size'!D:E,2,0)</f>
        <v>1</v>
      </c>
    </row>
    <row r="255" spans="2:11" x14ac:dyDescent="0.3">
      <c r="B255" s="5" t="s">
        <v>305</v>
      </c>
      <c r="C255" s="37" t="s">
        <v>229</v>
      </c>
      <c r="D255" s="5" t="s">
        <v>238</v>
      </c>
      <c r="E255" s="38" t="s">
        <v>11</v>
      </c>
      <c r="F255" t="s">
        <v>67</v>
      </c>
      <c r="G255" t="s">
        <v>34</v>
      </c>
      <c r="H255" t="s">
        <v>33</v>
      </c>
      <c r="K255">
        <f>VLOOKUP(C255&amp;E255&amp;D255,'Team size'!D:E,2,0)</f>
        <v>4</v>
      </c>
    </row>
    <row r="256" spans="2:11" x14ac:dyDescent="0.3">
      <c r="B256" s="5" t="s">
        <v>305</v>
      </c>
      <c r="C256" s="37" t="s">
        <v>229</v>
      </c>
      <c r="D256" s="5" t="s">
        <v>239</v>
      </c>
      <c r="E256" s="38" t="s">
        <v>8</v>
      </c>
      <c r="F256" t="s">
        <v>23</v>
      </c>
      <c r="G256" t="s">
        <v>34</v>
      </c>
      <c r="H256" t="s">
        <v>315</v>
      </c>
      <c r="K256">
        <f>VLOOKUP(C256&amp;E256&amp;D256,'Team size'!D:E,2,0)</f>
        <v>1</v>
      </c>
    </row>
    <row r="257" spans="2:11" x14ac:dyDescent="0.3">
      <c r="B257" s="5" t="s">
        <v>305</v>
      </c>
      <c r="C257" s="37" t="s">
        <v>229</v>
      </c>
      <c r="D257" s="5" t="s">
        <v>240</v>
      </c>
      <c r="E257" s="38" t="s">
        <v>11</v>
      </c>
      <c r="F257" t="s">
        <v>21</v>
      </c>
      <c r="G257" t="s">
        <v>27</v>
      </c>
      <c r="H257" t="s">
        <v>24</v>
      </c>
      <c r="K257">
        <f>VLOOKUP(C257&amp;E257&amp;D257,'Team size'!D:E,2,0)</f>
        <v>1</v>
      </c>
    </row>
    <row r="258" spans="2:11" x14ac:dyDescent="0.3">
      <c r="B258" s="5" t="s">
        <v>305</v>
      </c>
      <c r="C258" s="37" t="s">
        <v>229</v>
      </c>
      <c r="D258" s="5" t="s">
        <v>241</v>
      </c>
      <c r="E258" s="38" t="s">
        <v>8</v>
      </c>
      <c r="F258" t="s">
        <v>34</v>
      </c>
      <c r="G258" t="s">
        <v>21</v>
      </c>
      <c r="H258" t="s">
        <v>29</v>
      </c>
      <c r="K258">
        <f>VLOOKUP(C258&amp;E258&amp;D258,'Team size'!D:E,2,0)</f>
        <v>1</v>
      </c>
    </row>
    <row r="259" spans="2:11" x14ac:dyDescent="0.3">
      <c r="B259" s="5" t="s">
        <v>305</v>
      </c>
      <c r="C259" s="37" t="s">
        <v>229</v>
      </c>
      <c r="D259" s="5" t="s">
        <v>242</v>
      </c>
      <c r="E259" s="38" t="s">
        <v>11</v>
      </c>
      <c r="F259" t="s">
        <v>21</v>
      </c>
      <c r="G259" t="s">
        <v>33</v>
      </c>
      <c r="H259" t="s">
        <v>14</v>
      </c>
      <c r="K259">
        <f>VLOOKUP(C259&amp;E259&amp;D259,'Team size'!D:E,2,0)</f>
        <v>1</v>
      </c>
    </row>
    <row r="260" spans="2:11" x14ac:dyDescent="0.3">
      <c r="B260" s="5" t="s">
        <v>305</v>
      </c>
      <c r="C260" s="37" t="s">
        <v>229</v>
      </c>
      <c r="D260" s="5" t="s">
        <v>239</v>
      </c>
      <c r="E260" s="38" t="s">
        <v>11</v>
      </c>
      <c r="F260" t="s">
        <v>10</v>
      </c>
      <c r="G260" t="s">
        <v>33</v>
      </c>
      <c r="H260" t="s">
        <v>327</v>
      </c>
      <c r="K260">
        <f>VLOOKUP(C260&amp;E260&amp;D260,'Team size'!D:E,2,0)</f>
        <v>1</v>
      </c>
    </row>
    <row r="261" spans="2:11" x14ac:dyDescent="0.3">
      <c r="B261" s="5" t="s">
        <v>305</v>
      </c>
      <c r="C261" s="7" t="s">
        <v>229</v>
      </c>
      <c r="D261" s="5" t="s">
        <v>240</v>
      </c>
      <c r="E261" t="s">
        <v>8</v>
      </c>
      <c r="F261" t="s">
        <v>24</v>
      </c>
      <c r="G261" t="s">
        <v>34</v>
      </c>
      <c r="H261" t="s">
        <v>10</v>
      </c>
      <c r="K261">
        <f>VLOOKUP(C261&amp;E261&amp;D261,'Team size'!D:E,2,0)</f>
        <v>1</v>
      </c>
    </row>
    <row r="262" spans="2:11" x14ac:dyDescent="0.3">
      <c r="B262" s="5" t="s">
        <v>305</v>
      </c>
      <c r="C262" s="7" t="s">
        <v>229</v>
      </c>
      <c r="D262" s="5" t="s">
        <v>243</v>
      </c>
      <c r="E262" t="s">
        <v>11</v>
      </c>
      <c r="F262" t="s">
        <v>27</v>
      </c>
      <c r="G262" t="s">
        <v>338</v>
      </c>
      <c r="H262" t="s">
        <v>37</v>
      </c>
      <c r="K262">
        <f>VLOOKUP(C262&amp;E262&amp;D262,'Team size'!D:E,2,0)</f>
        <v>1</v>
      </c>
    </row>
    <row r="263" spans="2:11" x14ac:dyDescent="0.3">
      <c r="B263" s="5" t="s">
        <v>305</v>
      </c>
      <c r="C263" s="7" t="s">
        <v>229</v>
      </c>
      <c r="D263" s="5" t="s">
        <v>242</v>
      </c>
      <c r="E263" t="s">
        <v>8</v>
      </c>
      <c r="F263" t="s">
        <v>34</v>
      </c>
      <c r="G263" t="s">
        <v>312</v>
      </c>
      <c r="H263" t="s">
        <v>14</v>
      </c>
      <c r="K263">
        <f>VLOOKUP(C263&amp;E263&amp;D263,'Team size'!D:E,2,0)</f>
        <v>1</v>
      </c>
    </row>
    <row r="264" spans="2:11" x14ac:dyDescent="0.3">
      <c r="B264" s="5" t="s">
        <v>305</v>
      </c>
      <c r="C264" s="7" t="s">
        <v>229</v>
      </c>
      <c r="D264" s="5" t="s">
        <v>238</v>
      </c>
      <c r="E264" t="s">
        <v>8</v>
      </c>
      <c r="F264" t="s">
        <v>33</v>
      </c>
      <c r="G264" t="s">
        <v>34</v>
      </c>
      <c r="H264" t="s">
        <v>10</v>
      </c>
      <c r="K264">
        <f>VLOOKUP(C264&amp;E264&amp;D264,'Team size'!D:E,2,0)</f>
        <v>4</v>
      </c>
    </row>
    <row r="265" spans="2:11" x14ac:dyDescent="0.3">
      <c r="B265" s="5" t="s">
        <v>305</v>
      </c>
      <c r="C265" s="7" t="s">
        <v>229</v>
      </c>
      <c r="D265" s="5" t="s">
        <v>244</v>
      </c>
      <c r="E265" t="s">
        <v>11</v>
      </c>
      <c r="F265" t="s">
        <v>33</v>
      </c>
      <c r="G265" t="s">
        <v>67</v>
      </c>
      <c r="H265" t="s">
        <v>21</v>
      </c>
      <c r="K265">
        <f>VLOOKUP(C265&amp;E265&amp;D265,'Team size'!D:E,2,0)</f>
        <v>1</v>
      </c>
    </row>
    <row r="266" spans="2:11" x14ac:dyDescent="0.3">
      <c r="B266" s="5" t="s">
        <v>305</v>
      </c>
      <c r="C266" s="7" t="s">
        <v>229</v>
      </c>
      <c r="D266" s="5" t="s">
        <v>243</v>
      </c>
      <c r="E266" t="s">
        <v>8</v>
      </c>
      <c r="F266" t="s">
        <v>33</v>
      </c>
      <c r="G266" t="s">
        <v>34</v>
      </c>
      <c r="H266" t="s">
        <v>24</v>
      </c>
      <c r="K266">
        <f>VLOOKUP(C266&amp;E266&amp;D266,'Team size'!D:E,2,0)</f>
        <v>1</v>
      </c>
    </row>
    <row r="267" spans="2:11" x14ac:dyDescent="0.3">
      <c r="B267" s="5" t="s">
        <v>305</v>
      </c>
      <c r="C267" s="7" t="s">
        <v>229</v>
      </c>
      <c r="D267" s="5" t="s">
        <v>245</v>
      </c>
      <c r="E267" t="s">
        <v>11</v>
      </c>
      <c r="F267" t="s">
        <v>21</v>
      </c>
      <c r="G267" t="s">
        <v>67</v>
      </c>
      <c r="H267" t="s">
        <v>10</v>
      </c>
      <c r="K267">
        <f>VLOOKUP(C267&amp;E267&amp;D267,'Team size'!D:E,2,0)</f>
        <v>1</v>
      </c>
    </row>
    <row r="268" spans="2:11" x14ac:dyDescent="0.3">
      <c r="B268" s="5" t="s">
        <v>305</v>
      </c>
      <c r="C268" s="7" t="s">
        <v>229</v>
      </c>
      <c r="D268" s="5" t="s">
        <v>233</v>
      </c>
      <c r="E268" t="s">
        <v>11</v>
      </c>
      <c r="F268" t="s">
        <v>27</v>
      </c>
      <c r="G268" t="s">
        <v>24</v>
      </c>
      <c r="H268" t="s">
        <v>24</v>
      </c>
      <c r="K268">
        <f>VLOOKUP(C268&amp;E268&amp;D268,'Team size'!D:E,2,0)</f>
        <v>1</v>
      </c>
    </row>
    <row r="269" spans="2:11" x14ac:dyDescent="0.3">
      <c r="B269" s="5" t="s">
        <v>305</v>
      </c>
      <c r="C269" s="7" t="s">
        <v>229</v>
      </c>
      <c r="D269" s="5" t="s">
        <v>245</v>
      </c>
      <c r="E269" t="s">
        <v>8</v>
      </c>
      <c r="F269" t="s">
        <v>24</v>
      </c>
      <c r="G269" t="s">
        <v>34</v>
      </c>
      <c r="H269" t="s">
        <v>33</v>
      </c>
      <c r="K269">
        <f>VLOOKUP(C269&amp;E269&amp;D269,'Team size'!D:E,2,0)</f>
        <v>1</v>
      </c>
    </row>
    <row r="270" spans="2:11" x14ac:dyDescent="0.3">
      <c r="B270" s="5" t="s">
        <v>305</v>
      </c>
      <c r="C270" s="7" t="s">
        <v>229</v>
      </c>
      <c r="D270" s="5" t="s">
        <v>237</v>
      </c>
      <c r="E270" t="s">
        <v>8</v>
      </c>
      <c r="F270" t="s">
        <v>34</v>
      </c>
      <c r="G270" t="s">
        <v>33</v>
      </c>
      <c r="H270" t="s">
        <v>34</v>
      </c>
      <c r="K270">
        <f>VLOOKUP(C270&amp;E270&amp;D270,'Team size'!D:E,2,0)</f>
        <v>1</v>
      </c>
    </row>
    <row r="271" spans="2:11" x14ac:dyDescent="0.3">
      <c r="B271" s="5" t="s">
        <v>305</v>
      </c>
      <c r="C271" s="7" t="s">
        <v>229</v>
      </c>
      <c r="D271" s="5" t="s">
        <v>246</v>
      </c>
      <c r="E271" t="s">
        <v>13</v>
      </c>
      <c r="F271" t="s">
        <v>34</v>
      </c>
      <c r="G271" t="s">
        <v>10</v>
      </c>
      <c r="H271" t="s">
        <v>33</v>
      </c>
      <c r="K271">
        <f>VLOOKUP(C271&amp;E271&amp;D271,'Team size'!D:E,2,0)</f>
        <v>4</v>
      </c>
    </row>
    <row r="272" spans="2:11" x14ac:dyDescent="0.3">
      <c r="B272" s="5" t="s">
        <v>305</v>
      </c>
      <c r="C272" s="7" t="s">
        <v>229</v>
      </c>
      <c r="D272" s="5" t="s">
        <v>244</v>
      </c>
      <c r="E272" t="s">
        <v>8</v>
      </c>
      <c r="F272" t="s">
        <v>23</v>
      </c>
      <c r="G272" t="s">
        <v>33</v>
      </c>
      <c r="H272" t="s">
        <v>10</v>
      </c>
      <c r="K272">
        <f>VLOOKUP(C272&amp;E272&amp;D272,'Team size'!D:E,2,0)</f>
        <v>1</v>
      </c>
    </row>
    <row r="273" spans="2:11" x14ac:dyDescent="0.3">
      <c r="B273" s="5" t="s">
        <v>305</v>
      </c>
      <c r="C273" s="7" t="s">
        <v>229</v>
      </c>
      <c r="D273" s="5" t="s">
        <v>241</v>
      </c>
      <c r="E273" t="s">
        <v>11</v>
      </c>
      <c r="F273" t="s">
        <v>34</v>
      </c>
      <c r="G273" t="s">
        <v>26</v>
      </c>
      <c r="H273" t="s">
        <v>328</v>
      </c>
      <c r="K273">
        <f>VLOOKUP(C273&amp;E273&amp;D273,'Team size'!D:E,2,0)</f>
        <v>1</v>
      </c>
    </row>
    <row r="274" spans="2:11" x14ac:dyDescent="0.3">
      <c r="B274" s="5" t="s">
        <v>305</v>
      </c>
      <c r="C274" s="7" t="s">
        <v>229</v>
      </c>
      <c r="D274" s="5" t="s">
        <v>247</v>
      </c>
      <c r="E274" t="s">
        <v>11</v>
      </c>
      <c r="F274" t="s">
        <v>10</v>
      </c>
      <c r="G274" t="s">
        <v>34</v>
      </c>
      <c r="H274" t="s">
        <v>21</v>
      </c>
      <c r="K274">
        <f>VLOOKUP(C274&amp;E274&amp;D274,'Team size'!D:E,2,0)</f>
        <v>4</v>
      </c>
    </row>
    <row r="275" spans="2:11" x14ac:dyDescent="0.3">
      <c r="B275" s="5" t="s">
        <v>305</v>
      </c>
      <c r="C275" s="7" t="s">
        <v>229</v>
      </c>
      <c r="D275" s="5" t="s">
        <v>247</v>
      </c>
      <c r="E275" t="s">
        <v>8</v>
      </c>
      <c r="F275" t="s">
        <v>34</v>
      </c>
      <c r="G275" t="s">
        <v>33</v>
      </c>
      <c r="H275" t="s">
        <v>10</v>
      </c>
      <c r="K275">
        <f>VLOOKUP(C275&amp;E275&amp;D275,'Team size'!D:E,2,0)</f>
        <v>4</v>
      </c>
    </row>
    <row r="276" spans="2:11" x14ac:dyDescent="0.3">
      <c r="B276" s="5" t="s">
        <v>248</v>
      </c>
      <c r="C276" s="37" t="s">
        <v>248</v>
      </c>
      <c r="D276" s="5" t="s">
        <v>15</v>
      </c>
      <c r="E276" s="38" t="s">
        <v>13</v>
      </c>
      <c r="F276" t="s">
        <v>10</v>
      </c>
      <c r="G276" t="s">
        <v>330</v>
      </c>
      <c r="H276" t="s">
        <v>39</v>
      </c>
      <c r="K276">
        <f>VLOOKUP(C276&amp;E276&amp;D276,'Team size'!D:E,2,0)</f>
        <v>2</v>
      </c>
    </row>
    <row r="277" spans="2:11" x14ac:dyDescent="0.3">
      <c r="B277" s="5" t="s">
        <v>248</v>
      </c>
      <c r="C277" s="7" t="s">
        <v>248</v>
      </c>
      <c r="D277" s="5" t="s">
        <v>16</v>
      </c>
      <c r="E277" t="s">
        <v>8</v>
      </c>
      <c r="F277" t="s">
        <v>10</v>
      </c>
      <c r="G277" t="s">
        <v>10</v>
      </c>
      <c r="H277" t="s">
        <v>25</v>
      </c>
      <c r="K277">
        <f>VLOOKUP(C277&amp;E277&amp;D277,'Team size'!D:E,2,0)</f>
        <v>1</v>
      </c>
    </row>
    <row r="278" spans="2:11" x14ac:dyDescent="0.3">
      <c r="B278" s="5" t="s">
        <v>248</v>
      </c>
      <c r="C278" s="7" t="s">
        <v>248</v>
      </c>
      <c r="D278" s="5" t="s">
        <v>16</v>
      </c>
      <c r="E278" t="s">
        <v>11</v>
      </c>
      <c r="F278" t="s">
        <v>10</v>
      </c>
      <c r="G278" t="s">
        <v>23</v>
      </c>
      <c r="H278" t="s">
        <v>21</v>
      </c>
      <c r="K278">
        <f>VLOOKUP(C278&amp;E278&amp;D278,'Team size'!D:E,2,0)</f>
        <v>1</v>
      </c>
    </row>
    <row r="279" spans="2:11" x14ac:dyDescent="0.3">
      <c r="B279" s="5" t="s">
        <v>248</v>
      </c>
      <c r="C279" s="7" t="s">
        <v>248</v>
      </c>
      <c r="D279" s="5" t="s">
        <v>12</v>
      </c>
      <c r="E279" t="s">
        <v>11</v>
      </c>
      <c r="F279" t="s">
        <v>10</v>
      </c>
      <c r="G279" t="s">
        <v>23</v>
      </c>
      <c r="H279" t="s">
        <v>21</v>
      </c>
      <c r="K279">
        <f>VLOOKUP(C279&amp;E279&amp;D279,'Team size'!D:E,2,0)</f>
        <v>3</v>
      </c>
    </row>
    <row r="280" spans="2:11" x14ac:dyDescent="0.3">
      <c r="B280" s="5" t="s">
        <v>248</v>
      </c>
      <c r="C280" s="7" t="s">
        <v>248</v>
      </c>
      <c r="D280" s="5" t="s">
        <v>12</v>
      </c>
      <c r="E280" t="s">
        <v>8</v>
      </c>
      <c r="F280" t="s">
        <v>10</v>
      </c>
      <c r="G280" t="s">
        <v>25</v>
      </c>
      <c r="H280" t="s">
        <v>39</v>
      </c>
      <c r="K280">
        <f>VLOOKUP(C280&amp;E280&amp;D280,'Team size'!D:E,2,0)</f>
        <v>3</v>
      </c>
    </row>
    <row r="281" spans="2:11" x14ac:dyDescent="0.3">
      <c r="B281" s="5" t="s">
        <v>249</v>
      </c>
      <c r="C281" s="7" t="s">
        <v>249</v>
      </c>
      <c r="D281" s="29" t="s">
        <v>250</v>
      </c>
      <c r="E281" t="s">
        <v>8</v>
      </c>
      <c r="F281" t="s">
        <v>360</v>
      </c>
      <c r="G281" t="s">
        <v>10</v>
      </c>
      <c r="H281" t="s">
        <v>363</v>
      </c>
      <c r="I281" t="s">
        <v>324</v>
      </c>
      <c r="K281">
        <f>VLOOKUP(C281&amp;E281&amp;D281,'Team size'!D:E,2,0)</f>
        <v>1</v>
      </c>
    </row>
    <row r="282" spans="2:11" x14ac:dyDescent="0.3">
      <c r="B282" s="5" t="s">
        <v>249</v>
      </c>
      <c r="C282" s="7" t="s">
        <v>249</v>
      </c>
      <c r="D282" s="29" t="s">
        <v>251</v>
      </c>
      <c r="E282" t="s">
        <v>11</v>
      </c>
      <c r="F282" t="s">
        <v>39</v>
      </c>
      <c r="G282" t="s">
        <v>325</v>
      </c>
      <c r="H282" t="s">
        <v>21</v>
      </c>
      <c r="I282" t="s">
        <v>316</v>
      </c>
      <c r="K282">
        <f>VLOOKUP(C282&amp;E282&amp;D282,'Team size'!D:E,2,0)</f>
        <v>1</v>
      </c>
    </row>
    <row r="283" spans="2:11" x14ac:dyDescent="0.3">
      <c r="B283" s="5" t="s">
        <v>249</v>
      </c>
      <c r="C283" s="7" t="s">
        <v>249</v>
      </c>
      <c r="D283" s="29" t="s">
        <v>252</v>
      </c>
      <c r="E283" t="s">
        <v>11</v>
      </c>
      <c r="F283" t="s">
        <v>319</v>
      </c>
      <c r="G283" t="s">
        <v>372</v>
      </c>
      <c r="H283" t="s">
        <v>10</v>
      </c>
      <c r="I283" t="s">
        <v>311</v>
      </c>
      <c r="K283">
        <f>VLOOKUP(C283&amp;E283&amp;D283,'Team size'!D:E,2,0)</f>
        <v>1</v>
      </c>
    </row>
    <row r="284" spans="2:11" x14ac:dyDescent="0.3">
      <c r="B284" s="5" t="s">
        <v>249</v>
      </c>
      <c r="C284" s="7" t="s">
        <v>249</v>
      </c>
      <c r="D284" s="29" t="s">
        <v>182</v>
      </c>
      <c r="E284" t="s">
        <v>8</v>
      </c>
      <c r="F284" t="s">
        <v>39</v>
      </c>
      <c r="G284" t="s">
        <v>363</v>
      </c>
      <c r="H284" t="s">
        <v>24</v>
      </c>
      <c r="I284" t="s">
        <v>369</v>
      </c>
      <c r="K284">
        <f>VLOOKUP(C284&amp;E284&amp;D284,'Team size'!D:E,2,0)</f>
        <v>1</v>
      </c>
    </row>
    <row r="285" spans="2:11" x14ac:dyDescent="0.3">
      <c r="B285" s="5" t="s">
        <v>249</v>
      </c>
      <c r="C285" s="7" t="s">
        <v>249</v>
      </c>
      <c r="D285" s="29" t="s">
        <v>253</v>
      </c>
      <c r="E285" t="s">
        <v>8</v>
      </c>
      <c r="F285" t="s">
        <v>27</v>
      </c>
      <c r="G285" t="s">
        <v>329</v>
      </c>
      <c r="H285" t="s">
        <v>34</v>
      </c>
      <c r="I285" t="s">
        <v>62</v>
      </c>
      <c r="K285">
        <f>VLOOKUP(C285&amp;E285&amp;D285,'Team size'!D:E,2,0)</f>
        <v>1</v>
      </c>
    </row>
    <row r="286" spans="2:11" x14ac:dyDescent="0.3">
      <c r="B286" s="5" t="s">
        <v>249</v>
      </c>
      <c r="C286" s="7" t="s">
        <v>249</v>
      </c>
      <c r="D286" s="29" t="s">
        <v>254</v>
      </c>
      <c r="E286" t="s">
        <v>11</v>
      </c>
      <c r="F286" t="s">
        <v>316</v>
      </c>
      <c r="G286" t="s">
        <v>363</v>
      </c>
      <c r="H286" t="s">
        <v>26</v>
      </c>
      <c r="I286" t="s">
        <v>342</v>
      </c>
      <c r="K286">
        <f>VLOOKUP(C286&amp;E286&amp;D286,'Team size'!D:E,2,0)</f>
        <v>1</v>
      </c>
    </row>
    <row r="287" spans="2:11" x14ac:dyDescent="0.3">
      <c r="B287" s="5" t="s">
        <v>249</v>
      </c>
      <c r="C287" s="7" t="s">
        <v>249</v>
      </c>
      <c r="D287" s="29" t="s">
        <v>255</v>
      </c>
      <c r="E287" t="s">
        <v>11</v>
      </c>
      <c r="F287" t="s">
        <v>363</v>
      </c>
      <c r="G287" t="s">
        <v>67</v>
      </c>
      <c r="H287" t="s">
        <v>357</v>
      </c>
      <c r="I287" t="s">
        <v>381</v>
      </c>
      <c r="K287">
        <f>VLOOKUP(C287&amp;E287&amp;D287,'Team size'!D:E,2,0)</f>
        <v>1</v>
      </c>
    </row>
    <row r="288" spans="2:11" x14ac:dyDescent="0.3">
      <c r="B288" s="5" t="s">
        <v>249</v>
      </c>
      <c r="C288" s="7" t="s">
        <v>249</v>
      </c>
      <c r="D288" s="29" t="s">
        <v>256</v>
      </c>
      <c r="E288" t="s">
        <v>8</v>
      </c>
      <c r="F288" t="s">
        <v>21</v>
      </c>
      <c r="G288" t="s">
        <v>319</v>
      </c>
      <c r="H288" t="s">
        <v>39</v>
      </c>
      <c r="I288" t="s">
        <v>326</v>
      </c>
      <c r="K288">
        <f>VLOOKUP(C288&amp;E288&amp;D288,'Team size'!D:E,2,0)</f>
        <v>1</v>
      </c>
    </row>
    <row r="289" spans="2:11" x14ac:dyDescent="0.3">
      <c r="B289" s="5" t="s">
        <v>257</v>
      </c>
      <c r="C289" s="7" t="s">
        <v>257</v>
      </c>
      <c r="D289" s="5" t="s">
        <v>15</v>
      </c>
      <c r="E289" t="s">
        <v>13</v>
      </c>
      <c r="F289" t="s">
        <v>38</v>
      </c>
      <c r="G289" t="s">
        <v>10</v>
      </c>
      <c r="H289" t="s">
        <v>24</v>
      </c>
      <c r="K289">
        <f>VLOOKUP(C289&amp;E289&amp;D289,'Team size'!D:E,2,0)</f>
        <v>2</v>
      </c>
    </row>
    <row r="290" spans="2:11" x14ac:dyDescent="0.3">
      <c r="B290" s="5" t="s">
        <v>257</v>
      </c>
      <c r="C290" s="7" t="s">
        <v>257</v>
      </c>
      <c r="D290" s="5" t="s">
        <v>16</v>
      </c>
      <c r="E290" t="s">
        <v>8</v>
      </c>
      <c r="F290" t="s">
        <v>10</v>
      </c>
      <c r="G290" t="s">
        <v>324</v>
      </c>
      <c r="H290" t="s">
        <v>35</v>
      </c>
      <c r="K290">
        <f>VLOOKUP(C290&amp;E290&amp;D290,'Team size'!D:E,2,0)</f>
        <v>1</v>
      </c>
    </row>
    <row r="291" spans="2:11" x14ac:dyDescent="0.3">
      <c r="B291" s="5" t="s">
        <v>257</v>
      </c>
      <c r="C291" s="7" t="s">
        <v>257</v>
      </c>
      <c r="D291" s="5" t="s">
        <v>15</v>
      </c>
      <c r="E291" t="s">
        <v>11</v>
      </c>
      <c r="F291" t="s">
        <v>329</v>
      </c>
      <c r="G291" t="s">
        <v>61</v>
      </c>
      <c r="H291" t="s">
        <v>26</v>
      </c>
      <c r="K291">
        <f>VLOOKUP(C291&amp;E291&amp;D291,'Team size'!D:E,2,0)</f>
        <v>2</v>
      </c>
    </row>
    <row r="292" spans="2:11" x14ac:dyDescent="0.3">
      <c r="B292" s="5" t="s">
        <v>257</v>
      </c>
      <c r="C292" s="7" t="s">
        <v>257</v>
      </c>
      <c r="D292" s="5" t="s">
        <v>16</v>
      </c>
      <c r="E292" t="s">
        <v>11</v>
      </c>
      <c r="F292" t="s">
        <v>33</v>
      </c>
      <c r="G292" t="s">
        <v>34</v>
      </c>
      <c r="H292" t="s">
        <v>34</v>
      </c>
      <c r="K292">
        <f>VLOOKUP(C292&amp;E292&amp;D292,'Team size'!D:E,2,0)</f>
        <v>1</v>
      </c>
    </row>
    <row r="293" spans="2:11" x14ac:dyDescent="0.3">
      <c r="B293" s="5" t="s">
        <v>257</v>
      </c>
      <c r="C293" s="7" t="s">
        <v>257</v>
      </c>
      <c r="D293" s="5" t="s">
        <v>15</v>
      </c>
      <c r="E293" t="s">
        <v>8</v>
      </c>
      <c r="F293" t="s">
        <v>26</v>
      </c>
      <c r="G293" t="s">
        <v>339</v>
      </c>
      <c r="H293" t="s">
        <v>61</v>
      </c>
      <c r="K293">
        <f>VLOOKUP(C293&amp;E293&amp;D293,'Team size'!D:E,2,0)</f>
        <v>2</v>
      </c>
    </row>
    <row r="294" spans="2:11" x14ac:dyDescent="0.3">
      <c r="B294" s="5" t="s">
        <v>304</v>
      </c>
      <c r="C294" s="7" t="s">
        <v>258</v>
      </c>
      <c r="D294" s="5" t="s">
        <v>258</v>
      </c>
      <c r="E294" t="s">
        <v>8</v>
      </c>
      <c r="F294" t="s">
        <v>67</v>
      </c>
      <c r="G294" t="s">
        <v>339</v>
      </c>
      <c r="H294" t="s">
        <v>24</v>
      </c>
      <c r="K294">
        <f>VLOOKUP(C294&amp;E294&amp;D294,'Team size'!D:E,2,0)</f>
        <v>1</v>
      </c>
    </row>
    <row r="295" spans="2:11" x14ac:dyDescent="0.3">
      <c r="B295" s="5" t="s">
        <v>304</v>
      </c>
      <c r="C295" s="7" t="s">
        <v>258</v>
      </c>
      <c r="D295" s="5" t="s">
        <v>258</v>
      </c>
      <c r="E295" t="s">
        <v>11</v>
      </c>
      <c r="F295" t="s">
        <v>339</v>
      </c>
      <c r="G295" t="s">
        <v>10</v>
      </c>
      <c r="H295" t="s">
        <v>10</v>
      </c>
      <c r="K295">
        <f>VLOOKUP(C295&amp;E295&amp;D295,'Team size'!D:E,2,0)</f>
        <v>1</v>
      </c>
    </row>
    <row r="296" spans="2:11" x14ac:dyDescent="0.3">
      <c r="B296" s="5" t="s">
        <v>259</v>
      </c>
      <c r="C296" s="37" t="s">
        <v>259</v>
      </c>
      <c r="D296" s="5" t="s">
        <v>71</v>
      </c>
      <c r="E296" s="38" t="s">
        <v>11</v>
      </c>
      <c r="F296" t="s">
        <v>67</v>
      </c>
      <c r="G296" t="s">
        <v>36</v>
      </c>
      <c r="H296" t="s">
        <v>21</v>
      </c>
      <c r="K296">
        <f>VLOOKUP(C296&amp;E296&amp;D296,'Team size'!D:E,2,0)</f>
        <v>1</v>
      </c>
    </row>
    <row r="297" spans="2:11" x14ac:dyDescent="0.3">
      <c r="B297" s="5" t="s">
        <v>259</v>
      </c>
      <c r="C297" s="37" t="s">
        <v>259</v>
      </c>
      <c r="D297" s="5" t="s">
        <v>71</v>
      </c>
      <c r="E297" s="38" t="s">
        <v>8</v>
      </c>
      <c r="F297" t="s">
        <v>21</v>
      </c>
      <c r="G297" t="s">
        <v>37</v>
      </c>
      <c r="H297" t="s">
        <v>67</v>
      </c>
      <c r="K297">
        <f>VLOOKUP(C297&amp;E297&amp;D297,'Team size'!D:E,2,0)</f>
        <v>1</v>
      </c>
    </row>
    <row r="298" spans="2:11" x14ac:dyDescent="0.3">
      <c r="B298" s="5" t="s">
        <v>259</v>
      </c>
      <c r="C298" s="7" t="s">
        <v>259</v>
      </c>
      <c r="D298" s="5" t="s">
        <v>260</v>
      </c>
      <c r="E298" t="s">
        <v>13</v>
      </c>
      <c r="F298" t="s">
        <v>29</v>
      </c>
      <c r="G298" t="s">
        <v>34</v>
      </c>
      <c r="H298" t="s">
        <v>67</v>
      </c>
      <c r="K298">
        <f>VLOOKUP(C298&amp;E298&amp;D298,'Team size'!D:E,2,0)</f>
        <v>5</v>
      </c>
    </row>
    <row r="299" spans="2:11" x14ac:dyDescent="0.3">
      <c r="B299" s="5" t="s">
        <v>261</v>
      </c>
      <c r="C299" s="7" t="s">
        <v>261</v>
      </c>
      <c r="D299" s="5" t="s">
        <v>261</v>
      </c>
      <c r="E299" t="s">
        <v>11</v>
      </c>
      <c r="F299" t="s">
        <v>21</v>
      </c>
      <c r="G299" t="s">
        <v>35</v>
      </c>
      <c r="H299" t="s">
        <v>34</v>
      </c>
      <c r="K299">
        <f>VLOOKUP(C299&amp;E299&amp;D299,'Team size'!D:E,2,0)</f>
        <v>12</v>
      </c>
    </row>
    <row r="300" spans="2:11" x14ac:dyDescent="0.3">
      <c r="B300" s="5" t="s">
        <v>261</v>
      </c>
      <c r="C300" s="7" t="s">
        <v>261</v>
      </c>
      <c r="D300" s="5" t="s">
        <v>261</v>
      </c>
      <c r="E300" t="s">
        <v>8</v>
      </c>
      <c r="F300" t="s">
        <v>26</v>
      </c>
      <c r="G300" t="s">
        <v>34</v>
      </c>
      <c r="H300" t="s">
        <v>311</v>
      </c>
      <c r="K300">
        <f>VLOOKUP(C300&amp;E300&amp;D300,'Team size'!D:E,2,0)</f>
        <v>12</v>
      </c>
    </row>
    <row r="301" spans="2:11" x14ac:dyDescent="0.3">
      <c r="B301" s="5" t="s">
        <v>305</v>
      </c>
      <c r="C301" s="7" t="s">
        <v>262</v>
      </c>
      <c r="D301" s="5" t="s">
        <v>262</v>
      </c>
      <c r="E301" t="s">
        <v>8</v>
      </c>
      <c r="F301" t="s">
        <v>61</v>
      </c>
      <c r="G301" t="s">
        <v>33</v>
      </c>
      <c r="H301" t="s">
        <v>14</v>
      </c>
      <c r="K301">
        <f>VLOOKUP(C301&amp;E301&amp;D301,'Team size'!D:E,2,0)</f>
        <v>13</v>
      </c>
    </row>
    <row r="302" spans="2:11" x14ac:dyDescent="0.3">
      <c r="B302" s="5" t="s">
        <v>305</v>
      </c>
      <c r="C302" s="7" t="s">
        <v>262</v>
      </c>
      <c r="D302" s="5" t="s">
        <v>262</v>
      </c>
      <c r="E302" t="s">
        <v>11</v>
      </c>
      <c r="F302" t="s">
        <v>329</v>
      </c>
      <c r="G302" t="s">
        <v>324</v>
      </c>
      <c r="H302" t="s">
        <v>34</v>
      </c>
      <c r="K302">
        <f>VLOOKUP(C302&amp;E302&amp;D302,'Team size'!D:E,2,0)</f>
        <v>13</v>
      </c>
    </row>
    <row r="303" spans="2:11" x14ac:dyDescent="0.3">
      <c r="B303" s="5" t="s">
        <v>263</v>
      </c>
      <c r="C303" s="7" t="s">
        <v>263</v>
      </c>
      <c r="D303" s="5" t="s">
        <v>264</v>
      </c>
      <c r="E303" t="s">
        <v>11</v>
      </c>
      <c r="F303" t="s">
        <v>10</v>
      </c>
      <c r="G303" t="s">
        <v>360</v>
      </c>
      <c r="H303" t="s">
        <v>34</v>
      </c>
      <c r="K303">
        <f>VLOOKUP(C303&amp;E303&amp;D303,'Team size'!D:E,2,0)</f>
        <v>1</v>
      </c>
    </row>
    <row r="304" spans="2:11" x14ac:dyDescent="0.3">
      <c r="B304" s="5" t="s">
        <v>263</v>
      </c>
      <c r="C304" s="7" t="s">
        <v>263</v>
      </c>
      <c r="D304" s="5" t="s">
        <v>265</v>
      </c>
      <c r="E304" t="s">
        <v>8</v>
      </c>
      <c r="F304" t="s">
        <v>10</v>
      </c>
      <c r="G304" t="s">
        <v>327</v>
      </c>
      <c r="H304" t="s">
        <v>360</v>
      </c>
      <c r="K304">
        <f>VLOOKUP(C304&amp;E304&amp;D304,'Team size'!D:E,2,0)</f>
        <v>1</v>
      </c>
    </row>
    <row r="305" spans="2:11" x14ac:dyDescent="0.3">
      <c r="B305" s="5" t="s">
        <v>263</v>
      </c>
      <c r="C305" s="7" t="s">
        <v>263</v>
      </c>
      <c r="D305" s="5" t="s">
        <v>266</v>
      </c>
      <c r="E305" t="s">
        <v>8</v>
      </c>
      <c r="F305" t="s">
        <v>10</v>
      </c>
      <c r="G305" t="s">
        <v>24</v>
      </c>
      <c r="H305" t="s">
        <v>345</v>
      </c>
      <c r="K305">
        <f>VLOOKUP(C305&amp;E305&amp;D305,'Team size'!D:E,2,0)</f>
        <v>1</v>
      </c>
    </row>
    <row r="306" spans="2:11" x14ac:dyDescent="0.3">
      <c r="B306" s="5" t="s">
        <v>263</v>
      </c>
      <c r="C306" s="7" t="s">
        <v>263</v>
      </c>
      <c r="D306" s="5" t="s">
        <v>267</v>
      </c>
      <c r="E306" t="s">
        <v>11</v>
      </c>
      <c r="F306" t="s">
        <v>358</v>
      </c>
      <c r="G306" t="s">
        <v>360</v>
      </c>
      <c r="H306" t="s">
        <v>369</v>
      </c>
      <c r="K306">
        <f>VLOOKUP(C306&amp;E306&amp;D306,'Team size'!D:E,2,0)</f>
        <v>1</v>
      </c>
    </row>
    <row r="307" spans="2:11" x14ac:dyDescent="0.3">
      <c r="B307" s="5" t="s">
        <v>263</v>
      </c>
      <c r="C307" s="7" t="s">
        <v>263</v>
      </c>
      <c r="D307" s="5" t="s">
        <v>268</v>
      </c>
      <c r="E307" t="s">
        <v>11</v>
      </c>
      <c r="F307" t="s">
        <v>369</v>
      </c>
      <c r="G307" t="s">
        <v>359</v>
      </c>
      <c r="H307" t="s">
        <v>26</v>
      </c>
      <c r="K307">
        <f>VLOOKUP(C307&amp;E307&amp;D307,'Team size'!D:E,2,0)</f>
        <v>1</v>
      </c>
    </row>
    <row r="308" spans="2:11" x14ac:dyDescent="0.3">
      <c r="B308" s="5" t="s">
        <v>263</v>
      </c>
      <c r="C308" s="7" t="s">
        <v>263</v>
      </c>
      <c r="D308" s="5" t="s">
        <v>119</v>
      </c>
      <c r="E308" t="s">
        <v>8</v>
      </c>
      <c r="F308" t="s">
        <v>34</v>
      </c>
      <c r="G308" t="s">
        <v>359</v>
      </c>
      <c r="H308" t="s">
        <v>335</v>
      </c>
      <c r="K308">
        <f>VLOOKUP(C308&amp;E308&amp;D308,'Team size'!D:E,2,0)</f>
        <v>1</v>
      </c>
    </row>
    <row r="309" spans="2:11" x14ac:dyDescent="0.3">
      <c r="B309" s="5" t="s">
        <v>263</v>
      </c>
      <c r="C309" s="7" t="s">
        <v>263</v>
      </c>
      <c r="D309" s="5" t="s">
        <v>269</v>
      </c>
      <c r="E309" t="s">
        <v>11</v>
      </c>
      <c r="F309" t="s">
        <v>10</v>
      </c>
      <c r="G309" t="s">
        <v>319</v>
      </c>
      <c r="H309" t="s">
        <v>339</v>
      </c>
      <c r="K309">
        <f>VLOOKUP(C309&amp;E309&amp;D309,'Team size'!D:E,2,0)</f>
        <v>1</v>
      </c>
    </row>
    <row r="310" spans="2:11" x14ac:dyDescent="0.3">
      <c r="B310" s="5" t="s">
        <v>263</v>
      </c>
      <c r="C310" s="7" t="s">
        <v>263</v>
      </c>
      <c r="D310" s="5" t="s">
        <v>270</v>
      </c>
      <c r="E310" t="s">
        <v>8</v>
      </c>
      <c r="F310" t="s">
        <v>20</v>
      </c>
      <c r="G310" t="s">
        <v>322</v>
      </c>
      <c r="H310" t="s">
        <v>335</v>
      </c>
      <c r="K310">
        <f>VLOOKUP(C310&amp;E310&amp;D310,'Team size'!D:E,2,0)</f>
        <v>1</v>
      </c>
    </row>
    <row r="311" spans="2:11" x14ac:dyDescent="0.3">
      <c r="B311" s="5" t="s">
        <v>263</v>
      </c>
      <c r="C311" s="7" t="s">
        <v>263</v>
      </c>
      <c r="D311" s="29" t="s">
        <v>271</v>
      </c>
      <c r="E311" t="s">
        <v>11</v>
      </c>
      <c r="F311" t="s">
        <v>333</v>
      </c>
      <c r="G311" t="s">
        <v>355</v>
      </c>
      <c r="H311" t="s">
        <v>364</v>
      </c>
      <c r="K311">
        <f>VLOOKUP(C311&amp;E311&amp;D311,'Team size'!D:E,2,0)</f>
        <v>1</v>
      </c>
    </row>
    <row r="312" spans="2:11" x14ac:dyDescent="0.3">
      <c r="B312" s="5" t="s">
        <v>263</v>
      </c>
      <c r="C312" s="7" t="s">
        <v>263</v>
      </c>
      <c r="D312" s="29" t="s">
        <v>272</v>
      </c>
      <c r="E312" t="s">
        <v>8</v>
      </c>
      <c r="F312" t="s">
        <v>10</v>
      </c>
      <c r="G312" t="s">
        <v>39</v>
      </c>
      <c r="H312" t="s">
        <v>67</v>
      </c>
      <c r="K312">
        <f>VLOOKUP(C312&amp;E312&amp;D312,'Team size'!D:E,2,0)</f>
        <v>1</v>
      </c>
    </row>
    <row r="313" spans="2:11" x14ac:dyDescent="0.3">
      <c r="B313" s="5" t="s">
        <v>273</v>
      </c>
      <c r="C313" s="7" t="s">
        <v>273</v>
      </c>
      <c r="D313" s="5" t="s">
        <v>274</v>
      </c>
      <c r="E313" t="s">
        <v>11</v>
      </c>
      <c r="F313" t="s">
        <v>25</v>
      </c>
      <c r="G313" t="s">
        <v>10</v>
      </c>
      <c r="H313" t="s">
        <v>362</v>
      </c>
      <c r="I313" t="s">
        <v>330</v>
      </c>
      <c r="K313">
        <f>VLOOKUP(C313&amp;E313&amp;D313,'Team size'!D:E,2,0)</f>
        <v>1</v>
      </c>
    </row>
    <row r="314" spans="2:11" x14ac:dyDescent="0.3">
      <c r="B314" s="5" t="s">
        <v>273</v>
      </c>
      <c r="C314" s="7" t="s">
        <v>273</v>
      </c>
      <c r="D314" s="5" t="s">
        <v>275</v>
      </c>
      <c r="E314" t="s">
        <v>11</v>
      </c>
      <c r="F314" t="s">
        <v>357</v>
      </c>
      <c r="G314" t="s">
        <v>353</v>
      </c>
      <c r="H314" t="s">
        <v>10</v>
      </c>
      <c r="I314" t="s">
        <v>363</v>
      </c>
      <c r="K314">
        <f>VLOOKUP(C314&amp;E314&amp;D314,'Team size'!D:E,2,0)</f>
        <v>1</v>
      </c>
    </row>
    <row r="315" spans="2:11" x14ac:dyDescent="0.3">
      <c r="B315" s="5" t="s">
        <v>273</v>
      </c>
      <c r="C315" s="7" t="s">
        <v>273</v>
      </c>
      <c r="D315" s="5" t="s">
        <v>276</v>
      </c>
      <c r="E315" t="s">
        <v>8</v>
      </c>
      <c r="F315" t="s">
        <v>34</v>
      </c>
      <c r="G315" t="s">
        <v>362</v>
      </c>
      <c r="H315" t="s">
        <v>326</v>
      </c>
      <c r="I315" t="s">
        <v>25</v>
      </c>
      <c r="K315">
        <f>VLOOKUP(C315&amp;E315&amp;D315,'Team size'!D:E,2,0)</f>
        <v>1</v>
      </c>
    </row>
    <row r="316" spans="2:11" x14ac:dyDescent="0.3">
      <c r="B316" s="5" t="s">
        <v>273</v>
      </c>
      <c r="C316" s="7" t="s">
        <v>273</v>
      </c>
      <c r="D316" s="5" t="s">
        <v>277</v>
      </c>
      <c r="E316" t="s">
        <v>11</v>
      </c>
      <c r="F316" t="s">
        <v>25</v>
      </c>
      <c r="G316" t="s">
        <v>309</v>
      </c>
      <c r="H316" t="s">
        <v>355</v>
      </c>
      <c r="I316" t="s">
        <v>362</v>
      </c>
      <c r="K316">
        <f>VLOOKUP(C316&amp;E316&amp;D316,'Team size'!D:E,2,0)</f>
        <v>1</v>
      </c>
    </row>
    <row r="317" spans="2:11" x14ac:dyDescent="0.3">
      <c r="B317" s="5" t="s">
        <v>273</v>
      </c>
      <c r="C317" s="7" t="s">
        <v>273</v>
      </c>
      <c r="D317" s="5" t="s">
        <v>278</v>
      </c>
      <c r="E317" t="s">
        <v>11</v>
      </c>
      <c r="F317" t="s">
        <v>363</v>
      </c>
      <c r="G317" t="s">
        <v>355</v>
      </c>
      <c r="H317" t="s">
        <v>357</v>
      </c>
      <c r="I317" t="s">
        <v>362</v>
      </c>
      <c r="K317">
        <f>VLOOKUP(C317&amp;E317&amp;D317,'Team size'!D:E,2,0)</f>
        <v>1</v>
      </c>
    </row>
    <row r="318" spans="2:11" x14ac:dyDescent="0.3">
      <c r="B318" s="5" t="s">
        <v>273</v>
      </c>
      <c r="C318" s="7" t="s">
        <v>273</v>
      </c>
      <c r="D318" s="5" t="s">
        <v>279</v>
      </c>
      <c r="E318" t="s">
        <v>8</v>
      </c>
      <c r="F318" t="s">
        <v>34</v>
      </c>
      <c r="G318" t="s">
        <v>357</v>
      </c>
      <c r="H318" t="s">
        <v>25</v>
      </c>
      <c r="I318" t="s">
        <v>10</v>
      </c>
      <c r="K318">
        <f>VLOOKUP(C318&amp;E318&amp;D318,'Team size'!D:E,2,0)</f>
        <v>1</v>
      </c>
    </row>
    <row r="319" spans="2:11" x14ac:dyDescent="0.3">
      <c r="B319" s="5" t="s">
        <v>273</v>
      </c>
      <c r="C319" s="7" t="s">
        <v>273</v>
      </c>
      <c r="D319" s="5" t="s">
        <v>280</v>
      </c>
      <c r="E319" t="s">
        <v>11</v>
      </c>
      <c r="F319" t="s">
        <v>363</v>
      </c>
      <c r="G319" t="s">
        <v>66</v>
      </c>
      <c r="H319" t="s">
        <v>325</v>
      </c>
      <c r="I319" t="s">
        <v>357</v>
      </c>
      <c r="K319">
        <f>VLOOKUP(C319&amp;E319&amp;D319,'Team size'!D:E,2,0)</f>
        <v>1</v>
      </c>
    </row>
    <row r="320" spans="2:11" x14ac:dyDescent="0.3">
      <c r="B320" s="5" t="s">
        <v>273</v>
      </c>
      <c r="C320" s="7" t="s">
        <v>273</v>
      </c>
      <c r="D320" s="5" t="s">
        <v>281</v>
      </c>
      <c r="E320" t="s">
        <v>11</v>
      </c>
      <c r="F320" t="s">
        <v>369</v>
      </c>
      <c r="G320" t="s">
        <v>363</v>
      </c>
      <c r="H320" t="s">
        <v>66</v>
      </c>
      <c r="I320" t="s">
        <v>342</v>
      </c>
      <c r="K320">
        <f>VLOOKUP(C320&amp;E320&amp;D320,'Team size'!D:E,2,0)</f>
        <v>1</v>
      </c>
    </row>
    <row r="321" spans="2:11" x14ac:dyDescent="0.3">
      <c r="B321" s="5" t="s">
        <v>273</v>
      </c>
      <c r="C321" s="7" t="s">
        <v>273</v>
      </c>
      <c r="D321" s="5" t="s">
        <v>282</v>
      </c>
      <c r="E321" t="s">
        <v>8</v>
      </c>
      <c r="F321" t="s">
        <v>25</v>
      </c>
      <c r="G321" t="s">
        <v>335</v>
      </c>
      <c r="H321" t="s">
        <v>10</v>
      </c>
      <c r="I321" t="s">
        <v>330</v>
      </c>
      <c r="K321">
        <f>VLOOKUP(C321&amp;E321&amp;D321,'Team size'!D:E,2,0)</f>
        <v>1</v>
      </c>
    </row>
    <row r="322" spans="2:11" x14ac:dyDescent="0.3">
      <c r="B322" s="5" t="s">
        <v>273</v>
      </c>
      <c r="C322" s="7" t="s">
        <v>273</v>
      </c>
      <c r="D322" s="5" t="s">
        <v>283</v>
      </c>
      <c r="E322" t="s">
        <v>11</v>
      </c>
      <c r="F322" t="s">
        <v>25</v>
      </c>
      <c r="G322" t="s">
        <v>34</v>
      </c>
      <c r="H322" t="s">
        <v>317</v>
      </c>
      <c r="I322" t="s">
        <v>319</v>
      </c>
      <c r="K322">
        <f>VLOOKUP(C322&amp;E322&amp;D322,'Team size'!D:E,2,0)</f>
        <v>1</v>
      </c>
    </row>
    <row r="323" spans="2:11" x14ac:dyDescent="0.3">
      <c r="B323" s="5" t="s">
        <v>273</v>
      </c>
      <c r="C323" s="7" t="s">
        <v>273</v>
      </c>
      <c r="D323" s="5" t="s">
        <v>284</v>
      </c>
      <c r="E323" t="s">
        <v>11</v>
      </c>
      <c r="F323" t="s">
        <v>369</v>
      </c>
      <c r="G323" t="s">
        <v>363</v>
      </c>
      <c r="H323" t="s">
        <v>338</v>
      </c>
      <c r="I323" t="s">
        <v>34</v>
      </c>
      <c r="K323">
        <f>VLOOKUP(C323&amp;E323&amp;D323,'Team size'!D:E,2,0)</f>
        <v>1</v>
      </c>
    </row>
    <row r="324" spans="2:11" x14ac:dyDescent="0.3">
      <c r="B324" s="5" t="s">
        <v>273</v>
      </c>
      <c r="C324" s="7" t="s">
        <v>273</v>
      </c>
      <c r="D324" s="5" t="s">
        <v>283</v>
      </c>
      <c r="E324" t="s">
        <v>8</v>
      </c>
      <c r="F324" t="s">
        <v>25</v>
      </c>
      <c r="G324" t="s">
        <v>318</v>
      </c>
      <c r="H324" t="s">
        <v>10</v>
      </c>
      <c r="I324" t="s">
        <v>34</v>
      </c>
      <c r="K324">
        <f>VLOOKUP(C324&amp;E324&amp;D324,'Team size'!D:E,2,0)</f>
        <v>1</v>
      </c>
    </row>
    <row r="325" spans="2:11" x14ac:dyDescent="0.3">
      <c r="B325" s="5" t="s">
        <v>273</v>
      </c>
      <c r="C325" s="7" t="s">
        <v>273</v>
      </c>
      <c r="D325" s="5" t="s">
        <v>285</v>
      </c>
      <c r="E325" t="s">
        <v>11</v>
      </c>
      <c r="F325" t="s">
        <v>319</v>
      </c>
      <c r="G325" t="s">
        <v>25</v>
      </c>
      <c r="H325" t="s">
        <v>378</v>
      </c>
      <c r="I325" t="s">
        <v>34</v>
      </c>
      <c r="K325">
        <f>VLOOKUP(C325&amp;E325&amp;D325,'Team size'!D:E,2,0)</f>
        <v>1</v>
      </c>
    </row>
    <row r="326" spans="2:11" x14ac:dyDescent="0.3">
      <c r="B326" s="5" t="s">
        <v>273</v>
      </c>
      <c r="C326" s="7" t="s">
        <v>273</v>
      </c>
      <c r="D326" s="5" t="s">
        <v>286</v>
      </c>
      <c r="E326" t="s">
        <v>11</v>
      </c>
      <c r="F326" t="s">
        <v>333</v>
      </c>
      <c r="G326" t="s">
        <v>363</v>
      </c>
      <c r="H326" t="s">
        <v>325</v>
      </c>
      <c r="I326" t="s">
        <v>326</v>
      </c>
      <c r="K326">
        <f>VLOOKUP(C326&amp;E326&amp;D326,'Team size'!D:E,2,0)</f>
        <v>1</v>
      </c>
    </row>
    <row r="327" spans="2:11" x14ac:dyDescent="0.3">
      <c r="B327" s="5" t="s">
        <v>273</v>
      </c>
      <c r="C327" s="7" t="s">
        <v>273</v>
      </c>
      <c r="D327" s="5" t="s">
        <v>287</v>
      </c>
      <c r="E327" t="s">
        <v>8</v>
      </c>
      <c r="F327" t="s">
        <v>25</v>
      </c>
      <c r="G327" t="s">
        <v>66</v>
      </c>
      <c r="H327" t="s">
        <v>20</v>
      </c>
      <c r="I327" t="s">
        <v>362</v>
      </c>
      <c r="K327">
        <f>VLOOKUP(C327&amp;E327&amp;D327,'Team size'!D:E,2,0)</f>
        <v>1</v>
      </c>
    </row>
    <row r="328" spans="2:11" x14ac:dyDescent="0.3">
      <c r="B328" s="5" t="s">
        <v>273</v>
      </c>
      <c r="C328" s="7" t="s">
        <v>273</v>
      </c>
      <c r="D328" s="5" t="s">
        <v>288</v>
      </c>
      <c r="E328" t="s">
        <v>11</v>
      </c>
      <c r="F328" t="s">
        <v>25</v>
      </c>
      <c r="G328" t="s">
        <v>363</v>
      </c>
      <c r="H328" t="s">
        <v>378</v>
      </c>
      <c r="I328" t="s">
        <v>380</v>
      </c>
      <c r="K328">
        <f>VLOOKUP(C328&amp;E328&amp;D328,'Team size'!D:E,2,0)</f>
        <v>1</v>
      </c>
    </row>
    <row r="329" spans="2:11" x14ac:dyDescent="0.3">
      <c r="B329" s="5" t="s">
        <v>273</v>
      </c>
      <c r="C329" s="7" t="s">
        <v>273</v>
      </c>
      <c r="D329" s="5" t="s">
        <v>289</v>
      </c>
      <c r="E329" t="s">
        <v>11</v>
      </c>
      <c r="F329" t="s">
        <v>364</v>
      </c>
      <c r="G329" t="s">
        <v>333</v>
      </c>
      <c r="H329" t="s">
        <v>363</v>
      </c>
      <c r="I329" t="s">
        <v>325</v>
      </c>
      <c r="K329">
        <f>VLOOKUP(C329&amp;E329&amp;D329,'Team size'!D:E,2,0)</f>
        <v>1</v>
      </c>
    </row>
    <row r="330" spans="2:11" x14ac:dyDescent="0.3">
      <c r="B330" s="5" t="s">
        <v>273</v>
      </c>
      <c r="C330" s="7" t="s">
        <v>273</v>
      </c>
      <c r="D330" s="5" t="s">
        <v>290</v>
      </c>
      <c r="E330" t="s">
        <v>8</v>
      </c>
      <c r="F330" t="s">
        <v>25</v>
      </c>
      <c r="G330" t="s">
        <v>34</v>
      </c>
      <c r="H330" t="s">
        <v>359</v>
      </c>
      <c r="I330" t="s">
        <v>357</v>
      </c>
      <c r="K330">
        <f>VLOOKUP(C330&amp;E330&amp;D330,'Team size'!D:E,2,0)</f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FFA-86EA-491D-BE04-17FA130E2A8F}">
  <dimension ref="A1:CT39"/>
  <sheetViews>
    <sheetView topLeftCell="AG1" zoomScaleNormal="100" workbookViewId="0">
      <selection activeCell="CB28" sqref="CB28"/>
    </sheetView>
  </sheetViews>
  <sheetFormatPr defaultColWidth="40.77734375" defaultRowHeight="14.4" x14ac:dyDescent="0.3"/>
  <cols>
    <col min="1" max="1" width="14.77734375" bestFit="1" customWidth="1"/>
    <col min="2" max="3" width="13.6640625" bestFit="1" customWidth="1"/>
    <col min="4" max="4" width="10" customWidth="1"/>
    <col min="5" max="5" width="10.5546875" customWidth="1"/>
    <col min="6" max="6" width="7.88671875" hidden="1" customWidth="1"/>
    <col min="7" max="8" width="18.21875" bestFit="1" customWidth="1"/>
    <col min="9" max="9" width="16.77734375" bestFit="1" customWidth="1"/>
    <col min="10" max="10" width="8.5546875" bestFit="1" customWidth="1"/>
    <col min="11" max="11" width="9.5546875" bestFit="1" customWidth="1"/>
    <col min="12" max="12" width="8.5546875" hidden="1" customWidth="1"/>
    <col min="13" max="13" width="10.33203125" hidden="1" customWidth="1"/>
    <col min="14" max="15" width="10.33203125" bestFit="1" customWidth="1"/>
    <col min="16" max="17" width="9.6640625" bestFit="1" customWidth="1"/>
    <col min="18" max="19" width="15" bestFit="1" customWidth="1"/>
    <col min="20" max="20" width="8.33203125" customWidth="1"/>
    <col min="21" max="21" width="9.88671875" customWidth="1"/>
    <col min="22" max="22" width="8.5546875" bestFit="1" customWidth="1"/>
    <col min="23" max="23" width="8.44140625" bestFit="1" customWidth="1"/>
    <col min="24" max="25" width="12.5546875" bestFit="1" customWidth="1"/>
    <col min="26" max="27" width="11.77734375" bestFit="1" customWidth="1"/>
    <col min="28" max="29" width="19.5546875" bestFit="1" customWidth="1"/>
    <col min="30" max="31" width="17.6640625" bestFit="1" customWidth="1"/>
    <col min="32" max="33" width="20" bestFit="1" customWidth="1"/>
    <col min="34" max="35" width="11.77734375" bestFit="1" customWidth="1"/>
    <col min="36" max="37" width="12" bestFit="1" customWidth="1"/>
    <col min="38" max="39" width="10.5546875" customWidth="1"/>
    <col min="40" max="40" width="9.88671875" bestFit="1" customWidth="1"/>
    <col min="41" max="42" width="9.88671875" customWidth="1"/>
    <col min="43" max="43" width="8.77734375" customWidth="1"/>
    <col min="44" max="44" width="9.44140625" customWidth="1"/>
    <col min="45" max="45" width="8.44140625" customWidth="1"/>
    <col min="46" max="46" width="4.44140625" bestFit="1" customWidth="1"/>
    <col min="47" max="48" width="8.44140625" bestFit="1" customWidth="1"/>
    <col min="49" max="49" width="9" customWidth="1"/>
    <col min="50" max="50" width="9.109375" customWidth="1"/>
    <col min="51" max="51" width="8.77734375" customWidth="1"/>
    <col min="52" max="52" width="8.6640625" customWidth="1"/>
    <col min="53" max="53" width="5" hidden="1" customWidth="1"/>
    <col min="54" max="55" width="18.88671875" bestFit="1" customWidth="1"/>
    <col min="56" max="57" width="17.77734375" bestFit="1" customWidth="1"/>
    <col min="58" max="58" width="19.21875" bestFit="1" customWidth="1"/>
    <col min="59" max="59" width="9.109375" customWidth="1"/>
    <col min="60" max="60" width="9.6640625" customWidth="1"/>
    <col min="61" max="62" width="12.6640625" bestFit="1" customWidth="1"/>
    <col min="63" max="63" width="9.21875" customWidth="1"/>
    <col min="64" max="64" width="9.33203125" customWidth="1"/>
    <col min="65" max="65" width="6.44140625" hidden="1" customWidth="1"/>
    <col min="66" max="66" width="8.5546875" hidden="1" customWidth="1"/>
    <col min="67" max="68" width="8.5546875" bestFit="1" customWidth="1"/>
    <col min="69" max="70" width="13.33203125" bestFit="1" customWidth="1"/>
    <col min="71" max="72" width="13.44140625" bestFit="1" customWidth="1"/>
    <col min="73" max="73" width="9.5546875" customWidth="1"/>
    <col min="74" max="74" width="11.21875" customWidth="1"/>
    <col min="75" max="76" width="9.77734375" bestFit="1" customWidth="1"/>
    <col min="77" max="77" width="9.77734375" hidden="1" customWidth="1"/>
    <col min="78" max="78" width="11.44140625" hidden="1" customWidth="1"/>
    <col min="79" max="80" width="11.44140625" bestFit="1" customWidth="1"/>
    <col min="81" max="82" width="10.88671875" bestFit="1" customWidth="1"/>
    <col min="83" max="83" width="6.44140625" hidden="1" customWidth="1"/>
    <col min="84" max="84" width="9.5546875" customWidth="1"/>
    <col min="85" max="85" width="9.44140625" customWidth="1"/>
    <col min="86" max="87" width="20.77734375" bestFit="1" customWidth="1"/>
    <col min="88" max="89" width="8.5546875" bestFit="1" customWidth="1"/>
    <col min="90" max="90" width="8.5546875" hidden="1" customWidth="1"/>
    <col min="91" max="92" width="9.21875" bestFit="1" customWidth="1"/>
    <col min="93" max="94" width="10.33203125" bestFit="1" customWidth="1"/>
    <col min="95" max="96" width="11.77734375" bestFit="1" customWidth="1"/>
    <col min="97" max="98" width="8.88671875" bestFit="1" customWidth="1"/>
  </cols>
  <sheetData>
    <row r="1" spans="1:98" ht="15" thickBot="1" x14ac:dyDescent="0.35">
      <c r="A1" s="2"/>
      <c r="B1" s="4" t="s">
        <v>69</v>
      </c>
      <c r="C1" s="4" t="s">
        <v>69</v>
      </c>
      <c r="D1" s="4" t="s">
        <v>70</v>
      </c>
      <c r="E1" s="4" t="s">
        <v>70</v>
      </c>
      <c r="F1" s="4" t="s">
        <v>70</v>
      </c>
      <c r="G1" s="4" t="s">
        <v>81</v>
      </c>
      <c r="H1" s="4" t="s">
        <v>81</v>
      </c>
      <c r="I1" s="4" t="s">
        <v>82</v>
      </c>
      <c r="J1" s="4" t="s">
        <v>84</v>
      </c>
      <c r="K1" s="4" t="s">
        <v>84</v>
      </c>
      <c r="L1" s="4" t="s">
        <v>84</v>
      </c>
      <c r="M1" s="10" t="s">
        <v>109</v>
      </c>
      <c r="N1" s="10" t="s">
        <v>109</v>
      </c>
      <c r="O1" s="10" t="s">
        <v>109</v>
      </c>
      <c r="P1" s="10" t="s">
        <v>110</v>
      </c>
      <c r="Q1" s="10" t="s">
        <v>110</v>
      </c>
      <c r="R1" s="10" t="s">
        <v>111</v>
      </c>
      <c r="S1" s="10" t="s">
        <v>111</v>
      </c>
      <c r="T1" s="10" t="s">
        <v>112</v>
      </c>
      <c r="U1" s="10" t="s">
        <v>112</v>
      </c>
      <c r="V1" s="10" t="s">
        <v>125</v>
      </c>
      <c r="W1" s="10" t="s">
        <v>125</v>
      </c>
      <c r="X1" s="10" t="s">
        <v>128</v>
      </c>
      <c r="Y1" s="10" t="s">
        <v>128</v>
      </c>
      <c r="Z1" s="10" t="s">
        <v>132</v>
      </c>
      <c r="AA1" s="10" t="s">
        <v>132</v>
      </c>
      <c r="AB1" s="10" t="s">
        <v>140</v>
      </c>
      <c r="AC1" s="10" t="s">
        <v>140</v>
      </c>
      <c r="AD1" s="10" t="s">
        <v>142</v>
      </c>
      <c r="AE1" s="10" t="s">
        <v>142</v>
      </c>
      <c r="AF1" s="10" t="s">
        <v>147</v>
      </c>
      <c r="AG1" s="10" t="s">
        <v>147</v>
      </c>
      <c r="AH1" s="10" t="s">
        <v>145</v>
      </c>
      <c r="AI1" s="10" t="s">
        <v>145</v>
      </c>
      <c r="AJ1" s="10" t="s">
        <v>149</v>
      </c>
      <c r="AK1" s="10" t="s">
        <v>149</v>
      </c>
      <c r="AL1" s="10" t="s">
        <v>155</v>
      </c>
      <c r="AM1" s="10" t="s">
        <v>155</v>
      </c>
      <c r="AN1" s="10" t="s">
        <v>160</v>
      </c>
      <c r="AO1" s="10" t="s">
        <v>167</v>
      </c>
      <c r="AP1" s="10" t="s">
        <v>167</v>
      </c>
      <c r="AQ1" s="10" t="s">
        <v>173</v>
      </c>
      <c r="AR1" s="10" t="s">
        <v>173</v>
      </c>
      <c r="AS1" s="10" t="s">
        <v>174</v>
      </c>
      <c r="AT1" s="10" t="s">
        <v>174</v>
      </c>
      <c r="AU1" s="10" t="s">
        <v>175</v>
      </c>
      <c r="AV1" s="10" t="s">
        <v>175</v>
      </c>
      <c r="AW1" s="10" t="s">
        <v>176</v>
      </c>
      <c r="AX1" s="10" t="s">
        <v>176</v>
      </c>
      <c r="AY1" s="10" t="s">
        <v>177</v>
      </c>
      <c r="AZ1" s="10" t="s">
        <v>177</v>
      </c>
      <c r="BA1" s="10" t="s">
        <v>177</v>
      </c>
      <c r="BB1" s="10" t="s">
        <v>192</v>
      </c>
      <c r="BC1" s="10" t="s">
        <v>192</v>
      </c>
      <c r="BD1" s="10" t="s">
        <v>194</v>
      </c>
      <c r="BE1" s="10" t="s">
        <v>194</v>
      </c>
      <c r="BF1" s="10" t="s">
        <v>195</v>
      </c>
      <c r="BG1" s="10" t="s">
        <v>197</v>
      </c>
      <c r="BH1" s="10" t="s">
        <v>197</v>
      </c>
      <c r="BI1" s="10" t="s">
        <v>205</v>
      </c>
      <c r="BJ1" s="10" t="s">
        <v>205</v>
      </c>
      <c r="BK1" s="10" t="s">
        <v>206</v>
      </c>
      <c r="BL1" s="10" t="s">
        <v>206</v>
      </c>
      <c r="BM1" s="10" t="s">
        <v>206</v>
      </c>
      <c r="BN1" s="10" t="s">
        <v>212</v>
      </c>
      <c r="BO1" s="10" t="s">
        <v>212</v>
      </c>
      <c r="BP1" s="10" t="s">
        <v>212</v>
      </c>
      <c r="BQ1" s="10" t="s">
        <v>223</v>
      </c>
      <c r="BR1" s="10" t="s">
        <v>223</v>
      </c>
      <c r="BS1" s="10" t="s">
        <v>225</v>
      </c>
      <c r="BT1" s="10" t="s">
        <v>225</v>
      </c>
      <c r="BU1" s="7" t="s">
        <v>228</v>
      </c>
      <c r="BV1" s="7" t="s">
        <v>228</v>
      </c>
      <c r="BW1" s="7" t="s">
        <v>229</v>
      </c>
      <c r="BX1" s="7" t="s">
        <v>229</v>
      </c>
      <c r="BY1" s="7" t="s">
        <v>229</v>
      </c>
      <c r="BZ1" s="7" t="s">
        <v>248</v>
      </c>
      <c r="CA1" s="7" t="s">
        <v>248</v>
      </c>
      <c r="CB1" s="7" t="s">
        <v>248</v>
      </c>
      <c r="CC1" s="7" t="s">
        <v>249</v>
      </c>
      <c r="CD1" s="7" t="s">
        <v>249</v>
      </c>
      <c r="CE1" s="7" t="s">
        <v>257</v>
      </c>
      <c r="CF1" s="7" t="s">
        <v>257</v>
      </c>
      <c r="CG1" s="7" t="s">
        <v>257</v>
      </c>
      <c r="CH1" s="7" t="s">
        <v>258</v>
      </c>
      <c r="CI1" s="7" t="s">
        <v>258</v>
      </c>
      <c r="CJ1" s="7" t="s">
        <v>259</v>
      </c>
      <c r="CK1" s="7" t="s">
        <v>259</v>
      </c>
      <c r="CL1" s="7" t="s">
        <v>259</v>
      </c>
      <c r="CM1" s="7" t="s">
        <v>261</v>
      </c>
      <c r="CN1" s="7" t="s">
        <v>261</v>
      </c>
      <c r="CO1" s="7" t="s">
        <v>262</v>
      </c>
      <c r="CP1" s="7" t="s">
        <v>262</v>
      </c>
      <c r="CQ1" s="7" t="s">
        <v>263</v>
      </c>
      <c r="CR1" s="7" t="s">
        <v>263</v>
      </c>
      <c r="CS1" s="7" t="s">
        <v>273</v>
      </c>
      <c r="CT1" s="7" t="s">
        <v>273</v>
      </c>
    </row>
    <row r="2" spans="1:98" x14ac:dyDescent="0.3">
      <c r="A2" s="4"/>
      <c r="B2" s="5" t="s">
        <v>11</v>
      </c>
      <c r="C2" s="5" t="s">
        <v>8</v>
      </c>
      <c r="D2" s="5" t="s">
        <v>8</v>
      </c>
      <c r="E2" s="5" t="s">
        <v>11</v>
      </c>
      <c r="F2" s="5" t="s">
        <v>13</v>
      </c>
      <c r="G2" s="5" t="s">
        <v>11</v>
      </c>
      <c r="H2" s="5" t="s">
        <v>8</v>
      </c>
      <c r="I2" s="5" t="s">
        <v>68</v>
      </c>
      <c r="J2" s="5" t="s">
        <v>11</v>
      </c>
      <c r="K2" s="5" t="s">
        <v>8</v>
      </c>
      <c r="L2" s="5" t="s">
        <v>13</v>
      </c>
      <c r="M2" s="5" t="s">
        <v>13</v>
      </c>
      <c r="N2" s="5" t="s">
        <v>8</v>
      </c>
      <c r="O2" s="5" t="s">
        <v>11</v>
      </c>
      <c r="P2" s="5" t="s">
        <v>11</v>
      </c>
      <c r="Q2" s="5" t="s">
        <v>8</v>
      </c>
      <c r="R2" s="5" t="s">
        <v>8</v>
      </c>
      <c r="S2" s="5" t="s">
        <v>11</v>
      </c>
      <c r="T2" s="5" t="s">
        <v>8</v>
      </c>
      <c r="U2" s="5" t="s">
        <v>11</v>
      </c>
      <c r="V2" s="5" t="s">
        <v>8</v>
      </c>
      <c r="W2" s="5" t="s">
        <v>11</v>
      </c>
      <c r="X2" s="5" t="s">
        <v>8</v>
      </c>
      <c r="Y2" s="5" t="s">
        <v>11</v>
      </c>
      <c r="Z2" s="6" t="s">
        <v>11</v>
      </c>
      <c r="AA2" s="6" t="s">
        <v>8</v>
      </c>
      <c r="AB2" s="6" t="s">
        <v>8</v>
      </c>
      <c r="AC2" s="6" t="s">
        <v>11</v>
      </c>
      <c r="AD2" s="6" t="s">
        <v>11</v>
      </c>
      <c r="AE2" s="6" t="s">
        <v>8</v>
      </c>
      <c r="AF2" s="6" t="s">
        <v>8</v>
      </c>
      <c r="AG2" s="6" t="s">
        <v>11</v>
      </c>
      <c r="AH2" s="6" t="s">
        <v>8</v>
      </c>
      <c r="AI2" s="6" t="s">
        <v>11</v>
      </c>
      <c r="AJ2" s="6" t="s">
        <v>8</v>
      </c>
      <c r="AK2" s="6" t="s">
        <v>11</v>
      </c>
      <c r="AL2" s="6" t="s">
        <v>8</v>
      </c>
      <c r="AM2" s="6" t="s">
        <v>11</v>
      </c>
      <c r="AN2" s="11" t="s">
        <v>68</v>
      </c>
      <c r="AO2" s="11" t="s">
        <v>8</v>
      </c>
      <c r="AP2" s="11" t="s">
        <v>11</v>
      </c>
      <c r="AQ2" s="11" t="s">
        <v>11</v>
      </c>
      <c r="AR2" s="11" t="s">
        <v>8</v>
      </c>
      <c r="AS2" s="11" t="s">
        <v>11</v>
      </c>
      <c r="AT2" s="11" t="s">
        <v>8</v>
      </c>
      <c r="AU2" s="11" t="s">
        <v>8</v>
      </c>
      <c r="AV2" s="11" t="s">
        <v>11</v>
      </c>
      <c r="AW2" s="11" t="s">
        <v>11</v>
      </c>
      <c r="AX2" s="11" t="s">
        <v>8</v>
      </c>
      <c r="AY2" s="11" t="s">
        <v>8</v>
      </c>
      <c r="AZ2" s="11" t="s">
        <v>11</v>
      </c>
      <c r="BA2" s="11" t="s">
        <v>13</v>
      </c>
      <c r="BB2" s="11" t="s">
        <v>8</v>
      </c>
      <c r="BC2" s="11" t="s">
        <v>11</v>
      </c>
      <c r="BD2" s="11" t="s">
        <v>11</v>
      </c>
      <c r="BE2" s="11" t="s">
        <v>8</v>
      </c>
      <c r="BF2" s="11" t="s">
        <v>68</v>
      </c>
      <c r="BG2" s="11" t="s">
        <v>11</v>
      </c>
      <c r="BH2" s="11" t="s">
        <v>8</v>
      </c>
      <c r="BI2" s="11" t="s">
        <v>11</v>
      </c>
      <c r="BJ2" s="11" t="s">
        <v>8</v>
      </c>
      <c r="BK2" s="11" t="s">
        <v>11</v>
      </c>
      <c r="BL2" s="11" t="s">
        <v>8</v>
      </c>
      <c r="BM2" s="11" t="s">
        <v>13</v>
      </c>
      <c r="BN2" s="11" t="s">
        <v>13</v>
      </c>
      <c r="BO2" s="11" t="s">
        <v>11</v>
      </c>
      <c r="BP2" s="11" t="s">
        <v>8</v>
      </c>
      <c r="BQ2" s="11" t="s">
        <v>11</v>
      </c>
      <c r="BR2" s="11" t="s">
        <v>8</v>
      </c>
      <c r="BS2" s="11" t="s">
        <v>8</v>
      </c>
      <c r="BT2" s="11" t="s">
        <v>11</v>
      </c>
      <c r="BU2" s="11" t="s">
        <v>11</v>
      </c>
      <c r="BV2" s="11" t="s">
        <v>8</v>
      </c>
      <c r="BW2" s="11" t="s">
        <v>11</v>
      </c>
      <c r="BX2" s="11" t="s">
        <v>8</v>
      </c>
      <c r="BY2" s="11" t="s">
        <v>13</v>
      </c>
      <c r="BZ2" s="11" t="s">
        <v>13</v>
      </c>
      <c r="CA2" s="11" t="s">
        <v>8</v>
      </c>
      <c r="CB2" s="11" t="s">
        <v>11</v>
      </c>
      <c r="CC2" s="11" t="s">
        <v>8</v>
      </c>
      <c r="CD2" s="11" t="s">
        <v>11</v>
      </c>
      <c r="CE2" s="11" t="s">
        <v>13</v>
      </c>
      <c r="CF2" s="11" t="s">
        <v>8</v>
      </c>
      <c r="CG2" s="11" t="s">
        <v>11</v>
      </c>
      <c r="CH2" s="11" t="s">
        <v>8</v>
      </c>
      <c r="CI2" s="11" t="s">
        <v>11</v>
      </c>
      <c r="CJ2" s="11" t="s">
        <v>11</v>
      </c>
      <c r="CK2" s="11" t="s">
        <v>8</v>
      </c>
      <c r="CL2" s="11" t="s">
        <v>13</v>
      </c>
      <c r="CM2" s="11" t="s">
        <v>11</v>
      </c>
      <c r="CN2" s="11" t="s">
        <v>8</v>
      </c>
      <c r="CO2" s="11" t="s">
        <v>8</v>
      </c>
      <c r="CP2" s="11" t="s">
        <v>11</v>
      </c>
      <c r="CQ2" s="11" t="s">
        <v>11</v>
      </c>
      <c r="CR2" s="11" t="s">
        <v>8</v>
      </c>
      <c r="CS2" s="11" t="s">
        <v>11</v>
      </c>
      <c r="CT2" s="11" t="s">
        <v>8</v>
      </c>
    </row>
    <row r="3" spans="1:98" x14ac:dyDescent="0.3">
      <c r="A3" s="13" t="s">
        <v>42</v>
      </c>
      <c r="B3" s="19">
        <f>IF(B$2="Mixed", -1, MAX('Each Gender Events'!B:B))</f>
        <v>3.0009999999999999</v>
      </c>
      <c r="C3" s="19">
        <f>IF(C$2="Mixed", -1, MAX('Each Gender Events'!C:C))</f>
        <v>3.0009999999999999</v>
      </c>
      <c r="D3" s="19">
        <f>IF(D$2="Mixed", -1, MAX('Each Gender Events'!D:D))</f>
        <v>9.5025010000000005</v>
      </c>
      <c r="E3" s="19">
        <f>IF(E$2="Mixed", -1, MAX('Each Gender Events'!E:E))</f>
        <v>8.5024999999999995</v>
      </c>
      <c r="F3" s="19">
        <f>IF(F$2="Mixed", -1, MAX('Each Gender Events'!F:F))</f>
        <v>-1</v>
      </c>
      <c r="G3" s="20">
        <f>IF(G$2="Mixed", -1, MAX('Each Gender Events'!G:G))</f>
        <v>13.502003</v>
      </c>
      <c r="H3" s="19">
        <f>IF(H$2="Mixed", -1, MAX('Each Gender Events'!H:H))</f>
        <v>14.003001000000001</v>
      </c>
      <c r="I3" s="19">
        <f>IF(I$2="Mixed", -1, MAX('Each Gender Events'!I:I))</f>
        <v>6.0019999999999998</v>
      </c>
      <c r="J3" s="19">
        <f>IF(J$2="Mixed", -1, MAX('Each Gender Events'!J:J))</f>
        <v>39.007006499999996</v>
      </c>
      <c r="K3" s="19">
        <f>IF(K$2="Mixed", -1, MAX('Each Gender Events'!K:K))</f>
        <v>34.007004499999994</v>
      </c>
      <c r="L3" s="19">
        <f>IF(L$2="Mixed", -1, MAX('Each Gender Events'!L:L))</f>
        <v>-1</v>
      </c>
      <c r="M3" s="19">
        <f>IF(M$2="Mixed", -1, MAX('Each Gender Events'!M:M))</f>
        <v>-1</v>
      </c>
      <c r="N3" s="19">
        <f>IF(N$2="Mixed", -1, MAX('Each Gender Events'!N:N))</f>
        <v>8.5015020000000003</v>
      </c>
      <c r="O3" s="19">
        <f>IF(O$2="Mixed", -1, MAX('Each Gender Events'!O:O))</f>
        <v>4.5015000000000001</v>
      </c>
      <c r="P3" s="19">
        <f>IF(P$2="Mixed", -1, MAX('Each Gender Events'!P:P))</f>
        <v>3.0009999999999999</v>
      </c>
      <c r="Q3" s="19">
        <f>IF(Q$2="Mixed", -1, MAX('Each Gender Events'!Q:Q))</f>
        <v>3.0009999999999999</v>
      </c>
      <c r="R3" s="19">
        <f>IF(R$2="Mixed", -1, MAX('Each Gender Events'!R:R))</f>
        <v>3.0009999999999999</v>
      </c>
      <c r="S3" s="19">
        <f>IF(S$2="Mixed", -1, MAX('Each Gender Events'!S:S))</f>
        <v>3.0009999999999999</v>
      </c>
      <c r="T3" s="19">
        <f>IF(T$2="Mixed", -1, MAX('Each Gender Events'!T:T))</f>
        <v>13.003002</v>
      </c>
      <c r="U3" s="19">
        <f>IF(U$2="Mixed", -1, MAX('Each Gender Events'!U:U))</f>
        <v>15.004999999999999</v>
      </c>
      <c r="V3" s="19">
        <f>IF(V$2="Mixed", -1, MAX('Each Gender Events'!V:V))</f>
        <v>3.0009999999999999</v>
      </c>
      <c r="W3" s="19">
        <f>IF(W$2="Mixed", -1, MAX('Each Gender Events'!W:W))</f>
        <v>3.0009999999999999</v>
      </c>
      <c r="X3" s="19">
        <f>IF(X$2="Mixed", -1, MAX('Each Gender Events'!X:X))</f>
        <v>9.0030000000000001</v>
      </c>
      <c r="Y3" s="19">
        <f>IF(Y$2="Mixed", -1, MAX('Each Gender Events'!Y:Y))</f>
        <v>5.0010010000000005</v>
      </c>
      <c r="Z3" s="19">
        <f>IF(Z$2="Mixed", -1, MAX('Each Gender Events'!Z:Z))</f>
        <v>6.0019999999999998</v>
      </c>
      <c r="AA3" s="19">
        <f>IF(AA$2="Mixed", -1, MAX('Each Gender Events'!AA:AA))</f>
        <v>9.0030000000000001</v>
      </c>
      <c r="AB3" s="19">
        <f>IF(AB$2="Mixed", -1, MAX('Each Gender Events'!AB:AB))</f>
        <v>3.0009999999999999</v>
      </c>
      <c r="AC3" s="19">
        <f>IF(AC$2="Mixed", -1, MAX('Each Gender Events'!AC:AC))</f>
        <v>3.0009999999999999</v>
      </c>
      <c r="AD3" s="19">
        <f>IF(AD$2="Mixed", -1, MAX('Each Gender Events'!AD:AD))</f>
        <v>6.0010010000000005</v>
      </c>
      <c r="AE3" s="19">
        <f>IF(AE$2="Mixed", -1, MAX('Each Gender Events'!AE:AE))</f>
        <v>3.0009999999999999</v>
      </c>
      <c r="AF3" s="19">
        <f>IF(AF$2="Mixed", -1, MAX('Each Gender Events'!AF:AF))</f>
        <v>3.0009999999999999</v>
      </c>
      <c r="AG3" s="19">
        <f>IF(AG$2="Mixed", -1, MAX('Each Gender Events'!AG:AG))</f>
        <v>3.0009999999999999</v>
      </c>
      <c r="AH3" s="19">
        <f>IF(AH$2="Mixed", -1, MAX('Each Gender Events'!AH:AH))</f>
        <v>4.0009999999999994</v>
      </c>
      <c r="AI3" s="19">
        <f>IF(AI$2="Mixed", -1, MAX('Each Gender Events'!AI:AI))</f>
        <v>7.0019999999999998</v>
      </c>
      <c r="AJ3" s="19">
        <f>IF(AJ$2="Mixed", -1, MAX('Each Gender Events'!AJ:AJ))</f>
        <v>11.002002000000001</v>
      </c>
      <c r="AK3" s="19">
        <f>IF(AK$2="Mixed", -1, MAX('Each Gender Events'!AK:AK))</f>
        <v>9.0030000000000001</v>
      </c>
      <c r="AL3" s="19">
        <f>IF(AL$2="Mixed", -1, MAX('Each Gender Events'!AL:AL))</f>
        <v>15.004000999999999</v>
      </c>
      <c r="AM3" s="19">
        <f>IF(AM$2="Mixed", -1, MAX('Each Gender Events'!AM:AM))</f>
        <v>14.004000999999999</v>
      </c>
      <c r="AN3" s="19">
        <f>IF(AN$2="Mixed", -1, MAX('Each Gender Events'!AN:AN))</f>
        <v>14.004000999999999</v>
      </c>
      <c r="AO3" s="19">
        <f>IF(AO$2="Mixed", -1, MAX('Each Gender Events'!AO:AO))</f>
        <v>9.0010030000000008</v>
      </c>
      <c r="AP3" s="19">
        <f>IF(AP$2="Mixed", -1, MAX('Each Gender Events'!AP:AP))</f>
        <v>8.0020009999999999</v>
      </c>
      <c r="AQ3" s="19">
        <f>IF(AQ$2="Mixed", -1, MAX('Each Gender Events'!AQ:AQ))</f>
        <v>3.0009999999999999</v>
      </c>
      <c r="AR3" s="19">
        <f>IF(AR$2="Mixed", -1, MAX('Each Gender Events'!AR:AR))</f>
        <v>3.0009999999999999</v>
      </c>
      <c r="AS3" s="19">
        <f>IF(AS$2="Mixed", -1, MAX('Each Gender Events'!AS:AS))</f>
        <v>3.0009999999999999</v>
      </c>
      <c r="AT3" s="19">
        <f>IF(AT$2="Mixed", -1, MAX('Each Gender Events'!AT:AT))</f>
        <v>3.0009999999999999</v>
      </c>
      <c r="AU3" s="19">
        <f>IF(AU$2="Mixed", -1, MAX('Each Gender Events'!AU:AU))</f>
        <v>3.0009999999999999</v>
      </c>
      <c r="AV3" s="19">
        <f>IF(AV$2="Mixed", -1, MAX('Each Gender Events'!AV:AV))</f>
        <v>3.0009999999999999</v>
      </c>
      <c r="AW3" s="19">
        <f>IF(AW$2="Mixed", -1, MAX('Each Gender Events'!AW:AW))</f>
        <v>3.0009999999999999</v>
      </c>
      <c r="AX3" s="19">
        <f>IF(AX$2="Mixed", -1, MAX('Each Gender Events'!AX:AX))</f>
        <v>3.0009999999999999</v>
      </c>
      <c r="AY3" s="19">
        <f>IF(AY$2="Mixed", -1, MAX('Each Gender Events'!AY:AY))</f>
        <v>6.5004999999999997</v>
      </c>
      <c r="AZ3" s="19">
        <f>IF(AZ$2="Mixed", -1, MAX('Each Gender Events'!AZ:AZ))</f>
        <v>11.0020015</v>
      </c>
      <c r="BA3" s="19">
        <f>IF(BA$2="Mixed", -1, MAX('Each Gender Events'!BA:BA))</f>
        <v>-1</v>
      </c>
      <c r="BB3" s="19">
        <f>IF(BB$2="Mixed", -1, MAX('Each Gender Events'!BB:BB))</f>
        <v>3.0009999999999999</v>
      </c>
      <c r="BC3" s="19">
        <f>IF(BC$2="Mixed", -1, MAX('Each Gender Events'!BC:BC))</f>
        <v>4.0009999999999994</v>
      </c>
      <c r="BD3" s="19">
        <f>IF(BD$2="Mixed", -1, MAX('Each Gender Events'!BD:BD))</f>
        <v>3.0009999999999999</v>
      </c>
      <c r="BE3" s="19">
        <f>IF(BE$2="Mixed", -1, MAX('Each Gender Events'!BE:BE))</f>
        <v>3.0009999999999999</v>
      </c>
      <c r="BF3" s="19">
        <f>IF(BF$2="Mixed", -1, MAX('Each Gender Events'!BF:BF))</f>
        <v>3.0009999999999999</v>
      </c>
      <c r="BG3" s="19">
        <f>IF(BG$2="Mixed", -1, MAX('Each Gender Events'!BG:BG))</f>
        <v>8.0010019999999997</v>
      </c>
      <c r="BH3" s="19">
        <f>IF(BH$2="Mixed", -1, MAX('Each Gender Events'!BH:BH))</f>
        <v>11.003001000000001</v>
      </c>
      <c r="BI3" s="19">
        <f>IF(BI$2="Mixed", -1, MAX('Each Gender Events'!BI:BI))</f>
        <v>3.0009999999999999</v>
      </c>
      <c r="BJ3" s="19">
        <f>IF(BJ$2="Mixed", -1, MAX('Each Gender Events'!BJ:BJ))</f>
        <v>3.0009999999999999</v>
      </c>
      <c r="BK3" s="19">
        <f>IF(BK$2="Mixed", -1, MAX('Each Gender Events'!BK:BK))</f>
        <v>5.0010010000000005</v>
      </c>
      <c r="BL3" s="19">
        <f>IF(BL$2="Mixed", -1, MAX('Each Gender Events'!BL:BL))</f>
        <v>4.5015000000000001</v>
      </c>
      <c r="BM3" s="19">
        <f>IF(BM$2="Mixed", -1, MAX('Each Gender Events'!BM:BM))</f>
        <v>-1</v>
      </c>
      <c r="BN3" s="19">
        <f>IF(BN$2="Mixed", -1, MAX('Each Gender Events'!BN:BN))</f>
        <v>-1</v>
      </c>
      <c r="BO3" s="19">
        <f>IF(BO$2="Mixed", -1, MAX('Each Gender Events'!BO:BO))</f>
        <v>17.004500999999998</v>
      </c>
      <c r="BP3" s="19">
        <f>IF(BP$2="Mixed", -1, MAX('Each Gender Events'!BP:BP))</f>
        <v>12.003001500000002</v>
      </c>
      <c r="BQ3" s="19">
        <f>IF(BQ$2="Mixed", -1, MAX('Each Gender Events'!BQ:BQ))</f>
        <v>5.0000020000000003</v>
      </c>
      <c r="BR3" s="19">
        <f>IF(BR$2="Mixed", -1, MAX('Each Gender Events'!BR:BR))</f>
        <v>7.0010019999999997</v>
      </c>
      <c r="BS3" s="19">
        <f>IF(BS$2="Mixed", -1, MAX('Each Gender Events'!BS:BS))</f>
        <v>4.0009999999999994</v>
      </c>
      <c r="BT3" s="19">
        <f>IF(BT$2="Mixed", -1, MAX('Each Gender Events'!BT:BT))</f>
        <v>3.0009999999999999</v>
      </c>
      <c r="BU3" s="19">
        <f>IF(BU$2="Mixed", -1, MAX('Each Gender Events'!BU:BU))</f>
        <v>3.0009999999999999</v>
      </c>
      <c r="BV3" s="19">
        <f>IF(BV$2="Mixed", -1, MAX('Each Gender Events'!BV:BV))</f>
        <v>3.0009999999999999</v>
      </c>
      <c r="BW3" s="19">
        <f>IF(BW$2="Mixed", -1, MAX('Each Gender Events'!BW:BW))</f>
        <v>18.0025035</v>
      </c>
      <c r="BX3" s="19">
        <f>IF(BX$2="Mixed", -1, MAX('Each Gender Events'!BX:BX))</f>
        <v>38.505509000000004</v>
      </c>
      <c r="BY3" s="19">
        <f>IF(BY$2="Mixed", -1, MAX('Each Gender Events'!BY:BY))</f>
        <v>-1</v>
      </c>
      <c r="BZ3" s="19">
        <f>IF(BZ$2="Mixed", -1, MAX('Each Gender Events'!BZ:BZ))</f>
        <v>-1</v>
      </c>
      <c r="CA3" s="19">
        <f>IF(CA$2="Mixed", -1, MAX('Each Gender Events'!CA:CA))</f>
        <v>9.5025010000000005</v>
      </c>
      <c r="CB3" s="19">
        <f>IF(CB$2="Mixed", -1, MAX('Each Gender Events'!CB:CB))</f>
        <v>7.5024999999999995</v>
      </c>
      <c r="CC3" s="19">
        <f>IF(CC$2="Mixed", -1, MAX('Each Gender Events'!CC:CC))</f>
        <v>4.0009999999999994</v>
      </c>
      <c r="CD3" s="19">
        <f>IF(CD$2="Mixed", -1, MAX('Each Gender Events'!CD:CD))</f>
        <v>5.0010010000000005</v>
      </c>
      <c r="CE3" s="19">
        <f>IF(CE$2="Mixed", -1, MAX('Each Gender Events'!CE:CE))</f>
        <v>-1</v>
      </c>
      <c r="CF3" s="19">
        <f>IF(CF$2="Mixed", -1, MAX('Each Gender Events'!CF:CF))</f>
        <v>4.0010005</v>
      </c>
      <c r="CG3" s="19">
        <f>IF(CG$2="Mixed", -1, MAX('Each Gender Events'!CG:CG))</f>
        <v>3.0009999999999999</v>
      </c>
      <c r="CH3" s="19">
        <f>IF(CH$2="Mixed", -1, MAX('Each Gender Events'!CH:CH))</f>
        <v>3.0009999999999999</v>
      </c>
      <c r="CI3" s="19">
        <f>IF(CI$2="Mixed", -1, MAX('Each Gender Events'!CI:CI))</f>
        <v>3.0009999999999999</v>
      </c>
      <c r="CJ3" s="19">
        <f>IF(CJ$2="Mixed", -1, MAX('Each Gender Events'!CJ:CJ))</f>
        <v>3.5009999999999999</v>
      </c>
      <c r="CK3" s="19">
        <f>IF(CK$2="Mixed", -1, MAX('Each Gender Events'!CK:CK))</f>
        <v>3.0009999999999999</v>
      </c>
      <c r="CL3" s="19">
        <f>IF(CL$2="Mixed", -1, MAX('Each Gender Events'!CL:CL))</f>
        <v>-1</v>
      </c>
      <c r="CM3" s="19">
        <f>IF(CM$2="Mixed", -1, MAX('Each Gender Events'!CM:CM))</f>
        <v>3.0009999999999999</v>
      </c>
      <c r="CN3" s="19">
        <f>IF(CN$2="Mixed", -1, MAX('Each Gender Events'!CN:CN))</f>
        <v>3.0009999999999999</v>
      </c>
      <c r="CO3" s="19">
        <f>IF(CO$2="Mixed", -1, MAX('Each Gender Events'!CO:CO))</f>
        <v>3.0009999999999999</v>
      </c>
      <c r="CP3" s="19">
        <f>IF(CP$2="Mixed", -1, MAX('Each Gender Events'!CP:CP))</f>
        <v>3.0009999999999999</v>
      </c>
      <c r="CQ3" s="19">
        <f>IF(CQ$2="Mixed", -1, MAX('Each Gender Events'!CQ:CQ))</f>
        <v>6.0019999999999998</v>
      </c>
      <c r="CR3" s="19">
        <f>IF(CR$2="Mixed", -1, MAX('Each Gender Events'!CR:CR))</f>
        <v>9.0030000000000001</v>
      </c>
      <c r="CS3" s="19">
        <f>IF(CS$2="Mixed", -1, MAX('Each Gender Events'!CS:CS))</f>
        <v>16.002003999999999</v>
      </c>
      <c r="CT3" s="19">
        <f>IF(CT$2="Mixed", -1, MAX('Each Gender Events'!CT:CT))</f>
        <v>14.004</v>
      </c>
    </row>
    <row r="4" spans="1:98" x14ac:dyDescent="0.3">
      <c r="A4" s="13" t="s">
        <v>43</v>
      </c>
      <c r="B4" s="19">
        <f>COUNTIF('Each Gender Events'!B:B,"="&amp;B3)</f>
        <v>1</v>
      </c>
      <c r="C4" s="19">
        <f>COUNTIF('Each Gender Events'!C:C,"="&amp;C3)</f>
        <v>1</v>
      </c>
      <c r="D4" s="19">
        <f>COUNTIF('Each Gender Events'!D:D,"="&amp;D3)</f>
        <v>1</v>
      </c>
      <c r="E4" s="19">
        <f>COUNTIF('Each Gender Events'!E:E,"="&amp;E3)</f>
        <v>1</v>
      </c>
      <c r="F4" s="19">
        <f>COUNTIF('Each Gender Events'!F:F,"="&amp;F3)</f>
        <v>0</v>
      </c>
      <c r="G4" s="19">
        <f>COUNTIF('Each Gender Events'!G:G,"="&amp;G3)</f>
        <v>1</v>
      </c>
      <c r="H4" s="19">
        <f>COUNTIF('Each Gender Events'!H:H,"="&amp;H3)</f>
        <v>1</v>
      </c>
      <c r="I4" s="19">
        <f>COUNTIF('Each Gender Events'!I:I,"="&amp;I3)</f>
        <v>1</v>
      </c>
      <c r="J4" s="19">
        <f>COUNTIF('Each Gender Events'!J:J,"="&amp;J3)</f>
        <v>1</v>
      </c>
      <c r="K4" s="19">
        <f>COUNTIF('Each Gender Events'!K:K,"="&amp;K3)</f>
        <v>1</v>
      </c>
      <c r="L4" s="19">
        <f>COUNTIF('Each Gender Events'!L:L,"="&amp;L3)</f>
        <v>0</v>
      </c>
      <c r="M4" s="19">
        <f>COUNTIF('Each Gender Events'!M:M,"="&amp;M3)</f>
        <v>0</v>
      </c>
      <c r="N4" s="19">
        <f>COUNTIF('Each Gender Events'!N:N,"="&amp;N3)</f>
        <v>1</v>
      </c>
      <c r="O4" s="19">
        <f>COUNTIF('Each Gender Events'!O:O,"="&amp;O3)</f>
        <v>1</v>
      </c>
      <c r="P4" s="19">
        <f>COUNTIF('Each Gender Events'!P:P,"="&amp;P3)</f>
        <v>1</v>
      </c>
      <c r="Q4" s="19">
        <f>COUNTIF('Each Gender Events'!Q:Q,"="&amp;Q3)</f>
        <v>1</v>
      </c>
      <c r="R4" s="19">
        <f>COUNTIF('Each Gender Events'!R:R,"="&amp;R3)</f>
        <v>1</v>
      </c>
      <c r="S4" s="19">
        <f>COUNTIF('Each Gender Events'!S:S,"="&amp;S3)</f>
        <v>1</v>
      </c>
      <c r="T4" s="19">
        <f>COUNTIF('Each Gender Events'!T:T,"="&amp;T3)</f>
        <v>1</v>
      </c>
      <c r="U4" s="19">
        <f>COUNTIF('Each Gender Events'!U:U,"="&amp;U3)</f>
        <v>1</v>
      </c>
      <c r="V4" s="19">
        <f>COUNTIF('Each Gender Events'!V:V,"="&amp;V3)</f>
        <v>1</v>
      </c>
      <c r="W4" s="19">
        <f>COUNTIF('Each Gender Events'!W:W,"="&amp;W3)</f>
        <v>1</v>
      </c>
      <c r="X4" s="19">
        <f>COUNTIF('Each Gender Events'!X:X,"="&amp;X3)</f>
        <v>1</v>
      </c>
      <c r="Y4" s="19">
        <f>COUNTIF('Each Gender Events'!Y:Y,"="&amp;Y3)</f>
        <v>1</v>
      </c>
      <c r="Z4" s="19">
        <f>COUNTIF('Each Gender Events'!Z:Z,"="&amp;Z3)</f>
        <v>2</v>
      </c>
      <c r="AA4" s="19">
        <f>COUNTIF('Each Gender Events'!AA:AA,"="&amp;AA3)</f>
        <v>1</v>
      </c>
      <c r="AB4" s="19">
        <f>COUNTIF('Each Gender Events'!AB:AB,"="&amp;AB3)</f>
        <v>1</v>
      </c>
      <c r="AC4" s="19">
        <f>COUNTIF('Each Gender Events'!AC:AC,"="&amp;AC3)</f>
        <v>1</v>
      </c>
      <c r="AD4" s="19">
        <f>COUNTIF('Each Gender Events'!AD:AD,"="&amp;AD3)</f>
        <v>1</v>
      </c>
      <c r="AE4" s="19">
        <f>COUNTIF('Each Gender Events'!AE:AE,"="&amp;AE3)</f>
        <v>1</v>
      </c>
      <c r="AF4" s="19">
        <f>COUNTIF('Each Gender Events'!AF:AF,"="&amp;AF3)</f>
        <v>1</v>
      </c>
      <c r="AG4" s="19">
        <f>COUNTIF('Each Gender Events'!AG:AG,"="&amp;AG3)</f>
        <v>1</v>
      </c>
      <c r="AH4" s="19">
        <f>COUNTIF('Each Gender Events'!AH:AH,"="&amp;AH3)</f>
        <v>1</v>
      </c>
      <c r="AI4" s="19">
        <f>COUNTIF('Each Gender Events'!AI:AI,"="&amp;AI3)</f>
        <v>1</v>
      </c>
      <c r="AJ4" s="19">
        <f>COUNTIF('Each Gender Events'!AJ:AJ,"="&amp;AJ3)</f>
        <v>1</v>
      </c>
      <c r="AK4" s="19">
        <f>COUNTIF('Each Gender Events'!AK:AK,"="&amp;AK3)</f>
        <v>1</v>
      </c>
      <c r="AL4" s="19">
        <f>COUNTIF('Each Gender Events'!AL:AL,"="&amp;AL3)</f>
        <v>1</v>
      </c>
      <c r="AM4" s="19">
        <f>COUNTIF('Each Gender Events'!AM:AM,"="&amp;AM3)</f>
        <v>1</v>
      </c>
      <c r="AN4" s="19">
        <f>COUNTIF('Each Gender Events'!AN:AN,"="&amp;AN3)</f>
        <v>1</v>
      </c>
      <c r="AO4" s="19">
        <f>COUNTIF('Each Gender Events'!AO:AO,"="&amp;AO3)</f>
        <v>1</v>
      </c>
      <c r="AP4" s="19">
        <f>COUNTIF('Each Gender Events'!AP:AP,"="&amp;AP3)</f>
        <v>1</v>
      </c>
      <c r="AQ4" s="19">
        <f>COUNTIF('Each Gender Events'!AQ:AQ,"="&amp;AQ3)</f>
        <v>1</v>
      </c>
      <c r="AR4" s="19">
        <f>COUNTIF('Each Gender Events'!AR:AR,"="&amp;AR3)</f>
        <v>1</v>
      </c>
      <c r="AS4" s="19">
        <f>COUNTIF('Each Gender Events'!AS:AS,"="&amp;AS3)</f>
        <v>1</v>
      </c>
      <c r="AT4" s="19">
        <f>COUNTIF('Each Gender Events'!AT:AT,"="&amp;AT3)</f>
        <v>1</v>
      </c>
      <c r="AU4" s="19">
        <f>COUNTIF('Each Gender Events'!AU:AU,"="&amp;AU3)</f>
        <v>1</v>
      </c>
      <c r="AV4" s="19">
        <f>COUNTIF('Each Gender Events'!AV:AV,"="&amp;AV3)</f>
        <v>1</v>
      </c>
      <c r="AW4" s="19">
        <f>COUNTIF('Each Gender Events'!AW:AW,"="&amp;AW3)</f>
        <v>1</v>
      </c>
      <c r="AX4" s="19">
        <f>COUNTIF('Each Gender Events'!AX:AX,"="&amp;AX3)</f>
        <v>1</v>
      </c>
      <c r="AY4" s="19">
        <f>COUNTIF('Each Gender Events'!AY:AY,"="&amp;AY3)</f>
        <v>1</v>
      </c>
      <c r="AZ4" s="19">
        <f>COUNTIF('Each Gender Events'!AZ:AZ,"="&amp;AZ3)</f>
        <v>1</v>
      </c>
      <c r="BA4" s="19">
        <f>COUNTIF('Each Gender Events'!BA:BA,"="&amp;BA3)</f>
        <v>0</v>
      </c>
      <c r="BB4" s="19">
        <f>COUNTIF('Each Gender Events'!BB:BB,"="&amp;BB3)</f>
        <v>1</v>
      </c>
      <c r="BC4" s="19">
        <f>COUNTIF('Each Gender Events'!BC:BC,"="&amp;BC3)</f>
        <v>1</v>
      </c>
      <c r="BD4" s="19">
        <f>COUNTIF('Each Gender Events'!BD:BD,"="&amp;BD3)</f>
        <v>1</v>
      </c>
      <c r="BE4" s="19">
        <f>COUNTIF('Each Gender Events'!BE:BE,"="&amp;BE3)</f>
        <v>1</v>
      </c>
      <c r="BF4" s="19">
        <f>COUNTIF('Each Gender Events'!BF:BF,"="&amp;BF3)</f>
        <v>2</v>
      </c>
      <c r="BG4" s="19">
        <f>COUNTIF('Each Gender Events'!BG:BG,"="&amp;BG3)</f>
        <v>1</v>
      </c>
      <c r="BH4" s="19">
        <f>COUNTIF('Each Gender Events'!BH:BH,"="&amp;BH3)</f>
        <v>1</v>
      </c>
      <c r="BI4" s="19">
        <f>COUNTIF('Each Gender Events'!BI:BI,"="&amp;BI3)</f>
        <v>1</v>
      </c>
      <c r="BJ4" s="19">
        <f>COUNTIF('Each Gender Events'!BJ:BJ,"="&amp;BJ3)</f>
        <v>1</v>
      </c>
      <c r="BK4" s="19">
        <f>COUNTIF('Each Gender Events'!BK:BK,"="&amp;BK3)</f>
        <v>1</v>
      </c>
      <c r="BL4" s="19">
        <f>COUNTIF('Each Gender Events'!BL:BL,"="&amp;BL3)</f>
        <v>1</v>
      </c>
      <c r="BM4" s="19">
        <f>COUNTIF('Each Gender Events'!BM:BM,"="&amp;BM3)</f>
        <v>0</v>
      </c>
      <c r="BN4" s="19">
        <f>COUNTIF('Each Gender Events'!BN:BN,"="&amp;BN3)</f>
        <v>0</v>
      </c>
      <c r="BO4" s="19">
        <f>COUNTIF('Each Gender Events'!BO:BO,"="&amp;BO3)</f>
        <v>1</v>
      </c>
      <c r="BP4" s="19">
        <f>COUNTIF('Each Gender Events'!BP:BP,"="&amp;BP3)</f>
        <v>1</v>
      </c>
      <c r="BQ4" s="19">
        <f>COUNTIF('Each Gender Events'!BQ:BQ,"="&amp;BQ3)</f>
        <v>1</v>
      </c>
      <c r="BR4" s="19">
        <f>COUNTIF('Each Gender Events'!BR:BR,"="&amp;BR3)</f>
        <v>1</v>
      </c>
      <c r="BS4" s="19">
        <f>COUNTIF('Each Gender Events'!BS:BS,"="&amp;BS3)</f>
        <v>1</v>
      </c>
      <c r="BT4" s="19">
        <f>COUNTIF('Each Gender Events'!BT:BT,"="&amp;BT3)</f>
        <v>2</v>
      </c>
      <c r="BU4" s="19">
        <f>COUNTIF('Each Gender Events'!BU:BU,"="&amp;BU3)</f>
        <v>1</v>
      </c>
      <c r="BV4" s="19">
        <f>COUNTIF('Each Gender Events'!BV:BV,"="&amp;BV3)</f>
        <v>1</v>
      </c>
      <c r="BW4" s="19">
        <f>COUNTIF('Each Gender Events'!BW:BW,"="&amp;BW3)</f>
        <v>1</v>
      </c>
      <c r="BX4" s="19">
        <f>COUNTIF('Each Gender Events'!BX:BX,"="&amp;BX3)</f>
        <v>1</v>
      </c>
      <c r="BY4" s="19">
        <f>COUNTIF('Each Gender Events'!BY:BY,"="&amp;BY3)</f>
        <v>0</v>
      </c>
      <c r="BZ4" s="19">
        <f>COUNTIF('Each Gender Events'!BZ:BZ,"="&amp;BZ3)</f>
        <v>0</v>
      </c>
      <c r="CA4" s="19">
        <f>COUNTIF('Each Gender Events'!CA:CA,"="&amp;CA3)</f>
        <v>1</v>
      </c>
      <c r="CB4" s="19">
        <f>COUNTIF('Each Gender Events'!CB:CB,"="&amp;CB3)</f>
        <v>1</v>
      </c>
      <c r="CC4" s="19">
        <f>COUNTIF('Each Gender Events'!CC:CC,"="&amp;CC3)</f>
        <v>1</v>
      </c>
      <c r="CD4" s="19">
        <f>COUNTIF('Each Gender Events'!CD:CD,"="&amp;CD3)</f>
        <v>1</v>
      </c>
      <c r="CE4" s="19">
        <f>COUNTIF('Each Gender Events'!CE:CE,"="&amp;CE3)</f>
        <v>0</v>
      </c>
      <c r="CF4" s="19">
        <f>COUNTIF('Each Gender Events'!CF:CF,"="&amp;CF3)</f>
        <v>1</v>
      </c>
      <c r="CG4" s="19">
        <f>COUNTIF('Each Gender Events'!CG:CG,"="&amp;CG3)</f>
        <v>2</v>
      </c>
      <c r="CH4" s="19">
        <f>COUNTIF('Each Gender Events'!CH:CH,"="&amp;CH3)</f>
        <v>1</v>
      </c>
      <c r="CI4" s="19">
        <f>COUNTIF('Each Gender Events'!CI:CI,"="&amp;CI3)</f>
        <v>1</v>
      </c>
      <c r="CJ4" s="19">
        <f>COUNTIF('Each Gender Events'!CJ:CJ,"="&amp;CJ3)</f>
        <v>1</v>
      </c>
      <c r="CK4" s="19">
        <f>COUNTIF('Each Gender Events'!CK:CK,"="&amp;CK3)</f>
        <v>1</v>
      </c>
      <c r="CL4" s="19">
        <f>COUNTIF('Each Gender Events'!CL:CL,"="&amp;CL3)</f>
        <v>0</v>
      </c>
      <c r="CM4" s="19">
        <f>COUNTIF('Each Gender Events'!CM:CM,"="&amp;CM3)</f>
        <v>1</v>
      </c>
      <c r="CN4" s="19">
        <f>COUNTIF('Each Gender Events'!CN:CN,"="&amp;CN3)</f>
        <v>1</v>
      </c>
      <c r="CO4" s="19">
        <f>COUNTIF('Each Gender Events'!CO:CO,"="&amp;CO3)</f>
        <v>1</v>
      </c>
      <c r="CP4" s="19">
        <f>COUNTIF('Each Gender Events'!CP:CP,"="&amp;CP3)</f>
        <v>1</v>
      </c>
      <c r="CQ4" s="19">
        <f>COUNTIF('Each Gender Events'!CQ:CQ,"="&amp;CQ3)</f>
        <v>1</v>
      </c>
      <c r="CR4" s="19">
        <f>COUNTIF('Each Gender Events'!CR:CR,"="&amp;CR3)</f>
        <v>1</v>
      </c>
      <c r="CS4" s="19">
        <f>COUNTIF('Each Gender Events'!CS:CS,"="&amp;CS3)</f>
        <v>1</v>
      </c>
      <c r="CT4" s="19">
        <f>COUNTIF('Each Gender Events'!CT:CT,"="&amp;CT3)</f>
        <v>1</v>
      </c>
    </row>
    <row r="5" spans="1:98" x14ac:dyDescent="0.3">
      <c r="A5" s="13" t="s">
        <v>44</v>
      </c>
      <c r="B5" s="19" t="str">
        <f ca="1">IF(B3&gt;0, INDIRECT(ADDRESS(MATCH(B3,'Each Gender Events'!B:B,0),1,4,TRUE,"Each Gender Events")), "")</f>
        <v>NED</v>
      </c>
      <c r="C5" s="19" t="str">
        <f ca="1">IF(C3&gt;0, INDIRECT(ADDRESS(MATCH(C3,'Each Gender Events'!C:C,0),1,4,TRUE,"Each Gender Events")), "")</f>
        <v>GER</v>
      </c>
      <c r="D5" s="19" t="str">
        <f ca="1">IF(D3&gt;0, INDIRECT(ADDRESS(MATCH(D3,'Each Gender Events'!D:D,0),1,4,TRUE,"Each Gender Events")), "")</f>
        <v>KOR</v>
      </c>
      <c r="E5" s="19" t="str">
        <f ca="1">IF(E3&gt;0, INDIRECT(ADDRESS(MATCH(E3,'Each Gender Events'!E:E,0),1,4,TRUE,"Each Gender Events")), "")</f>
        <v>KOR</v>
      </c>
      <c r="F5" s="19" t="str">
        <f ca="1">IF(F3&gt;0, INDIRECT(ADDRESS(MATCH(F3,'Each Gender Events'!F:F,0),1,4,TRUE,"Each Gender Events")), "")</f>
        <v/>
      </c>
      <c r="G5" s="19" t="str">
        <f ca="1">IF(G3&gt;0, INDIRECT(ADDRESS(MATCH(G3,'Each Gender Events'!G:G,0),1,4,TRUE,"Each Gender Events")), "")</f>
        <v>CHN</v>
      </c>
      <c r="H5" s="19" t="str">
        <f ca="1">IF(H3&gt;0, INDIRECT(ADDRESS(MATCH(H3,'Each Gender Events'!H:H,0),1,4,TRUE,"Each Gender Events")), "")</f>
        <v>USA</v>
      </c>
      <c r="I5" s="19" t="str">
        <f ca="1">IF(I3&gt;0, INDIRECT(ADDRESS(MATCH(I3,'Each Gender Events'!I:I,0),1,4,TRUE,"Each Gender Events")), "")</f>
        <v>CHN</v>
      </c>
      <c r="J5" s="19" t="str">
        <f ca="1">IF(J3&gt;0, INDIRECT(ADDRESS(MATCH(J3,'Each Gender Events'!J:J,0),1,4,TRUE,"Each Gender Events")), "")</f>
        <v>USA</v>
      </c>
      <c r="K5" s="19" t="str">
        <f ca="1">IF(K3&gt;0, INDIRECT(ADDRESS(MATCH(K3,'Each Gender Events'!K:K,0),1,4,TRUE,"Each Gender Events")), "")</f>
        <v>USA</v>
      </c>
      <c r="L5" s="19" t="str">
        <f ca="1">IF(L3&gt;0, INDIRECT(ADDRESS(MATCH(L3,'Each Gender Events'!L:L,0),1,4,TRUE,"Each Gender Events")), "")</f>
        <v/>
      </c>
      <c r="M5" s="19" t="str">
        <f ca="1">IF(M3&gt;0, INDIRECT(ADDRESS(MATCH(M3,'Each Gender Events'!M:M,0),1,4,TRUE,"Each Gender Events")), "")</f>
        <v/>
      </c>
      <c r="N5" s="19" t="str">
        <f ca="1">IF(N3&gt;0, INDIRECT(ADDRESS(MATCH(N3,'Each Gender Events'!N:N,0),1,4,TRUE,"Each Gender Events")), "")</f>
        <v>CHN</v>
      </c>
      <c r="O5" s="19" t="str">
        <f ca="1">IF(O3&gt;0, INDIRECT(ADDRESS(MATCH(O3,'Each Gender Events'!O:O,0),1,4,TRUE,"Each Gender Events")), "")</f>
        <v>CHN</v>
      </c>
      <c r="P5" s="19" t="str">
        <f ca="1">IF(P3&gt;0, INDIRECT(ADDRESS(MATCH(P3,'Each Gender Events'!P:P,0),1,4,TRUE,"Each Gender Events")), "")</f>
        <v>USA</v>
      </c>
      <c r="Q5" s="19" t="str">
        <f ca="1">IF(Q3&gt;0, INDIRECT(ADDRESS(MATCH(Q3,'Each Gender Events'!Q:Q,0),1,4,TRUE,"Each Gender Events")), "")</f>
        <v>USA</v>
      </c>
      <c r="R5" s="19" t="str">
        <f ca="1">IF(R3&gt;0, INDIRECT(ADDRESS(MATCH(R3,'Each Gender Events'!R:R,0),1,4,TRUE,"Each Gender Events")), "")</f>
        <v>BRA</v>
      </c>
      <c r="S5" s="19" t="str">
        <f ca="1">IF(S3&gt;0, INDIRECT(ADDRESS(MATCH(S3,'Each Gender Events'!S:S,0),1,4,TRUE,"Each Gender Events")), "")</f>
        <v>SWE</v>
      </c>
      <c r="T5" s="19" t="str">
        <f ca="1">IF(T3&gt;0, INDIRECT(ADDRESS(MATCH(T3,'Each Gender Events'!T:T,0),1,4,TRUE,"Each Gender Events")), "")</f>
        <v>CHN</v>
      </c>
      <c r="U5" s="19" t="str">
        <f ca="1">IF(U3&gt;0, INDIRECT(ADDRESS(MATCH(U3,'Each Gender Events'!U:U,0),1,4,TRUE,"Each Gender Events")), "")</f>
        <v>UZB</v>
      </c>
      <c r="V5" s="19" t="str">
        <f ca="1">IF(V3&gt;0, INDIRECT(ADDRESS(MATCH(V3,'Each Gender Events'!V:V,0),1,4,TRUE,"Each Gender Events")), "")</f>
        <v>JPN</v>
      </c>
      <c r="W5" s="19" t="str">
        <f ca="1">IF(W3&gt;0, INDIRECT(ADDRESS(MATCH(W3,'Each Gender Events'!W:W,0),1,4,TRUE,"Each Gender Events")), "")</f>
        <v>CAN</v>
      </c>
      <c r="X5" s="19" t="str">
        <f ca="1">IF(X3&gt;0, INDIRECT(ADDRESS(MATCH(X3,'Each Gender Events'!X:X,0),1,4,TRUE,"Each Gender Events")), "")</f>
        <v>AUS</v>
      </c>
      <c r="Y5" s="19" t="str">
        <f ca="1">IF(Y3&gt;0, INDIRECT(ADDRESS(MATCH(Y3,'Each Gender Events'!Y:Y,0),1,4,TRUE,"Each Gender Events")), "")</f>
        <v>FRA</v>
      </c>
      <c r="Z5" s="19" t="str">
        <f ca="1">IF(Z3&gt;0, INDIRECT(ADDRESS(MATCH(Z3,'Each Gender Events'!Z:Z,0),1,4,TRUE,"Each Gender Events")), "")</f>
        <v>CZE</v>
      </c>
      <c r="AA5" s="19" t="str">
        <f ca="1">IF(AA3&gt;0, INDIRECT(ADDRESS(MATCH(AA3,'Each Gender Events'!AA:AA,0),1,4,TRUE,"Each Gender Events")), "")</f>
        <v>NZL</v>
      </c>
      <c r="AB5" s="19" t="str">
        <f ca="1">IF(AB3&gt;0, INDIRECT(ADDRESS(MATCH(AB3,'Each Gender Events'!AB:AB,0),1,4,TRUE,"Each Gender Events")), "")</f>
        <v>CHN</v>
      </c>
      <c r="AC5" s="19" t="str">
        <f ca="1">IF(AC3&gt;0, INDIRECT(ADDRESS(MATCH(AC3,'Each Gender Events'!AC:AC,0),1,4,TRUE,"Each Gender Events")), "")</f>
        <v>ARG</v>
      </c>
      <c r="AD5" s="19" t="str">
        <f ca="1">IF(AD3&gt;0, INDIRECT(ADDRESS(MATCH(AD3,'Each Gender Events'!AD:AD,0),1,4,TRUE,"Each Gender Events")), "")</f>
        <v>FRA</v>
      </c>
      <c r="AE5" s="19" t="str">
        <f ca="1">IF(AE3&gt;0, INDIRECT(ADDRESS(MATCH(AE3,'Each Gender Events'!AE:AE,0),1,4,TRUE,"Each Gender Events")), "")</f>
        <v>AUS</v>
      </c>
      <c r="AF5" s="19" t="str">
        <f ca="1">IF(AF3&gt;0, INDIRECT(ADDRESS(MATCH(AF3,'Each Gender Events'!AF:AF,0),1,4,TRUE,"Each Gender Events")), "")</f>
        <v>FRA</v>
      </c>
      <c r="AG5" s="19" t="str">
        <f ca="1">IF(AG3&gt;0, INDIRECT(ADDRESS(MATCH(AG3,'Each Gender Events'!AG:AG,0),1,4,TRUE,"Each Gender Events")), "")</f>
        <v>GBR</v>
      </c>
      <c r="AH5" s="19" t="str">
        <f ca="1">IF(AH3&gt;0, INDIRECT(ADDRESS(MATCH(AH3,'Each Gender Events'!AH:AH,0),1,4,TRUE,"Each Gender Events")), "")</f>
        <v>USA</v>
      </c>
      <c r="AI5" s="19" t="str">
        <f ca="1">IF(AI3&gt;0, INDIRECT(ADDRESS(MATCH(AI3,'Each Gender Events'!AI:AI,0),1,4,TRUE,"Each Gender Events")), "")</f>
        <v>BEL</v>
      </c>
      <c r="AJ5" s="19" t="str">
        <f ca="1">IF(AJ3&gt;0, INDIRECT(ADDRESS(MATCH(AJ3,'Each Gender Events'!AJ:AJ,0),1,4,TRUE,"Each Gender Events")), "")</f>
        <v>NZL</v>
      </c>
      <c r="AK5" s="19" t="str">
        <f ca="1">IF(AK3&gt;0, INDIRECT(ADDRESS(MATCH(AK3,'Each Gender Events'!AK:AK,0),1,4,TRUE,"Each Gender Events")), "")</f>
        <v>NED</v>
      </c>
      <c r="AL5" s="19" t="str">
        <f ca="1">IF(AL3&gt;0, INDIRECT(ADDRESS(MATCH(AL3,'Each Gender Events'!AL:AL,0),1,4,TRUE,"Each Gender Events")), "")</f>
        <v>CHN</v>
      </c>
      <c r="AM5" s="19" t="str">
        <f ca="1">IF(AM3&gt;0, INDIRECT(ADDRESS(MATCH(AM3,'Each Gender Events'!AM:AM,0),1,4,TRUE,"Each Gender Events")), "")</f>
        <v>CHN</v>
      </c>
      <c r="AN5" s="19" t="str">
        <f ca="1">IF(AN3&gt;0, INDIRECT(ADDRESS(MATCH(AN3,'Each Gender Events'!AN:AN,0),1,4,TRUE,"Each Gender Events")), "")</f>
        <v>GER</v>
      </c>
      <c r="AO5" s="19" t="str">
        <f ca="1">IF(AO3&gt;0, INDIRECT(ADDRESS(MATCH(AO3,'Each Gender Events'!AO:AO,0),1,4,TRUE,"Each Gender Events")), "")</f>
        <v>FRA</v>
      </c>
      <c r="AP5" s="19" t="str">
        <f ca="1">IF(AP3&gt;0, INDIRECT(ADDRESS(MATCH(AP3,'Each Gender Events'!AP:AP,0),1,4,TRUE,"Each Gender Events")), "")</f>
        <v>JPN</v>
      </c>
      <c r="AQ5" s="19" t="str">
        <f ca="1">IF(AQ3&gt;0, INDIRECT(ADDRESS(MATCH(AQ3,'Each Gender Events'!AQ:AQ,0),1,4,TRUE,"Each Gender Events")), "")</f>
        <v>ESP</v>
      </c>
      <c r="AR5" s="19" t="str">
        <f ca="1">IF(AR3&gt;0, INDIRECT(ADDRESS(MATCH(AR3,'Each Gender Events'!AR:AR,0),1,4,TRUE,"Each Gender Events")), "")</f>
        <v>USA</v>
      </c>
      <c r="AS5" s="19" t="str">
        <f ca="1">IF(AS3&gt;0, INDIRECT(ADDRESS(MATCH(AS3,'Each Gender Events'!AS:AS,0),1,4,TRUE,"Each Gender Events")), "")</f>
        <v>USA</v>
      </c>
      <c r="AT5" s="19" t="str">
        <f ca="1">IF(AT3&gt;0, INDIRECT(ADDRESS(MATCH(AT3,'Each Gender Events'!AT:AT,0),1,4,TRUE,"Each Gender Events")), "")</f>
        <v>NZL</v>
      </c>
      <c r="AU5" s="19" t="str">
        <f ca="1">IF(AU3&gt;0, INDIRECT(ADDRESS(MATCH(AU3,'Each Gender Events'!AU:AU,0),1,4,TRUE,"Each Gender Events")), "")</f>
        <v>NOR</v>
      </c>
      <c r="AV5" s="19" t="str">
        <f ca="1">IF(AV3&gt;0, INDIRECT(ADDRESS(MATCH(AV3,'Each Gender Events'!AV:AV,0),1,4,TRUE,"Each Gender Events")), "")</f>
        <v>DEN</v>
      </c>
      <c r="AW5" s="19" t="str">
        <f ca="1">IF(AW3&gt;0, INDIRECT(ADDRESS(MATCH(AW3,'Each Gender Events'!AW:AW,0),1,4,TRUE,"Each Gender Events")), "")</f>
        <v>NED</v>
      </c>
      <c r="AX5" s="19" t="str">
        <f ca="1">IF(AX3&gt;0, INDIRECT(ADDRESS(MATCH(AX3,'Each Gender Events'!AX:AX,0),1,4,TRUE,"Each Gender Events")), "")</f>
        <v>NED</v>
      </c>
      <c r="AY5" s="19" t="str">
        <f ca="1">IF(AY3&gt;0, INDIRECT(ADDRESS(MATCH(AY3,'Each Gender Events'!AY:AY,0),1,4,TRUE,"Each Gender Events")), "")</f>
        <v>FRA</v>
      </c>
      <c r="AZ5" s="19" t="str">
        <f ca="1">IF(AZ3&gt;0, INDIRECT(ADDRESS(MATCH(AZ3,'Each Gender Events'!AZ:AZ,0),1,4,TRUE,"Each Gender Events")), "")</f>
        <v>JPN</v>
      </c>
      <c r="BA5" s="19" t="str">
        <f ca="1">IF(BA3&gt;0, INDIRECT(ADDRESS(MATCH(BA3,'Each Gender Events'!BA:BA,0),1,4,TRUE,"Each Gender Events")), "")</f>
        <v/>
      </c>
      <c r="BB5" s="19" t="str">
        <f ca="1">IF(BB3&gt;0, INDIRECT(ADDRESS(MATCH(BB3,'Each Gender Events'!BB:BB,0),1,4,TRUE,"Each Gender Events")), "")</f>
        <v>NED</v>
      </c>
      <c r="BC5" s="19" t="str">
        <f ca="1">IF(BC3&gt;0, INDIRECT(ADDRESS(MATCH(BC3,'Each Gender Events'!BC:BC,0),1,4,TRUE,"Each Gender Events")), "")</f>
        <v>HUN</v>
      </c>
      <c r="BD5" s="19" t="str">
        <f ca="1">IF(BD3&gt;0, INDIRECT(ADDRESS(MATCH(BD3,'Each Gender Events'!BD:BD,0),1,4,TRUE,"Each Gender Events")), "")</f>
        <v>EGY</v>
      </c>
      <c r="BE5" s="19" t="str">
        <f ca="1">IF(BE3&gt;0, INDIRECT(ADDRESS(MATCH(BE3,'Each Gender Events'!BE:BE,0),1,4,TRUE,"Each Gender Events")), "")</f>
        <v>HUN</v>
      </c>
      <c r="BF5" s="19" t="str">
        <f ca="1">IF(BF3&gt;0, INDIRECT(ADDRESS(MATCH(BF3,'Each Gender Events'!BF:BF,0),1,4,TRUE,"Each Gender Events")), "")</f>
        <v>CHN</v>
      </c>
      <c r="BG5" s="19" t="str">
        <f ca="1">IF(BG3&gt;0, INDIRECT(ADDRESS(MATCH(BG3,'Each Gender Events'!BG:BG,0),1,4,TRUE,"Each Gender Events")), "")</f>
        <v>NED</v>
      </c>
      <c r="BH5" s="19" t="str">
        <f ca="1">IF(BH3&gt;0, INDIRECT(ADDRESS(MATCH(BH3,'Each Gender Events'!BH:BH,0),1,4,TRUE,"Each Gender Events")), "")</f>
        <v>NED</v>
      </c>
      <c r="BI5" s="19" t="str">
        <f ca="1">IF(BI3&gt;0, INDIRECT(ADDRESS(MATCH(BI3,'Each Gender Events'!BI:BI,0),1,4,TRUE,"Each Gender Events")), "")</f>
        <v>FRA</v>
      </c>
      <c r="BJ5" s="19" t="str">
        <f ca="1">IF(BJ3&gt;0, INDIRECT(ADDRESS(MATCH(BJ3,'Each Gender Events'!BJ:BJ,0),1,4,TRUE,"Each Gender Events")), "")</f>
        <v>NZL</v>
      </c>
      <c r="BK5" s="19" t="str">
        <f ca="1">IF(BK3&gt;0, INDIRECT(ADDRESS(MATCH(BK3,'Each Gender Events'!BK:BK,0),1,4,TRUE,"Each Gender Events")), "")</f>
        <v>AUS</v>
      </c>
      <c r="BL5" s="19" t="str">
        <f ca="1">IF(BL3&gt;0, INDIRECT(ADDRESS(MATCH(BL3,'Each Gender Events'!BL:BL,0),1,4,TRUE,"Each Gender Events")), "")</f>
        <v>ITA</v>
      </c>
      <c r="BM5" s="19" t="str">
        <f ca="1">IF(BM3&gt;0, INDIRECT(ADDRESS(MATCH(BM3,'Each Gender Events'!BM:BM,0),1,4,TRUE,"Each Gender Events")), "")</f>
        <v/>
      </c>
      <c r="BN5" s="19" t="str">
        <f ca="1">IF(BN3&gt;0, INDIRECT(ADDRESS(MATCH(BN3,'Each Gender Events'!BN:BN,0),1,4,TRUE,"Each Gender Events")), "")</f>
        <v/>
      </c>
      <c r="BO5" s="19" t="str">
        <f ca="1">IF(BO3&gt;0, INDIRECT(ADDRESS(MATCH(BO3,'Each Gender Events'!BO:BO,0),1,4,TRUE,"Each Gender Events")), "")</f>
        <v>CHN</v>
      </c>
      <c r="BP5" s="19" t="str">
        <f ca="1">IF(BP3&gt;0, INDIRECT(ADDRESS(MATCH(BP3,'Each Gender Events'!BP:BP,0),1,4,TRUE,"Each Gender Events")), "")</f>
        <v>KOR</v>
      </c>
      <c r="BQ5" s="19" t="str">
        <f ca="1">IF(BQ3&gt;0, INDIRECT(ADDRESS(MATCH(BQ3,'Each Gender Events'!BQ:BQ,0),1,4,TRUE,"Each Gender Events")), "")</f>
        <v>USA</v>
      </c>
      <c r="BR5" s="19" t="str">
        <f ca="1">IF(BR3&gt;0, INDIRECT(ADDRESS(MATCH(BR3,'Each Gender Events'!BR:BR,0),1,4,TRUE,"Each Gender Events")), "")</f>
        <v>JPN</v>
      </c>
      <c r="BS5" s="19" t="str">
        <f ca="1">IF(BS3&gt;0, INDIRECT(ADDRESS(MATCH(BS3,'Each Gender Events'!BS:BS,0),1,4,TRUE,"Each Gender Events")), "")</f>
        <v>POL</v>
      </c>
      <c r="BT5" s="48" t="str">
        <f ca="1">IF(BT3&gt;0, INDIRECT(ADDRESS(MATCH(BT3,'Each Gender Events'!BT:BT,0),1,4,TRUE,"Each Gender Events")), "")</f>
        <v>GBR</v>
      </c>
      <c r="BU5" s="19" t="str">
        <f ca="1">IF(BU3&gt;0, INDIRECT(ADDRESS(MATCH(BU3,'Each Gender Events'!BU:BU,0),1,4,TRUE,"Each Gender Events")), "")</f>
        <v>FRA</v>
      </c>
      <c r="BV5" s="19" t="str">
        <f ca="1">IF(BV3&gt;0, INDIRECT(ADDRESS(MATCH(BV3,'Each Gender Events'!BV:BV,0),1,4,TRUE,"Each Gender Events")), "")</f>
        <v>USA</v>
      </c>
      <c r="BW5" s="19" t="str">
        <f ca="1">IF(BW3&gt;0, INDIRECT(ADDRESS(MATCH(BW3,'Each Gender Events'!BW:BW,0),1,4,TRUE,"Each Gender Events")), "")</f>
        <v>USA</v>
      </c>
      <c r="BX5" s="19" t="str">
        <f ca="1">IF(BX3&gt;0, INDIRECT(ADDRESS(MATCH(BX3,'Each Gender Events'!BX:BX,0),1,4,TRUE,"Each Gender Events")), "")</f>
        <v>USA</v>
      </c>
      <c r="BY5" s="19" t="str">
        <f ca="1">IF(BY3&gt;0, INDIRECT(ADDRESS(MATCH(BY3,'Each Gender Events'!BY:BY,0),1,4,TRUE,"Each Gender Events")), "")</f>
        <v/>
      </c>
      <c r="BZ5" s="19" t="str">
        <f ca="1">IF(BZ3&gt;0, INDIRECT(ADDRESS(MATCH(BZ3,'Each Gender Events'!BZ:BZ,0),1,4,TRUE,"Each Gender Events")), "")</f>
        <v/>
      </c>
      <c r="CA5" s="19" t="str">
        <f ca="1">IF(CA3&gt;0, INDIRECT(ADDRESS(MATCH(CA3,'Each Gender Events'!CA:CA,0),1,4,TRUE,"Each Gender Events")), "")</f>
        <v>CHN</v>
      </c>
      <c r="CB5" s="19" t="str">
        <f ca="1">IF(CB3&gt;0, INDIRECT(ADDRESS(MATCH(CB3,'Each Gender Events'!CB:CB,0),1,4,TRUE,"Each Gender Events")), "")</f>
        <v>CHN</v>
      </c>
      <c r="CC5" s="19" t="str">
        <f ca="1">IF(CC3&gt;0, INDIRECT(ADDRESS(MATCH(CC3,'Each Gender Events'!CC:CC,0),1,4,TRUE,"Each Gender Events")), "")</f>
        <v>KOR</v>
      </c>
      <c r="CD5" s="19" t="str">
        <f ca="1">IF(CD3&gt;0, INDIRECT(ADDRESS(MATCH(CD3,'Each Gender Events'!CD:CD,0),1,4,TRUE,"Each Gender Events")), "")</f>
        <v>IRI</v>
      </c>
      <c r="CE5" s="19" t="str">
        <f ca="1">IF(CE3&gt;0, INDIRECT(ADDRESS(MATCH(CE3,'Each Gender Events'!CE:CE,0),1,4,TRUE,"Each Gender Events")), "")</f>
        <v/>
      </c>
      <c r="CF5" s="19" t="str">
        <f ca="1">IF(CF3&gt;0, INDIRECT(ADDRESS(MATCH(CF3,'Each Gender Events'!CF:CF,0),1,4,TRUE,"Each Gender Events")), "")</f>
        <v>CHN</v>
      </c>
      <c r="CG5" s="48" t="str">
        <f ca="1">IF(CG3&gt;0, INDIRECT(ADDRESS(MATCH(CG3,'Each Gender Events'!CG:CG,0),1,4,TRUE,"Each Gender Events")), "")</f>
        <v>AUS</v>
      </c>
      <c r="CH5" s="19" t="str">
        <f ca="1">IF(CH3&gt;0, INDIRECT(ADDRESS(MATCH(CH3,'Each Gender Events'!CH:CH,0),1,4,TRUE,"Each Gender Events")), "")</f>
        <v>GBR</v>
      </c>
      <c r="CI5" s="19" t="str">
        <f ca="1">IF(CI3&gt;0, INDIRECT(ADDRESS(MATCH(CI3,'Each Gender Events'!CI:CI,0),1,4,TRUE,"Each Gender Events")), "")</f>
        <v>AIN</v>
      </c>
      <c r="CJ5" s="19" t="str">
        <f ca="1">IF(CJ3&gt;0, INDIRECT(ADDRESS(MATCH(CJ3,'Each Gender Events'!CJ:CJ,0),1,4,TRUE,"Each Gender Events")), "")</f>
        <v>GBR</v>
      </c>
      <c r="CK5" s="19" t="str">
        <f ca="1">IF(CK3&gt;0, INDIRECT(ADDRESS(MATCH(CK3,'Each Gender Events'!CK:CK,0),1,4,TRUE,"Each Gender Events")), "")</f>
        <v>FRA</v>
      </c>
      <c r="CL5" s="19" t="str">
        <f ca="1">IF(CL3&gt;0, INDIRECT(ADDRESS(MATCH(CL3,'Each Gender Events'!CL:CL,0),1,4,TRUE,"Each Gender Events")), "")</f>
        <v/>
      </c>
      <c r="CM5" s="19" t="str">
        <f ca="1">IF(CM3&gt;0, INDIRECT(ADDRESS(MATCH(CM3,'Each Gender Events'!CM:CM,0),1,4,TRUE,"Each Gender Events")), "")</f>
        <v>FRA</v>
      </c>
      <c r="CN5" s="19" t="str">
        <f ca="1">IF(CN3&gt;0, INDIRECT(ADDRESS(MATCH(CN3,'Each Gender Events'!CN:CN,0),1,4,TRUE,"Each Gender Events")), "")</f>
        <v>ITA</v>
      </c>
      <c r="CO5" s="19" t="str">
        <f ca="1">IF(CO3&gt;0, INDIRECT(ADDRESS(MATCH(CO3,'Each Gender Events'!CO:CO,0),1,4,TRUE,"Each Gender Events")), "")</f>
        <v>ESP</v>
      </c>
      <c r="CP5" s="19" t="str">
        <f ca="1">IF(CP3&gt;0, INDIRECT(ADDRESS(MATCH(CP3,'Each Gender Events'!CP:CP,0),1,4,TRUE,"Each Gender Events")), "")</f>
        <v>SRB</v>
      </c>
      <c r="CQ5" s="19" t="str">
        <f ca="1">IF(CQ3&gt;0, INDIRECT(ADDRESS(MATCH(CQ3,'Each Gender Events'!CQ:CQ,0),1,4,TRUE,"Each Gender Events")), "")</f>
        <v>CHN</v>
      </c>
      <c r="CR5" s="19" t="str">
        <f ca="1">IF(CR3&gt;0, INDIRECT(ADDRESS(MATCH(CR3,'Each Gender Events'!CR:CR,0),1,4,TRUE,"Each Gender Events")), "")</f>
        <v>CHN</v>
      </c>
      <c r="CS5" s="19" t="str">
        <f ca="1">IF(CS3&gt;0, INDIRECT(ADDRESS(MATCH(CS3,'Each Gender Events'!CS:CS,0),1,4,TRUE,"Each Gender Events")), "")</f>
        <v>IRI</v>
      </c>
      <c r="CT5" s="19" t="str">
        <f ca="1">IF(CT3&gt;0, INDIRECT(ADDRESS(MATCH(CT3,'Each Gender Events'!CT:CT,0),1,4,TRUE,"Each Gender Events")), "")</f>
        <v>JPN</v>
      </c>
    </row>
    <row r="6" spans="1:98" x14ac:dyDescent="0.3">
      <c r="A6" s="14" t="s">
        <v>45</v>
      </c>
      <c r="B6" s="20">
        <f ca="1">IF(B3 &lt;= 0, "", SUM(INDIRECT(ADDRESS(RIGHT($A5),2,1,1,"Medal Values")):INDIRECT(ADDRESS(B4-1+RIGHT($A5), 2, 1, 1, "Medal Values")))/B4)</f>
        <v>3.0009999999999999</v>
      </c>
      <c r="C6" s="20">
        <f ca="1">IF(C3 &lt;= 0, "", SUM(INDIRECT(ADDRESS(RIGHT($A5),2,1,1,"Medal Values")):INDIRECT(ADDRESS(C4-1+RIGHT($A5), 2, 1, 1, "Medal Values")))/C4)</f>
        <v>3.0009999999999999</v>
      </c>
      <c r="D6" s="20">
        <f ca="1">IF(D3 &lt;= 0, "", SUM(INDIRECT(ADDRESS(RIGHT($A5),2,1,1,"Medal Values")):INDIRECT(ADDRESS(D4-1+RIGHT($A5), 2, 1, 1, "Medal Values")))/D4)</f>
        <v>3.0009999999999999</v>
      </c>
      <c r="E6" s="20">
        <f ca="1">IF(E3 &lt;= 0, "", SUM(INDIRECT(ADDRESS(RIGHT($A5),2,1,1,"Medal Values")):INDIRECT(ADDRESS(E4-1+RIGHT($A5), 2, 1, 1, "Medal Values")))/E4)</f>
        <v>3.0009999999999999</v>
      </c>
      <c r="F6" s="20" t="str">
        <f ca="1">IF(F3 &lt;= 0, "", SUM(INDIRECT(ADDRESS(RIGHT($A5),2,1,1,"Medal Values")):INDIRECT(ADDRESS(F4-1+RIGHT($A5), 2, 1, 1, "Medal Values")))/F4)</f>
        <v/>
      </c>
      <c r="G6" s="20">
        <f ca="1">IF(G3 &lt;= 0, "", SUM(INDIRECT(ADDRESS(RIGHT($A5),2,1,1,"Medal Values")):INDIRECT(ADDRESS(G4-1+RIGHT($A5), 2, 1, 1, "Medal Values")))/G4)</f>
        <v>3.0009999999999999</v>
      </c>
      <c r="H6" s="20">
        <f ca="1">IF(H3 &lt;= 0, "", SUM(INDIRECT(ADDRESS(RIGHT($A5),2,1,1,"Medal Values")):INDIRECT(ADDRESS(H4-1+RIGHT($A5), 2, 1, 1, "Medal Values")))/H4)</f>
        <v>3.0009999999999999</v>
      </c>
      <c r="I6" s="20">
        <f ca="1">IF(I3 &lt;= 0, "", SUM(INDIRECT(ADDRESS(RIGHT($A5),2,1,1,"Medal Values")):INDIRECT(ADDRESS(I4-1+RIGHT($A5), 2, 1, 1, "Medal Values")))/I4)</f>
        <v>3.0009999999999999</v>
      </c>
      <c r="J6" s="20">
        <f ca="1">IF(J3 &lt;= 0, "", SUM(INDIRECT(ADDRESS(RIGHT($A5),2,1,1,"Medal Values")):INDIRECT(ADDRESS(J4-1+RIGHT($A5), 2, 1, 1, "Medal Values")))/J4)</f>
        <v>3.0009999999999999</v>
      </c>
      <c r="K6" s="20">
        <f ca="1">IF(K3 &lt;= 0, "", SUM(INDIRECT(ADDRESS(RIGHT($A5),2,1,1,"Medal Values")):INDIRECT(ADDRESS(K4-1+RIGHT($A5), 2, 1, 1, "Medal Values")))/K4)</f>
        <v>3.0009999999999999</v>
      </c>
      <c r="L6" s="20" t="str">
        <f ca="1">IF(L3 &lt;= 0, "", SUM(INDIRECT(ADDRESS(RIGHT($A5),2,1,1,"Medal Values")):INDIRECT(ADDRESS(L4-1+RIGHT($A5), 2, 1, 1, "Medal Values")))/L4)</f>
        <v/>
      </c>
      <c r="M6" s="20" t="str">
        <f ca="1">IF(M3 &lt;= 0, "", SUM(INDIRECT(ADDRESS(RIGHT($A5),2,1,1,"Medal Values")):INDIRECT(ADDRESS(M4-1+RIGHT($A5), 2, 1, 1, "Medal Values")))/M4)</f>
        <v/>
      </c>
      <c r="N6" s="20">
        <f ca="1">IF(N3 &lt;= 0, "", SUM(INDIRECT(ADDRESS(RIGHT($A5),2,1,1,"Medal Values")):INDIRECT(ADDRESS(N4-1+RIGHT($A5), 2, 1, 1, "Medal Values")))/N4)</f>
        <v>3.0009999999999999</v>
      </c>
      <c r="O6" s="20">
        <f ca="1">IF(O3 &lt;= 0, "", SUM(INDIRECT(ADDRESS(RIGHT($A5),2,1,1,"Medal Values")):INDIRECT(ADDRESS(O4-1+RIGHT($A5), 2, 1, 1, "Medal Values")))/O4)</f>
        <v>3.0009999999999999</v>
      </c>
      <c r="P6" s="20">
        <f ca="1">IF(P3 &lt;= 0, "", SUM(INDIRECT(ADDRESS(RIGHT($A5),2,1,1,"Medal Values")):INDIRECT(ADDRESS(P4-1+RIGHT($A5), 2, 1, 1, "Medal Values")))/P4)</f>
        <v>3.0009999999999999</v>
      </c>
      <c r="Q6" s="20">
        <f ca="1">IF(Q3 &lt;= 0, "", SUM(INDIRECT(ADDRESS(RIGHT($A5),2,1,1,"Medal Values")):INDIRECT(ADDRESS(Q4-1+RIGHT($A5), 2, 1, 1, "Medal Values")))/Q4)</f>
        <v>3.0009999999999999</v>
      </c>
      <c r="R6" s="20">
        <f ca="1">IF(R3 &lt;= 0, "", SUM(INDIRECT(ADDRESS(RIGHT($A5),2,1,1,"Medal Values")):INDIRECT(ADDRESS(R4-1+RIGHT($A5), 2, 1, 1, "Medal Values")))/R4)</f>
        <v>3.0009999999999999</v>
      </c>
      <c r="S6" s="20">
        <f ca="1">IF(S3 &lt;= 0, "", SUM(INDIRECT(ADDRESS(RIGHT($A5),2,1,1,"Medal Values")):INDIRECT(ADDRESS(S4-1+RIGHT($A5), 2, 1, 1, "Medal Values")))/S4)</f>
        <v>3.0009999999999999</v>
      </c>
      <c r="T6" s="20">
        <f ca="1">IF(T3 &lt;= 0, "", SUM(INDIRECT(ADDRESS(RIGHT($A5),2,1,1,"Medal Values")):INDIRECT(ADDRESS(T4-1+RIGHT($A5), 2, 1, 1, "Medal Values")))/T4)</f>
        <v>3.0009999999999999</v>
      </c>
      <c r="U6" s="20">
        <f ca="1">IF(U3 &lt;= 0, "", SUM(INDIRECT(ADDRESS(RIGHT($A5),2,1,1,"Medal Values")):INDIRECT(ADDRESS(U4-1+RIGHT($A5), 2, 1, 1, "Medal Values")))/U4)</f>
        <v>3.0009999999999999</v>
      </c>
      <c r="V6" s="20">
        <f ca="1">IF(V3 &lt;= 0, "", SUM(INDIRECT(ADDRESS(RIGHT($A5),2,1,1,"Medal Values")):INDIRECT(ADDRESS(V4-1+RIGHT($A5), 2, 1, 1, "Medal Values")))/V4)</f>
        <v>3.0009999999999999</v>
      </c>
      <c r="W6" s="20">
        <f ca="1">IF(W3 &lt;= 0, "", SUM(INDIRECT(ADDRESS(RIGHT($A5),2,1,1,"Medal Values")):INDIRECT(ADDRESS(W4-1+RIGHT($A5), 2, 1, 1, "Medal Values")))/W4)</f>
        <v>3.0009999999999999</v>
      </c>
      <c r="X6" s="20">
        <f ca="1">IF(X3 &lt;= 0, "", SUM(INDIRECT(ADDRESS(RIGHT($A5),2,1,1,"Medal Values")):INDIRECT(ADDRESS(X4-1+RIGHT($A5), 2, 1, 1, "Medal Values")))/X4)</f>
        <v>3.0009999999999999</v>
      </c>
      <c r="Y6" s="20">
        <f ca="1">IF(Y3 &lt;= 0, "", SUM(INDIRECT(ADDRESS(RIGHT($A5),2,1,1,"Medal Values")):INDIRECT(ADDRESS(Y4-1+RIGHT($A5), 2, 1, 1, "Medal Values")))/Y4)</f>
        <v>3.0009999999999999</v>
      </c>
      <c r="Z6" s="20">
        <f ca="1">IF(Z3 &lt;= 0, "", SUM(INDIRECT(ADDRESS(RIGHT($A5),2,1,1,"Medal Values")):INDIRECT(ADDRESS(Z4-1+RIGHT($A5), 2, 1, 1, "Medal Values")))/Z4)</f>
        <v>2.5005005000000002</v>
      </c>
      <c r="AA6" s="20">
        <f ca="1">IF(AA3 &lt;= 0, "", SUM(INDIRECT(ADDRESS(RIGHT($A5),2,1,1,"Medal Values")):INDIRECT(ADDRESS(AA4-1+RIGHT($A5), 2, 1, 1, "Medal Values")))/AA4)</f>
        <v>3.0009999999999999</v>
      </c>
      <c r="AB6" s="20">
        <f ca="1">IF(AB3 &lt;= 0, "", SUM(INDIRECT(ADDRESS(RIGHT($A5),2,1,1,"Medal Values")):INDIRECT(ADDRESS(AB4-1+RIGHT($A5), 2, 1, 1, "Medal Values")))/AB4)</f>
        <v>3.0009999999999999</v>
      </c>
      <c r="AC6" s="20">
        <f ca="1">IF(AC3 &lt;= 0, "", SUM(INDIRECT(ADDRESS(RIGHT($A5),2,1,1,"Medal Values")):INDIRECT(ADDRESS(AC4-1+RIGHT($A5), 2, 1, 1, "Medal Values")))/AC4)</f>
        <v>3.0009999999999999</v>
      </c>
      <c r="AD6" s="20">
        <f ca="1">IF(AD3 &lt;= 0, "", SUM(INDIRECT(ADDRESS(RIGHT($A5),2,1,1,"Medal Values")):INDIRECT(ADDRESS(AD4-1+RIGHT($A5), 2, 1, 1, "Medal Values")))/AD4)</f>
        <v>3.0009999999999999</v>
      </c>
      <c r="AE6" s="20">
        <f ca="1">IF(AE3 &lt;= 0, "", SUM(INDIRECT(ADDRESS(RIGHT($A5),2,1,1,"Medal Values")):INDIRECT(ADDRESS(AE4-1+RIGHT($A5), 2, 1, 1, "Medal Values")))/AE4)</f>
        <v>3.0009999999999999</v>
      </c>
      <c r="AF6" s="20">
        <f ca="1">IF(AF3 &lt;= 0, "", SUM(INDIRECT(ADDRESS(RIGHT($A5),2,1,1,"Medal Values")):INDIRECT(ADDRESS(AF4-1+RIGHT($A5), 2, 1, 1, "Medal Values")))/AF4)</f>
        <v>3.0009999999999999</v>
      </c>
      <c r="AG6" s="20">
        <f ca="1">IF(AG3 &lt;= 0, "", SUM(INDIRECT(ADDRESS(RIGHT($A5),2,1,1,"Medal Values")):INDIRECT(ADDRESS(AG4-1+RIGHT($A5), 2, 1, 1, "Medal Values")))/AG4)</f>
        <v>3.0009999999999999</v>
      </c>
      <c r="AH6" s="20">
        <f ca="1">IF(AH3 &lt;= 0, "", SUM(INDIRECT(ADDRESS(RIGHT($A5),2,1,1,"Medal Values")):INDIRECT(ADDRESS(AH4-1+RIGHT($A5), 2, 1, 1, "Medal Values")))/AH4)</f>
        <v>3.0009999999999999</v>
      </c>
      <c r="AI6" s="20">
        <f ca="1">IF(AI3 &lt;= 0, "", SUM(INDIRECT(ADDRESS(RIGHT($A5),2,1,1,"Medal Values")):INDIRECT(ADDRESS(AI4-1+RIGHT($A5), 2, 1, 1, "Medal Values")))/AI4)</f>
        <v>3.0009999999999999</v>
      </c>
      <c r="AJ6" s="20">
        <f ca="1">IF(AJ3 &lt;= 0, "", SUM(INDIRECT(ADDRESS(RIGHT($A5),2,1,1,"Medal Values")):INDIRECT(ADDRESS(AJ4-1+RIGHT($A5), 2, 1, 1, "Medal Values")))/AJ4)</f>
        <v>3.0009999999999999</v>
      </c>
      <c r="AK6" s="20">
        <f ca="1">IF(AK3 &lt;= 0, "", SUM(INDIRECT(ADDRESS(RIGHT($A5),2,1,1,"Medal Values")):INDIRECT(ADDRESS(AK4-1+RIGHT($A5), 2, 1, 1, "Medal Values")))/AK4)</f>
        <v>3.0009999999999999</v>
      </c>
      <c r="AL6" s="20">
        <f ca="1">IF(AL3 &lt;= 0, "", SUM(INDIRECT(ADDRESS(RIGHT($A5),2,1,1,"Medal Values")):INDIRECT(ADDRESS(AL4-1+RIGHT($A5), 2, 1, 1, "Medal Values")))/AL4)</f>
        <v>3.0009999999999999</v>
      </c>
      <c r="AM6" s="20">
        <f ca="1">IF(AM3 &lt;= 0, "", SUM(INDIRECT(ADDRESS(RIGHT($A5),2,1,1,"Medal Values")):INDIRECT(ADDRESS(AM4-1+RIGHT($A5), 2, 1, 1, "Medal Values")))/AM4)</f>
        <v>3.0009999999999999</v>
      </c>
      <c r="AN6" s="20">
        <f ca="1">IF(AN3 &lt;= 0, "", SUM(INDIRECT(ADDRESS(RIGHT($A5),2,1,1,"Medal Values")):INDIRECT(ADDRESS(AN4-1+RIGHT($A5), 2, 1, 1, "Medal Values")))/AN4)</f>
        <v>3.0009999999999999</v>
      </c>
      <c r="AO6" s="20">
        <f ca="1">IF(AO3 &lt;= 0, "", SUM(INDIRECT(ADDRESS(RIGHT($A5),2,1,1,"Medal Values")):INDIRECT(ADDRESS(AO4-1+RIGHT($A5), 2, 1, 1, "Medal Values")))/AO4)</f>
        <v>3.0009999999999999</v>
      </c>
      <c r="AP6" s="20">
        <f ca="1">IF(AP3 &lt;= 0, "", SUM(INDIRECT(ADDRESS(RIGHT($A5),2,1,1,"Medal Values")):INDIRECT(ADDRESS(AP4-1+RIGHT($A5), 2, 1, 1, "Medal Values")))/AP4)</f>
        <v>3.0009999999999999</v>
      </c>
      <c r="AQ6" s="20">
        <f ca="1">IF(AQ3 &lt;= 0, "", SUM(INDIRECT(ADDRESS(RIGHT($A5),2,1,1,"Medal Values")):INDIRECT(ADDRESS(AQ4-1+RIGHT($A5), 2, 1, 1, "Medal Values")))/AQ4)</f>
        <v>3.0009999999999999</v>
      </c>
      <c r="AR6" s="20">
        <f ca="1">IF(AR3 &lt;= 0, "", SUM(INDIRECT(ADDRESS(RIGHT($A5),2,1,1,"Medal Values")):INDIRECT(ADDRESS(AR4-1+RIGHT($A5), 2, 1, 1, "Medal Values")))/AR4)</f>
        <v>3.0009999999999999</v>
      </c>
      <c r="AS6" s="20">
        <f ca="1">IF(AS3 &lt;= 0, "", SUM(INDIRECT(ADDRESS(RIGHT($A5),2,1,1,"Medal Values")):INDIRECT(ADDRESS(AS4-1+RIGHT($A5), 2, 1, 1, "Medal Values")))/AS4)</f>
        <v>3.0009999999999999</v>
      </c>
      <c r="AT6" s="20">
        <f ca="1">IF(AT3 &lt;= 0, "", SUM(INDIRECT(ADDRESS(RIGHT($A5),2,1,1,"Medal Values")):INDIRECT(ADDRESS(AT4-1+RIGHT($A5), 2, 1, 1, "Medal Values")))/AT4)</f>
        <v>3.0009999999999999</v>
      </c>
      <c r="AU6" s="20">
        <f ca="1">IF(AU3 &lt;= 0, "", SUM(INDIRECT(ADDRESS(RIGHT($A5),2,1,1,"Medal Values")):INDIRECT(ADDRESS(AU4-1+RIGHT($A5), 2, 1, 1, "Medal Values")))/AU4)</f>
        <v>3.0009999999999999</v>
      </c>
      <c r="AV6" s="20">
        <f ca="1">IF(AV3 &lt;= 0, "", SUM(INDIRECT(ADDRESS(RIGHT($A5),2,1,1,"Medal Values")):INDIRECT(ADDRESS(AV4-1+RIGHT($A5), 2, 1, 1, "Medal Values")))/AV4)</f>
        <v>3.0009999999999999</v>
      </c>
      <c r="AW6" s="20">
        <f ca="1">IF(AW3 &lt;= 0, "", SUM(INDIRECT(ADDRESS(RIGHT($A5),2,1,1,"Medal Values")):INDIRECT(ADDRESS(AW4-1+RIGHT($A5), 2, 1, 1, "Medal Values")))/AW4)</f>
        <v>3.0009999999999999</v>
      </c>
      <c r="AX6" s="20">
        <f ca="1">IF(AX3 &lt;= 0, "", SUM(INDIRECT(ADDRESS(RIGHT($A5),2,1,1,"Medal Values")):INDIRECT(ADDRESS(AX4-1+RIGHT($A5), 2, 1, 1, "Medal Values")))/AX4)</f>
        <v>3.0009999999999999</v>
      </c>
      <c r="AY6" s="20">
        <f ca="1">IF(AY3 &lt;= 0, "", SUM(INDIRECT(ADDRESS(RIGHT($A5),2,1,1,"Medal Values")):INDIRECT(ADDRESS(AY4-1+RIGHT($A5), 2, 1, 1, "Medal Values")))/AY4)</f>
        <v>3.0009999999999999</v>
      </c>
      <c r="AZ6" s="20">
        <f ca="1">IF(AZ3 &lt;= 0, "", SUM(INDIRECT(ADDRESS(RIGHT($A5),2,1,1,"Medal Values")):INDIRECT(ADDRESS(AZ4-1+RIGHT($A5), 2, 1, 1, "Medal Values")))/AZ4)</f>
        <v>3.0009999999999999</v>
      </c>
      <c r="BA6" s="20" t="str">
        <f ca="1">IF(BA3 &lt;= 0, "", SUM(INDIRECT(ADDRESS(RIGHT($A5),2,1,1,"Medal Values")):INDIRECT(ADDRESS(BA4-1+RIGHT($A5), 2, 1, 1, "Medal Values")))/BA4)</f>
        <v/>
      </c>
      <c r="BB6" s="20">
        <f ca="1">IF(BB3 &lt;= 0, "", SUM(INDIRECT(ADDRESS(RIGHT($A5),2,1,1,"Medal Values")):INDIRECT(ADDRESS(BB4-1+RIGHT($A5), 2, 1, 1, "Medal Values")))/BB4)</f>
        <v>3.0009999999999999</v>
      </c>
      <c r="BC6" s="20">
        <f ca="1">IF(BC3 &lt;= 0, "", SUM(INDIRECT(ADDRESS(RIGHT($A5),2,1,1,"Medal Values")):INDIRECT(ADDRESS(BC4-1+RIGHT($A5), 2, 1, 1, "Medal Values")))/BC4)</f>
        <v>3.0009999999999999</v>
      </c>
      <c r="BD6" s="20">
        <f ca="1">IF(BD3 &lt;= 0, "", SUM(INDIRECT(ADDRESS(RIGHT($A5),2,1,1,"Medal Values")):INDIRECT(ADDRESS(BD4-1+RIGHT($A5), 2, 1, 1, "Medal Values")))/BD4)</f>
        <v>3.0009999999999999</v>
      </c>
      <c r="BE6" s="20">
        <f ca="1">IF(BE3 &lt;= 0, "", SUM(INDIRECT(ADDRESS(RIGHT($A5),2,1,1,"Medal Values")):INDIRECT(ADDRESS(BE4-1+RIGHT($A5), 2, 1, 1, "Medal Values")))/BE4)</f>
        <v>3.0009999999999999</v>
      </c>
      <c r="BF6" s="20">
        <f ca="1">IF(BF3 &lt;= 0, "", SUM(INDIRECT(ADDRESS(RIGHT($A5),2,1,1,"Medal Values")):INDIRECT(ADDRESS(BF4-1+RIGHT($A5), 2, 1, 1, "Medal Values")))/BF4)</f>
        <v>2.5005005000000002</v>
      </c>
      <c r="BG6" s="20">
        <f ca="1">IF(BG3 &lt;= 0, "", SUM(INDIRECT(ADDRESS(RIGHT($A5),2,1,1,"Medal Values")):INDIRECT(ADDRESS(BG4-1+RIGHT($A5), 2, 1, 1, "Medal Values")))/BG4)</f>
        <v>3.0009999999999999</v>
      </c>
      <c r="BH6" s="20">
        <f ca="1">IF(BH3 &lt;= 0, "", SUM(INDIRECT(ADDRESS(RIGHT($A5),2,1,1,"Medal Values")):INDIRECT(ADDRESS(BH4-1+RIGHT($A5), 2, 1, 1, "Medal Values")))/BH4)</f>
        <v>3.0009999999999999</v>
      </c>
      <c r="BI6" s="20">
        <f ca="1">IF(BI3 &lt;= 0, "", SUM(INDIRECT(ADDRESS(RIGHT($A5),2,1,1,"Medal Values")):INDIRECT(ADDRESS(BI4-1+RIGHT($A5), 2, 1, 1, "Medal Values")))/BI4)</f>
        <v>3.0009999999999999</v>
      </c>
      <c r="BJ6" s="20">
        <f ca="1">IF(BJ3 &lt;= 0, "", SUM(INDIRECT(ADDRESS(RIGHT($A5),2,1,1,"Medal Values")):INDIRECT(ADDRESS(BJ4-1+RIGHT($A5), 2, 1, 1, "Medal Values")))/BJ4)</f>
        <v>3.0009999999999999</v>
      </c>
      <c r="BK6" s="20">
        <f ca="1">IF(BK3 &lt;= 0, "", SUM(INDIRECT(ADDRESS(RIGHT($A5),2,1,1,"Medal Values")):INDIRECT(ADDRESS(BK4-1+RIGHT($A5), 2, 1, 1, "Medal Values")))/BK4)</f>
        <v>3.0009999999999999</v>
      </c>
      <c r="BL6" s="20">
        <f ca="1">IF(BL3 &lt;= 0, "", SUM(INDIRECT(ADDRESS(RIGHT($A5),2,1,1,"Medal Values")):INDIRECT(ADDRESS(BL4-1+RIGHT($A5), 2, 1, 1, "Medal Values")))/BL4)</f>
        <v>3.0009999999999999</v>
      </c>
      <c r="BM6" s="20" t="str">
        <f ca="1">IF(BM3 &lt;= 0, "", SUM(INDIRECT(ADDRESS(RIGHT($A5),2,1,1,"Medal Values")):INDIRECT(ADDRESS(BM4-1+RIGHT($A5), 2, 1, 1, "Medal Values")))/BM4)</f>
        <v/>
      </c>
      <c r="BN6" s="20" t="str">
        <f ca="1">IF(BN3 &lt;= 0, "", SUM(INDIRECT(ADDRESS(RIGHT($A5),2,1,1,"Medal Values")):INDIRECT(ADDRESS(BN4-1+RIGHT($A5), 2, 1, 1, "Medal Values")))/BN4)</f>
        <v/>
      </c>
      <c r="BO6" s="20">
        <f ca="1">IF(BO3 &lt;= 0, "", SUM(INDIRECT(ADDRESS(RIGHT($A5),2,1,1,"Medal Values")):INDIRECT(ADDRESS(BO4-1+RIGHT($A5), 2, 1, 1, "Medal Values")))/BO4)</f>
        <v>3.0009999999999999</v>
      </c>
      <c r="BP6" s="20">
        <f ca="1">IF(BP3 &lt;= 0, "", SUM(INDIRECT(ADDRESS(RIGHT($A5),2,1,1,"Medal Values")):INDIRECT(ADDRESS(BP4-1+RIGHT($A5), 2, 1, 1, "Medal Values")))/BP4)</f>
        <v>3.0009999999999999</v>
      </c>
      <c r="BQ6" s="20">
        <f ca="1">IF(BQ3 &lt;= 0, "", SUM(INDIRECT(ADDRESS(RIGHT($A5),2,1,1,"Medal Values")):INDIRECT(ADDRESS(BQ4-1+RIGHT($A5), 2, 1, 1, "Medal Values")))/BQ4)</f>
        <v>3.0009999999999999</v>
      </c>
      <c r="BR6" s="20">
        <f ca="1">IF(BR3 &lt;= 0, "", SUM(INDIRECT(ADDRESS(RIGHT($A5),2,1,1,"Medal Values")):INDIRECT(ADDRESS(BR4-1+RIGHT($A5), 2, 1, 1, "Medal Values")))/BR4)</f>
        <v>3.0009999999999999</v>
      </c>
      <c r="BS6" s="20">
        <f ca="1">IF(BS3 &lt;= 0, "", SUM(INDIRECT(ADDRESS(RIGHT($A5),2,1,1,"Medal Values")):INDIRECT(ADDRESS(BS4-1+RIGHT($A5), 2, 1, 1, "Medal Values")))/BS4)</f>
        <v>3.0009999999999999</v>
      </c>
      <c r="BT6" s="20">
        <f ca="1">IF(BT3 &lt;= 0, "", SUM(INDIRECT(ADDRESS(RIGHT($A5),2,1,1,"Medal Values")):INDIRECT(ADDRESS(BT4-1+RIGHT($A5), 2, 1, 1, "Medal Values")))/BT4)</f>
        <v>2.5005005000000002</v>
      </c>
      <c r="BU6" s="20">
        <f ca="1">IF(BU3 &lt;= 0, "", SUM(INDIRECT(ADDRESS(RIGHT($A5),2,1,1,"Medal Values")):INDIRECT(ADDRESS(BU4-1+RIGHT($A5), 2, 1, 1, "Medal Values")))/BU4)</f>
        <v>3.0009999999999999</v>
      </c>
      <c r="BV6" s="20">
        <f ca="1">IF(BV3 &lt;= 0, "", SUM(INDIRECT(ADDRESS(RIGHT($A5),2,1,1,"Medal Values")):INDIRECT(ADDRESS(BV4-1+RIGHT($A5), 2, 1, 1, "Medal Values")))/BV4)</f>
        <v>3.0009999999999999</v>
      </c>
      <c r="BW6" s="20">
        <f ca="1">IF(BW3 &lt;= 0, "", SUM(INDIRECT(ADDRESS(RIGHT($A5),2,1,1,"Medal Values")):INDIRECT(ADDRESS(BW4-1+RIGHT($A5), 2, 1, 1, "Medal Values")))/BW4)</f>
        <v>3.0009999999999999</v>
      </c>
      <c r="BX6" s="20">
        <f ca="1">IF(BX3 &lt;= 0, "", SUM(INDIRECT(ADDRESS(RIGHT($A5),2,1,1,"Medal Values")):INDIRECT(ADDRESS(BX4-1+RIGHT($A5), 2, 1, 1, "Medal Values")))/BX4)</f>
        <v>3.0009999999999999</v>
      </c>
      <c r="BY6" s="20" t="str">
        <f ca="1">IF(BY3 &lt;= 0, "", SUM(INDIRECT(ADDRESS(RIGHT($A5),2,1,1,"Medal Values")):INDIRECT(ADDRESS(BY4-1+RIGHT($A5), 2, 1, 1, "Medal Values")))/BY4)</f>
        <v/>
      </c>
      <c r="BZ6" s="20" t="str">
        <f ca="1">IF(BZ3 &lt;= 0, "", SUM(INDIRECT(ADDRESS(RIGHT($A5),2,1,1,"Medal Values")):INDIRECT(ADDRESS(BZ4-1+RIGHT($A5), 2, 1, 1, "Medal Values")))/BZ4)</f>
        <v/>
      </c>
      <c r="CA6" s="20">
        <f ca="1">IF(CA3 &lt;= 0, "", SUM(INDIRECT(ADDRESS(RIGHT($A5),2,1,1,"Medal Values")):INDIRECT(ADDRESS(CA4-1+RIGHT($A5), 2, 1, 1, "Medal Values")))/CA4)</f>
        <v>3.0009999999999999</v>
      </c>
      <c r="CB6" s="20">
        <f ca="1">IF(CB3 &lt;= 0, "", SUM(INDIRECT(ADDRESS(RIGHT($A5),2,1,1,"Medal Values")):INDIRECT(ADDRESS(CB4-1+RIGHT($A5), 2, 1, 1, "Medal Values")))/CB4)</f>
        <v>3.0009999999999999</v>
      </c>
      <c r="CC6" s="20">
        <f ca="1">IF(CC3 &lt;= 0, "", SUM(INDIRECT(ADDRESS(RIGHT($A5),2,1,1,"Medal Values")):INDIRECT(ADDRESS(CC4-1+RIGHT($A5), 2, 1, 1, "Medal Values")))/CC4)</f>
        <v>3.0009999999999999</v>
      </c>
      <c r="CD6" s="20">
        <f ca="1">IF(CD3 &lt;= 0, "", SUM(INDIRECT(ADDRESS(RIGHT($A5),2,1,1,"Medal Values")):INDIRECT(ADDRESS(CD4-1+RIGHT($A5), 2, 1, 1, "Medal Values")))/CD4)</f>
        <v>3.0009999999999999</v>
      </c>
      <c r="CE6" s="20" t="str">
        <f ca="1">IF(CE3 &lt;= 0, "", SUM(INDIRECT(ADDRESS(RIGHT($A5),2,1,1,"Medal Values")):INDIRECT(ADDRESS(CE4-1+RIGHT($A5), 2, 1, 1, "Medal Values")))/CE4)</f>
        <v/>
      </c>
      <c r="CF6" s="20">
        <f ca="1">IF(CF3 &lt;= 0, "", SUM(INDIRECT(ADDRESS(RIGHT($A5),2,1,1,"Medal Values")):INDIRECT(ADDRESS(CF4-1+RIGHT($A5), 2, 1, 1, "Medal Values")))/CF4)</f>
        <v>3.0009999999999999</v>
      </c>
      <c r="CG6" s="20">
        <f ca="1">IF(CG3 &lt;= 0, "", SUM(INDIRECT(ADDRESS(RIGHT($A5),2,1,1,"Medal Values")):INDIRECT(ADDRESS(CG4-1+RIGHT($A5), 2, 1, 1, "Medal Values")))/CG4)</f>
        <v>2.5005005000000002</v>
      </c>
      <c r="CH6" s="20">
        <f ca="1">IF(CH3 &lt;= 0, "", SUM(INDIRECT(ADDRESS(RIGHT($A5),2,1,1,"Medal Values")):INDIRECT(ADDRESS(CH4-1+RIGHT($A5), 2, 1, 1, "Medal Values")))/CH4)</f>
        <v>3.0009999999999999</v>
      </c>
      <c r="CI6" s="20">
        <f ca="1">IF(CI3 &lt;= 0, "", SUM(INDIRECT(ADDRESS(RIGHT($A5),2,1,1,"Medal Values")):INDIRECT(ADDRESS(CI4-1+RIGHT($A5), 2, 1, 1, "Medal Values")))/CI4)</f>
        <v>3.0009999999999999</v>
      </c>
      <c r="CJ6" s="20">
        <f ca="1">IF(CJ3 &lt;= 0, "", SUM(INDIRECT(ADDRESS(RIGHT($A5),2,1,1,"Medal Values")):INDIRECT(ADDRESS(CJ4-1+RIGHT($A5), 2, 1, 1, "Medal Values")))/CJ4)</f>
        <v>3.0009999999999999</v>
      </c>
      <c r="CK6" s="20">
        <f ca="1">IF(CK3 &lt;= 0, "", SUM(INDIRECT(ADDRESS(RIGHT($A5),2,1,1,"Medal Values")):INDIRECT(ADDRESS(CK4-1+RIGHT($A5), 2, 1, 1, "Medal Values")))/CK4)</f>
        <v>3.0009999999999999</v>
      </c>
      <c r="CL6" s="20" t="str">
        <f ca="1">IF(CL3 &lt;= 0, "", SUM(INDIRECT(ADDRESS(RIGHT($A5),2,1,1,"Medal Values")):INDIRECT(ADDRESS(CL4-1+RIGHT($A5), 2, 1, 1, "Medal Values")))/CL4)</f>
        <v/>
      </c>
      <c r="CM6" s="20">
        <f ca="1">IF(CM3 &lt;= 0, "", SUM(INDIRECT(ADDRESS(RIGHT($A5),2,1,1,"Medal Values")):INDIRECT(ADDRESS(CM4-1+RIGHT($A5), 2, 1, 1, "Medal Values")))/CM4)</f>
        <v>3.0009999999999999</v>
      </c>
      <c r="CN6" s="20">
        <f ca="1">IF(CN3 &lt;= 0, "", SUM(INDIRECT(ADDRESS(RIGHT($A5),2,1,1,"Medal Values")):INDIRECT(ADDRESS(CN4-1+RIGHT($A5), 2, 1, 1, "Medal Values")))/CN4)</f>
        <v>3.0009999999999999</v>
      </c>
      <c r="CO6" s="20">
        <f ca="1">IF(CO3 &lt;= 0, "", SUM(INDIRECT(ADDRESS(RIGHT($A5),2,1,1,"Medal Values")):INDIRECT(ADDRESS(CO4-1+RIGHT($A5), 2, 1, 1, "Medal Values")))/CO4)</f>
        <v>3.0009999999999999</v>
      </c>
      <c r="CP6" s="20">
        <f ca="1">IF(CP3 &lt;= 0, "", SUM(INDIRECT(ADDRESS(RIGHT($A5),2,1,1,"Medal Values")):INDIRECT(ADDRESS(CP4-1+RIGHT($A5), 2, 1, 1, "Medal Values")))/CP4)</f>
        <v>3.0009999999999999</v>
      </c>
      <c r="CQ6" s="20">
        <f ca="1">IF(CQ3 &lt;= 0, "", SUM(INDIRECT(ADDRESS(RIGHT($A5),2,1,1,"Medal Values")):INDIRECT(ADDRESS(CQ4-1+RIGHT($A5), 2, 1, 1, "Medal Values")))/CQ4)</f>
        <v>3.0009999999999999</v>
      </c>
      <c r="CR6" s="20">
        <f ca="1">IF(CR3 &lt;= 0, "", SUM(INDIRECT(ADDRESS(RIGHT($A5),2,1,1,"Medal Values")):INDIRECT(ADDRESS(CR4-1+RIGHT($A5), 2, 1, 1, "Medal Values")))/CR4)</f>
        <v>3.0009999999999999</v>
      </c>
      <c r="CS6" s="20">
        <f ca="1">IF(CS3 &lt;= 0, "", SUM(INDIRECT(ADDRESS(RIGHT($A5),2,1,1,"Medal Values")):INDIRECT(ADDRESS(CS4-1+RIGHT($A5), 2, 1, 1, "Medal Values")))/CS4)</f>
        <v>3.0009999999999999</v>
      </c>
      <c r="CT6" s="20">
        <f ca="1">IF(CT3 &lt;= 0, "", SUM(INDIRECT(ADDRESS(RIGHT($A5),2,1,1,"Medal Values")):INDIRECT(ADDRESS(CT4-1+RIGHT($A5), 2, 1, 1, "Medal Values")))/CT4)</f>
        <v>3.0009999999999999</v>
      </c>
    </row>
    <row r="7" spans="1:98" hidden="1" x14ac:dyDescent="0.3">
      <c r="A7" s="12" t="s">
        <v>46</v>
      </c>
      <c r="B7">
        <f ca="1">IFERROR(MATCH(B5,'Each Gender Events'!$A:$A,0) + 1, "")</f>
        <v>21</v>
      </c>
      <c r="C7">
        <f ca="1">IFERROR(MATCH(C5,'Each Gender Events'!$A:$A,0) + 1, "")</f>
        <v>16</v>
      </c>
      <c r="D7">
        <f ca="1">IFERROR(MATCH(D5,'Each Gender Events'!$A:$A,0) + 1, "")</f>
        <v>20</v>
      </c>
      <c r="E7">
        <f ca="1">IFERROR(MATCH(E5,'Each Gender Events'!$A:$A,0) + 1, "")</f>
        <v>20</v>
      </c>
      <c r="F7" t="str">
        <f ca="1">IFERROR(MATCH(F5,'Each Gender Events'!$A:$A,0) + 1, "")</f>
        <v/>
      </c>
      <c r="G7">
        <f ca="1">IFERROR(MATCH(G5,'Each Gender Events'!$A:$A,0) + 1, "")</f>
        <v>9</v>
      </c>
      <c r="H7">
        <f ca="1">IFERROR(MATCH(H5,'Each Gender Events'!$A:$A,0) + 1, "")</f>
        <v>31</v>
      </c>
      <c r="I7">
        <f ca="1">IFERROR(MATCH(I5,'Each Gender Events'!$A:$A,0) + 1, "")</f>
        <v>9</v>
      </c>
      <c r="J7">
        <f ca="1">IFERROR(MATCH(J5,'Each Gender Events'!$A:$A,0) + 1, "")</f>
        <v>31</v>
      </c>
      <c r="K7">
        <f ca="1">IFERROR(MATCH(K5,'Each Gender Events'!$A:$A,0) + 1, "")</f>
        <v>31</v>
      </c>
      <c r="L7" t="str">
        <f ca="1">IFERROR(MATCH(L5,'Each Gender Events'!$A:$A,0) + 1, "")</f>
        <v/>
      </c>
      <c r="M7" t="str">
        <f ca="1">IFERROR(MATCH(M5,'Each Gender Events'!$A:$A,0) + 1, "")</f>
        <v/>
      </c>
      <c r="N7">
        <f ca="1">IFERROR(MATCH(N5,'Each Gender Events'!$A:$A,0) + 1, "")</f>
        <v>9</v>
      </c>
      <c r="O7">
        <f ca="1">IFERROR(MATCH(O5,'Each Gender Events'!$A:$A,0) + 1, "")</f>
        <v>9</v>
      </c>
      <c r="P7">
        <f ca="1">IFERROR(MATCH(P5,'Each Gender Events'!$A:$A,0) + 1, "")</f>
        <v>31</v>
      </c>
      <c r="Q7">
        <f ca="1">IFERROR(MATCH(Q5,'Each Gender Events'!$A:$A,0) + 1, "")</f>
        <v>31</v>
      </c>
      <c r="R7">
        <f ca="1">IFERROR(MATCH(R5,'Each Gender Events'!$A:$A,0) + 1, "")</f>
        <v>43</v>
      </c>
      <c r="S7">
        <f ca="1">IFERROR(MATCH(S5,'Each Gender Events'!$A:$A,0) + 1, "")</f>
        <v>29</v>
      </c>
      <c r="T7">
        <f ca="1">IFERROR(MATCH(T5,'Each Gender Events'!$A:$A,0) + 1, "")</f>
        <v>9</v>
      </c>
      <c r="U7">
        <f ca="1">IFERROR(MATCH(U5,'Each Gender Events'!$A:$A,0) + 1, "")</f>
        <v>33</v>
      </c>
      <c r="V7">
        <f ca="1">IFERROR(MATCH(V5,'Each Gender Events'!$A:$A,0) + 1, "")</f>
        <v>19</v>
      </c>
      <c r="W7">
        <f ca="1">IFERROR(MATCH(W5,'Each Gender Events'!$A:$A,0) + 1, "")</f>
        <v>8</v>
      </c>
      <c r="X7">
        <f ca="1">IFERROR(MATCH(X5,'Each Gender Events'!$A:$A,0) + 1, "")</f>
        <v>4</v>
      </c>
      <c r="Y7">
        <f ca="1">IFERROR(MATCH(Y5,'Each Gender Events'!$A:$A,0) + 1, "")</f>
        <v>14</v>
      </c>
      <c r="Z7">
        <f ca="1">IFERROR(MATCH(Z5,'Each Gender Events'!$A:$A,0) + 1, "")</f>
        <v>10</v>
      </c>
      <c r="AA7">
        <f ca="1">IFERROR(MATCH(AA5,'Each Gender Events'!$A:$A,0) + 1, "")</f>
        <v>23</v>
      </c>
      <c r="AB7">
        <f ca="1">IFERROR(MATCH(AB5,'Each Gender Events'!$A:$A,0) + 1, "")</f>
        <v>9</v>
      </c>
      <c r="AC7">
        <f ca="1">IFERROR(MATCH(AC5,'Each Gender Events'!$A:$A,0) + 1, "")</f>
        <v>93</v>
      </c>
      <c r="AD7">
        <f ca="1">IFERROR(MATCH(AD5,'Each Gender Events'!$A:$A,0) + 1, "")</f>
        <v>14</v>
      </c>
      <c r="AE7">
        <f ca="1">IFERROR(MATCH(AE5,'Each Gender Events'!$A:$A,0) + 1, "")</f>
        <v>4</v>
      </c>
      <c r="AF7">
        <f ca="1">IFERROR(MATCH(AF5,'Each Gender Events'!$A:$A,0) + 1, "")</f>
        <v>14</v>
      </c>
      <c r="AG7">
        <f ca="1">IFERROR(MATCH(AG5,'Each Gender Events'!$A:$A,0) + 1, "")</f>
        <v>15</v>
      </c>
      <c r="AH7">
        <f ca="1">IFERROR(MATCH(AH5,'Each Gender Events'!$A:$A,0) + 1, "")</f>
        <v>31</v>
      </c>
      <c r="AI7">
        <f ca="1">IFERROR(MATCH(AI5,'Each Gender Events'!$A:$A,0) + 1, "")</f>
        <v>6</v>
      </c>
      <c r="AJ7">
        <f ca="1">IFERROR(MATCH(AJ5,'Each Gender Events'!$A:$A,0) + 1, "")</f>
        <v>23</v>
      </c>
      <c r="AK7">
        <f ca="1">IFERROR(MATCH(AK5,'Each Gender Events'!$A:$A,0) + 1, "")</f>
        <v>21</v>
      </c>
      <c r="AL7">
        <f ca="1">IFERROR(MATCH(AL5,'Each Gender Events'!$A:$A,0) + 1, "")</f>
        <v>9</v>
      </c>
      <c r="AM7">
        <f ca="1">IFERROR(MATCH(AM5,'Each Gender Events'!$A:$A,0) + 1, "")</f>
        <v>9</v>
      </c>
      <c r="AN7">
        <f ca="1">IFERROR(MATCH(AN5,'Each Gender Events'!$A:$A,0) + 1, "")</f>
        <v>16</v>
      </c>
      <c r="AO7">
        <f ca="1">IFERROR(MATCH(AO5,'Each Gender Events'!$A:$A,0) + 1, "")</f>
        <v>14</v>
      </c>
      <c r="AP7">
        <f ca="1">IFERROR(MATCH(AP5,'Each Gender Events'!$A:$A,0) + 1, "")</f>
        <v>19</v>
      </c>
      <c r="AQ7">
        <f ca="1">IFERROR(MATCH(AQ5,'Each Gender Events'!$A:$A,0) + 1, "")</f>
        <v>11</v>
      </c>
      <c r="AR7">
        <f ca="1">IFERROR(MATCH(AR5,'Each Gender Events'!$A:$A,0) + 1, "")</f>
        <v>31</v>
      </c>
      <c r="AS7">
        <f ca="1">IFERROR(MATCH(AS5,'Each Gender Events'!$A:$A,0) + 1, "")</f>
        <v>31</v>
      </c>
      <c r="AT7">
        <f ca="1">IFERROR(MATCH(AT5,'Each Gender Events'!$A:$A,0) + 1, "")</f>
        <v>23</v>
      </c>
      <c r="AU7">
        <f ca="1">IFERROR(MATCH(AU5,'Each Gender Events'!$A:$A,0) + 1, "")</f>
        <v>22</v>
      </c>
      <c r="AV7">
        <f ca="1">IFERROR(MATCH(AV5,'Each Gender Events'!$A:$A,0) + 1, "")</f>
        <v>59</v>
      </c>
      <c r="AW7">
        <f ca="1">IFERROR(MATCH(AW5,'Each Gender Events'!$A:$A,0) + 1, "")</f>
        <v>21</v>
      </c>
      <c r="AX7">
        <f ca="1">IFERROR(MATCH(AX5,'Each Gender Events'!$A:$A,0) + 1, "")</f>
        <v>21</v>
      </c>
      <c r="AY7">
        <f ca="1">IFERROR(MATCH(AY5,'Each Gender Events'!$A:$A,0) + 1, "")</f>
        <v>14</v>
      </c>
      <c r="AZ7">
        <f ca="1">IFERROR(MATCH(AZ5,'Each Gender Events'!$A:$A,0) + 1, "")</f>
        <v>19</v>
      </c>
      <c r="BA7" t="str">
        <f ca="1">IFERROR(MATCH(BA5,'Each Gender Events'!$A:$A,0) + 1, "")</f>
        <v/>
      </c>
      <c r="BB7">
        <f ca="1">IFERROR(MATCH(BB5,'Each Gender Events'!$A:$A,0) + 1, "")</f>
        <v>21</v>
      </c>
      <c r="BC7">
        <f ca="1">IFERROR(MATCH(BC5,'Each Gender Events'!$A:$A,0) + 1, "")</f>
        <v>17</v>
      </c>
      <c r="BD7">
        <f ca="1">IFERROR(MATCH(BD5,'Each Gender Events'!$A:$A,0) + 1, "")</f>
        <v>44</v>
      </c>
      <c r="BE7">
        <f ca="1">IFERROR(MATCH(BE5,'Each Gender Events'!$A:$A,0) + 1, "")</f>
        <v>17</v>
      </c>
      <c r="BF7">
        <f ca="1">IFERROR(MATCH(BF5,'Each Gender Events'!$A:$A,0) + 1, "")</f>
        <v>9</v>
      </c>
      <c r="BG7">
        <f ca="1">IFERROR(MATCH(BG5,'Each Gender Events'!$A:$A,0) + 1, "")</f>
        <v>21</v>
      </c>
      <c r="BH7">
        <f ca="1">IFERROR(MATCH(BH5,'Each Gender Events'!$A:$A,0) + 1, "")</f>
        <v>21</v>
      </c>
      <c r="BI7">
        <f ca="1">IFERROR(MATCH(BI5,'Each Gender Events'!$A:$A,0) + 1, "")</f>
        <v>14</v>
      </c>
      <c r="BJ7">
        <f ca="1">IFERROR(MATCH(BJ5,'Each Gender Events'!$A:$A,0) + 1, "")</f>
        <v>23</v>
      </c>
      <c r="BK7">
        <f ca="1">IFERROR(MATCH(BK5,'Each Gender Events'!$A:$A,0) + 1, "")</f>
        <v>4</v>
      </c>
      <c r="BL7">
        <f ca="1">IFERROR(MATCH(BL5,'Each Gender Events'!$A:$A,0) + 1, "")</f>
        <v>18</v>
      </c>
      <c r="BM7" t="str">
        <f ca="1">IFERROR(MATCH(BM5,'Each Gender Events'!$A:$A,0) + 1, "")</f>
        <v/>
      </c>
      <c r="BN7" t="str">
        <f ca="1">IFERROR(MATCH(BN5,'Each Gender Events'!$A:$A,0) + 1, "")</f>
        <v/>
      </c>
      <c r="BO7">
        <f ca="1">IFERROR(MATCH(BO5,'Each Gender Events'!$A:$A,0) + 1, "")</f>
        <v>9</v>
      </c>
      <c r="BP7">
        <f ca="1">IFERROR(MATCH(BP5,'Each Gender Events'!$A:$A,0) + 1, "")</f>
        <v>20</v>
      </c>
      <c r="BQ7">
        <f ca="1">IFERROR(MATCH(BQ5,'Each Gender Events'!$A:$A,0) + 1, "")</f>
        <v>31</v>
      </c>
      <c r="BR7">
        <f ca="1">IFERROR(MATCH(BR5,'Each Gender Events'!$A:$A,0) + 1, "")</f>
        <v>19</v>
      </c>
      <c r="BS7">
        <f ca="1">IFERROR(MATCH(BS5,'Each Gender Events'!$A:$A,0) + 1, "")</f>
        <v>24</v>
      </c>
      <c r="BT7">
        <f ca="1">IFERROR(MATCH(BT5,'Each Gender Events'!$A:$A,0) + 1, "")</f>
        <v>15</v>
      </c>
      <c r="BU7">
        <f ca="1">IFERROR(MATCH(BU5,'Each Gender Events'!$A:$A,0) + 1, "")</f>
        <v>14</v>
      </c>
      <c r="BV7">
        <f ca="1">IFERROR(MATCH(BV5,'Each Gender Events'!$A:$A,0) + 1, "")</f>
        <v>31</v>
      </c>
      <c r="BW7">
        <f ca="1">IFERROR(MATCH(BW5,'Each Gender Events'!$A:$A,0) + 1, "")</f>
        <v>31</v>
      </c>
      <c r="BX7">
        <f ca="1">IFERROR(MATCH(BX5,'Each Gender Events'!$A:$A,0) + 1, "")</f>
        <v>31</v>
      </c>
      <c r="BY7" t="str">
        <f ca="1">IFERROR(MATCH(BY5,'Each Gender Events'!$A:$A,0) + 1, "")</f>
        <v/>
      </c>
      <c r="BZ7" t="str">
        <f ca="1">IFERROR(MATCH(BZ5,'Each Gender Events'!$A:$A,0) + 1, "")</f>
        <v/>
      </c>
      <c r="CA7">
        <f ca="1">IFERROR(MATCH(CA5,'Each Gender Events'!$A:$A,0) + 1, "")</f>
        <v>9</v>
      </c>
      <c r="CB7">
        <f ca="1">IFERROR(MATCH(CB5,'Each Gender Events'!$A:$A,0) + 1, "")</f>
        <v>9</v>
      </c>
      <c r="CC7">
        <f ca="1">IFERROR(MATCH(CC5,'Each Gender Events'!$A:$A,0) + 1, "")</f>
        <v>20</v>
      </c>
      <c r="CD7">
        <f ca="1">IFERROR(MATCH(CD5,'Each Gender Events'!$A:$A,0) + 1, "")</f>
        <v>81</v>
      </c>
      <c r="CE7" t="str">
        <f ca="1">IFERROR(MATCH(CE5,'Each Gender Events'!$A:$A,0) + 1, "")</f>
        <v/>
      </c>
      <c r="CF7">
        <f ca="1">IFERROR(MATCH(CF5,'Each Gender Events'!$A:$A,0) + 1, "")</f>
        <v>9</v>
      </c>
      <c r="CG7">
        <f ca="1">IFERROR(MATCH(CG5,'Each Gender Events'!$A:$A,0) + 1, "")</f>
        <v>4</v>
      </c>
      <c r="CH7">
        <f ca="1">IFERROR(MATCH(CH5,'Each Gender Events'!$A:$A,0) + 1, "")</f>
        <v>15</v>
      </c>
      <c r="CI7">
        <f ca="1">IFERROR(MATCH(CI5,'Each Gender Events'!$A:$A,0) + 1, "")</f>
        <v>94</v>
      </c>
      <c r="CJ7">
        <f ca="1">IFERROR(MATCH(CJ5,'Each Gender Events'!$A:$A,0) + 1, "")</f>
        <v>15</v>
      </c>
      <c r="CK7">
        <f ca="1">IFERROR(MATCH(CK5,'Each Gender Events'!$A:$A,0) + 1, "")</f>
        <v>14</v>
      </c>
      <c r="CL7" t="str">
        <f ca="1">IFERROR(MATCH(CL5,'Each Gender Events'!$A:$A,0) + 1, "")</f>
        <v/>
      </c>
      <c r="CM7">
        <f ca="1">IFERROR(MATCH(CM5,'Each Gender Events'!$A:$A,0) + 1, "")</f>
        <v>14</v>
      </c>
      <c r="CN7">
        <f ca="1">IFERROR(MATCH(CN5,'Each Gender Events'!$A:$A,0) + 1, "")</f>
        <v>18</v>
      </c>
      <c r="CO7">
        <f ca="1">IFERROR(MATCH(CO5,'Each Gender Events'!$A:$A,0) + 1, "")</f>
        <v>11</v>
      </c>
      <c r="CP7">
        <f ca="1">IFERROR(MATCH(CP5,'Each Gender Events'!$A:$A,0) + 1, "")</f>
        <v>49</v>
      </c>
      <c r="CQ7">
        <f ca="1">IFERROR(MATCH(CQ5,'Each Gender Events'!$A:$A,0) + 1, "")</f>
        <v>9</v>
      </c>
      <c r="CR7">
        <f ca="1">IFERROR(MATCH(CR5,'Each Gender Events'!$A:$A,0) + 1, "")</f>
        <v>9</v>
      </c>
      <c r="CS7">
        <f ca="1">IFERROR(MATCH(CS5,'Each Gender Events'!$A:$A,0) + 1, "")</f>
        <v>81</v>
      </c>
      <c r="CT7">
        <f ca="1">IFERROR(MATCH(CT5,'Each Gender Events'!$A:$A,0) + 1, "")</f>
        <v>19</v>
      </c>
    </row>
    <row r="8" spans="1:98" hidden="1" x14ac:dyDescent="0.3">
      <c r="A8" s="12" t="s">
        <v>47</v>
      </c>
      <c r="B8" t="str">
        <f ca="1">IFERROR(ADDRESS(MATCH(B5,'Each Gender Events'!$A:$A,0) + 1,COLUMN(),2,1,"Each Gender Events")&amp;":"&amp;ADDRESS(1000,COLUMN(),2,1),"")</f>
        <v>'Each Gender Events'!B$21:B$1000</v>
      </c>
      <c r="C8" t="str">
        <f ca="1">IFERROR(ADDRESS(MATCH(C5,'Each Gender Events'!$A:$A,0) + 1,COLUMN(),2,1,"Each Gender Events")&amp;":"&amp;ADDRESS(1000,COLUMN(),2,1),"")</f>
        <v>'Each Gender Events'!C$16:C$1000</v>
      </c>
      <c r="D8" t="str">
        <f ca="1">IFERROR(ADDRESS(MATCH(D5,'Each Gender Events'!$A:$A,0) + 1,COLUMN(),2,1,"Each Gender Events")&amp;":"&amp;ADDRESS(1000,COLUMN(),2,1),"")</f>
        <v>'Each Gender Events'!D$20:D$1000</v>
      </c>
      <c r="E8" t="str">
        <f ca="1">IFERROR(ADDRESS(MATCH(E5,'Each Gender Events'!$A:$A,0) + 1,COLUMN(),2,1,"Each Gender Events")&amp;":"&amp;ADDRESS(1000,COLUMN(),2,1),"")</f>
        <v>'Each Gender Events'!E$20:E$1000</v>
      </c>
      <c r="F8" t="str">
        <f ca="1">IFERROR(ADDRESS(MATCH(F5,'Each Gender Events'!$A:$A,0) + 1,COLUMN(),2,1,"Each Gender Events")&amp;":"&amp;ADDRESS(1000,COLUMN(),2,1),"")</f>
        <v/>
      </c>
      <c r="G8" t="str">
        <f ca="1">IFERROR(ADDRESS(MATCH(G5,'Each Gender Events'!$A:$A,0) + 1,COLUMN(),2,1,"Each Gender Events")&amp;":"&amp;ADDRESS(1000,COLUMN(),2,1),"")</f>
        <v>'Each Gender Events'!G$9:G$1000</v>
      </c>
      <c r="H8" t="str">
        <f ca="1">IFERROR(ADDRESS(MATCH(H5,'Each Gender Events'!$A:$A,0) + 1,COLUMN(),2,1,"Each Gender Events")&amp;":"&amp;ADDRESS(1000,COLUMN(),2,1),"")</f>
        <v>'Each Gender Events'!H$31:H$1000</v>
      </c>
      <c r="I8" t="str">
        <f ca="1">IFERROR(ADDRESS(MATCH(I5,'Each Gender Events'!$A:$A,0) + 1,COLUMN(),2,1,"Each Gender Events")&amp;":"&amp;ADDRESS(1000,COLUMN(),2,1),"")</f>
        <v>'Each Gender Events'!I$9:I$1000</v>
      </c>
      <c r="J8" t="str">
        <f ca="1">IFERROR(ADDRESS(MATCH(J5,'Each Gender Events'!$A:$A,0) + 1,COLUMN(),2,1,"Each Gender Events")&amp;":"&amp;ADDRESS(1000,COLUMN(),2,1),"")</f>
        <v>'Each Gender Events'!J$31:J$1000</v>
      </c>
      <c r="K8" t="str">
        <f ca="1">IFERROR(ADDRESS(MATCH(K5,'Each Gender Events'!$A:$A,0) + 1,COLUMN(),2,1,"Each Gender Events")&amp;":"&amp;ADDRESS(1000,COLUMN(),2,1),"")</f>
        <v>'Each Gender Events'!K$31:K$1000</v>
      </c>
      <c r="L8" t="str">
        <f ca="1">IFERROR(ADDRESS(MATCH(L5,'Each Gender Events'!$A:$A,0) + 1,COLUMN(),2,1,"Each Gender Events")&amp;":"&amp;ADDRESS(1000,COLUMN(),2,1),"")</f>
        <v/>
      </c>
      <c r="M8" t="str">
        <f ca="1">IFERROR(ADDRESS(MATCH(M5,'Each Gender Events'!$A:$A,0) + 1,COLUMN(),2,1,"Each Gender Events")&amp;":"&amp;ADDRESS(1000,COLUMN(),2,1),"")</f>
        <v/>
      </c>
      <c r="N8" t="str">
        <f ca="1">IFERROR(ADDRESS(MATCH(N5,'Each Gender Events'!$A:$A,0) + 1,COLUMN(),2,1,"Each Gender Events")&amp;":"&amp;ADDRESS(1000,COLUMN(),2,1),"")</f>
        <v>'Each Gender Events'!N$9:N$1000</v>
      </c>
      <c r="O8" t="str">
        <f ca="1">IFERROR(ADDRESS(MATCH(O5,'Each Gender Events'!$A:$A,0) + 1,COLUMN(),2,1,"Each Gender Events")&amp;":"&amp;ADDRESS(1000,COLUMN(),2,1),"")</f>
        <v>'Each Gender Events'!O$9:O$1000</v>
      </c>
      <c r="P8" t="str">
        <f ca="1">IFERROR(ADDRESS(MATCH(P5,'Each Gender Events'!$A:$A,0) + 1,COLUMN(),2,1,"Each Gender Events")&amp;":"&amp;ADDRESS(1000,COLUMN(),2,1),"")</f>
        <v>'Each Gender Events'!P$31:P$1000</v>
      </c>
      <c r="Q8" t="str">
        <f ca="1">IFERROR(ADDRESS(MATCH(Q5,'Each Gender Events'!$A:$A,0) + 1,COLUMN(),2,1,"Each Gender Events")&amp;":"&amp;ADDRESS(1000,COLUMN(),2,1),"")</f>
        <v>'Each Gender Events'!Q$31:Q$1000</v>
      </c>
      <c r="R8" t="str">
        <f ca="1">IFERROR(ADDRESS(MATCH(R5,'Each Gender Events'!$A:$A,0) + 1,COLUMN(),2,1,"Each Gender Events")&amp;":"&amp;ADDRESS(1000,COLUMN(),2,1),"")</f>
        <v>'Each Gender Events'!R$43:R$1000</v>
      </c>
      <c r="S8" t="str">
        <f ca="1">IFERROR(ADDRESS(MATCH(S5,'Each Gender Events'!$A:$A,0) + 1,COLUMN(),2,1,"Each Gender Events")&amp;":"&amp;ADDRESS(1000,COLUMN(),2,1),"")</f>
        <v>'Each Gender Events'!S$29:S$1000</v>
      </c>
      <c r="T8" t="str">
        <f ca="1">IFERROR(ADDRESS(MATCH(T5,'Each Gender Events'!$A:$A,0) + 1,COLUMN(),2,1,"Each Gender Events")&amp;":"&amp;ADDRESS(1000,COLUMN(),2,1),"")</f>
        <v>'Each Gender Events'!T$9:T$1000</v>
      </c>
      <c r="U8" t="str">
        <f ca="1">IFERROR(ADDRESS(MATCH(U5,'Each Gender Events'!$A:$A,0) + 1,COLUMN(),2,1,"Each Gender Events")&amp;":"&amp;ADDRESS(1000,COLUMN(),2,1),"")</f>
        <v>'Each Gender Events'!U$33:U$1000</v>
      </c>
      <c r="V8" t="str">
        <f ca="1">IFERROR(ADDRESS(MATCH(V5,'Each Gender Events'!$A:$A,0) + 1,COLUMN(),2,1,"Each Gender Events")&amp;":"&amp;ADDRESS(1000,COLUMN(),2,1),"")</f>
        <v>'Each Gender Events'!V$19:V$1000</v>
      </c>
      <c r="W8" t="str">
        <f ca="1">IFERROR(ADDRESS(MATCH(W5,'Each Gender Events'!$A:$A,0) + 1,COLUMN(),2,1,"Each Gender Events")&amp;":"&amp;ADDRESS(1000,COLUMN(),2,1),"")</f>
        <v>'Each Gender Events'!W$8:W$1000</v>
      </c>
      <c r="X8" t="str">
        <f ca="1">IFERROR(ADDRESS(MATCH(X5,'Each Gender Events'!$A:$A,0) + 1,COLUMN(),2,1,"Each Gender Events")&amp;":"&amp;ADDRESS(1000,COLUMN(),2,1),"")</f>
        <v>'Each Gender Events'!X$4:X$1000</v>
      </c>
      <c r="Y8" t="str">
        <f ca="1">IFERROR(ADDRESS(MATCH(Y5,'Each Gender Events'!$A:$A,0) + 1,COLUMN(),2,1,"Each Gender Events")&amp;":"&amp;ADDRESS(1000,COLUMN(),2,1),"")</f>
        <v>'Each Gender Events'!Y$14:Y$1000</v>
      </c>
      <c r="Z8" t="str">
        <f ca="1">IFERROR(ADDRESS(MATCH(Z5,'Each Gender Events'!$A:$A,0) + 1,COLUMN(),2,1,"Each Gender Events")&amp;":"&amp;ADDRESS(1000,COLUMN(),2,1),"")</f>
        <v>'Each Gender Events'!Z$10:Z$1000</v>
      </c>
      <c r="AA8" t="str">
        <f ca="1">IFERROR(ADDRESS(MATCH(AA5,'Each Gender Events'!$A:$A,0) + 1,COLUMN(),2,1,"Each Gender Events")&amp;":"&amp;ADDRESS(1000,COLUMN(),2,1),"")</f>
        <v>'Each Gender Events'!AA$23:AA$1000</v>
      </c>
      <c r="AB8" t="str">
        <f ca="1">IFERROR(ADDRESS(MATCH(AB5,'Each Gender Events'!$A:$A,0) + 1,COLUMN(),2,1,"Each Gender Events")&amp;":"&amp;ADDRESS(1000,COLUMN(),2,1),"")</f>
        <v>'Each Gender Events'!AB$9:AB$1000</v>
      </c>
      <c r="AC8" t="str">
        <f ca="1">IFERROR(ADDRESS(MATCH(AC5,'Each Gender Events'!$A:$A,0) + 1,COLUMN(),2,1,"Each Gender Events")&amp;":"&amp;ADDRESS(1000,COLUMN(),2,1),"")</f>
        <v>'Each Gender Events'!AC$93:AC$1000</v>
      </c>
      <c r="AD8" t="str">
        <f ca="1">IFERROR(ADDRESS(MATCH(AD5,'Each Gender Events'!$A:$A,0) + 1,COLUMN(),2,1,"Each Gender Events")&amp;":"&amp;ADDRESS(1000,COLUMN(),2,1),"")</f>
        <v>'Each Gender Events'!AD$14:AD$1000</v>
      </c>
      <c r="AE8" t="str">
        <f ca="1">IFERROR(ADDRESS(MATCH(AE5,'Each Gender Events'!$A:$A,0) + 1,COLUMN(),2,1,"Each Gender Events")&amp;":"&amp;ADDRESS(1000,COLUMN(),2,1),"")</f>
        <v>'Each Gender Events'!AE$4:AE$1000</v>
      </c>
      <c r="AF8" t="str">
        <f ca="1">IFERROR(ADDRESS(MATCH(AF5,'Each Gender Events'!$A:$A,0) + 1,COLUMN(),2,1,"Each Gender Events")&amp;":"&amp;ADDRESS(1000,COLUMN(),2,1),"")</f>
        <v>'Each Gender Events'!AF$14:AF$1000</v>
      </c>
      <c r="AG8" t="str">
        <f ca="1">IFERROR(ADDRESS(MATCH(AG5,'Each Gender Events'!$A:$A,0) + 1,COLUMN(),2,1,"Each Gender Events")&amp;":"&amp;ADDRESS(1000,COLUMN(),2,1),"")</f>
        <v>'Each Gender Events'!AG$15:AG$1000</v>
      </c>
      <c r="AH8" t="str">
        <f ca="1">IFERROR(ADDRESS(MATCH(AH5,'Each Gender Events'!$A:$A,0) + 1,COLUMN(),2,1,"Each Gender Events")&amp;":"&amp;ADDRESS(1000,COLUMN(),2,1),"")</f>
        <v>'Each Gender Events'!AH$31:AH$1000</v>
      </c>
      <c r="AI8" t="str">
        <f ca="1">IFERROR(ADDRESS(MATCH(AI5,'Each Gender Events'!$A:$A,0) + 1,COLUMN(),2,1,"Each Gender Events")&amp;":"&amp;ADDRESS(1000,COLUMN(),2,1),"")</f>
        <v>'Each Gender Events'!AI$6:AI$1000</v>
      </c>
      <c r="AJ8" t="str">
        <f ca="1">IFERROR(ADDRESS(MATCH(AJ5,'Each Gender Events'!$A:$A,0) + 1,COLUMN(),2,1,"Each Gender Events")&amp;":"&amp;ADDRESS(1000,COLUMN(),2,1),"")</f>
        <v>'Each Gender Events'!AJ$23:AJ$1000</v>
      </c>
      <c r="AK8" t="str">
        <f ca="1">IFERROR(ADDRESS(MATCH(AK5,'Each Gender Events'!$A:$A,0) + 1,COLUMN(),2,1,"Each Gender Events")&amp;":"&amp;ADDRESS(1000,COLUMN(),2,1),"")</f>
        <v>'Each Gender Events'!AK$21:AK$1000</v>
      </c>
      <c r="AL8" t="str">
        <f ca="1">IFERROR(ADDRESS(MATCH(AL5,'Each Gender Events'!$A:$A,0) + 1,COLUMN(),2,1,"Each Gender Events")&amp;":"&amp;ADDRESS(1000,COLUMN(),2,1),"")</f>
        <v>'Each Gender Events'!AL$9:AL$1000</v>
      </c>
      <c r="AM8" t="str">
        <f ca="1">IFERROR(ADDRESS(MATCH(AM5,'Each Gender Events'!$A:$A,0) + 1,COLUMN(),2,1,"Each Gender Events")&amp;":"&amp;ADDRESS(1000,COLUMN(),2,1),"")</f>
        <v>'Each Gender Events'!AM$9:AM$1000</v>
      </c>
      <c r="AN8" t="str">
        <f ca="1">IFERROR(ADDRESS(MATCH(AN5,'Each Gender Events'!$A:$A,0) + 1,COLUMN(),2,1,"Each Gender Events")&amp;":"&amp;ADDRESS(1000,COLUMN(),2,1),"")</f>
        <v>'Each Gender Events'!AN$16:AN$1000</v>
      </c>
      <c r="AO8" t="str">
        <f ca="1">IFERROR(ADDRESS(MATCH(AO5,'Each Gender Events'!$A:$A,0) + 1,COLUMN(),2,1,"Each Gender Events")&amp;":"&amp;ADDRESS(1000,COLUMN(),2,1),"")</f>
        <v>'Each Gender Events'!AO$14:AO$1000</v>
      </c>
      <c r="AP8" t="str">
        <f ca="1">IFERROR(ADDRESS(MATCH(AP5,'Each Gender Events'!$A:$A,0) + 1,COLUMN(),2,1,"Each Gender Events")&amp;":"&amp;ADDRESS(1000,COLUMN(),2,1),"")</f>
        <v>'Each Gender Events'!AP$19:AP$1000</v>
      </c>
      <c r="AQ8" t="str">
        <f ca="1">IFERROR(ADDRESS(MATCH(AQ5,'Each Gender Events'!$A:$A,0) + 1,COLUMN(),2,1,"Each Gender Events")&amp;":"&amp;ADDRESS(1000,COLUMN(),2,1),"")</f>
        <v>'Each Gender Events'!AQ$11:AQ$1000</v>
      </c>
      <c r="AR8" t="str">
        <f ca="1">IFERROR(ADDRESS(MATCH(AR5,'Each Gender Events'!$A:$A,0) + 1,COLUMN(),2,1,"Each Gender Events")&amp;":"&amp;ADDRESS(1000,COLUMN(),2,1),"")</f>
        <v>'Each Gender Events'!AR$31:AR$1000</v>
      </c>
      <c r="AS8" t="str">
        <f ca="1">IFERROR(ADDRESS(MATCH(AS5,'Each Gender Events'!$A:$A,0) + 1,COLUMN(),2,1,"Each Gender Events")&amp;":"&amp;ADDRESS(1000,COLUMN(),2,1),"")</f>
        <v>'Each Gender Events'!AS$31:AS$1000</v>
      </c>
      <c r="AT8" t="str">
        <f ca="1">IFERROR(ADDRESS(MATCH(AT5,'Each Gender Events'!$A:$A,0) + 1,COLUMN(),2,1,"Each Gender Events")&amp;":"&amp;ADDRESS(1000,COLUMN(),2,1),"")</f>
        <v>'Each Gender Events'!AT$23:AT$1000</v>
      </c>
      <c r="AU8" t="str">
        <f ca="1">IFERROR(ADDRESS(MATCH(AU5,'Each Gender Events'!$A:$A,0) + 1,COLUMN(),2,1,"Each Gender Events")&amp;":"&amp;ADDRESS(1000,COLUMN(),2,1),"")</f>
        <v>'Each Gender Events'!AU$22:AU$1000</v>
      </c>
      <c r="AV8" t="str">
        <f ca="1">IFERROR(ADDRESS(MATCH(AV5,'Each Gender Events'!$A:$A,0) + 1,COLUMN(),2,1,"Each Gender Events")&amp;":"&amp;ADDRESS(1000,COLUMN(),2,1),"")</f>
        <v>'Each Gender Events'!AV$59:AV$1000</v>
      </c>
      <c r="AW8" t="str">
        <f ca="1">IFERROR(ADDRESS(MATCH(AW5,'Each Gender Events'!$A:$A,0) + 1,COLUMN(),2,1,"Each Gender Events")&amp;":"&amp;ADDRESS(1000,COLUMN(),2,1),"")</f>
        <v>'Each Gender Events'!AW$21:AW$1000</v>
      </c>
      <c r="AX8" t="str">
        <f ca="1">IFERROR(ADDRESS(MATCH(AX5,'Each Gender Events'!$A:$A,0) + 1,COLUMN(),2,1,"Each Gender Events")&amp;":"&amp;ADDRESS(1000,COLUMN(),2,1),"")</f>
        <v>'Each Gender Events'!AX$21:AX$1000</v>
      </c>
      <c r="AY8" t="str">
        <f ca="1">IFERROR(ADDRESS(MATCH(AY5,'Each Gender Events'!$A:$A,0) + 1,COLUMN(),2,1,"Each Gender Events")&amp;":"&amp;ADDRESS(1000,COLUMN(),2,1),"")</f>
        <v>'Each Gender Events'!AY$14:AY$1000</v>
      </c>
      <c r="AZ8" t="str">
        <f ca="1">IFERROR(ADDRESS(MATCH(AZ5,'Each Gender Events'!$A:$A,0) + 1,COLUMN(),2,1,"Each Gender Events")&amp;":"&amp;ADDRESS(1000,COLUMN(),2,1),"")</f>
        <v>'Each Gender Events'!AZ$19:AZ$1000</v>
      </c>
      <c r="BA8" t="str">
        <f ca="1">IFERROR(ADDRESS(MATCH(BA5,'Each Gender Events'!$A:$A,0) + 1,COLUMN(),2,1,"Each Gender Events")&amp;":"&amp;ADDRESS(1000,COLUMN(),2,1),"")</f>
        <v/>
      </c>
      <c r="BB8" t="str">
        <f ca="1">IFERROR(ADDRESS(MATCH(BB5,'Each Gender Events'!$A:$A,0) + 1,COLUMN(),2,1,"Each Gender Events")&amp;":"&amp;ADDRESS(1000,COLUMN(),2,1),"")</f>
        <v>'Each Gender Events'!BB$21:BB$1000</v>
      </c>
      <c r="BC8" t="str">
        <f ca="1">IFERROR(ADDRESS(MATCH(BC5,'Each Gender Events'!$A:$A,0) + 1,COLUMN(),2,1,"Each Gender Events")&amp;":"&amp;ADDRESS(1000,COLUMN(),2,1),"")</f>
        <v>'Each Gender Events'!BC$17:BC$1000</v>
      </c>
      <c r="BD8" t="str">
        <f ca="1">IFERROR(ADDRESS(MATCH(BD5,'Each Gender Events'!$A:$A,0) + 1,COLUMN(),2,1,"Each Gender Events")&amp;":"&amp;ADDRESS(1000,COLUMN(),2,1),"")</f>
        <v>'Each Gender Events'!BD$44:BD$1000</v>
      </c>
      <c r="BE8" t="str">
        <f ca="1">IFERROR(ADDRESS(MATCH(BE5,'Each Gender Events'!$A:$A,0) + 1,COLUMN(),2,1,"Each Gender Events")&amp;":"&amp;ADDRESS(1000,COLUMN(),2,1),"")</f>
        <v>'Each Gender Events'!BE$17:BE$1000</v>
      </c>
      <c r="BF8" t="str">
        <f ca="1">IFERROR(ADDRESS(MATCH(BF5,'Each Gender Events'!$A:$A,0) + 1,COLUMN(),2,1,"Each Gender Events")&amp;":"&amp;ADDRESS(1000,COLUMN(),2,1),"")</f>
        <v>'Each Gender Events'!BF$9:BF$1000</v>
      </c>
      <c r="BG8" t="str">
        <f ca="1">IFERROR(ADDRESS(MATCH(BG5,'Each Gender Events'!$A:$A,0) + 1,COLUMN(),2,1,"Each Gender Events")&amp;":"&amp;ADDRESS(1000,COLUMN(),2,1),"")</f>
        <v>'Each Gender Events'!BG$21:BG$1000</v>
      </c>
      <c r="BH8" t="str">
        <f ca="1">IFERROR(ADDRESS(MATCH(BH5,'Each Gender Events'!$A:$A,0) + 1,COLUMN(),2,1,"Each Gender Events")&amp;":"&amp;ADDRESS(1000,COLUMN(),2,1),"")</f>
        <v>'Each Gender Events'!BH$21:BH$1000</v>
      </c>
      <c r="BI8" t="str">
        <f ca="1">IFERROR(ADDRESS(MATCH(BI5,'Each Gender Events'!$A:$A,0) + 1,COLUMN(),2,1,"Each Gender Events")&amp;":"&amp;ADDRESS(1000,COLUMN(),2,1),"")</f>
        <v>'Each Gender Events'!BI$14:BI$1000</v>
      </c>
      <c r="BJ8" t="str">
        <f ca="1">IFERROR(ADDRESS(MATCH(BJ5,'Each Gender Events'!$A:$A,0) + 1,COLUMN(),2,1,"Each Gender Events")&amp;":"&amp;ADDRESS(1000,COLUMN(),2,1),"")</f>
        <v>'Each Gender Events'!BJ$23:BJ$1000</v>
      </c>
      <c r="BK8" t="str">
        <f ca="1">IFERROR(ADDRESS(MATCH(BK5,'Each Gender Events'!$A:$A,0) + 1,COLUMN(),2,1,"Each Gender Events")&amp;":"&amp;ADDRESS(1000,COLUMN(),2,1),"")</f>
        <v>'Each Gender Events'!BK$4:BK$1000</v>
      </c>
      <c r="BL8" t="str">
        <f ca="1">IFERROR(ADDRESS(MATCH(BL5,'Each Gender Events'!$A:$A,0) + 1,COLUMN(),2,1,"Each Gender Events")&amp;":"&amp;ADDRESS(1000,COLUMN(),2,1),"")</f>
        <v>'Each Gender Events'!BL$18:BL$1000</v>
      </c>
      <c r="BM8" t="str">
        <f ca="1">IFERROR(ADDRESS(MATCH(BM5,'Each Gender Events'!$A:$A,0) + 1,COLUMN(),2,1,"Each Gender Events")&amp;":"&amp;ADDRESS(1000,COLUMN(),2,1),"")</f>
        <v/>
      </c>
      <c r="BN8" t="str">
        <f ca="1">IFERROR(ADDRESS(MATCH(BN5,'Each Gender Events'!$A:$A,0) + 1,COLUMN(),2,1,"Each Gender Events")&amp;":"&amp;ADDRESS(1000,COLUMN(),2,1),"")</f>
        <v/>
      </c>
      <c r="BO8" t="str">
        <f ca="1">IFERROR(ADDRESS(MATCH(BO5,'Each Gender Events'!$A:$A,0) + 1,COLUMN(),2,1,"Each Gender Events")&amp;":"&amp;ADDRESS(1000,COLUMN(),2,1),"")</f>
        <v>'Each Gender Events'!BO$9:BO$1000</v>
      </c>
      <c r="BP8" t="str">
        <f ca="1">IFERROR(ADDRESS(MATCH(BP5,'Each Gender Events'!$A:$A,0) + 1,COLUMN(),2,1,"Each Gender Events")&amp;":"&amp;ADDRESS(1000,COLUMN(),2,1),"")</f>
        <v>'Each Gender Events'!BP$20:BP$1000</v>
      </c>
      <c r="BQ8" t="str">
        <f ca="1">IFERROR(ADDRESS(MATCH(BQ5,'Each Gender Events'!$A:$A,0) + 1,COLUMN(),2,1,"Each Gender Events")&amp;":"&amp;ADDRESS(1000,COLUMN(),2,1),"")</f>
        <v>'Each Gender Events'!BQ$31:BQ$1000</v>
      </c>
      <c r="BR8" t="str">
        <f ca="1">IFERROR(ADDRESS(MATCH(BR5,'Each Gender Events'!$A:$A,0) + 1,COLUMN(),2,1,"Each Gender Events")&amp;":"&amp;ADDRESS(1000,COLUMN(),2,1),"")</f>
        <v>'Each Gender Events'!BR$19:BR$1000</v>
      </c>
      <c r="BS8" t="str">
        <f ca="1">IFERROR(ADDRESS(MATCH(BS5,'Each Gender Events'!$A:$A,0) + 1,COLUMN(),2,1,"Each Gender Events")&amp;":"&amp;ADDRESS(1000,COLUMN(),2,1),"")</f>
        <v>'Each Gender Events'!BS$24:BS$1000</v>
      </c>
      <c r="BT8" t="str">
        <f ca="1">IFERROR(ADDRESS(MATCH(BT5,'Each Gender Events'!$A:$A,0) + 1,COLUMN(),2,1,"Each Gender Events")&amp;":"&amp;ADDRESS(1000,COLUMN(),2,1),"")</f>
        <v>'Each Gender Events'!BT$15:BT$1000</v>
      </c>
      <c r="BU8" t="str">
        <f ca="1">IFERROR(ADDRESS(MATCH(BU5,'Each Gender Events'!$A:$A,0) + 1,COLUMN(),2,1,"Each Gender Events")&amp;":"&amp;ADDRESS(1000,COLUMN(),2,1),"")</f>
        <v>'Each Gender Events'!BU$14:BU$1000</v>
      </c>
      <c r="BV8" t="str">
        <f ca="1">IFERROR(ADDRESS(MATCH(BV5,'Each Gender Events'!$A:$A,0) + 1,COLUMN(),2,1,"Each Gender Events")&amp;":"&amp;ADDRESS(1000,COLUMN(),2,1),"")</f>
        <v>'Each Gender Events'!BV$31:BV$1000</v>
      </c>
      <c r="BW8" t="str">
        <f ca="1">IFERROR(ADDRESS(MATCH(BW5,'Each Gender Events'!$A:$A,0) + 1,COLUMN(),2,1,"Each Gender Events")&amp;":"&amp;ADDRESS(1000,COLUMN(),2,1),"")</f>
        <v>'Each Gender Events'!BW$31:BW$1000</v>
      </c>
      <c r="BX8" t="str">
        <f ca="1">IFERROR(ADDRESS(MATCH(BX5,'Each Gender Events'!$A:$A,0) + 1,COLUMN(),2,1,"Each Gender Events")&amp;":"&amp;ADDRESS(1000,COLUMN(),2,1),"")</f>
        <v>'Each Gender Events'!BX$31:BX$1000</v>
      </c>
      <c r="BY8" t="str">
        <f ca="1">IFERROR(ADDRESS(MATCH(BY5,'Each Gender Events'!$A:$A,0) + 1,COLUMN(),2,1,"Each Gender Events")&amp;":"&amp;ADDRESS(1000,COLUMN(),2,1),"")</f>
        <v/>
      </c>
      <c r="BZ8" t="str">
        <f ca="1">IFERROR(ADDRESS(MATCH(BZ5,'Each Gender Events'!$A:$A,0) + 1,COLUMN(),2,1,"Each Gender Events")&amp;":"&amp;ADDRESS(1000,COLUMN(),2,1),"")</f>
        <v/>
      </c>
      <c r="CA8" t="str">
        <f ca="1">IFERROR(ADDRESS(MATCH(CA5,'Each Gender Events'!$A:$A,0) + 1,COLUMN(),2,1,"Each Gender Events")&amp;":"&amp;ADDRESS(1000,COLUMN(),2,1),"")</f>
        <v>'Each Gender Events'!CA$9:CA$1000</v>
      </c>
      <c r="CB8" t="str">
        <f ca="1">IFERROR(ADDRESS(MATCH(CB5,'Each Gender Events'!$A:$A,0) + 1,COLUMN(),2,1,"Each Gender Events")&amp;":"&amp;ADDRESS(1000,COLUMN(),2,1),"")</f>
        <v>'Each Gender Events'!CB$9:CB$1000</v>
      </c>
      <c r="CC8" t="str">
        <f ca="1">IFERROR(ADDRESS(MATCH(CC5,'Each Gender Events'!$A:$A,0) + 1,COLUMN(),2,1,"Each Gender Events")&amp;":"&amp;ADDRESS(1000,COLUMN(),2,1),"")</f>
        <v>'Each Gender Events'!CC$20:CC$1000</v>
      </c>
      <c r="CD8" t="str">
        <f ca="1">IFERROR(ADDRESS(MATCH(CD5,'Each Gender Events'!$A:$A,0) + 1,COLUMN(),2,1,"Each Gender Events")&amp;":"&amp;ADDRESS(1000,COLUMN(),2,1),"")</f>
        <v>'Each Gender Events'!CD$81:CD$1000</v>
      </c>
      <c r="CE8" t="str">
        <f ca="1">IFERROR(ADDRESS(MATCH(CE5,'Each Gender Events'!$A:$A,0) + 1,COLUMN(),2,1,"Each Gender Events")&amp;":"&amp;ADDRESS(1000,COLUMN(),2,1),"")</f>
        <v/>
      </c>
      <c r="CF8" t="str">
        <f ca="1">IFERROR(ADDRESS(MATCH(CF5,'Each Gender Events'!$A:$A,0) + 1,COLUMN(),2,1,"Each Gender Events")&amp;":"&amp;ADDRESS(1000,COLUMN(),2,1),"")</f>
        <v>'Each Gender Events'!CF$9:CF$1000</v>
      </c>
      <c r="CG8" t="str">
        <f ca="1">IFERROR(ADDRESS(MATCH(CG5,'Each Gender Events'!$A:$A,0) + 1,COLUMN(),2,1,"Each Gender Events")&amp;":"&amp;ADDRESS(1000,COLUMN(),2,1),"")</f>
        <v>'Each Gender Events'!CG$4:CG$1000</v>
      </c>
      <c r="CH8" t="str">
        <f ca="1">IFERROR(ADDRESS(MATCH(CH5,'Each Gender Events'!$A:$A,0) + 1,COLUMN(),2,1,"Each Gender Events")&amp;":"&amp;ADDRESS(1000,COLUMN(),2,1),"")</f>
        <v>'Each Gender Events'!CH$15:CH$1000</v>
      </c>
      <c r="CI8" t="str">
        <f ca="1">IFERROR(ADDRESS(MATCH(CI5,'Each Gender Events'!$A:$A,0) + 1,COLUMN(),2,1,"Each Gender Events")&amp;":"&amp;ADDRESS(1000,COLUMN(),2,1),"")</f>
        <v>'Each Gender Events'!CI$94:CI$1000</v>
      </c>
      <c r="CJ8" t="str">
        <f ca="1">IFERROR(ADDRESS(MATCH(CJ5,'Each Gender Events'!$A:$A,0) + 1,COLUMN(),2,1,"Each Gender Events")&amp;":"&amp;ADDRESS(1000,COLUMN(),2,1),"")</f>
        <v>'Each Gender Events'!CJ$15:CJ$1000</v>
      </c>
      <c r="CK8" t="str">
        <f ca="1">IFERROR(ADDRESS(MATCH(CK5,'Each Gender Events'!$A:$A,0) + 1,COLUMN(),2,1,"Each Gender Events")&amp;":"&amp;ADDRESS(1000,COLUMN(),2,1),"")</f>
        <v>'Each Gender Events'!CK$14:CK$1000</v>
      </c>
      <c r="CL8" t="str">
        <f ca="1">IFERROR(ADDRESS(MATCH(CL5,'Each Gender Events'!$A:$A,0) + 1,COLUMN(),2,1,"Each Gender Events")&amp;":"&amp;ADDRESS(1000,COLUMN(),2,1),"")</f>
        <v/>
      </c>
      <c r="CM8" t="str">
        <f ca="1">IFERROR(ADDRESS(MATCH(CM5,'Each Gender Events'!$A:$A,0) + 1,COLUMN(),2,1,"Each Gender Events")&amp;":"&amp;ADDRESS(1000,COLUMN(),2,1),"")</f>
        <v>'Each Gender Events'!CM$14:CM$1000</v>
      </c>
      <c r="CN8" t="str">
        <f ca="1">IFERROR(ADDRESS(MATCH(CN5,'Each Gender Events'!$A:$A,0) + 1,COLUMN(),2,1,"Each Gender Events")&amp;":"&amp;ADDRESS(1000,COLUMN(),2,1),"")</f>
        <v>'Each Gender Events'!CN$18:CN$1000</v>
      </c>
      <c r="CO8" t="str">
        <f ca="1">IFERROR(ADDRESS(MATCH(CO5,'Each Gender Events'!$A:$A,0) + 1,COLUMN(),2,1,"Each Gender Events")&amp;":"&amp;ADDRESS(1000,COLUMN(),2,1),"")</f>
        <v>'Each Gender Events'!CO$11:CO$1000</v>
      </c>
      <c r="CP8" t="str">
        <f ca="1">IFERROR(ADDRESS(MATCH(CP5,'Each Gender Events'!$A:$A,0) + 1,COLUMN(),2,1,"Each Gender Events")&amp;":"&amp;ADDRESS(1000,COLUMN(),2,1),"")</f>
        <v>'Each Gender Events'!CP$49:CP$1000</v>
      </c>
      <c r="CQ8" t="str">
        <f ca="1">IFERROR(ADDRESS(MATCH(CQ5,'Each Gender Events'!$A:$A,0) + 1,COLUMN(),2,1,"Each Gender Events")&amp;":"&amp;ADDRESS(1000,COLUMN(),2,1),"")</f>
        <v>'Each Gender Events'!CQ$9:CQ$1000</v>
      </c>
      <c r="CR8" t="str">
        <f ca="1">IFERROR(ADDRESS(MATCH(CR5,'Each Gender Events'!$A:$A,0) + 1,COLUMN(),2,1,"Each Gender Events")&amp;":"&amp;ADDRESS(1000,COLUMN(),2,1),"")</f>
        <v>'Each Gender Events'!CR$9:CR$1000</v>
      </c>
      <c r="CS8" t="str">
        <f ca="1">IFERROR(ADDRESS(MATCH(CS5,'Each Gender Events'!$A:$A,0) + 1,COLUMN(),2,1,"Each Gender Events")&amp;":"&amp;ADDRESS(1000,COLUMN(),2,1),"")</f>
        <v>'Each Gender Events'!CS$81:CS$1000</v>
      </c>
      <c r="CT8" t="str">
        <f ca="1">IFERROR(ADDRESS(MATCH(CT5,'Each Gender Events'!$A:$A,0) + 1,COLUMN(),2,1,"Each Gender Events")&amp;":"&amp;ADDRESS(1000,COLUMN(),2,1),"")</f>
        <v>'Each Gender Events'!CT$19:CT$1000</v>
      </c>
    </row>
    <row r="9" spans="1:98" x14ac:dyDescent="0.3">
      <c r="A9" s="15" t="s">
        <v>48</v>
      </c>
      <c r="B9" s="21">
        <f>IF(B4 = 1, _xlfn.MAXIFS('Each Gender Events'!B:B, 'Each Gender Events'!B:B, "&lt;"&amp;B3), B3)</f>
        <v>2.0000010000000001</v>
      </c>
      <c r="C9" s="21">
        <f>IF(C4 = 1, _xlfn.MAXIFS('Each Gender Events'!C:C, 'Each Gender Events'!C:C, "&lt;"&amp;C3), C3)</f>
        <v>2.0000010000000001</v>
      </c>
      <c r="D9" s="21">
        <f>IF(D4 = 1, _xlfn.MAXIFS('Each Gender Events'!D:D, 'Each Gender Events'!D:D, "&lt;"&amp;D3), D3)</f>
        <v>2.0000010000000001</v>
      </c>
      <c r="E9" s="21">
        <f>IF(E4 = 1, _xlfn.MAXIFS('Each Gender Events'!E:E, 'Each Gender Events'!E:E, "&lt;"&amp;E3), E3)</f>
        <v>2.5000010000000001</v>
      </c>
      <c r="F9" s="21">
        <f>IF(F4 = 1, _xlfn.MAXIFS('Each Gender Events'!F:F, 'Each Gender Events'!F:F, "&lt;"&amp;F3), F3)</f>
        <v>-1</v>
      </c>
      <c r="G9" s="22">
        <f>IF(G4 = 1, _xlfn.MAXIFS('Each Gender Events'!G:G, 'Each Gender Events'!G:G, "&lt;"&amp;G3), G3)</f>
        <v>10.003</v>
      </c>
      <c r="H9" s="21">
        <f>IF(H4 = 1, _xlfn.MAXIFS('Each Gender Events'!H:H, 'Each Gender Events'!H:H, "&lt;"&amp;H3), H3)</f>
        <v>8.0010019999999997</v>
      </c>
      <c r="I9" s="21">
        <f>IF(I4 = 1, _xlfn.MAXIFS('Each Gender Events'!I:I, 'Each Gender Events'!I:I, "&lt;"&amp;I3), I3)</f>
        <v>2.0000010000000001</v>
      </c>
      <c r="J9" s="21">
        <f>IF(J4 = 1, _xlfn.MAXIFS('Each Gender Events'!J:J, 'Each Gender Events'!J:J, "&lt;"&amp;J3), J3)</f>
        <v>9.0010019999999997</v>
      </c>
      <c r="K9" s="21">
        <f>IF(K4 = 1, _xlfn.MAXIFS('Each Gender Events'!K:K, 'Each Gender Events'!K:K, "&lt;"&amp;K3), K3)</f>
        <v>14.003001000000001</v>
      </c>
      <c r="L9" s="21">
        <f>IF(L4 = 1, _xlfn.MAXIFS('Each Gender Events'!L:L, 'Each Gender Events'!L:L, "&lt;"&amp;L3), L3)</f>
        <v>-1</v>
      </c>
      <c r="M9" s="21">
        <f>IF(M4 = 1, _xlfn.MAXIFS('Each Gender Events'!M:M, 'Each Gender Events'!M:M, "&lt;"&amp;M3), M3)</f>
        <v>-1</v>
      </c>
      <c r="N9" s="21">
        <f>IF(N4 = 1, _xlfn.MAXIFS('Each Gender Events'!N:N, 'Each Gender Events'!N:N, "&lt;"&amp;N3), N3)</f>
        <v>4.0010005</v>
      </c>
      <c r="O9" s="21">
        <f>IF(O4 = 1, _xlfn.MAXIFS('Each Gender Events'!O:O, 'Each Gender Events'!O:O, "&lt;"&amp;O3), O3)</f>
        <v>3.0009999999999999</v>
      </c>
      <c r="P9" s="21">
        <f>IF(P4 = 1, _xlfn.MAXIFS('Each Gender Events'!P:P, 'Each Gender Events'!P:P, "&lt;"&amp;P3), P3)</f>
        <v>2.0000010000000001</v>
      </c>
      <c r="Q9" s="21">
        <f>IF(Q4 = 1, _xlfn.MAXIFS('Each Gender Events'!Q:Q, 'Each Gender Events'!Q:Q, "&lt;"&amp;Q3), Q3)</f>
        <v>2.0000010000000001</v>
      </c>
      <c r="R9" s="21">
        <f>IF(R4 = 1, _xlfn.MAXIFS('Each Gender Events'!R:R, 'Each Gender Events'!R:R, "&lt;"&amp;R3), R3)</f>
        <v>2.0000010000000001</v>
      </c>
      <c r="S9" s="21">
        <f>IF(S4 = 1, _xlfn.MAXIFS('Each Gender Events'!S:S, 'Each Gender Events'!S:S, "&lt;"&amp;S3), S3)</f>
        <v>2.0000010000000001</v>
      </c>
      <c r="T9" s="21">
        <f>IF(T4 = 1, _xlfn.MAXIFS('Each Gender Events'!T:T, 'Each Gender Events'!T:T, "&lt;"&amp;T3), T3)</f>
        <v>5.0009999999999994</v>
      </c>
      <c r="U9" s="21">
        <f>IF(U4 = 1, _xlfn.MAXIFS('Each Gender Events'!U:U, 'Each Gender Events'!U:U, "&lt;"&amp;U3), U3)</f>
        <v>6.0000020000000003</v>
      </c>
      <c r="V9" s="21">
        <f>IF(V4 = 1, _xlfn.MAXIFS('Each Gender Events'!V:V, 'Each Gender Events'!V:V, "&lt;"&amp;V3), V3)</f>
        <v>2.0000010000000001</v>
      </c>
      <c r="W9" s="21">
        <f>IF(W4 = 1, _xlfn.MAXIFS('Each Gender Events'!W:W, 'Each Gender Events'!W:W, "&lt;"&amp;W3), W3)</f>
        <v>2.0000010000000001</v>
      </c>
      <c r="X9" s="21">
        <f>IF(X4 = 1, _xlfn.MAXIFS('Each Gender Events'!X:X, 'Each Gender Events'!X:X, "&lt;"&amp;X3), X3)</f>
        <v>2.0000010000000001</v>
      </c>
      <c r="Y9" s="21">
        <f>IF(Y4 = 1, _xlfn.MAXIFS('Each Gender Events'!Y:Y, 'Each Gender Events'!Y:Y, "&lt;"&amp;Y3), Y3)</f>
        <v>4.0000020000000003</v>
      </c>
      <c r="Z9" s="21">
        <f>IF(Z4 = 1, _xlfn.MAXIFS('Each Gender Events'!Z:Z, 'Each Gender Events'!Z:Z, "&lt;"&amp;Z3), Z3)</f>
        <v>6.0019999999999998</v>
      </c>
      <c r="AA9" s="21">
        <f>IF(AA4 = 1, _xlfn.MAXIFS('Each Gender Events'!AA:AA, 'Each Gender Events'!AA:AA, "&lt;"&amp;AA3), AA3)</f>
        <v>5.5000020000000003</v>
      </c>
      <c r="AB9" s="21">
        <f>IF(AB4 = 1, _xlfn.MAXIFS('Each Gender Events'!AB:AB, 'Each Gender Events'!AB:AB, "&lt;"&amp;AB3), AB3)</f>
        <v>2.0000010000000001</v>
      </c>
      <c r="AC9" s="21">
        <f>IF(AC4 = 1, _xlfn.MAXIFS('Each Gender Events'!AC:AC, 'Each Gender Events'!AC:AC, "&lt;"&amp;AC3), AC3)</f>
        <v>2.0000010000000001</v>
      </c>
      <c r="AD9" s="21">
        <f>IF(AD4 = 1, _xlfn.MAXIFS('Each Gender Events'!AD:AD, 'Each Gender Events'!AD:AD, "&lt;"&amp;AD3), AD3)</f>
        <v>0</v>
      </c>
      <c r="AE9" s="21">
        <f>IF(AE4 = 1, _xlfn.MAXIFS('Each Gender Events'!AE:AE, 'Each Gender Events'!AE:AE, "&lt;"&amp;AE3), AE3)</f>
        <v>2.0000010000000001</v>
      </c>
      <c r="AF9" s="21">
        <f>IF(AF4 = 1, _xlfn.MAXIFS('Each Gender Events'!AF:AF, 'Each Gender Events'!AF:AF, "&lt;"&amp;AF3), AF3)</f>
        <v>2.0000010000000001</v>
      </c>
      <c r="AG9" s="21">
        <f>IF(AG4 = 1, _xlfn.MAXIFS('Each Gender Events'!AG:AG, 'Each Gender Events'!AG:AG, "&lt;"&amp;AG3), AG3)</f>
        <v>2.0000010000000001</v>
      </c>
      <c r="AH9" s="21">
        <f>IF(AH4 = 1, _xlfn.MAXIFS('Each Gender Events'!AH:AH, 'Each Gender Events'!AH:AH, "&lt;"&amp;AH3), AH3)</f>
        <v>3.0009999999999999</v>
      </c>
      <c r="AI9" s="21">
        <f>IF(AI4 = 1, _xlfn.MAXIFS('Each Gender Events'!AI:AI, 'Each Gender Events'!AI:AI, "&lt;"&amp;AI3), AI3)</f>
        <v>3.0000010000000001</v>
      </c>
      <c r="AJ9" s="21">
        <f>IF(AJ4 = 1, _xlfn.MAXIFS('Each Gender Events'!AJ:AJ, 'Each Gender Events'!AJ:AJ, "&lt;"&amp;AJ3), AJ3)</f>
        <v>8.0010010000000005</v>
      </c>
      <c r="AK9" s="21">
        <f>IF(AK4 = 1, _xlfn.MAXIFS('Each Gender Events'!AK:AK, 'Each Gender Events'!AK:AK, "&lt;"&amp;AK3), AK3)</f>
        <v>9.0010019999999997</v>
      </c>
      <c r="AL9" s="21">
        <f>IF(AL4 = 1, _xlfn.MAXIFS('Each Gender Events'!AL:AL, 'Each Gender Events'!AL:AL, "&lt;"&amp;AL3), AL3)</f>
        <v>3.0000010000000001</v>
      </c>
      <c r="AM9" s="21">
        <f>IF(AM4 = 1, _xlfn.MAXIFS('Each Gender Events'!AM:AM, 'Each Gender Events'!AM:AM, "&lt;"&amp;AM3), AM3)</f>
        <v>4.0000010000000001</v>
      </c>
      <c r="AN9" s="21">
        <f>IF(AN4 = 1, _xlfn.MAXIFS('Each Gender Events'!AN:AN, 'Each Gender Events'!AN:AN, "&lt;"&amp;AN3), AN3)</f>
        <v>9.0019999999999989</v>
      </c>
      <c r="AO9" s="21">
        <f>IF(AO4 = 1, _xlfn.MAXIFS('Each Gender Events'!AO:AO, 'Each Gender Events'!AO:AO, "&lt;"&amp;AO3), AO3)</f>
        <v>8.0020009999999999</v>
      </c>
      <c r="AP9" s="21">
        <f>IF(AP4 = 1, _xlfn.MAXIFS('Each Gender Events'!AP:AP, 'Each Gender Events'!AP:AP, "&lt;"&amp;AP3), AP3)</f>
        <v>6.0019999999999998</v>
      </c>
      <c r="AQ9" s="21">
        <f>IF(AQ4 = 1, _xlfn.MAXIFS('Each Gender Events'!AQ:AQ, 'Each Gender Events'!AQ:AQ, "&lt;"&amp;AQ3), AQ3)</f>
        <v>2.0000010000000001</v>
      </c>
      <c r="AR9" s="21">
        <f>IF(AR4 = 1, _xlfn.MAXIFS('Each Gender Events'!AR:AR, 'Each Gender Events'!AR:AR, "&lt;"&amp;AR3), AR3)</f>
        <v>2.0000010000000001</v>
      </c>
      <c r="AS9" s="21">
        <f>IF(AS4 = 1, _xlfn.MAXIFS('Each Gender Events'!AS:AS, 'Each Gender Events'!AS:AS, "&lt;"&amp;AS3), AS3)</f>
        <v>2.0000010000000001</v>
      </c>
      <c r="AT9" s="21">
        <f>IF(AT4 = 1, _xlfn.MAXIFS('Each Gender Events'!AT:AT, 'Each Gender Events'!AT:AT, "&lt;"&amp;AT3), AT3)</f>
        <v>2.0000010000000001</v>
      </c>
      <c r="AU9" s="21">
        <f>IF(AU4 = 1, _xlfn.MAXIFS('Each Gender Events'!AU:AU, 'Each Gender Events'!AU:AU, "&lt;"&amp;AU3), AU3)</f>
        <v>2.0000010000000001</v>
      </c>
      <c r="AV9" s="21">
        <f>IF(AV4 = 1, _xlfn.MAXIFS('Each Gender Events'!AV:AV, 'Each Gender Events'!AV:AV, "&lt;"&amp;AV3), AV3)</f>
        <v>2.0000010000000001</v>
      </c>
      <c r="AW9" s="21">
        <f>IF(AW4 = 1, _xlfn.MAXIFS('Each Gender Events'!AW:AW, 'Each Gender Events'!AW:AW, "&lt;"&amp;AW3), AW3)</f>
        <v>2.0000010000000001</v>
      </c>
      <c r="AX9" s="21">
        <f>IF(AX4 = 1, _xlfn.MAXIFS('Each Gender Events'!AX:AX, 'Each Gender Events'!AX:AX, "&lt;"&amp;AX3), AX3)</f>
        <v>2.0000010000000001</v>
      </c>
      <c r="AY9" s="21">
        <f>IF(AY4 = 1, _xlfn.MAXIFS('Each Gender Events'!AY:AY, 'Each Gender Events'!AY:AY, "&lt;"&amp;AY3), AY3)</f>
        <v>5.0010005</v>
      </c>
      <c r="AZ9" s="21">
        <f>IF(AZ4 = 1, _xlfn.MAXIFS('Each Gender Events'!AZ:AZ, 'Each Gender Events'!AZ:AZ, "&lt;"&amp;AZ3), AZ3)</f>
        <v>9.5015020000000003</v>
      </c>
      <c r="BA9" s="21">
        <f>IF(BA4 = 1, _xlfn.MAXIFS('Each Gender Events'!BA:BA, 'Each Gender Events'!BA:BA, "&lt;"&amp;BA3), BA3)</f>
        <v>-1</v>
      </c>
      <c r="BB9" s="21">
        <f>IF(BB4 = 1, _xlfn.MAXIFS('Each Gender Events'!BB:BB, 'Each Gender Events'!BB:BB, "&lt;"&amp;BB3), BB3)</f>
        <v>2.0000010000000001</v>
      </c>
      <c r="BC9" s="21">
        <f>IF(BC4 = 1, _xlfn.MAXIFS('Each Gender Events'!BC:BC, 'Each Gender Events'!BC:BC, "&lt;"&amp;BC3), BC3)</f>
        <v>2.0000010000000001</v>
      </c>
      <c r="BD9" s="21">
        <f>IF(BD4 = 1, _xlfn.MAXIFS('Each Gender Events'!BD:BD, 'Each Gender Events'!BD:BD, "&lt;"&amp;BD3), BD3)</f>
        <v>2.0000010000000001</v>
      </c>
      <c r="BE9" s="21">
        <f>IF(BE4 = 1, _xlfn.MAXIFS('Each Gender Events'!BE:BE, 'Each Gender Events'!BE:BE, "&lt;"&amp;BE3), BE3)</f>
        <v>2.0000010000000001</v>
      </c>
      <c r="BF9" s="21">
        <f>IF(BF4 = 1, _xlfn.MAXIFS('Each Gender Events'!BF:BF, 'Each Gender Events'!BF:BF, "&lt;"&amp;BF3), BF3)</f>
        <v>3.0009999999999999</v>
      </c>
      <c r="BG9" s="21">
        <f>IF(BG4 = 1, _xlfn.MAXIFS('Each Gender Events'!BG:BG, 'Each Gender Events'!BG:BG, "&lt;"&amp;BG3), BG3)</f>
        <v>6.0010010000000005</v>
      </c>
      <c r="BH9" s="21">
        <f>IF(BH4 = 1, _xlfn.MAXIFS('Each Gender Events'!BH:BH, 'Each Gender Events'!BH:BH, "&lt;"&amp;BH3), BH3)</f>
        <v>10.002001</v>
      </c>
      <c r="BI9" s="21">
        <f>IF(BI4 = 1, _xlfn.MAXIFS('Each Gender Events'!BI:BI, 'Each Gender Events'!BI:BI, "&lt;"&amp;BI3), BI3)</f>
        <v>2.0000010000000001</v>
      </c>
      <c r="BJ9" s="21">
        <f>IF(BJ4 = 1, _xlfn.MAXIFS('Each Gender Events'!BJ:BJ, 'Each Gender Events'!BJ:BJ, "&lt;"&amp;BJ3), BJ3)</f>
        <v>2.0000010000000001</v>
      </c>
      <c r="BK9" s="21">
        <f>IF(BK4 = 1, _xlfn.MAXIFS('Each Gender Events'!BK:BK, 'Each Gender Events'!BK:BK, "&lt;"&amp;BK3), BK3)</f>
        <v>4.5015000000000001</v>
      </c>
      <c r="BL9" s="21">
        <f>IF(BL4 = 1, _xlfn.MAXIFS('Each Gender Events'!BL:BL, 'Each Gender Events'!BL:BL, "&lt;"&amp;BL3), BL3)</f>
        <v>4.0009999999999994</v>
      </c>
      <c r="BM9" s="21">
        <f>IF(BM4 = 1, _xlfn.MAXIFS('Each Gender Events'!BM:BM, 'Each Gender Events'!BM:BM, "&lt;"&amp;BM3), BM3)</f>
        <v>-1</v>
      </c>
      <c r="BN9" s="21">
        <f>IF(BN4 = 1, _xlfn.MAXIFS('Each Gender Events'!BN:BN, 'Each Gender Events'!BN:BN, "&lt;"&amp;BN3), BN3)</f>
        <v>-1</v>
      </c>
      <c r="BO9" s="21">
        <f>IF(BO4 = 1, _xlfn.MAXIFS('Each Gender Events'!BO:BO, 'Each Gender Events'!BO:BO, "&lt;"&amp;BO3), BO3)</f>
        <v>6.001001500000001</v>
      </c>
      <c r="BP9" s="21">
        <f>IF(BP4 = 1, _xlfn.MAXIFS('Each Gender Events'!BP:BP, 'Each Gender Events'!BP:BP, "&lt;"&amp;BP3), BP3)</f>
        <v>5.0005009999999999</v>
      </c>
      <c r="BQ9" s="21">
        <f>IF(BQ4 = 1, _xlfn.MAXIFS('Each Gender Events'!BQ:BQ, 'Each Gender Events'!BQ:BQ, "&lt;"&amp;BQ3), BQ3)</f>
        <v>3.0009999999999999</v>
      </c>
      <c r="BR9" s="21">
        <f>IF(BR4 = 1, _xlfn.MAXIFS('Each Gender Events'!BR:BR, 'Each Gender Events'!BR:BR, "&lt;"&amp;BR3), BR3)</f>
        <v>3.0009999999999999</v>
      </c>
      <c r="BS9" s="21">
        <f>IF(BS4 = 1, _xlfn.MAXIFS('Each Gender Events'!BS:BS, 'Each Gender Events'!BS:BS, "&lt;"&amp;BS3), BS3)</f>
        <v>3.0009999999999999</v>
      </c>
      <c r="BT9" s="21">
        <f>IF(BT4 = 1, _xlfn.MAXIFS('Each Gender Events'!BT:BT, 'Each Gender Events'!BT:BT, "&lt;"&amp;BT3), BT3)</f>
        <v>3.0009999999999999</v>
      </c>
      <c r="BU9" s="21">
        <f>IF(BU4 = 1, _xlfn.MAXIFS('Each Gender Events'!BU:BU, 'Each Gender Events'!BU:BU, "&lt;"&amp;BU3), BU3)</f>
        <v>2.0000010000000001</v>
      </c>
      <c r="BV9" s="21">
        <f>IF(BV4 = 1, _xlfn.MAXIFS('Each Gender Events'!BV:BV, 'Each Gender Events'!BV:BV, "&lt;"&amp;BV3), BV3)</f>
        <v>2.0000010000000001</v>
      </c>
      <c r="BW9" s="21">
        <f>IF(BW4 = 1, _xlfn.MAXIFS('Each Gender Events'!BW:BW, 'Each Gender Events'!BW:BW, "&lt;"&amp;BW3), BW3)</f>
        <v>14.004</v>
      </c>
      <c r="BX9" s="21">
        <f>IF(BX4 = 1, _xlfn.MAXIFS('Each Gender Events'!BX:BX, 'Each Gender Events'!BX:BX, "&lt;"&amp;BX3), BX3)</f>
        <v>27.506004000000001</v>
      </c>
      <c r="BY9" s="21">
        <f>IF(BY4 = 1, _xlfn.MAXIFS('Each Gender Events'!BY:BY, 'Each Gender Events'!BY:BY, "&lt;"&amp;BY3), BY3)</f>
        <v>-1</v>
      </c>
      <c r="BZ9" s="21">
        <f>IF(BZ4 = 1, _xlfn.MAXIFS('Each Gender Events'!BZ:BZ, 'Each Gender Events'!BZ:BZ, "&lt;"&amp;BZ3), BZ3)</f>
        <v>-1</v>
      </c>
      <c r="CA9" s="21">
        <f>IF(CA4 = 1, _xlfn.MAXIFS('Each Gender Events'!CA:CA, 'Each Gender Events'!CA:CA, "&lt;"&amp;CA3), CA3)</f>
        <v>3.0000010000000001</v>
      </c>
      <c r="CB9" s="21">
        <f>IF(CB4 = 1, _xlfn.MAXIFS('Each Gender Events'!CB:CB, 'Each Gender Events'!CB:CB, "&lt;"&amp;CB3), CB3)</f>
        <v>4.0000020000000003</v>
      </c>
      <c r="CC9" s="21">
        <f>IF(CC4 = 1, _xlfn.MAXIFS('Each Gender Events'!CC:CC, 'Each Gender Events'!CC:CC, "&lt;"&amp;CC3), CC3)</f>
        <v>3.0009999999999999</v>
      </c>
      <c r="CD9" s="21">
        <f>IF(CD4 = 1, _xlfn.MAXIFS('Each Gender Events'!CD:CD, 'Each Gender Events'!CD:CD, "&lt;"&amp;CD3), CD3)</f>
        <v>4.0009999999999994</v>
      </c>
      <c r="CE9" s="21">
        <f>IF(CE4 = 1, _xlfn.MAXIFS('Each Gender Events'!CE:CE, 'Each Gender Events'!CE:CE, "&lt;"&amp;CE3), CE3)</f>
        <v>-1</v>
      </c>
      <c r="CF9" s="21">
        <f>IF(CF4 = 1, _xlfn.MAXIFS('Each Gender Events'!CF:CF, 'Each Gender Events'!CF:CF, "&lt;"&amp;CF3), CF3)</f>
        <v>3.0009999999999999</v>
      </c>
      <c r="CG9" s="21">
        <f>IF(CG4 = 1, _xlfn.MAXIFS('Each Gender Events'!CG:CG, 'Each Gender Events'!CG:CG, "&lt;"&amp;CG3), CG3)</f>
        <v>3.0009999999999999</v>
      </c>
      <c r="CH9" s="21">
        <f>IF(CH4 = 1, _xlfn.MAXIFS('Each Gender Events'!CH:CH, 'Each Gender Events'!CH:CH, "&lt;"&amp;CH3), CH3)</f>
        <v>2.0000010000000001</v>
      </c>
      <c r="CI9" s="21">
        <f>IF(CI4 = 1, _xlfn.MAXIFS('Each Gender Events'!CI:CI, 'Each Gender Events'!CI:CI, "&lt;"&amp;CI3), CI3)</f>
        <v>3.0000010000000001</v>
      </c>
      <c r="CJ9" s="21">
        <f>IF(CJ4 = 1, _xlfn.MAXIFS('Each Gender Events'!CJ:CJ, 'Each Gender Events'!CJ:CJ, "&lt;"&amp;CJ3), CJ3)</f>
        <v>2.0000010000000001</v>
      </c>
      <c r="CK9" s="21">
        <f>IF(CK4 = 1, _xlfn.MAXIFS('Each Gender Events'!CK:CK, 'Each Gender Events'!CK:CK, "&lt;"&amp;CK3), CK3)</f>
        <v>2.0000010000000001</v>
      </c>
      <c r="CL9" s="21">
        <f>IF(CL4 = 1, _xlfn.MAXIFS('Each Gender Events'!CL:CL, 'Each Gender Events'!CL:CL, "&lt;"&amp;CL3), CL3)</f>
        <v>-1</v>
      </c>
      <c r="CM9" s="21">
        <f>IF(CM4 = 1, _xlfn.MAXIFS('Each Gender Events'!CM:CM, 'Each Gender Events'!CM:CM, "&lt;"&amp;CM3), CM3)</f>
        <v>2.0000010000000001</v>
      </c>
      <c r="CN9" s="21">
        <f>IF(CN4 = 1, _xlfn.MAXIFS('Each Gender Events'!CN:CN, 'Each Gender Events'!CN:CN, "&lt;"&amp;CN3), CN3)</f>
        <v>2.0000010000000001</v>
      </c>
      <c r="CO9" s="21">
        <f>IF(CO4 = 1, _xlfn.MAXIFS('Each Gender Events'!CO:CO, 'Each Gender Events'!CO:CO, "&lt;"&amp;CO3), CO3)</f>
        <v>2.0000010000000001</v>
      </c>
      <c r="CP9" s="21">
        <f>IF(CP4 = 1, _xlfn.MAXIFS('Each Gender Events'!CP:CP, 'Each Gender Events'!CP:CP, "&lt;"&amp;CP3), CP3)</f>
        <v>2.0000010000000001</v>
      </c>
      <c r="CQ9" s="21">
        <f>IF(CQ4 = 1, _xlfn.MAXIFS('Each Gender Events'!CQ:CQ, 'Each Gender Events'!CQ:CQ, "&lt;"&amp;CQ3), CQ3)</f>
        <v>4.0009999999999994</v>
      </c>
      <c r="CR9" s="21">
        <f>IF(CR4 = 1, _xlfn.MAXIFS('Each Gender Events'!CR:CR, 'Each Gender Events'!CR:CR, "&lt;"&amp;CR3), CR3)</f>
        <v>3.0009999999999999</v>
      </c>
      <c r="CS9" s="21">
        <f>IF(CS4 = 1, _xlfn.MAXIFS('Each Gender Events'!CS:CS, 'Each Gender Events'!CS:CS, "&lt;"&amp;CS3), CS3)</f>
        <v>14.004000999999999</v>
      </c>
      <c r="CT9" s="21">
        <f>IF(CT4 = 1, _xlfn.MAXIFS('Each Gender Events'!CT:CT, 'Each Gender Events'!CT:CT, "&lt;"&amp;CT3), CT3)</f>
        <v>9.0020009999999999</v>
      </c>
    </row>
    <row r="10" spans="1:98" x14ac:dyDescent="0.3">
      <c r="A10" s="15" t="s">
        <v>49</v>
      </c>
      <c r="B10" s="21">
        <f>IF(B4=1,COUNTIF('Each Gender Events'!B:B,"="&amp;B9),B4-1)</f>
        <v>1</v>
      </c>
      <c r="C10" s="21">
        <f>IF(C4=1,COUNTIF('Each Gender Events'!C:C,"="&amp;C9),C4-1)</f>
        <v>1</v>
      </c>
      <c r="D10" s="21">
        <f>IF(D4=1,COUNTIF('Each Gender Events'!D:D,"="&amp;D9),D4-1)</f>
        <v>1</v>
      </c>
      <c r="E10" s="21">
        <f>IF(E4=1,COUNTIF('Each Gender Events'!E:E,"="&amp;E9),E4-1)</f>
        <v>1</v>
      </c>
      <c r="F10" s="21">
        <f>IF(F4=1,COUNTIF('Each Gender Events'!F:F,"="&amp;F9),F4-1)</f>
        <v>-1</v>
      </c>
      <c r="G10" s="21">
        <f>IF(G4=1,COUNTIF('Each Gender Events'!G:G,"="&amp;G9),G4-1)</f>
        <v>1</v>
      </c>
      <c r="H10" s="21">
        <f>IF(H4=1,COUNTIF('Each Gender Events'!H:H,"="&amp;H9),H4-1)</f>
        <v>1</v>
      </c>
      <c r="I10" s="21">
        <f>IF(I4=1,COUNTIF('Each Gender Events'!I:I,"="&amp;I9),I4-1)</f>
        <v>2</v>
      </c>
      <c r="J10" s="21">
        <f>IF(J4=1,COUNTIF('Each Gender Events'!J:J,"="&amp;J9),J4-1)</f>
        <v>1</v>
      </c>
      <c r="K10" s="21">
        <f>IF(K4=1,COUNTIF('Each Gender Events'!K:K,"="&amp;K9),K4-1)</f>
        <v>1</v>
      </c>
      <c r="L10" s="21">
        <f>IF(L4=1,COUNTIF('Each Gender Events'!L:L,"="&amp;L9),L4-1)</f>
        <v>-1</v>
      </c>
      <c r="M10" s="21">
        <f>IF(M4=1,COUNTIF('Each Gender Events'!M:M,"="&amp;M9),M4-1)</f>
        <v>-1</v>
      </c>
      <c r="N10" s="21">
        <f>IF(N4=1,COUNTIF('Each Gender Events'!N:N,"="&amp;N9),N4-1)</f>
        <v>1</v>
      </c>
      <c r="O10" s="21">
        <f>IF(O4=1,COUNTIF('Each Gender Events'!O:O,"="&amp;O9),O4-1)</f>
        <v>1</v>
      </c>
      <c r="P10" s="21">
        <f>IF(P4=1,COUNTIF('Each Gender Events'!P:P,"="&amp;P9),P4-1)</f>
        <v>1</v>
      </c>
      <c r="Q10" s="21">
        <f>IF(Q4=1,COUNTIF('Each Gender Events'!Q:Q,"="&amp;Q9),Q4-1)</f>
        <v>1</v>
      </c>
      <c r="R10" s="21">
        <f>IF(R4=1,COUNTIF('Each Gender Events'!R:R,"="&amp;R9),R4-1)</f>
        <v>1</v>
      </c>
      <c r="S10" s="21">
        <f>IF(S4=1,COUNTIF('Each Gender Events'!S:S,"="&amp;S9),S4-1)</f>
        <v>1</v>
      </c>
      <c r="T10" s="21">
        <f>IF(T4=1,COUNTIF('Each Gender Events'!T:T,"="&amp;T9),T4-1)</f>
        <v>1</v>
      </c>
      <c r="U10" s="21">
        <f>IF(U4=1,COUNTIF('Each Gender Events'!U:U,"="&amp;U9),U4-1)</f>
        <v>1</v>
      </c>
      <c r="V10" s="21">
        <f>IF(V4=1,COUNTIF('Each Gender Events'!V:V,"="&amp;V9),V4-1)</f>
        <v>1</v>
      </c>
      <c r="W10" s="21">
        <f>IF(W4=1,COUNTIF('Each Gender Events'!W:W,"="&amp;W9),W4-1)</f>
        <v>1</v>
      </c>
      <c r="X10" s="21">
        <f>IF(X4=1,COUNTIF('Each Gender Events'!X:X,"="&amp;X9),X4-1)</f>
        <v>3</v>
      </c>
      <c r="Y10" s="21">
        <f>IF(Y4=1,COUNTIF('Each Gender Events'!Y:Y,"="&amp;Y9),Y4-1)</f>
        <v>1</v>
      </c>
      <c r="Z10" s="21">
        <f>IF(Z4=1,COUNTIF('Each Gender Events'!Z:Z,"="&amp;Z9),Z4-1)</f>
        <v>1</v>
      </c>
      <c r="AA10" s="21">
        <f>IF(AA4=1,COUNTIF('Each Gender Events'!AA:AA,"="&amp;AA9),AA4-1)</f>
        <v>1</v>
      </c>
      <c r="AB10" s="21">
        <f>IF(AB4=1,COUNTIF('Each Gender Events'!AB:AB,"="&amp;AB9),AB4-1)</f>
        <v>1</v>
      </c>
      <c r="AC10" s="21">
        <f>IF(AC4=1,COUNTIF('Each Gender Events'!AC:AC,"="&amp;AC9),AC4-1)</f>
        <v>1</v>
      </c>
      <c r="AD10" s="21">
        <f>IF(AD4=1,COUNTIF('Each Gender Events'!AD:AD,"="&amp;AD9),AD4-1)</f>
        <v>95</v>
      </c>
      <c r="AE10" s="21">
        <f>IF(AE4=1,COUNTIF('Each Gender Events'!AE:AE,"="&amp;AE9),AE4-1)</f>
        <v>1</v>
      </c>
      <c r="AF10" s="21">
        <f>IF(AF4=1,COUNTIF('Each Gender Events'!AF:AF,"="&amp;AF9),AF4-1)</f>
        <v>1</v>
      </c>
      <c r="AG10" s="21">
        <f>IF(AG4=1,COUNTIF('Each Gender Events'!AG:AG,"="&amp;AG9),AG4-1)</f>
        <v>1</v>
      </c>
      <c r="AH10" s="21">
        <f>IF(AH4=1,COUNTIF('Each Gender Events'!AH:AH,"="&amp;AH9),AH4-1)</f>
        <v>1</v>
      </c>
      <c r="AI10" s="21">
        <f>IF(AI4=1,COUNTIF('Each Gender Events'!AI:AI,"="&amp;AI9),AI4-1)</f>
        <v>1</v>
      </c>
      <c r="AJ10" s="21">
        <f>IF(AJ4=1,COUNTIF('Each Gender Events'!AJ:AJ,"="&amp;AJ9),AJ4-1)</f>
        <v>1</v>
      </c>
      <c r="AK10" s="21">
        <f>IF(AK4=1,COUNTIF('Each Gender Events'!AK:AK,"="&amp;AK9),AK4-1)</f>
        <v>1</v>
      </c>
      <c r="AL10" s="21">
        <f>IF(AL4=1,COUNTIF('Each Gender Events'!AL:AL,"="&amp;AL9),AL4-1)</f>
        <v>2</v>
      </c>
      <c r="AM10" s="21">
        <f>IF(AM4=1,COUNTIF('Each Gender Events'!AM:AM,"="&amp;AM9),AM4-1)</f>
        <v>1</v>
      </c>
      <c r="AN10" s="21">
        <f>IF(AN4=1,COUNTIF('Each Gender Events'!AN:AN,"="&amp;AN9),AN4-1)</f>
        <v>1</v>
      </c>
      <c r="AO10" s="21">
        <f>IF(AO4=1,COUNTIF('Each Gender Events'!AO:AO,"="&amp;AO9),AO4-1)</f>
        <v>1</v>
      </c>
      <c r="AP10" s="21">
        <f>IF(AP4=1,COUNTIF('Each Gender Events'!AP:AP,"="&amp;AP9),AP4-1)</f>
        <v>1</v>
      </c>
      <c r="AQ10" s="21">
        <f>IF(AQ4=1,COUNTIF('Each Gender Events'!AQ:AQ,"="&amp;AQ9),AQ4-1)</f>
        <v>1</v>
      </c>
      <c r="AR10" s="21">
        <f>IF(AR4=1,COUNTIF('Each Gender Events'!AR:AR,"="&amp;AR9),AR4-1)</f>
        <v>1</v>
      </c>
      <c r="AS10" s="21">
        <f>IF(AS4=1,COUNTIF('Each Gender Events'!AS:AS,"="&amp;AS9),AS4-1)</f>
        <v>1</v>
      </c>
      <c r="AT10" s="21">
        <f>IF(AT4=1,COUNTIF('Each Gender Events'!AT:AT,"="&amp;AT9),AT4-1)</f>
        <v>1</v>
      </c>
      <c r="AU10" s="21">
        <f>IF(AU4=1,COUNTIF('Each Gender Events'!AU:AU,"="&amp;AU9),AU4-1)</f>
        <v>1</v>
      </c>
      <c r="AV10" s="21">
        <f>IF(AV4=1,COUNTIF('Each Gender Events'!AV:AV,"="&amp;AV9),AV4-1)</f>
        <v>1</v>
      </c>
      <c r="AW10" s="21">
        <f>IF(AW4=1,COUNTIF('Each Gender Events'!AW:AW,"="&amp;AW9),AW4-1)</f>
        <v>1</v>
      </c>
      <c r="AX10" s="21">
        <f>IF(AX4=1,COUNTIF('Each Gender Events'!AX:AX,"="&amp;AX9),AX4-1)</f>
        <v>1</v>
      </c>
      <c r="AY10" s="21">
        <f>IF(AY4=1,COUNTIF('Each Gender Events'!AY:AY,"="&amp;AY9),AY4-1)</f>
        <v>1</v>
      </c>
      <c r="AZ10" s="21">
        <f>IF(AZ4=1,COUNTIF('Each Gender Events'!AZ:AZ,"="&amp;AZ9),AZ4-1)</f>
        <v>1</v>
      </c>
      <c r="BA10" s="21">
        <f>IF(BA4=1,COUNTIF('Each Gender Events'!BA:BA,"="&amp;BA9),BA4-1)</f>
        <v>-1</v>
      </c>
      <c r="BB10" s="21">
        <f>IF(BB4=1,COUNTIF('Each Gender Events'!BB:BB,"="&amp;BB9),BB4-1)</f>
        <v>1</v>
      </c>
      <c r="BC10" s="21">
        <f>IF(BC4=1,COUNTIF('Each Gender Events'!BC:BC,"="&amp;BC9),BC4-1)</f>
        <v>1</v>
      </c>
      <c r="BD10" s="21">
        <f>IF(BD4=1,COUNTIF('Each Gender Events'!BD:BD,"="&amp;BD9),BD4-1)</f>
        <v>1</v>
      </c>
      <c r="BE10" s="21">
        <f>IF(BE4=1,COUNTIF('Each Gender Events'!BE:BE,"="&amp;BE9),BE4-1)</f>
        <v>1</v>
      </c>
      <c r="BF10" s="21">
        <f>IF(BF4=1,COUNTIF('Each Gender Events'!BF:BF,"="&amp;BF9),BF4-1)</f>
        <v>1</v>
      </c>
      <c r="BG10" s="21">
        <f>IF(BG4=1,COUNTIF('Each Gender Events'!BG:BG,"="&amp;BG9),BG4-1)</f>
        <v>1</v>
      </c>
      <c r="BH10" s="21">
        <f>IF(BH4=1,COUNTIF('Each Gender Events'!BH:BH,"="&amp;BH9),BH4-1)</f>
        <v>1</v>
      </c>
      <c r="BI10" s="21">
        <f>IF(BI4=1,COUNTIF('Each Gender Events'!BI:BI,"="&amp;BI9),BI4-1)</f>
        <v>1</v>
      </c>
      <c r="BJ10" s="21">
        <f>IF(BJ4=1,COUNTIF('Each Gender Events'!BJ:BJ,"="&amp;BJ9),BJ4-1)</f>
        <v>1</v>
      </c>
      <c r="BK10" s="21">
        <f>IF(BK4=1,COUNTIF('Each Gender Events'!BK:BK,"="&amp;BK9),BK4-1)</f>
        <v>1</v>
      </c>
      <c r="BL10" s="21">
        <f>IF(BL4=1,COUNTIF('Each Gender Events'!BL:BL,"="&amp;BL9),BL4-1)</f>
        <v>2</v>
      </c>
      <c r="BM10" s="21">
        <f>IF(BM4=1,COUNTIF('Each Gender Events'!BM:BM,"="&amp;BM9),BM4-1)</f>
        <v>-1</v>
      </c>
      <c r="BN10" s="21">
        <f>IF(BN4=1,COUNTIF('Each Gender Events'!BN:BN,"="&amp;BN9),BN4-1)</f>
        <v>-1</v>
      </c>
      <c r="BO10" s="21">
        <f>IF(BO4=1,COUNTIF('Each Gender Events'!BO:BO,"="&amp;BO9),BO4-1)</f>
        <v>1</v>
      </c>
      <c r="BP10" s="21">
        <f>IF(BP4=1,COUNTIF('Each Gender Events'!BP:BP,"="&amp;BP9),BP4-1)</f>
        <v>1</v>
      </c>
      <c r="BQ10" s="21">
        <f>IF(BQ4=1,COUNTIF('Each Gender Events'!BQ:BQ,"="&amp;BQ9),BQ4-1)</f>
        <v>2</v>
      </c>
      <c r="BR10" s="21">
        <f>IF(BR4=1,COUNTIF('Each Gender Events'!BR:BR,"="&amp;BR9),BR4-1)</f>
        <v>1</v>
      </c>
      <c r="BS10" s="21">
        <f>IF(BS4=1,COUNTIF('Each Gender Events'!BS:BS,"="&amp;BS9),BS4-1)</f>
        <v>1</v>
      </c>
      <c r="BT10" s="21">
        <f>IF(BT4=1,COUNTIF('Each Gender Events'!BT:BT,"="&amp;BT9),BT4-1)</f>
        <v>1</v>
      </c>
      <c r="BU10" s="21">
        <f>IF(BU4=1,COUNTIF('Each Gender Events'!BU:BU,"="&amp;BU9),BU4-1)</f>
        <v>1</v>
      </c>
      <c r="BV10" s="21">
        <f>IF(BV4=1,COUNTIF('Each Gender Events'!BV:BV,"="&amp;BV9),BV4-1)</f>
        <v>1</v>
      </c>
      <c r="BW10" s="21">
        <f>IF(BW4=1,COUNTIF('Each Gender Events'!BW:BW,"="&amp;BW9),BW4-1)</f>
        <v>1</v>
      </c>
      <c r="BX10" s="21">
        <f>IF(BX4=1,COUNTIF('Each Gender Events'!BX:BX,"="&amp;BX9),BX4-1)</f>
        <v>1</v>
      </c>
      <c r="BY10" s="21">
        <f>IF(BY4=1,COUNTIF('Each Gender Events'!BY:BY,"="&amp;BY9),BY4-1)</f>
        <v>-1</v>
      </c>
      <c r="BZ10" s="21">
        <f>IF(BZ4=1,COUNTIF('Each Gender Events'!BZ:BZ,"="&amp;BZ9),BZ4-1)</f>
        <v>-1</v>
      </c>
      <c r="CA10" s="21">
        <f>IF(CA4=1,COUNTIF('Each Gender Events'!CA:CA,"="&amp;CA9),CA4-1)</f>
        <v>1</v>
      </c>
      <c r="CB10" s="21">
        <f>IF(CB4=1,COUNTIF('Each Gender Events'!CB:CB,"="&amp;CB9),CB4-1)</f>
        <v>1</v>
      </c>
      <c r="CC10" s="21">
        <f>IF(CC4=1,COUNTIF('Each Gender Events'!CC:CC,"="&amp;CC9),CC4-1)</f>
        <v>3</v>
      </c>
      <c r="CD10" s="21">
        <f>IF(CD4=1,COUNTIF('Each Gender Events'!CD:CD,"="&amp;CD9),CD4-1)</f>
        <v>1</v>
      </c>
      <c r="CE10" s="21">
        <f>IF(CE4=1,COUNTIF('Each Gender Events'!CE:CE,"="&amp;CE9),CE4-1)</f>
        <v>-1</v>
      </c>
      <c r="CF10" s="21">
        <f>IF(CF4=1,COUNTIF('Each Gender Events'!CF:CF,"="&amp;CF9),CF4-1)</f>
        <v>1</v>
      </c>
      <c r="CG10" s="21">
        <f>IF(CG4=1,COUNTIF('Each Gender Events'!CG:CG,"="&amp;CG9),CG4-1)</f>
        <v>1</v>
      </c>
      <c r="CH10" s="21">
        <f>IF(CH4=1,COUNTIF('Each Gender Events'!CH:CH,"="&amp;CH9),CH4-1)</f>
        <v>1</v>
      </c>
      <c r="CI10" s="21">
        <f>IF(CI4=1,COUNTIF('Each Gender Events'!CI:CI,"="&amp;CI9),CI4-1)</f>
        <v>1</v>
      </c>
      <c r="CJ10" s="21">
        <f>IF(CJ4=1,COUNTIF('Each Gender Events'!CJ:CJ,"="&amp;CJ9),CJ4-1)</f>
        <v>1</v>
      </c>
      <c r="CK10" s="21">
        <f>IF(CK4=1,COUNTIF('Each Gender Events'!CK:CK,"="&amp;CK9),CK4-1)</f>
        <v>1</v>
      </c>
      <c r="CL10" s="21">
        <f>IF(CL4=1,COUNTIF('Each Gender Events'!CL:CL,"="&amp;CL9),CL4-1)</f>
        <v>-1</v>
      </c>
      <c r="CM10" s="21">
        <f>IF(CM4=1,COUNTIF('Each Gender Events'!CM:CM,"="&amp;CM9),CM4-1)</f>
        <v>1</v>
      </c>
      <c r="CN10" s="21">
        <f>IF(CN4=1,COUNTIF('Each Gender Events'!CN:CN,"="&amp;CN9),CN4-1)</f>
        <v>1</v>
      </c>
      <c r="CO10" s="21">
        <f>IF(CO4=1,COUNTIF('Each Gender Events'!CO:CO,"="&amp;CO9),CO4-1)</f>
        <v>1</v>
      </c>
      <c r="CP10" s="21">
        <f>IF(CP4=1,COUNTIF('Each Gender Events'!CP:CP,"="&amp;CP9),CP4-1)</f>
        <v>1</v>
      </c>
      <c r="CQ10" s="21">
        <f>IF(CQ4=1,COUNTIF('Each Gender Events'!CQ:CQ,"="&amp;CQ9),CQ4-1)</f>
        <v>1</v>
      </c>
      <c r="CR10" s="21">
        <f>IF(CR4=1,COUNTIF('Each Gender Events'!CR:CR,"="&amp;CR9),CR4-1)</f>
        <v>2</v>
      </c>
      <c r="CS10" s="21">
        <f>IF(CS4=1,COUNTIF('Each Gender Events'!CS:CS,"="&amp;CS9),CS4-1)</f>
        <v>1</v>
      </c>
      <c r="CT10" s="21">
        <f>IF(CT4=1,COUNTIF('Each Gender Events'!CT:CT,"="&amp;CT9),CT4-1)</f>
        <v>1</v>
      </c>
    </row>
    <row r="11" spans="1:98" x14ac:dyDescent="0.3">
      <c r="A11" s="15" t="s">
        <v>50</v>
      </c>
      <c r="B11" s="21" t="str" cm="1">
        <f t="array" aca="1" ref="B11" ca="1">IF(B9&gt;0, IF(B4 &gt; 1, IF(B9&gt;0, INDIRECT(ADDRESS(MATCH(B9,INDIRECT(B8),0)+B7-1,1,4,TRUE,"Each Gender Events")), ""), INDIRECT(ADDRESS(MATCH(B9,'Each Gender Events'!B:B,0),1,4,TRUE,"Each Gender Events"))), "")</f>
        <v>FRA</v>
      </c>
      <c r="C11" s="21" t="str" cm="1">
        <f t="array" aca="1" ref="C11" ca="1">IF(C9&gt;0, IF(C4 &gt; 1, IF(C9&gt;0, INDIRECT(ADDRESS(MATCH(C9,INDIRECT(C8),0)+C7-1,1,4,TRUE,"Each Gender Events")), ""), INDIRECT(ADDRESS(MATCH(C9,'Each Gender Events'!C:C,0),1,4,TRUE,"Each Gender Events"))), "")</f>
        <v>ESP</v>
      </c>
      <c r="D11" s="21" t="str" cm="1">
        <f t="array" aca="1" ref="D11" ca="1">IF(D9&gt;0, IF(D4 &gt; 1, IF(D9&gt;0, INDIRECT(ADDRESS(MATCH(D9,INDIRECT(D8),0)+D7-1,1,4,TRUE,"Each Gender Events")), ""), INDIRECT(ADDRESS(MATCH(D9,'Each Gender Events'!D:D,0),1,4,TRUE,"Each Gender Events"))), "")</f>
        <v>CHN</v>
      </c>
      <c r="E11" s="21" t="str" cm="1">
        <f t="array" aca="1" ref="E11" ca="1">IF(E9&gt;0, IF(E4 &gt; 1, IF(E9&gt;0, INDIRECT(ADDRESS(MATCH(E9,INDIRECT(E8),0)+E7-1,1,4,TRUE,"Each Gender Events")), ""), INDIRECT(ADDRESS(MATCH(E9,'Each Gender Events'!E:E,0),1,4,TRUE,"Each Gender Events"))), "")</f>
        <v>USA</v>
      </c>
      <c r="F11" s="21" t="str" cm="1">
        <f t="array" aca="1" ref="F11" ca="1">IF(F9&gt;0, IF(F4 &gt; 1, IF(F9&gt;0, INDIRECT(ADDRESS(MATCH(F9,INDIRECT(F8),0)+F7-1,1,4,TRUE,"Each Gender Events")), ""), INDIRECT(ADDRESS(MATCH(F9,'Each Gender Events'!F:F,0),1,4,TRUE,"Each Gender Events"))), "")</f>
        <v/>
      </c>
      <c r="G11" s="21" t="str" cm="1">
        <f t="array" aca="1" ref="G11" ca="1">IF(G9&gt;0, IF(G4 &gt; 1, IF(G9&gt;0, INDIRECT(ADDRESS(MATCH(G9,INDIRECT(G8),0)+G7-1,1,4,TRUE,"Each Gender Events")), ""), INDIRECT(ADDRESS(MATCH(G9,'Each Gender Events'!G:G,0),1,4,TRUE,"Each Gender Events"))), "")</f>
        <v>JPN</v>
      </c>
      <c r="H11" s="21" t="str" cm="1">
        <f t="array" aca="1" ref="H11" ca="1">IF(H9&gt;0, IF(H4 &gt; 1, IF(H9&gt;0, INDIRECT(ADDRESS(MATCH(H9,INDIRECT(H8),0)+H7-1,1,4,TRUE,"Each Gender Events")), ""), INDIRECT(ADDRESS(MATCH(H9,'Each Gender Events'!H:H,0),1,4,TRUE,"Each Gender Events"))), "")</f>
        <v>BRA</v>
      </c>
      <c r="I11" s="21" t="str" cm="1">
        <f t="array" aca="1" ref="I11" ca="1">IF(I9&gt;0, IF(I4 &gt; 1, IF(I9&gt;0, INDIRECT(ADDRESS(MATCH(I9,INDIRECT(I8),0)+I7-1,1,4,TRUE,"Each Gender Events")), ""), INDIRECT(ADDRESS(MATCH(I9,'Each Gender Events'!I:I,0),1,4,TRUE,"Each Gender Events"))), "")</f>
        <v>GBR</v>
      </c>
      <c r="J11" s="21" t="str" cm="1">
        <f t="array" aca="1" ref="J11" ca="1">IF(J9&gt;0, IF(J4 &gt; 1, IF(J9&gt;0, INDIRECT(ADDRESS(MATCH(J9,INDIRECT(J8),0)+J7-1,1,4,TRUE,"Each Gender Events")), ""), INDIRECT(ADDRESS(MATCH(J9,'Each Gender Events'!J:J,0),1,4,TRUE,"Each Gender Events"))), "")</f>
        <v>JAM</v>
      </c>
      <c r="K11" s="21" t="str" cm="1">
        <f t="array" aca="1" ref="K11" ca="1">IF(K9&gt;0, IF(K4 &gt; 1, IF(K9&gt;0, INDIRECT(ADDRESS(MATCH(K9,INDIRECT(K8),0)+K7-1,1,4,TRUE,"Each Gender Events")), ""), INDIRECT(ADDRESS(MATCH(K9,'Each Gender Events'!K:K,0),1,4,TRUE,"Each Gender Events"))), "")</f>
        <v>KEN</v>
      </c>
      <c r="L11" s="21" t="str" cm="1">
        <f t="array" aca="1" ref="L11" ca="1">IF(L9&gt;0, IF(L4 &gt; 1, IF(L9&gt;0, INDIRECT(ADDRESS(MATCH(L9,INDIRECT(L8),0)+L7-1,1,4,TRUE,"Each Gender Events")), ""), INDIRECT(ADDRESS(MATCH(L9,'Each Gender Events'!L:L,0),1,4,TRUE,"Each Gender Events"))), "")</f>
        <v/>
      </c>
      <c r="M11" s="21" t="str" cm="1">
        <f t="array" aca="1" ref="M11" ca="1">IF(M9&gt;0, IF(M4 &gt; 1, IF(M9&gt;0, INDIRECT(ADDRESS(MATCH(M9,INDIRECT(M8),0)+M7-1,1,4,TRUE,"Each Gender Events")), ""), INDIRECT(ADDRESS(MATCH(M9,'Each Gender Events'!M:M,0),1,4,TRUE,"Each Gender Events"))), "")</f>
        <v/>
      </c>
      <c r="N11" s="21" t="str" cm="1">
        <f t="array" aca="1" ref="N11" ca="1">IF(N9&gt;0, IF(N4 &gt; 1, IF(N9&gt;0, INDIRECT(ADDRESS(MATCH(N9,INDIRECT(N8),0)+N7-1,1,4,TRUE,"Each Gender Events")), ""), INDIRECT(ADDRESS(MATCH(N9,'Each Gender Events'!N:N,0),1,4,TRUE,"Each Gender Events"))), "")</f>
        <v>KOR</v>
      </c>
      <c r="O11" s="21" t="str" cm="1">
        <f t="array" aca="1" ref="O11" ca="1">IF(O9&gt;0, IF(O4 &gt; 1, IF(O9&gt;0, INDIRECT(ADDRESS(MATCH(O9,INDIRECT(O8),0)+O7-1,1,4,TRUE,"Each Gender Events")), ""), INDIRECT(ADDRESS(MATCH(O9,'Each Gender Events'!O:O,0),1,4,TRUE,"Each Gender Events"))), "")</f>
        <v>DEN</v>
      </c>
      <c r="P11" s="21" t="str" cm="1">
        <f t="array" aca="1" ref="P11" ca="1">IF(P9&gt;0, IF(P4 &gt; 1, IF(P9&gt;0, INDIRECT(ADDRESS(MATCH(P9,INDIRECT(P8),0)+P7-1,1,4,TRUE,"Each Gender Events")), ""), INDIRECT(ADDRESS(MATCH(P9,'Each Gender Events'!P:P,0),1,4,TRUE,"Each Gender Events"))), "")</f>
        <v>FRA</v>
      </c>
      <c r="Q11" s="21" t="str" cm="1">
        <f t="array" aca="1" ref="Q11" ca="1">IF(Q9&gt;0, IF(Q4 &gt; 1, IF(Q9&gt;0, INDIRECT(ADDRESS(MATCH(Q9,INDIRECT(Q8),0)+Q7-1,1,4,TRUE,"Each Gender Events")), ""), INDIRECT(ADDRESS(MATCH(Q9,'Each Gender Events'!Q:Q,0),1,4,TRUE,"Each Gender Events"))), "")</f>
        <v>FRA</v>
      </c>
      <c r="R11" s="21" t="str" cm="1">
        <f t="array" aca="1" ref="R11" ca="1">IF(R9&gt;0, IF(R4 &gt; 1, IF(R9&gt;0, INDIRECT(ADDRESS(MATCH(R9,INDIRECT(R8),0)+R7-1,1,4,TRUE,"Each Gender Events")), ""), INDIRECT(ADDRESS(MATCH(R9,'Each Gender Events'!R:R,0),1,4,TRUE,"Each Gender Events"))), "")</f>
        <v>CAN</v>
      </c>
      <c r="S11" s="21" t="str" cm="1">
        <f t="array" aca="1" ref="S11" ca="1">IF(S9&gt;0, IF(S4 &gt; 1, IF(S9&gt;0, INDIRECT(ADDRESS(MATCH(S9,INDIRECT(S8),0)+S7-1,1,4,TRUE,"Each Gender Events")), ""), INDIRECT(ADDRESS(MATCH(S9,'Each Gender Events'!S:S,0),1,4,TRUE,"Each Gender Events"))), "")</f>
        <v>GER</v>
      </c>
      <c r="T11" s="21" t="str" cm="1">
        <f t="array" aca="1" ref="T11" ca="1">IF(T9&gt;0, IF(T4 &gt; 1, IF(T9&gt;0, INDIRECT(ADDRESS(MATCH(T9,INDIRECT(T8),0)+T7-1,1,4,TRUE,"Each Gender Events")), ""), INDIRECT(ADDRESS(MATCH(T9,'Each Gender Events'!T:T,0),1,4,TRUE,"Each Gender Events"))), "")</f>
        <v>TPE</v>
      </c>
      <c r="U11" s="21" t="str" cm="1">
        <f t="array" aca="1" ref="U11" ca="1">IF(U9&gt;0, IF(U4 &gt; 1, IF(U9&gt;0, INDIRECT(ADDRESS(MATCH(U9,INDIRECT(U8),0)+U7-1,1,4,TRUE,"Each Gender Events")), ""), INDIRECT(ADDRESS(MATCH(U9,'Each Gender Events'!U:U,0),1,4,TRUE,"Each Gender Events"))), "")</f>
        <v>FRA</v>
      </c>
      <c r="V11" s="21" t="str" cm="1">
        <f t="array" aca="1" ref="V11" ca="1">IF(V9&gt;0, IF(V4 &gt; 1, IF(V9&gt;0, INDIRECT(ADDRESS(MATCH(V9,INDIRECT(V8),0)+V7-1,1,4,TRUE,"Each Gender Events")), ""), INDIRECT(ADDRESS(MATCH(V9,'Each Gender Events'!V:V,0),1,4,TRUE,"Each Gender Events"))), "")</f>
        <v>LTU</v>
      </c>
      <c r="W11" s="21" t="str" cm="1">
        <f t="array" aca="1" ref="W11" ca="1">IF(W9&gt;0, IF(W4 &gt; 1, IF(W9&gt;0, INDIRECT(ADDRESS(MATCH(W9,INDIRECT(W8),0)+W7-1,1,4,TRUE,"Each Gender Events")), ""), INDIRECT(ADDRESS(MATCH(W9,'Each Gender Events'!W:W,0),1,4,TRUE,"Each Gender Events"))), "")</f>
        <v>FRA</v>
      </c>
      <c r="X11" s="47" t="str" cm="1">
        <f t="array" aca="1" ref="X11" ca="1">IF(X9&gt;0, IF(X4 &gt; 1, IF(X9&gt;0, INDIRECT(ADDRESS(MATCH(X9,INDIRECT(X8),0)+X7-1,1,4,TRUE,"Each Gender Events")), ""), INDIRECT(ADDRESS(MATCH(X9,'Each Gender Events'!X:X,0),1,4,TRUE,"Each Gender Events"))), "")</f>
        <v>FRA</v>
      </c>
      <c r="Y11" s="21" t="str" cm="1">
        <f t="array" aca="1" ref="Y11" ca="1">IF(Y9&gt;0, IF(Y4 &gt; 1, IF(Y9&gt;0, INDIRECT(ADDRESS(MATCH(Y9,INDIRECT(Y8),0)+Y7-1,1,4,TRUE,"Each Gender Events")), ""), INDIRECT(ADDRESS(MATCH(Y9,'Each Gender Events'!Y:Y,0),1,4,TRUE,"Each Gender Events"))), "")</f>
        <v>GBR</v>
      </c>
      <c r="Z11" s="21" t="str" cm="1">
        <f t="array" aca="1" ref="Z11" ca="1">IF(Z9&gt;0, IF(Z4 &gt; 1, IF(Z9&gt;0, INDIRECT(ADDRESS(MATCH(Z9,INDIRECT(Z8),0)+Z7-1,1,4,TRUE,"Each Gender Events")), ""), INDIRECT(ADDRESS(MATCH(Z9,'Each Gender Events'!Z:Z,0),1,4,TRUE,"Each Gender Events"))), "")</f>
        <v>GER</v>
      </c>
      <c r="AA11" s="21" t="str" cm="1">
        <f t="array" aca="1" ref="AA11" ca="1">IF(AA9&gt;0, IF(AA4 &gt; 1, IF(AA9&gt;0, INDIRECT(ADDRESS(MATCH(AA9,INDIRECT(AA8),0)+AA7-1,1,4,TRUE,"Each Gender Events")), ""), INDIRECT(ADDRESS(MATCH(AA9,'Each Gender Events'!AA:AA,0),1,4,TRUE,"Each Gender Events"))), "")</f>
        <v>HUN</v>
      </c>
      <c r="AB11" s="21" t="str" cm="1">
        <f t="array" aca="1" ref="AB11" ca="1">IF(AB9&gt;0, IF(AB4 &gt; 1, IF(AB9&gt;0, INDIRECT(ADDRESS(MATCH(AB9,INDIRECT(AB8),0)+AB7-1,1,4,TRUE,"Each Gender Events")), ""), INDIRECT(ADDRESS(MATCH(AB9,'Each Gender Events'!AB:AB,0),1,4,TRUE,"Each Gender Events"))), "")</f>
        <v>USA</v>
      </c>
      <c r="AC11" s="21" t="str" cm="1">
        <f t="array" aca="1" ref="AC11" ca="1">IF(AC9&gt;0, IF(AC4 &gt; 1, IF(AC9&gt;0, INDIRECT(ADDRESS(MATCH(AC9,INDIRECT(AC8),0)+AC7-1,1,4,TRUE,"Each Gender Events")), ""), INDIRECT(ADDRESS(MATCH(AC9,'Each Gender Events'!AC:AC,0),1,4,TRUE,"Each Gender Events"))), "")</f>
        <v>GBR</v>
      </c>
      <c r="AD11" s="21" t="str" cm="1">
        <f t="array" aca="1" ref="AD11" ca="1">IF(AD9&gt;0, IF(AD4 &gt; 1, IF(AD9&gt;0, INDIRECT(ADDRESS(MATCH(AD9,INDIRECT(AD8),0)+AD7-1,1,4,TRUE,"Each Gender Events")), ""), INDIRECT(ADDRESS(MATCH(AD9,'Each Gender Events'!AD:AD,0),1,4,TRUE,"Each Gender Events"))), "")</f>
        <v/>
      </c>
      <c r="AE11" s="21" t="str" cm="1">
        <f t="array" aca="1" ref="AE11" ca="1">IF(AE9&gt;0, IF(AE4 &gt; 1, IF(AE9&gt;0, INDIRECT(ADDRESS(MATCH(AE9,INDIRECT(AE8),0)+AE7-1,1,4,TRUE,"Each Gender Events")), ""), INDIRECT(ADDRESS(MATCH(AE9,'Each Gender Events'!AE:AE,0),1,4,TRUE,"Each Gender Events"))), "")</f>
        <v>NED</v>
      </c>
      <c r="AF11" s="21" t="str" cm="1">
        <f t="array" aca="1" ref="AF11" ca="1">IF(AF9&gt;0, IF(AF4 &gt; 1, IF(AF9&gt;0, INDIRECT(ADDRESS(MATCH(AF9,INDIRECT(AF8),0)+AF7-1,1,4,TRUE,"Each Gender Events")), ""), INDIRECT(ADDRESS(MATCH(AF9,'Each Gender Events'!AF:AF,0),1,4,TRUE,"Each Gender Events"))), "")</f>
        <v>USA</v>
      </c>
      <c r="AG11" s="21" t="str" cm="1">
        <f t="array" aca="1" ref="AG11" ca="1">IF(AG9&gt;0, IF(AG4 &gt; 1, IF(AG9&gt;0, INDIRECT(ADDRESS(MATCH(AG9,INDIRECT(AG8),0)+AG7-1,1,4,TRUE,"Each Gender Events")), ""), INDIRECT(ADDRESS(MATCH(AG9,'Each Gender Events'!AG:AG,0),1,4,TRUE,"Each Gender Events"))), "")</f>
        <v>FRA</v>
      </c>
      <c r="AH11" s="21" t="str" cm="1">
        <f t="array" aca="1" ref="AH11" ca="1">IF(AH9&gt;0, IF(AH4 &gt; 1, IF(AH9&gt;0, INDIRECT(ADDRESS(MATCH(AH9,INDIRECT(AH8),0)+AH7-1,1,4,TRUE,"Each Gender Events")), ""), INDIRECT(ADDRESS(MATCH(AH9,'Each Gender Events'!AH:AH,0),1,4,TRUE,"Each Gender Events"))), "")</f>
        <v>AUS</v>
      </c>
      <c r="AI11" s="21" t="str" cm="1">
        <f t="array" aca="1" ref="AI11" ca="1">IF(AI9&gt;0, IF(AI4 &gt; 1, IF(AI9&gt;0, INDIRECT(ADDRESS(MATCH(AI9,INDIRECT(AI8),0)+AI7-1,1,4,TRUE,"Each Gender Events")), ""), INDIRECT(ADDRESS(MATCH(AI9,'Each Gender Events'!AI:AI,0),1,4,TRUE,"Each Gender Events"))), "")</f>
        <v>FRA</v>
      </c>
      <c r="AJ11" s="21" t="str" cm="1">
        <f t="array" aca="1" ref="AJ11" ca="1">IF(AJ9&gt;0, IF(AJ4 &gt; 1, IF(AJ9&gt;0, INDIRECT(ADDRESS(MATCH(AJ9,INDIRECT(AJ8),0)+AJ7-1,1,4,TRUE,"Each Gender Events")), ""), INDIRECT(ADDRESS(MATCH(AJ9,'Each Gender Events'!AJ:AJ,0),1,4,TRUE,"Each Gender Events"))), "")</f>
        <v>GBR</v>
      </c>
      <c r="AK11" s="21" t="str" cm="1">
        <f t="array" aca="1" ref="AK11" ca="1">IF(AK9&gt;0, IF(AK4 &gt; 1, IF(AK9&gt;0, INDIRECT(ADDRESS(MATCH(AK9,INDIRECT(AK8),0)+AK7-1,1,4,TRUE,"Each Gender Events")), ""), INDIRECT(ADDRESS(MATCH(AK9,'Each Gender Events'!AK:AK,0),1,4,TRUE,"Each Gender Events"))), "")</f>
        <v>AUS</v>
      </c>
      <c r="AL11" s="47" t="str" cm="1">
        <f t="array" aca="1" ref="AL11" ca="1">IF(AL9&gt;0, IF(AL4 &gt; 1, IF(AL9&gt;0, INDIRECT(ADDRESS(MATCH(AL9,INDIRECT(AL8),0)+AL7-1,1,4,TRUE,"Each Gender Events")), ""), INDIRECT(ADDRESS(MATCH(AL9,'Each Gender Events'!AL:AL,0),1,4,TRUE,"Each Gender Events"))), "")</f>
        <v>USA</v>
      </c>
      <c r="AM11" s="21" t="str" cm="1">
        <f t="array" aca="1" ref="AM11" ca="1">IF(AM9&gt;0, IF(AM4 &gt; 1, IF(AM9&gt;0, INDIRECT(ADDRESS(MATCH(AM9,INDIRECT(AM8),0)+AM7-1,1,4,TRUE,"Each Gender Events")), ""), INDIRECT(ADDRESS(MATCH(AM9,'Each Gender Events'!AM:AM,0),1,4,TRUE,"Each Gender Events"))), "")</f>
        <v>GBR</v>
      </c>
      <c r="AN11" s="21" t="str" cm="1">
        <f t="array" aca="1" ref="AN11" ca="1">IF(AN9&gt;0, IF(AN4 &gt; 1, IF(AN9&gt;0, INDIRECT(ADDRESS(MATCH(AN9,INDIRECT(AN8),0)+AN7-1,1,4,TRUE,"Each Gender Events")), ""), INDIRECT(ADDRESS(MATCH(AN9,'Each Gender Events'!AN:AN,0),1,4,TRUE,"Each Gender Events"))), "")</f>
        <v>GBR</v>
      </c>
      <c r="AO11" s="21" t="str" cm="1">
        <f t="array" aca="1" ref="AO11" ca="1">IF(AO9&gt;0, IF(AO4 &gt; 1, IF(AO9&gt;0, INDIRECT(ADDRESS(MATCH(AO9,INDIRECT(AO8),0)+AO7-1,1,4,TRUE,"Each Gender Events")), ""), INDIRECT(ADDRESS(MATCH(AO9,'Each Gender Events'!AO:AO,0),1,4,TRUE,"Each Gender Events"))), "")</f>
        <v>USA</v>
      </c>
      <c r="AP11" s="21" t="str" cm="1">
        <f t="array" aca="1" ref="AP11" ca="1">IF(AP9&gt;0, IF(AP4 &gt; 1, IF(AP9&gt;0, INDIRECT(ADDRESS(MATCH(AP9,INDIRECT(AP8),0)+AP7-1,1,4,TRUE,"Each Gender Events")), ""), INDIRECT(ADDRESS(MATCH(AP9,'Each Gender Events'!AP:AP,0),1,4,TRUE,"Each Gender Events"))), "")</f>
        <v>KOR</v>
      </c>
      <c r="AQ11" s="21" t="str" cm="1">
        <f t="array" aca="1" ref="AQ11" ca="1">IF(AQ9&gt;0, IF(AQ4 &gt; 1, IF(AQ9&gt;0, INDIRECT(ADDRESS(MATCH(AQ9,INDIRECT(AQ8),0)+AQ7-1,1,4,TRUE,"Each Gender Events")), ""), INDIRECT(ADDRESS(MATCH(AQ9,'Each Gender Events'!AQ:AQ,0),1,4,TRUE,"Each Gender Events"))), "")</f>
        <v>FRA</v>
      </c>
      <c r="AR11" s="21" t="str" cm="1">
        <f t="array" aca="1" ref="AR11" ca="1">IF(AR9&gt;0, IF(AR4 &gt; 1, IF(AR9&gt;0, INDIRECT(ADDRESS(MATCH(AR9,INDIRECT(AR8),0)+AR7-1,1,4,TRUE,"Each Gender Events")), ""), INDIRECT(ADDRESS(MATCH(AR9,'Each Gender Events'!AR:AR,0),1,4,TRUE,"Each Gender Events"))), "")</f>
        <v>BRA</v>
      </c>
      <c r="AS11" s="21" t="str" cm="1">
        <f t="array" aca="1" ref="AS11" ca="1">IF(AS9&gt;0, IF(AS4 &gt; 1, IF(AS9&gt;0, INDIRECT(ADDRESS(MATCH(AS9,INDIRECT(AS8),0)+AS7-1,1,4,TRUE,"Each Gender Events")), ""), INDIRECT(ADDRESS(MATCH(AS9,'Each Gender Events'!AS:AS,0),1,4,TRUE,"Each Gender Events"))), "")</f>
        <v>GBR</v>
      </c>
      <c r="AT11" s="21" t="str" cm="1">
        <f t="array" aca="1" ref="AT11" ca="1">IF(AT9&gt;0, IF(AT4 &gt; 1, IF(AT9&gt;0, INDIRECT(ADDRESS(MATCH(AT9,INDIRECT(AT8),0)+AT7-1,1,4,TRUE,"Each Gender Events")), ""), INDIRECT(ADDRESS(MATCH(AT9,'Each Gender Events'!AT:AT,0),1,4,TRUE,"Each Gender Events"))), "")</f>
        <v>GER</v>
      </c>
      <c r="AU11" s="21" t="str" cm="1">
        <f t="array" aca="1" ref="AU11" ca="1">IF(AU9&gt;0, IF(AU4 &gt; 1, IF(AU9&gt;0, INDIRECT(ADDRESS(MATCH(AU9,INDIRECT(AU8),0)+AU7-1,1,4,TRUE,"Each Gender Events")), ""), INDIRECT(ADDRESS(MATCH(AU9,'Each Gender Events'!AU:AU,0),1,4,TRUE,"Each Gender Events"))), "")</f>
        <v>FRA</v>
      </c>
      <c r="AV11" s="21" t="str" cm="1">
        <f t="array" aca="1" ref="AV11" ca="1">IF(AV9&gt;0, IF(AV4 &gt; 1, IF(AV9&gt;0, INDIRECT(ADDRESS(MATCH(AV9,INDIRECT(AV8),0)+AV7-1,1,4,TRUE,"Each Gender Events")), ""), INDIRECT(ADDRESS(MATCH(AV9,'Each Gender Events'!AV:AV,0),1,4,TRUE,"Each Gender Events"))), "")</f>
        <v>GER</v>
      </c>
      <c r="AW11" s="21" t="str" cm="1">
        <f t="array" aca="1" ref="AW11" ca="1">IF(AW9&gt;0, IF(AW4 &gt; 1, IF(AW9&gt;0, INDIRECT(ADDRESS(MATCH(AW9,INDIRECT(AW8),0)+AW7-1,1,4,TRUE,"Each Gender Events")), ""), INDIRECT(ADDRESS(MATCH(AW9,'Each Gender Events'!AW:AW,0),1,4,TRUE,"Each Gender Events"))), "")</f>
        <v>GER</v>
      </c>
      <c r="AX11" s="21" t="str" cm="1">
        <f t="array" aca="1" ref="AX11" ca="1">IF(AX9&gt;0, IF(AX4 &gt; 1, IF(AX9&gt;0, INDIRECT(ADDRESS(MATCH(AX9,INDIRECT(AX8),0)+AX7-1,1,4,TRUE,"Each Gender Events")), ""), INDIRECT(ADDRESS(MATCH(AX9,'Each Gender Events'!AX:AX,0),1,4,TRUE,"Each Gender Events"))), "")</f>
        <v>CHN</v>
      </c>
      <c r="AY11" s="21" t="str" cm="1">
        <f t="array" aca="1" ref="AY11" ca="1">IF(AY9&gt;0, IF(AY4 &gt; 1, IF(AY9&gt;0, INDIRECT(ADDRESS(MATCH(AY9,INDIRECT(AY8),0)+AY7-1,1,4,TRUE,"Each Gender Events")), ""), INDIRECT(ADDRESS(MATCH(AY9,'Each Gender Events'!AY:AY,0),1,4,TRUE,"Each Gender Events"))), "")</f>
        <v>JPN</v>
      </c>
      <c r="AZ11" s="21" t="str" cm="1">
        <f t="array" aca="1" ref="AZ11" ca="1">IF(AZ9&gt;0, IF(AZ4 &gt; 1, IF(AZ9&gt;0, INDIRECT(ADDRESS(MATCH(AZ9,INDIRECT(AZ8),0)+AZ7-1,1,4,TRUE,"Each Gender Events")), ""), INDIRECT(ADDRESS(MATCH(AZ9,'Each Gender Events'!AZ:AZ,0),1,4,TRUE,"Each Gender Events"))), "")</f>
        <v>FRA</v>
      </c>
      <c r="BA11" s="21" t="str" cm="1">
        <f t="array" aca="1" ref="BA11" ca="1">IF(BA9&gt;0, IF(BA4 &gt; 1, IF(BA9&gt;0, INDIRECT(ADDRESS(MATCH(BA9,INDIRECT(BA8),0)+BA7-1,1,4,TRUE,"Each Gender Events")), ""), INDIRECT(ADDRESS(MATCH(BA9,'Each Gender Events'!BA:BA,0),1,4,TRUE,"Each Gender Events"))), "")</f>
        <v/>
      </c>
      <c r="BB11" s="21" t="str" cm="1">
        <f t="array" aca="1" ref="BB11" ca="1">IF(BB9&gt;0, IF(BB4 &gt; 1, IF(BB9&gt;0, INDIRECT(ADDRESS(MATCH(BB9,INDIRECT(BB8),0)+BB7-1,1,4,TRUE,"Each Gender Events")), ""), INDIRECT(ADDRESS(MATCH(BB9,'Each Gender Events'!BB:BB,0),1,4,TRUE,"Each Gender Events"))), "")</f>
        <v>AUS</v>
      </c>
      <c r="BC11" s="21" t="str" cm="1">
        <f t="array" aca="1" ref="BC11" ca="1">IF(BC9&gt;0, IF(BC4 &gt; 1, IF(BC9&gt;0, INDIRECT(ADDRESS(MATCH(BC9,INDIRECT(BC8),0)+BC7-1,1,4,TRUE,"Each Gender Events")), ""), INDIRECT(ADDRESS(MATCH(BC9,'Each Gender Events'!BC:BC,0),1,4,TRUE,"Each Gender Events"))), "")</f>
        <v>GER</v>
      </c>
      <c r="BD11" s="21" t="str" cm="1">
        <f t="array" aca="1" ref="BD11" ca="1">IF(BD9&gt;0, IF(BD4 &gt; 1, IF(BD9&gt;0, INDIRECT(ADDRESS(MATCH(BD9,INDIRECT(BD8),0)+BD7-1,1,4,TRUE,"Each Gender Events")), ""), INDIRECT(ADDRESS(MATCH(BD9,'Each Gender Events'!BD:BD,0),1,4,TRUE,"Each Gender Events"))), "")</f>
        <v>JPN</v>
      </c>
      <c r="BE11" s="21" t="str" cm="1">
        <f t="array" aca="1" ref="BE11" ca="1">IF(BE9&gt;0, IF(BE4 &gt; 1, IF(BE9&gt;0, INDIRECT(ADDRESS(MATCH(BE9,INDIRECT(BE8),0)+BE7-1,1,4,TRUE,"Each Gender Events")), ""), INDIRECT(ADDRESS(MATCH(BE9,'Each Gender Events'!BE:BE,0),1,4,TRUE,"Each Gender Events"))), "")</f>
        <v>FRA</v>
      </c>
      <c r="BF11" s="21" t="str" cm="1">
        <f t="array" aca="1" ref="BF11" ca="1">IF(BF9&gt;0, IF(BF4 &gt; 1, IF(BF9&gt;0, INDIRECT(ADDRESS(MATCH(BF9,INDIRECT(BF8),0)+BF7-1,1,4,TRUE,"Each Gender Events")), ""), INDIRECT(ADDRESS(MATCH(BF9,'Each Gender Events'!BF:BF,0),1,4,TRUE,"Each Gender Events"))), "")</f>
        <v>GER</v>
      </c>
      <c r="BG11" s="21" t="str" cm="1">
        <f t="array" aca="1" ref="BG11" ca="1">IF(BG9&gt;0, IF(BG4 &gt; 1, IF(BG9&gt;0, INDIRECT(ADDRESS(MATCH(BG9,INDIRECT(BG8),0)+BG7-1,1,4,TRUE,"Each Gender Events")), ""), INDIRECT(ADDRESS(MATCH(BG9,'Each Gender Events'!BG:BG,0),1,4,TRUE,"Each Gender Events"))), "")</f>
        <v>GBR</v>
      </c>
      <c r="BH11" s="21" t="str" cm="1">
        <f t="array" aca="1" ref="BH11" ca="1">IF(BH9&gt;0, IF(BH4 &gt; 1, IF(BH9&gt;0, INDIRECT(ADDRESS(MATCH(BH9,INDIRECT(BH8),0)+BH7-1,1,4,TRUE,"Each Gender Events")), ""), INDIRECT(ADDRESS(MATCH(BH9,'Each Gender Events'!BH:BH,0),1,4,TRUE,"Each Gender Events"))), "")</f>
        <v>GBR</v>
      </c>
      <c r="BI11" s="21" t="str" cm="1">
        <f t="array" aca="1" ref="BI11" ca="1">IF(BI9&gt;0, IF(BI4 &gt; 1, IF(BI9&gt;0, INDIRECT(ADDRESS(MATCH(BI9,INDIRECT(BI8),0)+BI7-1,1,4,TRUE,"Each Gender Events")), ""), INDIRECT(ADDRESS(MATCH(BI9,'Each Gender Events'!BI:BI,0),1,4,TRUE,"Each Gender Events"))), "")</f>
        <v>FIJ</v>
      </c>
      <c r="BJ11" s="21" t="str" cm="1">
        <f t="array" aca="1" ref="BJ11" ca="1">IF(BJ9&gt;0, IF(BJ4 &gt; 1, IF(BJ9&gt;0, INDIRECT(ADDRESS(MATCH(BJ9,INDIRECT(BJ8),0)+BJ7-1,1,4,TRUE,"Each Gender Events")), ""), INDIRECT(ADDRESS(MATCH(BJ9,'Each Gender Events'!BJ:BJ,0),1,4,TRUE,"Each Gender Events"))), "")</f>
        <v>CAN</v>
      </c>
      <c r="BK11" s="21" t="str" cm="1">
        <f t="array" aca="1" ref="BK11" ca="1">IF(BK9&gt;0, IF(BK4 &gt; 1, IF(BK9&gt;0, INDIRECT(ADDRESS(MATCH(BK9,INDIRECT(BK8),0)+BK7-1,1,4,TRUE,"Each Gender Events")), ""), INDIRECT(ADDRESS(MATCH(BK9,'Each Gender Events'!BK:BK,0),1,4,TRUE,"Each Gender Events"))), "")</f>
        <v>AUT</v>
      </c>
      <c r="BL11" s="21" t="str" cm="1">
        <f t="array" aca="1" ref="BL11" ca="1">IF(BL9&gt;0, IF(BL4 &gt; 1, IF(BL9&gt;0, INDIRECT(ADDRESS(MATCH(BL9,INDIRECT(BL8),0)+BL7-1,1,4,TRUE,"Each Gender Events")), ""), INDIRECT(ADDRESS(MATCH(BL9,'Each Gender Events'!BL:BL,0),1,4,TRUE,"Each Gender Events"))), "")</f>
        <v>GBR</v>
      </c>
      <c r="BM11" s="21" t="str" cm="1">
        <f t="array" aca="1" ref="BM11" ca="1">IF(BM9&gt;0, IF(BM4 &gt; 1, IF(BM9&gt;0, INDIRECT(ADDRESS(MATCH(BM9,INDIRECT(BM8),0)+BM7-1,1,4,TRUE,"Each Gender Events")), ""), INDIRECT(ADDRESS(MATCH(BM9,'Each Gender Events'!BM:BM,0),1,4,TRUE,"Each Gender Events"))), "")</f>
        <v/>
      </c>
      <c r="BN11" s="21" t="str" cm="1">
        <f t="array" aca="1" ref="BN11" ca="1">IF(BN9&gt;0, IF(BN4 &gt; 1, IF(BN9&gt;0, INDIRECT(ADDRESS(MATCH(BN9,INDIRECT(BN8),0)+BN7-1,1,4,TRUE,"Each Gender Events")), ""), INDIRECT(ADDRESS(MATCH(BN9,'Each Gender Events'!BN:BN,0),1,4,TRUE,"Each Gender Events"))), "")</f>
        <v/>
      </c>
      <c r="BO11" s="21" t="str" cm="1">
        <f t="array" aca="1" ref="BO11" ca="1">IF(BO9&gt;0, IF(BO4 &gt; 1, IF(BO9&gt;0, INDIRECT(ADDRESS(MATCH(BO9,INDIRECT(BO8),0)+BO7-1,1,4,TRUE,"Each Gender Events")), ""), INDIRECT(ADDRESS(MATCH(BO9,'Each Gender Events'!BO:BO,0),1,4,TRUE,"Each Gender Events"))), "")</f>
        <v>USA</v>
      </c>
      <c r="BP11" s="21" t="str" cm="1">
        <f t="array" aca="1" ref="BP11" ca="1">IF(BP9&gt;0, IF(BP4 &gt; 1, IF(BP9&gt;0, INDIRECT(ADDRESS(MATCH(BP9,INDIRECT(BP8),0)+BP7-1,1,4,TRUE,"Each Gender Events")), ""), INDIRECT(ADDRESS(MATCH(BP9,'Each Gender Events'!BP:BP,0),1,4,TRUE,"Each Gender Events"))), "")</f>
        <v>CHN</v>
      </c>
      <c r="BQ11" s="47" t="str" cm="1">
        <f t="array" aca="1" ref="BQ11" ca="1">IF(BQ9&gt;0, IF(BQ4 &gt; 1, IF(BQ9&gt;0, INDIRECT(ADDRESS(MATCH(BQ9,INDIRECT(BQ8),0)+BQ7-1,1,4,TRUE,"Each Gender Events")), ""), INDIRECT(ADDRESS(MATCH(BQ9,'Each Gender Events'!BQ:BQ,0),1,4,TRUE,"Each Gender Events"))), "")</f>
        <v>AUS</v>
      </c>
      <c r="BR11" s="21" t="str" cm="1">
        <f t="array" aca="1" ref="BR11" ca="1">IF(BR9&gt;0, IF(BR4 &gt; 1, IF(BR9&gt;0, INDIRECT(ADDRESS(MATCH(BR9,INDIRECT(BR8),0)+BR7-1,1,4,TRUE,"Each Gender Events")), ""), INDIRECT(ADDRESS(MATCH(BR9,'Each Gender Events'!BR:BR,0),1,4,TRUE,"Each Gender Events"))), "")</f>
        <v>AUS</v>
      </c>
      <c r="BS11" s="21" t="str" cm="1">
        <f t="array" aca="1" ref="BS11" ca="1">IF(BS9&gt;0, IF(BS4 &gt; 1, IF(BS9&gt;0, INDIRECT(ADDRESS(MATCH(BS9,INDIRECT(BS8),0)+BS7-1,1,4,TRUE,"Each Gender Events")), ""), INDIRECT(ADDRESS(MATCH(BS9,'Each Gender Events'!BS:BS,0),1,4,TRUE,"Each Gender Events"))), "")</f>
        <v>SLO</v>
      </c>
      <c r="BT11" s="48" t="str" cm="1">
        <f t="array" aca="1" ref="BT11" ca="1">IF(BT9&gt;0, IF(BT4 &gt; 1, IF(BT9&gt;0, INDIRECT(ADDRESS(MATCH(BT9,INDIRECT(BT8),0)+BT7-1,1,4,TRUE,"Each Gender Events")), ""), INDIRECT(ADDRESS(MATCH(BT9,'Each Gender Events'!BT:BT,0),1,4,TRUE,"Each Gender Events"))), "")</f>
        <v>INA</v>
      </c>
      <c r="BU11" s="21" t="str" cm="1">
        <f t="array" aca="1" ref="BU11" ca="1">IF(BU9&gt;0, IF(BU4 &gt; 1, IF(BU9&gt;0, INDIRECT(ADDRESS(MATCH(BU9,INDIRECT(BU8),0)+BU7-1,1,4,TRUE,"Each Gender Events")), ""), INDIRECT(ADDRESS(MATCH(BU9,'Each Gender Events'!BU:BU,0),1,4,TRUE,"Each Gender Events"))), "")</f>
        <v>AUS</v>
      </c>
      <c r="BV11" s="21" t="str" cm="1">
        <f t="array" aca="1" ref="BV11" ca="1">IF(BV9&gt;0, IF(BV4 &gt; 1, IF(BV9&gt;0, INDIRECT(ADDRESS(MATCH(BV9,INDIRECT(BV8),0)+BV7-1,1,4,TRUE,"Each Gender Events")), ""), INDIRECT(ADDRESS(MATCH(BV9,'Each Gender Events'!BV:BV,0),1,4,TRUE,"Each Gender Events"))), "")</f>
        <v>BRA</v>
      </c>
      <c r="BW11" s="21" t="str" cm="1">
        <f t="array" aca="1" ref="BW11" ca="1">IF(BW9&gt;0, IF(BW4 &gt; 1, IF(BW9&gt;0, INDIRECT(ADDRESS(MATCH(BW9,INDIRECT(BW8),0)+BW7-1,1,4,TRUE,"Each Gender Events")), ""), INDIRECT(ADDRESS(MATCH(BW9,'Each Gender Events'!BW:BW,0),1,4,TRUE,"Each Gender Events"))), "")</f>
        <v>FRA</v>
      </c>
      <c r="BX11" s="21" t="str" cm="1">
        <f t="array" aca="1" ref="BX11" ca="1">IF(BX9&gt;0, IF(BX4 &gt; 1, IF(BX9&gt;0, INDIRECT(ADDRESS(MATCH(BX9,INDIRECT(BX8),0)+BX7-1,1,4,TRUE,"Each Gender Events")), ""), INDIRECT(ADDRESS(MATCH(BX9,'Each Gender Events'!BX:BX,0),1,4,TRUE,"Each Gender Events"))), "")</f>
        <v>AUS</v>
      </c>
      <c r="BY11" s="21" t="str" cm="1">
        <f t="array" aca="1" ref="BY11" ca="1">IF(BY9&gt;0, IF(BY4 &gt; 1, IF(BY9&gt;0, INDIRECT(ADDRESS(MATCH(BY9,INDIRECT(BY8),0)+BY7-1,1,4,TRUE,"Each Gender Events")), ""), INDIRECT(ADDRESS(MATCH(BY9,'Each Gender Events'!BY:BY,0),1,4,TRUE,"Each Gender Events"))), "")</f>
        <v/>
      </c>
      <c r="BZ11" s="21" t="str" cm="1">
        <f t="array" aca="1" ref="BZ11" ca="1">IF(BZ9&gt;0, IF(BZ4 &gt; 1, IF(BZ9&gt;0, INDIRECT(ADDRESS(MATCH(BZ9,INDIRECT(BZ8),0)+BZ7-1,1,4,TRUE,"Each Gender Events")), ""), INDIRECT(ADDRESS(MATCH(BZ9,'Each Gender Events'!BZ:BZ,0),1,4,TRUE,"Each Gender Events"))), "")</f>
        <v/>
      </c>
      <c r="CA11" s="21" t="str" cm="1">
        <f t="array" aca="1" ref="CA11" ca="1">IF(CA9&gt;0, IF(CA4 &gt; 1, IF(CA9&gt;0, INDIRECT(ADDRESS(MATCH(CA9,INDIRECT(CA8),0)+CA7-1,1,4,TRUE,"Each Gender Events")), ""), INDIRECT(ADDRESS(MATCH(CA9,'Each Gender Events'!CA:CA,0),1,4,TRUE,"Each Gender Events"))), "")</f>
        <v>JPN</v>
      </c>
      <c r="CB11" s="21" t="str" cm="1">
        <f t="array" aca="1" ref="CB11" ca="1">IF(CB9&gt;0, IF(CB4 &gt; 1, IF(CB9&gt;0, INDIRECT(ADDRESS(MATCH(CB9,INDIRECT(CB8),0)+CB7-1,1,4,TRUE,"Each Gender Events")), ""), INDIRECT(ADDRESS(MATCH(CB9,'Each Gender Events'!CB:CB,0),1,4,TRUE,"Each Gender Events"))), "")</f>
        <v>SWE</v>
      </c>
      <c r="CC11" s="21" t="str" cm="1">
        <f t="array" aca="1" ref="CC11" ca="1">IF(CC9&gt;0, IF(CC4 &gt; 1, IF(CC9&gt;0, INDIRECT(ADDRESS(MATCH(CC9,INDIRECT(CC8),0)+CC7-1,1,4,TRUE,"Each Gender Events")), ""), INDIRECT(ADDRESS(MATCH(CC9,'Each Gender Events'!CC:CC,0),1,4,TRUE,"Each Gender Events"))), "")</f>
        <v>FRA</v>
      </c>
      <c r="CD11" s="21" t="str" cm="1">
        <f t="array" aca="1" ref="CD11" ca="1">IF(CD9&gt;0, IF(CD4 &gt; 1, IF(CD9&gt;0, INDIRECT(ADDRESS(MATCH(CD9,INDIRECT(CD8),0)+CD7-1,1,4,TRUE,"Each Gender Events")), ""), INDIRECT(ADDRESS(MATCH(CD9,'Each Gender Events'!CD:CD,0),1,4,TRUE,"Each Gender Events"))), "")</f>
        <v>TUN</v>
      </c>
      <c r="CE11" s="21" t="str" cm="1">
        <f t="array" aca="1" ref="CE11" ca="1">IF(CE9&gt;0, IF(CE4 &gt; 1, IF(CE9&gt;0, INDIRECT(ADDRESS(MATCH(CE9,INDIRECT(CE8),0)+CE7-1,1,4,TRUE,"Each Gender Events")), ""), INDIRECT(ADDRESS(MATCH(CE9,'Each Gender Events'!CE:CE,0),1,4,TRUE,"Each Gender Events"))), "")</f>
        <v/>
      </c>
      <c r="CF11" s="21" t="str" cm="1">
        <f t="array" aca="1" ref="CF11" ca="1">IF(CF9&gt;0, IF(CF4 &gt; 1, IF(CF9&gt;0, INDIRECT(ADDRESS(MATCH(CF9,INDIRECT(CF8),0)+CF7-1,1,4,TRUE,"Each Gender Events")), ""), INDIRECT(ADDRESS(MATCH(CF9,'Each Gender Events'!CF:CF,0),1,4,TRUE,"Each Gender Events"))), "")</f>
        <v>ITA</v>
      </c>
      <c r="CG11" s="48" t="str" cm="1">
        <f t="array" aca="1" ref="CG11" ca="1">IF(CG9&gt;0, IF(CG4 &gt; 1, IF(CG9&gt;0, INDIRECT(ADDRESS(MATCH(CG9,INDIRECT(CG8),0)+CG7-1,1,4,TRUE,"Each Gender Events")), ""), INDIRECT(ADDRESS(MATCH(CG9,'Each Gender Events'!CG:CG,0),1,4,TRUE,"Each Gender Events"))), "")</f>
        <v>SRB</v>
      </c>
      <c r="CH11" s="21" t="str" cm="1">
        <f t="array" aca="1" ref="CH11" ca="1">IF(CH9&gt;0, IF(CH4 &gt; 1, IF(CH9&gt;0, INDIRECT(ADDRESS(MATCH(CH9,INDIRECT(CH8),0)+CH7-1,1,4,TRUE,"Each Gender Events")), ""), INDIRECT(ADDRESS(MATCH(CH9,'Each Gender Events'!CH:CH,0),1,4,TRUE,"Each Gender Events"))), "")</f>
        <v>AIN</v>
      </c>
      <c r="CI11" s="21" t="str" cm="1">
        <f t="array" aca="1" ref="CI11" ca="1">IF(CI9&gt;0, IF(CI4 &gt; 1, IF(CI9&gt;0, INDIRECT(ADDRESS(MATCH(CI9,INDIRECT(CI8),0)+CI7-1,1,4,TRUE,"Each Gender Events")), ""), INDIRECT(ADDRESS(MATCH(CI9,'Each Gender Events'!CI:CI,0),1,4,TRUE,"Each Gender Events"))), "")</f>
        <v>CHN</v>
      </c>
      <c r="CJ11" s="21" t="str" cm="1">
        <f t="array" aca="1" ref="CJ11" ca="1">IF(CJ9&gt;0, IF(CJ4 &gt; 1, IF(CJ9&gt;0, INDIRECT(ADDRESS(MATCH(CJ9,INDIRECT(CJ8),0)+CJ7-1,1,4,TRUE,"Each Gender Events")), ""), INDIRECT(ADDRESS(MATCH(CJ9,'Each Gender Events'!CJ:CJ,0),1,4,TRUE,"Each Gender Events"))), "")</f>
        <v>NZL</v>
      </c>
      <c r="CK11" s="21" t="str" cm="1">
        <f t="array" aca="1" ref="CK11" ca="1">IF(CK9&gt;0, IF(CK4 &gt; 1, IF(CK9&gt;0, INDIRECT(ADDRESS(MATCH(CK9,INDIRECT(CK8),0)+CK7-1,1,4,TRUE,"Each Gender Events")), ""), INDIRECT(ADDRESS(MATCH(CK9,'Each Gender Events'!CK:CK,0),1,4,TRUE,"Each Gender Events"))), "")</f>
        <v>SUI</v>
      </c>
      <c r="CL11" s="21" t="str" cm="1">
        <f t="array" aca="1" ref="CL11" ca="1">IF(CL9&gt;0, IF(CL4 &gt; 1, IF(CL9&gt;0, INDIRECT(ADDRESS(MATCH(CL9,INDIRECT(CL8),0)+CL7-1,1,4,TRUE,"Each Gender Events")), ""), INDIRECT(ADDRESS(MATCH(CL9,'Each Gender Events'!CL:CL,0),1,4,TRUE,"Each Gender Events"))), "")</f>
        <v/>
      </c>
      <c r="CM11" s="21" t="str" cm="1">
        <f t="array" aca="1" ref="CM11" ca="1">IF(CM9&gt;0, IF(CM4 &gt; 1, IF(CM9&gt;0, INDIRECT(ADDRESS(MATCH(CM9,INDIRECT(CM8),0)+CM7-1,1,4,TRUE,"Each Gender Events")), ""), INDIRECT(ADDRESS(MATCH(CM9,'Each Gender Events'!CM:CM,0),1,4,TRUE,"Each Gender Events"))), "")</f>
        <v>POL</v>
      </c>
      <c r="CN11" s="21" t="str" cm="1">
        <f t="array" aca="1" ref="CN11" ca="1">IF(CN9&gt;0, IF(CN4 &gt; 1, IF(CN9&gt;0, INDIRECT(ADDRESS(MATCH(CN9,INDIRECT(CN8),0)+CN7-1,1,4,TRUE,"Each Gender Events")), ""), INDIRECT(ADDRESS(MATCH(CN9,'Each Gender Events'!CN:CN,0),1,4,TRUE,"Each Gender Events"))), "")</f>
        <v>USA</v>
      </c>
      <c r="CO11" s="21" t="str" cm="1">
        <f t="array" aca="1" ref="CO11" ca="1">IF(CO9&gt;0, IF(CO4 &gt; 1, IF(CO9&gt;0, INDIRECT(ADDRESS(MATCH(CO9,INDIRECT(CO8),0)+CO7-1,1,4,TRUE,"Each Gender Events")), ""), INDIRECT(ADDRESS(MATCH(CO9,'Each Gender Events'!CO:CO,0),1,4,TRUE,"Each Gender Events"))), "")</f>
        <v>AUS</v>
      </c>
      <c r="CP11" s="21" t="str" cm="1">
        <f t="array" aca="1" ref="CP11" ca="1">IF(CP9&gt;0, IF(CP4 &gt; 1, IF(CP9&gt;0, INDIRECT(ADDRESS(MATCH(CP9,INDIRECT(CP8),0)+CP7-1,1,4,TRUE,"Each Gender Events")), ""), INDIRECT(ADDRESS(MATCH(CP9,'Each Gender Events'!CP:CP,0),1,4,TRUE,"Each Gender Events"))), "")</f>
        <v>CRO</v>
      </c>
      <c r="CQ11" s="21" t="str" cm="1">
        <f t="array" aca="1" ref="CQ11" ca="1">IF(CQ9&gt;0, IF(CQ4 &gt; 1, IF(CQ9&gt;0, INDIRECT(ADDRESS(MATCH(CQ9,INDIRECT(CQ8),0)+CQ7-1,1,4,TRUE,"Each Gender Events")), ""), INDIRECT(ADDRESS(MATCH(CQ9,'Each Gender Events'!CQ:CQ,0),1,4,TRUE,"Each Gender Events"))), "")</f>
        <v>BUL</v>
      </c>
      <c r="CR11" s="21" t="str" cm="1">
        <f t="array" aca="1" ref="CR11" ca="1">IF(CR9&gt;0, IF(CR4 &gt; 1, IF(CR9&gt;0, INDIRECT(ADDRESS(MATCH(CR9,INDIRECT(CR8),0)+CR7-1,1,4,TRUE,"Each Gender Events")), ""), INDIRECT(ADDRESS(MATCH(CR9,'Each Gender Events'!CR:CR,0),1,4,TRUE,"Each Gender Events"))), "")</f>
        <v>NOR</v>
      </c>
      <c r="CS11" s="21" t="str" cm="1">
        <f t="array" aca="1" ref="CS11" ca="1">IF(CS9&gt;0, IF(CS4 &gt; 1, IF(CS9&gt;0, INDIRECT(ADDRESS(MATCH(CS9,INDIRECT(CS8),0)+CS7-1,1,4,TRUE,"Each Gender Events")), ""), INDIRECT(ADDRESS(MATCH(CS9,'Each Gender Events'!CS:CS,0),1,4,TRUE,"Each Gender Events"))), "")</f>
        <v>JPN</v>
      </c>
      <c r="CT11" s="21" t="str" cm="1">
        <f t="array" aca="1" ref="CT11" ca="1">IF(CT9&gt;0, IF(CT4 &gt; 1, IF(CT9&gt;0, INDIRECT(ADDRESS(MATCH(CT9,INDIRECT(CT8),0)+CT7-1,1,4,TRUE,"Each Gender Events")), ""), INDIRECT(ADDRESS(MATCH(CT9,'Each Gender Events'!CT:CT,0),1,4,TRUE,"Each Gender Events"))), "")</f>
        <v>USA</v>
      </c>
    </row>
    <row r="12" spans="1:98" x14ac:dyDescent="0.3">
      <c r="A12" s="16" t="s">
        <v>45</v>
      </c>
      <c r="B12" s="22">
        <f ca="1">IFERROR(IF(B9 &lt;= 0, "", IF(B4=1, SUM(INDIRECT(ADDRESS(RIGHT($A11),2,1,1,"Medal Values")):INDIRECT(ADDRESS(B10-1+RIGHT($A11), 2, 1, 1, "Medal Values")))/B10,B6)),"")</f>
        <v>2.0000010000000001</v>
      </c>
      <c r="C12" s="22">
        <f ca="1">IFERROR(IF(C9 &lt;= 0, "", IF(C4=1, SUM(INDIRECT(ADDRESS(RIGHT($A11),2,1,1,"Medal Values")):INDIRECT(ADDRESS(C10-1+RIGHT($A11), 2, 1, 1, "Medal Values")))/C10,C6)),"")</f>
        <v>2.0000010000000001</v>
      </c>
      <c r="D12" s="22">
        <f ca="1">IFERROR(IF(D9 &lt;= 0, "", IF(D4=1, SUM(INDIRECT(ADDRESS(RIGHT($A11),2,1,1,"Medal Values")):INDIRECT(ADDRESS(D10-1+RIGHT($A11), 2, 1, 1, "Medal Values")))/D10,D6)),"")</f>
        <v>2.0000010000000001</v>
      </c>
      <c r="E12" s="22">
        <f ca="1">IFERROR(IF(E9 &lt;= 0, "", IF(E4=1, SUM(INDIRECT(ADDRESS(RIGHT($A11),2,1,1,"Medal Values")):INDIRECT(ADDRESS(E10-1+RIGHT($A11), 2, 1, 1, "Medal Values")))/E10,E6)),"")</f>
        <v>2.0000010000000001</v>
      </c>
      <c r="F12" s="22" t="str">
        <f ca="1">IFERROR(IF(F9 &lt;= 0, "", IF(F4=1, SUM(INDIRECT(ADDRESS(RIGHT($A11),2,1,1,"Medal Values")):INDIRECT(ADDRESS(F10-1+RIGHT($A11), 2, 1, 1, "Medal Values")))/F10,F6)),"")</f>
        <v/>
      </c>
      <c r="G12" s="22">
        <f ca="1">IFERROR(IF(G9 &lt;= 0, "", IF(G4=1, SUM(INDIRECT(ADDRESS(RIGHT($A11),2,1,1,"Medal Values")):INDIRECT(ADDRESS(G10-1+RIGHT($A11), 2, 1, 1, "Medal Values")))/G10,G6)),"")</f>
        <v>2.0000010000000001</v>
      </c>
      <c r="H12" s="22">
        <f ca="1">IFERROR(IF(H9 &lt;= 0, "", IF(H4=1, SUM(INDIRECT(ADDRESS(RIGHT($A11),2,1,1,"Medal Values")):INDIRECT(ADDRESS(H10-1+RIGHT($A11), 2, 1, 1, "Medal Values")))/H10,H6)),"")</f>
        <v>2.0000010000000001</v>
      </c>
      <c r="I12" s="22">
        <f ca="1">IFERROR(IF(I9 &lt;= 0, "", IF(I4=1, SUM(INDIRECT(ADDRESS(RIGHT($A11),2,1,1,"Medal Values")):INDIRECT(ADDRESS(I10-1+RIGHT($A11), 2, 1, 1, "Medal Values")))/I10,I6)),"")</f>
        <v>1.5000005000000001</v>
      </c>
      <c r="J12" s="22">
        <f ca="1">IFERROR(IF(J9 &lt;= 0, "", IF(J4=1, SUM(INDIRECT(ADDRESS(RIGHT($A11),2,1,1,"Medal Values")):INDIRECT(ADDRESS(J10-1+RIGHT($A11), 2, 1, 1, "Medal Values")))/J10,J6)),"")</f>
        <v>2.0000010000000001</v>
      </c>
      <c r="K12" s="40">
        <f ca="1">IFERROR(IF(K9 &lt;= 0, "", IF(K4=1, SUM(INDIRECT(ADDRESS(RIGHT($A11),2,1,1,"Medal Values")):INDIRECT(ADDRESS(K10-1+RIGHT($A11), 2, 1, 1, "Medal Values")))/K10,K6)),"")</f>
        <v>2.0000010000000001</v>
      </c>
      <c r="L12" s="22" t="str">
        <f ca="1">IFERROR(IF(L9 &lt;= 0, "", IF(L4=1, SUM(INDIRECT(ADDRESS(RIGHT($A11),2,1,1,"Medal Values")):INDIRECT(ADDRESS(L10-1+RIGHT($A11), 2, 1, 1, "Medal Values")))/L10,L6)),"")</f>
        <v/>
      </c>
      <c r="M12" s="22" t="str">
        <f ca="1">IFERROR(IF(M9 &lt;= 0, "", IF(M4=1, SUM(INDIRECT(ADDRESS(RIGHT($A11),2,1,1,"Medal Values")):INDIRECT(ADDRESS(M10-1+RIGHT($A11), 2, 1, 1, "Medal Values")))/M10,M6)),"")</f>
        <v/>
      </c>
      <c r="N12" s="22">
        <f ca="1">IFERROR(IF(N9 &lt;= 0, "", IF(N4=1, SUM(INDIRECT(ADDRESS(RIGHT($A11),2,1,1,"Medal Values")):INDIRECT(ADDRESS(N10-1+RIGHT($A11), 2, 1, 1, "Medal Values")))/N10,N6)),"")</f>
        <v>2.0000010000000001</v>
      </c>
      <c r="O12" s="22">
        <f ca="1">IFERROR(IF(O9 &lt;= 0, "", IF(O4=1, SUM(INDIRECT(ADDRESS(RIGHT($A11),2,1,1,"Medal Values")):INDIRECT(ADDRESS(O10-1+RIGHT($A11), 2, 1, 1, "Medal Values")))/O10,O6)),"")</f>
        <v>2.0000010000000001</v>
      </c>
      <c r="P12" s="22">
        <f ca="1">IFERROR(IF(P9 &lt;= 0, "", IF(P4=1, SUM(INDIRECT(ADDRESS(RIGHT($A11),2,1,1,"Medal Values")):INDIRECT(ADDRESS(P10-1+RIGHT($A11), 2, 1, 1, "Medal Values")))/P10,P6)),"")</f>
        <v>2.0000010000000001</v>
      </c>
      <c r="Q12" s="22">
        <f ca="1">IFERROR(IF(Q9 &lt;= 0, "", IF(Q4=1, SUM(INDIRECT(ADDRESS(RIGHT($A11),2,1,1,"Medal Values")):INDIRECT(ADDRESS(Q10-1+RIGHT($A11), 2, 1, 1, "Medal Values")))/Q10,Q6)),"")</f>
        <v>2.0000010000000001</v>
      </c>
      <c r="R12" s="22">
        <f ca="1">IFERROR(IF(R9 &lt;= 0, "", IF(R4=1, SUM(INDIRECT(ADDRESS(RIGHT($A11),2,1,1,"Medal Values")):INDIRECT(ADDRESS(R10-1+RIGHT($A11), 2, 1, 1, "Medal Values")))/R10,R6)),"")</f>
        <v>2.0000010000000001</v>
      </c>
      <c r="S12" s="22">
        <f ca="1">IFERROR(IF(S9 &lt;= 0, "", IF(S4=1, SUM(INDIRECT(ADDRESS(RIGHT($A11),2,1,1,"Medal Values")):INDIRECT(ADDRESS(S10-1+RIGHT($A11), 2, 1, 1, "Medal Values")))/S10,S6)),"")</f>
        <v>2.0000010000000001</v>
      </c>
      <c r="T12" s="22">
        <f ca="1">IFERROR(IF(T9 &lt;= 0, "", IF(T4=1, SUM(INDIRECT(ADDRESS(RIGHT($A11),2,1,1,"Medal Values")):INDIRECT(ADDRESS(T10-1+RIGHT($A11), 2, 1, 1, "Medal Values")))/T10,T6)),"")</f>
        <v>2.0000010000000001</v>
      </c>
      <c r="U12" s="22">
        <f ca="1">IFERROR(IF(U9 &lt;= 0, "", IF(U4=1, SUM(INDIRECT(ADDRESS(RIGHT($A11),2,1,1,"Medal Values")):INDIRECT(ADDRESS(U10-1+RIGHT($A11), 2, 1, 1, "Medal Values")))/U10,U6)),"")</f>
        <v>2.0000010000000001</v>
      </c>
      <c r="V12" s="22">
        <f ca="1">IFERROR(IF(V9 &lt;= 0, "", IF(V4=1, SUM(INDIRECT(ADDRESS(RIGHT($A11),2,1,1,"Medal Values")):INDIRECT(ADDRESS(V10-1+RIGHT($A11), 2, 1, 1, "Medal Values")))/V10,V6)),"")</f>
        <v>2.0000010000000001</v>
      </c>
      <c r="W12" s="22">
        <f ca="1">IFERROR(IF(W9 &lt;= 0, "", IF(W4=1, SUM(INDIRECT(ADDRESS(RIGHT($A11),2,1,1,"Medal Values")):INDIRECT(ADDRESS(W10-1+RIGHT($A11), 2, 1, 1, "Medal Values")))/W10,W6)),"")</f>
        <v>2.0000010000000001</v>
      </c>
      <c r="X12" s="22">
        <f ca="1">IFERROR(IF(X9 &lt;= 0, "", IF(X4=1, SUM(INDIRECT(ADDRESS(RIGHT($A11),2,1,1,"Medal Values")):INDIRECT(ADDRESS(X10-1+RIGHT($A11), 2, 1, 1, "Medal Values")))/X10,X6)),"")</f>
        <v>1.0000003333333334</v>
      </c>
      <c r="Y12" s="22">
        <f ca="1">IFERROR(IF(Y9 &lt;= 0, "", IF(Y4=1, SUM(INDIRECT(ADDRESS(RIGHT($A11),2,1,1,"Medal Values")):INDIRECT(ADDRESS(Y10-1+RIGHT($A11), 2, 1, 1, "Medal Values")))/Y10,Y6)),"")</f>
        <v>2.0000010000000001</v>
      </c>
      <c r="Z12" s="22">
        <f ca="1">IFERROR(IF(Z9 &lt;= 0, "", IF(Z4=1, SUM(INDIRECT(ADDRESS(RIGHT($A11),2,1,1,"Medal Values")):INDIRECT(ADDRESS(Z10-1+RIGHT($A11), 2, 1, 1, "Medal Values")))/Z10,Z6)),"")</f>
        <v>2.5005005000000002</v>
      </c>
      <c r="AA12" s="22">
        <f ca="1">IFERROR(IF(AA9 &lt;= 0, "", IF(AA4=1, SUM(INDIRECT(ADDRESS(RIGHT($A11),2,1,1,"Medal Values")):INDIRECT(ADDRESS(AA10-1+RIGHT($A11), 2, 1, 1, "Medal Values")))/AA10,AA6)),"")</f>
        <v>2.0000010000000001</v>
      </c>
      <c r="AB12" s="22">
        <f ca="1">IFERROR(IF(AB9 &lt;= 0, "", IF(AB4=1, SUM(INDIRECT(ADDRESS(RIGHT($A11),2,1,1,"Medal Values")):INDIRECT(ADDRESS(AB10-1+RIGHT($A11), 2, 1, 1, "Medal Values")))/AB10,AB6)),"")</f>
        <v>2.0000010000000001</v>
      </c>
      <c r="AC12" s="22">
        <f ca="1">IFERROR(IF(AC9 &lt;= 0, "", IF(AC4=1, SUM(INDIRECT(ADDRESS(RIGHT($A11),2,1,1,"Medal Values")):INDIRECT(ADDRESS(AC10-1+RIGHT($A11), 2, 1, 1, "Medal Values")))/AC10,AC6)),"")</f>
        <v>2.0000010000000001</v>
      </c>
      <c r="AD12" s="22" t="str">
        <f ca="1">IFERROR(IF(AD9 &lt;= 0, "", IF(AD4=1, SUM(INDIRECT(ADDRESS(RIGHT($A11),2,1,1,"Medal Values")):INDIRECT(ADDRESS(AD10-1+RIGHT($A11), 2, 1, 1, "Medal Values")))/AD10,AD6)),"")</f>
        <v/>
      </c>
      <c r="AE12" s="22">
        <f ca="1">IFERROR(IF(AE9 &lt;= 0, "", IF(AE4=1, SUM(INDIRECT(ADDRESS(RIGHT($A11),2,1,1,"Medal Values")):INDIRECT(ADDRESS(AE10-1+RIGHT($A11), 2, 1, 1, "Medal Values")))/AE10,AE6)),"")</f>
        <v>2.0000010000000001</v>
      </c>
      <c r="AF12" s="22">
        <f ca="1">IFERROR(IF(AF9 &lt;= 0, "", IF(AF4=1, SUM(INDIRECT(ADDRESS(RIGHT($A11),2,1,1,"Medal Values")):INDIRECT(ADDRESS(AF10-1+RIGHT($A11), 2, 1, 1, "Medal Values")))/AF10,AF6)),"")</f>
        <v>2.0000010000000001</v>
      </c>
      <c r="AG12" s="22">
        <f ca="1">IFERROR(IF(AG9 &lt;= 0, "", IF(AG4=1, SUM(INDIRECT(ADDRESS(RIGHT($A11),2,1,1,"Medal Values")):INDIRECT(ADDRESS(AG10-1+RIGHT($A11), 2, 1, 1, "Medal Values")))/AG10,AG6)),"")</f>
        <v>2.0000010000000001</v>
      </c>
      <c r="AH12" s="22">
        <f ca="1">IFERROR(IF(AH9 &lt;= 0, "", IF(AH4=1, SUM(INDIRECT(ADDRESS(RIGHT($A11),2,1,1,"Medal Values")):INDIRECT(ADDRESS(AH10-1+RIGHT($A11), 2, 1, 1, "Medal Values")))/AH10,AH6)),"")</f>
        <v>2.0000010000000001</v>
      </c>
      <c r="AI12" s="22">
        <f ca="1">IFERROR(IF(AI9 &lt;= 0, "", IF(AI4=1, SUM(INDIRECT(ADDRESS(RIGHT($A11),2,1,1,"Medal Values")):INDIRECT(ADDRESS(AI10-1+RIGHT($A11), 2, 1, 1, "Medal Values")))/AI10,AI6)),"")</f>
        <v>2.0000010000000001</v>
      </c>
      <c r="AJ12" s="22">
        <f ca="1">IFERROR(IF(AJ9 &lt;= 0, "", IF(AJ4=1, SUM(INDIRECT(ADDRESS(RIGHT($A11),2,1,1,"Medal Values")):INDIRECT(ADDRESS(AJ10-1+RIGHT($A11), 2, 1, 1, "Medal Values")))/AJ10,AJ6)),"")</f>
        <v>2.0000010000000001</v>
      </c>
      <c r="AK12" s="22">
        <f ca="1">IFERROR(IF(AK9 &lt;= 0, "", IF(AK4=1, SUM(INDIRECT(ADDRESS(RIGHT($A11),2,1,1,"Medal Values")):INDIRECT(ADDRESS(AK10-1+RIGHT($A11), 2, 1, 1, "Medal Values")))/AK10,AK6)),"")</f>
        <v>2.0000010000000001</v>
      </c>
      <c r="AL12" s="22">
        <f ca="1">IFERROR(IF(AL9 &lt;= 0, "", IF(AL4=1, SUM(INDIRECT(ADDRESS(RIGHT($A11),2,1,1,"Medal Values")):INDIRECT(ADDRESS(AL10-1+RIGHT($A11), 2, 1, 1, "Medal Values")))/AL10,AL6)),"")</f>
        <v>1.5000005000000001</v>
      </c>
      <c r="AM12" s="22">
        <f ca="1">IFERROR(IF(AM9 &lt;= 0, "", IF(AM4=1, SUM(INDIRECT(ADDRESS(RIGHT($A11),2,1,1,"Medal Values")):INDIRECT(ADDRESS(AM10-1+RIGHT($A11), 2, 1, 1, "Medal Values")))/AM10,AM6)),"")</f>
        <v>2.0000010000000001</v>
      </c>
      <c r="AN12" s="22">
        <f ca="1">IFERROR(IF(AN9 &lt;= 0, "", IF(AN4=1, SUM(INDIRECT(ADDRESS(RIGHT($A11),2,1,1,"Medal Values")):INDIRECT(ADDRESS(AN10-1+RIGHT($A11), 2, 1, 1, "Medal Values")))/AN10,AN6)),"")</f>
        <v>2.0000010000000001</v>
      </c>
      <c r="AO12" s="22">
        <f ca="1">IFERROR(IF(AO9 &lt;= 0, "", IF(AO4=1, SUM(INDIRECT(ADDRESS(RIGHT($A11),2,1,1,"Medal Values")):INDIRECT(ADDRESS(AO10-1+RIGHT($A11), 2, 1, 1, "Medal Values")))/AO10,AO6)),"")</f>
        <v>2.0000010000000001</v>
      </c>
      <c r="AP12" s="22">
        <f ca="1">IFERROR(IF(AP9 &lt;= 0, "", IF(AP4=1, SUM(INDIRECT(ADDRESS(RIGHT($A11),2,1,1,"Medal Values")):INDIRECT(ADDRESS(AP10-1+RIGHT($A11), 2, 1, 1, "Medal Values")))/AP10,AP6)),"")</f>
        <v>2.0000010000000001</v>
      </c>
      <c r="AQ12" s="22">
        <f ca="1">IFERROR(IF(AQ9 &lt;= 0, "", IF(AQ4=1, SUM(INDIRECT(ADDRESS(RIGHT($A11),2,1,1,"Medal Values")):INDIRECT(ADDRESS(AQ10-1+RIGHT($A11), 2, 1, 1, "Medal Values")))/AQ10,AQ6)),"")</f>
        <v>2.0000010000000001</v>
      </c>
      <c r="AR12" s="22">
        <f ca="1">IFERROR(IF(AR9 &lt;= 0, "", IF(AR4=1, SUM(INDIRECT(ADDRESS(RIGHT($A11),2,1,1,"Medal Values")):INDIRECT(ADDRESS(AR10-1+RIGHT($A11), 2, 1, 1, "Medal Values")))/AR10,AR6)),"")</f>
        <v>2.0000010000000001</v>
      </c>
      <c r="AS12" s="22">
        <f ca="1">IFERROR(IF(AS9 &lt;= 0, "", IF(AS4=1, SUM(INDIRECT(ADDRESS(RIGHT($A11),2,1,1,"Medal Values")):INDIRECT(ADDRESS(AS10-1+RIGHT($A11), 2, 1, 1, "Medal Values")))/AS10,AS6)),"")</f>
        <v>2.0000010000000001</v>
      </c>
      <c r="AT12" s="22">
        <f ca="1">IFERROR(IF(AT9 &lt;= 0, "", IF(AT4=1, SUM(INDIRECT(ADDRESS(RIGHT($A11),2,1,1,"Medal Values")):INDIRECT(ADDRESS(AT10-1+RIGHT($A11), 2, 1, 1, "Medal Values")))/AT10,AT6)),"")</f>
        <v>2.0000010000000001</v>
      </c>
      <c r="AU12" s="22">
        <f ca="1">IFERROR(IF(AU9 &lt;= 0, "", IF(AU4=1, SUM(INDIRECT(ADDRESS(RIGHT($A11),2,1,1,"Medal Values")):INDIRECT(ADDRESS(AU10-1+RIGHT($A11), 2, 1, 1, "Medal Values")))/AU10,AU6)),"")</f>
        <v>2.0000010000000001</v>
      </c>
      <c r="AV12" s="22">
        <f ca="1">IFERROR(IF(AV9 &lt;= 0, "", IF(AV4=1, SUM(INDIRECT(ADDRESS(RIGHT($A11),2,1,1,"Medal Values")):INDIRECT(ADDRESS(AV10-1+RIGHT($A11), 2, 1, 1, "Medal Values")))/AV10,AV6)),"")</f>
        <v>2.0000010000000001</v>
      </c>
      <c r="AW12" s="22">
        <f ca="1">IFERROR(IF(AW9 &lt;= 0, "", IF(AW4=1, SUM(INDIRECT(ADDRESS(RIGHT($A11),2,1,1,"Medal Values")):INDIRECT(ADDRESS(AW10-1+RIGHT($A11), 2, 1, 1, "Medal Values")))/AW10,AW6)),"")</f>
        <v>2.0000010000000001</v>
      </c>
      <c r="AX12" s="22">
        <f ca="1">IFERROR(IF(AX9 &lt;= 0, "", IF(AX4=1, SUM(INDIRECT(ADDRESS(RIGHT($A11),2,1,1,"Medal Values")):INDIRECT(ADDRESS(AX10-1+RIGHT($A11), 2, 1, 1, "Medal Values")))/AX10,AX6)),"")</f>
        <v>2.0000010000000001</v>
      </c>
      <c r="AY12" s="22">
        <f ca="1">IFERROR(IF(AY9 &lt;= 0, "", IF(AY4=1, SUM(INDIRECT(ADDRESS(RIGHT($A11),2,1,1,"Medal Values")):INDIRECT(ADDRESS(AY10-1+RIGHT($A11), 2, 1, 1, "Medal Values")))/AY10,AY6)),"")</f>
        <v>2.0000010000000001</v>
      </c>
      <c r="AZ12" s="22">
        <f ca="1">IFERROR(IF(AZ9 &lt;= 0, "", IF(AZ4=1, SUM(INDIRECT(ADDRESS(RIGHT($A11),2,1,1,"Medal Values")):INDIRECT(ADDRESS(AZ10-1+RIGHT($A11), 2, 1, 1, "Medal Values")))/AZ10,AZ6)),"")</f>
        <v>2.0000010000000001</v>
      </c>
      <c r="BA12" s="22" t="str">
        <f ca="1">IFERROR(IF(BA9 &lt;= 0, "", IF(BA4=1, SUM(INDIRECT(ADDRESS(RIGHT($A11),2,1,1,"Medal Values")):INDIRECT(ADDRESS(BA10-1+RIGHT($A11), 2, 1, 1, "Medal Values")))/BA10,BA6)),"")</f>
        <v/>
      </c>
      <c r="BB12" s="22">
        <f ca="1">IFERROR(IF(BB9 &lt;= 0, "", IF(BB4=1, SUM(INDIRECT(ADDRESS(RIGHT($A11),2,1,1,"Medal Values")):INDIRECT(ADDRESS(BB10-1+RIGHT($A11), 2, 1, 1, "Medal Values")))/BB10,BB6)),"")</f>
        <v>2.0000010000000001</v>
      </c>
      <c r="BC12" s="22">
        <f ca="1">IFERROR(IF(BC9 &lt;= 0, "", IF(BC4=1, SUM(INDIRECT(ADDRESS(RIGHT($A11),2,1,1,"Medal Values")):INDIRECT(ADDRESS(BC10-1+RIGHT($A11), 2, 1, 1, "Medal Values")))/BC10,BC6)),"")</f>
        <v>2.0000010000000001</v>
      </c>
      <c r="BD12" s="22">
        <f ca="1">IFERROR(IF(BD9 &lt;= 0, "", IF(BD4=1, SUM(INDIRECT(ADDRESS(RIGHT($A11),2,1,1,"Medal Values")):INDIRECT(ADDRESS(BD10-1+RIGHT($A11), 2, 1, 1, "Medal Values")))/BD10,BD6)),"")</f>
        <v>2.0000010000000001</v>
      </c>
      <c r="BE12" s="22">
        <f ca="1">IFERROR(IF(BE9 &lt;= 0, "", IF(BE4=1, SUM(INDIRECT(ADDRESS(RIGHT($A11),2,1,1,"Medal Values")):INDIRECT(ADDRESS(BE10-1+RIGHT($A11), 2, 1, 1, "Medal Values")))/BE10,BE6)),"")</f>
        <v>2.0000010000000001</v>
      </c>
      <c r="BF12" s="22">
        <f ca="1">IFERROR(IF(BF9 &lt;= 0, "", IF(BF4=1, SUM(INDIRECT(ADDRESS(RIGHT($A11),2,1,1,"Medal Values")):INDIRECT(ADDRESS(BF10-1+RIGHT($A11), 2, 1, 1, "Medal Values")))/BF10,BF6)),"")</f>
        <v>2.5005005000000002</v>
      </c>
      <c r="BG12" s="22">
        <f ca="1">IFERROR(IF(BG9 &lt;= 0, "", IF(BG4=1, SUM(INDIRECT(ADDRESS(RIGHT($A11),2,1,1,"Medal Values")):INDIRECT(ADDRESS(BG10-1+RIGHT($A11), 2, 1, 1, "Medal Values")))/BG10,BG6)),"")</f>
        <v>2.0000010000000001</v>
      </c>
      <c r="BH12" s="22">
        <f ca="1">IFERROR(IF(BH9 &lt;= 0, "", IF(BH4=1, SUM(INDIRECT(ADDRESS(RIGHT($A11),2,1,1,"Medal Values")):INDIRECT(ADDRESS(BH10-1+RIGHT($A11), 2, 1, 1, "Medal Values")))/BH10,BH6)),"")</f>
        <v>2.0000010000000001</v>
      </c>
      <c r="BI12" s="22">
        <f ca="1">IFERROR(IF(BI9 &lt;= 0, "", IF(BI4=1, SUM(INDIRECT(ADDRESS(RIGHT($A11),2,1,1,"Medal Values")):INDIRECT(ADDRESS(BI10-1+RIGHT($A11), 2, 1, 1, "Medal Values")))/BI10,BI6)),"")</f>
        <v>2.0000010000000001</v>
      </c>
      <c r="BJ12" s="22">
        <f ca="1">IFERROR(IF(BJ9 &lt;= 0, "", IF(BJ4=1, SUM(INDIRECT(ADDRESS(RIGHT($A11),2,1,1,"Medal Values")):INDIRECT(ADDRESS(BJ10-1+RIGHT($A11), 2, 1, 1, "Medal Values")))/BJ10,BJ6)),"")</f>
        <v>2.0000010000000001</v>
      </c>
      <c r="BK12" s="22">
        <f ca="1">IFERROR(IF(BK9 &lt;= 0, "", IF(BK4=1, SUM(INDIRECT(ADDRESS(RIGHT($A11),2,1,1,"Medal Values")):INDIRECT(ADDRESS(BK10-1+RIGHT($A11), 2, 1, 1, "Medal Values")))/BK10,BK6)),"")</f>
        <v>2.0000010000000001</v>
      </c>
      <c r="BL12" s="22">
        <f ca="1">IFERROR(IF(BL9 &lt;= 0, "", IF(BL4=1, SUM(INDIRECT(ADDRESS(RIGHT($A11),2,1,1,"Medal Values")):INDIRECT(ADDRESS(BL10-1+RIGHT($A11), 2, 1, 1, "Medal Values")))/BL10,BL6)),"")</f>
        <v>1.5000005000000001</v>
      </c>
      <c r="BM12" s="22" t="str">
        <f ca="1">IFERROR(IF(BM9 &lt;= 0, "", IF(BM4=1, SUM(INDIRECT(ADDRESS(RIGHT($A11),2,1,1,"Medal Values")):INDIRECT(ADDRESS(BM10-1+RIGHT($A11), 2, 1, 1, "Medal Values")))/BM10,BM6)),"")</f>
        <v/>
      </c>
      <c r="BN12" s="22" t="str">
        <f ca="1">IFERROR(IF(BN9 &lt;= 0, "", IF(BN4=1, SUM(INDIRECT(ADDRESS(RIGHT($A11),2,1,1,"Medal Values")):INDIRECT(ADDRESS(BN10-1+RIGHT($A11), 2, 1, 1, "Medal Values")))/BN10,BN6)),"")</f>
        <v/>
      </c>
      <c r="BO12" s="22">
        <f ca="1">IFERROR(IF(BO9 &lt;= 0, "", IF(BO4=1, SUM(INDIRECT(ADDRESS(RIGHT($A11),2,1,1,"Medal Values")):INDIRECT(ADDRESS(BO10-1+RIGHT($A11), 2, 1, 1, "Medal Values")))/BO10,BO6)),"")</f>
        <v>2.0000010000000001</v>
      </c>
      <c r="BP12" s="22">
        <f ca="1">IFERROR(IF(BP9 &lt;= 0, "", IF(BP4=1, SUM(INDIRECT(ADDRESS(RIGHT($A11),2,1,1,"Medal Values")):INDIRECT(ADDRESS(BP10-1+RIGHT($A11), 2, 1, 1, "Medal Values")))/BP10,BP6)),"")</f>
        <v>2.0000010000000001</v>
      </c>
      <c r="BQ12" s="22">
        <f ca="1">IFERROR(IF(BQ9 &lt;= 0, "", IF(BQ4=1, SUM(INDIRECT(ADDRESS(RIGHT($A11),2,1,1,"Medal Values")):INDIRECT(ADDRESS(BQ10-1+RIGHT($A11), 2, 1, 1, "Medal Values")))/BQ10,BQ6)),"")</f>
        <v>1.5000005000000001</v>
      </c>
      <c r="BR12" s="22">
        <f ca="1">IFERROR(IF(BR9 &lt;= 0, "", IF(BR4=1, SUM(INDIRECT(ADDRESS(RIGHT($A11),2,1,1,"Medal Values")):INDIRECT(ADDRESS(BR10-1+RIGHT($A11), 2, 1, 1, "Medal Values")))/BR10,BR6)),"")</f>
        <v>2.0000010000000001</v>
      </c>
      <c r="BS12" s="22">
        <f ca="1">IFERROR(IF(BS9 &lt;= 0, "", IF(BS4=1, SUM(INDIRECT(ADDRESS(RIGHT($A11),2,1,1,"Medal Values")):INDIRECT(ADDRESS(BS10-1+RIGHT($A11), 2, 1, 1, "Medal Values")))/BS10,BS6)),"")</f>
        <v>2.0000010000000001</v>
      </c>
      <c r="BT12" s="22">
        <f ca="1">IFERROR(IF(BT9 &lt;= 0, "", IF(BT4=1, SUM(INDIRECT(ADDRESS(RIGHT($A11),2,1,1,"Medal Values")):INDIRECT(ADDRESS(BT10-1+RIGHT($A11), 2, 1, 1, "Medal Values")))/BT10,BT6)),"")</f>
        <v>2.5005005000000002</v>
      </c>
      <c r="BU12" s="22">
        <f ca="1">IFERROR(IF(BU9 &lt;= 0, "", IF(BU4=1, SUM(INDIRECT(ADDRESS(RIGHT($A11),2,1,1,"Medal Values")):INDIRECT(ADDRESS(BU10-1+RIGHT($A11), 2, 1, 1, "Medal Values")))/BU10,BU6)),"")</f>
        <v>2.0000010000000001</v>
      </c>
      <c r="BV12" s="22">
        <f ca="1">IFERROR(IF(BV9 &lt;= 0, "", IF(BV4=1, SUM(INDIRECT(ADDRESS(RIGHT($A11),2,1,1,"Medal Values")):INDIRECT(ADDRESS(BV10-1+RIGHT($A11), 2, 1, 1, "Medal Values")))/BV10,BV6)),"")</f>
        <v>2.0000010000000001</v>
      </c>
      <c r="BW12" s="22">
        <f ca="1">IFERROR(IF(BW9 &lt;= 0, "", IF(BW4=1, SUM(INDIRECT(ADDRESS(RIGHT($A11),2,1,1,"Medal Values")):INDIRECT(ADDRESS(BW10-1+RIGHT($A11), 2, 1, 1, "Medal Values")))/BW10,BW6)),"")</f>
        <v>2.0000010000000001</v>
      </c>
      <c r="BX12" s="22">
        <f ca="1">IFERROR(IF(BX9 &lt;= 0, "", IF(BX4=1, SUM(INDIRECT(ADDRESS(RIGHT($A11),2,1,1,"Medal Values")):INDIRECT(ADDRESS(BX10-1+RIGHT($A11), 2, 1, 1, "Medal Values")))/BX10,BX6)),"")</f>
        <v>2.0000010000000001</v>
      </c>
      <c r="BY12" s="22" t="str">
        <f ca="1">IFERROR(IF(BY9 &lt;= 0, "", IF(BY4=1, SUM(INDIRECT(ADDRESS(RIGHT($A11),2,1,1,"Medal Values")):INDIRECT(ADDRESS(BY10-1+RIGHT($A11), 2, 1, 1, "Medal Values")))/BY10,BY6)),"")</f>
        <v/>
      </c>
      <c r="BZ12" s="22" t="str">
        <f ca="1">IFERROR(IF(BZ9 &lt;= 0, "", IF(BZ4=1, SUM(INDIRECT(ADDRESS(RIGHT($A11),2,1,1,"Medal Values")):INDIRECT(ADDRESS(BZ10-1+RIGHT($A11), 2, 1, 1, "Medal Values")))/BZ10,BZ6)),"")</f>
        <v/>
      </c>
      <c r="CA12" s="22">
        <f ca="1">IFERROR(IF(CA9 &lt;= 0, "", IF(CA4=1, SUM(INDIRECT(ADDRESS(RIGHT($A11),2,1,1,"Medal Values")):INDIRECT(ADDRESS(CA10-1+RIGHT($A11), 2, 1, 1, "Medal Values")))/CA10,CA6)),"")</f>
        <v>2.0000010000000001</v>
      </c>
      <c r="CB12" s="22">
        <f ca="1">IFERROR(IF(CB9 &lt;= 0, "", IF(CB4=1, SUM(INDIRECT(ADDRESS(RIGHT($A11),2,1,1,"Medal Values")):INDIRECT(ADDRESS(CB10-1+RIGHT($A11), 2, 1, 1, "Medal Values")))/CB10,CB6)),"")</f>
        <v>2.0000010000000001</v>
      </c>
      <c r="CC12" s="22">
        <f ca="1">IFERROR(IF(CC9 &lt;= 0, "", IF(CC4=1, SUM(INDIRECT(ADDRESS(RIGHT($A11),2,1,1,"Medal Values")):INDIRECT(ADDRESS(CC10-1+RIGHT($A11), 2, 1, 1, "Medal Values")))/CC10,CC6)),"")</f>
        <v>1.0000003333333334</v>
      </c>
      <c r="CD12" s="22">
        <f ca="1">IFERROR(IF(CD9 &lt;= 0, "", IF(CD4=1, SUM(INDIRECT(ADDRESS(RIGHT($A11),2,1,1,"Medal Values")):INDIRECT(ADDRESS(CD10-1+RIGHT($A11), 2, 1, 1, "Medal Values")))/CD10,CD6)),"")</f>
        <v>2.0000010000000001</v>
      </c>
      <c r="CE12" s="22" t="str">
        <f ca="1">IFERROR(IF(CE9 &lt;= 0, "", IF(CE4=1, SUM(INDIRECT(ADDRESS(RIGHT($A11),2,1,1,"Medal Values")):INDIRECT(ADDRESS(CE10-1+RIGHT($A11), 2, 1, 1, "Medal Values")))/CE10,CE6)),"")</f>
        <v/>
      </c>
      <c r="CF12" s="22">
        <f ca="1">IFERROR(IF(CF9 &lt;= 0, "", IF(CF4=1, SUM(INDIRECT(ADDRESS(RIGHT($A11),2,1,1,"Medal Values")):INDIRECT(ADDRESS(CF10-1+RIGHT($A11), 2, 1, 1, "Medal Values")))/CF10,CF6)),"")</f>
        <v>2.0000010000000001</v>
      </c>
      <c r="CG12" s="22">
        <f ca="1">IFERROR(IF(CG9 &lt;= 0, "", IF(CG4=1, SUM(INDIRECT(ADDRESS(RIGHT($A11),2,1,1,"Medal Values")):INDIRECT(ADDRESS(CG10-1+RIGHT($A11), 2, 1, 1, "Medal Values")))/CG10,CG6)),"")</f>
        <v>2.5005005000000002</v>
      </c>
      <c r="CH12" s="22">
        <f ca="1">IFERROR(IF(CH9 &lt;= 0, "", IF(CH4=1, SUM(INDIRECT(ADDRESS(RIGHT($A11),2,1,1,"Medal Values")):INDIRECT(ADDRESS(CH10-1+RIGHT($A11), 2, 1, 1, "Medal Values")))/CH10,CH6)),"")</f>
        <v>2.0000010000000001</v>
      </c>
      <c r="CI12" s="22">
        <f ca="1">IFERROR(IF(CI9 &lt;= 0, "", IF(CI4=1, SUM(INDIRECT(ADDRESS(RIGHT($A11),2,1,1,"Medal Values")):INDIRECT(ADDRESS(CI10-1+RIGHT($A11), 2, 1, 1, "Medal Values")))/CI10,CI6)),"")</f>
        <v>2.0000010000000001</v>
      </c>
      <c r="CJ12" s="22">
        <f ca="1">IFERROR(IF(CJ9 &lt;= 0, "", IF(CJ4=1, SUM(INDIRECT(ADDRESS(RIGHT($A11),2,1,1,"Medal Values")):INDIRECT(ADDRESS(CJ10-1+RIGHT($A11), 2, 1, 1, "Medal Values")))/CJ10,CJ6)),"")</f>
        <v>2.0000010000000001</v>
      </c>
      <c r="CK12" s="22">
        <f ca="1">IFERROR(IF(CK9 &lt;= 0, "", IF(CK4=1, SUM(INDIRECT(ADDRESS(RIGHT($A11),2,1,1,"Medal Values")):INDIRECT(ADDRESS(CK10-1+RIGHT($A11), 2, 1, 1, "Medal Values")))/CK10,CK6)),"")</f>
        <v>2.0000010000000001</v>
      </c>
      <c r="CL12" s="22" t="str">
        <f ca="1">IFERROR(IF(CL9 &lt;= 0, "", IF(CL4=1, SUM(INDIRECT(ADDRESS(RIGHT($A11),2,1,1,"Medal Values")):INDIRECT(ADDRESS(CL10-1+RIGHT($A11), 2, 1, 1, "Medal Values")))/CL10,CL6)),"")</f>
        <v/>
      </c>
      <c r="CM12" s="22">
        <f ca="1">IFERROR(IF(CM9 &lt;= 0, "", IF(CM4=1, SUM(INDIRECT(ADDRESS(RIGHT($A11),2,1,1,"Medal Values")):INDIRECT(ADDRESS(CM10-1+RIGHT($A11), 2, 1, 1, "Medal Values")))/CM10,CM6)),"")</f>
        <v>2.0000010000000001</v>
      </c>
      <c r="CN12" s="22">
        <f ca="1">IFERROR(IF(CN9 &lt;= 0, "", IF(CN4=1, SUM(INDIRECT(ADDRESS(RIGHT($A11),2,1,1,"Medal Values")):INDIRECT(ADDRESS(CN10-1+RIGHT($A11), 2, 1, 1, "Medal Values")))/CN10,CN6)),"")</f>
        <v>2.0000010000000001</v>
      </c>
      <c r="CO12" s="22">
        <f ca="1">IFERROR(IF(CO9 &lt;= 0, "", IF(CO4=1, SUM(INDIRECT(ADDRESS(RIGHT($A11),2,1,1,"Medal Values")):INDIRECT(ADDRESS(CO10-1+RIGHT($A11), 2, 1, 1, "Medal Values")))/CO10,CO6)),"")</f>
        <v>2.0000010000000001</v>
      </c>
      <c r="CP12" s="22">
        <f ca="1">IFERROR(IF(CP9 &lt;= 0, "", IF(CP4=1, SUM(INDIRECT(ADDRESS(RIGHT($A11),2,1,1,"Medal Values")):INDIRECT(ADDRESS(CP10-1+RIGHT($A11), 2, 1, 1, "Medal Values")))/CP10,CP6)),"")</f>
        <v>2.0000010000000001</v>
      </c>
      <c r="CQ12" s="22">
        <f ca="1">IFERROR(IF(CQ9 &lt;= 0, "", IF(CQ4=1, SUM(INDIRECT(ADDRESS(RIGHT($A11),2,1,1,"Medal Values")):INDIRECT(ADDRESS(CQ10-1+RIGHT($A11), 2, 1, 1, "Medal Values")))/CQ10,CQ6)),"")</f>
        <v>2.0000010000000001</v>
      </c>
      <c r="CR12" s="22">
        <f ca="1">IFERROR(IF(CR9 &lt;= 0, "", IF(CR4=1, SUM(INDIRECT(ADDRESS(RIGHT($A11),2,1,1,"Medal Values")):INDIRECT(ADDRESS(CR10-1+RIGHT($A11), 2, 1, 1, "Medal Values")))/CR10,CR6)),"")</f>
        <v>1.5000005000000001</v>
      </c>
      <c r="CS12" s="22">
        <f ca="1">IFERROR(IF(CS9 &lt;= 0, "", IF(CS4=1, SUM(INDIRECT(ADDRESS(RIGHT($A11),2,1,1,"Medal Values")):INDIRECT(ADDRESS(CS10-1+RIGHT($A11), 2, 1, 1, "Medal Values")))/CS10,CS6)),"")</f>
        <v>2.0000010000000001</v>
      </c>
      <c r="CT12" s="22">
        <f ca="1">IFERROR(IF(CT9 &lt;= 0, "", IF(CT4=1, SUM(INDIRECT(ADDRESS(RIGHT($A11),2,1,1,"Medal Values")):INDIRECT(ADDRESS(CT10-1+RIGHT($A11), 2, 1, 1, "Medal Values")))/CT10,CT6)),"")</f>
        <v>2.0000010000000001</v>
      </c>
    </row>
    <row r="13" spans="1:98" hidden="1" x14ac:dyDescent="0.3">
      <c r="A13" s="12" t="s">
        <v>46</v>
      </c>
      <c r="B13">
        <f ca="1">IFERROR(MATCH(B11,'Each Gender Events'!$A:$A,0) + 1, "")</f>
        <v>14</v>
      </c>
      <c r="C13">
        <f ca="1">IFERROR(MATCH(C11,'Each Gender Events'!$A:$A,0) + 1, "")</f>
        <v>11</v>
      </c>
      <c r="D13">
        <f ca="1">IFERROR(MATCH(D11,'Each Gender Events'!$A:$A,0) + 1, "")</f>
        <v>9</v>
      </c>
      <c r="E13">
        <f ca="1">IFERROR(MATCH(E11,'Each Gender Events'!$A:$A,0) + 1, "")</f>
        <v>31</v>
      </c>
      <c r="F13" t="str">
        <f ca="1">IFERROR(MATCH(F11,'Each Gender Events'!$A:$A,0) + 1, "")</f>
        <v/>
      </c>
      <c r="G13">
        <f ca="1">IFERROR(MATCH(G11,'Each Gender Events'!$A:$A,0) + 1, "")</f>
        <v>19</v>
      </c>
      <c r="H13">
        <f ca="1">IFERROR(MATCH(H11,'Each Gender Events'!$A:$A,0) + 1, "")</f>
        <v>43</v>
      </c>
      <c r="I13">
        <f ca="1">IFERROR(MATCH(I11,'Each Gender Events'!$A:$A,0) + 1, "")</f>
        <v>15</v>
      </c>
      <c r="J13">
        <f ca="1">IFERROR(MATCH(J11,'Each Gender Events'!$A:$A,0) + 1, "")</f>
        <v>63</v>
      </c>
      <c r="K13">
        <f ca="1">IFERROR(MATCH(K11,'Each Gender Events'!$A:$A,0) + 1, "")</f>
        <v>79</v>
      </c>
      <c r="L13" t="str">
        <f ca="1">IFERROR(MATCH(L11,'Each Gender Events'!$A:$A,0) + 1, "")</f>
        <v/>
      </c>
      <c r="M13" t="str">
        <f ca="1">IFERROR(MATCH(M11,'Each Gender Events'!$A:$A,0) + 1, "")</f>
        <v/>
      </c>
      <c r="N13">
        <f ca="1">IFERROR(MATCH(N11,'Each Gender Events'!$A:$A,0) + 1, "")</f>
        <v>20</v>
      </c>
      <c r="O13">
        <f ca="1">IFERROR(MATCH(O11,'Each Gender Events'!$A:$A,0) + 1, "")</f>
        <v>59</v>
      </c>
      <c r="P13">
        <f ca="1">IFERROR(MATCH(P11,'Each Gender Events'!$A:$A,0) + 1, "")</f>
        <v>14</v>
      </c>
      <c r="Q13">
        <f ca="1">IFERROR(MATCH(Q11,'Each Gender Events'!$A:$A,0) + 1, "")</f>
        <v>14</v>
      </c>
      <c r="R13">
        <f ca="1">IFERROR(MATCH(R11,'Each Gender Events'!$A:$A,0) + 1, "")</f>
        <v>8</v>
      </c>
      <c r="S13">
        <f ca="1">IFERROR(MATCH(S11,'Each Gender Events'!$A:$A,0) + 1, "")</f>
        <v>16</v>
      </c>
      <c r="T13">
        <f ca="1">IFERROR(MATCH(T11,'Each Gender Events'!$A:$A,0) + 1, "")</f>
        <v>62</v>
      </c>
      <c r="U13">
        <f ca="1">IFERROR(MATCH(U11,'Each Gender Events'!$A:$A,0) + 1, "")</f>
        <v>14</v>
      </c>
      <c r="V13">
        <f ca="1">IFERROR(MATCH(V11,'Each Gender Events'!$A:$A,0) + 1, "")</f>
        <v>60</v>
      </c>
      <c r="W13">
        <f ca="1">IFERROR(MATCH(W11,'Each Gender Events'!$A:$A,0) + 1, "")</f>
        <v>14</v>
      </c>
      <c r="X13">
        <f ca="1">IFERROR(MATCH(X11,'Each Gender Events'!$A:$A,0) + 1, "")</f>
        <v>14</v>
      </c>
      <c r="Y13">
        <f ca="1">IFERROR(MATCH(Y11,'Each Gender Events'!$A:$A,0) + 1, "")</f>
        <v>15</v>
      </c>
      <c r="Z13">
        <f ca="1">IFERROR(MATCH(Z11,'Each Gender Events'!$A:$A,0) + 1, "")</f>
        <v>16</v>
      </c>
      <c r="AA13">
        <f ca="1">IFERROR(MATCH(AA11,'Each Gender Events'!$A:$A,0) + 1, "")</f>
        <v>17</v>
      </c>
      <c r="AB13">
        <f ca="1">IFERROR(MATCH(AB11,'Each Gender Events'!$A:$A,0) + 1, "")</f>
        <v>31</v>
      </c>
      <c r="AC13">
        <f ca="1">IFERROR(MATCH(AC11,'Each Gender Events'!$A:$A,0) + 1, "")</f>
        <v>15</v>
      </c>
      <c r="AD13" t="str">
        <f ca="1">IFERROR(MATCH(AD11,'Each Gender Events'!$A:$A,0) + 1, "")</f>
        <v/>
      </c>
      <c r="AE13">
        <f ca="1">IFERROR(MATCH(AE11,'Each Gender Events'!$A:$A,0) + 1, "")</f>
        <v>21</v>
      </c>
      <c r="AF13">
        <f ca="1">IFERROR(MATCH(AF11,'Each Gender Events'!$A:$A,0) + 1, "")</f>
        <v>31</v>
      </c>
      <c r="AG13">
        <f ca="1">IFERROR(MATCH(AG11,'Each Gender Events'!$A:$A,0) + 1, "")</f>
        <v>14</v>
      </c>
      <c r="AH13">
        <f ca="1">IFERROR(MATCH(AH11,'Each Gender Events'!$A:$A,0) + 1, "")</f>
        <v>4</v>
      </c>
      <c r="AI13">
        <f ca="1">IFERROR(MATCH(AI11,'Each Gender Events'!$A:$A,0) + 1, "")</f>
        <v>14</v>
      </c>
      <c r="AJ13">
        <f ca="1">IFERROR(MATCH(AJ11,'Each Gender Events'!$A:$A,0) + 1, "")</f>
        <v>15</v>
      </c>
      <c r="AK13">
        <f ca="1">IFERROR(MATCH(AK11,'Each Gender Events'!$A:$A,0) + 1, "")</f>
        <v>4</v>
      </c>
      <c r="AL13">
        <f ca="1">IFERROR(MATCH(AL11,'Each Gender Events'!$A:$A,0) + 1, "")</f>
        <v>31</v>
      </c>
      <c r="AM13">
        <f ca="1">IFERROR(MATCH(AM11,'Each Gender Events'!$A:$A,0) + 1, "")</f>
        <v>15</v>
      </c>
      <c r="AN13">
        <f ca="1">IFERROR(MATCH(AN11,'Each Gender Events'!$A:$A,0) + 1, "")</f>
        <v>15</v>
      </c>
      <c r="AO13">
        <f ca="1">IFERROR(MATCH(AO11,'Each Gender Events'!$A:$A,0) + 1, "")</f>
        <v>31</v>
      </c>
      <c r="AP13">
        <f ca="1">IFERROR(MATCH(AP11,'Each Gender Events'!$A:$A,0) + 1, "")</f>
        <v>20</v>
      </c>
      <c r="AQ13">
        <f ca="1">IFERROR(MATCH(AQ11,'Each Gender Events'!$A:$A,0) + 1, "")</f>
        <v>14</v>
      </c>
      <c r="AR13">
        <f ca="1">IFERROR(MATCH(AR11,'Each Gender Events'!$A:$A,0) + 1, "")</f>
        <v>43</v>
      </c>
      <c r="AS13">
        <f ca="1">IFERROR(MATCH(AS11,'Each Gender Events'!$A:$A,0) + 1, "")</f>
        <v>15</v>
      </c>
      <c r="AT13">
        <f ca="1">IFERROR(MATCH(AT11,'Each Gender Events'!$A:$A,0) + 1, "")</f>
        <v>16</v>
      </c>
      <c r="AU13">
        <f ca="1">IFERROR(MATCH(AU11,'Each Gender Events'!$A:$A,0) + 1, "")</f>
        <v>14</v>
      </c>
      <c r="AV13">
        <f ca="1">IFERROR(MATCH(AV11,'Each Gender Events'!$A:$A,0) + 1, "")</f>
        <v>16</v>
      </c>
      <c r="AW13">
        <f ca="1">IFERROR(MATCH(AW11,'Each Gender Events'!$A:$A,0) + 1, "")</f>
        <v>16</v>
      </c>
      <c r="AX13">
        <f ca="1">IFERROR(MATCH(AX11,'Each Gender Events'!$A:$A,0) + 1, "")</f>
        <v>9</v>
      </c>
      <c r="AY13">
        <f ca="1">IFERROR(MATCH(AY11,'Each Gender Events'!$A:$A,0) + 1, "")</f>
        <v>19</v>
      </c>
      <c r="AZ13">
        <f ca="1">IFERROR(MATCH(AZ11,'Each Gender Events'!$A:$A,0) + 1, "")</f>
        <v>14</v>
      </c>
      <c r="BA13" t="str">
        <f ca="1">IFERROR(MATCH(BA11,'Each Gender Events'!$A:$A,0) + 1, "")</f>
        <v/>
      </c>
      <c r="BB13">
        <f ca="1">IFERROR(MATCH(BB11,'Each Gender Events'!$A:$A,0) + 1, "")</f>
        <v>4</v>
      </c>
      <c r="BC13">
        <f ca="1">IFERROR(MATCH(BC11,'Each Gender Events'!$A:$A,0) + 1, "")</f>
        <v>16</v>
      </c>
      <c r="BD13">
        <f ca="1">IFERROR(MATCH(BD11,'Each Gender Events'!$A:$A,0) + 1, "")</f>
        <v>19</v>
      </c>
      <c r="BE13">
        <f ca="1">IFERROR(MATCH(BE11,'Each Gender Events'!$A:$A,0) + 1, "")</f>
        <v>14</v>
      </c>
      <c r="BF13">
        <f ca="1">IFERROR(MATCH(BF11,'Each Gender Events'!$A:$A,0) + 1, "")</f>
        <v>16</v>
      </c>
      <c r="BG13">
        <f ca="1">IFERROR(MATCH(BG11,'Each Gender Events'!$A:$A,0) + 1, "")</f>
        <v>15</v>
      </c>
      <c r="BH13">
        <f ca="1">IFERROR(MATCH(BH11,'Each Gender Events'!$A:$A,0) + 1, "")</f>
        <v>15</v>
      </c>
      <c r="BI13">
        <f ca="1">IFERROR(MATCH(BI11,'Each Gender Events'!$A:$A,0) + 1, "")</f>
        <v>36</v>
      </c>
      <c r="BJ13">
        <f ca="1">IFERROR(MATCH(BJ11,'Each Gender Events'!$A:$A,0) + 1, "")</f>
        <v>8</v>
      </c>
      <c r="BK13">
        <f ca="1">IFERROR(MATCH(BK11,'Each Gender Events'!$A:$A,0) + 1, "")</f>
        <v>5</v>
      </c>
      <c r="BL13">
        <f ca="1">IFERROR(MATCH(BL11,'Each Gender Events'!$A:$A,0) + 1, "")</f>
        <v>15</v>
      </c>
      <c r="BM13" t="str">
        <f ca="1">IFERROR(MATCH(BM11,'Each Gender Events'!$A:$A,0) + 1, "")</f>
        <v/>
      </c>
      <c r="BN13" t="str">
        <f ca="1">IFERROR(MATCH(BN11,'Each Gender Events'!$A:$A,0) + 1, "")</f>
        <v/>
      </c>
      <c r="BO13">
        <f ca="1">IFERROR(MATCH(BO11,'Each Gender Events'!$A:$A,0) + 1, "")</f>
        <v>31</v>
      </c>
      <c r="BP13">
        <f ca="1">IFERROR(MATCH(BP11,'Each Gender Events'!$A:$A,0) + 1, "")</f>
        <v>9</v>
      </c>
      <c r="BQ13">
        <f ca="1">IFERROR(MATCH(BQ11,'Each Gender Events'!$A:$A,0) + 1, "")</f>
        <v>4</v>
      </c>
      <c r="BR13">
        <f ca="1">IFERROR(MATCH(BR11,'Each Gender Events'!$A:$A,0) + 1, "")</f>
        <v>4</v>
      </c>
      <c r="BS13">
        <f ca="1">IFERROR(MATCH(BS11,'Each Gender Events'!$A:$A,0) + 1, "")</f>
        <v>26</v>
      </c>
      <c r="BT13">
        <f ca="1">IFERROR(MATCH(BT11,'Each Gender Events'!$A:$A,0) + 1, "")</f>
        <v>76</v>
      </c>
      <c r="BU13">
        <f ca="1">IFERROR(MATCH(BU11,'Each Gender Events'!$A:$A,0) + 1, "")</f>
        <v>4</v>
      </c>
      <c r="BV13">
        <f ca="1">IFERROR(MATCH(BV11,'Each Gender Events'!$A:$A,0) + 1, "")</f>
        <v>43</v>
      </c>
      <c r="BW13">
        <f ca="1">IFERROR(MATCH(BW11,'Each Gender Events'!$A:$A,0) + 1, "")</f>
        <v>14</v>
      </c>
      <c r="BX13">
        <f ca="1">IFERROR(MATCH(BX11,'Each Gender Events'!$A:$A,0) + 1, "")</f>
        <v>4</v>
      </c>
      <c r="BY13" t="str">
        <f ca="1">IFERROR(MATCH(BY11,'Each Gender Events'!$A:$A,0) + 1, "")</f>
        <v/>
      </c>
      <c r="BZ13" t="str">
        <f ca="1">IFERROR(MATCH(BZ11,'Each Gender Events'!$A:$A,0) + 1, "")</f>
        <v/>
      </c>
      <c r="CA13">
        <f ca="1">IFERROR(MATCH(CA11,'Each Gender Events'!$A:$A,0) + 1, "")</f>
        <v>19</v>
      </c>
      <c r="CB13">
        <f ca="1">IFERROR(MATCH(CB11,'Each Gender Events'!$A:$A,0) + 1, "")</f>
        <v>29</v>
      </c>
      <c r="CC13">
        <f ca="1">IFERROR(MATCH(CC11,'Each Gender Events'!$A:$A,0) + 1, "")</f>
        <v>14</v>
      </c>
      <c r="CD13">
        <f ca="1">IFERROR(MATCH(CD11,'Each Gender Events'!$A:$A,0) + 1, "")</f>
        <v>37</v>
      </c>
      <c r="CE13" t="str">
        <f ca="1">IFERROR(MATCH(CE11,'Each Gender Events'!$A:$A,0) + 1, "")</f>
        <v/>
      </c>
      <c r="CF13">
        <f ca="1">IFERROR(MATCH(CF11,'Each Gender Events'!$A:$A,0) + 1, "")</f>
        <v>18</v>
      </c>
      <c r="CG13">
        <f ca="1">IFERROR(MATCH(CG11,'Each Gender Events'!$A:$A,0) + 1, "")</f>
        <v>49</v>
      </c>
      <c r="CH13">
        <f ca="1">IFERROR(MATCH(CH11,'Each Gender Events'!$A:$A,0) + 1, "")</f>
        <v>94</v>
      </c>
      <c r="CI13">
        <f ca="1">IFERROR(MATCH(CI11,'Each Gender Events'!$A:$A,0) + 1, "")</f>
        <v>9</v>
      </c>
      <c r="CJ13">
        <f ca="1">IFERROR(MATCH(CJ11,'Each Gender Events'!$A:$A,0) + 1, "")</f>
        <v>23</v>
      </c>
      <c r="CK13">
        <f ca="1">IFERROR(MATCH(CK11,'Each Gender Events'!$A:$A,0) + 1, "")</f>
        <v>27</v>
      </c>
      <c r="CL13" t="str">
        <f ca="1">IFERROR(MATCH(CL11,'Each Gender Events'!$A:$A,0) + 1, "")</f>
        <v/>
      </c>
      <c r="CM13">
        <f ca="1">IFERROR(MATCH(CM11,'Each Gender Events'!$A:$A,0) + 1, "")</f>
        <v>24</v>
      </c>
      <c r="CN13">
        <f ca="1">IFERROR(MATCH(CN11,'Each Gender Events'!$A:$A,0) + 1, "")</f>
        <v>31</v>
      </c>
      <c r="CO13">
        <f ca="1">IFERROR(MATCH(CO11,'Each Gender Events'!$A:$A,0) + 1, "")</f>
        <v>4</v>
      </c>
      <c r="CP13">
        <f ca="1">IFERROR(MATCH(CP11,'Each Gender Events'!$A:$A,0) + 1, "")</f>
        <v>46</v>
      </c>
      <c r="CQ13">
        <f ca="1">IFERROR(MATCH(CQ11,'Each Gender Events'!$A:$A,0) + 1, "")</f>
        <v>87</v>
      </c>
      <c r="CR13">
        <f ca="1">IFERROR(MATCH(CR11,'Each Gender Events'!$A:$A,0) + 1, "")</f>
        <v>22</v>
      </c>
      <c r="CS13">
        <f ca="1">IFERROR(MATCH(CS11,'Each Gender Events'!$A:$A,0) + 1, "")</f>
        <v>19</v>
      </c>
      <c r="CT13">
        <f ca="1">IFERROR(MATCH(CT11,'Each Gender Events'!$A:$A,0) + 1, "")</f>
        <v>31</v>
      </c>
    </row>
    <row r="14" spans="1:98" hidden="1" x14ac:dyDescent="0.3">
      <c r="A14" s="12" t="s">
        <v>47</v>
      </c>
      <c r="B14" t="str">
        <f ca="1">IFERROR(ADDRESS(MATCH(B11,'Each Gender Events'!$A:$A,0) + 1,COLUMN(),2,1,"Each Gender Events")&amp;":"&amp;ADDRESS(1000,COLUMN(),2,1),"")</f>
        <v>'Each Gender Events'!B$14:B$1000</v>
      </c>
      <c r="C14" t="str">
        <f ca="1">IFERROR(ADDRESS(MATCH(C11,'Each Gender Events'!$A:$A,0) + 1,COLUMN(),2,1,"Each Gender Events")&amp;":"&amp;ADDRESS(1000,COLUMN(),2,1),"")</f>
        <v>'Each Gender Events'!C$11:C$1000</v>
      </c>
      <c r="D14" t="str">
        <f ca="1">IFERROR(ADDRESS(MATCH(D11,'Each Gender Events'!$A:$A,0) + 1,COLUMN(),2,1,"Each Gender Events")&amp;":"&amp;ADDRESS(1000,COLUMN(),2,1),"")</f>
        <v>'Each Gender Events'!D$9:D$1000</v>
      </c>
      <c r="E14" t="str">
        <f ca="1">IFERROR(ADDRESS(MATCH(E11,'Each Gender Events'!$A:$A,0) + 1,COLUMN(),2,1,"Each Gender Events")&amp;":"&amp;ADDRESS(1000,COLUMN(),2,1),"")</f>
        <v>'Each Gender Events'!E$31:E$1000</v>
      </c>
      <c r="F14" t="str">
        <f ca="1">IFERROR(ADDRESS(MATCH(F11,'Each Gender Events'!$A:$A,0) + 1,COLUMN(),2,1,"Each Gender Events")&amp;":"&amp;ADDRESS(1000,COLUMN(),2,1),"")</f>
        <v/>
      </c>
      <c r="G14" t="str">
        <f ca="1">IFERROR(ADDRESS(MATCH(G11,'Each Gender Events'!$A:$A,0) + 1,COLUMN(),2,1,"Each Gender Events")&amp;":"&amp;ADDRESS(1000,COLUMN(),2,1),"")</f>
        <v>'Each Gender Events'!G$19:G$1000</v>
      </c>
      <c r="H14" t="str">
        <f ca="1">IFERROR(ADDRESS(MATCH(H11,'Each Gender Events'!$A:$A,0) + 1,COLUMN(),2,1,"Each Gender Events")&amp;":"&amp;ADDRESS(1000,COLUMN(),2,1),"")</f>
        <v>'Each Gender Events'!H$43:H$1000</v>
      </c>
      <c r="I14" t="str">
        <f ca="1">IFERROR(ADDRESS(MATCH(I11,'Each Gender Events'!$A:$A,0) + 1,COLUMN(),2,1,"Each Gender Events")&amp;":"&amp;ADDRESS(1000,COLUMN(),2,1),"")</f>
        <v>'Each Gender Events'!I$15:I$1000</v>
      </c>
      <c r="J14" t="str">
        <f ca="1">IFERROR(ADDRESS(MATCH(J11,'Each Gender Events'!$A:$A,0) + 1,COLUMN(),2,1,"Each Gender Events")&amp;":"&amp;ADDRESS(1000,COLUMN(),2,1),"")</f>
        <v>'Each Gender Events'!J$63:J$1000</v>
      </c>
      <c r="K14" t="str">
        <f ca="1">IFERROR(ADDRESS(MATCH(K11,'Each Gender Events'!$A:$A,0) + 1,COLUMN(),2,1,"Each Gender Events")&amp;":"&amp;ADDRESS(1000,COLUMN(),2,1),"")</f>
        <v>'Each Gender Events'!K$79:K$1000</v>
      </c>
      <c r="L14" t="str">
        <f ca="1">IFERROR(ADDRESS(MATCH(L11,'Each Gender Events'!$A:$A,0) + 1,COLUMN(),2,1,"Each Gender Events")&amp;":"&amp;ADDRESS(1000,COLUMN(),2,1),"")</f>
        <v/>
      </c>
      <c r="M14" t="str">
        <f ca="1">IFERROR(ADDRESS(MATCH(M11,'Each Gender Events'!$A:$A,0) + 1,COLUMN(),2,1,"Each Gender Events")&amp;":"&amp;ADDRESS(1000,COLUMN(),2,1),"")</f>
        <v/>
      </c>
      <c r="N14" t="str">
        <f ca="1">IFERROR(ADDRESS(MATCH(N11,'Each Gender Events'!$A:$A,0) + 1,COLUMN(),2,1,"Each Gender Events")&amp;":"&amp;ADDRESS(1000,COLUMN(),2,1),"")</f>
        <v>'Each Gender Events'!N$20:N$1000</v>
      </c>
      <c r="O14" t="str">
        <f ca="1">IFERROR(ADDRESS(MATCH(O11,'Each Gender Events'!$A:$A,0) + 1,COLUMN(),2,1,"Each Gender Events")&amp;":"&amp;ADDRESS(1000,COLUMN(),2,1),"")</f>
        <v>'Each Gender Events'!O$59:O$1000</v>
      </c>
      <c r="P14" t="str">
        <f ca="1">IFERROR(ADDRESS(MATCH(P11,'Each Gender Events'!$A:$A,0) + 1,COLUMN(),2,1,"Each Gender Events")&amp;":"&amp;ADDRESS(1000,COLUMN(),2,1),"")</f>
        <v>'Each Gender Events'!P$14:P$1000</v>
      </c>
      <c r="Q14" t="str">
        <f ca="1">IFERROR(ADDRESS(MATCH(Q11,'Each Gender Events'!$A:$A,0) + 1,COLUMN(),2,1,"Each Gender Events")&amp;":"&amp;ADDRESS(1000,COLUMN(),2,1),"")</f>
        <v>'Each Gender Events'!Q$14:Q$1000</v>
      </c>
      <c r="R14" t="str">
        <f ca="1">IFERROR(ADDRESS(MATCH(R11,'Each Gender Events'!$A:$A,0) + 1,COLUMN(),2,1,"Each Gender Events")&amp;":"&amp;ADDRESS(1000,COLUMN(),2,1),"")</f>
        <v>'Each Gender Events'!R$8:R$1000</v>
      </c>
      <c r="S14" t="str">
        <f ca="1">IFERROR(ADDRESS(MATCH(S11,'Each Gender Events'!$A:$A,0) + 1,COLUMN(),2,1,"Each Gender Events")&amp;":"&amp;ADDRESS(1000,COLUMN(),2,1),"")</f>
        <v>'Each Gender Events'!S$16:S$1000</v>
      </c>
      <c r="T14" t="str">
        <f ca="1">IFERROR(ADDRESS(MATCH(T11,'Each Gender Events'!$A:$A,0) + 1,COLUMN(),2,1,"Each Gender Events")&amp;":"&amp;ADDRESS(1000,COLUMN(),2,1),"")</f>
        <v>'Each Gender Events'!T$62:T$1000</v>
      </c>
      <c r="U14" t="str">
        <f ca="1">IFERROR(ADDRESS(MATCH(U11,'Each Gender Events'!$A:$A,0) + 1,COLUMN(),2,1,"Each Gender Events")&amp;":"&amp;ADDRESS(1000,COLUMN(),2,1),"")</f>
        <v>'Each Gender Events'!U$14:U$1000</v>
      </c>
      <c r="V14" t="str">
        <f ca="1">IFERROR(ADDRESS(MATCH(V11,'Each Gender Events'!$A:$A,0) + 1,COLUMN(),2,1,"Each Gender Events")&amp;":"&amp;ADDRESS(1000,COLUMN(),2,1),"")</f>
        <v>'Each Gender Events'!V$60:V$1000</v>
      </c>
      <c r="W14" t="str">
        <f ca="1">IFERROR(ADDRESS(MATCH(W11,'Each Gender Events'!$A:$A,0) + 1,COLUMN(),2,1,"Each Gender Events")&amp;":"&amp;ADDRESS(1000,COLUMN(),2,1),"")</f>
        <v>'Each Gender Events'!W$14:W$1000</v>
      </c>
      <c r="X14" t="str">
        <f ca="1">IFERROR(ADDRESS(MATCH(X11,'Each Gender Events'!$A:$A,0) + 1,COLUMN(),2,1,"Each Gender Events")&amp;":"&amp;ADDRESS(1000,COLUMN(),2,1),"")</f>
        <v>'Each Gender Events'!X$14:X$1000</v>
      </c>
      <c r="Y14" t="str">
        <f ca="1">IFERROR(ADDRESS(MATCH(Y11,'Each Gender Events'!$A:$A,0) + 1,COLUMN(),2,1,"Each Gender Events")&amp;":"&amp;ADDRESS(1000,COLUMN(),2,1),"")</f>
        <v>'Each Gender Events'!Y$15:Y$1000</v>
      </c>
      <c r="Z14" t="str">
        <f ca="1">IFERROR(ADDRESS(MATCH(Z11,'Each Gender Events'!$A:$A,0) + 1,COLUMN(),2,1,"Each Gender Events")&amp;":"&amp;ADDRESS(1000,COLUMN(),2,1),"")</f>
        <v>'Each Gender Events'!Z$16:Z$1000</v>
      </c>
      <c r="AA14" t="str">
        <f ca="1">IFERROR(ADDRESS(MATCH(AA11,'Each Gender Events'!$A:$A,0) + 1,COLUMN(),2,1,"Each Gender Events")&amp;":"&amp;ADDRESS(1000,COLUMN(),2,1),"")</f>
        <v>'Each Gender Events'!AA$17:AA$1000</v>
      </c>
      <c r="AB14" t="str">
        <f ca="1">IFERROR(ADDRESS(MATCH(AB11,'Each Gender Events'!$A:$A,0) + 1,COLUMN(),2,1,"Each Gender Events")&amp;":"&amp;ADDRESS(1000,COLUMN(),2,1),"")</f>
        <v>'Each Gender Events'!AB$31:AB$1000</v>
      </c>
      <c r="AC14" t="str">
        <f ca="1">IFERROR(ADDRESS(MATCH(AC11,'Each Gender Events'!$A:$A,0) + 1,COLUMN(),2,1,"Each Gender Events")&amp;":"&amp;ADDRESS(1000,COLUMN(),2,1),"")</f>
        <v>'Each Gender Events'!AC$15:AC$1000</v>
      </c>
      <c r="AD14" t="str">
        <f ca="1">IFERROR(ADDRESS(MATCH(AD11,'Each Gender Events'!$A:$A,0) + 1,COLUMN(),2,1,"Each Gender Events")&amp;":"&amp;ADDRESS(1000,COLUMN(),2,1),"")</f>
        <v/>
      </c>
      <c r="AE14" t="str">
        <f ca="1">IFERROR(ADDRESS(MATCH(AE11,'Each Gender Events'!$A:$A,0) + 1,COLUMN(),2,1,"Each Gender Events")&amp;":"&amp;ADDRESS(1000,COLUMN(),2,1),"")</f>
        <v>'Each Gender Events'!AE$21:AE$1000</v>
      </c>
      <c r="AF14" t="str">
        <f ca="1">IFERROR(ADDRESS(MATCH(AF11,'Each Gender Events'!$A:$A,0) + 1,COLUMN(),2,1,"Each Gender Events")&amp;":"&amp;ADDRESS(1000,COLUMN(),2,1),"")</f>
        <v>'Each Gender Events'!AF$31:AF$1000</v>
      </c>
      <c r="AG14" t="str">
        <f ca="1">IFERROR(ADDRESS(MATCH(AG11,'Each Gender Events'!$A:$A,0) + 1,COLUMN(),2,1,"Each Gender Events")&amp;":"&amp;ADDRESS(1000,COLUMN(),2,1),"")</f>
        <v>'Each Gender Events'!AG$14:AG$1000</v>
      </c>
      <c r="AH14" t="str">
        <f ca="1">IFERROR(ADDRESS(MATCH(AH11,'Each Gender Events'!$A:$A,0) + 1,COLUMN(),2,1,"Each Gender Events")&amp;":"&amp;ADDRESS(1000,COLUMN(),2,1),"")</f>
        <v>'Each Gender Events'!AH$4:AH$1000</v>
      </c>
      <c r="AI14" t="str">
        <f ca="1">IFERROR(ADDRESS(MATCH(AI11,'Each Gender Events'!$A:$A,0) + 1,COLUMN(),2,1,"Each Gender Events")&amp;":"&amp;ADDRESS(1000,COLUMN(),2,1),"")</f>
        <v>'Each Gender Events'!AI$14:AI$1000</v>
      </c>
      <c r="AJ14" t="str">
        <f ca="1">IFERROR(ADDRESS(MATCH(AJ11,'Each Gender Events'!$A:$A,0) + 1,COLUMN(),2,1,"Each Gender Events")&amp;":"&amp;ADDRESS(1000,COLUMN(),2,1),"")</f>
        <v>'Each Gender Events'!AJ$15:AJ$1000</v>
      </c>
      <c r="AK14" t="str">
        <f ca="1">IFERROR(ADDRESS(MATCH(AK11,'Each Gender Events'!$A:$A,0) + 1,COLUMN(),2,1,"Each Gender Events")&amp;":"&amp;ADDRESS(1000,COLUMN(),2,1),"")</f>
        <v>'Each Gender Events'!AK$4:AK$1000</v>
      </c>
      <c r="AL14" t="str">
        <f ca="1">IFERROR(ADDRESS(MATCH(AL11,'Each Gender Events'!$A:$A,0) + 1,COLUMN(),2,1,"Each Gender Events")&amp;":"&amp;ADDRESS(1000,COLUMN(),2,1),"")</f>
        <v>'Each Gender Events'!AL$31:AL$1000</v>
      </c>
      <c r="AM14" t="str">
        <f ca="1">IFERROR(ADDRESS(MATCH(AM11,'Each Gender Events'!$A:$A,0) + 1,COLUMN(),2,1,"Each Gender Events")&amp;":"&amp;ADDRESS(1000,COLUMN(),2,1),"")</f>
        <v>'Each Gender Events'!AM$15:AM$1000</v>
      </c>
      <c r="AN14" t="str">
        <f ca="1">IFERROR(ADDRESS(MATCH(AN11,'Each Gender Events'!$A:$A,0) + 1,COLUMN(),2,1,"Each Gender Events")&amp;":"&amp;ADDRESS(1000,COLUMN(),2,1),"")</f>
        <v>'Each Gender Events'!AN$15:AN$1000</v>
      </c>
      <c r="AO14" t="str">
        <f ca="1">IFERROR(ADDRESS(MATCH(AO11,'Each Gender Events'!$A:$A,0) + 1,COLUMN(),2,1,"Each Gender Events")&amp;":"&amp;ADDRESS(1000,COLUMN(),2,1),"")</f>
        <v>'Each Gender Events'!AO$31:AO$1000</v>
      </c>
      <c r="AP14" t="str">
        <f ca="1">IFERROR(ADDRESS(MATCH(AP11,'Each Gender Events'!$A:$A,0) + 1,COLUMN(),2,1,"Each Gender Events")&amp;":"&amp;ADDRESS(1000,COLUMN(),2,1),"")</f>
        <v>'Each Gender Events'!AP$20:AP$1000</v>
      </c>
      <c r="AQ14" t="str">
        <f ca="1">IFERROR(ADDRESS(MATCH(AQ11,'Each Gender Events'!$A:$A,0) + 1,COLUMN(),2,1,"Each Gender Events")&amp;":"&amp;ADDRESS(1000,COLUMN(),2,1),"")</f>
        <v>'Each Gender Events'!AQ$14:AQ$1000</v>
      </c>
      <c r="AR14" t="str">
        <f ca="1">IFERROR(ADDRESS(MATCH(AR11,'Each Gender Events'!$A:$A,0) + 1,COLUMN(),2,1,"Each Gender Events")&amp;":"&amp;ADDRESS(1000,COLUMN(),2,1),"")</f>
        <v>'Each Gender Events'!AR$43:AR$1000</v>
      </c>
      <c r="AS14" t="str">
        <f ca="1">IFERROR(ADDRESS(MATCH(AS11,'Each Gender Events'!$A:$A,0) + 1,COLUMN(),2,1,"Each Gender Events")&amp;":"&amp;ADDRESS(1000,COLUMN(),2,1),"")</f>
        <v>'Each Gender Events'!AS$15:AS$1000</v>
      </c>
      <c r="AT14" t="str">
        <f ca="1">IFERROR(ADDRESS(MATCH(AT11,'Each Gender Events'!$A:$A,0) + 1,COLUMN(),2,1,"Each Gender Events")&amp;":"&amp;ADDRESS(1000,COLUMN(),2,1),"")</f>
        <v>'Each Gender Events'!AT$16:AT$1000</v>
      </c>
      <c r="AU14" t="str">
        <f ca="1">IFERROR(ADDRESS(MATCH(AU11,'Each Gender Events'!$A:$A,0) + 1,COLUMN(),2,1,"Each Gender Events")&amp;":"&amp;ADDRESS(1000,COLUMN(),2,1),"")</f>
        <v>'Each Gender Events'!AU$14:AU$1000</v>
      </c>
      <c r="AV14" t="str">
        <f ca="1">IFERROR(ADDRESS(MATCH(AV11,'Each Gender Events'!$A:$A,0) + 1,COLUMN(),2,1,"Each Gender Events")&amp;":"&amp;ADDRESS(1000,COLUMN(),2,1),"")</f>
        <v>'Each Gender Events'!AV$16:AV$1000</v>
      </c>
      <c r="AW14" t="str">
        <f ca="1">IFERROR(ADDRESS(MATCH(AW11,'Each Gender Events'!$A:$A,0) + 1,COLUMN(),2,1,"Each Gender Events")&amp;":"&amp;ADDRESS(1000,COLUMN(),2,1),"")</f>
        <v>'Each Gender Events'!AW$16:AW$1000</v>
      </c>
      <c r="AX14" t="str">
        <f ca="1">IFERROR(ADDRESS(MATCH(AX11,'Each Gender Events'!$A:$A,0) + 1,COLUMN(),2,1,"Each Gender Events")&amp;":"&amp;ADDRESS(1000,COLUMN(),2,1),"")</f>
        <v>'Each Gender Events'!AX$9:AX$1000</v>
      </c>
      <c r="AY14" t="str">
        <f ca="1">IFERROR(ADDRESS(MATCH(AY11,'Each Gender Events'!$A:$A,0) + 1,COLUMN(),2,1,"Each Gender Events")&amp;":"&amp;ADDRESS(1000,COLUMN(),2,1),"")</f>
        <v>'Each Gender Events'!AY$19:AY$1000</v>
      </c>
      <c r="AZ14" t="str">
        <f ca="1">IFERROR(ADDRESS(MATCH(AZ11,'Each Gender Events'!$A:$A,0) + 1,COLUMN(),2,1,"Each Gender Events")&amp;":"&amp;ADDRESS(1000,COLUMN(),2,1),"")</f>
        <v>'Each Gender Events'!AZ$14:AZ$1000</v>
      </c>
      <c r="BA14" t="str">
        <f ca="1">IFERROR(ADDRESS(MATCH(BA11,'Each Gender Events'!$A:$A,0) + 1,COLUMN(),2,1,"Each Gender Events")&amp;":"&amp;ADDRESS(1000,COLUMN(),2,1),"")</f>
        <v/>
      </c>
      <c r="BB14" t="str">
        <f ca="1">IFERROR(ADDRESS(MATCH(BB11,'Each Gender Events'!$A:$A,0) + 1,COLUMN(),2,1,"Each Gender Events")&amp;":"&amp;ADDRESS(1000,COLUMN(),2,1),"")</f>
        <v>'Each Gender Events'!BB$4:BB$1000</v>
      </c>
      <c r="BC14" t="str">
        <f ca="1">IFERROR(ADDRESS(MATCH(BC11,'Each Gender Events'!$A:$A,0) + 1,COLUMN(),2,1,"Each Gender Events")&amp;":"&amp;ADDRESS(1000,COLUMN(),2,1),"")</f>
        <v>'Each Gender Events'!BC$16:BC$1000</v>
      </c>
      <c r="BD14" t="str">
        <f ca="1">IFERROR(ADDRESS(MATCH(BD11,'Each Gender Events'!$A:$A,0) + 1,COLUMN(),2,1,"Each Gender Events")&amp;":"&amp;ADDRESS(1000,COLUMN(),2,1),"")</f>
        <v>'Each Gender Events'!BD$19:BD$1000</v>
      </c>
      <c r="BE14" t="str">
        <f ca="1">IFERROR(ADDRESS(MATCH(BE11,'Each Gender Events'!$A:$A,0) + 1,COLUMN(),2,1,"Each Gender Events")&amp;":"&amp;ADDRESS(1000,COLUMN(),2,1),"")</f>
        <v>'Each Gender Events'!BE$14:BE$1000</v>
      </c>
      <c r="BF14" t="str">
        <f ca="1">IFERROR(ADDRESS(MATCH(BF11,'Each Gender Events'!$A:$A,0) + 1,COLUMN(),2,1,"Each Gender Events")&amp;":"&amp;ADDRESS(1000,COLUMN(),2,1),"")</f>
        <v>'Each Gender Events'!BF$16:BF$1000</v>
      </c>
      <c r="BG14" t="str">
        <f ca="1">IFERROR(ADDRESS(MATCH(BG11,'Each Gender Events'!$A:$A,0) + 1,COLUMN(),2,1,"Each Gender Events")&amp;":"&amp;ADDRESS(1000,COLUMN(),2,1),"")</f>
        <v>'Each Gender Events'!BG$15:BG$1000</v>
      </c>
      <c r="BH14" t="str">
        <f ca="1">IFERROR(ADDRESS(MATCH(BH11,'Each Gender Events'!$A:$A,0) + 1,COLUMN(),2,1,"Each Gender Events")&amp;":"&amp;ADDRESS(1000,COLUMN(),2,1),"")</f>
        <v>'Each Gender Events'!BH$15:BH$1000</v>
      </c>
      <c r="BI14" t="str">
        <f ca="1">IFERROR(ADDRESS(MATCH(BI11,'Each Gender Events'!$A:$A,0) + 1,COLUMN(),2,1,"Each Gender Events")&amp;":"&amp;ADDRESS(1000,COLUMN(),2,1),"")</f>
        <v>'Each Gender Events'!BI$36:BI$1000</v>
      </c>
      <c r="BJ14" t="str">
        <f ca="1">IFERROR(ADDRESS(MATCH(BJ11,'Each Gender Events'!$A:$A,0) + 1,COLUMN(),2,1,"Each Gender Events")&amp;":"&amp;ADDRESS(1000,COLUMN(),2,1),"")</f>
        <v>'Each Gender Events'!BJ$8:BJ$1000</v>
      </c>
      <c r="BK14" t="str">
        <f ca="1">IFERROR(ADDRESS(MATCH(BK11,'Each Gender Events'!$A:$A,0) + 1,COLUMN(),2,1,"Each Gender Events")&amp;":"&amp;ADDRESS(1000,COLUMN(),2,1),"")</f>
        <v>'Each Gender Events'!BK$5:BK$1000</v>
      </c>
      <c r="BL14" t="str">
        <f ca="1">IFERROR(ADDRESS(MATCH(BL11,'Each Gender Events'!$A:$A,0) + 1,COLUMN(),2,1,"Each Gender Events")&amp;":"&amp;ADDRESS(1000,COLUMN(),2,1),"")</f>
        <v>'Each Gender Events'!BL$15:BL$1000</v>
      </c>
      <c r="BM14" t="str">
        <f ca="1">IFERROR(ADDRESS(MATCH(BM11,'Each Gender Events'!$A:$A,0) + 1,COLUMN(),2,1,"Each Gender Events")&amp;":"&amp;ADDRESS(1000,COLUMN(),2,1),"")</f>
        <v/>
      </c>
      <c r="BN14" t="str">
        <f ca="1">IFERROR(ADDRESS(MATCH(BN11,'Each Gender Events'!$A:$A,0) + 1,COLUMN(),2,1,"Each Gender Events")&amp;":"&amp;ADDRESS(1000,COLUMN(),2,1),"")</f>
        <v/>
      </c>
      <c r="BO14" t="str">
        <f ca="1">IFERROR(ADDRESS(MATCH(BO11,'Each Gender Events'!$A:$A,0) + 1,COLUMN(),2,1,"Each Gender Events")&amp;":"&amp;ADDRESS(1000,COLUMN(),2,1),"")</f>
        <v>'Each Gender Events'!BO$31:BO$1000</v>
      </c>
      <c r="BP14" t="str">
        <f ca="1">IFERROR(ADDRESS(MATCH(BP11,'Each Gender Events'!$A:$A,0) + 1,COLUMN(),2,1,"Each Gender Events")&amp;":"&amp;ADDRESS(1000,COLUMN(),2,1),"")</f>
        <v>'Each Gender Events'!BP$9:BP$1000</v>
      </c>
      <c r="BQ14" t="str">
        <f ca="1">IFERROR(ADDRESS(MATCH(BQ11,'Each Gender Events'!$A:$A,0) + 1,COLUMN(),2,1,"Each Gender Events")&amp;":"&amp;ADDRESS(1000,COLUMN(),2,1),"")</f>
        <v>'Each Gender Events'!BQ$4:BQ$1000</v>
      </c>
      <c r="BR14" t="str">
        <f ca="1">IFERROR(ADDRESS(MATCH(BR11,'Each Gender Events'!$A:$A,0) + 1,COLUMN(),2,1,"Each Gender Events")&amp;":"&amp;ADDRESS(1000,COLUMN(),2,1),"")</f>
        <v>'Each Gender Events'!BR$4:BR$1000</v>
      </c>
      <c r="BS14" t="str">
        <f ca="1">IFERROR(ADDRESS(MATCH(BS11,'Each Gender Events'!$A:$A,0) + 1,COLUMN(),2,1,"Each Gender Events")&amp;":"&amp;ADDRESS(1000,COLUMN(),2,1),"")</f>
        <v>'Each Gender Events'!BS$26:BS$1000</v>
      </c>
      <c r="BT14" t="str">
        <f ca="1">IFERROR(ADDRESS(MATCH(BT11,'Each Gender Events'!$A:$A,0) + 1,COLUMN(),2,1,"Each Gender Events")&amp;":"&amp;ADDRESS(1000,COLUMN(),2,1),"")</f>
        <v>'Each Gender Events'!BT$76:BT$1000</v>
      </c>
      <c r="BU14" t="str">
        <f ca="1">IFERROR(ADDRESS(MATCH(BU11,'Each Gender Events'!$A:$A,0) + 1,COLUMN(),2,1,"Each Gender Events")&amp;":"&amp;ADDRESS(1000,COLUMN(),2,1),"")</f>
        <v>'Each Gender Events'!BU$4:BU$1000</v>
      </c>
      <c r="BV14" t="str">
        <f ca="1">IFERROR(ADDRESS(MATCH(BV11,'Each Gender Events'!$A:$A,0) + 1,COLUMN(),2,1,"Each Gender Events")&amp;":"&amp;ADDRESS(1000,COLUMN(),2,1),"")</f>
        <v>'Each Gender Events'!BV$43:BV$1000</v>
      </c>
      <c r="BW14" t="str">
        <f ca="1">IFERROR(ADDRESS(MATCH(BW11,'Each Gender Events'!$A:$A,0) + 1,COLUMN(),2,1,"Each Gender Events")&amp;":"&amp;ADDRESS(1000,COLUMN(),2,1),"")</f>
        <v>'Each Gender Events'!BW$14:BW$1000</v>
      </c>
      <c r="BX14" t="str">
        <f ca="1">IFERROR(ADDRESS(MATCH(BX11,'Each Gender Events'!$A:$A,0) + 1,COLUMN(),2,1,"Each Gender Events")&amp;":"&amp;ADDRESS(1000,COLUMN(),2,1),"")</f>
        <v>'Each Gender Events'!BX$4:BX$1000</v>
      </c>
      <c r="BY14" t="str">
        <f ca="1">IFERROR(ADDRESS(MATCH(BY11,'Each Gender Events'!$A:$A,0) + 1,COLUMN(),2,1,"Each Gender Events")&amp;":"&amp;ADDRESS(1000,COLUMN(),2,1),"")</f>
        <v/>
      </c>
      <c r="BZ14" t="str">
        <f ca="1">IFERROR(ADDRESS(MATCH(BZ11,'Each Gender Events'!$A:$A,0) + 1,COLUMN(),2,1,"Each Gender Events")&amp;":"&amp;ADDRESS(1000,COLUMN(),2,1),"")</f>
        <v/>
      </c>
      <c r="CA14" t="str">
        <f ca="1">IFERROR(ADDRESS(MATCH(CA11,'Each Gender Events'!$A:$A,0) + 1,COLUMN(),2,1,"Each Gender Events")&amp;":"&amp;ADDRESS(1000,COLUMN(),2,1),"")</f>
        <v>'Each Gender Events'!CA$19:CA$1000</v>
      </c>
      <c r="CB14" t="str">
        <f ca="1">IFERROR(ADDRESS(MATCH(CB11,'Each Gender Events'!$A:$A,0) + 1,COLUMN(),2,1,"Each Gender Events")&amp;":"&amp;ADDRESS(1000,COLUMN(),2,1),"")</f>
        <v>'Each Gender Events'!CB$29:CB$1000</v>
      </c>
      <c r="CC14" t="str">
        <f ca="1">IFERROR(ADDRESS(MATCH(CC11,'Each Gender Events'!$A:$A,0) + 1,COLUMN(),2,1,"Each Gender Events")&amp;":"&amp;ADDRESS(1000,COLUMN(),2,1),"")</f>
        <v>'Each Gender Events'!CC$14:CC$1000</v>
      </c>
      <c r="CD14" t="str">
        <f ca="1">IFERROR(ADDRESS(MATCH(CD11,'Each Gender Events'!$A:$A,0) + 1,COLUMN(),2,1,"Each Gender Events")&amp;":"&amp;ADDRESS(1000,COLUMN(),2,1),"")</f>
        <v>'Each Gender Events'!CD$37:CD$1000</v>
      </c>
      <c r="CE14" t="str">
        <f ca="1">IFERROR(ADDRESS(MATCH(CE11,'Each Gender Events'!$A:$A,0) + 1,COLUMN(),2,1,"Each Gender Events")&amp;":"&amp;ADDRESS(1000,COLUMN(),2,1),"")</f>
        <v/>
      </c>
      <c r="CF14" t="str">
        <f ca="1">IFERROR(ADDRESS(MATCH(CF11,'Each Gender Events'!$A:$A,0) + 1,COLUMN(),2,1,"Each Gender Events")&amp;":"&amp;ADDRESS(1000,COLUMN(),2,1),"")</f>
        <v>'Each Gender Events'!CF$18:CF$1000</v>
      </c>
      <c r="CG14" t="str">
        <f ca="1">IFERROR(ADDRESS(MATCH(CG11,'Each Gender Events'!$A:$A,0) + 1,COLUMN(),2,1,"Each Gender Events")&amp;":"&amp;ADDRESS(1000,COLUMN(),2,1),"")</f>
        <v>'Each Gender Events'!CG$49:CG$1000</v>
      </c>
      <c r="CH14" t="str">
        <f ca="1">IFERROR(ADDRESS(MATCH(CH11,'Each Gender Events'!$A:$A,0) + 1,COLUMN(),2,1,"Each Gender Events")&amp;":"&amp;ADDRESS(1000,COLUMN(),2,1),"")</f>
        <v>'Each Gender Events'!CH$94:CH$1000</v>
      </c>
      <c r="CI14" t="str">
        <f ca="1">IFERROR(ADDRESS(MATCH(CI11,'Each Gender Events'!$A:$A,0) + 1,COLUMN(),2,1,"Each Gender Events")&amp;":"&amp;ADDRESS(1000,COLUMN(),2,1),"")</f>
        <v>'Each Gender Events'!CI$9:CI$1000</v>
      </c>
      <c r="CJ14" t="str">
        <f ca="1">IFERROR(ADDRESS(MATCH(CJ11,'Each Gender Events'!$A:$A,0) + 1,COLUMN(),2,1,"Each Gender Events")&amp;":"&amp;ADDRESS(1000,COLUMN(),2,1),"")</f>
        <v>'Each Gender Events'!CJ$23:CJ$1000</v>
      </c>
      <c r="CK14" t="str">
        <f ca="1">IFERROR(ADDRESS(MATCH(CK11,'Each Gender Events'!$A:$A,0) + 1,COLUMN(),2,1,"Each Gender Events")&amp;":"&amp;ADDRESS(1000,COLUMN(),2,1),"")</f>
        <v>'Each Gender Events'!CK$27:CK$1000</v>
      </c>
      <c r="CL14" t="str">
        <f ca="1">IFERROR(ADDRESS(MATCH(CL11,'Each Gender Events'!$A:$A,0) + 1,COLUMN(),2,1,"Each Gender Events")&amp;":"&amp;ADDRESS(1000,COLUMN(),2,1),"")</f>
        <v/>
      </c>
      <c r="CM14" t="str">
        <f ca="1">IFERROR(ADDRESS(MATCH(CM11,'Each Gender Events'!$A:$A,0) + 1,COLUMN(),2,1,"Each Gender Events")&amp;":"&amp;ADDRESS(1000,COLUMN(),2,1),"")</f>
        <v>'Each Gender Events'!CM$24:CM$1000</v>
      </c>
      <c r="CN14" t="str">
        <f ca="1">IFERROR(ADDRESS(MATCH(CN11,'Each Gender Events'!$A:$A,0) + 1,COLUMN(),2,1,"Each Gender Events")&amp;":"&amp;ADDRESS(1000,COLUMN(),2,1),"")</f>
        <v>'Each Gender Events'!CN$31:CN$1000</v>
      </c>
      <c r="CO14" t="str">
        <f ca="1">IFERROR(ADDRESS(MATCH(CO11,'Each Gender Events'!$A:$A,0) + 1,COLUMN(),2,1,"Each Gender Events")&amp;":"&amp;ADDRESS(1000,COLUMN(),2,1),"")</f>
        <v>'Each Gender Events'!CO$4:CO$1000</v>
      </c>
      <c r="CP14" t="str">
        <f ca="1">IFERROR(ADDRESS(MATCH(CP11,'Each Gender Events'!$A:$A,0) + 1,COLUMN(),2,1,"Each Gender Events")&amp;":"&amp;ADDRESS(1000,COLUMN(),2,1),"")</f>
        <v>'Each Gender Events'!CP$46:CP$1000</v>
      </c>
      <c r="CQ14" t="str">
        <f ca="1">IFERROR(ADDRESS(MATCH(CQ11,'Each Gender Events'!$A:$A,0) + 1,COLUMN(),2,1,"Each Gender Events")&amp;":"&amp;ADDRESS(1000,COLUMN(),2,1),"")</f>
        <v>'Each Gender Events'!CQ$87:CQ$1000</v>
      </c>
      <c r="CR14" t="str">
        <f ca="1">IFERROR(ADDRESS(MATCH(CR11,'Each Gender Events'!$A:$A,0) + 1,COLUMN(),2,1,"Each Gender Events")&amp;":"&amp;ADDRESS(1000,COLUMN(),2,1),"")</f>
        <v>'Each Gender Events'!CR$22:CR$1000</v>
      </c>
      <c r="CS14" t="str">
        <f ca="1">IFERROR(ADDRESS(MATCH(CS11,'Each Gender Events'!$A:$A,0) + 1,COLUMN(),2,1,"Each Gender Events")&amp;":"&amp;ADDRESS(1000,COLUMN(),2,1),"")</f>
        <v>'Each Gender Events'!CS$19:CS$1000</v>
      </c>
      <c r="CT14" t="str">
        <f ca="1">IFERROR(ADDRESS(MATCH(CT11,'Each Gender Events'!$A:$A,0) + 1,COLUMN(),2,1,"Each Gender Events")&amp;":"&amp;ADDRESS(1000,COLUMN(),2,1),"")</f>
        <v>'Each Gender Events'!CT$31:CT$1000</v>
      </c>
    </row>
    <row r="15" spans="1:98" x14ac:dyDescent="0.3">
      <c r="A15" s="17" t="s">
        <v>51</v>
      </c>
      <c r="B15" s="23">
        <f>IF(B10 = 1, _xlfn.MAXIFS('Each Gender Events'!B:B, 'Each Gender Events'!B:B, "&lt;"&amp;B9), B9)</f>
        <v>1</v>
      </c>
      <c r="C15" s="23">
        <f>IF(C10 = 1, _xlfn.MAXIFS('Each Gender Events'!C:C, 'Each Gender Events'!C:C, "&lt;"&amp;C9), C9)</f>
        <v>1</v>
      </c>
      <c r="D15" s="23">
        <f>IF(D10 = 1, _xlfn.MAXIFS('Each Gender Events'!D:D, 'Each Gender Events'!D:D, "&lt;"&amp;D9), D9)</f>
        <v>1.0000005000000001</v>
      </c>
      <c r="E15" s="23">
        <f>IF(E10 = 1, _xlfn.MAXIFS('Each Gender Events'!E:E, 'Each Gender Events'!E:E, "&lt;"&amp;E9), E9)</f>
        <v>2.0000010000000001</v>
      </c>
      <c r="F15" s="23">
        <f>IF(F10 = 1, _xlfn.MAXIFS('Each Gender Events'!F:F, 'Each Gender Events'!F:F, "&lt;"&amp;F9), F9)</f>
        <v>-1</v>
      </c>
      <c r="G15" s="24">
        <f>IF(G10 = 1, _xlfn.MAXIFS('Each Gender Events'!G:G, 'Each Gender Events'!G:G, "&lt;"&amp;G9), G9)</f>
        <v>6.0019999999999998</v>
      </c>
      <c r="H15" s="23">
        <f>IF(H10 = 1, _xlfn.MAXIFS('Each Gender Events'!H:H, 'Each Gender Events'!H:H, "&lt;"&amp;H9), H9)</f>
        <v>6.0010010000000005</v>
      </c>
      <c r="I15" s="23">
        <f>IF(I10 = 1, _xlfn.MAXIFS('Each Gender Events'!I:I, 'Each Gender Events'!I:I, "&lt;"&amp;I9), I9)</f>
        <v>2.0000010000000001</v>
      </c>
      <c r="J15" s="23">
        <f>IF(J10 = 1, _xlfn.MAXIFS('Each Gender Events'!J:J, 'Each Gender Events'!J:J, "&lt;"&amp;J9), J9)</f>
        <v>8.0020009999999999</v>
      </c>
      <c r="K15" s="23">
        <f>IF(K10 = 1, _xlfn.MAXIFS('Each Gender Events'!K:K, 'Each Gender Events'!K:K, "&lt;"&amp;K9), K9)</f>
        <v>9.5015010000000011</v>
      </c>
      <c r="L15" s="23">
        <f>IF(L10 = 1, _xlfn.MAXIFS('Each Gender Events'!L:L, 'Each Gender Events'!L:L, "&lt;"&amp;L9), L9)</f>
        <v>-1</v>
      </c>
      <c r="M15" s="23">
        <f>IF(M10 = 1, _xlfn.MAXIFS('Each Gender Events'!M:M, 'Each Gender Events'!M:M, "&lt;"&amp;M9), M9)</f>
        <v>-1</v>
      </c>
      <c r="N15" s="23">
        <f>IF(N10 = 1, _xlfn.MAXIFS('Each Gender Events'!N:N, 'Each Gender Events'!N:N, "&lt;"&amp;N9), N9)</f>
        <v>1.5</v>
      </c>
      <c r="O15" s="23">
        <f>IF(O10 = 1, _xlfn.MAXIFS('Each Gender Events'!O:O, 'Each Gender Events'!O:O, "&lt;"&amp;O9), O9)</f>
        <v>2.0000010000000001</v>
      </c>
      <c r="P15" s="23">
        <f>IF(P10 = 1, _xlfn.MAXIFS('Each Gender Events'!P:P, 'Each Gender Events'!P:P, "&lt;"&amp;P9), P9)</f>
        <v>1</v>
      </c>
      <c r="Q15" s="23">
        <f>IF(Q10 = 1, _xlfn.MAXIFS('Each Gender Events'!Q:Q, 'Each Gender Events'!Q:Q, "&lt;"&amp;Q9), Q9)</f>
        <v>1</v>
      </c>
      <c r="R15" s="23">
        <f>IF(R10 = 1, _xlfn.MAXIFS('Each Gender Events'!R:R, 'Each Gender Events'!R:R, "&lt;"&amp;R9), R9)</f>
        <v>1</v>
      </c>
      <c r="S15" s="23">
        <f>IF(S10 = 1, _xlfn.MAXIFS('Each Gender Events'!S:S, 'Each Gender Events'!S:S, "&lt;"&amp;S9), S9)</f>
        <v>1</v>
      </c>
      <c r="T15" s="23">
        <f>IF(T10 = 1, _xlfn.MAXIFS('Each Gender Events'!T:T, 'Each Gender Events'!T:T, "&lt;"&amp;T9), T9)</f>
        <v>5.0000020000000003</v>
      </c>
      <c r="U15" s="23">
        <f>IF(U10 = 1, _xlfn.MAXIFS('Each Gender Events'!U:U, 'Each Gender Events'!U:U, "&lt;"&amp;U9), U9)</f>
        <v>4.0009999999999994</v>
      </c>
      <c r="V15" s="23">
        <f>IF(V10 = 1, _xlfn.MAXIFS('Each Gender Events'!V:V, 'Each Gender Events'!V:V, "&lt;"&amp;V9), V9)</f>
        <v>1</v>
      </c>
      <c r="W15" s="23">
        <f>IF(W10 = 1, _xlfn.MAXIFS('Each Gender Events'!W:W, 'Each Gender Events'!W:W, "&lt;"&amp;W9), W9)</f>
        <v>1</v>
      </c>
      <c r="X15" s="23">
        <f>IF(X10 = 1, _xlfn.MAXIFS('Each Gender Events'!X:X, 'Each Gender Events'!X:X, "&lt;"&amp;X9), X9)</f>
        <v>2.0000010000000001</v>
      </c>
      <c r="Y15" s="23">
        <f>IF(Y10 = 1, _xlfn.MAXIFS('Each Gender Events'!Y:Y, 'Each Gender Events'!Y:Y, "&lt;"&amp;Y9), Y9)</f>
        <v>3.0009999999999999</v>
      </c>
      <c r="Z15" s="23">
        <f>IF(Z10 = 1, _xlfn.MAXIFS('Each Gender Events'!Z:Z, 'Each Gender Events'!Z:Z, "&lt;"&amp;Z9), Z9)</f>
        <v>5.0000020000000003</v>
      </c>
      <c r="AA15" s="23">
        <f>IF(AA10 = 1, _xlfn.MAXIFS('Each Gender Events'!AA:AA, 'Each Gender Events'!AA:AA, "&lt;"&amp;AA9), AA9)</f>
        <v>4.0009999999999994</v>
      </c>
      <c r="AB15" s="23">
        <f>IF(AB10 = 1, _xlfn.MAXIFS('Each Gender Events'!AB:AB, 'Each Gender Events'!AB:AB, "&lt;"&amp;AB9), AB9)</f>
        <v>1</v>
      </c>
      <c r="AC15" s="23">
        <f>IF(AC10 = 1, _xlfn.MAXIFS('Each Gender Events'!AC:AC, 'Each Gender Events'!AC:AC, "&lt;"&amp;AC9), AC9)</f>
        <v>1</v>
      </c>
      <c r="AD15" s="23">
        <f>IF(AD10 = 1, _xlfn.MAXIFS('Each Gender Events'!AD:AD, 'Each Gender Events'!AD:AD, "&lt;"&amp;AD9), AD9)</f>
        <v>0</v>
      </c>
      <c r="AE15" s="23">
        <f>IF(AE10 = 1, _xlfn.MAXIFS('Each Gender Events'!AE:AE, 'Each Gender Events'!AE:AE, "&lt;"&amp;AE9), AE9)</f>
        <v>1</v>
      </c>
      <c r="AF15" s="23">
        <f>IF(AF10 = 1, _xlfn.MAXIFS('Each Gender Events'!AF:AF, 'Each Gender Events'!AF:AF, "&lt;"&amp;AF9), AF9)</f>
        <v>1</v>
      </c>
      <c r="AG15" s="23">
        <f>IF(AG10 = 1, _xlfn.MAXIFS('Each Gender Events'!AG:AG, 'Each Gender Events'!AG:AG, "&lt;"&amp;AG9), AG9)</f>
        <v>1</v>
      </c>
      <c r="AH15" s="23">
        <f>IF(AH10 = 1, _xlfn.MAXIFS('Each Gender Events'!AH:AH, 'Each Gender Events'!AH:AH, "&lt;"&amp;AH9), AH9)</f>
        <v>2.0000010000000001</v>
      </c>
      <c r="AI15" s="23">
        <f>IF(AI10 = 1, _xlfn.MAXIFS('Each Gender Events'!AI:AI, 'Each Gender Events'!AI:AI, "&lt;"&amp;AI9), AI9)</f>
        <v>2.0000010000000001</v>
      </c>
      <c r="AJ15" s="23">
        <f>IF(AJ10 = 1, _xlfn.MAXIFS('Each Gender Events'!AJ:AJ, 'Each Gender Events'!AJ:AJ, "&lt;"&amp;AJ9), AJ9)</f>
        <v>6.0019999999999998</v>
      </c>
      <c r="AK15" s="23">
        <f>IF(AK10 = 1, _xlfn.MAXIFS('Each Gender Events'!AK:AK, 'Each Gender Events'!AK:AK, "&lt;"&amp;AK9), AK9)</f>
        <v>5.0010010000000005</v>
      </c>
      <c r="AL15" s="23">
        <f>IF(AL10 = 1, _xlfn.MAXIFS('Each Gender Events'!AL:AL, 'Each Gender Events'!AL:AL, "&lt;"&amp;AL9), AL9)</f>
        <v>3.0000010000000001</v>
      </c>
      <c r="AM15" s="23">
        <f>IF(AM10 = 1, _xlfn.MAXIFS('Each Gender Events'!AM:AM, 'Each Gender Events'!AM:AM, "&lt;"&amp;AM9), AM9)</f>
        <v>3.0000010000000001</v>
      </c>
      <c r="AN15" s="23">
        <f>IF(AN10 = 1, _xlfn.MAXIFS('Each Gender Events'!AN:AN, 'Each Gender Events'!AN:AN, "&lt;"&amp;AN9), AN9)</f>
        <v>3.0000010000000001</v>
      </c>
      <c r="AO15" s="23">
        <f>IF(AO10 = 1, _xlfn.MAXIFS('Each Gender Events'!AO:AO, 'Each Gender Events'!AO:AO, "&lt;"&amp;AO9), AO9)</f>
        <v>5.0010010000000005</v>
      </c>
      <c r="AP15" s="23">
        <f>IF(AP10 = 1, _xlfn.MAXIFS('Each Gender Events'!AP:AP, 'Each Gender Events'!AP:AP, "&lt;"&amp;AP9), AP9)</f>
        <v>5.0010010000000005</v>
      </c>
      <c r="AQ15" s="23">
        <f>IF(AQ10 = 1, _xlfn.MAXIFS('Each Gender Events'!AQ:AQ, 'Each Gender Events'!AQ:AQ, "&lt;"&amp;AQ9), AQ9)</f>
        <v>1</v>
      </c>
      <c r="AR15" s="23">
        <f>IF(AR10 = 1, _xlfn.MAXIFS('Each Gender Events'!AR:AR, 'Each Gender Events'!AR:AR, "&lt;"&amp;AR9), AR9)</f>
        <v>1</v>
      </c>
      <c r="AS15" s="23">
        <f>IF(AS10 = 1, _xlfn.MAXIFS('Each Gender Events'!AS:AS, 'Each Gender Events'!AS:AS, "&lt;"&amp;AS9), AS9)</f>
        <v>1</v>
      </c>
      <c r="AT15" s="23">
        <f>IF(AT10 = 1, _xlfn.MAXIFS('Each Gender Events'!AT:AT, 'Each Gender Events'!AT:AT, "&lt;"&amp;AT9), AT9)</f>
        <v>1</v>
      </c>
      <c r="AU15" s="23">
        <f>IF(AU10 = 1, _xlfn.MAXIFS('Each Gender Events'!AU:AU, 'Each Gender Events'!AU:AU, "&lt;"&amp;AU9), AU9)</f>
        <v>1</v>
      </c>
      <c r="AV15" s="23">
        <f>IF(AV10 = 1, _xlfn.MAXIFS('Each Gender Events'!AV:AV, 'Each Gender Events'!AV:AV, "&lt;"&amp;AV9), AV9)</f>
        <v>1</v>
      </c>
      <c r="AW15" s="23">
        <f>IF(AW10 = 1, _xlfn.MAXIFS('Each Gender Events'!AW:AW, 'Each Gender Events'!AW:AW, "&lt;"&amp;AW9), AW9)</f>
        <v>1</v>
      </c>
      <c r="AX15" s="23">
        <f>IF(AX10 = 1, _xlfn.MAXIFS('Each Gender Events'!AX:AX, 'Each Gender Events'!AX:AX, "&lt;"&amp;AX9), AX9)</f>
        <v>1</v>
      </c>
      <c r="AY15" s="23">
        <f>IF(AY10 = 1, _xlfn.MAXIFS('Each Gender Events'!AY:AY, 'Each Gender Events'!AY:AY, "&lt;"&amp;AY9), AY9)</f>
        <v>4.5009999999999994</v>
      </c>
      <c r="AZ15" s="23">
        <f>IF(AZ10 = 1, _xlfn.MAXIFS('Each Gender Events'!AZ:AZ, 'Each Gender Events'!AZ:AZ, "&lt;"&amp;AZ9), AZ9)</f>
        <v>7.0010019999999997</v>
      </c>
      <c r="BA15" s="23">
        <f>IF(BA10 = 1, _xlfn.MAXIFS('Each Gender Events'!BA:BA, 'Each Gender Events'!BA:BA, "&lt;"&amp;BA9), BA9)</f>
        <v>-1</v>
      </c>
      <c r="BB15" s="23">
        <f>IF(BB10 = 1, _xlfn.MAXIFS('Each Gender Events'!BB:BB, 'Each Gender Events'!BB:BB, "&lt;"&amp;BB9), BB9)</f>
        <v>1</v>
      </c>
      <c r="BC15" s="23">
        <f>IF(BC10 = 1, _xlfn.MAXIFS('Each Gender Events'!BC:BC, 'Each Gender Events'!BC:BC, "&lt;"&amp;BC9), BC9)</f>
        <v>0</v>
      </c>
      <c r="BD15" s="23">
        <f>IF(BD10 = 1, _xlfn.MAXIFS('Each Gender Events'!BD:BD, 'Each Gender Events'!BD:BD, "&lt;"&amp;BD9), BD9)</f>
        <v>1</v>
      </c>
      <c r="BE15" s="23">
        <f>IF(BE10 = 1, _xlfn.MAXIFS('Each Gender Events'!BE:BE, 'Each Gender Events'!BE:BE, "&lt;"&amp;BE9), BE9)</f>
        <v>1</v>
      </c>
      <c r="BF15" s="23">
        <f>IF(BF10 = 1, _xlfn.MAXIFS('Each Gender Events'!BF:BF, 'Each Gender Events'!BF:BF, "&lt;"&amp;BF9), BF9)</f>
        <v>2.0000010000000001</v>
      </c>
      <c r="BG15" s="23">
        <f>IF(BG10 = 1, _xlfn.MAXIFS('Each Gender Events'!BG:BG, 'Each Gender Events'!BG:BG, "&lt;"&amp;BG9), BG9)</f>
        <v>4.0009999999999994</v>
      </c>
      <c r="BH15" s="23">
        <f>IF(BH10 = 1, _xlfn.MAXIFS('Each Gender Events'!BH:BH, 'Each Gender Events'!BH:BH, "&lt;"&amp;BH9), BH9)</f>
        <v>9.0010030000000008</v>
      </c>
      <c r="BI15" s="23">
        <f>IF(BI10 = 1, _xlfn.MAXIFS('Each Gender Events'!BI:BI, 'Each Gender Events'!BI:BI, "&lt;"&amp;BI9), BI9)</f>
        <v>1</v>
      </c>
      <c r="BJ15" s="23">
        <f>IF(BJ10 = 1, _xlfn.MAXIFS('Each Gender Events'!BJ:BJ, 'Each Gender Events'!BJ:BJ, "&lt;"&amp;BJ9), BJ9)</f>
        <v>1</v>
      </c>
      <c r="BK15" s="23">
        <f>IF(BK10 = 1, _xlfn.MAXIFS('Each Gender Events'!BK:BK, 'Each Gender Events'!BK:BK, "&lt;"&amp;BK9), BK9)</f>
        <v>4.0009999999999994</v>
      </c>
      <c r="BL15" s="23">
        <f>IF(BL10 = 1, _xlfn.MAXIFS('Each Gender Events'!BL:BL, 'Each Gender Events'!BL:BL, "&lt;"&amp;BL9), BL9)</f>
        <v>4.0009999999999994</v>
      </c>
      <c r="BM15" s="23">
        <f>IF(BM10 = 1, _xlfn.MAXIFS('Each Gender Events'!BM:BM, 'Each Gender Events'!BM:BM, "&lt;"&amp;BM9), BM9)</f>
        <v>-1</v>
      </c>
      <c r="BN15" s="23">
        <f>IF(BN10 = 1, _xlfn.MAXIFS('Each Gender Events'!BN:BN, 'Each Gender Events'!BN:BN, "&lt;"&amp;BN9), BN9)</f>
        <v>-1</v>
      </c>
      <c r="BO15" s="23">
        <f>IF(BO10 = 1, _xlfn.MAXIFS('Each Gender Events'!BO:BO, 'Each Gender Events'!BO:BO, "&lt;"&amp;BO9), BO9)</f>
        <v>4.5005009999999999</v>
      </c>
      <c r="BP15" s="23">
        <f>IF(BP10 = 1, _xlfn.MAXIFS('Each Gender Events'!BP:BP, 'Each Gender Events'!BP:BP, "&lt;"&amp;BP9), BP9)</f>
        <v>4.0009999999999994</v>
      </c>
      <c r="BQ15" s="23">
        <f>IF(BQ10 = 1, _xlfn.MAXIFS('Each Gender Events'!BQ:BQ, 'Each Gender Events'!BQ:BQ, "&lt;"&amp;BQ9), BQ9)</f>
        <v>3.0009999999999999</v>
      </c>
      <c r="BR15" s="23">
        <f>IF(BR10 = 1, _xlfn.MAXIFS('Each Gender Events'!BR:BR, 'Each Gender Events'!BR:BR, "&lt;"&amp;BR9), BR9)</f>
        <v>1</v>
      </c>
      <c r="BS15" s="23">
        <f>IF(BS10 = 1, _xlfn.MAXIFS('Each Gender Events'!BS:BS, 'Each Gender Events'!BS:BS, "&lt;"&amp;BS9), BS9)</f>
        <v>2.0000010000000001</v>
      </c>
      <c r="BT15" s="23">
        <f>IF(BT10 = 1, _xlfn.MAXIFS('Each Gender Events'!BT:BT, 'Each Gender Events'!BT:BT, "&lt;"&amp;BT9), BT9)</f>
        <v>2.0000010000000001</v>
      </c>
      <c r="BU15" s="23">
        <f>IF(BU10 = 1, _xlfn.MAXIFS('Each Gender Events'!BU:BU, 'Each Gender Events'!BU:BU, "&lt;"&amp;BU9), BU9)</f>
        <v>1</v>
      </c>
      <c r="BV15" s="23">
        <f>IF(BV10 = 1, _xlfn.MAXIFS('Each Gender Events'!BV:BV, 'Each Gender Events'!BV:BV, "&lt;"&amp;BV9), BV9)</f>
        <v>1</v>
      </c>
      <c r="BW15" s="23">
        <f>IF(BW10 = 1, _xlfn.MAXIFS('Each Gender Events'!BW:BW, 'Each Gender Events'!BW:BW, "&lt;"&amp;BW9), BW9)</f>
        <v>12.501004</v>
      </c>
      <c r="BX15" s="23">
        <f>IF(BX10 = 1, _xlfn.MAXIFS('Each Gender Events'!BX:BX, 'Each Gender Events'!BX:BX, "&lt;"&amp;BX9), BX9)</f>
        <v>12.003001000000001</v>
      </c>
      <c r="BY15" s="23">
        <f>IF(BY10 = 1, _xlfn.MAXIFS('Each Gender Events'!BY:BY, 'Each Gender Events'!BY:BY, "&lt;"&amp;BY9), BY9)</f>
        <v>-1</v>
      </c>
      <c r="BZ15" s="23">
        <f>IF(BZ10 = 1, _xlfn.MAXIFS('Each Gender Events'!BZ:BZ, 'Each Gender Events'!BZ:BZ, "&lt;"&amp;BZ9), BZ9)</f>
        <v>-1</v>
      </c>
      <c r="CA15" s="23">
        <f>IF(CA10 = 1, _xlfn.MAXIFS('Each Gender Events'!CA:CA, 'Each Gender Events'!CA:CA, "&lt;"&amp;CA9), CA9)</f>
        <v>1.5</v>
      </c>
      <c r="CB15" s="23">
        <f>IF(CB10 = 1, _xlfn.MAXIFS('Each Gender Events'!CB:CB, 'Each Gender Events'!CB:CB, "&lt;"&amp;CB9), CB9)</f>
        <v>2</v>
      </c>
      <c r="CC15" s="23">
        <f>IF(CC10 = 1, _xlfn.MAXIFS('Each Gender Events'!CC:CC, 'Each Gender Events'!CC:CC, "&lt;"&amp;CC9), CC9)</f>
        <v>3.0009999999999999</v>
      </c>
      <c r="CD15" s="23">
        <f>IF(CD10 = 1, _xlfn.MAXIFS('Each Gender Events'!CD:CD, 'Each Gender Events'!CD:CD, "&lt;"&amp;CD9), CD9)</f>
        <v>3.0009999999999999</v>
      </c>
      <c r="CE15" s="23">
        <f>IF(CE10 = 1, _xlfn.MAXIFS('Each Gender Events'!CE:CE, 'Each Gender Events'!CE:CE, "&lt;"&amp;CE9), CE9)</f>
        <v>-1</v>
      </c>
      <c r="CF15" s="23">
        <f>IF(CF10 = 1, _xlfn.MAXIFS('Each Gender Events'!CF:CF, 'Each Gender Events'!CF:CF, "&lt;"&amp;CF9), CF9)</f>
        <v>2.0000010000000001</v>
      </c>
      <c r="CG15" s="23">
        <f>IF(CG10 = 1, _xlfn.MAXIFS('Each Gender Events'!CG:CG, 'Each Gender Events'!CG:CG, "&lt;"&amp;CG9), CG9)</f>
        <v>3.0000010000000001</v>
      </c>
      <c r="CH15" s="23">
        <f>IF(CH10 = 1, _xlfn.MAXIFS('Each Gender Events'!CH:CH, 'Each Gender Events'!CH:CH, "&lt;"&amp;CH9), CH9)</f>
        <v>1</v>
      </c>
      <c r="CI15" s="23">
        <f>IF(CI10 = 1, _xlfn.MAXIFS('Each Gender Events'!CI:CI, 'Each Gender Events'!CI:CI, "&lt;"&amp;CI9), CI9)</f>
        <v>0</v>
      </c>
      <c r="CJ15" s="23">
        <f>IF(CJ10 = 1, _xlfn.MAXIFS('Each Gender Events'!CJ:CJ, 'Each Gender Events'!CJ:CJ, "&lt;"&amp;CJ9), CJ9)</f>
        <v>1.5004999999999999</v>
      </c>
      <c r="CK15" s="23">
        <f>IF(CK10 = 1, _xlfn.MAXIFS('Each Gender Events'!CK:CK, 'Each Gender Events'!CK:CK, "&lt;"&amp;CK9), CK9)</f>
        <v>1.5004999999999999</v>
      </c>
      <c r="CL15" s="23">
        <f>IF(CL10 = 1, _xlfn.MAXIFS('Each Gender Events'!CL:CL, 'Each Gender Events'!CL:CL, "&lt;"&amp;CL9), CL9)</f>
        <v>-1</v>
      </c>
      <c r="CM15" s="23">
        <f>IF(CM10 = 1, _xlfn.MAXIFS('Each Gender Events'!CM:CM, 'Each Gender Events'!CM:CM, "&lt;"&amp;CM9), CM9)</f>
        <v>1</v>
      </c>
      <c r="CN15" s="23">
        <f>IF(CN10 = 1, _xlfn.MAXIFS('Each Gender Events'!CN:CN, 'Each Gender Events'!CN:CN, "&lt;"&amp;CN9), CN9)</f>
        <v>1</v>
      </c>
      <c r="CO15" s="23">
        <f>IF(CO10 = 1, _xlfn.MAXIFS('Each Gender Events'!CO:CO, 'Each Gender Events'!CO:CO, "&lt;"&amp;CO9), CO9)</f>
        <v>1</v>
      </c>
      <c r="CP15" s="23">
        <f>IF(CP10 = 1, _xlfn.MAXIFS('Each Gender Events'!CP:CP, 'Each Gender Events'!CP:CP, "&lt;"&amp;CP9), CP9)</f>
        <v>1</v>
      </c>
      <c r="CQ15" s="23">
        <f>IF(CQ10 = 1, _xlfn.MAXIFS('Each Gender Events'!CQ:CQ, 'Each Gender Events'!CQ:CQ, "&lt;"&amp;CQ9), CQ9)</f>
        <v>4.0000020000000003</v>
      </c>
      <c r="CR15" s="23">
        <f>IF(CR10 = 1, _xlfn.MAXIFS('Each Gender Events'!CR:CR, 'Each Gender Events'!CR:CR, "&lt;"&amp;CR9), CR9)</f>
        <v>3.0009999999999999</v>
      </c>
      <c r="CS15" s="23">
        <f>IF(CS10 = 1, _xlfn.MAXIFS('Each Gender Events'!CS:CS, 'Each Gender Events'!CS:CS, "&lt;"&amp;CS9), CS9)</f>
        <v>6.0019999999999998</v>
      </c>
      <c r="CT15" s="23">
        <f>IF(CT10 = 1, _xlfn.MAXIFS('Each Gender Events'!CT:CT, 'Each Gender Events'!CT:CT, "&lt;"&amp;CT9), CT9)</f>
        <v>3.0000010000000001</v>
      </c>
    </row>
    <row r="16" spans="1:98" x14ac:dyDescent="0.3">
      <c r="A16" s="17" t="s">
        <v>52</v>
      </c>
      <c r="B16" s="23">
        <f>IF(B10=1,COUNTIF('Each Gender Events'!B:B,"="&amp;B15),B10-1)</f>
        <v>1</v>
      </c>
      <c r="C16" s="23">
        <f>IF(C10=1,COUNTIF('Each Gender Events'!C:C,"="&amp;C15),C10-1)</f>
        <v>1</v>
      </c>
      <c r="D16" s="23">
        <f>IF(D10=1,COUNTIF('Each Gender Events'!D:D,"="&amp;D15),D10-1)</f>
        <v>1</v>
      </c>
      <c r="E16" s="23">
        <f>IF(E10=1,COUNTIF('Each Gender Events'!E:E,"="&amp;E15),E10-1)</f>
        <v>1</v>
      </c>
      <c r="F16" s="23">
        <f>IF(F10=1,COUNTIF('Each Gender Events'!F:F,"="&amp;F15),F10-1)</f>
        <v>-2</v>
      </c>
      <c r="G16" s="23">
        <f>IF(G10=1,COUNTIF('Each Gender Events'!G:G,"="&amp;G15),G10-1)</f>
        <v>1</v>
      </c>
      <c r="H16" s="23">
        <f>IF(H10=1,COUNTIF('Each Gender Events'!H:H,"="&amp;H15),H10-1)</f>
        <v>1</v>
      </c>
      <c r="I16" s="23">
        <f>IF(I10=1,COUNTIF('Each Gender Events'!I:I,"="&amp;I15),I10-1)</f>
        <v>1</v>
      </c>
      <c r="J16" s="23">
        <f>IF(J10=1,COUNTIF('Each Gender Events'!J:J,"="&amp;J15),J10-1)</f>
        <v>2</v>
      </c>
      <c r="K16" s="23">
        <f>IF(K10=1,COUNTIF('Each Gender Events'!K:K,"="&amp;K15),K10-1)</f>
        <v>1</v>
      </c>
      <c r="L16" s="23">
        <f>IF(L10=1,COUNTIF('Each Gender Events'!L:L,"="&amp;L15),L10-1)</f>
        <v>-2</v>
      </c>
      <c r="M16" s="23">
        <f>IF(M10=1,COUNTIF('Each Gender Events'!M:M,"="&amp;M15),M10-1)</f>
        <v>-2</v>
      </c>
      <c r="N16" s="23">
        <f>IF(N10=1,COUNTIF('Each Gender Events'!N:N,"="&amp;N15),N10-1)</f>
        <v>1</v>
      </c>
      <c r="O16" s="23">
        <f>IF(O10=1,COUNTIF('Each Gender Events'!O:O,"="&amp;O15),O10-1)</f>
        <v>2</v>
      </c>
      <c r="P16" s="23">
        <f>IF(P10=1,COUNTIF('Each Gender Events'!P:P,"="&amp;P15),P10-1)</f>
        <v>1</v>
      </c>
      <c r="Q16" s="23">
        <f>IF(Q10=1,COUNTIF('Each Gender Events'!Q:Q,"="&amp;Q15),Q10-1)</f>
        <v>1</v>
      </c>
      <c r="R16" s="23">
        <f>IF(R10=1,COUNTIF('Each Gender Events'!R:R,"="&amp;R15),R10-1)</f>
        <v>1</v>
      </c>
      <c r="S16" s="23">
        <f>IF(S10=1,COUNTIF('Each Gender Events'!S:S,"="&amp;S15),S10-1)</f>
        <v>1</v>
      </c>
      <c r="T16" s="23">
        <f>IF(T10=1,COUNTIF('Each Gender Events'!T:T,"="&amp;T15),T10-1)</f>
        <v>1</v>
      </c>
      <c r="U16" s="23">
        <f>IF(U10=1,COUNTIF('Each Gender Events'!U:U,"="&amp;U15),U10-1)</f>
        <v>1</v>
      </c>
      <c r="V16" s="23">
        <f>IF(V10=1,COUNTIF('Each Gender Events'!V:V,"="&amp;V15),V10-1)</f>
        <v>1</v>
      </c>
      <c r="W16" s="23">
        <f>IF(W10=1,COUNTIF('Each Gender Events'!W:W,"="&amp;W15),W10-1)</f>
        <v>1</v>
      </c>
      <c r="X16" s="23">
        <f>IF(X10=1,COUNTIF('Each Gender Events'!X:X,"="&amp;X15),X10-1)</f>
        <v>2</v>
      </c>
      <c r="Y16" s="23">
        <f>IF(Y10=1,COUNTIF('Each Gender Events'!Y:Y,"="&amp;Y15),Y10-1)</f>
        <v>2</v>
      </c>
      <c r="Z16" s="23">
        <f>IF(Z10=1,COUNTIF('Each Gender Events'!Z:Z,"="&amp;Z15),Z10-1)</f>
        <v>1</v>
      </c>
      <c r="AA16" s="23">
        <f>IF(AA10=1,COUNTIF('Each Gender Events'!AA:AA,"="&amp;AA15),AA10-1)</f>
        <v>1</v>
      </c>
      <c r="AB16" s="23">
        <f>IF(AB10=1,COUNTIF('Each Gender Events'!AB:AB,"="&amp;AB15),AB10-1)</f>
        <v>1</v>
      </c>
      <c r="AC16" s="23">
        <f>IF(AC10=1,COUNTIF('Each Gender Events'!AC:AC,"="&amp;AC15),AC10-1)</f>
        <v>1</v>
      </c>
      <c r="AD16" s="23">
        <f>IF(AD10=1,COUNTIF('Each Gender Events'!AD:AD,"="&amp;AD15),AD10-1)</f>
        <v>94</v>
      </c>
      <c r="AE16" s="23">
        <f>IF(AE10=1,COUNTIF('Each Gender Events'!AE:AE,"="&amp;AE15),AE10-1)</f>
        <v>1</v>
      </c>
      <c r="AF16" s="23">
        <f>IF(AF10=1,COUNTIF('Each Gender Events'!AF:AF,"="&amp;AF15),AF10-1)</f>
        <v>1</v>
      </c>
      <c r="AG16" s="23">
        <f>IF(AG10=1,COUNTIF('Each Gender Events'!AG:AG,"="&amp;AG15),AG10-1)</f>
        <v>1</v>
      </c>
      <c r="AH16" s="23">
        <f>IF(AH10=1,COUNTIF('Each Gender Events'!AH:AH,"="&amp;AH15),AH10-1)</f>
        <v>2</v>
      </c>
      <c r="AI16" s="23">
        <f>IF(AI10=1,COUNTIF('Each Gender Events'!AI:AI,"="&amp;AI15),AI10-1)</f>
        <v>1</v>
      </c>
      <c r="AJ16" s="23">
        <f>IF(AJ10=1,COUNTIF('Each Gender Events'!AJ:AJ,"="&amp;AJ15),AJ10-1)</f>
        <v>1</v>
      </c>
      <c r="AK16" s="23">
        <f>IF(AK10=1,COUNTIF('Each Gender Events'!AK:AK,"="&amp;AK15),AK10-1)</f>
        <v>1</v>
      </c>
      <c r="AL16" s="23">
        <f>IF(AL10=1,COUNTIF('Each Gender Events'!AL:AL,"="&amp;AL15),AL10-1)</f>
        <v>1</v>
      </c>
      <c r="AM16" s="23">
        <f>IF(AM10=1,COUNTIF('Each Gender Events'!AM:AM,"="&amp;AM15),AM10-1)</f>
        <v>1</v>
      </c>
      <c r="AN16" s="23">
        <f>IF(AN10=1,COUNTIF('Each Gender Events'!AN:AN,"="&amp;AN15),AN10-1)</f>
        <v>1</v>
      </c>
      <c r="AO16" s="23">
        <f>IF(AO10=1,COUNTIF('Each Gender Events'!AO:AO,"="&amp;AO15),AO10-1)</f>
        <v>1</v>
      </c>
      <c r="AP16" s="23">
        <f>IF(AP10=1,COUNTIF('Each Gender Events'!AP:AP,"="&amp;AP15),AP10-1)</f>
        <v>1</v>
      </c>
      <c r="AQ16" s="23">
        <f>IF(AQ10=1,COUNTIF('Each Gender Events'!AQ:AQ,"="&amp;AQ15),AQ10-1)</f>
        <v>1</v>
      </c>
      <c r="AR16" s="23">
        <f>IF(AR10=1,COUNTIF('Each Gender Events'!AR:AR,"="&amp;AR15),AR10-1)</f>
        <v>1</v>
      </c>
      <c r="AS16" s="23">
        <f>IF(AS10=1,COUNTIF('Each Gender Events'!AS:AS,"="&amp;AS15),AS10-1)</f>
        <v>1</v>
      </c>
      <c r="AT16" s="23">
        <f>IF(AT10=1,COUNTIF('Each Gender Events'!AT:AT,"="&amp;AT15),AT10-1)</f>
        <v>1</v>
      </c>
      <c r="AU16" s="23">
        <f>IF(AU10=1,COUNTIF('Each Gender Events'!AU:AU,"="&amp;AU15),AU10-1)</f>
        <v>1</v>
      </c>
      <c r="AV16" s="23">
        <f>IF(AV10=1,COUNTIF('Each Gender Events'!AV:AV,"="&amp;AV15),AV10-1)</f>
        <v>1</v>
      </c>
      <c r="AW16" s="23">
        <f>IF(AW10=1,COUNTIF('Each Gender Events'!AW:AW,"="&amp;AW15),AW10-1)</f>
        <v>1</v>
      </c>
      <c r="AX16" s="23">
        <f>IF(AX10=1,COUNTIF('Each Gender Events'!AX:AX,"="&amp;AX15),AX10-1)</f>
        <v>1</v>
      </c>
      <c r="AY16" s="23">
        <f>IF(AY10=1,COUNTIF('Each Gender Events'!AY:AY,"="&amp;AY15),AY10-1)</f>
        <v>1</v>
      </c>
      <c r="AZ16" s="23">
        <f>IF(AZ10=1,COUNTIF('Each Gender Events'!AZ:AZ,"="&amp;AZ15),AZ10-1)</f>
        <v>1</v>
      </c>
      <c r="BA16" s="23">
        <f>IF(BA10=1,COUNTIF('Each Gender Events'!BA:BA,"="&amp;BA15),BA10-1)</f>
        <v>-2</v>
      </c>
      <c r="BB16" s="23">
        <f>IF(BB10=1,COUNTIF('Each Gender Events'!BB:BB,"="&amp;BB15),BB10-1)</f>
        <v>1</v>
      </c>
      <c r="BC16" s="23">
        <f>IF(BC10=1,COUNTIF('Each Gender Events'!BC:BC,"="&amp;BC15),BC10-1)</f>
        <v>94</v>
      </c>
      <c r="BD16" s="23">
        <f>IF(BD10=1,COUNTIF('Each Gender Events'!BD:BD,"="&amp;BD15),BD10-1)</f>
        <v>1</v>
      </c>
      <c r="BE16" s="23">
        <f>IF(BE10=1,COUNTIF('Each Gender Events'!BE:BE,"="&amp;BE15),BE10-1)</f>
        <v>1</v>
      </c>
      <c r="BF16" s="23">
        <f>IF(BF10=1,COUNTIF('Each Gender Events'!BF:BF,"="&amp;BF15),BF10-1)</f>
        <v>2</v>
      </c>
      <c r="BG16" s="23">
        <f>IF(BG10=1,COUNTIF('Each Gender Events'!BG:BG,"="&amp;BG15),BG10-1)</f>
        <v>2</v>
      </c>
      <c r="BH16" s="23">
        <f>IF(BH10=1,COUNTIF('Each Gender Events'!BH:BH,"="&amp;BH15),BH10-1)</f>
        <v>1</v>
      </c>
      <c r="BI16" s="23">
        <f>IF(BI10=1,COUNTIF('Each Gender Events'!BI:BI,"="&amp;BI15),BI10-1)</f>
        <v>1</v>
      </c>
      <c r="BJ16" s="23">
        <f>IF(BJ10=1,COUNTIF('Each Gender Events'!BJ:BJ,"="&amp;BJ15),BJ10-1)</f>
        <v>1</v>
      </c>
      <c r="BK16" s="23">
        <f>IF(BK10=1,COUNTIF('Each Gender Events'!BK:BK,"="&amp;BK15),BK10-1)</f>
        <v>1</v>
      </c>
      <c r="BL16" s="23">
        <f>IF(BL10=1,COUNTIF('Each Gender Events'!BL:BL,"="&amp;BL15),BL10-1)</f>
        <v>1</v>
      </c>
      <c r="BM16" s="23">
        <f>IF(BM10=1,COUNTIF('Each Gender Events'!BM:BM,"="&amp;BM15),BM10-1)</f>
        <v>-2</v>
      </c>
      <c r="BN16" s="23">
        <f>IF(BN10=1,COUNTIF('Each Gender Events'!BN:BN,"="&amp;BN15),BN10-1)</f>
        <v>-2</v>
      </c>
      <c r="BO16" s="23">
        <f>IF(BO10=1,COUNTIF('Each Gender Events'!BO:BO,"="&amp;BO15),BO10-1)</f>
        <v>1</v>
      </c>
      <c r="BP16" s="23">
        <f>IF(BP10=1,COUNTIF('Each Gender Events'!BP:BP,"="&amp;BP15),BP10-1)</f>
        <v>1</v>
      </c>
      <c r="BQ16" s="23">
        <f>IF(BQ10=1,COUNTIF('Each Gender Events'!BQ:BQ,"="&amp;BQ15),BQ10-1)</f>
        <v>1</v>
      </c>
      <c r="BR16" s="23">
        <f>IF(BR10=1,COUNTIF('Each Gender Events'!BR:BR,"="&amp;BR15),BR10-1)</f>
        <v>2</v>
      </c>
      <c r="BS16" s="23">
        <f>IF(BS10=1,COUNTIF('Each Gender Events'!BS:BS,"="&amp;BS15),BS10-1)</f>
        <v>2</v>
      </c>
      <c r="BT16" s="23">
        <f>IF(BT10=1,COUNTIF('Each Gender Events'!BT:BT,"="&amp;BT15),BT10-1)</f>
        <v>2</v>
      </c>
      <c r="BU16" s="23">
        <f>IF(BU10=1,COUNTIF('Each Gender Events'!BU:BU,"="&amp;BU15),BU10-1)</f>
        <v>1</v>
      </c>
      <c r="BV16" s="23">
        <f>IF(BV10=1,COUNTIF('Each Gender Events'!BV:BV,"="&amp;BV15),BV10-1)</f>
        <v>1</v>
      </c>
      <c r="BW16" s="23">
        <f>IF(BW10=1,COUNTIF('Each Gender Events'!BW:BW,"="&amp;BW15),BW10-1)</f>
        <v>1</v>
      </c>
      <c r="BX16" s="23">
        <f>IF(BX10=1,COUNTIF('Each Gender Events'!BX:BX,"="&amp;BX15),BX10-1)</f>
        <v>1</v>
      </c>
      <c r="BY16" s="23">
        <f>IF(BY10=1,COUNTIF('Each Gender Events'!BY:BY,"="&amp;BY15),BY10-1)</f>
        <v>-2</v>
      </c>
      <c r="BZ16" s="23">
        <f>IF(BZ10=1,COUNTIF('Each Gender Events'!BZ:BZ,"="&amp;BZ15),BZ10-1)</f>
        <v>-2</v>
      </c>
      <c r="CA16" s="23">
        <f>IF(CA10=1,COUNTIF('Each Gender Events'!CA:CA,"="&amp;CA15),CA10-1)</f>
        <v>1</v>
      </c>
      <c r="CB16" s="23">
        <f>IF(CB10=1,COUNTIF('Each Gender Events'!CB:CB,"="&amp;CB15),CB10-1)</f>
        <v>1</v>
      </c>
      <c r="CC16" s="23">
        <f>IF(CC10=1,COUNTIF('Each Gender Events'!CC:CC,"="&amp;CC15),CC10-1)</f>
        <v>2</v>
      </c>
      <c r="CD16" s="23">
        <f>IF(CD10=1,COUNTIF('Each Gender Events'!CD:CD,"="&amp;CD15),CD10-1)</f>
        <v>2</v>
      </c>
      <c r="CE16" s="23">
        <f>IF(CE10=1,COUNTIF('Each Gender Events'!CE:CE,"="&amp;CE15),CE10-1)</f>
        <v>-2</v>
      </c>
      <c r="CF16" s="23">
        <f>IF(CF10=1,COUNTIF('Each Gender Events'!CF:CF,"="&amp;CF15),CF10-1)</f>
        <v>2</v>
      </c>
      <c r="CG16" s="23">
        <f>IF(CG10=1,COUNTIF('Each Gender Events'!CG:CG,"="&amp;CG15),CG10-1)</f>
        <v>1</v>
      </c>
      <c r="CH16" s="23">
        <f>IF(CH10=1,COUNTIF('Each Gender Events'!CH:CH,"="&amp;CH15),CH10-1)</f>
        <v>1</v>
      </c>
      <c r="CI16" s="23">
        <f>IF(CI10=1,COUNTIF('Each Gender Events'!CI:CI,"="&amp;CI15),CI10-1)</f>
        <v>94</v>
      </c>
      <c r="CJ16" s="23">
        <f>IF(CJ10=1,COUNTIF('Each Gender Events'!CJ:CJ,"="&amp;CJ15),CJ10-1)</f>
        <v>1</v>
      </c>
      <c r="CK16" s="23">
        <f>IF(CK10=1,COUNTIF('Each Gender Events'!CK:CK,"="&amp;CK15),CK10-1)</f>
        <v>1</v>
      </c>
      <c r="CL16" s="23">
        <f>IF(CL10=1,COUNTIF('Each Gender Events'!CL:CL,"="&amp;CL15),CL10-1)</f>
        <v>-2</v>
      </c>
      <c r="CM16" s="23">
        <f>IF(CM10=1,COUNTIF('Each Gender Events'!CM:CM,"="&amp;CM15),CM10-1)</f>
        <v>1</v>
      </c>
      <c r="CN16" s="23">
        <f>IF(CN10=1,COUNTIF('Each Gender Events'!CN:CN,"="&amp;CN15),CN10-1)</f>
        <v>1</v>
      </c>
      <c r="CO16" s="23">
        <f>IF(CO10=1,COUNTIF('Each Gender Events'!CO:CO,"="&amp;CO15),CO10-1)</f>
        <v>1</v>
      </c>
      <c r="CP16" s="23">
        <f>IF(CP10=1,COUNTIF('Each Gender Events'!CP:CP,"="&amp;CP15),CP10-1)</f>
        <v>1</v>
      </c>
      <c r="CQ16" s="23">
        <f>IF(CQ10=1,COUNTIF('Each Gender Events'!CQ:CQ,"="&amp;CQ15),CQ10-1)</f>
        <v>1</v>
      </c>
      <c r="CR16" s="23">
        <f>IF(CR10=1,COUNTIF('Each Gender Events'!CR:CR,"="&amp;CR15),CR10-1)</f>
        <v>1</v>
      </c>
      <c r="CS16" s="23">
        <f>IF(CS10=1,COUNTIF('Each Gender Events'!CS:CS,"="&amp;CS15),CS10-1)</f>
        <v>1</v>
      </c>
      <c r="CT16" s="23">
        <f>IF(CT10=1,COUNTIF('Each Gender Events'!CT:CT,"="&amp;CT15),CT10-1)</f>
        <v>2</v>
      </c>
    </row>
    <row r="17" spans="1:98" x14ac:dyDescent="0.3">
      <c r="A17" s="17" t="s">
        <v>53</v>
      </c>
      <c r="B17" s="23" t="str" cm="1">
        <f t="array" aca="1" ref="B17" ca="1">IF(B15&gt;0, IF(B10 &gt; 1, IF(B15&gt;0, INDIRECT(ADDRESS(MATCH(B15,INDIRECT(B14),0)+B13-1,1,4,TRUE,"Each Gender Events")), ""), INDIRECT(ADDRESS(MATCH(B15,'Each Gender Events'!B:B,0),1,4,TRUE,"Each Gender Events"))), "")</f>
        <v>LTU</v>
      </c>
      <c r="C17" s="23" t="str" cm="1">
        <f t="array" aca="1" ref="C17" ca="1">IF(C15&gt;0, IF(C10 &gt; 1, IF(C15&gt;0, INDIRECT(ADDRESS(MATCH(C15,INDIRECT(C14),0)+C13-1,1,4,TRUE,"Each Gender Events")), ""), INDIRECT(ADDRESS(MATCH(C15,'Each Gender Events'!C:C,0),1,4,TRUE,"Each Gender Events"))), "")</f>
        <v>USA</v>
      </c>
      <c r="D17" s="23" t="str" cm="1">
        <f t="array" aca="1" ref="D17" ca="1">IF(D15&gt;0, IF(D10 &gt; 1, IF(D15&gt;0, INDIRECT(ADDRESS(MATCH(D15,INDIRECT(D14),0)+D13-1,1,4,TRUE,"Each Gender Events")), ""), INDIRECT(ADDRESS(MATCH(D15,'Each Gender Events'!D:D,0),1,4,TRUE,"Each Gender Events"))), "")</f>
        <v>GER</v>
      </c>
      <c r="E17" s="23" t="str" cm="1">
        <f t="array" aca="1" ref="E17" ca="1">IF(E15&gt;0, IF(E10 &gt; 1, IF(E15&gt;0, INDIRECT(ADDRESS(MATCH(E15,INDIRECT(E14),0)+E13-1,1,4,TRUE,"Each Gender Events")), ""), INDIRECT(ADDRESS(MATCH(E15,'Each Gender Events'!E:E,0),1,4,TRUE,"Each Gender Events"))), "")</f>
        <v>FRA</v>
      </c>
      <c r="F17" s="23" t="str" cm="1">
        <f t="array" aca="1" ref="F17" ca="1">IF(F15&gt;0, IF(F10 &gt; 1, IF(F15&gt;0, INDIRECT(ADDRESS(MATCH(F15,INDIRECT(F14),0)+F13-1,1,4,TRUE,"Each Gender Events")), ""), INDIRECT(ADDRESS(MATCH(F15,'Each Gender Events'!F:F,0),1,4,TRUE,"Each Gender Events"))), "")</f>
        <v/>
      </c>
      <c r="G17" s="23" t="str" cm="1">
        <f t="array" aca="1" ref="G17" ca="1">IF(G15&gt;0, IF(G10 &gt; 1, IF(G15&gt;0, INDIRECT(ADDRESS(MATCH(G15,INDIRECT(G14),0)+G13-1,1,4,TRUE,"Each Gender Events")), ""), INDIRECT(ADDRESS(MATCH(G15,'Each Gender Events'!G:G,0),1,4,TRUE,"Each Gender Events"))), "")</f>
        <v>PHI</v>
      </c>
      <c r="H17" s="23" t="str" cm="1">
        <f t="array" aca="1" ref="H17" ca="1">IF(H15&gt;0, IF(H10 &gt; 1, IF(H15&gt;0, INDIRECT(ADDRESS(MATCH(H15,INDIRECT(H14),0)+H13-1,1,4,TRUE,"Each Gender Events")), ""), INDIRECT(ADDRESS(MATCH(H15,'Each Gender Events'!H:H,0),1,4,TRUE,"Each Gender Events"))), "")</f>
        <v>ITA</v>
      </c>
      <c r="I17" s="23" t="str" cm="1">
        <f t="array" aca="1" ref="I17" ca="1">IF(I15&gt;0, IF(I10 &gt; 1, IF(I15&gt;0, INDIRECT(ADDRESS(MATCH(I15,INDIRECT(I14),0)+I13-1,1,4,TRUE,"Each Gender Events")), ""), INDIRECT(ADDRESS(MATCH(I15,'Each Gender Events'!I:I,0),1,4,TRUE,"Each Gender Events"))), "")</f>
        <v>USA</v>
      </c>
      <c r="J17" s="23" t="str" cm="1">
        <f t="array" aca="1" ref="J17" ca="1">IF(J15&gt;0, IF(J10 &gt; 1, IF(J15&gt;0, INDIRECT(ADDRESS(MATCH(J15,INDIRECT(J14),0)+J13-1,1,4,TRUE,"Each Gender Events")), ""), INDIRECT(ADDRESS(MATCH(J15,'Each Gender Events'!J:J,0),1,4,TRUE,"Each Gender Events"))), "")</f>
        <v>CAN</v>
      </c>
      <c r="K17" s="23" t="str" cm="1">
        <f t="array" aca="1" ref="K17" ca="1">IF(K15&gt;0, IF(K10 &gt; 1, IF(K15&gt;0, INDIRECT(ADDRESS(MATCH(K15,INDIRECT(K14),0)+K13-1,1,4,TRUE,"Each Gender Events")), ""), INDIRECT(ADDRESS(MATCH(K15,'Each Gender Events'!K:K,0),1,4,TRUE,"Each Gender Events"))), "")</f>
        <v>NED</v>
      </c>
      <c r="L17" s="23" t="str" cm="1">
        <f t="array" aca="1" ref="L17" ca="1">IF(L15&gt;0, IF(L10 &gt; 1, IF(L15&gt;0, INDIRECT(ADDRESS(MATCH(L15,INDIRECT(L14),0)+L13-1,1,4,TRUE,"Each Gender Events")), ""), INDIRECT(ADDRESS(MATCH(L15,'Each Gender Events'!L:L,0),1,4,TRUE,"Each Gender Events"))), "")</f>
        <v/>
      </c>
      <c r="M17" s="23" t="str" cm="1">
        <f t="array" aca="1" ref="M17" ca="1">IF(M15&gt;0, IF(M10 &gt; 1, IF(M15&gt;0, INDIRECT(ADDRESS(MATCH(M15,INDIRECT(M14),0)+M13-1,1,4,TRUE,"Each Gender Events")), ""), INDIRECT(ADDRESS(MATCH(M15,'Each Gender Events'!M:M,0),1,4,TRUE,"Each Gender Events"))), "")</f>
        <v/>
      </c>
      <c r="N17" s="23" t="str" cm="1">
        <f t="array" aca="1" ref="N17" ca="1">IF(N15&gt;0, IF(N10 &gt; 1, IF(N15&gt;0, INDIRECT(ADDRESS(MATCH(N15,INDIRECT(N14),0)+N13-1,1,4,TRUE,"Each Gender Events")), ""), INDIRECT(ADDRESS(MATCH(N15,'Each Gender Events'!N:N,0),1,4,TRUE,"Each Gender Events"))), "")</f>
        <v>JPN</v>
      </c>
      <c r="O17" s="23" t="str" cm="1">
        <f t="array" aca="1" ref="O17" ca="1">IF(O15&gt;0, IF(O10 &gt; 1, IF(O15&gt;0, INDIRECT(ADDRESS(MATCH(O15,INDIRECT(O14),0)+O13-1,1,4,TRUE,"Each Gender Events")), ""), INDIRECT(ADDRESS(MATCH(O15,'Each Gender Events'!O:O,0),1,4,TRUE,"Each Gender Events"))), "")</f>
        <v>TPE</v>
      </c>
      <c r="P17" s="23" t="str" cm="1">
        <f t="array" aca="1" ref="P17" ca="1">IF(P15&gt;0, IF(P10 &gt; 1, IF(P15&gt;0, INDIRECT(ADDRESS(MATCH(P15,INDIRECT(P14),0)+P13-1,1,4,TRUE,"Each Gender Events")), ""), INDIRECT(ADDRESS(MATCH(P15,'Each Gender Events'!P:P,0),1,4,TRUE,"Each Gender Events"))), "")</f>
        <v>SRB</v>
      </c>
      <c r="Q17" s="23" t="str" cm="1">
        <f t="array" aca="1" ref="Q17" ca="1">IF(Q15&gt;0, IF(Q10 &gt; 1, IF(Q15&gt;0, INDIRECT(ADDRESS(MATCH(Q15,INDIRECT(Q14),0)+Q13-1,1,4,TRUE,"Each Gender Events")), ""), INDIRECT(ADDRESS(MATCH(Q15,'Each Gender Events'!Q:Q,0),1,4,TRUE,"Each Gender Events"))), "")</f>
        <v>AUS</v>
      </c>
      <c r="R17" s="23" t="str" cm="1">
        <f t="array" aca="1" ref="R17" ca="1">IF(R15&gt;0, IF(R10 &gt; 1, IF(R15&gt;0, INDIRECT(ADDRESS(MATCH(R15,INDIRECT(R14),0)+R13-1,1,4,TRUE,"Each Gender Events")), ""), INDIRECT(ADDRESS(MATCH(R15,'Each Gender Events'!R:R,0),1,4,TRUE,"Each Gender Events"))), "")</f>
        <v>SUI</v>
      </c>
      <c r="S17" s="23" t="str" cm="1">
        <f t="array" aca="1" ref="S17" ca="1">IF(S15&gt;0, IF(S10 &gt; 1, IF(S15&gt;0, INDIRECT(ADDRESS(MATCH(S15,INDIRECT(S14),0)+S13-1,1,4,TRUE,"Each Gender Events")), ""), INDIRECT(ADDRESS(MATCH(S15,'Each Gender Events'!S:S,0),1,4,TRUE,"Each Gender Events"))), "")</f>
        <v>NOR</v>
      </c>
      <c r="T17" s="23" t="str" cm="1">
        <f t="array" aca="1" ref="T17" ca="1">IF(T15&gt;0, IF(T10 &gt; 1, IF(T15&gt;0, INDIRECT(ADDRESS(MATCH(T15,INDIRECT(T14),0)+T13-1,1,4,TRUE,"Each Gender Events")), ""), INDIRECT(ADDRESS(MATCH(T15,'Each Gender Events'!T:T,0),1,4,TRUE,"Each Gender Events"))), "")</f>
        <v>TUR</v>
      </c>
      <c r="U17" s="23" t="str" cm="1">
        <f t="array" aca="1" ref="U17" ca="1">IF(U15&gt;0, IF(U10 &gt; 1, IF(U15&gt;0, INDIRECT(ADDRESS(MATCH(U15,INDIRECT(U14),0)+U13-1,1,4,TRUE,"Each Gender Events")), ""), INDIRECT(ADDRESS(MATCH(U15,'Each Gender Events'!U:U,0),1,4,TRUE,"Each Gender Events"))), "")</f>
        <v>CUB</v>
      </c>
      <c r="V17" s="23" t="str" cm="1">
        <f t="array" aca="1" ref="V17" ca="1">IF(V15&gt;0, IF(V10 &gt; 1, IF(V15&gt;0, INDIRECT(ADDRESS(MATCH(V15,INDIRECT(V14),0)+V13-1,1,4,TRUE,"Each Gender Events")), ""), INDIRECT(ADDRESS(MATCH(V15,'Each Gender Events'!V:V,0),1,4,TRUE,"Each Gender Events"))), "")</f>
        <v>CHN</v>
      </c>
      <c r="W17" s="23" t="str" cm="1">
        <f t="array" aca="1" ref="W17" ca="1">IF(W15&gt;0, IF(W10 &gt; 1, IF(W15&gt;0, INDIRECT(ADDRESS(MATCH(W15,INDIRECT(W14),0)+W13-1,1,4,TRUE,"Each Gender Events")), ""), INDIRECT(ADDRESS(MATCH(W15,'Each Gender Events'!W:W,0),1,4,TRUE,"Each Gender Events"))), "")</f>
        <v>USA</v>
      </c>
      <c r="X17" s="47" t="str" cm="1">
        <f t="array" aca="1" ref="X17" ca="1">IF(X15&gt;0, IF(X10 &gt; 1, IF(X15&gt;0, INDIRECT(ADDRESS(MATCH(X15,INDIRECT(X14),0)+X13-1,1,4,TRUE,"Each Gender Events")), ""), INDIRECT(ADDRESS(MATCH(X15,'Each Gender Events'!X:X,0),1,4,TRUE,"Each Gender Events"))), "")</f>
        <v>GER</v>
      </c>
      <c r="Y17" s="23" t="str" cm="1">
        <f t="array" aca="1" ref="Y17" ca="1">IF(Y15&gt;0, IF(Y10 &gt; 1, IF(Y15&gt;0, INDIRECT(ADDRESS(MATCH(Y15,INDIRECT(Y14),0)+Y13-1,1,4,TRUE,"Each Gender Events")), ""), INDIRECT(ADDRESS(MATCH(Y15,'Each Gender Events'!Y:Y,0),1,4,TRUE,"Each Gender Events"))), "")</f>
        <v>ITA</v>
      </c>
      <c r="Z17" s="23" t="str" cm="1">
        <f t="array" aca="1" ref="Z17" ca="1">IF(Z15&gt;0, IF(Z10 &gt; 1, IF(Z15&gt;0, INDIRECT(ADDRESS(MATCH(Z15,INDIRECT(Z14),0)+Z13-1,1,4,TRUE,"Each Gender Events")), ""), INDIRECT(ADDRESS(MATCH(Z15,'Each Gender Events'!Z:Z,0),1,4,TRUE,"Each Gender Events"))), "")</f>
        <v>HUN</v>
      </c>
      <c r="AA17" s="23" t="str" cm="1">
        <f t="array" aca="1" ref="AA17" ca="1">IF(AA15&gt;0, IF(AA10 &gt; 1, IF(AA15&gt;0, INDIRECT(ADDRESS(MATCH(AA15,INDIRECT(AA14),0)+AA13-1,1,4,TRUE,"Each Gender Events")), ""), INDIRECT(ADDRESS(MATCH(AA15,'Each Gender Events'!AA:AA,0),1,4,TRUE,"Each Gender Events"))), "")</f>
        <v>CAN</v>
      </c>
      <c r="AB17" s="23" t="str" cm="1">
        <f t="array" aca="1" ref="AB17" ca="1">IF(AB15&gt;0, IF(AB10 &gt; 1, IF(AB15&gt;0, INDIRECT(ADDRESS(MATCH(AB15,INDIRECT(AB14),0)+AB13-1,1,4,TRUE,"Each Gender Events")), ""), INDIRECT(ADDRESS(MATCH(AB15,'Each Gender Events'!AB:AB,0),1,4,TRUE,"Each Gender Events"))), "")</f>
        <v>AUS</v>
      </c>
      <c r="AC17" s="23" t="str" cm="1">
        <f t="array" aca="1" ref="AC17" ca="1">IF(AC15&gt;0, IF(AC10 &gt; 1, IF(AC15&gt;0, INDIRECT(ADDRESS(MATCH(AC15,INDIRECT(AC14),0)+AC13-1,1,4,TRUE,"Each Gender Events")), ""), INDIRECT(ADDRESS(MATCH(AC15,'Each Gender Events'!AC:AC,0),1,4,TRUE,"Each Gender Events"))), "")</f>
        <v>FRA</v>
      </c>
      <c r="AD17" s="23" t="str" cm="1">
        <f t="array" aca="1" ref="AD17" ca="1">IF(AD15&gt;0, IF(AD10 &gt; 1, IF(AD15&gt;0, INDIRECT(ADDRESS(MATCH(AD15,INDIRECT(AD14),0)+AD13-1,1,4,TRUE,"Each Gender Events")), ""), INDIRECT(ADDRESS(MATCH(AD15,'Each Gender Events'!AD:AD,0),1,4,TRUE,"Each Gender Events"))), "")</f>
        <v/>
      </c>
      <c r="AE17" s="23" t="str" cm="1">
        <f t="array" aca="1" ref="AE17" ca="1">IF(AE15&gt;0, IF(AE10 &gt; 1, IF(AE15&gt;0, INDIRECT(ADDRESS(MATCH(AE15,INDIRECT(AE14),0)+AE13-1,1,4,TRUE,"Each Gender Events")), ""), INDIRECT(ADDRESS(MATCH(AE15,'Each Gender Events'!AE:AE,0),1,4,TRUE,"Each Gender Events"))), "")</f>
        <v>SUI</v>
      </c>
      <c r="AF17" s="23" t="str" cm="1">
        <f t="array" aca="1" ref="AF17" ca="1">IF(AF15&gt;0, IF(AF10 &gt; 1, IF(AF15&gt;0, INDIRECT(ADDRESS(MATCH(AF15,INDIRECT(AF14),0)+AF13-1,1,4,TRUE,"Each Gender Events")), ""), INDIRECT(ADDRESS(MATCH(AF15,'Each Gender Events'!AF:AF,0),1,4,TRUE,"Each Gender Events"))), "")</f>
        <v>SWE</v>
      </c>
      <c r="AG17" s="23" t="str" cm="1">
        <f t="array" aca="1" ref="AG17" ca="1">IF(AG15&gt;0, IF(AG10 &gt; 1, IF(AG15&gt;0, INDIRECT(ADDRESS(MATCH(AG15,INDIRECT(AG14),0)+AG13-1,1,4,TRUE,"Each Gender Events")), ""), INDIRECT(ADDRESS(MATCH(AG15,'Each Gender Events'!AG:AG,0),1,4,TRUE,"Each Gender Events"))), "")</f>
        <v>RSA</v>
      </c>
      <c r="AH17" s="23" t="str" cm="1">
        <f t="array" aca="1" ref="AH17" ca="1">IF(AH15&gt;0, IF(AH10 &gt; 1, IF(AH15&gt;0, INDIRECT(ADDRESS(MATCH(AH15,INDIRECT(AH14),0)+AH13-1,1,4,TRUE,"Each Gender Events")), ""), INDIRECT(ADDRESS(MATCH(AH15,'Each Gender Events'!AH:AH,0),1,4,TRUE,"Each Gender Events"))), "")</f>
        <v>GBR</v>
      </c>
      <c r="AI17" s="23" t="str" cm="1">
        <f t="array" aca="1" ref="AI17" ca="1">IF(AI15&gt;0, IF(AI10 &gt; 1, IF(AI15&gt;0, INDIRECT(ADDRESS(MATCH(AI15,INDIRECT(AI14),0)+AI13-1,1,4,TRUE,"Each Gender Events")), ""), INDIRECT(ADDRESS(MATCH(AI15,'Each Gender Events'!AI:AI,0),1,4,TRUE,"Each Gender Events"))), "")</f>
        <v>ITA</v>
      </c>
      <c r="AJ17" s="23" t="str" cm="1">
        <f t="array" aca="1" ref="AJ17" ca="1">IF(AJ15&gt;0, IF(AJ10 &gt; 1, IF(AJ15&gt;0, INDIRECT(ADDRESS(MATCH(AJ15,INDIRECT(AJ14),0)+AJ13-1,1,4,TRUE,"Each Gender Events")), ""), INDIRECT(ADDRESS(MATCH(AJ15,'Each Gender Events'!AJ:AJ,0),1,4,TRUE,"Each Gender Events"))), "")</f>
        <v>USA</v>
      </c>
      <c r="AK17" s="23" t="str" cm="1">
        <f t="array" aca="1" ref="AK17" ca="1">IF(AK15&gt;0, IF(AK10 &gt; 1, IF(AK15&gt;0, INDIRECT(ADDRESS(MATCH(AK15,INDIRECT(AK14),0)+AK13-1,1,4,TRUE,"Each Gender Events")), ""), INDIRECT(ADDRESS(MATCH(AK15,'Each Gender Events'!AK:AK,0),1,4,TRUE,"Each Gender Events"))), "")</f>
        <v>POR</v>
      </c>
      <c r="AL17" s="47" t="str" cm="1">
        <f t="array" aca="1" ref="AL17" ca="1">IF(AL15&gt;0, IF(AL10 &gt; 1, IF(AL15&gt;0, INDIRECT(ADDRESS(MATCH(AL15,INDIRECT(AL14),0)+AL13-1,1,4,TRUE,"Each Gender Events")), ""), INDIRECT(ADDRESS(MATCH(AL15,'Each Gender Events'!AL:AL,0),1,4,TRUE,"Each Gender Events"))), "")</f>
        <v>PRK</v>
      </c>
      <c r="AM17" s="23" t="str" cm="1">
        <f t="array" aca="1" ref="AM17" ca="1">IF(AM15&gt;0, IF(AM10 &gt; 1, IF(AM15&gt;0, INDIRECT(ADDRESS(MATCH(AM15,INDIRECT(AM14),0)+AM13-1,1,4,TRUE,"Each Gender Events")), ""), INDIRECT(ADDRESS(MATCH(AM15,'Each Gender Events'!AM:AM,0),1,4,TRUE,"Each Gender Events"))), "")</f>
        <v>MEX</v>
      </c>
      <c r="AN17" s="23" t="str" cm="1">
        <f t="array" aca="1" ref="AN17" ca="1">IF(AN15&gt;0, IF(AN10 &gt; 1, IF(AN15&gt;0, INDIRECT(ADDRESS(MATCH(AN15,INDIRECT(AN14),0)+AN13-1,1,4,TRUE,"Each Gender Events")), ""), INDIRECT(ADDRESS(MATCH(AN15,'Each Gender Events'!AN:AN,0),1,4,TRUE,"Each Gender Events"))), "")</f>
        <v>FRA</v>
      </c>
      <c r="AO17" s="23" t="str" cm="1">
        <f t="array" aca="1" ref="AO17" ca="1">IF(AO15&gt;0, IF(AO10 &gt; 1, IF(AO15&gt;0, INDIRECT(ADDRESS(MATCH(AO15,INDIRECT(AO14),0)+AO13-1,1,4,TRUE,"Each Gender Events")), ""), INDIRECT(ADDRESS(MATCH(AO15,'Each Gender Events'!AO:AO,0),1,4,TRUE,"Each Gender Events"))), "")</f>
        <v>ITA</v>
      </c>
      <c r="AP17" s="23" t="str" cm="1">
        <f t="array" aca="1" ref="AP17" ca="1">IF(AP15&gt;0, IF(AP10 &gt; 1, IF(AP15&gt;0, INDIRECT(ADDRESS(MATCH(AP15,INDIRECT(AP14),0)+AP13-1,1,4,TRUE,"Each Gender Events")), ""), INDIRECT(ADDRESS(MATCH(AP15,'Each Gender Events'!AP:AP,0),1,4,TRUE,"Each Gender Events"))), "")</f>
        <v>HUN</v>
      </c>
      <c r="AQ17" s="23" t="str" cm="1">
        <f t="array" aca="1" ref="AQ17" ca="1">IF(AQ15&gt;0, IF(AQ10 &gt; 1, IF(AQ15&gt;0, INDIRECT(ADDRESS(MATCH(AQ15,INDIRECT(AQ14),0)+AQ13-1,1,4,TRUE,"Each Gender Events")), ""), INDIRECT(ADDRESS(MATCH(AQ15,'Each Gender Events'!AQ:AQ,0),1,4,TRUE,"Each Gender Events"))), "")</f>
        <v>MAR</v>
      </c>
      <c r="AR17" s="23" t="str" cm="1">
        <f t="array" aca="1" ref="AR17" ca="1">IF(AR15&gt;0, IF(AR10 &gt; 1, IF(AR15&gt;0, INDIRECT(ADDRESS(MATCH(AR15,INDIRECT(AR14),0)+AR13-1,1,4,TRUE,"Each Gender Events")), ""), INDIRECT(ADDRESS(MATCH(AR15,'Each Gender Events'!AR:AR,0),1,4,TRUE,"Each Gender Events"))), "")</f>
        <v>GER</v>
      </c>
      <c r="AS17" s="23" t="str" cm="1">
        <f t="array" aca="1" ref="AS17" ca="1">IF(AS15&gt;0, IF(AS10 &gt; 1, IF(AS15&gt;0, INDIRECT(ADDRESS(MATCH(AS15,INDIRECT(AS14),0)+AS13-1,1,4,TRUE,"Each Gender Events")), ""), INDIRECT(ADDRESS(MATCH(AS15,'Each Gender Events'!AS:AS,0),1,4,TRUE,"Each Gender Events"))), "")</f>
        <v>JPN</v>
      </c>
      <c r="AT17" s="23" t="str" cm="1">
        <f t="array" aca="1" ref="AT17" ca="1">IF(AT15&gt;0, IF(AT10 &gt; 1, IF(AT15&gt;0, INDIRECT(ADDRESS(MATCH(AT15,INDIRECT(AT14),0)+AT13-1,1,4,TRUE,"Each Gender Events")), ""), INDIRECT(ADDRESS(MATCH(AT15,'Each Gender Events'!AT:AT,0),1,4,TRUE,"Each Gender Events"))), "")</f>
        <v>CHN</v>
      </c>
      <c r="AU17" s="23" t="str" cm="1">
        <f t="array" aca="1" ref="AU17" ca="1">IF(AU15&gt;0, IF(AU10 &gt; 1, IF(AU15&gt;0, INDIRECT(ADDRESS(MATCH(AU15,INDIRECT(AU14),0)+AU13-1,1,4,TRUE,"Each Gender Events")), ""), INDIRECT(ADDRESS(MATCH(AU15,'Each Gender Events'!AU:AU,0),1,4,TRUE,"Each Gender Events"))), "")</f>
        <v>DEN</v>
      </c>
      <c r="AV17" s="23" t="str" cm="1">
        <f t="array" aca="1" ref="AV17" ca="1">IF(AV15&gt;0, IF(AV10 &gt; 1, IF(AV15&gt;0, INDIRECT(ADDRESS(MATCH(AV15,INDIRECT(AV14),0)+AV13-1,1,4,TRUE,"Each Gender Events")), ""), INDIRECT(ADDRESS(MATCH(AV15,'Each Gender Events'!AV:AV,0),1,4,TRUE,"Each Gender Events"))), "")</f>
        <v>ESP</v>
      </c>
      <c r="AW17" s="23" t="str" cm="1">
        <f t="array" aca="1" ref="AW17" ca="1">IF(AW15&gt;0, IF(AW10 &gt; 1, IF(AW15&gt;0, INDIRECT(ADDRESS(MATCH(AW15,INDIRECT(AW14),0)+AW13-1,1,4,TRUE,"Each Gender Events")), ""), INDIRECT(ADDRESS(MATCH(AW15,'Each Gender Events'!AW:AW,0),1,4,TRUE,"Each Gender Events"))), "")</f>
        <v>IND</v>
      </c>
      <c r="AX17" s="23" t="str" cm="1">
        <f t="array" aca="1" ref="AX17" ca="1">IF(AX15&gt;0, IF(AX10 &gt; 1, IF(AX15&gt;0, INDIRECT(ADDRESS(MATCH(AX15,INDIRECT(AX14),0)+AX13-1,1,4,TRUE,"Each Gender Events")), ""), INDIRECT(ADDRESS(MATCH(AX15,'Each Gender Events'!AX:AX,0),1,4,TRUE,"Each Gender Events"))), "")</f>
        <v>ARG</v>
      </c>
      <c r="AY17" s="23" t="str" cm="1">
        <f t="array" aca="1" ref="AY17" ca="1">IF(AY15&gt;0, IF(AY10 &gt; 1, IF(AY15&gt;0, INDIRECT(ADDRESS(MATCH(AY15,INDIRECT(AY14),0)+AY13-1,1,4,TRUE,"Each Gender Events")), ""), INDIRECT(ADDRESS(MATCH(AY15,'Each Gender Events'!AY:AY,0),1,4,TRUE,"Each Gender Events"))), "")</f>
        <v>BRA</v>
      </c>
      <c r="AZ17" s="23" t="str" cm="1">
        <f t="array" aca="1" ref="AZ17" ca="1">IF(AZ15&gt;0, IF(AZ10 &gt; 1, IF(AZ15&gt;0, INDIRECT(ADDRESS(MATCH(AZ15,INDIRECT(AZ14),0)+AZ13-1,1,4,TRUE,"Each Gender Events")), ""), INDIRECT(ADDRESS(MATCH(AZ15,'Each Gender Events'!AZ:AZ,0),1,4,TRUE,"Each Gender Events"))), "")</f>
        <v>GEO</v>
      </c>
      <c r="BA17" s="23" t="str" cm="1">
        <f t="array" aca="1" ref="BA17" ca="1">IF(BA15&gt;0, IF(BA10 &gt; 1, IF(BA15&gt;0, INDIRECT(ADDRESS(MATCH(BA15,INDIRECT(BA14),0)+BA13-1,1,4,TRUE,"Each Gender Events")), ""), INDIRECT(ADDRESS(MATCH(BA15,'Each Gender Events'!BA:BA,0),1,4,TRUE,"Each Gender Events"))), "")</f>
        <v/>
      </c>
      <c r="BB17" s="23" t="str" cm="1">
        <f t="array" aca="1" ref="BB17" ca="1">IF(BB15&gt;0, IF(BB10 &gt; 1, IF(BB15&gt;0, INDIRECT(ADDRESS(MATCH(BB15,INDIRECT(BB14),0)+BB13-1,1,4,TRUE,"Each Gender Events")), ""), INDIRECT(ADDRESS(MATCH(BB15,'Each Gender Events'!BB:BB,0),1,4,TRUE,"Each Gender Events"))), "")</f>
        <v>ITA</v>
      </c>
      <c r="BC17" s="23" t="str" cm="1">
        <f t="array" aca="1" ref="BC17" ca="1">IF(BC15&gt;0, IF(BC10 &gt; 1, IF(BC15&gt;0, INDIRECT(ADDRESS(MATCH(BC15,INDIRECT(BC14),0)+BC13-1,1,4,TRUE,"Each Gender Events")), ""), INDIRECT(ADDRESS(MATCH(BC15,'Each Gender Events'!BC:BC,0),1,4,TRUE,"Each Gender Events"))), "")</f>
        <v/>
      </c>
      <c r="BD17" s="23" t="str" cm="1">
        <f t="array" aca="1" ref="BD17" ca="1">IF(BD15&gt;0, IF(BD10 &gt; 1, IF(BD15&gt;0, INDIRECT(ADDRESS(MATCH(BD15,INDIRECT(BD14),0)+BD13-1,1,4,TRUE,"Each Gender Events")), ""), INDIRECT(ADDRESS(MATCH(BD15,'Each Gender Events'!BD:BD,0),1,4,TRUE,"Each Gender Events"))), "")</f>
        <v>ITA</v>
      </c>
      <c r="BE17" s="23" t="str" cm="1">
        <f t="array" aca="1" ref="BE17" ca="1">IF(BE15&gt;0, IF(BE10 &gt; 1, IF(BE15&gt;0, INDIRECT(ADDRESS(MATCH(BE15,INDIRECT(BE14),0)+BE13-1,1,4,TRUE,"Each Gender Events")), ""), INDIRECT(ADDRESS(MATCH(BE15,'Each Gender Events'!BE:BE,0),1,4,TRUE,"Each Gender Events"))), "")</f>
        <v>KOR</v>
      </c>
      <c r="BF17" s="23" t="str" cm="1">
        <f t="array" aca="1" ref="BF17" ca="1">IF(BF15&gt;0, IF(BF10 &gt; 1, IF(BF15&gt;0, INDIRECT(ADDRESS(MATCH(BF15,INDIRECT(BF14),0)+BF13-1,1,4,TRUE,"Each Gender Events")), ""), INDIRECT(ADDRESS(MATCH(BF15,'Each Gender Events'!BF:BF,0),1,4,TRUE,"Each Gender Events"))), "")</f>
        <v>ISR</v>
      </c>
      <c r="BG17" s="23" t="str" cm="1">
        <f t="array" aca="1" ref="BG17" ca="1">IF(BG15&gt;0, IF(BG10 &gt; 1, IF(BG15&gt;0, INDIRECT(ADDRESS(MATCH(BG15,INDIRECT(BG14),0)+BG13-1,1,4,TRUE,"Each Gender Events")), ""), INDIRECT(ADDRESS(MATCH(BG15,'Each Gender Events'!BG:BG,0),1,4,TRUE,"Each Gender Events"))), "")</f>
        <v>USA</v>
      </c>
      <c r="BH17" s="23" t="str" cm="1">
        <f t="array" aca="1" ref="BH17" ca="1">IF(BH15&gt;0, IF(BH10 &gt; 1, IF(BH15&gt;0, INDIRECT(ADDRESS(MATCH(BH15,INDIRECT(BH14),0)+BH13-1,1,4,TRUE,"Each Gender Events")), ""), INDIRECT(ADDRESS(MATCH(BH15,'Each Gender Events'!BH:BH,0),1,4,TRUE,"Each Gender Events"))), "")</f>
        <v>ROU</v>
      </c>
      <c r="BI17" s="23" t="str" cm="1">
        <f t="array" aca="1" ref="BI17" ca="1">IF(BI15&gt;0, IF(BI10 &gt; 1, IF(BI15&gt;0, INDIRECT(ADDRESS(MATCH(BI15,INDIRECT(BI14),0)+BI13-1,1,4,TRUE,"Each Gender Events")), ""), INDIRECT(ADDRESS(MATCH(BI15,'Each Gender Events'!BI:BI,0),1,4,TRUE,"Each Gender Events"))), "")</f>
        <v>RSA</v>
      </c>
      <c r="BJ17" s="23" t="str" cm="1">
        <f t="array" aca="1" ref="BJ17" ca="1">IF(BJ15&gt;0, IF(BJ10 &gt; 1, IF(BJ15&gt;0, INDIRECT(ADDRESS(MATCH(BJ15,INDIRECT(BJ14),0)+BJ13-1,1,4,TRUE,"Each Gender Events")), ""), INDIRECT(ADDRESS(MATCH(BJ15,'Each Gender Events'!BJ:BJ,0),1,4,TRUE,"Each Gender Events"))), "")</f>
        <v>USA</v>
      </c>
      <c r="BK17" s="23" t="str" cm="1">
        <f t="array" aca="1" ref="BK17" ca="1">IF(BK15&gt;0, IF(BK10 &gt; 1, IF(BK15&gt;0, INDIRECT(ADDRESS(MATCH(BK15,INDIRECT(BK14),0)+BK13-1,1,4,TRUE,"Each Gender Events")), ""), INDIRECT(ADDRESS(MATCH(BK15,'Each Gender Events'!BK:BK,0),1,4,TRUE,"Each Gender Events"))), "")</f>
        <v>NED</v>
      </c>
      <c r="BL17" s="23" t="str" cm="1">
        <f t="array" aca="1" ref="BL17" ca="1">IF(BL15&gt;0, IF(BL10 &gt; 1, IF(BL15&gt;0, INDIRECT(ADDRESS(MATCH(BL15,INDIRECT(BL14),0)+BL13-1,1,4,TRUE,"Each Gender Events")), ""), INDIRECT(ADDRESS(MATCH(BL15,'Each Gender Events'!BL:BL,0),1,4,TRUE,"Each Gender Events"))), "")</f>
        <v>NED</v>
      </c>
      <c r="BM17" s="23" t="str" cm="1">
        <f t="array" aca="1" ref="BM17" ca="1">IF(BM15&gt;0, IF(BM10 &gt; 1, IF(BM15&gt;0, INDIRECT(ADDRESS(MATCH(BM15,INDIRECT(BM14),0)+BM13-1,1,4,TRUE,"Each Gender Events")), ""), INDIRECT(ADDRESS(MATCH(BM15,'Each Gender Events'!BM:BM,0),1,4,TRUE,"Each Gender Events"))), "")</f>
        <v/>
      </c>
      <c r="BN17" s="23" t="str" cm="1">
        <f t="array" aca="1" ref="BN17" ca="1">IF(BN15&gt;0, IF(BN10 &gt; 1, IF(BN15&gt;0, INDIRECT(ADDRESS(MATCH(BN15,INDIRECT(BN14),0)+BN13-1,1,4,TRUE,"Each Gender Events")), ""), INDIRECT(ADDRESS(MATCH(BN15,'Each Gender Events'!BN:BN,0),1,4,TRUE,"Each Gender Events"))), "")</f>
        <v/>
      </c>
      <c r="BO17" s="23" t="str" cm="1">
        <f t="array" aca="1" ref="BO17" ca="1">IF(BO15&gt;0, IF(BO10 &gt; 1, IF(BO15&gt;0, INDIRECT(ADDRESS(MATCH(BO15,INDIRECT(BO14),0)+BO13-1,1,4,TRUE,"Each Gender Events")), ""), INDIRECT(ADDRESS(MATCH(BO15,'Each Gender Events'!BO:BO,0),1,4,TRUE,"Each Gender Events"))), "")</f>
        <v>ITA</v>
      </c>
      <c r="BP17" s="23" t="str" cm="1">
        <f t="array" aca="1" ref="BP17" ca="1">IF(BP15&gt;0, IF(BP10 &gt; 1, IF(BP15&gt;0, INDIRECT(ADDRESS(MATCH(BP15,INDIRECT(BP14),0)+BP13-1,1,4,TRUE,"Each Gender Events")), ""), INDIRECT(ADDRESS(MATCH(BP15,'Each Gender Events'!BP:BP,0),1,4,TRUE,"Each Gender Events"))), "")</f>
        <v>SUI</v>
      </c>
      <c r="BQ17" s="47" t="str" cm="1">
        <f t="array" aca="1" ref="BQ17" ca="1">IF(BQ15&gt;0, IF(BQ10 &gt; 1, IF(BQ15&gt;0, INDIRECT(ADDRESS(MATCH(BQ15,INDIRECT(BQ14),0)+BQ13-1,1,4,TRUE,"Each Gender Events")), ""), INDIRECT(ADDRESS(MATCH(BQ15,'Each Gender Events'!BQ:BQ,0),1,4,TRUE,"Each Gender Events"))), "")</f>
        <v>JPN</v>
      </c>
      <c r="BR17" s="23" t="str" cm="1">
        <f t="array" aca="1" ref="BR17" ca="1">IF(BR15&gt;0, IF(BR10 &gt; 1, IF(BR15&gt;0, INDIRECT(ADDRESS(MATCH(BR15,INDIRECT(BR14),0)+BR13-1,1,4,TRUE,"Each Gender Events")), ""), INDIRECT(ADDRESS(MATCH(BR15,'Each Gender Events'!BR:BR,0),1,4,TRUE,"Each Gender Events"))), "")</f>
        <v>GBR</v>
      </c>
      <c r="BS17" s="23" t="str" cm="1">
        <f t="array" aca="1" ref="BS17" ca="1">IF(BS15&gt;0, IF(BS10 &gt; 1, IF(BS15&gt;0, INDIRECT(ADDRESS(MATCH(BS15,INDIRECT(BS14),0)+BS13-1,1,4,TRUE,"Each Gender Events")), ""), INDIRECT(ADDRESS(MATCH(BS15,'Each Gender Events'!BS:BS,0),1,4,TRUE,"Each Gender Events"))), "")</f>
        <v>CHN</v>
      </c>
      <c r="BT17" s="23" t="str" cm="1">
        <f t="array" aca="1" ref="BT17" ca="1">IF(BT15&gt;0, IF(BT10 &gt; 1, IF(BT15&gt;0, INDIRECT(ADDRESS(MATCH(BT15,INDIRECT(BT14),0)+BT13-1,1,4,TRUE,"Each Gender Events")), ""), INDIRECT(ADDRESS(MATCH(BT15,'Each Gender Events'!BT:BT,0),1,4,TRUE,"Each Gender Events"))), "")</f>
        <v>CHN</v>
      </c>
      <c r="BU17" s="23" t="str" cm="1">
        <f t="array" aca="1" ref="BU17" ca="1">IF(BU15&gt;0, IF(BU10 &gt; 1, IF(BU15&gt;0, INDIRECT(ADDRESS(MATCH(BU15,INDIRECT(BU14),0)+BU13-1,1,4,TRUE,"Each Gender Events")), ""), INDIRECT(ADDRESS(MATCH(BU15,'Each Gender Events'!BU:BU,0),1,4,TRUE,"Each Gender Events"))), "")</f>
        <v>BRA</v>
      </c>
      <c r="BV17" s="23" t="str" cm="1">
        <f t="array" aca="1" ref="BV17" ca="1">IF(BV15&gt;0, IF(BV10 &gt; 1, IF(BV15&gt;0, INDIRECT(ADDRESS(MATCH(BV15,INDIRECT(BV14),0)+BV13-1,1,4,TRUE,"Each Gender Events")), ""), INDIRECT(ADDRESS(MATCH(BV15,'Each Gender Events'!BV:BV,0),1,4,TRUE,"Each Gender Events"))), "")</f>
        <v>FRA</v>
      </c>
      <c r="BW17" s="23" t="str" cm="1">
        <f t="array" aca="1" ref="BW17" ca="1">IF(BW15&gt;0, IF(BW10 &gt; 1, IF(BW15&gt;0, INDIRECT(ADDRESS(MATCH(BW15,INDIRECT(BW14),0)+BW13-1,1,4,TRUE,"Each Gender Events")), ""), INDIRECT(ADDRESS(MATCH(BW15,'Each Gender Events'!BW:BW,0),1,4,TRUE,"Each Gender Events"))), "")</f>
        <v>AUS</v>
      </c>
      <c r="BX17" s="23" t="str" cm="1">
        <f t="array" aca="1" ref="BX17" ca="1">IF(BX15&gt;0, IF(BX10 &gt; 1, IF(BX15&gt;0, INDIRECT(ADDRESS(MATCH(BX15,INDIRECT(BX14),0)+BX13-1,1,4,TRUE,"Each Gender Events")), ""), INDIRECT(ADDRESS(MATCH(BX15,'Each Gender Events'!BX:BX,0),1,4,TRUE,"Each Gender Events"))), "")</f>
        <v>CAN</v>
      </c>
      <c r="BY17" s="23" t="str" cm="1">
        <f t="array" aca="1" ref="BY17" ca="1">IF(BY15&gt;0, IF(BY10 &gt; 1, IF(BY15&gt;0, INDIRECT(ADDRESS(MATCH(BY15,INDIRECT(BY14),0)+BY13-1,1,4,TRUE,"Each Gender Events")), ""), INDIRECT(ADDRESS(MATCH(BY15,'Each Gender Events'!BY:BY,0),1,4,TRUE,"Each Gender Events"))), "")</f>
        <v/>
      </c>
      <c r="BZ17" s="23" t="str" cm="1">
        <f t="array" aca="1" ref="BZ17" ca="1">IF(BZ15&gt;0, IF(BZ10 &gt; 1, IF(BZ15&gt;0, INDIRECT(ADDRESS(MATCH(BZ15,INDIRECT(BZ14),0)+BZ13-1,1,4,TRUE,"Each Gender Events")), ""), INDIRECT(ADDRESS(MATCH(BZ15,'Each Gender Events'!BZ:BZ,0),1,4,TRUE,"Each Gender Events"))), "")</f>
        <v/>
      </c>
      <c r="CA17" s="23" t="str" cm="1">
        <f t="array" aca="1" ref="CA17" ca="1">IF(CA15&gt;0, IF(CA10 &gt; 1, IF(CA15&gt;0, INDIRECT(ADDRESS(MATCH(CA15,INDIRECT(CA14),0)+CA13-1,1,4,TRUE,"Each Gender Events")), ""), INDIRECT(ADDRESS(MATCH(CA15,'Each Gender Events'!CA:CA,0),1,4,TRUE,"Each Gender Events"))), "")</f>
        <v>KOR</v>
      </c>
      <c r="CB17" s="23" t="str" cm="1">
        <f t="array" aca="1" ref="CB17" ca="1">IF(CB15&gt;0, IF(CB10 &gt; 1, IF(CB15&gt;0, INDIRECT(ADDRESS(MATCH(CB15,INDIRECT(CB14),0)+CB13-1,1,4,TRUE,"Each Gender Events")), ""), INDIRECT(ADDRESS(MATCH(CB15,'Each Gender Events'!CB:CB,0),1,4,TRUE,"Each Gender Events"))), "")</f>
        <v>FRA</v>
      </c>
      <c r="CC17" s="23" t="str" cm="1">
        <f t="array" aca="1" ref="CC17" ca="1">IF(CC15&gt;0, IF(CC10 &gt; 1, IF(CC15&gt;0, INDIRECT(ADDRESS(MATCH(CC15,INDIRECT(CC14),0)+CC13-1,1,4,TRUE,"Each Gender Events")), ""), INDIRECT(ADDRESS(MATCH(CC15,'Each Gender Events'!CC:CC,0),1,4,TRUE,"Each Gender Events"))), "")</f>
        <v>HUN</v>
      </c>
      <c r="CD17" s="23" t="str" cm="1">
        <f t="array" aca="1" ref="CD17" ca="1">IF(CD15&gt;0, IF(CD10 &gt; 1, IF(CD15&gt;0, INDIRECT(ADDRESS(MATCH(CD15,INDIRECT(CD14),0)+CD13-1,1,4,TRUE,"Each Gender Events")), ""), INDIRECT(ADDRESS(MATCH(CD15,'Each Gender Events'!CD:CD,0),1,4,TRUE,"Each Gender Events"))), "")</f>
        <v>KOR</v>
      </c>
      <c r="CE17" s="23" t="str" cm="1">
        <f t="array" aca="1" ref="CE17" ca="1">IF(CE15&gt;0, IF(CE10 &gt; 1, IF(CE15&gt;0, INDIRECT(ADDRESS(MATCH(CE15,INDIRECT(CE14),0)+CE13-1,1,4,TRUE,"Each Gender Events")), ""), INDIRECT(ADDRESS(MATCH(CE15,'Each Gender Events'!CE:CE,0),1,4,TRUE,"Each Gender Events"))), "")</f>
        <v/>
      </c>
      <c r="CF17" s="23" t="str" cm="1">
        <f t="array" aca="1" ref="CF17" ca="1">IF(CF15&gt;0, IF(CF10 &gt; 1, IF(CF15&gt;0, INDIRECT(ADDRESS(MATCH(CF15,INDIRECT(CF14),0)+CF13-1,1,4,TRUE,"Each Gender Events")), ""), INDIRECT(ADDRESS(MATCH(CF15,'Each Gender Events'!CF:CF,0),1,4,TRUE,"Each Gender Events"))), "")</f>
        <v>CRO</v>
      </c>
      <c r="CG17" s="23" t="str" cm="1">
        <f t="array" aca="1" ref="CG17" ca="1">IF(CG15&gt;0, IF(CG10 &gt; 1, IF(CG15&gt;0, INDIRECT(ADDRESS(MATCH(CG15,INDIRECT(CG14),0)+CG13-1,1,4,TRUE,"Each Gender Events")), ""), INDIRECT(ADDRESS(MATCH(CG15,'Each Gender Events'!CG:CG,0),1,4,TRUE,"Each Gender Events"))), "")</f>
        <v>USA</v>
      </c>
      <c r="CH17" s="23" t="str" cm="1">
        <f t="array" aca="1" ref="CH17" ca="1">IF(CH15&gt;0, IF(CH10 &gt; 1, IF(CH15&gt;0, INDIRECT(ADDRESS(MATCH(CH15,INDIRECT(CH14),0)+CH13-1,1,4,TRUE,"Each Gender Events")), ""), INDIRECT(ADDRESS(MATCH(CH15,'Each Gender Events'!CH:CH,0),1,4,TRUE,"Each Gender Events"))), "")</f>
        <v>CAN</v>
      </c>
      <c r="CI17" s="23" t="str" cm="1">
        <f t="array" aca="1" ref="CI17" ca="1">IF(CI15&gt;0, IF(CI10 &gt; 1, IF(CI15&gt;0, INDIRECT(ADDRESS(MATCH(CI15,INDIRECT(CI14),0)+CI13-1,1,4,TRUE,"Each Gender Events")), ""), INDIRECT(ADDRESS(MATCH(CI15,'Each Gender Events'!CI:CI,0),1,4,TRUE,"Each Gender Events"))), "")</f>
        <v/>
      </c>
      <c r="CJ17" s="23" t="str" cm="1">
        <f t="array" aca="1" ref="CJ17" ca="1">IF(CJ15&gt;0, IF(CJ10 &gt; 1, IF(CJ15&gt;0, INDIRECT(ADDRESS(MATCH(CJ15,INDIRECT(CJ14),0)+CJ13-1,1,4,TRUE,"Each Gender Events")), ""), INDIRECT(ADDRESS(MATCH(CJ15,'Each Gender Events'!CJ:CJ,0),1,4,TRUE,"Each Gender Events"))), "")</f>
        <v>GER</v>
      </c>
      <c r="CK17" s="23" t="str" cm="1">
        <f t="array" aca="1" ref="CK17" ca="1">IF(CK15&gt;0, IF(CK10 &gt; 1, IF(CK15&gt;0, INDIRECT(ADDRESS(MATCH(CK15,INDIRECT(CK14),0)+CK13-1,1,4,TRUE,"Each Gender Events")), ""), INDIRECT(ADDRESS(MATCH(CK15,'Each Gender Events'!CK:CK,0),1,4,TRUE,"Each Gender Events"))), "")</f>
        <v>GER</v>
      </c>
      <c r="CL17" s="23" t="str" cm="1">
        <f t="array" aca="1" ref="CL17" ca="1">IF(CL15&gt;0, IF(CL10 &gt; 1, IF(CL15&gt;0, INDIRECT(ADDRESS(MATCH(CL15,INDIRECT(CL14),0)+CL13-1,1,4,TRUE,"Each Gender Events")), ""), INDIRECT(ADDRESS(MATCH(CL15,'Each Gender Events'!CL:CL,0),1,4,TRUE,"Each Gender Events"))), "")</f>
        <v/>
      </c>
      <c r="CM17" s="23" t="str" cm="1">
        <f t="array" aca="1" ref="CM17" ca="1">IF(CM15&gt;0, IF(CM10 &gt; 1, IF(CM15&gt;0, INDIRECT(ADDRESS(MATCH(CM15,INDIRECT(CM14),0)+CM13-1,1,4,TRUE,"Each Gender Events")), ""), INDIRECT(ADDRESS(MATCH(CM15,'Each Gender Events'!CM:CM,0),1,4,TRUE,"Each Gender Events"))), "")</f>
        <v>USA</v>
      </c>
      <c r="CN17" s="23" t="str" cm="1">
        <f t="array" aca="1" ref="CN17" ca="1">IF(CN15&gt;0, IF(CN10 &gt; 1, IF(CN15&gt;0, INDIRECT(ADDRESS(MATCH(CN15,INDIRECT(CN14),0)+CN13-1,1,4,TRUE,"Each Gender Events")), ""), INDIRECT(ADDRESS(MATCH(CN15,'Each Gender Events'!CN:CN,0),1,4,TRUE,"Each Gender Events"))), "")</f>
        <v>BRA</v>
      </c>
      <c r="CO17" s="23" t="str" cm="1">
        <f t="array" aca="1" ref="CO17" ca="1">IF(CO15&gt;0, IF(CO10 &gt; 1, IF(CO15&gt;0, INDIRECT(ADDRESS(MATCH(CO15,INDIRECT(CO14),0)+CO13-1,1,4,TRUE,"Each Gender Events")), ""), INDIRECT(ADDRESS(MATCH(CO15,'Each Gender Events'!CO:CO,0),1,4,TRUE,"Each Gender Events"))), "")</f>
        <v>NED</v>
      </c>
      <c r="CP17" s="23" t="str" cm="1">
        <f t="array" aca="1" ref="CP17" ca="1">IF(CP15&gt;0, IF(CP10 &gt; 1, IF(CP15&gt;0, INDIRECT(ADDRESS(MATCH(CP15,INDIRECT(CP14),0)+CP13-1,1,4,TRUE,"Each Gender Events")), ""), INDIRECT(ADDRESS(MATCH(CP15,'Each Gender Events'!CP:CP,0),1,4,TRUE,"Each Gender Events"))), "")</f>
        <v>USA</v>
      </c>
      <c r="CQ17" s="23" t="str" cm="1">
        <f t="array" aca="1" ref="CQ17" ca="1">IF(CQ15&gt;0, IF(CQ10 &gt; 1, IF(CQ15&gt;0, INDIRECT(ADDRESS(MATCH(CQ15,INDIRECT(CQ14),0)+CQ13-1,1,4,TRUE,"Each Gender Events")), ""), INDIRECT(ADDRESS(MATCH(CQ15,'Each Gender Events'!CQ:CQ,0),1,4,TRUE,"Each Gender Events"))), "")</f>
        <v>THA</v>
      </c>
      <c r="CR17" s="23" t="str" cm="1">
        <f t="array" aca="1" ref="CR17" ca="1">IF(CR15&gt;0, IF(CR10 &gt; 1, IF(CR15&gt;0, INDIRECT(ADDRESS(MATCH(CR15,INDIRECT(CR14),0)+CR13-1,1,4,TRUE,"Each Gender Events")), ""), INDIRECT(ADDRESS(MATCH(CR15,'Each Gender Events'!CR:CR,0),1,4,TRUE,"Each Gender Events"))), "")</f>
        <v>USA</v>
      </c>
      <c r="CS17" s="23" t="str" cm="1">
        <f t="array" aca="1" ref="CS17" ca="1">IF(CS15&gt;0, IF(CS10 &gt; 1, IF(CS15&gt;0, INDIRECT(ADDRESS(MATCH(CS15,INDIRECT(CS14),0)+CS13-1,1,4,TRUE,"Each Gender Events")), ""), INDIRECT(ADDRESS(MATCH(CS15,'Each Gender Events'!CS:CS,0),1,4,TRUE,"Each Gender Events"))), "")</f>
        <v>BUL</v>
      </c>
      <c r="CT17" s="23" t="str" cm="1">
        <f t="array" aca="1" ref="CT17" ca="1">IF(CT15&gt;0, IF(CT10 &gt; 1, IF(CT15&gt;0, INDIRECT(ADDRESS(MATCH(CT15,INDIRECT(CT14),0)+CT13-1,1,4,TRUE,"Each Gender Events")), ""), INDIRECT(ADDRESS(MATCH(CT15,'Each Gender Events'!CT:CT,0),1,4,TRUE,"Each Gender Events"))), "")</f>
        <v>CUB</v>
      </c>
    </row>
    <row r="18" spans="1:98" x14ac:dyDescent="0.3">
      <c r="A18" s="18" t="s">
        <v>45</v>
      </c>
      <c r="B18" s="24">
        <f ca="1">IFERROR(IF(B15 &lt;= 0, "", IF(B10=1, SUM(INDIRECT(ADDRESS(RIGHT($A17),2,1,1,"Medal Values")):INDIRECT(ADDRESS(B16-1+RIGHT($A17), 2, 1, 1, "Medal Values")))/B16,B12)),"")</f>
        <v>1</v>
      </c>
      <c r="C18" s="24">
        <f ca="1">IFERROR(IF(C15 &lt;= 0, "", IF(C10=1, SUM(INDIRECT(ADDRESS(RIGHT($A17),2,1,1,"Medal Values")):INDIRECT(ADDRESS(C16-1+RIGHT($A17), 2, 1, 1, "Medal Values")))/C16,C12)),"")</f>
        <v>1</v>
      </c>
      <c r="D18" s="24">
        <f ca="1">IFERROR(IF(D15 &lt;= 0, "", IF(D10=1, SUM(INDIRECT(ADDRESS(RIGHT($A17),2,1,1,"Medal Values")):INDIRECT(ADDRESS(D16-1+RIGHT($A17), 2, 1, 1, "Medal Values")))/D16,D12)),"")</f>
        <v>1</v>
      </c>
      <c r="E18" s="24">
        <f ca="1">IFERROR(IF(E15 &lt;= 0, "", IF(E10=1, SUM(INDIRECT(ADDRESS(RIGHT($A17),2,1,1,"Medal Values")):INDIRECT(ADDRESS(E16-1+RIGHT($A17), 2, 1, 1, "Medal Values")))/E16,E12)),"")</f>
        <v>1</v>
      </c>
      <c r="F18" s="24" t="str">
        <f ca="1">IFERROR(IF(F15 &lt;= 0, "", IF(F10=1, SUM(INDIRECT(ADDRESS(RIGHT($A17),2,1,1,"Medal Values")):INDIRECT(ADDRESS(F16-1+RIGHT($A17), 2, 1, 1, "Medal Values")))/F16,F12)),"")</f>
        <v/>
      </c>
      <c r="G18" s="24">
        <f ca="1">IFERROR(IF(G15 &lt;= 0, "", IF(G10=1, SUM(INDIRECT(ADDRESS(RIGHT($A17),2,1,1,"Medal Values")):INDIRECT(ADDRESS(G16-1+RIGHT($A17), 2, 1, 1, "Medal Values")))/G16,G12)),"")</f>
        <v>1</v>
      </c>
      <c r="H18" s="24">
        <f ca="1">IFERROR(IF(H15 &lt;= 0, "", IF(H10=1, SUM(INDIRECT(ADDRESS(RIGHT($A17),2,1,1,"Medal Values")):INDIRECT(ADDRESS(H16-1+RIGHT($A17), 2, 1, 1, "Medal Values")))/H16,H12)),"")</f>
        <v>1</v>
      </c>
      <c r="I18" s="24">
        <f ca="1">IFERROR(IF(I15 &lt;= 0, "", IF(I10=1, SUM(INDIRECT(ADDRESS(RIGHT($A17),2,1,1,"Medal Values")):INDIRECT(ADDRESS(I16-1+RIGHT($A17), 2, 1, 1, "Medal Values")))/I16,I12)),"")</f>
        <v>1.5000005000000001</v>
      </c>
      <c r="J18" s="24">
        <f ca="1">IFERROR(IF(J15 &lt;= 0, "", IF(J10=1, SUM(INDIRECT(ADDRESS(RIGHT($A17),2,1,1,"Medal Values")):INDIRECT(ADDRESS(J16-1+RIGHT($A17), 2, 1, 1, "Medal Values")))/J16,J12)),"")</f>
        <v>0.5</v>
      </c>
      <c r="K18" s="41">
        <f ca="1">IFERROR(IF(K15 &lt;= 0, "", IF(K10=1, SUM(INDIRECT(ADDRESS(RIGHT($A17),2,1,1,"Medal Values")):INDIRECT(ADDRESS(K16-1+RIGHT($A17), 2, 1, 1, "Medal Values")))/K16,K12)),"")</f>
        <v>1</v>
      </c>
      <c r="L18" s="24" t="str">
        <f ca="1">IFERROR(IF(L15 &lt;= 0, "", IF(L10=1, SUM(INDIRECT(ADDRESS(RIGHT($A17),2,1,1,"Medal Values")):INDIRECT(ADDRESS(L16-1+RIGHT($A17), 2, 1, 1, "Medal Values")))/L16,L12)),"")</f>
        <v/>
      </c>
      <c r="M18" s="24" t="str">
        <f ca="1">IFERROR(IF(M15 &lt;= 0, "", IF(M10=1, SUM(INDIRECT(ADDRESS(RIGHT($A17),2,1,1,"Medal Values")):INDIRECT(ADDRESS(M16-1+RIGHT($A17), 2, 1, 1, "Medal Values")))/M16,M12)),"")</f>
        <v/>
      </c>
      <c r="N18" s="24">
        <f ca="1">IFERROR(IF(N15 &lt;= 0, "", IF(N10=1, SUM(INDIRECT(ADDRESS(RIGHT($A17),2,1,1,"Medal Values")):INDIRECT(ADDRESS(N16-1+RIGHT($A17), 2, 1, 1, "Medal Values")))/N16,N12)),"")</f>
        <v>1</v>
      </c>
      <c r="O18" s="24">
        <f ca="1">IFERROR(IF(O15 &lt;= 0, "", IF(O10=1, SUM(INDIRECT(ADDRESS(RIGHT($A17),2,1,1,"Medal Values")):INDIRECT(ADDRESS(O16-1+RIGHT($A17), 2, 1, 1, "Medal Values")))/O16,O12)),"")</f>
        <v>0.5</v>
      </c>
      <c r="P18" s="24">
        <f ca="1">IFERROR(IF(P15 &lt;= 0, "", IF(P10=1, SUM(INDIRECT(ADDRESS(RIGHT($A17),2,1,1,"Medal Values")):INDIRECT(ADDRESS(P16-1+RIGHT($A17), 2, 1, 1, "Medal Values")))/P16,P12)),"")</f>
        <v>1</v>
      </c>
      <c r="Q18" s="24">
        <f ca="1">IFERROR(IF(Q15 &lt;= 0, "", IF(Q10=1, SUM(INDIRECT(ADDRESS(RIGHT($A17),2,1,1,"Medal Values")):INDIRECT(ADDRESS(Q16-1+RIGHT($A17), 2, 1, 1, "Medal Values")))/Q16,Q12)),"")</f>
        <v>1</v>
      </c>
      <c r="R18" s="24">
        <f ca="1">IFERROR(IF(R15 &lt;= 0, "", IF(R10=1, SUM(INDIRECT(ADDRESS(RIGHT($A17),2,1,1,"Medal Values")):INDIRECT(ADDRESS(R16-1+RIGHT($A17), 2, 1, 1, "Medal Values")))/R16,R12)),"")</f>
        <v>1</v>
      </c>
      <c r="S18" s="24">
        <f ca="1">IFERROR(IF(S15 &lt;= 0, "", IF(S10=1, SUM(INDIRECT(ADDRESS(RIGHT($A17),2,1,1,"Medal Values")):INDIRECT(ADDRESS(S16-1+RIGHT($A17), 2, 1, 1, "Medal Values")))/S16,S12)),"")</f>
        <v>1</v>
      </c>
      <c r="T18" s="24">
        <f ca="1">IFERROR(IF(T15 &lt;= 0, "", IF(T10=1, SUM(INDIRECT(ADDRESS(RIGHT($A17),2,1,1,"Medal Values")):INDIRECT(ADDRESS(T16-1+RIGHT($A17), 2, 1, 1, "Medal Values")))/T16,T12)),"")</f>
        <v>1</v>
      </c>
      <c r="U18" s="24">
        <f ca="1">IFERROR(IF(U15 &lt;= 0, "", IF(U10=1, SUM(INDIRECT(ADDRESS(RIGHT($A17),2,1,1,"Medal Values")):INDIRECT(ADDRESS(U16-1+RIGHT($A17), 2, 1, 1, "Medal Values")))/U16,U12)),"")</f>
        <v>1</v>
      </c>
      <c r="V18" s="24">
        <f ca="1">IFERROR(IF(V15 &lt;= 0, "", IF(V10=1, SUM(INDIRECT(ADDRESS(RIGHT($A17),2,1,1,"Medal Values")):INDIRECT(ADDRESS(V16-1+RIGHT($A17), 2, 1, 1, "Medal Values")))/V16,V12)),"")</f>
        <v>1</v>
      </c>
      <c r="W18" s="24">
        <f ca="1">IFERROR(IF(W15 &lt;= 0, "", IF(W10=1, SUM(INDIRECT(ADDRESS(RIGHT($A17),2,1,1,"Medal Values")):INDIRECT(ADDRESS(W16-1+RIGHT($A17), 2, 1, 1, "Medal Values")))/W16,W12)),"")</f>
        <v>1</v>
      </c>
      <c r="X18" s="24">
        <f ca="1">IFERROR(IF(X15 &lt;= 0, "", IF(X10=1, SUM(INDIRECT(ADDRESS(RIGHT($A17),2,1,1,"Medal Values")):INDIRECT(ADDRESS(X16-1+RIGHT($A17), 2, 1, 1, "Medal Values")))/X16,X12)),"")</f>
        <v>1.0000003333333334</v>
      </c>
      <c r="Y18" s="24">
        <f ca="1">IFERROR(IF(Y15 &lt;= 0, "", IF(Y10=1, SUM(INDIRECT(ADDRESS(RIGHT($A17),2,1,1,"Medal Values")):INDIRECT(ADDRESS(Y16-1+RIGHT($A17), 2, 1, 1, "Medal Values")))/Y16,Y12)),"")</f>
        <v>0.5</v>
      </c>
      <c r="Z18" s="24">
        <f ca="1">IFERROR(IF(Z15 &lt;= 0, "", IF(Z10=1, SUM(INDIRECT(ADDRESS(RIGHT($A17),2,1,1,"Medal Values")):INDIRECT(ADDRESS(Z16-1+RIGHT($A17), 2, 1, 1, "Medal Values")))/Z16,Z12)),"")</f>
        <v>1</v>
      </c>
      <c r="AA18" s="24">
        <f ca="1">IFERROR(IF(AA15 &lt;= 0, "", IF(AA10=1, SUM(INDIRECT(ADDRESS(RIGHT($A17),2,1,1,"Medal Values")):INDIRECT(ADDRESS(AA16-1+RIGHT($A17), 2, 1, 1, "Medal Values")))/AA16,AA12)),"")</f>
        <v>1</v>
      </c>
      <c r="AB18" s="24">
        <f ca="1">IFERROR(IF(AB15 &lt;= 0, "", IF(AB10=1, SUM(INDIRECT(ADDRESS(RIGHT($A17),2,1,1,"Medal Values")):INDIRECT(ADDRESS(AB16-1+RIGHT($A17), 2, 1, 1, "Medal Values")))/AB16,AB12)),"")</f>
        <v>1</v>
      </c>
      <c r="AC18" s="24">
        <f ca="1">IFERROR(IF(AC15 &lt;= 0, "", IF(AC10=1, SUM(INDIRECT(ADDRESS(RIGHT($A17),2,1,1,"Medal Values")):INDIRECT(ADDRESS(AC16-1+RIGHT($A17), 2, 1, 1, "Medal Values")))/AC16,AC12)),"")</f>
        <v>1</v>
      </c>
      <c r="AD18" s="24" t="str">
        <f ca="1">IFERROR(IF(AD15 &lt;= 0, "", IF(AD10=1, SUM(INDIRECT(ADDRESS(RIGHT($A17),2,1,1,"Medal Values")):INDIRECT(ADDRESS(AD16-1+RIGHT($A17), 2, 1, 1, "Medal Values")))/AD16,AD12)),"")</f>
        <v/>
      </c>
      <c r="AE18" s="24">
        <f ca="1">IFERROR(IF(AE15 &lt;= 0, "", IF(AE10=1, SUM(INDIRECT(ADDRESS(RIGHT($A17),2,1,1,"Medal Values")):INDIRECT(ADDRESS(AE16-1+RIGHT($A17), 2, 1, 1, "Medal Values")))/AE16,AE12)),"")</f>
        <v>1</v>
      </c>
      <c r="AF18" s="24">
        <f ca="1">IFERROR(IF(AF15 &lt;= 0, "", IF(AF10=1, SUM(INDIRECT(ADDRESS(RIGHT($A17),2,1,1,"Medal Values")):INDIRECT(ADDRESS(AF16-1+RIGHT($A17), 2, 1, 1, "Medal Values")))/AF16,AF12)),"")</f>
        <v>1</v>
      </c>
      <c r="AG18" s="24">
        <f ca="1">IFERROR(IF(AG15 &lt;= 0, "", IF(AG10=1, SUM(INDIRECT(ADDRESS(RIGHT($A17),2,1,1,"Medal Values")):INDIRECT(ADDRESS(AG16-1+RIGHT($A17), 2, 1, 1, "Medal Values")))/AG16,AG12)),"")</f>
        <v>1</v>
      </c>
      <c r="AH18" s="24">
        <f ca="1">IFERROR(IF(AH15 &lt;= 0, "", IF(AH10=1, SUM(INDIRECT(ADDRESS(RIGHT($A17),2,1,1,"Medal Values")):INDIRECT(ADDRESS(AH16-1+RIGHT($A17), 2, 1, 1, "Medal Values")))/AH16,AH12)),"")</f>
        <v>0.5</v>
      </c>
      <c r="AI18" s="24">
        <f ca="1">IFERROR(IF(AI15 &lt;= 0, "", IF(AI10=1, SUM(INDIRECT(ADDRESS(RIGHT($A17),2,1,1,"Medal Values")):INDIRECT(ADDRESS(AI16-1+RIGHT($A17), 2, 1, 1, "Medal Values")))/AI16,AI12)),"")</f>
        <v>1</v>
      </c>
      <c r="AJ18" s="24">
        <f ca="1">IFERROR(IF(AJ15 &lt;= 0, "", IF(AJ10=1, SUM(INDIRECT(ADDRESS(RIGHT($A17),2,1,1,"Medal Values")):INDIRECT(ADDRESS(AJ16-1+RIGHT($A17), 2, 1, 1, "Medal Values")))/AJ16,AJ12)),"")</f>
        <v>1</v>
      </c>
      <c r="AK18" s="24">
        <f ca="1">IFERROR(IF(AK15 &lt;= 0, "", IF(AK10=1, SUM(INDIRECT(ADDRESS(RIGHT($A17),2,1,1,"Medal Values")):INDIRECT(ADDRESS(AK16-1+RIGHT($A17), 2, 1, 1, "Medal Values")))/AK16,AK12)),"")</f>
        <v>1</v>
      </c>
      <c r="AL18" s="24">
        <f ca="1">IFERROR(IF(AL15 &lt;= 0, "", IF(AL10=1, SUM(INDIRECT(ADDRESS(RIGHT($A17),2,1,1,"Medal Values")):INDIRECT(ADDRESS(AL16-1+RIGHT($A17), 2, 1, 1, "Medal Values")))/AL16,AL12)),"")</f>
        <v>1.5000005000000001</v>
      </c>
      <c r="AM18" s="24">
        <f ca="1">IFERROR(IF(AM15 &lt;= 0, "", IF(AM10=1, SUM(INDIRECT(ADDRESS(RIGHT($A17),2,1,1,"Medal Values")):INDIRECT(ADDRESS(AM16-1+RIGHT($A17), 2, 1, 1, "Medal Values")))/AM16,AM12)),"")</f>
        <v>1</v>
      </c>
      <c r="AN18" s="24">
        <f ca="1">IFERROR(IF(AN15 &lt;= 0, "", IF(AN10=1, SUM(INDIRECT(ADDRESS(RIGHT($A17),2,1,1,"Medal Values")):INDIRECT(ADDRESS(AN16-1+RIGHT($A17), 2, 1, 1, "Medal Values")))/AN16,AN12)),"")</f>
        <v>1</v>
      </c>
      <c r="AO18" s="24">
        <f ca="1">IFERROR(IF(AO15 &lt;= 0, "", IF(AO10=1, SUM(INDIRECT(ADDRESS(RIGHT($A17),2,1,1,"Medal Values")):INDIRECT(ADDRESS(AO16-1+RIGHT($A17), 2, 1, 1, "Medal Values")))/AO16,AO12)),"")</f>
        <v>1</v>
      </c>
      <c r="AP18" s="24">
        <f ca="1">IFERROR(IF(AP15 &lt;= 0, "", IF(AP10=1, SUM(INDIRECT(ADDRESS(RIGHT($A17),2,1,1,"Medal Values")):INDIRECT(ADDRESS(AP16-1+RIGHT($A17), 2, 1, 1, "Medal Values")))/AP16,AP12)),"")</f>
        <v>1</v>
      </c>
      <c r="AQ18" s="24">
        <f ca="1">IFERROR(IF(AQ15 &lt;= 0, "", IF(AQ10=1, SUM(INDIRECT(ADDRESS(RIGHT($A17),2,1,1,"Medal Values")):INDIRECT(ADDRESS(AQ16-1+RIGHT($A17), 2, 1, 1, "Medal Values")))/AQ16,AQ12)),"")</f>
        <v>1</v>
      </c>
      <c r="AR18" s="24">
        <f ca="1">IFERROR(IF(AR15 &lt;= 0, "", IF(AR10=1, SUM(INDIRECT(ADDRESS(RIGHT($A17),2,1,1,"Medal Values")):INDIRECT(ADDRESS(AR16-1+RIGHT($A17), 2, 1, 1, "Medal Values")))/AR16,AR12)),"")</f>
        <v>1</v>
      </c>
      <c r="AS18" s="24">
        <f ca="1">IFERROR(IF(AS15 &lt;= 0, "", IF(AS10=1, SUM(INDIRECT(ADDRESS(RIGHT($A17),2,1,1,"Medal Values")):INDIRECT(ADDRESS(AS16-1+RIGHT($A17), 2, 1, 1, "Medal Values")))/AS16,AS12)),"")</f>
        <v>1</v>
      </c>
      <c r="AT18" s="24">
        <f ca="1">IFERROR(IF(AT15 &lt;= 0, "", IF(AT10=1, SUM(INDIRECT(ADDRESS(RIGHT($A17),2,1,1,"Medal Values")):INDIRECT(ADDRESS(AT16-1+RIGHT($A17), 2, 1, 1, "Medal Values")))/AT16,AT12)),"")</f>
        <v>1</v>
      </c>
      <c r="AU18" s="24">
        <f ca="1">IFERROR(IF(AU15 &lt;= 0, "", IF(AU10=1, SUM(INDIRECT(ADDRESS(RIGHT($A17),2,1,1,"Medal Values")):INDIRECT(ADDRESS(AU16-1+RIGHT($A17), 2, 1, 1, "Medal Values")))/AU16,AU12)),"")</f>
        <v>1</v>
      </c>
      <c r="AV18" s="24">
        <f ca="1">IFERROR(IF(AV15 &lt;= 0, "", IF(AV10=1, SUM(INDIRECT(ADDRESS(RIGHT($A17),2,1,1,"Medal Values")):INDIRECT(ADDRESS(AV16-1+RIGHT($A17), 2, 1, 1, "Medal Values")))/AV16,AV12)),"")</f>
        <v>1</v>
      </c>
      <c r="AW18" s="24">
        <f ca="1">IFERROR(IF(AW15 &lt;= 0, "", IF(AW10=1, SUM(INDIRECT(ADDRESS(RIGHT($A17),2,1,1,"Medal Values")):INDIRECT(ADDRESS(AW16-1+RIGHT($A17), 2, 1, 1, "Medal Values")))/AW16,AW12)),"")</f>
        <v>1</v>
      </c>
      <c r="AX18" s="24">
        <f ca="1">IFERROR(IF(AX15 &lt;= 0, "", IF(AX10=1, SUM(INDIRECT(ADDRESS(RIGHT($A17),2,1,1,"Medal Values")):INDIRECT(ADDRESS(AX16-1+RIGHT($A17), 2, 1, 1, "Medal Values")))/AX16,AX12)),"")</f>
        <v>1</v>
      </c>
      <c r="AY18" s="24">
        <f ca="1">IFERROR(IF(AY15 &lt;= 0, "", IF(AY10=1, SUM(INDIRECT(ADDRESS(RIGHT($A17),2,1,1,"Medal Values")):INDIRECT(ADDRESS(AY16-1+RIGHT($A17), 2, 1, 1, "Medal Values")))/AY16,AY12)),"")</f>
        <v>1</v>
      </c>
      <c r="AZ18" s="24">
        <f ca="1">IFERROR(IF(AZ15 &lt;= 0, "", IF(AZ10=1, SUM(INDIRECT(ADDRESS(RIGHT($A17),2,1,1,"Medal Values")):INDIRECT(ADDRESS(AZ16-1+RIGHT($A17), 2, 1, 1, "Medal Values")))/AZ16,AZ12)),"")</f>
        <v>1</v>
      </c>
      <c r="BA18" s="24" t="str">
        <f ca="1">IFERROR(IF(BA15 &lt;= 0, "", IF(BA10=1, SUM(INDIRECT(ADDRESS(RIGHT($A17),2,1,1,"Medal Values")):INDIRECT(ADDRESS(BA16-1+RIGHT($A17), 2, 1, 1, "Medal Values")))/BA16,BA12)),"")</f>
        <v/>
      </c>
      <c r="BB18" s="24">
        <f ca="1">IFERROR(IF(BB15 &lt;= 0, "", IF(BB10=1, SUM(INDIRECT(ADDRESS(RIGHT($A17),2,1,1,"Medal Values")):INDIRECT(ADDRESS(BB16-1+RIGHT($A17), 2, 1, 1, "Medal Values")))/BB16,BB12)),"")</f>
        <v>1</v>
      </c>
      <c r="BC18" s="24" t="str">
        <f ca="1">IFERROR(IF(BC15 &lt;= 0, "", IF(BC10=1, SUM(INDIRECT(ADDRESS(RIGHT($A17),2,1,1,"Medal Values")):INDIRECT(ADDRESS(BC16-1+RIGHT($A17), 2, 1, 1, "Medal Values")))/BC16,BC12)),"")</f>
        <v/>
      </c>
      <c r="BD18" s="24">
        <f ca="1">IFERROR(IF(BD15 &lt;= 0, "", IF(BD10=1, SUM(INDIRECT(ADDRESS(RIGHT($A17),2,1,1,"Medal Values")):INDIRECT(ADDRESS(BD16-1+RIGHT($A17), 2, 1, 1, "Medal Values")))/BD16,BD12)),"")</f>
        <v>1</v>
      </c>
      <c r="BE18" s="24">
        <f ca="1">IFERROR(IF(BE15 &lt;= 0, "", IF(BE10=1, SUM(INDIRECT(ADDRESS(RIGHT($A17),2,1,1,"Medal Values")):INDIRECT(ADDRESS(BE16-1+RIGHT($A17), 2, 1, 1, "Medal Values")))/BE16,BE12)),"")</f>
        <v>1</v>
      </c>
      <c r="BF18" s="24">
        <f ca="1">IFERROR(IF(BF15 &lt;= 0, "", IF(BF10=1, SUM(INDIRECT(ADDRESS(RIGHT($A17),2,1,1,"Medal Values")):INDIRECT(ADDRESS(BF16-1+RIGHT($A17), 2, 1, 1, "Medal Values")))/BF16,BF12)),"")</f>
        <v>0.5</v>
      </c>
      <c r="BG18" s="24">
        <f ca="1">IFERROR(IF(BG15 &lt;= 0, "", IF(BG10=1, SUM(INDIRECT(ADDRESS(RIGHT($A17),2,1,1,"Medal Values")):INDIRECT(ADDRESS(BG16-1+RIGHT($A17), 2, 1, 1, "Medal Values")))/BG16,BG12)),"")</f>
        <v>0.5</v>
      </c>
      <c r="BH18" s="24">
        <f ca="1">IFERROR(IF(BH15 &lt;= 0, "", IF(BH10=1, SUM(INDIRECT(ADDRESS(RIGHT($A17),2,1,1,"Medal Values")):INDIRECT(ADDRESS(BH16-1+RIGHT($A17), 2, 1, 1, "Medal Values")))/BH16,BH12)),"")</f>
        <v>1</v>
      </c>
      <c r="BI18" s="24">
        <f ca="1">IFERROR(IF(BI15 &lt;= 0, "", IF(BI10=1, SUM(INDIRECT(ADDRESS(RIGHT($A17),2,1,1,"Medal Values")):INDIRECT(ADDRESS(BI16-1+RIGHT($A17), 2, 1, 1, "Medal Values")))/BI16,BI12)),"")</f>
        <v>1</v>
      </c>
      <c r="BJ18" s="24">
        <f ca="1">IFERROR(IF(BJ15 &lt;= 0, "", IF(BJ10=1, SUM(INDIRECT(ADDRESS(RIGHT($A17),2,1,1,"Medal Values")):INDIRECT(ADDRESS(BJ16-1+RIGHT($A17), 2, 1, 1, "Medal Values")))/BJ16,BJ12)),"")</f>
        <v>1</v>
      </c>
      <c r="BK18" s="24">
        <f ca="1">IFERROR(IF(BK15 &lt;= 0, "", IF(BK10=1, SUM(INDIRECT(ADDRESS(RIGHT($A17),2,1,1,"Medal Values")):INDIRECT(ADDRESS(BK16-1+RIGHT($A17), 2, 1, 1, "Medal Values")))/BK16,BK12)),"")</f>
        <v>1</v>
      </c>
      <c r="BL18" s="24">
        <f ca="1">IFERROR(IF(BL15 &lt;= 0, "", IF(BL10=1, SUM(INDIRECT(ADDRESS(RIGHT($A17),2,1,1,"Medal Values")):INDIRECT(ADDRESS(BL16-1+RIGHT($A17), 2, 1, 1, "Medal Values")))/BL16,BL12)),"")</f>
        <v>1.5000005000000001</v>
      </c>
      <c r="BM18" s="24" t="str">
        <f ca="1">IFERROR(IF(BM15 &lt;= 0, "", IF(BM10=1, SUM(INDIRECT(ADDRESS(RIGHT($A17),2,1,1,"Medal Values")):INDIRECT(ADDRESS(BM16-1+RIGHT($A17), 2, 1, 1, "Medal Values")))/BM16,BM12)),"")</f>
        <v/>
      </c>
      <c r="BN18" s="24" t="str">
        <f ca="1">IFERROR(IF(BN15 &lt;= 0, "", IF(BN10=1, SUM(INDIRECT(ADDRESS(RIGHT($A17),2,1,1,"Medal Values")):INDIRECT(ADDRESS(BN16-1+RIGHT($A17), 2, 1, 1, "Medal Values")))/BN16,BN12)),"")</f>
        <v/>
      </c>
      <c r="BO18" s="24">
        <f ca="1">IFERROR(IF(BO15 &lt;= 0, "", IF(BO10=1, SUM(INDIRECT(ADDRESS(RIGHT($A17),2,1,1,"Medal Values")):INDIRECT(ADDRESS(BO16-1+RIGHT($A17), 2, 1, 1, "Medal Values")))/BO16,BO12)),"")</f>
        <v>1</v>
      </c>
      <c r="BP18" s="24">
        <f ca="1">IFERROR(IF(BP15 &lt;= 0, "", IF(BP10=1, SUM(INDIRECT(ADDRESS(RIGHT($A17),2,1,1,"Medal Values")):INDIRECT(ADDRESS(BP16-1+RIGHT($A17), 2, 1, 1, "Medal Values")))/BP16,BP12)),"")</f>
        <v>1</v>
      </c>
      <c r="BQ18" s="24">
        <f ca="1">IFERROR(IF(BQ15 &lt;= 0, "", IF(BQ10=1, SUM(INDIRECT(ADDRESS(RIGHT($A17),2,1,1,"Medal Values")):INDIRECT(ADDRESS(BQ16-1+RIGHT($A17), 2, 1, 1, "Medal Values")))/BQ16,BQ12)),"")</f>
        <v>1.5000005000000001</v>
      </c>
      <c r="BR18" s="24">
        <f ca="1">IFERROR(IF(BR15 &lt;= 0, "", IF(BR10=1, SUM(INDIRECT(ADDRESS(RIGHT($A17),2,1,1,"Medal Values")):INDIRECT(ADDRESS(BR16-1+RIGHT($A17), 2, 1, 1, "Medal Values")))/BR16,BR12)),"")</f>
        <v>0.5</v>
      </c>
      <c r="BS18" s="24">
        <f ca="1">IFERROR(IF(BS15 &lt;= 0, "", IF(BS10=1, SUM(INDIRECT(ADDRESS(RIGHT($A17),2,1,1,"Medal Values")):INDIRECT(ADDRESS(BS16-1+RIGHT($A17), 2, 1, 1, "Medal Values")))/BS16,BS12)),"")</f>
        <v>0.5</v>
      </c>
      <c r="BT18" s="24">
        <f ca="1">IFERROR(IF(BT15 &lt;= 0, "", IF(BT10=1, SUM(INDIRECT(ADDRESS(RIGHT($A17),2,1,1,"Medal Values")):INDIRECT(ADDRESS(BT16-1+RIGHT($A17), 2, 1, 1, "Medal Values")))/BT16,BT12)),"")</f>
        <v>0.5</v>
      </c>
      <c r="BU18" s="24">
        <f ca="1">IFERROR(IF(BU15 &lt;= 0, "", IF(BU10=1, SUM(INDIRECT(ADDRESS(RIGHT($A17),2,1,1,"Medal Values")):INDIRECT(ADDRESS(BU16-1+RIGHT($A17), 2, 1, 1, "Medal Values")))/BU16,BU12)),"")</f>
        <v>1</v>
      </c>
      <c r="BV18" s="24">
        <f ca="1">IFERROR(IF(BV15 &lt;= 0, "", IF(BV10=1, SUM(INDIRECT(ADDRESS(RIGHT($A17),2,1,1,"Medal Values")):INDIRECT(ADDRESS(BV16-1+RIGHT($A17), 2, 1, 1, "Medal Values")))/BV16,BV12)),"")</f>
        <v>1</v>
      </c>
      <c r="BW18" s="24">
        <f ca="1">IFERROR(IF(BW15 &lt;= 0, "", IF(BW10=1, SUM(INDIRECT(ADDRESS(RIGHT($A17),2,1,1,"Medal Values")):INDIRECT(ADDRESS(BW16-1+RIGHT($A17), 2, 1, 1, "Medal Values")))/BW16,BW12)),"")</f>
        <v>1</v>
      </c>
      <c r="BX18" s="24">
        <f ca="1">IFERROR(IF(BX15 &lt;= 0, "", IF(BX10=1, SUM(INDIRECT(ADDRESS(RIGHT($A17),2,1,1,"Medal Values")):INDIRECT(ADDRESS(BX16-1+RIGHT($A17), 2, 1, 1, "Medal Values")))/BX16,BX12)),"")</f>
        <v>1</v>
      </c>
      <c r="BY18" s="24" t="str">
        <f ca="1">IFERROR(IF(BY15 &lt;= 0, "", IF(BY10=1, SUM(INDIRECT(ADDRESS(RIGHT($A17),2,1,1,"Medal Values")):INDIRECT(ADDRESS(BY16-1+RIGHT($A17), 2, 1, 1, "Medal Values")))/BY16,BY12)),"")</f>
        <v/>
      </c>
      <c r="BZ18" s="24" t="str">
        <f ca="1">IFERROR(IF(BZ15 &lt;= 0, "", IF(BZ10=1, SUM(INDIRECT(ADDRESS(RIGHT($A17),2,1,1,"Medal Values")):INDIRECT(ADDRESS(BZ16-1+RIGHT($A17), 2, 1, 1, "Medal Values")))/BZ16,BZ12)),"")</f>
        <v/>
      </c>
      <c r="CA18" s="24">
        <f ca="1">IFERROR(IF(CA15 &lt;= 0, "", IF(CA10=1, SUM(INDIRECT(ADDRESS(RIGHT($A17),2,1,1,"Medal Values")):INDIRECT(ADDRESS(CA16-1+RIGHT($A17), 2, 1, 1, "Medal Values")))/CA16,CA12)),"")</f>
        <v>1</v>
      </c>
      <c r="CB18" s="24">
        <f ca="1">IFERROR(IF(CB15 &lt;= 0, "", IF(CB10=1, SUM(INDIRECT(ADDRESS(RIGHT($A17),2,1,1,"Medal Values")):INDIRECT(ADDRESS(CB16-1+RIGHT($A17), 2, 1, 1, "Medal Values")))/CB16,CB12)),"")</f>
        <v>1</v>
      </c>
      <c r="CC18" s="24">
        <f ca="1">IFERROR(IF(CC15 &lt;= 0, "", IF(CC10=1, SUM(INDIRECT(ADDRESS(RIGHT($A17),2,1,1,"Medal Values")):INDIRECT(ADDRESS(CC16-1+RIGHT($A17), 2, 1, 1, "Medal Values")))/CC16,CC12)),"")</f>
        <v>1.0000003333333334</v>
      </c>
      <c r="CD18" s="24">
        <f ca="1">IFERROR(IF(CD15 &lt;= 0, "", IF(CD10=1, SUM(INDIRECT(ADDRESS(RIGHT($A17),2,1,1,"Medal Values")):INDIRECT(ADDRESS(CD16-1+RIGHT($A17), 2, 1, 1, "Medal Values")))/CD16,CD12)),"")</f>
        <v>0.5</v>
      </c>
      <c r="CE18" s="24" t="str">
        <f ca="1">IFERROR(IF(CE15 &lt;= 0, "", IF(CE10=1, SUM(INDIRECT(ADDRESS(RIGHT($A17),2,1,1,"Medal Values")):INDIRECT(ADDRESS(CE16-1+RIGHT($A17), 2, 1, 1, "Medal Values")))/CE16,CE12)),"")</f>
        <v/>
      </c>
      <c r="CF18" s="24">
        <f ca="1">IFERROR(IF(CF15 &lt;= 0, "", IF(CF10=1, SUM(INDIRECT(ADDRESS(RIGHT($A17),2,1,1,"Medal Values")):INDIRECT(ADDRESS(CF16-1+RIGHT($A17), 2, 1, 1, "Medal Values")))/CF16,CF12)),"")</f>
        <v>0.5</v>
      </c>
      <c r="CG18" s="24">
        <f ca="1">IFERROR(IF(CG15 &lt;= 0, "", IF(CG10=1, SUM(INDIRECT(ADDRESS(RIGHT($A17),2,1,1,"Medal Values")):INDIRECT(ADDRESS(CG16-1+RIGHT($A17), 2, 1, 1, "Medal Values")))/CG16,CG12)),"")</f>
        <v>1</v>
      </c>
      <c r="CH18" s="24">
        <f ca="1">IFERROR(IF(CH15 &lt;= 0, "", IF(CH10=1, SUM(INDIRECT(ADDRESS(RIGHT($A17),2,1,1,"Medal Values")):INDIRECT(ADDRESS(CH16-1+RIGHT($A17), 2, 1, 1, "Medal Values")))/CH16,CH12)),"")</f>
        <v>1</v>
      </c>
      <c r="CI18" s="24" t="str">
        <f ca="1">IFERROR(IF(CI15 &lt;= 0, "", IF(CI10=1, SUM(INDIRECT(ADDRESS(RIGHT($A17),2,1,1,"Medal Values")):INDIRECT(ADDRESS(CI16-1+RIGHT($A17), 2, 1, 1, "Medal Values")))/CI16,CI12)),"")</f>
        <v/>
      </c>
      <c r="CJ18" s="24">
        <f ca="1">IFERROR(IF(CJ15 &lt;= 0, "", IF(CJ10=1, SUM(INDIRECT(ADDRESS(RIGHT($A17),2,1,1,"Medal Values")):INDIRECT(ADDRESS(CJ16-1+RIGHT($A17), 2, 1, 1, "Medal Values")))/CJ16,CJ12)),"")</f>
        <v>1</v>
      </c>
      <c r="CK18" s="24">
        <f ca="1">IFERROR(IF(CK15 &lt;= 0, "", IF(CK10=1, SUM(INDIRECT(ADDRESS(RIGHT($A17),2,1,1,"Medal Values")):INDIRECT(ADDRESS(CK16-1+RIGHT($A17), 2, 1, 1, "Medal Values")))/CK16,CK12)),"")</f>
        <v>1</v>
      </c>
      <c r="CL18" s="24" t="str">
        <f ca="1">IFERROR(IF(CL15 &lt;= 0, "", IF(CL10=1, SUM(INDIRECT(ADDRESS(RIGHT($A17),2,1,1,"Medal Values")):INDIRECT(ADDRESS(CL16-1+RIGHT($A17), 2, 1, 1, "Medal Values")))/CL16,CL12)),"")</f>
        <v/>
      </c>
      <c r="CM18" s="24">
        <f ca="1">IFERROR(IF(CM15 &lt;= 0, "", IF(CM10=1, SUM(INDIRECT(ADDRESS(RIGHT($A17),2,1,1,"Medal Values")):INDIRECT(ADDRESS(CM16-1+RIGHT($A17), 2, 1, 1, "Medal Values")))/CM16,CM12)),"")</f>
        <v>1</v>
      </c>
      <c r="CN18" s="24">
        <f ca="1">IFERROR(IF(CN15 &lt;= 0, "", IF(CN10=1, SUM(INDIRECT(ADDRESS(RIGHT($A17),2,1,1,"Medal Values")):INDIRECT(ADDRESS(CN16-1+RIGHT($A17), 2, 1, 1, "Medal Values")))/CN16,CN12)),"")</f>
        <v>1</v>
      </c>
      <c r="CO18" s="24">
        <f ca="1">IFERROR(IF(CO15 &lt;= 0, "", IF(CO10=1, SUM(INDIRECT(ADDRESS(RIGHT($A17),2,1,1,"Medal Values")):INDIRECT(ADDRESS(CO16-1+RIGHT($A17), 2, 1, 1, "Medal Values")))/CO16,CO12)),"")</f>
        <v>1</v>
      </c>
      <c r="CP18" s="24">
        <f ca="1">IFERROR(IF(CP15 &lt;= 0, "", IF(CP10=1, SUM(INDIRECT(ADDRESS(RIGHT($A17),2,1,1,"Medal Values")):INDIRECT(ADDRESS(CP16-1+RIGHT($A17), 2, 1, 1, "Medal Values")))/CP16,CP12)),"")</f>
        <v>1</v>
      </c>
      <c r="CQ18" s="24">
        <f ca="1">IFERROR(IF(CQ15 &lt;= 0, "", IF(CQ10=1, SUM(INDIRECT(ADDRESS(RIGHT($A17),2,1,1,"Medal Values")):INDIRECT(ADDRESS(CQ16-1+RIGHT($A17), 2, 1, 1, "Medal Values")))/CQ16,CQ12)),"")</f>
        <v>1</v>
      </c>
      <c r="CR18" s="24">
        <f ca="1">IFERROR(IF(CR15 &lt;= 0, "", IF(CR10=1, SUM(INDIRECT(ADDRESS(RIGHT($A17),2,1,1,"Medal Values")):INDIRECT(ADDRESS(CR16-1+RIGHT($A17), 2, 1, 1, "Medal Values")))/CR16,CR12)),"")</f>
        <v>1.5000005000000001</v>
      </c>
      <c r="CS18" s="24">
        <f ca="1">IFERROR(IF(CS15 &lt;= 0, "", IF(CS10=1, SUM(INDIRECT(ADDRESS(RIGHT($A17),2,1,1,"Medal Values")):INDIRECT(ADDRESS(CS16-1+RIGHT($A17), 2, 1, 1, "Medal Values")))/CS16,CS12)),"")</f>
        <v>1</v>
      </c>
      <c r="CT18" s="24">
        <f ca="1">IFERROR(IF(CT15 &lt;= 0, "", IF(CT10=1, SUM(INDIRECT(ADDRESS(RIGHT($A17),2,1,1,"Medal Values")):INDIRECT(ADDRESS(CT16-1+RIGHT($A17), 2, 1, 1, "Medal Values")))/CT16,CT12)),"")</f>
        <v>0.5</v>
      </c>
    </row>
    <row r="19" spans="1:98" hidden="1" x14ac:dyDescent="0.3">
      <c r="A19" s="17" t="s">
        <v>46</v>
      </c>
      <c r="B19">
        <f ca="1">IFERROR(MATCH(B17,'Each Gender Events'!$A:$A,0) + 1, "")</f>
        <v>60</v>
      </c>
      <c r="C19">
        <f ca="1">IFERROR(MATCH(C17,'Each Gender Events'!$A:$A,0) + 1, "")</f>
        <v>31</v>
      </c>
      <c r="D19">
        <f ca="1">IFERROR(MATCH(D17,'Each Gender Events'!$A:$A,0) + 1, "")</f>
        <v>16</v>
      </c>
      <c r="E19">
        <f ca="1">IFERROR(MATCH(E17,'Each Gender Events'!$A:$A,0) + 1, "")</f>
        <v>14</v>
      </c>
      <c r="F19" t="str">
        <f ca="1">IFERROR(MATCH(F17,'Each Gender Events'!$A:$A,0) + 1, "")</f>
        <v/>
      </c>
      <c r="G19">
        <f ca="1">IFERROR(MATCH(G17,'Each Gender Events'!$A:$A,0) + 1, "")</f>
        <v>61</v>
      </c>
      <c r="H19">
        <f ca="1">IFERROR(MATCH(H17,'Each Gender Events'!$A:$A,0) + 1, "")</f>
        <v>18</v>
      </c>
      <c r="I19">
        <f ca="1">IFERROR(MATCH(I17,'Each Gender Events'!$A:$A,0) + 1, "")</f>
        <v>31</v>
      </c>
      <c r="J19">
        <f ca="1">IFERROR(MATCH(J17,'Each Gender Events'!$A:$A,0) + 1, "")</f>
        <v>8</v>
      </c>
      <c r="K19">
        <f ca="1">IFERROR(MATCH(K17,'Each Gender Events'!$A:$A,0) + 1, "")</f>
        <v>21</v>
      </c>
      <c r="L19" t="str">
        <f ca="1">IFERROR(MATCH(L17,'Each Gender Events'!$A:$A,0) + 1, "")</f>
        <v/>
      </c>
      <c r="M19" t="str">
        <f ca="1">IFERROR(MATCH(M17,'Each Gender Events'!$A:$A,0) + 1, "")</f>
        <v/>
      </c>
      <c r="N19">
        <f ca="1">IFERROR(MATCH(N17,'Each Gender Events'!$A:$A,0) + 1, "")</f>
        <v>19</v>
      </c>
      <c r="O19">
        <f ca="1">IFERROR(MATCH(O17,'Each Gender Events'!$A:$A,0) + 1, "")</f>
        <v>62</v>
      </c>
      <c r="P19">
        <f ca="1">IFERROR(MATCH(P17,'Each Gender Events'!$A:$A,0) + 1, "")</f>
        <v>49</v>
      </c>
      <c r="Q19">
        <f ca="1">IFERROR(MATCH(Q17,'Each Gender Events'!$A:$A,0) + 1, "")</f>
        <v>4</v>
      </c>
      <c r="R19">
        <f ca="1">IFERROR(MATCH(R17,'Each Gender Events'!$A:$A,0) + 1, "")</f>
        <v>27</v>
      </c>
      <c r="S19">
        <f ca="1">IFERROR(MATCH(S17,'Each Gender Events'!$A:$A,0) + 1, "")</f>
        <v>22</v>
      </c>
      <c r="T19">
        <f ca="1">IFERROR(MATCH(T17,'Each Gender Events'!$A:$A,0) + 1, "")</f>
        <v>45</v>
      </c>
      <c r="U19">
        <f ca="1">IFERROR(MATCH(U17,'Each Gender Events'!$A:$A,0) + 1, "")</f>
        <v>75</v>
      </c>
      <c r="V19">
        <f ca="1">IFERROR(MATCH(V17,'Each Gender Events'!$A:$A,0) + 1, "")</f>
        <v>9</v>
      </c>
      <c r="W19">
        <f ca="1">IFERROR(MATCH(W17,'Each Gender Events'!$A:$A,0) + 1, "")</f>
        <v>31</v>
      </c>
      <c r="X19">
        <f ca="1">IFERROR(MATCH(X17,'Each Gender Events'!$A:$A,0) + 1, "")</f>
        <v>16</v>
      </c>
      <c r="Y19">
        <f ca="1">IFERROR(MATCH(Y17,'Each Gender Events'!$A:$A,0) + 1, "")</f>
        <v>18</v>
      </c>
      <c r="Z19">
        <f ca="1">IFERROR(MATCH(Z17,'Each Gender Events'!$A:$A,0) + 1, "")</f>
        <v>17</v>
      </c>
      <c r="AA19">
        <f ca="1">IFERROR(MATCH(AA17,'Each Gender Events'!$A:$A,0) + 1, "")</f>
        <v>8</v>
      </c>
      <c r="AB19">
        <f ca="1">IFERROR(MATCH(AB17,'Each Gender Events'!$A:$A,0) + 1, "")</f>
        <v>4</v>
      </c>
      <c r="AC19">
        <f ca="1">IFERROR(MATCH(AC17,'Each Gender Events'!$A:$A,0) + 1, "")</f>
        <v>14</v>
      </c>
      <c r="AD19" t="str">
        <f ca="1">IFERROR(MATCH(AD17,'Each Gender Events'!$A:$A,0) + 1, "")</f>
        <v/>
      </c>
      <c r="AE19">
        <f ca="1">IFERROR(MATCH(AE17,'Each Gender Events'!$A:$A,0) + 1, "")</f>
        <v>27</v>
      </c>
      <c r="AF19">
        <f ca="1">IFERROR(MATCH(AF17,'Each Gender Events'!$A:$A,0) + 1, "")</f>
        <v>29</v>
      </c>
      <c r="AG19">
        <f ca="1">IFERROR(MATCH(AG17,'Each Gender Events'!$A:$A,0) + 1, "")</f>
        <v>42</v>
      </c>
      <c r="AH19">
        <f ca="1">IFERROR(MATCH(AH17,'Each Gender Events'!$A:$A,0) + 1, "")</f>
        <v>15</v>
      </c>
      <c r="AI19">
        <f ca="1">IFERROR(MATCH(AI17,'Each Gender Events'!$A:$A,0) + 1, "")</f>
        <v>18</v>
      </c>
      <c r="AJ19">
        <f ca="1">IFERROR(MATCH(AJ17,'Each Gender Events'!$A:$A,0) + 1, "")</f>
        <v>31</v>
      </c>
      <c r="AK19">
        <f ca="1">IFERROR(MATCH(AK17,'Each Gender Events'!$A:$A,0) + 1, "")</f>
        <v>67</v>
      </c>
      <c r="AL19">
        <f ca="1">IFERROR(MATCH(AL17,'Each Gender Events'!$A:$A,0) + 1, "")</f>
        <v>50</v>
      </c>
      <c r="AM19">
        <f ca="1">IFERROR(MATCH(AM17,'Each Gender Events'!$A:$A,0) + 1, "")</f>
        <v>41</v>
      </c>
      <c r="AN19">
        <f ca="1">IFERROR(MATCH(AN17,'Each Gender Events'!$A:$A,0) + 1, "")</f>
        <v>14</v>
      </c>
      <c r="AO19">
        <f ca="1">IFERROR(MATCH(AO17,'Each Gender Events'!$A:$A,0) + 1, "")</f>
        <v>18</v>
      </c>
      <c r="AP19">
        <f ca="1">IFERROR(MATCH(AP17,'Each Gender Events'!$A:$A,0) + 1, "")</f>
        <v>17</v>
      </c>
      <c r="AQ19">
        <f ca="1">IFERROR(MATCH(AQ17,'Each Gender Events'!$A:$A,0) + 1, "")</f>
        <v>86</v>
      </c>
      <c r="AR19">
        <f ca="1">IFERROR(MATCH(AR17,'Each Gender Events'!$A:$A,0) + 1, "")</f>
        <v>16</v>
      </c>
      <c r="AS19">
        <f ca="1">IFERROR(MATCH(AS17,'Each Gender Events'!$A:$A,0) + 1, "")</f>
        <v>19</v>
      </c>
      <c r="AT19">
        <f ca="1">IFERROR(MATCH(AT17,'Each Gender Events'!$A:$A,0) + 1, "")</f>
        <v>9</v>
      </c>
      <c r="AU19">
        <f ca="1">IFERROR(MATCH(AU17,'Each Gender Events'!$A:$A,0) + 1, "")</f>
        <v>59</v>
      </c>
      <c r="AV19">
        <f ca="1">IFERROR(MATCH(AV17,'Each Gender Events'!$A:$A,0) + 1, "")</f>
        <v>11</v>
      </c>
      <c r="AW19">
        <f ca="1">IFERROR(MATCH(AW17,'Each Gender Events'!$A:$A,0) + 1, "")</f>
        <v>38</v>
      </c>
      <c r="AX19">
        <f ca="1">IFERROR(MATCH(AX17,'Each Gender Events'!$A:$A,0) + 1, "")</f>
        <v>93</v>
      </c>
      <c r="AY19">
        <f ca="1">IFERROR(MATCH(AY17,'Each Gender Events'!$A:$A,0) + 1, "")</f>
        <v>43</v>
      </c>
      <c r="AZ19">
        <f ca="1">IFERROR(MATCH(AZ17,'Each Gender Events'!$A:$A,0) + 1, "")</f>
        <v>53</v>
      </c>
      <c r="BA19" t="str">
        <f ca="1">IFERROR(MATCH(BA17,'Each Gender Events'!$A:$A,0) + 1, "")</f>
        <v/>
      </c>
      <c r="BB19">
        <f ca="1">IFERROR(MATCH(BB17,'Each Gender Events'!$A:$A,0) + 1, "")</f>
        <v>18</v>
      </c>
      <c r="BC19" t="str">
        <f ca="1">IFERROR(MATCH(BC17,'Each Gender Events'!$A:$A,0) + 1, "")</f>
        <v/>
      </c>
      <c r="BD19">
        <f ca="1">IFERROR(MATCH(BD17,'Each Gender Events'!$A:$A,0) + 1, "")</f>
        <v>18</v>
      </c>
      <c r="BE19">
        <f ca="1">IFERROR(MATCH(BE17,'Each Gender Events'!$A:$A,0) + 1, "")</f>
        <v>20</v>
      </c>
      <c r="BF19">
        <f ca="1">IFERROR(MATCH(BF17,'Each Gender Events'!$A:$A,0) + 1, "")</f>
        <v>55</v>
      </c>
      <c r="BG19">
        <f ca="1">IFERROR(MATCH(BG17,'Each Gender Events'!$A:$A,0) + 1, "")</f>
        <v>31</v>
      </c>
      <c r="BH19">
        <f ca="1">IFERROR(MATCH(BH17,'Each Gender Events'!$A:$A,0) + 1, "")</f>
        <v>47</v>
      </c>
      <c r="BI19">
        <f ca="1">IFERROR(MATCH(BI17,'Each Gender Events'!$A:$A,0) + 1, "")</f>
        <v>42</v>
      </c>
      <c r="BJ19">
        <f ca="1">IFERROR(MATCH(BJ17,'Each Gender Events'!$A:$A,0) + 1, "")</f>
        <v>31</v>
      </c>
      <c r="BK19">
        <f ca="1">IFERROR(MATCH(BK17,'Each Gender Events'!$A:$A,0) + 1, "")</f>
        <v>21</v>
      </c>
      <c r="BL19">
        <f ca="1">IFERROR(MATCH(BL17,'Each Gender Events'!$A:$A,0) + 1, "")</f>
        <v>21</v>
      </c>
      <c r="BM19" t="str">
        <f ca="1">IFERROR(MATCH(BM17,'Each Gender Events'!$A:$A,0) + 1, "")</f>
        <v/>
      </c>
      <c r="BN19" t="str">
        <f ca="1">IFERROR(MATCH(BN17,'Each Gender Events'!$A:$A,0) + 1, "")</f>
        <v/>
      </c>
      <c r="BO19">
        <f ca="1">IFERROR(MATCH(BO17,'Each Gender Events'!$A:$A,0) + 1, "")</f>
        <v>18</v>
      </c>
      <c r="BP19">
        <f ca="1">IFERROR(MATCH(BP17,'Each Gender Events'!$A:$A,0) + 1, "")</f>
        <v>27</v>
      </c>
      <c r="BQ19">
        <f ca="1">IFERROR(MATCH(BQ17,'Each Gender Events'!$A:$A,0) + 1, "")</f>
        <v>19</v>
      </c>
      <c r="BR19">
        <f ca="1">IFERROR(MATCH(BR17,'Each Gender Events'!$A:$A,0) + 1, "")</f>
        <v>15</v>
      </c>
      <c r="BS19">
        <f ca="1">IFERROR(MATCH(BS17,'Each Gender Events'!$A:$A,0) + 1, "")</f>
        <v>9</v>
      </c>
      <c r="BT19">
        <f ca="1">IFERROR(MATCH(BT17,'Each Gender Events'!$A:$A,0) + 1, "")</f>
        <v>9</v>
      </c>
      <c r="BU19">
        <f ca="1">IFERROR(MATCH(BU17,'Each Gender Events'!$A:$A,0) + 1, "")</f>
        <v>43</v>
      </c>
      <c r="BV19">
        <f ca="1">IFERROR(MATCH(BV17,'Each Gender Events'!$A:$A,0) + 1, "")</f>
        <v>14</v>
      </c>
      <c r="BW19">
        <f ca="1">IFERROR(MATCH(BW17,'Each Gender Events'!$A:$A,0) + 1, "")</f>
        <v>4</v>
      </c>
      <c r="BX19">
        <f ca="1">IFERROR(MATCH(BX17,'Each Gender Events'!$A:$A,0) + 1, "")</f>
        <v>8</v>
      </c>
      <c r="BY19" t="str">
        <f ca="1">IFERROR(MATCH(BY17,'Each Gender Events'!$A:$A,0) + 1, "")</f>
        <v/>
      </c>
      <c r="BZ19" t="str">
        <f ca="1">IFERROR(MATCH(BZ17,'Each Gender Events'!$A:$A,0) + 1, "")</f>
        <v/>
      </c>
      <c r="CA19">
        <f ca="1">IFERROR(MATCH(CA17,'Each Gender Events'!$A:$A,0) + 1, "")</f>
        <v>20</v>
      </c>
      <c r="CB19">
        <f ca="1">IFERROR(MATCH(CB17,'Each Gender Events'!$A:$A,0) + 1, "")</f>
        <v>14</v>
      </c>
      <c r="CC19">
        <f ca="1">IFERROR(MATCH(CC17,'Each Gender Events'!$A:$A,0) + 1, "")</f>
        <v>17</v>
      </c>
      <c r="CD19">
        <f ca="1">IFERROR(MATCH(CD17,'Each Gender Events'!$A:$A,0) + 1, "")</f>
        <v>20</v>
      </c>
      <c r="CE19" t="str">
        <f ca="1">IFERROR(MATCH(CE17,'Each Gender Events'!$A:$A,0) + 1, "")</f>
        <v/>
      </c>
      <c r="CF19">
        <f ca="1">IFERROR(MATCH(CF17,'Each Gender Events'!$A:$A,0) + 1, "")</f>
        <v>46</v>
      </c>
      <c r="CG19">
        <f ca="1">IFERROR(MATCH(CG17,'Each Gender Events'!$A:$A,0) + 1, "")</f>
        <v>31</v>
      </c>
      <c r="CH19">
        <f ca="1">IFERROR(MATCH(CH17,'Each Gender Events'!$A:$A,0) + 1, "")</f>
        <v>8</v>
      </c>
      <c r="CI19" t="str">
        <f ca="1">IFERROR(MATCH(CI17,'Each Gender Events'!$A:$A,0) + 1, "")</f>
        <v/>
      </c>
      <c r="CJ19">
        <f ca="1">IFERROR(MATCH(CJ17,'Each Gender Events'!$A:$A,0) + 1, "")</f>
        <v>16</v>
      </c>
      <c r="CK19">
        <f ca="1">IFERROR(MATCH(CK17,'Each Gender Events'!$A:$A,0) + 1, "")</f>
        <v>16</v>
      </c>
      <c r="CL19" t="str">
        <f ca="1">IFERROR(MATCH(CL17,'Each Gender Events'!$A:$A,0) + 1, "")</f>
        <v/>
      </c>
      <c r="CM19">
        <f ca="1">IFERROR(MATCH(CM17,'Each Gender Events'!$A:$A,0) + 1, "")</f>
        <v>31</v>
      </c>
      <c r="CN19">
        <f ca="1">IFERROR(MATCH(CN17,'Each Gender Events'!$A:$A,0) + 1, "")</f>
        <v>43</v>
      </c>
      <c r="CO19">
        <f ca="1">IFERROR(MATCH(CO17,'Each Gender Events'!$A:$A,0) + 1, "")</f>
        <v>21</v>
      </c>
      <c r="CP19">
        <f ca="1">IFERROR(MATCH(CP17,'Each Gender Events'!$A:$A,0) + 1, "")</f>
        <v>31</v>
      </c>
      <c r="CQ19">
        <f ca="1">IFERROR(MATCH(CQ17,'Each Gender Events'!$A:$A,0) + 1, "")</f>
        <v>78</v>
      </c>
      <c r="CR19">
        <f ca="1">IFERROR(MATCH(CR17,'Each Gender Events'!$A:$A,0) + 1, "")</f>
        <v>31</v>
      </c>
      <c r="CS19">
        <f ca="1">IFERROR(MATCH(CS17,'Each Gender Events'!$A:$A,0) + 1, "")</f>
        <v>87</v>
      </c>
      <c r="CT19">
        <f ca="1">IFERROR(MATCH(CT17,'Each Gender Events'!$A:$A,0) + 1, "")</f>
        <v>75</v>
      </c>
    </row>
    <row r="20" spans="1:98" hidden="1" x14ac:dyDescent="0.3">
      <c r="A20" s="17" t="s">
        <v>47</v>
      </c>
      <c r="B20" t="str">
        <f ca="1">IFERROR(ADDRESS(MATCH(B17,'Each Gender Events'!$A:$A,0) + 1,COLUMN(),2,1,"Each Gender Events")&amp;":"&amp;ADDRESS(1000,COLUMN(),2,1),"")</f>
        <v>'Each Gender Events'!B$60:B$1000</v>
      </c>
      <c r="C20" t="str">
        <f ca="1">IFERROR(ADDRESS(MATCH(C17,'Each Gender Events'!$A:$A,0) + 1,COLUMN(),2,1,"Each Gender Events")&amp;":"&amp;ADDRESS(1000,COLUMN(),2,1),"")</f>
        <v>'Each Gender Events'!C$31:C$1000</v>
      </c>
      <c r="D20" t="str">
        <f ca="1">IFERROR(ADDRESS(MATCH(D17,'Each Gender Events'!$A:$A,0) + 1,COLUMN(),2,1,"Each Gender Events")&amp;":"&amp;ADDRESS(1000,COLUMN(),2,1),"")</f>
        <v>'Each Gender Events'!D$16:D$1000</v>
      </c>
      <c r="E20" t="str">
        <f ca="1">IFERROR(ADDRESS(MATCH(E17,'Each Gender Events'!$A:$A,0) + 1,COLUMN(),2,1,"Each Gender Events")&amp;":"&amp;ADDRESS(1000,COLUMN(),2,1),"")</f>
        <v>'Each Gender Events'!E$14:E$1000</v>
      </c>
      <c r="F20" t="str">
        <f ca="1">IFERROR(ADDRESS(MATCH(F17,'Each Gender Events'!$A:$A,0) + 1,COLUMN(),2,1,"Each Gender Events")&amp;":"&amp;ADDRESS(1000,COLUMN(),2,1),"")</f>
        <v/>
      </c>
      <c r="G20" t="str">
        <f ca="1">IFERROR(ADDRESS(MATCH(G17,'Each Gender Events'!$A:$A,0) + 1,COLUMN(),2,1,"Each Gender Events")&amp;":"&amp;ADDRESS(1000,COLUMN(),2,1),"")</f>
        <v>'Each Gender Events'!G$61:G$1000</v>
      </c>
      <c r="H20" t="str">
        <f ca="1">IFERROR(ADDRESS(MATCH(H17,'Each Gender Events'!$A:$A,0) + 1,COLUMN(),2,1,"Each Gender Events")&amp;":"&amp;ADDRESS(1000,COLUMN(),2,1),"")</f>
        <v>'Each Gender Events'!H$18:H$1000</v>
      </c>
      <c r="I20" t="str">
        <f ca="1">IFERROR(ADDRESS(MATCH(I17,'Each Gender Events'!$A:$A,0) + 1,COLUMN(),2,1,"Each Gender Events")&amp;":"&amp;ADDRESS(1000,COLUMN(),2,1),"")</f>
        <v>'Each Gender Events'!I$31:I$1000</v>
      </c>
      <c r="J20" t="str">
        <f ca="1">IFERROR(ADDRESS(MATCH(J17,'Each Gender Events'!$A:$A,0) + 1,COLUMN(),2,1,"Each Gender Events")&amp;":"&amp;ADDRESS(1000,COLUMN(),2,1),"")</f>
        <v>'Each Gender Events'!J$8:J$1000</v>
      </c>
      <c r="K20" t="str">
        <f ca="1">IFERROR(ADDRESS(MATCH(K17,'Each Gender Events'!$A:$A,0) + 1,COLUMN(),2,1,"Each Gender Events")&amp;":"&amp;ADDRESS(1000,COLUMN(),2,1),"")</f>
        <v>'Each Gender Events'!K$21:K$1000</v>
      </c>
      <c r="L20" t="str">
        <f ca="1">IFERROR(ADDRESS(MATCH(L17,'Each Gender Events'!$A:$A,0) + 1,COLUMN(),2,1,"Each Gender Events")&amp;":"&amp;ADDRESS(1000,COLUMN(),2,1),"")</f>
        <v/>
      </c>
      <c r="M20" t="str">
        <f ca="1">IFERROR(ADDRESS(MATCH(M17,'Each Gender Events'!$A:$A,0) + 1,COLUMN(),2,1,"Each Gender Events")&amp;":"&amp;ADDRESS(1000,COLUMN(),2,1),"")</f>
        <v/>
      </c>
      <c r="N20" t="str">
        <f ca="1">IFERROR(ADDRESS(MATCH(N17,'Each Gender Events'!$A:$A,0) + 1,COLUMN(),2,1,"Each Gender Events")&amp;":"&amp;ADDRESS(1000,COLUMN(),2,1),"")</f>
        <v>'Each Gender Events'!N$19:N$1000</v>
      </c>
      <c r="O20" t="str">
        <f ca="1">IFERROR(ADDRESS(MATCH(O17,'Each Gender Events'!$A:$A,0) + 1,COLUMN(),2,1,"Each Gender Events")&amp;":"&amp;ADDRESS(1000,COLUMN(),2,1),"")</f>
        <v>'Each Gender Events'!O$62:O$1000</v>
      </c>
      <c r="P20" t="str">
        <f ca="1">IFERROR(ADDRESS(MATCH(P17,'Each Gender Events'!$A:$A,0) + 1,COLUMN(),2,1,"Each Gender Events")&amp;":"&amp;ADDRESS(1000,COLUMN(),2,1),"")</f>
        <v>'Each Gender Events'!P$49:P$1000</v>
      </c>
      <c r="Q20" t="str">
        <f ca="1">IFERROR(ADDRESS(MATCH(Q17,'Each Gender Events'!$A:$A,0) + 1,COLUMN(),2,1,"Each Gender Events")&amp;":"&amp;ADDRESS(1000,COLUMN(),2,1),"")</f>
        <v>'Each Gender Events'!Q$4:Q$1000</v>
      </c>
      <c r="R20" t="str">
        <f ca="1">IFERROR(ADDRESS(MATCH(R17,'Each Gender Events'!$A:$A,0) + 1,COLUMN(),2,1,"Each Gender Events")&amp;":"&amp;ADDRESS(1000,COLUMN(),2,1),"")</f>
        <v>'Each Gender Events'!R$27:R$1000</v>
      </c>
      <c r="S20" t="str">
        <f ca="1">IFERROR(ADDRESS(MATCH(S17,'Each Gender Events'!$A:$A,0) + 1,COLUMN(),2,1,"Each Gender Events")&amp;":"&amp;ADDRESS(1000,COLUMN(),2,1),"")</f>
        <v>'Each Gender Events'!S$22:S$1000</v>
      </c>
      <c r="T20" t="str">
        <f ca="1">IFERROR(ADDRESS(MATCH(T17,'Each Gender Events'!$A:$A,0) + 1,COLUMN(),2,1,"Each Gender Events")&amp;":"&amp;ADDRESS(1000,COLUMN(),2,1),"")</f>
        <v>'Each Gender Events'!T$45:T$1000</v>
      </c>
      <c r="U20" t="str">
        <f ca="1">IFERROR(ADDRESS(MATCH(U17,'Each Gender Events'!$A:$A,0) + 1,COLUMN(),2,1,"Each Gender Events")&amp;":"&amp;ADDRESS(1000,COLUMN(),2,1),"")</f>
        <v>'Each Gender Events'!U$75:U$1000</v>
      </c>
      <c r="V20" t="str">
        <f ca="1">IFERROR(ADDRESS(MATCH(V17,'Each Gender Events'!$A:$A,0) + 1,COLUMN(),2,1,"Each Gender Events")&amp;":"&amp;ADDRESS(1000,COLUMN(),2,1),"")</f>
        <v>'Each Gender Events'!V$9:V$1000</v>
      </c>
      <c r="W20" t="str">
        <f ca="1">IFERROR(ADDRESS(MATCH(W17,'Each Gender Events'!$A:$A,0) + 1,COLUMN(),2,1,"Each Gender Events")&amp;":"&amp;ADDRESS(1000,COLUMN(),2,1),"")</f>
        <v>'Each Gender Events'!W$31:W$1000</v>
      </c>
      <c r="X20" t="str">
        <f ca="1">IFERROR(ADDRESS(MATCH(X17,'Each Gender Events'!$A:$A,0) + 1,COLUMN(),2,1,"Each Gender Events")&amp;":"&amp;ADDRESS(1000,COLUMN(),2,1),"")</f>
        <v>'Each Gender Events'!X$16:X$1000</v>
      </c>
      <c r="Y20" t="str">
        <f ca="1">IFERROR(ADDRESS(MATCH(Y17,'Each Gender Events'!$A:$A,0) + 1,COLUMN(),2,1,"Each Gender Events")&amp;":"&amp;ADDRESS(1000,COLUMN(),2,1),"")</f>
        <v>'Each Gender Events'!Y$18:Y$1000</v>
      </c>
      <c r="Z20" t="str">
        <f ca="1">IFERROR(ADDRESS(MATCH(Z17,'Each Gender Events'!$A:$A,0) + 1,COLUMN(),2,1,"Each Gender Events")&amp;":"&amp;ADDRESS(1000,COLUMN(),2,1),"")</f>
        <v>'Each Gender Events'!Z$17:Z$1000</v>
      </c>
      <c r="AA20" t="str">
        <f ca="1">IFERROR(ADDRESS(MATCH(AA17,'Each Gender Events'!$A:$A,0) + 1,COLUMN(),2,1,"Each Gender Events")&amp;":"&amp;ADDRESS(1000,COLUMN(),2,1),"")</f>
        <v>'Each Gender Events'!AA$8:AA$1000</v>
      </c>
      <c r="AB20" t="str">
        <f ca="1">IFERROR(ADDRESS(MATCH(AB17,'Each Gender Events'!$A:$A,0) + 1,COLUMN(),2,1,"Each Gender Events")&amp;":"&amp;ADDRESS(1000,COLUMN(),2,1),"")</f>
        <v>'Each Gender Events'!AB$4:AB$1000</v>
      </c>
      <c r="AC20" t="str">
        <f ca="1">IFERROR(ADDRESS(MATCH(AC17,'Each Gender Events'!$A:$A,0) + 1,COLUMN(),2,1,"Each Gender Events")&amp;":"&amp;ADDRESS(1000,COLUMN(),2,1),"")</f>
        <v>'Each Gender Events'!AC$14:AC$1000</v>
      </c>
      <c r="AD20" t="str">
        <f ca="1">IFERROR(ADDRESS(MATCH(AD17,'Each Gender Events'!$A:$A,0) + 1,COLUMN(),2,1,"Each Gender Events")&amp;":"&amp;ADDRESS(1000,COLUMN(),2,1),"")</f>
        <v/>
      </c>
      <c r="AE20" t="str">
        <f ca="1">IFERROR(ADDRESS(MATCH(AE17,'Each Gender Events'!$A:$A,0) + 1,COLUMN(),2,1,"Each Gender Events")&amp;":"&amp;ADDRESS(1000,COLUMN(),2,1),"")</f>
        <v>'Each Gender Events'!AE$27:AE$1000</v>
      </c>
      <c r="AF20" t="str">
        <f ca="1">IFERROR(ADDRESS(MATCH(AF17,'Each Gender Events'!$A:$A,0) + 1,COLUMN(),2,1,"Each Gender Events")&amp;":"&amp;ADDRESS(1000,COLUMN(),2,1),"")</f>
        <v>'Each Gender Events'!AF$29:AF$1000</v>
      </c>
      <c r="AG20" t="str">
        <f ca="1">IFERROR(ADDRESS(MATCH(AG17,'Each Gender Events'!$A:$A,0) + 1,COLUMN(),2,1,"Each Gender Events")&amp;":"&amp;ADDRESS(1000,COLUMN(),2,1),"")</f>
        <v>'Each Gender Events'!AG$42:AG$1000</v>
      </c>
      <c r="AH20" t="str">
        <f ca="1">IFERROR(ADDRESS(MATCH(AH17,'Each Gender Events'!$A:$A,0) + 1,COLUMN(),2,1,"Each Gender Events")&amp;":"&amp;ADDRESS(1000,COLUMN(),2,1),"")</f>
        <v>'Each Gender Events'!AH$15:AH$1000</v>
      </c>
      <c r="AI20" t="str">
        <f ca="1">IFERROR(ADDRESS(MATCH(AI17,'Each Gender Events'!$A:$A,0) + 1,COLUMN(),2,1,"Each Gender Events")&amp;":"&amp;ADDRESS(1000,COLUMN(),2,1),"")</f>
        <v>'Each Gender Events'!AI$18:AI$1000</v>
      </c>
      <c r="AJ20" t="str">
        <f ca="1">IFERROR(ADDRESS(MATCH(AJ17,'Each Gender Events'!$A:$A,0) + 1,COLUMN(),2,1,"Each Gender Events")&amp;":"&amp;ADDRESS(1000,COLUMN(),2,1),"")</f>
        <v>'Each Gender Events'!AJ$31:AJ$1000</v>
      </c>
      <c r="AK20" t="str">
        <f ca="1">IFERROR(ADDRESS(MATCH(AK17,'Each Gender Events'!$A:$A,0) + 1,COLUMN(),2,1,"Each Gender Events")&amp;":"&amp;ADDRESS(1000,COLUMN(),2,1),"")</f>
        <v>'Each Gender Events'!AK$67:AK$1000</v>
      </c>
      <c r="AL20" t="str">
        <f ca="1">IFERROR(ADDRESS(MATCH(AL17,'Each Gender Events'!$A:$A,0) + 1,COLUMN(),2,1,"Each Gender Events")&amp;":"&amp;ADDRESS(1000,COLUMN(),2,1),"")</f>
        <v>'Each Gender Events'!AL$50:AL$1000</v>
      </c>
      <c r="AM20" t="str">
        <f ca="1">IFERROR(ADDRESS(MATCH(AM17,'Each Gender Events'!$A:$A,0) + 1,COLUMN(),2,1,"Each Gender Events")&amp;":"&amp;ADDRESS(1000,COLUMN(),2,1),"")</f>
        <v>'Each Gender Events'!AM$41:AM$1000</v>
      </c>
      <c r="AN20" t="str">
        <f ca="1">IFERROR(ADDRESS(MATCH(AN17,'Each Gender Events'!$A:$A,0) + 1,COLUMN(),2,1,"Each Gender Events")&amp;":"&amp;ADDRESS(1000,COLUMN(),2,1),"")</f>
        <v>'Each Gender Events'!AN$14:AN$1000</v>
      </c>
      <c r="AO20" t="str">
        <f ca="1">IFERROR(ADDRESS(MATCH(AO17,'Each Gender Events'!$A:$A,0) + 1,COLUMN(),2,1,"Each Gender Events")&amp;":"&amp;ADDRESS(1000,COLUMN(),2,1),"")</f>
        <v>'Each Gender Events'!AO$18:AO$1000</v>
      </c>
      <c r="AP20" t="str">
        <f ca="1">IFERROR(ADDRESS(MATCH(AP17,'Each Gender Events'!$A:$A,0) + 1,COLUMN(),2,1,"Each Gender Events")&amp;":"&amp;ADDRESS(1000,COLUMN(),2,1),"")</f>
        <v>'Each Gender Events'!AP$17:AP$1000</v>
      </c>
      <c r="AQ20" t="str">
        <f ca="1">IFERROR(ADDRESS(MATCH(AQ17,'Each Gender Events'!$A:$A,0) + 1,COLUMN(),2,1,"Each Gender Events")&amp;":"&amp;ADDRESS(1000,COLUMN(),2,1),"")</f>
        <v>'Each Gender Events'!AQ$86:AQ$1000</v>
      </c>
      <c r="AR20" t="str">
        <f ca="1">IFERROR(ADDRESS(MATCH(AR17,'Each Gender Events'!$A:$A,0) + 1,COLUMN(),2,1,"Each Gender Events")&amp;":"&amp;ADDRESS(1000,COLUMN(),2,1),"")</f>
        <v>'Each Gender Events'!AR$16:AR$1000</v>
      </c>
      <c r="AS20" t="str">
        <f ca="1">IFERROR(ADDRESS(MATCH(AS17,'Each Gender Events'!$A:$A,0) + 1,COLUMN(),2,1,"Each Gender Events")&amp;":"&amp;ADDRESS(1000,COLUMN(),2,1),"")</f>
        <v>'Each Gender Events'!AS$19:AS$1000</v>
      </c>
      <c r="AT20" t="str">
        <f ca="1">IFERROR(ADDRESS(MATCH(AT17,'Each Gender Events'!$A:$A,0) + 1,COLUMN(),2,1,"Each Gender Events")&amp;":"&amp;ADDRESS(1000,COLUMN(),2,1),"")</f>
        <v>'Each Gender Events'!AT$9:AT$1000</v>
      </c>
      <c r="AU20" t="str">
        <f ca="1">IFERROR(ADDRESS(MATCH(AU17,'Each Gender Events'!$A:$A,0) + 1,COLUMN(),2,1,"Each Gender Events")&amp;":"&amp;ADDRESS(1000,COLUMN(),2,1),"")</f>
        <v>'Each Gender Events'!AU$59:AU$1000</v>
      </c>
      <c r="AV20" t="str">
        <f ca="1">IFERROR(ADDRESS(MATCH(AV17,'Each Gender Events'!$A:$A,0) + 1,COLUMN(),2,1,"Each Gender Events")&amp;":"&amp;ADDRESS(1000,COLUMN(),2,1),"")</f>
        <v>'Each Gender Events'!AV$11:AV$1000</v>
      </c>
      <c r="AW20" t="str">
        <f ca="1">IFERROR(ADDRESS(MATCH(AW17,'Each Gender Events'!$A:$A,0) + 1,COLUMN(),2,1,"Each Gender Events")&amp;":"&amp;ADDRESS(1000,COLUMN(),2,1),"")</f>
        <v>'Each Gender Events'!AW$38:AW$1000</v>
      </c>
      <c r="AX20" t="str">
        <f ca="1">IFERROR(ADDRESS(MATCH(AX17,'Each Gender Events'!$A:$A,0) + 1,COLUMN(),2,1,"Each Gender Events")&amp;":"&amp;ADDRESS(1000,COLUMN(),2,1),"")</f>
        <v>'Each Gender Events'!AX$93:AX$1000</v>
      </c>
      <c r="AY20" t="str">
        <f ca="1">IFERROR(ADDRESS(MATCH(AY17,'Each Gender Events'!$A:$A,0) + 1,COLUMN(),2,1,"Each Gender Events")&amp;":"&amp;ADDRESS(1000,COLUMN(),2,1),"")</f>
        <v>'Each Gender Events'!AY$43:AY$1000</v>
      </c>
      <c r="AZ20" t="str">
        <f ca="1">IFERROR(ADDRESS(MATCH(AZ17,'Each Gender Events'!$A:$A,0) + 1,COLUMN(),2,1,"Each Gender Events")&amp;":"&amp;ADDRESS(1000,COLUMN(),2,1),"")</f>
        <v>'Each Gender Events'!AZ$53:AZ$1000</v>
      </c>
      <c r="BA20" t="str">
        <f ca="1">IFERROR(ADDRESS(MATCH(BA17,'Each Gender Events'!$A:$A,0) + 1,COLUMN(),2,1,"Each Gender Events")&amp;":"&amp;ADDRESS(1000,COLUMN(),2,1),"")</f>
        <v/>
      </c>
      <c r="BB20" t="str">
        <f ca="1">IFERROR(ADDRESS(MATCH(BB17,'Each Gender Events'!$A:$A,0) + 1,COLUMN(),2,1,"Each Gender Events")&amp;":"&amp;ADDRESS(1000,COLUMN(),2,1),"")</f>
        <v>'Each Gender Events'!BB$18:BB$1000</v>
      </c>
      <c r="BC20" t="str">
        <f ca="1">IFERROR(ADDRESS(MATCH(BC17,'Each Gender Events'!$A:$A,0) + 1,COLUMN(),2,1,"Each Gender Events")&amp;":"&amp;ADDRESS(1000,COLUMN(),2,1),"")</f>
        <v/>
      </c>
      <c r="BD20" t="str">
        <f ca="1">IFERROR(ADDRESS(MATCH(BD17,'Each Gender Events'!$A:$A,0) + 1,COLUMN(),2,1,"Each Gender Events")&amp;":"&amp;ADDRESS(1000,COLUMN(),2,1),"")</f>
        <v>'Each Gender Events'!BD$18:BD$1000</v>
      </c>
      <c r="BE20" t="str">
        <f ca="1">IFERROR(ADDRESS(MATCH(BE17,'Each Gender Events'!$A:$A,0) + 1,COLUMN(),2,1,"Each Gender Events")&amp;":"&amp;ADDRESS(1000,COLUMN(),2,1),"")</f>
        <v>'Each Gender Events'!BE$20:BE$1000</v>
      </c>
      <c r="BF20" t="str">
        <f ca="1">IFERROR(ADDRESS(MATCH(BF17,'Each Gender Events'!$A:$A,0) + 1,COLUMN(),2,1,"Each Gender Events")&amp;":"&amp;ADDRESS(1000,COLUMN(),2,1),"")</f>
        <v>'Each Gender Events'!BF$55:BF$1000</v>
      </c>
      <c r="BG20" t="str">
        <f ca="1">IFERROR(ADDRESS(MATCH(BG17,'Each Gender Events'!$A:$A,0) + 1,COLUMN(),2,1,"Each Gender Events")&amp;":"&amp;ADDRESS(1000,COLUMN(),2,1),"")</f>
        <v>'Each Gender Events'!BG$31:BG$1000</v>
      </c>
      <c r="BH20" t="str">
        <f ca="1">IFERROR(ADDRESS(MATCH(BH17,'Each Gender Events'!$A:$A,0) + 1,COLUMN(),2,1,"Each Gender Events")&amp;":"&amp;ADDRESS(1000,COLUMN(),2,1),"")</f>
        <v>'Each Gender Events'!BH$47:BH$1000</v>
      </c>
      <c r="BI20" t="str">
        <f ca="1">IFERROR(ADDRESS(MATCH(BI17,'Each Gender Events'!$A:$A,0) + 1,COLUMN(),2,1,"Each Gender Events")&amp;":"&amp;ADDRESS(1000,COLUMN(),2,1),"")</f>
        <v>'Each Gender Events'!BI$42:BI$1000</v>
      </c>
      <c r="BJ20" t="str">
        <f ca="1">IFERROR(ADDRESS(MATCH(BJ17,'Each Gender Events'!$A:$A,0) + 1,COLUMN(),2,1,"Each Gender Events")&amp;":"&amp;ADDRESS(1000,COLUMN(),2,1),"")</f>
        <v>'Each Gender Events'!BJ$31:BJ$1000</v>
      </c>
      <c r="BK20" t="str">
        <f ca="1">IFERROR(ADDRESS(MATCH(BK17,'Each Gender Events'!$A:$A,0) + 1,COLUMN(),2,1,"Each Gender Events")&amp;":"&amp;ADDRESS(1000,COLUMN(),2,1),"")</f>
        <v>'Each Gender Events'!BK$21:BK$1000</v>
      </c>
      <c r="BL20" t="str">
        <f ca="1">IFERROR(ADDRESS(MATCH(BL17,'Each Gender Events'!$A:$A,0) + 1,COLUMN(),2,1,"Each Gender Events")&amp;":"&amp;ADDRESS(1000,COLUMN(),2,1),"")</f>
        <v>'Each Gender Events'!BL$21:BL$1000</v>
      </c>
      <c r="BM20" t="str">
        <f ca="1">IFERROR(ADDRESS(MATCH(BM17,'Each Gender Events'!$A:$A,0) + 1,COLUMN(),2,1,"Each Gender Events")&amp;":"&amp;ADDRESS(1000,COLUMN(),2,1),"")</f>
        <v/>
      </c>
      <c r="BN20" t="str">
        <f ca="1">IFERROR(ADDRESS(MATCH(BN17,'Each Gender Events'!$A:$A,0) + 1,COLUMN(),2,1,"Each Gender Events")&amp;":"&amp;ADDRESS(1000,COLUMN(),2,1),"")</f>
        <v/>
      </c>
      <c r="BO20" t="str">
        <f ca="1">IFERROR(ADDRESS(MATCH(BO17,'Each Gender Events'!$A:$A,0) + 1,COLUMN(),2,1,"Each Gender Events")&amp;":"&amp;ADDRESS(1000,COLUMN(),2,1),"")</f>
        <v>'Each Gender Events'!BO$18:BO$1000</v>
      </c>
      <c r="BP20" t="str">
        <f ca="1">IFERROR(ADDRESS(MATCH(BP17,'Each Gender Events'!$A:$A,0) + 1,COLUMN(),2,1,"Each Gender Events")&amp;":"&amp;ADDRESS(1000,COLUMN(),2,1),"")</f>
        <v>'Each Gender Events'!BP$27:BP$1000</v>
      </c>
      <c r="BQ20" t="str">
        <f ca="1">IFERROR(ADDRESS(MATCH(BQ17,'Each Gender Events'!$A:$A,0) + 1,COLUMN(),2,1,"Each Gender Events")&amp;":"&amp;ADDRESS(1000,COLUMN(),2,1),"")</f>
        <v>'Each Gender Events'!BQ$19:BQ$1000</v>
      </c>
      <c r="BR20" t="str">
        <f ca="1">IFERROR(ADDRESS(MATCH(BR17,'Each Gender Events'!$A:$A,0) + 1,COLUMN(),2,1,"Each Gender Events")&amp;":"&amp;ADDRESS(1000,COLUMN(),2,1),"")</f>
        <v>'Each Gender Events'!BR$15:BR$1000</v>
      </c>
      <c r="BS20" t="str">
        <f ca="1">IFERROR(ADDRESS(MATCH(BS17,'Each Gender Events'!$A:$A,0) + 1,COLUMN(),2,1,"Each Gender Events")&amp;":"&amp;ADDRESS(1000,COLUMN(),2,1),"")</f>
        <v>'Each Gender Events'!BS$9:BS$1000</v>
      </c>
      <c r="BT20" t="str">
        <f ca="1">IFERROR(ADDRESS(MATCH(BT17,'Each Gender Events'!$A:$A,0) + 1,COLUMN(),2,1,"Each Gender Events")&amp;":"&amp;ADDRESS(1000,COLUMN(),2,1),"")</f>
        <v>'Each Gender Events'!BT$9:BT$1000</v>
      </c>
      <c r="BU20" t="str">
        <f ca="1">IFERROR(ADDRESS(MATCH(BU17,'Each Gender Events'!$A:$A,0) + 1,COLUMN(),2,1,"Each Gender Events")&amp;":"&amp;ADDRESS(1000,COLUMN(),2,1),"")</f>
        <v>'Each Gender Events'!BU$43:BU$1000</v>
      </c>
      <c r="BV20" t="str">
        <f ca="1">IFERROR(ADDRESS(MATCH(BV17,'Each Gender Events'!$A:$A,0) + 1,COLUMN(),2,1,"Each Gender Events")&amp;":"&amp;ADDRESS(1000,COLUMN(),2,1),"")</f>
        <v>'Each Gender Events'!BV$14:BV$1000</v>
      </c>
      <c r="BW20" t="str">
        <f ca="1">IFERROR(ADDRESS(MATCH(BW17,'Each Gender Events'!$A:$A,0) + 1,COLUMN(),2,1,"Each Gender Events")&amp;":"&amp;ADDRESS(1000,COLUMN(),2,1),"")</f>
        <v>'Each Gender Events'!BW$4:BW$1000</v>
      </c>
      <c r="BX20" t="str">
        <f ca="1">IFERROR(ADDRESS(MATCH(BX17,'Each Gender Events'!$A:$A,0) + 1,COLUMN(),2,1,"Each Gender Events")&amp;":"&amp;ADDRESS(1000,COLUMN(),2,1),"")</f>
        <v>'Each Gender Events'!BX$8:BX$1000</v>
      </c>
      <c r="BY20" t="str">
        <f ca="1">IFERROR(ADDRESS(MATCH(BY17,'Each Gender Events'!$A:$A,0) + 1,COLUMN(),2,1,"Each Gender Events")&amp;":"&amp;ADDRESS(1000,COLUMN(),2,1),"")</f>
        <v/>
      </c>
      <c r="BZ20" t="str">
        <f ca="1">IFERROR(ADDRESS(MATCH(BZ17,'Each Gender Events'!$A:$A,0) + 1,COLUMN(),2,1,"Each Gender Events")&amp;":"&amp;ADDRESS(1000,COLUMN(),2,1),"")</f>
        <v/>
      </c>
      <c r="CA20" t="str">
        <f ca="1">IFERROR(ADDRESS(MATCH(CA17,'Each Gender Events'!$A:$A,0) + 1,COLUMN(),2,1,"Each Gender Events")&amp;":"&amp;ADDRESS(1000,COLUMN(),2,1),"")</f>
        <v>'Each Gender Events'!CA$20:CA$1000</v>
      </c>
      <c r="CB20" t="str">
        <f ca="1">IFERROR(ADDRESS(MATCH(CB17,'Each Gender Events'!$A:$A,0) + 1,COLUMN(),2,1,"Each Gender Events")&amp;":"&amp;ADDRESS(1000,COLUMN(),2,1),"")</f>
        <v>'Each Gender Events'!CB$14:CB$1000</v>
      </c>
      <c r="CC20" t="str">
        <f ca="1">IFERROR(ADDRESS(MATCH(CC17,'Each Gender Events'!$A:$A,0) + 1,COLUMN(),2,1,"Each Gender Events")&amp;":"&amp;ADDRESS(1000,COLUMN(),2,1),"")</f>
        <v>'Each Gender Events'!CC$17:CC$1000</v>
      </c>
      <c r="CD20" t="str">
        <f ca="1">IFERROR(ADDRESS(MATCH(CD17,'Each Gender Events'!$A:$A,0) + 1,COLUMN(),2,1,"Each Gender Events")&amp;":"&amp;ADDRESS(1000,COLUMN(),2,1),"")</f>
        <v>'Each Gender Events'!CD$20:CD$1000</v>
      </c>
      <c r="CE20" t="str">
        <f ca="1">IFERROR(ADDRESS(MATCH(CE17,'Each Gender Events'!$A:$A,0) + 1,COLUMN(),2,1,"Each Gender Events")&amp;":"&amp;ADDRESS(1000,COLUMN(),2,1),"")</f>
        <v/>
      </c>
      <c r="CF20" t="str">
        <f ca="1">IFERROR(ADDRESS(MATCH(CF17,'Each Gender Events'!$A:$A,0) + 1,COLUMN(),2,1,"Each Gender Events")&amp;":"&amp;ADDRESS(1000,COLUMN(),2,1),"")</f>
        <v>'Each Gender Events'!CF$46:CF$1000</v>
      </c>
      <c r="CG20" t="str">
        <f ca="1">IFERROR(ADDRESS(MATCH(CG17,'Each Gender Events'!$A:$A,0) + 1,COLUMN(),2,1,"Each Gender Events")&amp;":"&amp;ADDRESS(1000,COLUMN(),2,1),"")</f>
        <v>'Each Gender Events'!CG$31:CG$1000</v>
      </c>
      <c r="CH20" t="str">
        <f ca="1">IFERROR(ADDRESS(MATCH(CH17,'Each Gender Events'!$A:$A,0) + 1,COLUMN(),2,1,"Each Gender Events")&amp;":"&amp;ADDRESS(1000,COLUMN(),2,1),"")</f>
        <v>'Each Gender Events'!CH$8:CH$1000</v>
      </c>
      <c r="CI20" t="str">
        <f ca="1">IFERROR(ADDRESS(MATCH(CI17,'Each Gender Events'!$A:$A,0) + 1,COLUMN(),2,1,"Each Gender Events")&amp;":"&amp;ADDRESS(1000,COLUMN(),2,1),"")</f>
        <v/>
      </c>
      <c r="CJ20" t="str">
        <f ca="1">IFERROR(ADDRESS(MATCH(CJ17,'Each Gender Events'!$A:$A,0) + 1,COLUMN(),2,1,"Each Gender Events")&amp;":"&amp;ADDRESS(1000,COLUMN(),2,1),"")</f>
        <v>'Each Gender Events'!CJ$16:CJ$1000</v>
      </c>
      <c r="CK20" t="str">
        <f ca="1">IFERROR(ADDRESS(MATCH(CK17,'Each Gender Events'!$A:$A,0) + 1,COLUMN(),2,1,"Each Gender Events")&amp;":"&amp;ADDRESS(1000,COLUMN(),2,1),"")</f>
        <v>'Each Gender Events'!CK$16:CK$1000</v>
      </c>
      <c r="CL20" t="str">
        <f ca="1">IFERROR(ADDRESS(MATCH(CL17,'Each Gender Events'!$A:$A,0) + 1,COLUMN(),2,1,"Each Gender Events")&amp;":"&amp;ADDRESS(1000,COLUMN(),2,1),"")</f>
        <v/>
      </c>
      <c r="CM20" t="str">
        <f ca="1">IFERROR(ADDRESS(MATCH(CM17,'Each Gender Events'!$A:$A,0) + 1,COLUMN(),2,1,"Each Gender Events")&amp;":"&amp;ADDRESS(1000,COLUMN(),2,1),"")</f>
        <v>'Each Gender Events'!CM$31:CM$1000</v>
      </c>
      <c r="CN20" t="str">
        <f ca="1">IFERROR(ADDRESS(MATCH(CN17,'Each Gender Events'!$A:$A,0) + 1,COLUMN(),2,1,"Each Gender Events")&amp;":"&amp;ADDRESS(1000,COLUMN(),2,1),"")</f>
        <v>'Each Gender Events'!CN$43:CN$1000</v>
      </c>
      <c r="CO20" t="str">
        <f ca="1">IFERROR(ADDRESS(MATCH(CO17,'Each Gender Events'!$A:$A,0) + 1,COLUMN(),2,1,"Each Gender Events")&amp;":"&amp;ADDRESS(1000,COLUMN(),2,1),"")</f>
        <v>'Each Gender Events'!CO$21:CO$1000</v>
      </c>
      <c r="CP20" t="str">
        <f ca="1">IFERROR(ADDRESS(MATCH(CP17,'Each Gender Events'!$A:$A,0) + 1,COLUMN(),2,1,"Each Gender Events")&amp;":"&amp;ADDRESS(1000,COLUMN(),2,1),"")</f>
        <v>'Each Gender Events'!CP$31:CP$1000</v>
      </c>
      <c r="CQ20" t="str">
        <f ca="1">IFERROR(ADDRESS(MATCH(CQ17,'Each Gender Events'!$A:$A,0) + 1,COLUMN(),2,1,"Each Gender Events")&amp;":"&amp;ADDRESS(1000,COLUMN(),2,1),"")</f>
        <v>'Each Gender Events'!CQ$78:CQ$1000</v>
      </c>
      <c r="CR20" t="str">
        <f ca="1">IFERROR(ADDRESS(MATCH(CR17,'Each Gender Events'!$A:$A,0) + 1,COLUMN(),2,1,"Each Gender Events")&amp;":"&amp;ADDRESS(1000,COLUMN(),2,1),"")</f>
        <v>'Each Gender Events'!CR$31:CR$1000</v>
      </c>
      <c r="CS20" t="str">
        <f ca="1">IFERROR(ADDRESS(MATCH(CS17,'Each Gender Events'!$A:$A,0) + 1,COLUMN(),2,1,"Each Gender Events")&amp;":"&amp;ADDRESS(1000,COLUMN(),2,1),"")</f>
        <v>'Each Gender Events'!CS$87:CS$1000</v>
      </c>
      <c r="CT20" t="str">
        <f ca="1">IFERROR(ADDRESS(MATCH(CT17,'Each Gender Events'!$A:$A,0) + 1,COLUMN(),2,1,"Each Gender Events")&amp;":"&amp;ADDRESS(1000,COLUMN(),2,1),"")</f>
        <v>'Each Gender Events'!CT$75:CT$1000</v>
      </c>
    </row>
    <row r="21" spans="1:98" s="27" customFormat="1" x14ac:dyDescent="0.3">
      <c r="A21" s="25" t="s">
        <v>54</v>
      </c>
      <c r="B21" s="26">
        <f>IF(B16 = 1, -1, B15)</f>
        <v>-1</v>
      </c>
      <c r="C21" s="26">
        <f t="shared" ref="C21:AM21" si="0">IF(C16 = 1, -1, C15)</f>
        <v>-1</v>
      </c>
      <c r="D21" s="26">
        <f>IF(D16 = 1, -1, D15)</f>
        <v>-1</v>
      </c>
      <c r="E21" s="26">
        <f t="shared" si="0"/>
        <v>-1</v>
      </c>
      <c r="F21" s="26">
        <f t="shared" si="0"/>
        <v>-1</v>
      </c>
      <c r="G21" s="26">
        <f t="shared" si="0"/>
        <v>-1</v>
      </c>
      <c r="H21" s="26">
        <f t="shared" si="0"/>
        <v>-1</v>
      </c>
      <c r="I21" s="26">
        <f t="shared" si="0"/>
        <v>-1</v>
      </c>
      <c r="J21" s="26">
        <f t="shared" si="0"/>
        <v>8.0020009999999999</v>
      </c>
      <c r="K21" s="26">
        <f t="shared" si="0"/>
        <v>-1</v>
      </c>
      <c r="L21" s="26">
        <f t="shared" si="0"/>
        <v>-1</v>
      </c>
      <c r="M21" s="26">
        <f t="shared" si="0"/>
        <v>-1</v>
      </c>
      <c r="N21" s="26">
        <f t="shared" si="0"/>
        <v>-1</v>
      </c>
      <c r="O21" s="26">
        <f t="shared" si="0"/>
        <v>2.0000010000000001</v>
      </c>
      <c r="P21" s="26">
        <f t="shared" si="0"/>
        <v>-1</v>
      </c>
      <c r="Q21" s="26">
        <f t="shared" si="0"/>
        <v>-1</v>
      </c>
      <c r="R21" s="26">
        <f t="shared" si="0"/>
        <v>-1</v>
      </c>
      <c r="S21" s="26">
        <f t="shared" si="0"/>
        <v>-1</v>
      </c>
      <c r="T21" s="26">
        <f t="shared" si="0"/>
        <v>-1</v>
      </c>
      <c r="U21" s="26">
        <f t="shared" si="0"/>
        <v>-1</v>
      </c>
      <c r="V21" s="26">
        <f t="shared" si="0"/>
        <v>-1</v>
      </c>
      <c r="W21" s="26">
        <f t="shared" si="0"/>
        <v>-1</v>
      </c>
      <c r="X21" s="26">
        <f t="shared" si="0"/>
        <v>2.0000010000000001</v>
      </c>
      <c r="Y21" s="26">
        <f t="shared" si="0"/>
        <v>3.0009999999999999</v>
      </c>
      <c r="Z21" s="26">
        <f t="shared" si="0"/>
        <v>-1</v>
      </c>
      <c r="AA21" s="26">
        <f t="shared" si="0"/>
        <v>-1</v>
      </c>
      <c r="AB21" s="26">
        <f t="shared" si="0"/>
        <v>-1</v>
      </c>
      <c r="AC21" s="26">
        <f t="shared" si="0"/>
        <v>-1</v>
      </c>
      <c r="AD21" s="26">
        <f t="shared" si="0"/>
        <v>0</v>
      </c>
      <c r="AE21" s="26">
        <f t="shared" si="0"/>
        <v>-1</v>
      </c>
      <c r="AF21" s="26">
        <f t="shared" si="0"/>
        <v>-1</v>
      </c>
      <c r="AG21" s="26">
        <f t="shared" si="0"/>
        <v>-1</v>
      </c>
      <c r="AH21" s="26">
        <f t="shared" si="0"/>
        <v>2.0000010000000001</v>
      </c>
      <c r="AI21" s="26">
        <f t="shared" si="0"/>
        <v>-1</v>
      </c>
      <c r="AJ21" s="26">
        <f t="shared" si="0"/>
        <v>-1</v>
      </c>
      <c r="AK21" s="26">
        <f>IF(AK16 = 1, -1, AK15)</f>
        <v>-1</v>
      </c>
      <c r="AL21" s="26">
        <f t="shared" si="0"/>
        <v>-1</v>
      </c>
      <c r="AM21" s="26">
        <f t="shared" si="0"/>
        <v>-1</v>
      </c>
      <c r="AN21" s="26">
        <f t="shared" ref="AN21:CT21" si="1">IF(AN16 = 1, -1, AN15)</f>
        <v>-1</v>
      </c>
      <c r="AO21" s="26">
        <f t="shared" si="1"/>
        <v>-1</v>
      </c>
      <c r="AP21" s="26">
        <f t="shared" si="1"/>
        <v>-1</v>
      </c>
      <c r="AQ21" s="26">
        <f t="shared" si="1"/>
        <v>-1</v>
      </c>
      <c r="AR21" s="26">
        <f t="shared" si="1"/>
        <v>-1</v>
      </c>
      <c r="AS21" s="26">
        <f t="shared" si="1"/>
        <v>-1</v>
      </c>
      <c r="AT21" s="26">
        <f t="shared" si="1"/>
        <v>-1</v>
      </c>
      <c r="AU21" s="26">
        <f t="shared" si="1"/>
        <v>-1</v>
      </c>
      <c r="AV21" s="26">
        <f t="shared" si="1"/>
        <v>-1</v>
      </c>
      <c r="AW21" s="26">
        <f t="shared" si="1"/>
        <v>-1</v>
      </c>
      <c r="AX21" s="26">
        <f t="shared" si="1"/>
        <v>-1</v>
      </c>
      <c r="AY21" s="26">
        <f t="shared" si="1"/>
        <v>-1</v>
      </c>
      <c r="AZ21" s="26">
        <f t="shared" si="1"/>
        <v>-1</v>
      </c>
      <c r="BA21" s="26">
        <f t="shared" si="1"/>
        <v>-1</v>
      </c>
      <c r="BB21" s="26">
        <f t="shared" si="1"/>
        <v>-1</v>
      </c>
      <c r="BC21" s="26">
        <f t="shared" si="1"/>
        <v>0</v>
      </c>
      <c r="BD21" s="26">
        <f t="shared" si="1"/>
        <v>-1</v>
      </c>
      <c r="BE21" s="26">
        <f t="shared" si="1"/>
        <v>-1</v>
      </c>
      <c r="BF21" s="26">
        <f t="shared" si="1"/>
        <v>2.0000010000000001</v>
      </c>
      <c r="BG21" s="26">
        <f t="shared" si="1"/>
        <v>4.0009999999999994</v>
      </c>
      <c r="BH21" s="26">
        <f t="shared" si="1"/>
        <v>-1</v>
      </c>
      <c r="BI21" s="26">
        <f t="shared" si="1"/>
        <v>-1</v>
      </c>
      <c r="BJ21" s="26">
        <f t="shared" si="1"/>
        <v>-1</v>
      </c>
      <c r="BK21" s="26">
        <f t="shared" si="1"/>
        <v>-1</v>
      </c>
      <c r="BL21" s="26">
        <f t="shared" si="1"/>
        <v>-1</v>
      </c>
      <c r="BM21" s="26">
        <f t="shared" si="1"/>
        <v>-1</v>
      </c>
      <c r="BN21" s="26">
        <f t="shared" si="1"/>
        <v>-1</v>
      </c>
      <c r="BO21" s="26">
        <f t="shared" si="1"/>
        <v>-1</v>
      </c>
      <c r="BP21" s="26">
        <f t="shared" si="1"/>
        <v>-1</v>
      </c>
      <c r="BQ21" s="26">
        <f t="shared" si="1"/>
        <v>-1</v>
      </c>
      <c r="BR21" s="26">
        <f t="shared" si="1"/>
        <v>1</v>
      </c>
      <c r="BS21" s="26">
        <f t="shared" si="1"/>
        <v>2.0000010000000001</v>
      </c>
      <c r="BT21" s="26">
        <f t="shared" si="1"/>
        <v>2.0000010000000001</v>
      </c>
      <c r="BU21" s="26">
        <f t="shared" si="1"/>
        <v>-1</v>
      </c>
      <c r="BV21" s="26">
        <f t="shared" si="1"/>
        <v>-1</v>
      </c>
      <c r="BW21" s="26">
        <f t="shared" si="1"/>
        <v>-1</v>
      </c>
      <c r="BX21" s="26">
        <f t="shared" si="1"/>
        <v>-1</v>
      </c>
      <c r="BY21" s="26">
        <f t="shared" si="1"/>
        <v>-1</v>
      </c>
      <c r="BZ21" s="26">
        <f t="shared" si="1"/>
        <v>-1</v>
      </c>
      <c r="CA21" s="26">
        <f t="shared" si="1"/>
        <v>-1</v>
      </c>
      <c r="CB21" s="26">
        <f t="shared" si="1"/>
        <v>-1</v>
      </c>
      <c r="CC21" s="26">
        <f t="shared" si="1"/>
        <v>3.0009999999999999</v>
      </c>
      <c r="CD21" s="26">
        <f t="shared" si="1"/>
        <v>3.0009999999999999</v>
      </c>
      <c r="CE21" s="26">
        <f t="shared" si="1"/>
        <v>-1</v>
      </c>
      <c r="CF21" s="26">
        <f t="shared" si="1"/>
        <v>2.0000010000000001</v>
      </c>
      <c r="CG21" s="26">
        <f t="shared" si="1"/>
        <v>-1</v>
      </c>
      <c r="CH21" s="26">
        <f t="shared" si="1"/>
        <v>-1</v>
      </c>
      <c r="CI21" s="26">
        <f t="shared" si="1"/>
        <v>0</v>
      </c>
      <c r="CJ21" s="26">
        <f t="shared" si="1"/>
        <v>-1</v>
      </c>
      <c r="CK21" s="26">
        <f t="shared" si="1"/>
        <v>-1</v>
      </c>
      <c r="CL21" s="26">
        <f t="shared" si="1"/>
        <v>-1</v>
      </c>
      <c r="CM21" s="26">
        <f t="shared" si="1"/>
        <v>-1</v>
      </c>
      <c r="CN21" s="26">
        <f t="shared" si="1"/>
        <v>-1</v>
      </c>
      <c r="CO21" s="26">
        <f t="shared" si="1"/>
        <v>-1</v>
      </c>
      <c r="CP21" s="26">
        <f t="shared" si="1"/>
        <v>-1</v>
      </c>
      <c r="CQ21" s="26">
        <f t="shared" si="1"/>
        <v>-1</v>
      </c>
      <c r="CR21" s="26">
        <f t="shared" si="1"/>
        <v>-1</v>
      </c>
      <c r="CS21" s="26">
        <f t="shared" si="1"/>
        <v>-1</v>
      </c>
      <c r="CT21" s="26">
        <f t="shared" si="1"/>
        <v>3.0000010000000001</v>
      </c>
    </row>
    <row r="22" spans="1:98" x14ac:dyDescent="0.3">
      <c r="A22" s="17" t="s">
        <v>55</v>
      </c>
      <c r="B22" s="23">
        <f>IF(B16=1,COUNTIF('Each Gender Events'!B:B,"="&amp;B21),B16-1)</f>
        <v>0</v>
      </c>
      <c r="C22" s="23">
        <f>IF(C16=1,COUNTIF('Each Gender Events'!C:C,"="&amp;C21),C16-1)</f>
        <v>0</v>
      </c>
      <c r="D22" s="23">
        <f>IF(D16=1,COUNTIF('Each Gender Events'!D:D,"="&amp;D21),D16-1)</f>
        <v>0</v>
      </c>
      <c r="E22" s="23">
        <f>IF(E16=1,COUNTIF('Each Gender Events'!E:E,"="&amp;E21),E16-1)</f>
        <v>0</v>
      </c>
      <c r="F22" s="23">
        <f>IF(F16=1,COUNTIF('Each Gender Events'!F:F,"="&amp;F21),F16-1)</f>
        <v>-3</v>
      </c>
      <c r="G22" s="23">
        <f>IF(G16=1,COUNTIF('Each Gender Events'!G:G,"="&amp;G21),G16-1)</f>
        <v>0</v>
      </c>
      <c r="H22" s="23">
        <f>IF(H16=1,COUNTIF('Each Gender Events'!H:H,"="&amp;H21),H16-1)</f>
        <v>0</v>
      </c>
      <c r="I22" s="23">
        <f>IF(I16=1,COUNTIF('Each Gender Events'!I:I,"="&amp;I21),I16-1)</f>
        <v>0</v>
      </c>
      <c r="J22" s="23">
        <f>IF(J16=1,COUNTIF('Each Gender Events'!J:J,"="&amp;J21),J16-1)</f>
        <v>1</v>
      </c>
      <c r="K22" s="23">
        <f>IF(K16=1,COUNTIF('Each Gender Events'!K:K,"="&amp;K21),K16-1)</f>
        <v>0</v>
      </c>
      <c r="L22" s="23">
        <f>IF(L16=1,COUNTIF('Each Gender Events'!L:L,"="&amp;L21),L16-1)</f>
        <v>-3</v>
      </c>
      <c r="M22" s="23">
        <f>IF(M16=1,COUNTIF('Each Gender Events'!M:M,"="&amp;M21),M16-1)</f>
        <v>-3</v>
      </c>
      <c r="N22" s="23">
        <f>IF(N16=1,COUNTIF('Each Gender Events'!N:N,"="&amp;N21),N16-1)</f>
        <v>0</v>
      </c>
      <c r="O22" s="23">
        <f>IF(O16=1,COUNTIF('Each Gender Events'!O:O,"="&amp;O21),O16-1)</f>
        <v>1</v>
      </c>
      <c r="P22" s="23">
        <f>IF(P16=1,COUNTIF('Each Gender Events'!P:P,"="&amp;P21),P16-1)</f>
        <v>0</v>
      </c>
      <c r="Q22" s="23">
        <f>IF(Q16=1,COUNTIF('Each Gender Events'!Q:Q,"="&amp;Q21),Q16-1)</f>
        <v>0</v>
      </c>
      <c r="R22" s="23">
        <f>IF(R16=1,COUNTIF('Each Gender Events'!R:R,"="&amp;R21),R16-1)</f>
        <v>0</v>
      </c>
      <c r="S22" s="23">
        <f>IF(S16=1,COUNTIF('Each Gender Events'!S:S,"="&amp;S21),S16-1)</f>
        <v>0</v>
      </c>
      <c r="T22" s="23">
        <f>IF(T16=1,COUNTIF('Each Gender Events'!T:T,"="&amp;T21),T16-1)</f>
        <v>0</v>
      </c>
      <c r="U22" s="23">
        <f>IF(U16=1,COUNTIF('Each Gender Events'!U:U,"="&amp;U21),U16-1)</f>
        <v>0</v>
      </c>
      <c r="V22" s="23">
        <f>IF(V16=1,COUNTIF('Each Gender Events'!V:V,"="&amp;V21),V16-1)</f>
        <v>0</v>
      </c>
      <c r="W22" s="23">
        <f>IF(W16=1,COUNTIF('Each Gender Events'!W:W,"="&amp;W21),W16-1)</f>
        <v>0</v>
      </c>
      <c r="X22" s="23">
        <f>IF(X16=1,COUNTIF('Each Gender Events'!X:X,"="&amp;X21),X16-1)</f>
        <v>1</v>
      </c>
      <c r="Y22" s="23">
        <f>IF(Y16=1,COUNTIF('Each Gender Events'!Y:Y,"="&amp;Y21),Y16-1)</f>
        <v>1</v>
      </c>
      <c r="Z22" s="23">
        <f>IF(Z16=1,COUNTIF('Each Gender Events'!Z:Z,"="&amp;Z21),Z16-1)</f>
        <v>0</v>
      </c>
      <c r="AA22" s="23">
        <f>IF(AA16=1,COUNTIF('Each Gender Events'!AA:AA,"="&amp;AA21),AA16-1)</f>
        <v>0</v>
      </c>
      <c r="AB22" s="23">
        <f>IF(AB16=1,COUNTIF('Each Gender Events'!AB:AB,"="&amp;AB21),AB16-1)</f>
        <v>0</v>
      </c>
      <c r="AC22" s="23">
        <f>IF(AC16=1,COUNTIF('Each Gender Events'!AC:AC,"="&amp;AC21),AC16-1)</f>
        <v>0</v>
      </c>
      <c r="AD22" s="23">
        <f>IF(AD16=1,COUNTIF('Each Gender Events'!AD:AD,"="&amp;AD21),AD16-1)</f>
        <v>93</v>
      </c>
      <c r="AE22" s="23">
        <f>IF(AE16=1,COUNTIF('Each Gender Events'!AE:AE,"="&amp;AE21),AE16-1)</f>
        <v>0</v>
      </c>
      <c r="AF22" s="23">
        <f>IF(AF16=1,COUNTIF('Each Gender Events'!AF:AF,"="&amp;AF21),AF16-1)</f>
        <v>0</v>
      </c>
      <c r="AG22" s="23">
        <f>IF(AG16=1,COUNTIF('Each Gender Events'!AG:AG,"="&amp;AG21),AG16-1)</f>
        <v>0</v>
      </c>
      <c r="AH22" s="23">
        <f>IF(AH16=1,COUNTIF('Each Gender Events'!AH:AH,"="&amp;AH21),AH16-1)</f>
        <v>1</v>
      </c>
      <c r="AI22" s="23">
        <f>IF(AI16=1,COUNTIF('Each Gender Events'!AI:AI,"="&amp;AI21),AI16-1)</f>
        <v>0</v>
      </c>
      <c r="AJ22" s="23">
        <f>IF(AJ16=1,COUNTIF('Each Gender Events'!AJ:AJ,"="&amp;AJ21),AJ16-1)</f>
        <v>0</v>
      </c>
      <c r="AK22" s="23">
        <f>IF(AK16=1,COUNTIF('Each Gender Events'!AK:AK,"="&amp;AK21),AK16-1)</f>
        <v>0</v>
      </c>
      <c r="AL22" s="23">
        <f>IF(AL16=1,COUNTIF('Each Gender Events'!AL:AL,"="&amp;AL21),AL16-1)</f>
        <v>0</v>
      </c>
      <c r="AM22" s="23">
        <f>IF(AM16=1,COUNTIF('Each Gender Events'!AM:AM,"="&amp;AM21),AM16-1)</f>
        <v>0</v>
      </c>
      <c r="AN22" s="23">
        <f>IF(AN16=1,COUNTIF('Each Gender Events'!AN:AN,"="&amp;AN21),AN16-1)</f>
        <v>0</v>
      </c>
      <c r="AO22" s="23">
        <f>IF(AO16=1,COUNTIF('Each Gender Events'!AO:AO,"="&amp;AO21),AO16-1)</f>
        <v>0</v>
      </c>
      <c r="AP22" s="23">
        <f>IF(AP16=1,COUNTIF('Each Gender Events'!AP:AP,"="&amp;AP21),AP16-1)</f>
        <v>0</v>
      </c>
      <c r="AQ22" s="23">
        <f>IF(AQ16=1,COUNTIF('Each Gender Events'!AQ:AQ,"="&amp;AQ21),AQ16-1)</f>
        <v>0</v>
      </c>
      <c r="AR22" s="23">
        <f>IF(AR16=1,COUNTIF('Each Gender Events'!AR:AR,"="&amp;AR21),AR16-1)</f>
        <v>0</v>
      </c>
      <c r="AS22" s="23">
        <f>IF(AS16=1,COUNTIF('Each Gender Events'!AS:AS,"="&amp;AS21),AS16-1)</f>
        <v>0</v>
      </c>
      <c r="AT22" s="23">
        <f>IF(AT16=1,COUNTIF('Each Gender Events'!AT:AT,"="&amp;AT21),AT16-1)</f>
        <v>0</v>
      </c>
      <c r="AU22" s="23">
        <f>IF(AU16=1,COUNTIF('Each Gender Events'!AU:AU,"="&amp;AU21),AU16-1)</f>
        <v>0</v>
      </c>
      <c r="AV22" s="23">
        <f>IF(AV16=1,COUNTIF('Each Gender Events'!AV:AV,"="&amp;AV21),AV16-1)</f>
        <v>0</v>
      </c>
      <c r="AW22" s="23">
        <f>IF(AW16=1,COUNTIF('Each Gender Events'!AW:AW,"="&amp;AW21),AW16-1)</f>
        <v>0</v>
      </c>
      <c r="AX22" s="23">
        <f>IF(AX16=1,COUNTIF('Each Gender Events'!AX:AX,"="&amp;AX21),AX16-1)</f>
        <v>0</v>
      </c>
      <c r="AY22" s="23">
        <f>IF(AY16=1,COUNTIF('Each Gender Events'!AY:AY,"="&amp;AY21),AY16-1)</f>
        <v>0</v>
      </c>
      <c r="AZ22" s="23">
        <f>IF(AZ16=1,COUNTIF('Each Gender Events'!AZ:AZ,"="&amp;AZ21),AZ16-1)</f>
        <v>0</v>
      </c>
      <c r="BA22" s="23">
        <f>IF(BA16=1,COUNTIF('Each Gender Events'!BA:BA,"="&amp;BA21),BA16-1)</f>
        <v>-3</v>
      </c>
      <c r="BB22" s="23">
        <f>IF(BB16=1,COUNTIF('Each Gender Events'!BB:BB,"="&amp;BB21),BB16-1)</f>
        <v>0</v>
      </c>
      <c r="BC22" s="23">
        <f>IF(BC16=1,COUNTIF('Each Gender Events'!BC:BC,"="&amp;BC21),BC16-1)</f>
        <v>93</v>
      </c>
      <c r="BD22" s="23">
        <f>IF(BD16=1,COUNTIF('Each Gender Events'!BD:BD,"="&amp;BD21),BD16-1)</f>
        <v>0</v>
      </c>
      <c r="BE22" s="23">
        <f>IF(BE16=1,COUNTIF('Each Gender Events'!BE:BE,"="&amp;BE21),BE16-1)</f>
        <v>0</v>
      </c>
      <c r="BF22" s="23">
        <f>IF(BF16=1,COUNTIF('Each Gender Events'!BF:BF,"="&amp;BF21),BF16-1)</f>
        <v>1</v>
      </c>
      <c r="BG22" s="23">
        <f>IF(BG16=1,COUNTIF('Each Gender Events'!BG:BG,"="&amp;BG21),BG16-1)</f>
        <v>1</v>
      </c>
      <c r="BH22" s="23">
        <f>IF(BH16=1,COUNTIF('Each Gender Events'!BH:BH,"="&amp;BH21),BH16-1)</f>
        <v>0</v>
      </c>
      <c r="BI22" s="23">
        <f>IF(BI16=1,COUNTIF('Each Gender Events'!BI:BI,"="&amp;BI21),BI16-1)</f>
        <v>0</v>
      </c>
      <c r="BJ22" s="23">
        <f>IF(BJ16=1,COUNTIF('Each Gender Events'!BJ:BJ,"="&amp;BJ21),BJ16-1)</f>
        <v>0</v>
      </c>
      <c r="BK22" s="23">
        <f>IF(BK16=1,COUNTIF('Each Gender Events'!BK:BK,"="&amp;BK21),BK16-1)</f>
        <v>0</v>
      </c>
      <c r="BL22" s="23">
        <f>IF(BL16=1,COUNTIF('Each Gender Events'!BL:BL,"="&amp;BL21),BL16-1)</f>
        <v>0</v>
      </c>
      <c r="BM22" s="23">
        <f>IF(BM16=1,COUNTIF('Each Gender Events'!BM:BM,"="&amp;BM21),BM16-1)</f>
        <v>-3</v>
      </c>
      <c r="BN22" s="23">
        <f>IF(BN16=1,COUNTIF('Each Gender Events'!BN:BN,"="&amp;BN21),BN16-1)</f>
        <v>-3</v>
      </c>
      <c r="BO22" s="23">
        <f>IF(BO16=1,COUNTIF('Each Gender Events'!BO:BO,"="&amp;BO21),BO16-1)</f>
        <v>0</v>
      </c>
      <c r="BP22" s="23">
        <f>IF(BP16=1,COUNTIF('Each Gender Events'!BP:BP,"="&amp;BP21),BP16-1)</f>
        <v>0</v>
      </c>
      <c r="BQ22" s="23">
        <f>IF(BQ16=1,COUNTIF('Each Gender Events'!BQ:BQ,"="&amp;BQ21),BQ16-1)</f>
        <v>0</v>
      </c>
      <c r="BR22" s="23">
        <f>IF(BR16=1,COUNTIF('Each Gender Events'!BR:BR,"="&amp;BR21),BR16-1)</f>
        <v>1</v>
      </c>
      <c r="BS22" s="23">
        <f>IF(BS16=1,COUNTIF('Each Gender Events'!BS:BS,"="&amp;BS21),BS16-1)</f>
        <v>1</v>
      </c>
      <c r="BT22" s="23">
        <f>IF(BT16=1,COUNTIF('Each Gender Events'!BT:BT,"="&amp;BT21),BT16-1)</f>
        <v>1</v>
      </c>
      <c r="BU22" s="23">
        <f>IF(BU16=1,COUNTIF('Each Gender Events'!BU:BU,"="&amp;BU21),BU16-1)</f>
        <v>0</v>
      </c>
      <c r="BV22" s="23">
        <f>IF(BV16=1,COUNTIF('Each Gender Events'!BV:BV,"="&amp;BV21),BV16-1)</f>
        <v>0</v>
      </c>
      <c r="BW22" s="23">
        <f>IF(BW16=1,COUNTIF('Each Gender Events'!BW:BW,"="&amp;BW21),BW16-1)</f>
        <v>0</v>
      </c>
      <c r="BX22" s="23">
        <f>IF(BX16=1,COUNTIF('Each Gender Events'!BX:BX,"="&amp;BX21),BX16-1)</f>
        <v>0</v>
      </c>
      <c r="BY22" s="23">
        <f>IF(BY16=1,COUNTIF('Each Gender Events'!BY:BY,"="&amp;BY21),BY16-1)</f>
        <v>-3</v>
      </c>
      <c r="BZ22" s="23">
        <f>IF(BZ16=1,COUNTIF('Each Gender Events'!BZ:BZ,"="&amp;BZ21),BZ16-1)</f>
        <v>-3</v>
      </c>
      <c r="CA22" s="23">
        <f>IF(CA16=1,COUNTIF('Each Gender Events'!CA:CA,"="&amp;CA21),CA16-1)</f>
        <v>0</v>
      </c>
      <c r="CB22" s="23">
        <f>IF(CB16=1,COUNTIF('Each Gender Events'!CB:CB,"="&amp;CB21),CB16-1)</f>
        <v>0</v>
      </c>
      <c r="CC22" s="23">
        <f>IF(CC16=1,COUNTIF('Each Gender Events'!CC:CC,"="&amp;CC21),CC16-1)</f>
        <v>1</v>
      </c>
      <c r="CD22" s="23">
        <f>IF(CD16=1,COUNTIF('Each Gender Events'!CD:CD,"="&amp;CD21),CD16-1)</f>
        <v>1</v>
      </c>
      <c r="CE22" s="23">
        <f>IF(CE16=1,COUNTIF('Each Gender Events'!CE:CE,"="&amp;CE21),CE16-1)</f>
        <v>-3</v>
      </c>
      <c r="CF22" s="23">
        <f>IF(CF16=1,COUNTIF('Each Gender Events'!CF:CF,"="&amp;CF21),CF16-1)</f>
        <v>1</v>
      </c>
      <c r="CG22" s="23">
        <f>IF(CG16=1,COUNTIF('Each Gender Events'!CG:CG,"="&amp;CG21),CG16-1)</f>
        <v>0</v>
      </c>
      <c r="CH22" s="23">
        <f>IF(CH16=1,COUNTIF('Each Gender Events'!CH:CH,"="&amp;CH21),CH16-1)</f>
        <v>0</v>
      </c>
      <c r="CI22" s="23">
        <f>IF(CI16=1,COUNTIF('Each Gender Events'!CI:CI,"="&amp;CI21),CI16-1)</f>
        <v>93</v>
      </c>
      <c r="CJ22" s="23">
        <f>IF(CJ16=1,COUNTIF('Each Gender Events'!CJ:CJ,"="&amp;CJ21),CJ16-1)</f>
        <v>0</v>
      </c>
      <c r="CK22" s="23">
        <f>IF(CK16=1,COUNTIF('Each Gender Events'!CK:CK,"="&amp;CK21),CK16-1)</f>
        <v>0</v>
      </c>
      <c r="CL22" s="23">
        <f>IF(CL16=1,COUNTIF('Each Gender Events'!CL:CL,"="&amp;CL21),CL16-1)</f>
        <v>-3</v>
      </c>
      <c r="CM22" s="23">
        <f>IF(CM16=1,COUNTIF('Each Gender Events'!CM:CM,"="&amp;CM21),CM16-1)</f>
        <v>0</v>
      </c>
      <c r="CN22" s="23">
        <f>IF(CN16=1,COUNTIF('Each Gender Events'!CN:CN,"="&amp;CN21),CN16-1)</f>
        <v>0</v>
      </c>
      <c r="CO22" s="23">
        <f>IF(CO16=1,COUNTIF('Each Gender Events'!CO:CO,"="&amp;CO21),CO16-1)</f>
        <v>0</v>
      </c>
      <c r="CP22" s="23">
        <f>IF(CP16=1,COUNTIF('Each Gender Events'!CP:CP,"="&amp;CP21),CP16-1)</f>
        <v>0</v>
      </c>
      <c r="CQ22" s="23">
        <f>IF(CQ16=1,COUNTIF('Each Gender Events'!CQ:CQ,"="&amp;CQ21),CQ16-1)</f>
        <v>0</v>
      </c>
      <c r="CR22" s="23">
        <f>IF(CR16=1,COUNTIF('Each Gender Events'!CR:CR,"="&amp;CR21),CR16-1)</f>
        <v>0</v>
      </c>
      <c r="CS22" s="23">
        <f>IF(CS16=1,COUNTIF('Each Gender Events'!CS:CS,"="&amp;CS21),CS16-1)</f>
        <v>0</v>
      </c>
      <c r="CT22" s="23">
        <f>IF(CT16=1,COUNTIF('Each Gender Events'!CT:CT,"="&amp;CT21),CT16-1)</f>
        <v>1</v>
      </c>
    </row>
    <row r="23" spans="1:98" x14ac:dyDescent="0.3">
      <c r="A23" s="17" t="s">
        <v>56</v>
      </c>
      <c r="B23" s="23" t="str" cm="1">
        <f t="array" aca="1" ref="B23" ca="1">IF(B21&gt;0, IF(B16 &gt; 1, IF(B21&gt;0, INDIRECT(ADDRESS(MATCH(B21,INDIRECT(B20),0)+B19-1,1,4,TRUE,"Each Gender Events")), ""), INDIRECT(ADDRESS(MATCH(B21,'Each Gender Events'!B:B,0),1,4,TRUE,"Each Gender Events"))), "")</f>
        <v/>
      </c>
      <c r="C23" s="23" t="str" cm="1">
        <f t="array" aca="1" ref="C23" ca="1">IF(C21&gt;0, IF(C16 &gt; 1, IF(C21&gt;0, INDIRECT(ADDRESS(MATCH(C21,INDIRECT(C20),0)+C19-1,1,4,TRUE,"Each Gender Events")), ""), INDIRECT(ADDRESS(MATCH(C21,'Each Gender Events'!C:C,0),1,4,TRUE,"Each Gender Events"))), "")</f>
        <v/>
      </c>
      <c r="D23" s="23" t="str" cm="1">
        <f t="array" aca="1" ref="D23" ca="1">IF(D21&gt;0, IF(D16 &gt; 1, IF(D21&gt;0, INDIRECT(ADDRESS(MATCH(D21,INDIRECT(D20),0)+D19-1,1,4,TRUE,"Each Gender Events")), ""), INDIRECT(ADDRESS(MATCH(D21,'Each Gender Events'!D:D,0),1,4,TRUE,"Each Gender Events"))), "")</f>
        <v/>
      </c>
      <c r="E23" s="23" t="str" cm="1">
        <f t="array" aca="1" ref="E23" ca="1">IF(E21&gt;0, IF(E16 &gt; 1, IF(E21&gt;0, INDIRECT(ADDRESS(MATCH(E21,INDIRECT(E20),0)+E19-1,1,4,TRUE,"Each Gender Events")), ""), INDIRECT(ADDRESS(MATCH(E21,'Each Gender Events'!E:E,0),1,4,TRUE,"Each Gender Events"))), "")</f>
        <v/>
      </c>
      <c r="F23" s="23" t="str" cm="1">
        <f t="array" aca="1" ref="F23" ca="1">IF(F21&gt;0, IF(F16 &gt; 1, IF(F21&gt;0, INDIRECT(ADDRESS(MATCH(F21,INDIRECT(F20),0)+F19-1,1,4,TRUE,"Each Gender Events")), ""), INDIRECT(ADDRESS(MATCH(F21,'Each Gender Events'!F:F,0),1,4,TRUE,"Each Gender Events"))), "")</f>
        <v/>
      </c>
      <c r="G23" s="23" t="str" cm="1">
        <f t="array" aca="1" ref="G23" ca="1">IF(G21&gt;0, IF(G16 &gt; 1, IF(G21&gt;0, INDIRECT(ADDRESS(MATCH(G21,INDIRECT(G20),0)+G19-1,1,4,TRUE,"Each Gender Events")), ""), INDIRECT(ADDRESS(MATCH(G21,'Each Gender Events'!G:G,0),1,4,TRUE,"Each Gender Events"))), "")</f>
        <v/>
      </c>
      <c r="H23" s="23" t="str" cm="1">
        <f t="array" aca="1" ref="H23" ca="1">IF(H21&gt;0, IF(H16 &gt; 1, IF(H21&gt;0, INDIRECT(ADDRESS(MATCH(H21,INDIRECT(H20),0)+H19-1,1,4,TRUE,"Each Gender Events")), ""), INDIRECT(ADDRESS(MATCH(H21,'Each Gender Events'!H:H,0),1,4,TRUE,"Each Gender Events"))), "")</f>
        <v/>
      </c>
      <c r="I23" s="23" t="str" cm="1">
        <f t="array" aca="1" ref="I23" ca="1">IF(I21&gt;0, IF(I16 &gt; 1, IF(I21&gt;0, INDIRECT(ADDRESS(MATCH(I21,INDIRECT(I20),0)+I19-1,1,4,TRUE,"Each Gender Events")), ""), INDIRECT(ADDRESS(MATCH(I21,'Each Gender Events'!I:I,0),1,4,TRUE,"Each Gender Events"))), "")</f>
        <v/>
      </c>
      <c r="J23" s="23" t="str" cm="1">
        <f t="array" aca="1" ref="J23" ca="1">IF(J21&gt;0, IF(J16 &gt; 1, IF(J21&gt;0, INDIRECT(ADDRESS(MATCH(J21,INDIRECT(J20),0)+J19-1,1,4,TRUE,"Each Gender Events")), ""), INDIRECT(ADDRESS(MATCH(J21,'Each Gender Events'!J:J,0),1,4,TRUE,"Each Gender Events"))), "")</f>
        <v>NOR</v>
      </c>
      <c r="K23" s="23" t="str" cm="1">
        <f t="array" aca="1" ref="K23" ca="1">IF(K21&gt;0, IF(K16 &gt; 1, IF(K21&gt;0, INDIRECT(ADDRESS(MATCH(K21,INDIRECT(K20),0)+K19-1,1,4,TRUE,"Each Gender Events")), ""), INDIRECT(ADDRESS(MATCH(K21,'Each Gender Events'!K:K,0),1,4,TRUE,"Each Gender Events"))), "")</f>
        <v/>
      </c>
      <c r="L23" s="23" t="str" cm="1">
        <f t="array" aca="1" ref="L23" ca="1">IF(L21&gt;0, IF(L16 &gt; 1, IF(L21&gt;0, INDIRECT(ADDRESS(MATCH(L21,INDIRECT(L20),0)+L19-1,1,4,TRUE,"Each Gender Events")), ""), INDIRECT(ADDRESS(MATCH(L21,'Each Gender Events'!L:L,0),1,4,TRUE,"Each Gender Events"))), "")</f>
        <v/>
      </c>
      <c r="M23" s="23" t="str" cm="1">
        <f t="array" aca="1" ref="M23" ca="1">IF(M21&gt;0, IF(M16 &gt; 1, IF(M21&gt;0, INDIRECT(ADDRESS(MATCH(M21,INDIRECT(M20),0)+M19-1,1,4,TRUE,"Each Gender Events")), ""), INDIRECT(ADDRESS(MATCH(M21,'Each Gender Events'!M:M,0),1,4,TRUE,"Each Gender Events"))), "")</f>
        <v/>
      </c>
      <c r="N23" s="23" t="str" cm="1">
        <f t="array" aca="1" ref="N23" ca="1">IF(N21&gt;0, IF(N16 &gt; 1, IF(N21&gt;0, INDIRECT(ADDRESS(MATCH(N21,INDIRECT(N20),0)+N19-1,1,4,TRUE,"Each Gender Events")), ""), INDIRECT(ADDRESS(MATCH(N21,'Each Gender Events'!N:N,0),1,4,TRUE,"Each Gender Events"))), "")</f>
        <v/>
      </c>
      <c r="O23" s="23" t="str" cm="1">
        <f t="array" aca="1" ref="O23" ca="1">IF(O21&gt;0, IF(O16 &gt; 1, IF(O21&gt;0, INDIRECT(ADDRESS(MATCH(O21,INDIRECT(O20),0)+O19-1,1,4,TRUE,"Each Gender Events")), ""), INDIRECT(ADDRESS(MATCH(O21,'Each Gender Events'!O:O,0),1,4,TRUE,"Each Gender Events"))), "")</f>
        <v>THA</v>
      </c>
      <c r="P23" s="23" t="str" cm="1">
        <f t="array" aca="1" ref="P23" ca="1">IF(P21&gt;0, IF(P16 &gt; 1, IF(P21&gt;0, INDIRECT(ADDRESS(MATCH(P21,INDIRECT(P20),0)+P19-1,1,4,TRUE,"Each Gender Events")), ""), INDIRECT(ADDRESS(MATCH(P21,'Each Gender Events'!P:P,0),1,4,TRUE,"Each Gender Events"))), "")</f>
        <v/>
      </c>
      <c r="Q23" s="23" t="str" cm="1">
        <f t="array" aca="1" ref="Q23" ca="1">IF(Q21&gt;0, IF(Q16 &gt; 1, IF(Q21&gt;0, INDIRECT(ADDRESS(MATCH(Q21,INDIRECT(Q20),0)+Q19-1,1,4,TRUE,"Each Gender Events")), ""), INDIRECT(ADDRESS(MATCH(Q21,'Each Gender Events'!Q:Q,0),1,4,TRUE,"Each Gender Events"))), "")</f>
        <v/>
      </c>
      <c r="R23" s="23" t="str" cm="1">
        <f t="array" aca="1" ref="R23" ca="1">IF(R21&gt;0, IF(R16 &gt; 1, IF(R21&gt;0, INDIRECT(ADDRESS(MATCH(R21,INDIRECT(R20),0)+R19-1,1,4,TRUE,"Each Gender Events")), ""), INDIRECT(ADDRESS(MATCH(R21,'Each Gender Events'!R:R,0),1,4,TRUE,"Each Gender Events"))), "")</f>
        <v/>
      </c>
      <c r="S23" s="23" t="str" cm="1">
        <f t="array" aca="1" ref="S23" ca="1">IF(S21&gt;0, IF(S16 &gt; 1, IF(S21&gt;0, INDIRECT(ADDRESS(MATCH(S21,INDIRECT(S20),0)+S19-1,1,4,TRUE,"Each Gender Events")), ""), INDIRECT(ADDRESS(MATCH(S21,'Each Gender Events'!S:S,0),1,4,TRUE,"Each Gender Events"))), "")</f>
        <v/>
      </c>
      <c r="T23" s="23" t="str" cm="1">
        <f t="array" aca="1" ref="T23" ca="1">IF(T21&gt;0, IF(T16 &gt; 1, IF(T21&gt;0, INDIRECT(ADDRESS(MATCH(T21,INDIRECT(T20),0)+T19-1,1,4,TRUE,"Each Gender Events")), ""), INDIRECT(ADDRESS(MATCH(T21,'Each Gender Events'!T:T,0),1,4,TRUE,"Each Gender Events"))), "")</f>
        <v/>
      </c>
      <c r="U23" s="23" t="str" cm="1">
        <f t="array" aca="1" ref="U23" ca="1">IF(U21&gt;0, IF(U16 &gt; 1, IF(U21&gt;0, INDIRECT(ADDRESS(MATCH(U21,INDIRECT(U20),0)+U19-1,1,4,TRUE,"Each Gender Events")), ""), INDIRECT(ADDRESS(MATCH(U21,'Each Gender Events'!U:U,0),1,4,TRUE,"Each Gender Events"))), "")</f>
        <v/>
      </c>
      <c r="V23" s="23" t="str" cm="1">
        <f t="array" aca="1" ref="V23" ca="1">IF(V21&gt;0, IF(V16 &gt; 1, IF(V21&gt;0, INDIRECT(ADDRESS(MATCH(V21,INDIRECT(V20),0)+V19-1,1,4,TRUE,"Each Gender Events")), ""), INDIRECT(ADDRESS(MATCH(V21,'Each Gender Events'!V:V,0),1,4,TRUE,"Each Gender Events"))), "")</f>
        <v/>
      </c>
      <c r="W23" s="23" t="str" cm="1">
        <f t="array" aca="1" ref="W23" ca="1">IF(W21&gt;0, IF(W16 &gt; 1, IF(W21&gt;0, INDIRECT(ADDRESS(MATCH(W21,INDIRECT(W20),0)+W19-1,1,4,TRUE,"Each Gender Events")), ""), INDIRECT(ADDRESS(MATCH(W21,'Each Gender Events'!W:W,0),1,4,TRUE,"Each Gender Events"))), "")</f>
        <v/>
      </c>
      <c r="X23" s="47" t="str" cm="1">
        <f t="array" aca="1" ref="X23" ca="1">IF(X21&gt;0, IF(X16 &gt; 1, IF(X21&gt;0, INDIRECT(ADDRESS(MATCH(X21,INDIRECT(X20),0)+X19-1,1,4,TRUE,"Each Gender Events")), ""), INDIRECT(ADDRESS(MATCH(X21,'Each Gender Events'!X:X,0),1,4,TRUE,"Each Gender Events"))), "")</f>
        <v>POL</v>
      </c>
      <c r="Y23" s="23" t="str" cm="1">
        <f t="array" aca="1" ref="Y23" ca="1">IF(Y21&gt;0, IF(Y16 &gt; 1, IF(Y21&gt;0, INDIRECT(ADDRESS(MATCH(Y21,INDIRECT(Y20),0)+Y19-1,1,4,TRUE,"Each Gender Events")), ""), INDIRECT(ADDRESS(MATCH(Y21,'Each Gender Events'!Y:Y,0),1,4,TRUE,"Each Gender Events"))), "")</f>
        <v>NZL</v>
      </c>
      <c r="Z23" s="23" t="str" cm="1">
        <f t="array" aca="1" ref="Z23" ca="1">IF(Z21&gt;0, IF(Z16 &gt; 1, IF(Z21&gt;0, INDIRECT(ADDRESS(MATCH(Z21,INDIRECT(Z20),0)+Z19-1,1,4,TRUE,"Each Gender Events")), ""), INDIRECT(ADDRESS(MATCH(Z21,'Each Gender Events'!Z:Z,0),1,4,TRUE,"Each Gender Events"))), "")</f>
        <v/>
      </c>
      <c r="AA23" s="23" t="str" cm="1">
        <f t="array" aca="1" ref="AA23" ca="1">IF(AA21&gt;0, IF(AA16 &gt; 1, IF(AA21&gt;0, INDIRECT(ADDRESS(MATCH(AA21,INDIRECT(AA20),0)+AA19-1,1,4,TRUE,"Each Gender Events")), ""), INDIRECT(ADDRESS(MATCH(AA21,'Each Gender Events'!AA:AA,0),1,4,TRUE,"Each Gender Events"))), "")</f>
        <v/>
      </c>
      <c r="AB23" s="23" t="str" cm="1">
        <f t="array" aca="1" ref="AB23" ca="1">IF(AB21&gt;0, IF(AB16 &gt; 1, IF(AB21&gt;0, INDIRECT(ADDRESS(MATCH(AB21,INDIRECT(AB20),0)+AB19-1,1,4,TRUE,"Each Gender Events")), ""), INDIRECT(ADDRESS(MATCH(AB21,'Each Gender Events'!AB:AB,0),1,4,TRUE,"Each Gender Events"))), "")</f>
        <v/>
      </c>
      <c r="AC23" s="23" t="str" cm="1">
        <f t="array" aca="1" ref="AC23" ca="1">IF(AC21&gt;0, IF(AC16 &gt; 1, IF(AC21&gt;0, INDIRECT(ADDRESS(MATCH(AC21,INDIRECT(AC20),0)+AC19-1,1,4,TRUE,"Each Gender Events")), ""), INDIRECT(ADDRESS(MATCH(AC21,'Each Gender Events'!AC:AC,0),1,4,TRUE,"Each Gender Events"))), "")</f>
        <v/>
      </c>
      <c r="AD23" s="23" t="str" cm="1">
        <f t="array" aca="1" ref="AD23" ca="1">IF(AD21&gt;0, IF(AD16 &gt; 1, IF(AD21&gt;0, INDIRECT(ADDRESS(MATCH(AD21,INDIRECT(AD20),0)+AD19-1,1,4,TRUE,"Each Gender Events")), ""), INDIRECT(ADDRESS(MATCH(AD21,'Each Gender Events'!AD:AD,0),1,4,TRUE,"Each Gender Events"))), "")</f>
        <v/>
      </c>
      <c r="AE23" s="23" t="str" cm="1">
        <f t="array" aca="1" ref="AE23" ca="1">IF(AE21&gt;0, IF(AE16 &gt; 1, IF(AE21&gt;0, INDIRECT(ADDRESS(MATCH(AE21,INDIRECT(AE20),0)+AE19-1,1,4,TRUE,"Each Gender Events")), ""), INDIRECT(ADDRESS(MATCH(AE21,'Each Gender Events'!AE:AE,0),1,4,TRUE,"Each Gender Events"))), "")</f>
        <v/>
      </c>
      <c r="AF23" s="23" t="str" cm="1">
        <f t="array" aca="1" ref="AF23" ca="1">IF(AF21&gt;0, IF(AF16 &gt; 1, IF(AF21&gt;0, INDIRECT(ADDRESS(MATCH(AF21,INDIRECT(AF20),0)+AF19-1,1,4,TRUE,"Each Gender Events")), ""), INDIRECT(ADDRESS(MATCH(AF21,'Each Gender Events'!AF:AF,0),1,4,TRUE,"Each Gender Events"))), "")</f>
        <v/>
      </c>
      <c r="AG23" s="23" t="str" cm="1">
        <f t="array" aca="1" ref="AG23" ca="1">IF(AG21&gt;0, IF(AG16 &gt; 1, IF(AG21&gt;0, INDIRECT(ADDRESS(MATCH(AG21,INDIRECT(AG20),0)+AG19-1,1,4,TRUE,"Each Gender Events")), ""), INDIRECT(ADDRESS(MATCH(AG21,'Each Gender Events'!AG:AG,0),1,4,TRUE,"Each Gender Events"))), "")</f>
        <v/>
      </c>
      <c r="AH23" s="23" t="str" cm="1">
        <f t="array" aca="1" ref="AH23" ca="1">IF(AH21&gt;0, IF(AH16 &gt; 1, IF(AH21&gt;0, INDIRECT(ADDRESS(MATCH(AH21,INDIRECT(AH20),0)+AH19-1,1,4,TRUE,"Each Gender Events")), ""), INDIRECT(ADDRESS(MATCH(AH21,'Each Gender Events'!AH:AH,0),1,4,TRUE,"Each Gender Events"))), "")</f>
        <v>NED</v>
      </c>
      <c r="AI23" s="23" t="str" cm="1">
        <f t="array" aca="1" ref="AI23" ca="1">IF(AI21&gt;0, IF(AI16 &gt; 1, IF(AI21&gt;0, INDIRECT(ADDRESS(MATCH(AI21,INDIRECT(AI20),0)+AI19-1,1,4,TRUE,"Each Gender Events")), ""), INDIRECT(ADDRESS(MATCH(AI21,'Each Gender Events'!AI:AI,0),1,4,TRUE,"Each Gender Events"))), "")</f>
        <v/>
      </c>
      <c r="AJ23" s="23" t="str" cm="1">
        <f t="array" aca="1" ref="AJ23" ca="1">IF(AJ21&gt;0, IF(AJ16 &gt; 1, IF(AJ21&gt;0, INDIRECT(ADDRESS(MATCH(AJ21,INDIRECT(AJ20),0)+AJ19-1,1,4,TRUE,"Each Gender Events")), ""), INDIRECT(ADDRESS(MATCH(AJ21,'Each Gender Events'!AJ:AJ,0),1,4,TRUE,"Each Gender Events"))), "")</f>
        <v/>
      </c>
      <c r="AK23" s="23" t="str" cm="1">
        <f t="array" aca="1" ref="AK23" ca="1">IF(AK21&gt;0, IF(AK16 &gt; 1, IF(AK21&gt;0, INDIRECT(ADDRESS(MATCH(AK21,INDIRECT(AK20),0)+AK19-1,1,4,TRUE,"Each Gender Events")), ""), INDIRECT(ADDRESS(MATCH(AK21,'Each Gender Events'!AK:AK,0),1,4,TRUE,"Each Gender Events"))), "")</f>
        <v/>
      </c>
      <c r="AL23" s="23" t="str" cm="1">
        <f t="array" aca="1" ref="AL23" ca="1">IF(AL21&gt;0, IF(AL16 &gt; 1, IF(AL21&gt;0, INDIRECT(ADDRESS(MATCH(AL21,INDIRECT(AL20),0)+AL19-1,1,4,TRUE,"Each Gender Events")), ""), INDIRECT(ADDRESS(MATCH(AL21,'Each Gender Events'!AL:AL,0),1,4,TRUE,"Each Gender Events"))), "")</f>
        <v/>
      </c>
      <c r="AM23" s="23" t="str" cm="1">
        <f t="array" aca="1" ref="AM23" ca="1">IF(AM21&gt;0, IF(AM16 &gt; 1, IF(AM21&gt;0, INDIRECT(ADDRESS(MATCH(AM21,INDIRECT(AM20),0)+AM19-1,1,4,TRUE,"Each Gender Events")), ""), INDIRECT(ADDRESS(MATCH(AM21,'Each Gender Events'!AM:AM,0),1,4,TRUE,"Each Gender Events"))), "")</f>
        <v/>
      </c>
      <c r="AN23" s="23" t="str" cm="1">
        <f t="array" aca="1" ref="AN23" ca="1">IF(AN21&gt;0, IF(AN16 &gt; 1, IF(AN21&gt;0, INDIRECT(ADDRESS(MATCH(AN21,INDIRECT(AN20),0)+AN19-1,1,4,TRUE,"Each Gender Events")), ""), INDIRECT(ADDRESS(MATCH(AN21,'Each Gender Events'!AN:AN,0),1,4,TRUE,"Each Gender Events"))), "")</f>
        <v/>
      </c>
      <c r="AO23" s="23" t="str" cm="1">
        <f t="array" aca="1" ref="AO23" ca="1">IF(AO21&gt;0, IF(AO16 &gt; 1, IF(AO21&gt;0, INDIRECT(ADDRESS(MATCH(AO21,INDIRECT(AO20),0)+AO19-1,1,4,TRUE,"Each Gender Events")), ""), INDIRECT(ADDRESS(MATCH(AO21,'Each Gender Events'!AO:AO,0),1,4,TRUE,"Each Gender Events"))), "")</f>
        <v/>
      </c>
      <c r="AP23" s="23" t="str" cm="1">
        <f t="array" aca="1" ref="AP23" ca="1">IF(AP21&gt;0, IF(AP16 &gt; 1, IF(AP21&gt;0, INDIRECT(ADDRESS(MATCH(AP21,INDIRECT(AP20),0)+AP19-1,1,4,TRUE,"Each Gender Events")), ""), INDIRECT(ADDRESS(MATCH(AP21,'Each Gender Events'!AP:AP,0),1,4,TRUE,"Each Gender Events"))), "")</f>
        <v/>
      </c>
      <c r="AQ23" s="23" t="str" cm="1">
        <f t="array" aca="1" ref="AQ23" ca="1">IF(AQ21&gt;0, IF(AQ16 &gt; 1, IF(AQ21&gt;0, INDIRECT(ADDRESS(MATCH(AQ21,INDIRECT(AQ20),0)+AQ19-1,1,4,TRUE,"Each Gender Events")), ""), INDIRECT(ADDRESS(MATCH(AQ21,'Each Gender Events'!AQ:AQ,0),1,4,TRUE,"Each Gender Events"))), "")</f>
        <v/>
      </c>
      <c r="AR23" s="23" t="str" cm="1">
        <f t="array" aca="1" ref="AR23" ca="1">IF(AR21&gt;0, IF(AR16 &gt; 1, IF(AR21&gt;0, INDIRECT(ADDRESS(MATCH(AR21,INDIRECT(AR20),0)+AR19-1,1,4,TRUE,"Each Gender Events")), ""), INDIRECT(ADDRESS(MATCH(AR21,'Each Gender Events'!AR:AR,0),1,4,TRUE,"Each Gender Events"))), "")</f>
        <v/>
      </c>
      <c r="AS23" s="23" t="str" cm="1">
        <f t="array" aca="1" ref="AS23" ca="1">IF(AS21&gt;0, IF(AS16 &gt; 1, IF(AS21&gt;0, INDIRECT(ADDRESS(MATCH(AS21,INDIRECT(AS20),0)+AS19-1,1,4,TRUE,"Each Gender Events")), ""), INDIRECT(ADDRESS(MATCH(AS21,'Each Gender Events'!AS:AS,0),1,4,TRUE,"Each Gender Events"))), "")</f>
        <v/>
      </c>
      <c r="AT23" s="23" t="str" cm="1">
        <f t="array" aca="1" ref="AT23" ca="1">IF(AT21&gt;0, IF(AT16 &gt; 1, IF(AT21&gt;0, INDIRECT(ADDRESS(MATCH(AT21,INDIRECT(AT20),0)+AT19-1,1,4,TRUE,"Each Gender Events")), ""), INDIRECT(ADDRESS(MATCH(AT21,'Each Gender Events'!AT:AT,0),1,4,TRUE,"Each Gender Events"))), "")</f>
        <v/>
      </c>
      <c r="AU23" s="23" t="str" cm="1">
        <f t="array" aca="1" ref="AU23" ca="1">IF(AU21&gt;0, IF(AU16 &gt; 1, IF(AU21&gt;0, INDIRECT(ADDRESS(MATCH(AU21,INDIRECT(AU20),0)+AU19-1,1,4,TRUE,"Each Gender Events")), ""), INDIRECT(ADDRESS(MATCH(AU21,'Each Gender Events'!AU:AU,0),1,4,TRUE,"Each Gender Events"))), "")</f>
        <v/>
      </c>
      <c r="AV23" s="23" t="str" cm="1">
        <f t="array" aca="1" ref="AV23" ca="1">IF(AV21&gt;0, IF(AV16 &gt; 1, IF(AV21&gt;0, INDIRECT(ADDRESS(MATCH(AV21,INDIRECT(AV20),0)+AV19-1,1,4,TRUE,"Each Gender Events")), ""), INDIRECT(ADDRESS(MATCH(AV21,'Each Gender Events'!AV:AV,0),1,4,TRUE,"Each Gender Events"))), "")</f>
        <v/>
      </c>
      <c r="AW23" s="23" t="str" cm="1">
        <f t="array" aca="1" ref="AW23" ca="1">IF(AW21&gt;0, IF(AW16 &gt; 1, IF(AW21&gt;0, INDIRECT(ADDRESS(MATCH(AW21,INDIRECT(AW20),0)+AW19-1,1,4,TRUE,"Each Gender Events")), ""), INDIRECT(ADDRESS(MATCH(AW21,'Each Gender Events'!AW:AW,0),1,4,TRUE,"Each Gender Events"))), "")</f>
        <v/>
      </c>
      <c r="AX23" s="23" t="str" cm="1">
        <f t="array" aca="1" ref="AX23" ca="1">IF(AX21&gt;0, IF(AX16 &gt; 1, IF(AX21&gt;0, INDIRECT(ADDRESS(MATCH(AX21,INDIRECT(AX20),0)+AX19-1,1,4,TRUE,"Each Gender Events")), ""), INDIRECT(ADDRESS(MATCH(AX21,'Each Gender Events'!AX:AX,0),1,4,TRUE,"Each Gender Events"))), "")</f>
        <v/>
      </c>
      <c r="AY23" s="23" t="str" cm="1">
        <f t="array" aca="1" ref="AY23" ca="1">IF(AY21&gt;0, IF(AY16 &gt; 1, IF(AY21&gt;0, INDIRECT(ADDRESS(MATCH(AY21,INDIRECT(AY20),0)+AY19-1,1,4,TRUE,"Each Gender Events")), ""), INDIRECT(ADDRESS(MATCH(AY21,'Each Gender Events'!AY:AY,0),1,4,TRUE,"Each Gender Events"))), "")</f>
        <v/>
      </c>
      <c r="AZ23" s="23" t="str" cm="1">
        <f t="array" aca="1" ref="AZ23" ca="1">IF(AZ21&gt;0, IF(AZ16 &gt; 1, IF(AZ21&gt;0, INDIRECT(ADDRESS(MATCH(AZ21,INDIRECT(AZ20),0)+AZ19-1,1,4,TRUE,"Each Gender Events")), ""), INDIRECT(ADDRESS(MATCH(AZ21,'Each Gender Events'!AZ:AZ,0),1,4,TRUE,"Each Gender Events"))), "")</f>
        <v/>
      </c>
      <c r="BA23" s="23" t="str" cm="1">
        <f t="array" aca="1" ref="BA23" ca="1">IF(BA21&gt;0, IF(BA16 &gt; 1, IF(BA21&gt;0, INDIRECT(ADDRESS(MATCH(BA21,INDIRECT(BA20),0)+BA19-1,1,4,TRUE,"Each Gender Events")), ""), INDIRECT(ADDRESS(MATCH(BA21,'Each Gender Events'!BA:BA,0),1,4,TRUE,"Each Gender Events"))), "")</f>
        <v/>
      </c>
      <c r="BB23" s="23" t="str" cm="1">
        <f t="array" aca="1" ref="BB23" ca="1">IF(BB21&gt;0, IF(BB16 &gt; 1, IF(BB21&gt;0, INDIRECT(ADDRESS(MATCH(BB21,INDIRECT(BB20),0)+BB19-1,1,4,TRUE,"Each Gender Events")), ""), INDIRECT(ADDRESS(MATCH(BB21,'Each Gender Events'!BB:BB,0),1,4,TRUE,"Each Gender Events"))), "")</f>
        <v/>
      </c>
      <c r="BC23" s="23" t="str" cm="1">
        <f t="array" aca="1" ref="BC23" ca="1">IF(BC21&gt;0, IF(BC16 &gt; 1, IF(BC21&gt;0, INDIRECT(ADDRESS(MATCH(BC21,INDIRECT(BC20),0)+BC19-1,1,4,TRUE,"Each Gender Events")), ""), INDIRECT(ADDRESS(MATCH(BC21,'Each Gender Events'!BC:BC,0),1,4,TRUE,"Each Gender Events"))), "")</f>
        <v/>
      </c>
      <c r="BD23" s="23" t="str" cm="1">
        <f t="array" aca="1" ref="BD23" ca="1">IF(BD21&gt;0, IF(BD16 &gt; 1, IF(BD21&gt;0, INDIRECT(ADDRESS(MATCH(BD21,INDIRECT(BD20),0)+BD19-1,1,4,TRUE,"Each Gender Events")), ""), INDIRECT(ADDRESS(MATCH(BD21,'Each Gender Events'!BD:BD,0),1,4,TRUE,"Each Gender Events"))), "")</f>
        <v/>
      </c>
      <c r="BE23" s="23" t="str" cm="1">
        <f t="array" aca="1" ref="BE23" ca="1">IF(BE21&gt;0, IF(BE16 &gt; 1, IF(BE21&gt;0, INDIRECT(ADDRESS(MATCH(BE21,INDIRECT(BE20),0)+BE19-1,1,4,TRUE,"Each Gender Events")), ""), INDIRECT(ADDRESS(MATCH(BE21,'Each Gender Events'!BE:BE,0),1,4,TRUE,"Each Gender Events"))), "")</f>
        <v/>
      </c>
      <c r="BF23" s="23" t="str" cm="1">
        <f t="array" aca="1" ref="BF23" ca="1">IF(BF21&gt;0, IF(BF16 &gt; 1, IF(BF21&gt;0, INDIRECT(ADDRESS(MATCH(BF21,INDIRECT(BF20),0)+BF19-1,1,4,TRUE,"Each Gender Events")), ""), INDIRECT(ADDRESS(MATCH(BF21,'Each Gender Events'!BF:BF,0),1,4,TRUE,"Each Gender Events"))), "")</f>
        <v>BUL</v>
      </c>
      <c r="BG23" s="23" t="str" cm="1">
        <f t="array" aca="1" ref="BG23" ca="1">IF(BG21&gt;0, IF(BG16 &gt; 1, IF(BG21&gt;0, INDIRECT(ADDRESS(MATCH(BG21,INDIRECT(BG20),0)+BG19-1,1,4,TRUE,"Each Gender Events")), ""), INDIRECT(ADDRESS(MATCH(BG21,'Each Gender Events'!BG:BG,0),1,4,TRUE,"Each Gender Events"))), "")</f>
        <v>IRL</v>
      </c>
      <c r="BH23" s="23" t="str" cm="1">
        <f t="array" aca="1" ref="BH23" ca="1">IF(BH21&gt;0, IF(BH16 &gt; 1, IF(BH21&gt;0, INDIRECT(ADDRESS(MATCH(BH21,INDIRECT(BH20),0)+BH19-1,1,4,TRUE,"Each Gender Events")), ""), INDIRECT(ADDRESS(MATCH(BH21,'Each Gender Events'!BH:BH,0),1,4,TRUE,"Each Gender Events"))), "")</f>
        <v/>
      </c>
      <c r="BI23" s="23" t="str" cm="1">
        <f t="array" aca="1" ref="BI23" ca="1">IF(BI21&gt;0, IF(BI16 &gt; 1, IF(BI21&gt;0, INDIRECT(ADDRESS(MATCH(BI21,INDIRECT(BI20),0)+BI19-1,1,4,TRUE,"Each Gender Events")), ""), INDIRECT(ADDRESS(MATCH(BI21,'Each Gender Events'!BI:BI,0),1,4,TRUE,"Each Gender Events"))), "")</f>
        <v/>
      </c>
      <c r="BJ23" s="23" t="str" cm="1">
        <f t="array" aca="1" ref="BJ23" ca="1">IF(BJ21&gt;0, IF(BJ16 &gt; 1, IF(BJ21&gt;0, INDIRECT(ADDRESS(MATCH(BJ21,INDIRECT(BJ20),0)+BJ19-1,1,4,TRUE,"Each Gender Events")), ""), INDIRECT(ADDRESS(MATCH(BJ21,'Each Gender Events'!BJ:BJ,0),1,4,TRUE,"Each Gender Events"))), "")</f>
        <v/>
      </c>
      <c r="BK23" s="23" t="str" cm="1">
        <f t="array" aca="1" ref="BK23" ca="1">IF(BK21&gt;0, IF(BK16 &gt; 1, IF(BK21&gt;0, INDIRECT(ADDRESS(MATCH(BK21,INDIRECT(BK20),0)+BK19-1,1,4,TRUE,"Each Gender Events")), ""), INDIRECT(ADDRESS(MATCH(BK21,'Each Gender Events'!BK:BK,0),1,4,TRUE,"Each Gender Events"))), "")</f>
        <v/>
      </c>
      <c r="BL23" s="23" t="str" cm="1">
        <f t="array" aca="1" ref="BL23" ca="1">IF(BL21&gt;0, IF(BL16 &gt; 1, IF(BL21&gt;0, INDIRECT(ADDRESS(MATCH(BL21,INDIRECT(BL20),0)+BL19-1,1,4,TRUE,"Each Gender Events")), ""), INDIRECT(ADDRESS(MATCH(BL21,'Each Gender Events'!BL:BL,0),1,4,TRUE,"Each Gender Events"))), "")</f>
        <v/>
      </c>
      <c r="BM23" s="23" t="str" cm="1">
        <f t="array" aca="1" ref="BM23" ca="1">IF(BM21&gt;0, IF(BM16 &gt; 1, IF(BM21&gt;0, INDIRECT(ADDRESS(MATCH(BM21,INDIRECT(BM20),0)+BM19-1,1,4,TRUE,"Each Gender Events")), ""), INDIRECT(ADDRESS(MATCH(BM21,'Each Gender Events'!BM:BM,0),1,4,TRUE,"Each Gender Events"))), "")</f>
        <v/>
      </c>
      <c r="BN23" s="23" t="str" cm="1">
        <f t="array" aca="1" ref="BN23" ca="1">IF(BN21&gt;0, IF(BN16 &gt; 1, IF(BN21&gt;0, INDIRECT(ADDRESS(MATCH(BN21,INDIRECT(BN20),0)+BN19-1,1,4,TRUE,"Each Gender Events")), ""), INDIRECT(ADDRESS(MATCH(BN21,'Each Gender Events'!BN:BN,0),1,4,TRUE,"Each Gender Events"))), "")</f>
        <v/>
      </c>
      <c r="BO23" s="23" t="str" cm="1">
        <f t="array" aca="1" ref="BO23" ca="1">IF(BO21&gt;0, IF(BO16 &gt; 1, IF(BO21&gt;0, INDIRECT(ADDRESS(MATCH(BO21,INDIRECT(BO20),0)+BO19-1,1,4,TRUE,"Each Gender Events")), ""), INDIRECT(ADDRESS(MATCH(BO21,'Each Gender Events'!BO:BO,0),1,4,TRUE,"Each Gender Events"))), "")</f>
        <v/>
      </c>
      <c r="BP23" s="23" t="str" cm="1">
        <f t="array" aca="1" ref="BP23" ca="1">IF(BP21&gt;0, IF(BP16 &gt; 1, IF(BP21&gt;0, INDIRECT(ADDRESS(MATCH(BP21,INDIRECT(BP20),0)+BP19-1,1,4,TRUE,"Each Gender Events")), ""), INDIRECT(ADDRESS(MATCH(BP21,'Each Gender Events'!BP:BP,0),1,4,TRUE,"Each Gender Events"))), "")</f>
        <v/>
      </c>
      <c r="BQ23" s="23" t="str" cm="1">
        <f t="array" aca="1" ref="BQ23" ca="1">IF(BQ21&gt;0, IF(BQ16 &gt; 1, IF(BQ21&gt;0, INDIRECT(ADDRESS(MATCH(BQ21,INDIRECT(BQ20),0)+BQ19-1,1,4,TRUE,"Each Gender Events")), ""), INDIRECT(ADDRESS(MATCH(BQ21,'Each Gender Events'!BQ:BQ,0),1,4,TRUE,"Each Gender Events"))), "")</f>
        <v/>
      </c>
      <c r="BR23" s="23" t="str" cm="1">
        <f t="array" aca="1" ref="BR23" ca="1">IF(BR21&gt;0, IF(BR16 &gt; 1, IF(BR21&gt;0, INDIRECT(ADDRESS(MATCH(BR21,INDIRECT(BR20),0)+BR19-1,1,4,TRUE,"Each Gender Events")), ""), INDIRECT(ADDRESS(MATCH(BR21,'Each Gender Events'!BR:BR,0),1,4,TRUE,"Each Gender Events"))), "")</f>
        <v>BRA</v>
      </c>
      <c r="BS23" s="23" t="str" cm="1">
        <f t="array" aca="1" ref="BS23" ca="1">IF(BS21&gt;0, IF(BS16 &gt; 1, IF(BS21&gt;0, INDIRECT(ADDRESS(MATCH(BS21,INDIRECT(BS20),0)+BS19-1,1,4,TRUE,"Each Gender Events")), ""), INDIRECT(ADDRESS(MATCH(BS21,'Each Gender Events'!BS:BS,0),1,4,TRUE,"Each Gender Events"))), "")</f>
        <v>USA</v>
      </c>
      <c r="BT23" s="23" t="str" cm="1">
        <f t="array" aca="1" ref="BT23" ca="1">IF(BT21&gt;0, IF(BT16 &gt; 1, IF(BT21&gt;0, INDIRECT(ADDRESS(MATCH(BT21,INDIRECT(BT20),0)+BT19-1,1,4,TRUE,"Each Gender Events")), ""), INDIRECT(ADDRESS(MATCH(BT21,'Each Gender Events'!BT:BT,0),1,4,TRUE,"Each Gender Events"))), "")</f>
        <v>JPN</v>
      </c>
      <c r="BU23" s="23" t="str" cm="1">
        <f t="array" aca="1" ref="BU23" ca="1">IF(BU21&gt;0, IF(BU16 &gt; 1, IF(BU21&gt;0, INDIRECT(ADDRESS(MATCH(BU21,INDIRECT(BU20),0)+BU19-1,1,4,TRUE,"Each Gender Events")), ""), INDIRECT(ADDRESS(MATCH(BU21,'Each Gender Events'!BU:BU,0),1,4,TRUE,"Each Gender Events"))), "")</f>
        <v/>
      </c>
      <c r="BV23" s="23" t="str" cm="1">
        <f t="array" aca="1" ref="BV23" ca="1">IF(BV21&gt;0, IF(BV16 &gt; 1, IF(BV21&gt;0, INDIRECT(ADDRESS(MATCH(BV21,INDIRECT(BV20),0)+BV19-1,1,4,TRUE,"Each Gender Events")), ""), INDIRECT(ADDRESS(MATCH(BV21,'Each Gender Events'!BV:BV,0),1,4,TRUE,"Each Gender Events"))), "")</f>
        <v/>
      </c>
      <c r="BW23" s="23" t="str" cm="1">
        <f t="array" aca="1" ref="BW23" ca="1">IF(BW21&gt;0, IF(BW16 &gt; 1, IF(BW21&gt;0, INDIRECT(ADDRESS(MATCH(BW21,INDIRECT(BW20),0)+BW19-1,1,4,TRUE,"Each Gender Events")), ""), INDIRECT(ADDRESS(MATCH(BW21,'Each Gender Events'!BW:BW,0),1,4,TRUE,"Each Gender Events"))), "")</f>
        <v/>
      </c>
      <c r="BX23" s="23" t="str" cm="1">
        <f t="array" aca="1" ref="BX23" ca="1">IF(BX21&gt;0, IF(BX16 &gt; 1, IF(BX21&gt;0, INDIRECT(ADDRESS(MATCH(BX21,INDIRECT(BX20),0)+BX19-1,1,4,TRUE,"Each Gender Events")), ""), INDIRECT(ADDRESS(MATCH(BX21,'Each Gender Events'!BX:BX,0),1,4,TRUE,"Each Gender Events"))), "")</f>
        <v/>
      </c>
      <c r="BY23" s="23" t="str" cm="1">
        <f t="array" aca="1" ref="BY23" ca="1">IF(BY21&gt;0, IF(BY16 &gt; 1, IF(BY21&gt;0, INDIRECT(ADDRESS(MATCH(BY21,INDIRECT(BY20),0)+BY19-1,1,4,TRUE,"Each Gender Events")), ""), INDIRECT(ADDRESS(MATCH(BY21,'Each Gender Events'!BY:BY,0),1,4,TRUE,"Each Gender Events"))), "")</f>
        <v/>
      </c>
      <c r="BZ23" s="23" t="str" cm="1">
        <f t="array" aca="1" ref="BZ23" ca="1">IF(BZ21&gt;0, IF(BZ16 &gt; 1, IF(BZ21&gt;0, INDIRECT(ADDRESS(MATCH(BZ21,INDIRECT(BZ20),0)+BZ19-1,1,4,TRUE,"Each Gender Events")), ""), INDIRECT(ADDRESS(MATCH(BZ21,'Each Gender Events'!BZ:BZ,0),1,4,TRUE,"Each Gender Events"))), "")</f>
        <v/>
      </c>
      <c r="CA23" s="23" t="str" cm="1">
        <f t="array" aca="1" ref="CA23" ca="1">IF(CA21&gt;0, IF(CA16 &gt; 1, IF(CA21&gt;0, INDIRECT(ADDRESS(MATCH(CA21,INDIRECT(CA20),0)+CA19-1,1,4,TRUE,"Each Gender Events")), ""), INDIRECT(ADDRESS(MATCH(CA21,'Each Gender Events'!CA:CA,0),1,4,TRUE,"Each Gender Events"))), "")</f>
        <v/>
      </c>
      <c r="CB23" s="23" t="str" cm="1">
        <f t="array" aca="1" ref="CB23" ca="1">IF(CB21&gt;0, IF(CB16 &gt; 1, IF(CB21&gt;0, INDIRECT(ADDRESS(MATCH(CB21,INDIRECT(CB20),0)+CB19-1,1,4,TRUE,"Each Gender Events")), ""), INDIRECT(ADDRESS(MATCH(CB21,'Each Gender Events'!CB:CB,0),1,4,TRUE,"Each Gender Events"))), "")</f>
        <v/>
      </c>
      <c r="CC23" s="23" t="str" cm="1">
        <f t="array" aca="1" ref="CC23" ca="1">IF(CC21&gt;0, IF(CC16 &gt; 1, IF(CC21&gt;0, INDIRECT(ADDRESS(MATCH(CC21,INDIRECT(CC20),0)+CC19-1,1,4,TRUE,"Each Gender Events")), ""), INDIRECT(ADDRESS(MATCH(CC21,'Each Gender Events'!CC:CC,0),1,4,TRUE,"Each Gender Events"))), "")</f>
        <v>THA</v>
      </c>
      <c r="CD23" s="23" t="str" cm="1">
        <f t="array" aca="1" ref="CD23" ca="1">IF(CD21&gt;0, IF(CD16 &gt; 1, IF(CD21&gt;0, INDIRECT(ADDRESS(MATCH(CD21,INDIRECT(CD20),0)+CD19-1,1,4,TRUE,"Each Gender Events")), ""), INDIRECT(ADDRESS(MATCH(CD21,'Each Gender Events'!CD:CD,0),1,4,TRUE,"Each Gender Events"))), "")</f>
        <v>UZB</v>
      </c>
      <c r="CE23" s="23" t="str" cm="1">
        <f t="array" aca="1" ref="CE23" ca="1">IF(CE21&gt;0, IF(CE16 &gt; 1, IF(CE21&gt;0, INDIRECT(ADDRESS(MATCH(CE21,INDIRECT(CE20),0)+CE19-1,1,4,TRUE,"Each Gender Events")), ""), INDIRECT(ADDRESS(MATCH(CE21,'Each Gender Events'!CE:CE,0),1,4,TRUE,"Each Gender Events"))), "")</f>
        <v/>
      </c>
      <c r="CF23" s="23" t="str" cm="1">
        <f t="array" aca="1" ref="CF23" ca="1">IF(CF21&gt;0, IF(CF16 &gt; 1, IF(CF21&gt;0, INDIRECT(ADDRESS(MATCH(CF21,INDIRECT(CF20),0)+CF19-1,1,4,TRUE,"Each Gender Events")), ""), INDIRECT(ADDRESS(MATCH(CF21,'Each Gender Events'!CF:CF,0),1,4,TRUE,"Each Gender Events"))), "")</f>
        <v>AIN</v>
      </c>
      <c r="CG23" s="23" t="str" cm="1">
        <f t="array" aca="1" ref="CG23" ca="1">IF(CG21&gt;0, IF(CG16 &gt; 1, IF(CG21&gt;0, INDIRECT(ADDRESS(MATCH(CG21,INDIRECT(CG20),0)+CG19-1,1,4,TRUE,"Each Gender Events")), ""), INDIRECT(ADDRESS(MATCH(CG21,'Each Gender Events'!CG:CG,0),1,4,TRUE,"Each Gender Events"))), "")</f>
        <v/>
      </c>
      <c r="CH23" s="23" t="str" cm="1">
        <f t="array" aca="1" ref="CH23" ca="1">IF(CH21&gt;0, IF(CH16 &gt; 1, IF(CH21&gt;0, INDIRECT(ADDRESS(MATCH(CH21,INDIRECT(CH20),0)+CH19-1,1,4,TRUE,"Each Gender Events")), ""), INDIRECT(ADDRESS(MATCH(CH21,'Each Gender Events'!CH:CH,0),1,4,TRUE,"Each Gender Events"))), "")</f>
        <v/>
      </c>
      <c r="CI23" s="23" t="str" cm="1">
        <f t="array" aca="1" ref="CI23" ca="1">IF(CI21&gt;0, IF(CI16 &gt; 1, IF(CI21&gt;0, INDIRECT(ADDRESS(MATCH(CI21,INDIRECT(CI20),0)+CI19-1,1,4,TRUE,"Each Gender Events")), ""), INDIRECT(ADDRESS(MATCH(CI21,'Each Gender Events'!CI:CI,0),1,4,TRUE,"Each Gender Events"))), "")</f>
        <v/>
      </c>
      <c r="CJ23" s="23" t="str" cm="1">
        <f t="array" aca="1" ref="CJ23" ca="1">IF(CJ21&gt;0, IF(CJ16 &gt; 1, IF(CJ21&gt;0, INDIRECT(ADDRESS(MATCH(CJ21,INDIRECT(CJ20),0)+CJ19-1,1,4,TRUE,"Each Gender Events")), ""), INDIRECT(ADDRESS(MATCH(CJ21,'Each Gender Events'!CJ:CJ,0),1,4,TRUE,"Each Gender Events"))), "")</f>
        <v/>
      </c>
      <c r="CK23" s="23" t="str" cm="1">
        <f t="array" aca="1" ref="CK23" ca="1">IF(CK21&gt;0, IF(CK16 &gt; 1, IF(CK21&gt;0, INDIRECT(ADDRESS(MATCH(CK21,INDIRECT(CK20),0)+CK19-1,1,4,TRUE,"Each Gender Events")), ""), INDIRECT(ADDRESS(MATCH(CK21,'Each Gender Events'!CK:CK,0),1,4,TRUE,"Each Gender Events"))), "")</f>
        <v/>
      </c>
      <c r="CL23" s="23" t="str" cm="1">
        <f t="array" aca="1" ref="CL23" ca="1">IF(CL21&gt;0, IF(CL16 &gt; 1, IF(CL21&gt;0, INDIRECT(ADDRESS(MATCH(CL21,INDIRECT(CL20),0)+CL19-1,1,4,TRUE,"Each Gender Events")), ""), INDIRECT(ADDRESS(MATCH(CL21,'Each Gender Events'!CL:CL,0),1,4,TRUE,"Each Gender Events"))), "")</f>
        <v/>
      </c>
      <c r="CM23" s="23" t="str" cm="1">
        <f t="array" aca="1" ref="CM23" ca="1">IF(CM21&gt;0, IF(CM16 &gt; 1, IF(CM21&gt;0, INDIRECT(ADDRESS(MATCH(CM21,INDIRECT(CM20),0)+CM19-1,1,4,TRUE,"Each Gender Events")), ""), INDIRECT(ADDRESS(MATCH(CM21,'Each Gender Events'!CM:CM,0),1,4,TRUE,"Each Gender Events"))), "")</f>
        <v/>
      </c>
      <c r="CN23" s="23" t="str" cm="1">
        <f t="array" aca="1" ref="CN23" ca="1">IF(CN21&gt;0, IF(CN16 &gt; 1, IF(CN21&gt;0, INDIRECT(ADDRESS(MATCH(CN21,INDIRECT(CN20),0)+CN19-1,1,4,TRUE,"Each Gender Events")), ""), INDIRECT(ADDRESS(MATCH(CN21,'Each Gender Events'!CN:CN,0),1,4,TRUE,"Each Gender Events"))), "")</f>
        <v/>
      </c>
      <c r="CO23" s="23" t="str" cm="1">
        <f t="array" aca="1" ref="CO23" ca="1">IF(CO21&gt;0, IF(CO16 &gt; 1, IF(CO21&gt;0, INDIRECT(ADDRESS(MATCH(CO21,INDIRECT(CO20),0)+CO19-1,1,4,TRUE,"Each Gender Events")), ""), INDIRECT(ADDRESS(MATCH(CO21,'Each Gender Events'!CO:CO,0),1,4,TRUE,"Each Gender Events"))), "")</f>
        <v/>
      </c>
      <c r="CP23" s="23" t="str" cm="1">
        <f t="array" aca="1" ref="CP23" ca="1">IF(CP21&gt;0, IF(CP16 &gt; 1, IF(CP21&gt;0, INDIRECT(ADDRESS(MATCH(CP21,INDIRECT(CP20),0)+CP19-1,1,4,TRUE,"Each Gender Events")), ""), INDIRECT(ADDRESS(MATCH(CP21,'Each Gender Events'!CP:CP,0),1,4,TRUE,"Each Gender Events"))), "")</f>
        <v/>
      </c>
      <c r="CQ23" s="23" t="str" cm="1">
        <f t="array" aca="1" ref="CQ23" ca="1">IF(CQ21&gt;0, IF(CQ16 &gt; 1, IF(CQ21&gt;0, INDIRECT(ADDRESS(MATCH(CQ21,INDIRECT(CQ20),0)+CQ19-1,1,4,TRUE,"Each Gender Events")), ""), INDIRECT(ADDRESS(MATCH(CQ21,'Each Gender Events'!CQ:CQ,0),1,4,TRUE,"Each Gender Events"))), "")</f>
        <v/>
      </c>
      <c r="CR23" s="23" t="str" cm="1">
        <f t="array" aca="1" ref="CR23" ca="1">IF(CR21&gt;0, IF(CR16 &gt; 1, IF(CR21&gt;0, INDIRECT(ADDRESS(MATCH(CR21,INDIRECT(CR20),0)+CR19-1,1,4,TRUE,"Each Gender Events")), ""), INDIRECT(ADDRESS(MATCH(CR21,'Each Gender Events'!CR:CR,0),1,4,TRUE,"Each Gender Events"))), "")</f>
        <v/>
      </c>
      <c r="CS23" s="23" t="str" cm="1">
        <f t="array" aca="1" ref="CS23" ca="1">IF(CS21&gt;0, IF(CS16 &gt; 1, IF(CS21&gt;0, INDIRECT(ADDRESS(MATCH(CS21,INDIRECT(CS20),0)+CS19-1,1,4,TRUE,"Each Gender Events")), ""), INDIRECT(ADDRESS(MATCH(CS21,'Each Gender Events'!CS:CS,0),1,4,TRUE,"Each Gender Events"))), "")</f>
        <v/>
      </c>
      <c r="CT23" s="23" t="str" cm="1">
        <f t="array" aca="1" ref="CT23" ca="1">IF(CT21&gt;0, IF(CT16 &gt; 1, IF(CT21&gt;0, INDIRECT(ADDRESS(MATCH(CT21,INDIRECT(CT20),0)+CT19-1,1,4,TRUE,"Each Gender Events")), ""), INDIRECT(ADDRESS(MATCH(CT21,'Each Gender Events'!CT:CT,0),1,4,TRUE,"Each Gender Events"))), "")</f>
        <v>KGZ</v>
      </c>
    </row>
    <row r="24" spans="1:98" x14ac:dyDescent="0.3">
      <c r="A24" s="18" t="s">
        <v>45</v>
      </c>
      <c r="B24" s="24" t="str">
        <f ca="1">IFERROR(IF(B16=1, SUM(INDIRECT(ADDRESS(RIGHT($A23),2,1,1,"Medal Values")):INDIRECT(ADDRESS(B22-1+RIGHT($A23), 2, 1, 1, "Medal Values")))/B22,B18),"")</f>
        <v/>
      </c>
      <c r="C24" s="24" t="str">
        <f ca="1">IFERROR(IF(C16=1, SUM(INDIRECT(ADDRESS(RIGHT($A23),2,1,1,"Medal Values")):INDIRECT(ADDRESS(C22-1+RIGHT($A23), 2, 1, 1, "Medal Values")))/C22,C18),"")</f>
        <v/>
      </c>
      <c r="D24" s="24" t="str">
        <f ca="1">IFERROR(IF(D16=1, SUM(INDIRECT(ADDRESS(RIGHT($A23),2,1,1,"Medal Values")):INDIRECT(ADDRESS(D22-1+RIGHT($A23), 2, 1, 1, "Medal Values")))/D22,D18),"")</f>
        <v/>
      </c>
      <c r="E24" s="24" t="str">
        <f ca="1">IFERROR(IF(E16=1, SUM(INDIRECT(ADDRESS(RIGHT($A23),2,1,1,"Medal Values")):INDIRECT(ADDRESS(E22-1+RIGHT($A23), 2, 1, 1, "Medal Values")))/E22,E18),"")</f>
        <v/>
      </c>
      <c r="F24" s="24" t="str">
        <f ca="1">IFERROR(IF(F16=1, SUM(INDIRECT(ADDRESS(RIGHT($A23),2,1,1,"Medal Values")):INDIRECT(ADDRESS(F22-1+RIGHT($A23), 2, 1, 1, "Medal Values")))/F22,F18),"")</f>
        <v/>
      </c>
      <c r="G24" s="24" t="str">
        <f ca="1">IFERROR(IF(G16=1, SUM(INDIRECT(ADDRESS(RIGHT($A23),2,1,1,"Medal Values")):INDIRECT(ADDRESS(G22-1+RIGHT($A23), 2, 1, 1, "Medal Values")))/G22,G18),"")</f>
        <v/>
      </c>
      <c r="H24" s="24" t="str">
        <f ca="1">IFERROR(IF(H16=1, SUM(INDIRECT(ADDRESS(RIGHT($A23),2,1,1,"Medal Values")):INDIRECT(ADDRESS(H22-1+RIGHT($A23), 2, 1, 1, "Medal Values")))/H22,H18),"")</f>
        <v/>
      </c>
      <c r="I24" s="24" t="str">
        <f ca="1">IFERROR(IF(I16=1, SUM(INDIRECT(ADDRESS(RIGHT($A23),2,1,1,"Medal Values")):INDIRECT(ADDRESS(I22-1+RIGHT($A23), 2, 1, 1, "Medal Values")))/I22,I18),"")</f>
        <v/>
      </c>
      <c r="J24" s="24">
        <f ca="1">IFERROR(IF(J16=1, SUM(INDIRECT(ADDRESS(RIGHT($A23),2,1,1,"Medal Values")):INDIRECT(ADDRESS(J22-1+RIGHT($A23), 2, 1, 1, "Medal Values")))/J22,J18),"")</f>
        <v>0.5</v>
      </c>
      <c r="K24" s="41" t="str">
        <f ca="1">IFERROR(IF(K16=1, SUM(INDIRECT(ADDRESS(RIGHT($A23),2,1,1,"Medal Values")):INDIRECT(ADDRESS(K22-1+RIGHT($A23), 2, 1, 1, "Medal Values")))/K22,K18),"")</f>
        <v/>
      </c>
      <c r="L24" s="24" t="str">
        <f ca="1">IFERROR(IF(L16=1, SUM(INDIRECT(ADDRESS(RIGHT($A23),2,1,1,"Medal Values")):INDIRECT(ADDRESS(L22-1+RIGHT($A23), 2, 1, 1, "Medal Values")))/L22,L18),"")</f>
        <v/>
      </c>
      <c r="M24" s="24" t="str">
        <f ca="1">IFERROR(IF(M16=1, SUM(INDIRECT(ADDRESS(RIGHT($A23),2,1,1,"Medal Values")):INDIRECT(ADDRESS(M22-1+RIGHT($A23), 2, 1, 1, "Medal Values")))/M22,M18),"")</f>
        <v/>
      </c>
      <c r="N24" s="24" t="str">
        <f ca="1">IFERROR(IF(N16=1, SUM(INDIRECT(ADDRESS(RIGHT($A23),2,1,1,"Medal Values")):INDIRECT(ADDRESS(N22-1+RIGHT($A23), 2, 1, 1, "Medal Values")))/N22,N18),"")</f>
        <v/>
      </c>
      <c r="O24" s="24">
        <f ca="1">IFERROR(IF(O16=1, SUM(INDIRECT(ADDRESS(RIGHT($A23),2,1,1,"Medal Values")):INDIRECT(ADDRESS(O22-1+RIGHT($A23), 2, 1, 1, "Medal Values")))/O22,O18),"")</f>
        <v>0.5</v>
      </c>
      <c r="P24" s="24" t="str">
        <f ca="1">IFERROR(IF(P16=1, SUM(INDIRECT(ADDRESS(RIGHT($A23),2,1,1,"Medal Values")):INDIRECT(ADDRESS(P22-1+RIGHT($A23), 2, 1, 1, "Medal Values")))/P22,P18),"")</f>
        <v/>
      </c>
      <c r="Q24" s="24" t="str">
        <f ca="1">IFERROR(IF(Q16=1, SUM(INDIRECT(ADDRESS(RIGHT($A23),2,1,1,"Medal Values")):INDIRECT(ADDRESS(Q22-1+RIGHT($A23), 2, 1, 1, "Medal Values")))/Q22,Q18),"")</f>
        <v/>
      </c>
      <c r="R24" s="24" t="str">
        <f ca="1">IFERROR(IF(R16=1, SUM(INDIRECT(ADDRESS(RIGHT($A23),2,1,1,"Medal Values")):INDIRECT(ADDRESS(R22-1+RIGHT($A23), 2, 1, 1, "Medal Values")))/R22,R18),"")</f>
        <v/>
      </c>
      <c r="S24" s="24" t="str">
        <f ca="1">IFERROR(IF(S16=1, SUM(INDIRECT(ADDRESS(RIGHT($A23),2,1,1,"Medal Values")):INDIRECT(ADDRESS(S22-1+RIGHT($A23), 2, 1, 1, "Medal Values")))/S22,S18),"")</f>
        <v/>
      </c>
      <c r="T24" s="24" t="str">
        <f ca="1">IFERROR(IF(T16=1, SUM(INDIRECT(ADDRESS(RIGHT($A23),2,1,1,"Medal Values")):INDIRECT(ADDRESS(T22-1+RIGHT($A23), 2, 1, 1, "Medal Values")))/T22,T18),"")</f>
        <v/>
      </c>
      <c r="U24" s="24" t="str">
        <f ca="1">IFERROR(IF(U16=1, SUM(INDIRECT(ADDRESS(RIGHT($A23),2,1,1,"Medal Values")):INDIRECT(ADDRESS(U22-1+RIGHT($A23), 2, 1, 1, "Medal Values")))/U22,U18),"")</f>
        <v/>
      </c>
      <c r="V24" s="24" t="str">
        <f ca="1">IFERROR(IF(V16=1, SUM(INDIRECT(ADDRESS(RIGHT($A23),2,1,1,"Medal Values")):INDIRECT(ADDRESS(V22-1+RIGHT($A23), 2, 1, 1, "Medal Values")))/V22,V18),"")</f>
        <v/>
      </c>
      <c r="W24" s="24" t="str">
        <f ca="1">IFERROR(IF(W16=1, SUM(INDIRECT(ADDRESS(RIGHT($A23),2,1,1,"Medal Values")):INDIRECT(ADDRESS(W22-1+RIGHT($A23), 2, 1, 1, "Medal Values")))/W22,W18),"")</f>
        <v/>
      </c>
      <c r="X24" s="24">
        <f ca="1">IFERROR(IF(X16=1, SUM(INDIRECT(ADDRESS(RIGHT($A23),2,1,1,"Medal Values")):INDIRECT(ADDRESS(X22-1+RIGHT($A23), 2, 1, 1, "Medal Values")))/X22,X18),"")</f>
        <v>1.0000003333333334</v>
      </c>
      <c r="Y24" s="24">
        <f ca="1">IFERROR(IF(Y16=1, SUM(INDIRECT(ADDRESS(RIGHT($A23),2,1,1,"Medal Values")):INDIRECT(ADDRESS(Y22-1+RIGHT($A23), 2, 1, 1, "Medal Values")))/Y22,Y18),"")</f>
        <v>0.5</v>
      </c>
      <c r="Z24" s="24" t="str">
        <f ca="1">IFERROR(IF(Z16=1, SUM(INDIRECT(ADDRESS(RIGHT($A23),2,1,1,"Medal Values")):INDIRECT(ADDRESS(Z22-1+RIGHT($A23), 2, 1, 1, "Medal Values")))/Z22,Z18),"")</f>
        <v/>
      </c>
      <c r="AA24" s="24" t="str">
        <f ca="1">IFERROR(IF(AA16=1, SUM(INDIRECT(ADDRESS(RIGHT($A23),2,1,1,"Medal Values")):INDIRECT(ADDRESS(AA22-1+RIGHT($A23), 2, 1, 1, "Medal Values")))/AA22,AA18),"")</f>
        <v/>
      </c>
      <c r="AB24" s="24" t="str">
        <f ca="1">IFERROR(IF(AB16=1, SUM(INDIRECT(ADDRESS(RIGHT($A23),2,1,1,"Medal Values")):INDIRECT(ADDRESS(AB22-1+RIGHT($A23), 2, 1, 1, "Medal Values")))/AB22,AB18),"")</f>
        <v/>
      </c>
      <c r="AC24" s="24" t="str">
        <f ca="1">IFERROR(IF(AC16=1, SUM(INDIRECT(ADDRESS(RIGHT($A23),2,1,1,"Medal Values")):INDIRECT(ADDRESS(AC22-1+RIGHT($A23), 2, 1, 1, "Medal Values")))/AC22,AC18),"")</f>
        <v/>
      </c>
      <c r="AD24" s="24" t="str">
        <f ca="1">IFERROR(IF(AD16=1, SUM(INDIRECT(ADDRESS(RIGHT($A23),2,1,1,"Medal Values")):INDIRECT(ADDRESS(AD22-1+RIGHT($A23), 2, 1, 1, "Medal Values")))/AD22,AD18),"")</f>
        <v/>
      </c>
      <c r="AE24" s="24" t="str">
        <f ca="1">IFERROR(IF(AE16=1, SUM(INDIRECT(ADDRESS(RIGHT($A23),2,1,1,"Medal Values")):INDIRECT(ADDRESS(AE22-1+RIGHT($A23), 2, 1, 1, "Medal Values")))/AE22,AE18),"")</f>
        <v/>
      </c>
      <c r="AF24" s="24" t="str">
        <f ca="1">IFERROR(IF(AF16=1, SUM(INDIRECT(ADDRESS(RIGHT($A23),2,1,1,"Medal Values")):INDIRECT(ADDRESS(AF22-1+RIGHT($A23), 2, 1, 1, "Medal Values")))/AF22,AF18),"")</f>
        <v/>
      </c>
      <c r="AG24" s="24" t="str">
        <f ca="1">IFERROR(IF(AG16=1, SUM(INDIRECT(ADDRESS(RIGHT($A23),2,1,1,"Medal Values")):INDIRECT(ADDRESS(AG22-1+RIGHT($A23), 2, 1, 1, "Medal Values")))/AG22,AG18),"")</f>
        <v/>
      </c>
      <c r="AH24" s="24">
        <f ca="1">IFERROR(IF(AH16=1, SUM(INDIRECT(ADDRESS(RIGHT($A23),2,1,1,"Medal Values")):INDIRECT(ADDRESS(AH22-1+RIGHT($A23), 2, 1, 1, "Medal Values")))/AH22,AH18),"")</f>
        <v>0.5</v>
      </c>
      <c r="AI24" s="24" t="str">
        <f ca="1">IFERROR(IF(AI16=1, SUM(INDIRECT(ADDRESS(RIGHT($A23),2,1,1,"Medal Values")):INDIRECT(ADDRESS(AI22-1+RIGHT($A23), 2, 1, 1, "Medal Values")))/AI22,AI18),"")</f>
        <v/>
      </c>
      <c r="AJ24" s="24" t="str">
        <f ca="1">IFERROR(IF(AJ16=1, SUM(INDIRECT(ADDRESS(RIGHT($A23),2,1,1,"Medal Values")):INDIRECT(ADDRESS(AJ22-1+RIGHT($A23), 2, 1, 1, "Medal Values")))/AJ22,AJ18),"")</f>
        <v/>
      </c>
      <c r="AK24" s="24" t="str">
        <f ca="1">IFERROR(IF(AK16=1, SUM(INDIRECT(ADDRESS(RIGHT($A23),2,1,1,"Medal Values")):INDIRECT(ADDRESS(AK22-1+RIGHT($A23), 2, 1, 1, "Medal Values")))/AK22,AK18),"")</f>
        <v/>
      </c>
      <c r="AL24" s="24" t="str">
        <f ca="1">IFERROR(IF(AL16=1, SUM(INDIRECT(ADDRESS(RIGHT($A23),2,1,1,"Medal Values")):INDIRECT(ADDRESS(AL22-1+RIGHT($A23), 2, 1, 1, "Medal Values")))/AL22,AL18),"")</f>
        <v/>
      </c>
      <c r="AM24" s="24" t="str">
        <f ca="1">IFERROR(IF(AM16=1, SUM(INDIRECT(ADDRESS(RIGHT($A23),2,1,1,"Medal Values")):INDIRECT(ADDRESS(AM22-1+RIGHT($A23), 2, 1, 1, "Medal Values")))/AM22,AM18),"")</f>
        <v/>
      </c>
      <c r="AN24" s="24" t="str">
        <f ca="1">IFERROR(IF(AN16=1, SUM(INDIRECT(ADDRESS(RIGHT($A23),2,1,1,"Medal Values")):INDIRECT(ADDRESS(AN22-1+RIGHT($A23), 2, 1, 1, "Medal Values")))/AN22,AN18),"")</f>
        <v/>
      </c>
      <c r="AO24" s="24" t="str">
        <f ca="1">IFERROR(IF(AO16=1, SUM(INDIRECT(ADDRESS(RIGHT($A23),2,1,1,"Medal Values")):INDIRECT(ADDRESS(AO22-1+RIGHT($A23), 2, 1, 1, "Medal Values")))/AO22,AO18),"")</f>
        <v/>
      </c>
      <c r="AP24" s="24" t="str">
        <f ca="1">IFERROR(IF(AP16=1, SUM(INDIRECT(ADDRESS(RIGHT($A23),2,1,1,"Medal Values")):INDIRECT(ADDRESS(AP22-1+RIGHT($A23), 2, 1, 1, "Medal Values")))/AP22,AP18),"")</f>
        <v/>
      </c>
      <c r="AQ24" s="24" t="str">
        <f ca="1">IFERROR(IF(AQ16=1, SUM(INDIRECT(ADDRESS(RIGHT($A23),2,1,1,"Medal Values")):INDIRECT(ADDRESS(AQ22-1+RIGHT($A23), 2, 1, 1, "Medal Values")))/AQ22,AQ18),"")</f>
        <v/>
      </c>
      <c r="AR24" s="24" t="str">
        <f ca="1">IFERROR(IF(AR16=1, SUM(INDIRECT(ADDRESS(RIGHT($A23),2,1,1,"Medal Values")):INDIRECT(ADDRESS(AR22-1+RIGHT($A23), 2, 1, 1, "Medal Values")))/AR22,AR18),"")</f>
        <v/>
      </c>
      <c r="AS24" s="24" t="str">
        <f ca="1">IFERROR(IF(AS16=1, SUM(INDIRECT(ADDRESS(RIGHT($A23),2,1,1,"Medal Values")):INDIRECT(ADDRESS(AS22-1+RIGHT($A23), 2, 1, 1, "Medal Values")))/AS22,AS18),"")</f>
        <v/>
      </c>
      <c r="AT24" s="24" t="str">
        <f ca="1">IFERROR(IF(AT16=1, SUM(INDIRECT(ADDRESS(RIGHT($A23),2,1,1,"Medal Values")):INDIRECT(ADDRESS(AT22-1+RIGHT($A23), 2, 1, 1, "Medal Values")))/AT22,AT18),"")</f>
        <v/>
      </c>
      <c r="AU24" s="24" t="str">
        <f ca="1">IFERROR(IF(AU16=1, SUM(INDIRECT(ADDRESS(RIGHT($A23),2,1,1,"Medal Values")):INDIRECT(ADDRESS(AU22-1+RIGHT($A23), 2, 1, 1, "Medal Values")))/AU22,AU18),"")</f>
        <v/>
      </c>
      <c r="AV24" s="24" t="str">
        <f ca="1">IFERROR(IF(AV16=1, SUM(INDIRECT(ADDRESS(RIGHT($A23),2,1,1,"Medal Values")):INDIRECT(ADDRESS(AV22-1+RIGHT($A23), 2, 1, 1, "Medal Values")))/AV22,AV18),"")</f>
        <v/>
      </c>
      <c r="AW24" s="24" t="str">
        <f ca="1">IFERROR(IF(AW16=1, SUM(INDIRECT(ADDRESS(RIGHT($A23),2,1,1,"Medal Values")):INDIRECT(ADDRESS(AW22-1+RIGHT($A23), 2, 1, 1, "Medal Values")))/AW22,AW18),"")</f>
        <v/>
      </c>
      <c r="AX24" s="24" t="str">
        <f ca="1">IFERROR(IF(AX16=1, SUM(INDIRECT(ADDRESS(RIGHT($A23),2,1,1,"Medal Values")):INDIRECT(ADDRESS(AX22-1+RIGHT($A23), 2, 1, 1, "Medal Values")))/AX22,AX18),"")</f>
        <v/>
      </c>
      <c r="AY24" s="24" t="str">
        <f ca="1">IFERROR(IF(AY16=1, SUM(INDIRECT(ADDRESS(RIGHT($A23),2,1,1,"Medal Values")):INDIRECT(ADDRESS(AY22-1+RIGHT($A23), 2, 1, 1, "Medal Values")))/AY22,AY18),"")</f>
        <v/>
      </c>
      <c r="AZ24" s="24" t="str">
        <f ca="1">IFERROR(IF(AZ16=1, SUM(INDIRECT(ADDRESS(RIGHT($A23),2,1,1,"Medal Values")):INDIRECT(ADDRESS(AZ22-1+RIGHT($A23), 2, 1, 1, "Medal Values")))/AZ22,AZ18),"")</f>
        <v/>
      </c>
      <c r="BA24" s="24" t="str">
        <f ca="1">IFERROR(IF(BA16=1, SUM(INDIRECT(ADDRESS(RIGHT($A23),2,1,1,"Medal Values")):INDIRECT(ADDRESS(BA22-1+RIGHT($A23), 2, 1, 1, "Medal Values")))/BA22,BA18),"")</f>
        <v/>
      </c>
      <c r="BB24" s="24" t="str">
        <f ca="1">IFERROR(IF(BB16=1, SUM(INDIRECT(ADDRESS(RIGHT($A23),2,1,1,"Medal Values")):INDIRECT(ADDRESS(BB22-1+RIGHT($A23), 2, 1, 1, "Medal Values")))/BB22,BB18),"")</f>
        <v/>
      </c>
      <c r="BC24" s="24" t="str">
        <f ca="1">IFERROR(IF(BC16=1, SUM(INDIRECT(ADDRESS(RIGHT($A23),2,1,1,"Medal Values")):INDIRECT(ADDRESS(BC22-1+RIGHT($A23), 2, 1, 1, "Medal Values")))/BC22,BC18),"")</f>
        <v/>
      </c>
      <c r="BD24" s="24" t="str">
        <f ca="1">IFERROR(IF(BD16=1, SUM(INDIRECT(ADDRESS(RIGHT($A23),2,1,1,"Medal Values")):INDIRECT(ADDRESS(BD22-1+RIGHT($A23), 2, 1, 1, "Medal Values")))/BD22,BD18),"")</f>
        <v/>
      </c>
      <c r="BE24" s="24" t="str">
        <f ca="1">IFERROR(IF(BE16=1, SUM(INDIRECT(ADDRESS(RIGHT($A23),2,1,1,"Medal Values")):INDIRECT(ADDRESS(BE22-1+RIGHT($A23), 2, 1, 1, "Medal Values")))/BE22,BE18),"")</f>
        <v/>
      </c>
      <c r="BF24" s="24">
        <f ca="1">IFERROR(IF(BF16=1, SUM(INDIRECT(ADDRESS(RIGHT($A23),2,1,1,"Medal Values")):INDIRECT(ADDRESS(BF22-1+RIGHT($A23), 2, 1, 1, "Medal Values")))/BF22,BF18),"")</f>
        <v>0.5</v>
      </c>
      <c r="BG24" s="24">
        <f ca="1">IFERROR(IF(BG16=1, SUM(INDIRECT(ADDRESS(RIGHT($A23),2,1,1,"Medal Values")):INDIRECT(ADDRESS(BG22-1+RIGHT($A23), 2, 1, 1, "Medal Values")))/BG22,BG18),"")</f>
        <v>0.5</v>
      </c>
      <c r="BH24" s="24" t="str">
        <f ca="1">IFERROR(IF(BH16=1, SUM(INDIRECT(ADDRESS(RIGHT($A23),2,1,1,"Medal Values")):INDIRECT(ADDRESS(BH22-1+RIGHT($A23), 2, 1, 1, "Medal Values")))/BH22,BH18),"")</f>
        <v/>
      </c>
      <c r="BI24" s="24" t="str">
        <f ca="1">IFERROR(IF(BI16=1, SUM(INDIRECT(ADDRESS(RIGHT($A23),2,1,1,"Medal Values")):INDIRECT(ADDRESS(BI22-1+RIGHT($A23), 2, 1, 1, "Medal Values")))/BI22,BI18),"")</f>
        <v/>
      </c>
      <c r="BJ24" s="24" t="str">
        <f ca="1">IFERROR(IF(BJ16=1, SUM(INDIRECT(ADDRESS(RIGHT($A23),2,1,1,"Medal Values")):INDIRECT(ADDRESS(BJ22-1+RIGHT($A23), 2, 1, 1, "Medal Values")))/BJ22,BJ18),"")</f>
        <v/>
      </c>
      <c r="BK24" s="24" t="str">
        <f ca="1">IFERROR(IF(BK16=1, SUM(INDIRECT(ADDRESS(RIGHT($A23),2,1,1,"Medal Values")):INDIRECT(ADDRESS(BK22-1+RIGHT($A23), 2, 1, 1, "Medal Values")))/BK22,BK18),"")</f>
        <v/>
      </c>
      <c r="BL24" s="24" t="str">
        <f ca="1">IFERROR(IF(BL16=1, SUM(INDIRECT(ADDRESS(RIGHT($A23),2,1,1,"Medal Values")):INDIRECT(ADDRESS(BL22-1+RIGHT($A23), 2, 1, 1, "Medal Values")))/BL22,BL18),"")</f>
        <v/>
      </c>
      <c r="BM24" s="24" t="str">
        <f ca="1">IFERROR(IF(BM16=1, SUM(INDIRECT(ADDRESS(RIGHT($A23),2,1,1,"Medal Values")):INDIRECT(ADDRESS(BM22-1+RIGHT($A23), 2, 1, 1, "Medal Values")))/BM22,BM18),"")</f>
        <v/>
      </c>
      <c r="BN24" s="24" t="str">
        <f ca="1">IFERROR(IF(BN16=1, SUM(INDIRECT(ADDRESS(RIGHT($A23),2,1,1,"Medal Values")):INDIRECT(ADDRESS(BN22-1+RIGHT($A23), 2, 1, 1, "Medal Values")))/BN22,BN18),"")</f>
        <v/>
      </c>
      <c r="BO24" s="24" t="str">
        <f ca="1">IFERROR(IF(BO16=1, SUM(INDIRECT(ADDRESS(RIGHT($A23),2,1,1,"Medal Values")):INDIRECT(ADDRESS(BO22-1+RIGHT($A23), 2, 1, 1, "Medal Values")))/BO22,BO18),"")</f>
        <v/>
      </c>
      <c r="BP24" s="24" t="str">
        <f ca="1">IFERROR(IF(BP16=1, SUM(INDIRECT(ADDRESS(RIGHT($A23),2,1,1,"Medal Values")):INDIRECT(ADDRESS(BP22-1+RIGHT($A23), 2, 1, 1, "Medal Values")))/BP22,BP18),"")</f>
        <v/>
      </c>
      <c r="BQ24" s="24" t="str">
        <f ca="1">IFERROR(IF(BQ16=1, SUM(INDIRECT(ADDRESS(RIGHT($A23),2,1,1,"Medal Values")):INDIRECT(ADDRESS(BQ22-1+RIGHT($A23), 2, 1, 1, "Medal Values")))/BQ22,BQ18),"")</f>
        <v/>
      </c>
      <c r="BR24" s="24">
        <f ca="1">IFERROR(IF(BR16=1, SUM(INDIRECT(ADDRESS(RIGHT($A23),2,1,1,"Medal Values")):INDIRECT(ADDRESS(BR22-1+RIGHT($A23), 2, 1, 1, "Medal Values")))/BR22,BR18),"")</f>
        <v>0.5</v>
      </c>
      <c r="BS24" s="24">
        <f ca="1">IFERROR(IF(BS16=1, SUM(INDIRECT(ADDRESS(RIGHT($A23),2,1,1,"Medal Values")):INDIRECT(ADDRESS(BS22-1+RIGHT($A23), 2, 1, 1, "Medal Values")))/BS22,BS18),"")</f>
        <v>0.5</v>
      </c>
      <c r="BT24" s="24">
        <f ca="1">IFERROR(IF(BT16=1, SUM(INDIRECT(ADDRESS(RIGHT($A23),2,1,1,"Medal Values")):INDIRECT(ADDRESS(BT22-1+RIGHT($A23), 2, 1, 1, "Medal Values")))/BT22,BT18),"")</f>
        <v>0.5</v>
      </c>
      <c r="BU24" s="24" t="str">
        <f ca="1">IFERROR(IF(BU16=1, SUM(INDIRECT(ADDRESS(RIGHT($A23),2,1,1,"Medal Values")):INDIRECT(ADDRESS(BU22-1+RIGHT($A23), 2, 1, 1, "Medal Values")))/BU22,BU18),"")</f>
        <v/>
      </c>
      <c r="BV24" s="24" t="str">
        <f ca="1">IFERROR(IF(BV16=1, SUM(INDIRECT(ADDRESS(RIGHT($A23),2,1,1,"Medal Values")):INDIRECT(ADDRESS(BV22-1+RIGHT($A23), 2, 1, 1, "Medal Values")))/BV22,BV18),"")</f>
        <v/>
      </c>
      <c r="BW24" s="24" t="str">
        <f ca="1">IFERROR(IF(BW16=1, SUM(INDIRECT(ADDRESS(RIGHT($A23),2,1,1,"Medal Values")):INDIRECT(ADDRESS(BW22-1+RIGHT($A23), 2, 1, 1, "Medal Values")))/BW22,BW18),"")</f>
        <v/>
      </c>
      <c r="BX24" s="24" t="str">
        <f ca="1">IFERROR(IF(BX16=1, SUM(INDIRECT(ADDRESS(RIGHT($A23),2,1,1,"Medal Values")):INDIRECT(ADDRESS(BX22-1+RIGHT($A23), 2, 1, 1, "Medal Values")))/BX22,BX18),"")</f>
        <v/>
      </c>
      <c r="BY24" s="24" t="str">
        <f ca="1">IFERROR(IF(BY16=1, SUM(INDIRECT(ADDRESS(RIGHT($A23),2,1,1,"Medal Values")):INDIRECT(ADDRESS(BY22-1+RIGHT($A23), 2, 1, 1, "Medal Values")))/BY22,BY18),"")</f>
        <v/>
      </c>
      <c r="BZ24" s="24" t="str">
        <f ca="1">IFERROR(IF(BZ16=1, SUM(INDIRECT(ADDRESS(RIGHT($A23),2,1,1,"Medal Values")):INDIRECT(ADDRESS(BZ22-1+RIGHT($A23), 2, 1, 1, "Medal Values")))/BZ22,BZ18),"")</f>
        <v/>
      </c>
      <c r="CA24" s="24" t="str">
        <f ca="1">IFERROR(IF(CA16=1, SUM(INDIRECT(ADDRESS(RIGHT($A23),2,1,1,"Medal Values")):INDIRECT(ADDRESS(CA22-1+RIGHT($A23), 2, 1, 1, "Medal Values")))/CA22,CA18),"")</f>
        <v/>
      </c>
      <c r="CB24" s="24" t="str">
        <f ca="1">IFERROR(IF(CB16=1, SUM(INDIRECT(ADDRESS(RIGHT($A23),2,1,1,"Medal Values")):INDIRECT(ADDRESS(CB22-1+RIGHT($A23), 2, 1, 1, "Medal Values")))/CB22,CB18),"")</f>
        <v/>
      </c>
      <c r="CC24" s="24">
        <f ca="1">IFERROR(IF(CC16=1, SUM(INDIRECT(ADDRESS(RIGHT($A23),2,1,1,"Medal Values")):INDIRECT(ADDRESS(CC22-1+RIGHT($A23), 2, 1, 1, "Medal Values")))/CC22,CC18),"")</f>
        <v>1.0000003333333334</v>
      </c>
      <c r="CD24" s="24">
        <f ca="1">IFERROR(IF(CD16=1, SUM(INDIRECT(ADDRESS(RIGHT($A23),2,1,1,"Medal Values")):INDIRECT(ADDRESS(CD22-1+RIGHT($A23), 2, 1, 1, "Medal Values")))/CD22,CD18),"")</f>
        <v>0.5</v>
      </c>
      <c r="CE24" s="24" t="str">
        <f ca="1">IFERROR(IF(CE16=1, SUM(INDIRECT(ADDRESS(RIGHT($A23),2,1,1,"Medal Values")):INDIRECT(ADDRESS(CE22-1+RIGHT($A23), 2, 1, 1, "Medal Values")))/CE22,CE18),"")</f>
        <v/>
      </c>
      <c r="CF24" s="24">
        <f ca="1">IFERROR(IF(CF16=1, SUM(INDIRECT(ADDRESS(RIGHT($A23),2,1,1,"Medal Values")):INDIRECT(ADDRESS(CF22-1+RIGHT($A23), 2, 1, 1, "Medal Values")))/CF22,CF18),"")</f>
        <v>0.5</v>
      </c>
      <c r="CG24" s="24" t="str">
        <f ca="1">IFERROR(IF(CG16=1, SUM(INDIRECT(ADDRESS(RIGHT($A23),2,1,1,"Medal Values")):INDIRECT(ADDRESS(CG22-1+RIGHT($A23), 2, 1, 1, "Medal Values")))/CG22,CG18),"")</f>
        <v/>
      </c>
      <c r="CH24" s="24" t="str">
        <f ca="1">IFERROR(IF(CH16=1, SUM(INDIRECT(ADDRESS(RIGHT($A23),2,1,1,"Medal Values")):INDIRECT(ADDRESS(CH22-1+RIGHT($A23), 2, 1, 1, "Medal Values")))/CH22,CH18),"")</f>
        <v/>
      </c>
      <c r="CI24" s="24" t="str">
        <f ca="1">IFERROR(IF(CI16=1, SUM(INDIRECT(ADDRESS(RIGHT($A23),2,1,1,"Medal Values")):INDIRECT(ADDRESS(CI22-1+RIGHT($A23), 2, 1, 1, "Medal Values")))/CI22,CI18),"")</f>
        <v/>
      </c>
      <c r="CJ24" s="24" t="str">
        <f ca="1">IFERROR(IF(CJ16=1, SUM(INDIRECT(ADDRESS(RIGHT($A23),2,1,1,"Medal Values")):INDIRECT(ADDRESS(CJ22-1+RIGHT($A23), 2, 1, 1, "Medal Values")))/CJ22,CJ18),"")</f>
        <v/>
      </c>
      <c r="CK24" s="24" t="str">
        <f ca="1">IFERROR(IF(CK16=1, SUM(INDIRECT(ADDRESS(RIGHT($A23),2,1,1,"Medal Values")):INDIRECT(ADDRESS(CK22-1+RIGHT($A23), 2, 1, 1, "Medal Values")))/CK22,CK18),"")</f>
        <v/>
      </c>
      <c r="CL24" s="24" t="str">
        <f ca="1">IFERROR(IF(CL16=1, SUM(INDIRECT(ADDRESS(RIGHT($A23),2,1,1,"Medal Values")):INDIRECT(ADDRESS(CL22-1+RIGHT($A23), 2, 1, 1, "Medal Values")))/CL22,CL18),"")</f>
        <v/>
      </c>
      <c r="CM24" s="24" t="str">
        <f ca="1">IFERROR(IF(CM16=1, SUM(INDIRECT(ADDRESS(RIGHT($A23),2,1,1,"Medal Values")):INDIRECT(ADDRESS(CM22-1+RIGHT($A23), 2, 1, 1, "Medal Values")))/CM22,CM18),"")</f>
        <v/>
      </c>
      <c r="CN24" s="24" t="str">
        <f ca="1">IFERROR(IF(CN16=1, SUM(INDIRECT(ADDRESS(RIGHT($A23),2,1,1,"Medal Values")):INDIRECT(ADDRESS(CN22-1+RIGHT($A23), 2, 1, 1, "Medal Values")))/CN22,CN18),"")</f>
        <v/>
      </c>
      <c r="CO24" s="24" t="str">
        <f ca="1">IFERROR(IF(CO16=1, SUM(INDIRECT(ADDRESS(RIGHT($A23),2,1,1,"Medal Values")):INDIRECT(ADDRESS(CO22-1+RIGHT($A23), 2, 1, 1, "Medal Values")))/CO22,CO18),"")</f>
        <v/>
      </c>
      <c r="CP24" s="24" t="str">
        <f ca="1">IFERROR(IF(CP16=1, SUM(INDIRECT(ADDRESS(RIGHT($A23),2,1,1,"Medal Values")):INDIRECT(ADDRESS(CP22-1+RIGHT($A23), 2, 1, 1, "Medal Values")))/CP22,CP18),"")</f>
        <v/>
      </c>
      <c r="CQ24" s="24" t="str">
        <f ca="1">IFERROR(IF(CQ16=1, SUM(INDIRECT(ADDRESS(RIGHT($A23),2,1,1,"Medal Values")):INDIRECT(ADDRESS(CQ22-1+RIGHT($A23), 2, 1, 1, "Medal Values")))/CQ22,CQ18),"")</f>
        <v/>
      </c>
      <c r="CR24" s="24" t="str">
        <f ca="1">IFERROR(IF(CR16=1, SUM(INDIRECT(ADDRESS(RIGHT($A23),2,1,1,"Medal Values")):INDIRECT(ADDRESS(CR22-1+RIGHT($A23), 2, 1, 1, "Medal Values")))/CR22,CR18),"")</f>
        <v/>
      </c>
      <c r="CS24" s="24" t="str">
        <f ca="1">IFERROR(IF(CS16=1, SUM(INDIRECT(ADDRESS(RIGHT($A23),2,1,1,"Medal Values")):INDIRECT(ADDRESS(CS22-1+RIGHT($A23), 2, 1, 1, "Medal Values")))/CS22,CS18),"")</f>
        <v/>
      </c>
      <c r="CT24" s="24">
        <f ca="1">IFERROR(IF(CT16=1, SUM(INDIRECT(ADDRESS(RIGHT($A23),2,1,1,"Medal Values")):INDIRECT(ADDRESS(CT22-1+RIGHT($A23), 2, 1, 1, "Medal Values")))/CT22,CT18),"")</f>
        <v>0.5</v>
      </c>
    </row>
    <row r="25" spans="1:98" hidden="1" x14ac:dyDescent="0.3">
      <c r="A25" s="17" t="s">
        <v>46</v>
      </c>
      <c r="B25" t="str">
        <f ca="1">IFERROR(MATCH(B23,'Each Gender Events'!$A:$A,0) + 1, "")</f>
        <v/>
      </c>
      <c r="C25" t="str">
        <f ca="1">IFERROR(MATCH(C23,'Each Gender Events'!$A:$A,0) + 1, "")</f>
        <v/>
      </c>
      <c r="D25" t="str">
        <f ca="1">IFERROR(MATCH(D23,'Each Gender Events'!$A:$A,0) + 1, "")</f>
        <v/>
      </c>
      <c r="E25" t="str">
        <f ca="1">IFERROR(MATCH(E23,'Each Gender Events'!$A:$A,0) + 1, "")</f>
        <v/>
      </c>
      <c r="F25" t="str">
        <f ca="1">IFERROR(MATCH(F23,'Each Gender Events'!$A:$A,0) + 1, "")</f>
        <v/>
      </c>
      <c r="G25" t="str">
        <f ca="1">IFERROR(MATCH(G23,'Each Gender Events'!$A:$A,0) + 1, "")</f>
        <v/>
      </c>
      <c r="H25" t="str">
        <f ca="1">IFERROR(MATCH(H23,'Each Gender Events'!$A:$A,0) + 1, "")</f>
        <v/>
      </c>
      <c r="I25" t="str">
        <f ca="1">IFERROR(MATCH(I23,'Each Gender Events'!$A:$A,0) + 1, "")</f>
        <v/>
      </c>
      <c r="J25">
        <f ca="1">IFERROR(MATCH(J23,'Each Gender Events'!$A:$A,0) + 1, "")</f>
        <v>22</v>
      </c>
      <c r="K25" t="str">
        <f ca="1">IFERROR(MATCH(K23,'Each Gender Events'!$A:$A,0) + 1, "")</f>
        <v/>
      </c>
      <c r="L25" t="str">
        <f ca="1">IFERROR(MATCH(L23,'Each Gender Events'!$A:$A,0) + 1, "")</f>
        <v/>
      </c>
      <c r="M25" t="str">
        <f ca="1">IFERROR(MATCH(M23,'Each Gender Events'!$A:$A,0) + 1, "")</f>
        <v/>
      </c>
      <c r="N25" t="str">
        <f ca="1">IFERROR(MATCH(N23,'Each Gender Events'!$A:$A,0) + 1, "")</f>
        <v/>
      </c>
      <c r="O25">
        <f ca="1">IFERROR(MATCH(O23,'Each Gender Events'!$A:$A,0) + 1, "")</f>
        <v>78</v>
      </c>
      <c r="P25" t="str">
        <f ca="1">IFERROR(MATCH(P23,'Each Gender Events'!$A:$A,0) + 1, "")</f>
        <v/>
      </c>
      <c r="Q25" t="str">
        <f ca="1">IFERROR(MATCH(Q23,'Each Gender Events'!$A:$A,0) + 1, "")</f>
        <v/>
      </c>
      <c r="R25" t="str">
        <f ca="1">IFERROR(MATCH(R23,'Each Gender Events'!$A:$A,0) + 1, "")</f>
        <v/>
      </c>
      <c r="S25" t="str">
        <f ca="1">IFERROR(MATCH(S23,'Each Gender Events'!$A:$A,0) + 1, "")</f>
        <v/>
      </c>
      <c r="T25" t="str">
        <f ca="1">IFERROR(MATCH(T23,'Each Gender Events'!$A:$A,0) + 1, "")</f>
        <v/>
      </c>
      <c r="U25" t="str">
        <f ca="1">IFERROR(MATCH(U23,'Each Gender Events'!$A:$A,0) + 1, "")</f>
        <v/>
      </c>
      <c r="V25" t="str">
        <f ca="1">IFERROR(MATCH(V23,'Each Gender Events'!$A:$A,0) + 1, "")</f>
        <v/>
      </c>
      <c r="W25" t="str">
        <f ca="1">IFERROR(MATCH(W23,'Each Gender Events'!$A:$A,0) + 1, "")</f>
        <v/>
      </c>
      <c r="X25">
        <f ca="1">IFERROR(MATCH(X23,'Each Gender Events'!$A:$A,0) + 1, "")</f>
        <v>24</v>
      </c>
      <c r="Y25">
        <f ca="1">IFERROR(MATCH(Y23,'Each Gender Events'!$A:$A,0) + 1, "")</f>
        <v>23</v>
      </c>
      <c r="Z25" t="str">
        <f ca="1">IFERROR(MATCH(Z23,'Each Gender Events'!$A:$A,0) + 1, "")</f>
        <v/>
      </c>
      <c r="AA25" t="str">
        <f ca="1">IFERROR(MATCH(AA23,'Each Gender Events'!$A:$A,0) + 1, "")</f>
        <v/>
      </c>
      <c r="AB25" t="str">
        <f ca="1">IFERROR(MATCH(AB23,'Each Gender Events'!$A:$A,0) + 1, "")</f>
        <v/>
      </c>
      <c r="AC25" t="str">
        <f ca="1">IFERROR(MATCH(AC23,'Each Gender Events'!$A:$A,0) + 1, "")</f>
        <v/>
      </c>
      <c r="AD25" t="str">
        <f ca="1">IFERROR(MATCH(AD23,'Each Gender Events'!$A:$A,0) + 1, "")</f>
        <v/>
      </c>
      <c r="AE25" t="str">
        <f ca="1">IFERROR(MATCH(AE23,'Each Gender Events'!$A:$A,0) + 1, "")</f>
        <v/>
      </c>
      <c r="AF25" t="str">
        <f ca="1">IFERROR(MATCH(AF23,'Each Gender Events'!$A:$A,0) + 1, "")</f>
        <v/>
      </c>
      <c r="AG25" t="str">
        <f ca="1">IFERROR(MATCH(AG23,'Each Gender Events'!$A:$A,0) + 1, "")</f>
        <v/>
      </c>
      <c r="AH25">
        <f ca="1">IFERROR(MATCH(AH23,'Each Gender Events'!$A:$A,0) + 1, "")</f>
        <v>21</v>
      </c>
      <c r="AI25" t="str">
        <f ca="1">IFERROR(MATCH(AI23,'Each Gender Events'!$A:$A,0) + 1, "")</f>
        <v/>
      </c>
      <c r="AJ25" t="str">
        <f ca="1">IFERROR(MATCH(AJ23,'Each Gender Events'!$A:$A,0) + 1, "")</f>
        <v/>
      </c>
      <c r="AK25" t="str">
        <f ca="1">IFERROR(MATCH(AK23,'Each Gender Events'!$A:$A,0) + 1, "")</f>
        <v/>
      </c>
      <c r="AL25" t="str">
        <f ca="1">IFERROR(MATCH(AL23,'Each Gender Events'!$A:$A,0) + 1, "")</f>
        <v/>
      </c>
      <c r="AM25" t="str">
        <f ca="1">IFERROR(MATCH(AM23,'Each Gender Events'!$A:$A,0) + 1, "")</f>
        <v/>
      </c>
      <c r="AN25" t="str">
        <f ca="1">IFERROR(MATCH(AN23,'Each Gender Events'!$A:$A,0) + 1, "")</f>
        <v/>
      </c>
      <c r="AO25" t="str">
        <f ca="1">IFERROR(MATCH(AO23,'Each Gender Events'!$A:$A,0) + 1, "")</f>
        <v/>
      </c>
      <c r="AP25" t="str">
        <f ca="1">IFERROR(MATCH(AP23,'Each Gender Events'!$A:$A,0) + 1, "")</f>
        <v/>
      </c>
      <c r="AQ25" t="str">
        <f ca="1">IFERROR(MATCH(AQ23,'Each Gender Events'!$A:$A,0) + 1, "")</f>
        <v/>
      </c>
      <c r="AR25" t="str">
        <f ca="1">IFERROR(MATCH(AR23,'Each Gender Events'!$A:$A,0) + 1, "")</f>
        <v/>
      </c>
      <c r="AS25" t="str">
        <f ca="1">IFERROR(MATCH(AS23,'Each Gender Events'!$A:$A,0) + 1, "")</f>
        <v/>
      </c>
      <c r="AT25" t="str">
        <f ca="1">IFERROR(MATCH(AT23,'Each Gender Events'!$A:$A,0) + 1, "")</f>
        <v/>
      </c>
      <c r="AU25" t="str">
        <f ca="1">IFERROR(MATCH(AU23,'Each Gender Events'!$A:$A,0) + 1, "")</f>
        <v/>
      </c>
      <c r="AV25" t="str">
        <f ca="1">IFERROR(MATCH(AV23,'Each Gender Events'!$A:$A,0) + 1, "")</f>
        <v/>
      </c>
      <c r="AW25" t="str">
        <f ca="1">IFERROR(MATCH(AW23,'Each Gender Events'!$A:$A,0) + 1, "")</f>
        <v/>
      </c>
      <c r="AX25" t="str">
        <f ca="1">IFERROR(MATCH(AX23,'Each Gender Events'!$A:$A,0) + 1, "")</f>
        <v/>
      </c>
      <c r="AY25" t="str">
        <f ca="1">IFERROR(MATCH(AY23,'Each Gender Events'!$A:$A,0) + 1, "")</f>
        <v/>
      </c>
      <c r="AZ25" t="str">
        <f ca="1">IFERROR(MATCH(AZ23,'Each Gender Events'!$A:$A,0) + 1, "")</f>
        <v/>
      </c>
      <c r="BA25" t="str">
        <f ca="1">IFERROR(MATCH(BA23,'Each Gender Events'!$A:$A,0) + 1, "")</f>
        <v/>
      </c>
      <c r="BB25" t="str">
        <f ca="1">IFERROR(MATCH(BB23,'Each Gender Events'!$A:$A,0) + 1, "")</f>
        <v/>
      </c>
      <c r="BC25" t="str">
        <f ca="1">IFERROR(MATCH(BC23,'Each Gender Events'!$A:$A,0) + 1, "")</f>
        <v/>
      </c>
      <c r="BD25" t="str">
        <f ca="1">IFERROR(MATCH(BD23,'Each Gender Events'!$A:$A,0) + 1, "")</f>
        <v/>
      </c>
      <c r="BE25" t="str">
        <f ca="1">IFERROR(MATCH(BE23,'Each Gender Events'!$A:$A,0) + 1, "")</f>
        <v/>
      </c>
      <c r="BF25">
        <f ca="1">IFERROR(MATCH(BF23,'Each Gender Events'!$A:$A,0) + 1, "")</f>
        <v>87</v>
      </c>
      <c r="BG25">
        <f ca="1">IFERROR(MATCH(BG23,'Each Gender Events'!$A:$A,0) + 1, "")</f>
        <v>48</v>
      </c>
      <c r="BH25" t="str">
        <f ca="1">IFERROR(MATCH(BH23,'Each Gender Events'!$A:$A,0) + 1, "")</f>
        <v/>
      </c>
      <c r="BI25" t="str">
        <f ca="1">IFERROR(MATCH(BI23,'Each Gender Events'!$A:$A,0) + 1, "")</f>
        <v/>
      </c>
      <c r="BJ25" t="str">
        <f ca="1">IFERROR(MATCH(BJ23,'Each Gender Events'!$A:$A,0) + 1, "")</f>
        <v/>
      </c>
      <c r="BK25" t="str">
        <f ca="1">IFERROR(MATCH(BK23,'Each Gender Events'!$A:$A,0) + 1, "")</f>
        <v/>
      </c>
      <c r="BL25" t="str">
        <f ca="1">IFERROR(MATCH(BL23,'Each Gender Events'!$A:$A,0) + 1, "")</f>
        <v/>
      </c>
      <c r="BM25" t="str">
        <f ca="1">IFERROR(MATCH(BM23,'Each Gender Events'!$A:$A,0) + 1, "")</f>
        <v/>
      </c>
      <c r="BN25" t="str">
        <f ca="1">IFERROR(MATCH(BN23,'Each Gender Events'!$A:$A,0) + 1, "")</f>
        <v/>
      </c>
      <c r="BO25" t="str">
        <f ca="1">IFERROR(MATCH(BO23,'Each Gender Events'!$A:$A,0) + 1, "")</f>
        <v/>
      </c>
      <c r="BP25" t="str">
        <f ca="1">IFERROR(MATCH(BP23,'Each Gender Events'!$A:$A,0) + 1, "")</f>
        <v/>
      </c>
      <c r="BQ25" t="str">
        <f ca="1">IFERROR(MATCH(BQ23,'Each Gender Events'!$A:$A,0) + 1, "")</f>
        <v/>
      </c>
      <c r="BR25">
        <f ca="1">IFERROR(MATCH(BR23,'Each Gender Events'!$A:$A,0) + 1, "")</f>
        <v>43</v>
      </c>
      <c r="BS25">
        <f ca="1">IFERROR(MATCH(BS23,'Each Gender Events'!$A:$A,0) + 1, "")</f>
        <v>31</v>
      </c>
      <c r="BT25">
        <f ca="1">IFERROR(MATCH(BT23,'Each Gender Events'!$A:$A,0) + 1, "")</f>
        <v>19</v>
      </c>
      <c r="BU25" t="str">
        <f ca="1">IFERROR(MATCH(BU23,'Each Gender Events'!$A:$A,0) + 1, "")</f>
        <v/>
      </c>
      <c r="BV25" t="str">
        <f ca="1">IFERROR(MATCH(BV23,'Each Gender Events'!$A:$A,0) + 1, "")</f>
        <v/>
      </c>
      <c r="BW25" t="str">
        <f ca="1">IFERROR(MATCH(BW23,'Each Gender Events'!$A:$A,0) + 1, "")</f>
        <v/>
      </c>
      <c r="BX25" t="str">
        <f ca="1">IFERROR(MATCH(BX23,'Each Gender Events'!$A:$A,0) + 1, "")</f>
        <v/>
      </c>
      <c r="BY25" t="str">
        <f ca="1">IFERROR(MATCH(BY23,'Each Gender Events'!$A:$A,0) + 1, "")</f>
        <v/>
      </c>
      <c r="BZ25" t="str">
        <f ca="1">IFERROR(MATCH(BZ23,'Each Gender Events'!$A:$A,0) + 1, "")</f>
        <v/>
      </c>
      <c r="CA25" t="str">
        <f ca="1">IFERROR(MATCH(CA23,'Each Gender Events'!$A:$A,0) + 1, "")</f>
        <v/>
      </c>
      <c r="CB25" t="str">
        <f ca="1">IFERROR(MATCH(CB23,'Each Gender Events'!$A:$A,0) + 1, "")</f>
        <v/>
      </c>
      <c r="CC25">
        <f ca="1">IFERROR(MATCH(CC23,'Each Gender Events'!$A:$A,0) + 1, "")</f>
        <v>78</v>
      </c>
      <c r="CD25">
        <f ca="1">IFERROR(MATCH(CD23,'Each Gender Events'!$A:$A,0) + 1, "")</f>
        <v>33</v>
      </c>
      <c r="CE25" t="str">
        <f ca="1">IFERROR(MATCH(CE23,'Each Gender Events'!$A:$A,0) + 1, "")</f>
        <v/>
      </c>
      <c r="CF25">
        <f ca="1">IFERROR(MATCH(CF23,'Each Gender Events'!$A:$A,0) + 1, "")</f>
        <v>94</v>
      </c>
      <c r="CG25" t="str">
        <f ca="1">IFERROR(MATCH(CG23,'Each Gender Events'!$A:$A,0) + 1, "")</f>
        <v/>
      </c>
      <c r="CH25" t="str">
        <f ca="1">IFERROR(MATCH(CH23,'Each Gender Events'!$A:$A,0) + 1, "")</f>
        <v/>
      </c>
      <c r="CI25" t="str">
        <f ca="1">IFERROR(MATCH(CI23,'Each Gender Events'!$A:$A,0) + 1, "")</f>
        <v/>
      </c>
      <c r="CJ25" t="str">
        <f ca="1">IFERROR(MATCH(CJ23,'Each Gender Events'!$A:$A,0) + 1, "")</f>
        <v/>
      </c>
      <c r="CK25" t="str">
        <f ca="1">IFERROR(MATCH(CK23,'Each Gender Events'!$A:$A,0) + 1, "")</f>
        <v/>
      </c>
      <c r="CL25" t="str">
        <f ca="1">IFERROR(MATCH(CL23,'Each Gender Events'!$A:$A,0) + 1, "")</f>
        <v/>
      </c>
      <c r="CM25" t="str">
        <f ca="1">IFERROR(MATCH(CM23,'Each Gender Events'!$A:$A,0) + 1, "")</f>
        <v/>
      </c>
      <c r="CN25" t="str">
        <f ca="1">IFERROR(MATCH(CN23,'Each Gender Events'!$A:$A,0) + 1, "")</f>
        <v/>
      </c>
      <c r="CO25" t="str">
        <f ca="1">IFERROR(MATCH(CO23,'Each Gender Events'!$A:$A,0) + 1, "")</f>
        <v/>
      </c>
      <c r="CP25" t="str">
        <f ca="1">IFERROR(MATCH(CP23,'Each Gender Events'!$A:$A,0) + 1, "")</f>
        <v/>
      </c>
      <c r="CQ25" t="str">
        <f ca="1">IFERROR(MATCH(CQ23,'Each Gender Events'!$A:$A,0) + 1, "")</f>
        <v/>
      </c>
      <c r="CR25" t="str">
        <f ca="1">IFERROR(MATCH(CR23,'Each Gender Events'!$A:$A,0) + 1, "")</f>
        <v/>
      </c>
      <c r="CS25" t="str">
        <f ca="1">IFERROR(MATCH(CS23,'Each Gender Events'!$A:$A,0) + 1, "")</f>
        <v/>
      </c>
      <c r="CT25">
        <f ca="1">IFERROR(MATCH(CT23,'Each Gender Events'!$A:$A,0) + 1, "")</f>
        <v>80</v>
      </c>
    </row>
    <row r="26" spans="1:98" hidden="1" x14ac:dyDescent="0.3">
      <c r="A26" s="17" t="s">
        <v>47</v>
      </c>
      <c r="B26" t="str">
        <f ca="1">IFERROR(ADDRESS(MATCH(B23,'Each Gender Events'!$A:$A,0) + 1,COLUMN(),2,1,"Each Gender Events")&amp;":"&amp;ADDRESS(1000,COLUMN(),2,1),"")</f>
        <v/>
      </c>
      <c r="C26" t="str">
        <f ca="1">IFERROR(ADDRESS(MATCH(C23,'Each Gender Events'!$A:$A,0) + 1,COLUMN(),2,1,"Each Gender Events")&amp;":"&amp;ADDRESS(1000,COLUMN(),2,1),"")</f>
        <v/>
      </c>
      <c r="D26" t="str">
        <f ca="1">IFERROR(ADDRESS(MATCH(D23,'Each Gender Events'!$A:$A,0) + 1,COLUMN(),2,1,"Each Gender Events")&amp;":"&amp;ADDRESS(1000,COLUMN(),2,1),"")</f>
        <v/>
      </c>
      <c r="E26" t="str">
        <f ca="1">IFERROR(ADDRESS(MATCH(E23,'Each Gender Events'!$A:$A,0) + 1,COLUMN(),2,1,"Each Gender Events")&amp;":"&amp;ADDRESS(1000,COLUMN(),2,1),"")</f>
        <v/>
      </c>
      <c r="F26" t="str">
        <f ca="1">IFERROR(ADDRESS(MATCH(F23,'Each Gender Events'!$A:$A,0) + 1,COLUMN(),2,1,"Each Gender Events")&amp;":"&amp;ADDRESS(1000,COLUMN(),2,1),"")</f>
        <v/>
      </c>
      <c r="G26" t="str">
        <f ca="1">IFERROR(ADDRESS(MATCH(G23,'Each Gender Events'!$A:$A,0) + 1,COLUMN(),2,1,"Each Gender Events")&amp;":"&amp;ADDRESS(1000,COLUMN(),2,1),"")</f>
        <v/>
      </c>
      <c r="H26" t="str">
        <f ca="1">IFERROR(ADDRESS(MATCH(H23,'Each Gender Events'!$A:$A,0) + 1,COLUMN(),2,1,"Each Gender Events")&amp;":"&amp;ADDRESS(1000,COLUMN(),2,1),"")</f>
        <v/>
      </c>
      <c r="I26" t="str">
        <f ca="1">IFERROR(ADDRESS(MATCH(I23,'Each Gender Events'!$A:$A,0) + 1,COLUMN(),2,1,"Each Gender Events")&amp;":"&amp;ADDRESS(1000,COLUMN(),2,1),"")</f>
        <v/>
      </c>
      <c r="J26" t="str">
        <f ca="1">IFERROR(ADDRESS(MATCH(J23,'Each Gender Events'!$A:$A,0) + 1,COLUMN(),2,1,"Each Gender Events")&amp;":"&amp;ADDRESS(1000,COLUMN(),2,1),"")</f>
        <v>'Each Gender Events'!J$22:J$1000</v>
      </c>
      <c r="K26" t="str">
        <f ca="1">IFERROR(ADDRESS(MATCH(K23,'Each Gender Events'!$A:$A,0) + 1,COLUMN(),2,1,"Each Gender Events")&amp;":"&amp;ADDRESS(1000,COLUMN(),2,1),"")</f>
        <v/>
      </c>
      <c r="L26" t="str">
        <f ca="1">IFERROR(ADDRESS(MATCH(L23,'Each Gender Events'!$A:$A,0) + 1,COLUMN(),2,1,"Each Gender Events")&amp;":"&amp;ADDRESS(1000,COLUMN(),2,1),"")</f>
        <v/>
      </c>
      <c r="M26" t="str">
        <f ca="1">IFERROR(ADDRESS(MATCH(M23,'Each Gender Events'!$A:$A,0) + 1,COLUMN(),2,1,"Each Gender Events")&amp;":"&amp;ADDRESS(1000,COLUMN(),2,1),"")</f>
        <v/>
      </c>
      <c r="N26" t="str">
        <f ca="1">IFERROR(ADDRESS(MATCH(N23,'Each Gender Events'!$A:$A,0) + 1,COLUMN(),2,1,"Each Gender Events")&amp;":"&amp;ADDRESS(1000,COLUMN(),2,1),"")</f>
        <v/>
      </c>
      <c r="O26" t="str">
        <f ca="1">IFERROR(ADDRESS(MATCH(O23,'Each Gender Events'!$A:$A,0) + 1,COLUMN(),2,1,"Each Gender Events")&amp;":"&amp;ADDRESS(1000,COLUMN(),2,1),"")</f>
        <v>'Each Gender Events'!O$78:O$1000</v>
      </c>
      <c r="P26" t="str">
        <f ca="1">IFERROR(ADDRESS(MATCH(P23,'Each Gender Events'!$A:$A,0) + 1,COLUMN(),2,1,"Each Gender Events")&amp;":"&amp;ADDRESS(1000,COLUMN(),2,1),"")</f>
        <v/>
      </c>
      <c r="Q26" t="str">
        <f ca="1">IFERROR(ADDRESS(MATCH(Q23,'Each Gender Events'!$A:$A,0) + 1,COLUMN(),2,1,"Each Gender Events")&amp;":"&amp;ADDRESS(1000,COLUMN(),2,1),"")</f>
        <v/>
      </c>
      <c r="R26" t="str">
        <f ca="1">IFERROR(ADDRESS(MATCH(R23,'Each Gender Events'!$A:$A,0) + 1,COLUMN(),2,1,"Each Gender Events")&amp;":"&amp;ADDRESS(1000,COLUMN(),2,1),"")</f>
        <v/>
      </c>
      <c r="S26" t="str">
        <f ca="1">IFERROR(ADDRESS(MATCH(S23,'Each Gender Events'!$A:$A,0) + 1,COLUMN(),2,1,"Each Gender Events")&amp;":"&amp;ADDRESS(1000,COLUMN(),2,1),"")</f>
        <v/>
      </c>
      <c r="T26" t="str">
        <f ca="1">IFERROR(ADDRESS(MATCH(T23,'Each Gender Events'!$A:$A,0) + 1,COLUMN(),2,1,"Each Gender Events")&amp;":"&amp;ADDRESS(1000,COLUMN(),2,1),"")</f>
        <v/>
      </c>
      <c r="U26" t="str">
        <f ca="1">IFERROR(ADDRESS(MATCH(U23,'Each Gender Events'!$A:$A,0) + 1,COLUMN(),2,1,"Each Gender Events")&amp;":"&amp;ADDRESS(1000,COLUMN(),2,1),"")</f>
        <v/>
      </c>
      <c r="V26" t="str">
        <f ca="1">IFERROR(ADDRESS(MATCH(V23,'Each Gender Events'!$A:$A,0) + 1,COLUMN(),2,1,"Each Gender Events")&amp;":"&amp;ADDRESS(1000,COLUMN(),2,1),"")</f>
        <v/>
      </c>
      <c r="W26" t="str">
        <f ca="1">IFERROR(ADDRESS(MATCH(W23,'Each Gender Events'!$A:$A,0) + 1,COLUMN(),2,1,"Each Gender Events")&amp;":"&amp;ADDRESS(1000,COLUMN(),2,1),"")</f>
        <v/>
      </c>
      <c r="X26" t="str">
        <f ca="1">IFERROR(ADDRESS(MATCH(X23,'Each Gender Events'!$A:$A,0) + 1,COLUMN(),2,1,"Each Gender Events")&amp;":"&amp;ADDRESS(1000,COLUMN(),2,1),"")</f>
        <v>'Each Gender Events'!X$24:X$1000</v>
      </c>
      <c r="Y26" t="str">
        <f ca="1">IFERROR(ADDRESS(MATCH(Y23,'Each Gender Events'!$A:$A,0) + 1,COLUMN(),2,1,"Each Gender Events")&amp;":"&amp;ADDRESS(1000,COLUMN(),2,1),"")</f>
        <v>'Each Gender Events'!Y$23:Y$1000</v>
      </c>
      <c r="Z26" t="str">
        <f ca="1">IFERROR(ADDRESS(MATCH(Z23,'Each Gender Events'!$A:$A,0) + 1,COLUMN(),2,1,"Each Gender Events")&amp;":"&amp;ADDRESS(1000,COLUMN(),2,1),"")</f>
        <v/>
      </c>
      <c r="AA26" t="str">
        <f ca="1">IFERROR(ADDRESS(MATCH(AA23,'Each Gender Events'!$A:$A,0) + 1,COLUMN(),2,1,"Each Gender Events")&amp;":"&amp;ADDRESS(1000,COLUMN(),2,1),"")</f>
        <v/>
      </c>
      <c r="AB26" t="str">
        <f ca="1">IFERROR(ADDRESS(MATCH(AB23,'Each Gender Events'!$A:$A,0) + 1,COLUMN(),2,1,"Each Gender Events")&amp;":"&amp;ADDRESS(1000,COLUMN(),2,1),"")</f>
        <v/>
      </c>
      <c r="AC26" t="str">
        <f ca="1">IFERROR(ADDRESS(MATCH(AC23,'Each Gender Events'!$A:$A,0) + 1,COLUMN(),2,1,"Each Gender Events")&amp;":"&amp;ADDRESS(1000,COLUMN(),2,1),"")</f>
        <v/>
      </c>
      <c r="AD26" t="str">
        <f ca="1">IFERROR(ADDRESS(MATCH(AD23,'Each Gender Events'!$A:$A,0) + 1,COLUMN(),2,1,"Each Gender Events")&amp;":"&amp;ADDRESS(1000,COLUMN(),2,1),"")</f>
        <v/>
      </c>
      <c r="AE26" t="str">
        <f ca="1">IFERROR(ADDRESS(MATCH(AE23,'Each Gender Events'!$A:$A,0) + 1,COLUMN(),2,1,"Each Gender Events")&amp;":"&amp;ADDRESS(1000,COLUMN(),2,1),"")</f>
        <v/>
      </c>
      <c r="AF26" t="str">
        <f ca="1">IFERROR(ADDRESS(MATCH(AF23,'Each Gender Events'!$A:$A,0) + 1,COLUMN(),2,1,"Each Gender Events")&amp;":"&amp;ADDRESS(1000,COLUMN(),2,1),"")</f>
        <v/>
      </c>
      <c r="AG26" t="str">
        <f ca="1">IFERROR(ADDRESS(MATCH(AG23,'Each Gender Events'!$A:$A,0) + 1,COLUMN(),2,1,"Each Gender Events")&amp;":"&amp;ADDRESS(1000,COLUMN(),2,1),"")</f>
        <v/>
      </c>
      <c r="AH26" t="str">
        <f ca="1">IFERROR(ADDRESS(MATCH(AH23,'Each Gender Events'!$A:$A,0) + 1,COLUMN(),2,1,"Each Gender Events")&amp;":"&amp;ADDRESS(1000,COLUMN(),2,1),"")</f>
        <v>'Each Gender Events'!AH$21:AH$1000</v>
      </c>
      <c r="AI26" t="str">
        <f ca="1">IFERROR(ADDRESS(MATCH(AI23,'Each Gender Events'!$A:$A,0) + 1,COLUMN(),2,1,"Each Gender Events")&amp;":"&amp;ADDRESS(1000,COLUMN(),2,1),"")</f>
        <v/>
      </c>
      <c r="AJ26" t="str">
        <f ca="1">IFERROR(ADDRESS(MATCH(AJ23,'Each Gender Events'!$A:$A,0) + 1,COLUMN(),2,1,"Each Gender Events")&amp;":"&amp;ADDRESS(1000,COLUMN(),2,1),"")</f>
        <v/>
      </c>
      <c r="AK26" t="str">
        <f ca="1">IFERROR(ADDRESS(MATCH(AK23,'Each Gender Events'!$A:$A,0) + 1,COLUMN(),2,1,"Each Gender Events")&amp;":"&amp;ADDRESS(1000,COLUMN(),2,1),"")</f>
        <v/>
      </c>
      <c r="AL26" t="str">
        <f ca="1">IFERROR(ADDRESS(MATCH(AL23,'Each Gender Events'!$A:$A,0) + 1,COLUMN(),2,1,"Each Gender Events")&amp;":"&amp;ADDRESS(1000,COLUMN(),2,1),"")</f>
        <v/>
      </c>
      <c r="AM26" t="str">
        <f ca="1">IFERROR(ADDRESS(MATCH(AM23,'Each Gender Events'!$A:$A,0) + 1,COLUMN(),2,1,"Each Gender Events")&amp;":"&amp;ADDRESS(1000,COLUMN(),2,1),"")</f>
        <v/>
      </c>
      <c r="AN26" t="str">
        <f ca="1">IFERROR(ADDRESS(MATCH(AN23,'Each Gender Events'!$A:$A,0) + 1,COLUMN(),2,1,"Each Gender Events")&amp;":"&amp;ADDRESS(1000,COLUMN(),2,1),"")</f>
        <v/>
      </c>
      <c r="AO26" t="str">
        <f ca="1">IFERROR(ADDRESS(MATCH(AO23,'Each Gender Events'!$A:$A,0) + 1,COLUMN(),2,1,"Each Gender Events")&amp;":"&amp;ADDRESS(1000,COLUMN(),2,1),"")</f>
        <v/>
      </c>
      <c r="AP26" t="str">
        <f ca="1">IFERROR(ADDRESS(MATCH(AP23,'Each Gender Events'!$A:$A,0) + 1,COLUMN(),2,1,"Each Gender Events")&amp;":"&amp;ADDRESS(1000,COLUMN(),2,1),"")</f>
        <v/>
      </c>
      <c r="AQ26" t="str">
        <f ca="1">IFERROR(ADDRESS(MATCH(AQ23,'Each Gender Events'!$A:$A,0) + 1,COLUMN(),2,1,"Each Gender Events")&amp;":"&amp;ADDRESS(1000,COLUMN(),2,1),"")</f>
        <v/>
      </c>
      <c r="AR26" t="str">
        <f ca="1">IFERROR(ADDRESS(MATCH(AR23,'Each Gender Events'!$A:$A,0) + 1,COLUMN(),2,1,"Each Gender Events")&amp;":"&amp;ADDRESS(1000,COLUMN(),2,1),"")</f>
        <v/>
      </c>
      <c r="AS26" t="str">
        <f ca="1">IFERROR(ADDRESS(MATCH(AS23,'Each Gender Events'!$A:$A,0) + 1,COLUMN(),2,1,"Each Gender Events")&amp;":"&amp;ADDRESS(1000,COLUMN(),2,1),"")</f>
        <v/>
      </c>
      <c r="AT26" t="str">
        <f ca="1">IFERROR(ADDRESS(MATCH(AT23,'Each Gender Events'!$A:$A,0) + 1,COLUMN(),2,1,"Each Gender Events")&amp;":"&amp;ADDRESS(1000,COLUMN(),2,1),"")</f>
        <v/>
      </c>
      <c r="AU26" t="str">
        <f ca="1">IFERROR(ADDRESS(MATCH(AU23,'Each Gender Events'!$A:$A,0) + 1,COLUMN(),2,1,"Each Gender Events")&amp;":"&amp;ADDRESS(1000,COLUMN(),2,1),"")</f>
        <v/>
      </c>
      <c r="AV26" t="str">
        <f ca="1">IFERROR(ADDRESS(MATCH(AV23,'Each Gender Events'!$A:$A,0) + 1,COLUMN(),2,1,"Each Gender Events")&amp;":"&amp;ADDRESS(1000,COLUMN(),2,1),"")</f>
        <v/>
      </c>
      <c r="AW26" t="str">
        <f ca="1">IFERROR(ADDRESS(MATCH(AW23,'Each Gender Events'!$A:$A,0) + 1,COLUMN(),2,1,"Each Gender Events")&amp;":"&amp;ADDRESS(1000,COLUMN(),2,1),"")</f>
        <v/>
      </c>
      <c r="AX26" t="str">
        <f ca="1">IFERROR(ADDRESS(MATCH(AX23,'Each Gender Events'!$A:$A,0) + 1,COLUMN(),2,1,"Each Gender Events")&amp;":"&amp;ADDRESS(1000,COLUMN(),2,1),"")</f>
        <v/>
      </c>
      <c r="AY26" t="str">
        <f ca="1">IFERROR(ADDRESS(MATCH(AY23,'Each Gender Events'!$A:$A,0) + 1,COLUMN(),2,1,"Each Gender Events")&amp;":"&amp;ADDRESS(1000,COLUMN(),2,1),"")</f>
        <v/>
      </c>
      <c r="AZ26" t="str">
        <f ca="1">IFERROR(ADDRESS(MATCH(AZ23,'Each Gender Events'!$A:$A,0) + 1,COLUMN(),2,1,"Each Gender Events")&amp;":"&amp;ADDRESS(1000,COLUMN(),2,1),"")</f>
        <v/>
      </c>
      <c r="BA26" t="str">
        <f ca="1">IFERROR(ADDRESS(MATCH(BA23,'Each Gender Events'!$A:$A,0) + 1,COLUMN(),2,1,"Each Gender Events")&amp;":"&amp;ADDRESS(1000,COLUMN(),2,1),"")</f>
        <v/>
      </c>
      <c r="BB26" t="str">
        <f ca="1">IFERROR(ADDRESS(MATCH(BB23,'Each Gender Events'!$A:$A,0) + 1,COLUMN(),2,1,"Each Gender Events")&amp;":"&amp;ADDRESS(1000,COLUMN(),2,1),"")</f>
        <v/>
      </c>
      <c r="BC26" t="str">
        <f ca="1">IFERROR(ADDRESS(MATCH(BC23,'Each Gender Events'!$A:$A,0) + 1,COLUMN(),2,1,"Each Gender Events")&amp;":"&amp;ADDRESS(1000,COLUMN(),2,1),"")</f>
        <v/>
      </c>
      <c r="BD26" t="str">
        <f ca="1">IFERROR(ADDRESS(MATCH(BD23,'Each Gender Events'!$A:$A,0) + 1,COLUMN(),2,1,"Each Gender Events")&amp;":"&amp;ADDRESS(1000,COLUMN(),2,1),"")</f>
        <v/>
      </c>
      <c r="BE26" t="str">
        <f ca="1">IFERROR(ADDRESS(MATCH(BE23,'Each Gender Events'!$A:$A,0) + 1,COLUMN(),2,1,"Each Gender Events")&amp;":"&amp;ADDRESS(1000,COLUMN(),2,1),"")</f>
        <v/>
      </c>
      <c r="BF26" t="str">
        <f ca="1">IFERROR(ADDRESS(MATCH(BF23,'Each Gender Events'!$A:$A,0) + 1,COLUMN(),2,1,"Each Gender Events")&amp;":"&amp;ADDRESS(1000,COLUMN(),2,1),"")</f>
        <v>'Each Gender Events'!BF$87:BF$1000</v>
      </c>
      <c r="BG26" t="str">
        <f ca="1">IFERROR(ADDRESS(MATCH(BG23,'Each Gender Events'!$A:$A,0) + 1,COLUMN(),2,1,"Each Gender Events")&amp;":"&amp;ADDRESS(1000,COLUMN(),2,1),"")</f>
        <v>'Each Gender Events'!BG$48:BG$1000</v>
      </c>
      <c r="BH26" t="str">
        <f ca="1">IFERROR(ADDRESS(MATCH(BH23,'Each Gender Events'!$A:$A,0) + 1,COLUMN(),2,1,"Each Gender Events")&amp;":"&amp;ADDRESS(1000,COLUMN(),2,1),"")</f>
        <v/>
      </c>
      <c r="BI26" t="str">
        <f ca="1">IFERROR(ADDRESS(MATCH(BI23,'Each Gender Events'!$A:$A,0) + 1,COLUMN(),2,1,"Each Gender Events")&amp;":"&amp;ADDRESS(1000,COLUMN(),2,1),"")</f>
        <v/>
      </c>
      <c r="BJ26" t="str">
        <f ca="1">IFERROR(ADDRESS(MATCH(BJ23,'Each Gender Events'!$A:$A,0) + 1,COLUMN(),2,1,"Each Gender Events")&amp;":"&amp;ADDRESS(1000,COLUMN(),2,1),"")</f>
        <v/>
      </c>
      <c r="BK26" t="str">
        <f ca="1">IFERROR(ADDRESS(MATCH(BK23,'Each Gender Events'!$A:$A,0) + 1,COLUMN(),2,1,"Each Gender Events")&amp;":"&amp;ADDRESS(1000,COLUMN(),2,1),"")</f>
        <v/>
      </c>
      <c r="BL26" t="str">
        <f ca="1">IFERROR(ADDRESS(MATCH(BL23,'Each Gender Events'!$A:$A,0) + 1,COLUMN(),2,1,"Each Gender Events")&amp;":"&amp;ADDRESS(1000,COLUMN(),2,1),"")</f>
        <v/>
      </c>
      <c r="BM26" t="str">
        <f ca="1">IFERROR(ADDRESS(MATCH(BM23,'Each Gender Events'!$A:$A,0) + 1,COLUMN(),2,1,"Each Gender Events")&amp;":"&amp;ADDRESS(1000,COLUMN(),2,1),"")</f>
        <v/>
      </c>
      <c r="BN26" t="str">
        <f ca="1">IFERROR(ADDRESS(MATCH(BN23,'Each Gender Events'!$A:$A,0) + 1,COLUMN(),2,1,"Each Gender Events")&amp;":"&amp;ADDRESS(1000,COLUMN(),2,1),"")</f>
        <v/>
      </c>
      <c r="BO26" t="str">
        <f ca="1">IFERROR(ADDRESS(MATCH(BO23,'Each Gender Events'!$A:$A,0) + 1,COLUMN(),2,1,"Each Gender Events")&amp;":"&amp;ADDRESS(1000,COLUMN(),2,1),"")</f>
        <v/>
      </c>
      <c r="BP26" t="str">
        <f ca="1">IFERROR(ADDRESS(MATCH(BP23,'Each Gender Events'!$A:$A,0) + 1,COLUMN(),2,1,"Each Gender Events")&amp;":"&amp;ADDRESS(1000,COLUMN(),2,1),"")</f>
        <v/>
      </c>
      <c r="BQ26" t="str">
        <f ca="1">IFERROR(ADDRESS(MATCH(BQ23,'Each Gender Events'!$A:$A,0) + 1,COLUMN(),2,1,"Each Gender Events")&amp;":"&amp;ADDRESS(1000,COLUMN(),2,1),"")</f>
        <v/>
      </c>
      <c r="BR26" t="str">
        <f ca="1">IFERROR(ADDRESS(MATCH(BR23,'Each Gender Events'!$A:$A,0) + 1,COLUMN(),2,1,"Each Gender Events")&amp;":"&amp;ADDRESS(1000,COLUMN(),2,1),"")</f>
        <v>'Each Gender Events'!BR$43:BR$1000</v>
      </c>
      <c r="BS26" t="str">
        <f ca="1">IFERROR(ADDRESS(MATCH(BS23,'Each Gender Events'!$A:$A,0) + 1,COLUMN(),2,1,"Each Gender Events")&amp;":"&amp;ADDRESS(1000,COLUMN(),2,1),"")</f>
        <v>'Each Gender Events'!BS$31:BS$1000</v>
      </c>
      <c r="BT26" t="str">
        <f ca="1">IFERROR(ADDRESS(MATCH(BT23,'Each Gender Events'!$A:$A,0) + 1,COLUMN(),2,1,"Each Gender Events")&amp;":"&amp;ADDRESS(1000,COLUMN(),2,1),"")</f>
        <v>'Each Gender Events'!BT$19:BT$1000</v>
      </c>
      <c r="BU26" t="str">
        <f ca="1">IFERROR(ADDRESS(MATCH(BU23,'Each Gender Events'!$A:$A,0) + 1,COLUMN(),2,1,"Each Gender Events")&amp;":"&amp;ADDRESS(1000,COLUMN(),2,1),"")</f>
        <v/>
      </c>
      <c r="BV26" t="str">
        <f ca="1">IFERROR(ADDRESS(MATCH(BV23,'Each Gender Events'!$A:$A,0) + 1,COLUMN(),2,1,"Each Gender Events")&amp;":"&amp;ADDRESS(1000,COLUMN(),2,1),"")</f>
        <v/>
      </c>
      <c r="BW26" t="str">
        <f ca="1">IFERROR(ADDRESS(MATCH(BW23,'Each Gender Events'!$A:$A,0) + 1,COLUMN(),2,1,"Each Gender Events")&amp;":"&amp;ADDRESS(1000,COLUMN(),2,1),"")</f>
        <v/>
      </c>
      <c r="BX26" t="str">
        <f ca="1">IFERROR(ADDRESS(MATCH(BX23,'Each Gender Events'!$A:$A,0) + 1,COLUMN(),2,1,"Each Gender Events")&amp;":"&amp;ADDRESS(1000,COLUMN(),2,1),"")</f>
        <v/>
      </c>
      <c r="BY26" t="str">
        <f ca="1">IFERROR(ADDRESS(MATCH(BY23,'Each Gender Events'!$A:$A,0) + 1,COLUMN(),2,1,"Each Gender Events")&amp;":"&amp;ADDRESS(1000,COLUMN(),2,1),"")</f>
        <v/>
      </c>
      <c r="BZ26" t="str">
        <f ca="1">IFERROR(ADDRESS(MATCH(BZ23,'Each Gender Events'!$A:$A,0) + 1,COLUMN(),2,1,"Each Gender Events")&amp;":"&amp;ADDRESS(1000,COLUMN(),2,1),"")</f>
        <v/>
      </c>
      <c r="CA26" t="str">
        <f ca="1">IFERROR(ADDRESS(MATCH(CA23,'Each Gender Events'!$A:$A,0) + 1,COLUMN(),2,1,"Each Gender Events")&amp;":"&amp;ADDRESS(1000,COLUMN(),2,1),"")</f>
        <v/>
      </c>
      <c r="CB26" t="str">
        <f ca="1">IFERROR(ADDRESS(MATCH(CB23,'Each Gender Events'!$A:$A,0) + 1,COLUMN(),2,1,"Each Gender Events")&amp;":"&amp;ADDRESS(1000,COLUMN(),2,1),"")</f>
        <v/>
      </c>
      <c r="CC26" t="str">
        <f ca="1">IFERROR(ADDRESS(MATCH(CC23,'Each Gender Events'!$A:$A,0) + 1,COLUMN(),2,1,"Each Gender Events")&amp;":"&amp;ADDRESS(1000,COLUMN(),2,1),"")</f>
        <v>'Each Gender Events'!CC$78:CC$1000</v>
      </c>
      <c r="CD26" t="str">
        <f ca="1">IFERROR(ADDRESS(MATCH(CD23,'Each Gender Events'!$A:$A,0) + 1,COLUMN(),2,1,"Each Gender Events")&amp;":"&amp;ADDRESS(1000,COLUMN(),2,1),"")</f>
        <v>'Each Gender Events'!CD$33:CD$1000</v>
      </c>
      <c r="CE26" t="str">
        <f ca="1">IFERROR(ADDRESS(MATCH(CE23,'Each Gender Events'!$A:$A,0) + 1,COLUMN(),2,1,"Each Gender Events")&amp;":"&amp;ADDRESS(1000,COLUMN(),2,1),"")</f>
        <v/>
      </c>
      <c r="CF26" t="str">
        <f ca="1">IFERROR(ADDRESS(MATCH(CF23,'Each Gender Events'!$A:$A,0) + 1,COLUMN(),2,1,"Each Gender Events")&amp;":"&amp;ADDRESS(1000,COLUMN(),2,1),"")</f>
        <v>'Each Gender Events'!CF$94:CF$1000</v>
      </c>
      <c r="CG26" t="str">
        <f ca="1">IFERROR(ADDRESS(MATCH(CG23,'Each Gender Events'!$A:$A,0) + 1,COLUMN(),2,1,"Each Gender Events")&amp;":"&amp;ADDRESS(1000,COLUMN(),2,1),"")</f>
        <v/>
      </c>
      <c r="CH26" t="str">
        <f ca="1">IFERROR(ADDRESS(MATCH(CH23,'Each Gender Events'!$A:$A,0) + 1,COLUMN(),2,1,"Each Gender Events")&amp;":"&amp;ADDRESS(1000,COLUMN(),2,1),"")</f>
        <v/>
      </c>
      <c r="CI26" t="str">
        <f ca="1">IFERROR(ADDRESS(MATCH(CI23,'Each Gender Events'!$A:$A,0) + 1,COLUMN(),2,1,"Each Gender Events")&amp;":"&amp;ADDRESS(1000,COLUMN(),2,1),"")</f>
        <v/>
      </c>
      <c r="CJ26" t="str">
        <f ca="1">IFERROR(ADDRESS(MATCH(CJ23,'Each Gender Events'!$A:$A,0) + 1,COLUMN(),2,1,"Each Gender Events")&amp;":"&amp;ADDRESS(1000,COLUMN(),2,1),"")</f>
        <v/>
      </c>
      <c r="CK26" t="str">
        <f ca="1">IFERROR(ADDRESS(MATCH(CK23,'Each Gender Events'!$A:$A,0) + 1,COLUMN(),2,1,"Each Gender Events")&amp;":"&amp;ADDRESS(1000,COLUMN(),2,1),"")</f>
        <v/>
      </c>
      <c r="CL26" t="str">
        <f ca="1">IFERROR(ADDRESS(MATCH(CL23,'Each Gender Events'!$A:$A,0) + 1,COLUMN(),2,1,"Each Gender Events")&amp;":"&amp;ADDRESS(1000,COLUMN(),2,1),"")</f>
        <v/>
      </c>
      <c r="CM26" t="str">
        <f ca="1">IFERROR(ADDRESS(MATCH(CM23,'Each Gender Events'!$A:$A,0) + 1,COLUMN(),2,1,"Each Gender Events")&amp;":"&amp;ADDRESS(1000,COLUMN(),2,1),"")</f>
        <v/>
      </c>
      <c r="CN26" t="str">
        <f ca="1">IFERROR(ADDRESS(MATCH(CN23,'Each Gender Events'!$A:$A,0) + 1,COLUMN(),2,1,"Each Gender Events")&amp;":"&amp;ADDRESS(1000,COLUMN(),2,1),"")</f>
        <v/>
      </c>
      <c r="CO26" t="str">
        <f ca="1">IFERROR(ADDRESS(MATCH(CO23,'Each Gender Events'!$A:$A,0) + 1,COLUMN(),2,1,"Each Gender Events")&amp;":"&amp;ADDRESS(1000,COLUMN(),2,1),"")</f>
        <v/>
      </c>
      <c r="CP26" t="str">
        <f ca="1">IFERROR(ADDRESS(MATCH(CP23,'Each Gender Events'!$A:$A,0) + 1,COLUMN(),2,1,"Each Gender Events")&amp;":"&amp;ADDRESS(1000,COLUMN(),2,1),"")</f>
        <v/>
      </c>
      <c r="CQ26" t="str">
        <f ca="1">IFERROR(ADDRESS(MATCH(CQ23,'Each Gender Events'!$A:$A,0) + 1,COLUMN(),2,1,"Each Gender Events")&amp;":"&amp;ADDRESS(1000,COLUMN(),2,1),"")</f>
        <v/>
      </c>
      <c r="CR26" t="str">
        <f ca="1">IFERROR(ADDRESS(MATCH(CR23,'Each Gender Events'!$A:$A,0) + 1,COLUMN(),2,1,"Each Gender Events")&amp;":"&amp;ADDRESS(1000,COLUMN(),2,1),"")</f>
        <v/>
      </c>
      <c r="CS26" t="str">
        <f ca="1">IFERROR(ADDRESS(MATCH(CS23,'Each Gender Events'!$A:$A,0) + 1,COLUMN(),2,1,"Each Gender Events")&amp;":"&amp;ADDRESS(1000,COLUMN(),2,1),"")</f>
        <v/>
      </c>
      <c r="CT26" t="str">
        <f ca="1">IFERROR(ADDRESS(MATCH(CT23,'Each Gender Events'!$A:$A,0) + 1,COLUMN(),2,1,"Each Gender Events")&amp;":"&amp;ADDRESS(1000,COLUMN(),2,1),"")</f>
        <v>'Each Gender Events'!CT$80:CT$1000</v>
      </c>
    </row>
    <row r="27" spans="1:98" s="27" customFormat="1" x14ac:dyDescent="0.3">
      <c r="A27" s="25" t="s">
        <v>57</v>
      </c>
      <c r="B27" s="26">
        <f>IF(B22 = 1, -1, B21)</f>
        <v>-1</v>
      </c>
      <c r="C27" s="26">
        <f t="shared" ref="C27:AM27" si="2">IF(C22 = 1, -1, C21)</f>
        <v>-1</v>
      </c>
      <c r="D27" s="26">
        <f>IF(D22 = 1, -1, D21)</f>
        <v>-1</v>
      </c>
      <c r="E27" s="26">
        <f t="shared" si="2"/>
        <v>-1</v>
      </c>
      <c r="F27" s="26">
        <f t="shared" si="2"/>
        <v>-1</v>
      </c>
      <c r="G27" s="26">
        <f t="shared" si="2"/>
        <v>-1</v>
      </c>
      <c r="H27" s="26">
        <f t="shared" si="2"/>
        <v>-1</v>
      </c>
      <c r="I27" s="26">
        <f t="shared" si="2"/>
        <v>-1</v>
      </c>
      <c r="J27" s="26">
        <f t="shared" si="2"/>
        <v>-1</v>
      </c>
      <c r="K27" s="26">
        <f t="shared" si="2"/>
        <v>-1</v>
      </c>
      <c r="L27" s="26">
        <f t="shared" si="2"/>
        <v>-1</v>
      </c>
      <c r="M27" s="26">
        <f t="shared" si="2"/>
        <v>-1</v>
      </c>
      <c r="N27" s="26">
        <f t="shared" si="2"/>
        <v>-1</v>
      </c>
      <c r="O27" s="26">
        <f t="shared" si="2"/>
        <v>-1</v>
      </c>
      <c r="P27" s="26">
        <f t="shared" si="2"/>
        <v>-1</v>
      </c>
      <c r="Q27" s="26">
        <f t="shared" si="2"/>
        <v>-1</v>
      </c>
      <c r="R27" s="26">
        <f t="shared" si="2"/>
        <v>-1</v>
      </c>
      <c r="S27" s="26">
        <f t="shared" si="2"/>
        <v>-1</v>
      </c>
      <c r="T27" s="26">
        <f t="shared" si="2"/>
        <v>-1</v>
      </c>
      <c r="U27" s="26">
        <f t="shared" si="2"/>
        <v>-1</v>
      </c>
      <c r="V27" s="26">
        <f t="shared" si="2"/>
        <v>-1</v>
      </c>
      <c r="W27" s="26">
        <f t="shared" si="2"/>
        <v>-1</v>
      </c>
      <c r="X27" s="26">
        <f t="shared" si="2"/>
        <v>-1</v>
      </c>
      <c r="Y27" s="26">
        <f t="shared" si="2"/>
        <v>-1</v>
      </c>
      <c r="Z27" s="26">
        <f t="shared" si="2"/>
        <v>-1</v>
      </c>
      <c r="AA27" s="26">
        <f t="shared" si="2"/>
        <v>-1</v>
      </c>
      <c r="AB27" s="26">
        <f t="shared" si="2"/>
        <v>-1</v>
      </c>
      <c r="AC27" s="26">
        <f t="shared" si="2"/>
        <v>-1</v>
      </c>
      <c r="AD27" s="26">
        <f t="shared" si="2"/>
        <v>0</v>
      </c>
      <c r="AE27" s="26">
        <f t="shared" si="2"/>
        <v>-1</v>
      </c>
      <c r="AF27" s="26">
        <f t="shared" si="2"/>
        <v>-1</v>
      </c>
      <c r="AG27" s="26">
        <f t="shared" si="2"/>
        <v>-1</v>
      </c>
      <c r="AH27" s="26">
        <f t="shared" si="2"/>
        <v>-1</v>
      </c>
      <c r="AI27" s="26">
        <f t="shared" si="2"/>
        <v>-1</v>
      </c>
      <c r="AJ27" s="26">
        <f t="shared" si="2"/>
        <v>-1</v>
      </c>
      <c r="AK27" s="26">
        <f>IF(AK22 = 1, -1, AK21)</f>
        <v>-1</v>
      </c>
      <c r="AL27" s="26">
        <f t="shared" si="2"/>
        <v>-1</v>
      </c>
      <c r="AM27" s="26">
        <f t="shared" si="2"/>
        <v>-1</v>
      </c>
      <c r="AN27" s="26">
        <f t="shared" ref="AN27:CT27" si="3">IF(AN22 = 1, -1, AN21)</f>
        <v>-1</v>
      </c>
      <c r="AO27" s="26">
        <f t="shared" si="3"/>
        <v>-1</v>
      </c>
      <c r="AP27" s="26">
        <f t="shared" si="3"/>
        <v>-1</v>
      </c>
      <c r="AQ27" s="26">
        <f t="shared" si="3"/>
        <v>-1</v>
      </c>
      <c r="AR27" s="26">
        <f t="shared" si="3"/>
        <v>-1</v>
      </c>
      <c r="AS27" s="26">
        <f t="shared" si="3"/>
        <v>-1</v>
      </c>
      <c r="AT27" s="26">
        <f t="shared" si="3"/>
        <v>-1</v>
      </c>
      <c r="AU27" s="26">
        <f t="shared" si="3"/>
        <v>-1</v>
      </c>
      <c r="AV27" s="26">
        <f t="shared" si="3"/>
        <v>-1</v>
      </c>
      <c r="AW27" s="26">
        <f t="shared" si="3"/>
        <v>-1</v>
      </c>
      <c r="AX27" s="26">
        <f t="shared" si="3"/>
        <v>-1</v>
      </c>
      <c r="AY27" s="26">
        <f t="shared" si="3"/>
        <v>-1</v>
      </c>
      <c r="AZ27" s="26">
        <f t="shared" si="3"/>
        <v>-1</v>
      </c>
      <c r="BA27" s="26">
        <f t="shared" si="3"/>
        <v>-1</v>
      </c>
      <c r="BB27" s="26">
        <f t="shared" si="3"/>
        <v>-1</v>
      </c>
      <c r="BC27" s="26">
        <f t="shared" si="3"/>
        <v>0</v>
      </c>
      <c r="BD27" s="26">
        <f t="shared" si="3"/>
        <v>-1</v>
      </c>
      <c r="BE27" s="26">
        <f t="shared" si="3"/>
        <v>-1</v>
      </c>
      <c r="BF27" s="26">
        <f t="shared" si="3"/>
        <v>-1</v>
      </c>
      <c r="BG27" s="26">
        <f t="shared" si="3"/>
        <v>-1</v>
      </c>
      <c r="BH27" s="26">
        <f t="shared" si="3"/>
        <v>-1</v>
      </c>
      <c r="BI27" s="26">
        <f t="shared" si="3"/>
        <v>-1</v>
      </c>
      <c r="BJ27" s="26">
        <f t="shared" si="3"/>
        <v>-1</v>
      </c>
      <c r="BK27" s="26">
        <f t="shared" si="3"/>
        <v>-1</v>
      </c>
      <c r="BL27" s="26">
        <f t="shared" si="3"/>
        <v>-1</v>
      </c>
      <c r="BM27" s="26">
        <f t="shared" si="3"/>
        <v>-1</v>
      </c>
      <c r="BN27" s="26">
        <f t="shared" si="3"/>
        <v>-1</v>
      </c>
      <c r="BO27" s="26">
        <f t="shared" si="3"/>
        <v>-1</v>
      </c>
      <c r="BP27" s="26">
        <f t="shared" si="3"/>
        <v>-1</v>
      </c>
      <c r="BQ27" s="26">
        <f t="shared" si="3"/>
        <v>-1</v>
      </c>
      <c r="BR27" s="26">
        <f t="shared" si="3"/>
        <v>-1</v>
      </c>
      <c r="BS27" s="26">
        <f t="shared" si="3"/>
        <v>-1</v>
      </c>
      <c r="BT27" s="26">
        <f t="shared" si="3"/>
        <v>-1</v>
      </c>
      <c r="BU27" s="26">
        <f t="shared" si="3"/>
        <v>-1</v>
      </c>
      <c r="BV27" s="26">
        <f t="shared" si="3"/>
        <v>-1</v>
      </c>
      <c r="BW27" s="26">
        <f t="shared" si="3"/>
        <v>-1</v>
      </c>
      <c r="BX27" s="26">
        <f t="shared" si="3"/>
        <v>-1</v>
      </c>
      <c r="BY27" s="26">
        <f t="shared" si="3"/>
        <v>-1</v>
      </c>
      <c r="BZ27" s="26">
        <f t="shared" si="3"/>
        <v>-1</v>
      </c>
      <c r="CA27" s="26">
        <f t="shared" si="3"/>
        <v>-1</v>
      </c>
      <c r="CB27" s="26">
        <f t="shared" si="3"/>
        <v>-1</v>
      </c>
      <c r="CC27" s="26">
        <f t="shared" si="3"/>
        <v>-1</v>
      </c>
      <c r="CD27" s="26">
        <f t="shared" si="3"/>
        <v>-1</v>
      </c>
      <c r="CE27" s="26">
        <f t="shared" si="3"/>
        <v>-1</v>
      </c>
      <c r="CF27" s="26">
        <f t="shared" si="3"/>
        <v>-1</v>
      </c>
      <c r="CG27" s="26">
        <f t="shared" si="3"/>
        <v>-1</v>
      </c>
      <c r="CH27" s="26">
        <f t="shared" si="3"/>
        <v>-1</v>
      </c>
      <c r="CI27" s="26">
        <f t="shared" si="3"/>
        <v>0</v>
      </c>
      <c r="CJ27" s="26">
        <f t="shared" si="3"/>
        <v>-1</v>
      </c>
      <c r="CK27" s="26">
        <f t="shared" si="3"/>
        <v>-1</v>
      </c>
      <c r="CL27" s="26">
        <f t="shared" si="3"/>
        <v>-1</v>
      </c>
      <c r="CM27" s="26">
        <f t="shared" si="3"/>
        <v>-1</v>
      </c>
      <c r="CN27" s="26">
        <f t="shared" si="3"/>
        <v>-1</v>
      </c>
      <c r="CO27" s="26">
        <f t="shared" si="3"/>
        <v>-1</v>
      </c>
      <c r="CP27" s="26">
        <f t="shared" si="3"/>
        <v>-1</v>
      </c>
      <c r="CQ27" s="26">
        <f t="shared" si="3"/>
        <v>-1</v>
      </c>
      <c r="CR27" s="26">
        <f t="shared" si="3"/>
        <v>-1</v>
      </c>
      <c r="CS27" s="26">
        <f t="shared" si="3"/>
        <v>-1</v>
      </c>
      <c r="CT27" s="26">
        <f t="shared" si="3"/>
        <v>-1</v>
      </c>
    </row>
    <row r="28" spans="1:98" x14ac:dyDescent="0.3">
      <c r="A28" s="17" t="s">
        <v>58</v>
      </c>
      <c r="B28" s="23">
        <f>IF(B22=1,COUNTIF('Each Gender Events'!B:B,"="&amp;B27),B22-1)</f>
        <v>-1</v>
      </c>
      <c r="C28" s="23">
        <f>IF(C22=1,COUNTIF('Each Gender Events'!C:C,"="&amp;C27),C22-1)</f>
        <v>-1</v>
      </c>
      <c r="D28" s="23">
        <f>IF(D22=1,COUNTIF('Each Gender Events'!D:D,"="&amp;D27),D22-1)</f>
        <v>-1</v>
      </c>
      <c r="E28" s="23">
        <f>IF(E22=1,COUNTIF('Each Gender Events'!E:E,"="&amp;E27),E22-1)</f>
        <v>-1</v>
      </c>
      <c r="F28" s="23">
        <f>IF(F22=1,COUNTIF('Each Gender Events'!F:F,"="&amp;F27),F22-1)</f>
        <v>-4</v>
      </c>
      <c r="G28" s="23">
        <f>IF(G22=1,COUNTIF('Each Gender Events'!G:G,"="&amp;G27),G22-1)</f>
        <v>-1</v>
      </c>
      <c r="H28" s="23">
        <f>IF(H22=1,COUNTIF('Each Gender Events'!H:H,"="&amp;H27),H22-1)</f>
        <v>-1</v>
      </c>
      <c r="I28" s="23">
        <f>IF(I22=1,COUNTIF('Each Gender Events'!I:I,"="&amp;I27),I22-1)</f>
        <v>-1</v>
      </c>
      <c r="J28" s="23">
        <f>IF(J22=1,COUNTIF('Each Gender Events'!J:J,"="&amp;J27),J22-1)</f>
        <v>0</v>
      </c>
      <c r="K28" s="23">
        <f>IF(K22=1,COUNTIF('Each Gender Events'!K:K,"="&amp;K27),K22-1)</f>
        <v>-1</v>
      </c>
      <c r="L28" s="23">
        <f>IF(L22=1,COUNTIF('Each Gender Events'!L:L,"="&amp;L27),L22-1)</f>
        <v>-4</v>
      </c>
      <c r="M28" s="23">
        <f>IF(M22=1,COUNTIF('Each Gender Events'!M:M,"="&amp;M27),M22-1)</f>
        <v>-4</v>
      </c>
      <c r="N28" s="23">
        <f>IF(N22=1,COUNTIF('Each Gender Events'!N:N,"="&amp;N27),N22-1)</f>
        <v>-1</v>
      </c>
      <c r="O28" s="23">
        <f>IF(O22=1,COUNTIF('Each Gender Events'!O:O,"="&amp;O27),O22-1)</f>
        <v>0</v>
      </c>
      <c r="P28" s="23">
        <f>IF(P22=1,COUNTIF('Each Gender Events'!P:P,"="&amp;P27),P22-1)</f>
        <v>-1</v>
      </c>
      <c r="Q28" s="23">
        <f>IF(Q22=1,COUNTIF('Each Gender Events'!Q:Q,"="&amp;Q27),Q22-1)</f>
        <v>-1</v>
      </c>
      <c r="R28" s="23">
        <f>IF(R22=1,COUNTIF('Each Gender Events'!R:R,"="&amp;R27),R22-1)</f>
        <v>-1</v>
      </c>
      <c r="S28" s="23">
        <f>IF(S22=1,COUNTIF('Each Gender Events'!S:S,"="&amp;S27),S22-1)</f>
        <v>-1</v>
      </c>
      <c r="T28" s="23">
        <f>IF(T22=1,COUNTIF('Each Gender Events'!T:T,"="&amp;T27),T22-1)</f>
        <v>-1</v>
      </c>
      <c r="U28" s="23">
        <f>IF(U22=1,COUNTIF('Each Gender Events'!U:U,"="&amp;U27),U22-1)</f>
        <v>-1</v>
      </c>
      <c r="V28" s="23">
        <f>IF(V22=1,COUNTIF('Each Gender Events'!V:V,"="&amp;V27),V22-1)</f>
        <v>-1</v>
      </c>
      <c r="W28" s="23">
        <f>IF(W22=1,COUNTIF('Each Gender Events'!W:W,"="&amp;W27),W22-1)</f>
        <v>-1</v>
      </c>
      <c r="X28" s="23">
        <f>IF(X22=1,COUNTIF('Each Gender Events'!X:X,"="&amp;X27),X22-1)</f>
        <v>0</v>
      </c>
      <c r="Y28" s="23">
        <f>IF(Y22=1,COUNTIF('Each Gender Events'!Y:Y,"="&amp;Y27),Y22-1)</f>
        <v>0</v>
      </c>
      <c r="Z28" s="23">
        <f>IF(Z22=1,COUNTIF('Each Gender Events'!Z:Z,"="&amp;Z27),Z22-1)</f>
        <v>-1</v>
      </c>
      <c r="AA28" s="23">
        <f>IF(AA22=1,COUNTIF('Each Gender Events'!AA:AA,"="&amp;AA27),AA22-1)</f>
        <v>-1</v>
      </c>
      <c r="AB28" s="23">
        <f>IF(AB22=1,COUNTIF('Each Gender Events'!AB:AB,"="&amp;AB27),AB22-1)</f>
        <v>-1</v>
      </c>
      <c r="AC28" s="23">
        <f>IF(AC22=1,COUNTIF('Each Gender Events'!AC:AC,"="&amp;AC27),AC22-1)</f>
        <v>-1</v>
      </c>
      <c r="AD28" s="23">
        <f>IF(AD22=1,COUNTIF('Each Gender Events'!AD:AD,"="&amp;AD27),AD22-1)</f>
        <v>92</v>
      </c>
      <c r="AE28" s="23">
        <f>IF(AE22=1,COUNTIF('Each Gender Events'!AE:AE,"="&amp;AE27),AE22-1)</f>
        <v>-1</v>
      </c>
      <c r="AF28" s="23">
        <f>IF(AF22=1,COUNTIF('Each Gender Events'!AF:AF,"="&amp;AF27),AF22-1)</f>
        <v>-1</v>
      </c>
      <c r="AG28" s="23">
        <f>IF(AG22=1,COUNTIF('Each Gender Events'!AG:AG,"="&amp;AG27),AG22-1)</f>
        <v>-1</v>
      </c>
      <c r="AH28" s="23">
        <f>IF(AH22=1,COUNTIF('Each Gender Events'!AH:AH,"="&amp;AH27),AH22-1)</f>
        <v>0</v>
      </c>
      <c r="AI28" s="23">
        <f>IF(AI22=1,COUNTIF('Each Gender Events'!AI:AI,"="&amp;AI27),AI22-1)</f>
        <v>-1</v>
      </c>
      <c r="AJ28" s="23">
        <f>IF(AJ22=1,COUNTIF('Each Gender Events'!AJ:AJ,"="&amp;AJ27),AJ22-1)</f>
        <v>-1</v>
      </c>
      <c r="AK28" s="23">
        <f>IF(AK22=1,COUNTIF('Each Gender Events'!AK:AK,"="&amp;AK27),AK22-1)</f>
        <v>-1</v>
      </c>
      <c r="AL28" s="23">
        <f>IF(AL22=1,COUNTIF('Each Gender Events'!AL:AL,"="&amp;AL27),AL22-1)</f>
        <v>-1</v>
      </c>
      <c r="AM28" s="23">
        <f>IF(AM22=1,COUNTIF('Each Gender Events'!AM:AM,"="&amp;AM27),AM22-1)</f>
        <v>-1</v>
      </c>
      <c r="AN28" s="23">
        <f>IF(AN22=1,COUNTIF('Each Gender Events'!AN:AN,"="&amp;AN27),AN22-1)</f>
        <v>-1</v>
      </c>
      <c r="AO28" s="23">
        <f>IF(AO22=1,COUNTIF('Each Gender Events'!AO:AO,"="&amp;AO27),AO22-1)</f>
        <v>-1</v>
      </c>
      <c r="AP28" s="23">
        <f>IF(AP22=1,COUNTIF('Each Gender Events'!AP:AP,"="&amp;AP27),AP22-1)</f>
        <v>-1</v>
      </c>
      <c r="AQ28" s="23">
        <f>IF(AQ22=1,COUNTIF('Each Gender Events'!AQ:AQ,"="&amp;AQ27),AQ22-1)</f>
        <v>-1</v>
      </c>
      <c r="AR28" s="23">
        <f>IF(AR22=1,COUNTIF('Each Gender Events'!AR:AR,"="&amp;AR27),AR22-1)</f>
        <v>-1</v>
      </c>
      <c r="AS28" s="23">
        <f>IF(AS22=1,COUNTIF('Each Gender Events'!AS:AS,"="&amp;AS27),AS22-1)</f>
        <v>-1</v>
      </c>
      <c r="AT28" s="23">
        <f>IF(AT22=1,COUNTIF('Each Gender Events'!AT:AT,"="&amp;AT27),AT22-1)</f>
        <v>-1</v>
      </c>
      <c r="AU28" s="23">
        <f>IF(AU22=1,COUNTIF('Each Gender Events'!AU:AU,"="&amp;AU27),AU22-1)</f>
        <v>-1</v>
      </c>
      <c r="AV28" s="23">
        <f>IF(AV22=1,COUNTIF('Each Gender Events'!AV:AV,"="&amp;AV27),AV22-1)</f>
        <v>-1</v>
      </c>
      <c r="AW28" s="23">
        <f>IF(AW22=1,COUNTIF('Each Gender Events'!AW:AW,"="&amp;AW27),AW22-1)</f>
        <v>-1</v>
      </c>
      <c r="AX28" s="23">
        <f>IF(AX22=1,COUNTIF('Each Gender Events'!AX:AX,"="&amp;AX27),AX22-1)</f>
        <v>-1</v>
      </c>
      <c r="AY28" s="23">
        <f>IF(AY22=1,COUNTIF('Each Gender Events'!AY:AY,"="&amp;AY27),AY22-1)</f>
        <v>-1</v>
      </c>
      <c r="AZ28" s="23">
        <f>IF(AZ22=1,COUNTIF('Each Gender Events'!AZ:AZ,"="&amp;AZ27),AZ22-1)</f>
        <v>-1</v>
      </c>
      <c r="BA28" s="23">
        <f>IF(BA22=1,COUNTIF('Each Gender Events'!BA:BA,"="&amp;BA27),BA22-1)</f>
        <v>-4</v>
      </c>
      <c r="BB28" s="23">
        <f>IF(BB22=1,COUNTIF('Each Gender Events'!BB:BB,"="&amp;BB27),BB22-1)</f>
        <v>-1</v>
      </c>
      <c r="BC28" s="23">
        <f>IF(BC22=1,COUNTIF('Each Gender Events'!BC:BC,"="&amp;BC27),BC22-1)</f>
        <v>92</v>
      </c>
      <c r="BD28" s="23">
        <f>IF(BD22=1,COUNTIF('Each Gender Events'!BD:BD,"="&amp;BD27),BD22-1)</f>
        <v>-1</v>
      </c>
      <c r="BE28" s="23">
        <f>IF(BE22=1,COUNTIF('Each Gender Events'!BE:BE,"="&amp;BE27),BE22-1)</f>
        <v>-1</v>
      </c>
      <c r="BF28" s="23">
        <f>IF(BF22=1,COUNTIF('Each Gender Events'!BF:BF,"="&amp;BF27),BF22-1)</f>
        <v>0</v>
      </c>
      <c r="BG28" s="23">
        <f>IF(BG22=1,COUNTIF('Each Gender Events'!BG:BG,"="&amp;BG27),BG22-1)</f>
        <v>0</v>
      </c>
      <c r="BH28" s="23">
        <f>IF(BH22=1,COUNTIF('Each Gender Events'!BH:BH,"="&amp;BH27),BH22-1)</f>
        <v>-1</v>
      </c>
      <c r="BI28" s="23">
        <f>IF(BI22=1,COUNTIF('Each Gender Events'!BI:BI,"="&amp;BI27),BI22-1)</f>
        <v>-1</v>
      </c>
      <c r="BJ28" s="23">
        <f>IF(BJ22=1,COUNTIF('Each Gender Events'!BJ:BJ,"="&amp;BJ27),BJ22-1)</f>
        <v>-1</v>
      </c>
      <c r="BK28" s="23">
        <f>IF(BK22=1,COUNTIF('Each Gender Events'!BK:BK,"="&amp;BK27),BK22-1)</f>
        <v>-1</v>
      </c>
      <c r="BL28" s="23">
        <f>IF(BL22=1,COUNTIF('Each Gender Events'!BL:BL,"="&amp;BL27),BL22-1)</f>
        <v>-1</v>
      </c>
      <c r="BM28" s="23">
        <f>IF(BM22=1,COUNTIF('Each Gender Events'!BM:BM,"="&amp;BM27),BM22-1)</f>
        <v>-4</v>
      </c>
      <c r="BN28" s="23">
        <f>IF(BN22=1,COUNTIF('Each Gender Events'!BN:BN,"="&amp;BN27),BN22-1)</f>
        <v>-4</v>
      </c>
      <c r="BO28" s="23">
        <f>IF(BO22=1,COUNTIF('Each Gender Events'!BO:BO,"="&amp;BO27),BO22-1)</f>
        <v>-1</v>
      </c>
      <c r="BP28" s="23">
        <f>IF(BP22=1,COUNTIF('Each Gender Events'!BP:BP,"="&amp;BP27),BP22-1)</f>
        <v>-1</v>
      </c>
      <c r="BQ28" s="23">
        <f>IF(BQ22=1,COUNTIF('Each Gender Events'!BQ:BQ,"="&amp;BQ27),BQ22-1)</f>
        <v>-1</v>
      </c>
      <c r="BR28" s="23">
        <f>IF(BR22=1,COUNTIF('Each Gender Events'!BR:BR,"="&amp;BR27),BR22-1)</f>
        <v>0</v>
      </c>
      <c r="BS28" s="23">
        <f>IF(BS22=1,COUNTIF('Each Gender Events'!BS:BS,"="&amp;BS27),BS22-1)</f>
        <v>0</v>
      </c>
      <c r="BT28" s="23">
        <f>IF(BT22=1,COUNTIF('Each Gender Events'!BT:BT,"="&amp;BT27),BT22-1)</f>
        <v>0</v>
      </c>
      <c r="BU28" s="23">
        <f>IF(BU22=1,COUNTIF('Each Gender Events'!BU:BU,"="&amp;BU27),BU22-1)</f>
        <v>-1</v>
      </c>
      <c r="BV28" s="23">
        <f>IF(BV22=1,COUNTIF('Each Gender Events'!BV:BV,"="&amp;BV27),BV22-1)</f>
        <v>-1</v>
      </c>
      <c r="BW28" s="23">
        <f>IF(BW22=1,COUNTIF('Each Gender Events'!BW:BW,"="&amp;BW27),BW22-1)</f>
        <v>-1</v>
      </c>
      <c r="BX28" s="23">
        <f>IF(BX22=1,COUNTIF('Each Gender Events'!BX:BX,"="&amp;BX27),BX22-1)</f>
        <v>-1</v>
      </c>
      <c r="BY28" s="23">
        <f>IF(BY22=1,COUNTIF('Each Gender Events'!BY:BY,"="&amp;BY27),BY22-1)</f>
        <v>-4</v>
      </c>
      <c r="BZ28" s="23">
        <f>IF(BZ22=1,COUNTIF('Each Gender Events'!BZ:BZ,"="&amp;BZ27),BZ22-1)</f>
        <v>-4</v>
      </c>
      <c r="CA28" s="23">
        <f>IF(CA22=1,COUNTIF('Each Gender Events'!CA:CA,"="&amp;CA27),CA22-1)</f>
        <v>-1</v>
      </c>
      <c r="CB28" s="23">
        <f>IF(CB22=1,COUNTIF('Each Gender Events'!CB:CB,"="&amp;CB27),CB22-1)</f>
        <v>-1</v>
      </c>
      <c r="CC28" s="23">
        <f>IF(CC22=1,COUNTIF('Each Gender Events'!CC:CC,"="&amp;CC27),CC22-1)</f>
        <v>0</v>
      </c>
      <c r="CD28" s="23">
        <f>IF(CD22=1,COUNTIF('Each Gender Events'!CD:CD,"="&amp;CD27),CD22-1)</f>
        <v>0</v>
      </c>
      <c r="CE28" s="23">
        <f>IF(CE22=1,COUNTIF('Each Gender Events'!CE:CE,"="&amp;CE27),CE22-1)</f>
        <v>-4</v>
      </c>
      <c r="CF28" s="23">
        <f>IF(CF22=1,COUNTIF('Each Gender Events'!CF:CF,"="&amp;CF27),CF22-1)</f>
        <v>0</v>
      </c>
      <c r="CG28" s="23">
        <f>IF(CG22=1,COUNTIF('Each Gender Events'!CG:CG,"="&amp;CG27),CG22-1)</f>
        <v>-1</v>
      </c>
      <c r="CH28" s="23">
        <f>IF(CH22=1,COUNTIF('Each Gender Events'!CH:CH,"="&amp;CH27),CH22-1)</f>
        <v>-1</v>
      </c>
      <c r="CI28" s="23">
        <f>IF(CI22=1,COUNTIF('Each Gender Events'!CI:CI,"="&amp;CI27),CI22-1)</f>
        <v>92</v>
      </c>
      <c r="CJ28" s="23">
        <f>IF(CJ22=1,COUNTIF('Each Gender Events'!CJ:CJ,"="&amp;CJ27),CJ22-1)</f>
        <v>-1</v>
      </c>
      <c r="CK28" s="23">
        <f>IF(CK22=1,COUNTIF('Each Gender Events'!CK:CK,"="&amp;CK27),CK22-1)</f>
        <v>-1</v>
      </c>
      <c r="CL28" s="23">
        <f>IF(CL22=1,COUNTIF('Each Gender Events'!CL:CL,"="&amp;CL27),CL22-1)</f>
        <v>-4</v>
      </c>
      <c r="CM28" s="23">
        <f>IF(CM22=1,COUNTIF('Each Gender Events'!CM:CM,"="&amp;CM27),CM22-1)</f>
        <v>-1</v>
      </c>
      <c r="CN28" s="23">
        <f>IF(CN22=1,COUNTIF('Each Gender Events'!CN:CN,"="&amp;CN27),CN22-1)</f>
        <v>-1</v>
      </c>
      <c r="CO28" s="23">
        <f>IF(CO22=1,COUNTIF('Each Gender Events'!CO:CO,"="&amp;CO27),CO22-1)</f>
        <v>-1</v>
      </c>
      <c r="CP28" s="23">
        <f>IF(CP22=1,COUNTIF('Each Gender Events'!CP:CP,"="&amp;CP27),CP22-1)</f>
        <v>-1</v>
      </c>
      <c r="CQ28" s="23">
        <f>IF(CQ22=1,COUNTIF('Each Gender Events'!CQ:CQ,"="&amp;CQ27),CQ22-1)</f>
        <v>-1</v>
      </c>
      <c r="CR28" s="23">
        <f>IF(CR22=1,COUNTIF('Each Gender Events'!CR:CR,"="&amp;CR27),CR22-1)</f>
        <v>-1</v>
      </c>
      <c r="CS28" s="23">
        <f>IF(CS22=1,COUNTIF('Each Gender Events'!CS:CS,"="&amp;CS27),CS22-1)</f>
        <v>-1</v>
      </c>
      <c r="CT28" s="23">
        <f>IF(CT22=1,COUNTIF('Each Gender Events'!CT:CT,"="&amp;CT27),CT22-1)</f>
        <v>0</v>
      </c>
    </row>
    <row r="29" spans="1:98" x14ac:dyDescent="0.3">
      <c r="A29" s="17" t="s">
        <v>59</v>
      </c>
      <c r="B29" s="23" t="str">
        <f ca="1">IF(B27&gt;0, IF(B22 &gt; 1, IF(B27&gt;0, INDIRECT(ADDRESS(MATCH(B27,INDIRECT(B26),0)+B25-1,1,4,TRUE,"Each Gender Events")), ""), INDIRECT(ADDRESS(MATCH(B27,'Each Gender Events'!B:B,0),1,4,TRUE,"Each Gender Events"))), "")</f>
        <v/>
      </c>
      <c r="C29" s="23" t="str">
        <f ca="1">IF(C27&gt;0, IF(C22 &gt; 1, IF(C27&gt;0, INDIRECT(ADDRESS(MATCH(C27,INDIRECT(C26),0)+C25-1,1,4,TRUE,"Each Gender Events")), ""), INDIRECT(ADDRESS(MATCH(C27,'Each Gender Events'!C:C,0),1,4,TRUE,"Each Gender Events"))), "")</f>
        <v/>
      </c>
      <c r="D29" s="23" t="str">
        <f ca="1">IF(D27&gt;0, IF(D22 &gt; 1, IF(D27&gt;0, INDIRECT(ADDRESS(MATCH(D27,INDIRECT(D26),0)+D25-1,1,4,TRUE,"Each Gender Events")), ""), INDIRECT(ADDRESS(MATCH(D27,'Each Gender Events'!D:D,0),1,4,TRUE,"Each Gender Events"))), "")</f>
        <v/>
      </c>
      <c r="E29" s="23" t="str">
        <f ca="1">IF(E27&gt;0, IF(E22 &gt; 1, IF(E27&gt;0, INDIRECT(ADDRESS(MATCH(E27,INDIRECT(E26),0)+E25-1,1,4,TRUE,"Each Gender Events")), ""), INDIRECT(ADDRESS(MATCH(E27,'Each Gender Events'!E:E,0),1,4,TRUE,"Each Gender Events"))), "")</f>
        <v/>
      </c>
      <c r="F29" s="23" t="str">
        <f ca="1">IF(F27&gt;0, IF(F22 &gt; 1, IF(F27&gt;0, INDIRECT(ADDRESS(MATCH(F27,INDIRECT(F26),0)+F25-1,1,4,TRUE,"Each Gender Events")), ""), INDIRECT(ADDRESS(MATCH(F27,'Each Gender Events'!F:F,0),1,4,TRUE,"Each Gender Events"))), "")</f>
        <v/>
      </c>
      <c r="G29" s="23" t="str">
        <f ca="1">IF(G27&gt;0, IF(G22 &gt; 1, IF(G27&gt;0, INDIRECT(ADDRESS(MATCH(G27,INDIRECT(G26),0)+G25-1,1,4,TRUE,"Each Gender Events")), ""), INDIRECT(ADDRESS(MATCH(G27,'Each Gender Events'!G:G,0),1,4,TRUE,"Each Gender Events"))), "")</f>
        <v/>
      </c>
      <c r="H29" s="23" t="str">
        <f ca="1">IF(H27&gt;0, IF(H22 &gt; 1, IF(H27&gt;0, INDIRECT(ADDRESS(MATCH(H27,INDIRECT(H26),0)+H25-1,1,4,TRUE,"Each Gender Events")), ""), INDIRECT(ADDRESS(MATCH(H27,'Each Gender Events'!H:H,0),1,4,TRUE,"Each Gender Events"))), "")</f>
        <v/>
      </c>
      <c r="I29" s="23" t="str">
        <f ca="1">IF(I27&gt;0, IF(I22 &gt; 1, IF(I27&gt;0, INDIRECT(ADDRESS(MATCH(I27,INDIRECT(I26),0)+I25-1,1,4,TRUE,"Each Gender Events")), ""), INDIRECT(ADDRESS(MATCH(I27,'Each Gender Events'!I:I,0),1,4,TRUE,"Each Gender Events"))), "")</f>
        <v/>
      </c>
      <c r="J29" s="23" t="str">
        <f ca="1">IF(J27&gt;0, IF(J22 &gt; 1, IF(J27&gt;0, INDIRECT(ADDRESS(MATCH(J27,INDIRECT(J26),0)+J25-1,1,4,TRUE,"Each Gender Events")), ""), INDIRECT(ADDRESS(MATCH(J27,'Each Gender Events'!J:J,0),1,4,TRUE,"Each Gender Events"))), "")</f>
        <v/>
      </c>
      <c r="K29" s="23" t="str">
        <f ca="1">IF(K27&gt;0, IF(K22 &gt; 1, IF(K27&gt;0, INDIRECT(ADDRESS(MATCH(K27,INDIRECT(K26),0)+K25-1,1,4,TRUE,"Each Gender Events")), ""), INDIRECT(ADDRESS(MATCH(K27,'Each Gender Events'!K:K,0),1,4,TRUE,"Each Gender Events"))), "")</f>
        <v/>
      </c>
      <c r="L29" s="23" t="str">
        <f ca="1">IF(L27&gt;0, IF(L22 &gt; 1, IF(L27&gt;0, INDIRECT(ADDRESS(MATCH(L27,INDIRECT(L26),0)+L25-1,1,4,TRUE,"Each Gender Events")), ""), INDIRECT(ADDRESS(MATCH(L27,'Each Gender Events'!L:L,0),1,4,TRUE,"Each Gender Events"))), "")</f>
        <v/>
      </c>
      <c r="M29" s="23" t="str">
        <f ca="1">IF(M27&gt;0, IF(M22 &gt; 1, IF(M27&gt;0, INDIRECT(ADDRESS(MATCH(M27,INDIRECT(M26),0)+M25-1,1,4,TRUE,"Each Gender Events")), ""), INDIRECT(ADDRESS(MATCH(M27,'Each Gender Events'!M:M,0),1,4,TRUE,"Each Gender Events"))), "")</f>
        <v/>
      </c>
      <c r="N29" s="23" t="str">
        <f ca="1">IF(N27&gt;0, IF(N22 &gt; 1, IF(N27&gt;0, INDIRECT(ADDRESS(MATCH(N27,INDIRECT(N26),0)+N25-1,1,4,TRUE,"Each Gender Events")), ""), INDIRECT(ADDRESS(MATCH(N27,'Each Gender Events'!N:N,0),1,4,TRUE,"Each Gender Events"))), "")</f>
        <v/>
      </c>
      <c r="O29" s="23" t="str">
        <f ca="1">IF(O27&gt;0, IF(O22 &gt; 1, IF(O27&gt;0, INDIRECT(ADDRESS(MATCH(O27,INDIRECT(O26),0)+O25-1,1,4,TRUE,"Each Gender Events")), ""), INDIRECT(ADDRESS(MATCH(O27,'Each Gender Events'!O:O,0),1,4,TRUE,"Each Gender Events"))), "")</f>
        <v/>
      </c>
      <c r="P29" s="23" t="str">
        <f ca="1">IF(P27&gt;0, IF(P22 &gt; 1, IF(P27&gt;0, INDIRECT(ADDRESS(MATCH(P27,INDIRECT(P26),0)+P25-1,1,4,TRUE,"Each Gender Events")), ""), INDIRECT(ADDRESS(MATCH(P27,'Each Gender Events'!P:P,0),1,4,TRUE,"Each Gender Events"))), "")</f>
        <v/>
      </c>
      <c r="Q29" s="23" t="str">
        <f ca="1">IF(Q27&gt;0, IF(Q22 &gt; 1, IF(Q27&gt;0, INDIRECT(ADDRESS(MATCH(Q27,INDIRECT(Q26),0)+Q25-1,1,4,TRUE,"Each Gender Events")), ""), INDIRECT(ADDRESS(MATCH(Q27,'Each Gender Events'!Q:Q,0),1,4,TRUE,"Each Gender Events"))), "")</f>
        <v/>
      </c>
      <c r="R29" s="23" t="str">
        <f ca="1">IF(R27&gt;0, IF(R22 &gt; 1, IF(R27&gt;0, INDIRECT(ADDRESS(MATCH(R27,INDIRECT(R26),0)+R25-1,1,4,TRUE,"Each Gender Events")), ""), INDIRECT(ADDRESS(MATCH(R27,'Each Gender Events'!R:R,0),1,4,TRUE,"Each Gender Events"))), "")</f>
        <v/>
      </c>
      <c r="S29" s="23" t="str">
        <f ca="1">IF(S27&gt;0, IF(S22 &gt; 1, IF(S27&gt;0, INDIRECT(ADDRESS(MATCH(S27,INDIRECT(S26),0)+S25-1,1,4,TRUE,"Each Gender Events")), ""), INDIRECT(ADDRESS(MATCH(S27,'Each Gender Events'!S:S,0),1,4,TRUE,"Each Gender Events"))), "")</f>
        <v/>
      </c>
      <c r="T29" s="23" t="str">
        <f ca="1">IF(T27&gt;0, IF(T22 &gt; 1, IF(T27&gt;0, INDIRECT(ADDRESS(MATCH(T27,INDIRECT(T26),0)+T25-1,1,4,TRUE,"Each Gender Events")), ""), INDIRECT(ADDRESS(MATCH(T27,'Each Gender Events'!T:T,0),1,4,TRUE,"Each Gender Events"))), "")</f>
        <v/>
      </c>
      <c r="U29" s="23" t="str">
        <f ca="1">IF(U27&gt;0, IF(U22 &gt; 1, IF(U27&gt;0, INDIRECT(ADDRESS(MATCH(U27,INDIRECT(U26),0)+U25-1,1,4,TRUE,"Each Gender Events")), ""), INDIRECT(ADDRESS(MATCH(U27,'Each Gender Events'!U:U,0),1,4,TRUE,"Each Gender Events"))), "")</f>
        <v/>
      </c>
      <c r="V29" s="23" t="str">
        <f ca="1">IF(V27&gt;0, IF(V22 &gt; 1, IF(V27&gt;0, INDIRECT(ADDRESS(MATCH(V27,INDIRECT(V26),0)+V25-1,1,4,TRUE,"Each Gender Events")), ""), INDIRECT(ADDRESS(MATCH(V27,'Each Gender Events'!V:V,0),1,4,TRUE,"Each Gender Events"))), "")</f>
        <v/>
      </c>
      <c r="W29" s="23" t="str">
        <f ca="1">IF(W27&gt;0, IF(W22 &gt; 1, IF(W27&gt;0, INDIRECT(ADDRESS(MATCH(W27,INDIRECT(W26),0)+W25-1,1,4,TRUE,"Each Gender Events")), ""), INDIRECT(ADDRESS(MATCH(W27,'Each Gender Events'!W:W,0),1,4,TRUE,"Each Gender Events"))), "")</f>
        <v/>
      </c>
      <c r="X29" s="23" t="str">
        <f ca="1">IF(X27&gt;0, IF(X22 &gt; 1, IF(X27&gt;0, INDIRECT(ADDRESS(MATCH(X27,INDIRECT(X26),0)+X25-1,1,4,TRUE,"Each Gender Events")), ""), INDIRECT(ADDRESS(MATCH(X27,'Each Gender Events'!X:X,0),1,4,TRUE,"Each Gender Events"))), "")</f>
        <v/>
      </c>
      <c r="Y29" s="23" t="str">
        <f ca="1">IF(Y27&gt;0, IF(Y22 &gt; 1, IF(Y27&gt;0, INDIRECT(ADDRESS(MATCH(Y27,INDIRECT(Y26),0)+Y25-1,1,4,TRUE,"Each Gender Events")), ""), INDIRECT(ADDRESS(MATCH(Y27,'Each Gender Events'!Y:Y,0),1,4,TRUE,"Each Gender Events"))), "")</f>
        <v/>
      </c>
      <c r="Z29" s="23" t="str">
        <f ca="1">IF(Z27&gt;0, IF(Z22 &gt; 1, IF(Z27&gt;0, INDIRECT(ADDRESS(MATCH(Z27,INDIRECT(Z26),0)+Z25-1,1,4,TRUE,"Each Gender Events")), ""), INDIRECT(ADDRESS(MATCH(Z27,'Each Gender Events'!Z:Z,0),1,4,TRUE,"Each Gender Events"))), "")</f>
        <v/>
      </c>
      <c r="AA29" s="23" t="str">
        <f ca="1">IF(AA27&gt;0, IF(AA22 &gt; 1, IF(AA27&gt;0, INDIRECT(ADDRESS(MATCH(AA27,INDIRECT(AA26),0)+AA25-1,1,4,TRUE,"Each Gender Events")), ""), INDIRECT(ADDRESS(MATCH(AA27,'Each Gender Events'!AA:AA,0),1,4,TRUE,"Each Gender Events"))), "")</f>
        <v/>
      </c>
      <c r="AB29" s="23" t="str">
        <f ca="1">IF(AB27&gt;0, IF(AB22 &gt; 1, IF(AB27&gt;0, INDIRECT(ADDRESS(MATCH(AB27,INDIRECT(AB26),0)+AB25-1,1,4,TRUE,"Each Gender Events")), ""), INDIRECT(ADDRESS(MATCH(AB27,'Each Gender Events'!AB:AB,0),1,4,TRUE,"Each Gender Events"))), "")</f>
        <v/>
      </c>
      <c r="AC29" s="23" t="str">
        <f ca="1">IF(AC27&gt;0, IF(AC22 &gt; 1, IF(AC27&gt;0, INDIRECT(ADDRESS(MATCH(AC27,INDIRECT(AC26),0)+AC25-1,1,4,TRUE,"Each Gender Events")), ""), INDIRECT(ADDRESS(MATCH(AC27,'Each Gender Events'!AC:AC,0),1,4,TRUE,"Each Gender Events"))), "")</f>
        <v/>
      </c>
      <c r="AD29" s="23" t="str">
        <f ca="1">IF(AD27&gt;0, IF(AD22 &gt; 1, IF(AD27&gt;0, INDIRECT(ADDRESS(MATCH(AD27,INDIRECT(AD26),0)+AD25-1,1,4,TRUE,"Each Gender Events")), ""), INDIRECT(ADDRESS(MATCH(AD27,'Each Gender Events'!AD:AD,0),1,4,TRUE,"Each Gender Events"))), "")</f>
        <v/>
      </c>
      <c r="AE29" s="23" t="str">
        <f ca="1">IF(AE27&gt;0, IF(AE22 &gt; 1, IF(AE27&gt;0, INDIRECT(ADDRESS(MATCH(AE27,INDIRECT(AE26),0)+AE25-1,1,4,TRUE,"Each Gender Events")), ""), INDIRECT(ADDRESS(MATCH(AE27,'Each Gender Events'!AE:AE,0),1,4,TRUE,"Each Gender Events"))), "")</f>
        <v/>
      </c>
      <c r="AF29" s="23" t="str">
        <f ca="1">IF(AF27&gt;0, IF(AF22 &gt; 1, IF(AF27&gt;0, INDIRECT(ADDRESS(MATCH(AF27,INDIRECT(AF26),0)+AF25-1,1,4,TRUE,"Each Gender Events")), ""), INDIRECT(ADDRESS(MATCH(AF27,'Each Gender Events'!AF:AF,0),1,4,TRUE,"Each Gender Events"))), "")</f>
        <v/>
      </c>
      <c r="AG29" s="23" t="str">
        <f ca="1">IF(AG27&gt;0, IF(AG22 &gt; 1, IF(AG27&gt;0, INDIRECT(ADDRESS(MATCH(AG27,INDIRECT(AG26),0)+AG25-1,1,4,TRUE,"Each Gender Events")), ""), INDIRECT(ADDRESS(MATCH(AG27,'Each Gender Events'!AG:AG,0),1,4,TRUE,"Each Gender Events"))), "")</f>
        <v/>
      </c>
      <c r="AH29" s="23" t="str">
        <f ca="1">IF(AH27&gt;0, IF(AH22 &gt; 1, IF(AH27&gt;0, INDIRECT(ADDRESS(MATCH(AH27,INDIRECT(AH26),0)+AH25-1,1,4,TRUE,"Each Gender Events")), ""), INDIRECT(ADDRESS(MATCH(AH27,'Each Gender Events'!AH:AH,0),1,4,TRUE,"Each Gender Events"))), "")</f>
        <v/>
      </c>
      <c r="AI29" s="23" t="str">
        <f ca="1">IF(AI27&gt;0, IF(AI22 &gt; 1, IF(AI27&gt;0, INDIRECT(ADDRESS(MATCH(AI27,INDIRECT(AI26),0)+AI25-1,1,4,TRUE,"Each Gender Events")), ""), INDIRECT(ADDRESS(MATCH(AI27,'Each Gender Events'!AI:AI,0),1,4,TRUE,"Each Gender Events"))), "")</f>
        <v/>
      </c>
      <c r="AJ29" s="23" t="str">
        <f ca="1">IF(AJ27&gt;0, IF(AJ22 &gt; 1, IF(AJ27&gt;0, INDIRECT(ADDRESS(MATCH(AJ27,INDIRECT(AJ26),0)+AJ25-1,1,4,TRUE,"Each Gender Events")), ""), INDIRECT(ADDRESS(MATCH(AJ27,'Each Gender Events'!AJ:AJ,0),1,4,TRUE,"Each Gender Events"))), "")</f>
        <v/>
      </c>
      <c r="AK29" s="23" t="str">
        <f ca="1">IF(AK27&gt;0, IF(AK22 &gt; 1, IF(AK27&gt;0, INDIRECT(ADDRESS(MATCH(AK27,INDIRECT(AK26),0)+AK25-1,1,4,TRUE,"Each Gender Events")), ""), INDIRECT(ADDRESS(MATCH(AK27,'Each Gender Events'!AK:AK,0),1,4,TRUE,"Each Gender Events"))), "")</f>
        <v/>
      </c>
      <c r="AL29" s="23" t="str">
        <f ca="1">IF(AL27&gt;0, IF(AL22 &gt; 1, IF(AL27&gt;0, INDIRECT(ADDRESS(MATCH(AL27,INDIRECT(AL26),0)+AL25-1,1,4,TRUE,"Each Gender Events")), ""), INDIRECT(ADDRESS(MATCH(AL27,'Each Gender Events'!AL:AL,0),1,4,TRUE,"Each Gender Events"))), "")</f>
        <v/>
      </c>
      <c r="AM29" s="23" t="str">
        <f ca="1">IF(AM27&gt;0, IF(AM22 &gt; 1, IF(AM27&gt;0, INDIRECT(ADDRESS(MATCH(AM27,INDIRECT(AM26),0)+AM25-1,1,4,TRUE,"Each Gender Events")), ""), INDIRECT(ADDRESS(MATCH(AM27,'Each Gender Events'!AM:AM,0),1,4,TRUE,"Each Gender Events"))), "")</f>
        <v/>
      </c>
      <c r="AN29" s="23" t="str">
        <f ca="1">IF(AN27&gt;0, IF(AN22 &gt; 1, IF(AN27&gt;0, INDIRECT(ADDRESS(MATCH(AN27,INDIRECT(AN26),0)+AN25-1,1,4,TRUE,"Each Gender Events")), ""), INDIRECT(ADDRESS(MATCH(AN27,'Each Gender Events'!AN:AN,0),1,4,TRUE,"Each Gender Events"))), "")</f>
        <v/>
      </c>
      <c r="AO29" s="23" t="str">
        <f ca="1">IF(AO27&gt;0, IF(AO22 &gt; 1, IF(AO27&gt;0, INDIRECT(ADDRESS(MATCH(AO27,INDIRECT(AO26),0)+AO25-1,1,4,TRUE,"Each Gender Events")), ""), INDIRECT(ADDRESS(MATCH(AO27,'Each Gender Events'!AO:AO,0),1,4,TRUE,"Each Gender Events"))), "")</f>
        <v/>
      </c>
      <c r="AP29" s="23" t="str">
        <f ca="1">IF(AP27&gt;0, IF(AP22 &gt; 1, IF(AP27&gt;0, INDIRECT(ADDRESS(MATCH(AP27,INDIRECT(AP26),0)+AP25-1,1,4,TRUE,"Each Gender Events")), ""), INDIRECT(ADDRESS(MATCH(AP27,'Each Gender Events'!AP:AP,0),1,4,TRUE,"Each Gender Events"))), "")</f>
        <v/>
      </c>
      <c r="AQ29" s="23" t="str">
        <f ca="1">IF(AQ27&gt;0, IF(AQ22 &gt; 1, IF(AQ27&gt;0, INDIRECT(ADDRESS(MATCH(AQ27,INDIRECT(AQ26),0)+AQ25-1,1,4,TRUE,"Each Gender Events")), ""), INDIRECT(ADDRESS(MATCH(AQ27,'Each Gender Events'!AQ:AQ,0),1,4,TRUE,"Each Gender Events"))), "")</f>
        <v/>
      </c>
      <c r="AR29" s="23" t="str">
        <f ca="1">IF(AR27&gt;0, IF(AR22 &gt; 1, IF(AR27&gt;0, INDIRECT(ADDRESS(MATCH(AR27,INDIRECT(AR26),0)+AR25-1,1,4,TRUE,"Each Gender Events")), ""), INDIRECT(ADDRESS(MATCH(AR27,'Each Gender Events'!AR:AR,0),1,4,TRUE,"Each Gender Events"))), "")</f>
        <v/>
      </c>
      <c r="AS29" s="23" t="str">
        <f ca="1">IF(AS27&gt;0, IF(AS22 &gt; 1, IF(AS27&gt;0, INDIRECT(ADDRESS(MATCH(AS27,INDIRECT(AS26),0)+AS25-1,1,4,TRUE,"Each Gender Events")), ""), INDIRECT(ADDRESS(MATCH(AS27,'Each Gender Events'!AS:AS,0),1,4,TRUE,"Each Gender Events"))), "")</f>
        <v/>
      </c>
      <c r="AT29" s="23" t="str">
        <f ca="1">IF(AT27&gt;0, IF(AT22 &gt; 1, IF(AT27&gt;0, INDIRECT(ADDRESS(MATCH(AT27,INDIRECT(AT26),0)+AT25-1,1,4,TRUE,"Each Gender Events")), ""), INDIRECT(ADDRESS(MATCH(AT27,'Each Gender Events'!AT:AT,0),1,4,TRUE,"Each Gender Events"))), "")</f>
        <v/>
      </c>
      <c r="AU29" s="23" t="str">
        <f ca="1">IF(AU27&gt;0, IF(AU22 &gt; 1, IF(AU27&gt;0, INDIRECT(ADDRESS(MATCH(AU27,INDIRECT(AU26),0)+AU25-1,1,4,TRUE,"Each Gender Events")), ""), INDIRECT(ADDRESS(MATCH(AU27,'Each Gender Events'!AU:AU,0),1,4,TRUE,"Each Gender Events"))), "")</f>
        <v/>
      </c>
      <c r="AV29" s="23" t="str">
        <f ca="1">IF(AV27&gt;0, IF(AV22 &gt; 1, IF(AV27&gt;0, INDIRECT(ADDRESS(MATCH(AV27,INDIRECT(AV26),0)+AV25-1,1,4,TRUE,"Each Gender Events")), ""), INDIRECT(ADDRESS(MATCH(AV27,'Each Gender Events'!AV:AV,0),1,4,TRUE,"Each Gender Events"))), "")</f>
        <v/>
      </c>
      <c r="AW29" s="23" t="str">
        <f ca="1">IF(AW27&gt;0, IF(AW22 &gt; 1, IF(AW27&gt;0, INDIRECT(ADDRESS(MATCH(AW27,INDIRECT(AW26),0)+AW25-1,1,4,TRUE,"Each Gender Events")), ""), INDIRECT(ADDRESS(MATCH(AW27,'Each Gender Events'!AW:AW,0),1,4,TRUE,"Each Gender Events"))), "")</f>
        <v/>
      </c>
      <c r="AX29" s="23" t="str">
        <f ca="1">IF(AX27&gt;0, IF(AX22 &gt; 1, IF(AX27&gt;0, INDIRECT(ADDRESS(MATCH(AX27,INDIRECT(AX26),0)+AX25-1,1,4,TRUE,"Each Gender Events")), ""), INDIRECT(ADDRESS(MATCH(AX27,'Each Gender Events'!AX:AX,0),1,4,TRUE,"Each Gender Events"))), "")</f>
        <v/>
      </c>
      <c r="AY29" s="23" t="str">
        <f ca="1">IF(AY27&gt;0, IF(AY22 &gt; 1, IF(AY27&gt;0, INDIRECT(ADDRESS(MATCH(AY27,INDIRECT(AY26),0)+AY25-1,1,4,TRUE,"Each Gender Events")), ""), INDIRECT(ADDRESS(MATCH(AY27,'Each Gender Events'!AY:AY,0),1,4,TRUE,"Each Gender Events"))), "")</f>
        <v/>
      </c>
      <c r="AZ29" s="23" t="str">
        <f ca="1">IF(AZ27&gt;0, IF(AZ22 &gt; 1, IF(AZ27&gt;0, INDIRECT(ADDRESS(MATCH(AZ27,INDIRECT(AZ26),0)+AZ25-1,1,4,TRUE,"Each Gender Events")), ""), INDIRECT(ADDRESS(MATCH(AZ27,'Each Gender Events'!AZ:AZ,0),1,4,TRUE,"Each Gender Events"))), "")</f>
        <v/>
      </c>
      <c r="BA29" s="23" t="str">
        <f ca="1">IF(BA27&gt;0, IF(BA22 &gt; 1, IF(BA27&gt;0, INDIRECT(ADDRESS(MATCH(BA27,INDIRECT(BA26),0)+BA25-1,1,4,TRUE,"Each Gender Events")), ""), INDIRECT(ADDRESS(MATCH(BA27,'Each Gender Events'!BA:BA,0),1,4,TRUE,"Each Gender Events"))), "")</f>
        <v/>
      </c>
      <c r="BB29" s="23" t="str">
        <f ca="1">IF(BB27&gt;0, IF(BB22 &gt; 1, IF(BB27&gt;0, INDIRECT(ADDRESS(MATCH(BB27,INDIRECT(BB26),0)+BB25-1,1,4,TRUE,"Each Gender Events")), ""), INDIRECT(ADDRESS(MATCH(BB27,'Each Gender Events'!BB:BB,0),1,4,TRUE,"Each Gender Events"))), "")</f>
        <v/>
      </c>
      <c r="BC29" s="23" t="str">
        <f ca="1">IF(BC27&gt;0, IF(BC22 &gt; 1, IF(BC27&gt;0, INDIRECT(ADDRESS(MATCH(BC27,INDIRECT(BC26),0)+BC25-1,1,4,TRUE,"Each Gender Events")), ""), INDIRECT(ADDRESS(MATCH(BC27,'Each Gender Events'!BC:BC,0),1,4,TRUE,"Each Gender Events"))), "")</f>
        <v/>
      </c>
      <c r="BD29" s="23" t="str">
        <f ca="1">IF(BD27&gt;0, IF(BD22 &gt; 1, IF(BD27&gt;0, INDIRECT(ADDRESS(MATCH(BD27,INDIRECT(BD26),0)+BD25-1,1,4,TRUE,"Each Gender Events")), ""), INDIRECT(ADDRESS(MATCH(BD27,'Each Gender Events'!BD:BD,0),1,4,TRUE,"Each Gender Events"))), "")</f>
        <v/>
      </c>
      <c r="BE29" s="23" t="str">
        <f ca="1">IF(BE27&gt;0, IF(BE22 &gt; 1, IF(BE27&gt;0, INDIRECT(ADDRESS(MATCH(BE27,INDIRECT(BE26),0)+BE25-1,1,4,TRUE,"Each Gender Events")), ""), INDIRECT(ADDRESS(MATCH(BE27,'Each Gender Events'!BE:BE,0),1,4,TRUE,"Each Gender Events"))), "")</f>
        <v/>
      </c>
      <c r="BF29" s="23" t="str">
        <f ca="1">IF(BF27&gt;0, IF(BF22 &gt; 1, IF(BF27&gt;0, INDIRECT(ADDRESS(MATCH(BF27,INDIRECT(BF26),0)+BF25-1,1,4,TRUE,"Each Gender Events")), ""), INDIRECT(ADDRESS(MATCH(BF27,'Each Gender Events'!BF:BF,0),1,4,TRUE,"Each Gender Events"))), "")</f>
        <v/>
      </c>
      <c r="BG29" s="23" t="str">
        <f ca="1">IF(BG27&gt;0, IF(BG22 &gt; 1, IF(BG27&gt;0, INDIRECT(ADDRESS(MATCH(BG27,INDIRECT(BG26),0)+BG25-1,1,4,TRUE,"Each Gender Events")), ""), INDIRECT(ADDRESS(MATCH(BG27,'Each Gender Events'!BG:BG,0),1,4,TRUE,"Each Gender Events"))), "")</f>
        <v/>
      </c>
      <c r="BH29" s="23" t="str">
        <f ca="1">IF(BH27&gt;0, IF(BH22 &gt; 1, IF(BH27&gt;0, INDIRECT(ADDRESS(MATCH(BH27,INDIRECT(BH26),0)+BH25-1,1,4,TRUE,"Each Gender Events")), ""), INDIRECT(ADDRESS(MATCH(BH27,'Each Gender Events'!BH:BH,0),1,4,TRUE,"Each Gender Events"))), "")</f>
        <v/>
      </c>
      <c r="BI29" s="23" t="str">
        <f ca="1">IF(BI27&gt;0, IF(BI22 &gt; 1, IF(BI27&gt;0, INDIRECT(ADDRESS(MATCH(BI27,INDIRECT(BI26),0)+BI25-1,1,4,TRUE,"Each Gender Events")), ""), INDIRECT(ADDRESS(MATCH(BI27,'Each Gender Events'!BI:BI,0),1,4,TRUE,"Each Gender Events"))), "")</f>
        <v/>
      </c>
      <c r="BJ29" s="23" t="str">
        <f ca="1">IF(BJ27&gt;0, IF(BJ22 &gt; 1, IF(BJ27&gt;0, INDIRECT(ADDRESS(MATCH(BJ27,INDIRECT(BJ26),0)+BJ25-1,1,4,TRUE,"Each Gender Events")), ""), INDIRECT(ADDRESS(MATCH(BJ27,'Each Gender Events'!BJ:BJ,0),1,4,TRUE,"Each Gender Events"))), "")</f>
        <v/>
      </c>
      <c r="BK29" s="23" t="str">
        <f ca="1">IF(BK27&gt;0, IF(BK22 &gt; 1, IF(BK27&gt;0, INDIRECT(ADDRESS(MATCH(BK27,INDIRECT(BK26),0)+BK25-1,1,4,TRUE,"Each Gender Events")), ""), INDIRECT(ADDRESS(MATCH(BK27,'Each Gender Events'!BK:BK,0),1,4,TRUE,"Each Gender Events"))), "")</f>
        <v/>
      </c>
      <c r="BL29" s="23" t="str">
        <f ca="1">IF(BL27&gt;0, IF(BL22 &gt; 1, IF(BL27&gt;0, INDIRECT(ADDRESS(MATCH(BL27,INDIRECT(BL26),0)+BL25-1,1,4,TRUE,"Each Gender Events")), ""), INDIRECT(ADDRESS(MATCH(BL27,'Each Gender Events'!BL:BL,0),1,4,TRUE,"Each Gender Events"))), "")</f>
        <v/>
      </c>
      <c r="BM29" s="23" t="str">
        <f ca="1">IF(BM27&gt;0, IF(BM22 &gt; 1, IF(BM27&gt;0, INDIRECT(ADDRESS(MATCH(BM27,INDIRECT(BM26),0)+BM25-1,1,4,TRUE,"Each Gender Events")), ""), INDIRECT(ADDRESS(MATCH(BM27,'Each Gender Events'!BM:BM,0),1,4,TRUE,"Each Gender Events"))), "")</f>
        <v/>
      </c>
      <c r="BN29" s="23" t="str">
        <f ca="1">IF(BN27&gt;0, IF(BN22 &gt; 1, IF(BN27&gt;0, INDIRECT(ADDRESS(MATCH(BN27,INDIRECT(BN26),0)+BN25-1,1,4,TRUE,"Each Gender Events")), ""), INDIRECT(ADDRESS(MATCH(BN27,'Each Gender Events'!BN:BN,0),1,4,TRUE,"Each Gender Events"))), "")</f>
        <v/>
      </c>
      <c r="BO29" s="23" t="str">
        <f ca="1">IF(BO27&gt;0, IF(BO22 &gt; 1, IF(BO27&gt;0, INDIRECT(ADDRESS(MATCH(BO27,INDIRECT(BO26),0)+BO25-1,1,4,TRUE,"Each Gender Events")), ""), INDIRECT(ADDRESS(MATCH(BO27,'Each Gender Events'!BO:BO,0),1,4,TRUE,"Each Gender Events"))), "")</f>
        <v/>
      </c>
      <c r="BP29" s="23" t="str">
        <f ca="1">IF(BP27&gt;0, IF(BP22 &gt; 1, IF(BP27&gt;0, INDIRECT(ADDRESS(MATCH(BP27,INDIRECT(BP26),0)+BP25-1,1,4,TRUE,"Each Gender Events")), ""), INDIRECT(ADDRESS(MATCH(BP27,'Each Gender Events'!BP:BP,0),1,4,TRUE,"Each Gender Events"))), "")</f>
        <v/>
      </c>
      <c r="BQ29" s="23" t="str">
        <f ca="1">IF(BQ27&gt;0, IF(BQ22 &gt; 1, IF(BQ27&gt;0, INDIRECT(ADDRESS(MATCH(BQ27,INDIRECT(BQ26),0)+BQ25-1,1,4,TRUE,"Each Gender Events")), ""), INDIRECT(ADDRESS(MATCH(BQ27,'Each Gender Events'!BQ:BQ,0),1,4,TRUE,"Each Gender Events"))), "")</f>
        <v/>
      </c>
      <c r="BR29" s="23" t="str">
        <f ca="1">IF(BR27&gt;0, IF(BR22 &gt; 1, IF(BR27&gt;0, INDIRECT(ADDRESS(MATCH(BR27,INDIRECT(BR26),0)+BR25-1,1,4,TRUE,"Each Gender Events")), ""), INDIRECT(ADDRESS(MATCH(BR27,'Each Gender Events'!BR:BR,0),1,4,TRUE,"Each Gender Events"))), "")</f>
        <v/>
      </c>
      <c r="BS29" s="23" t="str">
        <f ca="1">IF(BS27&gt;0, IF(BS22 &gt; 1, IF(BS27&gt;0, INDIRECT(ADDRESS(MATCH(BS27,INDIRECT(BS26),0)+BS25-1,1,4,TRUE,"Each Gender Events")), ""), INDIRECT(ADDRESS(MATCH(BS27,'Each Gender Events'!BS:BS,0),1,4,TRUE,"Each Gender Events"))), "")</f>
        <v/>
      </c>
      <c r="BT29" s="23" t="str">
        <f ca="1">IF(BT27&gt;0, IF(BT22 &gt; 1, IF(BT27&gt;0, INDIRECT(ADDRESS(MATCH(BT27,INDIRECT(BT26),0)+BT25-1,1,4,TRUE,"Each Gender Events")), ""), INDIRECT(ADDRESS(MATCH(BT27,'Each Gender Events'!BT:BT,0),1,4,TRUE,"Each Gender Events"))), "")</f>
        <v/>
      </c>
      <c r="BU29" s="23" t="str">
        <f ca="1">IF(BU27&gt;0, IF(BU22 &gt; 1, IF(BU27&gt;0, INDIRECT(ADDRESS(MATCH(BU27,INDIRECT(BU26),0)+BU25-1,1,4,TRUE,"Each Gender Events")), ""), INDIRECT(ADDRESS(MATCH(BU27,'Each Gender Events'!BU:BU,0),1,4,TRUE,"Each Gender Events"))), "")</f>
        <v/>
      </c>
      <c r="BV29" s="23" t="str">
        <f ca="1">IF(BV27&gt;0, IF(BV22 &gt; 1, IF(BV27&gt;0, INDIRECT(ADDRESS(MATCH(BV27,INDIRECT(BV26),0)+BV25-1,1,4,TRUE,"Each Gender Events")), ""), INDIRECT(ADDRESS(MATCH(BV27,'Each Gender Events'!BV:BV,0),1,4,TRUE,"Each Gender Events"))), "")</f>
        <v/>
      </c>
      <c r="BW29" s="23" t="str">
        <f ca="1">IF(BW27&gt;0, IF(BW22 &gt; 1, IF(BW27&gt;0, INDIRECT(ADDRESS(MATCH(BW27,INDIRECT(BW26),0)+BW25-1,1,4,TRUE,"Each Gender Events")), ""), INDIRECT(ADDRESS(MATCH(BW27,'Each Gender Events'!BW:BW,0),1,4,TRUE,"Each Gender Events"))), "")</f>
        <v/>
      </c>
      <c r="BX29" s="23" t="str">
        <f ca="1">IF(BX27&gt;0, IF(BX22 &gt; 1, IF(BX27&gt;0, INDIRECT(ADDRESS(MATCH(BX27,INDIRECT(BX26),0)+BX25-1,1,4,TRUE,"Each Gender Events")), ""), INDIRECT(ADDRESS(MATCH(BX27,'Each Gender Events'!BX:BX,0),1,4,TRUE,"Each Gender Events"))), "")</f>
        <v/>
      </c>
      <c r="BY29" s="23" t="str">
        <f ca="1">IF(BY27&gt;0, IF(BY22 &gt; 1, IF(BY27&gt;0, INDIRECT(ADDRESS(MATCH(BY27,INDIRECT(BY26),0)+BY25-1,1,4,TRUE,"Each Gender Events")), ""), INDIRECT(ADDRESS(MATCH(BY27,'Each Gender Events'!BY:BY,0),1,4,TRUE,"Each Gender Events"))), "")</f>
        <v/>
      </c>
      <c r="BZ29" s="23" t="str">
        <f ca="1">IF(BZ27&gt;0, IF(BZ22 &gt; 1, IF(BZ27&gt;0, INDIRECT(ADDRESS(MATCH(BZ27,INDIRECT(BZ26),0)+BZ25-1,1,4,TRUE,"Each Gender Events")), ""), INDIRECT(ADDRESS(MATCH(BZ27,'Each Gender Events'!BZ:BZ,0),1,4,TRUE,"Each Gender Events"))), "")</f>
        <v/>
      </c>
      <c r="CA29" s="23" t="str">
        <f ca="1">IF(CA27&gt;0, IF(CA22 &gt; 1, IF(CA27&gt;0, INDIRECT(ADDRESS(MATCH(CA27,INDIRECT(CA26),0)+CA25-1,1,4,TRUE,"Each Gender Events")), ""), INDIRECT(ADDRESS(MATCH(CA27,'Each Gender Events'!CA:CA,0),1,4,TRUE,"Each Gender Events"))), "")</f>
        <v/>
      </c>
      <c r="CB29" s="23" t="str">
        <f ca="1">IF(CB27&gt;0, IF(CB22 &gt; 1, IF(CB27&gt;0, INDIRECT(ADDRESS(MATCH(CB27,INDIRECT(CB26),0)+CB25-1,1,4,TRUE,"Each Gender Events")), ""), INDIRECT(ADDRESS(MATCH(CB27,'Each Gender Events'!CB:CB,0),1,4,TRUE,"Each Gender Events"))), "")</f>
        <v/>
      </c>
      <c r="CC29" s="23" t="str">
        <f ca="1">IF(CC27&gt;0, IF(CC22 &gt; 1, IF(CC27&gt;0, INDIRECT(ADDRESS(MATCH(CC27,INDIRECT(CC26),0)+CC25-1,1,4,TRUE,"Each Gender Events")), ""), INDIRECT(ADDRESS(MATCH(CC27,'Each Gender Events'!CC:CC,0),1,4,TRUE,"Each Gender Events"))), "")</f>
        <v/>
      </c>
      <c r="CD29" s="23" t="str">
        <f ca="1">IF(CD27&gt;0, IF(CD22 &gt; 1, IF(CD27&gt;0, INDIRECT(ADDRESS(MATCH(CD27,INDIRECT(CD26),0)+CD25-1,1,4,TRUE,"Each Gender Events")), ""), INDIRECT(ADDRESS(MATCH(CD27,'Each Gender Events'!CD:CD,0),1,4,TRUE,"Each Gender Events"))), "")</f>
        <v/>
      </c>
      <c r="CE29" s="23" t="str">
        <f ca="1">IF(CE27&gt;0, IF(CE22 &gt; 1, IF(CE27&gt;0, INDIRECT(ADDRESS(MATCH(CE27,INDIRECT(CE26),0)+CE25-1,1,4,TRUE,"Each Gender Events")), ""), INDIRECT(ADDRESS(MATCH(CE27,'Each Gender Events'!CE:CE,0),1,4,TRUE,"Each Gender Events"))), "")</f>
        <v/>
      </c>
      <c r="CF29" s="23" t="str">
        <f ca="1">IF(CF27&gt;0, IF(CF22 &gt; 1, IF(CF27&gt;0, INDIRECT(ADDRESS(MATCH(CF27,INDIRECT(CF26),0)+CF25-1,1,4,TRUE,"Each Gender Events")), ""), INDIRECT(ADDRESS(MATCH(CF27,'Each Gender Events'!CF:CF,0),1,4,TRUE,"Each Gender Events"))), "")</f>
        <v/>
      </c>
      <c r="CG29" s="23" t="str">
        <f ca="1">IF(CG27&gt;0, IF(CG22 &gt; 1, IF(CG27&gt;0, INDIRECT(ADDRESS(MATCH(CG27,INDIRECT(CG26),0)+CG25-1,1,4,TRUE,"Each Gender Events")), ""), INDIRECT(ADDRESS(MATCH(CG27,'Each Gender Events'!CG:CG,0),1,4,TRUE,"Each Gender Events"))), "")</f>
        <v/>
      </c>
      <c r="CH29" s="23" t="str">
        <f ca="1">IF(CH27&gt;0, IF(CH22 &gt; 1, IF(CH27&gt;0, INDIRECT(ADDRESS(MATCH(CH27,INDIRECT(CH26),0)+CH25-1,1,4,TRUE,"Each Gender Events")), ""), INDIRECT(ADDRESS(MATCH(CH27,'Each Gender Events'!CH:CH,0),1,4,TRUE,"Each Gender Events"))), "")</f>
        <v/>
      </c>
      <c r="CI29" s="23" t="str">
        <f ca="1">IF(CI27&gt;0, IF(CI22 &gt; 1, IF(CI27&gt;0, INDIRECT(ADDRESS(MATCH(CI27,INDIRECT(CI26),0)+CI25-1,1,4,TRUE,"Each Gender Events")), ""), INDIRECT(ADDRESS(MATCH(CI27,'Each Gender Events'!CI:CI,0),1,4,TRUE,"Each Gender Events"))), "")</f>
        <v/>
      </c>
      <c r="CJ29" s="23" t="str">
        <f ca="1">IF(CJ27&gt;0, IF(CJ22 &gt; 1, IF(CJ27&gt;0, INDIRECT(ADDRESS(MATCH(CJ27,INDIRECT(CJ26),0)+CJ25-1,1,4,TRUE,"Each Gender Events")), ""), INDIRECT(ADDRESS(MATCH(CJ27,'Each Gender Events'!CJ:CJ,0),1,4,TRUE,"Each Gender Events"))), "")</f>
        <v/>
      </c>
      <c r="CK29" s="23" t="str">
        <f ca="1">IF(CK27&gt;0, IF(CK22 &gt; 1, IF(CK27&gt;0, INDIRECT(ADDRESS(MATCH(CK27,INDIRECT(CK26),0)+CK25-1,1,4,TRUE,"Each Gender Events")), ""), INDIRECT(ADDRESS(MATCH(CK27,'Each Gender Events'!CK:CK,0),1,4,TRUE,"Each Gender Events"))), "")</f>
        <v/>
      </c>
      <c r="CL29" s="23" t="str">
        <f ca="1">IF(CL27&gt;0, IF(CL22 &gt; 1, IF(CL27&gt;0, INDIRECT(ADDRESS(MATCH(CL27,INDIRECT(CL26),0)+CL25-1,1,4,TRUE,"Each Gender Events")), ""), INDIRECT(ADDRESS(MATCH(CL27,'Each Gender Events'!CL:CL,0),1,4,TRUE,"Each Gender Events"))), "")</f>
        <v/>
      </c>
      <c r="CM29" s="23" t="str">
        <f ca="1">IF(CM27&gt;0, IF(CM22 &gt; 1, IF(CM27&gt;0, INDIRECT(ADDRESS(MATCH(CM27,INDIRECT(CM26),0)+CM25-1,1,4,TRUE,"Each Gender Events")), ""), INDIRECT(ADDRESS(MATCH(CM27,'Each Gender Events'!CM:CM,0),1,4,TRUE,"Each Gender Events"))), "")</f>
        <v/>
      </c>
      <c r="CN29" s="23" t="str">
        <f ca="1">IF(CN27&gt;0, IF(CN22 &gt; 1, IF(CN27&gt;0, INDIRECT(ADDRESS(MATCH(CN27,INDIRECT(CN26),0)+CN25-1,1,4,TRUE,"Each Gender Events")), ""), INDIRECT(ADDRESS(MATCH(CN27,'Each Gender Events'!CN:CN,0),1,4,TRUE,"Each Gender Events"))), "")</f>
        <v/>
      </c>
      <c r="CO29" s="23" t="str">
        <f ca="1">IF(CO27&gt;0, IF(CO22 &gt; 1, IF(CO27&gt;0, INDIRECT(ADDRESS(MATCH(CO27,INDIRECT(CO26),0)+CO25-1,1,4,TRUE,"Each Gender Events")), ""), INDIRECT(ADDRESS(MATCH(CO27,'Each Gender Events'!CO:CO,0),1,4,TRUE,"Each Gender Events"))), "")</f>
        <v/>
      </c>
      <c r="CP29" s="23" t="str">
        <f ca="1">IF(CP27&gt;0, IF(CP22 &gt; 1, IF(CP27&gt;0, INDIRECT(ADDRESS(MATCH(CP27,INDIRECT(CP26),0)+CP25-1,1,4,TRUE,"Each Gender Events")), ""), INDIRECT(ADDRESS(MATCH(CP27,'Each Gender Events'!CP:CP,0),1,4,TRUE,"Each Gender Events"))), "")</f>
        <v/>
      </c>
      <c r="CQ29" s="23" t="str">
        <f ca="1">IF(CQ27&gt;0, IF(CQ22 &gt; 1, IF(CQ27&gt;0, INDIRECT(ADDRESS(MATCH(CQ27,INDIRECT(CQ26),0)+CQ25-1,1,4,TRUE,"Each Gender Events")), ""), INDIRECT(ADDRESS(MATCH(CQ27,'Each Gender Events'!CQ:CQ,0),1,4,TRUE,"Each Gender Events"))), "")</f>
        <v/>
      </c>
      <c r="CR29" s="23" t="str">
        <f ca="1">IF(CR27&gt;0, IF(CR22 &gt; 1, IF(CR27&gt;0, INDIRECT(ADDRESS(MATCH(CR27,INDIRECT(CR26),0)+CR25-1,1,4,TRUE,"Each Gender Events")), ""), INDIRECT(ADDRESS(MATCH(CR27,'Each Gender Events'!CR:CR,0),1,4,TRUE,"Each Gender Events"))), "")</f>
        <v/>
      </c>
      <c r="CS29" s="23" t="str">
        <f ca="1">IF(CS27&gt;0, IF(CS22 &gt; 1, IF(CS27&gt;0, INDIRECT(ADDRESS(MATCH(CS27,INDIRECT(CS26),0)+CS25-1,1,4,TRUE,"Each Gender Events")), ""), INDIRECT(ADDRESS(MATCH(CS27,'Each Gender Events'!CS:CS,0),1,4,TRUE,"Each Gender Events"))), "")</f>
        <v/>
      </c>
      <c r="CT29" s="23" t="str">
        <f ca="1">IF(CT27&gt;0, IF(CT22 &gt; 1, IF(CT27&gt;0, INDIRECT(ADDRESS(MATCH(CT27,INDIRECT(CT26),0)+CT25-1,1,4,TRUE,"Each Gender Events")), ""), INDIRECT(ADDRESS(MATCH(CT27,'Each Gender Events'!CT:CT,0),1,4,TRUE,"Each Gender Events"))), "")</f>
        <v/>
      </c>
    </row>
    <row r="30" spans="1:98" x14ac:dyDescent="0.3">
      <c r="A30" s="18" t="s">
        <v>45</v>
      </c>
      <c r="B30" s="24" t="str">
        <f ca="1">IFERROR(IF(B22=1, SUM(INDIRECT(ADDRESS(RIGHT($A29),2,1,1,"Medal Values")):INDIRECT(ADDRESS(B28-1+RIGHT($A29), 2, 1, 1, "Medal Values")))/B28,B24),"")</f>
        <v/>
      </c>
      <c r="C30" s="24" t="str">
        <f ca="1">IFERROR(IF(C22=1, SUM(INDIRECT(ADDRESS(RIGHT($A29),2,1,1,"Medal Values")):INDIRECT(ADDRESS(C28-1+RIGHT($A29), 2, 1, 1, "Medal Values")))/C28,C24),"")</f>
        <v/>
      </c>
      <c r="D30" s="24" t="str">
        <f ca="1">IFERROR(IF(D22=1, SUM(INDIRECT(ADDRESS(RIGHT($A29),2,1,1,"Medal Values")):INDIRECT(ADDRESS(D28-1+RIGHT($A29), 2, 1, 1, "Medal Values")))/D28,D24),"")</f>
        <v/>
      </c>
      <c r="E30" s="24" t="str">
        <f ca="1">IFERROR(IF(E22=1, SUM(INDIRECT(ADDRESS(RIGHT($A29),2,1,1,"Medal Values")):INDIRECT(ADDRESS(E28-1+RIGHT($A29), 2, 1, 1, "Medal Values")))/E28,E24),"")</f>
        <v/>
      </c>
      <c r="F30" s="24" t="str">
        <f ca="1">IFERROR(IF(F22=1, SUM(INDIRECT(ADDRESS(RIGHT($A29),2,1,1,"Medal Values")):INDIRECT(ADDRESS(F28-1+RIGHT($A29), 2, 1, 1, "Medal Values")))/F28,F24),"")</f>
        <v/>
      </c>
      <c r="G30" s="24" t="str">
        <f ca="1">IFERROR(IF(G22=1, SUM(INDIRECT(ADDRESS(RIGHT($A29),2,1,1,"Medal Values")):INDIRECT(ADDRESS(G28-1+RIGHT($A29), 2, 1, 1, "Medal Values")))/G28,G24),"")</f>
        <v/>
      </c>
      <c r="H30" s="24" t="str">
        <f ca="1">IFERROR(IF(H22=1, SUM(INDIRECT(ADDRESS(RIGHT($A29),2,1,1,"Medal Values")):INDIRECT(ADDRESS(H28-1+RIGHT($A29), 2, 1, 1, "Medal Values")))/H28,H24),"")</f>
        <v/>
      </c>
      <c r="I30" s="24" t="str">
        <f ca="1">IFERROR(IF(I22=1, SUM(INDIRECT(ADDRESS(RIGHT($A29),2,1,1,"Medal Values")):INDIRECT(ADDRESS(I28-1+RIGHT($A29), 2, 1, 1, "Medal Values")))/I28,I24),"")</f>
        <v/>
      </c>
      <c r="J30" s="24" t="str">
        <f ca="1">IFERROR(IF(J22=1, SUM(INDIRECT(ADDRESS(RIGHT($A29),2,1,1,"Medal Values")):INDIRECT(ADDRESS(J28-1+RIGHT($A29), 2, 1, 1, "Medal Values")))/J28,J24),"")</f>
        <v/>
      </c>
      <c r="K30" s="24" t="str">
        <f ca="1">IFERROR(IF(K22=1, SUM(INDIRECT(ADDRESS(RIGHT($A29),2,1,1,"Medal Values")):INDIRECT(ADDRESS(K28-1+RIGHT($A29), 2, 1, 1, "Medal Values")))/K28,K24),"")</f>
        <v/>
      </c>
      <c r="L30" s="24" t="str">
        <f ca="1">IFERROR(IF(L22=1, SUM(INDIRECT(ADDRESS(RIGHT($A29),2,1,1,"Medal Values")):INDIRECT(ADDRESS(L28-1+RIGHT($A29), 2, 1, 1, "Medal Values")))/L28,L24),"")</f>
        <v/>
      </c>
      <c r="M30" s="24" t="str">
        <f ca="1">IFERROR(IF(M22=1, SUM(INDIRECT(ADDRESS(RIGHT($A29),2,1,1,"Medal Values")):INDIRECT(ADDRESS(M28-1+RIGHT($A29), 2, 1, 1, "Medal Values")))/M28,M24),"")</f>
        <v/>
      </c>
      <c r="N30" s="24" t="str">
        <f ca="1">IFERROR(IF(N22=1, SUM(INDIRECT(ADDRESS(RIGHT($A29),2,1,1,"Medal Values")):INDIRECT(ADDRESS(N28-1+RIGHT($A29), 2, 1, 1, "Medal Values")))/N28,N24),"")</f>
        <v/>
      </c>
      <c r="O30" s="24" t="str">
        <f ca="1">IFERROR(IF(O22=1, SUM(INDIRECT(ADDRESS(RIGHT($A29),2,1,1,"Medal Values")):INDIRECT(ADDRESS(O28-1+RIGHT($A29), 2, 1, 1, "Medal Values")))/O28,O24),"")</f>
        <v/>
      </c>
      <c r="P30" s="24" t="str">
        <f ca="1">IFERROR(IF(P22=1, SUM(INDIRECT(ADDRESS(RIGHT($A29),2,1,1,"Medal Values")):INDIRECT(ADDRESS(P28-1+RIGHT($A29), 2, 1, 1, "Medal Values")))/P28,P24),"")</f>
        <v/>
      </c>
      <c r="Q30" s="24" t="str">
        <f ca="1">IFERROR(IF(Q22=1, SUM(INDIRECT(ADDRESS(RIGHT($A29),2,1,1,"Medal Values")):INDIRECT(ADDRESS(Q28-1+RIGHT($A29), 2, 1, 1, "Medal Values")))/Q28,Q24),"")</f>
        <v/>
      </c>
      <c r="R30" s="24" t="str">
        <f ca="1">IFERROR(IF(R22=1, SUM(INDIRECT(ADDRESS(RIGHT($A29),2,1,1,"Medal Values")):INDIRECT(ADDRESS(R28-1+RIGHT($A29), 2, 1, 1, "Medal Values")))/R28,R24),"")</f>
        <v/>
      </c>
      <c r="S30" s="24" t="str">
        <f ca="1">IFERROR(IF(S22=1, SUM(INDIRECT(ADDRESS(RIGHT($A29),2,1,1,"Medal Values")):INDIRECT(ADDRESS(S28-1+RIGHT($A29), 2, 1, 1, "Medal Values")))/S28,S24),"")</f>
        <v/>
      </c>
      <c r="T30" s="24" t="str">
        <f ca="1">IFERROR(IF(T22=1, SUM(INDIRECT(ADDRESS(RIGHT($A29),2,1,1,"Medal Values")):INDIRECT(ADDRESS(T28-1+RIGHT($A29), 2, 1, 1, "Medal Values")))/T28,T24),"")</f>
        <v/>
      </c>
      <c r="U30" s="24" t="str">
        <f ca="1">IFERROR(IF(U22=1, SUM(INDIRECT(ADDRESS(RIGHT($A29),2,1,1,"Medal Values")):INDIRECT(ADDRESS(U28-1+RIGHT($A29), 2, 1, 1, "Medal Values")))/U28,U24),"")</f>
        <v/>
      </c>
      <c r="V30" s="24" t="str">
        <f ca="1">IFERROR(IF(V22=1, SUM(INDIRECT(ADDRESS(RIGHT($A29),2,1,1,"Medal Values")):INDIRECT(ADDRESS(V28-1+RIGHT($A29), 2, 1, 1, "Medal Values")))/V28,V24),"")</f>
        <v/>
      </c>
      <c r="W30" s="24" t="str">
        <f ca="1">IFERROR(IF(W22=1, SUM(INDIRECT(ADDRESS(RIGHT($A29),2,1,1,"Medal Values")):INDIRECT(ADDRESS(W28-1+RIGHT($A29), 2, 1, 1, "Medal Values")))/W28,W24),"")</f>
        <v/>
      </c>
      <c r="X30" s="24" t="str">
        <f ca="1">IFERROR(IF(X22=1, SUM(INDIRECT(ADDRESS(RIGHT($A29),2,1,1,"Medal Values")):INDIRECT(ADDRESS(X28-1+RIGHT($A29), 2, 1, 1, "Medal Values")))/X28,X24),"")</f>
        <v/>
      </c>
      <c r="Y30" s="24" t="str">
        <f ca="1">IFERROR(IF(Y22=1, SUM(INDIRECT(ADDRESS(RIGHT($A29),2,1,1,"Medal Values")):INDIRECT(ADDRESS(Y28-1+RIGHT($A29), 2, 1, 1, "Medal Values")))/Y28,Y24),"")</f>
        <v/>
      </c>
      <c r="Z30" s="24" t="str">
        <f ca="1">IFERROR(IF(Z22=1, SUM(INDIRECT(ADDRESS(RIGHT($A29),2,1,1,"Medal Values")):INDIRECT(ADDRESS(Z28-1+RIGHT($A29), 2, 1, 1, "Medal Values")))/Z28,Z24),"")</f>
        <v/>
      </c>
      <c r="AA30" s="24" t="str">
        <f ca="1">IFERROR(IF(AA22=1, SUM(INDIRECT(ADDRESS(RIGHT($A29),2,1,1,"Medal Values")):INDIRECT(ADDRESS(AA28-1+RIGHT($A29), 2, 1, 1, "Medal Values")))/AA28,AA24),"")</f>
        <v/>
      </c>
      <c r="AB30" s="24" t="str">
        <f ca="1">IFERROR(IF(AB22=1, SUM(INDIRECT(ADDRESS(RIGHT($A29),2,1,1,"Medal Values")):INDIRECT(ADDRESS(AB28-1+RIGHT($A29), 2, 1, 1, "Medal Values")))/AB28,AB24),"")</f>
        <v/>
      </c>
      <c r="AC30" s="24" t="str">
        <f ca="1">IFERROR(IF(AC22=1, SUM(INDIRECT(ADDRESS(RIGHT($A29),2,1,1,"Medal Values")):INDIRECT(ADDRESS(AC28-1+RIGHT($A29), 2, 1, 1, "Medal Values")))/AC28,AC24),"")</f>
        <v/>
      </c>
      <c r="AD30" s="24" t="str">
        <f ca="1">IFERROR(IF(AD22=1, SUM(INDIRECT(ADDRESS(RIGHT($A29),2,1,1,"Medal Values")):INDIRECT(ADDRESS(AD28-1+RIGHT($A29), 2, 1, 1, "Medal Values")))/AD28,AD24),"")</f>
        <v/>
      </c>
      <c r="AE30" s="24" t="str">
        <f ca="1">IFERROR(IF(AE22=1, SUM(INDIRECT(ADDRESS(RIGHT($A29),2,1,1,"Medal Values")):INDIRECT(ADDRESS(AE28-1+RIGHT($A29), 2, 1, 1, "Medal Values")))/AE28,AE24),"")</f>
        <v/>
      </c>
      <c r="AF30" s="24" t="str">
        <f ca="1">IFERROR(IF(AF22=1, SUM(INDIRECT(ADDRESS(RIGHT($A29),2,1,1,"Medal Values")):INDIRECT(ADDRESS(AF28-1+RIGHT($A29), 2, 1, 1, "Medal Values")))/AF28,AF24),"")</f>
        <v/>
      </c>
      <c r="AG30" s="24" t="str">
        <f ca="1">IFERROR(IF(AG22=1, SUM(INDIRECT(ADDRESS(RIGHT($A29),2,1,1,"Medal Values")):INDIRECT(ADDRESS(AG28-1+RIGHT($A29), 2, 1, 1, "Medal Values")))/AG28,AG24),"")</f>
        <v/>
      </c>
      <c r="AH30" s="24" t="str">
        <f ca="1">IFERROR(IF(AH22=1, SUM(INDIRECT(ADDRESS(RIGHT($A29),2,1,1,"Medal Values")):INDIRECT(ADDRESS(AH28-1+RIGHT($A29), 2, 1, 1, "Medal Values")))/AH28,AH24),"")</f>
        <v/>
      </c>
      <c r="AI30" s="24" t="str">
        <f ca="1">IFERROR(IF(AI22=1, SUM(INDIRECT(ADDRESS(RIGHT($A29),2,1,1,"Medal Values")):INDIRECT(ADDRESS(AI28-1+RIGHT($A29), 2, 1, 1, "Medal Values")))/AI28,AI24),"")</f>
        <v/>
      </c>
      <c r="AJ30" s="24" t="str">
        <f ca="1">IFERROR(IF(AJ22=1, SUM(INDIRECT(ADDRESS(RIGHT($A29),2,1,1,"Medal Values")):INDIRECT(ADDRESS(AJ28-1+RIGHT($A29), 2, 1, 1, "Medal Values")))/AJ28,AJ24),"")</f>
        <v/>
      </c>
      <c r="AK30" s="24" t="str">
        <f ca="1">IFERROR(IF(AK22=1, SUM(INDIRECT(ADDRESS(RIGHT($A29),2,1,1,"Medal Values")):INDIRECT(ADDRESS(AK28-1+RIGHT($A29), 2, 1, 1, "Medal Values")))/AK28,AK24),"")</f>
        <v/>
      </c>
      <c r="AL30" s="24" t="str">
        <f ca="1">IFERROR(IF(AL22=1, SUM(INDIRECT(ADDRESS(RIGHT($A29),2,1,1,"Medal Values")):INDIRECT(ADDRESS(AL28-1+RIGHT($A29), 2, 1, 1, "Medal Values")))/AL28,AL24),"")</f>
        <v/>
      </c>
      <c r="AM30" s="24" t="str">
        <f ca="1">IFERROR(IF(AM22=1, SUM(INDIRECT(ADDRESS(RIGHT($A29),2,1,1,"Medal Values")):INDIRECT(ADDRESS(AM28-1+RIGHT($A29), 2, 1, 1, "Medal Values")))/AM28,AM24),"")</f>
        <v/>
      </c>
      <c r="AN30" s="24" t="str">
        <f ca="1">IFERROR(IF(AN22=1, SUM(INDIRECT(ADDRESS(RIGHT($A29),2,1,1,"Medal Values")):INDIRECT(ADDRESS(AN28-1+RIGHT($A29), 2, 1, 1, "Medal Values")))/AN28,AN24),"")</f>
        <v/>
      </c>
      <c r="AO30" s="24" t="str">
        <f ca="1">IFERROR(IF(AO22=1, SUM(INDIRECT(ADDRESS(RIGHT($A29),2,1,1,"Medal Values")):INDIRECT(ADDRESS(AO28-1+RIGHT($A29), 2, 1, 1, "Medal Values")))/AO28,AO24),"")</f>
        <v/>
      </c>
      <c r="AP30" s="24" t="str">
        <f ca="1">IFERROR(IF(AP22=1, SUM(INDIRECT(ADDRESS(RIGHT($A29),2,1,1,"Medal Values")):INDIRECT(ADDRESS(AP28-1+RIGHT($A29), 2, 1, 1, "Medal Values")))/AP28,AP24),"")</f>
        <v/>
      </c>
      <c r="AQ30" s="24" t="str">
        <f ca="1">IFERROR(IF(AQ22=1, SUM(INDIRECT(ADDRESS(RIGHT($A29),2,1,1,"Medal Values")):INDIRECT(ADDRESS(AQ28-1+RIGHT($A29), 2, 1, 1, "Medal Values")))/AQ28,AQ24),"")</f>
        <v/>
      </c>
      <c r="AR30" s="24" t="str">
        <f ca="1">IFERROR(IF(AR22=1, SUM(INDIRECT(ADDRESS(RIGHT($A29),2,1,1,"Medal Values")):INDIRECT(ADDRESS(AR28-1+RIGHT($A29), 2, 1, 1, "Medal Values")))/AR28,AR24),"")</f>
        <v/>
      </c>
      <c r="AS30" s="24" t="str">
        <f ca="1">IFERROR(IF(AS22=1, SUM(INDIRECT(ADDRESS(RIGHT($A29),2,1,1,"Medal Values")):INDIRECT(ADDRESS(AS28-1+RIGHT($A29), 2, 1, 1, "Medal Values")))/AS28,AS24),"")</f>
        <v/>
      </c>
      <c r="AT30" s="24" t="str">
        <f ca="1">IFERROR(IF(AT22=1, SUM(INDIRECT(ADDRESS(RIGHT($A29),2,1,1,"Medal Values")):INDIRECT(ADDRESS(AT28-1+RIGHT($A29), 2, 1, 1, "Medal Values")))/AT28,AT24),"")</f>
        <v/>
      </c>
      <c r="AU30" s="24" t="str">
        <f ca="1">IFERROR(IF(AU22=1, SUM(INDIRECT(ADDRESS(RIGHT($A29),2,1,1,"Medal Values")):INDIRECT(ADDRESS(AU28-1+RIGHT($A29), 2, 1, 1, "Medal Values")))/AU28,AU24),"")</f>
        <v/>
      </c>
      <c r="AV30" s="24" t="str">
        <f ca="1">IFERROR(IF(AV22=1, SUM(INDIRECT(ADDRESS(RIGHT($A29),2,1,1,"Medal Values")):INDIRECT(ADDRESS(AV28-1+RIGHT($A29), 2, 1, 1, "Medal Values")))/AV28,AV24),"")</f>
        <v/>
      </c>
      <c r="AW30" s="24" t="str">
        <f ca="1">IFERROR(IF(AW22=1, SUM(INDIRECT(ADDRESS(RIGHT($A29),2,1,1,"Medal Values")):INDIRECT(ADDRESS(AW28-1+RIGHT($A29), 2, 1, 1, "Medal Values")))/AW28,AW24),"")</f>
        <v/>
      </c>
      <c r="AX30" s="24" t="str">
        <f ca="1">IFERROR(IF(AX22=1, SUM(INDIRECT(ADDRESS(RIGHT($A29),2,1,1,"Medal Values")):INDIRECT(ADDRESS(AX28-1+RIGHT($A29), 2, 1, 1, "Medal Values")))/AX28,AX24),"")</f>
        <v/>
      </c>
      <c r="AY30" s="24" t="str">
        <f ca="1">IFERROR(IF(AY22=1, SUM(INDIRECT(ADDRESS(RIGHT($A29),2,1,1,"Medal Values")):INDIRECT(ADDRESS(AY28-1+RIGHT($A29), 2, 1, 1, "Medal Values")))/AY28,AY24),"")</f>
        <v/>
      </c>
      <c r="AZ30" s="24" t="str">
        <f ca="1">IFERROR(IF(AZ22=1, SUM(INDIRECT(ADDRESS(RIGHT($A29),2,1,1,"Medal Values")):INDIRECT(ADDRESS(AZ28-1+RIGHT($A29), 2, 1, 1, "Medal Values")))/AZ28,AZ24),"")</f>
        <v/>
      </c>
      <c r="BA30" s="24" t="str">
        <f ca="1">IFERROR(IF(BA22=1, SUM(INDIRECT(ADDRESS(RIGHT($A29),2,1,1,"Medal Values")):INDIRECT(ADDRESS(BA28-1+RIGHT($A29), 2, 1, 1, "Medal Values")))/BA28,BA24),"")</f>
        <v/>
      </c>
      <c r="BB30" s="24" t="str">
        <f ca="1">IFERROR(IF(BB22=1, SUM(INDIRECT(ADDRESS(RIGHT($A29),2,1,1,"Medal Values")):INDIRECT(ADDRESS(BB28-1+RIGHT($A29), 2, 1, 1, "Medal Values")))/BB28,BB24),"")</f>
        <v/>
      </c>
      <c r="BC30" s="24" t="str">
        <f ca="1">IFERROR(IF(BC22=1, SUM(INDIRECT(ADDRESS(RIGHT($A29),2,1,1,"Medal Values")):INDIRECT(ADDRESS(BC28-1+RIGHT($A29), 2, 1, 1, "Medal Values")))/BC28,BC24),"")</f>
        <v/>
      </c>
      <c r="BD30" s="24" t="str">
        <f ca="1">IFERROR(IF(BD22=1, SUM(INDIRECT(ADDRESS(RIGHT($A29),2,1,1,"Medal Values")):INDIRECT(ADDRESS(BD28-1+RIGHT($A29), 2, 1, 1, "Medal Values")))/BD28,BD24),"")</f>
        <v/>
      </c>
      <c r="BE30" s="24" t="str">
        <f ca="1">IFERROR(IF(BE22=1, SUM(INDIRECT(ADDRESS(RIGHT($A29),2,1,1,"Medal Values")):INDIRECT(ADDRESS(BE28-1+RIGHT($A29), 2, 1, 1, "Medal Values")))/BE28,BE24),"")</f>
        <v/>
      </c>
      <c r="BF30" s="24" t="str">
        <f ca="1">IFERROR(IF(BF22=1, SUM(INDIRECT(ADDRESS(RIGHT($A29),2,1,1,"Medal Values")):INDIRECT(ADDRESS(BF28-1+RIGHT($A29), 2, 1, 1, "Medal Values")))/BF28,BF24),"")</f>
        <v/>
      </c>
      <c r="BG30" s="24" t="str">
        <f ca="1">IFERROR(IF(BG22=1, SUM(INDIRECT(ADDRESS(RIGHT($A29),2,1,1,"Medal Values")):INDIRECT(ADDRESS(BG28-1+RIGHT($A29), 2, 1, 1, "Medal Values")))/BG28,BG24),"")</f>
        <v/>
      </c>
      <c r="BH30" s="24" t="str">
        <f ca="1">IFERROR(IF(BH22=1, SUM(INDIRECT(ADDRESS(RIGHT($A29),2,1,1,"Medal Values")):INDIRECT(ADDRESS(BH28-1+RIGHT($A29), 2, 1, 1, "Medal Values")))/BH28,BH24),"")</f>
        <v/>
      </c>
      <c r="BI30" s="24" t="str">
        <f ca="1">IFERROR(IF(BI22=1, SUM(INDIRECT(ADDRESS(RIGHT($A29),2,1,1,"Medal Values")):INDIRECT(ADDRESS(BI28-1+RIGHT($A29), 2, 1, 1, "Medal Values")))/BI28,BI24),"")</f>
        <v/>
      </c>
      <c r="BJ30" s="24" t="str">
        <f ca="1">IFERROR(IF(BJ22=1, SUM(INDIRECT(ADDRESS(RIGHT($A29),2,1,1,"Medal Values")):INDIRECT(ADDRESS(BJ28-1+RIGHT($A29), 2, 1, 1, "Medal Values")))/BJ28,BJ24),"")</f>
        <v/>
      </c>
      <c r="BK30" s="24" t="str">
        <f ca="1">IFERROR(IF(BK22=1, SUM(INDIRECT(ADDRESS(RIGHT($A29),2,1,1,"Medal Values")):INDIRECT(ADDRESS(BK28-1+RIGHT($A29), 2, 1, 1, "Medal Values")))/BK28,BK24),"")</f>
        <v/>
      </c>
      <c r="BL30" s="24" t="str">
        <f ca="1">IFERROR(IF(BL22=1, SUM(INDIRECT(ADDRESS(RIGHT($A29),2,1,1,"Medal Values")):INDIRECT(ADDRESS(BL28-1+RIGHT($A29), 2, 1, 1, "Medal Values")))/BL28,BL24),"")</f>
        <v/>
      </c>
      <c r="BM30" s="24" t="str">
        <f ca="1">IFERROR(IF(BM22=1, SUM(INDIRECT(ADDRESS(RIGHT($A29),2,1,1,"Medal Values")):INDIRECT(ADDRESS(BM28-1+RIGHT($A29), 2, 1, 1, "Medal Values")))/BM28,BM24),"")</f>
        <v/>
      </c>
      <c r="BN30" s="24" t="str">
        <f ca="1">IFERROR(IF(BN22=1, SUM(INDIRECT(ADDRESS(RIGHT($A29),2,1,1,"Medal Values")):INDIRECT(ADDRESS(BN28-1+RIGHT($A29), 2, 1, 1, "Medal Values")))/BN28,BN24),"")</f>
        <v/>
      </c>
      <c r="BO30" s="24" t="str">
        <f ca="1">IFERROR(IF(BO22=1, SUM(INDIRECT(ADDRESS(RIGHT($A29),2,1,1,"Medal Values")):INDIRECT(ADDRESS(BO28-1+RIGHT($A29), 2, 1, 1, "Medal Values")))/BO28,BO24),"")</f>
        <v/>
      </c>
      <c r="BP30" s="24" t="str">
        <f ca="1">IFERROR(IF(BP22=1, SUM(INDIRECT(ADDRESS(RIGHT($A29),2,1,1,"Medal Values")):INDIRECT(ADDRESS(BP28-1+RIGHT($A29), 2, 1, 1, "Medal Values")))/BP28,BP24),"")</f>
        <v/>
      </c>
      <c r="BQ30" s="24" t="str">
        <f ca="1">IFERROR(IF(BQ22=1, SUM(INDIRECT(ADDRESS(RIGHT($A29),2,1,1,"Medal Values")):INDIRECT(ADDRESS(BQ28-1+RIGHT($A29), 2, 1, 1, "Medal Values")))/BQ28,BQ24),"")</f>
        <v/>
      </c>
      <c r="BR30" s="24" t="str">
        <f ca="1">IFERROR(IF(BR22=1, SUM(INDIRECT(ADDRESS(RIGHT($A29),2,1,1,"Medal Values")):INDIRECT(ADDRESS(BR28-1+RIGHT($A29), 2, 1, 1, "Medal Values")))/BR28,BR24),"")</f>
        <v/>
      </c>
      <c r="BS30" s="24" t="str">
        <f ca="1">IFERROR(IF(BS22=1, SUM(INDIRECT(ADDRESS(RIGHT($A29),2,1,1,"Medal Values")):INDIRECT(ADDRESS(BS28-1+RIGHT($A29), 2, 1, 1, "Medal Values")))/BS28,BS24),"")</f>
        <v/>
      </c>
      <c r="BT30" s="24" t="str">
        <f ca="1">IFERROR(IF(BT22=1, SUM(INDIRECT(ADDRESS(RIGHT($A29),2,1,1,"Medal Values")):INDIRECT(ADDRESS(BT28-1+RIGHT($A29), 2, 1, 1, "Medal Values")))/BT28,BT24),"")</f>
        <v/>
      </c>
      <c r="BU30" s="24" t="str">
        <f ca="1">IFERROR(IF(BU22=1, SUM(INDIRECT(ADDRESS(RIGHT($A29),2,1,1,"Medal Values")):INDIRECT(ADDRESS(BU28-1+RIGHT($A29), 2, 1, 1, "Medal Values")))/BU28,BU24),"")</f>
        <v/>
      </c>
      <c r="BV30" s="24" t="str">
        <f ca="1">IFERROR(IF(BV22=1, SUM(INDIRECT(ADDRESS(RIGHT($A29),2,1,1,"Medal Values")):INDIRECT(ADDRESS(BV28-1+RIGHT($A29), 2, 1, 1, "Medal Values")))/BV28,BV24),"")</f>
        <v/>
      </c>
      <c r="BW30" s="24" t="str">
        <f ca="1">IFERROR(IF(BW22=1, SUM(INDIRECT(ADDRESS(RIGHT($A29),2,1,1,"Medal Values")):INDIRECT(ADDRESS(BW28-1+RIGHT($A29), 2, 1, 1, "Medal Values")))/BW28,BW24),"")</f>
        <v/>
      </c>
      <c r="BX30" s="24" t="str">
        <f ca="1">IFERROR(IF(BX22=1, SUM(INDIRECT(ADDRESS(RIGHT($A29),2,1,1,"Medal Values")):INDIRECT(ADDRESS(BX28-1+RIGHT($A29), 2, 1, 1, "Medal Values")))/BX28,BX24),"")</f>
        <v/>
      </c>
      <c r="BY30" s="24" t="str">
        <f ca="1">IFERROR(IF(BY22=1, SUM(INDIRECT(ADDRESS(RIGHT($A29),2,1,1,"Medal Values")):INDIRECT(ADDRESS(BY28-1+RIGHT($A29), 2, 1, 1, "Medal Values")))/BY28,BY24),"")</f>
        <v/>
      </c>
      <c r="BZ30" s="24" t="str">
        <f ca="1">IFERROR(IF(BZ22=1, SUM(INDIRECT(ADDRESS(RIGHT($A29),2,1,1,"Medal Values")):INDIRECT(ADDRESS(BZ28-1+RIGHT($A29), 2, 1, 1, "Medal Values")))/BZ28,BZ24),"")</f>
        <v/>
      </c>
      <c r="CA30" s="24" t="str">
        <f ca="1">IFERROR(IF(CA22=1, SUM(INDIRECT(ADDRESS(RIGHT($A29),2,1,1,"Medal Values")):INDIRECT(ADDRESS(CA28-1+RIGHT($A29), 2, 1, 1, "Medal Values")))/CA28,CA24),"")</f>
        <v/>
      </c>
      <c r="CB30" s="24" t="str">
        <f ca="1">IFERROR(IF(CB22=1, SUM(INDIRECT(ADDRESS(RIGHT($A29),2,1,1,"Medal Values")):INDIRECT(ADDRESS(CB28-1+RIGHT($A29), 2, 1, 1, "Medal Values")))/CB28,CB24),"")</f>
        <v/>
      </c>
      <c r="CC30" s="24" t="str">
        <f ca="1">IFERROR(IF(CC22=1, SUM(INDIRECT(ADDRESS(RIGHT($A29),2,1,1,"Medal Values")):INDIRECT(ADDRESS(CC28-1+RIGHT($A29), 2, 1, 1, "Medal Values")))/CC28,CC24),"")</f>
        <v/>
      </c>
      <c r="CD30" s="24" t="str">
        <f ca="1">IFERROR(IF(CD22=1, SUM(INDIRECT(ADDRESS(RIGHT($A29),2,1,1,"Medal Values")):INDIRECT(ADDRESS(CD28-1+RIGHT($A29), 2, 1, 1, "Medal Values")))/CD28,CD24),"")</f>
        <v/>
      </c>
      <c r="CE30" s="24" t="str">
        <f ca="1">IFERROR(IF(CE22=1, SUM(INDIRECT(ADDRESS(RIGHT($A29),2,1,1,"Medal Values")):INDIRECT(ADDRESS(CE28-1+RIGHT($A29), 2, 1, 1, "Medal Values")))/CE28,CE24),"")</f>
        <v/>
      </c>
      <c r="CF30" s="24" t="str">
        <f ca="1">IFERROR(IF(CF22=1, SUM(INDIRECT(ADDRESS(RIGHT($A29),2,1,1,"Medal Values")):INDIRECT(ADDRESS(CF28-1+RIGHT($A29), 2, 1, 1, "Medal Values")))/CF28,CF24),"")</f>
        <v/>
      </c>
      <c r="CG30" s="24" t="str">
        <f ca="1">IFERROR(IF(CG22=1, SUM(INDIRECT(ADDRESS(RIGHT($A29),2,1,1,"Medal Values")):INDIRECT(ADDRESS(CG28-1+RIGHT($A29), 2, 1, 1, "Medal Values")))/CG28,CG24),"")</f>
        <v/>
      </c>
      <c r="CH30" s="24" t="str">
        <f ca="1">IFERROR(IF(CH22=1, SUM(INDIRECT(ADDRESS(RIGHT($A29),2,1,1,"Medal Values")):INDIRECT(ADDRESS(CH28-1+RIGHT($A29), 2, 1, 1, "Medal Values")))/CH28,CH24),"")</f>
        <v/>
      </c>
      <c r="CI30" s="24" t="str">
        <f ca="1">IFERROR(IF(CI22=1, SUM(INDIRECT(ADDRESS(RIGHT($A29),2,1,1,"Medal Values")):INDIRECT(ADDRESS(CI28-1+RIGHT($A29), 2, 1, 1, "Medal Values")))/CI28,CI24),"")</f>
        <v/>
      </c>
      <c r="CJ30" s="24" t="str">
        <f ca="1">IFERROR(IF(CJ22=1, SUM(INDIRECT(ADDRESS(RIGHT($A29),2,1,1,"Medal Values")):INDIRECT(ADDRESS(CJ28-1+RIGHT($A29), 2, 1, 1, "Medal Values")))/CJ28,CJ24),"")</f>
        <v/>
      </c>
      <c r="CK30" s="24" t="str">
        <f ca="1">IFERROR(IF(CK22=1, SUM(INDIRECT(ADDRESS(RIGHT($A29),2,1,1,"Medal Values")):INDIRECT(ADDRESS(CK28-1+RIGHT($A29), 2, 1, 1, "Medal Values")))/CK28,CK24),"")</f>
        <v/>
      </c>
      <c r="CL30" s="24" t="str">
        <f ca="1">IFERROR(IF(CL22=1, SUM(INDIRECT(ADDRESS(RIGHT($A29),2,1,1,"Medal Values")):INDIRECT(ADDRESS(CL28-1+RIGHT($A29), 2, 1, 1, "Medal Values")))/CL28,CL24),"")</f>
        <v/>
      </c>
      <c r="CM30" s="24" t="str">
        <f ca="1">IFERROR(IF(CM22=1, SUM(INDIRECT(ADDRESS(RIGHT($A29),2,1,1,"Medal Values")):INDIRECT(ADDRESS(CM28-1+RIGHT($A29), 2, 1, 1, "Medal Values")))/CM28,CM24),"")</f>
        <v/>
      </c>
      <c r="CN30" s="24" t="str">
        <f ca="1">IFERROR(IF(CN22=1, SUM(INDIRECT(ADDRESS(RIGHT($A29),2,1,1,"Medal Values")):INDIRECT(ADDRESS(CN28-1+RIGHT($A29), 2, 1, 1, "Medal Values")))/CN28,CN24),"")</f>
        <v/>
      </c>
      <c r="CO30" s="24" t="str">
        <f ca="1">IFERROR(IF(CO22=1, SUM(INDIRECT(ADDRESS(RIGHT($A29),2,1,1,"Medal Values")):INDIRECT(ADDRESS(CO28-1+RIGHT($A29), 2, 1, 1, "Medal Values")))/CO28,CO24),"")</f>
        <v/>
      </c>
      <c r="CP30" s="24" t="str">
        <f ca="1">IFERROR(IF(CP22=1, SUM(INDIRECT(ADDRESS(RIGHT($A29),2,1,1,"Medal Values")):INDIRECT(ADDRESS(CP28-1+RIGHT($A29), 2, 1, 1, "Medal Values")))/CP28,CP24),"")</f>
        <v/>
      </c>
      <c r="CQ30" s="24" t="str">
        <f ca="1">IFERROR(IF(CQ22=1, SUM(INDIRECT(ADDRESS(RIGHT($A29),2,1,1,"Medal Values")):INDIRECT(ADDRESS(CQ28-1+RIGHT($A29), 2, 1, 1, "Medal Values")))/CQ28,CQ24),"")</f>
        <v/>
      </c>
      <c r="CR30" s="24" t="str">
        <f ca="1">IFERROR(IF(CR22=1, SUM(INDIRECT(ADDRESS(RIGHT($A29),2,1,1,"Medal Values")):INDIRECT(ADDRESS(CR28-1+RIGHT($A29), 2, 1, 1, "Medal Values")))/CR28,CR24),"")</f>
        <v/>
      </c>
      <c r="CS30" s="24" t="str">
        <f ca="1">IFERROR(IF(CS22=1, SUM(INDIRECT(ADDRESS(RIGHT($A29),2,1,1,"Medal Values")):INDIRECT(ADDRESS(CS28-1+RIGHT($A29), 2, 1, 1, "Medal Values")))/CS28,CS24),"")</f>
        <v/>
      </c>
      <c r="CT30" s="24" t="str">
        <f ca="1">IFERROR(IF(CT22=1, SUM(INDIRECT(ADDRESS(RIGHT($A29),2,1,1,"Medal Values")):INDIRECT(ADDRESS(CT28-1+RIGHT($A29), 2, 1, 1, "Medal Values")))/CT28,CT24),"")</f>
        <v/>
      </c>
    </row>
    <row r="31" spans="1:98" hidden="1" x14ac:dyDescent="0.3">
      <c r="A31" s="17" t="s">
        <v>46</v>
      </c>
      <c r="B31" t="str">
        <f ca="1">IFERROR(MATCH(B29,'Each Gender Events'!$A:$A,0) + 1, "")</f>
        <v/>
      </c>
      <c r="C31" t="str">
        <f ca="1">IFERROR(MATCH(C29,'Each Gender Events'!$A:$A,0) + 1, "")</f>
        <v/>
      </c>
      <c r="D31" t="str">
        <f ca="1">IFERROR(MATCH(D29,'Each Gender Events'!$A:$A,0) + 1, "")</f>
        <v/>
      </c>
      <c r="E31" t="str">
        <f ca="1">IFERROR(MATCH(E29,'Each Gender Events'!$A:$A,0) + 1, "")</f>
        <v/>
      </c>
      <c r="F31" t="str">
        <f ca="1">IFERROR(MATCH(F29,'Each Gender Events'!$A:$A,0) + 1, "")</f>
        <v/>
      </c>
      <c r="G31" t="str">
        <f ca="1">IFERROR(MATCH(G29,'Each Gender Events'!$A:$A,0) + 1, "")</f>
        <v/>
      </c>
      <c r="H31" t="str">
        <f ca="1">IFERROR(MATCH(H29,'Each Gender Events'!$A:$A,0) + 1, "")</f>
        <v/>
      </c>
      <c r="I31" t="str">
        <f ca="1">IFERROR(MATCH(I29,'Each Gender Events'!$A:$A,0) + 1, "")</f>
        <v/>
      </c>
      <c r="J31" t="str">
        <f ca="1">IFERROR(MATCH(J29,'Each Gender Events'!$A:$A,0) + 1, "")</f>
        <v/>
      </c>
      <c r="K31" t="str">
        <f ca="1">IFERROR(MATCH(K29,'Each Gender Events'!$A:$A,0) + 1, "")</f>
        <v/>
      </c>
      <c r="L31" t="str">
        <f ca="1">IFERROR(MATCH(L29,'Each Gender Events'!$A:$A,0) + 1, "")</f>
        <v/>
      </c>
      <c r="M31" t="str">
        <f ca="1">IFERROR(MATCH(M29,'Each Gender Events'!$A:$A,0) + 1, "")</f>
        <v/>
      </c>
      <c r="N31" t="str">
        <f ca="1">IFERROR(MATCH(N29,'Each Gender Events'!$A:$A,0) + 1, "")</f>
        <v/>
      </c>
      <c r="O31" t="str">
        <f ca="1">IFERROR(MATCH(O29,'Each Gender Events'!$A:$A,0) + 1, "")</f>
        <v/>
      </c>
      <c r="P31" t="str">
        <f ca="1">IFERROR(MATCH(P29,'Each Gender Events'!$A:$A,0) + 1, "")</f>
        <v/>
      </c>
      <c r="Q31" t="str">
        <f ca="1">IFERROR(MATCH(Q29,'Each Gender Events'!$A:$A,0) + 1, "")</f>
        <v/>
      </c>
      <c r="R31" t="str">
        <f ca="1">IFERROR(MATCH(R29,'Each Gender Events'!$A:$A,0) + 1, "")</f>
        <v/>
      </c>
      <c r="S31" t="str">
        <f ca="1">IFERROR(MATCH(S29,'Each Gender Events'!$A:$A,0) + 1, "")</f>
        <v/>
      </c>
      <c r="T31" t="str">
        <f ca="1">IFERROR(MATCH(T29,'Each Gender Events'!$A:$A,0) + 1, "")</f>
        <v/>
      </c>
      <c r="U31" t="str">
        <f ca="1">IFERROR(MATCH(U29,'Each Gender Events'!$A:$A,0) + 1, "")</f>
        <v/>
      </c>
      <c r="V31" t="str">
        <f ca="1">IFERROR(MATCH(V29,'Each Gender Events'!$A:$A,0) + 1, "")</f>
        <v/>
      </c>
      <c r="W31" t="str">
        <f ca="1">IFERROR(MATCH(W29,'Each Gender Events'!$A:$A,0) + 1, "")</f>
        <v/>
      </c>
      <c r="X31" t="str">
        <f ca="1">IFERROR(MATCH(X29,'Each Gender Events'!$A:$A,0) + 1, "")</f>
        <v/>
      </c>
      <c r="Y31" t="str">
        <f ca="1">IFERROR(MATCH(Y29,'Each Gender Events'!$A:$A,0) + 1, "")</f>
        <v/>
      </c>
      <c r="Z31" t="str">
        <f ca="1">IFERROR(MATCH(Z29,'Each Gender Events'!$A:$A,0) + 1, "")</f>
        <v/>
      </c>
      <c r="AA31" t="str">
        <f ca="1">IFERROR(MATCH(AA29,'Each Gender Events'!$A:$A,0) + 1, "")</f>
        <v/>
      </c>
      <c r="AB31" t="str">
        <f ca="1">IFERROR(MATCH(AB29,'Each Gender Events'!$A:$A,0) + 1, "")</f>
        <v/>
      </c>
      <c r="AC31" t="str">
        <f ca="1">IFERROR(MATCH(AC29,'Each Gender Events'!$A:$A,0) + 1, "")</f>
        <v/>
      </c>
      <c r="AD31" t="str">
        <f ca="1">IFERROR(MATCH(AD29,'Each Gender Events'!$A:$A,0) + 1, "")</f>
        <v/>
      </c>
      <c r="AE31" t="str">
        <f ca="1">IFERROR(MATCH(AE29,'Each Gender Events'!$A:$A,0) + 1, "")</f>
        <v/>
      </c>
      <c r="AF31" t="str">
        <f ca="1">IFERROR(MATCH(AF29,'Each Gender Events'!$A:$A,0) + 1, "")</f>
        <v/>
      </c>
      <c r="AG31" t="str">
        <f ca="1">IFERROR(MATCH(AG29,'Each Gender Events'!$A:$A,0) + 1, "")</f>
        <v/>
      </c>
      <c r="AH31" t="str">
        <f ca="1">IFERROR(MATCH(AH29,'Each Gender Events'!$A:$A,0) + 1, "")</f>
        <v/>
      </c>
      <c r="AI31" t="str">
        <f ca="1">IFERROR(MATCH(AI29,'Each Gender Events'!$A:$A,0) + 1, "")</f>
        <v/>
      </c>
      <c r="AJ31" t="str">
        <f ca="1">IFERROR(MATCH(AJ29,'Each Gender Events'!$A:$A,0) + 1, "")</f>
        <v/>
      </c>
      <c r="AK31" t="str">
        <f ca="1">IFERROR(MATCH(AK29,'Each Gender Events'!$A:$A,0) + 1, "")</f>
        <v/>
      </c>
      <c r="AL31" t="str">
        <f ca="1">IFERROR(MATCH(AL29,'Each Gender Events'!$A:$A,0) + 1, "")</f>
        <v/>
      </c>
      <c r="AM31" t="str">
        <f ca="1">IFERROR(MATCH(AM29,'Each Gender Events'!$A:$A,0) + 1, "")</f>
        <v/>
      </c>
    </row>
    <row r="32" spans="1:98" hidden="1" x14ac:dyDescent="0.3">
      <c r="A32" s="17" t="s">
        <v>47</v>
      </c>
      <c r="B32" t="str">
        <f ca="1">IFERROR(ADDRESS(MATCH(B29,'Each Gender Events'!$A:$A,0) + 1,COLUMN(),2,1,"Each Gender Events")&amp;":"&amp;ADDRESS(1000,COLUMN(),2,1),"")</f>
        <v/>
      </c>
      <c r="C32" t="str">
        <f ca="1">IFERROR(ADDRESS(MATCH(C29,'Each Gender Events'!$A:$A,0) + 1,COLUMN(),2,1,"Each Gender Events")&amp;":"&amp;ADDRESS(1000,COLUMN(),2,1),"")</f>
        <v/>
      </c>
      <c r="D32" t="str">
        <f ca="1">IFERROR(ADDRESS(MATCH(D29,'Each Gender Events'!$A:$A,0) + 1,COLUMN(),2,1,"Each Gender Events")&amp;":"&amp;ADDRESS(1000,COLUMN(),2,1),"")</f>
        <v/>
      </c>
      <c r="E32" t="str">
        <f ca="1">IFERROR(ADDRESS(MATCH(E29,'Each Gender Events'!$A:$A,0) + 1,COLUMN(),2,1,"Each Gender Events")&amp;":"&amp;ADDRESS(1000,COLUMN(),2,1),"")</f>
        <v/>
      </c>
      <c r="F32" t="str">
        <f ca="1">IFERROR(ADDRESS(MATCH(F29,'Each Gender Events'!$A:$A,0) + 1,COLUMN(),2,1,"Each Gender Events")&amp;":"&amp;ADDRESS(1000,COLUMN(),2,1),"")</f>
        <v/>
      </c>
      <c r="G32" t="str">
        <f ca="1">IFERROR(ADDRESS(MATCH(G29,'Each Gender Events'!$A:$A,0) + 1,COLUMN(),2,1,"Each Gender Events")&amp;":"&amp;ADDRESS(1000,COLUMN(),2,1),"")</f>
        <v/>
      </c>
      <c r="H32" t="str">
        <f ca="1">IFERROR(ADDRESS(MATCH(H29,'Each Gender Events'!$A:$A,0) + 1,COLUMN(),2,1,"Each Gender Events")&amp;":"&amp;ADDRESS(1000,COLUMN(),2,1),"")</f>
        <v/>
      </c>
      <c r="I32" t="str">
        <f ca="1">IFERROR(ADDRESS(MATCH(I29,'Each Gender Events'!$A:$A,0) + 1,COLUMN(),2,1,"Each Gender Events")&amp;":"&amp;ADDRESS(1000,COLUMN(),2,1),"")</f>
        <v/>
      </c>
      <c r="J32" t="str">
        <f ca="1">IFERROR(ADDRESS(MATCH(J29,'Each Gender Events'!$A:$A,0) + 1,COLUMN(),2,1,"Each Gender Events")&amp;":"&amp;ADDRESS(1000,COLUMN(),2,1),"")</f>
        <v/>
      </c>
      <c r="K32" t="str">
        <f ca="1">IFERROR(ADDRESS(MATCH(K29,'Each Gender Events'!$A:$A,0) + 1,COLUMN(),2,1,"Each Gender Events")&amp;":"&amp;ADDRESS(1000,COLUMN(),2,1),"")</f>
        <v/>
      </c>
      <c r="L32" t="str">
        <f ca="1">IFERROR(ADDRESS(MATCH(L29,'Each Gender Events'!$A:$A,0) + 1,COLUMN(),2,1,"Each Gender Events")&amp;":"&amp;ADDRESS(1000,COLUMN(),2,1),"")</f>
        <v/>
      </c>
      <c r="M32" t="str">
        <f ca="1">IFERROR(ADDRESS(MATCH(M29,'Each Gender Events'!$A:$A,0) + 1,COLUMN(),2,1,"Each Gender Events")&amp;":"&amp;ADDRESS(1000,COLUMN(),2,1),"")</f>
        <v/>
      </c>
      <c r="N32" t="str">
        <f ca="1">IFERROR(ADDRESS(MATCH(N29,'Each Gender Events'!$A:$A,0) + 1,COLUMN(),2,1,"Each Gender Events")&amp;":"&amp;ADDRESS(1000,COLUMN(),2,1),"")</f>
        <v/>
      </c>
      <c r="O32" t="str">
        <f ca="1">IFERROR(ADDRESS(MATCH(O29,'Each Gender Events'!$A:$A,0) + 1,COLUMN(),2,1,"Each Gender Events")&amp;":"&amp;ADDRESS(1000,COLUMN(),2,1),"")</f>
        <v/>
      </c>
      <c r="P32" t="str">
        <f ca="1">IFERROR(ADDRESS(MATCH(P29,'Each Gender Events'!$A:$A,0) + 1,COLUMN(),2,1,"Each Gender Events")&amp;":"&amp;ADDRESS(1000,COLUMN(),2,1),"")</f>
        <v/>
      </c>
      <c r="Q32" t="str">
        <f ca="1">IFERROR(ADDRESS(MATCH(Q29,'Each Gender Events'!$A:$A,0) + 1,COLUMN(),2,1,"Each Gender Events")&amp;":"&amp;ADDRESS(1000,COLUMN(),2,1),"")</f>
        <v/>
      </c>
      <c r="R32" t="str">
        <f ca="1">IFERROR(ADDRESS(MATCH(R29,'Each Gender Events'!$A:$A,0) + 1,COLUMN(),2,1,"Each Gender Events")&amp;":"&amp;ADDRESS(1000,COLUMN(),2,1),"")</f>
        <v/>
      </c>
      <c r="S32" t="str">
        <f ca="1">IFERROR(ADDRESS(MATCH(S29,'Each Gender Events'!$A:$A,0) + 1,COLUMN(),2,1,"Each Gender Events")&amp;":"&amp;ADDRESS(1000,COLUMN(),2,1),"")</f>
        <v/>
      </c>
      <c r="T32" t="str">
        <f ca="1">IFERROR(ADDRESS(MATCH(T29,'Each Gender Events'!$A:$A,0) + 1,COLUMN(),2,1,"Each Gender Events")&amp;":"&amp;ADDRESS(1000,COLUMN(),2,1),"")</f>
        <v/>
      </c>
      <c r="U32" t="str">
        <f ca="1">IFERROR(ADDRESS(MATCH(U29,'Each Gender Events'!$A:$A,0) + 1,COLUMN(),2,1,"Each Gender Events")&amp;":"&amp;ADDRESS(1000,COLUMN(),2,1),"")</f>
        <v/>
      </c>
      <c r="V32" t="str">
        <f ca="1">IFERROR(ADDRESS(MATCH(V29,'Each Gender Events'!$A:$A,0) + 1,COLUMN(),2,1,"Each Gender Events")&amp;":"&amp;ADDRESS(1000,COLUMN(),2,1),"")</f>
        <v/>
      </c>
      <c r="W32" t="str">
        <f ca="1">IFERROR(ADDRESS(MATCH(W29,'Each Gender Events'!$A:$A,0) + 1,COLUMN(),2,1,"Each Gender Events")&amp;":"&amp;ADDRESS(1000,COLUMN(),2,1),"")</f>
        <v/>
      </c>
      <c r="X32" t="str">
        <f ca="1">IFERROR(ADDRESS(MATCH(X29,'Each Gender Events'!$A:$A,0) + 1,COLUMN(),2,1,"Each Gender Events")&amp;":"&amp;ADDRESS(1000,COLUMN(),2,1),"")</f>
        <v/>
      </c>
      <c r="Y32" t="str">
        <f ca="1">IFERROR(ADDRESS(MATCH(Y29,'Each Gender Events'!$A:$A,0) + 1,COLUMN(),2,1,"Each Gender Events")&amp;":"&amp;ADDRESS(1000,COLUMN(),2,1),"")</f>
        <v/>
      </c>
      <c r="Z32" t="str">
        <f ca="1">IFERROR(ADDRESS(MATCH(Z29,'Each Gender Events'!$A:$A,0) + 1,COLUMN(),2,1,"Each Gender Events")&amp;":"&amp;ADDRESS(1000,COLUMN(),2,1),"")</f>
        <v/>
      </c>
      <c r="AA32" t="str">
        <f ca="1">IFERROR(ADDRESS(MATCH(AA29,'Each Gender Events'!$A:$A,0) + 1,COLUMN(),2,1,"Each Gender Events")&amp;":"&amp;ADDRESS(1000,COLUMN(),2,1),"")</f>
        <v/>
      </c>
      <c r="AB32" t="str">
        <f ca="1">IFERROR(ADDRESS(MATCH(AB29,'Each Gender Events'!$A:$A,0) + 1,COLUMN(),2,1,"Each Gender Events")&amp;":"&amp;ADDRESS(1000,COLUMN(),2,1),"")</f>
        <v/>
      </c>
      <c r="AC32" t="str">
        <f ca="1">IFERROR(ADDRESS(MATCH(AC29,'Each Gender Events'!$A:$A,0) + 1,COLUMN(),2,1,"Each Gender Events")&amp;":"&amp;ADDRESS(1000,COLUMN(),2,1),"")</f>
        <v/>
      </c>
      <c r="AD32" t="str">
        <f ca="1">IFERROR(ADDRESS(MATCH(AD29,'Each Gender Events'!$A:$A,0) + 1,COLUMN(),2,1,"Each Gender Events")&amp;":"&amp;ADDRESS(1000,COLUMN(),2,1),"")</f>
        <v/>
      </c>
      <c r="AE32" t="str">
        <f ca="1">IFERROR(ADDRESS(MATCH(AE29,'Each Gender Events'!$A:$A,0) + 1,COLUMN(),2,1,"Each Gender Events")&amp;":"&amp;ADDRESS(1000,COLUMN(),2,1),"")</f>
        <v/>
      </c>
      <c r="AF32" t="str">
        <f ca="1">IFERROR(ADDRESS(MATCH(AF29,'Each Gender Events'!$A:$A,0) + 1,COLUMN(),2,1,"Each Gender Events")&amp;":"&amp;ADDRESS(1000,COLUMN(),2,1),"")</f>
        <v/>
      </c>
      <c r="AG32" t="str">
        <f ca="1">IFERROR(ADDRESS(MATCH(AG29,'Each Gender Events'!$A:$A,0) + 1,COLUMN(),2,1,"Each Gender Events")&amp;":"&amp;ADDRESS(1000,COLUMN(),2,1),"")</f>
        <v/>
      </c>
      <c r="AH32" t="str">
        <f ca="1">IFERROR(ADDRESS(MATCH(AH29,'Each Gender Events'!$A:$A,0) + 1,COLUMN(),2,1,"Each Gender Events")&amp;":"&amp;ADDRESS(1000,COLUMN(),2,1),"")</f>
        <v/>
      </c>
      <c r="AI32" t="str">
        <f ca="1">IFERROR(ADDRESS(MATCH(AI29,'Each Gender Events'!$A:$A,0) + 1,COLUMN(),2,1,"Each Gender Events")&amp;":"&amp;ADDRESS(1000,COLUMN(),2,1),"")</f>
        <v/>
      </c>
      <c r="AJ32" t="str">
        <f ca="1">IFERROR(ADDRESS(MATCH(AJ29,'Each Gender Events'!$A:$A,0) + 1,COLUMN(),2,1,"Each Gender Events")&amp;":"&amp;ADDRESS(1000,COLUMN(),2,1),"")</f>
        <v/>
      </c>
      <c r="AK32" t="str">
        <f ca="1">IFERROR(ADDRESS(MATCH(AK29,'Each Gender Events'!$A:$A,0) + 1,COLUMN(),2,1,"Each Gender Events")&amp;":"&amp;ADDRESS(1000,COLUMN(),2,1),"")</f>
        <v/>
      </c>
      <c r="AL32" t="str">
        <f ca="1">IFERROR(ADDRESS(MATCH(AL29,'Each Gender Events'!$A:$A,0) + 1,COLUMN(),2,1,"Each Gender Events")&amp;":"&amp;ADDRESS(1000,COLUMN(),2,1),"")</f>
        <v/>
      </c>
      <c r="AM32" t="str">
        <f ca="1">IFERROR(ADDRESS(MATCH(AM29,'Each Gender Events'!$A:$A,0) + 1,COLUMN(),2,1,"Each Gender Events")&amp;":"&amp;ADDRESS(1000,COLUMN(),2,1),"")</f>
        <v/>
      </c>
    </row>
    <row r="33" spans="1:5" x14ac:dyDescent="0.3">
      <c r="A33" s="12"/>
      <c r="B33" s="12"/>
      <c r="E33" s="12"/>
    </row>
    <row r="34" spans="1:5" x14ac:dyDescent="0.3">
      <c r="A34" s="10"/>
      <c r="B34" s="11"/>
      <c r="E34" s="11"/>
    </row>
    <row r="35" spans="1:5" x14ac:dyDescent="0.3">
      <c r="A35" s="10"/>
      <c r="B35" s="11"/>
      <c r="E35" s="11"/>
    </row>
    <row r="36" spans="1:5" x14ac:dyDescent="0.3">
      <c r="A36" s="10"/>
      <c r="B36" s="11"/>
    </row>
    <row r="37" spans="1:5" x14ac:dyDescent="0.3">
      <c r="A37" s="10"/>
      <c r="B37" s="11"/>
    </row>
    <row r="38" spans="1:5" x14ac:dyDescent="0.3">
      <c r="A38" s="10"/>
      <c r="B38" s="11"/>
    </row>
    <row r="39" spans="1:5" x14ac:dyDescent="0.3">
      <c r="A39" s="10"/>
      <c r="B3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AA2B-144E-4AE7-9362-8E64ECB4034E}">
  <dimension ref="A1:CT98"/>
  <sheetViews>
    <sheetView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A36" sqref="A36"/>
    </sheetView>
  </sheetViews>
  <sheetFormatPr defaultRowHeight="14.4" x14ac:dyDescent="0.3"/>
  <cols>
    <col min="19" max="19" width="8.88671875" customWidth="1"/>
  </cols>
  <sheetData>
    <row r="1" spans="1:98" ht="40.200000000000003" x14ac:dyDescent="0.3">
      <c r="B1" s="5" t="s">
        <v>69</v>
      </c>
      <c r="C1" s="5" t="s">
        <v>69</v>
      </c>
      <c r="D1" s="5" t="s">
        <v>70</v>
      </c>
      <c r="E1" s="5" t="s">
        <v>70</v>
      </c>
      <c r="F1" s="5" t="s">
        <v>70</v>
      </c>
      <c r="G1" s="5" t="s">
        <v>81</v>
      </c>
      <c r="H1" s="5" t="s">
        <v>81</v>
      </c>
      <c r="I1" s="5" t="s">
        <v>82</v>
      </c>
      <c r="J1" s="5" t="s">
        <v>84</v>
      </c>
      <c r="K1" s="5" t="s">
        <v>84</v>
      </c>
      <c r="L1" s="5" t="s">
        <v>84</v>
      </c>
      <c r="M1" s="31" t="s">
        <v>109</v>
      </c>
      <c r="N1" s="31" t="s">
        <v>109</v>
      </c>
      <c r="O1" s="31" t="s">
        <v>109</v>
      </c>
      <c r="P1" s="31" t="s">
        <v>110</v>
      </c>
      <c r="Q1" s="31" t="s">
        <v>110</v>
      </c>
      <c r="R1" s="31" t="s">
        <v>111</v>
      </c>
      <c r="S1" s="31" t="s">
        <v>111</v>
      </c>
      <c r="T1" s="31" t="s">
        <v>112</v>
      </c>
      <c r="U1" s="31" t="s">
        <v>112</v>
      </c>
      <c r="V1" s="31" t="s">
        <v>125</v>
      </c>
      <c r="W1" s="31" t="s">
        <v>125</v>
      </c>
      <c r="X1" s="31" t="s">
        <v>128</v>
      </c>
      <c r="Y1" s="31" t="s">
        <v>128</v>
      </c>
      <c r="Z1" s="31" t="s">
        <v>132</v>
      </c>
      <c r="AA1" s="31" t="s">
        <v>132</v>
      </c>
      <c r="AB1" s="31" t="s">
        <v>140</v>
      </c>
      <c r="AC1" s="31" t="s">
        <v>140</v>
      </c>
      <c r="AD1" s="31" t="s">
        <v>142</v>
      </c>
      <c r="AE1" s="31" t="s">
        <v>142</v>
      </c>
      <c r="AF1" s="31" t="s">
        <v>147</v>
      </c>
      <c r="AG1" s="31" t="s">
        <v>147</v>
      </c>
      <c r="AH1" s="31" t="s">
        <v>145</v>
      </c>
      <c r="AI1" s="31" t="s">
        <v>145</v>
      </c>
      <c r="AJ1" s="31" t="s">
        <v>149</v>
      </c>
      <c r="AK1" s="31" t="s">
        <v>149</v>
      </c>
      <c r="AL1" s="31" t="s">
        <v>155</v>
      </c>
      <c r="AM1" s="31" t="s">
        <v>155</v>
      </c>
      <c r="AN1" s="31" t="s">
        <v>160</v>
      </c>
      <c r="AO1" s="31" t="s">
        <v>167</v>
      </c>
      <c r="AP1" s="31" t="s">
        <v>167</v>
      </c>
      <c r="AQ1" s="31" t="s">
        <v>173</v>
      </c>
      <c r="AR1" s="31" t="s">
        <v>173</v>
      </c>
      <c r="AS1" s="31" t="s">
        <v>174</v>
      </c>
      <c r="AT1" s="31" t="s">
        <v>174</v>
      </c>
      <c r="AU1" s="31" t="s">
        <v>175</v>
      </c>
      <c r="AV1" s="31" t="s">
        <v>175</v>
      </c>
      <c r="AW1" s="31" t="s">
        <v>176</v>
      </c>
      <c r="AX1" s="31" t="s">
        <v>176</v>
      </c>
      <c r="AY1" s="31" t="s">
        <v>177</v>
      </c>
      <c r="AZ1" s="31" t="s">
        <v>177</v>
      </c>
      <c r="BA1" s="31" t="s">
        <v>177</v>
      </c>
      <c r="BB1" s="31" t="s">
        <v>192</v>
      </c>
      <c r="BC1" s="31" t="s">
        <v>192</v>
      </c>
      <c r="BD1" s="31" t="s">
        <v>194</v>
      </c>
      <c r="BE1" s="31" t="s">
        <v>194</v>
      </c>
      <c r="BF1" s="31" t="s">
        <v>195</v>
      </c>
      <c r="BG1" s="31" t="s">
        <v>197</v>
      </c>
      <c r="BH1" s="31" t="s">
        <v>197</v>
      </c>
      <c r="BI1" s="31" t="s">
        <v>205</v>
      </c>
      <c r="BJ1" s="31" t="s">
        <v>205</v>
      </c>
      <c r="BK1" s="31" t="s">
        <v>206</v>
      </c>
      <c r="BL1" s="31" t="s">
        <v>206</v>
      </c>
      <c r="BM1" s="31" t="s">
        <v>206</v>
      </c>
      <c r="BN1" s="31" t="s">
        <v>212</v>
      </c>
      <c r="BO1" s="31" t="s">
        <v>212</v>
      </c>
      <c r="BP1" s="31" t="s">
        <v>212</v>
      </c>
      <c r="BQ1" s="31" t="s">
        <v>223</v>
      </c>
      <c r="BR1" s="31" t="s">
        <v>223</v>
      </c>
      <c r="BS1" s="31" t="s">
        <v>225</v>
      </c>
      <c r="BT1" s="31" t="s">
        <v>225</v>
      </c>
      <c r="BU1" t="s">
        <v>228</v>
      </c>
      <c r="BV1" t="s">
        <v>228</v>
      </c>
      <c r="BW1" t="s">
        <v>229</v>
      </c>
      <c r="BX1" t="s">
        <v>229</v>
      </c>
      <c r="BY1" t="s">
        <v>229</v>
      </c>
      <c r="BZ1" t="s">
        <v>248</v>
      </c>
      <c r="CA1" t="s">
        <v>248</v>
      </c>
      <c r="CB1" t="s">
        <v>248</v>
      </c>
      <c r="CC1" t="s">
        <v>249</v>
      </c>
      <c r="CD1" t="s">
        <v>249</v>
      </c>
      <c r="CE1" t="s">
        <v>257</v>
      </c>
      <c r="CF1" t="s">
        <v>257</v>
      </c>
      <c r="CG1" t="s">
        <v>257</v>
      </c>
      <c r="CH1" t="s">
        <v>258</v>
      </c>
      <c r="CI1" t="s">
        <v>258</v>
      </c>
      <c r="CJ1" t="s">
        <v>259</v>
      </c>
      <c r="CK1" t="s">
        <v>259</v>
      </c>
      <c r="CL1" t="s">
        <v>259</v>
      </c>
      <c r="CM1" t="s">
        <v>261</v>
      </c>
      <c r="CN1" t="s">
        <v>261</v>
      </c>
      <c r="CO1" t="s">
        <v>262</v>
      </c>
      <c r="CP1" t="s">
        <v>262</v>
      </c>
      <c r="CQ1" t="s">
        <v>263</v>
      </c>
      <c r="CR1" t="s">
        <v>263</v>
      </c>
      <c r="CS1" t="s">
        <v>273</v>
      </c>
      <c r="CT1" t="s">
        <v>273</v>
      </c>
    </row>
    <row r="2" spans="1:98" x14ac:dyDescent="0.3">
      <c r="B2" s="5" t="s">
        <v>11</v>
      </c>
      <c r="C2" s="5" t="s">
        <v>8</v>
      </c>
      <c r="D2" s="5" t="s">
        <v>8</v>
      </c>
      <c r="E2" s="5" t="s">
        <v>11</v>
      </c>
      <c r="F2" s="5" t="s">
        <v>13</v>
      </c>
      <c r="G2" s="5" t="s">
        <v>11</v>
      </c>
      <c r="H2" s="5" t="s">
        <v>8</v>
      </c>
      <c r="I2" s="5" t="s">
        <v>68</v>
      </c>
      <c r="J2" s="5" t="s">
        <v>11</v>
      </c>
      <c r="K2" s="5" t="s">
        <v>8</v>
      </c>
      <c r="L2" s="5" t="s">
        <v>13</v>
      </c>
      <c r="M2" s="5" t="s">
        <v>13</v>
      </c>
      <c r="N2" s="5" t="s">
        <v>8</v>
      </c>
      <c r="O2" s="5" t="s">
        <v>11</v>
      </c>
      <c r="P2" s="5" t="s">
        <v>11</v>
      </c>
      <c r="Q2" s="5" t="s">
        <v>8</v>
      </c>
      <c r="R2" s="5" t="s">
        <v>8</v>
      </c>
      <c r="S2" s="5" t="s">
        <v>11</v>
      </c>
      <c r="T2" s="5" t="s">
        <v>8</v>
      </c>
      <c r="U2" s="5" t="s">
        <v>11</v>
      </c>
      <c r="V2" s="5" t="s">
        <v>8</v>
      </c>
      <c r="W2" s="5" t="s">
        <v>11</v>
      </c>
      <c r="X2" s="5" t="s">
        <v>8</v>
      </c>
      <c r="Y2" s="5" t="s">
        <v>11</v>
      </c>
      <c r="Z2" s="6" t="s">
        <v>11</v>
      </c>
      <c r="AA2" s="6" t="s">
        <v>8</v>
      </c>
      <c r="AB2" s="6" t="s">
        <v>8</v>
      </c>
      <c r="AC2" s="6" t="s">
        <v>11</v>
      </c>
      <c r="AD2" s="6" t="s">
        <v>11</v>
      </c>
      <c r="AE2" s="6" t="s">
        <v>8</v>
      </c>
      <c r="AF2" s="6" t="s">
        <v>8</v>
      </c>
      <c r="AG2" s="6" t="s">
        <v>11</v>
      </c>
      <c r="AH2" s="6" t="s">
        <v>8</v>
      </c>
      <c r="AI2" s="6" t="s">
        <v>11</v>
      </c>
      <c r="AJ2" s="6" t="s">
        <v>8</v>
      </c>
      <c r="AK2" s="6" t="s">
        <v>11</v>
      </c>
      <c r="AL2" s="6" t="s">
        <v>8</v>
      </c>
      <c r="AM2" s="6" t="s">
        <v>11</v>
      </c>
      <c r="AN2" s="11" t="s">
        <v>68</v>
      </c>
      <c r="AO2" s="11" t="s">
        <v>8</v>
      </c>
      <c r="AP2" s="11" t="s">
        <v>11</v>
      </c>
      <c r="AQ2" s="11" t="s">
        <v>11</v>
      </c>
      <c r="AR2" s="11" t="s">
        <v>8</v>
      </c>
      <c r="AS2" s="11" t="s">
        <v>11</v>
      </c>
      <c r="AT2" s="11" t="s">
        <v>8</v>
      </c>
      <c r="AU2" s="11" t="s">
        <v>8</v>
      </c>
      <c r="AV2" s="11" t="s">
        <v>11</v>
      </c>
      <c r="AW2" s="11" t="s">
        <v>11</v>
      </c>
      <c r="AX2" s="11" t="s">
        <v>8</v>
      </c>
      <c r="AY2" s="11" t="s">
        <v>8</v>
      </c>
      <c r="AZ2" s="11" t="s">
        <v>11</v>
      </c>
      <c r="BA2" s="11" t="s">
        <v>13</v>
      </c>
      <c r="BB2" s="11" t="s">
        <v>8</v>
      </c>
      <c r="BC2" s="11" t="s">
        <v>11</v>
      </c>
      <c r="BD2" s="11" t="s">
        <v>11</v>
      </c>
      <c r="BE2" s="11" t="s">
        <v>8</v>
      </c>
      <c r="BF2" s="11" t="s">
        <v>68</v>
      </c>
      <c r="BG2" s="11" t="s">
        <v>11</v>
      </c>
      <c r="BH2" s="11" t="s">
        <v>8</v>
      </c>
      <c r="BI2" s="11" t="s">
        <v>11</v>
      </c>
      <c r="BJ2" s="11" t="s">
        <v>8</v>
      </c>
      <c r="BK2" s="11" t="s">
        <v>11</v>
      </c>
      <c r="BL2" s="11" t="s">
        <v>8</v>
      </c>
      <c r="BM2" s="11" t="s">
        <v>13</v>
      </c>
      <c r="BN2" s="11" t="s">
        <v>13</v>
      </c>
      <c r="BO2" s="11" t="s">
        <v>11</v>
      </c>
      <c r="BP2" s="11" t="s">
        <v>8</v>
      </c>
      <c r="BQ2" s="11" t="s">
        <v>11</v>
      </c>
      <c r="BR2" s="11" t="s">
        <v>8</v>
      </c>
      <c r="BS2" s="11" t="s">
        <v>8</v>
      </c>
      <c r="BT2" s="11" t="s">
        <v>11</v>
      </c>
      <c r="BU2" s="11" t="s">
        <v>11</v>
      </c>
      <c r="BV2" s="11" t="s">
        <v>8</v>
      </c>
      <c r="BW2" s="11" t="s">
        <v>11</v>
      </c>
      <c r="BX2" s="11" t="s">
        <v>8</v>
      </c>
      <c r="BY2" s="11" t="s">
        <v>13</v>
      </c>
      <c r="BZ2" s="11" t="s">
        <v>13</v>
      </c>
      <c r="CA2" s="11" t="s">
        <v>8</v>
      </c>
      <c r="CB2" s="11" t="s">
        <v>11</v>
      </c>
      <c r="CC2" s="11" t="s">
        <v>8</v>
      </c>
      <c r="CD2" s="11" t="s">
        <v>11</v>
      </c>
      <c r="CE2" s="11" t="s">
        <v>13</v>
      </c>
      <c r="CF2" s="11" t="s">
        <v>8</v>
      </c>
      <c r="CG2" s="11" t="s">
        <v>11</v>
      </c>
      <c r="CH2" s="11" t="s">
        <v>8</v>
      </c>
      <c r="CI2" s="11" t="s">
        <v>11</v>
      </c>
      <c r="CJ2" s="11" t="s">
        <v>11</v>
      </c>
      <c r="CK2" s="11" t="s">
        <v>8</v>
      </c>
      <c r="CL2" s="11" t="s">
        <v>13</v>
      </c>
      <c r="CM2" s="11" t="s">
        <v>11</v>
      </c>
      <c r="CN2" s="11" t="s">
        <v>8</v>
      </c>
      <c r="CO2" s="11" t="s">
        <v>8</v>
      </c>
      <c r="CP2" s="11" t="s">
        <v>11</v>
      </c>
      <c r="CQ2" s="11" t="s">
        <v>11</v>
      </c>
      <c r="CR2" s="11" t="s">
        <v>8</v>
      </c>
      <c r="CS2" s="11" t="s">
        <v>11</v>
      </c>
      <c r="CT2" s="11" t="s">
        <v>8</v>
      </c>
    </row>
    <row r="3" spans="1:98" x14ac:dyDescent="0.3">
      <c r="A3" t="str">
        <f>Countries!A1</f>
        <v>AUS</v>
      </c>
      <c r="B3">
        <f>COUNTIFS('Official Medal Table'!$F:$F,'Each Gender Events'!$A3,'Official Medal Table'!$C:$C,'Each Gender Events'!B$1,'Official Medal Table'!$E:$E,'Each Gender Events'!B$2)*'Medal values'!$B$1
+ COUNTIFS('Official Medal Table'!$G:$G,'Each Gender Events'!$A3,'Official Medal Table'!$C:$C,'Each Gender Events'!B$1,'Official Medal Table'!$E:$E,'Each Gender Events'!B$2)*'Medal values'!$B$2
+ COUNTIFS('Official Medal Table'!$H:$H,'Each Gender Events'!$A3,'Official Medal Table'!$C:$C,'Each Gender Events'!B$1,'Official Medal Table'!$E:$E,'Each Gender Events'!B$2)*'Medal values'!$B$3
+ COUNTIFS('Official Medal Table'!$I:$I,'Each Gender Events'!$A3,'Official Medal Table'!$C:$C,'Each Gender Events'!B$1,'Official Medal Table'!$E:$E,'Each Gender Events'!B$2)*'Medal values'!$B$3
+ COUNTIFS('Official Medal Table'!$F:$F,'Each Gender Events'!$A3,'Official Medal Table'!$C:$C,'Each Gender Events'!B$1,'Official Medal Table'!$E:$E,"Mixed")*'Medal values'!$B$1/2
+ COUNTIFS('Official Medal Table'!$G:$G,'Each Gender Events'!$A3,'Official Medal Table'!$C:$C,'Each Gender Events'!B$1,'Official Medal Table'!$E:$E,"Mixed")*'Medal values'!$B$2/2
+ COUNTIFS('Official Medal Table'!$H:$H,'Each Gender Events'!$A3,'Official Medal Table'!$C:$C,'Each Gender Events'!B$1,'Official Medal Table'!$E:$E,"Mixed")*'Medal values'!$B$3/2
+ COUNTIFS('Official Medal Table'!$I:$I,'Each Gender Events'!$A3,'Official Medal Table'!$C:$C,'Each Gender Events'!B$1,'Official Medal Table'!$E:$E,"Mixed")*'Medal values'!$B$3/2</f>
        <v>0</v>
      </c>
      <c r="C3">
        <f>COUNTIFS('Official Medal Table'!$F:$F,'Each Gender Events'!$A3,'Official Medal Table'!$C:$C,'Each Gender Events'!C$1,'Official Medal Table'!$E:$E,'Each Gender Events'!C$2)*'Medal values'!$B$1
+ COUNTIFS('Official Medal Table'!$G:$G,'Each Gender Events'!$A3,'Official Medal Table'!$C:$C,'Each Gender Events'!C$1,'Official Medal Table'!$E:$E,'Each Gender Events'!C$2)*'Medal values'!$B$2
+ COUNTIFS('Official Medal Table'!$H:$H,'Each Gender Events'!$A3,'Official Medal Table'!$C:$C,'Each Gender Events'!C$1,'Official Medal Table'!$E:$E,'Each Gender Events'!C$2)*'Medal values'!$B$3
+ COUNTIFS('Official Medal Table'!$I:$I,'Each Gender Events'!$A3,'Official Medal Table'!$C:$C,'Each Gender Events'!C$1,'Official Medal Table'!$E:$E,'Each Gender Events'!C$2)*'Medal values'!$B$3
+ COUNTIFS('Official Medal Table'!$F:$F,'Each Gender Events'!$A3,'Official Medal Table'!$C:$C,'Each Gender Events'!C$1,'Official Medal Table'!$E:$E,"Mixed")*'Medal values'!$B$1/2
+ COUNTIFS('Official Medal Table'!$G:$G,'Each Gender Events'!$A3,'Official Medal Table'!$C:$C,'Each Gender Events'!C$1,'Official Medal Table'!$E:$E,"Mixed")*'Medal values'!$B$2/2
+ COUNTIFS('Official Medal Table'!$H:$H,'Each Gender Events'!$A3,'Official Medal Table'!$C:$C,'Each Gender Events'!C$1,'Official Medal Table'!$E:$E,"Mixed")*'Medal values'!$B$3/2
+ COUNTIFS('Official Medal Table'!$I:$I,'Each Gender Events'!$A3,'Official Medal Table'!$C:$C,'Each Gender Events'!C$1,'Official Medal Table'!$E:$E,"Mixed")*'Medal values'!$B$3/2</f>
        <v>0</v>
      </c>
      <c r="D3">
        <f>COUNTIFS('Official Medal Table'!$F:$F,'Each Gender Events'!$A3,'Official Medal Table'!$C:$C,'Each Gender Events'!D$1,'Official Medal Table'!$E:$E,'Each Gender Events'!D$2)*'Medal values'!$B$1
+ COUNTIFS('Official Medal Table'!$G:$G,'Each Gender Events'!$A3,'Official Medal Table'!$C:$C,'Each Gender Events'!D$1,'Official Medal Table'!$E:$E,'Each Gender Events'!D$2)*'Medal values'!$B$2
+ COUNTIFS('Official Medal Table'!$H:$H,'Each Gender Events'!$A3,'Official Medal Table'!$C:$C,'Each Gender Events'!D$1,'Official Medal Table'!$E:$E,'Each Gender Events'!D$2)*'Medal values'!$B$3
+ COUNTIFS('Official Medal Table'!$I:$I,'Each Gender Events'!$A3,'Official Medal Table'!$C:$C,'Each Gender Events'!D$1,'Official Medal Table'!$E:$E,'Each Gender Events'!D$2)*'Medal values'!$B$3
+ COUNTIFS('Official Medal Table'!$F:$F,'Each Gender Events'!$A3,'Official Medal Table'!$C:$C,'Each Gender Events'!D$1,'Official Medal Table'!$E:$E,"Mixed")*'Medal values'!$B$1/2
+ COUNTIFS('Official Medal Table'!$G:$G,'Each Gender Events'!$A3,'Official Medal Table'!$C:$C,'Each Gender Events'!D$1,'Official Medal Table'!$E:$E,"Mixed")*'Medal values'!$B$2/2
+ COUNTIFS('Official Medal Table'!$H:$H,'Each Gender Events'!$A3,'Official Medal Table'!$C:$C,'Each Gender Events'!D$1,'Official Medal Table'!$E:$E,"Mixed")*'Medal values'!$B$3/2
+ COUNTIFS('Official Medal Table'!$I:$I,'Each Gender Events'!$A3,'Official Medal Table'!$C:$C,'Each Gender Events'!D$1,'Official Medal Table'!$E:$E,"Mixed")*'Medal values'!$B$3/2</f>
        <v>0</v>
      </c>
      <c r="E3">
        <f>COUNTIFS('Official Medal Table'!$F:$F,'Each Gender Events'!$A3,'Official Medal Table'!$C:$C,'Each Gender Events'!E$1,'Official Medal Table'!$E:$E,'Each Gender Events'!E$2)*'Medal values'!$B$1
+ COUNTIFS('Official Medal Table'!$G:$G,'Each Gender Events'!$A3,'Official Medal Table'!$C:$C,'Each Gender Events'!E$1,'Official Medal Table'!$E:$E,'Each Gender Events'!E$2)*'Medal values'!$B$2
+ COUNTIFS('Official Medal Table'!$H:$H,'Each Gender Events'!$A3,'Official Medal Table'!$C:$C,'Each Gender Events'!E$1,'Official Medal Table'!$E:$E,'Each Gender Events'!E$2)*'Medal values'!$B$3
+ COUNTIFS('Official Medal Table'!$I:$I,'Each Gender Events'!$A3,'Official Medal Table'!$C:$C,'Each Gender Events'!E$1,'Official Medal Table'!$E:$E,'Each Gender Events'!E$2)*'Medal values'!$B$3
+ COUNTIFS('Official Medal Table'!$F:$F,'Each Gender Events'!$A3,'Official Medal Table'!$C:$C,'Each Gender Events'!E$1,'Official Medal Table'!$E:$E,"Mixed")*'Medal values'!$B$1/2
+ COUNTIFS('Official Medal Table'!$G:$G,'Each Gender Events'!$A3,'Official Medal Table'!$C:$C,'Each Gender Events'!E$1,'Official Medal Table'!$E:$E,"Mixed")*'Medal values'!$B$2/2
+ COUNTIFS('Official Medal Table'!$H:$H,'Each Gender Events'!$A3,'Official Medal Table'!$C:$C,'Each Gender Events'!E$1,'Official Medal Table'!$E:$E,"Mixed")*'Medal values'!$B$3/2
+ COUNTIFS('Official Medal Table'!$I:$I,'Each Gender Events'!$A3,'Official Medal Table'!$C:$C,'Each Gender Events'!E$1,'Official Medal Table'!$E:$E,"Mixed")*'Medal values'!$B$3/2</f>
        <v>0</v>
      </c>
      <c r="F3">
        <f>COUNTIFS('Official Medal Table'!$F:$F,'Each Gender Events'!$A3,'Official Medal Table'!$C:$C,'Each Gender Events'!F$1,'Official Medal Table'!$E:$E,'Each Gender Events'!F$2)*'Medal values'!$B$1
+ COUNTIFS('Official Medal Table'!$G:$G,'Each Gender Events'!$A3,'Official Medal Table'!$C:$C,'Each Gender Events'!F$1,'Official Medal Table'!$E:$E,'Each Gender Events'!F$2)*'Medal values'!$B$2
+ COUNTIFS('Official Medal Table'!$H:$H,'Each Gender Events'!$A3,'Official Medal Table'!$C:$C,'Each Gender Events'!F$1,'Official Medal Table'!$E:$E,'Each Gender Events'!F$2)*'Medal values'!$B$3
+ COUNTIFS('Official Medal Table'!$I:$I,'Each Gender Events'!$A3,'Official Medal Table'!$C:$C,'Each Gender Events'!F$1,'Official Medal Table'!$E:$E,'Each Gender Events'!F$2)*'Medal values'!$B$3
+ COUNTIFS('Official Medal Table'!$F:$F,'Each Gender Events'!$A3,'Official Medal Table'!$C:$C,'Each Gender Events'!F$1,'Official Medal Table'!$E:$E,"Mixed")*'Medal values'!$B$1/2
+ COUNTIFS('Official Medal Table'!$G:$G,'Each Gender Events'!$A3,'Official Medal Table'!$C:$C,'Each Gender Events'!F$1,'Official Medal Table'!$E:$E,"Mixed")*'Medal values'!$B$2/2
+ COUNTIFS('Official Medal Table'!$H:$H,'Each Gender Events'!$A3,'Official Medal Table'!$C:$C,'Each Gender Events'!F$1,'Official Medal Table'!$E:$E,"Mixed")*'Medal values'!$B$3/2
+ COUNTIFS('Official Medal Table'!$I:$I,'Each Gender Events'!$A3,'Official Medal Table'!$C:$C,'Each Gender Events'!F$1,'Official Medal Table'!$E:$E,"Mixed")*'Medal values'!$B$3/2</f>
        <v>0</v>
      </c>
      <c r="G3">
        <f>COUNTIFS('Official Medal Table'!$F:$F,'Each Gender Events'!$A3,'Official Medal Table'!$C:$C,'Each Gender Events'!G$1,'Official Medal Table'!$E:$E,'Each Gender Events'!G$2)*'Medal values'!$B$1
+ COUNTIFS('Official Medal Table'!$G:$G,'Each Gender Events'!$A3,'Official Medal Table'!$C:$C,'Each Gender Events'!G$1,'Official Medal Table'!$E:$E,'Each Gender Events'!G$2)*'Medal values'!$B$2
+ COUNTIFS('Official Medal Table'!$H:$H,'Each Gender Events'!$A3,'Official Medal Table'!$C:$C,'Each Gender Events'!G$1,'Official Medal Table'!$E:$E,'Each Gender Events'!G$2)*'Medal values'!$B$3
+ COUNTIFS('Official Medal Table'!$I:$I,'Each Gender Events'!$A3,'Official Medal Table'!$C:$C,'Each Gender Events'!G$1,'Official Medal Table'!$E:$E,'Each Gender Events'!G$2)*'Medal values'!$B$3
+ COUNTIFS('Official Medal Table'!$F:$F,'Each Gender Events'!$A3,'Official Medal Table'!$C:$C,'Each Gender Events'!G$1,'Official Medal Table'!$E:$E,"Mixed")*'Medal values'!$B$1/2
+ COUNTIFS('Official Medal Table'!$G:$G,'Each Gender Events'!$A3,'Official Medal Table'!$C:$C,'Each Gender Events'!G$1,'Official Medal Table'!$E:$E,"Mixed")*'Medal values'!$B$2/2
+ COUNTIFS('Official Medal Table'!$H:$H,'Each Gender Events'!$A3,'Official Medal Table'!$C:$C,'Each Gender Events'!G$1,'Official Medal Table'!$E:$E,"Mixed")*'Medal values'!$B$3/2
+ COUNTIFS('Official Medal Table'!$I:$I,'Each Gender Events'!$A3,'Official Medal Table'!$C:$C,'Each Gender Events'!G$1,'Official Medal Table'!$E:$E,"Mixed")*'Medal values'!$B$3/2</f>
        <v>0</v>
      </c>
      <c r="H3">
        <f>COUNTIFS('Official Medal Table'!$F:$F,'Each Gender Events'!$A3,'Official Medal Table'!$C:$C,'Each Gender Events'!H$1,'Official Medal Table'!$E:$E,'Each Gender Events'!H$2)*'Medal values'!$B$1
+ COUNTIFS('Official Medal Table'!$G:$G,'Each Gender Events'!$A3,'Official Medal Table'!$C:$C,'Each Gender Events'!H$1,'Official Medal Table'!$E:$E,'Each Gender Events'!H$2)*'Medal values'!$B$2
+ COUNTIFS('Official Medal Table'!$H:$H,'Each Gender Events'!$A3,'Official Medal Table'!$C:$C,'Each Gender Events'!H$1,'Official Medal Table'!$E:$E,'Each Gender Events'!H$2)*'Medal values'!$B$3
+ COUNTIFS('Official Medal Table'!$I:$I,'Each Gender Events'!$A3,'Official Medal Table'!$C:$C,'Each Gender Events'!H$1,'Official Medal Table'!$E:$E,'Each Gender Events'!H$2)*'Medal values'!$B$3
+ COUNTIFS('Official Medal Table'!$F:$F,'Each Gender Events'!$A3,'Official Medal Table'!$C:$C,'Each Gender Events'!H$1,'Official Medal Table'!$E:$E,"Mixed")*'Medal values'!$B$1/2
+ COUNTIFS('Official Medal Table'!$G:$G,'Each Gender Events'!$A3,'Official Medal Table'!$C:$C,'Each Gender Events'!H$1,'Official Medal Table'!$E:$E,"Mixed")*'Medal values'!$B$2/2
+ COUNTIFS('Official Medal Table'!$H:$H,'Each Gender Events'!$A3,'Official Medal Table'!$C:$C,'Each Gender Events'!H$1,'Official Medal Table'!$E:$E,"Mixed")*'Medal values'!$B$3/2
+ COUNTIFS('Official Medal Table'!$I:$I,'Each Gender Events'!$A3,'Official Medal Table'!$C:$C,'Each Gender Events'!H$1,'Official Medal Table'!$E:$E,"Mixed")*'Medal values'!$B$3/2</f>
        <v>0</v>
      </c>
      <c r="I3">
        <f>COUNTIFS('Official Medal Table'!$F:$F,'Each Gender Events'!$A3,'Official Medal Table'!$C:$C,'Each Gender Events'!I$1,'Official Medal Table'!$E:$E,'Each Gender Events'!I$2)*'Medal values'!$B$1
+ COUNTIFS('Official Medal Table'!$G:$G,'Each Gender Events'!$A3,'Official Medal Table'!$C:$C,'Each Gender Events'!I$1,'Official Medal Table'!$E:$E,'Each Gender Events'!I$2)*'Medal values'!$B$2
+ COUNTIFS('Official Medal Table'!$H:$H,'Each Gender Events'!$A3,'Official Medal Table'!$C:$C,'Each Gender Events'!I$1,'Official Medal Table'!$E:$E,'Each Gender Events'!I$2)*'Medal values'!$B$3
+ COUNTIFS('Official Medal Table'!$I:$I,'Each Gender Events'!$A3,'Official Medal Table'!$C:$C,'Each Gender Events'!I$1,'Official Medal Table'!$E:$E,'Each Gender Events'!I$2)*'Medal values'!$B$3
+ COUNTIFS('Official Medal Table'!$F:$F,'Each Gender Events'!$A3,'Official Medal Table'!$C:$C,'Each Gender Events'!I$1,'Official Medal Table'!$E:$E,"Mixed")*'Medal values'!$B$1/2
+ COUNTIFS('Official Medal Table'!$G:$G,'Each Gender Events'!$A3,'Official Medal Table'!$C:$C,'Each Gender Events'!I$1,'Official Medal Table'!$E:$E,"Mixed")*'Medal values'!$B$2/2
+ COUNTIFS('Official Medal Table'!$H:$H,'Each Gender Events'!$A3,'Official Medal Table'!$C:$C,'Each Gender Events'!I$1,'Official Medal Table'!$E:$E,"Mixed")*'Medal values'!$B$3/2
+ COUNTIFS('Official Medal Table'!$I:$I,'Each Gender Events'!$A3,'Official Medal Table'!$C:$C,'Each Gender Events'!I$1,'Official Medal Table'!$E:$E,"Mixed")*'Medal values'!$B$3/2</f>
        <v>0</v>
      </c>
      <c r="J3">
        <f>COUNTIFS('Official Medal Table'!$F:$F,'Each Gender Events'!$A3,'Official Medal Table'!$C:$C,'Each Gender Events'!J$1,'Official Medal Table'!$E:$E,'Each Gender Events'!J$2)*'Medal values'!$B$1
+ COUNTIFS('Official Medal Table'!$G:$G,'Each Gender Events'!$A3,'Official Medal Table'!$C:$C,'Each Gender Events'!J$1,'Official Medal Table'!$E:$E,'Each Gender Events'!J$2)*'Medal values'!$B$2
+ COUNTIFS('Official Medal Table'!$H:$H,'Each Gender Events'!$A3,'Official Medal Table'!$C:$C,'Each Gender Events'!J$1,'Official Medal Table'!$E:$E,'Each Gender Events'!J$2)*'Medal values'!$B$3
+ COUNTIFS('Official Medal Table'!$I:$I,'Each Gender Events'!$A3,'Official Medal Table'!$C:$C,'Each Gender Events'!J$1,'Official Medal Table'!$E:$E,'Each Gender Events'!J$2)*'Medal values'!$B$3
+ COUNTIFS('Official Medal Table'!$F:$F,'Each Gender Events'!$A3,'Official Medal Table'!$C:$C,'Each Gender Events'!J$1,'Official Medal Table'!$E:$E,"Mixed")*'Medal values'!$B$1/2
+ COUNTIFS('Official Medal Table'!$G:$G,'Each Gender Events'!$A3,'Official Medal Table'!$C:$C,'Each Gender Events'!J$1,'Official Medal Table'!$E:$E,"Mixed")*'Medal values'!$B$2/2
+ COUNTIFS('Official Medal Table'!$H:$H,'Each Gender Events'!$A3,'Official Medal Table'!$C:$C,'Each Gender Events'!J$1,'Official Medal Table'!$E:$E,"Mixed")*'Medal values'!$B$3/2
+ COUNTIFS('Official Medal Table'!$I:$I,'Each Gender Events'!$A3,'Official Medal Table'!$C:$C,'Each Gender Events'!J$1,'Official Medal Table'!$E:$E,"Mixed")*'Medal values'!$B$3/2</f>
        <v>1.5</v>
      </c>
      <c r="K3">
        <f>-0.5+COUNTIFS('Official Medal Table'!$F:$F,'Each Gender Events'!$A3,'Official Medal Table'!$C:$C,'Each Gender Events'!K$1,'Official Medal Table'!$E:$E,'Each Gender Events'!K$2)*'Medal values'!$B$1
+ COUNTIFS('Official Medal Table'!$G:$G,'Each Gender Events'!$A3,'Official Medal Table'!$C:$C,'Each Gender Events'!K$1,'Official Medal Table'!$E:$E,'Each Gender Events'!K$2)*'Medal values'!$B$2
+ COUNTIFS('Official Medal Table'!$H:$H,'Each Gender Events'!$A3,'Official Medal Table'!$C:$C,'Each Gender Events'!K$1,'Official Medal Table'!$E:$E,'Each Gender Events'!K$2)*'Medal values'!$B$3
+ COUNTIFS('Official Medal Table'!$I:$I,'Each Gender Events'!$A3,'Official Medal Table'!$C:$C,'Each Gender Events'!K$1,'Official Medal Table'!$E:$E,'Each Gender Events'!K$2)*'Medal values'!$B$3
+ COUNTIFS('Official Medal Table'!$F:$F,'Each Gender Events'!$A3,'Official Medal Table'!$C:$C,'Each Gender Events'!K$1,'Official Medal Table'!$E:$E,"Mixed")*'Medal values'!$B$1/2
+ COUNTIFS('Official Medal Table'!$G:$G,'Each Gender Events'!$A3,'Official Medal Table'!$C:$C,'Each Gender Events'!K$1,'Official Medal Table'!$E:$E,"Mixed")*'Medal values'!$B$2/2
+ COUNTIFS('Official Medal Table'!$H:$H,'Each Gender Events'!$A3,'Official Medal Table'!$C:$C,'Each Gender Events'!K$1,'Official Medal Table'!$E:$E,"Mixed")*'Medal values'!$B$3/2
+ COUNTIFS('Official Medal Table'!$I:$I,'Each Gender Events'!$A3,'Official Medal Table'!$C:$C,'Each Gender Events'!K$1,'Official Medal Table'!$E:$E,"Mixed")*'Medal values'!$B$3/2</f>
        <v>9.0010019999999997</v>
      </c>
      <c r="L3">
        <f>COUNTIFS('Official Medal Table'!$F:$F,'Each Gender Events'!$A3,'Official Medal Table'!$C:$C,'Each Gender Events'!L$1,'Official Medal Table'!$E:$E,'Each Gender Events'!L$2)*'Medal values'!$B$1
+ COUNTIFS('Official Medal Table'!$G:$G,'Each Gender Events'!$A3,'Official Medal Table'!$C:$C,'Each Gender Events'!L$1,'Official Medal Table'!$E:$E,'Each Gender Events'!L$2)*'Medal values'!$B$2
+ COUNTIFS('Official Medal Table'!$H:$H,'Each Gender Events'!$A3,'Official Medal Table'!$C:$C,'Each Gender Events'!L$1,'Official Medal Table'!$E:$E,'Each Gender Events'!L$2)*'Medal values'!$B$3
+ COUNTIFS('Official Medal Table'!$I:$I,'Each Gender Events'!$A3,'Official Medal Table'!$C:$C,'Each Gender Events'!L$1,'Official Medal Table'!$E:$E,'Each Gender Events'!L$2)*'Medal values'!$B$3
+ COUNTIFS('Official Medal Table'!$F:$F,'Each Gender Events'!$A3,'Official Medal Table'!$C:$C,'Each Gender Events'!L$1,'Official Medal Table'!$E:$E,"Mixed")*'Medal values'!$B$1/2
+ COUNTIFS('Official Medal Table'!$G:$G,'Each Gender Events'!$A3,'Official Medal Table'!$C:$C,'Each Gender Events'!L$1,'Official Medal Table'!$E:$E,"Mixed")*'Medal values'!$B$2/2
+ COUNTIFS('Official Medal Table'!$H:$H,'Each Gender Events'!$A3,'Official Medal Table'!$C:$C,'Each Gender Events'!L$1,'Official Medal Table'!$E:$E,"Mixed")*'Medal values'!$B$3/2
+ COUNTIFS('Official Medal Table'!$I:$I,'Each Gender Events'!$A3,'Official Medal Table'!$C:$C,'Each Gender Events'!L$1,'Official Medal Table'!$E:$E,"Mixed")*'Medal values'!$B$3/2</f>
        <v>1.5</v>
      </c>
      <c r="M3">
        <f>COUNTIFS('Official Medal Table'!$F:$F,'Each Gender Events'!$A3,'Official Medal Table'!$C:$C,'Each Gender Events'!M$1,'Official Medal Table'!$E:$E,'Each Gender Events'!M$2)*'Medal values'!$B$1
+ COUNTIFS('Official Medal Table'!$G:$G,'Each Gender Events'!$A3,'Official Medal Table'!$C:$C,'Each Gender Events'!M$1,'Official Medal Table'!$E:$E,'Each Gender Events'!M$2)*'Medal values'!$B$2
+ COUNTIFS('Official Medal Table'!$H:$H,'Each Gender Events'!$A3,'Official Medal Table'!$C:$C,'Each Gender Events'!M$1,'Official Medal Table'!$E:$E,'Each Gender Events'!M$2)*'Medal values'!$B$3
+ COUNTIFS('Official Medal Table'!$I:$I,'Each Gender Events'!$A3,'Official Medal Table'!$C:$C,'Each Gender Events'!M$1,'Official Medal Table'!$E:$E,'Each Gender Events'!M$2)*'Medal values'!$B$3
+ COUNTIFS('Official Medal Table'!$F:$F,'Each Gender Events'!$A3,'Official Medal Table'!$C:$C,'Each Gender Events'!M$1,'Official Medal Table'!$E:$E,"Mixed")*'Medal values'!$B$1/2
+ COUNTIFS('Official Medal Table'!$G:$G,'Each Gender Events'!$A3,'Official Medal Table'!$C:$C,'Each Gender Events'!M$1,'Official Medal Table'!$E:$E,"Mixed")*'Medal values'!$B$2/2
+ COUNTIFS('Official Medal Table'!$H:$H,'Each Gender Events'!$A3,'Official Medal Table'!$C:$C,'Each Gender Events'!M$1,'Official Medal Table'!$E:$E,"Mixed")*'Medal values'!$B$3/2
+ COUNTIFS('Official Medal Table'!$I:$I,'Each Gender Events'!$A3,'Official Medal Table'!$C:$C,'Each Gender Events'!M$1,'Official Medal Table'!$E:$E,"Mixed")*'Medal values'!$B$3/2</f>
        <v>0</v>
      </c>
      <c r="N3">
        <f>COUNTIFS('Official Medal Table'!$F:$F,'Each Gender Events'!$A3,'Official Medal Table'!$C:$C,'Each Gender Events'!N$1,'Official Medal Table'!$E:$E,'Each Gender Events'!N$2)*'Medal values'!$B$1
+ COUNTIFS('Official Medal Table'!$G:$G,'Each Gender Events'!$A3,'Official Medal Table'!$C:$C,'Each Gender Events'!N$1,'Official Medal Table'!$E:$E,'Each Gender Events'!N$2)*'Medal values'!$B$2
+ COUNTIFS('Official Medal Table'!$H:$H,'Each Gender Events'!$A3,'Official Medal Table'!$C:$C,'Each Gender Events'!N$1,'Official Medal Table'!$E:$E,'Each Gender Events'!N$2)*'Medal values'!$B$3
+ COUNTIFS('Official Medal Table'!$I:$I,'Each Gender Events'!$A3,'Official Medal Table'!$C:$C,'Each Gender Events'!N$1,'Official Medal Table'!$E:$E,'Each Gender Events'!N$2)*'Medal values'!$B$3
+ COUNTIFS('Official Medal Table'!$F:$F,'Each Gender Events'!$A3,'Official Medal Table'!$C:$C,'Each Gender Events'!N$1,'Official Medal Table'!$E:$E,"Mixed")*'Medal values'!$B$1/2
+ COUNTIFS('Official Medal Table'!$G:$G,'Each Gender Events'!$A3,'Official Medal Table'!$C:$C,'Each Gender Events'!N$1,'Official Medal Table'!$E:$E,"Mixed")*'Medal values'!$B$2/2
+ COUNTIFS('Official Medal Table'!$H:$H,'Each Gender Events'!$A3,'Official Medal Table'!$C:$C,'Each Gender Events'!N$1,'Official Medal Table'!$E:$E,"Mixed")*'Medal values'!$B$3/2
+ COUNTIFS('Official Medal Table'!$I:$I,'Each Gender Events'!$A3,'Official Medal Table'!$C:$C,'Each Gender Events'!N$1,'Official Medal Table'!$E:$E,"Mixed")*'Medal values'!$B$3/2</f>
        <v>0</v>
      </c>
      <c r="O3">
        <f>COUNTIFS('Official Medal Table'!$F:$F,'Each Gender Events'!$A3,'Official Medal Table'!$C:$C,'Each Gender Events'!O$1,'Official Medal Table'!$E:$E,'Each Gender Events'!O$2)*'Medal values'!$B$1
+ COUNTIFS('Official Medal Table'!$G:$G,'Each Gender Events'!$A3,'Official Medal Table'!$C:$C,'Each Gender Events'!O$1,'Official Medal Table'!$E:$E,'Each Gender Events'!O$2)*'Medal values'!$B$2
+ COUNTIFS('Official Medal Table'!$H:$H,'Each Gender Events'!$A3,'Official Medal Table'!$C:$C,'Each Gender Events'!O$1,'Official Medal Table'!$E:$E,'Each Gender Events'!O$2)*'Medal values'!$B$3
+ COUNTIFS('Official Medal Table'!$I:$I,'Each Gender Events'!$A3,'Official Medal Table'!$C:$C,'Each Gender Events'!O$1,'Official Medal Table'!$E:$E,'Each Gender Events'!O$2)*'Medal values'!$B$3
+ COUNTIFS('Official Medal Table'!$F:$F,'Each Gender Events'!$A3,'Official Medal Table'!$C:$C,'Each Gender Events'!O$1,'Official Medal Table'!$E:$E,"Mixed")*'Medal values'!$B$1/2
+ COUNTIFS('Official Medal Table'!$G:$G,'Each Gender Events'!$A3,'Official Medal Table'!$C:$C,'Each Gender Events'!O$1,'Official Medal Table'!$E:$E,"Mixed")*'Medal values'!$B$2/2
+ COUNTIFS('Official Medal Table'!$H:$H,'Each Gender Events'!$A3,'Official Medal Table'!$C:$C,'Each Gender Events'!O$1,'Official Medal Table'!$E:$E,"Mixed")*'Medal values'!$B$3/2
+ COUNTIFS('Official Medal Table'!$I:$I,'Each Gender Events'!$A3,'Official Medal Table'!$C:$C,'Each Gender Events'!O$1,'Official Medal Table'!$E:$E,"Mixed")*'Medal values'!$B$3/2</f>
        <v>0</v>
      </c>
      <c r="P3">
        <f>COUNTIFS('Official Medal Table'!$F:$F,'Each Gender Events'!$A3,'Official Medal Table'!$C:$C,'Each Gender Events'!P$1,'Official Medal Table'!$E:$E,'Each Gender Events'!P$2)*'Medal values'!$B$1
+ COUNTIFS('Official Medal Table'!$G:$G,'Each Gender Events'!$A3,'Official Medal Table'!$C:$C,'Each Gender Events'!P$1,'Official Medal Table'!$E:$E,'Each Gender Events'!P$2)*'Medal values'!$B$2
+ COUNTIFS('Official Medal Table'!$H:$H,'Each Gender Events'!$A3,'Official Medal Table'!$C:$C,'Each Gender Events'!P$1,'Official Medal Table'!$E:$E,'Each Gender Events'!P$2)*'Medal values'!$B$3
+ COUNTIFS('Official Medal Table'!$I:$I,'Each Gender Events'!$A3,'Official Medal Table'!$C:$C,'Each Gender Events'!P$1,'Official Medal Table'!$E:$E,'Each Gender Events'!P$2)*'Medal values'!$B$3
+ COUNTIFS('Official Medal Table'!$F:$F,'Each Gender Events'!$A3,'Official Medal Table'!$C:$C,'Each Gender Events'!P$1,'Official Medal Table'!$E:$E,"Mixed")*'Medal values'!$B$1/2
+ COUNTIFS('Official Medal Table'!$G:$G,'Each Gender Events'!$A3,'Official Medal Table'!$C:$C,'Each Gender Events'!P$1,'Official Medal Table'!$E:$E,"Mixed")*'Medal values'!$B$2/2
+ COUNTIFS('Official Medal Table'!$H:$H,'Each Gender Events'!$A3,'Official Medal Table'!$C:$C,'Each Gender Events'!P$1,'Official Medal Table'!$E:$E,"Mixed")*'Medal values'!$B$3/2
+ COUNTIFS('Official Medal Table'!$I:$I,'Each Gender Events'!$A3,'Official Medal Table'!$C:$C,'Each Gender Events'!P$1,'Official Medal Table'!$E:$E,"Mixed")*'Medal values'!$B$3/2</f>
        <v>0</v>
      </c>
      <c r="Q3">
        <f>COUNTIFS('Official Medal Table'!$F:$F,'Each Gender Events'!$A3,'Official Medal Table'!$C:$C,'Each Gender Events'!Q$1,'Official Medal Table'!$E:$E,'Each Gender Events'!Q$2)*'Medal values'!$B$1
+ COUNTIFS('Official Medal Table'!$G:$G,'Each Gender Events'!$A3,'Official Medal Table'!$C:$C,'Each Gender Events'!Q$1,'Official Medal Table'!$E:$E,'Each Gender Events'!Q$2)*'Medal values'!$B$2
+ COUNTIFS('Official Medal Table'!$H:$H,'Each Gender Events'!$A3,'Official Medal Table'!$C:$C,'Each Gender Events'!Q$1,'Official Medal Table'!$E:$E,'Each Gender Events'!Q$2)*'Medal values'!$B$3
+ COUNTIFS('Official Medal Table'!$I:$I,'Each Gender Events'!$A3,'Official Medal Table'!$C:$C,'Each Gender Events'!Q$1,'Official Medal Table'!$E:$E,'Each Gender Events'!Q$2)*'Medal values'!$B$3
+ COUNTIFS('Official Medal Table'!$F:$F,'Each Gender Events'!$A3,'Official Medal Table'!$C:$C,'Each Gender Events'!Q$1,'Official Medal Table'!$E:$E,"Mixed")*'Medal values'!$B$1/2
+ COUNTIFS('Official Medal Table'!$G:$G,'Each Gender Events'!$A3,'Official Medal Table'!$C:$C,'Each Gender Events'!Q$1,'Official Medal Table'!$E:$E,"Mixed")*'Medal values'!$B$2/2
+ COUNTIFS('Official Medal Table'!$H:$H,'Each Gender Events'!$A3,'Official Medal Table'!$C:$C,'Each Gender Events'!Q$1,'Official Medal Table'!$E:$E,"Mixed")*'Medal values'!$B$3/2
+ COUNTIFS('Official Medal Table'!$I:$I,'Each Gender Events'!$A3,'Official Medal Table'!$C:$C,'Each Gender Events'!Q$1,'Official Medal Table'!$E:$E,"Mixed")*'Medal values'!$B$3/2</f>
        <v>1</v>
      </c>
      <c r="R3">
        <f>COUNTIFS('Official Medal Table'!$F:$F,'Each Gender Events'!$A3,'Official Medal Table'!$C:$C,'Each Gender Events'!R$1,'Official Medal Table'!$E:$E,'Each Gender Events'!R$2)*'Medal values'!$B$1
+ COUNTIFS('Official Medal Table'!$G:$G,'Each Gender Events'!$A3,'Official Medal Table'!$C:$C,'Each Gender Events'!R$1,'Official Medal Table'!$E:$E,'Each Gender Events'!R$2)*'Medal values'!$B$2
+ COUNTIFS('Official Medal Table'!$H:$H,'Each Gender Events'!$A3,'Official Medal Table'!$C:$C,'Each Gender Events'!R$1,'Official Medal Table'!$E:$E,'Each Gender Events'!R$2)*'Medal values'!$B$3
+ COUNTIFS('Official Medal Table'!$I:$I,'Each Gender Events'!$A3,'Official Medal Table'!$C:$C,'Each Gender Events'!R$1,'Official Medal Table'!$E:$E,'Each Gender Events'!R$2)*'Medal values'!$B$3
+ COUNTIFS('Official Medal Table'!$F:$F,'Each Gender Events'!$A3,'Official Medal Table'!$C:$C,'Each Gender Events'!R$1,'Official Medal Table'!$E:$E,"Mixed")*'Medal values'!$B$1/2
+ COUNTIFS('Official Medal Table'!$G:$G,'Each Gender Events'!$A3,'Official Medal Table'!$C:$C,'Each Gender Events'!R$1,'Official Medal Table'!$E:$E,"Mixed")*'Medal values'!$B$2/2
+ COUNTIFS('Official Medal Table'!$H:$H,'Each Gender Events'!$A3,'Official Medal Table'!$C:$C,'Each Gender Events'!R$1,'Official Medal Table'!$E:$E,"Mixed")*'Medal values'!$B$3/2
+ COUNTIFS('Official Medal Table'!$I:$I,'Each Gender Events'!$A3,'Official Medal Table'!$C:$C,'Each Gender Events'!R$1,'Official Medal Table'!$E:$E,"Mixed")*'Medal values'!$B$3/2</f>
        <v>0</v>
      </c>
      <c r="S3">
        <f>COUNTIFS('Official Medal Table'!$F:$F,'Each Gender Events'!$A3,'Official Medal Table'!$C:$C,'Each Gender Events'!S$1,'Official Medal Table'!$E:$E,'Each Gender Events'!S$2)*'Medal values'!$B$1
+ COUNTIFS('Official Medal Table'!$G:$G,'Each Gender Events'!$A3,'Official Medal Table'!$C:$C,'Each Gender Events'!S$1,'Official Medal Table'!$E:$E,'Each Gender Events'!S$2)*'Medal values'!$B$2
+ COUNTIFS('Official Medal Table'!$H:$H,'Each Gender Events'!$A3,'Official Medal Table'!$C:$C,'Each Gender Events'!S$1,'Official Medal Table'!$E:$E,'Each Gender Events'!S$2)*'Medal values'!$B$3
+ COUNTIFS('Official Medal Table'!$I:$I,'Each Gender Events'!$A3,'Official Medal Table'!$C:$C,'Each Gender Events'!S$1,'Official Medal Table'!$E:$E,'Each Gender Events'!S$2)*'Medal values'!$B$3
+ COUNTIFS('Official Medal Table'!$F:$F,'Each Gender Events'!$A3,'Official Medal Table'!$C:$C,'Each Gender Events'!S$1,'Official Medal Table'!$E:$E,"Mixed")*'Medal values'!$B$1/2
+ COUNTIFS('Official Medal Table'!$G:$G,'Each Gender Events'!$A3,'Official Medal Table'!$C:$C,'Each Gender Events'!S$1,'Official Medal Table'!$E:$E,"Mixed")*'Medal values'!$B$2/2
+ COUNTIFS('Official Medal Table'!$H:$H,'Each Gender Events'!$A3,'Official Medal Table'!$C:$C,'Each Gender Events'!S$1,'Official Medal Table'!$E:$E,"Mixed")*'Medal values'!$B$3/2
+ COUNTIFS('Official Medal Table'!$I:$I,'Each Gender Events'!$A3,'Official Medal Table'!$C:$C,'Each Gender Events'!S$1,'Official Medal Table'!$E:$E,"Mixed")*'Medal values'!$B$3/2</f>
        <v>0</v>
      </c>
      <c r="T3">
        <f>COUNTIFS('Official Medal Table'!$F:$F,'Each Gender Events'!$A3,'Official Medal Table'!$C:$C,'Each Gender Events'!T$1,'Official Medal Table'!$E:$E,'Each Gender Events'!T$2)*'Medal values'!$B$1
+ COUNTIFS('Official Medal Table'!$G:$G,'Each Gender Events'!$A3,'Official Medal Table'!$C:$C,'Each Gender Events'!T$1,'Official Medal Table'!$E:$E,'Each Gender Events'!T$2)*'Medal values'!$B$2
+ COUNTIFS('Official Medal Table'!$H:$H,'Each Gender Events'!$A3,'Official Medal Table'!$C:$C,'Each Gender Events'!T$1,'Official Medal Table'!$E:$E,'Each Gender Events'!T$2)*'Medal values'!$B$3
+ COUNTIFS('Official Medal Table'!$I:$I,'Each Gender Events'!$A3,'Official Medal Table'!$C:$C,'Each Gender Events'!T$1,'Official Medal Table'!$E:$E,'Each Gender Events'!T$2)*'Medal values'!$B$3
+ COUNTIFS('Official Medal Table'!$F:$F,'Each Gender Events'!$A3,'Official Medal Table'!$C:$C,'Each Gender Events'!T$1,'Official Medal Table'!$E:$E,"Mixed")*'Medal values'!$B$1/2
+ COUNTIFS('Official Medal Table'!$G:$G,'Each Gender Events'!$A3,'Official Medal Table'!$C:$C,'Each Gender Events'!T$1,'Official Medal Table'!$E:$E,"Mixed")*'Medal values'!$B$2/2
+ COUNTIFS('Official Medal Table'!$H:$H,'Each Gender Events'!$A3,'Official Medal Table'!$C:$C,'Each Gender Events'!T$1,'Official Medal Table'!$E:$E,"Mixed")*'Medal values'!$B$3/2
+ COUNTIFS('Official Medal Table'!$I:$I,'Each Gender Events'!$A3,'Official Medal Table'!$C:$C,'Each Gender Events'!T$1,'Official Medal Table'!$E:$E,"Mixed")*'Medal values'!$B$3/2</f>
        <v>1</v>
      </c>
      <c r="U3">
        <f>COUNTIFS('Official Medal Table'!$F:$F,'Each Gender Events'!$A3,'Official Medal Table'!$C:$C,'Each Gender Events'!U$1,'Official Medal Table'!$E:$E,'Each Gender Events'!U$2)*'Medal values'!$B$1
+ COUNTIFS('Official Medal Table'!$G:$G,'Each Gender Events'!$A3,'Official Medal Table'!$C:$C,'Each Gender Events'!U$1,'Official Medal Table'!$E:$E,'Each Gender Events'!U$2)*'Medal values'!$B$2
+ COUNTIFS('Official Medal Table'!$H:$H,'Each Gender Events'!$A3,'Official Medal Table'!$C:$C,'Each Gender Events'!U$1,'Official Medal Table'!$E:$E,'Each Gender Events'!U$2)*'Medal values'!$B$3
+ COUNTIFS('Official Medal Table'!$I:$I,'Each Gender Events'!$A3,'Official Medal Table'!$C:$C,'Each Gender Events'!U$1,'Official Medal Table'!$E:$E,'Each Gender Events'!U$2)*'Medal values'!$B$3
+ COUNTIFS('Official Medal Table'!$F:$F,'Each Gender Events'!$A3,'Official Medal Table'!$C:$C,'Each Gender Events'!U$1,'Official Medal Table'!$E:$E,"Mixed")*'Medal values'!$B$1/2
+ COUNTIFS('Official Medal Table'!$G:$G,'Each Gender Events'!$A3,'Official Medal Table'!$C:$C,'Each Gender Events'!U$1,'Official Medal Table'!$E:$E,"Mixed")*'Medal values'!$B$2/2
+ COUNTIFS('Official Medal Table'!$H:$H,'Each Gender Events'!$A3,'Official Medal Table'!$C:$C,'Each Gender Events'!U$1,'Official Medal Table'!$E:$E,"Mixed")*'Medal values'!$B$3/2
+ COUNTIFS('Official Medal Table'!$I:$I,'Each Gender Events'!$A3,'Official Medal Table'!$C:$C,'Each Gender Events'!U$1,'Official Medal Table'!$E:$E,"Mixed")*'Medal values'!$B$3/2</f>
        <v>1</v>
      </c>
      <c r="V3">
        <f>COUNTIFS('Official Medal Table'!$F:$F,'Each Gender Events'!$A3,'Official Medal Table'!$C:$C,'Each Gender Events'!V$1,'Official Medal Table'!$E:$E,'Each Gender Events'!V$2)*'Medal values'!$B$1
+ COUNTIFS('Official Medal Table'!$G:$G,'Each Gender Events'!$A3,'Official Medal Table'!$C:$C,'Each Gender Events'!V$1,'Official Medal Table'!$E:$E,'Each Gender Events'!V$2)*'Medal values'!$B$2
+ COUNTIFS('Official Medal Table'!$H:$H,'Each Gender Events'!$A3,'Official Medal Table'!$C:$C,'Each Gender Events'!V$1,'Official Medal Table'!$E:$E,'Each Gender Events'!V$2)*'Medal values'!$B$3
+ COUNTIFS('Official Medal Table'!$I:$I,'Each Gender Events'!$A3,'Official Medal Table'!$C:$C,'Each Gender Events'!V$1,'Official Medal Table'!$E:$E,'Each Gender Events'!V$2)*'Medal values'!$B$3
+ COUNTIFS('Official Medal Table'!$F:$F,'Each Gender Events'!$A3,'Official Medal Table'!$C:$C,'Each Gender Events'!V$1,'Official Medal Table'!$E:$E,"Mixed")*'Medal values'!$B$1/2
+ COUNTIFS('Official Medal Table'!$G:$G,'Each Gender Events'!$A3,'Official Medal Table'!$C:$C,'Each Gender Events'!V$1,'Official Medal Table'!$E:$E,"Mixed")*'Medal values'!$B$2/2
+ COUNTIFS('Official Medal Table'!$H:$H,'Each Gender Events'!$A3,'Official Medal Table'!$C:$C,'Each Gender Events'!V$1,'Official Medal Table'!$E:$E,"Mixed")*'Medal values'!$B$3/2
+ COUNTIFS('Official Medal Table'!$I:$I,'Each Gender Events'!$A3,'Official Medal Table'!$C:$C,'Each Gender Events'!V$1,'Official Medal Table'!$E:$E,"Mixed")*'Medal values'!$B$3/2</f>
        <v>0</v>
      </c>
      <c r="W3">
        <f>COUNTIFS('Official Medal Table'!$F:$F,'Each Gender Events'!$A3,'Official Medal Table'!$C:$C,'Each Gender Events'!W$1,'Official Medal Table'!$E:$E,'Each Gender Events'!W$2)*'Medal values'!$B$1
+ COUNTIFS('Official Medal Table'!$G:$G,'Each Gender Events'!$A3,'Official Medal Table'!$C:$C,'Each Gender Events'!W$1,'Official Medal Table'!$E:$E,'Each Gender Events'!W$2)*'Medal values'!$B$2
+ COUNTIFS('Official Medal Table'!$H:$H,'Each Gender Events'!$A3,'Official Medal Table'!$C:$C,'Each Gender Events'!W$1,'Official Medal Table'!$E:$E,'Each Gender Events'!W$2)*'Medal values'!$B$3
+ COUNTIFS('Official Medal Table'!$I:$I,'Each Gender Events'!$A3,'Official Medal Table'!$C:$C,'Each Gender Events'!W$1,'Official Medal Table'!$E:$E,'Each Gender Events'!W$2)*'Medal values'!$B$3
+ COUNTIFS('Official Medal Table'!$F:$F,'Each Gender Events'!$A3,'Official Medal Table'!$C:$C,'Each Gender Events'!W$1,'Official Medal Table'!$E:$E,"Mixed")*'Medal values'!$B$1/2
+ COUNTIFS('Official Medal Table'!$G:$G,'Each Gender Events'!$A3,'Official Medal Table'!$C:$C,'Each Gender Events'!W$1,'Official Medal Table'!$E:$E,"Mixed")*'Medal values'!$B$2/2
+ COUNTIFS('Official Medal Table'!$H:$H,'Each Gender Events'!$A3,'Official Medal Table'!$C:$C,'Each Gender Events'!W$1,'Official Medal Table'!$E:$E,"Mixed")*'Medal values'!$B$3/2
+ COUNTIFS('Official Medal Table'!$I:$I,'Each Gender Events'!$A3,'Official Medal Table'!$C:$C,'Each Gender Events'!W$1,'Official Medal Table'!$E:$E,"Mixed")*'Medal values'!$B$3/2</f>
        <v>0</v>
      </c>
      <c r="X3">
        <f>COUNTIFS('Official Medal Table'!$F:$F,'Each Gender Events'!$A3,'Official Medal Table'!$C:$C,'Each Gender Events'!X$1,'Official Medal Table'!$E:$E,'Each Gender Events'!X$2)*'Medal values'!$B$1
+ COUNTIFS('Official Medal Table'!$G:$G,'Each Gender Events'!$A3,'Official Medal Table'!$C:$C,'Each Gender Events'!X$1,'Official Medal Table'!$E:$E,'Each Gender Events'!X$2)*'Medal values'!$B$2
+ COUNTIFS('Official Medal Table'!$H:$H,'Each Gender Events'!$A3,'Official Medal Table'!$C:$C,'Each Gender Events'!X$1,'Official Medal Table'!$E:$E,'Each Gender Events'!X$2)*'Medal values'!$B$3
+ COUNTIFS('Official Medal Table'!$I:$I,'Each Gender Events'!$A3,'Official Medal Table'!$C:$C,'Each Gender Events'!X$1,'Official Medal Table'!$E:$E,'Each Gender Events'!X$2)*'Medal values'!$B$3
+ COUNTIFS('Official Medal Table'!$F:$F,'Each Gender Events'!$A3,'Official Medal Table'!$C:$C,'Each Gender Events'!X$1,'Official Medal Table'!$E:$E,"Mixed")*'Medal values'!$B$1/2
+ COUNTIFS('Official Medal Table'!$G:$G,'Each Gender Events'!$A3,'Official Medal Table'!$C:$C,'Each Gender Events'!X$1,'Official Medal Table'!$E:$E,"Mixed")*'Medal values'!$B$2/2
+ COUNTIFS('Official Medal Table'!$H:$H,'Each Gender Events'!$A3,'Official Medal Table'!$C:$C,'Each Gender Events'!X$1,'Official Medal Table'!$E:$E,"Mixed")*'Medal values'!$B$3/2
+ COUNTIFS('Official Medal Table'!$I:$I,'Each Gender Events'!$A3,'Official Medal Table'!$C:$C,'Each Gender Events'!X$1,'Official Medal Table'!$E:$E,"Mixed")*'Medal values'!$B$3/2</f>
        <v>9.0030000000000001</v>
      </c>
      <c r="Y3">
        <f>COUNTIFS('Official Medal Table'!$F:$F,'Each Gender Events'!$A3,'Official Medal Table'!$C:$C,'Each Gender Events'!Y$1,'Official Medal Table'!$E:$E,'Each Gender Events'!Y$2)*'Medal values'!$B$1
+ COUNTIFS('Official Medal Table'!$G:$G,'Each Gender Events'!$A3,'Official Medal Table'!$C:$C,'Each Gender Events'!Y$1,'Official Medal Table'!$E:$E,'Each Gender Events'!Y$2)*'Medal values'!$B$2
+ COUNTIFS('Official Medal Table'!$H:$H,'Each Gender Events'!$A3,'Official Medal Table'!$C:$C,'Each Gender Events'!Y$1,'Official Medal Table'!$E:$E,'Each Gender Events'!Y$2)*'Medal values'!$B$3
+ COUNTIFS('Official Medal Table'!$I:$I,'Each Gender Events'!$A3,'Official Medal Table'!$C:$C,'Each Gender Events'!Y$1,'Official Medal Table'!$E:$E,'Each Gender Events'!Y$2)*'Medal values'!$B$3
+ COUNTIFS('Official Medal Table'!$F:$F,'Each Gender Events'!$A3,'Official Medal Table'!$C:$C,'Each Gender Events'!Y$1,'Official Medal Table'!$E:$E,"Mixed")*'Medal values'!$B$1/2
+ COUNTIFS('Official Medal Table'!$G:$G,'Each Gender Events'!$A3,'Official Medal Table'!$C:$C,'Each Gender Events'!Y$1,'Official Medal Table'!$E:$E,"Mixed")*'Medal values'!$B$2/2
+ COUNTIFS('Official Medal Table'!$H:$H,'Each Gender Events'!$A3,'Official Medal Table'!$C:$C,'Each Gender Events'!Y$1,'Official Medal Table'!$E:$E,"Mixed")*'Medal values'!$B$3/2
+ COUNTIFS('Official Medal Table'!$I:$I,'Each Gender Events'!$A3,'Official Medal Table'!$C:$C,'Each Gender Events'!Y$1,'Official Medal Table'!$E:$E,"Mixed")*'Medal values'!$B$3/2</f>
        <v>0</v>
      </c>
      <c r="Z3">
        <f>COUNTIFS('Official Medal Table'!$F:$F,'Each Gender Events'!$A3,'Official Medal Table'!$C:$C,'Each Gender Events'!Z$1,'Official Medal Table'!$E:$E,'Each Gender Events'!Z$2)*'Medal values'!$B$1
+ COUNTIFS('Official Medal Table'!$G:$G,'Each Gender Events'!$A3,'Official Medal Table'!$C:$C,'Each Gender Events'!Z$1,'Official Medal Table'!$E:$E,'Each Gender Events'!Z$2)*'Medal values'!$B$2
+ COUNTIFS('Official Medal Table'!$H:$H,'Each Gender Events'!$A3,'Official Medal Table'!$C:$C,'Each Gender Events'!Z$1,'Official Medal Table'!$E:$E,'Each Gender Events'!Z$2)*'Medal values'!$B$3
+ COUNTIFS('Official Medal Table'!$I:$I,'Each Gender Events'!$A3,'Official Medal Table'!$C:$C,'Each Gender Events'!Z$1,'Official Medal Table'!$E:$E,'Each Gender Events'!Z$2)*'Medal values'!$B$3
+ COUNTIFS('Official Medal Table'!$F:$F,'Each Gender Events'!$A3,'Official Medal Table'!$C:$C,'Each Gender Events'!Z$1,'Official Medal Table'!$E:$E,"Mixed")*'Medal values'!$B$1/2
+ COUNTIFS('Official Medal Table'!$G:$G,'Each Gender Events'!$A3,'Official Medal Table'!$C:$C,'Each Gender Events'!Z$1,'Official Medal Table'!$E:$E,"Mixed")*'Medal values'!$B$2/2
+ COUNTIFS('Official Medal Table'!$H:$H,'Each Gender Events'!$A3,'Official Medal Table'!$C:$C,'Each Gender Events'!Z$1,'Official Medal Table'!$E:$E,"Mixed")*'Medal values'!$B$3/2
+ COUNTIFS('Official Medal Table'!$I:$I,'Each Gender Events'!$A3,'Official Medal Table'!$C:$C,'Each Gender Events'!Z$1,'Official Medal Table'!$E:$E,"Mixed")*'Medal values'!$B$3/2</f>
        <v>3.0000010000000001</v>
      </c>
      <c r="AA3">
        <f>COUNTIFS('Official Medal Table'!$F:$F,'Each Gender Events'!$A3,'Official Medal Table'!$C:$C,'Each Gender Events'!AA$1,'Official Medal Table'!$E:$E,'Each Gender Events'!AA$2)*'Medal values'!$B$1
+ COUNTIFS('Official Medal Table'!$G:$G,'Each Gender Events'!$A3,'Official Medal Table'!$C:$C,'Each Gender Events'!AA$1,'Official Medal Table'!$E:$E,'Each Gender Events'!AA$2)*'Medal values'!$B$2
+ COUNTIFS('Official Medal Table'!$H:$H,'Each Gender Events'!$A3,'Official Medal Table'!$C:$C,'Each Gender Events'!AA$1,'Official Medal Table'!$E:$E,'Each Gender Events'!AA$2)*'Medal values'!$B$3
+ COUNTIFS('Official Medal Table'!$I:$I,'Each Gender Events'!$A3,'Official Medal Table'!$C:$C,'Each Gender Events'!AA$1,'Official Medal Table'!$E:$E,'Each Gender Events'!AA$2)*'Medal values'!$B$3
+ COUNTIFS('Official Medal Table'!$F:$F,'Each Gender Events'!$A3,'Official Medal Table'!$C:$C,'Each Gender Events'!AA$1,'Official Medal Table'!$E:$E,"Mixed")*'Medal values'!$B$1/2
+ COUNTIFS('Official Medal Table'!$G:$G,'Each Gender Events'!$A3,'Official Medal Table'!$C:$C,'Each Gender Events'!AA$1,'Official Medal Table'!$E:$E,"Mixed")*'Medal values'!$B$2/2
+ COUNTIFS('Official Medal Table'!$H:$H,'Each Gender Events'!$A3,'Official Medal Table'!$C:$C,'Each Gender Events'!AA$1,'Official Medal Table'!$E:$E,"Mixed")*'Medal values'!$B$3/2
+ COUNTIFS('Official Medal Table'!$I:$I,'Each Gender Events'!$A3,'Official Medal Table'!$C:$C,'Each Gender Events'!AA$1,'Official Medal Table'!$E:$E,"Mixed")*'Medal values'!$B$3/2</f>
        <v>0</v>
      </c>
      <c r="AB3">
        <f>COUNTIFS('Official Medal Table'!$F:$F,'Each Gender Events'!$A3,'Official Medal Table'!$C:$C,'Each Gender Events'!AB$1,'Official Medal Table'!$E:$E,'Each Gender Events'!AB$2)*'Medal values'!$B$1
+ COUNTIFS('Official Medal Table'!$G:$G,'Each Gender Events'!$A3,'Official Medal Table'!$C:$C,'Each Gender Events'!AB$1,'Official Medal Table'!$E:$E,'Each Gender Events'!AB$2)*'Medal values'!$B$2
+ COUNTIFS('Official Medal Table'!$H:$H,'Each Gender Events'!$A3,'Official Medal Table'!$C:$C,'Each Gender Events'!AB$1,'Official Medal Table'!$E:$E,'Each Gender Events'!AB$2)*'Medal values'!$B$3
+ COUNTIFS('Official Medal Table'!$I:$I,'Each Gender Events'!$A3,'Official Medal Table'!$C:$C,'Each Gender Events'!AB$1,'Official Medal Table'!$E:$E,'Each Gender Events'!AB$2)*'Medal values'!$B$3
+ COUNTIFS('Official Medal Table'!$F:$F,'Each Gender Events'!$A3,'Official Medal Table'!$C:$C,'Each Gender Events'!AB$1,'Official Medal Table'!$E:$E,"Mixed")*'Medal values'!$B$1/2
+ COUNTIFS('Official Medal Table'!$G:$G,'Each Gender Events'!$A3,'Official Medal Table'!$C:$C,'Each Gender Events'!AB$1,'Official Medal Table'!$E:$E,"Mixed")*'Medal values'!$B$2/2
+ COUNTIFS('Official Medal Table'!$H:$H,'Each Gender Events'!$A3,'Official Medal Table'!$C:$C,'Each Gender Events'!AB$1,'Official Medal Table'!$E:$E,"Mixed")*'Medal values'!$B$3/2
+ COUNTIFS('Official Medal Table'!$I:$I,'Each Gender Events'!$A3,'Official Medal Table'!$C:$C,'Each Gender Events'!AB$1,'Official Medal Table'!$E:$E,"Mixed")*'Medal values'!$B$3/2</f>
        <v>1</v>
      </c>
      <c r="AC3">
        <f>COUNTIFS('Official Medal Table'!$F:$F,'Each Gender Events'!$A3,'Official Medal Table'!$C:$C,'Each Gender Events'!AC$1,'Official Medal Table'!$E:$E,'Each Gender Events'!AC$2)*'Medal values'!$B$1
+ COUNTIFS('Official Medal Table'!$G:$G,'Each Gender Events'!$A3,'Official Medal Table'!$C:$C,'Each Gender Events'!AC$1,'Official Medal Table'!$E:$E,'Each Gender Events'!AC$2)*'Medal values'!$B$2
+ COUNTIFS('Official Medal Table'!$H:$H,'Each Gender Events'!$A3,'Official Medal Table'!$C:$C,'Each Gender Events'!AC$1,'Official Medal Table'!$E:$E,'Each Gender Events'!AC$2)*'Medal values'!$B$3
+ COUNTIFS('Official Medal Table'!$I:$I,'Each Gender Events'!$A3,'Official Medal Table'!$C:$C,'Each Gender Events'!AC$1,'Official Medal Table'!$E:$E,'Each Gender Events'!AC$2)*'Medal values'!$B$3
+ COUNTIFS('Official Medal Table'!$F:$F,'Each Gender Events'!$A3,'Official Medal Table'!$C:$C,'Each Gender Events'!AC$1,'Official Medal Table'!$E:$E,"Mixed")*'Medal values'!$B$1/2
+ COUNTIFS('Official Medal Table'!$G:$G,'Each Gender Events'!$A3,'Official Medal Table'!$C:$C,'Each Gender Events'!AC$1,'Official Medal Table'!$E:$E,"Mixed")*'Medal values'!$B$2/2
+ COUNTIFS('Official Medal Table'!$H:$H,'Each Gender Events'!$A3,'Official Medal Table'!$C:$C,'Each Gender Events'!AC$1,'Official Medal Table'!$E:$E,"Mixed")*'Medal values'!$B$3/2
+ COUNTIFS('Official Medal Table'!$I:$I,'Each Gender Events'!$A3,'Official Medal Table'!$C:$C,'Each Gender Events'!AC$1,'Official Medal Table'!$E:$E,"Mixed")*'Medal values'!$B$3/2</f>
        <v>0</v>
      </c>
      <c r="AD3">
        <f>COUNTIFS('Official Medal Table'!$F:$F,'Each Gender Events'!$A3,'Official Medal Table'!$C:$C,'Each Gender Events'!AD$1,'Official Medal Table'!$E:$E,'Each Gender Events'!AD$2)*'Medal values'!$B$1
+ COUNTIFS('Official Medal Table'!$G:$G,'Each Gender Events'!$A3,'Official Medal Table'!$C:$C,'Each Gender Events'!AD$1,'Official Medal Table'!$E:$E,'Each Gender Events'!AD$2)*'Medal values'!$B$2
+ COUNTIFS('Official Medal Table'!$H:$H,'Each Gender Events'!$A3,'Official Medal Table'!$C:$C,'Each Gender Events'!AD$1,'Official Medal Table'!$E:$E,'Each Gender Events'!AD$2)*'Medal values'!$B$3
+ COUNTIFS('Official Medal Table'!$I:$I,'Each Gender Events'!$A3,'Official Medal Table'!$C:$C,'Each Gender Events'!AD$1,'Official Medal Table'!$E:$E,'Each Gender Events'!AD$2)*'Medal values'!$B$3
+ COUNTIFS('Official Medal Table'!$F:$F,'Each Gender Events'!$A3,'Official Medal Table'!$C:$C,'Each Gender Events'!AD$1,'Official Medal Table'!$E:$E,"Mixed")*'Medal values'!$B$1/2
+ COUNTIFS('Official Medal Table'!$G:$G,'Each Gender Events'!$A3,'Official Medal Table'!$C:$C,'Each Gender Events'!AD$1,'Official Medal Table'!$E:$E,"Mixed")*'Medal values'!$B$2/2
+ COUNTIFS('Official Medal Table'!$H:$H,'Each Gender Events'!$A3,'Official Medal Table'!$C:$C,'Each Gender Events'!AD$1,'Official Medal Table'!$E:$E,"Mixed")*'Medal values'!$B$3/2
+ COUNTIFS('Official Medal Table'!$I:$I,'Each Gender Events'!$A3,'Official Medal Table'!$C:$C,'Each Gender Events'!AD$1,'Official Medal Table'!$E:$E,"Mixed")*'Medal values'!$B$3/2</f>
        <v>0</v>
      </c>
      <c r="AE3">
        <f>COUNTIFS('Official Medal Table'!$F:$F,'Each Gender Events'!$A3,'Official Medal Table'!$C:$C,'Each Gender Events'!AE$1,'Official Medal Table'!$E:$E,'Each Gender Events'!AE$2)*'Medal values'!$B$1
+ COUNTIFS('Official Medal Table'!$G:$G,'Each Gender Events'!$A3,'Official Medal Table'!$C:$C,'Each Gender Events'!AE$1,'Official Medal Table'!$E:$E,'Each Gender Events'!AE$2)*'Medal values'!$B$2
+ COUNTIFS('Official Medal Table'!$H:$H,'Each Gender Events'!$A3,'Official Medal Table'!$C:$C,'Each Gender Events'!AE$1,'Official Medal Table'!$E:$E,'Each Gender Events'!AE$2)*'Medal values'!$B$3
+ COUNTIFS('Official Medal Table'!$I:$I,'Each Gender Events'!$A3,'Official Medal Table'!$C:$C,'Each Gender Events'!AE$1,'Official Medal Table'!$E:$E,'Each Gender Events'!AE$2)*'Medal values'!$B$3
+ COUNTIFS('Official Medal Table'!$F:$F,'Each Gender Events'!$A3,'Official Medal Table'!$C:$C,'Each Gender Events'!AE$1,'Official Medal Table'!$E:$E,"Mixed")*'Medal values'!$B$1/2
+ COUNTIFS('Official Medal Table'!$G:$G,'Each Gender Events'!$A3,'Official Medal Table'!$C:$C,'Each Gender Events'!AE$1,'Official Medal Table'!$E:$E,"Mixed")*'Medal values'!$B$2/2
+ COUNTIFS('Official Medal Table'!$H:$H,'Each Gender Events'!$A3,'Official Medal Table'!$C:$C,'Each Gender Events'!AE$1,'Official Medal Table'!$E:$E,"Mixed")*'Medal values'!$B$3/2
+ COUNTIFS('Official Medal Table'!$I:$I,'Each Gender Events'!$A3,'Official Medal Table'!$C:$C,'Each Gender Events'!AE$1,'Official Medal Table'!$E:$E,"Mixed")*'Medal values'!$B$3/2</f>
        <v>3.0009999999999999</v>
      </c>
      <c r="AF3">
        <f>COUNTIFS('Official Medal Table'!$F:$F,'Each Gender Events'!$A3,'Official Medal Table'!$C:$C,'Each Gender Events'!AF$1,'Official Medal Table'!$E:$E,'Each Gender Events'!AF$2)*'Medal values'!$B$1
+ COUNTIFS('Official Medal Table'!$G:$G,'Each Gender Events'!$A3,'Official Medal Table'!$C:$C,'Each Gender Events'!AF$1,'Official Medal Table'!$E:$E,'Each Gender Events'!AF$2)*'Medal values'!$B$2
+ COUNTIFS('Official Medal Table'!$H:$H,'Each Gender Events'!$A3,'Official Medal Table'!$C:$C,'Each Gender Events'!AF$1,'Official Medal Table'!$E:$E,'Each Gender Events'!AF$2)*'Medal values'!$B$3
+ COUNTIFS('Official Medal Table'!$I:$I,'Each Gender Events'!$A3,'Official Medal Table'!$C:$C,'Each Gender Events'!AF$1,'Official Medal Table'!$E:$E,'Each Gender Events'!AF$2)*'Medal values'!$B$3
+ COUNTIFS('Official Medal Table'!$F:$F,'Each Gender Events'!$A3,'Official Medal Table'!$C:$C,'Each Gender Events'!AF$1,'Official Medal Table'!$E:$E,"Mixed")*'Medal values'!$B$1/2
+ COUNTIFS('Official Medal Table'!$G:$G,'Each Gender Events'!$A3,'Official Medal Table'!$C:$C,'Each Gender Events'!AF$1,'Official Medal Table'!$E:$E,"Mixed")*'Medal values'!$B$2/2
+ COUNTIFS('Official Medal Table'!$H:$H,'Each Gender Events'!$A3,'Official Medal Table'!$C:$C,'Each Gender Events'!AF$1,'Official Medal Table'!$E:$E,"Mixed")*'Medal values'!$B$3/2
+ COUNTIFS('Official Medal Table'!$I:$I,'Each Gender Events'!$A3,'Official Medal Table'!$C:$C,'Each Gender Events'!AF$1,'Official Medal Table'!$E:$E,"Mixed")*'Medal values'!$B$3/2</f>
        <v>0</v>
      </c>
      <c r="AG3">
        <f>COUNTIFS('Official Medal Table'!$F:$F,'Each Gender Events'!$A3,'Official Medal Table'!$C:$C,'Each Gender Events'!AG$1,'Official Medal Table'!$E:$E,'Each Gender Events'!AG$2)*'Medal values'!$B$1
+ COUNTIFS('Official Medal Table'!$G:$G,'Each Gender Events'!$A3,'Official Medal Table'!$C:$C,'Each Gender Events'!AG$1,'Official Medal Table'!$E:$E,'Each Gender Events'!AG$2)*'Medal values'!$B$2
+ COUNTIFS('Official Medal Table'!$H:$H,'Each Gender Events'!$A3,'Official Medal Table'!$C:$C,'Each Gender Events'!AG$1,'Official Medal Table'!$E:$E,'Each Gender Events'!AG$2)*'Medal values'!$B$3
+ COUNTIFS('Official Medal Table'!$I:$I,'Each Gender Events'!$A3,'Official Medal Table'!$C:$C,'Each Gender Events'!AG$1,'Official Medal Table'!$E:$E,'Each Gender Events'!AG$2)*'Medal values'!$B$3
+ COUNTIFS('Official Medal Table'!$F:$F,'Each Gender Events'!$A3,'Official Medal Table'!$C:$C,'Each Gender Events'!AG$1,'Official Medal Table'!$E:$E,"Mixed")*'Medal values'!$B$1/2
+ COUNTIFS('Official Medal Table'!$G:$G,'Each Gender Events'!$A3,'Official Medal Table'!$C:$C,'Each Gender Events'!AG$1,'Official Medal Table'!$E:$E,"Mixed")*'Medal values'!$B$2/2
+ COUNTIFS('Official Medal Table'!$H:$H,'Each Gender Events'!$A3,'Official Medal Table'!$C:$C,'Each Gender Events'!AG$1,'Official Medal Table'!$E:$E,"Mixed")*'Medal values'!$B$3/2
+ COUNTIFS('Official Medal Table'!$I:$I,'Each Gender Events'!$A3,'Official Medal Table'!$C:$C,'Each Gender Events'!AG$1,'Official Medal Table'!$E:$E,"Mixed")*'Medal values'!$B$3/2</f>
        <v>0</v>
      </c>
      <c r="AH3">
        <f>COUNTIFS('Official Medal Table'!$F:$F,'Each Gender Events'!$A3,'Official Medal Table'!$C:$C,'Each Gender Events'!AH$1,'Official Medal Table'!$E:$E,'Each Gender Events'!AH$2)*'Medal values'!$B$1
+ COUNTIFS('Official Medal Table'!$G:$G,'Each Gender Events'!$A3,'Official Medal Table'!$C:$C,'Each Gender Events'!AH$1,'Official Medal Table'!$E:$E,'Each Gender Events'!AH$2)*'Medal values'!$B$2
+ COUNTIFS('Official Medal Table'!$H:$H,'Each Gender Events'!$A3,'Official Medal Table'!$C:$C,'Each Gender Events'!AH$1,'Official Medal Table'!$E:$E,'Each Gender Events'!AH$2)*'Medal values'!$B$3
+ COUNTIFS('Official Medal Table'!$I:$I,'Each Gender Events'!$A3,'Official Medal Table'!$C:$C,'Each Gender Events'!AH$1,'Official Medal Table'!$E:$E,'Each Gender Events'!AH$2)*'Medal values'!$B$3
+ COUNTIFS('Official Medal Table'!$F:$F,'Each Gender Events'!$A3,'Official Medal Table'!$C:$C,'Each Gender Events'!AH$1,'Official Medal Table'!$E:$E,"Mixed")*'Medal values'!$B$1/2
+ COUNTIFS('Official Medal Table'!$G:$G,'Each Gender Events'!$A3,'Official Medal Table'!$C:$C,'Each Gender Events'!AH$1,'Official Medal Table'!$E:$E,"Mixed")*'Medal values'!$B$2/2
+ COUNTIFS('Official Medal Table'!$H:$H,'Each Gender Events'!$A3,'Official Medal Table'!$C:$C,'Each Gender Events'!AH$1,'Official Medal Table'!$E:$E,"Mixed")*'Medal values'!$B$3/2
+ COUNTIFS('Official Medal Table'!$I:$I,'Each Gender Events'!$A3,'Official Medal Table'!$C:$C,'Each Gender Events'!AH$1,'Official Medal Table'!$E:$E,"Mixed")*'Medal values'!$B$3/2</f>
        <v>3.0009999999999999</v>
      </c>
      <c r="AI3">
        <f>COUNTIFS('Official Medal Table'!$F:$F,'Each Gender Events'!$A3,'Official Medal Table'!$C:$C,'Each Gender Events'!AI$1,'Official Medal Table'!$E:$E,'Each Gender Events'!AI$2)*'Medal values'!$B$1
+ COUNTIFS('Official Medal Table'!$G:$G,'Each Gender Events'!$A3,'Official Medal Table'!$C:$C,'Each Gender Events'!AI$1,'Official Medal Table'!$E:$E,'Each Gender Events'!AI$2)*'Medal values'!$B$2
+ COUNTIFS('Official Medal Table'!$H:$H,'Each Gender Events'!$A3,'Official Medal Table'!$C:$C,'Each Gender Events'!AI$1,'Official Medal Table'!$E:$E,'Each Gender Events'!AI$2)*'Medal values'!$B$3
+ COUNTIFS('Official Medal Table'!$I:$I,'Each Gender Events'!$A3,'Official Medal Table'!$C:$C,'Each Gender Events'!AI$1,'Official Medal Table'!$E:$E,'Each Gender Events'!AI$2)*'Medal values'!$B$3
+ COUNTIFS('Official Medal Table'!$F:$F,'Each Gender Events'!$A3,'Official Medal Table'!$C:$C,'Each Gender Events'!AI$1,'Official Medal Table'!$E:$E,"Mixed")*'Medal values'!$B$1/2
+ COUNTIFS('Official Medal Table'!$G:$G,'Each Gender Events'!$A3,'Official Medal Table'!$C:$C,'Each Gender Events'!AI$1,'Official Medal Table'!$E:$E,"Mixed")*'Medal values'!$B$2/2
+ COUNTIFS('Official Medal Table'!$H:$H,'Each Gender Events'!$A3,'Official Medal Table'!$C:$C,'Each Gender Events'!AI$1,'Official Medal Table'!$E:$E,"Mixed")*'Medal values'!$B$3/2
+ COUNTIFS('Official Medal Table'!$I:$I,'Each Gender Events'!$A3,'Official Medal Table'!$C:$C,'Each Gender Events'!AI$1,'Official Medal Table'!$E:$E,"Mixed")*'Medal values'!$B$3/2</f>
        <v>0</v>
      </c>
      <c r="AJ3">
        <f>COUNTIFS('Official Medal Table'!$F:$F,'Each Gender Events'!$A3,'Official Medal Table'!$C:$C,'Each Gender Events'!AJ$1,'Official Medal Table'!$E:$E,'Each Gender Events'!AJ$2)*'Medal values'!$B$1
+ COUNTIFS('Official Medal Table'!$G:$G,'Each Gender Events'!$A3,'Official Medal Table'!$C:$C,'Each Gender Events'!AJ$1,'Official Medal Table'!$E:$E,'Each Gender Events'!AJ$2)*'Medal values'!$B$2
+ COUNTIFS('Official Medal Table'!$H:$H,'Each Gender Events'!$A3,'Official Medal Table'!$C:$C,'Each Gender Events'!AJ$1,'Official Medal Table'!$E:$E,'Each Gender Events'!AJ$2)*'Medal values'!$B$3
+ COUNTIFS('Official Medal Table'!$I:$I,'Each Gender Events'!$A3,'Official Medal Table'!$C:$C,'Each Gender Events'!AJ$1,'Official Medal Table'!$E:$E,'Each Gender Events'!AJ$2)*'Medal values'!$B$3
+ COUNTIFS('Official Medal Table'!$F:$F,'Each Gender Events'!$A3,'Official Medal Table'!$C:$C,'Each Gender Events'!AJ$1,'Official Medal Table'!$E:$E,"Mixed")*'Medal values'!$B$1/2
+ COUNTIFS('Official Medal Table'!$G:$G,'Each Gender Events'!$A3,'Official Medal Table'!$C:$C,'Each Gender Events'!AJ$1,'Official Medal Table'!$E:$E,"Mixed")*'Medal values'!$B$2/2
+ COUNTIFS('Official Medal Table'!$H:$H,'Each Gender Events'!$A3,'Official Medal Table'!$C:$C,'Each Gender Events'!AJ$1,'Official Medal Table'!$E:$E,"Mixed")*'Medal values'!$B$3/2
+ COUNTIFS('Official Medal Table'!$I:$I,'Each Gender Events'!$A3,'Official Medal Table'!$C:$C,'Each Gender Events'!AJ$1,'Official Medal Table'!$E:$E,"Mixed")*'Medal values'!$B$3/2</f>
        <v>0</v>
      </c>
      <c r="AK3">
        <f>COUNTIFS('Official Medal Table'!$F:$F,'Each Gender Events'!$A3,'Official Medal Table'!$C:$C,'Each Gender Events'!AK$1,'Official Medal Table'!$E:$E,'Each Gender Events'!AK$2)*'Medal values'!$B$1
+ COUNTIFS('Official Medal Table'!$G:$G,'Each Gender Events'!$A3,'Official Medal Table'!$C:$C,'Each Gender Events'!AK$1,'Official Medal Table'!$E:$E,'Each Gender Events'!AK$2)*'Medal values'!$B$2
+ COUNTIFS('Official Medal Table'!$H:$H,'Each Gender Events'!$A3,'Official Medal Table'!$C:$C,'Each Gender Events'!AK$1,'Official Medal Table'!$E:$E,'Each Gender Events'!AK$2)*'Medal values'!$B$3
+ COUNTIFS('Official Medal Table'!$I:$I,'Each Gender Events'!$A3,'Official Medal Table'!$C:$C,'Each Gender Events'!AK$1,'Official Medal Table'!$E:$E,'Each Gender Events'!AK$2)*'Medal values'!$B$3
+ COUNTIFS('Official Medal Table'!$F:$F,'Each Gender Events'!$A3,'Official Medal Table'!$C:$C,'Each Gender Events'!AK$1,'Official Medal Table'!$E:$E,"Mixed")*'Medal values'!$B$1/2
+ COUNTIFS('Official Medal Table'!$G:$G,'Each Gender Events'!$A3,'Official Medal Table'!$C:$C,'Each Gender Events'!AK$1,'Official Medal Table'!$E:$E,"Mixed")*'Medal values'!$B$2/2
+ COUNTIFS('Official Medal Table'!$H:$H,'Each Gender Events'!$A3,'Official Medal Table'!$C:$C,'Each Gender Events'!AK$1,'Official Medal Table'!$E:$E,"Mixed")*'Medal values'!$B$3/2
+ COUNTIFS('Official Medal Table'!$I:$I,'Each Gender Events'!$A3,'Official Medal Table'!$C:$C,'Each Gender Events'!AK$1,'Official Medal Table'!$E:$E,"Mixed")*'Medal values'!$B$3/2</f>
        <v>9.0010019999999997</v>
      </c>
      <c r="AL3">
        <f>COUNTIFS('Official Medal Table'!$F:$F,'Each Gender Events'!$A3,'Official Medal Table'!$C:$C,'Each Gender Events'!AL$1,'Official Medal Table'!$E:$E,'Each Gender Events'!AL$2)*'Medal values'!$B$1
+ COUNTIFS('Official Medal Table'!$G:$G,'Each Gender Events'!$A3,'Official Medal Table'!$C:$C,'Each Gender Events'!AL$1,'Official Medal Table'!$E:$E,'Each Gender Events'!AL$2)*'Medal values'!$B$2
+ COUNTIFS('Official Medal Table'!$H:$H,'Each Gender Events'!$A3,'Official Medal Table'!$C:$C,'Each Gender Events'!AL$1,'Official Medal Table'!$E:$E,'Each Gender Events'!AL$2)*'Medal values'!$B$3
+ COUNTIFS('Official Medal Table'!$I:$I,'Each Gender Events'!$A3,'Official Medal Table'!$C:$C,'Each Gender Events'!AL$1,'Official Medal Table'!$E:$E,'Each Gender Events'!AL$2)*'Medal values'!$B$3
+ COUNTIFS('Official Medal Table'!$F:$F,'Each Gender Events'!$A3,'Official Medal Table'!$C:$C,'Each Gender Events'!AL$1,'Official Medal Table'!$E:$E,"Mixed")*'Medal values'!$B$1/2
+ COUNTIFS('Official Medal Table'!$G:$G,'Each Gender Events'!$A3,'Official Medal Table'!$C:$C,'Each Gender Events'!AL$1,'Official Medal Table'!$E:$E,"Mixed")*'Medal values'!$B$2/2
+ COUNTIFS('Official Medal Table'!$H:$H,'Each Gender Events'!$A3,'Official Medal Table'!$C:$C,'Each Gender Events'!AL$1,'Official Medal Table'!$E:$E,"Mixed")*'Medal values'!$B$3/2
+ COUNTIFS('Official Medal Table'!$I:$I,'Each Gender Events'!$A3,'Official Medal Table'!$C:$C,'Each Gender Events'!AL$1,'Official Medal Table'!$E:$E,"Mixed")*'Medal values'!$B$3/2</f>
        <v>2.0000010000000001</v>
      </c>
      <c r="AM3">
        <f>COUNTIFS('Official Medal Table'!$F:$F,'Each Gender Events'!$A3,'Official Medal Table'!$C:$C,'Each Gender Events'!AM$1,'Official Medal Table'!$E:$E,'Each Gender Events'!AM$2)*'Medal values'!$B$1
+ COUNTIFS('Official Medal Table'!$G:$G,'Each Gender Events'!$A3,'Official Medal Table'!$C:$C,'Each Gender Events'!AM$1,'Official Medal Table'!$E:$E,'Each Gender Events'!AM$2)*'Medal values'!$B$2
+ COUNTIFS('Official Medal Table'!$H:$H,'Each Gender Events'!$A3,'Official Medal Table'!$C:$C,'Each Gender Events'!AM$1,'Official Medal Table'!$E:$E,'Each Gender Events'!AM$2)*'Medal values'!$B$3
+ COUNTIFS('Official Medal Table'!$I:$I,'Each Gender Events'!$A3,'Official Medal Table'!$C:$C,'Each Gender Events'!AM$1,'Official Medal Table'!$E:$E,'Each Gender Events'!AM$2)*'Medal values'!$B$3
+ COUNTIFS('Official Medal Table'!$F:$F,'Each Gender Events'!$A3,'Official Medal Table'!$C:$C,'Each Gender Events'!AM$1,'Official Medal Table'!$E:$E,"Mixed")*'Medal values'!$B$1/2
+ COUNTIFS('Official Medal Table'!$G:$G,'Each Gender Events'!$A3,'Official Medal Table'!$C:$C,'Each Gender Events'!AM$1,'Official Medal Table'!$E:$E,"Mixed")*'Medal values'!$B$2/2
+ COUNTIFS('Official Medal Table'!$H:$H,'Each Gender Events'!$A3,'Official Medal Table'!$C:$C,'Each Gender Events'!AM$1,'Official Medal Table'!$E:$E,"Mixed")*'Medal values'!$B$3/2
+ COUNTIFS('Official Medal Table'!$I:$I,'Each Gender Events'!$A3,'Official Medal Table'!$C:$C,'Each Gender Events'!AM$1,'Official Medal Table'!$E:$E,"Mixed")*'Medal values'!$B$3/2</f>
        <v>0</v>
      </c>
      <c r="AN3">
        <f>COUNTIFS('Official Medal Table'!$F:$F,'Each Gender Events'!$A3,'Official Medal Table'!$C:$C,'Each Gender Events'!AN$1,'Official Medal Table'!$E:$E,'Each Gender Events'!AN$2)*'Medal values'!$B$1
+ COUNTIFS('Official Medal Table'!$G:$G,'Each Gender Events'!$A3,'Official Medal Table'!$C:$C,'Each Gender Events'!AN$1,'Official Medal Table'!$E:$E,'Each Gender Events'!AN$2)*'Medal values'!$B$2
+ COUNTIFS('Official Medal Table'!$H:$H,'Each Gender Events'!$A3,'Official Medal Table'!$C:$C,'Each Gender Events'!AN$1,'Official Medal Table'!$E:$E,'Each Gender Events'!AN$2)*'Medal values'!$B$3
+ COUNTIFS('Official Medal Table'!$I:$I,'Each Gender Events'!$A3,'Official Medal Table'!$C:$C,'Each Gender Events'!AN$1,'Official Medal Table'!$E:$E,'Each Gender Events'!AN$2)*'Medal values'!$B$3
+ COUNTIFS('Official Medal Table'!$F:$F,'Each Gender Events'!$A3,'Official Medal Table'!$C:$C,'Each Gender Events'!AN$1,'Official Medal Table'!$E:$E,"Mixed")*'Medal values'!$B$1/2
+ COUNTIFS('Official Medal Table'!$G:$G,'Each Gender Events'!$A3,'Official Medal Table'!$C:$C,'Each Gender Events'!AN$1,'Official Medal Table'!$E:$E,"Mixed")*'Medal values'!$B$2/2
+ COUNTIFS('Official Medal Table'!$H:$H,'Each Gender Events'!$A3,'Official Medal Table'!$C:$C,'Each Gender Events'!AN$1,'Official Medal Table'!$E:$E,"Mixed")*'Medal values'!$B$3/2
+ COUNTIFS('Official Medal Table'!$I:$I,'Each Gender Events'!$A3,'Official Medal Table'!$C:$C,'Each Gender Events'!AN$1,'Official Medal Table'!$E:$E,"Mixed")*'Medal values'!$B$3/2</f>
        <v>2.0000010000000001</v>
      </c>
      <c r="AO3">
        <f>COUNTIFS('Official Medal Table'!$F:$F,'Each Gender Events'!$A3,'Official Medal Table'!$C:$C,'Each Gender Events'!AO$1,'Official Medal Table'!$E:$E,'Each Gender Events'!AO$2)*'Medal values'!$B$1
+ COUNTIFS('Official Medal Table'!$G:$G,'Each Gender Events'!$A3,'Official Medal Table'!$C:$C,'Each Gender Events'!AO$1,'Official Medal Table'!$E:$E,'Each Gender Events'!AO$2)*'Medal values'!$B$2
+ COUNTIFS('Official Medal Table'!$H:$H,'Each Gender Events'!$A3,'Official Medal Table'!$C:$C,'Each Gender Events'!AO$1,'Official Medal Table'!$E:$E,'Each Gender Events'!AO$2)*'Medal values'!$B$3
+ COUNTIFS('Official Medal Table'!$I:$I,'Each Gender Events'!$A3,'Official Medal Table'!$C:$C,'Each Gender Events'!AO$1,'Official Medal Table'!$E:$E,'Each Gender Events'!AO$2)*'Medal values'!$B$3
+ COUNTIFS('Official Medal Table'!$F:$F,'Each Gender Events'!$A3,'Official Medal Table'!$C:$C,'Each Gender Events'!AO$1,'Official Medal Table'!$E:$E,"Mixed")*'Medal values'!$B$1/2
+ COUNTIFS('Official Medal Table'!$G:$G,'Each Gender Events'!$A3,'Official Medal Table'!$C:$C,'Each Gender Events'!AO$1,'Official Medal Table'!$E:$E,"Mixed")*'Medal values'!$B$2/2
+ COUNTIFS('Official Medal Table'!$H:$H,'Each Gender Events'!$A3,'Official Medal Table'!$C:$C,'Each Gender Events'!AO$1,'Official Medal Table'!$E:$E,"Mixed")*'Medal values'!$B$3/2
+ COUNTIFS('Official Medal Table'!$I:$I,'Each Gender Events'!$A3,'Official Medal Table'!$C:$C,'Each Gender Events'!AO$1,'Official Medal Table'!$E:$E,"Mixed")*'Medal values'!$B$3/2</f>
        <v>0</v>
      </c>
      <c r="AP3">
        <f>COUNTIFS('Official Medal Table'!$F:$F,'Each Gender Events'!$A3,'Official Medal Table'!$C:$C,'Each Gender Events'!AP$1,'Official Medal Table'!$E:$E,'Each Gender Events'!AP$2)*'Medal values'!$B$1
+ COUNTIFS('Official Medal Table'!$G:$G,'Each Gender Events'!$A3,'Official Medal Table'!$C:$C,'Each Gender Events'!AP$1,'Official Medal Table'!$E:$E,'Each Gender Events'!AP$2)*'Medal values'!$B$2
+ COUNTIFS('Official Medal Table'!$H:$H,'Each Gender Events'!$A3,'Official Medal Table'!$C:$C,'Each Gender Events'!AP$1,'Official Medal Table'!$E:$E,'Each Gender Events'!AP$2)*'Medal values'!$B$3
+ COUNTIFS('Official Medal Table'!$I:$I,'Each Gender Events'!$A3,'Official Medal Table'!$C:$C,'Each Gender Events'!AP$1,'Official Medal Table'!$E:$E,'Each Gender Events'!AP$2)*'Medal values'!$B$3
+ COUNTIFS('Official Medal Table'!$F:$F,'Each Gender Events'!$A3,'Official Medal Table'!$C:$C,'Each Gender Events'!AP$1,'Official Medal Table'!$E:$E,"Mixed")*'Medal values'!$B$1/2
+ COUNTIFS('Official Medal Table'!$G:$G,'Each Gender Events'!$A3,'Official Medal Table'!$C:$C,'Each Gender Events'!AP$1,'Official Medal Table'!$E:$E,"Mixed")*'Medal values'!$B$2/2
+ COUNTIFS('Official Medal Table'!$H:$H,'Each Gender Events'!$A3,'Official Medal Table'!$C:$C,'Each Gender Events'!AP$1,'Official Medal Table'!$E:$E,"Mixed")*'Medal values'!$B$3/2
+ COUNTIFS('Official Medal Table'!$I:$I,'Each Gender Events'!$A3,'Official Medal Table'!$C:$C,'Each Gender Events'!AP$1,'Official Medal Table'!$E:$E,"Mixed")*'Medal values'!$B$3/2</f>
        <v>0</v>
      </c>
      <c r="AQ3">
        <f>COUNTIFS('Official Medal Table'!$F:$F,'Each Gender Events'!$A3,'Official Medal Table'!$C:$C,'Each Gender Events'!AQ$1,'Official Medal Table'!$E:$E,'Each Gender Events'!AQ$2)*'Medal values'!$B$1
+ COUNTIFS('Official Medal Table'!$G:$G,'Each Gender Events'!$A3,'Official Medal Table'!$C:$C,'Each Gender Events'!AQ$1,'Official Medal Table'!$E:$E,'Each Gender Events'!AQ$2)*'Medal values'!$B$2
+ COUNTIFS('Official Medal Table'!$H:$H,'Each Gender Events'!$A3,'Official Medal Table'!$C:$C,'Each Gender Events'!AQ$1,'Official Medal Table'!$E:$E,'Each Gender Events'!AQ$2)*'Medal values'!$B$3
+ COUNTIFS('Official Medal Table'!$I:$I,'Each Gender Events'!$A3,'Official Medal Table'!$C:$C,'Each Gender Events'!AQ$1,'Official Medal Table'!$E:$E,'Each Gender Events'!AQ$2)*'Medal values'!$B$3
+ COUNTIFS('Official Medal Table'!$F:$F,'Each Gender Events'!$A3,'Official Medal Table'!$C:$C,'Each Gender Events'!AQ$1,'Official Medal Table'!$E:$E,"Mixed")*'Medal values'!$B$1/2
+ COUNTIFS('Official Medal Table'!$G:$G,'Each Gender Events'!$A3,'Official Medal Table'!$C:$C,'Each Gender Events'!AQ$1,'Official Medal Table'!$E:$E,"Mixed")*'Medal values'!$B$2/2
+ COUNTIFS('Official Medal Table'!$H:$H,'Each Gender Events'!$A3,'Official Medal Table'!$C:$C,'Each Gender Events'!AQ$1,'Official Medal Table'!$E:$E,"Mixed")*'Medal values'!$B$3/2
+ COUNTIFS('Official Medal Table'!$I:$I,'Each Gender Events'!$A3,'Official Medal Table'!$C:$C,'Each Gender Events'!AQ$1,'Official Medal Table'!$E:$E,"Mixed")*'Medal values'!$B$3/2</f>
        <v>0</v>
      </c>
      <c r="AR3">
        <f>COUNTIFS('Official Medal Table'!$F:$F,'Each Gender Events'!$A3,'Official Medal Table'!$C:$C,'Each Gender Events'!AR$1,'Official Medal Table'!$E:$E,'Each Gender Events'!AR$2)*'Medal values'!$B$1
+ COUNTIFS('Official Medal Table'!$G:$G,'Each Gender Events'!$A3,'Official Medal Table'!$C:$C,'Each Gender Events'!AR$1,'Official Medal Table'!$E:$E,'Each Gender Events'!AR$2)*'Medal values'!$B$2
+ COUNTIFS('Official Medal Table'!$H:$H,'Each Gender Events'!$A3,'Official Medal Table'!$C:$C,'Each Gender Events'!AR$1,'Official Medal Table'!$E:$E,'Each Gender Events'!AR$2)*'Medal values'!$B$3
+ COUNTIFS('Official Medal Table'!$I:$I,'Each Gender Events'!$A3,'Official Medal Table'!$C:$C,'Each Gender Events'!AR$1,'Official Medal Table'!$E:$E,'Each Gender Events'!AR$2)*'Medal values'!$B$3
+ COUNTIFS('Official Medal Table'!$F:$F,'Each Gender Events'!$A3,'Official Medal Table'!$C:$C,'Each Gender Events'!AR$1,'Official Medal Table'!$E:$E,"Mixed")*'Medal values'!$B$1/2
+ COUNTIFS('Official Medal Table'!$G:$G,'Each Gender Events'!$A3,'Official Medal Table'!$C:$C,'Each Gender Events'!AR$1,'Official Medal Table'!$E:$E,"Mixed")*'Medal values'!$B$2/2
+ COUNTIFS('Official Medal Table'!$H:$H,'Each Gender Events'!$A3,'Official Medal Table'!$C:$C,'Each Gender Events'!AR$1,'Official Medal Table'!$E:$E,"Mixed")*'Medal values'!$B$3/2
+ COUNTIFS('Official Medal Table'!$I:$I,'Each Gender Events'!$A3,'Official Medal Table'!$C:$C,'Each Gender Events'!AR$1,'Official Medal Table'!$E:$E,"Mixed")*'Medal values'!$B$3/2</f>
        <v>0</v>
      </c>
      <c r="AS3">
        <f>COUNTIFS('Official Medal Table'!$F:$F,'Each Gender Events'!$A3,'Official Medal Table'!$C:$C,'Each Gender Events'!AS$1,'Official Medal Table'!$E:$E,'Each Gender Events'!AS$2)*'Medal values'!$B$1
+ COUNTIFS('Official Medal Table'!$G:$G,'Each Gender Events'!$A3,'Official Medal Table'!$C:$C,'Each Gender Events'!AS$1,'Official Medal Table'!$E:$E,'Each Gender Events'!AS$2)*'Medal values'!$B$2
+ COUNTIFS('Official Medal Table'!$H:$H,'Each Gender Events'!$A3,'Official Medal Table'!$C:$C,'Each Gender Events'!AS$1,'Official Medal Table'!$E:$E,'Each Gender Events'!AS$2)*'Medal values'!$B$3
+ COUNTIFS('Official Medal Table'!$I:$I,'Each Gender Events'!$A3,'Official Medal Table'!$C:$C,'Each Gender Events'!AS$1,'Official Medal Table'!$E:$E,'Each Gender Events'!AS$2)*'Medal values'!$B$3
+ COUNTIFS('Official Medal Table'!$F:$F,'Each Gender Events'!$A3,'Official Medal Table'!$C:$C,'Each Gender Events'!AS$1,'Official Medal Table'!$E:$E,"Mixed")*'Medal values'!$B$1/2
+ COUNTIFS('Official Medal Table'!$G:$G,'Each Gender Events'!$A3,'Official Medal Table'!$C:$C,'Each Gender Events'!AS$1,'Official Medal Table'!$E:$E,"Mixed")*'Medal values'!$B$2/2
+ COUNTIFS('Official Medal Table'!$H:$H,'Each Gender Events'!$A3,'Official Medal Table'!$C:$C,'Each Gender Events'!AS$1,'Official Medal Table'!$E:$E,"Mixed")*'Medal values'!$B$3/2
+ COUNTIFS('Official Medal Table'!$I:$I,'Each Gender Events'!$A3,'Official Medal Table'!$C:$C,'Each Gender Events'!AS$1,'Official Medal Table'!$E:$E,"Mixed")*'Medal values'!$B$3/2</f>
        <v>0</v>
      </c>
      <c r="AT3">
        <f>COUNTIFS('Official Medal Table'!$F:$F,'Each Gender Events'!$A3,'Official Medal Table'!$C:$C,'Each Gender Events'!AT$1,'Official Medal Table'!$E:$E,'Each Gender Events'!AT$2)*'Medal values'!$B$1
+ COUNTIFS('Official Medal Table'!$G:$G,'Each Gender Events'!$A3,'Official Medal Table'!$C:$C,'Each Gender Events'!AT$1,'Official Medal Table'!$E:$E,'Each Gender Events'!AT$2)*'Medal values'!$B$2
+ COUNTIFS('Official Medal Table'!$H:$H,'Each Gender Events'!$A3,'Official Medal Table'!$C:$C,'Each Gender Events'!AT$1,'Official Medal Table'!$E:$E,'Each Gender Events'!AT$2)*'Medal values'!$B$3
+ COUNTIFS('Official Medal Table'!$I:$I,'Each Gender Events'!$A3,'Official Medal Table'!$C:$C,'Each Gender Events'!AT$1,'Official Medal Table'!$E:$E,'Each Gender Events'!AT$2)*'Medal values'!$B$3
+ COUNTIFS('Official Medal Table'!$F:$F,'Each Gender Events'!$A3,'Official Medal Table'!$C:$C,'Each Gender Events'!AT$1,'Official Medal Table'!$E:$E,"Mixed")*'Medal values'!$B$1/2
+ COUNTIFS('Official Medal Table'!$G:$G,'Each Gender Events'!$A3,'Official Medal Table'!$C:$C,'Each Gender Events'!AT$1,'Official Medal Table'!$E:$E,"Mixed")*'Medal values'!$B$2/2
+ COUNTIFS('Official Medal Table'!$H:$H,'Each Gender Events'!$A3,'Official Medal Table'!$C:$C,'Each Gender Events'!AT$1,'Official Medal Table'!$E:$E,"Mixed")*'Medal values'!$B$3/2
+ COUNTIFS('Official Medal Table'!$I:$I,'Each Gender Events'!$A3,'Official Medal Table'!$C:$C,'Each Gender Events'!AT$1,'Official Medal Table'!$E:$E,"Mixed")*'Medal values'!$B$3/2</f>
        <v>0</v>
      </c>
      <c r="AU3">
        <f>COUNTIFS('Official Medal Table'!$F:$F,'Each Gender Events'!$A3,'Official Medal Table'!$C:$C,'Each Gender Events'!AU$1,'Official Medal Table'!$E:$E,'Each Gender Events'!AU$2)*'Medal values'!$B$1
+ COUNTIFS('Official Medal Table'!$G:$G,'Each Gender Events'!$A3,'Official Medal Table'!$C:$C,'Each Gender Events'!AU$1,'Official Medal Table'!$E:$E,'Each Gender Events'!AU$2)*'Medal values'!$B$2
+ COUNTIFS('Official Medal Table'!$H:$H,'Each Gender Events'!$A3,'Official Medal Table'!$C:$C,'Each Gender Events'!AU$1,'Official Medal Table'!$E:$E,'Each Gender Events'!AU$2)*'Medal values'!$B$3
+ COUNTIFS('Official Medal Table'!$I:$I,'Each Gender Events'!$A3,'Official Medal Table'!$C:$C,'Each Gender Events'!AU$1,'Official Medal Table'!$E:$E,'Each Gender Events'!AU$2)*'Medal values'!$B$3
+ COUNTIFS('Official Medal Table'!$F:$F,'Each Gender Events'!$A3,'Official Medal Table'!$C:$C,'Each Gender Events'!AU$1,'Official Medal Table'!$E:$E,"Mixed")*'Medal values'!$B$1/2
+ COUNTIFS('Official Medal Table'!$G:$G,'Each Gender Events'!$A3,'Official Medal Table'!$C:$C,'Each Gender Events'!AU$1,'Official Medal Table'!$E:$E,"Mixed")*'Medal values'!$B$2/2
+ COUNTIFS('Official Medal Table'!$H:$H,'Each Gender Events'!$A3,'Official Medal Table'!$C:$C,'Each Gender Events'!AU$1,'Official Medal Table'!$E:$E,"Mixed")*'Medal values'!$B$3/2
+ COUNTIFS('Official Medal Table'!$I:$I,'Each Gender Events'!$A3,'Official Medal Table'!$C:$C,'Each Gender Events'!AU$1,'Official Medal Table'!$E:$E,"Mixed")*'Medal values'!$B$3/2</f>
        <v>0</v>
      </c>
      <c r="AV3">
        <f>COUNTIFS('Official Medal Table'!$F:$F,'Each Gender Events'!$A3,'Official Medal Table'!$C:$C,'Each Gender Events'!AV$1,'Official Medal Table'!$E:$E,'Each Gender Events'!AV$2)*'Medal values'!$B$1
+ COUNTIFS('Official Medal Table'!$G:$G,'Each Gender Events'!$A3,'Official Medal Table'!$C:$C,'Each Gender Events'!AV$1,'Official Medal Table'!$E:$E,'Each Gender Events'!AV$2)*'Medal values'!$B$2
+ COUNTIFS('Official Medal Table'!$H:$H,'Each Gender Events'!$A3,'Official Medal Table'!$C:$C,'Each Gender Events'!AV$1,'Official Medal Table'!$E:$E,'Each Gender Events'!AV$2)*'Medal values'!$B$3
+ COUNTIFS('Official Medal Table'!$I:$I,'Each Gender Events'!$A3,'Official Medal Table'!$C:$C,'Each Gender Events'!AV$1,'Official Medal Table'!$E:$E,'Each Gender Events'!AV$2)*'Medal values'!$B$3
+ COUNTIFS('Official Medal Table'!$F:$F,'Each Gender Events'!$A3,'Official Medal Table'!$C:$C,'Each Gender Events'!AV$1,'Official Medal Table'!$E:$E,"Mixed")*'Medal values'!$B$1/2
+ COUNTIFS('Official Medal Table'!$G:$G,'Each Gender Events'!$A3,'Official Medal Table'!$C:$C,'Each Gender Events'!AV$1,'Official Medal Table'!$E:$E,"Mixed")*'Medal values'!$B$2/2
+ COUNTIFS('Official Medal Table'!$H:$H,'Each Gender Events'!$A3,'Official Medal Table'!$C:$C,'Each Gender Events'!AV$1,'Official Medal Table'!$E:$E,"Mixed")*'Medal values'!$B$3/2
+ COUNTIFS('Official Medal Table'!$I:$I,'Each Gender Events'!$A3,'Official Medal Table'!$C:$C,'Each Gender Events'!AV$1,'Official Medal Table'!$E:$E,"Mixed")*'Medal values'!$B$3/2</f>
        <v>0</v>
      </c>
      <c r="AW3">
        <f>COUNTIFS('Official Medal Table'!$F:$F,'Each Gender Events'!$A3,'Official Medal Table'!$C:$C,'Each Gender Events'!AW$1,'Official Medal Table'!$E:$E,'Each Gender Events'!AW$2)*'Medal values'!$B$1
+ COUNTIFS('Official Medal Table'!$G:$G,'Each Gender Events'!$A3,'Official Medal Table'!$C:$C,'Each Gender Events'!AW$1,'Official Medal Table'!$E:$E,'Each Gender Events'!AW$2)*'Medal values'!$B$2
+ COUNTIFS('Official Medal Table'!$H:$H,'Each Gender Events'!$A3,'Official Medal Table'!$C:$C,'Each Gender Events'!AW$1,'Official Medal Table'!$E:$E,'Each Gender Events'!AW$2)*'Medal values'!$B$3
+ COUNTIFS('Official Medal Table'!$I:$I,'Each Gender Events'!$A3,'Official Medal Table'!$C:$C,'Each Gender Events'!AW$1,'Official Medal Table'!$E:$E,'Each Gender Events'!AW$2)*'Medal values'!$B$3
+ COUNTIFS('Official Medal Table'!$F:$F,'Each Gender Events'!$A3,'Official Medal Table'!$C:$C,'Each Gender Events'!AW$1,'Official Medal Table'!$E:$E,"Mixed")*'Medal values'!$B$1/2
+ COUNTIFS('Official Medal Table'!$G:$G,'Each Gender Events'!$A3,'Official Medal Table'!$C:$C,'Each Gender Events'!AW$1,'Official Medal Table'!$E:$E,"Mixed")*'Medal values'!$B$2/2
+ COUNTIFS('Official Medal Table'!$H:$H,'Each Gender Events'!$A3,'Official Medal Table'!$C:$C,'Each Gender Events'!AW$1,'Official Medal Table'!$E:$E,"Mixed")*'Medal values'!$B$3/2
+ COUNTIFS('Official Medal Table'!$I:$I,'Each Gender Events'!$A3,'Official Medal Table'!$C:$C,'Each Gender Events'!AW$1,'Official Medal Table'!$E:$E,"Mixed")*'Medal values'!$B$3/2</f>
        <v>0</v>
      </c>
      <c r="AX3">
        <f>COUNTIFS('Official Medal Table'!$F:$F,'Each Gender Events'!$A3,'Official Medal Table'!$C:$C,'Each Gender Events'!AX$1,'Official Medal Table'!$E:$E,'Each Gender Events'!AX$2)*'Medal values'!$B$1
+ COUNTIFS('Official Medal Table'!$G:$G,'Each Gender Events'!$A3,'Official Medal Table'!$C:$C,'Each Gender Events'!AX$1,'Official Medal Table'!$E:$E,'Each Gender Events'!AX$2)*'Medal values'!$B$2
+ COUNTIFS('Official Medal Table'!$H:$H,'Each Gender Events'!$A3,'Official Medal Table'!$C:$C,'Each Gender Events'!AX$1,'Official Medal Table'!$E:$E,'Each Gender Events'!AX$2)*'Medal values'!$B$3
+ COUNTIFS('Official Medal Table'!$I:$I,'Each Gender Events'!$A3,'Official Medal Table'!$C:$C,'Each Gender Events'!AX$1,'Official Medal Table'!$E:$E,'Each Gender Events'!AX$2)*'Medal values'!$B$3
+ COUNTIFS('Official Medal Table'!$F:$F,'Each Gender Events'!$A3,'Official Medal Table'!$C:$C,'Each Gender Events'!AX$1,'Official Medal Table'!$E:$E,"Mixed")*'Medal values'!$B$1/2
+ COUNTIFS('Official Medal Table'!$G:$G,'Each Gender Events'!$A3,'Official Medal Table'!$C:$C,'Each Gender Events'!AX$1,'Official Medal Table'!$E:$E,"Mixed")*'Medal values'!$B$2/2
+ COUNTIFS('Official Medal Table'!$H:$H,'Each Gender Events'!$A3,'Official Medal Table'!$C:$C,'Each Gender Events'!AX$1,'Official Medal Table'!$E:$E,"Mixed")*'Medal values'!$B$3/2
+ COUNTIFS('Official Medal Table'!$I:$I,'Each Gender Events'!$A3,'Official Medal Table'!$C:$C,'Each Gender Events'!AX$1,'Official Medal Table'!$E:$E,"Mixed")*'Medal values'!$B$3/2</f>
        <v>0</v>
      </c>
      <c r="AY3">
        <f>COUNTIFS('Official Medal Table'!$F:$F,'Each Gender Events'!$A3,'Official Medal Table'!$C:$C,'Each Gender Events'!AY$1,'Official Medal Table'!$E:$E,'Each Gender Events'!AY$2)*'Medal values'!$B$1
+ COUNTIFS('Official Medal Table'!$G:$G,'Each Gender Events'!$A3,'Official Medal Table'!$C:$C,'Each Gender Events'!AY$1,'Official Medal Table'!$E:$E,'Each Gender Events'!AY$2)*'Medal values'!$B$2
+ COUNTIFS('Official Medal Table'!$H:$H,'Each Gender Events'!$A3,'Official Medal Table'!$C:$C,'Each Gender Events'!AY$1,'Official Medal Table'!$E:$E,'Each Gender Events'!AY$2)*'Medal values'!$B$3
+ COUNTIFS('Official Medal Table'!$I:$I,'Each Gender Events'!$A3,'Official Medal Table'!$C:$C,'Each Gender Events'!AY$1,'Official Medal Table'!$E:$E,'Each Gender Events'!AY$2)*'Medal values'!$B$3
+ COUNTIFS('Official Medal Table'!$F:$F,'Each Gender Events'!$A3,'Official Medal Table'!$C:$C,'Each Gender Events'!AY$1,'Official Medal Table'!$E:$E,"Mixed")*'Medal values'!$B$1/2
+ COUNTIFS('Official Medal Table'!$G:$G,'Each Gender Events'!$A3,'Official Medal Table'!$C:$C,'Each Gender Events'!AY$1,'Official Medal Table'!$E:$E,"Mixed")*'Medal values'!$B$2/2
+ COUNTIFS('Official Medal Table'!$H:$H,'Each Gender Events'!$A3,'Official Medal Table'!$C:$C,'Each Gender Events'!AY$1,'Official Medal Table'!$E:$E,"Mixed")*'Medal values'!$B$3/2
+ COUNTIFS('Official Medal Table'!$I:$I,'Each Gender Events'!$A3,'Official Medal Table'!$C:$C,'Each Gender Events'!AY$1,'Official Medal Table'!$E:$E,"Mixed")*'Medal values'!$B$3/2</f>
        <v>0</v>
      </c>
      <c r="AZ3">
        <f>COUNTIFS('Official Medal Table'!$F:$F,'Each Gender Events'!$A3,'Official Medal Table'!$C:$C,'Each Gender Events'!AZ$1,'Official Medal Table'!$E:$E,'Each Gender Events'!AZ$2)*'Medal values'!$B$1
+ COUNTIFS('Official Medal Table'!$G:$G,'Each Gender Events'!$A3,'Official Medal Table'!$C:$C,'Each Gender Events'!AZ$1,'Official Medal Table'!$E:$E,'Each Gender Events'!AZ$2)*'Medal values'!$B$2
+ COUNTIFS('Official Medal Table'!$H:$H,'Each Gender Events'!$A3,'Official Medal Table'!$C:$C,'Each Gender Events'!AZ$1,'Official Medal Table'!$E:$E,'Each Gender Events'!AZ$2)*'Medal values'!$B$3
+ COUNTIFS('Official Medal Table'!$I:$I,'Each Gender Events'!$A3,'Official Medal Table'!$C:$C,'Each Gender Events'!AZ$1,'Official Medal Table'!$E:$E,'Each Gender Events'!AZ$2)*'Medal values'!$B$3
+ COUNTIFS('Official Medal Table'!$F:$F,'Each Gender Events'!$A3,'Official Medal Table'!$C:$C,'Each Gender Events'!AZ$1,'Official Medal Table'!$E:$E,"Mixed")*'Medal values'!$B$1/2
+ COUNTIFS('Official Medal Table'!$G:$G,'Each Gender Events'!$A3,'Official Medal Table'!$C:$C,'Each Gender Events'!AZ$1,'Official Medal Table'!$E:$E,"Mixed")*'Medal values'!$B$2/2
+ COUNTIFS('Official Medal Table'!$H:$H,'Each Gender Events'!$A3,'Official Medal Table'!$C:$C,'Each Gender Events'!AZ$1,'Official Medal Table'!$E:$E,"Mixed")*'Medal values'!$B$3/2
+ COUNTIFS('Official Medal Table'!$I:$I,'Each Gender Events'!$A3,'Official Medal Table'!$C:$C,'Each Gender Events'!AZ$1,'Official Medal Table'!$E:$E,"Mixed")*'Medal values'!$B$3/2</f>
        <v>0</v>
      </c>
      <c r="BA3">
        <f>COUNTIFS('Official Medal Table'!$F:$F,'Each Gender Events'!$A3,'Official Medal Table'!$C:$C,'Each Gender Events'!BA$1,'Official Medal Table'!$E:$E,'Each Gender Events'!BA$2)*'Medal values'!$B$1
+ COUNTIFS('Official Medal Table'!$G:$G,'Each Gender Events'!$A3,'Official Medal Table'!$C:$C,'Each Gender Events'!BA$1,'Official Medal Table'!$E:$E,'Each Gender Events'!BA$2)*'Medal values'!$B$2
+ COUNTIFS('Official Medal Table'!$H:$H,'Each Gender Events'!$A3,'Official Medal Table'!$C:$C,'Each Gender Events'!BA$1,'Official Medal Table'!$E:$E,'Each Gender Events'!BA$2)*'Medal values'!$B$3
+ COUNTIFS('Official Medal Table'!$I:$I,'Each Gender Events'!$A3,'Official Medal Table'!$C:$C,'Each Gender Events'!BA$1,'Official Medal Table'!$E:$E,'Each Gender Events'!BA$2)*'Medal values'!$B$3
+ COUNTIFS('Official Medal Table'!$F:$F,'Each Gender Events'!$A3,'Official Medal Table'!$C:$C,'Each Gender Events'!BA$1,'Official Medal Table'!$E:$E,"Mixed")*'Medal values'!$B$1/2
+ COUNTIFS('Official Medal Table'!$G:$G,'Each Gender Events'!$A3,'Official Medal Table'!$C:$C,'Each Gender Events'!BA$1,'Official Medal Table'!$E:$E,"Mixed")*'Medal values'!$B$2/2
+ COUNTIFS('Official Medal Table'!$H:$H,'Each Gender Events'!$A3,'Official Medal Table'!$C:$C,'Each Gender Events'!BA$1,'Official Medal Table'!$E:$E,"Mixed")*'Medal values'!$B$3/2
+ COUNTIFS('Official Medal Table'!$I:$I,'Each Gender Events'!$A3,'Official Medal Table'!$C:$C,'Each Gender Events'!BA$1,'Official Medal Table'!$E:$E,"Mixed")*'Medal values'!$B$3/2</f>
        <v>0</v>
      </c>
      <c r="BB3">
        <f>COUNTIFS('Official Medal Table'!$F:$F,'Each Gender Events'!$A3,'Official Medal Table'!$C:$C,'Each Gender Events'!BB$1,'Official Medal Table'!$E:$E,'Each Gender Events'!BB$2)*'Medal values'!$B$1
+ COUNTIFS('Official Medal Table'!$G:$G,'Each Gender Events'!$A3,'Official Medal Table'!$C:$C,'Each Gender Events'!BB$1,'Official Medal Table'!$E:$E,'Each Gender Events'!BB$2)*'Medal values'!$B$2
+ COUNTIFS('Official Medal Table'!$H:$H,'Each Gender Events'!$A3,'Official Medal Table'!$C:$C,'Each Gender Events'!BB$1,'Official Medal Table'!$E:$E,'Each Gender Events'!BB$2)*'Medal values'!$B$3
+ COUNTIFS('Official Medal Table'!$I:$I,'Each Gender Events'!$A3,'Official Medal Table'!$C:$C,'Each Gender Events'!BB$1,'Official Medal Table'!$E:$E,'Each Gender Events'!BB$2)*'Medal values'!$B$3
+ COUNTIFS('Official Medal Table'!$F:$F,'Each Gender Events'!$A3,'Official Medal Table'!$C:$C,'Each Gender Events'!BB$1,'Official Medal Table'!$E:$E,"Mixed")*'Medal values'!$B$1/2
+ COUNTIFS('Official Medal Table'!$G:$G,'Each Gender Events'!$A3,'Official Medal Table'!$C:$C,'Each Gender Events'!BB$1,'Official Medal Table'!$E:$E,"Mixed")*'Medal values'!$B$2/2
+ COUNTIFS('Official Medal Table'!$H:$H,'Each Gender Events'!$A3,'Official Medal Table'!$C:$C,'Each Gender Events'!BB$1,'Official Medal Table'!$E:$E,"Mixed")*'Medal values'!$B$3/2
+ COUNTIFS('Official Medal Table'!$I:$I,'Each Gender Events'!$A3,'Official Medal Table'!$C:$C,'Each Gender Events'!BB$1,'Official Medal Table'!$E:$E,"Mixed")*'Medal values'!$B$3/2</f>
        <v>2.0000010000000001</v>
      </c>
      <c r="BC3">
        <f>COUNTIFS('Official Medal Table'!$F:$F,'Each Gender Events'!$A3,'Official Medal Table'!$C:$C,'Each Gender Events'!BC$1,'Official Medal Table'!$E:$E,'Each Gender Events'!BC$2)*'Medal values'!$B$1
+ COUNTIFS('Official Medal Table'!$G:$G,'Each Gender Events'!$A3,'Official Medal Table'!$C:$C,'Each Gender Events'!BC$1,'Official Medal Table'!$E:$E,'Each Gender Events'!BC$2)*'Medal values'!$B$2
+ COUNTIFS('Official Medal Table'!$H:$H,'Each Gender Events'!$A3,'Official Medal Table'!$C:$C,'Each Gender Events'!BC$1,'Official Medal Table'!$E:$E,'Each Gender Events'!BC$2)*'Medal values'!$B$3
+ COUNTIFS('Official Medal Table'!$I:$I,'Each Gender Events'!$A3,'Official Medal Table'!$C:$C,'Each Gender Events'!BC$1,'Official Medal Table'!$E:$E,'Each Gender Events'!BC$2)*'Medal values'!$B$3
+ COUNTIFS('Official Medal Table'!$F:$F,'Each Gender Events'!$A3,'Official Medal Table'!$C:$C,'Each Gender Events'!BC$1,'Official Medal Table'!$E:$E,"Mixed")*'Medal values'!$B$1/2
+ COUNTIFS('Official Medal Table'!$G:$G,'Each Gender Events'!$A3,'Official Medal Table'!$C:$C,'Each Gender Events'!BC$1,'Official Medal Table'!$E:$E,"Mixed")*'Medal values'!$B$2/2
+ COUNTIFS('Official Medal Table'!$H:$H,'Each Gender Events'!$A3,'Official Medal Table'!$C:$C,'Each Gender Events'!BC$1,'Official Medal Table'!$E:$E,"Mixed")*'Medal values'!$B$3/2
+ COUNTIFS('Official Medal Table'!$I:$I,'Each Gender Events'!$A3,'Official Medal Table'!$C:$C,'Each Gender Events'!BC$1,'Official Medal Table'!$E:$E,"Mixed")*'Medal values'!$B$3/2</f>
        <v>0</v>
      </c>
      <c r="BD3">
        <f>COUNTIFS('Official Medal Table'!$F:$F,'Each Gender Events'!$A3,'Official Medal Table'!$C:$C,'Each Gender Events'!BD$1,'Official Medal Table'!$E:$E,'Each Gender Events'!BD$2)*'Medal values'!$B$1
+ COUNTIFS('Official Medal Table'!$G:$G,'Each Gender Events'!$A3,'Official Medal Table'!$C:$C,'Each Gender Events'!BD$1,'Official Medal Table'!$E:$E,'Each Gender Events'!BD$2)*'Medal values'!$B$2
+ COUNTIFS('Official Medal Table'!$H:$H,'Each Gender Events'!$A3,'Official Medal Table'!$C:$C,'Each Gender Events'!BD$1,'Official Medal Table'!$E:$E,'Each Gender Events'!BD$2)*'Medal values'!$B$3
+ COUNTIFS('Official Medal Table'!$I:$I,'Each Gender Events'!$A3,'Official Medal Table'!$C:$C,'Each Gender Events'!BD$1,'Official Medal Table'!$E:$E,'Each Gender Events'!BD$2)*'Medal values'!$B$3
+ COUNTIFS('Official Medal Table'!$F:$F,'Each Gender Events'!$A3,'Official Medal Table'!$C:$C,'Each Gender Events'!BD$1,'Official Medal Table'!$E:$E,"Mixed")*'Medal values'!$B$1/2
+ COUNTIFS('Official Medal Table'!$G:$G,'Each Gender Events'!$A3,'Official Medal Table'!$C:$C,'Each Gender Events'!BD$1,'Official Medal Table'!$E:$E,"Mixed")*'Medal values'!$B$2/2
+ COUNTIFS('Official Medal Table'!$H:$H,'Each Gender Events'!$A3,'Official Medal Table'!$C:$C,'Each Gender Events'!BD$1,'Official Medal Table'!$E:$E,"Mixed")*'Medal values'!$B$3/2
+ COUNTIFS('Official Medal Table'!$I:$I,'Each Gender Events'!$A3,'Official Medal Table'!$C:$C,'Each Gender Events'!BD$1,'Official Medal Table'!$E:$E,"Mixed")*'Medal values'!$B$3/2</f>
        <v>0</v>
      </c>
      <c r="BE3">
        <f>COUNTIFS('Official Medal Table'!$F:$F,'Each Gender Events'!$A3,'Official Medal Table'!$C:$C,'Each Gender Events'!BE$1,'Official Medal Table'!$E:$E,'Each Gender Events'!BE$2)*'Medal values'!$B$1
+ COUNTIFS('Official Medal Table'!$G:$G,'Each Gender Events'!$A3,'Official Medal Table'!$C:$C,'Each Gender Events'!BE$1,'Official Medal Table'!$E:$E,'Each Gender Events'!BE$2)*'Medal values'!$B$2
+ COUNTIFS('Official Medal Table'!$H:$H,'Each Gender Events'!$A3,'Official Medal Table'!$C:$C,'Each Gender Events'!BE$1,'Official Medal Table'!$E:$E,'Each Gender Events'!BE$2)*'Medal values'!$B$3
+ COUNTIFS('Official Medal Table'!$I:$I,'Each Gender Events'!$A3,'Official Medal Table'!$C:$C,'Each Gender Events'!BE$1,'Official Medal Table'!$E:$E,'Each Gender Events'!BE$2)*'Medal values'!$B$3
+ COUNTIFS('Official Medal Table'!$F:$F,'Each Gender Events'!$A3,'Official Medal Table'!$C:$C,'Each Gender Events'!BE$1,'Official Medal Table'!$E:$E,"Mixed")*'Medal values'!$B$1/2
+ COUNTIFS('Official Medal Table'!$G:$G,'Each Gender Events'!$A3,'Official Medal Table'!$C:$C,'Each Gender Events'!BE$1,'Official Medal Table'!$E:$E,"Mixed")*'Medal values'!$B$2/2
+ COUNTIFS('Official Medal Table'!$H:$H,'Each Gender Events'!$A3,'Official Medal Table'!$C:$C,'Each Gender Events'!BE$1,'Official Medal Table'!$E:$E,"Mixed")*'Medal values'!$B$3/2
+ COUNTIFS('Official Medal Table'!$I:$I,'Each Gender Events'!$A3,'Official Medal Table'!$C:$C,'Each Gender Events'!BE$1,'Official Medal Table'!$E:$E,"Mixed")*'Medal values'!$B$3/2</f>
        <v>0</v>
      </c>
      <c r="BF3">
        <f>COUNTIFS('Official Medal Table'!$F:$F,'Each Gender Events'!$A3,'Official Medal Table'!$C:$C,'Each Gender Events'!BF$1,'Official Medal Table'!$E:$E,'Each Gender Events'!BF$2)*'Medal values'!$B$1
+ COUNTIFS('Official Medal Table'!$G:$G,'Each Gender Events'!$A3,'Official Medal Table'!$C:$C,'Each Gender Events'!BF$1,'Official Medal Table'!$E:$E,'Each Gender Events'!BF$2)*'Medal values'!$B$2
+ COUNTIFS('Official Medal Table'!$H:$H,'Each Gender Events'!$A3,'Official Medal Table'!$C:$C,'Each Gender Events'!BF$1,'Official Medal Table'!$E:$E,'Each Gender Events'!BF$2)*'Medal values'!$B$3
+ COUNTIFS('Official Medal Table'!$I:$I,'Each Gender Events'!$A3,'Official Medal Table'!$C:$C,'Each Gender Events'!BF$1,'Official Medal Table'!$E:$E,'Each Gender Events'!BF$2)*'Medal values'!$B$3
+ COUNTIFS('Official Medal Table'!$F:$F,'Each Gender Events'!$A3,'Official Medal Table'!$C:$C,'Each Gender Events'!BF$1,'Official Medal Table'!$E:$E,"Mixed")*'Medal values'!$B$1/2
+ COUNTIFS('Official Medal Table'!$G:$G,'Each Gender Events'!$A3,'Official Medal Table'!$C:$C,'Each Gender Events'!BF$1,'Official Medal Table'!$E:$E,"Mixed")*'Medal values'!$B$2/2
+ COUNTIFS('Official Medal Table'!$H:$H,'Each Gender Events'!$A3,'Official Medal Table'!$C:$C,'Each Gender Events'!BF$1,'Official Medal Table'!$E:$E,"Mixed")*'Medal values'!$B$3/2
+ COUNTIFS('Official Medal Table'!$I:$I,'Each Gender Events'!$A3,'Official Medal Table'!$C:$C,'Each Gender Events'!BF$1,'Official Medal Table'!$E:$E,"Mixed")*'Medal values'!$B$3/2</f>
        <v>0</v>
      </c>
      <c r="BG3">
        <f>COUNTIFS('Official Medal Table'!$F:$F,'Each Gender Events'!$A3,'Official Medal Table'!$C:$C,'Each Gender Events'!BG$1,'Official Medal Table'!$E:$E,'Each Gender Events'!BG$2)*'Medal values'!$B$1
+ COUNTIFS('Official Medal Table'!$G:$G,'Each Gender Events'!$A3,'Official Medal Table'!$C:$C,'Each Gender Events'!BG$1,'Official Medal Table'!$E:$E,'Each Gender Events'!BG$2)*'Medal values'!$B$2
+ COUNTIFS('Official Medal Table'!$H:$H,'Each Gender Events'!$A3,'Official Medal Table'!$C:$C,'Each Gender Events'!BG$1,'Official Medal Table'!$E:$E,'Each Gender Events'!BG$2)*'Medal values'!$B$3
+ COUNTIFS('Official Medal Table'!$I:$I,'Each Gender Events'!$A3,'Official Medal Table'!$C:$C,'Each Gender Events'!BG$1,'Official Medal Table'!$E:$E,'Each Gender Events'!BG$2)*'Medal values'!$B$3
+ COUNTIFS('Official Medal Table'!$F:$F,'Each Gender Events'!$A3,'Official Medal Table'!$C:$C,'Each Gender Events'!BG$1,'Official Medal Table'!$E:$E,"Mixed")*'Medal values'!$B$1/2
+ COUNTIFS('Official Medal Table'!$G:$G,'Each Gender Events'!$A3,'Official Medal Table'!$C:$C,'Each Gender Events'!BG$1,'Official Medal Table'!$E:$E,"Mixed")*'Medal values'!$B$2/2
+ COUNTIFS('Official Medal Table'!$H:$H,'Each Gender Events'!$A3,'Official Medal Table'!$C:$C,'Each Gender Events'!BG$1,'Official Medal Table'!$E:$E,"Mixed")*'Medal values'!$B$3/2
+ COUNTIFS('Official Medal Table'!$I:$I,'Each Gender Events'!$A3,'Official Medal Table'!$C:$C,'Each Gender Events'!BG$1,'Official Medal Table'!$E:$E,"Mixed")*'Medal values'!$B$3/2</f>
        <v>0</v>
      </c>
      <c r="BH3">
        <f>COUNTIFS('Official Medal Table'!$F:$F,'Each Gender Events'!$A3,'Official Medal Table'!$C:$C,'Each Gender Events'!BH$1,'Official Medal Table'!$E:$E,'Each Gender Events'!BH$2)*'Medal values'!$B$1
+ COUNTIFS('Official Medal Table'!$G:$G,'Each Gender Events'!$A3,'Official Medal Table'!$C:$C,'Each Gender Events'!BH$1,'Official Medal Table'!$E:$E,'Each Gender Events'!BH$2)*'Medal values'!$B$2
+ COUNTIFS('Official Medal Table'!$H:$H,'Each Gender Events'!$A3,'Official Medal Table'!$C:$C,'Each Gender Events'!BH$1,'Official Medal Table'!$E:$E,'Each Gender Events'!BH$2)*'Medal values'!$B$3
+ COUNTIFS('Official Medal Table'!$I:$I,'Each Gender Events'!$A3,'Official Medal Table'!$C:$C,'Each Gender Events'!BH$1,'Official Medal Table'!$E:$E,'Each Gender Events'!BH$2)*'Medal values'!$B$3
+ COUNTIFS('Official Medal Table'!$F:$F,'Each Gender Events'!$A3,'Official Medal Table'!$C:$C,'Each Gender Events'!BH$1,'Official Medal Table'!$E:$E,"Mixed")*'Medal values'!$B$1/2
+ COUNTIFS('Official Medal Table'!$G:$G,'Each Gender Events'!$A3,'Official Medal Table'!$C:$C,'Each Gender Events'!BH$1,'Official Medal Table'!$E:$E,"Mixed")*'Medal values'!$B$2/2
+ COUNTIFS('Official Medal Table'!$H:$H,'Each Gender Events'!$A3,'Official Medal Table'!$C:$C,'Each Gender Events'!BH$1,'Official Medal Table'!$E:$E,"Mixed")*'Medal values'!$B$3/2
+ COUNTIFS('Official Medal Table'!$I:$I,'Each Gender Events'!$A3,'Official Medal Table'!$C:$C,'Each Gender Events'!BH$1,'Official Medal Table'!$E:$E,"Mixed")*'Medal values'!$B$3/2</f>
        <v>1</v>
      </c>
      <c r="BI3">
        <f>COUNTIFS('Official Medal Table'!$F:$F,'Each Gender Events'!$A3,'Official Medal Table'!$C:$C,'Each Gender Events'!BI$1,'Official Medal Table'!$E:$E,'Each Gender Events'!BI$2)*'Medal values'!$B$1
+ COUNTIFS('Official Medal Table'!$G:$G,'Each Gender Events'!$A3,'Official Medal Table'!$C:$C,'Each Gender Events'!BI$1,'Official Medal Table'!$E:$E,'Each Gender Events'!BI$2)*'Medal values'!$B$2
+ COUNTIFS('Official Medal Table'!$H:$H,'Each Gender Events'!$A3,'Official Medal Table'!$C:$C,'Each Gender Events'!BI$1,'Official Medal Table'!$E:$E,'Each Gender Events'!BI$2)*'Medal values'!$B$3
+ COUNTIFS('Official Medal Table'!$I:$I,'Each Gender Events'!$A3,'Official Medal Table'!$C:$C,'Each Gender Events'!BI$1,'Official Medal Table'!$E:$E,'Each Gender Events'!BI$2)*'Medal values'!$B$3
+ COUNTIFS('Official Medal Table'!$F:$F,'Each Gender Events'!$A3,'Official Medal Table'!$C:$C,'Each Gender Events'!BI$1,'Official Medal Table'!$E:$E,"Mixed")*'Medal values'!$B$1/2
+ COUNTIFS('Official Medal Table'!$G:$G,'Each Gender Events'!$A3,'Official Medal Table'!$C:$C,'Each Gender Events'!BI$1,'Official Medal Table'!$E:$E,"Mixed")*'Medal values'!$B$2/2
+ COUNTIFS('Official Medal Table'!$H:$H,'Each Gender Events'!$A3,'Official Medal Table'!$C:$C,'Each Gender Events'!BI$1,'Official Medal Table'!$E:$E,"Mixed")*'Medal values'!$B$3/2
+ COUNTIFS('Official Medal Table'!$I:$I,'Each Gender Events'!$A3,'Official Medal Table'!$C:$C,'Each Gender Events'!BI$1,'Official Medal Table'!$E:$E,"Mixed")*'Medal values'!$B$3/2</f>
        <v>0</v>
      </c>
      <c r="BJ3">
        <f>COUNTIFS('Official Medal Table'!$F:$F,'Each Gender Events'!$A3,'Official Medal Table'!$C:$C,'Each Gender Events'!BJ$1,'Official Medal Table'!$E:$E,'Each Gender Events'!BJ$2)*'Medal values'!$B$1
+ COUNTIFS('Official Medal Table'!$G:$G,'Each Gender Events'!$A3,'Official Medal Table'!$C:$C,'Each Gender Events'!BJ$1,'Official Medal Table'!$E:$E,'Each Gender Events'!BJ$2)*'Medal values'!$B$2
+ COUNTIFS('Official Medal Table'!$H:$H,'Each Gender Events'!$A3,'Official Medal Table'!$C:$C,'Each Gender Events'!BJ$1,'Official Medal Table'!$E:$E,'Each Gender Events'!BJ$2)*'Medal values'!$B$3
+ COUNTIFS('Official Medal Table'!$I:$I,'Each Gender Events'!$A3,'Official Medal Table'!$C:$C,'Each Gender Events'!BJ$1,'Official Medal Table'!$E:$E,'Each Gender Events'!BJ$2)*'Medal values'!$B$3
+ COUNTIFS('Official Medal Table'!$F:$F,'Each Gender Events'!$A3,'Official Medal Table'!$C:$C,'Each Gender Events'!BJ$1,'Official Medal Table'!$E:$E,"Mixed")*'Medal values'!$B$1/2
+ COUNTIFS('Official Medal Table'!$G:$G,'Each Gender Events'!$A3,'Official Medal Table'!$C:$C,'Each Gender Events'!BJ$1,'Official Medal Table'!$E:$E,"Mixed")*'Medal values'!$B$2/2
+ COUNTIFS('Official Medal Table'!$H:$H,'Each Gender Events'!$A3,'Official Medal Table'!$C:$C,'Each Gender Events'!BJ$1,'Official Medal Table'!$E:$E,"Mixed")*'Medal values'!$B$3/2
+ COUNTIFS('Official Medal Table'!$I:$I,'Each Gender Events'!$A3,'Official Medal Table'!$C:$C,'Each Gender Events'!BJ$1,'Official Medal Table'!$E:$E,"Mixed")*'Medal values'!$B$3/2</f>
        <v>0</v>
      </c>
      <c r="BK3">
        <f>COUNTIFS('Official Medal Table'!$F:$F,'Each Gender Events'!$A3,'Official Medal Table'!$C:$C,'Each Gender Events'!BK$1,'Official Medal Table'!$E:$E,'Each Gender Events'!BK$2)*'Medal values'!$B$1
+ COUNTIFS('Official Medal Table'!$G:$G,'Each Gender Events'!$A3,'Official Medal Table'!$C:$C,'Each Gender Events'!BK$1,'Official Medal Table'!$E:$E,'Each Gender Events'!BK$2)*'Medal values'!$B$2
+ COUNTIFS('Official Medal Table'!$H:$H,'Each Gender Events'!$A3,'Official Medal Table'!$C:$C,'Each Gender Events'!BK$1,'Official Medal Table'!$E:$E,'Each Gender Events'!BK$2)*'Medal values'!$B$3
+ COUNTIFS('Official Medal Table'!$I:$I,'Each Gender Events'!$A3,'Official Medal Table'!$C:$C,'Each Gender Events'!BK$1,'Official Medal Table'!$E:$E,'Each Gender Events'!BK$2)*'Medal values'!$B$3
+ COUNTIFS('Official Medal Table'!$F:$F,'Each Gender Events'!$A3,'Official Medal Table'!$C:$C,'Each Gender Events'!BK$1,'Official Medal Table'!$E:$E,"Mixed")*'Medal values'!$B$1/2
+ COUNTIFS('Official Medal Table'!$G:$G,'Each Gender Events'!$A3,'Official Medal Table'!$C:$C,'Each Gender Events'!BK$1,'Official Medal Table'!$E:$E,"Mixed")*'Medal values'!$B$2/2
+ COUNTIFS('Official Medal Table'!$H:$H,'Each Gender Events'!$A3,'Official Medal Table'!$C:$C,'Each Gender Events'!BK$1,'Official Medal Table'!$E:$E,"Mixed")*'Medal values'!$B$3/2
+ COUNTIFS('Official Medal Table'!$I:$I,'Each Gender Events'!$A3,'Official Medal Table'!$C:$C,'Each Gender Events'!BK$1,'Official Medal Table'!$E:$E,"Mixed")*'Medal values'!$B$3/2</f>
        <v>5.0010010000000005</v>
      </c>
      <c r="BL3">
        <f>COUNTIFS('Official Medal Table'!$F:$F,'Each Gender Events'!$A3,'Official Medal Table'!$C:$C,'Each Gender Events'!BL$1,'Official Medal Table'!$E:$E,'Each Gender Events'!BL$2)*'Medal values'!$B$1
+ COUNTIFS('Official Medal Table'!$G:$G,'Each Gender Events'!$A3,'Official Medal Table'!$C:$C,'Each Gender Events'!BL$1,'Official Medal Table'!$E:$E,'Each Gender Events'!BL$2)*'Medal values'!$B$2
+ COUNTIFS('Official Medal Table'!$H:$H,'Each Gender Events'!$A3,'Official Medal Table'!$C:$C,'Each Gender Events'!BL$1,'Official Medal Table'!$E:$E,'Each Gender Events'!BL$2)*'Medal values'!$B$3
+ COUNTIFS('Official Medal Table'!$I:$I,'Each Gender Events'!$A3,'Official Medal Table'!$C:$C,'Each Gender Events'!BL$1,'Official Medal Table'!$E:$E,'Each Gender Events'!BL$2)*'Medal values'!$B$3
+ COUNTIFS('Official Medal Table'!$F:$F,'Each Gender Events'!$A3,'Official Medal Table'!$C:$C,'Each Gender Events'!BL$1,'Official Medal Table'!$E:$E,"Mixed")*'Medal values'!$B$1/2
+ COUNTIFS('Official Medal Table'!$G:$G,'Each Gender Events'!$A3,'Official Medal Table'!$C:$C,'Each Gender Events'!BL$1,'Official Medal Table'!$E:$E,"Mixed")*'Medal values'!$B$2/2
+ COUNTIFS('Official Medal Table'!$H:$H,'Each Gender Events'!$A3,'Official Medal Table'!$C:$C,'Each Gender Events'!BL$1,'Official Medal Table'!$E:$E,"Mixed")*'Medal values'!$B$3/2
+ COUNTIFS('Official Medal Table'!$I:$I,'Each Gender Events'!$A3,'Official Medal Table'!$C:$C,'Each Gender Events'!BL$1,'Official Medal Table'!$E:$E,"Mixed")*'Medal values'!$B$3/2</f>
        <v>0</v>
      </c>
      <c r="BM3">
        <f>COUNTIFS('Official Medal Table'!$F:$F,'Each Gender Events'!$A3,'Official Medal Table'!$C:$C,'Each Gender Events'!BM$1,'Official Medal Table'!$E:$E,'Each Gender Events'!BM$2)*'Medal values'!$B$1
+ COUNTIFS('Official Medal Table'!$G:$G,'Each Gender Events'!$A3,'Official Medal Table'!$C:$C,'Each Gender Events'!BM$1,'Official Medal Table'!$E:$E,'Each Gender Events'!BM$2)*'Medal values'!$B$2
+ COUNTIFS('Official Medal Table'!$H:$H,'Each Gender Events'!$A3,'Official Medal Table'!$C:$C,'Each Gender Events'!BM$1,'Official Medal Table'!$E:$E,'Each Gender Events'!BM$2)*'Medal values'!$B$3
+ COUNTIFS('Official Medal Table'!$I:$I,'Each Gender Events'!$A3,'Official Medal Table'!$C:$C,'Each Gender Events'!BM$1,'Official Medal Table'!$E:$E,'Each Gender Events'!BM$2)*'Medal values'!$B$3
+ COUNTIFS('Official Medal Table'!$F:$F,'Each Gender Events'!$A3,'Official Medal Table'!$C:$C,'Each Gender Events'!BM$1,'Official Medal Table'!$E:$E,"Mixed")*'Medal values'!$B$1/2
+ COUNTIFS('Official Medal Table'!$G:$G,'Each Gender Events'!$A3,'Official Medal Table'!$C:$C,'Each Gender Events'!BM$1,'Official Medal Table'!$E:$E,"Mixed")*'Medal values'!$B$2/2
+ COUNTIFS('Official Medal Table'!$H:$H,'Each Gender Events'!$A3,'Official Medal Table'!$C:$C,'Each Gender Events'!BM$1,'Official Medal Table'!$E:$E,"Mixed")*'Medal values'!$B$3/2
+ COUNTIFS('Official Medal Table'!$I:$I,'Each Gender Events'!$A3,'Official Medal Table'!$C:$C,'Each Gender Events'!BM$1,'Official Medal Table'!$E:$E,"Mixed")*'Medal values'!$B$3/2</f>
        <v>0</v>
      </c>
      <c r="BN3">
        <f>COUNTIFS('Official Medal Table'!$F:$F,'Each Gender Events'!$A3,'Official Medal Table'!$C:$C,'Each Gender Events'!BN$1,'Official Medal Table'!$E:$E,'Each Gender Events'!BN$2)*'Medal values'!$B$1
+ COUNTIFS('Official Medal Table'!$G:$G,'Each Gender Events'!$A3,'Official Medal Table'!$C:$C,'Each Gender Events'!BN$1,'Official Medal Table'!$E:$E,'Each Gender Events'!BN$2)*'Medal values'!$B$2
+ COUNTIFS('Official Medal Table'!$H:$H,'Each Gender Events'!$A3,'Official Medal Table'!$C:$C,'Each Gender Events'!BN$1,'Official Medal Table'!$E:$E,'Each Gender Events'!BN$2)*'Medal values'!$B$3
+ COUNTIFS('Official Medal Table'!$I:$I,'Each Gender Events'!$A3,'Official Medal Table'!$C:$C,'Each Gender Events'!BN$1,'Official Medal Table'!$E:$E,'Each Gender Events'!BN$2)*'Medal values'!$B$3
+ COUNTIFS('Official Medal Table'!$F:$F,'Each Gender Events'!$A3,'Official Medal Table'!$C:$C,'Each Gender Events'!BN$1,'Official Medal Table'!$E:$E,"Mixed")*'Medal values'!$B$1/2
+ COUNTIFS('Official Medal Table'!$G:$G,'Each Gender Events'!$A3,'Official Medal Table'!$C:$C,'Each Gender Events'!BN$1,'Official Medal Table'!$E:$E,"Mixed")*'Medal values'!$B$2/2
+ COUNTIFS('Official Medal Table'!$H:$H,'Each Gender Events'!$A3,'Official Medal Table'!$C:$C,'Each Gender Events'!BN$1,'Official Medal Table'!$E:$E,"Mixed")*'Medal values'!$B$3/2
+ COUNTIFS('Official Medal Table'!$I:$I,'Each Gender Events'!$A3,'Official Medal Table'!$C:$C,'Each Gender Events'!BN$1,'Official Medal Table'!$E:$E,"Mixed")*'Medal values'!$B$3/2</f>
        <v>0</v>
      </c>
      <c r="BO3">
        <f>COUNTIFS('Official Medal Table'!$F:$F,'Each Gender Events'!$A3,'Official Medal Table'!$C:$C,'Each Gender Events'!BO$1,'Official Medal Table'!$E:$E,'Each Gender Events'!BO$2)*'Medal values'!$B$1
+ COUNTIFS('Official Medal Table'!$G:$G,'Each Gender Events'!$A3,'Official Medal Table'!$C:$C,'Each Gender Events'!BO$1,'Official Medal Table'!$E:$E,'Each Gender Events'!BO$2)*'Medal values'!$B$2
+ COUNTIFS('Official Medal Table'!$H:$H,'Each Gender Events'!$A3,'Official Medal Table'!$C:$C,'Each Gender Events'!BO$1,'Official Medal Table'!$E:$E,'Each Gender Events'!BO$2)*'Medal values'!$B$3
+ COUNTIFS('Official Medal Table'!$I:$I,'Each Gender Events'!$A3,'Official Medal Table'!$C:$C,'Each Gender Events'!BO$1,'Official Medal Table'!$E:$E,'Each Gender Events'!BO$2)*'Medal values'!$B$3
+ COUNTIFS('Official Medal Table'!$F:$F,'Each Gender Events'!$A3,'Official Medal Table'!$C:$C,'Each Gender Events'!BO$1,'Official Medal Table'!$E:$E,"Mixed")*'Medal values'!$B$1/2
+ COUNTIFS('Official Medal Table'!$G:$G,'Each Gender Events'!$A3,'Official Medal Table'!$C:$C,'Each Gender Events'!BO$1,'Official Medal Table'!$E:$E,"Mixed")*'Medal values'!$B$2/2
+ COUNTIFS('Official Medal Table'!$H:$H,'Each Gender Events'!$A3,'Official Medal Table'!$C:$C,'Each Gender Events'!BO$1,'Official Medal Table'!$E:$E,"Mixed")*'Medal values'!$B$3/2
+ COUNTIFS('Official Medal Table'!$I:$I,'Each Gender Events'!$A3,'Official Medal Table'!$C:$C,'Each Gender Events'!BO$1,'Official Medal Table'!$E:$E,"Mixed")*'Medal values'!$B$3/2</f>
        <v>0</v>
      </c>
      <c r="BP3">
        <f>COUNTIFS('Official Medal Table'!$F:$F,'Each Gender Events'!$A3,'Official Medal Table'!$C:$C,'Each Gender Events'!BP$1,'Official Medal Table'!$E:$E,'Each Gender Events'!BP$2)*'Medal values'!$B$1
+ COUNTIFS('Official Medal Table'!$G:$G,'Each Gender Events'!$A3,'Official Medal Table'!$C:$C,'Each Gender Events'!BP$1,'Official Medal Table'!$E:$E,'Each Gender Events'!BP$2)*'Medal values'!$B$2
+ COUNTIFS('Official Medal Table'!$H:$H,'Each Gender Events'!$A3,'Official Medal Table'!$C:$C,'Each Gender Events'!BP$1,'Official Medal Table'!$E:$E,'Each Gender Events'!BP$2)*'Medal values'!$B$3
+ COUNTIFS('Official Medal Table'!$I:$I,'Each Gender Events'!$A3,'Official Medal Table'!$C:$C,'Each Gender Events'!BP$1,'Official Medal Table'!$E:$E,'Each Gender Events'!BP$2)*'Medal values'!$B$3
+ COUNTIFS('Official Medal Table'!$F:$F,'Each Gender Events'!$A3,'Official Medal Table'!$C:$C,'Each Gender Events'!BP$1,'Official Medal Table'!$E:$E,"Mixed")*'Medal values'!$B$1/2
+ COUNTIFS('Official Medal Table'!$G:$G,'Each Gender Events'!$A3,'Official Medal Table'!$C:$C,'Each Gender Events'!BP$1,'Official Medal Table'!$E:$E,"Mixed")*'Medal values'!$B$2/2
+ COUNTIFS('Official Medal Table'!$H:$H,'Each Gender Events'!$A3,'Official Medal Table'!$C:$C,'Each Gender Events'!BP$1,'Official Medal Table'!$E:$E,"Mixed")*'Medal values'!$B$3/2
+ COUNTIFS('Official Medal Table'!$I:$I,'Each Gender Events'!$A3,'Official Medal Table'!$C:$C,'Each Gender Events'!BP$1,'Official Medal Table'!$E:$E,"Mixed")*'Medal values'!$B$3/2</f>
        <v>1</v>
      </c>
      <c r="BQ3">
        <f>COUNTIFS('Official Medal Table'!$F:$F,'Each Gender Events'!$A3,'Official Medal Table'!$C:$C,'Each Gender Events'!BQ$1,'Official Medal Table'!$E:$E,'Each Gender Events'!BQ$2)*'Medal values'!$B$1
+ COUNTIFS('Official Medal Table'!$G:$G,'Each Gender Events'!$A3,'Official Medal Table'!$C:$C,'Each Gender Events'!BQ$1,'Official Medal Table'!$E:$E,'Each Gender Events'!BQ$2)*'Medal values'!$B$2
+ COUNTIFS('Official Medal Table'!$H:$H,'Each Gender Events'!$A3,'Official Medal Table'!$C:$C,'Each Gender Events'!BQ$1,'Official Medal Table'!$E:$E,'Each Gender Events'!BQ$2)*'Medal values'!$B$3
+ COUNTIFS('Official Medal Table'!$I:$I,'Each Gender Events'!$A3,'Official Medal Table'!$C:$C,'Each Gender Events'!BQ$1,'Official Medal Table'!$E:$E,'Each Gender Events'!BQ$2)*'Medal values'!$B$3
+ COUNTIFS('Official Medal Table'!$F:$F,'Each Gender Events'!$A3,'Official Medal Table'!$C:$C,'Each Gender Events'!BQ$1,'Official Medal Table'!$E:$E,"Mixed")*'Medal values'!$B$1/2
+ COUNTIFS('Official Medal Table'!$G:$G,'Each Gender Events'!$A3,'Official Medal Table'!$C:$C,'Each Gender Events'!BQ$1,'Official Medal Table'!$E:$E,"Mixed")*'Medal values'!$B$2/2
+ COUNTIFS('Official Medal Table'!$H:$H,'Each Gender Events'!$A3,'Official Medal Table'!$C:$C,'Each Gender Events'!BQ$1,'Official Medal Table'!$E:$E,"Mixed")*'Medal values'!$B$3/2
+ COUNTIFS('Official Medal Table'!$I:$I,'Each Gender Events'!$A3,'Official Medal Table'!$C:$C,'Each Gender Events'!BQ$1,'Official Medal Table'!$E:$E,"Mixed")*'Medal values'!$B$3/2</f>
        <v>3.0009999999999999</v>
      </c>
      <c r="BR3">
        <f>COUNTIFS('Official Medal Table'!$F:$F,'Each Gender Events'!$A3,'Official Medal Table'!$C:$C,'Each Gender Events'!BR$1,'Official Medal Table'!$E:$E,'Each Gender Events'!BR$2)*'Medal values'!$B$1
+ COUNTIFS('Official Medal Table'!$G:$G,'Each Gender Events'!$A3,'Official Medal Table'!$C:$C,'Each Gender Events'!BR$1,'Official Medal Table'!$E:$E,'Each Gender Events'!BR$2)*'Medal values'!$B$2
+ COUNTIFS('Official Medal Table'!$H:$H,'Each Gender Events'!$A3,'Official Medal Table'!$C:$C,'Each Gender Events'!BR$1,'Official Medal Table'!$E:$E,'Each Gender Events'!BR$2)*'Medal values'!$B$3
+ COUNTIFS('Official Medal Table'!$I:$I,'Each Gender Events'!$A3,'Official Medal Table'!$C:$C,'Each Gender Events'!BR$1,'Official Medal Table'!$E:$E,'Each Gender Events'!BR$2)*'Medal values'!$B$3
+ COUNTIFS('Official Medal Table'!$F:$F,'Each Gender Events'!$A3,'Official Medal Table'!$C:$C,'Each Gender Events'!BR$1,'Official Medal Table'!$E:$E,"Mixed")*'Medal values'!$B$1/2
+ COUNTIFS('Official Medal Table'!$G:$G,'Each Gender Events'!$A3,'Official Medal Table'!$C:$C,'Each Gender Events'!BR$1,'Official Medal Table'!$E:$E,"Mixed")*'Medal values'!$B$2/2
+ COUNTIFS('Official Medal Table'!$H:$H,'Each Gender Events'!$A3,'Official Medal Table'!$C:$C,'Each Gender Events'!BR$1,'Official Medal Table'!$E:$E,"Mixed")*'Medal values'!$B$3/2
+ COUNTIFS('Official Medal Table'!$I:$I,'Each Gender Events'!$A3,'Official Medal Table'!$C:$C,'Each Gender Events'!BR$1,'Official Medal Table'!$E:$E,"Mixed")*'Medal values'!$B$3/2</f>
        <v>3.0009999999999999</v>
      </c>
      <c r="BS3">
        <f>COUNTIFS('Official Medal Table'!$F:$F,'Each Gender Events'!$A3,'Official Medal Table'!$C:$C,'Each Gender Events'!BS$1,'Official Medal Table'!$E:$E,'Each Gender Events'!BS$2)*'Medal values'!$B$1
+ COUNTIFS('Official Medal Table'!$G:$G,'Each Gender Events'!$A3,'Official Medal Table'!$C:$C,'Each Gender Events'!BS$1,'Official Medal Table'!$E:$E,'Each Gender Events'!BS$2)*'Medal values'!$B$2
+ COUNTIFS('Official Medal Table'!$H:$H,'Each Gender Events'!$A3,'Official Medal Table'!$C:$C,'Each Gender Events'!BS$1,'Official Medal Table'!$E:$E,'Each Gender Events'!BS$2)*'Medal values'!$B$3
+ COUNTIFS('Official Medal Table'!$I:$I,'Each Gender Events'!$A3,'Official Medal Table'!$C:$C,'Each Gender Events'!BS$1,'Official Medal Table'!$E:$E,'Each Gender Events'!BS$2)*'Medal values'!$B$3
+ COUNTIFS('Official Medal Table'!$F:$F,'Each Gender Events'!$A3,'Official Medal Table'!$C:$C,'Each Gender Events'!BS$1,'Official Medal Table'!$E:$E,"Mixed")*'Medal values'!$B$1/2
+ COUNTIFS('Official Medal Table'!$G:$G,'Each Gender Events'!$A3,'Official Medal Table'!$C:$C,'Each Gender Events'!BS$1,'Official Medal Table'!$E:$E,"Mixed")*'Medal values'!$B$2/2
+ COUNTIFS('Official Medal Table'!$H:$H,'Each Gender Events'!$A3,'Official Medal Table'!$C:$C,'Each Gender Events'!BS$1,'Official Medal Table'!$E:$E,"Mixed")*'Medal values'!$B$3/2
+ COUNTIFS('Official Medal Table'!$I:$I,'Each Gender Events'!$A3,'Official Medal Table'!$C:$C,'Each Gender Events'!BS$1,'Official Medal Table'!$E:$E,"Mixed")*'Medal values'!$B$3/2</f>
        <v>0</v>
      </c>
      <c r="BT3">
        <f>COUNTIFS('Official Medal Table'!$F:$F,'Each Gender Events'!$A3,'Official Medal Table'!$C:$C,'Each Gender Events'!BT$1,'Official Medal Table'!$E:$E,'Each Gender Events'!BT$2)*'Medal values'!$B$1
+ COUNTIFS('Official Medal Table'!$G:$G,'Each Gender Events'!$A3,'Official Medal Table'!$C:$C,'Each Gender Events'!BT$1,'Official Medal Table'!$E:$E,'Each Gender Events'!BT$2)*'Medal values'!$B$2
+ COUNTIFS('Official Medal Table'!$H:$H,'Each Gender Events'!$A3,'Official Medal Table'!$C:$C,'Each Gender Events'!BT$1,'Official Medal Table'!$E:$E,'Each Gender Events'!BT$2)*'Medal values'!$B$3
+ COUNTIFS('Official Medal Table'!$I:$I,'Each Gender Events'!$A3,'Official Medal Table'!$C:$C,'Each Gender Events'!BT$1,'Official Medal Table'!$E:$E,'Each Gender Events'!BT$2)*'Medal values'!$B$3
+ COUNTIFS('Official Medal Table'!$F:$F,'Each Gender Events'!$A3,'Official Medal Table'!$C:$C,'Each Gender Events'!BT$1,'Official Medal Table'!$E:$E,"Mixed")*'Medal values'!$B$1/2
+ COUNTIFS('Official Medal Table'!$G:$G,'Each Gender Events'!$A3,'Official Medal Table'!$C:$C,'Each Gender Events'!BT$1,'Official Medal Table'!$E:$E,"Mixed")*'Medal values'!$B$2/2
+ COUNTIFS('Official Medal Table'!$H:$H,'Each Gender Events'!$A3,'Official Medal Table'!$C:$C,'Each Gender Events'!BT$1,'Official Medal Table'!$E:$E,"Mixed")*'Medal values'!$B$3/2
+ COUNTIFS('Official Medal Table'!$I:$I,'Each Gender Events'!$A3,'Official Medal Table'!$C:$C,'Each Gender Events'!BT$1,'Official Medal Table'!$E:$E,"Mixed")*'Medal values'!$B$3/2</f>
        <v>0</v>
      </c>
      <c r="BU3">
        <f>COUNTIFS('Official Medal Table'!$F:$F,'Each Gender Events'!$A3,'Official Medal Table'!$C:$C,'Each Gender Events'!BU$1,'Official Medal Table'!$E:$E,'Each Gender Events'!BU$2)*'Medal values'!$B$1
+ COUNTIFS('Official Medal Table'!$G:$G,'Each Gender Events'!$A3,'Official Medal Table'!$C:$C,'Each Gender Events'!BU$1,'Official Medal Table'!$E:$E,'Each Gender Events'!BU$2)*'Medal values'!$B$2
+ COUNTIFS('Official Medal Table'!$H:$H,'Each Gender Events'!$A3,'Official Medal Table'!$C:$C,'Each Gender Events'!BU$1,'Official Medal Table'!$E:$E,'Each Gender Events'!BU$2)*'Medal values'!$B$3
+ COUNTIFS('Official Medal Table'!$I:$I,'Each Gender Events'!$A3,'Official Medal Table'!$C:$C,'Each Gender Events'!BU$1,'Official Medal Table'!$E:$E,'Each Gender Events'!BU$2)*'Medal values'!$B$3
+ COUNTIFS('Official Medal Table'!$F:$F,'Each Gender Events'!$A3,'Official Medal Table'!$C:$C,'Each Gender Events'!BU$1,'Official Medal Table'!$E:$E,"Mixed")*'Medal values'!$B$1/2
+ COUNTIFS('Official Medal Table'!$G:$G,'Each Gender Events'!$A3,'Official Medal Table'!$C:$C,'Each Gender Events'!BU$1,'Official Medal Table'!$E:$E,"Mixed")*'Medal values'!$B$2/2
+ COUNTIFS('Official Medal Table'!$H:$H,'Each Gender Events'!$A3,'Official Medal Table'!$C:$C,'Each Gender Events'!BU$1,'Official Medal Table'!$E:$E,"Mixed")*'Medal values'!$B$3/2
+ COUNTIFS('Official Medal Table'!$I:$I,'Each Gender Events'!$A3,'Official Medal Table'!$C:$C,'Each Gender Events'!BU$1,'Official Medal Table'!$E:$E,"Mixed")*'Medal values'!$B$3/2</f>
        <v>2.0000010000000001</v>
      </c>
      <c r="BV3">
        <f>COUNTIFS('Official Medal Table'!$F:$F,'Each Gender Events'!$A3,'Official Medal Table'!$C:$C,'Each Gender Events'!BV$1,'Official Medal Table'!$E:$E,'Each Gender Events'!BV$2)*'Medal values'!$B$1
+ COUNTIFS('Official Medal Table'!$G:$G,'Each Gender Events'!$A3,'Official Medal Table'!$C:$C,'Each Gender Events'!BV$1,'Official Medal Table'!$E:$E,'Each Gender Events'!BV$2)*'Medal values'!$B$2
+ COUNTIFS('Official Medal Table'!$H:$H,'Each Gender Events'!$A3,'Official Medal Table'!$C:$C,'Each Gender Events'!BV$1,'Official Medal Table'!$E:$E,'Each Gender Events'!BV$2)*'Medal values'!$B$3
+ COUNTIFS('Official Medal Table'!$I:$I,'Each Gender Events'!$A3,'Official Medal Table'!$C:$C,'Each Gender Events'!BV$1,'Official Medal Table'!$E:$E,'Each Gender Events'!BV$2)*'Medal values'!$B$3
+ COUNTIFS('Official Medal Table'!$F:$F,'Each Gender Events'!$A3,'Official Medal Table'!$C:$C,'Each Gender Events'!BV$1,'Official Medal Table'!$E:$E,"Mixed")*'Medal values'!$B$1/2
+ COUNTIFS('Official Medal Table'!$G:$G,'Each Gender Events'!$A3,'Official Medal Table'!$C:$C,'Each Gender Events'!BV$1,'Official Medal Table'!$E:$E,"Mixed")*'Medal values'!$B$2/2
+ COUNTIFS('Official Medal Table'!$H:$H,'Each Gender Events'!$A3,'Official Medal Table'!$C:$C,'Each Gender Events'!BV$1,'Official Medal Table'!$E:$E,"Mixed")*'Medal values'!$B$3/2
+ COUNTIFS('Official Medal Table'!$I:$I,'Each Gender Events'!$A3,'Official Medal Table'!$C:$C,'Each Gender Events'!BV$1,'Official Medal Table'!$E:$E,"Mixed")*'Medal values'!$B$3/2</f>
        <v>0</v>
      </c>
      <c r="BW3">
        <f>COUNTIFS('Official Medal Table'!$F:$F,'Each Gender Events'!$A3,'Official Medal Table'!$C:$C,'Each Gender Events'!BW$1,'Official Medal Table'!$E:$E,'Each Gender Events'!BW$2)*'Medal values'!$B$1
+ COUNTIFS('Official Medal Table'!$G:$G,'Each Gender Events'!$A3,'Official Medal Table'!$C:$C,'Each Gender Events'!BW$1,'Official Medal Table'!$E:$E,'Each Gender Events'!BW$2)*'Medal values'!$B$2
+ COUNTIFS('Official Medal Table'!$H:$H,'Each Gender Events'!$A3,'Official Medal Table'!$C:$C,'Each Gender Events'!BW$1,'Official Medal Table'!$E:$E,'Each Gender Events'!BW$2)*'Medal values'!$B$3
+ COUNTIFS('Official Medal Table'!$I:$I,'Each Gender Events'!$A3,'Official Medal Table'!$C:$C,'Each Gender Events'!BW$1,'Official Medal Table'!$E:$E,'Each Gender Events'!BW$2)*'Medal values'!$B$3
+ COUNTIFS('Official Medal Table'!$F:$F,'Each Gender Events'!$A3,'Official Medal Table'!$C:$C,'Each Gender Events'!BW$1,'Official Medal Table'!$E:$E,"Mixed")*'Medal values'!$B$1/2
+ COUNTIFS('Official Medal Table'!$G:$G,'Each Gender Events'!$A3,'Official Medal Table'!$C:$C,'Each Gender Events'!BW$1,'Official Medal Table'!$E:$E,"Mixed")*'Medal values'!$B$2/2
+ COUNTIFS('Official Medal Table'!$H:$H,'Each Gender Events'!$A3,'Official Medal Table'!$C:$C,'Each Gender Events'!BW$1,'Official Medal Table'!$E:$E,"Mixed")*'Medal values'!$B$3/2
+ COUNTIFS('Official Medal Table'!$I:$I,'Each Gender Events'!$A3,'Official Medal Table'!$C:$C,'Each Gender Events'!BW$1,'Official Medal Table'!$E:$E,"Mixed")*'Medal values'!$B$3/2</f>
        <v>12.501004</v>
      </c>
      <c r="BX3">
        <f>COUNTIFS('Official Medal Table'!$F:$F,'Each Gender Events'!$A3,'Official Medal Table'!$C:$C,'Each Gender Events'!BX$1,'Official Medal Table'!$E:$E,'Each Gender Events'!BX$2)*'Medal values'!$B$1
+ COUNTIFS('Official Medal Table'!$G:$G,'Each Gender Events'!$A3,'Official Medal Table'!$C:$C,'Each Gender Events'!BX$1,'Official Medal Table'!$E:$E,'Each Gender Events'!BX$2)*'Medal values'!$B$2
+ COUNTIFS('Official Medal Table'!$H:$H,'Each Gender Events'!$A3,'Official Medal Table'!$C:$C,'Each Gender Events'!BX$1,'Official Medal Table'!$E:$E,'Each Gender Events'!BX$2)*'Medal values'!$B$3
+ COUNTIFS('Official Medal Table'!$I:$I,'Each Gender Events'!$A3,'Official Medal Table'!$C:$C,'Each Gender Events'!BX$1,'Official Medal Table'!$E:$E,'Each Gender Events'!BX$2)*'Medal values'!$B$3
+ COUNTIFS('Official Medal Table'!$F:$F,'Each Gender Events'!$A3,'Official Medal Table'!$C:$C,'Each Gender Events'!BX$1,'Official Medal Table'!$E:$E,"Mixed")*'Medal values'!$B$1/2
+ COUNTIFS('Official Medal Table'!$G:$G,'Each Gender Events'!$A3,'Official Medal Table'!$C:$C,'Each Gender Events'!BX$1,'Official Medal Table'!$E:$E,"Mixed")*'Medal values'!$B$2/2
+ COUNTIFS('Official Medal Table'!$H:$H,'Each Gender Events'!$A3,'Official Medal Table'!$C:$C,'Each Gender Events'!BX$1,'Official Medal Table'!$E:$E,"Mixed")*'Medal values'!$B$3/2
+ COUNTIFS('Official Medal Table'!$I:$I,'Each Gender Events'!$A3,'Official Medal Table'!$C:$C,'Each Gender Events'!BX$1,'Official Medal Table'!$E:$E,"Mixed")*'Medal values'!$B$3/2</f>
        <v>27.506004000000001</v>
      </c>
      <c r="BY3">
        <f>COUNTIFS('Official Medal Table'!$F:$F,'Each Gender Events'!$A3,'Official Medal Table'!$C:$C,'Each Gender Events'!BY$1,'Official Medal Table'!$E:$E,'Each Gender Events'!BY$2)*'Medal values'!$B$1
+ COUNTIFS('Official Medal Table'!$G:$G,'Each Gender Events'!$A3,'Official Medal Table'!$C:$C,'Each Gender Events'!BY$1,'Official Medal Table'!$E:$E,'Each Gender Events'!BY$2)*'Medal values'!$B$2
+ COUNTIFS('Official Medal Table'!$H:$H,'Each Gender Events'!$A3,'Official Medal Table'!$C:$C,'Each Gender Events'!BY$1,'Official Medal Table'!$E:$E,'Each Gender Events'!BY$2)*'Medal values'!$B$3
+ COUNTIFS('Official Medal Table'!$I:$I,'Each Gender Events'!$A3,'Official Medal Table'!$C:$C,'Each Gender Events'!BY$1,'Official Medal Table'!$E:$E,'Each Gender Events'!BY$2)*'Medal values'!$B$3
+ COUNTIFS('Official Medal Table'!$F:$F,'Each Gender Events'!$A3,'Official Medal Table'!$C:$C,'Each Gender Events'!BY$1,'Official Medal Table'!$E:$E,"Mixed")*'Medal values'!$B$1/2
+ COUNTIFS('Official Medal Table'!$G:$G,'Each Gender Events'!$A3,'Official Medal Table'!$C:$C,'Each Gender Events'!BY$1,'Official Medal Table'!$E:$E,"Mixed")*'Medal values'!$B$2/2
+ COUNTIFS('Official Medal Table'!$H:$H,'Each Gender Events'!$A3,'Official Medal Table'!$C:$C,'Each Gender Events'!BY$1,'Official Medal Table'!$E:$E,"Mixed")*'Medal values'!$B$3/2
+ COUNTIFS('Official Medal Table'!$I:$I,'Each Gender Events'!$A3,'Official Medal Table'!$C:$C,'Each Gender Events'!BY$1,'Official Medal Table'!$E:$E,"Mixed")*'Medal values'!$B$3/2</f>
        <v>1.5</v>
      </c>
      <c r="BZ3">
        <f>COUNTIFS('Official Medal Table'!$F:$F,'Each Gender Events'!$A3,'Official Medal Table'!$C:$C,'Each Gender Events'!BZ$1,'Official Medal Table'!$E:$E,'Each Gender Events'!BZ$2)*'Medal values'!$B$1
+ COUNTIFS('Official Medal Table'!$G:$G,'Each Gender Events'!$A3,'Official Medal Table'!$C:$C,'Each Gender Events'!BZ$1,'Official Medal Table'!$E:$E,'Each Gender Events'!BZ$2)*'Medal values'!$B$2
+ COUNTIFS('Official Medal Table'!$H:$H,'Each Gender Events'!$A3,'Official Medal Table'!$C:$C,'Each Gender Events'!BZ$1,'Official Medal Table'!$E:$E,'Each Gender Events'!BZ$2)*'Medal values'!$B$3
+ COUNTIFS('Official Medal Table'!$I:$I,'Each Gender Events'!$A3,'Official Medal Table'!$C:$C,'Each Gender Events'!BZ$1,'Official Medal Table'!$E:$E,'Each Gender Events'!BZ$2)*'Medal values'!$B$3
+ COUNTIFS('Official Medal Table'!$F:$F,'Each Gender Events'!$A3,'Official Medal Table'!$C:$C,'Each Gender Events'!BZ$1,'Official Medal Table'!$E:$E,"Mixed")*'Medal values'!$B$1/2
+ COUNTIFS('Official Medal Table'!$G:$G,'Each Gender Events'!$A3,'Official Medal Table'!$C:$C,'Each Gender Events'!BZ$1,'Official Medal Table'!$E:$E,"Mixed")*'Medal values'!$B$2/2
+ COUNTIFS('Official Medal Table'!$H:$H,'Each Gender Events'!$A3,'Official Medal Table'!$C:$C,'Each Gender Events'!BZ$1,'Official Medal Table'!$E:$E,"Mixed")*'Medal values'!$B$3/2
+ COUNTIFS('Official Medal Table'!$I:$I,'Each Gender Events'!$A3,'Official Medal Table'!$C:$C,'Each Gender Events'!BZ$1,'Official Medal Table'!$E:$E,"Mixed")*'Medal values'!$B$3/2</f>
        <v>0</v>
      </c>
      <c r="CA3">
        <f>COUNTIFS('Official Medal Table'!$F:$F,'Each Gender Events'!$A3,'Official Medal Table'!$C:$C,'Each Gender Events'!CA$1,'Official Medal Table'!$E:$E,'Each Gender Events'!CA$2)*'Medal values'!$B$1
+ COUNTIFS('Official Medal Table'!$G:$G,'Each Gender Events'!$A3,'Official Medal Table'!$C:$C,'Each Gender Events'!CA$1,'Official Medal Table'!$E:$E,'Each Gender Events'!CA$2)*'Medal values'!$B$2
+ COUNTIFS('Official Medal Table'!$H:$H,'Each Gender Events'!$A3,'Official Medal Table'!$C:$C,'Each Gender Events'!CA$1,'Official Medal Table'!$E:$E,'Each Gender Events'!CA$2)*'Medal values'!$B$3
+ COUNTIFS('Official Medal Table'!$I:$I,'Each Gender Events'!$A3,'Official Medal Table'!$C:$C,'Each Gender Events'!CA$1,'Official Medal Table'!$E:$E,'Each Gender Events'!CA$2)*'Medal values'!$B$3
+ COUNTIFS('Official Medal Table'!$F:$F,'Each Gender Events'!$A3,'Official Medal Table'!$C:$C,'Each Gender Events'!CA$1,'Official Medal Table'!$E:$E,"Mixed")*'Medal values'!$B$1/2
+ COUNTIFS('Official Medal Table'!$G:$G,'Each Gender Events'!$A3,'Official Medal Table'!$C:$C,'Each Gender Events'!CA$1,'Official Medal Table'!$E:$E,"Mixed")*'Medal values'!$B$2/2
+ COUNTIFS('Official Medal Table'!$H:$H,'Each Gender Events'!$A3,'Official Medal Table'!$C:$C,'Each Gender Events'!CA$1,'Official Medal Table'!$E:$E,"Mixed")*'Medal values'!$B$3/2
+ COUNTIFS('Official Medal Table'!$I:$I,'Each Gender Events'!$A3,'Official Medal Table'!$C:$C,'Each Gender Events'!CA$1,'Official Medal Table'!$E:$E,"Mixed")*'Medal values'!$B$3/2</f>
        <v>0</v>
      </c>
      <c r="CB3">
        <f>COUNTIFS('Official Medal Table'!$F:$F,'Each Gender Events'!$A3,'Official Medal Table'!$C:$C,'Each Gender Events'!CB$1,'Official Medal Table'!$E:$E,'Each Gender Events'!CB$2)*'Medal values'!$B$1
+ COUNTIFS('Official Medal Table'!$G:$G,'Each Gender Events'!$A3,'Official Medal Table'!$C:$C,'Each Gender Events'!CB$1,'Official Medal Table'!$E:$E,'Each Gender Events'!CB$2)*'Medal values'!$B$2
+ COUNTIFS('Official Medal Table'!$H:$H,'Each Gender Events'!$A3,'Official Medal Table'!$C:$C,'Each Gender Events'!CB$1,'Official Medal Table'!$E:$E,'Each Gender Events'!CB$2)*'Medal values'!$B$3
+ COUNTIFS('Official Medal Table'!$I:$I,'Each Gender Events'!$A3,'Official Medal Table'!$C:$C,'Each Gender Events'!CB$1,'Official Medal Table'!$E:$E,'Each Gender Events'!CB$2)*'Medal values'!$B$3
+ COUNTIFS('Official Medal Table'!$F:$F,'Each Gender Events'!$A3,'Official Medal Table'!$C:$C,'Each Gender Events'!CB$1,'Official Medal Table'!$E:$E,"Mixed")*'Medal values'!$B$1/2
+ COUNTIFS('Official Medal Table'!$G:$G,'Each Gender Events'!$A3,'Official Medal Table'!$C:$C,'Each Gender Events'!CB$1,'Official Medal Table'!$E:$E,"Mixed")*'Medal values'!$B$2/2
+ COUNTIFS('Official Medal Table'!$H:$H,'Each Gender Events'!$A3,'Official Medal Table'!$C:$C,'Each Gender Events'!CB$1,'Official Medal Table'!$E:$E,"Mixed")*'Medal values'!$B$3/2
+ COUNTIFS('Official Medal Table'!$I:$I,'Each Gender Events'!$A3,'Official Medal Table'!$C:$C,'Each Gender Events'!CB$1,'Official Medal Table'!$E:$E,"Mixed")*'Medal values'!$B$3/2</f>
        <v>0</v>
      </c>
      <c r="CC3">
        <f>COUNTIFS('Official Medal Table'!$F:$F,'Each Gender Events'!$A3,'Official Medal Table'!$C:$C,'Each Gender Events'!CC$1,'Official Medal Table'!$E:$E,'Each Gender Events'!CC$2)*'Medal values'!$B$1
+ COUNTIFS('Official Medal Table'!$G:$G,'Each Gender Events'!$A3,'Official Medal Table'!$C:$C,'Each Gender Events'!CC$1,'Official Medal Table'!$E:$E,'Each Gender Events'!CC$2)*'Medal values'!$B$2
+ COUNTIFS('Official Medal Table'!$H:$H,'Each Gender Events'!$A3,'Official Medal Table'!$C:$C,'Each Gender Events'!CC$1,'Official Medal Table'!$E:$E,'Each Gender Events'!CC$2)*'Medal values'!$B$3
+ COUNTIFS('Official Medal Table'!$I:$I,'Each Gender Events'!$A3,'Official Medal Table'!$C:$C,'Each Gender Events'!CC$1,'Official Medal Table'!$E:$E,'Each Gender Events'!CC$2)*'Medal values'!$B$3
+ COUNTIFS('Official Medal Table'!$F:$F,'Each Gender Events'!$A3,'Official Medal Table'!$C:$C,'Each Gender Events'!CC$1,'Official Medal Table'!$E:$E,"Mixed")*'Medal values'!$B$1/2
+ COUNTIFS('Official Medal Table'!$G:$G,'Each Gender Events'!$A3,'Official Medal Table'!$C:$C,'Each Gender Events'!CC$1,'Official Medal Table'!$E:$E,"Mixed")*'Medal values'!$B$2/2
+ COUNTIFS('Official Medal Table'!$H:$H,'Each Gender Events'!$A3,'Official Medal Table'!$C:$C,'Each Gender Events'!CC$1,'Official Medal Table'!$E:$E,"Mixed")*'Medal values'!$B$3/2
+ COUNTIFS('Official Medal Table'!$I:$I,'Each Gender Events'!$A3,'Official Medal Table'!$C:$C,'Each Gender Events'!CC$1,'Official Medal Table'!$E:$E,"Mixed")*'Medal values'!$B$3/2</f>
        <v>0</v>
      </c>
      <c r="CD3">
        <f>COUNTIFS('Official Medal Table'!$F:$F,'Each Gender Events'!$A3,'Official Medal Table'!$C:$C,'Each Gender Events'!CD$1,'Official Medal Table'!$E:$E,'Each Gender Events'!CD$2)*'Medal values'!$B$1
+ COUNTIFS('Official Medal Table'!$G:$G,'Each Gender Events'!$A3,'Official Medal Table'!$C:$C,'Each Gender Events'!CD$1,'Official Medal Table'!$E:$E,'Each Gender Events'!CD$2)*'Medal values'!$B$2
+ COUNTIFS('Official Medal Table'!$H:$H,'Each Gender Events'!$A3,'Official Medal Table'!$C:$C,'Each Gender Events'!CD$1,'Official Medal Table'!$E:$E,'Each Gender Events'!CD$2)*'Medal values'!$B$3
+ COUNTIFS('Official Medal Table'!$I:$I,'Each Gender Events'!$A3,'Official Medal Table'!$C:$C,'Each Gender Events'!CD$1,'Official Medal Table'!$E:$E,'Each Gender Events'!CD$2)*'Medal values'!$B$3
+ COUNTIFS('Official Medal Table'!$F:$F,'Each Gender Events'!$A3,'Official Medal Table'!$C:$C,'Each Gender Events'!CD$1,'Official Medal Table'!$E:$E,"Mixed")*'Medal values'!$B$1/2
+ COUNTIFS('Official Medal Table'!$G:$G,'Each Gender Events'!$A3,'Official Medal Table'!$C:$C,'Each Gender Events'!CD$1,'Official Medal Table'!$E:$E,"Mixed")*'Medal values'!$B$2/2
+ COUNTIFS('Official Medal Table'!$H:$H,'Each Gender Events'!$A3,'Official Medal Table'!$C:$C,'Each Gender Events'!CD$1,'Official Medal Table'!$E:$E,"Mixed")*'Medal values'!$B$3/2
+ COUNTIFS('Official Medal Table'!$I:$I,'Each Gender Events'!$A3,'Official Medal Table'!$C:$C,'Each Gender Events'!CD$1,'Official Medal Table'!$E:$E,"Mixed")*'Medal values'!$B$3/2</f>
        <v>0</v>
      </c>
      <c r="CE3">
        <f>COUNTIFS('Official Medal Table'!$F:$F,'Each Gender Events'!$A3,'Official Medal Table'!$C:$C,'Each Gender Events'!CE$1,'Official Medal Table'!$E:$E,'Each Gender Events'!CE$2)*'Medal values'!$B$1
+ COUNTIFS('Official Medal Table'!$G:$G,'Each Gender Events'!$A3,'Official Medal Table'!$C:$C,'Each Gender Events'!CE$1,'Official Medal Table'!$E:$E,'Each Gender Events'!CE$2)*'Medal values'!$B$2
+ COUNTIFS('Official Medal Table'!$H:$H,'Each Gender Events'!$A3,'Official Medal Table'!$C:$C,'Each Gender Events'!CE$1,'Official Medal Table'!$E:$E,'Each Gender Events'!CE$2)*'Medal values'!$B$3
+ COUNTIFS('Official Medal Table'!$I:$I,'Each Gender Events'!$A3,'Official Medal Table'!$C:$C,'Each Gender Events'!CE$1,'Official Medal Table'!$E:$E,'Each Gender Events'!CE$2)*'Medal values'!$B$3
+ COUNTIFS('Official Medal Table'!$F:$F,'Each Gender Events'!$A3,'Official Medal Table'!$C:$C,'Each Gender Events'!CE$1,'Official Medal Table'!$E:$E,"Mixed")*'Medal values'!$B$1/2
+ COUNTIFS('Official Medal Table'!$G:$G,'Each Gender Events'!$A3,'Official Medal Table'!$C:$C,'Each Gender Events'!CE$1,'Official Medal Table'!$E:$E,"Mixed")*'Medal values'!$B$2/2
+ COUNTIFS('Official Medal Table'!$H:$H,'Each Gender Events'!$A3,'Official Medal Table'!$C:$C,'Each Gender Events'!CE$1,'Official Medal Table'!$E:$E,"Mixed")*'Medal values'!$B$3/2
+ COUNTIFS('Official Medal Table'!$I:$I,'Each Gender Events'!$A3,'Official Medal Table'!$C:$C,'Each Gender Events'!CE$1,'Official Medal Table'!$E:$E,"Mixed")*'Medal values'!$B$3/2</f>
        <v>0</v>
      </c>
      <c r="CF3">
        <f>COUNTIFS('Official Medal Table'!$F:$F,'Each Gender Events'!$A3,'Official Medal Table'!$C:$C,'Each Gender Events'!CF$1,'Official Medal Table'!$E:$E,'Each Gender Events'!CF$2)*'Medal values'!$B$1
+ COUNTIFS('Official Medal Table'!$G:$G,'Each Gender Events'!$A3,'Official Medal Table'!$C:$C,'Each Gender Events'!CF$1,'Official Medal Table'!$E:$E,'Each Gender Events'!CF$2)*'Medal values'!$B$2
+ COUNTIFS('Official Medal Table'!$H:$H,'Each Gender Events'!$A3,'Official Medal Table'!$C:$C,'Each Gender Events'!CF$1,'Official Medal Table'!$E:$E,'Each Gender Events'!CF$2)*'Medal values'!$B$3
+ COUNTIFS('Official Medal Table'!$I:$I,'Each Gender Events'!$A3,'Official Medal Table'!$C:$C,'Each Gender Events'!CF$1,'Official Medal Table'!$E:$E,'Each Gender Events'!CF$2)*'Medal values'!$B$3
+ COUNTIFS('Official Medal Table'!$F:$F,'Each Gender Events'!$A3,'Official Medal Table'!$C:$C,'Each Gender Events'!CF$1,'Official Medal Table'!$E:$E,"Mixed")*'Medal values'!$B$1/2
+ COUNTIFS('Official Medal Table'!$G:$G,'Each Gender Events'!$A3,'Official Medal Table'!$C:$C,'Each Gender Events'!CF$1,'Official Medal Table'!$E:$E,"Mixed")*'Medal values'!$B$2/2
+ COUNTIFS('Official Medal Table'!$H:$H,'Each Gender Events'!$A3,'Official Medal Table'!$C:$C,'Each Gender Events'!CF$1,'Official Medal Table'!$E:$E,"Mixed")*'Medal values'!$B$3/2
+ COUNTIFS('Official Medal Table'!$I:$I,'Each Gender Events'!$A3,'Official Medal Table'!$C:$C,'Each Gender Events'!CF$1,'Official Medal Table'!$E:$E,"Mixed")*'Medal values'!$B$3/2</f>
        <v>0</v>
      </c>
      <c r="CG3">
        <f>COUNTIFS('Official Medal Table'!$F:$F,'Each Gender Events'!$A3,'Official Medal Table'!$C:$C,'Each Gender Events'!CG$1,'Official Medal Table'!$E:$E,'Each Gender Events'!CG$2)*'Medal values'!$B$1
+ COUNTIFS('Official Medal Table'!$G:$G,'Each Gender Events'!$A3,'Official Medal Table'!$C:$C,'Each Gender Events'!CG$1,'Official Medal Table'!$E:$E,'Each Gender Events'!CG$2)*'Medal values'!$B$2
+ COUNTIFS('Official Medal Table'!$H:$H,'Each Gender Events'!$A3,'Official Medal Table'!$C:$C,'Each Gender Events'!CG$1,'Official Medal Table'!$E:$E,'Each Gender Events'!CG$2)*'Medal values'!$B$3
+ COUNTIFS('Official Medal Table'!$I:$I,'Each Gender Events'!$A3,'Official Medal Table'!$C:$C,'Each Gender Events'!CG$1,'Official Medal Table'!$E:$E,'Each Gender Events'!CG$2)*'Medal values'!$B$3
+ COUNTIFS('Official Medal Table'!$F:$F,'Each Gender Events'!$A3,'Official Medal Table'!$C:$C,'Each Gender Events'!CG$1,'Official Medal Table'!$E:$E,"Mixed")*'Medal values'!$B$1/2
+ COUNTIFS('Official Medal Table'!$G:$G,'Each Gender Events'!$A3,'Official Medal Table'!$C:$C,'Each Gender Events'!CG$1,'Official Medal Table'!$E:$E,"Mixed")*'Medal values'!$B$2/2
+ COUNTIFS('Official Medal Table'!$H:$H,'Each Gender Events'!$A3,'Official Medal Table'!$C:$C,'Each Gender Events'!CG$1,'Official Medal Table'!$E:$E,"Mixed")*'Medal values'!$B$3/2
+ COUNTIFS('Official Medal Table'!$I:$I,'Each Gender Events'!$A3,'Official Medal Table'!$C:$C,'Each Gender Events'!CG$1,'Official Medal Table'!$E:$E,"Mixed")*'Medal values'!$B$3/2</f>
        <v>3.0009999999999999</v>
      </c>
      <c r="CH3">
        <f>COUNTIFS('Official Medal Table'!$F:$F,'Each Gender Events'!$A3,'Official Medal Table'!$C:$C,'Each Gender Events'!CH$1,'Official Medal Table'!$E:$E,'Each Gender Events'!CH$2)*'Medal values'!$B$1
+ COUNTIFS('Official Medal Table'!$G:$G,'Each Gender Events'!$A3,'Official Medal Table'!$C:$C,'Each Gender Events'!CH$1,'Official Medal Table'!$E:$E,'Each Gender Events'!CH$2)*'Medal values'!$B$2
+ COUNTIFS('Official Medal Table'!$H:$H,'Each Gender Events'!$A3,'Official Medal Table'!$C:$C,'Each Gender Events'!CH$1,'Official Medal Table'!$E:$E,'Each Gender Events'!CH$2)*'Medal values'!$B$3
+ COUNTIFS('Official Medal Table'!$I:$I,'Each Gender Events'!$A3,'Official Medal Table'!$C:$C,'Each Gender Events'!CH$1,'Official Medal Table'!$E:$E,'Each Gender Events'!CH$2)*'Medal values'!$B$3
+ COUNTIFS('Official Medal Table'!$F:$F,'Each Gender Events'!$A3,'Official Medal Table'!$C:$C,'Each Gender Events'!CH$1,'Official Medal Table'!$E:$E,"Mixed")*'Medal values'!$B$1/2
+ COUNTIFS('Official Medal Table'!$G:$G,'Each Gender Events'!$A3,'Official Medal Table'!$C:$C,'Each Gender Events'!CH$1,'Official Medal Table'!$E:$E,"Mixed")*'Medal values'!$B$2/2
+ COUNTIFS('Official Medal Table'!$H:$H,'Each Gender Events'!$A3,'Official Medal Table'!$C:$C,'Each Gender Events'!CH$1,'Official Medal Table'!$E:$E,"Mixed")*'Medal values'!$B$3/2
+ COUNTIFS('Official Medal Table'!$I:$I,'Each Gender Events'!$A3,'Official Medal Table'!$C:$C,'Each Gender Events'!CH$1,'Official Medal Table'!$E:$E,"Mixed")*'Medal values'!$B$3/2</f>
        <v>0</v>
      </c>
      <c r="CI3">
        <f>COUNTIFS('Official Medal Table'!$F:$F,'Each Gender Events'!$A3,'Official Medal Table'!$C:$C,'Each Gender Events'!CI$1,'Official Medal Table'!$E:$E,'Each Gender Events'!CI$2)*'Medal values'!$B$1
+ COUNTIFS('Official Medal Table'!$G:$G,'Each Gender Events'!$A3,'Official Medal Table'!$C:$C,'Each Gender Events'!CI$1,'Official Medal Table'!$E:$E,'Each Gender Events'!CI$2)*'Medal values'!$B$2
+ COUNTIFS('Official Medal Table'!$H:$H,'Each Gender Events'!$A3,'Official Medal Table'!$C:$C,'Each Gender Events'!CI$1,'Official Medal Table'!$E:$E,'Each Gender Events'!CI$2)*'Medal values'!$B$3
+ COUNTIFS('Official Medal Table'!$I:$I,'Each Gender Events'!$A3,'Official Medal Table'!$C:$C,'Each Gender Events'!CI$1,'Official Medal Table'!$E:$E,'Each Gender Events'!CI$2)*'Medal values'!$B$3
+ COUNTIFS('Official Medal Table'!$F:$F,'Each Gender Events'!$A3,'Official Medal Table'!$C:$C,'Each Gender Events'!CI$1,'Official Medal Table'!$E:$E,"Mixed")*'Medal values'!$B$1/2
+ COUNTIFS('Official Medal Table'!$G:$G,'Each Gender Events'!$A3,'Official Medal Table'!$C:$C,'Each Gender Events'!CI$1,'Official Medal Table'!$E:$E,"Mixed")*'Medal values'!$B$2/2
+ COUNTIFS('Official Medal Table'!$H:$H,'Each Gender Events'!$A3,'Official Medal Table'!$C:$C,'Each Gender Events'!CI$1,'Official Medal Table'!$E:$E,"Mixed")*'Medal values'!$B$3/2
+ COUNTIFS('Official Medal Table'!$I:$I,'Each Gender Events'!$A3,'Official Medal Table'!$C:$C,'Each Gender Events'!CI$1,'Official Medal Table'!$E:$E,"Mixed")*'Medal values'!$B$3/2</f>
        <v>0</v>
      </c>
      <c r="CJ3">
        <f>COUNTIFS('Official Medal Table'!$F:$F,'Each Gender Events'!$A3,'Official Medal Table'!$C:$C,'Each Gender Events'!CJ$1,'Official Medal Table'!$E:$E,'Each Gender Events'!CJ$2)*'Medal values'!$B$1
+ COUNTIFS('Official Medal Table'!$G:$G,'Each Gender Events'!$A3,'Official Medal Table'!$C:$C,'Each Gender Events'!CJ$1,'Official Medal Table'!$E:$E,'Each Gender Events'!CJ$2)*'Medal values'!$B$2
+ COUNTIFS('Official Medal Table'!$H:$H,'Each Gender Events'!$A3,'Official Medal Table'!$C:$C,'Each Gender Events'!CJ$1,'Official Medal Table'!$E:$E,'Each Gender Events'!CJ$2)*'Medal values'!$B$3
+ COUNTIFS('Official Medal Table'!$I:$I,'Each Gender Events'!$A3,'Official Medal Table'!$C:$C,'Each Gender Events'!CJ$1,'Official Medal Table'!$E:$E,'Each Gender Events'!CJ$2)*'Medal values'!$B$3
+ COUNTIFS('Official Medal Table'!$F:$F,'Each Gender Events'!$A3,'Official Medal Table'!$C:$C,'Each Gender Events'!CJ$1,'Official Medal Table'!$E:$E,"Mixed")*'Medal values'!$B$1/2
+ COUNTIFS('Official Medal Table'!$G:$G,'Each Gender Events'!$A3,'Official Medal Table'!$C:$C,'Each Gender Events'!CJ$1,'Official Medal Table'!$E:$E,"Mixed")*'Medal values'!$B$2/2
+ COUNTIFS('Official Medal Table'!$H:$H,'Each Gender Events'!$A3,'Official Medal Table'!$C:$C,'Each Gender Events'!CJ$1,'Official Medal Table'!$E:$E,"Mixed")*'Medal values'!$B$3/2
+ COUNTIFS('Official Medal Table'!$I:$I,'Each Gender Events'!$A3,'Official Medal Table'!$C:$C,'Each Gender Events'!CJ$1,'Official Medal Table'!$E:$E,"Mixed")*'Medal values'!$B$3/2</f>
        <v>0</v>
      </c>
      <c r="CK3">
        <f>COUNTIFS('Official Medal Table'!$F:$F,'Each Gender Events'!$A3,'Official Medal Table'!$C:$C,'Each Gender Events'!CK$1,'Official Medal Table'!$E:$E,'Each Gender Events'!CK$2)*'Medal values'!$B$1
+ COUNTIFS('Official Medal Table'!$G:$G,'Each Gender Events'!$A3,'Official Medal Table'!$C:$C,'Each Gender Events'!CK$1,'Official Medal Table'!$E:$E,'Each Gender Events'!CK$2)*'Medal values'!$B$2
+ COUNTIFS('Official Medal Table'!$H:$H,'Each Gender Events'!$A3,'Official Medal Table'!$C:$C,'Each Gender Events'!CK$1,'Official Medal Table'!$E:$E,'Each Gender Events'!CK$2)*'Medal values'!$B$3
+ COUNTIFS('Official Medal Table'!$I:$I,'Each Gender Events'!$A3,'Official Medal Table'!$C:$C,'Each Gender Events'!CK$1,'Official Medal Table'!$E:$E,'Each Gender Events'!CK$2)*'Medal values'!$B$3
+ COUNTIFS('Official Medal Table'!$F:$F,'Each Gender Events'!$A3,'Official Medal Table'!$C:$C,'Each Gender Events'!CK$1,'Official Medal Table'!$E:$E,"Mixed")*'Medal values'!$B$1/2
+ COUNTIFS('Official Medal Table'!$G:$G,'Each Gender Events'!$A3,'Official Medal Table'!$C:$C,'Each Gender Events'!CK$1,'Official Medal Table'!$E:$E,"Mixed")*'Medal values'!$B$2/2
+ COUNTIFS('Official Medal Table'!$H:$H,'Each Gender Events'!$A3,'Official Medal Table'!$C:$C,'Each Gender Events'!CK$1,'Official Medal Table'!$E:$E,"Mixed")*'Medal values'!$B$3/2
+ COUNTIFS('Official Medal Table'!$I:$I,'Each Gender Events'!$A3,'Official Medal Table'!$C:$C,'Each Gender Events'!CK$1,'Official Medal Table'!$E:$E,"Mixed")*'Medal values'!$B$3/2</f>
        <v>0</v>
      </c>
      <c r="CL3">
        <f>COUNTIFS('Official Medal Table'!$F:$F,'Each Gender Events'!$A3,'Official Medal Table'!$C:$C,'Each Gender Events'!CL$1,'Official Medal Table'!$E:$E,'Each Gender Events'!CL$2)*'Medal values'!$B$1
+ COUNTIFS('Official Medal Table'!$G:$G,'Each Gender Events'!$A3,'Official Medal Table'!$C:$C,'Each Gender Events'!CL$1,'Official Medal Table'!$E:$E,'Each Gender Events'!CL$2)*'Medal values'!$B$2
+ COUNTIFS('Official Medal Table'!$H:$H,'Each Gender Events'!$A3,'Official Medal Table'!$C:$C,'Each Gender Events'!CL$1,'Official Medal Table'!$E:$E,'Each Gender Events'!CL$2)*'Medal values'!$B$3
+ COUNTIFS('Official Medal Table'!$I:$I,'Each Gender Events'!$A3,'Official Medal Table'!$C:$C,'Each Gender Events'!CL$1,'Official Medal Table'!$E:$E,'Each Gender Events'!CL$2)*'Medal values'!$B$3
+ COUNTIFS('Official Medal Table'!$F:$F,'Each Gender Events'!$A3,'Official Medal Table'!$C:$C,'Each Gender Events'!CL$1,'Official Medal Table'!$E:$E,"Mixed")*'Medal values'!$B$1/2
+ COUNTIFS('Official Medal Table'!$G:$G,'Each Gender Events'!$A3,'Official Medal Table'!$C:$C,'Each Gender Events'!CL$1,'Official Medal Table'!$E:$E,"Mixed")*'Medal values'!$B$2/2
+ COUNTIFS('Official Medal Table'!$H:$H,'Each Gender Events'!$A3,'Official Medal Table'!$C:$C,'Each Gender Events'!CL$1,'Official Medal Table'!$E:$E,"Mixed")*'Medal values'!$B$3/2
+ COUNTIFS('Official Medal Table'!$I:$I,'Each Gender Events'!$A3,'Official Medal Table'!$C:$C,'Each Gender Events'!CL$1,'Official Medal Table'!$E:$E,"Mixed")*'Medal values'!$B$3/2</f>
        <v>0</v>
      </c>
      <c r="CM3">
        <f>COUNTIFS('Official Medal Table'!$F:$F,'Each Gender Events'!$A3,'Official Medal Table'!$C:$C,'Each Gender Events'!CM$1,'Official Medal Table'!$E:$E,'Each Gender Events'!CM$2)*'Medal values'!$B$1
+ COUNTIFS('Official Medal Table'!$G:$G,'Each Gender Events'!$A3,'Official Medal Table'!$C:$C,'Each Gender Events'!CM$1,'Official Medal Table'!$E:$E,'Each Gender Events'!CM$2)*'Medal values'!$B$2
+ COUNTIFS('Official Medal Table'!$H:$H,'Each Gender Events'!$A3,'Official Medal Table'!$C:$C,'Each Gender Events'!CM$1,'Official Medal Table'!$E:$E,'Each Gender Events'!CM$2)*'Medal values'!$B$3
+ COUNTIFS('Official Medal Table'!$I:$I,'Each Gender Events'!$A3,'Official Medal Table'!$C:$C,'Each Gender Events'!CM$1,'Official Medal Table'!$E:$E,'Each Gender Events'!CM$2)*'Medal values'!$B$3
+ COUNTIFS('Official Medal Table'!$F:$F,'Each Gender Events'!$A3,'Official Medal Table'!$C:$C,'Each Gender Events'!CM$1,'Official Medal Table'!$E:$E,"Mixed")*'Medal values'!$B$1/2
+ COUNTIFS('Official Medal Table'!$G:$G,'Each Gender Events'!$A3,'Official Medal Table'!$C:$C,'Each Gender Events'!CM$1,'Official Medal Table'!$E:$E,"Mixed")*'Medal values'!$B$2/2
+ COUNTIFS('Official Medal Table'!$H:$H,'Each Gender Events'!$A3,'Official Medal Table'!$C:$C,'Each Gender Events'!CM$1,'Official Medal Table'!$E:$E,"Mixed")*'Medal values'!$B$3/2
+ COUNTIFS('Official Medal Table'!$I:$I,'Each Gender Events'!$A3,'Official Medal Table'!$C:$C,'Each Gender Events'!CM$1,'Official Medal Table'!$E:$E,"Mixed")*'Medal values'!$B$3/2</f>
        <v>0</v>
      </c>
      <c r="CN3">
        <f>COUNTIFS('Official Medal Table'!$F:$F,'Each Gender Events'!$A3,'Official Medal Table'!$C:$C,'Each Gender Events'!CN$1,'Official Medal Table'!$E:$E,'Each Gender Events'!CN$2)*'Medal values'!$B$1
+ COUNTIFS('Official Medal Table'!$G:$G,'Each Gender Events'!$A3,'Official Medal Table'!$C:$C,'Each Gender Events'!CN$1,'Official Medal Table'!$E:$E,'Each Gender Events'!CN$2)*'Medal values'!$B$2
+ COUNTIFS('Official Medal Table'!$H:$H,'Each Gender Events'!$A3,'Official Medal Table'!$C:$C,'Each Gender Events'!CN$1,'Official Medal Table'!$E:$E,'Each Gender Events'!CN$2)*'Medal values'!$B$3
+ COUNTIFS('Official Medal Table'!$I:$I,'Each Gender Events'!$A3,'Official Medal Table'!$C:$C,'Each Gender Events'!CN$1,'Official Medal Table'!$E:$E,'Each Gender Events'!CN$2)*'Medal values'!$B$3
+ COUNTIFS('Official Medal Table'!$F:$F,'Each Gender Events'!$A3,'Official Medal Table'!$C:$C,'Each Gender Events'!CN$1,'Official Medal Table'!$E:$E,"Mixed")*'Medal values'!$B$1/2
+ COUNTIFS('Official Medal Table'!$G:$G,'Each Gender Events'!$A3,'Official Medal Table'!$C:$C,'Each Gender Events'!CN$1,'Official Medal Table'!$E:$E,"Mixed")*'Medal values'!$B$2/2
+ COUNTIFS('Official Medal Table'!$H:$H,'Each Gender Events'!$A3,'Official Medal Table'!$C:$C,'Each Gender Events'!CN$1,'Official Medal Table'!$E:$E,"Mixed")*'Medal values'!$B$3/2
+ COUNTIFS('Official Medal Table'!$I:$I,'Each Gender Events'!$A3,'Official Medal Table'!$C:$C,'Each Gender Events'!CN$1,'Official Medal Table'!$E:$E,"Mixed")*'Medal values'!$B$3/2</f>
        <v>0</v>
      </c>
      <c r="CO3">
        <f>COUNTIFS('Official Medal Table'!$F:$F,'Each Gender Events'!$A3,'Official Medal Table'!$C:$C,'Each Gender Events'!CO$1,'Official Medal Table'!$E:$E,'Each Gender Events'!CO$2)*'Medal values'!$B$1
+ COUNTIFS('Official Medal Table'!$G:$G,'Each Gender Events'!$A3,'Official Medal Table'!$C:$C,'Each Gender Events'!CO$1,'Official Medal Table'!$E:$E,'Each Gender Events'!CO$2)*'Medal values'!$B$2
+ COUNTIFS('Official Medal Table'!$H:$H,'Each Gender Events'!$A3,'Official Medal Table'!$C:$C,'Each Gender Events'!CO$1,'Official Medal Table'!$E:$E,'Each Gender Events'!CO$2)*'Medal values'!$B$3
+ COUNTIFS('Official Medal Table'!$I:$I,'Each Gender Events'!$A3,'Official Medal Table'!$C:$C,'Each Gender Events'!CO$1,'Official Medal Table'!$E:$E,'Each Gender Events'!CO$2)*'Medal values'!$B$3
+ COUNTIFS('Official Medal Table'!$F:$F,'Each Gender Events'!$A3,'Official Medal Table'!$C:$C,'Each Gender Events'!CO$1,'Official Medal Table'!$E:$E,"Mixed")*'Medal values'!$B$1/2
+ COUNTIFS('Official Medal Table'!$G:$G,'Each Gender Events'!$A3,'Official Medal Table'!$C:$C,'Each Gender Events'!CO$1,'Official Medal Table'!$E:$E,"Mixed")*'Medal values'!$B$2/2
+ COUNTIFS('Official Medal Table'!$H:$H,'Each Gender Events'!$A3,'Official Medal Table'!$C:$C,'Each Gender Events'!CO$1,'Official Medal Table'!$E:$E,"Mixed")*'Medal values'!$B$3/2
+ COUNTIFS('Official Medal Table'!$I:$I,'Each Gender Events'!$A3,'Official Medal Table'!$C:$C,'Each Gender Events'!CO$1,'Official Medal Table'!$E:$E,"Mixed")*'Medal values'!$B$3/2</f>
        <v>2.0000010000000001</v>
      </c>
      <c r="CP3">
        <f>COUNTIFS('Official Medal Table'!$F:$F,'Each Gender Events'!$A3,'Official Medal Table'!$C:$C,'Each Gender Events'!CP$1,'Official Medal Table'!$E:$E,'Each Gender Events'!CP$2)*'Medal values'!$B$1
+ COUNTIFS('Official Medal Table'!$G:$G,'Each Gender Events'!$A3,'Official Medal Table'!$C:$C,'Each Gender Events'!CP$1,'Official Medal Table'!$E:$E,'Each Gender Events'!CP$2)*'Medal values'!$B$2
+ COUNTIFS('Official Medal Table'!$H:$H,'Each Gender Events'!$A3,'Official Medal Table'!$C:$C,'Each Gender Events'!CP$1,'Official Medal Table'!$E:$E,'Each Gender Events'!CP$2)*'Medal values'!$B$3
+ COUNTIFS('Official Medal Table'!$I:$I,'Each Gender Events'!$A3,'Official Medal Table'!$C:$C,'Each Gender Events'!CP$1,'Official Medal Table'!$E:$E,'Each Gender Events'!CP$2)*'Medal values'!$B$3
+ COUNTIFS('Official Medal Table'!$F:$F,'Each Gender Events'!$A3,'Official Medal Table'!$C:$C,'Each Gender Events'!CP$1,'Official Medal Table'!$E:$E,"Mixed")*'Medal values'!$B$1/2
+ COUNTIFS('Official Medal Table'!$G:$G,'Each Gender Events'!$A3,'Official Medal Table'!$C:$C,'Each Gender Events'!CP$1,'Official Medal Table'!$E:$E,"Mixed")*'Medal values'!$B$2/2
+ COUNTIFS('Official Medal Table'!$H:$H,'Each Gender Events'!$A3,'Official Medal Table'!$C:$C,'Each Gender Events'!CP$1,'Official Medal Table'!$E:$E,"Mixed")*'Medal values'!$B$3/2
+ COUNTIFS('Official Medal Table'!$I:$I,'Each Gender Events'!$A3,'Official Medal Table'!$C:$C,'Each Gender Events'!CP$1,'Official Medal Table'!$E:$E,"Mixed")*'Medal values'!$B$3/2</f>
        <v>0</v>
      </c>
      <c r="CQ3">
        <f>COUNTIFS('Official Medal Table'!$F:$F,'Each Gender Events'!$A3,'Official Medal Table'!$C:$C,'Each Gender Events'!CQ$1,'Official Medal Table'!$E:$E,'Each Gender Events'!CQ$2)*'Medal values'!$B$1
+ COUNTIFS('Official Medal Table'!$G:$G,'Each Gender Events'!$A3,'Official Medal Table'!$C:$C,'Each Gender Events'!CQ$1,'Official Medal Table'!$E:$E,'Each Gender Events'!CQ$2)*'Medal values'!$B$2
+ COUNTIFS('Official Medal Table'!$H:$H,'Each Gender Events'!$A3,'Official Medal Table'!$C:$C,'Each Gender Events'!CQ$1,'Official Medal Table'!$E:$E,'Each Gender Events'!CQ$2)*'Medal values'!$B$3
+ COUNTIFS('Official Medal Table'!$I:$I,'Each Gender Events'!$A3,'Official Medal Table'!$C:$C,'Each Gender Events'!CQ$1,'Official Medal Table'!$E:$E,'Each Gender Events'!CQ$2)*'Medal values'!$B$3
+ COUNTIFS('Official Medal Table'!$F:$F,'Each Gender Events'!$A3,'Official Medal Table'!$C:$C,'Each Gender Events'!CQ$1,'Official Medal Table'!$E:$E,"Mixed")*'Medal values'!$B$1/2
+ COUNTIFS('Official Medal Table'!$G:$G,'Each Gender Events'!$A3,'Official Medal Table'!$C:$C,'Each Gender Events'!CQ$1,'Official Medal Table'!$E:$E,"Mixed")*'Medal values'!$B$2/2
+ COUNTIFS('Official Medal Table'!$H:$H,'Each Gender Events'!$A3,'Official Medal Table'!$C:$C,'Each Gender Events'!CQ$1,'Official Medal Table'!$E:$E,"Mixed")*'Medal values'!$B$3/2
+ COUNTIFS('Official Medal Table'!$I:$I,'Each Gender Events'!$A3,'Official Medal Table'!$C:$C,'Each Gender Events'!CQ$1,'Official Medal Table'!$E:$E,"Mixed")*'Medal values'!$B$3/2</f>
        <v>0</v>
      </c>
      <c r="CR3">
        <f>COUNTIFS('Official Medal Table'!$F:$F,'Each Gender Events'!$A3,'Official Medal Table'!$C:$C,'Each Gender Events'!CR$1,'Official Medal Table'!$E:$E,'Each Gender Events'!CR$2)*'Medal values'!$B$1
+ COUNTIFS('Official Medal Table'!$G:$G,'Each Gender Events'!$A3,'Official Medal Table'!$C:$C,'Each Gender Events'!CR$1,'Official Medal Table'!$E:$E,'Each Gender Events'!CR$2)*'Medal values'!$B$2
+ COUNTIFS('Official Medal Table'!$H:$H,'Each Gender Events'!$A3,'Official Medal Table'!$C:$C,'Each Gender Events'!CR$1,'Official Medal Table'!$E:$E,'Each Gender Events'!CR$2)*'Medal values'!$B$3
+ COUNTIFS('Official Medal Table'!$I:$I,'Each Gender Events'!$A3,'Official Medal Table'!$C:$C,'Each Gender Events'!CR$1,'Official Medal Table'!$E:$E,'Each Gender Events'!CR$2)*'Medal values'!$B$3
+ COUNTIFS('Official Medal Table'!$F:$F,'Each Gender Events'!$A3,'Official Medal Table'!$C:$C,'Each Gender Events'!CR$1,'Official Medal Table'!$E:$E,"Mixed")*'Medal values'!$B$1/2
+ COUNTIFS('Official Medal Table'!$G:$G,'Each Gender Events'!$A3,'Official Medal Table'!$C:$C,'Each Gender Events'!CR$1,'Official Medal Table'!$E:$E,"Mixed")*'Medal values'!$B$2/2
+ COUNTIFS('Official Medal Table'!$H:$H,'Each Gender Events'!$A3,'Official Medal Table'!$C:$C,'Each Gender Events'!CR$1,'Official Medal Table'!$E:$E,"Mixed")*'Medal values'!$B$3/2
+ COUNTIFS('Official Medal Table'!$I:$I,'Each Gender Events'!$A3,'Official Medal Table'!$C:$C,'Each Gender Events'!CR$1,'Official Medal Table'!$E:$E,"Mixed")*'Medal values'!$B$3/2</f>
        <v>0</v>
      </c>
      <c r="CS3">
        <f>COUNTIFS('Official Medal Table'!$F:$F,'Each Gender Events'!$A3,'Official Medal Table'!$C:$C,'Each Gender Events'!CS$1,'Official Medal Table'!$E:$E,'Each Gender Events'!CS$2)*'Medal values'!$B$1
+ COUNTIFS('Official Medal Table'!$G:$G,'Each Gender Events'!$A3,'Official Medal Table'!$C:$C,'Each Gender Events'!CS$1,'Official Medal Table'!$E:$E,'Each Gender Events'!CS$2)*'Medal values'!$B$2
+ COUNTIFS('Official Medal Table'!$H:$H,'Each Gender Events'!$A3,'Official Medal Table'!$C:$C,'Each Gender Events'!CS$1,'Official Medal Table'!$E:$E,'Each Gender Events'!CS$2)*'Medal values'!$B$3
+ COUNTIFS('Official Medal Table'!$I:$I,'Each Gender Events'!$A3,'Official Medal Table'!$C:$C,'Each Gender Events'!CS$1,'Official Medal Table'!$E:$E,'Each Gender Events'!CS$2)*'Medal values'!$B$3
+ COUNTIFS('Official Medal Table'!$F:$F,'Each Gender Events'!$A3,'Official Medal Table'!$C:$C,'Each Gender Events'!CS$1,'Official Medal Table'!$E:$E,"Mixed")*'Medal values'!$B$1/2
+ COUNTIFS('Official Medal Table'!$G:$G,'Each Gender Events'!$A3,'Official Medal Table'!$C:$C,'Each Gender Events'!CS$1,'Official Medal Table'!$E:$E,"Mixed")*'Medal values'!$B$2/2
+ COUNTIFS('Official Medal Table'!$H:$H,'Each Gender Events'!$A3,'Official Medal Table'!$C:$C,'Each Gender Events'!CS$1,'Official Medal Table'!$E:$E,"Mixed")*'Medal values'!$B$3/2
+ COUNTIFS('Official Medal Table'!$I:$I,'Each Gender Events'!$A3,'Official Medal Table'!$C:$C,'Each Gender Events'!CS$1,'Official Medal Table'!$E:$E,"Mixed")*'Medal values'!$B$3/2</f>
        <v>0</v>
      </c>
      <c r="CT3">
        <f>COUNTIFS('Official Medal Table'!$F:$F,'Each Gender Events'!$A3,'Official Medal Table'!$C:$C,'Each Gender Events'!CT$1,'Official Medal Table'!$E:$E,'Each Gender Events'!CT$2)*'Medal values'!$B$1
+ COUNTIFS('Official Medal Table'!$G:$G,'Each Gender Events'!$A3,'Official Medal Table'!$C:$C,'Each Gender Events'!CT$1,'Official Medal Table'!$E:$E,'Each Gender Events'!CT$2)*'Medal values'!$B$2
+ COUNTIFS('Official Medal Table'!$H:$H,'Each Gender Events'!$A3,'Official Medal Table'!$C:$C,'Each Gender Events'!CT$1,'Official Medal Table'!$E:$E,'Each Gender Events'!CT$2)*'Medal values'!$B$3
+ COUNTIFS('Official Medal Table'!$I:$I,'Each Gender Events'!$A3,'Official Medal Table'!$C:$C,'Each Gender Events'!CT$1,'Official Medal Table'!$E:$E,'Each Gender Events'!CT$2)*'Medal values'!$B$3
+ COUNTIFS('Official Medal Table'!$F:$F,'Each Gender Events'!$A3,'Official Medal Table'!$C:$C,'Each Gender Events'!CT$1,'Official Medal Table'!$E:$E,"Mixed")*'Medal values'!$B$1/2
+ COUNTIFS('Official Medal Table'!$G:$G,'Each Gender Events'!$A3,'Official Medal Table'!$C:$C,'Each Gender Events'!CT$1,'Official Medal Table'!$E:$E,"Mixed")*'Medal values'!$B$2/2
+ COUNTIFS('Official Medal Table'!$H:$H,'Each Gender Events'!$A3,'Official Medal Table'!$C:$C,'Each Gender Events'!CT$1,'Official Medal Table'!$E:$E,"Mixed")*'Medal values'!$B$3/2
+ COUNTIFS('Official Medal Table'!$I:$I,'Each Gender Events'!$A3,'Official Medal Table'!$C:$C,'Each Gender Events'!CT$1,'Official Medal Table'!$E:$E,"Mixed")*'Medal values'!$B$3/2</f>
        <v>0</v>
      </c>
    </row>
    <row r="4" spans="1:98" x14ac:dyDescent="0.3">
      <c r="A4" t="str">
        <f>Countries!A2</f>
        <v>AUT</v>
      </c>
      <c r="B4">
        <f>COUNTIFS('Official Medal Table'!$F:$F,'Each Gender Events'!$A4,'Official Medal Table'!$C:$C,'Each Gender Events'!B$1,'Official Medal Table'!$E:$E,'Each Gender Events'!B$2)*'Medal values'!$B$1
+ COUNTIFS('Official Medal Table'!$G:$G,'Each Gender Events'!$A4,'Official Medal Table'!$C:$C,'Each Gender Events'!B$1,'Official Medal Table'!$E:$E,'Each Gender Events'!B$2)*'Medal values'!$B$2
+ COUNTIFS('Official Medal Table'!$H:$H,'Each Gender Events'!$A4,'Official Medal Table'!$C:$C,'Each Gender Events'!B$1,'Official Medal Table'!$E:$E,'Each Gender Events'!B$2)*'Medal values'!$B$3
+ COUNTIFS('Official Medal Table'!$I:$I,'Each Gender Events'!$A4,'Official Medal Table'!$C:$C,'Each Gender Events'!B$1,'Official Medal Table'!$E:$E,'Each Gender Events'!B$2)*'Medal values'!$B$3
+ COUNTIFS('Official Medal Table'!$F:$F,'Each Gender Events'!$A4,'Official Medal Table'!$C:$C,'Each Gender Events'!B$1,'Official Medal Table'!$E:$E,"Mixed")*'Medal values'!$B$1/2
+ COUNTIFS('Official Medal Table'!$G:$G,'Each Gender Events'!$A4,'Official Medal Table'!$C:$C,'Each Gender Events'!B$1,'Official Medal Table'!$E:$E,"Mixed")*'Medal values'!$B$2/2
+ COUNTIFS('Official Medal Table'!$H:$H,'Each Gender Events'!$A4,'Official Medal Table'!$C:$C,'Each Gender Events'!B$1,'Official Medal Table'!$E:$E,"Mixed")*'Medal values'!$B$3/2
+ COUNTIFS('Official Medal Table'!$I:$I,'Each Gender Events'!$A4,'Official Medal Table'!$C:$C,'Each Gender Events'!B$1,'Official Medal Table'!$E:$E,"Mixed")*'Medal values'!$B$3/2</f>
        <v>0</v>
      </c>
      <c r="C4">
        <f>COUNTIFS('Official Medal Table'!$F:$F,'Each Gender Events'!$A4,'Official Medal Table'!$C:$C,'Each Gender Events'!C$1,'Official Medal Table'!$E:$E,'Each Gender Events'!C$2)*'Medal values'!$B$1
+ COUNTIFS('Official Medal Table'!$G:$G,'Each Gender Events'!$A4,'Official Medal Table'!$C:$C,'Each Gender Events'!C$1,'Official Medal Table'!$E:$E,'Each Gender Events'!C$2)*'Medal values'!$B$2
+ COUNTIFS('Official Medal Table'!$H:$H,'Each Gender Events'!$A4,'Official Medal Table'!$C:$C,'Each Gender Events'!C$1,'Official Medal Table'!$E:$E,'Each Gender Events'!C$2)*'Medal values'!$B$3
+ COUNTIFS('Official Medal Table'!$I:$I,'Each Gender Events'!$A4,'Official Medal Table'!$C:$C,'Each Gender Events'!C$1,'Official Medal Table'!$E:$E,'Each Gender Events'!C$2)*'Medal values'!$B$3
+ COUNTIFS('Official Medal Table'!$F:$F,'Each Gender Events'!$A4,'Official Medal Table'!$C:$C,'Each Gender Events'!C$1,'Official Medal Table'!$E:$E,"Mixed")*'Medal values'!$B$1/2
+ COUNTIFS('Official Medal Table'!$G:$G,'Each Gender Events'!$A4,'Official Medal Table'!$C:$C,'Each Gender Events'!C$1,'Official Medal Table'!$E:$E,"Mixed")*'Medal values'!$B$2/2
+ COUNTIFS('Official Medal Table'!$H:$H,'Each Gender Events'!$A4,'Official Medal Table'!$C:$C,'Each Gender Events'!C$1,'Official Medal Table'!$E:$E,"Mixed")*'Medal values'!$B$3/2
+ COUNTIFS('Official Medal Table'!$I:$I,'Each Gender Events'!$A4,'Official Medal Table'!$C:$C,'Each Gender Events'!C$1,'Official Medal Table'!$E:$E,"Mixed")*'Medal values'!$B$3/2</f>
        <v>0</v>
      </c>
      <c r="D4">
        <f>COUNTIFS('Official Medal Table'!$F:$F,'Each Gender Events'!$A4,'Official Medal Table'!$C:$C,'Each Gender Events'!D$1,'Official Medal Table'!$E:$E,'Each Gender Events'!D$2)*'Medal values'!$B$1
+ COUNTIFS('Official Medal Table'!$G:$G,'Each Gender Events'!$A4,'Official Medal Table'!$C:$C,'Each Gender Events'!D$1,'Official Medal Table'!$E:$E,'Each Gender Events'!D$2)*'Medal values'!$B$2
+ COUNTIFS('Official Medal Table'!$H:$H,'Each Gender Events'!$A4,'Official Medal Table'!$C:$C,'Each Gender Events'!D$1,'Official Medal Table'!$E:$E,'Each Gender Events'!D$2)*'Medal values'!$B$3
+ COUNTIFS('Official Medal Table'!$I:$I,'Each Gender Events'!$A4,'Official Medal Table'!$C:$C,'Each Gender Events'!D$1,'Official Medal Table'!$E:$E,'Each Gender Events'!D$2)*'Medal values'!$B$3
+ COUNTIFS('Official Medal Table'!$F:$F,'Each Gender Events'!$A4,'Official Medal Table'!$C:$C,'Each Gender Events'!D$1,'Official Medal Table'!$E:$E,"Mixed")*'Medal values'!$B$1/2
+ COUNTIFS('Official Medal Table'!$G:$G,'Each Gender Events'!$A4,'Official Medal Table'!$C:$C,'Each Gender Events'!D$1,'Official Medal Table'!$E:$E,"Mixed")*'Medal values'!$B$2/2
+ COUNTIFS('Official Medal Table'!$H:$H,'Each Gender Events'!$A4,'Official Medal Table'!$C:$C,'Each Gender Events'!D$1,'Official Medal Table'!$E:$E,"Mixed")*'Medal values'!$B$3/2
+ COUNTIFS('Official Medal Table'!$I:$I,'Each Gender Events'!$A4,'Official Medal Table'!$C:$C,'Each Gender Events'!D$1,'Official Medal Table'!$E:$E,"Mixed")*'Medal values'!$B$3/2</f>
        <v>0</v>
      </c>
      <c r="E4">
        <f>COUNTIFS('Official Medal Table'!$F:$F,'Each Gender Events'!$A4,'Official Medal Table'!$C:$C,'Each Gender Events'!E$1,'Official Medal Table'!$E:$E,'Each Gender Events'!E$2)*'Medal values'!$B$1
+ COUNTIFS('Official Medal Table'!$G:$G,'Each Gender Events'!$A4,'Official Medal Table'!$C:$C,'Each Gender Events'!E$1,'Official Medal Table'!$E:$E,'Each Gender Events'!E$2)*'Medal values'!$B$2
+ COUNTIFS('Official Medal Table'!$H:$H,'Each Gender Events'!$A4,'Official Medal Table'!$C:$C,'Each Gender Events'!E$1,'Official Medal Table'!$E:$E,'Each Gender Events'!E$2)*'Medal values'!$B$3
+ COUNTIFS('Official Medal Table'!$I:$I,'Each Gender Events'!$A4,'Official Medal Table'!$C:$C,'Each Gender Events'!E$1,'Official Medal Table'!$E:$E,'Each Gender Events'!E$2)*'Medal values'!$B$3
+ COUNTIFS('Official Medal Table'!$F:$F,'Each Gender Events'!$A4,'Official Medal Table'!$C:$C,'Each Gender Events'!E$1,'Official Medal Table'!$E:$E,"Mixed")*'Medal values'!$B$1/2
+ COUNTIFS('Official Medal Table'!$G:$G,'Each Gender Events'!$A4,'Official Medal Table'!$C:$C,'Each Gender Events'!E$1,'Official Medal Table'!$E:$E,"Mixed")*'Medal values'!$B$2/2
+ COUNTIFS('Official Medal Table'!$H:$H,'Each Gender Events'!$A4,'Official Medal Table'!$C:$C,'Each Gender Events'!E$1,'Official Medal Table'!$E:$E,"Mixed")*'Medal values'!$B$3/2
+ COUNTIFS('Official Medal Table'!$I:$I,'Each Gender Events'!$A4,'Official Medal Table'!$C:$C,'Each Gender Events'!E$1,'Official Medal Table'!$E:$E,"Mixed")*'Medal values'!$B$3/2</f>
        <v>0</v>
      </c>
      <c r="F4">
        <f>COUNTIFS('Official Medal Table'!$F:$F,'Each Gender Events'!$A4,'Official Medal Table'!$C:$C,'Each Gender Events'!F$1,'Official Medal Table'!$E:$E,'Each Gender Events'!F$2)*'Medal values'!$B$1
+ COUNTIFS('Official Medal Table'!$G:$G,'Each Gender Events'!$A4,'Official Medal Table'!$C:$C,'Each Gender Events'!F$1,'Official Medal Table'!$E:$E,'Each Gender Events'!F$2)*'Medal values'!$B$2
+ COUNTIFS('Official Medal Table'!$H:$H,'Each Gender Events'!$A4,'Official Medal Table'!$C:$C,'Each Gender Events'!F$1,'Official Medal Table'!$E:$E,'Each Gender Events'!F$2)*'Medal values'!$B$3
+ COUNTIFS('Official Medal Table'!$I:$I,'Each Gender Events'!$A4,'Official Medal Table'!$C:$C,'Each Gender Events'!F$1,'Official Medal Table'!$E:$E,'Each Gender Events'!F$2)*'Medal values'!$B$3
+ COUNTIFS('Official Medal Table'!$F:$F,'Each Gender Events'!$A4,'Official Medal Table'!$C:$C,'Each Gender Events'!F$1,'Official Medal Table'!$E:$E,"Mixed")*'Medal values'!$B$1/2
+ COUNTIFS('Official Medal Table'!$G:$G,'Each Gender Events'!$A4,'Official Medal Table'!$C:$C,'Each Gender Events'!F$1,'Official Medal Table'!$E:$E,"Mixed")*'Medal values'!$B$2/2
+ COUNTIFS('Official Medal Table'!$H:$H,'Each Gender Events'!$A4,'Official Medal Table'!$C:$C,'Each Gender Events'!F$1,'Official Medal Table'!$E:$E,"Mixed")*'Medal values'!$B$3/2
+ COUNTIFS('Official Medal Table'!$I:$I,'Each Gender Events'!$A4,'Official Medal Table'!$C:$C,'Each Gender Events'!F$1,'Official Medal Table'!$E:$E,"Mixed")*'Medal values'!$B$3/2</f>
        <v>0</v>
      </c>
      <c r="G4">
        <f>COUNTIFS('Official Medal Table'!$F:$F,'Each Gender Events'!$A4,'Official Medal Table'!$C:$C,'Each Gender Events'!G$1,'Official Medal Table'!$E:$E,'Each Gender Events'!G$2)*'Medal values'!$B$1
+ COUNTIFS('Official Medal Table'!$G:$G,'Each Gender Events'!$A4,'Official Medal Table'!$C:$C,'Each Gender Events'!G$1,'Official Medal Table'!$E:$E,'Each Gender Events'!G$2)*'Medal values'!$B$2
+ COUNTIFS('Official Medal Table'!$H:$H,'Each Gender Events'!$A4,'Official Medal Table'!$C:$C,'Each Gender Events'!G$1,'Official Medal Table'!$E:$E,'Each Gender Events'!G$2)*'Medal values'!$B$3
+ COUNTIFS('Official Medal Table'!$I:$I,'Each Gender Events'!$A4,'Official Medal Table'!$C:$C,'Each Gender Events'!G$1,'Official Medal Table'!$E:$E,'Each Gender Events'!G$2)*'Medal values'!$B$3
+ COUNTIFS('Official Medal Table'!$F:$F,'Each Gender Events'!$A4,'Official Medal Table'!$C:$C,'Each Gender Events'!G$1,'Official Medal Table'!$E:$E,"Mixed")*'Medal values'!$B$1/2
+ COUNTIFS('Official Medal Table'!$G:$G,'Each Gender Events'!$A4,'Official Medal Table'!$C:$C,'Each Gender Events'!G$1,'Official Medal Table'!$E:$E,"Mixed")*'Medal values'!$B$2/2
+ COUNTIFS('Official Medal Table'!$H:$H,'Each Gender Events'!$A4,'Official Medal Table'!$C:$C,'Each Gender Events'!G$1,'Official Medal Table'!$E:$E,"Mixed")*'Medal values'!$B$3/2
+ COUNTIFS('Official Medal Table'!$I:$I,'Each Gender Events'!$A4,'Official Medal Table'!$C:$C,'Each Gender Events'!G$1,'Official Medal Table'!$E:$E,"Mixed")*'Medal values'!$B$3/2</f>
        <v>0</v>
      </c>
      <c r="H4">
        <f>COUNTIFS('Official Medal Table'!$F:$F,'Each Gender Events'!$A4,'Official Medal Table'!$C:$C,'Each Gender Events'!H$1,'Official Medal Table'!$E:$E,'Each Gender Events'!H$2)*'Medal values'!$B$1
+ COUNTIFS('Official Medal Table'!$G:$G,'Each Gender Events'!$A4,'Official Medal Table'!$C:$C,'Each Gender Events'!H$1,'Official Medal Table'!$E:$E,'Each Gender Events'!H$2)*'Medal values'!$B$2
+ COUNTIFS('Official Medal Table'!$H:$H,'Each Gender Events'!$A4,'Official Medal Table'!$C:$C,'Each Gender Events'!H$1,'Official Medal Table'!$E:$E,'Each Gender Events'!H$2)*'Medal values'!$B$3
+ COUNTIFS('Official Medal Table'!$I:$I,'Each Gender Events'!$A4,'Official Medal Table'!$C:$C,'Each Gender Events'!H$1,'Official Medal Table'!$E:$E,'Each Gender Events'!H$2)*'Medal values'!$B$3
+ COUNTIFS('Official Medal Table'!$F:$F,'Each Gender Events'!$A4,'Official Medal Table'!$C:$C,'Each Gender Events'!H$1,'Official Medal Table'!$E:$E,"Mixed")*'Medal values'!$B$1/2
+ COUNTIFS('Official Medal Table'!$G:$G,'Each Gender Events'!$A4,'Official Medal Table'!$C:$C,'Each Gender Events'!H$1,'Official Medal Table'!$E:$E,"Mixed")*'Medal values'!$B$2/2
+ COUNTIFS('Official Medal Table'!$H:$H,'Each Gender Events'!$A4,'Official Medal Table'!$C:$C,'Each Gender Events'!H$1,'Official Medal Table'!$E:$E,"Mixed")*'Medal values'!$B$3/2
+ COUNTIFS('Official Medal Table'!$I:$I,'Each Gender Events'!$A4,'Official Medal Table'!$C:$C,'Each Gender Events'!H$1,'Official Medal Table'!$E:$E,"Mixed")*'Medal values'!$B$3/2</f>
        <v>0</v>
      </c>
      <c r="I4">
        <f>COUNTIFS('Official Medal Table'!$F:$F,'Each Gender Events'!$A4,'Official Medal Table'!$C:$C,'Each Gender Events'!I$1,'Official Medal Table'!$E:$E,'Each Gender Events'!I$2)*'Medal values'!$B$1
+ COUNTIFS('Official Medal Table'!$G:$G,'Each Gender Events'!$A4,'Official Medal Table'!$C:$C,'Each Gender Events'!I$1,'Official Medal Table'!$E:$E,'Each Gender Events'!I$2)*'Medal values'!$B$2
+ COUNTIFS('Official Medal Table'!$H:$H,'Each Gender Events'!$A4,'Official Medal Table'!$C:$C,'Each Gender Events'!I$1,'Official Medal Table'!$E:$E,'Each Gender Events'!I$2)*'Medal values'!$B$3
+ COUNTIFS('Official Medal Table'!$I:$I,'Each Gender Events'!$A4,'Official Medal Table'!$C:$C,'Each Gender Events'!I$1,'Official Medal Table'!$E:$E,'Each Gender Events'!I$2)*'Medal values'!$B$3
+ COUNTIFS('Official Medal Table'!$F:$F,'Each Gender Events'!$A4,'Official Medal Table'!$C:$C,'Each Gender Events'!I$1,'Official Medal Table'!$E:$E,"Mixed")*'Medal values'!$B$1/2
+ COUNTIFS('Official Medal Table'!$G:$G,'Each Gender Events'!$A4,'Official Medal Table'!$C:$C,'Each Gender Events'!I$1,'Official Medal Table'!$E:$E,"Mixed")*'Medal values'!$B$2/2
+ COUNTIFS('Official Medal Table'!$H:$H,'Each Gender Events'!$A4,'Official Medal Table'!$C:$C,'Each Gender Events'!I$1,'Official Medal Table'!$E:$E,"Mixed")*'Medal values'!$B$3/2
+ COUNTIFS('Official Medal Table'!$I:$I,'Each Gender Events'!$A4,'Official Medal Table'!$C:$C,'Each Gender Events'!I$1,'Official Medal Table'!$E:$E,"Mixed")*'Medal values'!$B$3/2</f>
        <v>0</v>
      </c>
      <c r="J4">
        <f>COUNTIFS('Official Medal Table'!$F:$F,'Each Gender Events'!$A4,'Official Medal Table'!$C:$C,'Each Gender Events'!J$1,'Official Medal Table'!$E:$E,'Each Gender Events'!J$2)*'Medal values'!$B$1
+ COUNTIFS('Official Medal Table'!$G:$G,'Each Gender Events'!$A4,'Official Medal Table'!$C:$C,'Each Gender Events'!J$1,'Official Medal Table'!$E:$E,'Each Gender Events'!J$2)*'Medal values'!$B$2
+ COUNTIFS('Official Medal Table'!$H:$H,'Each Gender Events'!$A4,'Official Medal Table'!$C:$C,'Each Gender Events'!J$1,'Official Medal Table'!$E:$E,'Each Gender Events'!J$2)*'Medal values'!$B$3
+ COUNTIFS('Official Medal Table'!$I:$I,'Each Gender Events'!$A4,'Official Medal Table'!$C:$C,'Each Gender Events'!J$1,'Official Medal Table'!$E:$E,'Each Gender Events'!J$2)*'Medal values'!$B$3
+ COUNTIFS('Official Medal Table'!$F:$F,'Each Gender Events'!$A4,'Official Medal Table'!$C:$C,'Each Gender Events'!J$1,'Official Medal Table'!$E:$E,"Mixed")*'Medal values'!$B$1/2
+ COUNTIFS('Official Medal Table'!$G:$G,'Each Gender Events'!$A4,'Official Medal Table'!$C:$C,'Each Gender Events'!J$1,'Official Medal Table'!$E:$E,"Mixed")*'Medal values'!$B$2/2
+ COUNTIFS('Official Medal Table'!$H:$H,'Each Gender Events'!$A4,'Official Medal Table'!$C:$C,'Each Gender Events'!J$1,'Official Medal Table'!$E:$E,"Mixed")*'Medal values'!$B$3/2
+ COUNTIFS('Official Medal Table'!$I:$I,'Each Gender Events'!$A4,'Official Medal Table'!$C:$C,'Each Gender Events'!J$1,'Official Medal Table'!$E:$E,"Mixed")*'Medal values'!$B$3/2</f>
        <v>0</v>
      </c>
      <c r="K4">
        <f>COUNTIFS('Official Medal Table'!$F:$F,'Each Gender Events'!$A4,'Official Medal Table'!$C:$C,'Each Gender Events'!K$1,'Official Medal Table'!$E:$E,'Each Gender Events'!K$2)*'Medal values'!$B$1
+ COUNTIFS('Official Medal Table'!$G:$G,'Each Gender Events'!$A4,'Official Medal Table'!$C:$C,'Each Gender Events'!K$1,'Official Medal Table'!$E:$E,'Each Gender Events'!K$2)*'Medal values'!$B$2
+ COUNTIFS('Official Medal Table'!$H:$H,'Each Gender Events'!$A4,'Official Medal Table'!$C:$C,'Each Gender Events'!K$1,'Official Medal Table'!$E:$E,'Each Gender Events'!K$2)*'Medal values'!$B$3
+ COUNTIFS('Official Medal Table'!$I:$I,'Each Gender Events'!$A4,'Official Medal Table'!$C:$C,'Each Gender Events'!K$1,'Official Medal Table'!$E:$E,'Each Gender Events'!K$2)*'Medal values'!$B$3
+ COUNTIFS('Official Medal Table'!$F:$F,'Each Gender Events'!$A4,'Official Medal Table'!$C:$C,'Each Gender Events'!K$1,'Official Medal Table'!$E:$E,"Mixed")*'Medal values'!$B$1/2
+ COUNTIFS('Official Medal Table'!$G:$G,'Each Gender Events'!$A4,'Official Medal Table'!$C:$C,'Each Gender Events'!K$1,'Official Medal Table'!$E:$E,"Mixed")*'Medal values'!$B$2/2
+ COUNTIFS('Official Medal Table'!$H:$H,'Each Gender Events'!$A4,'Official Medal Table'!$C:$C,'Each Gender Events'!K$1,'Official Medal Table'!$E:$E,"Mixed")*'Medal values'!$B$3/2
+ COUNTIFS('Official Medal Table'!$I:$I,'Each Gender Events'!$A4,'Official Medal Table'!$C:$C,'Each Gender Events'!K$1,'Official Medal Table'!$E:$E,"Mixed")*'Medal values'!$B$3/2</f>
        <v>0</v>
      </c>
      <c r="L4">
        <f>COUNTIFS('Official Medal Table'!$F:$F,'Each Gender Events'!$A4,'Official Medal Table'!$C:$C,'Each Gender Events'!L$1,'Official Medal Table'!$E:$E,'Each Gender Events'!L$2)*'Medal values'!$B$1
+ COUNTIFS('Official Medal Table'!$G:$G,'Each Gender Events'!$A4,'Official Medal Table'!$C:$C,'Each Gender Events'!L$1,'Official Medal Table'!$E:$E,'Each Gender Events'!L$2)*'Medal values'!$B$2
+ COUNTIFS('Official Medal Table'!$H:$H,'Each Gender Events'!$A4,'Official Medal Table'!$C:$C,'Each Gender Events'!L$1,'Official Medal Table'!$E:$E,'Each Gender Events'!L$2)*'Medal values'!$B$3
+ COUNTIFS('Official Medal Table'!$I:$I,'Each Gender Events'!$A4,'Official Medal Table'!$C:$C,'Each Gender Events'!L$1,'Official Medal Table'!$E:$E,'Each Gender Events'!L$2)*'Medal values'!$B$3
+ COUNTIFS('Official Medal Table'!$F:$F,'Each Gender Events'!$A4,'Official Medal Table'!$C:$C,'Each Gender Events'!L$1,'Official Medal Table'!$E:$E,"Mixed")*'Medal values'!$B$1/2
+ COUNTIFS('Official Medal Table'!$G:$G,'Each Gender Events'!$A4,'Official Medal Table'!$C:$C,'Each Gender Events'!L$1,'Official Medal Table'!$E:$E,"Mixed")*'Medal values'!$B$2/2
+ COUNTIFS('Official Medal Table'!$H:$H,'Each Gender Events'!$A4,'Official Medal Table'!$C:$C,'Each Gender Events'!L$1,'Official Medal Table'!$E:$E,"Mixed")*'Medal values'!$B$3/2
+ COUNTIFS('Official Medal Table'!$I:$I,'Each Gender Events'!$A4,'Official Medal Table'!$C:$C,'Each Gender Events'!L$1,'Official Medal Table'!$E:$E,"Mixed")*'Medal values'!$B$3/2</f>
        <v>0</v>
      </c>
      <c r="M4">
        <f>COUNTIFS('Official Medal Table'!$F:$F,'Each Gender Events'!$A4,'Official Medal Table'!$C:$C,'Each Gender Events'!M$1,'Official Medal Table'!$E:$E,'Each Gender Events'!M$2)*'Medal values'!$B$1
+ COUNTIFS('Official Medal Table'!$G:$G,'Each Gender Events'!$A4,'Official Medal Table'!$C:$C,'Each Gender Events'!M$1,'Official Medal Table'!$E:$E,'Each Gender Events'!M$2)*'Medal values'!$B$2
+ COUNTIFS('Official Medal Table'!$H:$H,'Each Gender Events'!$A4,'Official Medal Table'!$C:$C,'Each Gender Events'!M$1,'Official Medal Table'!$E:$E,'Each Gender Events'!M$2)*'Medal values'!$B$3
+ COUNTIFS('Official Medal Table'!$I:$I,'Each Gender Events'!$A4,'Official Medal Table'!$C:$C,'Each Gender Events'!M$1,'Official Medal Table'!$E:$E,'Each Gender Events'!M$2)*'Medal values'!$B$3
+ COUNTIFS('Official Medal Table'!$F:$F,'Each Gender Events'!$A4,'Official Medal Table'!$C:$C,'Each Gender Events'!M$1,'Official Medal Table'!$E:$E,"Mixed")*'Medal values'!$B$1/2
+ COUNTIFS('Official Medal Table'!$G:$G,'Each Gender Events'!$A4,'Official Medal Table'!$C:$C,'Each Gender Events'!M$1,'Official Medal Table'!$E:$E,"Mixed")*'Medal values'!$B$2/2
+ COUNTIFS('Official Medal Table'!$H:$H,'Each Gender Events'!$A4,'Official Medal Table'!$C:$C,'Each Gender Events'!M$1,'Official Medal Table'!$E:$E,"Mixed")*'Medal values'!$B$3/2
+ COUNTIFS('Official Medal Table'!$I:$I,'Each Gender Events'!$A4,'Official Medal Table'!$C:$C,'Each Gender Events'!M$1,'Official Medal Table'!$E:$E,"Mixed")*'Medal values'!$B$3/2</f>
        <v>0</v>
      </c>
      <c r="N4">
        <f>COUNTIFS('Official Medal Table'!$F:$F,'Each Gender Events'!$A4,'Official Medal Table'!$C:$C,'Each Gender Events'!N$1,'Official Medal Table'!$E:$E,'Each Gender Events'!N$2)*'Medal values'!$B$1
+ COUNTIFS('Official Medal Table'!$G:$G,'Each Gender Events'!$A4,'Official Medal Table'!$C:$C,'Each Gender Events'!N$1,'Official Medal Table'!$E:$E,'Each Gender Events'!N$2)*'Medal values'!$B$2
+ COUNTIFS('Official Medal Table'!$H:$H,'Each Gender Events'!$A4,'Official Medal Table'!$C:$C,'Each Gender Events'!N$1,'Official Medal Table'!$E:$E,'Each Gender Events'!N$2)*'Medal values'!$B$3
+ COUNTIFS('Official Medal Table'!$I:$I,'Each Gender Events'!$A4,'Official Medal Table'!$C:$C,'Each Gender Events'!N$1,'Official Medal Table'!$E:$E,'Each Gender Events'!N$2)*'Medal values'!$B$3
+ COUNTIFS('Official Medal Table'!$F:$F,'Each Gender Events'!$A4,'Official Medal Table'!$C:$C,'Each Gender Events'!N$1,'Official Medal Table'!$E:$E,"Mixed")*'Medal values'!$B$1/2
+ COUNTIFS('Official Medal Table'!$G:$G,'Each Gender Events'!$A4,'Official Medal Table'!$C:$C,'Each Gender Events'!N$1,'Official Medal Table'!$E:$E,"Mixed")*'Medal values'!$B$2/2
+ COUNTIFS('Official Medal Table'!$H:$H,'Each Gender Events'!$A4,'Official Medal Table'!$C:$C,'Each Gender Events'!N$1,'Official Medal Table'!$E:$E,"Mixed")*'Medal values'!$B$3/2
+ COUNTIFS('Official Medal Table'!$I:$I,'Each Gender Events'!$A4,'Official Medal Table'!$C:$C,'Each Gender Events'!N$1,'Official Medal Table'!$E:$E,"Mixed")*'Medal values'!$B$3/2</f>
        <v>0</v>
      </c>
      <c r="O4">
        <f>COUNTIFS('Official Medal Table'!$F:$F,'Each Gender Events'!$A4,'Official Medal Table'!$C:$C,'Each Gender Events'!O$1,'Official Medal Table'!$E:$E,'Each Gender Events'!O$2)*'Medal values'!$B$1
+ COUNTIFS('Official Medal Table'!$G:$G,'Each Gender Events'!$A4,'Official Medal Table'!$C:$C,'Each Gender Events'!O$1,'Official Medal Table'!$E:$E,'Each Gender Events'!O$2)*'Medal values'!$B$2
+ COUNTIFS('Official Medal Table'!$H:$H,'Each Gender Events'!$A4,'Official Medal Table'!$C:$C,'Each Gender Events'!O$1,'Official Medal Table'!$E:$E,'Each Gender Events'!O$2)*'Medal values'!$B$3
+ COUNTIFS('Official Medal Table'!$I:$I,'Each Gender Events'!$A4,'Official Medal Table'!$C:$C,'Each Gender Events'!O$1,'Official Medal Table'!$E:$E,'Each Gender Events'!O$2)*'Medal values'!$B$3
+ COUNTIFS('Official Medal Table'!$F:$F,'Each Gender Events'!$A4,'Official Medal Table'!$C:$C,'Each Gender Events'!O$1,'Official Medal Table'!$E:$E,"Mixed")*'Medal values'!$B$1/2
+ COUNTIFS('Official Medal Table'!$G:$G,'Each Gender Events'!$A4,'Official Medal Table'!$C:$C,'Each Gender Events'!O$1,'Official Medal Table'!$E:$E,"Mixed")*'Medal values'!$B$2/2
+ COUNTIFS('Official Medal Table'!$H:$H,'Each Gender Events'!$A4,'Official Medal Table'!$C:$C,'Each Gender Events'!O$1,'Official Medal Table'!$E:$E,"Mixed")*'Medal values'!$B$3/2
+ COUNTIFS('Official Medal Table'!$I:$I,'Each Gender Events'!$A4,'Official Medal Table'!$C:$C,'Each Gender Events'!O$1,'Official Medal Table'!$E:$E,"Mixed")*'Medal values'!$B$3/2</f>
        <v>0</v>
      </c>
      <c r="P4">
        <f>COUNTIFS('Official Medal Table'!$F:$F,'Each Gender Events'!$A4,'Official Medal Table'!$C:$C,'Each Gender Events'!P$1,'Official Medal Table'!$E:$E,'Each Gender Events'!P$2)*'Medal values'!$B$1
+ COUNTIFS('Official Medal Table'!$G:$G,'Each Gender Events'!$A4,'Official Medal Table'!$C:$C,'Each Gender Events'!P$1,'Official Medal Table'!$E:$E,'Each Gender Events'!P$2)*'Medal values'!$B$2
+ COUNTIFS('Official Medal Table'!$H:$H,'Each Gender Events'!$A4,'Official Medal Table'!$C:$C,'Each Gender Events'!P$1,'Official Medal Table'!$E:$E,'Each Gender Events'!P$2)*'Medal values'!$B$3
+ COUNTIFS('Official Medal Table'!$I:$I,'Each Gender Events'!$A4,'Official Medal Table'!$C:$C,'Each Gender Events'!P$1,'Official Medal Table'!$E:$E,'Each Gender Events'!P$2)*'Medal values'!$B$3
+ COUNTIFS('Official Medal Table'!$F:$F,'Each Gender Events'!$A4,'Official Medal Table'!$C:$C,'Each Gender Events'!P$1,'Official Medal Table'!$E:$E,"Mixed")*'Medal values'!$B$1/2
+ COUNTIFS('Official Medal Table'!$G:$G,'Each Gender Events'!$A4,'Official Medal Table'!$C:$C,'Each Gender Events'!P$1,'Official Medal Table'!$E:$E,"Mixed")*'Medal values'!$B$2/2
+ COUNTIFS('Official Medal Table'!$H:$H,'Each Gender Events'!$A4,'Official Medal Table'!$C:$C,'Each Gender Events'!P$1,'Official Medal Table'!$E:$E,"Mixed")*'Medal values'!$B$3/2
+ COUNTIFS('Official Medal Table'!$I:$I,'Each Gender Events'!$A4,'Official Medal Table'!$C:$C,'Each Gender Events'!P$1,'Official Medal Table'!$E:$E,"Mixed")*'Medal values'!$B$3/2</f>
        <v>0</v>
      </c>
      <c r="Q4">
        <f>COUNTIFS('Official Medal Table'!$F:$F,'Each Gender Events'!$A4,'Official Medal Table'!$C:$C,'Each Gender Events'!Q$1,'Official Medal Table'!$E:$E,'Each Gender Events'!Q$2)*'Medal values'!$B$1
+ COUNTIFS('Official Medal Table'!$G:$G,'Each Gender Events'!$A4,'Official Medal Table'!$C:$C,'Each Gender Events'!Q$1,'Official Medal Table'!$E:$E,'Each Gender Events'!Q$2)*'Medal values'!$B$2
+ COUNTIFS('Official Medal Table'!$H:$H,'Each Gender Events'!$A4,'Official Medal Table'!$C:$C,'Each Gender Events'!Q$1,'Official Medal Table'!$E:$E,'Each Gender Events'!Q$2)*'Medal values'!$B$3
+ COUNTIFS('Official Medal Table'!$I:$I,'Each Gender Events'!$A4,'Official Medal Table'!$C:$C,'Each Gender Events'!Q$1,'Official Medal Table'!$E:$E,'Each Gender Events'!Q$2)*'Medal values'!$B$3
+ COUNTIFS('Official Medal Table'!$F:$F,'Each Gender Events'!$A4,'Official Medal Table'!$C:$C,'Each Gender Events'!Q$1,'Official Medal Table'!$E:$E,"Mixed")*'Medal values'!$B$1/2
+ COUNTIFS('Official Medal Table'!$G:$G,'Each Gender Events'!$A4,'Official Medal Table'!$C:$C,'Each Gender Events'!Q$1,'Official Medal Table'!$E:$E,"Mixed")*'Medal values'!$B$2/2
+ COUNTIFS('Official Medal Table'!$H:$H,'Each Gender Events'!$A4,'Official Medal Table'!$C:$C,'Each Gender Events'!Q$1,'Official Medal Table'!$E:$E,"Mixed")*'Medal values'!$B$3/2
+ COUNTIFS('Official Medal Table'!$I:$I,'Each Gender Events'!$A4,'Official Medal Table'!$C:$C,'Each Gender Events'!Q$1,'Official Medal Table'!$E:$E,"Mixed")*'Medal values'!$B$3/2</f>
        <v>0</v>
      </c>
      <c r="R4">
        <f>COUNTIFS('Official Medal Table'!$F:$F,'Each Gender Events'!$A4,'Official Medal Table'!$C:$C,'Each Gender Events'!R$1,'Official Medal Table'!$E:$E,'Each Gender Events'!R$2)*'Medal values'!$B$1
+ COUNTIFS('Official Medal Table'!$G:$G,'Each Gender Events'!$A4,'Official Medal Table'!$C:$C,'Each Gender Events'!R$1,'Official Medal Table'!$E:$E,'Each Gender Events'!R$2)*'Medal values'!$B$2
+ COUNTIFS('Official Medal Table'!$H:$H,'Each Gender Events'!$A4,'Official Medal Table'!$C:$C,'Each Gender Events'!R$1,'Official Medal Table'!$E:$E,'Each Gender Events'!R$2)*'Medal values'!$B$3
+ COUNTIFS('Official Medal Table'!$I:$I,'Each Gender Events'!$A4,'Official Medal Table'!$C:$C,'Each Gender Events'!R$1,'Official Medal Table'!$E:$E,'Each Gender Events'!R$2)*'Medal values'!$B$3
+ COUNTIFS('Official Medal Table'!$F:$F,'Each Gender Events'!$A4,'Official Medal Table'!$C:$C,'Each Gender Events'!R$1,'Official Medal Table'!$E:$E,"Mixed")*'Medal values'!$B$1/2
+ COUNTIFS('Official Medal Table'!$G:$G,'Each Gender Events'!$A4,'Official Medal Table'!$C:$C,'Each Gender Events'!R$1,'Official Medal Table'!$E:$E,"Mixed")*'Medal values'!$B$2/2
+ COUNTIFS('Official Medal Table'!$H:$H,'Each Gender Events'!$A4,'Official Medal Table'!$C:$C,'Each Gender Events'!R$1,'Official Medal Table'!$E:$E,"Mixed")*'Medal values'!$B$3/2
+ COUNTIFS('Official Medal Table'!$I:$I,'Each Gender Events'!$A4,'Official Medal Table'!$C:$C,'Each Gender Events'!R$1,'Official Medal Table'!$E:$E,"Mixed")*'Medal values'!$B$3/2</f>
        <v>0</v>
      </c>
      <c r="S4">
        <f>COUNTIFS('Official Medal Table'!$F:$F,'Each Gender Events'!$A4,'Official Medal Table'!$C:$C,'Each Gender Events'!S$1,'Official Medal Table'!$E:$E,'Each Gender Events'!S$2)*'Medal values'!$B$1
+ COUNTIFS('Official Medal Table'!$G:$G,'Each Gender Events'!$A4,'Official Medal Table'!$C:$C,'Each Gender Events'!S$1,'Official Medal Table'!$E:$E,'Each Gender Events'!S$2)*'Medal values'!$B$2
+ COUNTIFS('Official Medal Table'!$H:$H,'Each Gender Events'!$A4,'Official Medal Table'!$C:$C,'Each Gender Events'!S$1,'Official Medal Table'!$E:$E,'Each Gender Events'!S$2)*'Medal values'!$B$3
+ COUNTIFS('Official Medal Table'!$I:$I,'Each Gender Events'!$A4,'Official Medal Table'!$C:$C,'Each Gender Events'!S$1,'Official Medal Table'!$E:$E,'Each Gender Events'!S$2)*'Medal values'!$B$3
+ COUNTIFS('Official Medal Table'!$F:$F,'Each Gender Events'!$A4,'Official Medal Table'!$C:$C,'Each Gender Events'!S$1,'Official Medal Table'!$E:$E,"Mixed")*'Medal values'!$B$1/2
+ COUNTIFS('Official Medal Table'!$G:$G,'Each Gender Events'!$A4,'Official Medal Table'!$C:$C,'Each Gender Events'!S$1,'Official Medal Table'!$E:$E,"Mixed")*'Medal values'!$B$2/2
+ COUNTIFS('Official Medal Table'!$H:$H,'Each Gender Events'!$A4,'Official Medal Table'!$C:$C,'Each Gender Events'!S$1,'Official Medal Table'!$E:$E,"Mixed")*'Medal values'!$B$3/2
+ COUNTIFS('Official Medal Table'!$I:$I,'Each Gender Events'!$A4,'Official Medal Table'!$C:$C,'Each Gender Events'!S$1,'Official Medal Table'!$E:$E,"Mixed")*'Medal values'!$B$3/2</f>
        <v>0</v>
      </c>
      <c r="T4">
        <f>COUNTIFS('Official Medal Table'!$F:$F,'Each Gender Events'!$A4,'Official Medal Table'!$C:$C,'Each Gender Events'!T$1,'Official Medal Table'!$E:$E,'Each Gender Events'!T$2)*'Medal values'!$B$1
+ COUNTIFS('Official Medal Table'!$G:$G,'Each Gender Events'!$A4,'Official Medal Table'!$C:$C,'Each Gender Events'!T$1,'Official Medal Table'!$E:$E,'Each Gender Events'!T$2)*'Medal values'!$B$2
+ COUNTIFS('Official Medal Table'!$H:$H,'Each Gender Events'!$A4,'Official Medal Table'!$C:$C,'Each Gender Events'!T$1,'Official Medal Table'!$E:$E,'Each Gender Events'!T$2)*'Medal values'!$B$3
+ COUNTIFS('Official Medal Table'!$I:$I,'Each Gender Events'!$A4,'Official Medal Table'!$C:$C,'Each Gender Events'!T$1,'Official Medal Table'!$E:$E,'Each Gender Events'!T$2)*'Medal values'!$B$3
+ COUNTIFS('Official Medal Table'!$F:$F,'Each Gender Events'!$A4,'Official Medal Table'!$C:$C,'Each Gender Events'!T$1,'Official Medal Table'!$E:$E,"Mixed")*'Medal values'!$B$1/2
+ COUNTIFS('Official Medal Table'!$G:$G,'Each Gender Events'!$A4,'Official Medal Table'!$C:$C,'Each Gender Events'!T$1,'Official Medal Table'!$E:$E,"Mixed")*'Medal values'!$B$2/2
+ COUNTIFS('Official Medal Table'!$H:$H,'Each Gender Events'!$A4,'Official Medal Table'!$C:$C,'Each Gender Events'!T$1,'Official Medal Table'!$E:$E,"Mixed")*'Medal values'!$B$3/2
+ COUNTIFS('Official Medal Table'!$I:$I,'Each Gender Events'!$A4,'Official Medal Table'!$C:$C,'Each Gender Events'!T$1,'Official Medal Table'!$E:$E,"Mixed")*'Medal values'!$B$3/2</f>
        <v>0</v>
      </c>
      <c r="U4">
        <f>COUNTIFS('Official Medal Table'!$F:$F,'Each Gender Events'!$A4,'Official Medal Table'!$C:$C,'Each Gender Events'!U$1,'Official Medal Table'!$E:$E,'Each Gender Events'!U$2)*'Medal values'!$B$1
+ COUNTIFS('Official Medal Table'!$G:$G,'Each Gender Events'!$A4,'Official Medal Table'!$C:$C,'Each Gender Events'!U$1,'Official Medal Table'!$E:$E,'Each Gender Events'!U$2)*'Medal values'!$B$2
+ COUNTIFS('Official Medal Table'!$H:$H,'Each Gender Events'!$A4,'Official Medal Table'!$C:$C,'Each Gender Events'!U$1,'Official Medal Table'!$E:$E,'Each Gender Events'!U$2)*'Medal values'!$B$3
+ COUNTIFS('Official Medal Table'!$I:$I,'Each Gender Events'!$A4,'Official Medal Table'!$C:$C,'Each Gender Events'!U$1,'Official Medal Table'!$E:$E,'Each Gender Events'!U$2)*'Medal values'!$B$3
+ COUNTIFS('Official Medal Table'!$F:$F,'Each Gender Events'!$A4,'Official Medal Table'!$C:$C,'Each Gender Events'!U$1,'Official Medal Table'!$E:$E,"Mixed")*'Medal values'!$B$1/2
+ COUNTIFS('Official Medal Table'!$G:$G,'Each Gender Events'!$A4,'Official Medal Table'!$C:$C,'Each Gender Events'!U$1,'Official Medal Table'!$E:$E,"Mixed")*'Medal values'!$B$2/2
+ COUNTIFS('Official Medal Table'!$H:$H,'Each Gender Events'!$A4,'Official Medal Table'!$C:$C,'Each Gender Events'!U$1,'Official Medal Table'!$E:$E,"Mixed")*'Medal values'!$B$3/2
+ COUNTIFS('Official Medal Table'!$I:$I,'Each Gender Events'!$A4,'Official Medal Table'!$C:$C,'Each Gender Events'!U$1,'Official Medal Table'!$E:$E,"Mixed")*'Medal values'!$B$3/2</f>
        <v>0</v>
      </c>
      <c r="V4">
        <f>COUNTIFS('Official Medal Table'!$F:$F,'Each Gender Events'!$A4,'Official Medal Table'!$C:$C,'Each Gender Events'!V$1,'Official Medal Table'!$E:$E,'Each Gender Events'!V$2)*'Medal values'!$B$1
+ COUNTIFS('Official Medal Table'!$G:$G,'Each Gender Events'!$A4,'Official Medal Table'!$C:$C,'Each Gender Events'!V$1,'Official Medal Table'!$E:$E,'Each Gender Events'!V$2)*'Medal values'!$B$2
+ COUNTIFS('Official Medal Table'!$H:$H,'Each Gender Events'!$A4,'Official Medal Table'!$C:$C,'Each Gender Events'!V$1,'Official Medal Table'!$E:$E,'Each Gender Events'!V$2)*'Medal values'!$B$3
+ COUNTIFS('Official Medal Table'!$I:$I,'Each Gender Events'!$A4,'Official Medal Table'!$C:$C,'Each Gender Events'!V$1,'Official Medal Table'!$E:$E,'Each Gender Events'!V$2)*'Medal values'!$B$3
+ COUNTIFS('Official Medal Table'!$F:$F,'Each Gender Events'!$A4,'Official Medal Table'!$C:$C,'Each Gender Events'!V$1,'Official Medal Table'!$E:$E,"Mixed")*'Medal values'!$B$1/2
+ COUNTIFS('Official Medal Table'!$G:$G,'Each Gender Events'!$A4,'Official Medal Table'!$C:$C,'Each Gender Events'!V$1,'Official Medal Table'!$E:$E,"Mixed")*'Medal values'!$B$2/2
+ COUNTIFS('Official Medal Table'!$H:$H,'Each Gender Events'!$A4,'Official Medal Table'!$C:$C,'Each Gender Events'!V$1,'Official Medal Table'!$E:$E,"Mixed")*'Medal values'!$B$3/2
+ COUNTIFS('Official Medal Table'!$I:$I,'Each Gender Events'!$A4,'Official Medal Table'!$C:$C,'Each Gender Events'!V$1,'Official Medal Table'!$E:$E,"Mixed")*'Medal values'!$B$3/2</f>
        <v>0</v>
      </c>
      <c r="W4">
        <f>COUNTIFS('Official Medal Table'!$F:$F,'Each Gender Events'!$A4,'Official Medal Table'!$C:$C,'Each Gender Events'!W$1,'Official Medal Table'!$E:$E,'Each Gender Events'!W$2)*'Medal values'!$B$1
+ COUNTIFS('Official Medal Table'!$G:$G,'Each Gender Events'!$A4,'Official Medal Table'!$C:$C,'Each Gender Events'!W$1,'Official Medal Table'!$E:$E,'Each Gender Events'!W$2)*'Medal values'!$B$2
+ COUNTIFS('Official Medal Table'!$H:$H,'Each Gender Events'!$A4,'Official Medal Table'!$C:$C,'Each Gender Events'!W$1,'Official Medal Table'!$E:$E,'Each Gender Events'!W$2)*'Medal values'!$B$3
+ COUNTIFS('Official Medal Table'!$I:$I,'Each Gender Events'!$A4,'Official Medal Table'!$C:$C,'Each Gender Events'!W$1,'Official Medal Table'!$E:$E,'Each Gender Events'!W$2)*'Medal values'!$B$3
+ COUNTIFS('Official Medal Table'!$F:$F,'Each Gender Events'!$A4,'Official Medal Table'!$C:$C,'Each Gender Events'!W$1,'Official Medal Table'!$E:$E,"Mixed")*'Medal values'!$B$1/2
+ COUNTIFS('Official Medal Table'!$G:$G,'Each Gender Events'!$A4,'Official Medal Table'!$C:$C,'Each Gender Events'!W$1,'Official Medal Table'!$E:$E,"Mixed")*'Medal values'!$B$2/2
+ COUNTIFS('Official Medal Table'!$H:$H,'Each Gender Events'!$A4,'Official Medal Table'!$C:$C,'Each Gender Events'!W$1,'Official Medal Table'!$E:$E,"Mixed")*'Medal values'!$B$3/2
+ COUNTIFS('Official Medal Table'!$I:$I,'Each Gender Events'!$A4,'Official Medal Table'!$C:$C,'Each Gender Events'!W$1,'Official Medal Table'!$E:$E,"Mixed")*'Medal values'!$B$3/2</f>
        <v>0</v>
      </c>
      <c r="X4">
        <f>COUNTIFS('Official Medal Table'!$F:$F,'Each Gender Events'!$A4,'Official Medal Table'!$C:$C,'Each Gender Events'!X$1,'Official Medal Table'!$E:$E,'Each Gender Events'!X$2)*'Medal values'!$B$1
+ COUNTIFS('Official Medal Table'!$G:$G,'Each Gender Events'!$A4,'Official Medal Table'!$C:$C,'Each Gender Events'!X$1,'Official Medal Table'!$E:$E,'Each Gender Events'!X$2)*'Medal values'!$B$2
+ COUNTIFS('Official Medal Table'!$H:$H,'Each Gender Events'!$A4,'Official Medal Table'!$C:$C,'Each Gender Events'!X$1,'Official Medal Table'!$E:$E,'Each Gender Events'!X$2)*'Medal values'!$B$3
+ COUNTIFS('Official Medal Table'!$I:$I,'Each Gender Events'!$A4,'Official Medal Table'!$C:$C,'Each Gender Events'!X$1,'Official Medal Table'!$E:$E,'Each Gender Events'!X$2)*'Medal values'!$B$3
+ COUNTIFS('Official Medal Table'!$F:$F,'Each Gender Events'!$A4,'Official Medal Table'!$C:$C,'Each Gender Events'!X$1,'Official Medal Table'!$E:$E,"Mixed")*'Medal values'!$B$1/2
+ COUNTIFS('Official Medal Table'!$G:$G,'Each Gender Events'!$A4,'Official Medal Table'!$C:$C,'Each Gender Events'!X$1,'Official Medal Table'!$E:$E,"Mixed")*'Medal values'!$B$2/2
+ COUNTIFS('Official Medal Table'!$H:$H,'Each Gender Events'!$A4,'Official Medal Table'!$C:$C,'Each Gender Events'!X$1,'Official Medal Table'!$E:$E,"Mixed")*'Medal values'!$B$3/2
+ COUNTIFS('Official Medal Table'!$I:$I,'Each Gender Events'!$A4,'Official Medal Table'!$C:$C,'Each Gender Events'!X$1,'Official Medal Table'!$E:$E,"Mixed")*'Medal values'!$B$3/2</f>
        <v>0</v>
      </c>
      <c r="Y4">
        <f>COUNTIFS('Official Medal Table'!$F:$F,'Each Gender Events'!$A4,'Official Medal Table'!$C:$C,'Each Gender Events'!Y$1,'Official Medal Table'!$E:$E,'Each Gender Events'!Y$2)*'Medal values'!$B$1
+ COUNTIFS('Official Medal Table'!$G:$G,'Each Gender Events'!$A4,'Official Medal Table'!$C:$C,'Each Gender Events'!Y$1,'Official Medal Table'!$E:$E,'Each Gender Events'!Y$2)*'Medal values'!$B$2
+ COUNTIFS('Official Medal Table'!$H:$H,'Each Gender Events'!$A4,'Official Medal Table'!$C:$C,'Each Gender Events'!Y$1,'Official Medal Table'!$E:$E,'Each Gender Events'!Y$2)*'Medal values'!$B$3
+ COUNTIFS('Official Medal Table'!$I:$I,'Each Gender Events'!$A4,'Official Medal Table'!$C:$C,'Each Gender Events'!Y$1,'Official Medal Table'!$E:$E,'Each Gender Events'!Y$2)*'Medal values'!$B$3
+ COUNTIFS('Official Medal Table'!$F:$F,'Each Gender Events'!$A4,'Official Medal Table'!$C:$C,'Each Gender Events'!Y$1,'Official Medal Table'!$E:$E,"Mixed")*'Medal values'!$B$1/2
+ COUNTIFS('Official Medal Table'!$G:$G,'Each Gender Events'!$A4,'Official Medal Table'!$C:$C,'Each Gender Events'!Y$1,'Official Medal Table'!$E:$E,"Mixed")*'Medal values'!$B$2/2
+ COUNTIFS('Official Medal Table'!$H:$H,'Each Gender Events'!$A4,'Official Medal Table'!$C:$C,'Each Gender Events'!Y$1,'Official Medal Table'!$E:$E,"Mixed")*'Medal values'!$B$3/2
+ COUNTIFS('Official Medal Table'!$I:$I,'Each Gender Events'!$A4,'Official Medal Table'!$C:$C,'Each Gender Events'!Y$1,'Official Medal Table'!$E:$E,"Mixed")*'Medal values'!$B$3/2</f>
        <v>0</v>
      </c>
      <c r="Z4">
        <f>COUNTIFS('Official Medal Table'!$F:$F,'Each Gender Events'!$A4,'Official Medal Table'!$C:$C,'Each Gender Events'!Z$1,'Official Medal Table'!$E:$E,'Each Gender Events'!Z$2)*'Medal values'!$B$1
+ COUNTIFS('Official Medal Table'!$G:$G,'Each Gender Events'!$A4,'Official Medal Table'!$C:$C,'Each Gender Events'!Z$1,'Official Medal Table'!$E:$E,'Each Gender Events'!Z$2)*'Medal values'!$B$2
+ COUNTIFS('Official Medal Table'!$H:$H,'Each Gender Events'!$A4,'Official Medal Table'!$C:$C,'Each Gender Events'!Z$1,'Official Medal Table'!$E:$E,'Each Gender Events'!Z$2)*'Medal values'!$B$3
+ COUNTIFS('Official Medal Table'!$I:$I,'Each Gender Events'!$A4,'Official Medal Table'!$C:$C,'Each Gender Events'!Z$1,'Official Medal Table'!$E:$E,'Each Gender Events'!Z$2)*'Medal values'!$B$3
+ COUNTIFS('Official Medal Table'!$F:$F,'Each Gender Events'!$A4,'Official Medal Table'!$C:$C,'Each Gender Events'!Z$1,'Official Medal Table'!$E:$E,"Mixed")*'Medal values'!$B$1/2
+ COUNTIFS('Official Medal Table'!$G:$G,'Each Gender Events'!$A4,'Official Medal Table'!$C:$C,'Each Gender Events'!Z$1,'Official Medal Table'!$E:$E,"Mixed")*'Medal values'!$B$2/2
+ COUNTIFS('Official Medal Table'!$H:$H,'Each Gender Events'!$A4,'Official Medal Table'!$C:$C,'Each Gender Events'!Z$1,'Official Medal Table'!$E:$E,"Mixed")*'Medal values'!$B$3/2
+ COUNTIFS('Official Medal Table'!$I:$I,'Each Gender Events'!$A4,'Official Medal Table'!$C:$C,'Each Gender Events'!Z$1,'Official Medal Table'!$E:$E,"Mixed")*'Medal values'!$B$3/2</f>
        <v>0</v>
      </c>
      <c r="AA4">
        <f>COUNTIFS('Official Medal Table'!$F:$F,'Each Gender Events'!$A4,'Official Medal Table'!$C:$C,'Each Gender Events'!AA$1,'Official Medal Table'!$E:$E,'Each Gender Events'!AA$2)*'Medal values'!$B$1
+ COUNTIFS('Official Medal Table'!$G:$G,'Each Gender Events'!$A4,'Official Medal Table'!$C:$C,'Each Gender Events'!AA$1,'Official Medal Table'!$E:$E,'Each Gender Events'!AA$2)*'Medal values'!$B$2
+ COUNTIFS('Official Medal Table'!$H:$H,'Each Gender Events'!$A4,'Official Medal Table'!$C:$C,'Each Gender Events'!AA$1,'Official Medal Table'!$E:$E,'Each Gender Events'!AA$2)*'Medal values'!$B$3
+ COUNTIFS('Official Medal Table'!$I:$I,'Each Gender Events'!$A4,'Official Medal Table'!$C:$C,'Each Gender Events'!AA$1,'Official Medal Table'!$E:$E,'Each Gender Events'!AA$2)*'Medal values'!$B$3
+ COUNTIFS('Official Medal Table'!$F:$F,'Each Gender Events'!$A4,'Official Medal Table'!$C:$C,'Each Gender Events'!AA$1,'Official Medal Table'!$E:$E,"Mixed")*'Medal values'!$B$1/2
+ COUNTIFS('Official Medal Table'!$G:$G,'Each Gender Events'!$A4,'Official Medal Table'!$C:$C,'Each Gender Events'!AA$1,'Official Medal Table'!$E:$E,"Mixed")*'Medal values'!$B$2/2
+ COUNTIFS('Official Medal Table'!$H:$H,'Each Gender Events'!$A4,'Official Medal Table'!$C:$C,'Each Gender Events'!AA$1,'Official Medal Table'!$E:$E,"Mixed")*'Medal values'!$B$3/2
+ COUNTIFS('Official Medal Table'!$I:$I,'Each Gender Events'!$A4,'Official Medal Table'!$C:$C,'Each Gender Events'!AA$1,'Official Medal Table'!$E:$E,"Mixed")*'Medal values'!$B$3/2</f>
        <v>0</v>
      </c>
      <c r="AB4">
        <f>COUNTIFS('Official Medal Table'!$F:$F,'Each Gender Events'!$A4,'Official Medal Table'!$C:$C,'Each Gender Events'!AB$1,'Official Medal Table'!$E:$E,'Each Gender Events'!AB$2)*'Medal values'!$B$1
+ COUNTIFS('Official Medal Table'!$G:$G,'Each Gender Events'!$A4,'Official Medal Table'!$C:$C,'Each Gender Events'!AB$1,'Official Medal Table'!$E:$E,'Each Gender Events'!AB$2)*'Medal values'!$B$2
+ COUNTIFS('Official Medal Table'!$H:$H,'Each Gender Events'!$A4,'Official Medal Table'!$C:$C,'Each Gender Events'!AB$1,'Official Medal Table'!$E:$E,'Each Gender Events'!AB$2)*'Medal values'!$B$3
+ COUNTIFS('Official Medal Table'!$I:$I,'Each Gender Events'!$A4,'Official Medal Table'!$C:$C,'Each Gender Events'!AB$1,'Official Medal Table'!$E:$E,'Each Gender Events'!AB$2)*'Medal values'!$B$3
+ COUNTIFS('Official Medal Table'!$F:$F,'Each Gender Events'!$A4,'Official Medal Table'!$C:$C,'Each Gender Events'!AB$1,'Official Medal Table'!$E:$E,"Mixed")*'Medal values'!$B$1/2
+ COUNTIFS('Official Medal Table'!$G:$G,'Each Gender Events'!$A4,'Official Medal Table'!$C:$C,'Each Gender Events'!AB$1,'Official Medal Table'!$E:$E,"Mixed")*'Medal values'!$B$2/2
+ COUNTIFS('Official Medal Table'!$H:$H,'Each Gender Events'!$A4,'Official Medal Table'!$C:$C,'Each Gender Events'!AB$1,'Official Medal Table'!$E:$E,"Mixed")*'Medal values'!$B$3/2
+ COUNTIFS('Official Medal Table'!$I:$I,'Each Gender Events'!$A4,'Official Medal Table'!$C:$C,'Each Gender Events'!AB$1,'Official Medal Table'!$E:$E,"Mixed")*'Medal values'!$B$3/2</f>
        <v>0</v>
      </c>
      <c r="AC4">
        <f>COUNTIFS('Official Medal Table'!$F:$F,'Each Gender Events'!$A4,'Official Medal Table'!$C:$C,'Each Gender Events'!AC$1,'Official Medal Table'!$E:$E,'Each Gender Events'!AC$2)*'Medal values'!$B$1
+ COUNTIFS('Official Medal Table'!$G:$G,'Each Gender Events'!$A4,'Official Medal Table'!$C:$C,'Each Gender Events'!AC$1,'Official Medal Table'!$E:$E,'Each Gender Events'!AC$2)*'Medal values'!$B$2
+ COUNTIFS('Official Medal Table'!$H:$H,'Each Gender Events'!$A4,'Official Medal Table'!$C:$C,'Each Gender Events'!AC$1,'Official Medal Table'!$E:$E,'Each Gender Events'!AC$2)*'Medal values'!$B$3
+ COUNTIFS('Official Medal Table'!$I:$I,'Each Gender Events'!$A4,'Official Medal Table'!$C:$C,'Each Gender Events'!AC$1,'Official Medal Table'!$E:$E,'Each Gender Events'!AC$2)*'Medal values'!$B$3
+ COUNTIFS('Official Medal Table'!$F:$F,'Each Gender Events'!$A4,'Official Medal Table'!$C:$C,'Each Gender Events'!AC$1,'Official Medal Table'!$E:$E,"Mixed")*'Medal values'!$B$1/2
+ COUNTIFS('Official Medal Table'!$G:$G,'Each Gender Events'!$A4,'Official Medal Table'!$C:$C,'Each Gender Events'!AC$1,'Official Medal Table'!$E:$E,"Mixed")*'Medal values'!$B$2/2
+ COUNTIFS('Official Medal Table'!$H:$H,'Each Gender Events'!$A4,'Official Medal Table'!$C:$C,'Each Gender Events'!AC$1,'Official Medal Table'!$E:$E,"Mixed")*'Medal values'!$B$3/2
+ COUNTIFS('Official Medal Table'!$I:$I,'Each Gender Events'!$A4,'Official Medal Table'!$C:$C,'Each Gender Events'!AC$1,'Official Medal Table'!$E:$E,"Mixed")*'Medal values'!$B$3/2</f>
        <v>0</v>
      </c>
      <c r="AD4">
        <f>COUNTIFS('Official Medal Table'!$F:$F,'Each Gender Events'!$A4,'Official Medal Table'!$C:$C,'Each Gender Events'!AD$1,'Official Medal Table'!$E:$E,'Each Gender Events'!AD$2)*'Medal values'!$B$1
+ COUNTIFS('Official Medal Table'!$G:$G,'Each Gender Events'!$A4,'Official Medal Table'!$C:$C,'Each Gender Events'!AD$1,'Official Medal Table'!$E:$E,'Each Gender Events'!AD$2)*'Medal values'!$B$2
+ COUNTIFS('Official Medal Table'!$H:$H,'Each Gender Events'!$A4,'Official Medal Table'!$C:$C,'Each Gender Events'!AD$1,'Official Medal Table'!$E:$E,'Each Gender Events'!AD$2)*'Medal values'!$B$3
+ COUNTIFS('Official Medal Table'!$I:$I,'Each Gender Events'!$A4,'Official Medal Table'!$C:$C,'Each Gender Events'!AD$1,'Official Medal Table'!$E:$E,'Each Gender Events'!AD$2)*'Medal values'!$B$3
+ COUNTIFS('Official Medal Table'!$F:$F,'Each Gender Events'!$A4,'Official Medal Table'!$C:$C,'Each Gender Events'!AD$1,'Official Medal Table'!$E:$E,"Mixed")*'Medal values'!$B$1/2
+ COUNTIFS('Official Medal Table'!$G:$G,'Each Gender Events'!$A4,'Official Medal Table'!$C:$C,'Each Gender Events'!AD$1,'Official Medal Table'!$E:$E,"Mixed")*'Medal values'!$B$2/2
+ COUNTIFS('Official Medal Table'!$H:$H,'Each Gender Events'!$A4,'Official Medal Table'!$C:$C,'Each Gender Events'!AD$1,'Official Medal Table'!$E:$E,"Mixed")*'Medal values'!$B$3/2
+ COUNTIFS('Official Medal Table'!$I:$I,'Each Gender Events'!$A4,'Official Medal Table'!$C:$C,'Each Gender Events'!AD$1,'Official Medal Table'!$E:$E,"Mixed")*'Medal values'!$B$3/2</f>
        <v>0</v>
      </c>
      <c r="AE4">
        <f>COUNTIFS('Official Medal Table'!$F:$F,'Each Gender Events'!$A4,'Official Medal Table'!$C:$C,'Each Gender Events'!AE$1,'Official Medal Table'!$E:$E,'Each Gender Events'!AE$2)*'Medal values'!$B$1
+ COUNTIFS('Official Medal Table'!$G:$G,'Each Gender Events'!$A4,'Official Medal Table'!$C:$C,'Each Gender Events'!AE$1,'Official Medal Table'!$E:$E,'Each Gender Events'!AE$2)*'Medal values'!$B$2
+ COUNTIFS('Official Medal Table'!$H:$H,'Each Gender Events'!$A4,'Official Medal Table'!$C:$C,'Each Gender Events'!AE$1,'Official Medal Table'!$E:$E,'Each Gender Events'!AE$2)*'Medal values'!$B$3
+ COUNTIFS('Official Medal Table'!$I:$I,'Each Gender Events'!$A4,'Official Medal Table'!$C:$C,'Each Gender Events'!AE$1,'Official Medal Table'!$E:$E,'Each Gender Events'!AE$2)*'Medal values'!$B$3
+ COUNTIFS('Official Medal Table'!$F:$F,'Each Gender Events'!$A4,'Official Medal Table'!$C:$C,'Each Gender Events'!AE$1,'Official Medal Table'!$E:$E,"Mixed")*'Medal values'!$B$1/2
+ COUNTIFS('Official Medal Table'!$G:$G,'Each Gender Events'!$A4,'Official Medal Table'!$C:$C,'Each Gender Events'!AE$1,'Official Medal Table'!$E:$E,"Mixed")*'Medal values'!$B$2/2
+ COUNTIFS('Official Medal Table'!$H:$H,'Each Gender Events'!$A4,'Official Medal Table'!$C:$C,'Each Gender Events'!AE$1,'Official Medal Table'!$E:$E,"Mixed")*'Medal values'!$B$3/2
+ COUNTIFS('Official Medal Table'!$I:$I,'Each Gender Events'!$A4,'Official Medal Table'!$C:$C,'Each Gender Events'!AE$1,'Official Medal Table'!$E:$E,"Mixed")*'Medal values'!$B$3/2</f>
        <v>0</v>
      </c>
      <c r="AF4">
        <f>COUNTIFS('Official Medal Table'!$F:$F,'Each Gender Events'!$A4,'Official Medal Table'!$C:$C,'Each Gender Events'!AF$1,'Official Medal Table'!$E:$E,'Each Gender Events'!AF$2)*'Medal values'!$B$1
+ COUNTIFS('Official Medal Table'!$G:$G,'Each Gender Events'!$A4,'Official Medal Table'!$C:$C,'Each Gender Events'!AF$1,'Official Medal Table'!$E:$E,'Each Gender Events'!AF$2)*'Medal values'!$B$2
+ COUNTIFS('Official Medal Table'!$H:$H,'Each Gender Events'!$A4,'Official Medal Table'!$C:$C,'Each Gender Events'!AF$1,'Official Medal Table'!$E:$E,'Each Gender Events'!AF$2)*'Medal values'!$B$3
+ COUNTIFS('Official Medal Table'!$I:$I,'Each Gender Events'!$A4,'Official Medal Table'!$C:$C,'Each Gender Events'!AF$1,'Official Medal Table'!$E:$E,'Each Gender Events'!AF$2)*'Medal values'!$B$3
+ COUNTIFS('Official Medal Table'!$F:$F,'Each Gender Events'!$A4,'Official Medal Table'!$C:$C,'Each Gender Events'!AF$1,'Official Medal Table'!$E:$E,"Mixed")*'Medal values'!$B$1/2
+ COUNTIFS('Official Medal Table'!$G:$G,'Each Gender Events'!$A4,'Official Medal Table'!$C:$C,'Each Gender Events'!AF$1,'Official Medal Table'!$E:$E,"Mixed")*'Medal values'!$B$2/2
+ COUNTIFS('Official Medal Table'!$H:$H,'Each Gender Events'!$A4,'Official Medal Table'!$C:$C,'Each Gender Events'!AF$1,'Official Medal Table'!$E:$E,"Mixed")*'Medal values'!$B$3/2
+ COUNTIFS('Official Medal Table'!$I:$I,'Each Gender Events'!$A4,'Official Medal Table'!$C:$C,'Each Gender Events'!AF$1,'Official Medal Table'!$E:$E,"Mixed")*'Medal values'!$B$3/2</f>
        <v>0</v>
      </c>
      <c r="AG4">
        <f>COUNTIFS('Official Medal Table'!$F:$F,'Each Gender Events'!$A4,'Official Medal Table'!$C:$C,'Each Gender Events'!AG$1,'Official Medal Table'!$E:$E,'Each Gender Events'!AG$2)*'Medal values'!$B$1
+ COUNTIFS('Official Medal Table'!$G:$G,'Each Gender Events'!$A4,'Official Medal Table'!$C:$C,'Each Gender Events'!AG$1,'Official Medal Table'!$E:$E,'Each Gender Events'!AG$2)*'Medal values'!$B$2
+ COUNTIFS('Official Medal Table'!$H:$H,'Each Gender Events'!$A4,'Official Medal Table'!$C:$C,'Each Gender Events'!AG$1,'Official Medal Table'!$E:$E,'Each Gender Events'!AG$2)*'Medal values'!$B$3
+ COUNTIFS('Official Medal Table'!$I:$I,'Each Gender Events'!$A4,'Official Medal Table'!$C:$C,'Each Gender Events'!AG$1,'Official Medal Table'!$E:$E,'Each Gender Events'!AG$2)*'Medal values'!$B$3
+ COUNTIFS('Official Medal Table'!$F:$F,'Each Gender Events'!$A4,'Official Medal Table'!$C:$C,'Each Gender Events'!AG$1,'Official Medal Table'!$E:$E,"Mixed")*'Medal values'!$B$1/2
+ COUNTIFS('Official Medal Table'!$G:$G,'Each Gender Events'!$A4,'Official Medal Table'!$C:$C,'Each Gender Events'!AG$1,'Official Medal Table'!$E:$E,"Mixed")*'Medal values'!$B$2/2
+ COUNTIFS('Official Medal Table'!$H:$H,'Each Gender Events'!$A4,'Official Medal Table'!$C:$C,'Each Gender Events'!AG$1,'Official Medal Table'!$E:$E,"Mixed")*'Medal values'!$B$3/2
+ COUNTIFS('Official Medal Table'!$I:$I,'Each Gender Events'!$A4,'Official Medal Table'!$C:$C,'Each Gender Events'!AG$1,'Official Medal Table'!$E:$E,"Mixed")*'Medal values'!$B$3/2</f>
        <v>0</v>
      </c>
      <c r="AH4">
        <f>COUNTIFS('Official Medal Table'!$F:$F,'Each Gender Events'!$A4,'Official Medal Table'!$C:$C,'Each Gender Events'!AH$1,'Official Medal Table'!$E:$E,'Each Gender Events'!AH$2)*'Medal values'!$B$1
+ COUNTIFS('Official Medal Table'!$G:$G,'Each Gender Events'!$A4,'Official Medal Table'!$C:$C,'Each Gender Events'!AH$1,'Official Medal Table'!$E:$E,'Each Gender Events'!AH$2)*'Medal values'!$B$2
+ COUNTIFS('Official Medal Table'!$H:$H,'Each Gender Events'!$A4,'Official Medal Table'!$C:$C,'Each Gender Events'!AH$1,'Official Medal Table'!$E:$E,'Each Gender Events'!AH$2)*'Medal values'!$B$3
+ COUNTIFS('Official Medal Table'!$I:$I,'Each Gender Events'!$A4,'Official Medal Table'!$C:$C,'Each Gender Events'!AH$1,'Official Medal Table'!$E:$E,'Each Gender Events'!AH$2)*'Medal values'!$B$3
+ COUNTIFS('Official Medal Table'!$F:$F,'Each Gender Events'!$A4,'Official Medal Table'!$C:$C,'Each Gender Events'!AH$1,'Official Medal Table'!$E:$E,"Mixed")*'Medal values'!$B$1/2
+ COUNTIFS('Official Medal Table'!$G:$G,'Each Gender Events'!$A4,'Official Medal Table'!$C:$C,'Each Gender Events'!AH$1,'Official Medal Table'!$E:$E,"Mixed")*'Medal values'!$B$2/2
+ COUNTIFS('Official Medal Table'!$H:$H,'Each Gender Events'!$A4,'Official Medal Table'!$C:$C,'Each Gender Events'!AH$1,'Official Medal Table'!$E:$E,"Mixed")*'Medal values'!$B$3/2
+ COUNTIFS('Official Medal Table'!$I:$I,'Each Gender Events'!$A4,'Official Medal Table'!$C:$C,'Each Gender Events'!AH$1,'Official Medal Table'!$E:$E,"Mixed")*'Medal values'!$B$3/2</f>
        <v>0</v>
      </c>
      <c r="AI4">
        <f>COUNTIFS('Official Medal Table'!$F:$F,'Each Gender Events'!$A4,'Official Medal Table'!$C:$C,'Each Gender Events'!AI$1,'Official Medal Table'!$E:$E,'Each Gender Events'!AI$2)*'Medal values'!$B$1
+ COUNTIFS('Official Medal Table'!$G:$G,'Each Gender Events'!$A4,'Official Medal Table'!$C:$C,'Each Gender Events'!AI$1,'Official Medal Table'!$E:$E,'Each Gender Events'!AI$2)*'Medal values'!$B$2
+ COUNTIFS('Official Medal Table'!$H:$H,'Each Gender Events'!$A4,'Official Medal Table'!$C:$C,'Each Gender Events'!AI$1,'Official Medal Table'!$E:$E,'Each Gender Events'!AI$2)*'Medal values'!$B$3
+ COUNTIFS('Official Medal Table'!$I:$I,'Each Gender Events'!$A4,'Official Medal Table'!$C:$C,'Each Gender Events'!AI$1,'Official Medal Table'!$E:$E,'Each Gender Events'!AI$2)*'Medal values'!$B$3
+ COUNTIFS('Official Medal Table'!$F:$F,'Each Gender Events'!$A4,'Official Medal Table'!$C:$C,'Each Gender Events'!AI$1,'Official Medal Table'!$E:$E,"Mixed")*'Medal values'!$B$1/2
+ COUNTIFS('Official Medal Table'!$G:$G,'Each Gender Events'!$A4,'Official Medal Table'!$C:$C,'Each Gender Events'!AI$1,'Official Medal Table'!$E:$E,"Mixed")*'Medal values'!$B$2/2
+ COUNTIFS('Official Medal Table'!$H:$H,'Each Gender Events'!$A4,'Official Medal Table'!$C:$C,'Each Gender Events'!AI$1,'Official Medal Table'!$E:$E,"Mixed")*'Medal values'!$B$3/2
+ COUNTIFS('Official Medal Table'!$I:$I,'Each Gender Events'!$A4,'Official Medal Table'!$C:$C,'Each Gender Events'!AI$1,'Official Medal Table'!$E:$E,"Mixed")*'Medal values'!$B$3/2</f>
        <v>0</v>
      </c>
      <c r="AJ4">
        <f>COUNTIFS('Official Medal Table'!$F:$F,'Each Gender Events'!$A4,'Official Medal Table'!$C:$C,'Each Gender Events'!AJ$1,'Official Medal Table'!$E:$E,'Each Gender Events'!AJ$2)*'Medal values'!$B$1
+ COUNTIFS('Official Medal Table'!$G:$G,'Each Gender Events'!$A4,'Official Medal Table'!$C:$C,'Each Gender Events'!AJ$1,'Official Medal Table'!$E:$E,'Each Gender Events'!AJ$2)*'Medal values'!$B$2
+ COUNTIFS('Official Medal Table'!$H:$H,'Each Gender Events'!$A4,'Official Medal Table'!$C:$C,'Each Gender Events'!AJ$1,'Official Medal Table'!$E:$E,'Each Gender Events'!AJ$2)*'Medal values'!$B$3
+ COUNTIFS('Official Medal Table'!$I:$I,'Each Gender Events'!$A4,'Official Medal Table'!$C:$C,'Each Gender Events'!AJ$1,'Official Medal Table'!$E:$E,'Each Gender Events'!AJ$2)*'Medal values'!$B$3
+ COUNTIFS('Official Medal Table'!$F:$F,'Each Gender Events'!$A4,'Official Medal Table'!$C:$C,'Each Gender Events'!AJ$1,'Official Medal Table'!$E:$E,"Mixed")*'Medal values'!$B$1/2
+ COUNTIFS('Official Medal Table'!$G:$G,'Each Gender Events'!$A4,'Official Medal Table'!$C:$C,'Each Gender Events'!AJ$1,'Official Medal Table'!$E:$E,"Mixed")*'Medal values'!$B$2/2
+ COUNTIFS('Official Medal Table'!$H:$H,'Each Gender Events'!$A4,'Official Medal Table'!$C:$C,'Each Gender Events'!AJ$1,'Official Medal Table'!$E:$E,"Mixed")*'Medal values'!$B$3/2
+ COUNTIFS('Official Medal Table'!$I:$I,'Each Gender Events'!$A4,'Official Medal Table'!$C:$C,'Each Gender Events'!AJ$1,'Official Medal Table'!$E:$E,"Mixed")*'Medal values'!$B$3/2</f>
        <v>0</v>
      </c>
      <c r="AK4">
        <f>COUNTIFS('Official Medal Table'!$F:$F,'Each Gender Events'!$A4,'Official Medal Table'!$C:$C,'Each Gender Events'!AK$1,'Official Medal Table'!$E:$E,'Each Gender Events'!AK$2)*'Medal values'!$B$1
+ COUNTIFS('Official Medal Table'!$G:$G,'Each Gender Events'!$A4,'Official Medal Table'!$C:$C,'Each Gender Events'!AK$1,'Official Medal Table'!$E:$E,'Each Gender Events'!AK$2)*'Medal values'!$B$2
+ COUNTIFS('Official Medal Table'!$H:$H,'Each Gender Events'!$A4,'Official Medal Table'!$C:$C,'Each Gender Events'!AK$1,'Official Medal Table'!$E:$E,'Each Gender Events'!AK$2)*'Medal values'!$B$3
+ COUNTIFS('Official Medal Table'!$I:$I,'Each Gender Events'!$A4,'Official Medal Table'!$C:$C,'Each Gender Events'!AK$1,'Official Medal Table'!$E:$E,'Each Gender Events'!AK$2)*'Medal values'!$B$3
+ COUNTIFS('Official Medal Table'!$F:$F,'Each Gender Events'!$A4,'Official Medal Table'!$C:$C,'Each Gender Events'!AK$1,'Official Medal Table'!$E:$E,"Mixed")*'Medal values'!$B$1/2
+ COUNTIFS('Official Medal Table'!$G:$G,'Each Gender Events'!$A4,'Official Medal Table'!$C:$C,'Each Gender Events'!AK$1,'Official Medal Table'!$E:$E,"Mixed")*'Medal values'!$B$2/2
+ COUNTIFS('Official Medal Table'!$H:$H,'Each Gender Events'!$A4,'Official Medal Table'!$C:$C,'Each Gender Events'!AK$1,'Official Medal Table'!$E:$E,"Mixed")*'Medal values'!$B$3/2
+ COUNTIFS('Official Medal Table'!$I:$I,'Each Gender Events'!$A4,'Official Medal Table'!$C:$C,'Each Gender Events'!AK$1,'Official Medal Table'!$E:$E,"Mixed")*'Medal values'!$B$3/2</f>
        <v>0</v>
      </c>
      <c r="AL4">
        <f>COUNTIFS('Official Medal Table'!$F:$F,'Each Gender Events'!$A4,'Official Medal Table'!$C:$C,'Each Gender Events'!AL$1,'Official Medal Table'!$E:$E,'Each Gender Events'!AL$2)*'Medal values'!$B$1
+ COUNTIFS('Official Medal Table'!$G:$G,'Each Gender Events'!$A4,'Official Medal Table'!$C:$C,'Each Gender Events'!AL$1,'Official Medal Table'!$E:$E,'Each Gender Events'!AL$2)*'Medal values'!$B$2
+ COUNTIFS('Official Medal Table'!$H:$H,'Each Gender Events'!$A4,'Official Medal Table'!$C:$C,'Each Gender Events'!AL$1,'Official Medal Table'!$E:$E,'Each Gender Events'!AL$2)*'Medal values'!$B$3
+ COUNTIFS('Official Medal Table'!$I:$I,'Each Gender Events'!$A4,'Official Medal Table'!$C:$C,'Each Gender Events'!AL$1,'Official Medal Table'!$E:$E,'Each Gender Events'!AL$2)*'Medal values'!$B$3
+ COUNTIFS('Official Medal Table'!$F:$F,'Each Gender Events'!$A4,'Official Medal Table'!$C:$C,'Each Gender Events'!AL$1,'Official Medal Table'!$E:$E,"Mixed")*'Medal values'!$B$1/2
+ COUNTIFS('Official Medal Table'!$G:$G,'Each Gender Events'!$A4,'Official Medal Table'!$C:$C,'Each Gender Events'!AL$1,'Official Medal Table'!$E:$E,"Mixed")*'Medal values'!$B$2/2
+ COUNTIFS('Official Medal Table'!$H:$H,'Each Gender Events'!$A4,'Official Medal Table'!$C:$C,'Each Gender Events'!AL$1,'Official Medal Table'!$E:$E,"Mixed")*'Medal values'!$B$3/2
+ COUNTIFS('Official Medal Table'!$I:$I,'Each Gender Events'!$A4,'Official Medal Table'!$C:$C,'Each Gender Events'!AL$1,'Official Medal Table'!$E:$E,"Mixed")*'Medal values'!$B$3/2</f>
        <v>0</v>
      </c>
      <c r="AM4">
        <f>COUNTIFS('Official Medal Table'!$F:$F,'Each Gender Events'!$A4,'Official Medal Table'!$C:$C,'Each Gender Events'!AM$1,'Official Medal Table'!$E:$E,'Each Gender Events'!AM$2)*'Medal values'!$B$1
+ COUNTIFS('Official Medal Table'!$G:$G,'Each Gender Events'!$A4,'Official Medal Table'!$C:$C,'Each Gender Events'!AM$1,'Official Medal Table'!$E:$E,'Each Gender Events'!AM$2)*'Medal values'!$B$2
+ COUNTIFS('Official Medal Table'!$H:$H,'Each Gender Events'!$A4,'Official Medal Table'!$C:$C,'Each Gender Events'!AM$1,'Official Medal Table'!$E:$E,'Each Gender Events'!AM$2)*'Medal values'!$B$3
+ COUNTIFS('Official Medal Table'!$I:$I,'Each Gender Events'!$A4,'Official Medal Table'!$C:$C,'Each Gender Events'!AM$1,'Official Medal Table'!$E:$E,'Each Gender Events'!AM$2)*'Medal values'!$B$3
+ COUNTIFS('Official Medal Table'!$F:$F,'Each Gender Events'!$A4,'Official Medal Table'!$C:$C,'Each Gender Events'!AM$1,'Official Medal Table'!$E:$E,"Mixed")*'Medal values'!$B$1/2
+ COUNTIFS('Official Medal Table'!$G:$G,'Each Gender Events'!$A4,'Official Medal Table'!$C:$C,'Each Gender Events'!AM$1,'Official Medal Table'!$E:$E,"Mixed")*'Medal values'!$B$2/2
+ COUNTIFS('Official Medal Table'!$H:$H,'Each Gender Events'!$A4,'Official Medal Table'!$C:$C,'Each Gender Events'!AM$1,'Official Medal Table'!$E:$E,"Mixed")*'Medal values'!$B$3/2
+ COUNTIFS('Official Medal Table'!$I:$I,'Each Gender Events'!$A4,'Official Medal Table'!$C:$C,'Each Gender Events'!AM$1,'Official Medal Table'!$E:$E,"Mixed")*'Medal values'!$B$3/2</f>
        <v>0</v>
      </c>
      <c r="AN4">
        <f>COUNTIFS('Official Medal Table'!$F:$F,'Each Gender Events'!$A4,'Official Medal Table'!$C:$C,'Each Gender Events'!AN$1,'Official Medal Table'!$E:$E,'Each Gender Events'!AN$2)*'Medal values'!$B$1
+ COUNTIFS('Official Medal Table'!$G:$G,'Each Gender Events'!$A4,'Official Medal Table'!$C:$C,'Each Gender Events'!AN$1,'Official Medal Table'!$E:$E,'Each Gender Events'!AN$2)*'Medal values'!$B$2
+ COUNTIFS('Official Medal Table'!$H:$H,'Each Gender Events'!$A4,'Official Medal Table'!$C:$C,'Each Gender Events'!AN$1,'Official Medal Table'!$E:$E,'Each Gender Events'!AN$2)*'Medal values'!$B$3
+ COUNTIFS('Official Medal Table'!$I:$I,'Each Gender Events'!$A4,'Official Medal Table'!$C:$C,'Each Gender Events'!AN$1,'Official Medal Table'!$E:$E,'Each Gender Events'!AN$2)*'Medal values'!$B$3
+ COUNTIFS('Official Medal Table'!$F:$F,'Each Gender Events'!$A4,'Official Medal Table'!$C:$C,'Each Gender Events'!AN$1,'Official Medal Table'!$E:$E,"Mixed")*'Medal values'!$B$1/2
+ COUNTIFS('Official Medal Table'!$G:$G,'Each Gender Events'!$A4,'Official Medal Table'!$C:$C,'Each Gender Events'!AN$1,'Official Medal Table'!$E:$E,"Mixed")*'Medal values'!$B$2/2
+ COUNTIFS('Official Medal Table'!$H:$H,'Each Gender Events'!$A4,'Official Medal Table'!$C:$C,'Each Gender Events'!AN$1,'Official Medal Table'!$E:$E,"Mixed")*'Medal values'!$B$3/2
+ COUNTIFS('Official Medal Table'!$I:$I,'Each Gender Events'!$A4,'Official Medal Table'!$C:$C,'Each Gender Events'!AN$1,'Official Medal Table'!$E:$E,"Mixed")*'Medal values'!$B$3/2</f>
        <v>0</v>
      </c>
      <c r="AO4">
        <f>COUNTIFS('Official Medal Table'!$F:$F,'Each Gender Events'!$A4,'Official Medal Table'!$C:$C,'Each Gender Events'!AO$1,'Official Medal Table'!$E:$E,'Each Gender Events'!AO$2)*'Medal values'!$B$1
+ COUNTIFS('Official Medal Table'!$G:$G,'Each Gender Events'!$A4,'Official Medal Table'!$C:$C,'Each Gender Events'!AO$1,'Official Medal Table'!$E:$E,'Each Gender Events'!AO$2)*'Medal values'!$B$2
+ COUNTIFS('Official Medal Table'!$H:$H,'Each Gender Events'!$A4,'Official Medal Table'!$C:$C,'Each Gender Events'!AO$1,'Official Medal Table'!$E:$E,'Each Gender Events'!AO$2)*'Medal values'!$B$3
+ COUNTIFS('Official Medal Table'!$I:$I,'Each Gender Events'!$A4,'Official Medal Table'!$C:$C,'Each Gender Events'!AO$1,'Official Medal Table'!$E:$E,'Each Gender Events'!AO$2)*'Medal values'!$B$3
+ COUNTIFS('Official Medal Table'!$F:$F,'Each Gender Events'!$A4,'Official Medal Table'!$C:$C,'Each Gender Events'!AO$1,'Official Medal Table'!$E:$E,"Mixed")*'Medal values'!$B$1/2
+ COUNTIFS('Official Medal Table'!$G:$G,'Each Gender Events'!$A4,'Official Medal Table'!$C:$C,'Each Gender Events'!AO$1,'Official Medal Table'!$E:$E,"Mixed")*'Medal values'!$B$2/2
+ COUNTIFS('Official Medal Table'!$H:$H,'Each Gender Events'!$A4,'Official Medal Table'!$C:$C,'Each Gender Events'!AO$1,'Official Medal Table'!$E:$E,"Mixed")*'Medal values'!$B$3/2
+ COUNTIFS('Official Medal Table'!$I:$I,'Each Gender Events'!$A4,'Official Medal Table'!$C:$C,'Each Gender Events'!AO$1,'Official Medal Table'!$E:$E,"Mixed")*'Medal values'!$B$3/2</f>
        <v>0</v>
      </c>
      <c r="AP4">
        <f>COUNTIFS('Official Medal Table'!$F:$F,'Each Gender Events'!$A4,'Official Medal Table'!$C:$C,'Each Gender Events'!AP$1,'Official Medal Table'!$E:$E,'Each Gender Events'!AP$2)*'Medal values'!$B$1
+ COUNTIFS('Official Medal Table'!$G:$G,'Each Gender Events'!$A4,'Official Medal Table'!$C:$C,'Each Gender Events'!AP$1,'Official Medal Table'!$E:$E,'Each Gender Events'!AP$2)*'Medal values'!$B$2
+ COUNTIFS('Official Medal Table'!$H:$H,'Each Gender Events'!$A4,'Official Medal Table'!$C:$C,'Each Gender Events'!AP$1,'Official Medal Table'!$E:$E,'Each Gender Events'!AP$2)*'Medal values'!$B$3
+ COUNTIFS('Official Medal Table'!$I:$I,'Each Gender Events'!$A4,'Official Medal Table'!$C:$C,'Each Gender Events'!AP$1,'Official Medal Table'!$E:$E,'Each Gender Events'!AP$2)*'Medal values'!$B$3
+ COUNTIFS('Official Medal Table'!$F:$F,'Each Gender Events'!$A4,'Official Medal Table'!$C:$C,'Each Gender Events'!AP$1,'Official Medal Table'!$E:$E,"Mixed")*'Medal values'!$B$1/2
+ COUNTIFS('Official Medal Table'!$G:$G,'Each Gender Events'!$A4,'Official Medal Table'!$C:$C,'Each Gender Events'!AP$1,'Official Medal Table'!$E:$E,"Mixed")*'Medal values'!$B$2/2
+ COUNTIFS('Official Medal Table'!$H:$H,'Each Gender Events'!$A4,'Official Medal Table'!$C:$C,'Each Gender Events'!AP$1,'Official Medal Table'!$E:$E,"Mixed")*'Medal values'!$B$3/2
+ COUNTIFS('Official Medal Table'!$I:$I,'Each Gender Events'!$A4,'Official Medal Table'!$C:$C,'Each Gender Events'!AP$1,'Official Medal Table'!$E:$E,"Mixed")*'Medal values'!$B$3/2</f>
        <v>0</v>
      </c>
      <c r="AQ4">
        <f>COUNTIFS('Official Medal Table'!$F:$F,'Each Gender Events'!$A4,'Official Medal Table'!$C:$C,'Each Gender Events'!AQ$1,'Official Medal Table'!$E:$E,'Each Gender Events'!AQ$2)*'Medal values'!$B$1
+ COUNTIFS('Official Medal Table'!$G:$G,'Each Gender Events'!$A4,'Official Medal Table'!$C:$C,'Each Gender Events'!AQ$1,'Official Medal Table'!$E:$E,'Each Gender Events'!AQ$2)*'Medal values'!$B$2
+ COUNTIFS('Official Medal Table'!$H:$H,'Each Gender Events'!$A4,'Official Medal Table'!$C:$C,'Each Gender Events'!AQ$1,'Official Medal Table'!$E:$E,'Each Gender Events'!AQ$2)*'Medal values'!$B$3
+ COUNTIFS('Official Medal Table'!$I:$I,'Each Gender Events'!$A4,'Official Medal Table'!$C:$C,'Each Gender Events'!AQ$1,'Official Medal Table'!$E:$E,'Each Gender Events'!AQ$2)*'Medal values'!$B$3
+ COUNTIFS('Official Medal Table'!$F:$F,'Each Gender Events'!$A4,'Official Medal Table'!$C:$C,'Each Gender Events'!AQ$1,'Official Medal Table'!$E:$E,"Mixed")*'Medal values'!$B$1/2
+ COUNTIFS('Official Medal Table'!$G:$G,'Each Gender Events'!$A4,'Official Medal Table'!$C:$C,'Each Gender Events'!AQ$1,'Official Medal Table'!$E:$E,"Mixed")*'Medal values'!$B$2/2
+ COUNTIFS('Official Medal Table'!$H:$H,'Each Gender Events'!$A4,'Official Medal Table'!$C:$C,'Each Gender Events'!AQ$1,'Official Medal Table'!$E:$E,"Mixed")*'Medal values'!$B$3/2
+ COUNTIFS('Official Medal Table'!$I:$I,'Each Gender Events'!$A4,'Official Medal Table'!$C:$C,'Each Gender Events'!AQ$1,'Official Medal Table'!$E:$E,"Mixed")*'Medal values'!$B$3/2</f>
        <v>0</v>
      </c>
      <c r="AR4">
        <f>COUNTIFS('Official Medal Table'!$F:$F,'Each Gender Events'!$A4,'Official Medal Table'!$C:$C,'Each Gender Events'!AR$1,'Official Medal Table'!$E:$E,'Each Gender Events'!AR$2)*'Medal values'!$B$1
+ COUNTIFS('Official Medal Table'!$G:$G,'Each Gender Events'!$A4,'Official Medal Table'!$C:$C,'Each Gender Events'!AR$1,'Official Medal Table'!$E:$E,'Each Gender Events'!AR$2)*'Medal values'!$B$2
+ COUNTIFS('Official Medal Table'!$H:$H,'Each Gender Events'!$A4,'Official Medal Table'!$C:$C,'Each Gender Events'!AR$1,'Official Medal Table'!$E:$E,'Each Gender Events'!AR$2)*'Medal values'!$B$3
+ COUNTIFS('Official Medal Table'!$I:$I,'Each Gender Events'!$A4,'Official Medal Table'!$C:$C,'Each Gender Events'!AR$1,'Official Medal Table'!$E:$E,'Each Gender Events'!AR$2)*'Medal values'!$B$3
+ COUNTIFS('Official Medal Table'!$F:$F,'Each Gender Events'!$A4,'Official Medal Table'!$C:$C,'Each Gender Events'!AR$1,'Official Medal Table'!$E:$E,"Mixed")*'Medal values'!$B$1/2
+ COUNTIFS('Official Medal Table'!$G:$G,'Each Gender Events'!$A4,'Official Medal Table'!$C:$C,'Each Gender Events'!AR$1,'Official Medal Table'!$E:$E,"Mixed")*'Medal values'!$B$2/2
+ COUNTIFS('Official Medal Table'!$H:$H,'Each Gender Events'!$A4,'Official Medal Table'!$C:$C,'Each Gender Events'!AR$1,'Official Medal Table'!$E:$E,"Mixed")*'Medal values'!$B$3/2
+ COUNTIFS('Official Medal Table'!$I:$I,'Each Gender Events'!$A4,'Official Medal Table'!$C:$C,'Each Gender Events'!AR$1,'Official Medal Table'!$E:$E,"Mixed")*'Medal values'!$B$3/2</f>
        <v>0</v>
      </c>
      <c r="AS4">
        <f>COUNTIFS('Official Medal Table'!$F:$F,'Each Gender Events'!$A4,'Official Medal Table'!$C:$C,'Each Gender Events'!AS$1,'Official Medal Table'!$E:$E,'Each Gender Events'!AS$2)*'Medal values'!$B$1
+ COUNTIFS('Official Medal Table'!$G:$G,'Each Gender Events'!$A4,'Official Medal Table'!$C:$C,'Each Gender Events'!AS$1,'Official Medal Table'!$E:$E,'Each Gender Events'!AS$2)*'Medal values'!$B$2
+ COUNTIFS('Official Medal Table'!$H:$H,'Each Gender Events'!$A4,'Official Medal Table'!$C:$C,'Each Gender Events'!AS$1,'Official Medal Table'!$E:$E,'Each Gender Events'!AS$2)*'Medal values'!$B$3
+ COUNTIFS('Official Medal Table'!$I:$I,'Each Gender Events'!$A4,'Official Medal Table'!$C:$C,'Each Gender Events'!AS$1,'Official Medal Table'!$E:$E,'Each Gender Events'!AS$2)*'Medal values'!$B$3
+ COUNTIFS('Official Medal Table'!$F:$F,'Each Gender Events'!$A4,'Official Medal Table'!$C:$C,'Each Gender Events'!AS$1,'Official Medal Table'!$E:$E,"Mixed")*'Medal values'!$B$1/2
+ COUNTIFS('Official Medal Table'!$G:$G,'Each Gender Events'!$A4,'Official Medal Table'!$C:$C,'Each Gender Events'!AS$1,'Official Medal Table'!$E:$E,"Mixed")*'Medal values'!$B$2/2
+ COUNTIFS('Official Medal Table'!$H:$H,'Each Gender Events'!$A4,'Official Medal Table'!$C:$C,'Each Gender Events'!AS$1,'Official Medal Table'!$E:$E,"Mixed")*'Medal values'!$B$3/2
+ COUNTIFS('Official Medal Table'!$I:$I,'Each Gender Events'!$A4,'Official Medal Table'!$C:$C,'Each Gender Events'!AS$1,'Official Medal Table'!$E:$E,"Mixed")*'Medal values'!$B$3/2</f>
        <v>0</v>
      </c>
      <c r="AT4">
        <f>COUNTIFS('Official Medal Table'!$F:$F,'Each Gender Events'!$A4,'Official Medal Table'!$C:$C,'Each Gender Events'!AT$1,'Official Medal Table'!$E:$E,'Each Gender Events'!AT$2)*'Medal values'!$B$1
+ COUNTIFS('Official Medal Table'!$G:$G,'Each Gender Events'!$A4,'Official Medal Table'!$C:$C,'Each Gender Events'!AT$1,'Official Medal Table'!$E:$E,'Each Gender Events'!AT$2)*'Medal values'!$B$2
+ COUNTIFS('Official Medal Table'!$H:$H,'Each Gender Events'!$A4,'Official Medal Table'!$C:$C,'Each Gender Events'!AT$1,'Official Medal Table'!$E:$E,'Each Gender Events'!AT$2)*'Medal values'!$B$3
+ COUNTIFS('Official Medal Table'!$I:$I,'Each Gender Events'!$A4,'Official Medal Table'!$C:$C,'Each Gender Events'!AT$1,'Official Medal Table'!$E:$E,'Each Gender Events'!AT$2)*'Medal values'!$B$3
+ COUNTIFS('Official Medal Table'!$F:$F,'Each Gender Events'!$A4,'Official Medal Table'!$C:$C,'Each Gender Events'!AT$1,'Official Medal Table'!$E:$E,"Mixed")*'Medal values'!$B$1/2
+ COUNTIFS('Official Medal Table'!$G:$G,'Each Gender Events'!$A4,'Official Medal Table'!$C:$C,'Each Gender Events'!AT$1,'Official Medal Table'!$E:$E,"Mixed")*'Medal values'!$B$2/2
+ COUNTIFS('Official Medal Table'!$H:$H,'Each Gender Events'!$A4,'Official Medal Table'!$C:$C,'Each Gender Events'!AT$1,'Official Medal Table'!$E:$E,"Mixed")*'Medal values'!$B$3/2
+ COUNTIFS('Official Medal Table'!$I:$I,'Each Gender Events'!$A4,'Official Medal Table'!$C:$C,'Each Gender Events'!AT$1,'Official Medal Table'!$E:$E,"Mixed")*'Medal values'!$B$3/2</f>
        <v>0</v>
      </c>
      <c r="AU4">
        <f>COUNTIFS('Official Medal Table'!$F:$F,'Each Gender Events'!$A4,'Official Medal Table'!$C:$C,'Each Gender Events'!AU$1,'Official Medal Table'!$E:$E,'Each Gender Events'!AU$2)*'Medal values'!$B$1
+ COUNTIFS('Official Medal Table'!$G:$G,'Each Gender Events'!$A4,'Official Medal Table'!$C:$C,'Each Gender Events'!AU$1,'Official Medal Table'!$E:$E,'Each Gender Events'!AU$2)*'Medal values'!$B$2
+ COUNTIFS('Official Medal Table'!$H:$H,'Each Gender Events'!$A4,'Official Medal Table'!$C:$C,'Each Gender Events'!AU$1,'Official Medal Table'!$E:$E,'Each Gender Events'!AU$2)*'Medal values'!$B$3
+ COUNTIFS('Official Medal Table'!$I:$I,'Each Gender Events'!$A4,'Official Medal Table'!$C:$C,'Each Gender Events'!AU$1,'Official Medal Table'!$E:$E,'Each Gender Events'!AU$2)*'Medal values'!$B$3
+ COUNTIFS('Official Medal Table'!$F:$F,'Each Gender Events'!$A4,'Official Medal Table'!$C:$C,'Each Gender Events'!AU$1,'Official Medal Table'!$E:$E,"Mixed")*'Medal values'!$B$1/2
+ COUNTIFS('Official Medal Table'!$G:$G,'Each Gender Events'!$A4,'Official Medal Table'!$C:$C,'Each Gender Events'!AU$1,'Official Medal Table'!$E:$E,"Mixed")*'Medal values'!$B$2/2
+ COUNTIFS('Official Medal Table'!$H:$H,'Each Gender Events'!$A4,'Official Medal Table'!$C:$C,'Each Gender Events'!AU$1,'Official Medal Table'!$E:$E,"Mixed")*'Medal values'!$B$3/2
+ COUNTIFS('Official Medal Table'!$I:$I,'Each Gender Events'!$A4,'Official Medal Table'!$C:$C,'Each Gender Events'!AU$1,'Official Medal Table'!$E:$E,"Mixed")*'Medal values'!$B$3/2</f>
        <v>0</v>
      </c>
      <c r="AV4">
        <f>COUNTIFS('Official Medal Table'!$F:$F,'Each Gender Events'!$A4,'Official Medal Table'!$C:$C,'Each Gender Events'!AV$1,'Official Medal Table'!$E:$E,'Each Gender Events'!AV$2)*'Medal values'!$B$1
+ COUNTIFS('Official Medal Table'!$G:$G,'Each Gender Events'!$A4,'Official Medal Table'!$C:$C,'Each Gender Events'!AV$1,'Official Medal Table'!$E:$E,'Each Gender Events'!AV$2)*'Medal values'!$B$2
+ COUNTIFS('Official Medal Table'!$H:$H,'Each Gender Events'!$A4,'Official Medal Table'!$C:$C,'Each Gender Events'!AV$1,'Official Medal Table'!$E:$E,'Each Gender Events'!AV$2)*'Medal values'!$B$3
+ COUNTIFS('Official Medal Table'!$I:$I,'Each Gender Events'!$A4,'Official Medal Table'!$C:$C,'Each Gender Events'!AV$1,'Official Medal Table'!$E:$E,'Each Gender Events'!AV$2)*'Medal values'!$B$3
+ COUNTIFS('Official Medal Table'!$F:$F,'Each Gender Events'!$A4,'Official Medal Table'!$C:$C,'Each Gender Events'!AV$1,'Official Medal Table'!$E:$E,"Mixed")*'Medal values'!$B$1/2
+ COUNTIFS('Official Medal Table'!$G:$G,'Each Gender Events'!$A4,'Official Medal Table'!$C:$C,'Each Gender Events'!AV$1,'Official Medal Table'!$E:$E,"Mixed")*'Medal values'!$B$2/2
+ COUNTIFS('Official Medal Table'!$H:$H,'Each Gender Events'!$A4,'Official Medal Table'!$C:$C,'Each Gender Events'!AV$1,'Official Medal Table'!$E:$E,"Mixed")*'Medal values'!$B$3/2
+ COUNTIFS('Official Medal Table'!$I:$I,'Each Gender Events'!$A4,'Official Medal Table'!$C:$C,'Each Gender Events'!AV$1,'Official Medal Table'!$E:$E,"Mixed")*'Medal values'!$B$3/2</f>
        <v>0</v>
      </c>
      <c r="AW4">
        <f>COUNTIFS('Official Medal Table'!$F:$F,'Each Gender Events'!$A4,'Official Medal Table'!$C:$C,'Each Gender Events'!AW$1,'Official Medal Table'!$E:$E,'Each Gender Events'!AW$2)*'Medal values'!$B$1
+ COUNTIFS('Official Medal Table'!$G:$G,'Each Gender Events'!$A4,'Official Medal Table'!$C:$C,'Each Gender Events'!AW$1,'Official Medal Table'!$E:$E,'Each Gender Events'!AW$2)*'Medal values'!$B$2
+ COUNTIFS('Official Medal Table'!$H:$H,'Each Gender Events'!$A4,'Official Medal Table'!$C:$C,'Each Gender Events'!AW$1,'Official Medal Table'!$E:$E,'Each Gender Events'!AW$2)*'Medal values'!$B$3
+ COUNTIFS('Official Medal Table'!$I:$I,'Each Gender Events'!$A4,'Official Medal Table'!$C:$C,'Each Gender Events'!AW$1,'Official Medal Table'!$E:$E,'Each Gender Events'!AW$2)*'Medal values'!$B$3
+ COUNTIFS('Official Medal Table'!$F:$F,'Each Gender Events'!$A4,'Official Medal Table'!$C:$C,'Each Gender Events'!AW$1,'Official Medal Table'!$E:$E,"Mixed")*'Medal values'!$B$1/2
+ COUNTIFS('Official Medal Table'!$G:$G,'Each Gender Events'!$A4,'Official Medal Table'!$C:$C,'Each Gender Events'!AW$1,'Official Medal Table'!$E:$E,"Mixed")*'Medal values'!$B$2/2
+ COUNTIFS('Official Medal Table'!$H:$H,'Each Gender Events'!$A4,'Official Medal Table'!$C:$C,'Each Gender Events'!AW$1,'Official Medal Table'!$E:$E,"Mixed")*'Medal values'!$B$3/2
+ COUNTIFS('Official Medal Table'!$I:$I,'Each Gender Events'!$A4,'Official Medal Table'!$C:$C,'Each Gender Events'!AW$1,'Official Medal Table'!$E:$E,"Mixed")*'Medal values'!$B$3/2</f>
        <v>0</v>
      </c>
      <c r="AX4">
        <f>COUNTIFS('Official Medal Table'!$F:$F,'Each Gender Events'!$A4,'Official Medal Table'!$C:$C,'Each Gender Events'!AX$1,'Official Medal Table'!$E:$E,'Each Gender Events'!AX$2)*'Medal values'!$B$1
+ COUNTIFS('Official Medal Table'!$G:$G,'Each Gender Events'!$A4,'Official Medal Table'!$C:$C,'Each Gender Events'!AX$1,'Official Medal Table'!$E:$E,'Each Gender Events'!AX$2)*'Medal values'!$B$2
+ COUNTIFS('Official Medal Table'!$H:$H,'Each Gender Events'!$A4,'Official Medal Table'!$C:$C,'Each Gender Events'!AX$1,'Official Medal Table'!$E:$E,'Each Gender Events'!AX$2)*'Medal values'!$B$3
+ COUNTIFS('Official Medal Table'!$I:$I,'Each Gender Events'!$A4,'Official Medal Table'!$C:$C,'Each Gender Events'!AX$1,'Official Medal Table'!$E:$E,'Each Gender Events'!AX$2)*'Medal values'!$B$3
+ COUNTIFS('Official Medal Table'!$F:$F,'Each Gender Events'!$A4,'Official Medal Table'!$C:$C,'Each Gender Events'!AX$1,'Official Medal Table'!$E:$E,"Mixed")*'Medal values'!$B$1/2
+ COUNTIFS('Official Medal Table'!$G:$G,'Each Gender Events'!$A4,'Official Medal Table'!$C:$C,'Each Gender Events'!AX$1,'Official Medal Table'!$E:$E,"Mixed")*'Medal values'!$B$2/2
+ COUNTIFS('Official Medal Table'!$H:$H,'Each Gender Events'!$A4,'Official Medal Table'!$C:$C,'Each Gender Events'!AX$1,'Official Medal Table'!$E:$E,"Mixed")*'Medal values'!$B$3/2
+ COUNTIFS('Official Medal Table'!$I:$I,'Each Gender Events'!$A4,'Official Medal Table'!$C:$C,'Each Gender Events'!AX$1,'Official Medal Table'!$E:$E,"Mixed")*'Medal values'!$B$3/2</f>
        <v>0</v>
      </c>
      <c r="AY4">
        <f>COUNTIFS('Official Medal Table'!$F:$F,'Each Gender Events'!$A4,'Official Medal Table'!$C:$C,'Each Gender Events'!AY$1,'Official Medal Table'!$E:$E,'Each Gender Events'!AY$2)*'Medal values'!$B$1
+ COUNTIFS('Official Medal Table'!$G:$G,'Each Gender Events'!$A4,'Official Medal Table'!$C:$C,'Each Gender Events'!AY$1,'Official Medal Table'!$E:$E,'Each Gender Events'!AY$2)*'Medal values'!$B$2
+ COUNTIFS('Official Medal Table'!$H:$H,'Each Gender Events'!$A4,'Official Medal Table'!$C:$C,'Each Gender Events'!AY$1,'Official Medal Table'!$E:$E,'Each Gender Events'!AY$2)*'Medal values'!$B$3
+ COUNTIFS('Official Medal Table'!$I:$I,'Each Gender Events'!$A4,'Official Medal Table'!$C:$C,'Each Gender Events'!AY$1,'Official Medal Table'!$E:$E,'Each Gender Events'!AY$2)*'Medal values'!$B$3
+ COUNTIFS('Official Medal Table'!$F:$F,'Each Gender Events'!$A4,'Official Medal Table'!$C:$C,'Each Gender Events'!AY$1,'Official Medal Table'!$E:$E,"Mixed")*'Medal values'!$B$1/2
+ COUNTIFS('Official Medal Table'!$G:$G,'Each Gender Events'!$A4,'Official Medal Table'!$C:$C,'Each Gender Events'!AY$1,'Official Medal Table'!$E:$E,"Mixed")*'Medal values'!$B$2/2
+ COUNTIFS('Official Medal Table'!$H:$H,'Each Gender Events'!$A4,'Official Medal Table'!$C:$C,'Each Gender Events'!AY$1,'Official Medal Table'!$E:$E,"Mixed")*'Medal values'!$B$3/2
+ COUNTIFS('Official Medal Table'!$I:$I,'Each Gender Events'!$A4,'Official Medal Table'!$C:$C,'Each Gender Events'!AY$1,'Official Medal Table'!$E:$E,"Mixed")*'Medal values'!$B$3/2</f>
        <v>1</v>
      </c>
      <c r="AZ4">
        <f>COUNTIFS('Official Medal Table'!$F:$F,'Each Gender Events'!$A4,'Official Medal Table'!$C:$C,'Each Gender Events'!AZ$1,'Official Medal Table'!$E:$E,'Each Gender Events'!AZ$2)*'Medal values'!$B$1
+ COUNTIFS('Official Medal Table'!$G:$G,'Each Gender Events'!$A4,'Official Medal Table'!$C:$C,'Each Gender Events'!AZ$1,'Official Medal Table'!$E:$E,'Each Gender Events'!AZ$2)*'Medal values'!$B$2
+ COUNTIFS('Official Medal Table'!$H:$H,'Each Gender Events'!$A4,'Official Medal Table'!$C:$C,'Each Gender Events'!AZ$1,'Official Medal Table'!$E:$E,'Each Gender Events'!AZ$2)*'Medal values'!$B$3
+ COUNTIFS('Official Medal Table'!$I:$I,'Each Gender Events'!$A4,'Official Medal Table'!$C:$C,'Each Gender Events'!AZ$1,'Official Medal Table'!$E:$E,'Each Gender Events'!AZ$2)*'Medal values'!$B$3
+ COUNTIFS('Official Medal Table'!$F:$F,'Each Gender Events'!$A4,'Official Medal Table'!$C:$C,'Each Gender Events'!AZ$1,'Official Medal Table'!$E:$E,"Mixed")*'Medal values'!$B$1/2
+ COUNTIFS('Official Medal Table'!$G:$G,'Each Gender Events'!$A4,'Official Medal Table'!$C:$C,'Each Gender Events'!AZ$1,'Official Medal Table'!$E:$E,"Mixed")*'Medal values'!$B$2/2
+ COUNTIFS('Official Medal Table'!$H:$H,'Each Gender Events'!$A4,'Official Medal Table'!$C:$C,'Each Gender Events'!AZ$1,'Official Medal Table'!$E:$E,"Mixed")*'Medal values'!$B$3/2
+ COUNTIFS('Official Medal Table'!$I:$I,'Each Gender Events'!$A4,'Official Medal Table'!$C:$C,'Each Gender Events'!AZ$1,'Official Medal Table'!$E:$E,"Mixed")*'Medal values'!$B$3/2</f>
        <v>0</v>
      </c>
      <c r="BA4">
        <f>COUNTIFS('Official Medal Table'!$F:$F,'Each Gender Events'!$A4,'Official Medal Table'!$C:$C,'Each Gender Events'!BA$1,'Official Medal Table'!$E:$E,'Each Gender Events'!BA$2)*'Medal values'!$B$1
+ COUNTIFS('Official Medal Table'!$G:$G,'Each Gender Events'!$A4,'Official Medal Table'!$C:$C,'Each Gender Events'!BA$1,'Official Medal Table'!$E:$E,'Each Gender Events'!BA$2)*'Medal values'!$B$2
+ COUNTIFS('Official Medal Table'!$H:$H,'Each Gender Events'!$A4,'Official Medal Table'!$C:$C,'Each Gender Events'!BA$1,'Official Medal Table'!$E:$E,'Each Gender Events'!BA$2)*'Medal values'!$B$3
+ COUNTIFS('Official Medal Table'!$I:$I,'Each Gender Events'!$A4,'Official Medal Table'!$C:$C,'Each Gender Events'!BA$1,'Official Medal Table'!$E:$E,'Each Gender Events'!BA$2)*'Medal values'!$B$3
+ COUNTIFS('Official Medal Table'!$F:$F,'Each Gender Events'!$A4,'Official Medal Table'!$C:$C,'Each Gender Events'!BA$1,'Official Medal Table'!$E:$E,"Mixed")*'Medal values'!$B$1/2
+ COUNTIFS('Official Medal Table'!$G:$G,'Each Gender Events'!$A4,'Official Medal Table'!$C:$C,'Each Gender Events'!BA$1,'Official Medal Table'!$E:$E,"Mixed")*'Medal values'!$B$2/2
+ COUNTIFS('Official Medal Table'!$H:$H,'Each Gender Events'!$A4,'Official Medal Table'!$C:$C,'Each Gender Events'!BA$1,'Official Medal Table'!$E:$E,"Mixed")*'Medal values'!$B$3/2
+ COUNTIFS('Official Medal Table'!$I:$I,'Each Gender Events'!$A4,'Official Medal Table'!$C:$C,'Each Gender Events'!BA$1,'Official Medal Table'!$E:$E,"Mixed")*'Medal values'!$B$3/2</f>
        <v>0</v>
      </c>
      <c r="BB4">
        <f>COUNTIFS('Official Medal Table'!$F:$F,'Each Gender Events'!$A4,'Official Medal Table'!$C:$C,'Each Gender Events'!BB$1,'Official Medal Table'!$E:$E,'Each Gender Events'!BB$2)*'Medal values'!$B$1
+ COUNTIFS('Official Medal Table'!$G:$G,'Each Gender Events'!$A4,'Official Medal Table'!$C:$C,'Each Gender Events'!BB$1,'Official Medal Table'!$E:$E,'Each Gender Events'!BB$2)*'Medal values'!$B$2
+ COUNTIFS('Official Medal Table'!$H:$H,'Each Gender Events'!$A4,'Official Medal Table'!$C:$C,'Each Gender Events'!BB$1,'Official Medal Table'!$E:$E,'Each Gender Events'!BB$2)*'Medal values'!$B$3
+ COUNTIFS('Official Medal Table'!$I:$I,'Each Gender Events'!$A4,'Official Medal Table'!$C:$C,'Each Gender Events'!BB$1,'Official Medal Table'!$E:$E,'Each Gender Events'!BB$2)*'Medal values'!$B$3
+ COUNTIFS('Official Medal Table'!$F:$F,'Each Gender Events'!$A4,'Official Medal Table'!$C:$C,'Each Gender Events'!BB$1,'Official Medal Table'!$E:$E,"Mixed")*'Medal values'!$B$1/2
+ COUNTIFS('Official Medal Table'!$G:$G,'Each Gender Events'!$A4,'Official Medal Table'!$C:$C,'Each Gender Events'!BB$1,'Official Medal Table'!$E:$E,"Mixed")*'Medal values'!$B$2/2
+ COUNTIFS('Official Medal Table'!$H:$H,'Each Gender Events'!$A4,'Official Medal Table'!$C:$C,'Each Gender Events'!BB$1,'Official Medal Table'!$E:$E,"Mixed")*'Medal values'!$B$3/2
+ COUNTIFS('Official Medal Table'!$I:$I,'Each Gender Events'!$A4,'Official Medal Table'!$C:$C,'Each Gender Events'!BB$1,'Official Medal Table'!$E:$E,"Mixed")*'Medal values'!$B$3/2</f>
        <v>0</v>
      </c>
      <c r="BC4">
        <f>COUNTIFS('Official Medal Table'!$F:$F,'Each Gender Events'!$A4,'Official Medal Table'!$C:$C,'Each Gender Events'!BC$1,'Official Medal Table'!$E:$E,'Each Gender Events'!BC$2)*'Medal values'!$B$1
+ COUNTIFS('Official Medal Table'!$G:$G,'Each Gender Events'!$A4,'Official Medal Table'!$C:$C,'Each Gender Events'!BC$1,'Official Medal Table'!$E:$E,'Each Gender Events'!BC$2)*'Medal values'!$B$2
+ COUNTIFS('Official Medal Table'!$H:$H,'Each Gender Events'!$A4,'Official Medal Table'!$C:$C,'Each Gender Events'!BC$1,'Official Medal Table'!$E:$E,'Each Gender Events'!BC$2)*'Medal values'!$B$3
+ COUNTIFS('Official Medal Table'!$I:$I,'Each Gender Events'!$A4,'Official Medal Table'!$C:$C,'Each Gender Events'!BC$1,'Official Medal Table'!$E:$E,'Each Gender Events'!BC$2)*'Medal values'!$B$3
+ COUNTIFS('Official Medal Table'!$F:$F,'Each Gender Events'!$A4,'Official Medal Table'!$C:$C,'Each Gender Events'!BC$1,'Official Medal Table'!$E:$E,"Mixed")*'Medal values'!$B$1/2
+ COUNTIFS('Official Medal Table'!$G:$G,'Each Gender Events'!$A4,'Official Medal Table'!$C:$C,'Each Gender Events'!BC$1,'Official Medal Table'!$E:$E,"Mixed")*'Medal values'!$B$2/2
+ COUNTIFS('Official Medal Table'!$H:$H,'Each Gender Events'!$A4,'Official Medal Table'!$C:$C,'Each Gender Events'!BC$1,'Official Medal Table'!$E:$E,"Mixed")*'Medal values'!$B$3/2
+ COUNTIFS('Official Medal Table'!$I:$I,'Each Gender Events'!$A4,'Official Medal Table'!$C:$C,'Each Gender Events'!BC$1,'Official Medal Table'!$E:$E,"Mixed")*'Medal values'!$B$3/2</f>
        <v>0</v>
      </c>
      <c r="BD4">
        <f>COUNTIFS('Official Medal Table'!$F:$F,'Each Gender Events'!$A4,'Official Medal Table'!$C:$C,'Each Gender Events'!BD$1,'Official Medal Table'!$E:$E,'Each Gender Events'!BD$2)*'Medal values'!$B$1
+ COUNTIFS('Official Medal Table'!$G:$G,'Each Gender Events'!$A4,'Official Medal Table'!$C:$C,'Each Gender Events'!BD$1,'Official Medal Table'!$E:$E,'Each Gender Events'!BD$2)*'Medal values'!$B$2
+ COUNTIFS('Official Medal Table'!$H:$H,'Each Gender Events'!$A4,'Official Medal Table'!$C:$C,'Each Gender Events'!BD$1,'Official Medal Table'!$E:$E,'Each Gender Events'!BD$2)*'Medal values'!$B$3
+ COUNTIFS('Official Medal Table'!$I:$I,'Each Gender Events'!$A4,'Official Medal Table'!$C:$C,'Each Gender Events'!BD$1,'Official Medal Table'!$E:$E,'Each Gender Events'!BD$2)*'Medal values'!$B$3
+ COUNTIFS('Official Medal Table'!$F:$F,'Each Gender Events'!$A4,'Official Medal Table'!$C:$C,'Each Gender Events'!BD$1,'Official Medal Table'!$E:$E,"Mixed")*'Medal values'!$B$1/2
+ COUNTIFS('Official Medal Table'!$G:$G,'Each Gender Events'!$A4,'Official Medal Table'!$C:$C,'Each Gender Events'!BD$1,'Official Medal Table'!$E:$E,"Mixed")*'Medal values'!$B$2/2
+ COUNTIFS('Official Medal Table'!$H:$H,'Each Gender Events'!$A4,'Official Medal Table'!$C:$C,'Each Gender Events'!BD$1,'Official Medal Table'!$E:$E,"Mixed")*'Medal values'!$B$3/2
+ COUNTIFS('Official Medal Table'!$I:$I,'Each Gender Events'!$A4,'Official Medal Table'!$C:$C,'Each Gender Events'!BD$1,'Official Medal Table'!$E:$E,"Mixed")*'Medal values'!$B$3/2</f>
        <v>0</v>
      </c>
      <c r="BE4">
        <f>COUNTIFS('Official Medal Table'!$F:$F,'Each Gender Events'!$A4,'Official Medal Table'!$C:$C,'Each Gender Events'!BE$1,'Official Medal Table'!$E:$E,'Each Gender Events'!BE$2)*'Medal values'!$B$1
+ COUNTIFS('Official Medal Table'!$G:$G,'Each Gender Events'!$A4,'Official Medal Table'!$C:$C,'Each Gender Events'!BE$1,'Official Medal Table'!$E:$E,'Each Gender Events'!BE$2)*'Medal values'!$B$2
+ COUNTIFS('Official Medal Table'!$H:$H,'Each Gender Events'!$A4,'Official Medal Table'!$C:$C,'Each Gender Events'!BE$1,'Official Medal Table'!$E:$E,'Each Gender Events'!BE$2)*'Medal values'!$B$3
+ COUNTIFS('Official Medal Table'!$I:$I,'Each Gender Events'!$A4,'Official Medal Table'!$C:$C,'Each Gender Events'!BE$1,'Official Medal Table'!$E:$E,'Each Gender Events'!BE$2)*'Medal values'!$B$3
+ COUNTIFS('Official Medal Table'!$F:$F,'Each Gender Events'!$A4,'Official Medal Table'!$C:$C,'Each Gender Events'!BE$1,'Official Medal Table'!$E:$E,"Mixed")*'Medal values'!$B$1/2
+ COUNTIFS('Official Medal Table'!$G:$G,'Each Gender Events'!$A4,'Official Medal Table'!$C:$C,'Each Gender Events'!BE$1,'Official Medal Table'!$E:$E,"Mixed")*'Medal values'!$B$2/2
+ COUNTIFS('Official Medal Table'!$H:$H,'Each Gender Events'!$A4,'Official Medal Table'!$C:$C,'Each Gender Events'!BE$1,'Official Medal Table'!$E:$E,"Mixed")*'Medal values'!$B$3/2
+ COUNTIFS('Official Medal Table'!$I:$I,'Each Gender Events'!$A4,'Official Medal Table'!$C:$C,'Each Gender Events'!BE$1,'Official Medal Table'!$E:$E,"Mixed")*'Medal values'!$B$3/2</f>
        <v>0</v>
      </c>
      <c r="BF4">
        <f>COUNTIFS('Official Medal Table'!$F:$F,'Each Gender Events'!$A4,'Official Medal Table'!$C:$C,'Each Gender Events'!BF$1,'Official Medal Table'!$E:$E,'Each Gender Events'!BF$2)*'Medal values'!$B$1
+ COUNTIFS('Official Medal Table'!$G:$G,'Each Gender Events'!$A4,'Official Medal Table'!$C:$C,'Each Gender Events'!BF$1,'Official Medal Table'!$E:$E,'Each Gender Events'!BF$2)*'Medal values'!$B$2
+ COUNTIFS('Official Medal Table'!$H:$H,'Each Gender Events'!$A4,'Official Medal Table'!$C:$C,'Each Gender Events'!BF$1,'Official Medal Table'!$E:$E,'Each Gender Events'!BF$2)*'Medal values'!$B$3
+ COUNTIFS('Official Medal Table'!$I:$I,'Each Gender Events'!$A4,'Official Medal Table'!$C:$C,'Each Gender Events'!BF$1,'Official Medal Table'!$E:$E,'Each Gender Events'!BF$2)*'Medal values'!$B$3
+ COUNTIFS('Official Medal Table'!$F:$F,'Each Gender Events'!$A4,'Official Medal Table'!$C:$C,'Each Gender Events'!BF$1,'Official Medal Table'!$E:$E,"Mixed")*'Medal values'!$B$1/2
+ COUNTIFS('Official Medal Table'!$G:$G,'Each Gender Events'!$A4,'Official Medal Table'!$C:$C,'Each Gender Events'!BF$1,'Official Medal Table'!$E:$E,"Mixed")*'Medal values'!$B$2/2
+ COUNTIFS('Official Medal Table'!$H:$H,'Each Gender Events'!$A4,'Official Medal Table'!$C:$C,'Each Gender Events'!BF$1,'Official Medal Table'!$E:$E,"Mixed")*'Medal values'!$B$3/2
+ COUNTIFS('Official Medal Table'!$I:$I,'Each Gender Events'!$A4,'Official Medal Table'!$C:$C,'Each Gender Events'!BF$1,'Official Medal Table'!$E:$E,"Mixed")*'Medal values'!$B$3/2</f>
        <v>0</v>
      </c>
      <c r="BG4">
        <f>COUNTIFS('Official Medal Table'!$F:$F,'Each Gender Events'!$A4,'Official Medal Table'!$C:$C,'Each Gender Events'!BG$1,'Official Medal Table'!$E:$E,'Each Gender Events'!BG$2)*'Medal values'!$B$1
+ COUNTIFS('Official Medal Table'!$G:$G,'Each Gender Events'!$A4,'Official Medal Table'!$C:$C,'Each Gender Events'!BG$1,'Official Medal Table'!$E:$E,'Each Gender Events'!BG$2)*'Medal values'!$B$2
+ COUNTIFS('Official Medal Table'!$H:$H,'Each Gender Events'!$A4,'Official Medal Table'!$C:$C,'Each Gender Events'!BG$1,'Official Medal Table'!$E:$E,'Each Gender Events'!BG$2)*'Medal values'!$B$3
+ COUNTIFS('Official Medal Table'!$I:$I,'Each Gender Events'!$A4,'Official Medal Table'!$C:$C,'Each Gender Events'!BG$1,'Official Medal Table'!$E:$E,'Each Gender Events'!BG$2)*'Medal values'!$B$3
+ COUNTIFS('Official Medal Table'!$F:$F,'Each Gender Events'!$A4,'Official Medal Table'!$C:$C,'Each Gender Events'!BG$1,'Official Medal Table'!$E:$E,"Mixed")*'Medal values'!$B$1/2
+ COUNTIFS('Official Medal Table'!$G:$G,'Each Gender Events'!$A4,'Official Medal Table'!$C:$C,'Each Gender Events'!BG$1,'Official Medal Table'!$E:$E,"Mixed")*'Medal values'!$B$2/2
+ COUNTIFS('Official Medal Table'!$H:$H,'Each Gender Events'!$A4,'Official Medal Table'!$C:$C,'Each Gender Events'!BG$1,'Official Medal Table'!$E:$E,"Mixed")*'Medal values'!$B$3/2
+ COUNTIFS('Official Medal Table'!$I:$I,'Each Gender Events'!$A4,'Official Medal Table'!$C:$C,'Each Gender Events'!BG$1,'Official Medal Table'!$E:$E,"Mixed")*'Medal values'!$B$3/2</f>
        <v>0</v>
      </c>
      <c r="BH4">
        <f>COUNTIFS('Official Medal Table'!$F:$F,'Each Gender Events'!$A4,'Official Medal Table'!$C:$C,'Each Gender Events'!BH$1,'Official Medal Table'!$E:$E,'Each Gender Events'!BH$2)*'Medal values'!$B$1
+ COUNTIFS('Official Medal Table'!$G:$G,'Each Gender Events'!$A4,'Official Medal Table'!$C:$C,'Each Gender Events'!BH$1,'Official Medal Table'!$E:$E,'Each Gender Events'!BH$2)*'Medal values'!$B$2
+ COUNTIFS('Official Medal Table'!$H:$H,'Each Gender Events'!$A4,'Official Medal Table'!$C:$C,'Each Gender Events'!BH$1,'Official Medal Table'!$E:$E,'Each Gender Events'!BH$2)*'Medal values'!$B$3
+ COUNTIFS('Official Medal Table'!$I:$I,'Each Gender Events'!$A4,'Official Medal Table'!$C:$C,'Each Gender Events'!BH$1,'Official Medal Table'!$E:$E,'Each Gender Events'!BH$2)*'Medal values'!$B$3
+ COUNTIFS('Official Medal Table'!$F:$F,'Each Gender Events'!$A4,'Official Medal Table'!$C:$C,'Each Gender Events'!BH$1,'Official Medal Table'!$E:$E,"Mixed")*'Medal values'!$B$1/2
+ COUNTIFS('Official Medal Table'!$G:$G,'Each Gender Events'!$A4,'Official Medal Table'!$C:$C,'Each Gender Events'!BH$1,'Official Medal Table'!$E:$E,"Mixed")*'Medal values'!$B$2/2
+ COUNTIFS('Official Medal Table'!$H:$H,'Each Gender Events'!$A4,'Official Medal Table'!$C:$C,'Each Gender Events'!BH$1,'Official Medal Table'!$E:$E,"Mixed")*'Medal values'!$B$3/2
+ COUNTIFS('Official Medal Table'!$I:$I,'Each Gender Events'!$A4,'Official Medal Table'!$C:$C,'Each Gender Events'!BH$1,'Official Medal Table'!$E:$E,"Mixed")*'Medal values'!$B$3/2</f>
        <v>0</v>
      </c>
      <c r="BI4">
        <f>COUNTIFS('Official Medal Table'!$F:$F,'Each Gender Events'!$A4,'Official Medal Table'!$C:$C,'Each Gender Events'!BI$1,'Official Medal Table'!$E:$E,'Each Gender Events'!BI$2)*'Medal values'!$B$1
+ COUNTIFS('Official Medal Table'!$G:$G,'Each Gender Events'!$A4,'Official Medal Table'!$C:$C,'Each Gender Events'!BI$1,'Official Medal Table'!$E:$E,'Each Gender Events'!BI$2)*'Medal values'!$B$2
+ COUNTIFS('Official Medal Table'!$H:$H,'Each Gender Events'!$A4,'Official Medal Table'!$C:$C,'Each Gender Events'!BI$1,'Official Medal Table'!$E:$E,'Each Gender Events'!BI$2)*'Medal values'!$B$3
+ COUNTIFS('Official Medal Table'!$I:$I,'Each Gender Events'!$A4,'Official Medal Table'!$C:$C,'Each Gender Events'!BI$1,'Official Medal Table'!$E:$E,'Each Gender Events'!BI$2)*'Medal values'!$B$3
+ COUNTIFS('Official Medal Table'!$F:$F,'Each Gender Events'!$A4,'Official Medal Table'!$C:$C,'Each Gender Events'!BI$1,'Official Medal Table'!$E:$E,"Mixed")*'Medal values'!$B$1/2
+ COUNTIFS('Official Medal Table'!$G:$G,'Each Gender Events'!$A4,'Official Medal Table'!$C:$C,'Each Gender Events'!BI$1,'Official Medal Table'!$E:$E,"Mixed")*'Medal values'!$B$2/2
+ COUNTIFS('Official Medal Table'!$H:$H,'Each Gender Events'!$A4,'Official Medal Table'!$C:$C,'Each Gender Events'!BI$1,'Official Medal Table'!$E:$E,"Mixed")*'Medal values'!$B$3/2
+ COUNTIFS('Official Medal Table'!$I:$I,'Each Gender Events'!$A4,'Official Medal Table'!$C:$C,'Each Gender Events'!BI$1,'Official Medal Table'!$E:$E,"Mixed")*'Medal values'!$B$3/2</f>
        <v>0</v>
      </c>
      <c r="BJ4">
        <f>COUNTIFS('Official Medal Table'!$F:$F,'Each Gender Events'!$A4,'Official Medal Table'!$C:$C,'Each Gender Events'!BJ$1,'Official Medal Table'!$E:$E,'Each Gender Events'!BJ$2)*'Medal values'!$B$1
+ COUNTIFS('Official Medal Table'!$G:$G,'Each Gender Events'!$A4,'Official Medal Table'!$C:$C,'Each Gender Events'!BJ$1,'Official Medal Table'!$E:$E,'Each Gender Events'!BJ$2)*'Medal values'!$B$2
+ COUNTIFS('Official Medal Table'!$H:$H,'Each Gender Events'!$A4,'Official Medal Table'!$C:$C,'Each Gender Events'!BJ$1,'Official Medal Table'!$E:$E,'Each Gender Events'!BJ$2)*'Medal values'!$B$3
+ COUNTIFS('Official Medal Table'!$I:$I,'Each Gender Events'!$A4,'Official Medal Table'!$C:$C,'Each Gender Events'!BJ$1,'Official Medal Table'!$E:$E,'Each Gender Events'!BJ$2)*'Medal values'!$B$3
+ COUNTIFS('Official Medal Table'!$F:$F,'Each Gender Events'!$A4,'Official Medal Table'!$C:$C,'Each Gender Events'!BJ$1,'Official Medal Table'!$E:$E,"Mixed")*'Medal values'!$B$1/2
+ COUNTIFS('Official Medal Table'!$G:$G,'Each Gender Events'!$A4,'Official Medal Table'!$C:$C,'Each Gender Events'!BJ$1,'Official Medal Table'!$E:$E,"Mixed")*'Medal values'!$B$2/2
+ COUNTIFS('Official Medal Table'!$H:$H,'Each Gender Events'!$A4,'Official Medal Table'!$C:$C,'Each Gender Events'!BJ$1,'Official Medal Table'!$E:$E,"Mixed")*'Medal values'!$B$3/2
+ COUNTIFS('Official Medal Table'!$I:$I,'Each Gender Events'!$A4,'Official Medal Table'!$C:$C,'Each Gender Events'!BJ$1,'Official Medal Table'!$E:$E,"Mixed")*'Medal values'!$B$3/2</f>
        <v>0</v>
      </c>
      <c r="BK4">
        <f>COUNTIFS('Official Medal Table'!$F:$F,'Each Gender Events'!$A4,'Official Medal Table'!$C:$C,'Each Gender Events'!BK$1,'Official Medal Table'!$E:$E,'Each Gender Events'!BK$2)*'Medal values'!$B$1
+ COUNTIFS('Official Medal Table'!$G:$G,'Each Gender Events'!$A4,'Official Medal Table'!$C:$C,'Each Gender Events'!BK$1,'Official Medal Table'!$E:$E,'Each Gender Events'!BK$2)*'Medal values'!$B$2
+ COUNTIFS('Official Medal Table'!$H:$H,'Each Gender Events'!$A4,'Official Medal Table'!$C:$C,'Each Gender Events'!BK$1,'Official Medal Table'!$E:$E,'Each Gender Events'!BK$2)*'Medal values'!$B$3
+ COUNTIFS('Official Medal Table'!$I:$I,'Each Gender Events'!$A4,'Official Medal Table'!$C:$C,'Each Gender Events'!BK$1,'Official Medal Table'!$E:$E,'Each Gender Events'!BK$2)*'Medal values'!$B$3
+ COUNTIFS('Official Medal Table'!$F:$F,'Each Gender Events'!$A4,'Official Medal Table'!$C:$C,'Each Gender Events'!BK$1,'Official Medal Table'!$E:$E,"Mixed")*'Medal values'!$B$1/2
+ COUNTIFS('Official Medal Table'!$G:$G,'Each Gender Events'!$A4,'Official Medal Table'!$C:$C,'Each Gender Events'!BK$1,'Official Medal Table'!$E:$E,"Mixed")*'Medal values'!$B$2/2
+ COUNTIFS('Official Medal Table'!$H:$H,'Each Gender Events'!$A4,'Official Medal Table'!$C:$C,'Each Gender Events'!BK$1,'Official Medal Table'!$E:$E,"Mixed")*'Medal values'!$B$3/2
+ COUNTIFS('Official Medal Table'!$I:$I,'Each Gender Events'!$A4,'Official Medal Table'!$C:$C,'Each Gender Events'!BK$1,'Official Medal Table'!$E:$E,"Mixed")*'Medal values'!$B$3/2</f>
        <v>4.5015000000000001</v>
      </c>
      <c r="BL4">
        <f>COUNTIFS('Official Medal Table'!$F:$F,'Each Gender Events'!$A4,'Official Medal Table'!$C:$C,'Each Gender Events'!BL$1,'Official Medal Table'!$E:$E,'Each Gender Events'!BL$2)*'Medal values'!$B$1
+ COUNTIFS('Official Medal Table'!$G:$G,'Each Gender Events'!$A4,'Official Medal Table'!$C:$C,'Each Gender Events'!BL$1,'Official Medal Table'!$E:$E,'Each Gender Events'!BL$2)*'Medal values'!$B$2
+ COUNTIFS('Official Medal Table'!$H:$H,'Each Gender Events'!$A4,'Official Medal Table'!$C:$C,'Each Gender Events'!BL$1,'Official Medal Table'!$E:$E,'Each Gender Events'!BL$2)*'Medal values'!$B$3
+ COUNTIFS('Official Medal Table'!$I:$I,'Each Gender Events'!$A4,'Official Medal Table'!$C:$C,'Each Gender Events'!BL$1,'Official Medal Table'!$E:$E,'Each Gender Events'!BL$2)*'Medal values'!$B$3
+ COUNTIFS('Official Medal Table'!$F:$F,'Each Gender Events'!$A4,'Official Medal Table'!$C:$C,'Each Gender Events'!BL$1,'Official Medal Table'!$E:$E,"Mixed")*'Medal values'!$B$1/2
+ COUNTIFS('Official Medal Table'!$G:$G,'Each Gender Events'!$A4,'Official Medal Table'!$C:$C,'Each Gender Events'!BL$1,'Official Medal Table'!$E:$E,"Mixed")*'Medal values'!$B$2/2
+ COUNTIFS('Official Medal Table'!$H:$H,'Each Gender Events'!$A4,'Official Medal Table'!$C:$C,'Each Gender Events'!BL$1,'Official Medal Table'!$E:$E,"Mixed")*'Medal values'!$B$3/2
+ COUNTIFS('Official Medal Table'!$I:$I,'Each Gender Events'!$A4,'Official Medal Table'!$C:$C,'Each Gender Events'!BL$1,'Official Medal Table'!$E:$E,"Mixed")*'Medal values'!$B$3/2</f>
        <v>1.5004999999999999</v>
      </c>
      <c r="BM4">
        <f>COUNTIFS('Official Medal Table'!$F:$F,'Each Gender Events'!$A4,'Official Medal Table'!$C:$C,'Each Gender Events'!BM$1,'Official Medal Table'!$E:$E,'Each Gender Events'!BM$2)*'Medal values'!$B$1
+ COUNTIFS('Official Medal Table'!$G:$G,'Each Gender Events'!$A4,'Official Medal Table'!$C:$C,'Each Gender Events'!BM$1,'Official Medal Table'!$E:$E,'Each Gender Events'!BM$2)*'Medal values'!$B$2
+ COUNTIFS('Official Medal Table'!$H:$H,'Each Gender Events'!$A4,'Official Medal Table'!$C:$C,'Each Gender Events'!BM$1,'Official Medal Table'!$E:$E,'Each Gender Events'!BM$2)*'Medal values'!$B$3
+ COUNTIFS('Official Medal Table'!$I:$I,'Each Gender Events'!$A4,'Official Medal Table'!$C:$C,'Each Gender Events'!BM$1,'Official Medal Table'!$E:$E,'Each Gender Events'!BM$2)*'Medal values'!$B$3
+ COUNTIFS('Official Medal Table'!$F:$F,'Each Gender Events'!$A4,'Official Medal Table'!$C:$C,'Each Gender Events'!BM$1,'Official Medal Table'!$E:$E,"Mixed")*'Medal values'!$B$1/2
+ COUNTIFS('Official Medal Table'!$G:$G,'Each Gender Events'!$A4,'Official Medal Table'!$C:$C,'Each Gender Events'!BM$1,'Official Medal Table'!$E:$E,"Mixed")*'Medal values'!$B$2/2
+ COUNTIFS('Official Medal Table'!$H:$H,'Each Gender Events'!$A4,'Official Medal Table'!$C:$C,'Each Gender Events'!BM$1,'Official Medal Table'!$E:$E,"Mixed")*'Medal values'!$B$3/2
+ COUNTIFS('Official Medal Table'!$I:$I,'Each Gender Events'!$A4,'Official Medal Table'!$C:$C,'Each Gender Events'!BM$1,'Official Medal Table'!$E:$E,"Mixed")*'Medal values'!$B$3/2</f>
        <v>4.5015000000000001</v>
      </c>
      <c r="BN4">
        <f>COUNTIFS('Official Medal Table'!$F:$F,'Each Gender Events'!$A4,'Official Medal Table'!$C:$C,'Each Gender Events'!BN$1,'Official Medal Table'!$E:$E,'Each Gender Events'!BN$2)*'Medal values'!$B$1
+ COUNTIFS('Official Medal Table'!$G:$G,'Each Gender Events'!$A4,'Official Medal Table'!$C:$C,'Each Gender Events'!BN$1,'Official Medal Table'!$E:$E,'Each Gender Events'!BN$2)*'Medal values'!$B$2
+ COUNTIFS('Official Medal Table'!$H:$H,'Each Gender Events'!$A4,'Official Medal Table'!$C:$C,'Each Gender Events'!BN$1,'Official Medal Table'!$E:$E,'Each Gender Events'!BN$2)*'Medal values'!$B$3
+ COUNTIFS('Official Medal Table'!$I:$I,'Each Gender Events'!$A4,'Official Medal Table'!$C:$C,'Each Gender Events'!BN$1,'Official Medal Table'!$E:$E,'Each Gender Events'!BN$2)*'Medal values'!$B$3
+ COUNTIFS('Official Medal Table'!$F:$F,'Each Gender Events'!$A4,'Official Medal Table'!$C:$C,'Each Gender Events'!BN$1,'Official Medal Table'!$E:$E,"Mixed")*'Medal values'!$B$1/2
+ COUNTIFS('Official Medal Table'!$G:$G,'Each Gender Events'!$A4,'Official Medal Table'!$C:$C,'Each Gender Events'!BN$1,'Official Medal Table'!$E:$E,"Mixed")*'Medal values'!$B$2/2
+ COUNTIFS('Official Medal Table'!$H:$H,'Each Gender Events'!$A4,'Official Medal Table'!$C:$C,'Each Gender Events'!BN$1,'Official Medal Table'!$E:$E,"Mixed")*'Medal values'!$B$3/2
+ COUNTIFS('Official Medal Table'!$I:$I,'Each Gender Events'!$A4,'Official Medal Table'!$C:$C,'Each Gender Events'!BN$1,'Official Medal Table'!$E:$E,"Mixed")*'Medal values'!$B$3/2</f>
        <v>0</v>
      </c>
      <c r="BO4">
        <f>COUNTIFS('Official Medal Table'!$F:$F,'Each Gender Events'!$A4,'Official Medal Table'!$C:$C,'Each Gender Events'!BO$1,'Official Medal Table'!$E:$E,'Each Gender Events'!BO$2)*'Medal values'!$B$1
+ COUNTIFS('Official Medal Table'!$G:$G,'Each Gender Events'!$A4,'Official Medal Table'!$C:$C,'Each Gender Events'!BO$1,'Official Medal Table'!$E:$E,'Each Gender Events'!BO$2)*'Medal values'!$B$2
+ COUNTIFS('Official Medal Table'!$H:$H,'Each Gender Events'!$A4,'Official Medal Table'!$C:$C,'Each Gender Events'!BO$1,'Official Medal Table'!$E:$E,'Each Gender Events'!BO$2)*'Medal values'!$B$3
+ COUNTIFS('Official Medal Table'!$I:$I,'Each Gender Events'!$A4,'Official Medal Table'!$C:$C,'Each Gender Events'!BO$1,'Official Medal Table'!$E:$E,'Each Gender Events'!BO$2)*'Medal values'!$B$3
+ COUNTIFS('Official Medal Table'!$F:$F,'Each Gender Events'!$A4,'Official Medal Table'!$C:$C,'Each Gender Events'!BO$1,'Official Medal Table'!$E:$E,"Mixed")*'Medal values'!$B$1/2
+ COUNTIFS('Official Medal Table'!$G:$G,'Each Gender Events'!$A4,'Official Medal Table'!$C:$C,'Each Gender Events'!BO$1,'Official Medal Table'!$E:$E,"Mixed")*'Medal values'!$B$2/2
+ COUNTIFS('Official Medal Table'!$H:$H,'Each Gender Events'!$A4,'Official Medal Table'!$C:$C,'Each Gender Events'!BO$1,'Official Medal Table'!$E:$E,"Mixed")*'Medal values'!$B$3/2
+ COUNTIFS('Official Medal Table'!$I:$I,'Each Gender Events'!$A4,'Official Medal Table'!$C:$C,'Each Gender Events'!BO$1,'Official Medal Table'!$E:$E,"Mixed")*'Medal values'!$B$3/2</f>
        <v>0</v>
      </c>
      <c r="BP4">
        <f>COUNTIFS('Official Medal Table'!$F:$F,'Each Gender Events'!$A4,'Official Medal Table'!$C:$C,'Each Gender Events'!BP$1,'Official Medal Table'!$E:$E,'Each Gender Events'!BP$2)*'Medal values'!$B$1
+ COUNTIFS('Official Medal Table'!$G:$G,'Each Gender Events'!$A4,'Official Medal Table'!$C:$C,'Each Gender Events'!BP$1,'Official Medal Table'!$E:$E,'Each Gender Events'!BP$2)*'Medal values'!$B$2
+ COUNTIFS('Official Medal Table'!$H:$H,'Each Gender Events'!$A4,'Official Medal Table'!$C:$C,'Each Gender Events'!BP$1,'Official Medal Table'!$E:$E,'Each Gender Events'!BP$2)*'Medal values'!$B$3
+ COUNTIFS('Official Medal Table'!$I:$I,'Each Gender Events'!$A4,'Official Medal Table'!$C:$C,'Each Gender Events'!BP$1,'Official Medal Table'!$E:$E,'Each Gender Events'!BP$2)*'Medal values'!$B$3
+ COUNTIFS('Official Medal Table'!$F:$F,'Each Gender Events'!$A4,'Official Medal Table'!$C:$C,'Each Gender Events'!BP$1,'Official Medal Table'!$E:$E,"Mixed")*'Medal values'!$B$1/2
+ COUNTIFS('Official Medal Table'!$G:$G,'Each Gender Events'!$A4,'Official Medal Table'!$C:$C,'Each Gender Events'!BP$1,'Official Medal Table'!$E:$E,"Mixed")*'Medal values'!$B$2/2
+ COUNTIFS('Official Medal Table'!$H:$H,'Each Gender Events'!$A4,'Official Medal Table'!$C:$C,'Each Gender Events'!BP$1,'Official Medal Table'!$E:$E,"Mixed")*'Medal values'!$B$3/2
+ COUNTIFS('Official Medal Table'!$I:$I,'Each Gender Events'!$A4,'Official Medal Table'!$C:$C,'Each Gender Events'!BP$1,'Official Medal Table'!$E:$E,"Mixed")*'Medal values'!$B$3/2</f>
        <v>0</v>
      </c>
      <c r="BQ4">
        <f>COUNTIFS('Official Medal Table'!$F:$F,'Each Gender Events'!$A4,'Official Medal Table'!$C:$C,'Each Gender Events'!BQ$1,'Official Medal Table'!$E:$E,'Each Gender Events'!BQ$2)*'Medal values'!$B$1
+ COUNTIFS('Official Medal Table'!$G:$G,'Each Gender Events'!$A4,'Official Medal Table'!$C:$C,'Each Gender Events'!BQ$1,'Official Medal Table'!$E:$E,'Each Gender Events'!BQ$2)*'Medal values'!$B$2
+ COUNTIFS('Official Medal Table'!$H:$H,'Each Gender Events'!$A4,'Official Medal Table'!$C:$C,'Each Gender Events'!BQ$1,'Official Medal Table'!$E:$E,'Each Gender Events'!BQ$2)*'Medal values'!$B$3
+ COUNTIFS('Official Medal Table'!$I:$I,'Each Gender Events'!$A4,'Official Medal Table'!$C:$C,'Each Gender Events'!BQ$1,'Official Medal Table'!$E:$E,'Each Gender Events'!BQ$2)*'Medal values'!$B$3
+ COUNTIFS('Official Medal Table'!$F:$F,'Each Gender Events'!$A4,'Official Medal Table'!$C:$C,'Each Gender Events'!BQ$1,'Official Medal Table'!$E:$E,"Mixed")*'Medal values'!$B$1/2
+ COUNTIFS('Official Medal Table'!$G:$G,'Each Gender Events'!$A4,'Official Medal Table'!$C:$C,'Each Gender Events'!BQ$1,'Official Medal Table'!$E:$E,"Mixed")*'Medal values'!$B$2/2
+ COUNTIFS('Official Medal Table'!$H:$H,'Each Gender Events'!$A4,'Official Medal Table'!$C:$C,'Each Gender Events'!BQ$1,'Official Medal Table'!$E:$E,"Mixed")*'Medal values'!$B$3/2
+ COUNTIFS('Official Medal Table'!$I:$I,'Each Gender Events'!$A4,'Official Medal Table'!$C:$C,'Each Gender Events'!BQ$1,'Official Medal Table'!$E:$E,"Mixed")*'Medal values'!$B$3/2</f>
        <v>0</v>
      </c>
      <c r="BR4">
        <f>COUNTIFS('Official Medal Table'!$F:$F,'Each Gender Events'!$A4,'Official Medal Table'!$C:$C,'Each Gender Events'!BR$1,'Official Medal Table'!$E:$E,'Each Gender Events'!BR$2)*'Medal values'!$B$1
+ COUNTIFS('Official Medal Table'!$G:$G,'Each Gender Events'!$A4,'Official Medal Table'!$C:$C,'Each Gender Events'!BR$1,'Official Medal Table'!$E:$E,'Each Gender Events'!BR$2)*'Medal values'!$B$2
+ COUNTIFS('Official Medal Table'!$H:$H,'Each Gender Events'!$A4,'Official Medal Table'!$C:$C,'Each Gender Events'!BR$1,'Official Medal Table'!$E:$E,'Each Gender Events'!BR$2)*'Medal values'!$B$3
+ COUNTIFS('Official Medal Table'!$I:$I,'Each Gender Events'!$A4,'Official Medal Table'!$C:$C,'Each Gender Events'!BR$1,'Official Medal Table'!$E:$E,'Each Gender Events'!BR$2)*'Medal values'!$B$3
+ COUNTIFS('Official Medal Table'!$F:$F,'Each Gender Events'!$A4,'Official Medal Table'!$C:$C,'Each Gender Events'!BR$1,'Official Medal Table'!$E:$E,"Mixed")*'Medal values'!$B$1/2
+ COUNTIFS('Official Medal Table'!$G:$G,'Each Gender Events'!$A4,'Official Medal Table'!$C:$C,'Each Gender Events'!BR$1,'Official Medal Table'!$E:$E,"Mixed")*'Medal values'!$B$2/2
+ COUNTIFS('Official Medal Table'!$H:$H,'Each Gender Events'!$A4,'Official Medal Table'!$C:$C,'Each Gender Events'!BR$1,'Official Medal Table'!$E:$E,"Mixed")*'Medal values'!$B$3/2
+ COUNTIFS('Official Medal Table'!$I:$I,'Each Gender Events'!$A4,'Official Medal Table'!$C:$C,'Each Gender Events'!BR$1,'Official Medal Table'!$E:$E,"Mixed")*'Medal values'!$B$3/2</f>
        <v>0</v>
      </c>
      <c r="BS4">
        <f>COUNTIFS('Official Medal Table'!$F:$F,'Each Gender Events'!$A4,'Official Medal Table'!$C:$C,'Each Gender Events'!BS$1,'Official Medal Table'!$E:$E,'Each Gender Events'!BS$2)*'Medal values'!$B$1
+ COUNTIFS('Official Medal Table'!$G:$G,'Each Gender Events'!$A4,'Official Medal Table'!$C:$C,'Each Gender Events'!BS$1,'Official Medal Table'!$E:$E,'Each Gender Events'!BS$2)*'Medal values'!$B$2
+ COUNTIFS('Official Medal Table'!$H:$H,'Each Gender Events'!$A4,'Official Medal Table'!$C:$C,'Each Gender Events'!BS$1,'Official Medal Table'!$E:$E,'Each Gender Events'!BS$2)*'Medal values'!$B$3
+ COUNTIFS('Official Medal Table'!$I:$I,'Each Gender Events'!$A4,'Official Medal Table'!$C:$C,'Each Gender Events'!BS$1,'Official Medal Table'!$E:$E,'Each Gender Events'!BS$2)*'Medal values'!$B$3
+ COUNTIFS('Official Medal Table'!$F:$F,'Each Gender Events'!$A4,'Official Medal Table'!$C:$C,'Each Gender Events'!BS$1,'Official Medal Table'!$E:$E,"Mixed")*'Medal values'!$B$1/2
+ COUNTIFS('Official Medal Table'!$G:$G,'Each Gender Events'!$A4,'Official Medal Table'!$C:$C,'Each Gender Events'!BS$1,'Official Medal Table'!$E:$E,"Mixed")*'Medal values'!$B$2/2
+ COUNTIFS('Official Medal Table'!$H:$H,'Each Gender Events'!$A4,'Official Medal Table'!$C:$C,'Each Gender Events'!BS$1,'Official Medal Table'!$E:$E,"Mixed")*'Medal values'!$B$3/2
+ COUNTIFS('Official Medal Table'!$I:$I,'Each Gender Events'!$A4,'Official Medal Table'!$C:$C,'Each Gender Events'!BS$1,'Official Medal Table'!$E:$E,"Mixed")*'Medal values'!$B$3/2</f>
        <v>1</v>
      </c>
      <c r="BT4">
        <f>COUNTIFS('Official Medal Table'!$F:$F,'Each Gender Events'!$A4,'Official Medal Table'!$C:$C,'Each Gender Events'!BT$1,'Official Medal Table'!$E:$E,'Each Gender Events'!BT$2)*'Medal values'!$B$1
+ COUNTIFS('Official Medal Table'!$G:$G,'Each Gender Events'!$A4,'Official Medal Table'!$C:$C,'Each Gender Events'!BT$1,'Official Medal Table'!$E:$E,'Each Gender Events'!BT$2)*'Medal values'!$B$2
+ COUNTIFS('Official Medal Table'!$H:$H,'Each Gender Events'!$A4,'Official Medal Table'!$C:$C,'Each Gender Events'!BT$1,'Official Medal Table'!$E:$E,'Each Gender Events'!BT$2)*'Medal values'!$B$3
+ COUNTIFS('Official Medal Table'!$I:$I,'Each Gender Events'!$A4,'Official Medal Table'!$C:$C,'Each Gender Events'!BT$1,'Official Medal Table'!$E:$E,'Each Gender Events'!BT$2)*'Medal values'!$B$3
+ COUNTIFS('Official Medal Table'!$F:$F,'Each Gender Events'!$A4,'Official Medal Table'!$C:$C,'Each Gender Events'!BT$1,'Official Medal Table'!$E:$E,"Mixed")*'Medal values'!$B$1/2
+ COUNTIFS('Official Medal Table'!$G:$G,'Each Gender Events'!$A4,'Official Medal Table'!$C:$C,'Each Gender Events'!BT$1,'Official Medal Table'!$E:$E,"Mixed")*'Medal values'!$B$2/2
+ COUNTIFS('Official Medal Table'!$H:$H,'Each Gender Events'!$A4,'Official Medal Table'!$C:$C,'Each Gender Events'!BT$1,'Official Medal Table'!$E:$E,"Mixed")*'Medal values'!$B$3/2
+ COUNTIFS('Official Medal Table'!$I:$I,'Each Gender Events'!$A4,'Official Medal Table'!$C:$C,'Each Gender Events'!BT$1,'Official Medal Table'!$E:$E,"Mixed")*'Medal values'!$B$3/2</f>
        <v>1</v>
      </c>
      <c r="BU4">
        <f>COUNTIFS('Official Medal Table'!$F:$F,'Each Gender Events'!$A4,'Official Medal Table'!$C:$C,'Each Gender Events'!BU$1,'Official Medal Table'!$E:$E,'Each Gender Events'!BU$2)*'Medal values'!$B$1
+ COUNTIFS('Official Medal Table'!$G:$G,'Each Gender Events'!$A4,'Official Medal Table'!$C:$C,'Each Gender Events'!BU$1,'Official Medal Table'!$E:$E,'Each Gender Events'!BU$2)*'Medal values'!$B$2
+ COUNTIFS('Official Medal Table'!$H:$H,'Each Gender Events'!$A4,'Official Medal Table'!$C:$C,'Each Gender Events'!BU$1,'Official Medal Table'!$E:$E,'Each Gender Events'!BU$2)*'Medal values'!$B$3
+ COUNTIFS('Official Medal Table'!$I:$I,'Each Gender Events'!$A4,'Official Medal Table'!$C:$C,'Each Gender Events'!BU$1,'Official Medal Table'!$E:$E,'Each Gender Events'!BU$2)*'Medal values'!$B$3
+ COUNTIFS('Official Medal Table'!$F:$F,'Each Gender Events'!$A4,'Official Medal Table'!$C:$C,'Each Gender Events'!BU$1,'Official Medal Table'!$E:$E,"Mixed")*'Medal values'!$B$1/2
+ COUNTIFS('Official Medal Table'!$G:$G,'Each Gender Events'!$A4,'Official Medal Table'!$C:$C,'Each Gender Events'!BU$1,'Official Medal Table'!$E:$E,"Mixed")*'Medal values'!$B$2/2
+ COUNTIFS('Official Medal Table'!$H:$H,'Each Gender Events'!$A4,'Official Medal Table'!$C:$C,'Each Gender Events'!BU$1,'Official Medal Table'!$E:$E,"Mixed")*'Medal values'!$B$3/2
+ COUNTIFS('Official Medal Table'!$I:$I,'Each Gender Events'!$A4,'Official Medal Table'!$C:$C,'Each Gender Events'!BU$1,'Official Medal Table'!$E:$E,"Mixed")*'Medal values'!$B$3/2</f>
        <v>0</v>
      </c>
      <c r="BV4">
        <f>COUNTIFS('Official Medal Table'!$F:$F,'Each Gender Events'!$A4,'Official Medal Table'!$C:$C,'Each Gender Events'!BV$1,'Official Medal Table'!$E:$E,'Each Gender Events'!BV$2)*'Medal values'!$B$1
+ COUNTIFS('Official Medal Table'!$G:$G,'Each Gender Events'!$A4,'Official Medal Table'!$C:$C,'Each Gender Events'!BV$1,'Official Medal Table'!$E:$E,'Each Gender Events'!BV$2)*'Medal values'!$B$2
+ COUNTIFS('Official Medal Table'!$H:$H,'Each Gender Events'!$A4,'Official Medal Table'!$C:$C,'Each Gender Events'!BV$1,'Official Medal Table'!$E:$E,'Each Gender Events'!BV$2)*'Medal values'!$B$3
+ COUNTIFS('Official Medal Table'!$I:$I,'Each Gender Events'!$A4,'Official Medal Table'!$C:$C,'Each Gender Events'!BV$1,'Official Medal Table'!$E:$E,'Each Gender Events'!BV$2)*'Medal values'!$B$3
+ COUNTIFS('Official Medal Table'!$F:$F,'Each Gender Events'!$A4,'Official Medal Table'!$C:$C,'Each Gender Events'!BV$1,'Official Medal Table'!$E:$E,"Mixed")*'Medal values'!$B$1/2
+ COUNTIFS('Official Medal Table'!$G:$G,'Each Gender Events'!$A4,'Official Medal Table'!$C:$C,'Each Gender Events'!BV$1,'Official Medal Table'!$E:$E,"Mixed")*'Medal values'!$B$2/2
+ COUNTIFS('Official Medal Table'!$H:$H,'Each Gender Events'!$A4,'Official Medal Table'!$C:$C,'Each Gender Events'!BV$1,'Official Medal Table'!$E:$E,"Mixed")*'Medal values'!$B$3/2
+ COUNTIFS('Official Medal Table'!$I:$I,'Each Gender Events'!$A4,'Official Medal Table'!$C:$C,'Each Gender Events'!BV$1,'Official Medal Table'!$E:$E,"Mixed")*'Medal values'!$B$3/2</f>
        <v>0</v>
      </c>
      <c r="BW4">
        <f>COUNTIFS('Official Medal Table'!$F:$F,'Each Gender Events'!$A4,'Official Medal Table'!$C:$C,'Each Gender Events'!BW$1,'Official Medal Table'!$E:$E,'Each Gender Events'!BW$2)*'Medal values'!$B$1
+ COUNTIFS('Official Medal Table'!$G:$G,'Each Gender Events'!$A4,'Official Medal Table'!$C:$C,'Each Gender Events'!BW$1,'Official Medal Table'!$E:$E,'Each Gender Events'!BW$2)*'Medal values'!$B$2
+ COUNTIFS('Official Medal Table'!$H:$H,'Each Gender Events'!$A4,'Official Medal Table'!$C:$C,'Each Gender Events'!BW$1,'Official Medal Table'!$E:$E,'Each Gender Events'!BW$2)*'Medal values'!$B$3
+ COUNTIFS('Official Medal Table'!$I:$I,'Each Gender Events'!$A4,'Official Medal Table'!$C:$C,'Each Gender Events'!BW$1,'Official Medal Table'!$E:$E,'Each Gender Events'!BW$2)*'Medal values'!$B$3
+ COUNTIFS('Official Medal Table'!$F:$F,'Each Gender Events'!$A4,'Official Medal Table'!$C:$C,'Each Gender Events'!BW$1,'Official Medal Table'!$E:$E,"Mixed")*'Medal values'!$B$1/2
+ COUNTIFS('Official Medal Table'!$G:$G,'Each Gender Events'!$A4,'Official Medal Table'!$C:$C,'Each Gender Events'!BW$1,'Official Medal Table'!$E:$E,"Mixed")*'Medal values'!$B$2/2
+ COUNTIFS('Official Medal Table'!$H:$H,'Each Gender Events'!$A4,'Official Medal Table'!$C:$C,'Each Gender Events'!BW$1,'Official Medal Table'!$E:$E,"Mixed")*'Medal values'!$B$3/2
+ COUNTIFS('Official Medal Table'!$I:$I,'Each Gender Events'!$A4,'Official Medal Table'!$C:$C,'Each Gender Events'!BW$1,'Official Medal Table'!$E:$E,"Mixed")*'Medal values'!$B$3/2</f>
        <v>0</v>
      </c>
      <c r="BX4">
        <f>COUNTIFS('Official Medal Table'!$F:$F,'Each Gender Events'!$A4,'Official Medal Table'!$C:$C,'Each Gender Events'!BX$1,'Official Medal Table'!$E:$E,'Each Gender Events'!BX$2)*'Medal values'!$B$1
+ COUNTIFS('Official Medal Table'!$G:$G,'Each Gender Events'!$A4,'Official Medal Table'!$C:$C,'Each Gender Events'!BX$1,'Official Medal Table'!$E:$E,'Each Gender Events'!BX$2)*'Medal values'!$B$2
+ COUNTIFS('Official Medal Table'!$H:$H,'Each Gender Events'!$A4,'Official Medal Table'!$C:$C,'Each Gender Events'!BX$1,'Official Medal Table'!$E:$E,'Each Gender Events'!BX$2)*'Medal values'!$B$3
+ COUNTIFS('Official Medal Table'!$I:$I,'Each Gender Events'!$A4,'Official Medal Table'!$C:$C,'Each Gender Events'!BX$1,'Official Medal Table'!$E:$E,'Each Gender Events'!BX$2)*'Medal values'!$B$3
+ COUNTIFS('Official Medal Table'!$F:$F,'Each Gender Events'!$A4,'Official Medal Table'!$C:$C,'Each Gender Events'!BX$1,'Official Medal Table'!$E:$E,"Mixed")*'Medal values'!$B$1/2
+ COUNTIFS('Official Medal Table'!$G:$G,'Each Gender Events'!$A4,'Official Medal Table'!$C:$C,'Each Gender Events'!BX$1,'Official Medal Table'!$E:$E,"Mixed")*'Medal values'!$B$2/2
+ COUNTIFS('Official Medal Table'!$H:$H,'Each Gender Events'!$A4,'Official Medal Table'!$C:$C,'Each Gender Events'!BX$1,'Official Medal Table'!$E:$E,"Mixed")*'Medal values'!$B$3/2
+ COUNTIFS('Official Medal Table'!$I:$I,'Each Gender Events'!$A4,'Official Medal Table'!$C:$C,'Each Gender Events'!BX$1,'Official Medal Table'!$E:$E,"Mixed")*'Medal values'!$B$3/2</f>
        <v>0</v>
      </c>
      <c r="BY4">
        <f>COUNTIFS('Official Medal Table'!$F:$F,'Each Gender Events'!$A4,'Official Medal Table'!$C:$C,'Each Gender Events'!BY$1,'Official Medal Table'!$E:$E,'Each Gender Events'!BY$2)*'Medal values'!$B$1
+ COUNTIFS('Official Medal Table'!$G:$G,'Each Gender Events'!$A4,'Official Medal Table'!$C:$C,'Each Gender Events'!BY$1,'Official Medal Table'!$E:$E,'Each Gender Events'!BY$2)*'Medal values'!$B$2
+ COUNTIFS('Official Medal Table'!$H:$H,'Each Gender Events'!$A4,'Official Medal Table'!$C:$C,'Each Gender Events'!BY$1,'Official Medal Table'!$E:$E,'Each Gender Events'!BY$2)*'Medal values'!$B$3
+ COUNTIFS('Official Medal Table'!$I:$I,'Each Gender Events'!$A4,'Official Medal Table'!$C:$C,'Each Gender Events'!BY$1,'Official Medal Table'!$E:$E,'Each Gender Events'!BY$2)*'Medal values'!$B$3
+ COUNTIFS('Official Medal Table'!$F:$F,'Each Gender Events'!$A4,'Official Medal Table'!$C:$C,'Each Gender Events'!BY$1,'Official Medal Table'!$E:$E,"Mixed")*'Medal values'!$B$1/2
+ COUNTIFS('Official Medal Table'!$G:$G,'Each Gender Events'!$A4,'Official Medal Table'!$C:$C,'Each Gender Events'!BY$1,'Official Medal Table'!$E:$E,"Mixed")*'Medal values'!$B$2/2
+ COUNTIFS('Official Medal Table'!$H:$H,'Each Gender Events'!$A4,'Official Medal Table'!$C:$C,'Each Gender Events'!BY$1,'Official Medal Table'!$E:$E,"Mixed")*'Medal values'!$B$3/2
+ COUNTIFS('Official Medal Table'!$I:$I,'Each Gender Events'!$A4,'Official Medal Table'!$C:$C,'Each Gender Events'!BY$1,'Official Medal Table'!$E:$E,"Mixed")*'Medal values'!$B$3/2</f>
        <v>0</v>
      </c>
      <c r="BZ4">
        <f>COUNTIFS('Official Medal Table'!$F:$F,'Each Gender Events'!$A4,'Official Medal Table'!$C:$C,'Each Gender Events'!BZ$1,'Official Medal Table'!$E:$E,'Each Gender Events'!BZ$2)*'Medal values'!$B$1
+ COUNTIFS('Official Medal Table'!$G:$G,'Each Gender Events'!$A4,'Official Medal Table'!$C:$C,'Each Gender Events'!BZ$1,'Official Medal Table'!$E:$E,'Each Gender Events'!BZ$2)*'Medal values'!$B$2
+ COUNTIFS('Official Medal Table'!$H:$H,'Each Gender Events'!$A4,'Official Medal Table'!$C:$C,'Each Gender Events'!BZ$1,'Official Medal Table'!$E:$E,'Each Gender Events'!BZ$2)*'Medal values'!$B$3
+ COUNTIFS('Official Medal Table'!$I:$I,'Each Gender Events'!$A4,'Official Medal Table'!$C:$C,'Each Gender Events'!BZ$1,'Official Medal Table'!$E:$E,'Each Gender Events'!BZ$2)*'Medal values'!$B$3
+ COUNTIFS('Official Medal Table'!$F:$F,'Each Gender Events'!$A4,'Official Medal Table'!$C:$C,'Each Gender Events'!BZ$1,'Official Medal Table'!$E:$E,"Mixed")*'Medal values'!$B$1/2
+ COUNTIFS('Official Medal Table'!$G:$G,'Each Gender Events'!$A4,'Official Medal Table'!$C:$C,'Each Gender Events'!BZ$1,'Official Medal Table'!$E:$E,"Mixed")*'Medal values'!$B$2/2
+ COUNTIFS('Official Medal Table'!$H:$H,'Each Gender Events'!$A4,'Official Medal Table'!$C:$C,'Each Gender Events'!BZ$1,'Official Medal Table'!$E:$E,"Mixed")*'Medal values'!$B$3/2
+ COUNTIFS('Official Medal Table'!$I:$I,'Each Gender Events'!$A4,'Official Medal Table'!$C:$C,'Each Gender Events'!BZ$1,'Official Medal Table'!$E:$E,"Mixed")*'Medal values'!$B$3/2</f>
        <v>0</v>
      </c>
      <c r="CA4">
        <f>COUNTIFS('Official Medal Table'!$F:$F,'Each Gender Events'!$A4,'Official Medal Table'!$C:$C,'Each Gender Events'!CA$1,'Official Medal Table'!$E:$E,'Each Gender Events'!CA$2)*'Medal values'!$B$1
+ COUNTIFS('Official Medal Table'!$G:$G,'Each Gender Events'!$A4,'Official Medal Table'!$C:$C,'Each Gender Events'!CA$1,'Official Medal Table'!$E:$E,'Each Gender Events'!CA$2)*'Medal values'!$B$2
+ COUNTIFS('Official Medal Table'!$H:$H,'Each Gender Events'!$A4,'Official Medal Table'!$C:$C,'Each Gender Events'!CA$1,'Official Medal Table'!$E:$E,'Each Gender Events'!CA$2)*'Medal values'!$B$3
+ COUNTIFS('Official Medal Table'!$I:$I,'Each Gender Events'!$A4,'Official Medal Table'!$C:$C,'Each Gender Events'!CA$1,'Official Medal Table'!$E:$E,'Each Gender Events'!CA$2)*'Medal values'!$B$3
+ COUNTIFS('Official Medal Table'!$F:$F,'Each Gender Events'!$A4,'Official Medal Table'!$C:$C,'Each Gender Events'!CA$1,'Official Medal Table'!$E:$E,"Mixed")*'Medal values'!$B$1/2
+ COUNTIFS('Official Medal Table'!$G:$G,'Each Gender Events'!$A4,'Official Medal Table'!$C:$C,'Each Gender Events'!CA$1,'Official Medal Table'!$E:$E,"Mixed")*'Medal values'!$B$2/2
+ COUNTIFS('Official Medal Table'!$H:$H,'Each Gender Events'!$A4,'Official Medal Table'!$C:$C,'Each Gender Events'!CA$1,'Official Medal Table'!$E:$E,"Mixed")*'Medal values'!$B$3/2
+ COUNTIFS('Official Medal Table'!$I:$I,'Each Gender Events'!$A4,'Official Medal Table'!$C:$C,'Each Gender Events'!CA$1,'Official Medal Table'!$E:$E,"Mixed")*'Medal values'!$B$3/2</f>
        <v>0</v>
      </c>
      <c r="CB4">
        <f>COUNTIFS('Official Medal Table'!$F:$F,'Each Gender Events'!$A4,'Official Medal Table'!$C:$C,'Each Gender Events'!CB$1,'Official Medal Table'!$E:$E,'Each Gender Events'!CB$2)*'Medal values'!$B$1
+ COUNTIFS('Official Medal Table'!$G:$G,'Each Gender Events'!$A4,'Official Medal Table'!$C:$C,'Each Gender Events'!CB$1,'Official Medal Table'!$E:$E,'Each Gender Events'!CB$2)*'Medal values'!$B$2
+ COUNTIFS('Official Medal Table'!$H:$H,'Each Gender Events'!$A4,'Official Medal Table'!$C:$C,'Each Gender Events'!CB$1,'Official Medal Table'!$E:$E,'Each Gender Events'!CB$2)*'Medal values'!$B$3
+ COUNTIFS('Official Medal Table'!$I:$I,'Each Gender Events'!$A4,'Official Medal Table'!$C:$C,'Each Gender Events'!CB$1,'Official Medal Table'!$E:$E,'Each Gender Events'!CB$2)*'Medal values'!$B$3
+ COUNTIFS('Official Medal Table'!$F:$F,'Each Gender Events'!$A4,'Official Medal Table'!$C:$C,'Each Gender Events'!CB$1,'Official Medal Table'!$E:$E,"Mixed")*'Medal values'!$B$1/2
+ COUNTIFS('Official Medal Table'!$G:$G,'Each Gender Events'!$A4,'Official Medal Table'!$C:$C,'Each Gender Events'!CB$1,'Official Medal Table'!$E:$E,"Mixed")*'Medal values'!$B$2/2
+ COUNTIFS('Official Medal Table'!$H:$H,'Each Gender Events'!$A4,'Official Medal Table'!$C:$C,'Each Gender Events'!CB$1,'Official Medal Table'!$E:$E,"Mixed")*'Medal values'!$B$3/2
+ COUNTIFS('Official Medal Table'!$I:$I,'Each Gender Events'!$A4,'Official Medal Table'!$C:$C,'Each Gender Events'!CB$1,'Official Medal Table'!$E:$E,"Mixed")*'Medal values'!$B$3/2</f>
        <v>0</v>
      </c>
      <c r="CC4">
        <f>COUNTIFS('Official Medal Table'!$F:$F,'Each Gender Events'!$A4,'Official Medal Table'!$C:$C,'Each Gender Events'!CC$1,'Official Medal Table'!$E:$E,'Each Gender Events'!CC$2)*'Medal values'!$B$1
+ COUNTIFS('Official Medal Table'!$G:$G,'Each Gender Events'!$A4,'Official Medal Table'!$C:$C,'Each Gender Events'!CC$1,'Official Medal Table'!$E:$E,'Each Gender Events'!CC$2)*'Medal values'!$B$2
+ COUNTIFS('Official Medal Table'!$H:$H,'Each Gender Events'!$A4,'Official Medal Table'!$C:$C,'Each Gender Events'!CC$1,'Official Medal Table'!$E:$E,'Each Gender Events'!CC$2)*'Medal values'!$B$3
+ COUNTIFS('Official Medal Table'!$I:$I,'Each Gender Events'!$A4,'Official Medal Table'!$C:$C,'Each Gender Events'!CC$1,'Official Medal Table'!$E:$E,'Each Gender Events'!CC$2)*'Medal values'!$B$3
+ COUNTIFS('Official Medal Table'!$F:$F,'Each Gender Events'!$A4,'Official Medal Table'!$C:$C,'Each Gender Events'!CC$1,'Official Medal Table'!$E:$E,"Mixed")*'Medal values'!$B$1/2
+ COUNTIFS('Official Medal Table'!$G:$G,'Each Gender Events'!$A4,'Official Medal Table'!$C:$C,'Each Gender Events'!CC$1,'Official Medal Table'!$E:$E,"Mixed")*'Medal values'!$B$2/2
+ COUNTIFS('Official Medal Table'!$H:$H,'Each Gender Events'!$A4,'Official Medal Table'!$C:$C,'Each Gender Events'!CC$1,'Official Medal Table'!$E:$E,"Mixed")*'Medal values'!$B$3/2
+ COUNTIFS('Official Medal Table'!$I:$I,'Each Gender Events'!$A4,'Official Medal Table'!$C:$C,'Each Gender Events'!CC$1,'Official Medal Table'!$E:$E,"Mixed")*'Medal values'!$B$3/2</f>
        <v>0</v>
      </c>
      <c r="CD4">
        <f>COUNTIFS('Official Medal Table'!$F:$F,'Each Gender Events'!$A4,'Official Medal Table'!$C:$C,'Each Gender Events'!CD$1,'Official Medal Table'!$E:$E,'Each Gender Events'!CD$2)*'Medal values'!$B$1
+ COUNTIFS('Official Medal Table'!$G:$G,'Each Gender Events'!$A4,'Official Medal Table'!$C:$C,'Each Gender Events'!CD$1,'Official Medal Table'!$E:$E,'Each Gender Events'!CD$2)*'Medal values'!$B$2
+ COUNTIFS('Official Medal Table'!$H:$H,'Each Gender Events'!$A4,'Official Medal Table'!$C:$C,'Each Gender Events'!CD$1,'Official Medal Table'!$E:$E,'Each Gender Events'!CD$2)*'Medal values'!$B$3
+ COUNTIFS('Official Medal Table'!$I:$I,'Each Gender Events'!$A4,'Official Medal Table'!$C:$C,'Each Gender Events'!CD$1,'Official Medal Table'!$E:$E,'Each Gender Events'!CD$2)*'Medal values'!$B$3
+ COUNTIFS('Official Medal Table'!$F:$F,'Each Gender Events'!$A4,'Official Medal Table'!$C:$C,'Each Gender Events'!CD$1,'Official Medal Table'!$E:$E,"Mixed")*'Medal values'!$B$1/2
+ COUNTIFS('Official Medal Table'!$G:$G,'Each Gender Events'!$A4,'Official Medal Table'!$C:$C,'Each Gender Events'!CD$1,'Official Medal Table'!$E:$E,"Mixed")*'Medal values'!$B$2/2
+ COUNTIFS('Official Medal Table'!$H:$H,'Each Gender Events'!$A4,'Official Medal Table'!$C:$C,'Each Gender Events'!CD$1,'Official Medal Table'!$E:$E,"Mixed")*'Medal values'!$B$3/2
+ COUNTIFS('Official Medal Table'!$I:$I,'Each Gender Events'!$A4,'Official Medal Table'!$C:$C,'Each Gender Events'!CD$1,'Official Medal Table'!$E:$E,"Mixed")*'Medal values'!$B$3/2</f>
        <v>0</v>
      </c>
      <c r="CE4">
        <f>COUNTIFS('Official Medal Table'!$F:$F,'Each Gender Events'!$A4,'Official Medal Table'!$C:$C,'Each Gender Events'!CE$1,'Official Medal Table'!$E:$E,'Each Gender Events'!CE$2)*'Medal values'!$B$1
+ COUNTIFS('Official Medal Table'!$G:$G,'Each Gender Events'!$A4,'Official Medal Table'!$C:$C,'Each Gender Events'!CE$1,'Official Medal Table'!$E:$E,'Each Gender Events'!CE$2)*'Medal values'!$B$2
+ COUNTIFS('Official Medal Table'!$H:$H,'Each Gender Events'!$A4,'Official Medal Table'!$C:$C,'Each Gender Events'!CE$1,'Official Medal Table'!$E:$E,'Each Gender Events'!CE$2)*'Medal values'!$B$3
+ COUNTIFS('Official Medal Table'!$I:$I,'Each Gender Events'!$A4,'Official Medal Table'!$C:$C,'Each Gender Events'!CE$1,'Official Medal Table'!$E:$E,'Each Gender Events'!CE$2)*'Medal values'!$B$3
+ COUNTIFS('Official Medal Table'!$F:$F,'Each Gender Events'!$A4,'Official Medal Table'!$C:$C,'Each Gender Events'!CE$1,'Official Medal Table'!$E:$E,"Mixed")*'Medal values'!$B$1/2
+ COUNTIFS('Official Medal Table'!$G:$G,'Each Gender Events'!$A4,'Official Medal Table'!$C:$C,'Each Gender Events'!CE$1,'Official Medal Table'!$E:$E,"Mixed")*'Medal values'!$B$2/2
+ COUNTIFS('Official Medal Table'!$H:$H,'Each Gender Events'!$A4,'Official Medal Table'!$C:$C,'Each Gender Events'!CE$1,'Official Medal Table'!$E:$E,"Mixed")*'Medal values'!$B$3/2
+ COUNTIFS('Official Medal Table'!$I:$I,'Each Gender Events'!$A4,'Official Medal Table'!$C:$C,'Each Gender Events'!CE$1,'Official Medal Table'!$E:$E,"Mixed")*'Medal values'!$B$3/2</f>
        <v>0</v>
      </c>
      <c r="CF4">
        <f>COUNTIFS('Official Medal Table'!$F:$F,'Each Gender Events'!$A4,'Official Medal Table'!$C:$C,'Each Gender Events'!CF$1,'Official Medal Table'!$E:$E,'Each Gender Events'!CF$2)*'Medal values'!$B$1
+ COUNTIFS('Official Medal Table'!$G:$G,'Each Gender Events'!$A4,'Official Medal Table'!$C:$C,'Each Gender Events'!CF$1,'Official Medal Table'!$E:$E,'Each Gender Events'!CF$2)*'Medal values'!$B$2
+ COUNTIFS('Official Medal Table'!$H:$H,'Each Gender Events'!$A4,'Official Medal Table'!$C:$C,'Each Gender Events'!CF$1,'Official Medal Table'!$E:$E,'Each Gender Events'!CF$2)*'Medal values'!$B$3
+ COUNTIFS('Official Medal Table'!$I:$I,'Each Gender Events'!$A4,'Official Medal Table'!$C:$C,'Each Gender Events'!CF$1,'Official Medal Table'!$E:$E,'Each Gender Events'!CF$2)*'Medal values'!$B$3
+ COUNTIFS('Official Medal Table'!$F:$F,'Each Gender Events'!$A4,'Official Medal Table'!$C:$C,'Each Gender Events'!CF$1,'Official Medal Table'!$E:$E,"Mixed")*'Medal values'!$B$1/2
+ COUNTIFS('Official Medal Table'!$G:$G,'Each Gender Events'!$A4,'Official Medal Table'!$C:$C,'Each Gender Events'!CF$1,'Official Medal Table'!$E:$E,"Mixed")*'Medal values'!$B$2/2
+ COUNTIFS('Official Medal Table'!$H:$H,'Each Gender Events'!$A4,'Official Medal Table'!$C:$C,'Each Gender Events'!CF$1,'Official Medal Table'!$E:$E,"Mixed")*'Medal values'!$B$3/2
+ COUNTIFS('Official Medal Table'!$I:$I,'Each Gender Events'!$A4,'Official Medal Table'!$C:$C,'Each Gender Events'!CF$1,'Official Medal Table'!$E:$E,"Mixed")*'Medal values'!$B$3/2</f>
        <v>0</v>
      </c>
      <c r="CG4">
        <f>COUNTIFS('Official Medal Table'!$F:$F,'Each Gender Events'!$A4,'Official Medal Table'!$C:$C,'Each Gender Events'!CG$1,'Official Medal Table'!$E:$E,'Each Gender Events'!CG$2)*'Medal values'!$B$1
+ COUNTIFS('Official Medal Table'!$G:$G,'Each Gender Events'!$A4,'Official Medal Table'!$C:$C,'Each Gender Events'!CG$1,'Official Medal Table'!$E:$E,'Each Gender Events'!CG$2)*'Medal values'!$B$2
+ COUNTIFS('Official Medal Table'!$H:$H,'Each Gender Events'!$A4,'Official Medal Table'!$C:$C,'Each Gender Events'!CG$1,'Official Medal Table'!$E:$E,'Each Gender Events'!CG$2)*'Medal values'!$B$3
+ COUNTIFS('Official Medal Table'!$I:$I,'Each Gender Events'!$A4,'Official Medal Table'!$C:$C,'Each Gender Events'!CG$1,'Official Medal Table'!$E:$E,'Each Gender Events'!CG$2)*'Medal values'!$B$3
+ COUNTIFS('Official Medal Table'!$F:$F,'Each Gender Events'!$A4,'Official Medal Table'!$C:$C,'Each Gender Events'!CG$1,'Official Medal Table'!$E:$E,"Mixed")*'Medal values'!$B$1/2
+ COUNTIFS('Official Medal Table'!$G:$G,'Each Gender Events'!$A4,'Official Medal Table'!$C:$C,'Each Gender Events'!CG$1,'Official Medal Table'!$E:$E,"Mixed")*'Medal values'!$B$2/2
+ COUNTIFS('Official Medal Table'!$H:$H,'Each Gender Events'!$A4,'Official Medal Table'!$C:$C,'Each Gender Events'!CG$1,'Official Medal Table'!$E:$E,"Mixed")*'Medal values'!$B$3/2
+ COUNTIFS('Official Medal Table'!$I:$I,'Each Gender Events'!$A4,'Official Medal Table'!$C:$C,'Each Gender Events'!CG$1,'Official Medal Table'!$E:$E,"Mixed")*'Medal values'!$B$3/2</f>
        <v>0</v>
      </c>
      <c r="CH4">
        <f>COUNTIFS('Official Medal Table'!$F:$F,'Each Gender Events'!$A4,'Official Medal Table'!$C:$C,'Each Gender Events'!CH$1,'Official Medal Table'!$E:$E,'Each Gender Events'!CH$2)*'Medal values'!$B$1
+ COUNTIFS('Official Medal Table'!$G:$G,'Each Gender Events'!$A4,'Official Medal Table'!$C:$C,'Each Gender Events'!CH$1,'Official Medal Table'!$E:$E,'Each Gender Events'!CH$2)*'Medal values'!$B$2
+ COUNTIFS('Official Medal Table'!$H:$H,'Each Gender Events'!$A4,'Official Medal Table'!$C:$C,'Each Gender Events'!CH$1,'Official Medal Table'!$E:$E,'Each Gender Events'!CH$2)*'Medal values'!$B$3
+ COUNTIFS('Official Medal Table'!$I:$I,'Each Gender Events'!$A4,'Official Medal Table'!$C:$C,'Each Gender Events'!CH$1,'Official Medal Table'!$E:$E,'Each Gender Events'!CH$2)*'Medal values'!$B$3
+ COUNTIFS('Official Medal Table'!$F:$F,'Each Gender Events'!$A4,'Official Medal Table'!$C:$C,'Each Gender Events'!CH$1,'Official Medal Table'!$E:$E,"Mixed")*'Medal values'!$B$1/2
+ COUNTIFS('Official Medal Table'!$G:$G,'Each Gender Events'!$A4,'Official Medal Table'!$C:$C,'Each Gender Events'!CH$1,'Official Medal Table'!$E:$E,"Mixed")*'Medal values'!$B$2/2
+ COUNTIFS('Official Medal Table'!$H:$H,'Each Gender Events'!$A4,'Official Medal Table'!$C:$C,'Each Gender Events'!CH$1,'Official Medal Table'!$E:$E,"Mixed")*'Medal values'!$B$3/2
+ COUNTIFS('Official Medal Table'!$I:$I,'Each Gender Events'!$A4,'Official Medal Table'!$C:$C,'Each Gender Events'!CH$1,'Official Medal Table'!$E:$E,"Mixed")*'Medal values'!$B$3/2</f>
        <v>0</v>
      </c>
      <c r="CI4">
        <f>COUNTIFS('Official Medal Table'!$F:$F,'Each Gender Events'!$A4,'Official Medal Table'!$C:$C,'Each Gender Events'!CI$1,'Official Medal Table'!$E:$E,'Each Gender Events'!CI$2)*'Medal values'!$B$1
+ COUNTIFS('Official Medal Table'!$G:$G,'Each Gender Events'!$A4,'Official Medal Table'!$C:$C,'Each Gender Events'!CI$1,'Official Medal Table'!$E:$E,'Each Gender Events'!CI$2)*'Medal values'!$B$2
+ COUNTIFS('Official Medal Table'!$H:$H,'Each Gender Events'!$A4,'Official Medal Table'!$C:$C,'Each Gender Events'!CI$1,'Official Medal Table'!$E:$E,'Each Gender Events'!CI$2)*'Medal values'!$B$3
+ COUNTIFS('Official Medal Table'!$I:$I,'Each Gender Events'!$A4,'Official Medal Table'!$C:$C,'Each Gender Events'!CI$1,'Official Medal Table'!$E:$E,'Each Gender Events'!CI$2)*'Medal values'!$B$3
+ COUNTIFS('Official Medal Table'!$F:$F,'Each Gender Events'!$A4,'Official Medal Table'!$C:$C,'Each Gender Events'!CI$1,'Official Medal Table'!$E:$E,"Mixed")*'Medal values'!$B$1/2
+ COUNTIFS('Official Medal Table'!$G:$G,'Each Gender Events'!$A4,'Official Medal Table'!$C:$C,'Each Gender Events'!CI$1,'Official Medal Table'!$E:$E,"Mixed")*'Medal values'!$B$2/2
+ COUNTIFS('Official Medal Table'!$H:$H,'Each Gender Events'!$A4,'Official Medal Table'!$C:$C,'Each Gender Events'!CI$1,'Official Medal Table'!$E:$E,"Mixed")*'Medal values'!$B$3/2
+ COUNTIFS('Official Medal Table'!$I:$I,'Each Gender Events'!$A4,'Official Medal Table'!$C:$C,'Each Gender Events'!CI$1,'Official Medal Table'!$E:$E,"Mixed")*'Medal values'!$B$3/2</f>
        <v>0</v>
      </c>
      <c r="CJ4">
        <f>COUNTIFS('Official Medal Table'!$F:$F,'Each Gender Events'!$A4,'Official Medal Table'!$C:$C,'Each Gender Events'!CJ$1,'Official Medal Table'!$E:$E,'Each Gender Events'!CJ$2)*'Medal values'!$B$1
+ COUNTIFS('Official Medal Table'!$G:$G,'Each Gender Events'!$A4,'Official Medal Table'!$C:$C,'Each Gender Events'!CJ$1,'Official Medal Table'!$E:$E,'Each Gender Events'!CJ$2)*'Medal values'!$B$2
+ COUNTIFS('Official Medal Table'!$H:$H,'Each Gender Events'!$A4,'Official Medal Table'!$C:$C,'Each Gender Events'!CJ$1,'Official Medal Table'!$E:$E,'Each Gender Events'!CJ$2)*'Medal values'!$B$3
+ COUNTIFS('Official Medal Table'!$I:$I,'Each Gender Events'!$A4,'Official Medal Table'!$C:$C,'Each Gender Events'!CJ$1,'Official Medal Table'!$E:$E,'Each Gender Events'!CJ$2)*'Medal values'!$B$3
+ COUNTIFS('Official Medal Table'!$F:$F,'Each Gender Events'!$A4,'Official Medal Table'!$C:$C,'Each Gender Events'!CJ$1,'Official Medal Table'!$E:$E,"Mixed")*'Medal values'!$B$1/2
+ COUNTIFS('Official Medal Table'!$G:$G,'Each Gender Events'!$A4,'Official Medal Table'!$C:$C,'Each Gender Events'!CJ$1,'Official Medal Table'!$E:$E,"Mixed")*'Medal values'!$B$2/2
+ COUNTIFS('Official Medal Table'!$H:$H,'Each Gender Events'!$A4,'Official Medal Table'!$C:$C,'Each Gender Events'!CJ$1,'Official Medal Table'!$E:$E,"Mixed")*'Medal values'!$B$3/2
+ COUNTIFS('Official Medal Table'!$I:$I,'Each Gender Events'!$A4,'Official Medal Table'!$C:$C,'Each Gender Events'!CJ$1,'Official Medal Table'!$E:$E,"Mixed")*'Medal values'!$B$3/2</f>
        <v>0</v>
      </c>
      <c r="CK4">
        <f>COUNTIFS('Official Medal Table'!$F:$F,'Each Gender Events'!$A4,'Official Medal Table'!$C:$C,'Each Gender Events'!CK$1,'Official Medal Table'!$E:$E,'Each Gender Events'!CK$2)*'Medal values'!$B$1
+ COUNTIFS('Official Medal Table'!$G:$G,'Each Gender Events'!$A4,'Official Medal Table'!$C:$C,'Each Gender Events'!CK$1,'Official Medal Table'!$E:$E,'Each Gender Events'!CK$2)*'Medal values'!$B$2
+ COUNTIFS('Official Medal Table'!$H:$H,'Each Gender Events'!$A4,'Official Medal Table'!$C:$C,'Each Gender Events'!CK$1,'Official Medal Table'!$E:$E,'Each Gender Events'!CK$2)*'Medal values'!$B$3
+ COUNTIFS('Official Medal Table'!$I:$I,'Each Gender Events'!$A4,'Official Medal Table'!$C:$C,'Each Gender Events'!CK$1,'Official Medal Table'!$E:$E,'Each Gender Events'!CK$2)*'Medal values'!$B$3
+ COUNTIFS('Official Medal Table'!$F:$F,'Each Gender Events'!$A4,'Official Medal Table'!$C:$C,'Each Gender Events'!CK$1,'Official Medal Table'!$E:$E,"Mixed")*'Medal values'!$B$1/2
+ COUNTIFS('Official Medal Table'!$G:$G,'Each Gender Events'!$A4,'Official Medal Table'!$C:$C,'Each Gender Events'!CK$1,'Official Medal Table'!$E:$E,"Mixed")*'Medal values'!$B$2/2
+ COUNTIFS('Official Medal Table'!$H:$H,'Each Gender Events'!$A4,'Official Medal Table'!$C:$C,'Each Gender Events'!CK$1,'Official Medal Table'!$E:$E,"Mixed")*'Medal values'!$B$3/2
+ COUNTIFS('Official Medal Table'!$I:$I,'Each Gender Events'!$A4,'Official Medal Table'!$C:$C,'Each Gender Events'!CK$1,'Official Medal Table'!$E:$E,"Mixed")*'Medal values'!$B$3/2</f>
        <v>0</v>
      </c>
      <c r="CL4">
        <f>COUNTIFS('Official Medal Table'!$F:$F,'Each Gender Events'!$A4,'Official Medal Table'!$C:$C,'Each Gender Events'!CL$1,'Official Medal Table'!$E:$E,'Each Gender Events'!CL$2)*'Medal values'!$B$1
+ COUNTIFS('Official Medal Table'!$G:$G,'Each Gender Events'!$A4,'Official Medal Table'!$C:$C,'Each Gender Events'!CL$1,'Official Medal Table'!$E:$E,'Each Gender Events'!CL$2)*'Medal values'!$B$2
+ COUNTIFS('Official Medal Table'!$H:$H,'Each Gender Events'!$A4,'Official Medal Table'!$C:$C,'Each Gender Events'!CL$1,'Official Medal Table'!$E:$E,'Each Gender Events'!CL$2)*'Medal values'!$B$3
+ COUNTIFS('Official Medal Table'!$I:$I,'Each Gender Events'!$A4,'Official Medal Table'!$C:$C,'Each Gender Events'!CL$1,'Official Medal Table'!$E:$E,'Each Gender Events'!CL$2)*'Medal values'!$B$3
+ COUNTIFS('Official Medal Table'!$F:$F,'Each Gender Events'!$A4,'Official Medal Table'!$C:$C,'Each Gender Events'!CL$1,'Official Medal Table'!$E:$E,"Mixed")*'Medal values'!$B$1/2
+ COUNTIFS('Official Medal Table'!$G:$G,'Each Gender Events'!$A4,'Official Medal Table'!$C:$C,'Each Gender Events'!CL$1,'Official Medal Table'!$E:$E,"Mixed")*'Medal values'!$B$2/2
+ COUNTIFS('Official Medal Table'!$H:$H,'Each Gender Events'!$A4,'Official Medal Table'!$C:$C,'Each Gender Events'!CL$1,'Official Medal Table'!$E:$E,"Mixed")*'Medal values'!$B$3/2
+ COUNTIFS('Official Medal Table'!$I:$I,'Each Gender Events'!$A4,'Official Medal Table'!$C:$C,'Each Gender Events'!CL$1,'Official Medal Table'!$E:$E,"Mixed")*'Medal values'!$B$3/2</f>
        <v>0</v>
      </c>
      <c r="CM4">
        <f>COUNTIFS('Official Medal Table'!$F:$F,'Each Gender Events'!$A4,'Official Medal Table'!$C:$C,'Each Gender Events'!CM$1,'Official Medal Table'!$E:$E,'Each Gender Events'!CM$2)*'Medal values'!$B$1
+ COUNTIFS('Official Medal Table'!$G:$G,'Each Gender Events'!$A4,'Official Medal Table'!$C:$C,'Each Gender Events'!CM$1,'Official Medal Table'!$E:$E,'Each Gender Events'!CM$2)*'Medal values'!$B$2
+ COUNTIFS('Official Medal Table'!$H:$H,'Each Gender Events'!$A4,'Official Medal Table'!$C:$C,'Each Gender Events'!CM$1,'Official Medal Table'!$E:$E,'Each Gender Events'!CM$2)*'Medal values'!$B$3
+ COUNTIFS('Official Medal Table'!$I:$I,'Each Gender Events'!$A4,'Official Medal Table'!$C:$C,'Each Gender Events'!CM$1,'Official Medal Table'!$E:$E,'Each Gender Events'!CM$2)*'Medal values'!$B$3
+ COUNTIFS('Official Medal Table'!$F:$F,'Each Gender Events'!$A4,'Official Medal Table'!$C:$C,'Each Gender Events'!CM$1,'Official Medal Table'!$E:$E,"Mixed")*'Medal values'!$B$1/2
+ COUNTIFS('Official Medal Table'!$G:$G,'Each Gender Events'!$A4,'Official Medal Table'!$C:$C,'Each Gender Events'!CM$1,'Official Medal Table'!$E:$E,"Mixed")*'Medal values'!$B$2/2
+ COUNTIFS('Official Medal Table'!$H:$H,'Each Gender Events'!$A4,'Official Medal Table'!$C:$C,'Each Gender Events'!CM$1,'Official Medal Table'!$E:$E,"Mixed")*'Medal values'!$B$3/2
+ COUNTIFS('Official Medal Table'!$I:$I,'Each Gender Events'!$A4,'Official Medal Table'!$C:$C,'Each Gender Events'!CM$1,'Official Medal Table'!$E:$E,"Mixed")*'Medal values'!$B$3/2</f>
        <v>0</v>
      </c>
      <c r="CN4">
        <f>COUNTIFS('Official Medal Table'!$F:$F,'Each Gender Events'!$A4,'Official Medal Table'!$C:$C,'Each Gender Events'!CN$1,'Official Medal Table'!$E:$E,'Each Gender Events'!CN$2)*'Medal values'!$B$1
+ COUNTIFS('Official Medal Table'!$G:$G,'Each Gender Events'!$A4,'Official Medal Table'!$C:$C,'Each Gender Events'!CN$1,'Official Medal Table'!$E:$E,'Each Gender Events'!CN$2)*'Medal values'!$B$2
+ COUNTIFS('Official Medal Table'!$H:$H,'Each Gender Events'!$A4,'Official Medal Table'!$C:$C,'Each Gender Events'!CN$1,'Official Medal Table'!$E:$E,'Each Gender Events'!CN$2)*'Medal values'!$B$3
+ COUNTIFS('Official Medal Table'!$I:$I,'Each Gender Events'!$A4,'Official Medal Table'!$C:$C,'Each Gender Events'!CN$1,'Official Medal Table'!$E:$E,'Each Gender Events'!CN$2)*'Medal values'!$B$3
+ COUNTIFS('Official Medal Table'!$F:$F,'Each Gender Events'!$A4,'Official Medal Table'!$C:$C,'Each Gender Events'!CN$1,'Official Medal Table'!$E:$E,"Mixed")*'Medal values'!$B$1/2
+ COUNTIFS('Official Medal Table'!$G:$G,'Each Gender Events'!$A4,'Official Medal Table'!$C:$C,'Each Gender Events'!CN$1,'Official Medal Table'!$E:$E,"Mixed")*'Medal values'!$B$2/2
+ COUNTIFS('Official Medal Table'!$H:$H,'Each Gender Events'!$A4,'Official Medal Table'!$C:$C,'Each Gender Events'!CN$1,'Official Medal Table'!$E:$E,"Mixed")*'Medal values'!$B$3/2
+ COUNTIFS('Official Medal Table'!$I:$I,'Each Gender Events'!$A4,'Official Medal Table'!$C:$C,'Each Gender Events'!CN$1,'Official Medal Table'!$E:$E,"Mixed")*'Medal values'!$B$3/2</f>
        <v>0</v>
      </c>
      <c r="CO4">
        <f>COUNTIFS('Official Medal Table'!$F:$F,'Each Gender Events'!$A4,'Official Medal Table'!$C:$C,'Each Gender Events'!CO$1,'Official Medal Table'!$E:$E,'Each Gender Events'!CO$2)*'Medal values'!$B$1
+ COUNTIFS('Official Medal Table'!$G:$G,'Each Gender Events'!$A4,'Official Medal Table'!$C:$C,'Each Gender Events'!CO$1,'Official Medal Table'!$E:$E,'Each Gender Events'!CO$2)*'Medal values'!$B$2
+ COUNTIFS('Official Medal Table'!$H:$H,'Each Gender Events'!$A4,'Official Medal Table'!$C:$C,'Each Gender Events'!CO$1,'Official Medal Table'!$E:$E,'Each Gender Events'!CO$2)*'Medal values'!$B$3
+ COUNTIFS('Official Medal Table'!$I:$I,'Each Gender Events'!$A4,'Official Medal Table'!$C:$C,'Each Gender Events'!CO$1,'Official Medal Table'!$E:$E,'Each Gender Events'!CO$2)*'Medal values'!$B$3
+ COUNTIFS('Official Medal Table'!$F:$F,'Each Gender Events'!$A4,'Official Medal Table'!$C:$C,'Each Gender Events'!CO$1,'Official Medal Table'!$E:$E,"Mixed")*'Medal values'!$B$1/2
+ COUNTIFS('Official Medal Table'!$G:$G,'Each Gender Events'!$A4,'Official Medal Table'!$C:$C,'Each Gender Events'!CO$1,'Official Medal Table'!$E:$E,"Mixed")*'Medal values'!$B$2/2
+ COUNTIFS('Official Medal Table'!$H:$H,'Each Gender Events'!$A4,'Official Medal Table'!$C:$C,'Each Gender Events'!CO$1,'Official Medal Table'!$E:$E,"Mixed")*'Medal values'!$B$3/2
+ COUNTIFS('Official Medal Table'!$I:$I,'Each Gender Events'!$A4,'Official Medal Table'!$C:$C,'Each Gender Events'!CO$1,'Official Medal Table'!$E:$E,"Mixed")*'Medal values'!$B$3/2</f>
        <v>0</v>
      </c>
      <c r="CP4">
        <f>COUNTIFS('Official Medal Table'!$F:$F,'Each Gender Events'!$A4,'Official Medal Table'!$C:$C,'Each Gender Events'!CP$1,'Official Medal Table'!$E:$E,'Each Gender Events'!CP$2)*'Medal values'!$B$1
+ COUNTIFS('Official Medal Table'!$G:$G,'Each Gender Events'!$A4,'Official Medal Table'!$C:$C,'Each Gender Events'!CP$1,'Official Medal Table'!$E:$E,'Each Gender Events'!CP$2)*'Medal values'!$B$2
+ COUNTIFS('Official Medal Table'!$H:$H,'Each Gender Events'!$A4,'Official Medal Table'!$C:$C,'Each Gender Events'!CP$1,'Official Medal Table'!$E:$E,'Each Gender Events'!CP$2)*'Medal values'!$B$3
+ COUNTIFS('Official Medal Table'!$I:$I,'Each Gender Events'!$A4,'Official Medal Table'!$C:$C,'Each Gender Events'!CP$1,'Official Medal Table'!$E:$E,'Each Gender Events'!CP$2)*'Medal values'!$B$3
+ COUNTIFS('Official Medal Table'!$F:$F,'Each Gender Events'!$A4,'Official Medal Table'!$C:$C,'Each Gender Events'!CP$1,'Official Medal Table'!$E:$E,"Mixed")*'Medal values'!$B$1/2
+ COUNTIFS('Official Medal Table'!$G:$G,'Each Gender Events'!$A4,'Official Medal Table'!$C:$C,'Each Gender Events'!CP$1,'Official Medal Table'!$E:$E,"Mixed")*'Medal values'!$B$2/2
+ COUNTIFS('Official Medal Table'!$H:$H,'Each Gender Events'!$A4,'Official Medal Table'!$C:$C,'Each Gender Events'!CP$1,'Official Medal Table'!$E:$E,"Mixed")*'Medal values'!$B$3/2
+ COUNTIFS('Official Medal Table'!$I:$I,'Each Gender Events'!$A4,'Official Medal Table'!$C:$C,'Each Gender Events'!CP$1,'Official Medal Table'!$E:$E,"Mixed")*'Medal values'!$B$3/2</f>
        <v>0</v>
      </c>
      <c r="CQ4">
        <f>COUNTIFS('Official Medal Table'!$F:$F,'Each Gender Events'!$A4,'Official Medal Table'!$C:$C,'Each Gender Events'!CQ$1,'Official Medal Table'!$E:$E,'Each Gender Events'!CQ$2)*'Medal values'!$B$1
+ COUNTIFS('Official Medal Table'!$G:$G,'Each Gender Events'!$A4,'Official Medal Table'!$C:$C,'Each Gender Events'!CQ$1,'Official Medal Table'!$E:$E,'Each Gender Events'!CQ$2)*'Medal values'!$B$2
+ COUNTIFS('Official Medal Table'!$H:$H,'Each Gender Events'!$A4,'Official Medal Table'!$C:$C,'Each Gender Events'!CQ$1,'Official Medal Table'!$E:$E,'Each Gender Events'!CQ$2)*'Medal values'!$B$3
+ COUNTIFS('Official Medal Table'!$I:$I,'Each Gender Events'!$A4,'Official Medal Table'!$C:$C,'Each Gender Events'!CQ$1,'Official Medal Table'!$E:$E,'Each Gender Events'!CQ$2)*'Medal values'!$B$3
+ COUNTIFS('Official Medal Table'!$F:$F,'Each Gender Events'!$A4,'Official Medal Table'!$C:$C,'Each Gender Events'!CQ$1,'Official Medal Table'!$E:$E,"Mixed")*'Medal values'!$B$1/2
+ COUNTIFS('Official Medal Table'!$G:$G,'Each Gender Events'!$A4,'Official Medal Table'!$C:$C,'Each Gender Events'!CQ$1,'Official Medal Table'!$E:$E,"Mixed")*'Medal values'!$B$2/2
+ COUNTIFS('Official Medal Table'!$H:$H,'Each Gender Events'!$A4,'Official Medal Table'!$C:$C,'Each Gender Events'!CQ$1,'Official Medal Table'!$E:$E,"Mixed")*'Medal values'!$B$3/2
+ COUNTIFS('Official Medal Table'!$I:$I,'Each Gender Events'!$A4,'Official Medal Table'!$C:$C,'Each Gender Events'!CQ$1,'Official Medal Table'!$E:$E,"Mixed")*'Medal values'!$B$3/2</f>
        <v>0</v>
      </c>
      <c r="CR4">
        <f>COUNTIFS('Official Medal Table'!$F:$F,'Each Gender Events'!$A4,'Official Medal Table'!$C:$C,'Each Gender Events'!CR$1,'Official Medal Table'!$E:$E,'Each Gender Events'!CR$2)*'Medal values'!$B$1
+ COUNTIFS('Official Medal Table'!$G:$G,'Each Gender Events'!$A4,'Official Medal Table'!$C:$C,'Each Gender Events'!CR$1,'Official Medal Table'!$E:$E,'Each Gender Events'!CR$2)*'Medal values'!$B$2
+ COUNTIFS('Official Medal Table'!$H:$H,'Each Gender Events'!$A4,'Official Medal Table'!$C:$C,'Each Gender Events'!CR$1,'Official Medal Table'!$E:$E,'Each Gender Events'!CR$2)*'Medal values'!$B$3
+ COUNTIFS('Official Medal Table'!$I:$I,'Each Gender Events'!$A4,'Official Medal Table'!$C:$C,'Each Gender Events'!CR$1,'Official Medal Table'!$E:$E,'Each Gender Events'!CR$2)*'Medal values'!$B$3
+ COUNTIFS('Official Medal Table'!$F:$F,'Each Gender Events'!$A4,'Official Medal Table'!$C:$C,'Each Gender Events'!CR$1,'Official Medal Table'!$E:$E,"Mixed")*'Medal values'!$B$1/2
+ COUNTIFS('Official Medal Table'!$G:$G,'Each Gender Events'!$A4,'Official Medal Table'!$C:$C,'Each Gender Events'!CR$1,'Official Medal Table'!$E:$E,"Mixed")*'Medal values'!$B$2/2
+ COUNTIFS('Official Medal Table'!$H:$H,'Each Gender Events'!$A4,'Official Medal Table'!$C:$C,'Each Gender Events'!CR$1,'Official Medal Table'!$E:$E,"Mixed")*'Medal values'!$B$3/2
+ COUNTIFS('Official Medal Table'!$I:$I,'Each Gender Events'!$A4,'Official Medal Table'!$C:$C,'Each Gender Events'!CR$1,'Official Medal Table'!$E:$E,"Mixed")*'Medal values'!$B$3/2</f>
        <v>0</v>
      </c>
      <c r="CS4">
        <f>COUNTIFS('Official Medal Table'!$F:$F,'Each Gender Events'!$A4,'Official Medal Table'!$C:$C,'Each Gender Events'!CS$1,'Official Medal Table'!$E:$E,'Each Gender Events'!CS$2)*'Medal values'!$B$1
+ COUNTIFS('Official Medal Table'!$G:$G,'Each Gender Events'!$A4,'Official Medal Table'!$C:$C,'Each Gender Events'!CS$1,'Official Medal Table'!$E:$E,'Each Gender Events'!CS$2)*'Medal values'!$B$2
+ COUNTIFS('Official Medal Table'!$H:$H,'Each Gender Events'!$A4,'Official Medal Table'!$C:$C,'Each Gender Events'!CS$1,'Official Medal Table'!$E:$E,'Each Gender Events'!CS$2)*'Medal values'!$B$3
+ COUNTIFS('Official Medal Table'!$I:$I,'Each Gender Events'!$A4,'Official Medal Table'!$C:$C,'Each Gender Events'!CS$1,'Official Medal Table'!$E:$E,'Each Gender Events'!CS$2)*'Medal values'!$B$3
+ COUNTIFS('Official Medal Table'!$F:$F,'Each Gender Events'!$A4,'Official Medal Table'!$C:$C,'Each Gender Events'!CS$1,'Official Medal Table'!$E:$E,"Mixed")*'Medal values'!$B$1/2
+ COUNTIFS('Official Medal Table'!$G:$G,'Each Gender Events'!$A4,'Official Medal Table'!$C:$C,'Each Gender Events'!CS$1,'Official Medal Table'!$E:$E,"Mixed")*'Medal values'!$B$2/2
+ COUNTIFS('Official Medal Table'!$H:$H,'Each Gender Events'!$A4,'Official Medal Table'!$C:$C,'Each Gender Events'!CS$1,'Official Medal Table'!$E:$E,"Mixed")*'Medal values'!$B$3/2
+ COUNTIFS('Official Medal Table'!$I:$I,'Each Gender Events'!$A4,'Official Medal Table'!$C:$C,'Each Gender Events'!CS$1,'Official Medal Table'!$E:$E,"Mixed")*'Medal values'!$B$3/2</f>
        <v>0</v>
      </c>
      <c r="CT4">
        <f>COUNTIFS('Official Medal Table'!$F:$F,'Each Gender Events'!$A4,'Official Medal Table'!$C:$C,'Each Gender Events'!CT$1,'Official Medal Table'!$E:$E,'Each Gender Events'!CT$2)*'Medal values'!$B$1
+ COUNTIFS('Official Medal Table'!$G:$G,'Each Gender Events'!$A4,'Official Medal Table'!$C:$C,'Each Gender Events'!CT$1,'Official Medal Table'!$E:$E,'Each Gender Events'!CT$2)*'Medal values'!$B$2
+ COUNTIFS('Official Medal Table'!$H:$H,'Each Gender Events'!$A4,'Official Medal Table'!$C:$C,'Each Gender Events'!CT$1,'Official Medal Table'!$E:$E,'Each Gender Events'!CT$2)*'Medal values'!$B$3
+ COUNTIFS('Official Medal Table'!$I:$I,'Each Gender Events'!$A4,'Official Medal Table'!$C:$C,'Each Gender Events'!CT$1,'Official Medal Table'!$E:$E,'Each Gender Events'!CT$2)*'Medal values'!$B$3
+ COUNTIFS('Official Medal Table'!$F:$F,'Each Gender Events'!$A4,'Official Medal Table'!$C:$C,'Each Gender Events'!CT$1,'Official Medal Table'!$E:$E,"Mixed")*'Medal values'!$B$1/2
+ COUNTIFS('Official Medal Table'!$G:$G,'Each Gender Events'!$A4,'Official Medal Table'!$C:$C,'Each Gender Events'!CT$1,'Official Medal Table'!$E:$E,"Mixed")*'Medal values'!$B$2/2
+ COUNTIFS('Official Medal Table'!$H:$H,'Each Gender Events'!$A4,'Official Medal Table'!$C:$C,'Each Gender Events'!CT$1,'Official Medal Table'!$E:$E,"Mixed")*'Medal values'!$B$3/2
+ COUNTIFS('Official Medal Table'!$I:$I,'Each Gender Events'!$A4,'Official Medal Table'!$C:$C,'Each Gender Events'!CT$1,'Official Medal Table'!$E:$E,"Mixed")*'Medal values'!$B$3/2</f>
        <v>0</v>
      </c>
    </row>
    <row r="5" spans="1:98" x14ac:dyDescent="0.3">
      <c r="A5" t="str">
        <f>Countries!A3</f>
        <v>BEL</v>
      </c>
      <c r="B5">
        <f>COUNTIFS('Official Medal Table'!$F:$F,'Each Gender Events'!$A5,'Official Medal Table'!$C:$C,'Each Gender Events'!B$1,'Official Medal Table'!$E:$E,'Each Gender Events'!B$2)*'Medal values'!$B$1
+ COUNTIFS('Official Medal Table'!$G:$G,'Each Gender Events'!$A5,'Official Medal Table'!$C:$C,'Each Gender Events'!B$1,'Official Medal Table'!$E:$E,'Each Gender Events'!B$2)*'Medal values'!$B$2
+ COUNTIFS('Official Medal Table'!$H:$H,'Each Gender Events'!$A5,'Official Medal Table'!$C:$C,'Each Gender Events'!B$1,'Official Medal Table'!$E:$E,'Each Gender Events'!B$2)*'Medal values'!$B$3
+ COUNTIFS('Official Medal Table'!$I:$I,'Each Gender Events'!$A5,'Official Medal Table'!$C:$C,'Each Gender Events'!B$1,'Official Medal Table'!$E:$E,'Each Gender Events'!B$2)*'Medal values'!$B$3
+ COUNTIFS('Official Medal Table'!$F:$F,'Each Gender Events'!$A5,'Official Medal Table'!$C:$C,'Each Gender Events'!B$1,'Official Medal Table'!$E:$E,"Mixed")*'Medal values'!$B$1/2
+ COUNTIFS('Official Medal Table'!$G:$G,'Each Gender Events'!$A5,'Official Medal Table'!$C:$C,'Each Gender Events'!B$1,'Official Medal Table'!$E:$E,"Mixed")*'Medal values'!$B$2/2
+ COUNTIFS('Official Medal Table'!$H:$H,'Each Gender Events'!$A5,'Official Medal Table'!$C:$C,'Each Gender Events'!B$1,'Official Medal Table'!$E:$E,"Mixed")*'Medal values'!$B$3/2
+ COUNTIFS('Official Medal Table'!$I:$I,'Each Gender Events'!$A5,'Official Medal Table'!$C:$C,'Each Gender Events'!B$1,'Official Medal Table'!$E:$E,"Mixed")*'Medal values'!$B$3/2</f>
        <v>0</v>
      </c>
      <c r="C5">
        <f>COUNTIFS('Official Medal Table'!$F:$F,'Each Gender Events'!$A5,'Official Medal Table'!$C:$C,'Each Gender Events'!C$1,'Official Medal Table'!$E:$E,'Each Gender Events'!C$2)*'Medal values'!$B$1
+ COUNTIFS('Official Medal Table'!$G:$G,'Each Gender Events'!$A5,'Official Medal Table'!$C:$C,'Each Gender Events'!C$1,'Official Medal Table'!$E:$E,'Each Gender Events'!C$2)*'Medal values'!$B$2
+ COUNTIFS('Official Medal Table'!$H:$H,'Each Gender Events'!$A5,'Official Medal Table'!$C:$C,'Each Gender Events'!C$1,'Official Medal Table'!$E:$E,'Each Gender Events'!C$2)*'Medal values'!$B$3
+ COUNTIFS('Official Medal Table'!$I:$I,'Each Gender Events'!$A5,'Official Medal Table'!$C:$C,'Each Gender Events'!C$1,'Official Medal Table'!$E:$E,'Each Gender Events'!C$2)*'Medal values'!$B$3
+ COUNTIFS('Official Medal Table'!$F:$F,'Each Gender Events'!$A5,'Official Medal Table'!$C:$C,'Each Gender Events'!C$1,'Official Medal Table'!$E:$E,"Mixed")*'Medal values'!$B$1/2
+ COUNTIFS('Official Medal Table'!$G:$G,'Each Gender Events'!$A5,'Official Medal Table'!$C:$C,'Each Gender Events'!C$1,'Official Medal Table'!$E:$E,"Mixed")*'Medal values'!$B$2/2
+ COUNTIFS('Official Medal Table'!$H:$H,'Each Gender Events'!$A5,'Official Medal Table'!$C:$C,'Each Gender Events'!C$1,'Official Medal Table'!$E:$E,"Mixed")*'Medal values'!$B$3/2
+ COUNTIFS('Official Medal Table'!$I:$I,'Each Gender Events'!$A5,'Official Medal Table'!$C:$C,'Each Gender Events'!C$1,'Official Medal Table'!$E:$E,"Mixed")*'Medal values'!$B$3/2</f>
        <v>0</v>
      </c>
      <c r="D5">
        <f>COUNTIFS('Official Medal Table'!$F:$F,'Each Gender Events'!$A5,'Official Medal Table'!$C:$C,'Each Gender Events'!D$1,'Official Medal Table'!$E:$E,'Each Gender Events'!D$2)*'Medal values'!$B$1
+ COUNTIFS('Official Medal Table'!$G:$G,'Each Gender Events'!$A5,'Official Medal Table'!$C:$C,'Each Gender Events'!D$1,'Official Medal Table'!$E:$E,'Each Gender Events'!D$2)*'Medal values'!$B$2
+ COUNTIFS('Official Medal Table'!$H:$H,'Each Gender Events'!$A5,'Official Medal Table'!$C:$C,'Each Gender Events'!D$1,'Official Medal Table'!$E:$E,'Each Gender Events'!D$2)*'Medal values'!$B$3
+ COUNTIFS('Official Medal Table'!$I:$I,'Each Gender Events'!$A5,'Official Medal Table'!$C:$C,'Each Gender Events'!D$1,'Official Medal Table'!$E:$E,'Each Gender Events'!D$2)*'Medal values'!$B$3
+ COUNTIFS('Official Medal Table'!$F:$F,'Each Gender Events'!$A5,'Official Medal Table'!$C:$C,'Each Gender Events'!D$1,'Official Medal Table'!$E:$E,"Mixed")*'Medal values'!$B$1/2
+ COUNTIFS('Official Medal Table'!$G:$G,'Each Gender Events'!$A5,'Official Medal Table'!$C:$C,'Each Gender Events'!D$1,'Official Medal Table'!$E:$E,"Mixed")*'Medal values'!$B$2/2
+ COUNTIFS('Official Medal Table'!$H:$H,'Each Gender Events'!$A5,'Official Medal Table'!$C:$C,'Each Gender Events'!D$1,'Official Medal Table'!$E:$E,"Mixed")*'Medal values'!$B$3/2
+ COUNTIFS('Official Medal Table'!$I:$I,'Each Gender Events'!$A5,'Official Medal Table'!$C:$C,'Each Gender Events'!D$1,'Official Medal Table'!$E:$E,"Mixed")*'Medal values'!$B$3/2</f>
        <v>0</v>
      </c>
      <c r="E5">
        <f>COUNTIFS('Official Medal Table'!$F:$F,'Each Gender Events'!$A5,'Official Medal Table'!$C:$C,'Each Gender Events'!E$1,'Official Medal Table'!$E:$E,'Each Gender Events'!E$2)*'Medal values'!$B$1
+ COUNTIFS('Official Medal Table'!$G:$G,'Each Gender Events'!$A5,'Official Medal Table'!$C:$C,'Each Gender Events'!E$1,'Official Medal Table'!$E:$E,'Each Gender Events'!E$2)*'Medal values'!$B$2
+ COUNTIFS('Official Medal Table'!$H:$H,'Each Gender Events'!$A5,'Official Medal Table'!$C:$C,'Each Gender Events'!E$1,'Official Medal Table'!$E:$E,'Each Gender Events'!E$2)*'Medal values'!$B$3
+ COUNTIFS('Official Medal Table'!$I:$I,'Each Gender Events'!$A5,'Official Medal Table'!$C:$C,'Each Gender Events'!E$1,'Official Medal Table'!$E:$E,'Each Gender Events'!E$2)*'Medal values'!$B$3
+ COUNTIFS('Official Medal Table'!$F:$F,'Each Gender Events'!$A5,'Official Medal Table'!$C:$C,'Each Gender Events'!E$1,'Official Medal Table'!$E:$E,"Mixed")*'Medal values'!$B$1/2
+ COUNTIFS('Official Medal Table'!$G:$G,'Each Gender Events'!$A5,'Official Medal Table'!$C:$C,'Each Gender Events'!E$1,'Official Medal Table'!$E:$E,"Mixed")*'Medal values'!$B$2/2
+ COUNTIFS('Official Medal Table'!$H:$H,'Each Gender Events'!$A5,'Official Medal Table'!$C:$C,'Each Gender Events'!E$1,'Official Medal Table'!$E:$E,"Mixed")*'Medal values'!$B$3/2
+ COUNTIFS('Official Medal Table'!$I:$I,'Each Gender Events'!$A5,'Official Medal Table'!$C:$C,'Each Gender Events'!E$1,'Official Medal Table'!$E:$E,"Mixed")*'Medal values'!$B$3/2</f>
        <v>0</v>
      </c>
      <c r="F5">
        <f>COUNTIFS('Official Medal Table'!$F:$F,'Each Gender Events'!$A5,'Official Medal Table'!$C:$C,'Each Gender Events'!F$1,'Official Medal Table'!$E:$E,'Each Gender Events'!F$2)*'Medal values'!$B$1
+ COUNTIFS('Official Medal Table'!$G:$G,'Each Gender Events'!$A5,'Official Medal Table'!$C:$C,'Each Gender Events'!F$1,'Official Medal Table'!$E:$E,'Each Gender Events'!F$2)*'Medal values'!$B$2
+ COUNTIFS('Official Medal Table'!$H:$H,'Each Gender Events'!$A5,'Official Medal Table'!$C:$C,'Each Gender Events'!F$1,'Official Medal Table'!$E:$E,'Each Gender Events'!F$2)*'Medal values'!$B$3
+ COUNTIFS('Official Medal Table'!$I:$I,'Each Gender Events'!$A5,'Official Medal Table'!$C:$C,'Each Gender Events'!F$1,'Official Medal Table'!$E:$E,'Each Gender Events'!F$2)*'Medal values'!$B$3
+ COUNTIFS('Official Medal Table'!$F:$F,'Each Gender Events'!$A5,'Official Medal Table'!$C:$C,'Each Gender Events'!F$1,'Official Medal Table'!$E:$E,"Mixed")*'Medal values'!$B$1/2
+ COUNTIFS('Official Medal Table'!$G:$G,'Each Gender Events'!$A5,'Official Medal Table'!$C:$C,'Each Gender Events'!F$1,'Official Medal Table'!$E:$E,"Mixed")*'Medal values'!$B$2/2
+ COUNTIFS('Official Medal Table'!$H:$H,'Each Gender Events'!$A5,'Official Medal Table'!$C:$C,'Each Gender Events'!F$1,'Official Medal Table'!$E:$E,"Mixed")*'Medal values'!$B$3/2
+ COUNTIFS('Official Medal Table'!$I:$I,'Each Gender Events'!$A5,'Official Medal Table'!$C:$C,'Each Gender Events'!F$1,'Official Medal Table'!$E:$E,"Mixed")*'Medal values'!$B$3/2</f>
        <v>0</v>
      </c>
      <c r="G5">
        <f>COUNTIFS('Official Medal Table'!$F:$F,'Each Gender Events'!$A5,'Official Medal Table'!$C:$C,'Each Gender Events'!G$1,'Official Medal Table'!$E:$E,'Each Gender Events'!G$2)*'Medal values'!$B$1
+ COUNTIFS('Official Medal Table'!$G:$G,'Each Gender Events'!$A5,'Official Medal Table'!$C:$C,'Each Gender Events'!G$1,'Official Medal Table'!$E:$E,'Each Gender Events'!G$2)*'Medal values'!$B$2
+ COUNTIFS('Official Medal Table'!$H:$H,'Each Gender Events'!$A5,'Official Medal Table'!$C:$C,'Each Gender Events'!G$1,'Official Medal Table'!$E:$E,'Each Gender Events'!G$2)*'Medal values'!$B$3
+ COUNTIFS('Official Medal Table'!$I:$I,'Each Gender Events'!$A5,'Official Medal Table'!$C:$C,'Each Gender Events'!G$1,'Official Medal Table'!$E:$E,'Each Gender Events'!G$2)*'Medal values'!$B$3
+ COUNTIFS('Official Medal Table'!$F:$F,'Each Gender Events'!$A5,'Official Medal Table'!$C:$C,'Each Gender Events'!G$1,'Official Medal Table'!$E:$E,"Mixed")*'Medal values'!$B$1/2
+ COUNTIFS('Official Medal Table'!$G:$G,'Each Gender Events'!$A5,'Official Medal Table'!$C:$C,'Each Gender Events'!G$1,'Official Medal Table'!$E:$E,"Mixed")*'Medal values'!$B$2/2
+ COUNTIFS('Official Medal Table'!$H:$H,'Each Gender Events'!$A5,'Official Medal Table'!$C:$C,'Each Gender Events'!G$1,'Official Medal Table'!$E:$E,"Mixed")*'Medal values'!$B$3/2
+ COUNTIFS('Official Medal Table'!$I:$I,'Each Gender Events'!$A5,'Official Medal Table'!$C:$C,'Each Gender Events'!G$1,'Official Medal Table'!$E:$E,"Mixed")*'Medal values'!$B$3/2</f>
        <v>0</v>
      </c>
      <c r="H5">
        <f>COUNTIFS('Official Medal Table'!$F:$F,'Each Gender Events'!$A5,'Official Medal Table'!$C:$C,'Each Gender Events'!H$1,'Official Medal Table'!$E:$E,'Each Gender Events'!H$2)*'Medal values'!$B$1
+ COUNTIFS('Official Medal Table'!$G:$G,'Each Gender Events'!$A5,'Official Medal Table'!$C:$C,'Each Gender Events'!H$1,'Official Medal Table'!$E:$E,'Each Gender Events'!H$2)*'Medal values'!$B$2
+ COUNTIFS('Official Medal Table'!$H:$H,'Each Gender Events'!$A5,'Official Medal Table'!$C:$C,'Each Gender Events'!H$1,'Official Medal Table'!$E:$E,'Each Gender Events'!H$2)*'Medal values'!$B$3
+ COUNTIFS('Official Medal Table'!$I:$I,'Each Gender Events'!$A5,'Official Medal Table'!$C:$C,'Each Gender Events'!H$1,'Official Medal Table'!$E:$E,'Each Gender Events'!H$2)*'Medal values'!$B$3
+ COUNTIFS('Official Medal Table'!$F:$F,'Each Gender Events'!$A5,'Official Medal Table'!$C:$C,'Each Gender Events'!H$1,'Official Medal Table'!$E:$E,"Mixed")*'Medal values'!$B$1/2
+ COUNTIFS('Official Medal Table'!$G:$G,'Each Gender Events'!$A5,'Official Medal Table'!$C:$C,'Each Gender Events'!H$1,'Official Medal Table'!$E:$E,"Mixed")*'Medal values'!$B$2/2
+ COUNTIFS('Official Medal Table'!$H:$H,'Each Gender Events'!$A5,'Official Medal Table'!$C:$C,'Each Gender Events'!H$1,'Official Medal Table'!$E:$E,"Mixed")*'Medal values'!$B$3/2
+ COUNTIFS('Official Medal Table'!$I:$I,'Each Gender Events'!$A5,'Official Medal Table'!$C:$C,'Each Gender Events'!H$1,'Official Medal Table'!$E:$E,"Mixed")*'Medal values'!$B$3/2</f>
        <v>0</v>
      </c>
      <c r="I5">
        <f>COUNTIFS('Official Medal Table'!$F:$F,'Each Gender Events'!$A5,'Official Medal Table'!$C:$C,'Each Gender Events'!I$1,'Official Medal Table'!$E:$E,'Each Gender Events'!I$2)*'Medal values'!$B$1
+ COUNTIFS('Official Medal Table'!$G:$G,'Each Gender Events'!$A5,'Official Medal Table'!$C:$C,'Each Gender Events'!I$1,'Official Medal Table'!$E:$E,'Each Gender Events'!I$2)*'Medal values'!$B$2
+ COUNTIFS('Official Medal Table'!$H:$H,'Each Gender Events'!$A5,'Official Medal Table'!$C:$C,'Each Gender Events'!I$1,'Official Medal Table'!$E:$E,'Each Gender Events'!I$2)*'Medal values'!$B$3
+ COUNTIFS('Official Medal Table'!$I:$I,'Each Gender Events'!$A5,'Official Medal Table'!$C:$C,'Each Gender Events'!I$1,'Official Medal Table'!$E:$E,'Each Gender Events'!I$2)*'Medal values'!$B$3
+ COUNTIFS('Official Medal Table'!$F:$F,'Each Gender Events'!$A5,'Official Medal Table'!$C:$C,'Each Gender Events'!I$1,'Official Medal Table'!$E:$E,"Mixed")*'Medal values'!$B$1/2
+ COUNTIFS('Official Medal Table'!$G:$G,'Each Gender Events'!$A5,'Official Medal Table'!$C:$C,'Each Gender Events'!I$1,'Official Medal Table'!$E:$E,"Mixed")*'Medal values'!$B$2/2
+ COUNTIFS('Official Medal Table'!$H:$H,'Each Gender Events'!$A5,'Official Medal Table'!$C:$C,'Each Gender Events'!I$1,'Official Medal Table'!$E:$E,"Mixed")*'Medal values'!$B$3/2
+ COUNTIFS('Official Medal Table'!$I:$I,'Each Gender Events'!$A5,'Official Medal Table'!$C:$C,'Each Gender Events'!I$1,'Official Medal Table'!$E:$E,"Mixed")*'Medal values'!$B$3/2</f>
        <v>0</v>
      </c>
      <c r="J5">
        <f>COUNTIFS('Official Medal Table'!$F:$F,'Each Gender Events'!$A5,'Official Medal Table'!$C:$C,'Each Gender Events'!J$1,'Official Medal Table'!$E:$E,'Each Gender Events'!J$2)*'Medal values'!$B$1
+ COUNTIFS('Official Medal Table'!$G:$G,'Each Gender Events'!$A5,'Official Medal Table'!$C:$C,'Each Gender Events'!J$1,'Official Medal Table'!$E:$E,'Each Gender Events'!J$2)*'Medal values'!$B$2
+ COUNTIFS('Official Medal Table'!$H:$H,'Each Gender Events'!$A5,'Official Medal Table'!$C:$C,'Each Gender Events'!J$1,'Official Medal Table'!$E:$E,'Each Gender Events'!J$2)*'Medal values'!$B$3
+ COUNTIFS('Official Medal Table'!$I:$I,'Each Gender Events'!$A5,'Official Medal Table'!$C:$C,'Each Gender Events'!J$1,'Official Medal Table'!$E:$E,'Each Gender Events'!J$2)*'Medal values'!$B$3
+ COUNTIFS('Official Medal Table'!$F:$F,'Each Gender Events'!$A5,'Official Medal Table'!$C:$C,'Each Gender Events'!J$1,'Official Medal Table'!$E:$E,"Mixed")*'Medal values'!$B$1/2
+ COUNTIFS('Official Medal Table'!$G:$G,'Each Gender Events'!$A5,'Official Medal Table'!$C:$C,'Each Gender Events'!J$1,'Official Medal Table'!$E:$E,"Mixed")*'Medal values'!$B$2/2
+ COUNTIFS('Official Medal Table'!$H:$H,'Each Gender Events'!$A5,'Official Medal Table'!$C:$C,'Each Gender Events'!J$1,'Official Medal Table'!$E:$E,"Mixed")*'Medal values'!$B$3/2
+ COUNTIFS('Official Medal Table'!$I:$I,'Each Gender Events'!$A5,'Official Medal Table'!$C:$C,'Each Gender Events'!J$1,'Official Medal Table'!$E:$E,"Mixed")*'Medal values'!$B$3/2</f>
        <v>2.0000010000000001</v>
      </c>
      <c r="K5">
        <f>COUNTIFS('Official Medal Table'!$F:$F,'Each Gender Events'!$A5,'Official Medal Table'!$C:$C,'Each Gender Events'!K$1,'Official Medal Table'!$E:$E,'Each Gender Events'!K$2)*'Medal values'!$B$1
+ COUNTIFS('Official Medal Table'!$G:$G,'Each Gender Events'!$A5,'Official Medal Table'!$C:$C,'Each Gender Events'!K$1,'Official Medal Table'!$E:$E,'Each Gender Events'!K$2)*'Medal values'!$B$2
+ COUNTIFS('Official Medal Table'!$H:$H,'Each Gender Events'!$A5,'Official Medal Table'!$C:$C,'Each Gender Events'!K$1,'Official Medal Table'!$E:$E,'Each Gender Events'!K$2)*'Medal values'!$B$3
+ COUNTIFS('Official Medal Table'!$I:$I,'Each Gender Events'!$A5,'Official Medal Table'!$C:$C,'Each Gender Events'!K$1,'Official Medal Table'!$E:$E,'Each Gender Events'!K$2)*'Medal values'!$B$3
+ COUNTIFS('Official Medal Table'!$F:$F,'Each Gender Events'!$A5,'Official Medal Table'!$C:$C,'Each Gender Events'!K$1,'Official Medal Table'!$E:$E,"Mixed")*'Medal values'!$B$1/2
+ COUNTIFS('Official Medal Table'!$G:$G,'Each Gender Events'!$A5,'Official Medal Table'!$C:$C,'Each Gender Events'!K$1,'Official Medal Table'!$E:$E,"Mixed")*'Medal values'!$B$2/2
+ COUNTIFS('Official Medal Table'!$H:$H,'Each Gender Events'!$A5,'Official Medal Table'!$C:$C,'Each Gender Events'!K$1,'Official Medal Table'!$E:$E,"Mixed")*'Medal values'!$B$3/2
+ COUNTIFS('Official Medal Table'!$I:$I,'Each Gender Events'!$A5,'Official Medal Table'!$C:$C,'Each Gender Events'!K$1,'Official Medal Table'!$E:$E,"Mixed")*'Medal values'!$B$3/2</f>
        <v>4.0009999999999994</v>
      </c>
      <c r="L5">
        <f>COUNTIFS('Official Medal Table'!$F:$F,'Each Gender Events'!$A5,'Official Medal Table'!$C:$C,'Each Gender Events'!L$1,'Official Medal Table'!$E:$E,'Each Gender Events'!L$2)*'Medal values'!$B$1
+ COUNTIFS('Official Medal Table'!$G:$G,'Each Gender Events'!$A5,'Official Medal Table'!$C:$C,'Each Gender Events'!L$1,'Official Medal Table'!$E:$E,'Each Gender Events'!L$2)*'Medal values'!$B$2
+ COUNTIFS('Official Medal Table'!$H:$H,'Each Gender Events'!$A5,'Official Medal Table'!$C:$C,'Each Gender Events'!L$1,'Official Medal Table'!$E:$E,'Each Gender Events'!L$2)*'Medal values'!$B$3
+ COUNTIFS('Official Medal Table'!$I:$I,'Each Gender Events'!$A5,'Official Medal Table'!$C:$C,'Each Gender Events'!L$1,'Official Medal Table'!$E:$E,'Each Gender Events'!L$2)*'Medal values'!$B$3
+ COUNTIFS('Official Medal Table'!$F:$F,'Each Gender Events'!$A5,'Official Medal Table'!$C:$C,'Each Gender Events'!L$1,'Official Medal Table'!$E:$E,"Mixed")*'Medal values'!$B$1/2
+ COUNTIFS('Official Medal Table'!$G:$G,'Each Gender Events'!$A5,'Official Medal Table'!$C:$C,'Each Gender Events'!L$1,'Official Medal Table'!$E:$E,"Mixed")*'Medal values'!$B$2/2
+ COUNTIFS('Official Medal Table'!$H:$H,'Each Gender Events'!$A5,'Official Medal Table'!$C:$C,'Each Gender Events'!L$1,'Official Medal Table'!$E:$E,"Mixed")*'Medal values'!$B$3/2
+ COUNTIFS('Official Medal Table'!$I:$I,'Each Gender Events'!$A5,'Official Medal Table'!$C:$C,'Each Gender Events'!L$1,'Official Medal Table'!$E:$E,"Mixed")*'Medal values'!$B$3/2</f>
        <v>0</v>
      </c>
      <c r="M5">
        <f>COUNTIFS('Official Medal Table'!$F:$F,'Each Gender Events'!$A5,'Official Medal Table'!$C:$C,'Each Gender Events'!M$1,'Official Medal Table'!$E:$E,'Each Gender Events'!M$2)*'Medal values'!$B$1
+ COUNTIFS('Official Medal Table'!$G:$G,'Each Gender Events'!$A5,'Official Medal Table'!$C:$C,'Each Gender Events'!M$1,'Official Medal Table'!$E:$E,'Each Gender Events'!M$2)*'Medal values'!$B$2
+ COUNTIFS('Official Medal Table'!$H:$H,'Each Gender Events'!$A5,'Official Medal Table'!$C:$C,'Each Gender Events'!M$1,'Official Medal Table'!$E:$E,'Each Gender Events'!M$2)*'Medal values'!$B$3
+ COUNTIFS('Official Medal Table'!$I:$I,'Each Gender Events'!$A5,'Official Medal Table'!$C:$C,'Each Gender Events'!M$1,'Official Medal Table'!$E:$E,'Each Gender Events'!M$2)*'Medal values'!$B$3
+ COUNTIFS('Official Medal Table'!$F:$F,'Each Gender Events'!$A5,'Official Medal Table'!$C:$C,'Each Gender Events'!M$1,'Official Medal Table'!$E:$E,"Mixed")*'Medal values'!$B$1/2
+ COUNTIFS('Official Medal Table'!$G:$G,'Each Gender Events'!$A5,'Official Medal Table'!$C:$C,'Each Gender Events'!M$1,'Official Medal Table'!$E:$E,"Mixed")*'Medal values'!$B$2/2
+ COUNTIFS('Official Medal Table'!$H:$H,'Each Gender Events'!$A5,'Official Medal Table'!$C:$C,'Each Gender Events'!M$1,'Official Medal Table'!$E:$E,"Mixed")*'Medal values'!$B$3/2
+ COUNTIFS('Official Medal Table'!$I:$I,'Each Gender Events'!$A5,'Official Medal Table'!$C:$C,'Each Gender Events'!M$1,'Official Medal Table'!$E:$E,"Mixed")*'Medal values'!$B$3/2</f>
        <v>0</v>
      </c>
      <c r="N5">
        <f>COUNTIFS('Official Medal Table'!$F:$F,'Each Gender Events'!$A5,'Official Medal Table'!$C:$C,'Each Gender Events'!N$1,'Official Medal Table'!$E:$E,'Each Gender Events'!N$2)*'Medal values'!$B$1
+ COUNTIFS('Official Medal Table'!$G:$G,'Each Gender Events'!$A5,'Official Medal Table'!$C:$C,'Each Gender Events'!N$1,'Official Medal Table'!$E:$E,'Each Gender Events'!N$2)*'Medal values'!$B$2
+ COUNTIFS('Official Medal Table'!$H:$H,'Each Gender Events'!$A5,'Official Medal Table'!$C:$C,'Each Gender Events'!N$1,'Official Medal Table'!$E:$E,'Each Gender Events'!N$2)*'Medal values'!$B$3
+ COUNTIFS('Official Medal Table'!$I:$I,'Each Gender Events'!$A5,'Official Medal Table'!$C:$C,'Each Gender Events'!N$1,'Official Medal Table'!$E:$E,'Each Gender Events'!N$2)*'Medal values'!$B$3
+ COUNTIFS('Official Medal Table'!$F:$F,'Each Gender Events'!$A5,'Official Medal Table'!$C:$C,'Each Gender Events'!N$1,'Official Medal Table'!$E:$E,"Mixed")*'Medal values'!$B$1/2
+ COUNTIFS('Official Medal Table'!$G:$G,'Each Gender Events'!$A5,'Official Medal Table'!$C:$C,'Each Gender Events'!N$1,'Official Medal Table'!$E:$E,"Mixed")*'Medal values'!$B$2/2
+ COUNTIFS('Official Medal Table'!$H:$H,'Each Gender Events'!$A5,'Official Medal Table'!$C:$C,'Each Gender Events'!N$1,'Official Medal Table'!$E:$E,"Mixed")*'Medal values'!$B$3/2
+ COUNTIFS('Official Medal Table'!$I:$I,'Each Gender Events'!$A5,'Official Medal Table'!$C:$C,'Each Gender Events'!N$1,'Official Medal Table'!$E:$E,"Mixed")*'Medal values'!$B$3/2</f>
        <v>0</v>
      </c>
      <c r="O5">
        <f>COUNTIFS('Official Medal Table'!$F:$F,'Each Gender Events'!$A5,'Official Medal Table'!$C:$C,'Each Gender Events'!O$1,'Official Medal Table'!$E:$E,'Each Gender Events'!O$2)*'Medal values'!$B$1
+ COUNTIFS('Official Medal Table'!$G:$G,'Each Gender Events'!$A5,'Official Medal Table'!$C:$C,'Each Gender Events'!O$1,'Official Medal Table'!$E:$E,'Each Gender Events'!O$2)*'Medal values'!$B$2
+ COUNTIFS('Official Medal Table'!$H:$H,'Each Gender Events'!$A5,'Official Medal Table'!$C:$C,'Each Gender Events'!O$1,'Official Medal Table'!$E:$E,'Each Gender Events'!O$2)*'Medal values'!$B$3
+ COUNTIFS('Official Medal Table'!$I:$I,'Each Gender Events'!$A5,'Official Medal Table'!$C:$C,'Each Gender Events'!O$1,'Official Medal Table'!$E:$E,'Each Gender Events'!O$2)*'Medal values'!$B$3
+ COUNTIFS('Official Medal Table'!$F:$F,'Each Gender Events'!$A5,'Official Medal Table'!$C:$C,'Each Gender Events'!O$1,'Official Medal Table'!$E:$E,"Mixed")*'Medal values'!$B$1/2
+ COUNTIFS('Official Medal Table'!$G:$G,'Each Gender Events'!$A5,'Official Medal Table'!$C:$C,'Each Gender Events'!O$1,'Official Medal Table'!$E:$E,"Mixed")*'Medal values'!$B$2/2
+ COUNTIFS('Official Medal Table'!$H:$H,'Each Gender Events'!$A5,'Official Medal Table'!$C:$C,'Each Gender Events'!O$1,'Official Medal Table'!$E:$E,"Mixed")*'Medal values'!$B$3/2
+ COUNTIFS('Official Medal Table'!$I:$I,'Each Gender Events'!$A5,'Official Medal Table'!$C:$C,'Each Gender Events'!O$1,'Official Medal Table'!$E:$E,"Mixed")*'Medal values'!$B$3/2</f>
        <v>0</v>
      </c>
      <c r="P5">
        <f>COUNTIFS('Official Medal Table'!$F:$F,'Each Gender Events'!$A5,'Official Medal Table'!$C:$C,'Each Gender Events'!P$1,'Official Medal Table'!$E:$E,'Each Gender Events'!P$2)*'Medal values'!$B$1
+ COUNTIFS('Official Medal Table'!$G:$G,'Each Gender Events'!$A5,'Official Medal Table'!$C:$C,'Each Gender Events'!P$1,'Official Medal Table'!$E:$E,'Each Gender Events'!P$2)*'Medal values'!$B$2
+ COUNTIFS('Official Medal Table'!$H:$H,'Each Gender Events'!$A5,'Official Medal Table'!$C:$C,'Each Gender Events'!P$1,'Official Medal Table'!$E:$E,'Each Gender Events'!P$2)*'Medal values'!$B$3
+ COUNTIFS('Official Medal Table'!$I:$I,'Each Gender Events'!$A5,'Official Medal Table'!$C:$C,'Each Gender Events'!P$1,'Official Medal Table'!$E:$E,'Each Gender Events'!P$2)*'Medal values'!$B$3
+ COUNTIFS('Official Medal Table'!$F:$F,'Each Gender Events'!$A5,'Official Medal Table'!$C:$C,'Each Gender Events'!P$1,'Official Medal Table'!$E:$E,"Mixed")*'Medal values'!$B$1/2
+ COUNTIFS('Official Medal Table'!$G:$G,'Each Gender Events'!$A5,'Official Medal Table'!$C:$C,'Each Gender Events'!P$1,'Official Medal Table'!$E:$E,"Mixed")*'Medal values'!$B$2/2
+ COUNTIFS('Official Medal Table'!$H:$H,'Each Gender Events'!$A5,'Official Medal Table'!$C:$C,'Each Gender Events'!P$1,'Official Medal Table'!$E:$E,"Mixed")*'Medal values'!$B$3/2
+ COUNTIFS('Official Medal Table'!$I:$I,'Each Gender Events'!$A5,'Official Medal Table'!$C:$C,'Each Gender Events'!P$1,'Official Medal Table'!$E:$E,"Mixed")*'Medal values'!$B$3/2</f>
        <v>0</v>
      </c>
      <c r="Q5">
        <f>COUNTIFS('Official Medal Table'!$F:$F,'Each Gender Events'!$A5,'Official Medal Table'!$C:$C,'Each Gender Events'!Q$1,'Official Medal Table'!$E:$E,'Each Gender Events'!Q$2)*'Medal values'!$B$1
+ COUNTIFS('Official Medal Table'!$G:$G,'Each Gender Events'!$A5,'Official Medal Table'!$C:$C,'Each Gender Events'!Q$1,'Official Medal Table'!$E:$E,'Each Gender Events'!Q$2)*'Medal values'!$B$2
+ COUNTIFS('Official Medal Table'!$H:$H,'Each Gender Events'!$A5,'Official Medal Table'!$C:$C,'Each Gender Events'!Q$1,'Official Medal Table'!$E:$E,'Each Gender Events'!Q$2)*'Medal values'!$B$3
+ COUNTIFS('Official Medal Table'!$I:$I,'Each Gender Events'!$A5,'Official Medal Table'!$C:$C,'Each Gender Events'!Q$1,'Official Medal Table'!$E:$E,'Each Gender Events'!Q$2)*'Medal values'!$B$3
+ COUNTIFS('Official Medal Table'!$F:$F,'Each Gender Events'!$A5,'Official Medal Table'!$C:$C,'Each Gender Events'!Q$1,'Official Medal Table'!$E:$E,"Mixed")*'Medal values'!$B$1/2
+ COUNTIFS('Official Medal Table'!$G:$G,'Each Gender Events'!$A5,'Official Medal Table'!$C:$C,'Each Gender Events'!Q$1,'Official Medal Table'!$E:$E,"Mixed")*'Medal values'!$B$2/2
+ COUNTIFS('Official Medal Table'!$H:$H,'Each Gender Events'!$A5,'Official Medal Table'!$C:$C,'Each Gender Events'!Q$1,'Official Medal Table'!$E:$E,"Mixed")*'Medal values'!$B$3/2
+ COUNTIFS('Official Medal Table'!$I:$I,'Each Gender Events'!$A5,'Official Medal Table'!$C:$C,'Each Gender Events'!Q$1,'Official Medal Table'!$E:$E,"Mixed")*'Medal values'!$B$3/2</f>
        <v>0</v>
      </c>
      <c r="R5">
        <f>COUNTIFS('Official Medal Table'!$F:$F,'Each Gender Events'!$A5,'Official Medal Table'!$C:$C,'Each Gender Events'!R$1,'Official Medal Table'!$E:$E,'Each Gender Events'!R$2)*'Medal values'!$B$1
+ COUNTIFS('Official Medal Table'!$G:$G,'Each Gender Events'!$A5,'Official Medal Table'!$C:$C,'Each Gender Events'!R$1,'Official Medal Table'!$E:$E,'Each Gender Events'!R$2)*'Medal values'!$B$2
+ COUNTIFS('Official Medal Table'!$H:$H,'Each Gender Events'!$A5,'Official Medal Table'!$C:$C,'Each Gender Events'!R$1,'Official Medal Table'!$E:$E,'Each Gender Events'!R$2)*'Medal values'!$B$3
+ COUNTIFS('Official Medal Table'!$I:$I,'Each Gender Events'!$A5,'Official Medal Table'!$C:$C,'Each Gender Events'!R$1,'Official Medal Table'!$E:$E,'Each Gender Events'!R$2)*'Medal values'!$B$3
+ COUNTIFS('Official Medal Table'!$F:$F,'Each Gender Events'!$A5,'Official Medal Table'!$C:$C,'Each Gender Events'!R$1,'Official Medal Table'!$E:$E,"Mixed")*'Medal values'!$B$1/2
+ COUNTIFS('Official Medal Table'!$G:$G,'Each Gender Events'!$A5,'Official Medal Table'!$C:$C,'Each Gender Events'!R$1,'Official Medal Table'!$E:$E,"Mixed")*'Medal values'!$B$2/2
+ COUNTIFS('Official Medal Table'!$H:$H,'Each Gender Events'!$A5,'Official Medal Table'!$C:$C,'Each Gender Events'!R$1,'Official Medal Table'!$E:$E,"Mixed")*'Medal values'!$B$3/2
+ COUNTIFS('Official Medal Table'!$I:$I,'Each Gender Events'!$A5,'Official Medal Table'!$C:$C,'Each Gender Events'!R$1,'Official Medal Table'!$E:$E,"Mixed")*'Medal values'!$B$3/2</f>
        <v>0</v>
      </c>
      <c r="S5">
        <f>COUNTIFS('Official Medal Table'!$F:$F,'Each Gender Events'!$A5,'Official Medal Table'!$C:$C,'Each Gender Events'!S$1,'Official Medal Table'!$E:$E,'Each Gender Events'!S$2)*'Medal values'!$B$1
+ COUNTIFS('Official Medal Table'!$G:$G,'Each Gender Events'!$A5,'Official Medal Table'!$C:$C,'Each Gender Events'!S$1,'Official Medal Table'!$E:$E,'Each Gender Events'!S$2)*'Medal values'!$B$2
+ COUNTIFS('Official Medal Table'!$H:$H,'Each Gender Events'!$A5,'Official Medal Table'!$C:$C,'Each Gender Events'!S$1,'Official Medal Table'!$E:$E,'Each Gender Events'!S$2)*'Medal values'!$B$3
+ COUNTIFS('Official Medal Table'!$I:$I,'Each Gender Events'!$A5,'Official Medal Table'!$C:$C,'Each Gender Events'!S$1,'Official Medal Table'!$E:$E,'Each Gender Events'!S$2)*'Medal values'!$B$3
+ COUNTIFS('Official Medal Table'!$F:$F,'Each Gender Events'!$A5,'Official Medal Table'!$C:$C,'Each Gender Events'!S$1,'Official Medal Table'!$E:$E,"Mixed")*'Medal values'!$B$1/2
+ COUNTIFS('Official Medal Table'!$G:$G,'Each Gender Events'!$A5,'Official Medal Table'!$C:$C,'Each Gender Events'!S$1,'Official Medal Table'!$E:$E,"Mixed")*'Medal values'!$B$2/2
+ COUNTIFS('Official Medal Table'!$H:$H,'Each Gender Events'!$A5,'Official Medal Table'!$C:$C,'Each Gender Events'!S$1,'Official Medal Table'!$E:$E,"Mixed")*'Medal values'!$B$3/2
+ COUNTIFS('Official Medal Table'!$I:$I,'Each Gender Events'!$A5,'Official Medal Table'!$C:$C,'Each Gender Events'!S$1,'Official Medal Table'!$E:$E,"Mixed")*'Medal values'!$B$3/2</f>
        <v>0</v>
      </c>
      <c r="T5">
        <f>COUNTIFS('Official Medal Table'!$F:$F,'Each Gender Events'!$A5,'Official Medal Table'!$C:$C,'Each Gender Events'!T$1,'Official Medal Table'!$E:$E,'Each Gender Events'!T$2)*'Medal values'!$B$1
+ COUNTIFS('Official Medal Table'!$G:$G,'Each Gender Events'!$A5,'Official Medal Table'!$C:$C,'Each Gender Events'!T$1,'Official Medal Table'!$E:$E,'Each Gender Events'!T$2)*'Medal values'!$B$2
+ COUNTIFS('Official Medal Table'!$H:$H,'Each Gender Events'!$A5,'Official Medal Table'!$C:$C,'Each Gender Events'!T$1,'Official Medal Table'!$E:$E,'Each Gender Events'!T$2)*'Medal values'!$B$3
+ COUNTIFS('Official Medal Table'!$I:$I,'Each Gender Events'!$A5,'Official Medal Table'!$C:$C,'Each Gender Events'!T$1,'Official Medal Table'!$E:$E,'Each Gender Events'!T$2)*'Medal values'!$B$3
+ COUNTIFS('Official Medal Table'!$F:$F,'Each Gender Events'!$A5,'Official Medal Table'!$C:$C,'Each Gender Events'!T$1,'Official Medal Table'!$E:$E,"Mixed")*'Medal values'!$B$1/2
+ COUNTIFS('Official Medal Table'!$G:$G,'Each Gender Events'!$A5,'Official Medal Table'!$C:$C,'Each Gender Events'!T$1,'Official Medal Table'!$E:$E,"Mixed")*'Medal values'!$B$2/2
+ COUNTIFS('Official Medal Table'!$H:$H,'Each Gender Events'!$A5,'Official Medal Table'!$C:$C,'Each Gender Events'!T$1,'Official Medal Table'!$E:$E,"Mixed")*'Medal values'!$B$3/2
+ COUNTIFS('Official Medal Table'!$I:$I,'Each Gender Events'!$A5,'Official Medal Table'!$C:$C,'Each Gender Events'!T$1,'Official Medal Table'!$E:$E,"Mixed")*'Medal values'!$B$3/2</f>
        <v>0</v>
      </c>
      <c r="U5">
        <f>COUNTIFS('Official Medal Table'!$F:$F,'Each Gender Events'!$A5,'Official Medal Table'!$C:$C,'Each Gender Events'!U$1,'Official Medal Table'!$E:$E,'Each Gender Events'!U$2)*'Medal values'!$B$1
+ COUNTIFS('Official Medal Table'!$G:$G,'Each Gender Events'!$A5,'Official Medal Table'!$C:$C,'Each Gender Events'!U$1,'Official Medal Table'!$E:$E,'Each Gender Events'!U$2)*'Medal values'!$B$2
+ COUNTIFS('Official Medal Table'!$H:$H,'Each Gender Events'!$A5,'Official Medal Table'!$C:$C,'Each Gender Events'!U$1,'Official Medal Table'!$E:$E,'Each Gender Events'!U$2)*'Medal values'!$B$3
+ COUNTIFS('Official Medal Table'!$I:$I,'Each Gender Events'!$A5,'Official Medal Table'!$C:$C,'Each Gender Events'!U$1,'Official Medal Table'!$E:$E,'Each Gender Events'!U$2)*'Medal values'!$B$3
+ COUNTIFS('Official Medal Table'!$F:$F,'Each Gender Events'!$A5,'Official Medal Table'!$C:$C,'Each Gender Events'!U$1,'Official Medal Table'!$E:$E,"Mixed")*'Medal values'!$B$1/2
+ COUNTIFS('Official Medal Table'!$G:$G,'Each Gender Events'!$A5,'Official Medal Table'!$C:$C,'Each Gender Events'!U$1,'Official Medal Table'!$E:$E,"Mixed")*'Medal values'!$B$2/2
+ COUNTIFS('Official Medal Table'!$H:$H,'Each Gender Events'!$A5,'Official Medal Table'!$C:$C,'Each Gender Events'!U$1,'Official Medal Table'!$E:$E,"Mixed")*'Medal values'!$B$3/2
+ COUNTIFS('Official Medal Table'!$I:$I,'Each Gender Events'!$A5,'Official Medal Table'!$C:$C,'Each Gender Events'!U$1,'Official Medal Table'!$E:$E,"Mixed")*'Medal values'!$B$3/2</f>
        <v>0</v>
      </c>
      <c r="V5">
        <f>COUNTIFS('Official Medal Table'!$F:$F,'Each Gender Events'!$A5,'Official Medal Table'!$C:$C,'Each Gender Events'!V$1,'Official Medal Table'!$E:$E,'Each Gender Events'!V$2)*'Medal values'!$B$1
+ COUNTIFS('Official Medal Table'!$G:$G,'Each Gender Events'!$A5,'Official Medal Table'!$C:$C,'Each Gender Events'!V$1,'Official Medal Table'!$E:$E,'Each Gender Events'!V$2)*'Medal values'!$B$2
+ COUNTIFS('Official Medal Table'!$H:$H,'Each Gender Events'!$A5,'Official Medal Table'!$C:$C,'Each Gender Events'!V$1,'Official Medal Table'!$E:$E,'Each Gender Events'!V$2)*'Medal values'!$B$3
+ COUNTIFS('Official Medal Table'!$I:$I,'Each Gender Events'!$A5,'Official Medal Table'!$C:$C,'Each Gender Events'!V$1,'Official Medal Table'!$E:$E,'Each Gender Events'!V$2)*'Medal values'!$B$3
+ COUNTIFS('Official Medal Table'!$F:$F,'Each Gender Events'!$A5,'Official Medal Table'!$C:$C,'Each Gender Events'!V$1,'Official Medal Table'!$E:$E,"Mixed")*'Medal values'!$B$1/2
+ COUNTIFS('Official Medal Table'!$G:$G,'Each Gender Events'!$A5,'Official Medal Table'!$C:$C,'Each Gender Events'!V$1,'Official Medal Table'!$E:$E,"Mixed")*'Medal values'!$B$2/2
+ COUNTIFS('Official Medal Table'!$H:$H,'Each Gender Events'!$A5,'Official Medal Table'!$C:$C,'Each Gender Events'!V$1,'Official Medal Table'!$E:$E,"Mixed")*'Medal values'!$B$3/2
+ COUNTIFS('Official Medal Table'!$I:$I,'Each Gender Events'!$A5,'Official Medal Table'!$C:$C,'Each Gender Events'!V$1,'Official Medal Table'!$E:$E,"Mixed")*'Medal values'!$B$3/2</f>
        <v>0</v>
      </c>
      <c r="W5">
        <f>COUNTIFS('Official Medal Table'!$F:$F,'Each Gender Events'!$A5,'Official Medal Table'!$C:$C,'Each Gender Events'!W$1,'Official Medal Table'!$E:$E,'Each Gender Events'!W$2)*'Medal values'!$B$1
+ COUNTIFS('Official Medal Table'!$G:$G,'Each Gender Events'!$A5,'Official Medal Table'!$C:$C,'Each Gender Events'!W$1,'Official Medal Table'!$E:$E,'Each Gender Events'!W$2)*'Medal values'!$B$2
+ COUNTIFS('Official Medal Table'!$H:$H,'Each Gender Events'!$A5,'Official Medal Table'!$C:$C,'Each Gender Events'!W$1,'Official Medal Table'!$E:$E,'Each Gender Events'!W$2)*'Medal values'!$B$3
+ COUNTIFS('Official Medal Table'!$I:$I,'Each Gender Events'!$A5,'Official Medal Table'!$C:$C,'Each Gender Events'!W$1,'Official Medal Table'!$E:$E,'Each Gender Events'!W$2)*'Medal values'!$B$3
+ COUNTIFS('Official Medal Table'!$F:$F,'Each Gender Events'!$A5,'Official Medal Table'!$C:$C,'Each Gender Events'!W$1,'Official Medal Table'!$E:$E,"Mixed")*'Medal values'!$B$1/2
+ COUNTIFS('Official Medal Table'!$G:$G,'Each Gender Events'!$A5,'Official Medal Table'!$C:$C,'Each Gender Events'!W$1,'Official Medal Table'!$E:$E,"Mixed")*'Medal values'!$B$2/2
+ COUNTIFS('Official Medal Table'!$H:$H,'Each Gender Events'!$A5,'Official Medal Table'!$C:$C,'Each Gender Events'!W$1,'Official Medal Table'!$E:$E,"Mixed")*'Medal values'!$B$3/2
+ COUNTIFS('Official Medal Table'!$I:$I,'Each Gender Events'!$A5,'Official Medal Table'!$C:$C,'Each Gender Events'!W$1,'Official Medal Table'!$E:$E,"Mixed")*'Medal values'!$B$3/2</f>
        <v>0</v>
      </c>
      <c r="X5">
        <f>COUNTIFS('Official Medal Table'!$F:$F,'Each Gender Events'!$A5,'Official Medal Table'!$C:$C,'Each Gender Events'!X$1,'Official Medal Table'!$E:$E,'Each Gender Events'!X$2)*'Medal values'!$B$1
+ COUNTIFS('Official Medal Table'!$G:$G,'Each Gender Events'!$A5,'Official Medal Table'!$C:$C,'Each Gender Events'!X$1,'Official Medal Table'!$E:$E,'Each Gender Events'!X$2)*'Medal values'!$B$2
+ COUNTIFS('Official Medal Table'!$H:$H,'Each Gender Events'!$A5,'Official Medal Table'!$C:$C,'Each Gender Events'!X$1,'Official Medal Table'!$E:$E,'Each Gender Events'!X$2)*'Medal values'!$B$3
+ COUNTIFS('Official Medal Table'!$I:$I,'Each Gender Events'!$A5,'Official Medal Table'!$C:$C,'Each Gender Events'!X$1,'Official Medal Table'!$E:$E,'Each Gender Events'!X$2)*'Medal values'!$B$3
+ COUNTIFS('Official Medal Table'!$F:$F,'Each Gender Events'!$A5,'Official Medal Table'!$C:$C,'Each Gender Events'!X$1,'Official Medal Table'!$E:$E,"Mixed")*'Medal values'!$B$1/2
+ COUNTIFS('Official Medal Table'!$G:$G,'Each Gender Events'!$A5,'Official Medal Table'!$C:$C,'Each Gender Events'!X$1,'Official Medal Table'!$E:$E,"Mixed")*'Medal values'!$B$2/2
+ COUNTIFS('Official Medal Table'!$H:$H,'Each Gender Events'!$A5,'Official Medal Table'!$C:$C,'Each Gender Events'!X$1,'Official Medal Table'!$E:$E,"Mixed")*'Medal values'!$B$3/2
+ COUNTIFS('Official Medal Table'!$I:$I,'Each Gender Events'!$A5,'Official Medal Table'!$C:$C,'Each Gender Events'!X$1,'Official Medal Table'!$E:$E,"Mixed")*'Medal values'!$B$3/2</f>
        <v>0</v>
      </c>
      <c r="Y5">
        <f>COUNTIFS('Official Medal Table'!$F:$F,'Each Gender Events'!$A5,'Official Medal Table'!$C:$C,'Each Gender Events'!Y$1,'Official Medal Table'!$E:$E,'Each Gender Events'!Y$2)*'Medal values'!$B$1
+ COUNTIFS('Official Medal Table'!$G:$G,'Each Gender Events'!$A5,'Official Medal Table'!$C:$C,'Each Gender Events'!Y$1,'Official Medal Table'!$E:$E,'Each Gender Events'!Y$2)*'Medal values'!$B$2
+ COUNTIFS('Official Medal Table'!$H:$H,'Each Gender Events'!$A5,'Official Medal Table'!$C:$C,'Each Gender Events'!Y$1,'Official Medal Table'!$E:$E,'Each Gender Events'!Y$2)*'Medal values'!$B$3
+ COUNTIFS('Official Medal Table'!$I:$I,'Each Gender Events'!$A5,'Official Medal Table'!$C:$C,'Each Gender Events'!Y$1,'Official Medal Table'!$E:$E,'Each Gender Events'!Y$2)*'Medal values'!$B$3
+ COUNTIFS('Official Medal Table'!$F:$F,'Each Gender Events'!$A5,'Official Medal Table'!$C:$C,'Each Gender Events'!Y$1,'Official Medal Table'!$E:$E,"Mixed")*'Medal values'!$B$1/2
+ COUNTIFS('Official Medal Table'!$G:$G,'Each Gender Events'!$A5,'Official Medal Table'!$C:$C,'Each Gender Events'!Y$1,'Official Medal Table'!$E:$E,"Mixed")*'Medal values'!$B$2/2
+ COUNTIFS('Official Medal Table'!$H:$H,'Each Gender Events'!$A5,'Official Medal Table'!$C:$C,'Each Gender Events'!Y$1,'Official Medal Table'!$E:$E,"Mixed")*'Medal values'!$B$3/2
+ COUNTIFS('Official Medal Table'!$I:$I,'Each Gender Events'!$A5,'Official Medal Table'!$C:$C,'Each Gender Events'!Y$1,'Official Medal Table'!$E:$E,"Mixed")*'Medal values'!$B$3/2</f>
        <v>0</v>
      </c>
      <c r="Z5">
        <f>COUNTIFS('Official Medal Table'!$F:$F,'Each Gender Events'!$A5,'Official Medal Table'!$C:$C,'Each Gender Events'!Z$1,'Official Medal Table'!$E:$E,'Each Gender Events'!Z$2)*'Medal values'!$B$1
+ COUNTIFS('Official Medal Table'!$G:$G,'Each Gender Events'!$A5,'Official Medal Table'!$C:$C,'Each Gender Events'!Z$1,'Official Medal Table'!$E:$E,'Each Gender Events'!Z$2)*'Medal values'!$B$2
+ COUNTIFS('Official Medal Table'!$H:$H,'Each Gender Events'!$A5,'Official Medal Table'!$C:$C,'Each Gender Events'!Z$1,'Official Medal Table'!$E:$E,'Each Gender Events'!Z$2)*'Medal values'!$B$3
+ COUNTIFS('Official Medal Table'!$I:$I,'Each Gender Events'!$A5,'Official Medal Table'!$C:$C,'Each Gender Events'!Z$1,'Official Medal Table'!$E:$E,'Each Gender Events'!Z$2)*'Medal values'!$B$3
+ COUNTIFS('Official Medal Table'!$F:$F,'Each Gender Events'!$A5,'Official Medal Table'!$C:$C,'Each Gender Events'!Z$1,'Official Medal Table'!$E:$E,"Mixed")*'Medal values'!$B$1/2
+ COUNTIFS('Official Medal Table'!$G:$G,'Each Gender Events'!$A5,'Official Medal Table'!$C:$C,'Each Gender Events'!Z$1,'Official Medal Table'!$E:$E,"Mixed")*'Medal values'!$B$2/2
+ COUNTIFS('Official Medal Table'!$H:$H,'Each Gender Events'!$A5,'Official Medal Table'!$C:$C,'Each Gender Events'!Z$1,'Official Medal Table'!$E:$E,"Mixed")*'Medal values'!$B$3/2
+ COUNTIFS('Official Medal Table'!$I:$I,'Each Gender Events'!$A5,'Official Medal Table'!$C:$C,'Each Gender Events'!Z$1,'Official Medal Table'!$E:$E,"Mixed")*'Medal values'!$B$3/2</f>
        <v>0</v>
      </c>
      <c r="AA5">
        <f>COUNTIFS('Official Medal Table'!$F:$F,'Each Gender Events'!$A5,'Official Medal Table'!$C:$C,'Each Gender Events'!AA$1,'Official Medal Table'!$E:$E,'Each Gender Events'!AA$2)*'Medal values'!$B$1
+ COUNTIFS('Official Medal Table'!$G:$G,'Each Gender Events'!$A5,'Official Medal Table'!$C:$C,'Each Gender Events'!AA$1,'Official Medal Table'!$E:$E,'Each Gender Events'!AA$2)*'Medal values'!$B$2
+ COUNTIFS('Official Medal Table'!$H:$H,'Each Gender Events'!$A5,'Official Medal Table'!$C:$C,'Each Gender Events'!AA$1,'Official Medal Table'!$E:$E,'Each Gender Events'!AA$2)*'Medal values'!$B$3
+ COUNTIFS('Official Medal Table'!$I:$I,'Each Gender Events'!$A5,'Official Medal Table'!$C:$C,'Each Gender Events'!AA$1,'Official Medal Table'!$E:$E,'Each Gender Events'!AA$2)*'Medal values'!$B$3
+ COUNTIFS('Official Medal Table'!$F:$F,'Each Gender Events'!$A5,'Official Medal Table'!$C:$C,'Each Gender Events'!AA$1,'Official Medal Table'!$E:$E,"Mixed")*'Medal values'!$B$1/2
+ COUNTIFS('Official Medal Table'!$G:$G,'Each Gender Events'!$A5,'Official Medal Table'!$C:$C,'Each Gender Events'!AA$1,'Official Medal Table'!$E:$E,"Mixed")*'Medal values'!$B$2/2
+ COUNTIFS('Official Medal Table'!$H:$H,'Each Gender Events'!$A5,'Official Medal Table'!$C:$C,'Each Gender Events'!AA$1,'Official Medal Table'!$E:$E,"Mixed")*'Medal values'!$B$3/2
+ COUNTIFS('Official Medal Table'!$I:$I,'Each Gender Events'!$A5,'Official Medal Table'!$C:$C,'Each Gender Events'!AA$1,'Official Medal Table'!$E:$E,"Mixed")*'Medal values'!$B$3/2</f>
        <v>0</v>
      </c>
      <c r="AB5">
        <f>COUNTIFS('Official Medal Table'!$F:$F,'Each Gender Events'!$A5,'Official Medal Table'!$C:$C,'Each Gender Events'!AB$1,'Official Medal Table'!$E:$E,'Each Gender Events'!AB$2)*'Medal values'!$B$1
+ COUNTIFS('Official Medal Table'!$G:$G,'Each Gender Events'!$A5,'Official Medal Table'!$C:$C,'Each Gender Events'!AB$1,'Official Medal Table'!$E:$E,'Each Gender Events'!AB$2)*'Medal values'!$B$2
+ COUNTIFS('Official Medal Table'!$H:$H,'Each Gender Events'!$A5,'Official Medal Table'!$C:$C,'Each Gender Events'!AB$1,'Official Medal Table'!$E:$E,'Each Gender Events'!AB$2)*'Medal values'!$B$3
+ COUNTIFS('Official Medal Table'!$I:$I,'Each Gender Events'!$A5,'Official Medal Table'!$C:$C,'Each Gender Events'!AB$1,'Official Medal Table'!$E:$E,'Each Gender Events'!AB$2)*'Medal values'!$B$3
+ COUNTIFS('Official Medal Table'!$F:$F,'Each Gender Events'!$A5,'Official Medal Table'!$C:$C,'Each Gender Events'!AB$1,'Official Medal Table'!$E:$E,"Mixed")*'Medal values'!$B$1/2
+ COUNTIFS('Official Medal Table'!$G:$G,'Each Gender Events'!$A5,'Official Medal Table'!$C:$C,'Each Gender Events'!AB$1,'Official Medal Table'!$E:$E,"Mixed")*'Medal values'!$B$2/2
+ COUNTIFS('Official Medal Table'!$H:$H,'Each Gender Events'!$A5,'Official Medal Table'!$C:$C,'Each Gender Events'!AB$1,'Official Medal Table'!$E:$E,"Mixed")*'Medal values'!$B$3/2
+ COUNTIFS('Official Medal Table'!$I:$I,'Each Gender Events'!$A5,'Official Medal Table'!$C:$C,'Each Gender Events'!AB$1,'Official Medal Table'!$E:$E,"Mixed")*'Medal values'!$B$3/2</f>
        <v>0</v>
      </c>
      <c r="AC5">
        <f>COUNTIFS('Official Medal Table'!$F:$F,'Each Gender Events'!$A5,'Official Medal Table'!$C:$C,'Each Gender Events'!AC$1,'Official Medal Table'!$E:$E,'Each Gender Events'!AC$2)*'Medal values'!$B$1
+ COUNTIFS('Official Medal Table'!$G:$G,'Each Gender Events'!$A5,'Official Medal Table'!$C:$C,'Each Gender Events'!AC$1,'Official Medal Table'!$E:$E,'Each Gender Events'!AC$2)*'Medal values'!$B$2
+ COUNTIFS('Official Medal Table'!$H:$H,'Each Gender Events'!$A5,'Official Medal Table'!$C:$C,'Each Gender Events'!AC$1,'Official Medal Table'!$E:$E,'Each Gender Events'!AC$2)*'Medal values'!$B$3
+ COUNTIFS('Official Medal Table'!$I:$I,'Each Gender Events'!$A5,'Official Medal Table'!$C:$C,'Each Gender Events'!AC$1,'Official Medal Table'!$E:$E,'Each Gender Events'!AC$2)*'Medal values'!$B$3
+ COUNTIFS('Official Medal Table'!$F:$F,'Each Gender Events'!$A5,'Official Medal Table'!$C:$C,'Each Gender Events'!AC$1,'Official Medal Table'!$E:$E,"Mixed")*'Medal values'!$B$1/2
+ COUNTIFS('Official Medal Table'!$G:$G,'Each Gender Events'!$A5,'Official Medal Table'!$C:$C,'Each Gender Events'!AC$1,'Official Medal Table'!$E:$E,"Mixed")*'Medal values'!$B$2/2
+ COUNTIFS('Official Medal Table'!$H:$H,'Each Gender Events'!$A5,'Official Medal Table'!$C:$C,'Each Gender Events'!AC$1,'Official Medal Table'!$E:$E,"Mixed")*'Medal values'!$B$3/2
+ COUNTIFS('Official Medal Table'!$I:$I,'Each Gender Events'!$A5,'Official Medal Table'!$C:$C,'Each Gender Events'!AC$1,'Official Medal Table'!$E:$E,"Mixed")*'Medal values'!$B$3/2</f>
        <v>0</v>
      </c>
      <c r="AD5">
        <f>COUNTIFS('Official Medal Table'!$F:$F,'Each Gender Events'!$A5,'Official Medal Table'!$C:$C,'Each Gender Events'!AD$1,'Official Medal Table'!$E:$E,'Each Gender Events'!AD$2)*'Medal values'!$B$1
+ COUNTIFS('Official Medal Table'!$G:$G,'Each Gender Events'!$A5,'Official Medal Table'!$C:$C,'Each Gender Events'!AD$1,'Official Medal Table'!$E:$E,'Each Gender Events'!AD$2)*'Medal values'!$B$2
+ COUNTIFS('Official Medal Table'!$H:$H,'Each Gender Events'!$A5,'Official Medal Table'!$C:$C,'Each Gender Events'!AD$1,'Official Medal Table'!$E:$E,'Each Gender Events'!AD$2)*'Medal values'!$B$3
+ COUNTIFS('Official Medal Table'!$I:$I,'Each Gender Events'!$A5,'Official Medal Table'!$C:$C,'Each Gender Events'!AD$1,'Official Medal Table'!$E:$E,'Each Gender Events'!AD$2)*'Medal values'!$B$3
+ COUNTIFS('Official Medal Table'!$F:$F,'Each Gender Events'!$A5,'Official Medal Table'!$C:$C,'Each Gender Events'!AD$1,'Official Medal Table'!$E:$E,"Mixed")*'Medal values'!$B$1/2
+ COUNTIFS('Official Medal Table'!$G:$G,'Each Gender Events'!$A5,'Official Medal Table'!$C:$C,'Each Gender Events'!AD$1,'Official Medal Table'!$E:$E,"Mixed")*'Medal values'!$B$2/2
+ COUNTIFS('Official Medal Table'!$H:$H,'Each Gender Events'!$A5,'Official Medal Table'!$C:$C,'Each Gender Events'!AD$1,'Official Medal Table'!$E:$E,"Mixed")*'Medal values'!$B$3/2
+ COUNTIFS('Official Medal Table'!$I:$I,'Each Gender Events'!$A5,'Official Medal Table'!$C:$C,'Each Gender Events'!AD$1,'Official Medal Table'!$E:$E,"Mixed")*'Medal values'!$B$3/2</f>
        <v>0</v>
      </c>
      <c r="AE5">
        <f>COUNTIFS('Official Medal Table'!$F:$F,'Each Gender Events'!$A5,'Official Medal Table'!$C:$C,'Each Gender Events'!AE$1,'Official Medal Table'!$E:$E,'Each Gender Events'!AE$2)*'Medal values'!$B$1
+ COUNTIFS('Official Medal Table'!$G:$G,'Each Gender Events'!$A5,'Official Medal Table'!$C:$C,'Each Gender Events'!AE$1,'Official Medal Table'!$E:$E,'Each Gender Events'!AE$2)*'Medal values'!$B$2
+ COUNTIFS('Official Medal Table'!$H:$H,'Each Gender Events'!$A5,'Official Medal Table'!$C:$C,'Each Gender Events'!AE$1,'Official Medal Table'!$E:$E,'Each Gender Events'!AE$2)*'Medal values'!$B$3
+ COUNTIFS('Official Medal Table'!$I:$I,'Each Gender Events'!$A5,'Official Medal Table'!$C:$C,'Each Gender Events'!AE$1,'Official Medal Table'!$E:$E,'Each Gender Events'!AE$2)*'Medal values'!$B$3
+ COUNTIFS('Official Medal Table'!$F:$F,'Each Gender Events'!$A5,'Official Medal Table'!$C:$C,'Each Gender Events'!AE$1,'Official Medal Table'!$E:$E,"Mixed")*'Medal values'!$B$1/2
+ COUNTIFS('Official Medal Table'!$G:$G,'Each Gender Events'!$A5,'Official Medal Table'!$C:$C,'Each Gender Events'!AE$1,'Official Medal Table'!$E:$E,"Mixed")*'Medal values'!$B$2/2
+ COUNTIFS('Official Medal Table'!$H:$H,'Each Gender Events'!$A5,'Official Medal Table'!$C:$C,'Each Gender Events'!AE$1,'Official Medal Table'!$E:$E,"Mixed")*'Medal values'!$B$3/2
+ COUNTIFS('Official Medal Table'!$I:$I,'Each Gender Events'!$A5,'Official Medal Table'!$C:$C,'Each Gender Events'!AE$1,'Official Medal Table'!$E:$E,"Mixed")*'Medal values'!$B$3/2</f>
        <v>0</v>
      </c>
      <c r="AF5">
        <f>COUNTIFS('Official Medal Table'!$F:$F,'Each Gender Events'!$A5,'Official Medal Table'!$C:$C,'Each Gender Events'!AF$1,'Official Medal Table'!$E:$E,'Each Gender Events'!AF$2)*'Medal values'!$B$1
+ COUNTIFS('Official Medal Table'!$G:$G,'Each Gender Events'!$A5,'Official Medal Table'!$C:$C,'Each Gender Events'!AF$1,'Official Medal Table'!$E:$E,'Each Gender Events'!AF$2)*'Medal values'!$B$2
+ COUNTIFS('Official Medal Table'!$H:$H,'Each Gender Events'!$A5,'Official Medal Table'!$C:$C,'Each Gender Events'!AF$1,'Official Medal Table'!$E:$E,'Each Gender Events'!AF$2)*'Medal values'!$B$3
+ COUNTIFS('Official Medal Table'!$I:$I,'Each Gender Events'!$A5,'Official Medal Table'!$C:$C,'Each Gender Events'!AF$1,'Official Medal Table'!$E:$E,'Each Gender Events'!AF$2)*'Medal values'!$B$3
+ COUNTIFS('Official Medal Table'!$F:$F,'Each Gender Events'!$A5,'Official Medal Table'!$C:$C,'Each Gender Events'!AF$1,'Official Medal Table'!$E:$E,"Mixed")*'Medal values'!$B$1/2
+ COUNTIFS('Official Medal Table'!$G:$G,'Each Gender Events'!$A5,'Official Medal Table'!$C:$C,'Each Gender Events'!AF$1,'Official Medal Table'!$E:$E,"Mixed")*'Medal values'!$B$2/2
+ COUNTIFS('Official Medal Table'!$H:$H,'Each Gender Events'!$A5,'Official Medal Table'!$C:$C,'Each Gender Events'!AF$1,'Official Medal Table'!$E:$E,"Mixed")*'Medal values'!$B$3/2
+ COUNTIFS('Official Medal Table'!$I:$I,'Each Gender Events'!$A5,'Official Medal Table'!$C:$C,'Each Gender Events'!AF$1,'Official Medal Table'!$E:$E,"Mixed")*'Medal values'!$B$3/2</f>
        <v>0</v>
      </c>
      <c r="AG5">
        <f>COUNTIFS('Official Medal Table'!$F:$F,'Each Gender Events'!$A5,'Official Medal Table'!$C:$C,'Each Gender Events'!AG$1,'Official Medal Table'!$E:$E,'Each Gender Events'!AG$2)*'Medal values'!$B$1
+ COUNTIFS('Official Medal Table'!$G:$G,'Each Gender Events'!$A5,'Official Medal Table'!$C:$C,'Each Gender Events'!AG$1,'Official Medal Table'!$E:$E,'Each Gender Events'!AG$2)*'Medal values'!$B$2
+ COUNTIFS('Official Medal Table'!$H:$H,'Each Gender Events'!$A5,'Official Medal Table'!$C:$C,'Each Gender Events'!AG$1,'Official Medal Table'!$E:$E,'Each Gender Events'!AG$2)*'Medal values'!$B$3
+ COUNTIFS('Official Medal Table'!$I:$I,'Each Gender Events'!$A5,'Official Medal Table'!$C:$C,'Each Gender Events'!AG$1,'Official Medal Table'!$E:$E,'Each Gender Events'!AG$2)*'Medal values'!$B$3
+ COUNTIFS('Official Medal Table'!$F:$F,'Each Gender Events'!$A5,'Official Medal Table'!$C:$C,'Each Gender Events'!AG$1,'Official Medal Table'!$E:$E,"Mixed")*'Medal values'!$B$1/2
+ COUNTIFS('Official Medal Table'!$G:$G,'Each Gender Events'!$A5,'Official Medal Table'!$C:$C,'Each Gender Events'!AG$1,'Official Medal Table'!$E:$E,"Mixed")*'Medal values'!$B$2/2
+ COUNTIFS('Official Medal Table'!$H:$H,'Each Gender Events'!$A5,'Official Medal Table'!$C:$C,'Each Gender Events'!AG$1,'Official Medal Table'!$E:$E,"Mixed")*'Medal values'!$B$3/2
+ COUNTIFS('Official Medal Table'!$I:$I,'Each Gender Events'!$A5,'Official Medal Table'!$C:$C,'Each Gender Events'!AG$1,'Official Medal Table'!$E:$E,"Mixed")*'Medal values'!$B$3/2</f>
        <v>0</v>
      </c>
      <c r="AH5">
        <f>COUNTIFS('Official Medal Table'!$F:$F,'Each Gender Events'!$A5,'Official Medal Table'!$C:$C,'Each Gender Events'!AH$1,'Official Medal Table'!$E:$E,'Each Gender Events'!AH$2)*'Medal values'!$B$1
+ COUNTIFS('Official Medal Table'!$G:$G,'Each Gender Events'!$A5,'Official Medal Table'!$C:$C,'Each Gender Events'!AH$1,'Official Medal Table'!$E:$E,'Each Gender Events'!AH$2)*'Medal values'!$B$2
+ COUNTIFS('Official Medal Table'!$H:$H,'Each Gender Events'!$A5,'Official Medal Table'!$C:$C,'Each Gender Events'!AH$1,'Official Medal Table'!$E:$E,'Each Gender Events'!AH$2)*'Medal values'!$B$3
+ COUNTIFS('Official Medal Table'!$I:$I,'Each Gender Events'!$A5,'Official Medal Table'!$C:$C,'Each Gender Events'!AH$1,'Official Medal Table'!$E:$E,'Each Gender Events'!AH$2)*'Medal values'!$B$3
+ COUNTIFS('Official Medal Table'!$F:$F,'Each Gender Events'!$A5,'Official Medal Table'!$C:$C,'Each Gender Events'!AH$1,'Official Medal Table'!$E:$E,"Mixed")*'Medal values'!$B$1/2
+ COUNTIFS('Official Medal Table'!$G:$G,'Each Gender Events'!$A5,'Official Medal Table'!$C:$C,'Each Gender Events'!AH$1,'Official Medal Table'!$E:$E,"Mixed")*'Medal values'!$B$2/2
+ COUNTIFS('Official Medal Table'!$H:$H,'Each Gender Events'!$A5,'Official Medal Table'!$C:$C,'Each Gender Events'!AH$1,'Official Medal Table'!$E:$E,"Mixed")*'Medal values'!$B$3/2
+ COUNTIFS('Official Medal Table'!$I:$I,'Each Gender Events'!$A5,'Official Medal Table'!$C:$C,'Each Gender Events'!AH$1,'Official Medal Table'!$E:$E,"Mixed")*'Medal values'!$B$3/2</f>
        <v>1</v>
      </c>
      <c r="AI5">
        <f>COUNTIFS('Official Medal Table'!$F:$F,'Each Gender Events'!$A5,'Official Medal Table'!$C:$C,'Each Gender Events'!AI$1,'Official Medal Table'!$E:$E,'Each Gender Events'!AI$2)*'Medal values'!$B$1
+ COUNTIFS('Official Medal Table'!$G:$G,'Each Gender Events'!$A5,'Official Medal Table'!$C:$C,'Each Gender Events'!AI$1,'Official Medal Table'!$E:$E,'Each Gender Events'!AI$2)*'Medal values'!$B$2
+ COUNTIFS('Official Medal Table'!$H:$H,'Each Gender Events'!$A5,'Official Medal Table'!$C:$C,'Each Gender Events'!AI$1,'Official Medal Table'!$E:$E,'Each Gender Events'!AI$2)*'Medal values'!$B$3
+ COUNTIFS('Official Medal Table'!$I:$I,'Each Gender Events'!$A5,'Official Medal Table'!$C:$C,'Each Gender Events'!AI$1,'Official Medal Table'!$E:$E,'Each Gender Events'!AI$2)*'Medal values'!$B$3
+ COUNTIFS('Official Medal Table'!$F:$F,'Each Gender Events'!$A5,'Official Medal Table'!$C:$C,'Each Gender Events'!AI$1,'Official Medal Table'!$E:$E,"Mixed")*'Medal values'!$B$1/2
+ COUNTIFS('Official Medal Table'!$G:$G,'Each Gender Events'!$A5,'Official Medal Table'!$C:$C,'Each Gender Events'!AI$1,'Official Medal Table'!$E:$E,"Mixed")*'Medal values'!$B$2/2
+ COUNTIFS('Official Medal Table'!$H:$H,'Each Gender Events'!$A5,'Official Medal Table'!$C:$C,'Each Gender Events'!AI$1,'Official Medal Table'!$E:$E,"Mixed")*'Medal values'!$B$3/2
+ COUNTIFS('Official Medal Table'!$I:$I,'Each Gender Events'!$A5,'Official Medal Table'!$C:$C,'Each Gender Events'!AI$1,'Official Medal Table'!$E:$E,"Mixed")*'Medal values'!$B$3/2</f>
        <v>7.0019999999999998</v>
      </c>
      <c r="AJ5">
        <f>COUNTIFS('Official Medal Table'!$F:$F,'Each Gender Events'!$A5,'Official Medal Table'!$C:$C,'Each Gender Events'!AJ$1,'Official Medal Table'!$E:$E,'Each Gender Events'!AJ$2)*'Medal values'!$B$1
+ COUNTIFS('Official Medal Table'!$G:$G,'Each Gender Events'!$A5,'Official Medal Table'!$C:$C,'Each Gender Events'!AJ$1,'Official Medal Table'!$E:$E,'Each Gender Events'!AJ$2)*'Medal values'!$B$2
+ COUNTIFS('Official Medal Table'!$H:$H,'Each Gender Events'!$A5,'Official Medal Table'!$C:$C,'Each Gender Events'!AJ$1,'Official Medal Table'!$E:$E,'Each Gender Events'!AJ$2)*'Medal values'!$B$3
+ COUNTIFS('Official Medal Table'!$I:$I,'Each Gender Events'!$A5,'Official Medal Table'!$C:$C,'Each Gender Events'!AJ$1,'Official Medal Table'!$E:$E,'Each Gender Events'!AJ$2)*'Medal values'!$B$3
+ COUNTIFS('Official Medal Table'!$F:$F,'Each Gender Events'!$A5,'Official Medal Table'!$C:$C,'Each Gender Events'!AJ$1,'Official Medal Table'!$E:$E,"Mixed")*'Medal values'!$B$1/2
+ COUNTIFS('Official Medal Table'!$G:$G,'Each Gender Events'!$A5,'Official Medal Table'!$C:$C,'Each Gender Events'!AJ$1,'Official Medal Table'!$E:$E,"Mixed")*'Medal values'!$B$2/2
+ COUNTIFS('Official Medal Table'!$H:$H,'Each Gender Events'!$A5,'Official Medal Table'!$C:$C,'Each Gender Events'!AJ$1,'Official Medal Table'!$E:$E,"Mixed")*'Medal values'!$B$3/2
+ COUNTIFS('Official Medal Table'!$I:$I,'Each Gender Events'!$A5,'Official Medal Table'!$C:$C,'Each Gender Events'!AJ$1,'Official Medal Table'!$E:$E,"Mixed")*'Medal values'!$B$3/2</f>
        <v>0</v>
      </c>
      <c r="AK5">
        <f>COUNTIFS('Official Medal Table'!$F:$F,'Each Gender Events'!$A5,'Official Medal Table'!$C:$C,'Each Gender Events'!AK$1,'Official Medal Table'!$E:$E,'Each Gender Events'!AK$2)*'Medal values'!$B$1
+ COUNTIFS('Official Medal Table'!$G:$G,'Each Gender Events'!$A5,'Official Medal Table'!$C:$C,'Each Gender Events'!AK$1,'Official Medal Table'!$E:$E,'Each Gender Events'!AK$2)*'Medal values'!$B$2
+ COUNTIFS('Official Medal Table'!$H:$H,'Each Gender Events'!$A5,'Official Medal Table'!$C:$C,'Each Gender Events'!AK$1,'Official Medal Table'!$E:$E,'Each Gender Events'!AK$2)*'Medal values'!$B$3
+ COUNTIFS('Official Medal Table'!$I:$I,'Each Gender Events'!$A5,'Official Medal Table'!$C:$C,'Each Gender Events'!AK$1,'Official Medal Table'!$E:$E,'Each Gender Events'!AK$2)*'Medal values'!$B$3
+ COUNTIFS('Official Medal Table'!$F:$F,'Each Gender Events'!$A5,'Official Medal Table'!$C:$C,'Each Gender Events'!AK$1,'Official Medal Table'!$E:$E,"Mixed")*'Medal values'!$B$1/2
+ COUNTIFS('Official Medal Table'!$G:$G,'Each Gender Events'!$A5,'Official Medal Table'!$C:$C,'Each Gender Events'!AK$1,'Official Medal Table'!$E:$E,"Mixed")*'Medal values'!$B$2/2
+ COUNTIFS('Official Medal Table'!$H:$H,'Each Gender Events'!$A5,'Official Medal Table'!$C:$C,'Each Gender Events'!AK$1,'Official Medal Table'!$E:$E,"Mixed")*'Medal values'!$B$3/2
+ COUNTIFS('Official Medal Table'!$I:$I,'Each Gender Events'!$A5,'Official Medal Table'!$C:$C,'Each Gender Events'!AK$1,'Official Medal Table'!$E:$E,"Mixed")*'Medal values'!$B$3/2</f>
        <v>1</v>
      </c>
      <c r="AL5">
        <f>COUNTIFS('Official Medal Table'!$F:$F,'Each Gender Events'!$A5,'Official Medal Table'!$C:$C,'Each Gender Events'!AL$1,'Official Medal Table'!$E:$E,'Each Gender Events'!AL$2)*'Medal values'!$B$1
+ COUNTIFS('Official Medal Table'!$G:$G,'Each Gender Events'!$A5,'Official Medal Table'!$C:$C,'Each Gender Events'!AL$1,'Official Medal Table'!$E:$E,'Each Gender Events'!AL$2)*'Medal values'!$B$2
+ COUNTIFS('Official Medal Table'!$H:$H,'Each Gender Events'!$A5,'Official Medal Table'!$C:$C,'Each Gender Events'!AL$1,'Official Medal Table'!$E:$E,'Each Gender Events'!AL$2)*'Medal values'!$B$3
+ COUNTIFS('Official Medal Table'!$I:$I,'Each Gender Events'!$A5,'Official Medal Table'!$C:$C,'Each Gender Events'!AL$1,'Official Medal Table'!$E:$E,'Each Gender Events'!AL$2)*'Medal values'!$B$3
+ COUNTIFS('Official Medal Table'!$F:$F,'Each Gender Events'!$A5,'Official Medal Table'!$C:$C,'Each Gender Events'!AL$1,'Official Medal Table'!$E:$E,"Mixed")*'Medal values'!$B$1/2
+ COUNTIFS('Official Medal Table'!$G:$G,'Each Gender Events'!$A5,'Official Medal Table'!$C:$C,'Each Gender Events'!AL$1,'Official Medal Table'!$E:$E,"Mixed")*'Medal values'!$B$2/2
+ COUNTIFS('Official Medal Table'!$H:$H,'Each Gender Events'!$A5,'Official Medal Table'!$C:$C,'Each Gender Events'!AL$1,'Official Medal Table'!$E:$E,"Mixed")*'Medal values'!$B$3/2
+ COUNTIFS('Official Medal Table'!$I:$I,'Each Gender Events'!$A5,'Official Medal Table'!$C:$C,'Each Gender Events'!AL$1,'Official Medal Table'!$E:$E,"Mixed")*'Medal values'!$B$3/2</f>
        <v>0</v>
      </c>
      <c r="AM5">
        <f>COUNTIFS('Official Medal Table'!$F:$F,'Each Gender Events'!$A5,'Official Medal Table'!$C:$C,'Each Gender Events'!AM$1,'Official Medal Table'!$E:$E,'Each Gender Events'!AM$2)*'Medal values'!$B$1
+ COUNTIFS('Official Medal Table'!$G:$G,'Each Gender Events'!$A5,'Official Medal Table'!$C:$C,'Each Gender Events'!AM$1,'Official Medal Table'!$E:$E,'Each Gender Events'!AM$2)*'Medal values'!$B$2
+ COUNTIFS('Official Medal Table'!$H:$H,'Each Gender Events'!$A5,'Official Medal Table'!$C:$C,'Each Gender Events'!AM$1,'Official Medal Table'!$E:$E,'Each Gender Events'!AM$2)*'Medal values'!$B$3
+ COUNTIFS('Official Medal Table'!$I:$I,'Each Gender Events'!$A5,'Official Medal Table'!$C:$C,'Each Gender Events'!AM$1,'Official Medal Table'!$E:$E,'Each Gender Events'!AM$2)*'Medal values'!$B$3
+ COUNTIFS('Official Medal Table'!$F:$F,'Each Gender Events'!$A5,'Official Medal Table'!$C:$C,'Each Gender Events'!AM$1,'Official Medal Table'!$E:$E,"Mixed")*'Medal values'!$B$1/2
+ COUNTIFS('Official Medal Table'!$G:$G,'Each Gender Events'!$A5,'Official Medal Table'!$C:$C,'Each Gender Events'!AM$1,'Official Medal Table'!$E:$E,"Mixed")*'Medal values'!$B$2/2
+ COUNTIFS('Official Medal Table'!$H:$H,'Each Gender Events'!$A5,'Official Medal Table'!$C:$C,'Each Gender Events'!AM$1,'Official Medal Table'!$E:$E,"Mixed")*'Medal values'!$B$3/2
+ COUNTIFS('Official Medal Table'!$I:$I,'Each Gender Events'!$A5,'Official Medal Table'!$C:$C,'Each Gender Events'!AM$1,'Official Medal Table'!$E:$E,"Mixed")*'Medal values'!$B$3/2</f>
        <v>0</v>
      </c>
      <c r="AN5">
        <f>COUNTIFS('Official Medal Table'!$F:$F,'Each Gender Events'!$A5,'Official Medal Table'!$C:$C,'Each Gender Events'!AN$1,'Official Medal Table'!$E:$E,'Each Gender Events'!AN$2)*'Medal values'!$B$1
+ COUNTIFS('Official Medal Table'!$G:$G,'Each Gender Events'!$A5,'Official Medal Table'!$C:$C,'Each Gender Events'!AN$1,'Official Medal Table'!$E:$E,'Each Gender Events'!AN$2)*'Medal values'!$B$2
+ COUNTIFS('Official Medal Table'!$H:$H,'Each Gender Events'!$A5,'Official Medal Table'!$C:$C,'Each Gender Events'!AN$1,'Official Medal Table'!$E:$E,'Each Gender Events'!AN$2)*'Medal values'!$B$3
+ COUNTIFS('Official Medal Table'!$I:$I,'Each Gender Events'!$A5,'Official Medal Table'!$C:$C,'Each Gender Events'!AN$1,'Official Medal Table'!$E:$E,'Each Gender Events'!AN$2)*'Medal values'!$B$3
+ COUNTIFS('Official Medal Table'!$F:$F,'Each Gender Events'!$A5,'Official Medal Table'!$C:$C,'Each Gender Events'!AN$1,'Official Medal Table'!$E:$E,"Mixed")*'Medal values'!$B$1/2
+ COUNTIFS('Official Medal Table'!$G:$G,'Each Gender Events'!$A5,'Official Medal Table'!$C:$C,'Each Gender Events'!AN$1,'Official Medal Table'!$E:$E,"Mixed")*'Medal values'!$B$2/2
+ COUNTIFS('Official Medal Table'!$H:$H,'Each Gender Events'!$A5,'Official Medal Table'!$C:$C,'Each Gender Events'!AN$1,'Official Medal Table'!$E:$E,"Mixed")*'Medal values'!$B$3/2
+ COUNTIFS('Official Medal Table'!$I:$I,'Each Gender Events'!$A5,'Official Medal Table'!$C:$C,'Each Gender Events'!AN$1,'Official Medal Table'!$E:$E,"Mixed")*'Medal values'!$B$3/2</f>
        <v>0</v>
      </c>
      <c r="AO5">
        <f>COUNTIFS('Official Medal Table'!$F:$F,'Each Gender Events'!$A5,'Official Medal Table'!$C:$C,'Each Gender Events'!AO$1,'Official Medal Table'!$E:$E,'Each Gender Events'!AO$2)*'Medal values'!$B$1
+ COUNTIFS('Official Medal Table'!$G:$G,'Each Gender Events'!$A5,'Official Medal Table'!$C:$C,'Each Gender Events'!AO$1,'Official Medal Table'!$E:$E,'Each Gender Events'!AO$2)*'Medal values'!$B$2
+ COUNTIFS('Official Medal Table'!$H:$H,'Each Gender Events'!$A5,'Official Medal Table'!$C:$C,'Each Gender Events'!AO$1,'Official Medal Table'!$E:$E,'Each Gender Events'!AO$2)*'Medal values'!$B$3
+ COUNTIFS('Official Medal Table'!$I:$I,'Each Gender Events'!$A5,'Official Medal Table'!$C:$C,'Each Gender Events'!AO$1,'Official Medal Table'!$E:$E,'Each Gender Events'!AO$2)*'Medal values'!$B$3
+ COUNTIFS('Official Medal Table'!$F:$F,'Each Gender Events'!$A5,'Official Medal Table'!$C:$C,'Each Gender Events'!AO$1,'Official Medal Table'!$E:$E,"Mixed")*'Medal values'!$B$1/2
+ COUNTIFS('Official Medal Table'!$G:$G,'Each Gender Events'!$A5,'Official Medal Table'!$C:$C,'Each Gender Events'!AO$1,'Official Medal Table'!$E:$E,"Mixed")*'Medal values'!$B$2/2
+ COUNTIFS('Official Medal Table'!$H:$H,'Each Gender Events'!$A5,'Official Medal Table'!$C:$C,'Each Gender Events'!AO$1,'Official Medal Table'!$E:$E,"Mixed")*'Medal values'!$B$3/2
+ COUNTIFS('Official Medal Table'!$I:$I,'Each Gender Events'!$A5,'Official Medal Table'!$C:$C,'Each Gender Events'!AO$1,'Official Medal Table'!$E:$E,"Mixed")*'Medal values'!$B$3/2</f>
        <v>0</v>
      </c>
      <c r="AP5">
        <f>COUNTIFS('Official Medal Table'!$F:$F,'Each Gender Events'!$A5,'Official Medal Table'!$C:$C,'Each Gender Events'!AP$1,'Official Medal Table'!$E:$E,'Each Gender Events'!AP$2)*'Medal values'!$B$1
+ COUNTIFS('Official Medal Table'!$G:$G,'Each Gender Events'!$A5,'Official Medal Table'!$C:$C,'Each Gender Events'!AP$1,'Official Medal Table'!$E:$E,'Each Gender Events'!AP$2)*'Medal values'!$B$2
+ COUNTIFS('Official Medal Table'!$H:$H,'Each Gender Events'!$A5,'Official Medal Table'!$C:$C,'Each Gender Events'!AP$1,'Official Medal Table'!$E:$E,'Each Gender Events'!AP$2)*'Medal values'!$B$3
+ COUNTIFS('Official Medal Table'!$I:$I,'Each Gender Events'!$A5,'Official Medal Table'!$C:$C,'Each Gender Events'!AP$1,'Official Medal Table'!$E:$E,'Each Gender Events'!AP$2)*'Medal values'!$B$3
+ COUNTIFS('Official Medal Table'!$F:$F,'Each Gender Events'!$A5,'Official Medal Table'!$C:$C,'Each Gender Events'!AP$1,'Official Medal Table'!$E:$E,"Mixed")*'Medal values'!$B$1/2
+ COUNTIFS('Official Medal Table'!$G:$G,'Each Gender Events'!$A5,'Official Medal Table'!$C:$C,'Each Gender Events'!AP$1,'Official Medal Table'!$E:$E,"Mixed")*'Medal values'!$B$2/2
+ COUNTIFS('Official Medal Table'!$H:$H,'Each Gender Events'!$A5,'Official Medal Table'!$C:$C,'Each Gender Events'!AP$1,'Official Medal Table'!$E:$E,"Mixed")*'Medal values'!$B$3/2
+ COUNTIFS('Official Medal Table'!$I:$I,'Each Gender Events'!$A5,'Official Medal Table'!$C:$C,'Each Gender Events'!AP$1,'Official Medal Table'!$E:$E,"Mixed")*'Medal values'!$B$3/2</f>
        <v>0</v>
      </c>
      <c r="AQ5">
        <f>COUNTIFS('Official Medal Table'!$F:$F,'Each Gender Events'!$A5,'Official Medal Table'!$C:$C,'Each Gender Events'!AQ$1,'Official Medal Table'!$E:$E,'Each Gender Events'!AQ$2)*'Medal values'!$B$1
+ COUNTIFS('Official Medal Table'!$G:$G,'Each Gender Events'!$A5,'Official Medal Table'!$C:$C,'Each Gender Events'!AQ$1,'Official Medal Table'!$E:$E,'Each Gender Events'!AQ$2)*'Medal values'!$B$2
+ COUNTIFS('Official Medal Table'!$H:$H,'Each Gender Events'!$A5,'Official Medal Table'!$C:$C,'Each Gender Events'!AQ$1,'Official Medal Table'!$E:$E,'Each Gender Events'!AQ$2)*'Medal values'!$B$3
+ COUNTIFS('Official Medal Table'!$I:$I,'Each Gender Events'!$A5,'Official Medal Table'!$C:$C,'Each Gender Events'!AQ$1,'Official Medal Table'!$E:$E,'Each Gender Events'!AQ$2)*'Medal values'!$B$3
+ COUNTIFS('Official Medal Table'!$F:$F,'Each Gender Events'!$A5,'Official Medal Table'!$C:$C,'Each Gender Events'!AQ$1,'Official Medal Table'!$E:$E,"Mixed")*'Medal values'!$B$1/2
+ COUNTIFS('Official Medal Table'!$G:$G,'Each Gender Events'!$A5,'Official Medal Table'!$C:$C,'Each Gender Events'!AQ$1,'Official Medal Table'!$E:$E,"Mixed")*'Medal values'!$B$2/2
+ COUNTIFS('Official Medal Table'!$H:$H,'Each Gender Events'!$A5,'Official Medal Table'!$C:$C,'Each Gender Events'!AQ$1,'Official Medal Table'!$E:$E,"Mixed")*'Medal values'!$B$3/2
+ COUNTIFS('Official Medal Table'!$I:$I,'Each Gender Events'!$A5,'Official Medal Table'!$C:$C,'Each Gender Events'!AQ$1,'Official Medal Table'!$E:$E,"Mixed")*'Medal values'!$B$3/2</f>
        <v>0</v>
      </c>
      <c r="AR5">
        <f>COUNTIFS('Official Medal Table'!$F:$F,'Each Gender Events'!$A5,'Official Medal Table'!$C:$C,'Each Gender Events'!AR$1,'Official Medal Table'!$E:$E,'Each Gender Events'!AR$2)*'Medal values'!$B$1
+ COUNTIFS('Official Medal Table'!$G:$G,'Each Gender Events'!$A5,'Official Medal Table'!$C:$C,'Each Gender Events'!AR$1,'Official Medal Table'!$E:$E,'Each Gender Events'!AR$2)*'Medal values'!$B$2
+ COUNTIFS('Official Medal Table'!$H:$H,'Each Gender Events'!$A5,'Official Medal Table'!$C:$C,'Each Gender Events'!AR$1,'Official Medal Table'!$E:$E,'Each Gender Events'!AR$2)*'Medal values'!$B$3
+ COUNTIFS('Official Medal Table'!$I:$I,'Each Gender Events'!$A5,'Official Medal Table'!$C:$C,'Each Gender Events'!AR$1,'Official Medal Table'!$E:$E,'Each Gender Events'!AR$2)*'Medal values'!$B$3
+ COUNTIFS('Official Medal Table'!$F:$F,'Each Gender Events'!$A5,'Official Medal Table'!$C:$C,'Each Gender Events'!AR$1,'Official Medal Table'!$E:$E,"Mixed")*'Medal values'!$B$1/2
+ COUNTIFS('Official Medal Table'!$G:$G,'Each Gender Events'!$A5,'Official Medal Table'!$C:$C,'Each Gender Events'!AR$1,'Official Medal Table'!$E:$E,"Mixed")*'Medal values'!$B$2/2
+ COUNTIFS('Official Medal Table'!$H:$H,'Each Gender Events'!$A5,'Official Medal Table'!$C:$C,'Each Gender Events'!AR$1,'Official Medal Table'!$E:$E,"Mixed")*'Medal values'!$B$3/2
+ COUNTIFS('Official Medal Table'!$I:$I,'Each Gender Events'!$A5,'Official Medal Table'!$C:$C,'Each Gender Events'!AR$1,'Official Medal Table'!$E:$E,"Mixed")*'Medal values'!$B$3/2</f>
        <v>0</v>
      </c>
      <c r="AS5">
        <f>COUNTIFS('Official Medal Table'!$F:$F,'Each Gender Events'!$A5,'Official Medal Table'!$C:$C,'Each Gender Events'!AS$1,'Official Medal Table'!$E:$E,'Each Gender Events'!AS$2)*'Medal values'!$B$1
+ COUNTIFS('Official Medal Table'!$G:$G,'Each Gender Events'!$A5,'Official Medal Table'!$C:$C,'Each Gender Events'!AS$1,'Official Medal Table'!$E:$E,'Each Gender Events'!AS$2)*'Medal values'!$B$2
+ COUNTIFS('Official Medal Table'!$H:$H,'Each Gender Events'!$A5,'Official Medal Table'!$C:$C,'Each Gender Events'!AS$1,'Official Medal Table'!$E:$E,'Each Gender Events'!AS$2)*'Medal values'!$B$3
+ COUNTIFS('Official Medal Table'!$I:$I,'Each Gender Events'!$A5,'Official Medal Table'!$C:$C,'Each Gender Events'!AS$1,'Official Medal Table'!$E:$E,'Each Gender Events'!AS$2)*'Medal values'!$B$3
+ COUNTIFS('Official Medal Table'!$F:$F,'Each Gender Events'!$A5,'Official Medal Table'!$C:$C,'Each Gender Events'!AS$1,'Official Medal Table'!$E:$E,"Mixed")*'Medal values'!$B$1/2
+ COUNTIFS('Official Medal Table'!$G:$G,'Each Gender Events'!$A5,'Official Medal Table'!$C:$C,'Each Gender Events'!AS$1,'Official Medal Table'!$E:$E,"Mixed")*'Medal values'!$B$2/2
+ COUNTIFS('Official Medal Table'!$H:$H,'Each Gender Events'!$A5,'Official Medal Table'!$C:$C,'Each Gender Events'!AS$1,'Official Medal Table'!$E:$E,"Mixed")*'Medal values'!$B$3/2
+ COUNTIFS('Official Medal Table'!$I:$I,'Each Gender Events'!$A5,'Official Medal Table'!$C:$C,'Each Gender Events'!AS$1,'Official Medal Table'!$E:$E,"Mixed")*'Medal values'!$B$3/2</f>
        <v>0</v>
      </c>
      <c r="AT5">
        <f>COUNTIFS('Official Medal Table'!$F:$F,'Each Gender Events'!$A5,'Official Medal Table'!$C:$C,'Each Gender Events'!AT$1,'Official Medal Table'!$E:$E,'Each Gender Events'!AT$2)*'Medal values'!$B$1
+ COUNTIFS('Official Medal Table'!$G:$G,'Each Gender Events'!$A5,'Official Medal Table'!$C:$C,'Each Gender Events'!AT$1,'Official Medal Table'!$E:$E,'Each Gender Events'!AT$2)*'Medal values'!$B$2
+ COUNTIFS('Official Medal Table'!$H:$H,'Each Gender Events'!$A5,'Official Medal Table'!$C:$C,'Each Gender Events'!AT$1,'Official Medal Table'!$E:$E,'Each Gender Events'!AT$2)*'Medal values'!$B$3
+ COUNTIFS('Official Medal Table'!$I:$I,'Each Gender Events'!$A5,'Official Medal Table'!$C:$C,'Each Gender Events'!AT$1,'Official Medal Table'!$E:$E,'Each Gender Events'!AT$2)*'Medal values'!$B$3
+ COUNTIFS('Official Medal Table'!$F:$F,'Each Gender Events'!$A5,'Official Medal Table'!$C:$C,'Each Gender Events'!AT$1,'Official Medal Table'!$E:$E,"Mixed")*'Medal values'!$B$1/2
+ COUNTIFS('Official Medal Table'!$G:$G,'Each Gender Events'!$A5,'Official Medal Table'!$C:$C,'Each Gender Events'!AT$1,'Official Medal Table'!$E:$E,"Mixed")*'Medal values'!$B$2/2
+ COUNTIFS('Official Medal Table'!$H:$H,'Each Gender Events'!$A5,'Official Medal Table'!$C:$C,'Each Gender Events'!AT$1,'Official Medal Table'!$E:$E,"Mixed")*'Medal values'!$B$3/2
+ COUNTIFS('Official Medal Table'!$I:$I,'Each Gender Events'!$A5,'Official Medal Table'!$C:$C,'Each Gender Events'!AT$1,'Official Medal Table'!$E:$E,"Mixed")*'Medal values'!$B$3/2</f>
        <v>0</v>
      </c>
      <c r="AU5">
        <f>COUNTIFS('Official Medal Table'!$F:$F,'Each Gender Events'!$A5,'Official Medal Table'!$C:$C,'Each Gender Events'!AU$1,'Official Medal Table'!$E:$E,'Each Gender Events'!AU$2)*'Medal values'!$B$1
+ COUNTIFS('Official Medal Table'!$G:$G,'Each Gender Events'!$A5,'Official Medal Table'!$C:$C,'Each Gender Events'!AU$1,'Official Medal Table'!$E:$E,'Each Gender Events'!AU$2)*'Medal values'!$B$2
+ COUNTIFS('Official Medal Table'!$H:$H,'Each Gender Events'!$A5,'Official Medal Table'!$C:$C,'Each Gender Events'!AU$1,'Official Medal Table'!$E:$E,'Each Gender Events'!AU$2)*'Medal values'!$B$3
+ COUNTIFS('Official Medal Table'!$I:$I,'Each Gender Events'!$A5,'Official Medal Table'!$C:$C,'Each Gender Events'!AU$1,'Official Medal Table'!$E:$E,'Each Gender Events'!AU$2)*'Medal values'!$B$3
+ COUNTIFS('Official Medal Table'!$F:$F,'Each Gender Events'!$A5,'Official Medal Table'!$C:$C,'Each Gender Events'!AU$1,'Official Medal Table'!$E:$E,"Mixed")*'Medal values'!$B$1/2
+ COUNTIFS('Official Medal Table'!$G:$G,'Each Gender Events'!$A5,'Official Medal Table'!$C:$C,'Each Gender Events'!AU$1,'Official Medal Table'!$E:$E,"Mixed")*'Medal values'!$B$2/2
+ COUNTIFS('Official Medal Table'!$H:$H,'Each Gender Events'!$A5,'Official Medal Table'!$C:$C,'Each Gender Events'!AU$1,'Official Medal Table'!$E:$E,"Mixed")*'Medal values'!$B$3/2
+ COUNTIFS('Official Medal Table'!$I:$I,'Each Gender Events'!$A5,'Official Medal Table'!$C:$C,'Each Gender Events'!AU$1,'Official Medal Table'!$E:$E,"Mixed")*'Medal values'!$B$3/2</f>
        <v>0</v>
      </c>
      <c r="AV5">
        <f>COUNTIFS('Official Medal Table'!$F:$F,'Each Gender Events'!$A5,'Official Medal Table'!$C:$C,'Each Gender Events'!AV$1,'Official Medal Table'!$E:$E,'Each Gender Events'!AV$2)*'Medal values'!$B$1
+ COUNTIFS('Official Medal Table'!$G:$G,'Each Gender Events'!$A5,'Official Medal Table'!$C:$C,'Each Gender Events'!AV$1,'Official Medal Table'!$E:$E,'Each Gender Events'!AV$2)*'Medal values'!$B$2
+ COUNTIFS('Official Medal Table'!$H:$H,'Each Gender Events'!$A5,'Official Medal Table'!$C:$C,'Each Gender Events'!AV$1,'Official Medal Table'!$E:$E,'Each Gender Events'!AV$2)*'Medal values'!$B$3
+ COUNTIFS('Official Medal Table'!$I:$I,'Each Gender Events'!$A5,'Official Medal Table'!$C:$C,'Each Gender Events'!AV$1,'Official Medal Table'!$E:$E,'Each Gender Events'!AV$2)*'Medal values'!$B$3
+ COUNTIFS('Official Medal Table'!$F:$F,'Each Gender Events'!$A5,'Official Medal Table'!$C:$C,'Each Gender Events'!AV$1,'Official Medal Table'!$E:$E,"Mixed")*'Medal values'!$B$1/2
+ COUNTIFS('Official Medal Table'!$G:$G,'Each Gender Events'!$A5,'Official Medal Table'!$C:$C,'Each Gender Events'!AV$1,'Official Medal Table'!$E:$E,"Mixed")*'Medal values'!$B$2/2
+ COUNTIFS('Official Medal Table'!$H:$H,'Each Gender Events'!$A5,'Official Medal Table'!$C:$C,'Each Gender Events'!AV$1,'Official Medal Table'!$E:$E,"Mixed")*'Medal values'!$B$3/2
+ COUNTIFS('Official Medal Table'!$I:$I,'Each Gender Events'!$A5,'Official Medal Table'!$C:$C,'Each Gender Events'!AV$1,'Official Medal Table'!$E:$E,"Mixed")*'Medal values'!$B$3/2</f>
        <v>0</v>
      </c>
      <c r="AW5">
        <f>COUNTIFS('Official Medal Table'!$F:$F,'Each Gender Events'!$A5,'Official Medal Table'!$C:$C,'Each Gender Events'!AW$1,'Official Medal Table'!$E:$E,'Each Gender Events'!AW$2)*'Medal values'!$B$1
+ COUNTIFS('Official Medal Table'!$G:$G,'Each Gender Events'!$A5,'Official Medal Table'!$C:$C,'Each Gender Events'!AW$1,'Official Medal Table'!$E:$E,'Each Gender Events'!AW$2)*'Medal values'!$B$2
+ COUNTIFS('Official Medal Table'!$H:$H,'Each Gender Events'!$A5,'Official Medal Table'!$C:$C,'Each Gender Events'!AW$1,'Official Medal Table'!$E:$E,'Each Gender Events'!AW$2)*'Medal values'!$B$3
+ COUNTIFS('Official Medal Table'!$I:$I,'Each Gender Events'!$A5,'Official Medal Table'!$C:$C,'Each Gender Events'!AW$1,'Official Medal Table'!$E:$E,'Each Gender Events'!AW$2)*'Medal values'!$B$3
+ COUNTIFS('Official Medal Table'!$F:$F,'Each Gender Events'!$A5,'Official Medal Table'!$C:$C,'Each Gender Events'!AW$1,'Official Medal Table'!$E:$E,"Mixed")*'Medal values'!$B$1/2
+ COUNTIFS('Official Medal Table'!$G:$G,'Each Gender Events'!$A5,'Official Medal Table'!$C:$C,'Each Gender Events'!AW$1,'Official Medal Table'!$E:$E,"Mixed")*'Medal values'!$B$2/2
+ COUNTIFS('Official Medal Table'!$H:$H,'Each Gender Events'!$A5,'Official Medal Table'!$C:$C,'Each Gender Events'!AW$1,'Official Medal Table'!$E:$E,"Mixed")*'Medal values'!$B$3/2
+ COUNTIFS('Official Medal Table'!$I:$I,'Each Gender Events'!$A5,'Official Medal Table'!$C:$C,'Each Gender Events'!AW$1,'Official Medal Table'!$E:$E,"Mixed")*'Medal values'!$B$3/2</f>
        <v>0</v>
      </c>
      <c r="AX5">
        <f>COUNTIFS('Official Medal Table'!$F:$F,'Each Gender Events'!$A5,'Official Medal Table'!$C:$C,'Each Gender Events'!AX$1,'Official Medal Table'!$E:$E,'Each Gender Events'!AX$2)*'Medal values'!$B$1
+ COUNTIFS('Official Medal Table'!$G:$G,'Each Gender Events'!$A5,'Official Medal Table'!$C:$C,'Each Gender Events'!AX$1,'Official Medal Table'!$E:$E,'Each Gender Events'!AX$2)*'Medal values'!$B$2
+ COUNTIFS('Official Medal Table'!$H:$H,'Each Gender Events'!$A5,'Official Medal Table'!$C:$C,'Each Gender Events'!AX$1,'Official Medal Table'!$E:$E,'Each Gender Events'!AX$2)*'Medal values'!$B$3
+ COUNTIFS('Official Medal Table'!$I:$I,'Each Gender Events'!$A5,'Official Medal Table'!$C:$C,'Each Gender Events'!AX$1,'Official Medal Table'!$E:$E,'Each Gender Events'!AX$2)*'Medal values'!$B$3
+ COUNTIFS('Official Medal Table'!$F:$F,'Each Gender Events'!$A5,'Official Medal Table'!$C:$C,'Each Gender Events'!AX$1,'Official Medal Table'!$E:$E,"Mixed")*'Medal values'!$B$1/2
+ COUNTIFS('Official Medal Table'!$G:$G,'Each Gender Events'!$A5,'Official Medal Table'!$C:$C,'Each Gender Events'!AX$1,'Official Medal Table'!$E:$E,"Mixed")*'Medal values'!$B$2/2
+ COUNTIFS('Official Medal Table'!$H:$H,'Each Gender Events'!$A5,'Official Medal Table'!$C:$C,'Each Gender Events'!AX$1,'Official Medal Table'!$E:$E,"Mixed")*'Medal values'!$B$3/2
+ COUNTIFS('Official Medal Table'!$I:$I,'Each Gender Events'!$A5,'Official Medal Table'!$C:$C,'Each Gender Events'!AX$1,'Official Medal Table'!$E:$E,"Mixed")*'Medal values'!$B$3/2</f>
        <v>0</v>
      </c>
      <c r="AY5">
        <f>COUNTIFS('Official Medal Table'!$F:$F,'Each Gender Events'!$A5,'Official Medal Table'!$C:$C,'Each Gender Events'!AY$1,'Official Medal Table'!$E:$E,'Each Gender Events'!AY$2)*'Medal values'!$B$1
+ COUNTIFS('Official Medal Table'!$G:$G,'Each Gender Events'!$A5,'Official Medal Table'!$C:$C,'Each Gender Events'!AY$1,'Official Medal Table'!$E:$E,'Each Gender Events'!AY$2)*'Medal values'!$B$2
+ COUNTIFS('Official Medal Table'!$H:$H,'Each Gender Events'!$A5,'Official Medal Table'!$C:$C,'Each Gender Events'!AY$1,'Official Medal Table'!$E:$E,'Each Gender Events'!AY$2)*'Medal values'!$B$3
+ COUNTIFS('Official Medal Table'!$I:$I,'Each Gender Events'!$A5,'Official Medal Table'!$C:$C,'Each Gender Events'!AY$1,'Official Medal Table'!$E:$E,'Each Gender Events'!AY$2)*'Medal values'!$B$3
+ COUNTIFS('Official Medal Table'!$F:$F,'Each Gender Events'!$A5,'Official Medal Table'!$C:$C,'Each Gender Events'!AY$1,'Official Medal Table'!$E:$E,"Mixed")*'Medal values'!$B$1/2
+ COUNTIFS('Official Medal Table'!$G:$G,'Each Gender Events'!$A5,'Official Medal Table'!$C:$C,'Each Gender Events'!AY$1,'Official Medal Table'!$E:$E,"Mixed")*'Medal values'!$B$2/2
+ COUNTIFS('Official Medal Table'!$H:$H,'Each Gender Events'!$A5,'Official Medal Table'!$C:$C,'Each Gender Events'!AY$1,'Official Medal Table'!$E:$E,"Mixed")*'Medal values'!$B$3/2
+ COUNTIFS('Official Medal Table'!$I:$I,'Each Gender Events'!$A5,'Official Medal Table'!$C:$C,'Each Gender Events'!AY$1,'Official Medal Table'!$E:$E,"Mixed")*'Medal values'!$B$3/2</f>
        <v>1</v>
      </c>
      <c r="AZ5">
        <f>COUNTIFS('Official Medal Table'!$F:$F,'Each Gender Events'!$A5,'Official Medal Table'!$C:$C,'Each Gender Events'!AZ$1,'Official Medal Table'!$E:$E,'Each Gender Events'!AZ$2)*'Medal values'!$B$1
+ COUNTIFS('Official Medal Table'!$G:$G,'Each Gender Events'!$A5,'Official Medal Table'!$C:$C,'Each Gender Events'!AZ$1,'Official Medal Table'!$E:$E,'Each Gender Events'!AZ$2)*'Medal values'!$B$2
+ COUNTIFS('Official Medal Table'!$H:$H,'Each Gender Events'!$A5,'Official Medal Table'!$C:$C,'Each Gender Events'!AZ$1,'Official Medal Table'!$E:$E,'Each Gender Events'!AZ$2)*'Medal values'!$B$3
+ COUNTIFS('Official Medal Table'!$I:$I,'Each Gender Events'!$A5,'Official Medal Table'!$C:$C,'Each Gender Events'!AZ$1,'Official Medal Table'!$E:$E,'Each Gender Events'!AZ$2)*'Medal values'!$B$3
+ COUNTIFS('Official Medal Table'!$F:$F,'Each Gender Events'!$A5,'Official Medal Table'!$C:$C,'Each Gender Events'!AZ$1,'Official Medal Table'!$E:$E,"Mixed")*'Medal values'!$B$1/2
+ COUNTIFS('Official Medal Table'!$G:$G,'Each Gender Events'!$A5,'Official Medal Table'!$C:$C,'Each Gender Events'!AZ$1,'Official Medal Table'!$E:$E,"Mixed")*'Medal values'!$B$2/2
+ COUNTIFS('Official Medal Table'!$H:$H,'Each Gender Events'!$A5,'Official Medal Table'!$C:$C,'Each Gender Events'!AZ$1,'Official Medal Table'!$E:$E,"Mixed")*'Medal values'!$B$3/2
+ COUNTIFS('Official Medal Table'!$I:$I,'Each Gender Events'!$A5,'Official Medal Table'!$C:$C,'Each Gender Events'!AZ$1,'Official Medal Table'!$E:$E,"Mixed")*'Medal values'!$B$3/2</f>
        <v>0</v>
      </c>
      <c r="BA5">
        <f>COUNTIFS('Official Medal Table'!$F:$F,'Each Gender Events'!$A5,'Official Medal Table'!$C:$C,'Each Gender Events'!BA$1,'Official Medal Table'!$E:$E,'Each Gender Events'!BA$2)*'Medal values'!$B$1
+ COUNTIFS('Official Medal Table'!$G:$G,'Each Gender Events'!$A5,'Official Medal Table'!$C:$C,'Each Gender Events'!BA$1,'Official Medal Table'!$E:$E,'Each Gender Events'!BA$2)*'Medal values'!$B$2
+ COUNTIFS('Official Medal Table'!$H:$H,'Each Gender Events'!$A5,'Official Medal Table'!$C:$C,'Each Gender Events'!BA$1,'Official Medal Table'!$E:$E,'Each Gender Events'!BA$2)*'Medal values'!$B$3
+ COUNTIFS('Official Medal Table'!$I:$I,'Each Gender Events'!$A5,'Official Medal Table'!$C:$C,'Each Gender Events'!BA$1,'Official Medal Table'!$E:$E,'Each Gender Events'!BA$2)*'Medal values'!$B$3
+ COUNTIFS('Official Medal Table'!$F:$F,'Each Gender Events'!$A5,'Official Medal Table'!$C:$C,'Each Gender Events'!BA$1,'Official Medal Table'!$E:$E,"Mixed")*'Medal values'!$B$1/2
+ COUNTIFS('Official Medal Table'!$G:$G,'Each Gender Events'!$A5,'Official Medal Table'!$C:$C,'Each Gender Events'!BA$1,'Official Medal Table'!$E:$E,"Mixed")*'Medal values'!$B$2/2
+ COUNTIFS('Official Medal Table'!$H:$H,'Each Gender Events'!$A5,'Official Medal Table'!$C:$C,'Each Gender Events'!BA$1,'Official Medal Table'!$E:$E,"Mixed")*'Medal values'!$B$3/2
+ COUNTIFS('Official Medal Table'!$I:$I,'Each Gender Events'!$A5,'Official Medal Table'!$C:$C,'Each Gender Events'!BA$1,'Official Medal Table'!$E:$E,"Mixed")*'Medal values'!$B$3/2</f>
        <v>0</v>
      </c>
      <c r="BB5">
        <f>COUNTIFS('Official Medal Table'!$F:$F,'Each Gender Events'!$A5,'Official Medal Table'!$C:$C,'Each Gender Events'!BB$1,'Official Medal Table'!$E:$E,'Each Gender Events'!BB$2)*'Medal values'!$B$1
+ COUNTIFS('Official Medal Table'!$G:$G,'Each Gender Events'!$A5,'Official Medal Table'!$C:$C,'Each Gender Events'!BB$1,'Official Medal Table'!$E:$E,'Each Gender Events'!BB$2)*'Medal values'!$B$2
+ COUNTIFS('Official Medal Table'!$H:$H,'Each Gender Events'!$A5,'Official Medal Table'!$C:$C,'Each Gender Events'!BB$1,'Official Medal Table'!$E:$E,'Each Gender Events'!BB$2)*'Medal values'!$B$3
+ COUNTIFS('Official Medal Table'!$I:$I,'Each Gender Events'!$A5,'Official Medal Table'!$C:$C,'Each Gender Events'!BB$1,'Official Medal Table'!$E:$E,'Each Gender Events'!BB$2)*'Medal values'!$B$3
+ COUNTIFS('Official Medal Table'!$F:$F,'Each Gender Events'!$A5,'Official Medal Table'!$C:$C,'Each Gender Events'!BB$1,'Official Medal Table'!$E:$E,"Mixed")*'Medal values'!$B$1/2
+ COUNTIFS('Official Medal Table'!$G:$G,'Each Gender Events'!$A5,'Official Medal Table'!$C:$C,'Each Gender Events'!BB$1,'Official Medal Table'!$E:$E,"Mixed")*'Medal values'!$B$2/2
+ COUNTIFS('Official Medal Table'!$H:$H,'Each Gender Events'!$A5,'Official Medal Table'!$C:$C,'Each Gender Events'!BB$1,'Official Medal Table'!$E:$E,"Mixed")*'Medal values'!$B$3/2
+ COUNTIFS('Official Medal Table'!$I:$I,'Each Gender Events'!$A5,'Official Medal Table'!$C:$C,'Each Gender Events'!BB$1,'Official Medal Table'!$E:$E,"Mixed")*'Medal values'!$B$3/2</f>
        <v>0</v>
      </c>
      <c r="BC5">
        <f>COUNTIFS('Official Medal Table'!$F:$F,'Each Gender Events'!$A5,'Official Medal Table'!$C:$C,'Each Gender Events'!BC$1,'Official Medal Table'!$E:$E,'Each Gender Events'!BC$2)*'Medal values'!$B$1
+ COUNTIFS('Official Medal Table'!$G:$G,'Each Gender Events'!$A5,'Official Medal Table'!$C:$C,'Each Gender Events'!BC$1,'Official Medal Table'!$E:$E,'Each Gender Events'!BC$2)*'Medal values'!$B$2
+ COUNTIFS('Official Medal Table'!$H:$H,'Each Gender Events'!$A5,'Official Medal Table'!$C:$C,'Each Gender Events'!BC$1,'Official Medal Table'!$E:$E,'Each Gender Events'!BC$2)*'Medal values'!$B$3
+ COUNTIFS('Official Medal Table'!$I:$I,'Each Gender Events'!$A5,'Official Medal Table'!$C:$C,'Each Gender Events'!BC$1,'Official Medal Table'!$E:$E,'Each Gender Events'!BC$2)*'Medal values'!$B$3
+ COUNTIFS('Official Medal Table'!$F:$F,'Each Gender Events'!$A5,'Official Medal Table'!$C:$C,'Each Gender Events'!BC$1,'Official Medal Table'!$E:$E,"Mixed")*'Medal values'!$B$1/2
+ COUNTIFS('Official Medal Table'!$G:$G,'Each Gender Events'!$A5,'Official Medal Table'!$C:$C,'Each Gender Events'!BC$1,'Official Medal Table'!$E:$E,"Mixed")*'Medal values'!$B$2/2
+ COUNTIFS('Official Medal Table'!$H:$H,'Each Gender Events'!$A5,'Official Medal Table'!$C:$C,'Each Gender Events'!BC$1,'Official Medal Table'!$E:$E,"Mixed")*'Medal values'!$B$3/2
+ COUNTIFS('Official Medal Table'!$I:$I,'Each Gender Events'!$A5,'Official Medal Table'!$C:$C,'Each Gender Events'!BC$1,'Official Medal Table'!$E:$E,"Mixed")*'Medal values'!$B$3/2</f>
        <v>0</v>
      </c>
      <c r="BD5">
        <f>COUNTIFS('Official Medal Table'!$F:$F,'Each Gender Events'!$A5,'Official Medal Table'!$C:$C,'Each Gender Events'!BD$1,'Official Medal Table'!$E:$E,'Each Gender Events'!BD$2)*'Medal values'!$B$1
+ COUNTIFS('Official Medal Table'!$G:$G,'Each Gender Events'!$A5,'Official Medal Table'!$C:$C,'Each Gender Events'!BD$1,'Official Medal Table'!$E:$E,'Each Gender Events'!BD$2)*'Medal values'!$B$2
+ COUNTIFS('Official Medal Table'!$H:$H,'Each Gender Events'!$A5,'Official Medal Table'!$C:$C,'Each Gender Events'!BD$1,'Official Medal Table'!$E:$E,'Each Gender Events'!BD$2)*'Medal values'!$B$3
+ COUNTIFS('Official Medal Table'!$I:$I,'Each Gender Events'!$A5,'Official Medal Table'!$C:$C,'Each Gender Events'!BD$1,'Official Medal Table'!$E:$E,'Each Gender Events'!BD$2)*'Medal values'!$B$3
+ COUNTIFS('Official Medal Table'!$F:$F,'Each Gender Events'!$A5,'Official Medal Table'!$C:$C,'Each Gender Events'!BD$1,'Official Medal Table'!$E:$E,"Mixed")*'Medal values'!$B$1/2
+ COUNTIFS('Official Medal Table'!$G:$G,'Each Gender Events'!$A5,'Official Medal Table'!$C:$C,'Each Gender Events'!BD$1,'Official Medal Table'!$E:$E,"Mixed")*'Medal values'!$B$2/2
+ COUNTIFS('Official Medal Table'!$H:$H,'Each Gender Events'!$A5,'Official Medal Table'!$C:$C,'Each Gender Events'!BD$1,'Official Medal Table'!$E:$E,"Mixed")*'Medal values'!$B$3/2
+ COUNTIFS('Official Medal Table'!$I:$I,'Each Gender Events'!$A5,'Official Medal Table'!$C:$C,'Each Gender Events'!BD$1,'Official Medal Table'!$E:$E,"Mixed")*'Medal values'!$B$3/2</f>
        <v>0</v>
      </c>
      <c r="BE5">
        <f>COUNTIFS('Official Medal Table'!$F:$F,'Each Gender Events'!$A5,'Official Medal Table'!$C:$C,'Each Gender Events'!BE$1,'Official Medal Table'!$E:$E,'Each Gender Events'!BE$2)*'Medal values'!$B$1
+ COUNTIFS('Official Medal Table'!$G:$G,'Each Gender Events'!$A5,'Official Medal Table'!$C:$C,'Each Gender Events'!BE$1,'Official Medal Table'!$E:$E,'Each Gender Events'!BE$2)*'Medal values'!$B$2
+ COUNTIFS('Official Medal Table'!$H:$H,'Each Gender Events'!$A5,'Official Medal Table'!$C:$C,'Each Gender Events'!BE$1,'Official Medal Table'!$E:$E,'Each Gender Events'!BE$2)*'Medal values'!$B$3
+ COUNTIFS('Official Medal Table'!$I:$I,'Each Gender Events'!$A5,'Official Medal Table'!$C:$C,'Each Gender Events'!BE$1,'Official Medal Table'!$E:$E,'Each Gender Events'!BE$2)*'Medal values'!$B$3
+ COUNTIFS('Official Medal Table'!$F:$F,'Each Gender Events'!$A5,'Official Medal Table'!$C:$C,'Each Gender Events'!BE$1,'Official Medal Table'!$E:$E,"Mixed")*'Medal values'!$B$1/2
+ COUNTIFS('Official Medal Table'!$G:$G,'Each Gender Events'!$A5,'Official Medal Table'!$C:$C,'Each Gender Events'!BE$1,'Official Medal Table'!$E:$E,"Mixed")*'Medal values'!$B$2/2
+ COUNTIFS('Official Medal Table'!$H:$H,'Each Gender Events'!$A5,'Official Medal Table'!$C:$C,'Each Gender Events'!BE$1,'Official Medal Table'!$E:$E,"Mixed")*'Medal values'!$B$3/2
+ COUNTIFS('Official Medal Table'!$I:$I,'Each Gender Events'!$A5,'Official Medal Table'!$C:$C,'Each Gender Events'!BE$1,'Official Medal Table'!$E:$E,"Mixed")*'Medal values'!$B$3/2</f>
        <v>0</v>
      </c>
      <c r="BF5">
        <f>COUNTIFS('Official Medal Table'!$F:$F,'Each Gender Events'!$A5,'Official Medal Table'!$C:$C,'Each Gender Events'!BF$1,'Official Medal Table'!$E:$E,'Each Gender Events'!BF$2)*'Medal values'!$B$1
+ COUNTIFS('Official Medal Table'!$G:$G,'Each Gender Events'!$A5,'Official Medal Table'!$C:$C,'Each Gender Events'!BF$1,'Official Medal Table'!$E:$E,'Each Gender Events'!BF$2)*'Medal values'!$B$2
+ COUNTIFS('Official Medal Table'!$H:$H,'Each Gender Events'!$A5,'Official Medal Table'!$C:$C,'Each Gender Events'!BF$1,'Official Medal Table'!$E:$E,'Each Gender Events'!BF$2)*'Medal values'!$B$3
+ COUNTIFS('Official Medal Table'!$I:$I,'Each Gender Events'!$A5,'Official Medal Table'!$C:$C,'Each Gender Events'!BF$1,'Official Medal Table'!$E:$E,'Each Gender Events'!BF$2)*'Medal values'!$B$3
+ COUNTIFS('Official Medal Table'!$F:$F,'Each Gender Events'!$A5,'Official Medal Table'!$C:$C,'Each Gender Events'!BF$1,'Official Medal Table'!$E:$E,"Mixed")*'Medal values'!$B$1/2
+ COUNTIFS('Official Medal Table'!$G:$G,'Each Gender Events'!$A5,'Official Medal Table'!$C:$C,'Each Gender Events'!BF$1,'Official Medal Table'!$E:$E,"Mixed")*'Medal values'!$B$2/2
+ COUNTIFS('Official Medal Table'!$H:$H,'Each Gender Events'!$A5,'Official Medal Table'!$C:$C,'Each Gender Events'!BF$1,'Official Medal Table'!$E:$E,"Mixed")*'Medal values'!$B$3/2
+ COUNTIFS('Official Medal Table'!$I:$I,'Each Gender Events'!$A5,'Official Medal Table'!$C:$C,'Each Gender Events'!BF$1,'Official Medal Table'!$E:$E,"Mixed")*'Medal values'!$B$3/2</f>
        <v>0</v>
      </c>
      <c r="BG5">
        <f>COUNTIFS('Official Medal Table'!$F:$F,'Each Gender Events'!$A5,'Official Medal Table'!$C:$C,'Each Gender Events'!BG$1,'Official Medal Table'!$E:$E,'Each Gender Events'!BG$2)*'Medal values'!$B$1
+ COUNTIFS('Official Medal Table'!$G:$G,'Each Gender Events'!$A5,'Official Medal Table'!$C:$C,'Each Gender Events'!BG$1,'Official Medal Table'!$E:$E,'Each Gender Events'!BG$2)*'Medal values'!$B$2
+ COUNTIFS('Official Medal Table'!$H:$H,'Each Gender Events'!$A5,'Official Medal Table'!$C:$C,'Each Gender Events'!BG$1,'Official Medal Table'!$E:$E,'Each Gender Events'!BG$2)*'Medal values'!$B$3
+ COUNTIFS('Official Medal Table'!$I:$I,'Each Gender Events'!$A5,'Official Medal Table'!$C:$C,'Each Gender Events'!BG$1,'Official Medal Table'!$E:$E,'Each Gender Events'!BG$2)*'Medal values'!$B$3
+ COUNTIFS('Official Medal Table'!$F:$F,'Each Gender Events'!$A5,'Official Medal Table'!$C:$C,'Each Gender Events'!BG$1,'Official Medal Table'!$E:$E,"Mixed")*'Medal values'!$B$1/2
+ COUNTIFS('Official Medal Table'!$G:$G,'Each Gender Events'!$A5,'Official Medal Table'!$C:$C,'Each Gender Events'!BG$1,'Official Medal Table'!$E:$E,"Mixed")*'Medal values'!$B$2/2
+ COUNTIFS('Official Medal Table'!$H:$H,'Each Gender Events'!$A5,'Official Medal Table'!$C:$C,'Each Gender Events'!BG$1,'Official Medal Table'!$E:$E,"Mixed")*'Medal values'!$B$3/2
+ COUNTIFS('Official Medal Table'!$I:$I,'Each Gender Events'!$A5,'Official Medal Table'!$C:$C,'Each Gender Events'!BG$1,'Official Medal Table'!$E:$E,"Mixed")*'Medal values'!$B$3/2</f>
        <v>0</v>
      </c>
      <c r="BH5">
        <f>COUNTIFS('Official Medal Table'!$F:$F,'Each Gender Events'!$A5,'Official Medal Table'!$C:$C,'Each Gender Events'!BH$1,'Official Medal Table'!$E:$E,'Each Gender Events'!BH$2)*'Medal values'!$B$1
+ COUNTIFS('Official Medal Table'!$G:$G,'Each Gender Events'!$A5,'Official Medal Table'!$C:$C,'Each Gender Events'!BH$1,'Official Medal Table'!$E:$E,'Each Gender Events'!BH$2)*'Medal values'!$B$2
+ COUNTIFS('Official Medal Table'!$H:$H,'Each Gender Events'!$A5,'Official Medal Table'!$C:$C,'Each Gender Events'!BH$1,'Official Medal Table'!$E:$E,'Each Gender Events'!BH$2)*'Medal values'!$B$3
+ COUNTIFS('Official Medal Table'!$I:$I,'Each Gender Events'!$A5,'Official Medal Table'!$C:$C,'Each Gender Events'!BH$1,'Official Medal Table'!$E:$E,'Each Gender Events'!BH$2)*'Medal values'!$B$3
+ COUNTIFS('Official Medal Table'!$F:$F,'Each Gender Events'!$A5,'Official Medal Table'!$C:$C,'Each Gender Events'!BH$1,'Official Medal Table'!$E:$E,"Mixed")*'Medal values'!$B$1/2
+ COUNTIFS('Official Medal Table'!$G:$G,'Each Gender Events'!$A5,'Official Medal Table'!$C:$C,'Each Gender Events'!BH$1,'Official Medal Table'!$E:$E,"Mixed")*'Medal values'!$B$2/2
+ COUNTIFS('Official Medal Table'!$H:$H,'Each Gender Events'!$A5,'Official Medal Table'!$C:$C,'Each Gender Events'!BH$1,'Official Medal Table'!$E:$E,"Mixed")*'Medal values'!$B$3/2
+ COUNTIFS('Official Medal Table'!$I:$I,'Each Gender Events'!$A5,'Official Medal Table'!$C:$C,'Each Gender Events'!BH$1,'Official Medal Table'!$E:$E,"Mixed")*'Medal values'!$B$3/2</f>
        <v>0</v>
      </c>
      <c r="BI5">
        <f>COUNTIFS('Official Medal Table'!$F:$F,'Each Gender Events'!$A5,'Official Medal Table'!$C:$C,'Each Gender Events'!BI$1,'Official Medal Table'!$E:$E,'Each Gender Events'!BI$2)*'Medal values'!$B$1
+ COUNTIFS('Official Medal Table'!$G:$G,'Each Gender Events'!$A5,'Official Medal Table'!$C:$C,'Each Gender Events'!BI$1,'Official Medal Table'!$E:$E,'Each Gender Events'!BI$2)*'Medal values'!$B$2
+ COUNTIFS('Official Medal Table'!$H:$H,'Each Gender Events'!$A5,'Official Medal Table'!$C:$C,'Each Gender Events'!BI$1,'Official Medal Table'!$E:$E,'Each Gender Events'!BI$2)*'Medal values'!$B$3
+ COUNTIFS('Official Medal Table'!$I:$I,'Each Gender Events'!$A5,'Official Medal Table'!$C:$C,'Each Gender Events'!BI$1,'Official Medal Table'!$E:$E,'Each Gender Events'!BI$2)*'Medal values'!$B$3
+ COUNTIFS('Official Medal Table'!$F:$F,'Each Gender Events'!$A5,'Official Medal Table'!$C:$C,'Each Gender Events'!BI$1,'Official Medal Table'!$E:$E,"Mixed")*'Medal values'!$B$1/2
+ COUNTIFS('Official Medal Table'!$G:$G,'Each Gender Events'!$A5,'Official Medal Table'!$C:$C,'Each Gender Events'!BI$1,'Official Medal Table'!$E:$E,"Mixed")*'Medal values'!$B$2/2
+ COUNTIFS('Official Medal Table'!$H:$H,'Each Gender Events'!$A5,'Official Medal Table'!$C:$C,'Each Gender Events'!BI$1,'Official Medal Table'!$E:$E,"Mixed")*'Medal values'!$B$3/2
+ COUNTIFS('Official Medal Table'!$I:$I,'Each Gender Events'!$A5,'Official Medal Table'!$C:$C,'Each Gender Events'!BI$1,'Official Medal Table'!$E:$E,"Mixed")*'Medal values'!$B$3/2</f>
        <v>0</v>
      </c>
      <c r="BJ5">
        <f>COUNTIFS('Official Medal Table'!$F:$F,'Each Gender Events'!$A5,'Official Medal Table'!$C:$C,'Each Gender Events'!BJ$1,'Official Medal Table'!$E:$E,'Each Gender Events'!BJ$2)*'Medal values'!$B$1
+ COUNTIFS('Official Medal Table'!$G:$G,'Each Gender Events'!$A5,'Official Medal Table'!$C:$C,'Each Gender Events'!BJ$1,'Official Medal Table'!$E:$E,'Each Gender Events'!BJ$2)*'Medal values'!$B$2
+ COUNTIFS('Official Medal Table'!$H:$H,'Each Gender Events'!$A5,'Official Medal Table'!$C:$C,'Each Gender Events'!BJ$1,'Official Medal Table'!$E:$E,'Each Gender Events'!BJ$2)*'Medal values'!$B$3
+ COUNTIFS('Official Medal Table'!$I:$I,'Each Gender Events'!$A5,'Official Medal Table'!$C:$C,'Each Gender Events'!BJ$1,'Official Medal Table'!$E:$E,'Each Gender Events'!BJ$2)*'Medal values'!$B$3
+ COUNTIFS('Official Medal Table'!$F:$F,'Each Gender Events'!$A5,'Official Medal Table'!$C:$C,'Each Gender Events'!BJ$1,'Official Medal Table'!$E:$E,"Mixed")*'Medal values'!$B$1/2
+ COUNTIFS('Official Medal Table'!$G:$G,'Each Gender Events'!$A5,'Official Medal Table'!$C:$C,'Each Gender Events'!BJ$1,'Official Medal Table'!$E:$E,"Mixed")*'Medal values'!$B$2/2
+ COUNTIFS('Official Medal Table'!$H:$H,'Each Gender Events'!$A5,'Official Medal Table'!$C:$C,'Each Gender Events'!BJ$1,'Official Medal Table'!$E:$E,"Mixed")*'Medal values'!$B$3/2
+ COUNTIFS('Official Medal Table'!$I:$I,'Each Gender Events'!$A5,'Official Medal Table'!$C:$C,'Each Gender Events'!BJ$1,'Official Medal Table'!$E:$E,"Mixed")*'Medal values'!$B$3/2</f>
        <v>0</v>
      </c>
      <c r="BK5">
        <f>COUNTIFS('Official Medal Table'!$F:$F,'Each Gender Events'!$A5,'Official Medal Table'!$C:$C,'Each Gender Events'!BK$1,'Official Medal Table'!$E:$E,'Each Gender Events'!BK$2)*'Medal values'!$B$1
+ COUNTIFS('Official Medal Table'!$G:$G,'Each Gender Events'!$A5,'Official Medal Table'!$C:$C,'Each Gender Events'!BK$1,'Official Medal Table'!$E:$E,'Each Gender Events'!BK$2)*'Medal values'!$B$2
+ COUNTIFS('Official Medal Table'!$H:$H,'Each Gender Events'!$A5,'Official Medal Table'!$C:$C,'Each Gender Events'!BK$1,'Official Medal Table'!$E:$E,'Each Gender Events'!BK$2)*'Medal values'!$B$3
+ COUNTIFS('Official Medal Table'!$I:$I,'Each Gender Events'!$A5,'Official Medal Table'!$C:$C,'Each Gender Events'!BK$1,'Official Medal Table'!$E:$E,'Each Gender Events'!BK$2)*'Medal values'!$B$3
+ COUNTIFS('Official Medal Table'!$F:$F,'Each Gender Events'!$A5,'Official Medal Table'!$C:$C,'Each Gender Events'!BK$1,'Official Medal Table'!$E:$E,"Mixed")*'Medal values'!$B$1/2
+ COUNTIFS('Official Medal Table'!$G:$G,'Each Gender Events'!$A5,'Official Medal Table'!$C:$C,'Each Gender Events'!BK$1,'Official Medal Table'!$E:$E,"Mixed")*'Medal values'!$B$2/2
+ COUNTIFS('Official Medal Table'!$H:$H,'Each Gender Events'!$A5,'Official Medal Table'!$C:$C,'Each Gender Events'!BK$1,'Official Medal Table'!$E:$E,"Mixed")*'Medal values'!$B$3/2
+ COUNTIFS('Official Medal Table'!$I:$I,'Each Gender Events'!$A5,'Official Medal Table'!$C:$C,'Each Gender Events'!BK$1,'Official Medal Table'!$E:$E,"Mixed")*'Medal values'!$B$3/2</f>
        <v>0</v>
      </c>
      <c r="BL5">
        <f>COUNTIFS('Official Medal Table'!$F:$F,'Each Gender Events'!$A5,'Official Medal Table'!$C:$C,'Each Gender Events'!BL$1,'Official Medal Table'!$E:$E,'Each Gender Events'!BL$2)*'Medal values'!$B$1
+ COUNTIFS('Official Medal Table'!$G:$G,'Each Gender Events'!$A5,'Official Medal Table'!$C:$C,'Each Gender Events'!BL$1,'Official Medal Table'!$E:$E,'Each Gender Events'!BL$2)*'Medal values'!$B$2
+ COUNTIFS('Official Medal Table'!$H:$H,'Each Gender Events'!$A5,'Official Medal Table'!$C:$C,'Each Gender Events'!BL$1,'Official Medal Table'!$E:$E,'Each Gender Events'!BL$2)*'Medal values'!$B$3
+ COUNTIFS('Official Medal Table'!$I:$I,'Each Gender Events'!$A5,'Official Medal Table'!$C:$C,'Each Gender Events'!BL$1,'Official Medal Table'!$E:$E,'Each Gender Events'!BL$2)*'Medal values'!$B$3
+ COUNTIFS('Official Medal Table'!$F:$F,'Each Gender Events'!$A5,'Official Medal Table'!$C:$C,'Each Gender Events'!BL$1,'Official Medal Table'!$E:$E,"Mixed")*'Medal values'!$B$1/2
+ COUNTIFS('Official Medal Table'!$G:$G,'Each Gender Events'!$A5,'Official Medal Table'!$C:$C,'Each Gender Events'!BL$1,'Official Medal Table'!$E:$E,"Mixed")*'Medal values'!$B$2/2
+ COUNTIFS('Official Medal Table'!$H:$H,'Each Gender Events'!$A5,'Official Medal Table'!$C:$C,'Each Gender Events'!BL$1,'Official Medal Table'!$E:$E,"Mixed")*'Medal values'!$B$3/2
+ COUNTIFS('Official Medal Table'!$I:$I,'Each Gender Events'!$A5,'Official Medal Table'!$C:$C,'Each Gender Events'!BL$1,'Official Medal Table'!$E:$E,"Mixed")*'Medal values'!$B$3/2</f>
        <v>0</v>
      </c>
      <c r="BM5">
        <f>COUNTIFS('Official Medal Table'!$F:$F,'Each Gender Events'!$A5,'Official Medal Table'!$C:$C,'Each Gender Events'!BM$1,'Official Medal Table'!$E:$E,'Each Gender Events'!BM$2)*'Medal values'!$B$1
+ COUNTIFS('Official Medal Table'!$G:$G,'Each Gender Events'!$A5,'Official Medal Table'!$C:$C,'Each Gender Events'!BM$1,'Official Medal Table'!$E:$E,'Each Gender Events'!BM$2)*'Medal values'!$B$2
+ COUNTIFS('Official Medal Table'!$H:$H,'Each Gender Events'!$A5,'Official Medal Table'!$C:$C,'Each Gender Events'!BM$1,'Official Medal Table'!$E:$E,'Each Gender Events'!BM$2)*'Medal values'!$B$3
+ COUNTIFS('Official Medal Table'!$I:$I,'Each Gender Events'!$A5,'Official Medal Table'!$C:$C,'Each Gender Events'!BM$1,'Official Medal Table'!$E:$E,'Each Gender Events'!BM$2)*'Medal values'!$B$3
+ COUNTIFS('Official Medal Table'!$F:$F,'Each Gender Events'!$A5,'Official Medal Table'!$C:$C,'Each Gender Events'!BM$1,'Official Medal Table'!$E:$E,"Mixed")*'Medal values'!$B$1/2
+ COUNTIFS('Official Medal Table'!$G:$G,'Each Gender Events'!$A5,'Official Medal Table'!$C:$C,'Each Gender Events'!BM$1,'Official Medal Table'!$E:$E,"Mixed")*'Medal values'!$B$2/2
+ COUNTIFS('Official Medal Table'!$H:$H,'Each Gender Events'!$A5,'Official Medal Table'!$C:$C,'Each Gender Events'!BM$1,'Official Medal Table'!$E:$E,"Mixed")*'Medal values'!$B$3/2
+ COUNTIFS('Official Medal Table'!$I:$I,'Each Gender Events'!$A5,'Official Medal Table'!$C:$C,'Each Gender Events'!BM$1,'Official Medal Table'!$E:$E,"Mixed")*'Medal values'!$B$3/2</f>
        <v>0</v>
      </c>
      <c r="BN5">
        <f>COUNTIFS('Official Medal Table'!$F:$F,'Each Gender Events'!$A5,'Official Medal Table'!$C:$C,'Each Gender Events'!BN$1,'Official Medal Table'!$E:$E,'Each Gender Events'!BN$2)*'Medal values'!$B$1
+ COUNTIFS('Official Medal Table'!$G:$G,'Each Gender Events'!$A5,'Official Medal Table'!$C:$C,'Each Gender Events'!BN$1,'Official Medal Table'!$E:$E,'Each Gender Events'!BN$2)*'Medal values'!$B$2
+ COUNTIFS('Official Medal Table'!$H:$H,'Each Gender Events'!$A5,'Official Medal Table'!$C:$C,'Each Gender Events'!BN$1,'Official Medal Table'!$E:$E,'Each Gender Events'!BN$2)*'Medal values'!$B$3
+ COUNTIFS('Official Medal Table'!$I:$I,'Each Gender Events'!$A5,'Official Medal Table'!$C:$C,'Each Gender Events'!BN$1,'Official Medal Table'!$E:$E,'Each Gender Events'!BN$2)*'Medal values'!$B$3
+ COUNTIFS('Official Medal Table'!$F:$F,'Each Gender Events'!$A5,'Official Medal Table'!$C:$C,'Each Gender Events'!BN$1,'Official Medal Table'!$E:$E,"Mixed")*'Medal values'!$B$1/2
+ COUNTIFS('Official Medal Table'!$G:$G,'Each Gender Events'!$A5,'Official Medal Table'!$C:$C,'Each Gender Events'!BN$1,'Official Medal Table'!$E:$E,"Mixed")*'Medal values'!$B$2/2
+ COUNTIFS('Official Medal Table'!$H:$H,'Each Gender Events'!$A5,'Official Medal Table'!$C:$C,'Each Gender Events'!BN$1,'Official Medal Table'!$E:$E,"Mixed")*'Medal values'!$B$3/2
+ COUNTIFS('Official Medal Table'!$I:$I,'Each Gender Events'!$A5,'Official Medal Table'!$C:$C,'Each Gender Events'!BN$1,'Official Medal Table'!$E:$E,"Mixed")*'Medal values'!$B$3/2</f>
        <v>0</v>
      </c>
      <c r="BO5">
        <f>COUNTIFS('Official Medal Table'!$F:$F,'Each Gender Events'!$A5,'Official Medal Table'!$C:$C,'Each Gender Events'!BO$1,'Official Medal Table'!$E:$E,'Each Gender Events'!BO$2)*'Medal values'!$B$1
+ COUNTIFS('Official Medal Table'!$G:$G,'Each Gender Events'!$A5,'Official Medal Table'!$C:$C,'Each Gender Events'!BO$1,'Official Medal Table'!$E:$E,'Each Gender Events'!BO$2)*'Medal values'!$B$2
+ COUNTIFS('Official Medal Table'!$H:$H,'Each Gender Events'!$A5,'Official Medal Table'!$C:$C,'Each Gender Events'!BO$1,'Official Medal Table'!$E:$E,'Each Gender Events'!BO$2)*'Medal values'!$B$3
+ COUNTIFS('Official Medal Table'!$I:$I,'Each Gender Events'!$A5,'Official Medal Table'!$C:$C,'Each Gender Events'!BO$1,'Official Medal Table'!$E:$E,'Each Gender Events'!BO$2)*'Medal values'!$B$3
+ COUNTIFS('Official Medal Table'!$F:$F,'Each Gender Events'!$A5,'Official Medal Table'!$C:$C,'Each Gender Events'!BO$1,'Official Medal Table'!$E:$E,"Mixed")*'Medal values'!$B$1/2
+ COUNTIFS('Official Medal Table'!$G:$G,'Each Gender Events'!$A5,'Official Medal Table'!$C:$C,'Each Gender Events'!BO$1,'Official Medal Table'!$E:$E,"Mixed")*'Medal values'!$B$2/2
+ COUNTIFS('Official Medal Table'!$H:$H,'Each Gender Events'!$A5,'Official Medal Table'!$C:$C,'Each Gender Events'!BO$1,'Official Medal Table'!$E:$E,"Mixed")*'Medal values'!$B$3/2
+ COUNTIFS('Official Medal Table'!$I:$I,'Each Gender Events'!$A5,'Official Medal Table'!$C:$C,'Each Gender Events'!BO$1,'Official Medal Table'!$E:$E,"Mixed")*'Medal values'!$B$3/2</f>
        <v>0</v>
      </c>
      <c r="BP5">
        <f>COUNTIFS('Official Medal Table'!$F:$F,'Each Gender Events'!$A5,'Official Medal Table'!$C:$C,'Each Gender Events'!BP$1,'Official Medal Table'!$E:$E,'Each Gender Events'!BP$2)*'Medal values'!$B$1
+ COUNTIFS('Official Medal Table'!$G:$G,'Each Gender Events'!$A5,'Official Medal Table'!$C:$C,'Each Gender Events'!BP$1,'Official Medal Table'!$E:$E,'Each Gender Events'!BP$2)*'Medal values'!$B$2
+ COUNTIFS('Official Medal Table'!$H:$H,'Each Gender Events'!$A5,'Official Medal Table'!$C:$C,'Each Gender Events'!BP$1,'Official Medal Table'!$E:$E,'Each Gender Events'!BP$2)*'Medal values'!$B$3
+ COUNTIFS('Official Medal Table'!$I:$I,'Each Gender Events'!$A5,'Official Medal Table'!$C:$C,'Each Gender Events'!BP$1,'Official Medal Table'!$E:$E,'Each Gender Events'!BP$2)*'Medal values'!$B$3
+ COUNTIFS('Official Medal Table'!$F:$F,'Each Gender Events'!$A5,'Official Medal Table'!$C:$C,'Each Gender Events'!BP$1,'Official Medal Table'!$E:$E,"Mixed")*'Medal values'!$B$1/2
+ COUNTIFS('Official Medal Table'!$G:$G,'Each Gender Events'!$A5,'Official Medal Table'!$C:$C,'Each Gender Events'!BP$1,'Official Medal Table'!$E:$E,"Mixed")*'Medal values'!$B$2/2
+ COUNTIFS('Official Medal Table'!$H:$H,'Each Gender Events'!$A5,'Official Medal Table'!$C:$C,'Each Gender Events'!BP$1,'Official Medal Table'!$E:$E,"Mixed")*'Medal values'!$B$3/2
+ COUNTIFS('Official Medal Table'!$I:$I,'Each Gender Events'!$A5,'Official Medal Table'!$C:$C,'Each Gender Events'!BP$1,'Official Medal Table'!$E:$E,"Mixed")*'Medal values'!$B$3/2</f>
        <v>0</v>
      </c>
      <c r="BQ5">
        <f>COUNTIFS('Official Medal Table'!$F:$F,'Each Gender Events'!$A5,'Official Medal Table'!$C:$C,'Each Gender Events'!BQ$1,'Official Medal Table'!$E:$E,'Each Gender Events'!BQ$2)*'Medal values'!$B$1
+ COUNTIFS('Official Medal Table'!$G:$G,'Each Gender Events'!$A5,'Official Medal Table'!$C:$C,'Each Gender Events'!BQ$1,'Official Medal Table'!$E:$E,'Each Gender Events'!BQ$2)*'Medal values'!$B$2
+ COUNTIFS('Official Medal Table'!$H:$H,'Each Gender Events'!$A5,'Official Medal Table'!$C:$C,'Each Gender Events'!BQ$1,'Official Medal Table'!$E:$E,'Each Gender Events'!BQ$2)*'Medal values'!$B$3
+ COUNTIFS('Official Medal Table'!$I:$I,'Each Gender Events'!$A5,'Official Medal Table'!$C:$C,'Each Gender Events'!BQ$1,'Official Medal Table'!$E:$E,'Each Gender Events'!BQ$2)*'Medal values'!$B$3
+ COUNTIFS('Official Medal Table'!$F:$F,'Each Gender Events'!$A5,'Official Medal Table'!$C:$C,'Each Gender Events'!BQ$1,'Official Medal Table'!$E:$E,"Mixed")*'Medal values'!$B$1/2
+ COUNTIFS('Official Medal Table'!$G:$G,'Each Gender Events'!$A5,'Official Medal Table'!$C:$C,'Each Gender Events'!BQ$1,'Official Medal Table'!$E:$E,"Mixed")*'Medal values'!$B$2/2
+ COUNTIFS('Official Medal Table'!$H:$H,'Each Gender Events'!$A5,'Official Medal Table'!$C:$C,'Each Gender Events'!BQ$1,'Official Medal Table'!$E:$E,"Mixed")*'Medal values'!$B$3/2
+ COUNTIFS('Official Medal Table'!$I:$I,'Each Gender Events'!$A5,'Official Medal Table'!$C:$C,'Each Gender Events'!BQ$1,'Official Medal Table'!$E:$E,"Mixed")*'Medal values'!$B$3/2</f>
        <v>0</v>
      </c>
      <c r="BR5">
        <f>COUNTIFS('Official Medal Table'!$F:$F,'Each Gender Events'!$A5,'Official Medal Table'!$C:$C,'Each Gender Events'!BR$1,'Official Medal Table'!$E:$E,'Each Gender Events'!BR$2)*'Medal values'!$B$1
+ COUNTIFS('Official Medal Table'!$G:$G,'Each Gender Events'!$A5,'Official Medal Table'!$C:$C,'Each Gender Events'!BR$1,'Official Medal Table'!$E:$E,'Each Gender Events'!BR$2)*'Medal values'!$B$2
+ COUNTIFS('Official Medal Table'!$H:$H,'Each Gender Events'!$A5,'Official Medal Table'!$C:$C,'Each Gender Events'!BR$1,'Official Medal Table'!$E:$E,'Each Gender Events'!BR$2)*'Medal values'!$B$3
+ COUNTIFS('Official Medal Table'!$I:$I,'Each Gender Events'!$A5,'Official Medal Table'!$C:$C,'Each Gender Events'!BR$1,'Official Medal Table'!$E:$E,'Each Gender Events'!BR$2)*'Medal values'!$B$3
+ COUNTIFS('Official Medal Table'!$F:$F,'Each Gender Events'!$A5,'Official Medal Table'!$C:$C,'Each Gender Events'!BR$1,'Official Medal Table'!$E:$E,"Mixed")*'Medal values'!$B$1/2
+ COUNTIFS('Official Medal Table'!$G:$G,'Each Gender Events'!$A5,'Official Medal Table'!$C:$C,'Each Gender Events'!BR$1,'Official Medal Table'!$E:$E,"Mixed")*'Medal values'!$B$2/2
+ COUNTIFS('Official Medal Table'!$H:$H,'Each Gender Events'!$A5,'Official Medal Table'!$C:$C,'Each Gender Events'!BR$1,'Official Medal Table'!$E:$E,"Mixed")*'Medal values'!$B$3/2
+ COUNTIFS('Official Medal Table'!$I:$I,'Each Gender Events'!$A5,'Official Medal Table'!$C:$C,'Each Gender Events'!BR$1,'Official Medal Table'!$E:$E,"Mixed")*'Medal values'!$B$3/2</f>
        <v>0</v>
      </c>
      <c r="BS5">
        <f>COUNTIFS('Official Medal Table'!$F:$F,'Each Gender Events'!$A5,'Official Medal Table'!$C:$C,'Each Gender Events'!BS$1,'Official Medal Table'!$E:$E,'Each Gender Events'!BS$2)*'Medal values'!$B$1
+ COUNTIFS('Official Medal Table'!$G:$G,'Each Gender Events'!$A5,'Official Medal Table'!$C:$C,'Each Gender Events'!BS$1,'Official Medal Table'!$E:$E,'Each Gender Events'!BS$2)*'Medal values'!$B$2
+ COUNTIFS('Official Medal Table'!$H:$H,'Each Gender Events'!$A5,'Official Medal Table'!$C:$C,'Each Gender Events'!BS$1,'Official Medal Table'!$E:$E,'Each Gender Events'!BS$2)*'Medal values'!$B$3
+ COUNTIFS('Official Medal Table'!$I:$I,'Each Gender Events'!$A5,'Official Medal Table'!$C:$C,'Each Gender Events'!BS$1,'Official Medal Table'!$E:$E,'Each Gender Events'!BS$2)*'Medal values'!$B$3
+ COUNTIFS('Official Medal Table'!$F:$F,'Each Gender Events'!$A5,'Official Medal Table'!$C:$C,'Each Gender Events'!BS$1,'Official Medal Table'!$E:$E,"Mixed")*'Medal values'!$B$1/2
+ COUNTIFS('Official Medal Table'!$G:$G,'Each Gender Events'!$A5,'Official Medal Table'!$C:$C,'Each Gender Events'!BS$1,'Official Medal Table'!$E:$E,"Mixed")*'Medal values'!$B$2/2
+ COUNTIFS('Official Medal Table'!$H:$H,'Each Gender Events'!$A5,'Official Medal Table'!$C:$C,'Each Gender Events'!BS$1,'Official Medal Table'!$E:$E,"Mixed")*'Medal values'!$B$3/2
+ COUNTIFS('Official Medal Table'!$I:$I,'Each Gender Events'!$A5,'Official Medal Table'!$C:$C,'Each Gender Events'!BS$1,'Official Medal Table'!$E:$E,"Mixed")*'Medal values'!$B$3/2</f>
        <v>0</v>
      </c>
      <c r="BT5">
        <f>COUNTIFS('Official Medal Table'!$F:$F,'Each Gender Events'!$A5,'Official Medal Table'!$C:$C,'Each Gender Events'!BT$1,'Official Medal Table'!$E:$E,'Each Gender Events'!BT$2)*'Medal values'!$B$1
+ COUNTIFS('Official Medal Table'!$G:$G,'Each Gender Events'!$A5,'Official Medal Table'!$C:$C,'Each Gender Events'!BT$1,'Official Medal Table'!$E:$E,'Each Gender Events'!BT$2)*'Medal values'!$B$2
+ COUNTIFS('Official Medal Table'!$H:$H,'Each Gender Events'!$A5,'Official Medal Table'!$C:$C,'Each Gender Events'!BT$1,'Official Medal Table'!$E:$E,'Each Gender Events'!BT$2)*'Medal values'!$B$3
+ COUNTIFS('Official Medal Table'!$I:$I,'Each Gender Events'!$A5,'Official Medal Table'!$C:$C,'Each Gender Events'!BT$1,'Official Medal Table'!$E:$E,'Each Gender Events'!BT$2)*'Medal values'!$B$3
+ COUNTIFS('Official Medal Table'!$F:$F,'Each Gender Events'!$A5,'Official Medal Table'!$C:$C,'Each Gender Events'!BT$1,'Official Medal Table'!$E:$E,"Mixed")*'Medal values'!$B$1/2
+ COUNTIFS('Official Medal Table'!$G:$G,'Each Gender Events'!$A5,'Official Medal Table'!$C:$C,'Each Gender Events'!BT$1,'Official Medal Table'!$E:$E,"Mixed")*'Medal values'!$B$2/2
+ COUNTIFS('Official Medal Table'!$H:$H,'Each Gender Events'!$A5,'Official Medal Table'!$C:$C,'Each Gender Events'!BT$1,'Official Medal Table'!$E:$E,"Mixed")*'Medal values'!$B$3/2
+ COUNTIFS('Official Medal Table'!$I:$I,'Each Gender Events'!$A5,'Official Medal Table'!$C:$C,'Each Gender Events'!BT$1,'Official Medal Table'!$E:$E,"Mixed")*'Medal values'!$B$3/2</f>
        <v>0</v>
      </c>
      <c r="BU5">
        <f>COUNTIFS('Official Medal Table'!$F:$F,'Each Gender Events'!$A5,'Official Medal Table'!$C:$C,'Each Gender Events'!BU$1,'Official Medal Table'!$E:$E,'Each Gender Events'!BU$2)*'Medal values'!$B$1
+ COUNTIFS('Official Medal Table'!$G:$G,'Each Gender Events'!$A5,'Official Medal Table'!$C:$C,'Each Gender Events'!BU$1,'Official Medal Table'!$E:$E,'Each Gender Events'!BU$2)*'Medal values'!$B$2
+ COUNTIFS('Official Medal Table'!$H:$H,'Each Gender Events'!$A5,'Official Medal Table'!$C:$C,'Each Gender Events'!BU$1,'Official Medal Table'!$E:$E,'Each Gender Events'!BU$2)*'Medal values'!$B$3
+ COUNTIFS('Official Medal Table'!$I:$I,'Each Gender Events'!$A5,'Official Medal Table'!$C:$C,'Each Gender Events'!BU$1,'Official Medal Table'!$E:$E,'Each Gender Events'!BU$2)*'Medal values'!$B$3
+ COUNTIFS('Official Medal Table'!$F:$F,'Each Gender Events'!$A5,'Official Medal Table'!$C:$C,'Each Gender Events'!BU$1,'Official Medal Table'!$E:$E,"Mixed")*'Medal values'!$B$1/2
+ COUNTIFS('Official Medal Table'!$G:$G,'Each Gender Events'!$A5,'Official Medal Table'!$C:$C,'Each Gender Events'!BU$1,'Official Medal Table'!$E:$E,"Mixed")*'Medal values'!$B$2/2
+ COUNTIFS('Official Medal Table'!$H:$H,'Each Gender Events'!$A5,'Official Medal Table'!$C:$C,'Each Gender Events'!BU$1,'Official Medal Table'!$E:$E,"Mixed")*'Medal values'!$B$3/2
+ COUNTIFS('Official Medal Table'!$I:$I,'Each Gender Events'!$A5,'Official Medal Table'!$C:$C,'Each Gender Events'!BU$1,'Official Medal Table'!$E:$E,"Mixed")*'Medal values'!$B$3/2</f>
        <v>0</v>
      </c>
      <c r="BV5">
        <f>COUNTIFS('Official Medal Table'!$F:$F,'Each Gender Events'!$A5,'Official Medal Table'!$C:$C,'Each Gender Events'!BV$1,'Official Medal Table'!$E:$E,'Each Gender Events'!BV$2)*'Medal values'!$B$1
+ COUNTIFS('Official Medal Table'!$G:$G,'Each Gender Events'!$A5,'Official Medal Table'!$C:$C,'Each Gender Events'!BV$1,'Official Medal Table'!$E:$E,'Each Gender Events'!BV$2)*'Medal values'!$B$2
+ COUNTIFS('Official Medal Table'!$H:$H,'Each Gender Events'!$A5,'Official Medal Table'!$C:$C,'Each Gender Events'!BV$1,'Official Medal Table'!$E:$E,'Each Gender Events'!BV$2)*'Medal values'!$B$3
+ COUNTIFS('Official Medal Table'!$I:$I,'Each Gender Events'!$A5,'Official Medal Table'!$C:$C,'Each Gender Events'!BV$1,'Official Medal Table'!$E:$E,'Each Gender Events'!BV$2)*'Medal values'!$B$3
+ COUNTIFS('Official Medal Table'!$F:$F,'Each Gender Events'!$A5,'Official Medal Table'!$C:$C,'Each Gender Events'!BV$1,'Official Medal Table'!$E:$E,"Mixed")*'Medal values'!$B$1/2
+ COUNTIFS('Official Medal Table'!$G:$G,'Each Gender Events'!$A5,'Official Medal Table'!$C:$C,'Each Gender Events'!BV$1,'Official Medal Table'!$E:$E,"Mixed")*'Medal values'!$B$2/2
+ COUNTIFS('Official Medal Table'!$H:$H,'Each Gender Events'!$A5,'Official Medal Table'!$C:$C,'Each Gender Events'!BV$1,'Official Medal Table'!$E:$E,"Mixed")*'Medal values'!$B$3/2
+ COUNTIFS('Official Medal Table'!$I:$I,'Each Gender Events'!$A5,'Official Medal Table'!$C:$C,'Each Gender Events'!BV$1,'Official Medal Table'!$E:$E,"Mixed")*'Medal values'!$B$3/2</f>
        <v>0</v>
      </c>
      <c r="BW5">
        <f>COUNTIFS('Official Medal Table'!$F:$F,'Each Gender Events'!$A5,'Official Medal Table'!$C:$C,'Each Gender Events'!BW$1,'Official Medal Table'!$E:$E,'Each Gender Events'!BW$2)*'Medal values'!$B$1
+ COUNTIFS('Official Medal Table'!$G:$G,'Each Gender Events'!$A5,'Official Medal Table'!$C:$C,'Each Gender Events'!BW$1,'Official Medal Table'!$E:$E,'Each Gender Events'!BW$2)*'Medal values'!$B$2
+ COUNTIFS('Official Medal Table'!$H:$H,'Each Gender Events'!$A5,'Official Medal Table'!$C:$C,'Each Gender Events'!BW$1,'Official Medal Table'!$E:$E,'Each Gender Events'!BW$2)*'Medal values'!$B$3
+ COUNTIFS('Official Medal Table'!$I:$I,'Each Gender Events'!$A5,'Official Medal Table'!$C:$C,'Each Gender Events'!BW$1,'Official Medal Table'!$E:$E,'Each Gender Events'!BW$2)*'Medal values'!$B$3
+ COUNTIFS('Official Medal Table'!$F:$F,'Each Gender Events'!$A5,'Official Medal Table'!$C:$C,'Each Gender Events'!BW$1,'Official Medal Table'!$E:$E,"Mixed")*'Medal values'!$B$1/2
+ COUNTIFS('Official Medal Table'!$G:$G,'Each Gender Events'!$A5,'Official Medal Table'!$C:$C,'Each Gender Events'!BW$1,'Official Medal Table'!$E:$E,"Mixed")*'Medal values'!$B$2/2
+ COUNTIFS('Official Medal Table'!$H:$H,'Each Gender Events'!$A5,'Official Medal Table'!$C:$C,'Each Gender Events'!BW$1,'Official Medal Table'!$E:$E,"Mixed")*'Medal values'!$B$3/2
+ COUNTIFS('Official Medal Table'!$I:$I,'Each Gender Events'!$A5,'Official Medal Table'!$C:$C,'Each Gender Events'!BW$1,'Official Medal Table'!$E:$E,"Mixed")*'Medal values'!$B$3/2</f>
        <v>0</v>
      </c>
      <c r="BX5">
        <f>COUNTIFS('Official Medal Table'!$F:$F,'Each Gender Events'!$A5,'Official Medal Table'!$C:$C,'Each Gender Events'!BX$1,'Official Medal Table'!$E:$E,'Each Gender Events'!BX$2)*'Medal values'!$B$1
+ COUNTIFS('Official Medal Table'!$G:$G,'Each Gender Events'!$A5,'Official Medal Table'!$C:$C,'Each Gender Events'!BX$1,'Official Medal Table'!$E:$E,'Each Gender Events'!BX$2)*'Medal values'!$B$2
+ COUNTIFS('Official Medal Table'!$H:$H,'Each Gender Events'!$A5,'Official Medal Table'!$C:$C,'Each Gender Events'!BX$1,'Official Medal Table'!$E:$E,'Each Gender Events'!BX$2)*'Medal values'!$B$3
+ COUNTIFS('Official Medal Table'!$I:$I,'Each Gender Events'!$A5,'Official Medal Table'!$C:$C,'Each Gender Events'!BX$1,'Official Medal Table'!$E:$E,'Each Gender Events'!BX$2)*'Medal values'!$B$3
+ COUNTIFS('Official Medal Table'!$F:$F,'Each Gender Events'!$A5,'Official Medal Table'!$C:$C,'Each Gender Events'!BX$1,'Official Medal Table'!$E:$E,"Mixed")*'Medal values'!$B$1/2
+ COUNTIFS('Official Medal Table'!$G:$G,'Each Gender Events'!$A5,'Official Medal Table'!$C:$C,'Each Gender Events'!BX$1,'Official Medal Table'!$E:$E,"Mixed")*'Medal values'!$B$2/2
+ COUNTIFS('Official Medal Table'!$H:$H,'Each Gender Events'!$A5,'Official Medal Table'!$C:$C,'Each Gender Events'!BX$1,'Official Medal Table'!$E:$E,"Mixed")*'Medal values'!$B$3/2
+ COUNTIFS('Official Medal Table'!$I:$I,'Each Gender Events'!$A5,'Official Medal Table'!$C:$C,'Each Gender Events'!BX$1,'Official Medal Table'!$E:$E,"Mixed")*'Medal values'!$B$3/2</f>
        <v>0</v>
      </c>
      <c r="BY5">
        <f>COUNTIFS('Official Medal Table'!$F:$F,'Each Gender Events'!$A5,'Official Medal Table'!$C:$C,'Each Gender Events'!BY$1,'Official Medal Table'!$E:$E,'Each Gender Events'!BY$2)*'Medal values'!$B$1
+ COUNTIFS('Official Medal Table'!$G:$G,'Each Gender Events'!$A5,'Official Medal Table'!$C:$C,'Each Gender Events'!BY$1,'Official Medal Table'!$E:$E,'Each Gender Events'!BY$2)*'Medal values'!$B$2
+ COUNTIFS('Official Medal Table'!$H:$H,'Each Gender Events'!$A5,'Official Medal Table'!$C:$C,'Each Gender Events'!BY$1,'Official Medal Table'!$E:$E,'Each Gender Events'!BY$2)*'Medal values'!$B$3
+ COUNTIFS('Official Medal Table'!$I:$I,'Each Gender Events'!$A5,'Official Medal Table'!$C:$C,'Each Gender Events'!BY$1,'Official Medal Table'!$E:$E,'Each Gender Events'!BY$2)*'Medal values'!$B$3
+ COUNTIFS('Official Medal Table'!$F:$F,'Each Gender Events'!$A5,'Official Medal Table'!$C:$C,'Each Gender Events'!BY$1,'Official Medal Table'!$E:$E,"Mixed")*'Medal values'!$B$1/2
+ COUNTIFS('Official Medal Table'!$G:$G,'Each Gender Events'!$A5,'Official Medal Table'!$C:$C,'Each Gender Events'!BY$1,'Official Medal Table'!$E:$E,"Mixed")*'Medal values'!$B$2/2
+ COUNTIFS('Official Medal Table'!$H:$H,'Each Gender Events'!$A5,'Official Medal Table'!$C:$C,'Each Gender Events'!BY$1,'Official Medal Table'!$E:$E,"Mixed")*'Medal values'!$B$3/2
+ COUNTIFS('Official Medal Table'!$I:$I,'Each Gender Events'!$A5,'Official Medal Table'!$C:$C,'Each Gender Events'!BY$1,'Official Medal Table'!$E:$E,"Mixed")*'Medal values'!$B$3/2</f>
        <v>0</v>
      </c>
      <c r="BZ5">
        <f>COUNTIFS('Official Medal Table'!$F:$F,'Each Gender Events'!$A5,'Official Medal Table'!$C:$C,'Each Gender Events'!BZ$1,'Official Medal Table'!$E:$E,'Each Gender Events'!BZ$2)*'Medal values'!$B$1
+ COUNTIFS('Official Medal Table'!$G:$G,'Each Gender Events'!$A5,'Official Medal Table'!$C:$C,'Each Gender Events'!BZ$1,'Official Medal Table'!$E:$E,'Each Gender Events'!BZ$2)*'Medal values'!$B$2
+ COUNTIFS('Official Medal Table'!$H:$H,'Each Gender Events'!$A5,'Official Medal Table'!$C:$C,'Each Gender Events'!BZ$1,'Official Medal Table'!$E:$E,'Each Gender Events'!BZ$2)*'Medal values'!$B$3
+ COUNTIFS('Official Medal Table'!$I:$I,'Each Gender Events'!$A5,'Official Medal Table'!$C:$C,'Each Gender Events'!BZ$1,'Official Medal Table'!$E:$E,'Each Gender Events'!BZ$2)*'Medal values'!$B$3
+ COUNTIFS('Official Medal Table'!$F:$F,'Each Gender Events'!$A5,'Official Medal Table'!$C:$C,'Each Gender Events'!BZ$1,'Official Medal Table'!$E:$E,"Mixed")*'Medal values'!$B$1/2
+ COUNTIFS('Official Medal Table'!$G:$G,'Each Gender Events'!$A5,'Official Medal Table'!$C:$C,'Each Gender Events'!BZ$1,'Official Medal Table'!$E:$E,"Mixed")*'Medal values'!$B$2/2
+ COUNTIFS('Official Medal Table'!$H:$H,'Each Gender Events'!$A5,'Official Medal Table'!$C:$C,'Each Gender Events'!BZ$1,'Official Medal Table'!$E:$E,"Mixed")*'Medal values'!$B$3/2
+ COUNTIFS('Official Medal Table'!$I:$I,'Each Gender Events'!$A5,'Official Medal Table'!$C:$C,'Each Gender Events'!BZ$1,'Official Medal Table'!$E:$E,"Mixed")*'Medal values'!$B$3/2</f>
        <v>0</v>
      </c>
      <c r="CA5">
        <f>COUNTIFS('Official Medal Table'!$F:$F,'Each Gender Events'!$A5,'Official Medal Table'!$C:$C,'Each Gender Events'!CA$1,'Official Medal Table'!$E:$E,'Each Gender Events'!CA$2)*'Medal values'!$B$1
+ COUNTIFS('Official Medal Table'!$G:$G,'Each Gender Events'!$A5,'Official Medal Table'!$C:$C,'Each Gender Events'!CA$1,'Official Medal Table'!$E:$E,'Each Gender Events'!CA$2)*'Medal values'!$B$2
+ COUNTIFS('Official Medal Table'!$H:$H,'Each Gender Events'!$A5,'Official Medal Table'!$C:$C,'Each Gender Events'!CA$1,'Official Medal Table'!$E:$E,'Each Gender Events'!CA$2)*'Medal values'!$B$3
+ COUNTIFS('Official Medal Table'!$I:$I,'Each Gender Events'!$A5,'Official Medal Table'!$C:$C,'Each Gender Events'!CA$1,'Official Medal Table'!$E:$E,'Each Gender Events'!CA$2)*'Medal values'!$B$3
+ COUNTIFS('Official Medal Table'!$F:$F,'Each Gender Events'!$A5,'Official Medal Table'!$C:$C,'Each Gender Events'!CA$1,'Official Medal Table'!$E:$E,"Mixed")*'Medal values'!$B$1/2
+ COUNTIFS('Official Medal Table'!$G:$G,'Each Gender Events'!$A5,'Official Medal Table'!$C:$C,'Each Gender Events'!CA$1,'Official Medal Table'!$E:$E,"Mixed")*'Medal values'!$B$2/2
+ COUNTIFS('Official Medal Table'!$H:$H,'Each Gender Events'!$A5,'Official Medal Table'!$C:$C,'Each Gender Events'!CA$1,'Official Medal Table'!$E:$E,"Mixed")*'Medal values'!$B$3/2
+ COUNTIFS('Official Medal Table'!$I:$I,'Each Gender Events'!$A5,'Official Medal Table'!$C:$C,'Each Gender Events'!CA$1,'Official Medal Table'!$E:$E,"Mixed")*'Medal values'!$B$3/2</f>
        <v>0</v>
      </c>
      <c r="CB5">
        <f>COUNTIFS('Official Medal Table'!$F:$F,'Each Gender Events'!$A5,'Official Medal Table'!$C:$C,'Each Gender Events'!CB$1,'Official Medal Table'!$E:$E,'Each Gender Events'!CB$2)*'Medal values'!$B$1
+ COUNTIFS('Official Medal Table'!$G:$G,'Each Gender Events'!$A5,'Official Medal Table'!$C:$C,'Each Gender Events'!CB$1,'Official Medal Table'!$E:$E,'Each Gender Events'!CB$2)*'Medal values'!$B$2
+ COUNTIFS('Official Medal Table'!$H:$H,'Each Gender Events'!$A5,'Official Medal Table'!$C:$C,'Each Gender Events'!CB$1,'Official Medal Table'!$E:$E,'Each Gender Events'!CB$2)*'Medal values'!$B$3
+ COUNTIFS('Official Medal Table'!$I:$I,'Each Gender Events'!$A5,'Official Medal Table'!$C:$C,'Each Gender Events'!CB$1,'Official Medal Table'!$E:$E,'Each Gender Events'!CB$2)*'Medal values'!$B$3
+ COUNTIFS('Official Medal Table'!$F:$F,'Each Gender Events'!$A5,'Official Medal Table'!$C:$C,'Each Gender Events'!CB$1,'Official Medal Table'!$E:$E,"Mixed")*'Medal values'!$B$1/2
+ COUNTIFS('Official Medal Table'!$G:$G,'Each Gender Events'!$A5,'Official Medal Table'!$C:$C,'Each Gender Events'!CB$1,'Official Medal Table'!$E:$E,"Mixed")*'Medal values'!$B$2/2
+ COUNTIFS('Official Medal Table'!$H:$H,'Each Gender Events'!$A5,'Official Medal Table'!$C:$C,'Each Gender Events'!CB$1,'Official Medal Table'!$E:$E,"Mixed")*'Medal values'!$B$3/2
+ COUNTIFS('Official Medal Table'!$I:$I,'Each Gender Events'!$A5,'Official Medal Table'!$C:$C,'Each Gender Events'!CB$1,'Official Medal Table'!$E:$E,"Mixed")*'Medal values'!$B$3/2</f>
        <v>0</v>
      </c>
      <c r="CC5">
        <f>COUNTIFS('Official Medal Table'!$F:$F,'Each Gender Events'!$A5,'Official Medal Table'!$C:$C,'Each Gender Events'!CC$1,'Official Medal Table'!$E:$E,'Each Gender Events'!CC$2)*'Medal values'!$B$1
+ COUNTIFS('Official Medal Table'!$G:$G,'Each Gender Events'!$A5,'Official Medal Table'!$C:$C,'Each Gender Events'!CC$1,'Official Medal Table'!$E:$E,'Each Gender Events'!CC$2)*'Medal values'!$B$2
+ COUNTIFS('Official Medal Table'!$H:$H,'Each Gender Events'!$A5,'Official Medal Table'!$C:$C,'Each Gender Events'!CC$1,'Official Medal Table'!$E:$E,'Each Gender Events'!CC$2)*'Medal values'!$B$3
+ COUNTIFS('Official Medal Table'!$I:$I,'Each Gender Events'!$A5,'Official Medal Table'!$C:$C,'Each Gender Events'!CC$1,'Official Medal Table'!$E:$E,'Each Gender Events'!CC$2)*'Medal values'!$B$3
+ COUNTIFS('Official Medal Table'!$F:$F,'Each Gender Events'!$A5,'Official Medal Table'!$C:$C,'Each Gender Events'!CC$1,'Official Medal Table'!$E:$E,"Mixed")*'Medal values'!$B$1/2
+ COUNTIFS('Official Medal Table'!$G:$G,'Each Gender Events'!$A5,'Official Medal Table'!$C:$C,'Each Gender Events'!CC$1,'Official Medal Table'!$E:$E,"Mixed")*'Medal values'!$B$2/2
+ COUNTIFS('Official Medal Table'!$H:$H,'Each Gender Events'!$A5,'Official Medal Table'!$C:$C,'Each Gender Events'!CC$1,'Official Medal Table'!$E:$E,"Mixed")*'Medal values'!$B$3/2
+ COUNTIFS('Official Medal Table'!$I:$I,'Each Gender Events'!$A5,'Official Medal Table'!$C:$C,'Each Gender Events'!CC$1,'Official Medal Table'!$E:$E,"Mixed")*'Medal values'!$B$3/2</f>
        <v>1</v>
      </c>
      <c r="CD5">
        <f>COUNTIFS('Official Medal Table'!$F:$F,'Each Gender Events'!$A5,'Official Medal Table'!$C:$C,'Each Gender Events'!CD$1,'Official Medal Table'!$E:$E,'Each Gender Events'!CD$2)*'Medal values'!$B$1
+ COUNTIFS('Official Medal Table'!$G:$G,'Each Gender Events'!$A5,'Official Medal Table'!$C:$C,'Each Gender Events'!CD$1,'Official Medal Table'!$E:$E,'Each Gender Events'!CD$2)*'Medal values'!$B$2
+ COUNTIFS('Official Medal Table'!$H:$H,'Each Gender Events'!$A5,'Official Medal Table'!$C:$C,'Each Gender Events'!CD$1,'Official Medal Table'!$E:$E,'Each Gender Events'!CD$2)*'Medal values'!$B$3
+ COUNTIFS('Official Medal Table'!$I:$I,'Each Gender Events'!$A5,'Official Medal Table'!$C:$C,'Each Gender Events'!CD$1,'Official Medal Table'!$E:$E,'Each Gender Events'!CD$2)*'Medal values'!$B$3
+ COUNTIFS('Official Medal Table'!$F:$F,'Each Gender Events'!$A5,'Official Medal Table'!$C:$C,'Each Gender Events'!CD$1,'Official Medal Table'!$E:$E,"Mixed")*'Medal values'!$B$1/2
+ COUNTIFS('Official Medal Table'!$G:$G,'Each Gender Events'!$A5,'Official Medal Table'!$C:$C,'Each Gender Events'!CD$1,'Official Medal Table'!$E:$E,"Mixed")*'Medal values'!$B$2/2
+ COUNTIFS('Official Medal Table'!$H:$H,'Each Gender Events'!$A5,'Official Medal Table'!$C:$C,'Each Gender Events'!CD$1,'Official Medal Table'!$E:$E,"Mixed")*'Medal values'!$B$3/2
+ COUNTIFS('Official Medal Table'!$I:$I,'Each Gender Events'!$A5,'Official Medal Table'!$C:$C,'Each Gender Events'!CD$1,'Official Medal Table'!$E:$E,"Mixed")*'Medal values'!$B$3/2</f>
        <v>0</v>
      </c>
      <c r="CE5">
        <f>COUNTIFS('Official Medal Table'!$F:$F,'Each Gender Events'!$A5,'Official Medal Table'!$C:$C,'Each Gender Events'!CE$1,'Official Medal Table'!$E:$E,'Each Gender Events'!CE$2)*'Medal values'!$B$1
+ COUNTIFS('Official Medal Table'!$G:$G,'Each Gender Events'!$A5,'Official Medal Table'!$C:$C,'Each Gender Events'!CE$1,'Official Medal Table'!$E:$E,'Each Gender Events'!CE$2)*'Medal values'!$B$2
+ COUNTIFS('Official Medal Table'!$H:$H,'Each Gender Events'!$A5,'Official Medal Table'!$C:$C,'Each Gender Events'!CE$1,'Official Medal Table'!$E:$E,'Each Gender Events'!CE$2)*'Medal values'!$B$3
+ COUNTIFS('Official Medal Table'!$I:$I,'Each Gender Events'!$A5,'Official Medal Table'!$C:$C,'Each Gender Events'!CE$1,'Official Medal Table'!$E:$E,'Each Gender Events'!CE$2)*'Medal values'!$B$3
+ COUNTIFS('Official Medal Table'!$F:$F,'Each Gender Events'!$A5,'Official Medal Table'!$C:$C,'Each Gender Events'!CE$1,'Official Medal Table'!$E:$E,"Mixed")*'Medal values'!$B$1/2
+ COUNTIFS('Official Medal Table'!$G:$G,'Each Gender Events'!$A5,'Official Medal Table'!$C:$C,'Each Gender Events'!CE$1,'Official Medal Table'!$E:$E,"Mixed")*'Medal values'!$B$2/2
+ COUNTIFS('Official Medal Table'!$H:$H,'Each Gender Events'!$A5,'Official Medal Table'!$C:$C,'Each Gender Events'!CE$1,'Official Medal Table'!$E:$E,"Mixed")*'Medal values'!$B$3/2
+ COUNTIFS('Official Medal Table'!$I:$I,'Each Gender Events'!$A5,'Official Medal Table'!$C:$C,'Each Gender Events'!CE$1,'Official Medal Table'!$E:$E,"Mixed")*'Medal values'!$B$3/2</f>
        <v>0</v>
      </c>
      <c r="CF5">
        <f>COUNTIFS('Official Medal Table'!$F:$F,'Each Gender Events'!$A5,'Official Medal Table'!$C:$C,'Each Gender Events'!CF$1,'Official Medal Table'!$E:$E,'Each Gender Events'!CF$2)*'Medal values'!$B$1
+ COUNTIFS('Official Medal Table'!$G:$G,'Each Gender Events'!$A5,'Official Medal Table'!$C:$C,'Each Gender Events'!CF$1,'Official Medal Table'!$E:$E,'Each Gender Events'!CF$2)*'Medal values'!$B$2
+ COUNTIFS('Official Medal Table'!$H:$H,'Each Gender Events'!$A5,'Official Medal Table'!$C:$C,'Each Gender Events'!CF$1,'Official Medal Table'!$E:$E,'Each Gender Events'!CF$2)*'Medal values'!$B$3
+ COUNTIFS('Official Medal Table'!$I:$I,'Each Gender Events'!$A5,'Official Medal Table'!$C:$C,'Each Gender Events'!CF$1,'Official Medal Table'!$E:$E,'Each Gender Events'!CF$2)*'Medal values'!$B$3
+ COUNTIFS('Official Medal Table'!$F:$F,'Each Gender Events'!$A5,'Official Medal Table'!$C:$C,'Each Gender Events'!CF$1,'Official Medal Table'!$E:$E,"Mixed")*'Medal values'!$B$1/2
+ COUNTIFS('Official Medal Table'!$G:$G,'Each Gender Events'!$A5,'Official Medal Table'!$C:$C,'Each Gender Events'!CF$1,'Official Medal Table'!$E:$E,"Mixed")*'Medal values'!$B$2/2
+ COUNTIFS('Official Medal Table'!$H:$H,'Each Gender Events'!$A5,'Official Medal Table'!$C:$C,'Each Gender Events'!CF$1,'Official Medal Table'!$E:$E,"Mixed")*'Medal values'!$B$3/2
+ COUNTIFS('Official Medal Table'!$I:$I,'Each Gender Events'!$A5,'Official Medal Table'!$C:$C,'Each Gender Events'!CF$1,'Official Medal Table'!$E:$E,"Mixed")*'Medal values'!$B$3/2</f>
        <v>0</v>
      </c>
      <c r="CG5">
        <f>COUNTIFS('Official Medal Table'!$F:$F,'Each Gender Events'!$A5,'Official Medal Table'!$C:$C,'Each Gender Events'!CG$1,'Official Medal Table'!$E:$E,'Each Gender Events'!CG$2)*'Medal values'!$B$1
+ COUNTIFS('Official Medal Table'!$G:$G,'Each Gender Events'!$A5,'Official Medal Table'!$C:$C,'Each Gender Events'!CG$1,'Official Medal Table'!$E:$E,'Each Gender Events'!CG$2)*'Medal values'!$B$2
+ COUNTIFS('Official Medal Table'!$H:$H,'Each Gender Events'!$A5,'Official Medal Table'!$C:$C,'Each Gender Events'!CG$1,'Official Medal Table'!$E:$E,'Each Gender Events'!CG$2)*'Medal values'!$B$3
+ COUNTIFS('Official Medal Table'!$I:$I,'Each Gender Events'!$A5,'Official Medal Table'!$C:$C,'Each Gender Events'!CG$1,'Official Medal Table'!$E:$E,'Each Gender Events'!CG$2)*'Medal values'!$B$3
+ COUNTIFS('Official Medal Table'!$F:$F,'Each Gender Events'!$A5,'Official Medal Table'!$C:$C,'Each Gender Events'!CG$1,'Official Medal Table'!$E:$E,"Mixed")*'Medal values'!$B$1/2
+ COUNTIFS('Official Medal Table'!$G:$G,'Each Gender Events'!$A5,'Official Medal Table'!$C:$C,'Each Gender Events'!CG$1,'Official Medal Table'!$E:$E,"Mixed")*'Medal values'!$B$2/2
+ COUNTIFS('Official Medal Table'!$H:$H,'Each Gender Events'!$A5,'Official Medal Table'!$C:$C,'Each Gender Events'!CG$1,'Official Medal Table'!$E:$E,"Mixed")*'Medal values'!$B$3/2
+ COUNTIFS('Official Medal Table'!$I:$I,'Each Gender Events'!$A5,'Official Medal Table'!$C:$C,'Each Gender Events'!CG$1,'Official Medal Table'!$E:$E,"Mixed")*'Medal values'!$B$3/2</f>
        <v>0</v>
      </c>
      <c r="CH5">
        <f>COUNTIFS('Official Medal Table'!$F:$F,'Each Gender Events'!$A5,'Official Medal Table'!$C:$C,'Each Gender Events'!CH$1,'Official Medal Table'!$E:$E,'Each Gender Events'!CH$2)*'Medal values'!$B$1
+ COUNTIFS('Official Medal Table'!$G:$G,'Each Gender Events'!$A5,'Official Medal Table'!$C:$C,'Each Gender Events'!CH$1,'Official Medal Table'!$E:$E,'Each Gender Events'!CH$2)*'Medal values'!$B$2
+ COUNTIFS('Official Medal Table'!$H:$H,'Each Gender Events'!$A5,'Official Medal Table'!$C:$C,'Each Gender Events'!CH$1,'Official Medal Table'!$E:$E,'Each Gender Events'!CH$2)*'Medal values'!$B$3
+ COUNTIFS('Official Medal Table'!$I:$I,'Each Gender Events'!$A5,'Official Medal Table'!$C:$C,'Each Gender Events'!CH$1,'Official Medal Table'!$E:$E,'Each Gender Events'!CH$2)*'Medal values'!$B$3
+ COUNTIFS('Official Medal Table'!$F:$F,'Each Gender Events'!$A5,'Official Medal Table'!$C:$C,'Each Gender Events'!CH$1,'Official Medal Table'!$E:$E,"Mixed")*'Medal values'!$B$1/2
+ COUNTIFS('Official Medal Table'!$G:$G,'Each Gender Events'!$A5,'Official Medal Table'!$C:$C,'Each Gender Events'!CH$1,'Official Medal Table'!$E:$E,"Mixed")*'Medal values'!$B$2/2
+ COUNTIFS('Official Medal Table'!$H:$H,'Each Gender Events'!$A5,'Official Medal Table'!$C:$C,'Each Gender Events'!CH$1,'Official Medal Table'!$E:$E,"Mixed")*'Medal values'!$B$3/2
+ COUNTIFS('Official Medal Table'!$I:$I,'Each Gender Events'!$A5,'Official Medal Table'!$C:$C,'Each Gender Events'!CH$1,'Official Medal Table'!$E:$E,"Mixed")*'Medal values'!$B$3/2</f>
        <v>0</v>
      </c>
      <c r="CI5">
        <f>COUNTIFS('Official Medal Table'!$F:$F,'Each Gender Events'!$A5,'Official Medal Table'!$C:$C,'Each Gender Events'!CI$1,'Official Medal Table'!$E:$E,'Each Gender Events'!CI$2)*'Medal values'!$B$1
+ COUNTIFS('Official Medal Table'!$G:$G,'Each Gender Events'!$A5,'Official Medal Table'!$C:$C,'Each Gender Events'!CI$1,'Official Medal Table'!$E:$E,'Each Gender Events'!CI$2)*'Medal values'!$B$2
+ COUNTIFS('Official Medal Table'!$H:$H,'Each Gender Events'!$A5,'Official Medal Table'!$C:$C,'Each Gender Events'!CI$1,'Official Medal Table'!$E:$E,'Each Gender Events'!CI$2)*'Medal values'!$B$3
+ COUNTIFS('Official Medal Table'!$I:$I,'Each Gender Events'!$A5,'Official Medal Table'!$C:$C,'Each Gender Events'!CI$1,'Official Medal Table'!$E:$E,'Each Gender Events'!CI$2)*'Medal values'!$B$3
+ COUNTIFS('Official Medal Table'!$F:$F,'Each Gender Events'!$A5,'Official Medal Table'!$C:$C,'Each Gender Events'!CI$1,'Official Medal Table'!$E:$E,"Mixed")*'Medal values'!$B$1/2
+ COUNTIFS('Official Medal Table'!$G:$G,'Each Gender Events'!$A5,'Official Medal Table'!$C:$C,'Each Gender Events'!CI$1,'Official Medal Table'!$E:$E,"Mixed")*'Medal values'!$B$2/2
+ COUNTIFS('Official Medal Table'!$H:$H,'Each Gender Events'!$A5,'Official Medal Table'!$C:$C,'Each Gender Events'!CI$1,'Official Medal Table'!$E:$E,"Mixed")*'Medal values'!$B$3/2
+ COUNTIFS('Official Medal Table'!$I:$I,'Each Gender Events'!$A5,'Official Medal Table'!$C:$C,'Each Gender Events'!CI$1,'Official Medal Table'!$E:$E,"Mixed")*'Medal values'!$B$3/2</f>
        <v>0</v>
      </c>
      <c r="CJ5">
        <f>COUNTIFS('Official Medal Table'!$F:$F,'Each Gender Events'!$A5,'Official Medal Table'!$C:$C,'Each Gender Events'!CJ$1,'Official Medal Table'!$E:$E,'Each Gender Events'!CJ$2)*'Medal values'!$B$1
+ COUNTIFS('Official Medal Table'!$G:$G,'Each Gender Events'!$A5,'Official Medal Table'!$C:$C,'Each Gender Events'!CJ$1,'Official Medal Table'!$E:$E,'Each Gender Events'!CJ$2)*'Medal values'!$B$2
+ COUNTIFS('Official Medal Table'!$H:$H,'Each Gender Events'!$A5,'Official Medal Table'!$C:$C,'Each Gender Events'!CJ$1,'Official Medal Table'!$E:$E,'Each Gender Events'!CJ$2)*'Medal values'!$B$3
+ COUNTIFS('Official Medal Table'!$I:$I,'Each Gender Events'!$A5,'Official Medal Table'!$C:$C,'Each Gender Events'!CJ$1,'Official Medal Table'!$E:$E,'Each Gender Events'!CJ$2)*'Medal values'!$B$3
+ COUNTIFS('Official Medal Table'!$F:$F,'Each Gender Events'!$A5,'Official Medal Table'!$C:$C,'Each Gender Events'!CJ$1,'Official Medal Table'!$E:$E,"Mixed")*'Medal values'!$B$1/2
+ COUNTIFS('Official Medal Table'!$G:$G,'Each Gender Events'!$A5,'Official Medal Table'!$C:$C,'Each Gender Events'!CJ$1,'Official Medal Table'!$E:$E,"Mixed")*'Medal values'!$B$2/2
+ COUNTIFS('Official Medal Table'!$H:$H,'Each Gender Events'!$A5,'Official Medal Table'!$C:$C,'Each Gender Events'!CJ$1,'Official Medal Table'!$E:$E,"Mixed")*'Medal values'!$B$3/2
+ COUNTIFS('Official Medal Table'!$I:$I,'Each Gender Events'!$A5,'Official Medal Table'!$C:$C,'Each Gender Events'!CJ$1,'Official Medal Table'!$E:$E,"Mixed")*'Medal values'!$B$3/2</f>
        <v>0</v>
      </c>
      <c r="CK5">
        <f>COUNTIFS('Official Medal Table'!$F:$F,'Each Gender Events'!$A5,'Official Medal Table'!$C:$C,'Each Gender Events'!CK$1,'Official Medal Table'!$E:$E,'Each Gender Events'!CK$2)*'Medal values'!$B$1
+ COUNTIFS('Official Medal Table'!$G:$G,'Each Gender Events'!$A5,'Official Medal Table'!$C:$C,'Each Gender Events'!CK$1,'Official Medal Table'!$E:$E,'Each Gender Events'!CK$2)*'Medal values'!$B$2
+ COUNTIFS('Official Medal Table'!$H:$H,'Each Gender Events'!$A5,'Official Medal Table'!$C:$C,'Each Gender Events'!CK$1,'Official Medal Table'!$E:$E,'Each Gender Events'!CK$2)*'Medal values'!$B$3
+ COUNTIFS('Official Medal Table'!$I:$I,'Each Gender Events'!$A5,'Official Medal Table'!$C:$C,'Each Gender Events'!CK$1,'Official Medal Table'!$E:$E,'Each Gender Events'!CK$2)*'Medal values'!$B$3
+ COUNTIFS('Official Medal Table'!$F:$F,'Each Gender Events'!$A5,'Official Medal Table'!$C:$C,'Each Gender Events'!CK$1,'Official Medal Table'!$E:$E,"Mixed")*'Medal values'!$B$1/2
+ COUNTIFS('Official Medal Table'!$G:$G,'Each Gender Events'!$A5,'Official Medal Table'!$C:$C,'Each Gender Events'!CK$1,'Official Medal Table'!$E:$E,"Mixed")*'Medal values'!$B$2/2
+ COUNTIFS('Official Medal Table'!$H:$H,'Each Gender Events'!$A5,'Official Medal Table'!$C:$C,'Each Gender Events'!CK$1,'Official Medal Table'!$E:$E,"Mixed")*'Medal values'!$B$3/2
+ COUNTIFS('Official Medal Table'!$I:$I,'Each Gender Events'!$A5,'Official Medal Table'!$C:$C,'Each Gender Events'!CK$1,'Official Medal Table'!$E:$E,"Mixed")*'Medal values'!$B$3/2</f>
        <v>0</v>
      </c>
      <c r="CL5">
        <f>COUNTIFS('Official Medal Table'!$F:$F,'Each Gender Events'!$A5,'Official Medal Table'!$C:$C,'Each Gender Events'!CL$1,'Official Medal Table'!$E:$E,'Each Gender Events'!CL$2)*'Medal values'!$B$1
+ COUNTIFS('Official Medal Table'!$G:$G,'Each Gender Events'!$A5,'Official Medal Table'!$C:$C,'Each Gender Events'!CL$1,'Official Medal Table'!$E:$E,'Each Gender Events'!CL$2)*'Medal values'!$B$2
+ COUNTIFS('Official Medal Table'!$H:$H,'Each Gender Events'!$A5,'Official Medal Table'!$C:$C,'Each Gender Events'!CL$1,'Official Medal Table'!$E:$E,'Each Gender Events'!CL$2)*'Medal values'!$B$3
+ COUNTIFS('Official Medal Table'!$I:$I,'Each Gender Events'!$A5,'Official Medal Table'!$C:$C,'Each Gender Events'!CL$1,'Official Medal Table'!$E:$E,'Each Gender Events'!CL$2)*'Medal values'!$B$3
+ COUNTIFS('Official Medal Table'!$F:$F,'Each Gender Events'!$A5,'Official Medal Table'!$C:$C,'Each Gender Events'!CL$1,'Official Medal Table'!$E:$E,"Mixed")*'Medal values'!$B$1/2
+ COUNTIFS('Official Medal Table'!$G:$G,'Each Gender Events'!$A5,'Official Medal Table'!$C:$C,'Each Gender Events'!CL$1,'Official Medal Table'!$E:$E,"Mixed")*'Medal values'!$B$2/2
+ COUNTIFS('Official Medal Table'!$H:$H,'Each Gender Events'!$A5,'Official Medal Table'!$C:$C,'Each Gender Events'!CL$1,'Official Medal Table'!$E:$E,"Mixed")*'Medal values'!$B$3/2
+ COUNTIFS('Official Medal Table'!$I:$I,'Each Gender Events'!$A5,'Official Medal Table'!$C:$C,'Each Gender Events'!CL$1,'Official Medal Table'!$E:$E,"Mixed")*'Medal values'!$B$3/2</f>
        <v>0</v>
      </c>
      <c r="CM5">
        <f>COUNTIFS('Official Medal Table'!$F:$F,'Each Gender Events'!$A5,'Official Medal Table'!$C:$C,'Each Gender Events'!CM$1,'Official Medal Table'!$E:$E,'Each Gender Events'!CM$2)*'Medal values'!$B$1
+ COUNTIFS('Official Medal Table'!$G:$G,'Each Gender Events'!$A5,'Official Medal Table'!$C:$C,'Each Gender Events'!CM$1,'Official Medal Table'!$E:$E,'Each Gender Events'!CM$2)*'Medal values'!$B$2
+ COUNTIFS('Official Medal Table'!$H:$H,'Each Gender Events'!$A5,'Official Medal Table'!$C:$C,'Each Gender Events'!CM$1,'Official Medal Table'!$E:$E,'Each Gender Events'!CM$2)*'Medal values'!$B$3
+ COUNTIFS('Official Medal Table'!$I:$I,'Each Gender Events'!$A5,'Official Medal Table'!$C:$C,'Each Gender Events'!CM$1,'Official Medal Table'!$E:$E,'Each Gender Events'!CM$2)*'Medal values'!$B$3
+ COUNTIFS('Official Medal Table'!$F:$F,'Each Gender Events'!$A5,'Official Medal Table'!$C:$C,'Each Gender Events'!CM$1,'Official Medal Table'!$E:$E,"Mixed")*'Medal values'!$B$1/2
+ COUNTIFS('Official Medal Table'!$G:$G,'Each Gender Events'!$A5,'Official Medal Table'!$C:$C,'Each Gender Events'!CM$1,'Official Medal Table'!$E:$E,"Mixed")*'Medal values'!$B$2/2
+ COUNTIFS('Official Medal Table'!$H:$H,'Each Gender Events'!$A5,'Official Medal Table'!$C:$C,'Each Gender Events'!CM$1,'Official Medal Table'!$E:$E,"Mixed")*'Medal values'!$B$3/2
+ COUNTIFS('Official Medal Table'!$I:$I,'Each Gender Events'!$A5,'Official Medal Table'!$C:$C,'Each Gender Events'!CM$1,'Official Medal Table'!$E:$E,"Mixed")*'Medal values'!$B$3/2</f>
        <v>0</v>
      </c>
      <c r="CN5">
        <f>COUNTIFS('Official Medal Table'!$F:$F,'Each Gender Events'!$A5,'Official Medal Table'!$C:$C,'Each Gender Events'!CN$1,'Official Medal Table'!$E:$E,'Each Gender Events'!CN$2)*'Medal values'!$B$1
+ COUNTIFS('Official Medal Table'!$G:$G,'Each Gender Events'!$A5,'Official Medal Table'!$C:$C,'Each Gender Events'!CN$1,'Official Medal Table'!$E:$E,'Each Gender Events'!CN$2)*'Medal values'!$B$2
+ COUNTIFS('Official Medal Table'!$H:$H,'Each Gender Events'!$A5,'Official Medal Table'!$C:$C,'Each Gender Events'!CN$1,'Official Medal Table'!$E:$E,'Each Gender Events'!CN$2)*'Medal values'!$B$3
+ COUNTIFS('Official Medal Table'!$I:$I,'Each Gender Events'!$A5,'Official Medal Table'!$C:$C,'Each Gender Events'!CN$1,'Official Medal Table'!$E:$E,'Each Gender Events'!CN$2)*'Medal values'!$B$3
+ COUNTIFS('Official Medal Table'!$F:$F,'Each Gender Events'!$A5,'Official Medal Table'!$C:$C,'Each Gender Events'!CN$1,'Official Medal Table'!$E:$E,"Mixed")*'Medal values'!$B$1/2
+ COUNTIFS('Official Medal Table'!$G:$G,'Each Gender Events'!$A5,'Official Medal Table'!$C:$C,'Each Gender Events'!CN$1,'Official Medal Table'!$E:$E,"Mixed")*'Medal values'!$B$2/2
+ COUNTIFS('Official Medal Table'!$H:$H,'Each Gender Events'!$A5,'Official Medal Table'!$C:$C,'Each Gender Events'!CN$1,'Official Medal Table'!$E:$E,"Mixed")*'Medal values'!$B$3/2
+ COUNTIFS('Official Medal Table'!$I:$I,'Each Gender Events'!$A5,'Official Medal Table'!$C:$C,'Each Gender Events'!CN$1,'Official Medal Table'!$E:$E,"Mixed")*'Medal values'!$B$3/2</f>
        <v>0</v>
      </c>
      <c r="CO5">
        <f>COUNTIFS('Official Medal Table'!$F:$F,'Each Gender Events'!$A5,'Official Medal Table'!$C:$C,'Each Gender Events'!CO$1,'Official Medal Table'!$E:$E,'Each Gender Events'!CO$2)*'Medal values'!$B$1
+ COUNTIFS('Official Medal Table'!$G:$G,'Each Gender Events'!$A5,'Official Medal Table'!$C:$C,'Each Gender Events'!CO$1,'Official Medal Table'!$E:$E,'Each Gender Events'!CO$2)*'Medal values'!$B$2
+ COUNTIFS('Official Medal Table'!$H:$H,'Each Gender Events'!$A5,'Official Medal Table'!$C:$C,'Each Gender Events'!CO$1,'Official Medal Table'!$E:$E,'Each Gender Events'!CO$2)*'Medal values'!$B$3
+ COUNTIFS('Official Medal Table'!$I:$I,'Each Gender Events'!$A5,'Official Medal Table'!$C:$C,'Each Gender Events'!CO$1,'Official Medal Table'!$E:$E,'Each Gender Events'!CO$2)*'Medal values'!$B$3
+ COUNTIFS('Official Medal Table'!$F:$F,'Each Gender Events'!$A5,'Official Medal Table'!$C:$C,'Each Gender Events'!CO$1,'Official Medal Table'!$E:$E,"Mixed")*'Medal values'!$B$1/2
+ COUNTIFS('Official Medal Table'!$G:$G,'Each Gender Events'!$A5,'Official Medal Table'!$C:$C,'Each Gender Events'!CO$1,'Official Medal Table'!$E:$E,"Mixed")*'Medal values'!$B$2/2
+ COUNTIFS('Official Medal Table'!$H:$H,'Each Gender Events'!$A5,'Official Medal Table'!$C:$C,'Each Gender Events'!CO$1,'Official Medal Table'!$E:$E,"Mixed")*'Medal values'!$B$3/2
+ COUNTIFS('Official Medal Table'!$I:$I,'Each Gender Events'!$A5,'Official Medal Table'!$C:$C,'Each Gender Events'!CO$1,'Official Medal Table'!$E:$E,"Mixed")*'Medal values'!$B$3/2</f>
        <v>0</v>
      </c>
      <c r="CP5">
        <f>COUNTIFS('Official Medal Table'!$F:$F,'Each Gender Events'!$A5,'Official Medal Table'!$C:$C,'Each Gender Events'!CP$1,'Official Medal Table'!$E:$E,'Each Gender Events'!CP$2)*'Medal values'!$B$1
+ COUNTIFS('Official Medal Table'!$G:$G,'Each Gender Events'!$A5,'Official Medal Table'!$C:$C,'Each Gender Events'!CP$1,'Official Medal Table'!$E:$E,'Each Gender Events'!CP$2)*'Medal values'!$B$2
+ COUNTIFS('Official Medal Table'!$H:$H,'Each Gender Events'!$A5,'Official Medal Table'!$C:$C,'Each Gender Events'!CP$1,'Official Medal Table'!$E:$E,'Each Gender Events'!CP$2)*'Medal values'!$B$3
+ COUNTIFS('Official Medal Table'!$I:$I,'Each Gender Events'!$A5,'Official Medal Table'!$C:$C,'Each Gender Events'!CP$1,'Official Medal Table'!$E:$E,'Each Gender Events'!CP$2)*'Medal values'!$B$3
+ COUNTIFS('Official Medal Table'!$F:$F,'Each Gender Events'!$A5,'Official Medal Table'!$C:$C,'Each Gender Events'!CP$1,'Official Medal Table'!$E:$E,"Mixed")*'Medal values'!$B$1/2
+ COUNTIFS('Official Medal Table'!$G:$G,'Each Gender Events'!$A5,'Official Medal Table'!$C:$C,'Each Gender Events'!CP$1,'Official Medal Table'!$E:$E,"Mixed")*'Medal values'!$B$2/2
+ COUNTIFS('Official Medal Table'!$H:$H,'Each Gender Events'!$A5,'Official Medal Table'!$C:$C,'Each Gender Events'!CP$1,'Official Medal Table'!$E:$E,"Mixed")*'Medal values'!$B$3/2
+ COUNTIFS('Official Medal Table'!$I:$I,'Each Gender Events'!$A5,'Official Medal Table'!$C:$C,'Each Gender Events'!CP$1,'Official Medal Table'!$E:$E,"Mixed")*'Medal values'!$B$3/2</f>
        <v>0</v>
      </c>
      <c r="CQ5">
        <f>COUNTIFS('Official Medal Table'!$F:$F,'Each Gender Events'!$A5,'Official Medal Table'!$C:$C,'Each Gender Events'!CQ$1,'Official Medal Table'!$E:$E,'Each Gender Events'!CQ$2)*'Medal values'!$B$1
+ COUNTIFS('Official Medal Table'!$G:$G,'Each Gender Events'!$A5,'Official Medal Table'!$C:$C,'Each Gender Events'!CQ$1,'Official Medal Table'!$E:$E,'Each Gender Events'!CQ$2)*'Medal values'!$B$2
+ COUNTIFS('Official Medal Table'!$H:$H,'Each Gender Events'!$A5,'Official Medal Table'!$C:$C,'Each Gender Events'!CQ$1,'Official Medal Table'!$E:$E,'Each Gender Events'!CQ$2)*'Medal values'!$B$3
+ COUNTIFS('Official Medal Table'!$I:$I,'Each Gender Events'!$A5,'Official Medal Table'!$C:$C,'Each Gender Events'!CQ$1,'Official Medal Table'!$E:$E,'Each Gender Events'!CQ$2)*'Medal values'!$B$3
+ COUNTIFS('Official Medal Table'!$F:$F,'Each Gender Events'!$A5,'Official Medal Table'!$C:$C,'Each Gender Events'!CQ$1,'Official Medal Table'!$E:$E,"Mixed")*'Medal values'!$B$1/2
+ COUNTIFS('Official Medal Table'!$G:$G,'Each Gender Events'!$A5,'Official Medal Table'!$C:$C,'Each Gender Events'!CQ$1,'Official Medal Table'!$E:$E,"Mixed")*'Medal values'!$B$2/2
+ COUNTIFS('Official Medal Table'!$H:$H,'Each Gender Events'!$A5,'Official Medal Table'!$C:$C,'Each Gender Events'!CQ$1,'Official Medal Table'!$E:$E,"Mixed")*'Medal values'!$B$3/2
+ COUNTIFS('Official Medal Table'!$I:$I,'Each Gender Events'!$A5,'Official Medal Table'!$C:$C,'Each Gender Events'!CQ$1,'Official Medal Table'!$E:$E,"Mixed")*'Medal values'!$B$3/2</f>
        <v>0</v>
      </c>
      <c r="CR5">
        <f>COUNTIFS('Official Medal Table'!$F:$F,'Each Gender Events'!$A5,'Official Medal Table'!$C:$C,'Each Gender Events'!CR$1,'Official Medal Table'!$E:$E,'Each Gender Events'!CR$2)*'Medal values'!$B$1
+ COUNTIFS('Official Medal Table'!$G:$G,'Each Gender Events'!$A5,'Official Medal Table'!$C:$C,'Each Gender Events'!CR$1,'Official Medal Table'!$E:$E,'Each Gender Events'!CR$2)*'Medal values'!$B$2
+ COUNTIFS('Official Medal Table'!$H:$H,'Each Gender Events'!$A5,'Official Medal Table'!$C:$C,'Each Gender Events'!CR$1,'Official Medal Table'!$E:$E,'Each Gender Events'!CR$2)*'Medal values'!$B$3
+ COUNTIFS('Official Medal Table'!$I:$I,'Each Gender Events'!$A5,'Official Medal Table'!$C:$C,'Each Gender Events'!CR$1,'Official Medal Table'!$E:$E,'Each Gender Events'!CR$2)*'Medal values'!$B$3
+ COUNTIFS('Official Medal Table'!$F:$F,'Each Gender Events'!$A5,'Official Medal Table'!$C:$C,'Each Gender Events'!CR$1,'Official Medal Table'!$E:$E,"Mixed")*'Medal values'!$B$1/2
+ COUNTIFS('Official Medal Table'!$G:$G,'Each Gender Events'!$A5,'Official Medal Table'!$C:$C,'Each Gender Events'!CR$1,'Official Medal Table'!$E:$E,"Mixed")*'Medal values'!$B$2/2
+ COUNTIFS('Official Medal Table'!$H:$H,'Each Gender Events'!$A5,'Official Medal Table'!$C:$C,'Each Gender Events'!CR$1,'Official Medal Table'!$E:$E,"Mixed")*'Medal values'!$B$3/2
+ COUNTIFS('Official Medal Table'!$I:$I,'Each Gender Events'!$A5,'Official Medal Table'!$C:$C,'Each Gender Events'!CR$1,'Official Medal Table'!$E:$E,"Mixed")*'Medal values'!$B$3/2</f>
        <v>0</v>
      </c>
      <c r="CS5">
        <f>COUNTIFS('Official Medal Table'!$F:$F,'Each Gender Events'!$A5,'Official Medal Table'!$C:$C,'Each Gender Events'!CS$1,'Official Medal Table'!$E:$E,'Each Gender Events'!CS$2)*'Medal values'!$B$1
+ COUNTIFS('Official Medal Table'!$G:$G,'Each Gender Events'!$A5,'Official Medal Table'!$C:$C,'Each Gender Events'!CS$1,'Official Medal Table'!$E:$E,'Each Gender Events'!CS$2)*'Medal values'!$B$2
+ COUNTIFS('Official Medal Table'!$H:$H,'Each Gender Events'!$A5,'Official Medal Table'!$C:$C,'Each Gender Events'!CS$1,'Official Medal Table'!$E:$E,'Each Gender Events'!CS$2)*'Medal values'!$B$3
+ COUNTIFS('Official Medal Table'!$I:$I,'Each Gender Events'!$A5,'Official Medal Table'!$C:$C,'Each Gender Events'!CS$1,'Official Medal Table'!$E:$E,'Each Gender Events'!CS$2)*'Medal values'!$B$3
+ COUNTIFS('Official Medal Table'!$F:$F,'Each Gender Events'!$A5,'Official Medal Table'!$C:$C,'Each Gender Events'!CS$1,'Official Medal Table'!$E:$E,"Mixed")*'Medal values'!$B$1/2
+ COUNTIFS('Official Medal Table'!$G:$G,'Each Gender Events'!$A5,'Official Medal Table'!$C:$C,'Each Gender Events'!CS$1,'Official Medal Table'!$E:$E,"Mixed")*'Medal values'!$B$2/2
+ COUNTIFS('Official Medal Table'!$H:$H,'Each Gender Events'!$A5,'Official Medal Table'!$C:$C,'Each Gender Events'!CS$1,'Official Medal Table'!$E:$E,"Mixed")*'Medal values'!$B$3/2
+ COUNTIFS('Official Medal Table'!$I:$I,'Each Gender Events'!$A5,'Official Medal Table'!$C:$C,'Each Gender Events'!CS$1,'Official Medal Table'!$E:$E,"Mixed")*'Medal values'!$B$3/2</f>
        <v>0</v>
      </c>
      <c r="CT5">
        <f>COUNTIFS('Official Medal Table'!$F:$F,'Each Gender Events'!$A5,'Official Medal Table'!$C:$C,'Each Gender Events'!CT$1,'Official Medal Table'!$E:$E,'Each Gender Events'!CT$2)*'Medal values'!$B$1
+ COUNTIFS('Official Medal Table'!$G:$G,'Each Gender Events'!$A5,'Official Medal Table'!$C:$C,'Each Gender Events'!CT$1,'Official Medal Table'!$E:$E,'Each Gender Events'!CT$2)*'Medal values'!$B$2
+ COUNTIFS('Official Medal Table'!$H:$H,'Each Gender Events'!$A5,'Official Medal Table'!$C:$C,'Each Gender Events'!CT$1,'Official Medal Table'!$E:$E,'Each Gender Events'!CT$2)*'Medal values'!$B$3
+ COUNTIFS('Official Medal Table'!$I:$I,'Each Gender Events'!$A5,'Official Medal Table'!$C:$C,'Each Gender Events'!CT$1,'Official Medal Table'!$E:$E,'Each Gender Events'!CT$2)*'Medal values'!$B$3
+ COUNTIFS('Official Medal Table'!$F:$F,'Each Gender Events'!$A5,'Official Medal Table'!$C:$C,'Each Gender Events'!CT$1,'Official Medal Table'!$E:$E,"Mixed")*'Medal values'!$B$1/2
+ COUNTIFS('Official Medal Table'!$G:$G,'Each Gender Events'!$A5,'Official Medal Table'!$C:$C,'Each Gender Events'!CT$1,'Official Medal Table'!$E:$E,"Mixed")*'Medal values'!$B$2/2
+ COUNTIFS('Official Medal Table'!$H:$H,'Each Gender Events'!$A5,'Official Medal Table'!$C:$C,'Each Gender Events'!CT$1,'Official Medal Table'!$E:$E,"Mixed")*'Medal values'!$B$3/2
+ COUNTIFS('Official Medal Table'!$I:$I,'Each Gender Events'!$A5,'Official Medal Table'!$C:$C,'Each Gender Events'!CT$1,'Official Medal Table'!$E:$E,"Mixed")*'Medal values'!$B$3/2</f>
        <v>0</v>
      </c>
    </row>
    <row r="6" spans="1:98" x14ac:dyDescent="0.3">
      <c r="A6" t="str">
        <f>Countries!A4</f>
        <v>BLR</v>
      </c>
      <c r="B6">
        <f>COUNTIFS('Official Medal Table'!$F:$F,'Each Gender Events'!$A6,'Official Medal Table'!$C:$C,'Each Gender Events'!B$1,'Official Medal Table'!$E:$E,'Each Gender Events'!B$2)*'Medal values'!$B$1
+ COUNTIFS('Official Medal Table'!$G:$G,'Each Gender Events'!$A6,'Official Medal Table'!$C:$C,'Each Gender Events'!B$1,'Official Medal Table'!$E:$E,'Each Gender Events'!B$2)*'Medal values'!$B$2
+ COUNTIFS('Official Medal Table'!$H:$H,'Each Gender Events'!$A6,'Official Medal Table'!$C:$C,'Each Gender Events'!B$1,'Official Medal Table'!$E:$E,'Each Gender Events'!B$2)*'Medal values'!$B$3
+ COUNTIFS('Official Medal Table'!$I:$I,'Each Gender Events'!$A6,'Official Medal Table'!$C:$C,'Each Gender Events'!B$1,'Official Medal Table'!$E:$E,'Each Gender Events'!B$2)*'Medal values'!$B$3
+ COUNTIFS('Official Medal Table'!$F:$F,'Each Gender Events'!$A6,'Official Medal Table'!$C:$C,'Each Gender Events'!B$1,'Official Medal Table'!$E:$E,"Mixed")*'Medal values'!$B$1/2
+ COUNTIFS('Official Medal Table'!$G:$G,'Each Gender Events'!$A6,'Official Medal Table'!$C:$C,'Each Gender Events'!B$1,'Official Medal Table'!$E:$E,"Mixed")*'Medal values'!$B$2/2
+ COUNTIFS('Official Medal Table'!$H:$H,'Each Gender Events'!$A6,'Official Medal Table'!$C:$C,'Each Gender Events'!B$1,'Official Medal Table'!$E:$E,"Mixed")*'Medal values'!$B$3/2
+ COUNTIFS('Official Medal Table'!$I:$I,'Each Gender Events'!$A6,'Official Medal Table'!$C:$C,'Each Gender Events'!B$1,'Official Medal Table'!$E:$E,"Mixed")*'Medal values'!$B$3/2</f>
        <v>0</v>
      </c>
      <c r="C6">
        <f>COUNTIFS('Official Medal Table'!$F:$F,'Each Gender Events'!$A6,'Official Medal Table'!$C:$C,'Each Gender Events'!C$1,'Official Medal Table'!$E:$E,'Each Gender Events'!C$2)*'Medal values'!$B$1
+ COUNTIFS('Official Medal Table'!$G:$G,'Each Gender Events'!$A6,'Official Medal Table'!$C:$C,'Each Gender Events'!C$1,'Official Medal Table'!$E:$E,'Each Gender Events'!C$2)*'Medal values'!$B$2
+ COUNTIFS('Official Medal Table'!$H:$H,'Each Gender Events'!$A6,'Official Medal Table'!$C:$C,'Each Gender Events'!C$1,'Official Medal Table'!$E:$E,'Each Gender Events'!C$2)*'Medal values'!$B$3
+ COUNTIFS('Official Medal Table'!$I:$I,'Each Gender Events'!$A6,'Official Medal Table'!$C:$C,'Each Gender Events'!C$1,'Official Medal Table'!$E:$E,'Each Gender Events'!C$2)*'Medal values'!$B$3
+ COUNTIFS('Official Medal Table'!$F:$F,'Each Gender Events'!$A6,'Official Medal Table'!$C:$C,'Each Gender Events'!C$1,'Official Medal Table'!$E:$E,"Mixed")*'Medal values'!$B$1/2
+ COUNTIFS('Official Medal Table'!$G:$G,'Each Gender Events'!$A6,'Official Medal Table'!$C:$C,'Each Gender Events'!C$1,'Official Medal Table'!$E:$E,"Mixed")*'Medal values'!$B$2/2
+ COUNTIFS('Official Medal Table'!$H:$H,'Each Gender Events'!$A6,'Official Medal Table'!$C:$C,'Each Gender Events'!C$1,'Official Medal Table'!$E:$E,"Mixed")*'Medal values'!$B$3/2
+ COUNTIFS('Official Medal Table'!$I:$I,'Each Gender Events'!$A6,'Official Medal Table'!$C:$C,'Each Gender Events'!C$1,'Official Medal Table'!$E:$E,"Mixed")*'Medal values'!$B$3/2</f>
        <v>0</v>
      </c>
      <c r="D6">
        <f>COUNTIFS('Official Medal Table'!$F:$F,'Each Gender Events'!$A6,'Official Medal Table'!$C:$C,'Each Gender Events'!D$1,'Official Medal Table'!$E:$E,'Each Gender Events'!D$2)*'Medal values'!$B$1
+ COUNTIFS('Official Medal Table'!$G:$G,'Each Gender Events'!$A6,'Official Medal Table'!$C:$C,'Each Gender Events'!D$1,'Official Medal Table'!$E:$E,'Each Gender Events'!D$2)*'Medal values'!$B$2
+ COUNTIFS('Official Medal Table'!$H:$H,'Each Gender Events'!$A6,'Official Medal Table'!$C:$C,'Each Gender Events'!D$1,'Official Medal Table'!$E:$E,'Each Gender Events'!D$2)*'Medal values'!$B$3
+ COUNTIFS('Official Medal Table'!$I:$I,'Each Gender Events'!$A6,'Official Medal Table'!$C:$C,'Each Gender Events'!D$1,'Official Medal Table'!$E:$E,'Each Gender Events'!D$2)*'Medal values'!$B$3
+ COUNTIFS('Official Medal Table'!$F:$F,'Each Gender Events'!$A6,'Official Medal Table'!$C:$C,'Each Gender Events'!D$1,'Official Medal Table'!$E:$E,"Mixed")*'Medal values'!$B$1/2
+ COUNTIFS('Official Medal Table'!$G:$G,'Each Gender Events'!$A6,'Official Medal Table'!$C:$C,'Each Gender Events'!D$1,'Official Medal Table'!$E:$E,"Mixed")*'Medal values'!$B$2/2
+ COUNTIFS('Official Medal Table'!$H:$H,'Each Gender Events'!$A6,'Official Medal Table'!$C:$C,'Each Gender Events'!D$1,'Official Medal Table'!$E:$E,"Mixed")*'Medal values'!$B$3/2
+ COUNTIFS('Official Medal Table'!$I:$I,'Each Gender Events'!$A6,'Official Medal Table'!$C:$C,'Each Gender Events'!D$1,'Official Medal Table'!$E:$E,"Mixed")*'Medal values'!$B$3/2</f>
        <v>0</v>
      </c>
      <c r="E6">
        <f>COUNTIFS('Official Medal Table'!$F:$F,'Each Gender Events'!$A6,'Official Medal Table'!$C:$C,'Each Gender Events'!E$1,'Official Medal Table'!$E:$E,'Each Gender Events'!E$2)*'Medal values'!$B$1
+ COUNTIFS('Official Medal Table'!$G:$G,'Each Gender Events'!$A6,'Official Medal Table'!$C:$C,'Each Gender Events'!E$1,'Official Medal Table'!$E:$E,'Each Gender Events'!E$2)*'Medal values'!$B$2
+ COUNTIFS('Official Medal Table'!$H:$H,'Each Gender Events'!$A6,'Official Medal Table'!$C:$C,'Each Gender Events'!E$1,'Official Medal Table'!$E:$E,'Each Gender Events'!E$2)*'Medal values'!$B$3
+ COUNTIFS('Official Medal Table'!$I:$I,'Each Gender Events'!$A6,'Official Medal Table'!$C:$C,'Each Gender Events'!E$1,'Official Medal Table'!$E:$E,'Each Gender Events'!E$2)*'Medal values'!$B$3
+ COUNTIFS('Official Medal Table'!$F:$F,'Each Gender Events'!$A6,'Official Medal Table'!$C:$C,'Each Gender Events'!E$1,'Official Medal Table'!$E:$E,"Mixed")*'Medal values'!$B$1/2
+ COUNTIFS('Official Medal Table'!$G:$G,'Each Gender Events'!$A6,'Official Medal Table'!$C:$C,'Each Gender Events'!E$1,'Official Medal Table'!$E:$E,"Mixed")*'Medal values'!$B$2/2
+ COUNTIFS('Official Medal Table'!$H:$H,'Each Gender Events'!$A6,'Official Medal Table'!$C:$C,'Each Gender Events'!E$1,'Official Medal Table'!$E:$E,"Mixed")*'Medal values'!$B$3/2
+ COUNTIFS('Official Medal Table'!$I:$I,'Each Gender Events'!$A6,'Official Medal Table'!$C:$C,'Each Gender Events'!E$1,'Official Medal Table'!$E:$E,"Mixed")*'Medal values'!$B$3/2</f>
        <v>0</v>
      </c>
      <c r="F6">
        <f>COUNTIFS('Official Medal Table'!$F:$F,'Each Gender Events'!$A6,'Official Medal Table'!$C:$C,'Each Gender Events'!F$1,'Official Medal Table'!$E:$E,'Each Gender Events'!F$2)*'Medal values'!$B$1
+ COUNTIFS('Official Medal Table'!$G:$G,'Each Gender Events'!$A6,'Official Medal Table'!$C:$C,'Each Gender Events'!F$1,'Official Medal Table'!$E:$E,'Each Gender Events'!F$2)*'Medal values'!$B$2
+ COUNTIFS('Official Medal Table'!$H:$H,'Each Gender Events'!$A6,'Official Medal Table'!$C:$C,'Each Gender Events'!F$1,'Official Medal Table'!$E:$E,'Each Gender Events'!F$2)*'Medal values'!$B$3
+ COUNTIFS('Official Medal Table'!$I:$I,'Each Gender Events'!$A6,'Official Medal Table'!$C:$C,'Each Gender Events'!F$1,'Official Medal Table'!$E:$E,'Each Gender Events'!F$2)*'Medal values'!$B$3
+ COUNTIFS('Official Medal Table'!$F:$F,'Each Gender Events'!$A6,'Official Medal Table'!$C:$C,'Each Gender Events'!F$1,'Official Medal Table'!$E:$E,"Mixed")*'Medal values'!$B$1/2
+ COUNTIFS('Official Medal Table'!$G:$G,'Each Gender Events'!$A6,'Official Medal Table'!$C:$C,'Each Gender Events'!F$1,'Official Medal Table'!$E:$E,"Mixed")*'Medal values'!$B$2/2
+ COUNTIFS('Official Medal Table'!$H:$H,'Each Gender Events'!$A6,'Official Medal Table'!$C:$C,'Each Gender Events'!F$1,'Official Medal Table'!$E:$E,"Mixed")*'Medal values'!$B$3/2
+ COUNTIFS('Official Medal Table'!$I:$I,'Each Gender Events'!$A6,'Official Medal Table'!$C:$C,'Each Gender Events'!F$1,'Official Medal Table'!$E:$E,"Mixed")*'Medal values'!$B$3/2</f>
        <v>0</v>
      </c>
      <c r="G6">
        <f>COUNTIFS('Official Medal Table'!$F:$F,'Each Gender Events'!$A6,'Official Medal Table'!$C:$C,'Each Gender Events'!G$1,'Official Medal Table'!$E:$E,'Each Gender Events'!G$2)*'Medal values'!$B$1
+ COUNTIFS('Official Medal Table'!$G:$G,'Each Gender Events'!$A6,'Official Medal Table'!$C:$C,'Each Gender Events'!G$1,'Official Medal Table'!$E:$E,'Each Gender Events'!G$2)*'Medal values'!$B$2
+ COUNTIFS('Official Medal Table'!$H:$H,'Each Gender Events'!$A6,'Official Medal Table'!$C:$C,'Each Gender Events'!G$1,'Official Medal Table'!$E:$E,'Each Gender Events'!G$2)*'Medal values'!$B$3
+ COUNTIFS('Official Medal Table'!$I:$I,'Each Gender Events'!$A6,'Official Medal Table'!$C:$C,'Each Gender Events'!G$1,'Official Medal Table'!$E:$E,'Each Gender Events'!G$2)*'Medal values'!$B$3
+ COUNTIFS('Official Medal Table'!$F:$F,'Each Gender Events'!$A6,'Official Medal Table'!$C:$C,'Each Gender Events'!G$1,'Official Medal Table'!$E:$E,"Mixed")*'Medal values'!$B$1/2
+ COUNTIFS('Official Medal Table'!$G:$G,'Each Gender Events'!$A6,'Official Medal Table'!$C:$C,'Each Gender Events'!G$1,'Official Medal Table'!$E:$E,"Mixed")*'Medal values'!$B$2/2
+ COUNTIFS('Official Medal Table'!$H:$H,'Each Gender Events'!$A6,'Official Medal Table'!$C:$C,'Each Gender Events'!G$1,'Official Medal Table'!$E:$E,"Mixed")*'Medal values'!$B$3/2
+ COUNTIFS('Official Medal Table'!$I:$I,'Each Gender Events'!$A6,'Official Medal Table'!$C:$C,'Each Gender Events'!G$1,'Official Medal Table'!$E:$E,"Mixed")*'Medal values'!$B$3/2</f>
        <v>0</v>
      </c>
      <c r="H6">
        <f>COUNTIFS('Official Medal Table'!$F:$F,'Each Gender Events'!$A6,'Official Medal Table'!$C:$C,'Each Gender Events'!H$1,'Official Medal Table'!$E:$E,'Each Gender Events'!H$2)*'Medal values'!$B$1
+ COUNTIFS('Official Medal Table'!$G:$G,'Each Gender Events'!$A6,'Official Medal Table'!$C:$C,'Each Gender Events'!H$1,'Official Medal Table'!$E:$E,'Each Gender Events'!H$2)*'Medal values'!$B$2
+ COUNTIFS('Official Medal Table'!$H:$H,'Each Gender Events'!$A6,'Official Medal Table'!$C:$C,'Each Gender Events'!H$1,'Official Medal Table'!$E:$E,'Each Gender Events'!H$2)*'Medal values'!$B$3
+ COUNTIFS('Official Medal Table'!$I:$I,'Each Gender Events'!$A6,'Official Medal Table'!$C:$C,'Each Gender Events'!H$1,'Official Medal Table'!$E:$E,'Each Gender Events'!H$2)*'Medal values'!$B$3
+ COUNTIFS('Official Medal Table'!$F:$F,'Each Gender Events'!$A6,'Official Medal Table'!$C:$C,'Each Gender Events'!H$1,'Official Medal Table'!$E:$E,"Mixed")*'Medal values'!$B$1/2
+ COUNTIFS('Official Medal Table'!$G:$G,'Each Gender Events'!$A6,'Official Medal Table'!$C:$C,'Each Gender Events'!H$1,'Official Medal Table'!$E:$E,"Mixed")*'Medal values'!$B$2/2
+ COUNTIFS('Official Medal Table'!$H:$H,'Each Gender Events'!$A6,'Official Medal Table'!$C:$C,'Each Gender Events'!H$1,'Official Medal Table'!$E:$E,"Mixed")*'Medal values'!$B$3/2
+ COUNTIFS('Official Medal Table'!$I:$I,'Each Gender Events'!$A6,'Official Medal Table'!$C:$C,'Each Gender Events'!H$1,'Official Medal Table'!$E:$E,"Mixed")*'Medal values'!$B$3/2</f>
        <v>0</v>
      </c>
      <c r="I6">
        <f>COUNTIFS('Official Medal Table'!$F:$F,'Each Gender Events'!$A6,'Official Medal Table'!$C:$C,'Each Gender Events'!I$1,'Official Medal Table'!$E:$E,'Each Gender Events'!I$2)*'Medal values'!$B$1
+ COUNTIFS('Official Medal Table'!$G:$G,'Each Gender Events'!$A6,'Official Medal Table'!$C:$C,'Each Gender Events'!I$1,'Official Medal Table'!$E:$E,'Each Gender Events'!I$2)*'Medal values'!$B$2
+ COUNTIFS('Official Medal Table'!$H:$H,'Each Gender Events'!$A6,'Official Medal Table'!$C:$C,'Each Gender Events'!I$1,'Official Medal Table'!$E:$E,'Each Gender Events'!I$2)*'Medal values'!$B$3
+ COUNTIFS('Official Medal Table'!$I:$I,'Each Gender Events'!$A6,'Official Medal Table'!$C:$C,'Each Gender Events'!I$1,'Official Medal Table'!$E:$E,'Each Gender Events'!I$2)*'Medal values'!$B$3
+ COUNTIFS('Official Medal Table'!$F:$F,'Each Gender Events'!$A6,'Official Medal Table'!$C:$C,'Each Gender Events'!I$1,'Official Medal Table'!$E:$E,"Mixed")*'Medal values'!$B$1/2
+ COUNTIFS('Official Medal Table'!$G:$G,'Each Gender Events'!$A6,'Official Medal Table'!$C:$C,'Each Gender Events'!I$1,'Official Medal Table'!$E:$E,"Mixed")*'Medal values'!$B$2/2
+ COUNTIFS('Official Medal Table'!$H:$H,'Each Gender Events'!$A6,'Official Medal Table'!$C:$C,'Each Gender Events'!I$1,'Official Medal Table'!$E:$E,"Mixed")*'Medal values'!$B$3/2
+ COUNTIFS('Official Medal Table'!$I:$I,'Each Gender Events'!$A6,'Official Medal Table'!$C:$C,'Each Gender Events'!I$1,'Official Medal Table'!$E:$E,"Mixed")*'Medal values'!$B$3/2</f>
        <v>0</v>
      </c>
      <c r="J6">
        <f>COUNTIFS('Official Medal Table'!$F:$F,'Each Gender Events'!$A6,'Official Medal Table'!$C:$C,'Each Gender Events'!J$1,'Official Medal Table'!$E:$E,'Each Gender Events'!J$2)*'Medal values'!$B$1
+ COUNTIFS('Official Medal Table'!$G:$G,'Each Gender Events'!$A6,'Official Medal Table'!$C:$C,'Each Gender Events'!J$1,'Official Medal Table'!$E:$E,'Each Gender Events'!J$2)*'Medal values'!$B$2
+ COUNTIFS('Official Medal Table'!$H:$H,'Each Gender Events'!$A6,'Official Medal Table'!$C:$C,'Each Gender Events'!J$1,'Official Medal Table'!$E:$E,'Each Gender Events'!J$2)*'Medal values'!$B$3
+ COUNTIFS('Official Medal Table'!$I:$I,'Each Gender Events'!$A6,'Official Medal Table'!$C:$C,'Each Gender Events'!J$1,'Official Medal Table'!$E:$E,'Each Gender Events'!J$2)*'Medal values'!$B$3
+ COUNTIFS('Official Medal Table'!$F:$F,'Each Gender Events'!$A6,'Official Medal Table'!$C:$C,'Each Gender Events'!J$1,'Official Medal Table'!$E:$E,"Mixed")*'Medal values'!$B$1/2
+ COUNTIFS('Official Medal Table'!$G:$G,'Each Gender Events'!$A6,'Official Medal Table'!$C:$C,'Each Gender Events'!J$1,'Official Medal Table'!$E:$E,"Mixed")*'Medal values'!$B$2/2
+ COUNTIFS('Official Medal Table'!$H:$H,'Each Gender Events'!$A6,'Official Medal Table'!$C:$C,'Each Gender Events'!J$1,'Official Medal Table'!$E:$E,"Mixed")*'Medal values'!$B$3/2
+ COUNTIFS('Official Medal Table'!$I:$I,'Each Gender Events'!$A6,'Official Medal Table'!$C:$C,'Each Gender Events'!J$1,'Official Medal Table'!$E:$E,"Mixed")*'Medal values'!$B$3/2</f>
        <v>0</v>
      </c>
      <c r="K6">
        <f>COUNTIFS('Official Medal Table'!$F:$F,'Each Gender Events'!$A6,'Official Medal Table'!$C:$C,'Each Gender Events'!K$1,'Official Medal Table'!$E:$E,'Each Gender Events'!K$2)*'Medal values'!$B$1
+ COUNTIFS('Official Medal Table'!$G:$G,'Each Gender Events'!$A6,'Official Medal Table'!$C:$C,'Each Gender Events'!K$1,'Official Medal Table'!$E:$E,'Each Gender Events'!K$2)*'Medal values'!$B$2
+ COUNTIFS('Official Medal Table'!$H:$H,'Each Gender Events'!$A6,'Official Medal Table'!$C:$C,'Each Gender Events'!K$1,'Official Medal Table'!$E:$E,'Each Gender Events'!K$2)*'Medal values'!$B$3
+ COUNTIFS('Official Medal Table'!$I:$I,'Each Gender Events'!$A6,'Official Medal Table'!$C:$C,'Each Gender Events'!K$1,'Official Medal Table'!$E:$E,'Each Gender Events'!K$2)*'Medal values'!$B$3
+ COUNTIFS('Official Medal Table'!$F:$F,'Each Gender Events'!$A6,'Official Medal Table'!$C:$C,'Each Gender Events'!K$1,'Official Medal Table'!$E:$E,"Mixed")*'Medal values'!$B$1/2
+ COUNTIFS('Official Medal Table'!$G:$G,'Each Gender Events'!$A6,'Official Medal Table'!$C:$C,'Each Gender Events'!K$1,'Official Medal Table'!$E:$E,"Mixed")*'Medal values'!$B$2/2
+ COUNTIFS('Official Medal Table'!$H:$H,'Each Gender Events'!$A6,'Official Medal Table'!$C:$C,'Each Gender Events'!K$1,'Official Medal Table'!$E:$E,"Mixed")*'Medal values'!$B$3/2
+ COUNTIFS('Official Medal Table'!$I:$I,'Each Gender Events'!$A6,'Official Medal Table'!$C:$C,'Each Gender Events'!K$1,'Official Medal Table'!$E:$E,"Mixed")*'Medal values'!$B$3/2</f>
        <v>0</v>
      </c>
      <c r="L6">
        <f>COUNTIFS('Official Medal Table'!$F:$F,'Each Gender Events'!$A6,'Official Medal Table'!$C:$C,'Each Gender Events'!L$1,'Official Medal Table'!$E:$E,'Each Gender Events'!L$2)*'Medal values'!$B$1
+ COUNTIFS('Official Medal Table'!$G:$G,'Each Gender Events'!$A6,'Official Medal Table'!$C:$C,'Each Gender Events'!L$1,'Official Medal Table'!$E:$E,'Each Gender Events'!L$2)*'Medal values'!$B$2
+ COUNTIFS('Official Medal Table'!$H:$H,'Each Gender Events'!$A6,'Official Medal Table'!$C:$C,'Each Gender Events'!L$1,'Official Medal Table'!$E:$E,'Each Gender Events'!L$2)*'Medal values'!$B$3
+ COUNTIFS('Official Medal Table'!$I:$I,'Each Gender Events'!$A6,'Official Medal Table'!$C:$C,'Each Gender Events'!L$1,'Official Medal Table'!$E:$E,'Each Gender Events'!L$2)*'Medal values'!$B$3
+ COUNTIFS('Official Medal Table'!$F:$F,'Each Gender Events'!$A6,'Official Medal Table'!$C:$C,'Each Gender Events'!L$1,'Official Medal Table'!$E:$E,"Mixed")*'Medal values'!$B$1/2
+ COUNTIFS('Official Medal Table'!$G:$G,'Each Gender Events'!$A6,'Official Medal Table'!$C:$C,'Each Gender Events'!L$1,'Official Medal Table'!$E:$E,"Mixed")*'Medal values'!$B$2/2
+ COUNTIFS('Official Medal Table'!$H:$H,'Each Gender Events'!$A6,'Official Medal Table'!$C:$C,'Each Gender Events'!L$1,'Official Medal Table'!$E:$E,"Mixed")*'Medal values'!$B$3/2
+ COUNTIFS('Official Medal Table'!$I:$I,'Each Gender Events'!$A6,'Official Medal Table'!$C:$C,'Each Gender Events'!L$1,'Official Medal Table'!$E:$E,"Mixed")*'Medal values'!$B$3/2</f>
        <v>0</v>
      </c>
      <c r="M6">
        <f>COUNTIFS('Official Medal Table'!$F:$F,'Each Gender Events'!$A6,'Official Medal Table'!$C:$C,'Each Gender Events'!M$1,'Official Medal Table'!$E:$E,'Each Gender Events'!M$2)*'Medal values'!$B$1
+ COUNTIFS('Official Medal Table'!$G:$G,'Each Gender Events'!$A6,'Official Medal Table'!$C:$C,'Each Gender Events'!M$1,'Official Medal Table'!$E:$E,'Each Gender Events'!M$2)*'Medal values'!$B$2
+ COUNTIFS('Official Medal Table'!$H:$H,'Each Gender Events'!$A6,'Official Medal Table'!$C:$C,'Each Gender Events'!M$1,'Official Medal Table'!$E:$E,'Each Gender Events'!M$2)*'Medal values'!$B$3
+ COUNTIFS('Official Medal Table'!$I:$I,'Each Gender Events'!$A6,'Official Medal Table'!$C:$C,'Each Gender Events'!M$1,'Official Medal Table'!$E:$E,'Each Gender Events'!M$2)*'Medal values'!$B$3
+ COUNTIFS('Official Medal Table'!$F:$F,'Each Gender Events'!$A6,'Official Medal Table'!$C:$C,'Each Gender Events'!M$1,'Official Medal Table'!$E:$E,"Mixed")*'Medal values'!$B$1/2
+ COUNTIFS('Official Medal Table'!$G:$G,'Each Gender Events'!$A6,'Official Medal Table'!$C:$C,'Each Gender Events'!M$1,'Official Medal Table'!$E:$E,"Mixed")*'Medal values'!$B$2/2
+ COUNTIFS('Official Medal Table'!$H:$H,'Each Gender Events'!$A6,'Official Medal Table'!$C:$C,'Each Gender Events'!M$1,'Official Medal Table'!$E:$E,"Mixed")*'Medal values'!$B$3/2
+ COUNTIFS('Official Medal Table'!$I:$I,'Each Gender Events'!$A6,'Official Medal Table'!$C:$C,'Each Gender Events'!M$1,'Official Medal Table'!$E:$E,"Mixed")*'Medal values'!$B$3/2</f>
        <v>0</v>
      </c>
      <c r="N6">
        <f>COUNTIFS('Official Medal Table'!$F:$F,'Each Gender Events'!$A6,'Official Medal Table'!$C:$C,'Each Gender Events'!N$1,'Official Medal Table'!$E:$E,'Each Gender Events'!N$2)*'Medal values'!$B$1
+ COUNTIFS('Official Medal Table'!$G:$G,'Each Gender Events'!$A6,'Official Medal Table'!$C:$C,'Each Gender Events'!N$1,'Official Medal Table'!$E:$E,'Each Gender Events'!N$2)*'Medal values'!$B$2
+ COUNTIFS('Official Medal Table'!$H:$H,'Each Gender Events'!$A6,'Official Medal Table'!$C:$C,'Each Gender Events'!N$1,'Official Medal Table'!$E:$E,'Each Gender Events'!N$2)*'Medal values'!$B$3
+ COUNTIFS('Official Medal Table'!$I:$I,'Each Gender Events'!$A6,'Official Medal Table'!$C:$C,'Each Gender Events'!N$1,'Official Medal Table'!$E:$E,'Each Gender Events'!N$2)*'Medal values'!$B$3
+ COUNTIFS('Official Medal Table'!$F:$F,'Each Gender Events'!$A6,'Official Medal Table'!$C:$C,'Each Gender Events'!N$1,'Official Medal Table'!$E:$E,"Mixed")*'Medal values'!$B$1/2
+ COUNTIFS('Official Medal Table'!$G:$G,'Each Gender Events'!$A6,'Official Medal Table'!$C:$C,'Each Gender Events'!N$1,'Official Medal Table'!$E:$E,"Mixed")*'Medal values'!$B$2/2
+ COUNTIFS('Official Medal Table'!$H:$H,'Each Gender Events'!$A6,'Official Medal Table'!$C:$C,'Each Gender Events'!N$1,'Official Medal Table'!$E:$E,"Mixed")*'Medal values'!$B$3/2
+ COUNTIFS('Official Medal Table'!$I:$I,'Each Gender Events'!$A6,'Official Medal Table'!$C:$C,'Each Gender Events'!N$1,'Official Medal Table'!$E:$E,"Mixed")*'Medal values'!$B$3/2</f>
        <v>0</v>
      </c>
      <c r="O6">
        <f>COUNTIFS('Official Medal Table'!$F:$F,'Each Gender Events'!$A6,'Official Medal Table'!$C:$C,'Each Gender Events'!O$1,'Official Medal Table'!$E:$E,'Each Gender Events'!O$2)*'Medal values'!$B$1
+ COUNTIFS('Official Medal Table'!$G:$G,'Each Gender Events'!$A6,'Official Medal Table'!$C:$C,'Each Gender Events'!O$1,'Official Medal Table'!$E:$E,'Each Gender Events'!O$2)*'Medal values'!$B$2
+ COUNTIFS('Official Medal Table'!$H:$H,'Each Gender Events'!$A6,'Official Medal Table'!$C:$C,'Each Gender Events'!O$1,'Official Medal Table'!$E:$E,'Each Gender Events'!O$2)*'Medal values'!$B$3
+ COUNTIFS('Official Medal Table'!$I:$I,'Each Gender Events'!$A6,'Official Medal Table'!$C:$C,'Each Gender Events'!O$1,'Official Medal Table'!$E:$E,'Each Gender Events'!O$2)*'Medal values'!$B$3
+ COUNTIFS('Official Medal Table'!$F:$F,'Each Gender Events'!$A6,'Official Medal Table'!$C:$C,'Each Gender Events'!O$1,'Official Medal Table'!$E:$E,"Mixed")*'Medal values'!$B$1/2
+ COUNTIFS('Official Medal Table'!$G:$G,'Each Gender Events'!$A6,'Official Medal Table'!$C:$C,'Each Gender Events'!O$1,'Official Medal Table'!$E:$E,"Mixed")*'Medal values'!$B$2/2
+ COUNTIFS('Official Medal Table'!$H:$H,'Each Gender Events'!$A6,'Official Medal Table'!$C:$C,'Each Gender Events'!O$1,'Official Medal Table'!$E:$E,"Mixed")*'Medal values'!$B$3/2
+ COUNTIFS('Official Medal Table'!$I:$I,'Each Gender Events'!$A6,'Official Medal Table'!$C:$C,'Each Gender Events'!O$1,'Official Medal Table'!$E:$E,"Mixed")*'Medal values'!$B$3/2</f>
        <v>0</v>
      </c>
      <c r="P6">
        <f>COUNTIFS('Official Medal Table'!$F:$F,'Each Gender Events'!$A6,'Official Medal Table'!$C:$C,'Each Gender Events'!P$1,'Official Medal Table'!$E:$E,'Each Gender Events'!P$2)*'Medal values'!$B$1
+ COUNTIFS('Official Medal Table'!$G:$G,'Each Gender Events'!$A6,'Official Medal Table'!$C:$C,'Each Gender Events'!P$1,'Official Medal Table'!$E:$E,'Each Gender Events'!P$2)*'Medal values'!$B$2
+ COUNTIFS('Official Medal Table'!$H:$H,'Each Gender Events'!$A6,'Official Medal Table'!$C:$C,'Each Gender Events'!P$1,'Official Medal Table'!$E:$E,'Each Gender Events'!P$2)*'Medal values'!$B$3
+ COUNTIFS('Official Medal Table'!$I:$I,'Each Gender Events'!$A6,'Official Medal Table'!$C:$C,'Each Gender Events'!P$1,'Official Medal Table'!$E:$E,'Each Gender Events'!P$2)*'Medal values'!$B$3
+ COUNTIFS('Official Medal Table'!$F:$F,'Each Gender Events'!$A6,'Official Medal Table'!$C:$C,'Each Gender Events'!P$1,'Official Medal Table'!$E:$E,"Mixed")*'Medal values'!$B$1/2
+ COUNTIFS('Official Medal Table'!$G:$G,'Each Gender Events'!$A6,'Official Medal Table'!$C:$C,'Each Gender Events'!P$1,'Official Medal Table'!$E:$E,"Mixed")*'Medal values'!$B$2/2
+ COUNTIFS('Official Medal Table'!$H:$H,'Each Gender Events'!$A6,'Official Medal Table'!$C:$C,'Each Gender Events'!P$1,'Official Medal Table'!$E:$E,"Mixed")*'Medal values'!$B$3/2
+ COUNTIFS('Official Medal Table'!$I:$I,'Each Gender Events'!$A6,'Official Medal Table'!$C:$C,'Each Gender Events'!P$1,'Official Medal Table'!$E:$E,"Mixed")*'Medal values'!$B$3/2</f>
        <v>0</v>
      </c>
      <c r="Q6">
        <f>COUNTIFS('Official Medal Table'!$F:$F,'Each Gender Events'!$A6,'Official Medal Table'!$C:$C,'Each Gender Events'!Q$1,'Official Medal Table'!$E:$E,'Each Gender Events'!Q$2)*'Medal values'!$B$1
+ COUNTIFS('Official Medal Table'!$G:$G,'Each Gender Events'!$A6,'Official Medal Table'!$C:$C,'Each Gender Events'!Q$1,'Official Medal Table'!$E:$E,'Each Gender Events'!Q$2)*'Medal values'!$B$2
+ COUNTIFS('Official Medal Table'!$H:$H,'Each Gender Events'!$A6,'Official Medal Table'!$C:$C,'Each Gender Events'!Q$1,'Official Medal Table'!$E:$E,'Each Gender Events'!Q$2)*'Medal values'!$B$3
+ COUNTIFS('Official Medal Table'!$I:$I,'Each Gender Events'!$A6,'Official Medal Table'!$C:$C,'Each Gender Events'!Q$1,'Official Medal Table'!$E:$E,'Each Gender Events'!Q$2)*'Medal values'!$B$3
+ COUNTIFS('Official Medal Table'!$F:$F,'Each Gender Events'!$A6,'Official Medal Table'!$C:$C,'Each Gender Events'!Q$1,'Official Medal Table'!$E:$E,"Mixed")*'Medal values'!$B$1/2
+ COUNTIFS('Official Medal Table'!$G:$G,'Each Gender Events'!$A6,'Official Medal Table'!$C:$C,'Each Gender Events'!Q$1,'Official Medal Table'!$E:$E,"Mixed")*'Medal values'!$B$2/2
+ COUNTIFS('Official Medal Table'!$H:$H,'Each Gender Events'!$A6,'Official Medal Table'!$C:$C,'Each Gender Events'!Q$1,'Official Medal Table'!$E:$E,"Mixed")*'Medal values'!$B$3/2
+ COUNTIFS('Official Medal Table'!$I:$I,'Each Gender Events'!$A6,'Official Medal Table'!$C:$C,'Each Gender Events'!Q$1,'Official Medal Table'!$E:$E,"Mixed")*'Medal values'!$B$3/2</f>
        <v>0</v>
      </c>
      <c r="R6">
        <f>COUNTIFS('Official Medal Table'!$F:$F,'Each Gender Events'!$A6,'Official Medal Table'!$C:$C,'Each Gender Events'!R$1,'Official Medal Table'!$E:$E,'Each Gender Events'!R$2)*'Medal values'!$B$1
+ COUNTIFS('Official Medal Table'!$G:$G,'Each Gender Events'!$A6,'Official Medal Table'!$C:$C,'Each Gender Events'!R$1,'Official Medal Table'!$E:$E,'Each Gender Events'!R$2)*'Medal values'!$B$2
+ COUNTIFS('Official Medal Table'!$H:$H,'Each Gender Events'!$A6,'Official Medal Table'!$C:$C,'Each Gender Events'!R$1,'Official Medal Table'!$E:$E,'Each Gender Events'!R$2)*'Medal values'!$B$3
+ COUNTIFS('Official Medal Table'!$I:$I,'Each Gender Events'!$A6,'Official Medal Table'!$C:$C,'Each Gender Events'!R$1,'Official Medal Table'!$E:$E,'Each Gender Events'!R$2)*'Medal values'!$B$3
+ COUNTIFS('Official Medal Table'!$F:$F,'Each Gender Events'!$A6,'Official Medal Table'!$C:$C,'Each Gender Events'!R$1,'Official Medal Table'!$E:$E,"Mixed")*'Medal values'!$B$1/2
+ COUNTIFS('Official Medal Table'!$G:$G,'Each Gender Events'!$A6,'Official Medal Table'!$C:$C,'Each Gender Events'!R$1,'Official Medal Table'!$E:$E,"Mixed")*'Medal values'!$B$2/2
+ COUNTIFS('Official Medal Table'!$H:$H,'Each Gender Events'!$A6,'Official Medal Table'!$C:$C,'Each Gender Events'!R$1,'Official Medal Table'!$E:$E,"Mixed")*'Medal values'!$B$3/2
+ COUNTIFS('Official Medal Table'!$I:$I,'Each Gender Events'!$A6,'Official Medal Table'!$C:$C,'Each Gender Events'!R$1,'Official Medal Table'!$E:$E,"Mixed")*'Medal values'!$B$3/2</f>
        <v>0</v>
      </c>
      <c r="S6">
        <f>COUNTIFS('Official Medal Table'!$F:$F,'Each Gender Events'!$A6,'Official Medal Table'!$C:$C,'Each Gender Events'!S$1,'Official Medal Table'!$E:$E,'Each Gender Events'!S$2)*'Medal values'!$B$1
+ COUNTIFS('Official Medal Table'!$G:$G,'Each Gender Events'!$A6,'Official Medal Table'!$C:$C,'Each Gender Events'!S$1,'Official Medal Table'!$E:$E,'Each Gender Events'!S$2)*'Medal values'!$B$2
+ COUNTIFS('Official Medal Table'!$H:$H,'Each Gender Events'!$A6,'Official Medal Table'!$C:$C,'Each Gender Events'!S$1,'Official Medal Table'!$E:$E,'Each Gender Events'!S$2)*'Medal values'!$B$3
+ COUNTIFS('Official Medal Table'!$I:$I,'Each Gender Events'!$A6,'Official Medal Table'!$C:$C,'Each Gender Events'!S$1,'Official Medal Table'!$E:$E,'Each Gender Events'!S$2)*'Medal values'!$B$3
+ COUNTIFS('Official Medal Table'!$F:$F,'Each Gender Events'!$A6,'Official Medal Table'!$C:$C,'Each Gender Events'!S$1,'Official Medal Table'!$E:$E,"Mixed")*'Medal values'!$B$1/2
+ COUNTIFS('Official Medal Table'!$G:$G,'Each Gender Events'!$A6,'Official Medal Table'!$C:$C,'Each Gender Events'!S$1,'Official Medal Table'!$E:$E,"Mixed")*'Medal values'!$B$2/2
+ COUNTIFS('Official Medal Table'!$H:$H,'Each Gender Events'!$A6,'Official Medal Table'!$C:$C,'Each Gender Events'!S$1,'Official Medal Table'!$E:$E,"Mixed")*'Medal values'!$B$3/2
+ COUNTIFS('Official Medal Table'!$I:$I,'Each Gender Events'!$A6,'Official Medal Table'!$C:$C,'Each Gender Events'!S$1,'Official Medal Table'!$E:$E,"Mixed")*'Medal values'!$B$3/2</f>
        <v>0</v>
      </c>
      <c r="T6">
        <f>COUNTIFS('Official Medal Table'!$F:$F,'Each Gender Events'!$A6,'Official Medal Table'!$C:$C,'Each Gender Events'!T$1,'Official Medal Table'!$E:$E,'Each Gender Events'!T$2)*'Medal values'!$B$1
+ COUNTIFS('Official Medal Table'!$G:$G,'Each Gender Events'!$A6,'Official Medal Table'!$C:$C,'Each Gender Events'!T$1,'Official Medal Table'!$E:$E,'Each Gender Events'!T$2)*'Medal values'!$B$2
+ COUNTIFS('Official Medal Table'!$H:$H,'Each Gender Events'!$A6,'Official Medal Table'!$C:$C,'Each Gender Events'!T$1,'Official Medal Table'!$E:$E,'Each Gender Events'!T$2)*'Medal values'!$B$3
+ COUNTIFS('Official Medal Table'!$I:$I,'Each Gender Events'!$A6,'Official Medal Table'!$C:$C,'Each Gender Events'!T$1,'Official Medal Table'!$E:$E,'Each Gender Events'!T$2)*'Medal values'!$B$3
+ COUNTIFS('Official Medal Table'!$F:$F,'Each Gender Events'!$A6,'Official Medal Table'!$C:$C,'Each Gender Events'!T$1,'Official Medal Table'!$E:$E,"Mixed")*'Medal values'!$B$1/2
+ COUNTIFS('Official Medal Table'!$G:$G,'Each Gender Events'!$A6,'Official Medal Table'!$C:$C,'Each Gender Events'!T$1,'Official Medal Table'!$E:$E,"Mixed")*'Medal values'!$B$2/2
+ COUNTIFS('Official Medal Table'!$H:$H,'Each Gender Events'!$A6,'Official Medal Table'!$C:$C,'Each Gender Events'!T$1,'Official Medal Table'!$E:$E,"Mixed")*'Medal values'!$B$3/2
+ COUNTIFS('Official Medal Table'!$I:$I,'Each Gender Events'!$A6,'Official Medal Table'!$C:$C,'Each Gender Events'!T$1,'Official Medal Table'!$E:$E,"Mixed")*'Medal values'!$B$3/2</f>
        <v>0</v>
      </c>
      <c r="U6">
        <f>COUNTIFS('Official Medal Table'!$F:$F,'Each Gender Events'!$A6,'Official Medal Table'!$C:$C,'Each Gender Events'!U$1,'Official Medal Table'!$E:$E,'Each Gender Events'!U$2)*'Medal values'!$B$1
+ COUNTIFS('Official Medal Table'!$G:$G,'Each Gender Events'!$A6,'Official Medal Table'!$C:$C,'Each Gender Events'!U$1,'Official Medal Table'!$E:$E,'Each Gender Events'!U$2)*'Medal values'!$B$2
+ COUNTIFS('Official Medal Table'!$H:$H,'Each Gender Events'!$A6,'Official Medal Table'!$C:$C,'Each Gender Events'!U$1,'Official Medal Table'!$E:$E,'Each Gender Events'!U$2)*'Medal values'!$B$3
+ COUNTIFS('Official Medal Table'!$I:$I,'Each Gender Events'!$A6,'Official Medal Table'!$C:$C,'Each Gender Events'!U$1,'Official Medal Table'!$E:$E,'Each Gender Events'!U$2)*'Medal values'!$B$3
+ COUNTIFS('Official Medal Table'!$F:$F,'Each Gender Events'!$A6,'Official Medal Table'!$C:$C,'Each Gender Events'!U$1,'Official Medal Table'!$E:$E,"Mixed")*'Medal values'!$B$1/2
+ COUNTIFS('Official Medal Table'!$G:$G,'Each Gender Events'!$A6,'Official Medal Table'!$C:$C,'Each Gender Events'!U$1,'Official Medal Table'!$E:$E,"Mixed")*'Medal values'!$B$2/2
+ COUNTIFS('Official Medal Table'!$H:$H,'Each Gender Events'!$A6,'Official Medal Table'!$C:$C,'Each Gender Events'!U$1,'Official Medal Table'!$E:$E,"Mixed")*'Medal values'!$B$3/2
+ COUNTIFS('Official Medal Table'!$I:$I,'Each Gender Events'!$A6,'Official Medal Table'!$C:$C,'Each Gender Events'!U$1,'Official Medal Table'!$E:$E,"Mixed")*'Medal values'!$B$3/2</f>
        <v>0</v>
      </c>
      <c r="V6">
        <f>COUNTIFS('Official Medal Table'!$F:$F,'Each Gender Events'!$A6,'Official Medal Table'!$C:$C,'Each Gender Events'!V$1,'Official Medal Table'!$E:$E,'Each Gender Events'!V$2)*'Medal values'!$B$1
+ COUNTIFS('Official Medal Table'!$G:$G,'Each Gender Events'!$A6,'Official Medal Table'!$C:$C,'Each Gender Events'!V$1,'Official Medal Table'!$E:$E,'Each Gender Events'!V$2)*'Medal values'!$B$2
+ COUNTIFS('Official Medal Table'!$H:$H,'Each Gender Events'!$A6,'Official Medal Table'!$C:$C,'Each Gender Events'!V$1,'Official Medal Table'!$E:$E,'Each Gender Events'!V$2)*'Medal values'!$B$3
+ COUNTIFS('Official Medal Table'!$I:$I,'Each Gender Events'!$A6,'Official Medal Table'!$C:$C,'Each Gender Events'!V$1,'Official Medal Table'!$E:$E,'Each Gender Events'!V$2)*'Medal values'!$B$3
+ COUNTIFS('Official Medal Table'!$F:$F,'Each Gender Events'!$A6,'Official Medal Table'!$C:$C,'Each Gender Events'!V$1,'Official Medal Table'!$E:$E,"Mixed")*'Medal values'!$B$1/2
+ COUNTIFS('Official Medal Table'!$G:$G,'Each Gender Events'!$A6,'Official Medal Table'!$C:$C,'Each Gender Events'!V$1,'Official Medal Table'!$E:$E,"Mixed")*'Medal values'!$B$2/2
+ COUNTIFS('Official Medal Table'!$H:$H,'Each Gender Events'!$A6,'Official Medal Table'!$C:$C,'Each Gender Events'!V$1,'Official Medal Table'!$E:$E,"Mixed")*'Medal values'!$B$3/2
+ COUNTIFS('Official Medal Table'!$I:$I,'Each Gender Events'!$A6,'Official Medal Table'!$C:$C,'Each Gender Events'!V$1,'Official Medal Table'!$E:$E,"Mixed")*'Medal values'!$B$3/2</f>
        <v>0</v>
      </c>
      <c r="W6">
        <f>COUNTIFS('Official Medal Table'!$F:$F,'Each Gender Events'!$A6,'Official Medal Table'!$C:$C,'Each Gender Events'!W$1,'Official Medal Table'!$E:$E,'Each Gender Events'!W$2)*'Medal values'!$B$1
+ COUNTIFS('Official Medal Table'!$G:$G,'Each Gender Events'!$A6,'Official Medal Table'!$C:$C,'Each Gender Events'!W$1,'Official Medal Table'!$E:$E,'Each Gender Events'!W$2)*'Medal values'!$B$2
+ COUNTIFS('Official Medal Table'!$H:$H,'Each Gender Events'!$A6,'Official Medal Table'!$C:$C,'Each Gender Events'!W$1,'Official Medal Table'!$E:$E,'Each Gender Events'!W$2)*'Medal values'!$B$3
+ COUNTIFS('Official Medal Table'!$I:$I,'Each Gender Events'!$A6,'Official Medal Table'!$C:$C,'Each Gender Events'!W$1,'Official Medal Table'!$E:$E,'Each Gender Events'!W$2)*'Medal values'!$B$3
+ COUNTIFS('Official Medal Table'!$F:$F,'Each Gender Events'!$A6,'Official Medal Table'!$C:$C,'Each Gender Events'!W$1,'Official Medal Table'!$E:$E,"Mixed")*'Medal values'!$B$1/2
+ COUNTIFS('Official Medal Table'!$G:$G,'Each Gender Events'!$A6,'Official Medal Table'!$C:$C,'Each Gender Events'!W$1,'Official Medal Table'!$E:$E,"Mixed")*'Medal values'!$B$2/2
+ COUNTIFS('Official Medal Table'!$H:$H,'Each Gender Events'!$A6,'Official Medal Table'!$C:$C,'Each Gender Events'!W$1,'Official Medal Table'!$E:$E,"Mixed")*'Medal values'!$B$3/2
+ COUNTIFS('Official Medal Table'!$I:$I,'Each Gender Events'!$A6,'Official Medal Table'!$C:$C,'Each Gender Events'!W$1,'Official Medal Table'!$E:$E,"Mixed")*'Medal values'!$B$3/2</f>
        <v>0</v>
      </c>
      <c r="X6">
        <f>COUNTIFS('Official Medal Table'!$F:$F,'Each Gender Events'!$A6,'Official Medal Table'!$C:$C,'Each Gender Events'!X$1,'Official Medal Table'!$E:$E,'Each Gender Events'!X$2)*'Medal values'!$B$1
+ COUNTIFS('Official Medal Table'!$G:$G,'Each Gender Events'!$A6,'Official Medal Table'!$C:$C,'Each Gender Events'!X$1,'Official Medal Table'!$E:$E,'Each Gender Events'!X$2)*'Medal values'!$B$2
+ COUNTIFS('Official Medal Table'!$H:$H,'Each Gender Events'!$A6,'Official Medal Table'!$C:$C,'Each Gender Events'!X$1,'Official Medal Table'!$E:$E,'Each Gender Events'!X$2)*'Medal values'!$B$3
+ COUNTIFS('Official Medal Table'!$I:$I,'Each Gender Events'!$A6,'Official Medal Table'!$C:$C,'Each Gender Events'!X$1,'Official Medal Table'!$E:$E,'Each Gender Events'!X$2)*'Medal values'!$B$3
+ COUNTIFS('Official Medal Table'!$F:$F,'Each Gender Events'!$A6,'Official Medal Table'!$C:$C,'Each Gender Events'!X$1,'Official Medal Table'!$E:$E,"Mixed")*'Medal values'!$B$1/2
+ COUNTIFS('Official Medal Table'!$G:$G,'Each Gender Events'!$A6,'Official Medal Table'!$C:$C,'Each Gender Events'!X$1,'Official Medal Table'!$E:$E,"Mixed")*'Medal values'!$B$2/2
+ COUNTIFS('Official Medal Table'!$H:$H,'Each Gender Events'!$A6,'Official Medal Table'!$C:$C,'Each Gender Events'!X$1,'Official Medal Table'!$E:$E,"Mixed")*'Medal values'!$B$3/2
+ COUNTIFS('Official Medal Table'!$I:$I,'Each Gender Events'!$A6,'Official Medal Table'!$C:$C,'Each Gender Events'!X$1,'Official Medal Table'!$E:$E,"Mixed")*'Medal values'!$B$3/2</f>
        <v>0</v>
      </c>
      <c r="Y6">
        <f>COUNTIFS('Official Medal Table'!$F:$F,'Each Gender Events'!$A6,'Official Medal Table'!$C:$C,'Each Gender Events'!Y$1,'Official Medal Table'!$E:$E,'Each Gender Events'!Y$2)*'Medal values'!$B$1
+ COUNTIFS('Official Medal Table'!$G:$G,'Each Gender Events'!$A6,'Official Medal Table'!$C:$C,'Each Gender Events'!Y$1,'Official Medal Table'!$E:$E,'Each Gender Events'!Y$2)*'Medal values'!$B$2
+ COUNTIFS('Official Medal Table'!$H:$H,'Each Gender Events'!$A6,'Official Medal Table'!$C:$C,'Each Gender Events'!Y$1,'Official Medal Table'!$E:$E,'Each Gender Events'!Y$2)*'Medal values'!$B$3
+ COUNTIFS('Official Medal Table'!$I:$I,'Each Gender Events'!$A6,'Official Medal Table'!$C:$C,'Each Gender Events'!Y$1,'Official Medal Table'!$E:$E,'Each Gender Events'!Y$2)*'Medal values'!$B$3
+ COUNTIFS('Official Medal Table'!$F:$F,'Each Gender Events'!$A6,'Official Medal Table'!$C:$C,'Each Gender Events'!Y$1,'Official Medal Table'!$E:$E,"Mixed")*'Medal values'!$B$1/2
+ COUNTIFS('Official Medal Table'!$G:$G,'Each Gender Events'!$A6,'Official Medal Table'!$C:$C,'Each Gender Events'!Y$1,'Official Medal Table'!$E:$E,"Mixed")*'Medal values'!$B$2/2
+ COUNTIFS('Official Medal Table'!$H:$H,'Each Gender Events'!$A6,'Official Medal Table'!$C:$C,'Each Gender Events'!Y$1,'Official Medal Table'!$E:$E,"Mixed")*'Medal values'!$B$3/2
+ COUNTIFS('Official Medal Table'!$I:$I,'Each Gender Events'!$A6,'Official Medal Table'!$C:$C,'Each Gender Events'!Y$1,'Official Medal Table'!$E:$E,"Mixed")*'Medal values'!$B$3/2</f>
        <v>0</v>
      </c>
      <c r="Z6">
        <f>COUNTIFS('Official Medal Table'!$F:$F,'Each Gender Events'!$A6,'Official Medal Table'!$C:$C,'Each Gender Events'!Z$1,'Official Medal Table'!$E:$E,'Each Gender Events'!Z$2)*'Medal values'!$B$1
+ COUNTIFS('Official Medal Table'!$G:$G,'Each Gender Events'!$A6,'Official Medal Table'!$C:$C,'Each Gender Events'!Z$1,'Official Medal Table'!$E:$E,'Each Gender Events'!Z$2)*'Medal values'!$B$2
+ COUNTIFS('Official Medal Table'!$H:$H,'Each Gender Events'!$A6,'Official Medal Table'!$C:$C,'Each Gender Events'!Z$1,'Official Medal Table'!$E:$E,'Each Gender Events'!Z$2)*'Medal values'!$B$3
+ COUNTIFS('Official Medal Table'!$I:$I,'Each Gender Events'!$A6,'Official Medal Table'!$C:$C,'Each Gender Events'!Z$1,'Official Medal Table'!$E:$E,'Each Gender Events'!Z$2)*'Medal values'!$B$3
+ COUNTIFS('Official Medal Table'!$F:$F,'Each Gender Events'!$A6,'Official Medal Table'!$C:$C,'Each Gender Events'!Z$1,'Official Medal Table'!$E:$E,"Mixed")*'Medal values'!$B$1/2
+ COUNTIFS('Official Medal Table'!$G:$G,'Each Gender Events'!$A6,'Official Medal Table'!$C:$C,'Each Gender Events'!Z$1,'Official Medal Table'!$E:$E,"Mixed")*'Medal values'!$B$2/2
+ COUNTIFS('Official Medal Table'!$H:$H,'Each Gender Events'!$A6,'Official Medal Table'!$C:$C,'Each Gender Events'!Z$1,'Official Medal Table'!$E:$E,"Mixed")*'Medal values'!$B$3/2
+ COUNTIFS('Official Medal Table'!$I:$I,'Each Gender Events'!$A6,'Official Medal Table'!$C:$C,'Each Gender Events'!Z$1,'Official Medal Table'!$E:$E,"Mixed")*'Medal values'!$B$3/2</f>
        <v>0</v>
      </c>
      <c r="AA6">
        <f>COUNTIFS('Official Medal Table'!$F:$F,'Each Gender Events'!$A6,'Official Medal Table'!$C:$C,'Each Gender Events'!AA$1,'Official Medal Table'!$E:$E,'Each Gender Events'!AA$2)*'Medal values'!$B$1
+ COUNTIFS('Official Medal Table'!$G:$G,'Each Gender Events'!$A6,'Official Medal Table'!$C:$C,'Each Gender Events'!AA$1,'Official Medal Table'!$E:$E,'Each Gender Events'!AA$2)*'Medal values'!$B$2
+ COUNTIFS('Official Medal Table'!$H:$H,'Each Gender Events'!$A6,'Official Medal Table'!$C:$C,'Each Gender Events'!AA$1,'Official Medal Table'!$E:$E,'Each Gender Events'!AA$2)*'Medal values'!$B$3
+ COUNTIFS('Official Medal Table'!$I:$I,'Each Gender Events'!$A6,'Official Medal Table'!$C:$C,'Each Gender Events'!AA$1,'Official Medal Table'!$E:$E,'Each Gender Events'!AA$2)*'Medal values'!$B$3
+ COUNTIFS('Official Medal Table'!$F:$F,'Each Gender Events'!$A6,'Official Medal Table'!$C:$C,'Each Gender Events'!AA$1,'Official Medal Table'!$E:$E,"Mixed")*'Medal values'!$B$1/2
+ COUNTIFS('Official Medal Table'!$G:$G,'Each Gender Events'!$A6,'Official Medal Table'!$C:$C,'Each Gender Events'!AA$1,'Official Medal Table'!$E:$E,"Mixed")*'Medal values'!$B$2/2
+ COUNTIFS('Official Medal Table'!$H:$H,'Each Gender Events'!$A6,'Official Medal Table'!$C:$C,'Each Gender Events'!AA$1,'Official Medal Table'!$E:$E,"Mixed")*'Medal values'!$B$3/2
+ COUNTIFS('Official Medal Table'!$I:$I,'Each Gender Events'!$A6,'Official Medal Table'!$C:$C,'Each Gender Events'!AA$1,'Official Medal Table'!$E:$E,"Mixed")*'Medal values'!$B$3/2</f>
        <v>0</v>
      </c>
      <c r="AB6">
        <f>COUNTIFS('Official Medal Table'!$F:$F,'Each Gender Events'!$A6,'Official Medal Table'!$C:$C,'Each Gender Events'!AB$1,'Official Medal Table'!$E:$E,'Each Gender Events'!AB$2)*'Medal values'!$B$1
+ COUNTIFS('Official Medal Table'!$G:$G,'Each Gender Events'!$A6,'Official Medal Table'!$C:$C,'Each Gender Events'!AB$1,'Official Medal Table'!$E:$E,'Each Gender Events'!AB$2)*'Medal values'!$B$2
+ COUNTIFS('Official Medal Table'!$H:$H,'Each Gender Events'!$A6,'Official Medal Table'!$C:$C,'Each Gender Events'!AB$1,'Official Medal Table'!$E:$E,'Each Gender Events'!AB$2)*'Medal values'!$B$3
+ COUNTIFS('Official Medal Table'!$I:$I,'Each Gender Events'!$A6,'Official Medal Table'!$C:$C,'Each Gender Events'!AB$1,'Official Medal Table'!$E:$E,'Each Gender Events'!AB$2)*'Medal values'!$B$3
+ COUNTIFS('Official Medal Table'!$F:$F,'Each Gender Events'!$A6,'Official Medal Table'!$C:$C,'Each Gender Events'!AB$1,'Official Medal Table'!$E:$E,"Mixed")*'Medal values'!$B$1/2
+ COUNTIFS('Official Medal Table'!$G:$G,'Each Gender Events'!$A6,'Official Medal Table'!$C:$C,'Each Gender Events'!AB$1,'Official Medal Table'!$E:$E,"Mixed")*'Medal values'!$B$2/2
+ COUNTIFS('Official Medal Table'!$H:$H,'Each Gender Events'!$A6,'Official Medal Table'!$C:$C,'Each Gender Events'!AB$1,'Official Medal Table'!$E:$E,"Mixed")*'Medal values'!$B$3/2
+ COUNTIFS('Official Medal Table'!$I:$I,'Each Gender Events'!$A6,'Official Medal Table'!$C:$C,'Each Gender Events'!AB$1,'Official Medal Table'!$E:$E,"Mixed")*'Medal values'!$B$3/2</f>
        <v>0</v>
      </c>
      <c r="AC6">
        <f>COUNTIFS('Official Medal Table'!$F:$F,'Each Gender Events'!$A6,'Official Medal Table'!$C:$C,'Each Gender Events'!AC$1,'Official Medal Table'!$E:$E,'Each Gender Events'!AC$2)*'Medal values'!$B$1
+ COUNTIFS('Official Medal Table'!$G:$G,'Each Gender Events'!$A6,'Official Medal Table'!$C:$C,'Each Gender Events'!AC$1,'Official Medal Table'!$E:$E,'Each Gender Events'!AC$2)*'Medal values'!$B$2
+ COUNTIFS('Official Medal Table'!$H:$H,'Each Gender Events'!$A6,'Official Medal Table'!$C:$C,'Each Gender Events'!AC$1,'Official Medal Table'!$E:$E,'Each Gender Events'!AC$2)*'Medal values'!$B$3
+ COUNTIFS('Official Medal Table'!$I:$I,'Each Gender Events'!$A6,'Official Medal Table'!$C:$C,'Each Gender Events'!AC$1,'Official Medal Table'!$E:$E,'Each Gender Events'!AC$2)*'Medal values'!$B$3
+ COUNTIFS('Official Medal Table'!$F:$F,'Each Gender Events'!$A6,'Official Medal Table'!$C:$C,'Each Gender Events'!AC$1,'Official Medal Table'!$E:$E,"Mixed")*'Medal values'!$B$1/2
+ COUNTIFS('Official Medal Table'!$G:$G,'Each Gender Events'!$A6,'Official Medal Table'!$C:$C,'Each Gender Events'!AC$1,'Official Medal Table'!$E:$E,"Mixed")*'Medal values'!$B$2/2
+ COUNTIFS('Official Medal Table'!$H:$H,'Each Gender Events'!$A6,'Official Medal Table'!$C:$C,'Each Gender Events'!AC$1,'Official Medal Table'!$E:$E,"Mixed")*'Medal values'!$B$3/2
+ COUNTIFS('Official Medal Table'!$I:$I,'Each Gender Events'!$A6,'Official Medal Table'!$C:$C,'Each Gender Events'!AC$1,'Official Medal Table'!$E:$E,"Mixed")*'Medal values'!$B$3/2</f>
        <v>0</v>
      </c>
      <c r="AD6">
        <f>COUNTIFS('Official Medal Table'!$F:$F,'Each Gender Events'!$A6,'Official Medal Table'!$C:$C,'Each Gender Events'!AD$1,'Official Medal Table'!$E:$E,'Each Gender Events'!AD$2)*'Medal values'!$B$1
+ COUNTIFS('Official Medal Table'!$G:$G,'Each Gender Events'!$A6,'Official Medal Table'!$C:$C,'Each Gender Events'!AD$1,'Official Medal Table'!$E:$E,'Each Gender Events'!AD$2)*'Medal values'!$B$2
+ COUNTIFS('Official Medal Table'!$H:$H,'Each Gender Events'!$A6,'Official Medal Table'!$C:$C,'Each Gender Events'!AD$1,'Official Medal Table'!$E:$E,'Each Gender Events'!AD$2)*'Medal values'!$B$3
+ COUNTIFS('Official Medal Table'!$I:$I,'Each Gender Events'!$A6,'Official Medal Table'!$C:$C,'Each Gender Events'!AD$1,'Official Medal Table'!$E:$E,'Each Gender Events'!AD$2)*'Medal values'!$B$3
+ COUNTIFS('Official Medal Table'!$F:$F,'Each Gender Events'!$A6,'Official Medal Table'!$C:$C,'Each Gender Events'!AD$1,'Official Medal Table'!$E:$E,"Mixed")*'Medal values'!$B$1/2
+ COUNTIFS('Official Medal Table'!$G:$G,'Each Gender Events'!$A6,'Official Medal Table'!$C:$C,'Each Gender Events'!AD$1,'Official Medal Table'!$E:$E,"Mixed")*'Medal values'!$B$2/2
+ COUNTIFS('Official Medal Table'!$H:$H,'Each Gender Events'!$A6,'Official Medal Table'!$C:$C,'Each Gender Events'!AD$1,'Official Medal Table'!$E:$E,"Mixed")*'Medal values'!$B$3/2
+ COUNTIFS('Official Medal Table'!$I:$I,'Each Gender Events'!$A6,'Official Medal Table'!$C:$C,'Each Gender Events'!AD$1,'Official Medal Table'!$E:$E,"Mixed")*'Medal values'!$B$3/2</f>
        <v>0</v>
      </c>
      <c r="AE6">
        <f>COUNTIFS('Official Medal Table'!$F:$F,'Each Gender Events'!$A6,'Official Medal Table'!$C:$C,'Each Gender Events'!AE$1,'Official Medal Table'!$E:$E,'Each Gender Events'!AE$2)*'Medal values'!$B$1
+ COUNTIFS('Official Medal Table'!$G:$G,'Each Gender Events'!$A6,'Official Medal Table'!$C:$C,'Each Gender Events'!AE$1,'Official Medal Table'!$E:$E,'Each Gender Events'!AE$2)*'Medal values'!$B$2
+ COUNTIFS('Official Medal Table'!$H:$H,'Each Gender Events'!$A6,'Official Medal Table'!$C:$C,'Each Gender Events'!AE$1,'Official Medal Table'!$E:$E,'Each Gender Events'!AE$2)*'Medal values'!$B$3
+ COUNTIFS('Official Medal Table'!$I:$I,'Each Gender Events'!$A6,'Official Medal Table'!$C:$C,'Each Gender Events'!AE$1,'Official Medal Table'!$E:$E,'Each Gender Events'!AE$2)*'Medal values'!$B$3
+ COUNTIFS('Official Medal Table'!$F:$F,'Each Gender Events'!$A6,'Official Medal Table'!$C:$C,'Each Gender Events'!AE$1,'Official Medal Table'!$E:$E,"Mixed")*'Medal values'!$B$1/2
+ COUNTIFS('Official Medal Table'!$G:$G,'Each Gender Events'!$A6,'Official Medal Table'!$C:$C,'Each Gender Events'!AE$1,'Official Medal Table'!$E:$E,"Mixed")*'Medal values'!$B$2/2
+ COUNTIFS('Official Medal Table'!$H:$H,'Each Gender Events'!$A6,'Official Medal Table'!$C:$C,'Each Gender Events'!AE$1,'Official Medal Table'!$E:$E,"Mixed")*'Medal values'!$B$3/2
+ COUNTIFS('Official Medal Table'!$I:$I,'Each Gender Events'!$A6,'Official Medal Table'!$C:$C,'Each Gender Events'!AE$1,'Official Medal Table'!$E:$E,"Mixed")*'Medal values'!$B$3/2</f>
        <v>0</v>
      </c>
      <c r="AF6">
        <f>COUNTIFS('Official Medal Table'!$F:$F,'Each Gender Events'!$A6,'Official Medal Table'!$C:$C,'Each Gender Events'!AF$1,'Official Medal Table'!$E:$E,'Each Gender Events'!AF$2)*'Medal values'!$B$1
+ COUNTIFS('Official Medal Table'!$G:$G,'Each Gender Events'!$A6,'Official Medal Table'!$C:$C,'Each Gender Events'!AF$1,'Official Medal Table'!$E:$E,'Each Gender Events'!AF$2)*'Medal values'!$B$2
+ COUNTIFS('Official Medal Table'!$H:$H,'Each Gender Events'!$A6,'Official Medal Table'!$C:$C,'Each Gender Events'!AF$1,'Official Medal Table'!$E:$E,'Each Gender Events'!AF$2)*'Medal values'!$B$3
+ COUNTIFS('Official Medal Table'!$I:$I,'Each Gender Events'!$A6,'Official Medal Table'!$C:$C,'Each Gender Events'!AF$1,'Official Medal Table'!$E:$E,'Each Gender Events'!AF$2)*'Medal values'!$B$3
+ COUNTIFS('Official Medal Table'!$F:$F,'Each Gender Events'!$A6,'Official Medal Table'!$C:$C,'Each Gender Events'!AF$1,'Official Medal Table'!$E:$E,"Mixed")*'Medal values'!$B$1/2
+ COUNTIFS('Official Medal Table'!$G:$G,'Each Gender Events'!$A6,'Official Medal Table'!$C:$C,'Each Gender Events'!AF$1,'Official Medal Table'!$E:$E,"Mixed")*'Medal values'!$B$2/2
+ COUNTIFS('Official Medal Table'!$H:$H,'Each Gender Events'!$A6,'Official Medal Table'!$C:$C,'Each Gender Events'!AF$1,'Official Medal Table'!$E:$E,"Mixed")*'Medal values'!$B$3/2
+ COUNTIFS('Official Medal Table'!$I:$I,'Each Gender Events'!$A6,'Official Medal Table'!$C:$C,'Each Gender Events'!AF$1,'Official Medal Table'!$E:$E,"Mixed")*'Medal values'!$B$3/2</f>
        <v>0</v>
      </c>
      <c r="AG6">
        <f>COUNTIFS('Official Medal Table'!$F:$F,'Each Gender Events'!$A6,'Official Medal Table'!$C:$C,'Each Gender Events'!AG$1,'Official Medal Table'!$E:$E,'Each Gender Events'!AG$2)*'Medal values'!$B$1
+ COUNTIFS('Official Medal Table'!$G:$G,'Each Gender Events'!$A6,'Official Medal Table'!$C:$C,'Each Gender Events'!AG$1,'Official Medal Table'!$E:$E,'Each Gender Events'!AG$2)*'Medal values'!$B$2
+ COUNTIFS('Official Medal Table'!$H:$H,'Each Gender Events'!$A6,'Official Medal Table'!$C:$C,'Each Gender Events'!AG$1,'Official Medal Table'!$E:$E,'Each Gender Events'!AG$2)*'Medal values'!$B$3
+ COUNTIFS('Official Medal Table'!$I:$I,'Each Gender Events'!$A6,'Official Medal Table'!$C:$C,'Each Gender Events'!AG$1,'Official Medal Table'!$E:$E,'Each Gender Events'!AG$2)*'Medal values'!$B$3
+ COUNTIFS('Official Medal Table'!$F:$F,'Each Gender Events'!$A6,'Official Medal Table'!$C:$C,'Each Gender Events'!AG$1,'Official Medal Table'!$E:$E,"Mixed")*'Medal values'!$B$1/2
+ COUNTIFS('Official Medal Table'!$G:$G,'Each Gender Events'!$A6,'Official Medal Table'!$C:$C,'Each Gender Events'!AG$1,'Official Medal Table'!$E:$E,"Mixed")*'Medal values'!$B$2/2
+ COUNTIFS('Official Medal Table'!$H:$H,'Each Gender Events'!$A6,'Official Medal Table'!$C:$C,'Each Gender Events'!AG$1,'Official Medal Table'!$E:$E,"Mixed")*'Medal values'!$B$3/2
+ COUNTIFS('Official Medal Table'!$I:$I,'Each Gender Events'!$A6,'Official Medal Table'!$C:$C,'Each Gender Events'!AG$1,'Official Medal Table'!$E:$E,"Mixed")*'Medal values'!$B$3/2</f>
        <v>0</v>
      </c>
      <c r="AH6">
        <f>COUNTIFS('Official Medal Table'!$F:$F,'Each Gender Events'!$A6,'Official Medal Table'!$C:$C,'Each Gender Events'!AH$1,'Official Medal Table'!$E:$E,'Each Gender Events'!AH$2)*'Medal values'!$B$1
+ COUNTIFS('Official Medal Table'!$G:$G,'Each Gender Events'!$A6,'Official Medal Table'!$C:$C,'Each Gender Events'!AH$1,'Official Medal Table'!$E:$E,'Each Gender Events'!AH$2)*'Medal values'!$B$2
+ COUNTIFS('Official Medal Table'!$H:$H,'Each Gender Events'!$A6,'Official Medal Table'!$C:$C,'Each Gender Events'!AH$1,'Official Medal Table'!$E:$E,'Each Gender Events'!AH$2)*'Medal values'!$B$3
+ COUNTIFS('Official Medal Table'!$I:$I,'Each Gender Events'!$A6,'Official Medal Table'!$C:$C,'Each Gender Events'!AH$1,'Official Medal Table'!$E:$E,'Each Gender Events'!AH$2)*'Medal values'!$B$3
+ COUNTIFS('Official Medal Table'!$F:$F,'Each Gender Events'!$A6,'Official Medal Table'!$C:$C,'Each Gender Events'!AH$1,'Official Medal Table'!$E:$E,"Mixed")*'Medal values'!$B$1/2
+ COUNTIFS('Official Medal Table'!$G:$G,'Each Gender Events'!$A6,'Official Medal Table'!$C:$C,'Each Gender Events'!AH$1,'Official Medal Table'!$E:$E,"Mixed")*'Medal values'!$B$2/2
+ COUNTIFS('Official Medal Table'!$H:$H,'Each Gender Events'!$A6,'Official Medal Table'!$C:$C,'Each Gender Events'!AH$1,'Official Medal Table'!$E:$E,"Mixed")*'Medal values'!$B$3/2
+ COUNTIFS('Official Medal Table'!$I:$I,'Each Gender Events'!$A6,'Official Medal Table'!$C:$C,'Each Gender Events'!AH$1,'Official Medal Table'!$E:$E,"Mixed")*'Medal values'!$B$3/2</f>
        <v>0</v>
      </c>
      <c r="AI6">
        <f>COUNTIFS('Official Medal Table'!$F:$F,'Each Gender Events'!$A6,'Official Medal Table'!$C:$C,'Each Gender Events'!AI$1,'Official Medal Table'!$E:$E,'Each Gender Events'!AI$2)*'Medal values'!$B$1
+ COUNTIFS('Official Medal Table'!$G:$G,'Each Gender Events'!$A6,'Official Medal Table'!$C:$C,'Each Gender Events'!AI$1,'Official Medal Table'!$E:$E,'Each Gender Events'!AI$2)*'Medal values'!$B$2
+ COUNTIFS('Official Medal Table'!$H:$H,'Each Gender Events'!$A6,'Official Medal Table'!$C:$C,'Each Gender Events'!AI$1,'Official Medal Table'!$E:$E,'Each Gender Events'!AI$2)*'Medal values'!$B$3
+ COUNTIFS('Official Medal Table'!$I:$I,'Each Gender Events'!$A6,'Official Medal Table'!$C:$C,'Each Gender Events'!AI$1,'Official Medal Table'!$E:$E,'Each Gender Events'!AI$2)*'Medal values'!$B$3
+ COUNTIFS('Official Medal Table'!$F:$F,'Each Gender Events'!$A6,'Official Medal Table'!$C:$C,'Each Gender Events'!AI$1,'Official Medal Table'!$E:$E,"Mixed")*'Medal values'!$B$1/2
+ COUNTIFS('Official Medal Table'!$G:$G,'Each Gender Events'!$A6,'Official Medal Table'!$C:$C,'Each Gender Events'!AI$1,'Official Medal Table'!$E:$E,"Mixed")*'Medal values'!$B$2/2
+ COUNTIFS('Official Medal Table'!$H:$H,'Each Gender Events'!$A6,'Official Medal Table'!$C:$C,'Each Gender Events'!AI$1,'Official Medal Table'!$E:$E,"Mixed")*'Medal values'!$B$3/2
+ COUNTIFS('Official Medal Table'!$I:$I,'Each Gender Events'!$A6,'Official Medal Table'!$C:$C,'Each Gender Events'!AI$1,'Official Medal Table'!$E:$E,"Mixed")*'Medal values'!$B$3/2</f>
        <v>0</v>
      </c>
      <c r="AJ6">
        <f>COUNTIFS('Official Medal Table'!$F:$F,'Each Gender Events'!$A6,'Official Medal Table'!$C:$C,'Each Gender Events'!AJ$1,'Official Medal Table'!$E:$E,'Each Gender Events'!AJ$2)*'Medal values'!$B$1
+ COUNTIFS('Official Medal Table'!$G:$G,'Each Gender Events'!$A6,'Official Medal Table'!$C:$C,'Each Gender Events'!AJ$1,'Official Medal Table'!$E:$E,'Each Gender Events'!AJ$2)*'Medal values'!$B$2
+ COUNTIFS('Official Medal Table'!$H:$H,'Each Gender Events'!$A6,'Official Medal Table'!$C:$C,'Each Gender Events'!AJ$1,'Official Medal Table'!$E:$E,'Each Gender Events'!AJ$2)*'Medal values'!$B$3
+ COUNTIFS('Official Medal Table'!$I:$I,'Each Gender Events'!$A6,'Official Medal Table'!$C:$C,'Each Gender Events'!AJ$1,'Official Medal Table'!$E:$E,'Each Gender Events'!AJ$2)*'Medal values'!$B$3
+ COUNTIFS('Official Medal Table'!$F:$F,'Each Gender Events'!$A6,'Official Medal Table'!$C:$C,'Each Gender Events'!AJ$1,'Official Medal Table'!$E:$E,"Mixed")*'Medal values'!$B$1/2
+ COUNTIFS('Official Medal Table'!$G:$G,'Each Gender Events'!$A6,'Official Medal Table'!$C:$C,'Each Gender Events'!AJ$1,'Official Medal Table'!$E:$E,"Mixed")*'Medal values'!$B$2/2
+ COUNTIFS('Official Medal Table'!$H:$H,'Each Gender Events'!$A6,'Official Medal Table'!$C:$C,'Each Gender Events'!AJ$1,'Official Medal Table'!$E:$E,"Mixed")*'Medal values'!$B$3/2
+ COUNTIFS('Official Medal Table'!$I:$I,'Each Gender Events'!$A6,'Official Medal Table'!$C:$C,'Each Gender Events'!AJ$1,'Official Medal Table'!$E:$E,"Mixed")*'Medal values'!$B$3/2</f>
        <v>0</v>
      </c>
      <c r="AK6">
        <f>COUNTIFS('Official Medal Table'!$F:$F,'Each Gender Events'!$A6,'Official Medal Table'!$C:$C,'Each Gender Events'!AK$1,'Official Medal Table'!$E:$E,'Each Gender Events'!AK$2)*'Medal values'!$B$1
+ COUNTIFS('Official Medal Table'!$G:$G,'Each Gender Events'!$A6,'Official Medal Table'!$C:$C,'Each Gender Events'!AK$1,'Official Medal Table'!$E:$E,'Each Gender Events'!AK$2)*'Medal values'!$B$2
+ COUNTIFS('Official Medal Table'!$H:$H,'Each Gender Events'!$A6,'Official Medal Table'!$C:$C,'Each Gender Events'!AK$1,'Official Medal Table'!$E:$E,'Each Gender Events'!AK$2)*'Medal values'!$B$3
+ COUNTIFS('Official Medal Table'!$I:$I,'Each Gender Events'!$A6,'Official Medal Table'!$C:$C,'Each Gender Events'!AK$1,'Official Medal Table'!$E:$E,'Each Gender Events'!AK$2)*'Medal values'!$B$3
+ COUNTIFS('Official Medal Table'!$F:$F,'Each Gender Events'!$A6,'Official Medal Table'!$C:$C,'Each Gender Events'!AK$1,'Official Medal Table'!$E:$E,"Mixed")*'Medal values'!$B$1/2
+ COUNTIFS('Official Medal Table'!$G:$G,'Each Gender Events'!$A6,'Official Medal Table'!$C:$C,'Each Gender Events'!AK$1,'Official Medal Table'!$E:$E,"Mixed")*'Medal values'!$B$2/2
+ COUNTIFS('Official Medal Table'!$H:$H,'Each Gender Events'!$A6,'Official Medal Table'!$C:$C,'Each Gender Events'!AK$1,'Official Medal Table'!$E:$E,"Mixed")*'Medal values'!$B$3/2
+ COUNTIFS('Official Medal Table'!$I:$I,'Each Gender Events'!$A6,'Official Medal Table'!$C:$C,'Each Gender Events'!AK$1,'Official Medal Table'!$E:$E,"Mixed")*'Medal values'!$B$3/2</f>
        <v>0</v>
      </c>
      <c r="AL6">
        <f>COUNTIFS('Official Medal Table'!$F:$F,'Each Gender Events'!$A6,'Official Medal Table'!$C:$C,'Each Gender Events'!AL$1,'Official Medal Table'!$E:$E,'Each Gender Events'!AL$2)*'Medal values'!$B$1
+ COUNTIFS('Official Medal Table'!$G:$G,'Each Gender Events'!$A6,'Official Medal Table'!$C:$C,'Each Gender Events'!AL$1,'Official Medal Table'!$E:$E,'Each Gender Events'!AL$2)*'Medal values'!$B$2
+ COUNTIFS('Official Medal Table'!$H:$H,'Each Gender Events'!$A6,'Official Medal Table'!$C:$C,'Each Gender Events'!AL$1,'Official Medal Table'!$E:$E,'Each Gender Events'!AL$2)*'Medal values'!$B$3
+ COUNTIFS('Official Medal Table'!$I:$I,'Each Gender Events'!$A6,'Official Medal Table'!$C:$C,'Each Gender Events'!AL$1,'Official Medal Table'!$E:$E,'Each Gender Events'!AL$2)*'Medal values'!$B$3
+ COUNTIFS('Official Medal Table'!$F:$F,'Each Gender Events'!$A6,'Official Medal Table'!$C:$C,'Each Gender Events'!AL$1,'Official Medal Table'!$E:$E,"Mixed")*'Medal values'!$B$1/2
+ COUNTIFS('Official Medal Table'!$G:$G,'Each Gender Events'!$A6,'Official Medal Table'!$C:$C,'Each Gender Events'!AL$1,'Official Medal Table'!$E:$E,"Mixed")*'Medal values'!$B$2/2
+ COUNTIFS('Official Medal Table'!$H:$H,'Each Gender Events'!$A6,'Official Medal Table'!$C:$C,'Each Gender Events'!AL$1,'Official Medal Table'!$E:$E,"Mixed")*'Medal values'!$B$3/2
+ COUNTIFS('Official Medal Table'!$I:$I,'Each Gender Events'!$A6,'Official Medal Table'!$C:$C,'Each Gender Events'!AL$1,'Official Medal Table'!$E:$E,"Mixed")*'Medal values'!$B$3/2</f>
        <v>0</v>
      </c>
      <c r="AM6">
        <f>COUNTIFS('Official Medal Table'!$F:$F,'Each Gender Events'!$A6,'Official Medal Table'!$C:$C,'Each Gender Events'!AM$1,'Official Medal Table'!$E:$E,'Each Gender Events'!AM$2)*'Medal values'!$B$1
+ COUNTIFS('Official Medal Table'!$G:$G,'Each Gender Events'!$A6,'Official Medal Table'!$C:$C,'Each Gender Events'!AM$1,'Official Medal Table'!$E:$E,'Each Gender Events'!AM$2)*'Medal values'!$B$2
+ COUNTIFS('Official Medal Table'!$H:$H,'Each Gender Events'!$A6,'Official Medal Table'!$C:$C,'Each Gender Events'!AM$1,'Official Medal Table'!$E:$E,'Each Gender Events'!AM$2)*'Medal values'!$B$3
+ COUNTIFS('Official Medal Table'!$I:$I,'Each Gender Events'!$A6,'Official Medal Table'!$C:$C,'Each Gender Events'!AM$1,'Official Medal Table'!$E:$E,'Each Gender Events'!AM$2)*'Medal values'!$B$3
+ COUNTIFS('Official Medal Table'!$F:$F,'Each Gender Events'!$A6,'Official Medal Table'!$C:$C,'Each Gender Events'!AM$1,'Official Medal Table'!$E:$E,"Mixed")*'Medal values'!$B$1/2
+ COUNTIFS('Official Medal Table'!$G:$G,'Each Gender Events'!$A6,'Official Medal Table'!$C:$C,'Each Gender Events'!AM$1,'Official Medal Table'!$E:$E,"Mixed")*'Medal values'!$B$2/2
+ COUNTIFS('Official Medal Table'!$H:$H,'Each Gender Events'!$A6,'Official Medal Table'!$C:$C,'Each Gender Events'!AM$1,'Official Medal Table'!$E:$E,"Mixed")*'Medal values'!$B$3/2
+ COUNTIFS('Official Medal Table'!$I:$I,'Each Gender Events'!$A6,'Official Medal Table'!$C:$C,'Each Gender Events'!AM$1,'Official Medal Table'!$E:$E,"Mixed")*'Medal values'!$B$3/2</f>
        <v>0</v>
      </c>
      <c r="AN6">
        <f>COUNTIFS('Official Medal Table'!$F:$F,'Each Gender Events'!$A6,'Official Medal Table'!$C:$C,'Each Gender Events'!AN$1,'Official Medal Table'!$E:$E,'Each Gender Events'!AN$2)*'Medal values'!$B$1
+ COUNTIFS('Official Medal Table'!$G:$G,'Each Gender Events'!$A6,'Official Medal Table'!$C:$C,'Each Gender Events'!AN$1,'Official Medal Table'!$E:$E,'Each Gender Events'!AN$2)*'Medal values'!$B$2
+ COUNTIFS('Official Medal Table'!$H:$H,'Each Gender Events'!$A6,'Official Medal Table'!$C:$C,'Each Gender Events'!AN$1,'Official Medal Table'!$E:$E,'Each Gender Events'!AN$2)*'Medal values'!$B$3
+ COUNTIFS('Official Medal Table'!$I:$I,'Each Gender Events'!$A6,'Official Medal Table'!$C:$C,'Each Gender Events'!AN$1,'Official Medal Table'!$E:$E,'Each Gender Events'!AN$2)*'Medal values'!$B$3
+ COUNTIFS('Official Medal Table'!$F:$F,'Each Gender Events'!$A6,'Official Medal Table'!$C:$C,'Each Gender Events'!AN$1,'Official Medal Table'!$E:$E,"Mixed")*'Medal values'!$B$1/2
+ COUNTIFS('Official Medal Table'!$G:$G,'Each Gender Events'!$A6,'Official Medal Table'!$C:$C,'Each Gender Events'!AN$1,'Official Medal Table'!$E:$E,"Mixed")*'Medal values'!$B$2/2
+ COUNTIFS('Official Medal Table'!$H:$H,'Each Gender Events'!$A6,'Official Medal Table'!$C:$C,'Each Gender Events'!AN$1,'Official Medal Table'!$E:$E,"Mixed")*'Medal values'!$B$3/2
+ COUNTIFS('Official Medal Table'!$I:$I,'Each Gender Events'!$A6,'Official Medal Table'!$C:$C,'Each Gender Events'!AN$1,'Official Medal Table'!$E:$E,"Mixed")*'Medal values'!$B$3/2</f>
        <v>0</v>
      </c>
      <c r="AO6">
        <f>COUNTIFS('Official Medal Table'!$F:$F,'Each Gender Events'!$A6,'Official Medal Table'!$C:$C,'Each Gender Events'!AO$1,'Official Medal Table'!$E:$E,'Each Gender Events'!AO$2)*'Medal values'!$B$1
+ COUNTIFS('Official Medal Table'!$G:$G,'Each Gender Events'!$A6,'Official Medal Table'!$C:$C,'Each Gender Events'!AO$1,'Official Medal Table'!$E:$E,'Each Gender Events'!AO$2)*'Medal values'!$B$2
+ COUNTIFS('Official Medal Table'!$H:$H,'Each Gender Events'!$A6,'Official Medal Table'!$C:$C,'Each Gender Events'!AO$1,'Official Medal Table'!$E:$E,'Each Gender Events'!AO$2)*'Medal values'!$B$3
+ COUNTIFS('Official Medal Table'!$I:$I,'Each Gender Events'!$A6,'Official Medal Table'!$C:$C,'Each Gender Events'!AO$1,'Official Medal Table'!$E:$E,'Each Gender Events'!AO$2)*'Medal values'!$B$3
+ COUNTIFS('Official Medal Table'!$F:$F,'Each Gender Events'!$A6,'Official Medal Table'!$C:$C,'Each Gender Events'!AO$1,'Official Medal Table'!$E:$E,"Mixed")*'Medal values'!$B$1/2
+ COUNTIFS('Official Medal Table'!$G:$G,'Each Gender Events'!$A6,'Official Medal Table'!$C:$C,'Each Gender Events'!AO$1,'Official Medal Table'!$E:$E,"Mixed")*'Medal values'!$B$2/2
+ COUNTIFS('Official Medal Table'!$H:$H,'Each Gender Events'!$A6,'Official Medal Table'!$C:$C,'Each Gender Events'!AO$1,'Official Medal Table'!$E:$E,"Mixed")*'Medal values'!$B$3/2
+ COUNTIFS('Official Medal Table'!$I:$I,'Each Gender Events'!$A6,'Official Medal Table'!$C:$C,'Each Gender Events'!AO$1,'Official Medal Table'!$E:$E,"Mixed")*'Medal values'!$B$3/2</f>
        <v>0</v>
      </c>
      <c r="AP6">
        <f>COUNTIFS('Official Medal Table'!$F:$F,'Each Gender Events'!$A6,'Official Medal Table'!$C:$C,'Each Gender Events'!AP$1,'Official Medal Table'!$E:$E,'Each Gender Events'!AP$2)*'Medal values'!$B$1
+ COUNTIFS('Official Medal Table'!$G:$G,'Each Gender Events'!$A6,'Official Medal Table'!$C:$C,'Each Gender Events'!AP$1,'Official Medal Table'!$E:$E,'Each Gender Events'!AP$2)*'Medal values'!$B$2
+ COUNTIFS('Official Medal Table'!$H:$H,'Each Gender Events'!$A6,'Official Medal Table'!$C:$C,'Each Gender Events'!AP$1,'Official Medal Table'!$E:$E,'Each Gender Events'!AP$2)*'Medal values'!$B$3
+ COUNTIFS('Official Medal Table'!$I:$I,'Each Gender Events'!$A6,'Official Medal Table'!$C:$C,'Each Gender Events'!AP$1,'Official Medal Table'!$E:$E,'Each Gender Events'!AP$2)*'Medal values'!$B$3
+ COUNTIFS('Official Medal Table'!$F:$F,'Each Gender Events'!$A6,'Official Medal Table'!$C:$C,'Each Gender Events'!AP$1,'Official Medal Table'!$E:$E,"Mixed")*'Medal values'!$B$1/2
+ COUNTIFS('Official Medal Table'!$G:$G,'Each Gender Events'!$A6,'Official Medal Table'!$C:$C,'Each Gender Events'!AP$1,'Official Medal Table'!$E:$E,"Mixed")*'Medal values'!$B$2/2
+ COUNTIFS('Official Medal Table'!$H:$H,'Each Gender Events'!$A6,'Official Medal Table'!$C:$C,'Each Gender Events'!AP$1,'Official Medal Table'!$E:$E,"Mixed")*'Medal values'!$B$3/2
+ COUNTIFS('Official Medal Table'!$I:$I,'Each Gender Events'!$A6,'Official Medal Table'!$C:$C,'Each Gender Events'!AP$1,'Official Medal Table'!$E:$E,"Mixed")*'Medal values'!$B$3/2</f>
        <v>0</v>
      </c>
      <c r="AQ6">
        <f>COUNTIFS('Official Medal Table'!$F:$F,'Each Gender Events'!$A6,'Official Medal Table'!$C:$C,'Each Gender Events'!AQ$1,'Official Medal Table'!$E:$E,'Each Gender Events'!AQ$2)*'Medal values'!$B$1
+ COUNTIFS('Official Medal Table'!$G:$G,'Each Gender Events'!$A6,'Official Medal Table'!$C:$C,'Each Gender Events'!AQ$1,'Official Medal Table'!$E:$E,'Each Gender Events'!AQ$2)*'Medal values'!$B$2
+ COUNTIFS('Official Medal Table'!$H:$H,'Each Gender Events'!$A6,'Official Medal Table'!$C:$C,'Each Gender Events'!AQ$1,'Official Medal Table'!$E:$E,'Each Gender Events'!AQ$2)*'Medal values'!$B$3
+ COUNTIFS('Official Medal Table'!$I:$I,'Each Gender Events'!$A6,'Official Medal Table'!$C:$C,'Each Gender Events'!AQ$1,'Official Medal Table'!$E:$E,'Each Gender Events'!AQ$2)*'Medal values'!$B$3
+ COUNTIFS('Official Medal Table'!$F:$F,'Each Gender Events'!$A6,'Official Medal Table'!$C:$C,'Each Gender Events'!AQ$1,'Official Medal Table'!$E:$E,"Mixed")*'Medal values'!$B$1/2
+ COUNTIFS('Official Medal Table'!$G:$G,'Each Gender Events'!$A6,'Official Medal Table'!$C:$C,'Each Gender Events'!AQ$1,'Official Medal Table'!$E:$E,"Mixed")*'Medal values'!$B$2/2
+ COUNTIFS('Official Medal Table'!$H:$H,'Each Gender Events'!$A6,'Official Medal Table'!$C:$C,'Each Gender Events'!AQ$1,'Official Medal Table'!$E:$E,"Mixed")*'Medal values'!$B$3/2
+ COUNTIFS('Official Medal Table'!$I:$I,'Each Gender Events'!$A6,'Official Medal Table'!$C:$C,'Each Gender Events'!AQ$1,'Official Medal Table'!$E:$E,"Mixed")*'Medal values'!$B$3/2</f>
        <v>0</v>
      </c>
      <c r="AR6">
        <f>COUNTIFS('Official Medal Table'!$F:$F,'Each Gender Events'!$A6,'Official Medal Table'!$C:$C,'Each Gender Events'!AR$1,'Official Medal Table'!$E:$E,'Each Gender Events'!AR$2)*'Medal values'!$B$1
+ COUNTIFS('Official Medal Table'!$G:$G,'Each Gender Events'!$A6,'Official Medal Table'!$C:$C,'Each Gender Events'!AR$1,'Official Medal Table'!$E:$E,'Each Gender Events'!AR$2)*'Medal values'!$B$2
+ COUNTIFS('Official Medal Table'!$H:$H,'Each Gender Events'!$A6,'Official Medal Table'!$C:$C,'Each Gender Events'!AR$1,'Official Medal Table'!$E:$E,'Each Gender Events'!AR$2)*'Medal values'!$B$3
+ COUNTIFS('Official Medal Table'!$I:$I,'Each Gender Events'!$A6,'Official Medal Table'!$C:$C,'Each Gender Events'!AR$1,'Official Medal Table'!$E:$E,'Each Gender Events'!AR$2)*'Medal values'!$B$3
+ COUNTIFS('Official Medal Table'!$F:$F,'Each Gender Events'!$A6,'Official Medal Table'!$C:$C,'Each Gender Events'!AR$1,'Official Medal Table'!$E:$E,"Mixed")*'Medal values'!$B$1/2
+ COUNTIFS('Official Medal Table'!$G:$G,'Each Gender Events'!$A6,'Official Medal Table'!$C:$C,'Each Gender Events'!AR$1,'Official Medal Table'!$E:$E,"Mixed")*'Medal values'!$B$2/2
+ COUNTIFS('Official Medal Table'!$H:$H,'Each Gender Events'!$A6,'Official Medal Table'!$C:$C,'Each Gender Events'!AR$1,'Official Medal Table'!$E:$E,"Mixed")*'Medal values'!$B$3/2
+ COUNTIFS('Official Medal Table'!$I:$I,'Each Gender Events'!$A6,'Official Medal Table'!$C:$C,'Each Gender Events'!AR$1,'Official Medal Table'!$E:$E,"Mixed")*'Medal values'!$B$3/2</f>
        <v>0</v>
      </c>
      <c r="AS6">
        <f>COUNTIFS('Official Medal Table'!$F:$F,'Each Gender Events'!$A6,'Official Medal Table'!$C:$C,'Each Gender Events'!AS$1,'Official Medal Table'!$E:$E,'Each Gender Events'!AS$2)*'Medal values'!$B$1
+ COUNTIFS('Official Medal Table'!$G:$G,'Each Gender Events'!$A6,'Official Medal Table'!$C:$C,'Each Gender Events'!AS$1,'Official Medal Table'!$E:$E,'Each Gender Events'!AS$2)*'Medal values'!$B$2
+ COUNTIFS('Official Medal Table'!$H:$H,'Each Gender Events'!$A6,'Official Medal Table'!$C:$C,'Each Gender Events'!AS$1,'Official Medal Table'!$E:$E,'Each Gender Events'!AS$2)*'Medal values'!$B$3
+ COUNTIFS('Official Medal Table'!$I:$I,'Each Gender Events'!$A6,'Official Medal Table'!$C:$C,'Each Gender Events'!AS$1,'Official Medal Table'!$E:$E,'Each Gender Events'!AS$2)*'Medal values'!$B$3
+ COUNTIFS('Official Medal Table'!$F:$F,'Each Gender Events'!$A6,'Official Medal Table'!$C:$C,'Each Gender Events'!AS$1,'Official Medal Table'!$E:$E,"Mixed")*'Medal values'!$B$1/2
+ COUNTIFS('Official Medal Table'!$G:$G,'Each Gender Events'!$A6,'Official Medal Table'!$C:$C,'Each Gender Events'!AS$1,'Official Medal Table'!$E:$E,"Mixed")*'Medal values'!$B$2/2
+ COUNTIFS('Official Medal Table'!$H:$H,'Each Gender Events'!$A6,'Official Medal Table'!$C:$C,'Each Gender Events'!AS$1,'Official Medal Table'!$E:$E,"Mixed")*'Medal values'!$B$3/2
+ COUNTIFS('Official Medal Table'!$I:$I,'Each Gender Events'!$A6,'Official Medal Table'!$C:$C,'Each Gender Events'!AS$1,'Official Medal Table'!$E:$E,"Mixed")*'Medal values'!$B$3/2</f>
        <v>0</v>
      </c>
      <c r="AT6">
        <f>COUNTIFS('Official Medal Table'!$F:$F,'Each Gender Events'!$A6,'Official Medal Table'!$C:$C,'Each Gender Events'!AT$1,'Official Medal Table'!$E:$E,'Each Gender Events'!AT$2)*'Medal values'!$B$1
+ COUNTIFS('Official Medal Table'!$G:$G,'Each Gender Events'!$A6,'Official Medal Table'!$C:$C,'Each Gender Events'!AT$1,'Official Medal Table'!$E:$E,'Each Gender Events'!AT$2)*'Medal values'!$B$2
+ COUNTIFS('Official Medal Table'!$H:$H,'Each Gender Events'!$A6,'Official Medal Table'!$C:$C,'Each Gender Events'!AT$1,'Official Medal Table'!$E:$E,'Each Gender Events'!AT$2)*'Medal values'!$B$3
+ COUNTIFS('Official Medal Table'!$I:$I,'Each Gender Events'!$A6,'Official Medal Table'!$C:$C,'Each Gender Events'!AT$1,'Official Medal Table'!$E:$E,'Each Gender Events'!AT$2)*'Medal values'!$B$3
+ COUNTIFS('Official Medal Table'!$F:$F,'Each Gender Events'!$A6,'Official Medal Table'!$C:$C,'Each Gender Events'!AT$1,'Official Medal Table'!$E:$E,"Mixed")*'Medal values'!$B$1/2
+ COUNTIFS('Official Medal Table'!$G:$G,'Each Gender Events'!$A6,'Official Medal Table'!$C:$C,'Each Gender Events'!AT$1,'Official Medal Table'!$E:$E,"Mixed")*'Medal values'!$B$2/2
+ COUNTIFS('Official Medal Table'!$H:$H,'Each Gender Events'!$A6,'Official Medal Table'!$C:$C,'Each Gender Events'!AT$1,'Official Medal Table'!$E:$E,"Mixed")*'Medal values'!$B$3/2
+ COUNTIFS('Official Medal Table'!$I:$I,'Each Gender Events'!$A6,'Official Medal Table'!$C:$C,'Each Gender Events'!AT$1,'Official Medal Table'!$E:$E,"Mixed")*'Medal values'!$B$3/2</f>
        <v>0</v>
      </c>
      <c r="AU6">
        <f>COUNTIFS('Official Medal Table'!$F:$F,'Each Gender Events'!$A6,'Official Medal Table'!$C:$C,'Each Gender Events'!AU$1,'Official Medal Table'!$E:$E,'Each Gender Events'!AU$2)*'Medal values'!$B$1
+ COUNTIFS('Official Medal Table'!$G:$G,'Each Gender Events'!$A6,'Official Medal Table'!$C:$C,'Each Gender Events'!AU$1,'Official Medal Table'!$E:$E,'Each Gender Events'!AU$2)*'Medal values'!$B$2
+ COUNTIFS('Official Medal Table'!$H:$H,'Each Gender Events'!$A6,'Official Medal Table'!$C:$C,'Each Gender Events'!AU$1,'Official Medal Table'!$E:$E,'Each Gender Events'!AU$2)*'Medal values'!$B$3
+ COUNTIFS('Official Medal Table'!$I:$I,'Each Gender Events'!$A6,'Official Medal Table'!$C:$C,'Each Gender Events'!AU$1,'Official Medal Table'!$E:$E,'Each Gender Events'!AU$2)*'Medal values'!$B$3
+ COUNTIFS('Official Medal Table'!$F:$F,'Each Gender Events'!$A6,'Official Medal Table'!$C:$C,'Each Gender Events'!AU$1,'Official Medal Table'!$E:$E,"Mixed")*'Medal values'!$B$1/2
+ COUNTIFS('Official Medal Table'!$G:$G,'Each Gender Events'!$A6,'Official Medal Table'!$C:$C,'Each Gender Events'!AU$1,'Official Medal Table'!$E:$E,"Mixed")*'Medal values'!$B$2/2
+ COUNTIFS('Official Medal Table'!$H:$H,'Each Gender Events'!$A6,'Official Medal Table'!$C:$C,'Each Gender Events'!AU$1,'Official Medal Table'!$E:$E,"Mixed")*'Medal values'!$B$3/2
+ COUNTIFS('Official Medal Table'!$I:$I,'Each Gender Events'!$A6,'Official Medal Table'!$C:$C,'Each Gender Events'!AU$1,'Official Medal Table'!$E:$E,"Mixed")*'Medal values'!$B$3/2</f>
        <v>0</v>
      </c>
      <c r="AV6">
        <f>COUNTIFS('Official Medal Table'!$F:$F,'Each Gender Events'!$A6,'Official Medal Table'!$C:$C,'Each Gender Events'!AV$1,'Official Medal Table'!$E:$E,'Each Gender Events'!AV$2)*'Medal values'!$B$1
+ COUNTIFS('Official Medal Table'!$G:$G,'Each Gender Events'!$A6,'Official Medal Table'!$C:$C,'Each Gender Events'!AV$1,'Official Medal Table'!$E:$E,'Each Gender Events'!AV$2)*'Medal values'!$B$2
+ COUNTIFS('Official Medal Table'!$H:$H,'Each Gender Events'!$A6,'Official Medal Table'!$C:$C,'Each Gender Events'!AV$1,'Official Medal Table'!$E:$E,'Each Gender Events'!AV$2)*'Medal values'!$B$3
+ COUNTIFS('Official Medal Table'!$I:$I,'Each Gender Events'!$A6,'Official Medal Table'!$C:$C,'Each Gender Events'!AV$1,'Official Medal Table'!$E:$E,'Each Gender Events'!AV$2)*'Medal values'!$B$3
+ COUNTIFS('Official Medal Table'!$F:$F,'Each Gender Events'!$A6,'Official Medal Table'!$C:$C,'Each Gender Events'!AV$1,'Official Medal Table'!$E:$E,"Mixed")*'Medal values'!$B$1/2
+ COUNTIFS('Official Medal Table'!$G:$G,'Each Gender Events'!$A6,'Official Medal Table'!$C:$C,'Each Gender Events'!AV$1,'Official Medal Table'!$E:$E,"Mixed")*'Medal values'!$B$2/2
+ COUNTIFS('Official Medal Table'!$H:$H,'Each Gender Events'!$A6,'Official Medal Table'!$C:$C,'Each Gender Events'!AV$1,'Official Medal Table'!$E:$E,"Mixed")*'Medal values'!$B$3/2
+ COUNTIFS('Official Medal Table'!$I:$I,'Each Gender Events'!$A6,'Official Medal Table'!$C:$C,'Each Gender Events'!AV$1,'Official Medal Table'!$E:$E,"Mixed")*'Medal values'!$B$3/2</f>
        <v>0</v>
      </c>
      <c r="AW6">
        <f>COUNTIFS('Official Medal Table'!$F:$F,'Each Gender Events'!$A6,'Official Medal Table'!$C:$C,'Each Gender Events'!AW$1,'Official Medal Table'!$E:$E,'Each Gender Events'!AW$2)*'Medal values'!$B$1
+ COUNTIFS('Official Medal Table'!$G:$G,'Each Gender Events'!$A6,'Official Medal Table'!$C:$C,'Each Gender Events'!AW$1,'Official Medal Table'!$E:$E,'Each Gender Events'!AW$2)*'Medal values'!$B$2
+ COUNTIFS('Official Medal Table'!$H:$H,'Each Gender Events'!$A6,'Official Medal Table'!$C:$C,'Each Gender Events'!AW$1,'Official Medal Table'!$E:$E,'Each Gender Events'!AW$2)*'Medal values'!$B$3
+ COUNTIFS('Official Medal Table'!$I:$I,'Each Gender Events'!$A6,'Official Medal Table'!$C:$C,'Each Gender Events'!AW$1,'Official Medal Table'!$E:$E,'Each Gender Events'!AW$2)*'Medal values'!$B$3
+ COUNTIFS('Official Medal Table'!$F:$F,'Each Gender Events'!$A6,'Official Medal Table'!$C:$C,'Each Gender Events'!AW$1,'Official Medal Table'!$E:$E,"Mixed")*'Medal values'!$B$1/2
+ COUNTIFS('Official Medal Table'!$G:$G,'Each Gender Events'!$A6,'Official Medal Table'!$C:$C,'Each Gender Events'!AW$1,'Official Medal Table'!$E:$E,"Mixed")*'Medal values'!$B$2/2
+ COUNTIFS('Official Medal Table'!$H:$H,'Each Gender Events'!$A6,'Official Medal Table'!$C:$C,'Each Gender Events'!AW$1,'Official Medal Table'!$E:$E,"Mixed")*'Medal values'!$B$3/2
+ COUNTIFS('Official Medal Table'!$I:$I,'Each Gender Events'!$A6,'Official Medal Table'!$C:$C,'Each Gender Events'!AW$1,'Official Medal Table'!$E:$E,"Mixed")*'Medal values'!$B$3/2</f>
        <v>0</v>
      </c>
      <c r="AX6">
        <f>COUNTIFS('Official Medal Table'!$F:$F,'Each Gender Events'!$A6,'Official Medal Table'!$C:$C,'Each Gender Events'!AX$1,'Official Medal Table'!$E:$E,'Each Gender Events'!AX$2)*'Medal values'!$B$1
+ COUNTIFS('Official Medal Table'!$G:$G,'Each Gender Events'!$A6,'Official Medal Table'!$C:$C,'Each Gender Events'!AX$1,'Official Medal Table'!$E:$E,'Each Gender Events'!AX$2)*'Medal values'!$B$2
+ COUNTIFS('Official Medal Table'!$H:$H,'Each Gender Events'!$A6,'Official Medal Table'!$C:$C,'Each Gender Events'!AX$1,'Official Medal Table'!$E:$E,'Each Gender Events'!AX$2)*'Medal values'!$B$3
+ COUNTIFS('Official Medal Table'!$I:$I,'Each Gender Events'!$A6,'Official Medal Table'!$C:$C,'Each Gender Events'!AX$1,'Official Medal Table'!$E:$E,'Each Gender Events'!AX$2)*'Medal values'!$B$3
+ COUNTIFS('Official Medal Table'!$F:$F,'Each Gender Events'!$A6,'Official Medal Table'!$C:$C,'Each Gender Events'!AX$1,'Official Medal Table'!$E:$E,"Mixed")*'Medal values'!$B$1/2
+ COUNTIFS('Official Medal Table'!$G:$G,'Each Gender Events'!$A6,'Official Medal Table'!$C:$C,'Each Gender Events'!AX$1,'Official Medal Table'!$E:$E,"Mixed")*'Medal values'!$B$2/2
+ COUNTIFS('Official Medal Table'!$H:$H,'Each Gender Events'!$A6,'Official Medal Table'!$C:$C,'Each Gender Events'!AX$1,'Official Medal Table'!$E:$E,"Mixed")*'Medal values'!$B$3/2
+ COUNTIFS('Official Medal Table'!$I:$I,'Each Gender Events'!$A6,'Official Medal Table'!$C:$C,'Each Gender Events'!AX$1,'Official Medal Table'!$E:$E,"Mixed")*'Medal values'!$B$3/2</f>
        <v>0</v>
      </c>
      <c r="AY6">
        <f>COUNTIFS('Official Medal Table'!$F:$F,'Each Gender Events'!$A6,'Official Medal Table'!$C:$C,'Each Gender Events'!AY$1,'Official Medal Table'!$E:$E,'Each Gender Events'!AY$2)*'Medal values'!$B$1
+ COUNTIFS('Official Medal Table'!$G:$G,'Each Gender Events'!$A6,'Official Medal Table'!$C:$C,'Each Gender Events'!AY$1,'Official Medal Table'!$E:$E,'Each Gender Events'!AY$2)*'Medal values'!$B$2
+ COUNTIFS('Official Medal Table'!$H:$H,'Each Gender Events'!$A6,'Official Medal Table'!$C:$C,'Each Gender Events'!AY$1,'Official Medal Table'!$E:$E,'Each Gender Events'!AY$2)*'Medal values'!$B$3
+ COUNTIFS('Official Medal Table'!$I:$I,'Each Gender Events'!$A6,'Official Medal Table'!$C:$C,'Each Gender Events'!AY$1,'Official Medal Table'!$E:$E,'Each Gender Events'!AY$2)*'Medal values'!$B$3
+ COUNTIFS('Official Medal Table'!$F:$F,'Each Gender Events'!$A6,'Official Medal Table'!$C:$C,'Each Gender Events'!AY$1,'Official Medal Table'!$E:$E,"Mixed")*'Medal values'!$B$1/2
+ COUNTIFS('Official Medal Table'!$G:$G,'Each Gender Events'!$A6,'Official Medal Table'!$C:$C,'Each Gender Events'!AY$1,'Official Medal Table'!$E:$E,"Mixed")*'Medal values'!$B$2/2
+ COUNTIFS('Official Medal Table'!$H:$H,'Each Gender Events'!$A6,'Official Medal Table'!$C:$C,'Each Gender Events'!AY$1,'Official Medal Table'!$E:$E,"Mixed")*'Medal values'!$B$3/2
+ COUNTIFS('Official Medal Table'!$I:$I,'Each Gender Events'!$A6,'Official Medal Table'!$C:$C,'Each Gender Events'!AY$1,'Official Medal Table'!$E:$E,"Mixed")*'Medal values'!$B$3/2</f>
        <v>0</v>
      </c>
      <c r="AZ6">
        <f>COUNTIFS('Official Medal Table'!$F:$F,'Each Gender Events'!$A6,'Official Medal Table'!$C:$C,'Each Gender Events'!AZ$1,'Official Medal Table'!$E:$E,'Each Gender Events'!AZ$2)*'Medal values'!$B$1
+ COUNTIFS('Official Medal Table'!$G:$G,'Each Gender Events'!$A6,'Official Medal Table'!$C:$C,'Each Gender Events'!AZ$1,'Official Medal Table'!$E:$E,'Each Gender Events'!AZ$2)*'Medal values'!$B$2
+ COUNTIFS('Official Medal Table'!$H:$H,'Each Gender Events'!$A6,'Official Medal Table'!$C:$C,'Each Gender Events'!AZ$1,'Official Medal Table'!$E:$E,'Each Gender Events'!AZ$2)*'Medal values'!$B$3
+ COUNTIFS('Official Medal Table'!$I:$I,'Each Gender Events'!$A6,'Official Medal Table'!$C:$C,'Each Gender Events'!AZ$1,'Official Medal Table'!$E:$E,'Each Gender Events'!AZ$2)*'Medal values'!$B$3
+ COUNTIFS('Official Medal Table'!$F:$F,'Each Gender Events'!$A6,'Official Medal Table'!$C:$C,'Each Gender Events'!AZ$1,'Official Medal Table'!$E:$E,"Mixed")*'Medal values'!$B$1/2
+ COUNTIFS('Official Medal Table'!$G:$G,'Each Gender Events'!$A6,'Official Medal Table'!$C:$C,'Each Gender Events'!AZ$1,'Official Medal Table'!$E:$E,"Mixed")*'Medal values'!$B$2/2
+ COUNTIFS('Official Medal Table'!$H:$H,'Each Gender Events'!$A6,'Official Medal Table'!$C:$C,'Each Gender Events'!AZ$1,'Official Medal Table'!$E:$E,"Mixed")*'Medal values'!$B$3/2
+ COUNTIFS('Official Medal Table'!$I:$I,'Each Gender Events'!$A6,'Official Medal Table'!$C:$C,'Each Gender Events'!AZ$1,'Official Medal Table'!$E:$E,"Mixed")*'Medal values'!$B$3/2</f>
        <v>0</v>
      </c>
      <c r="BA6">
        <f>COUNTIFS('Official Medal Table'!$F:$F,'Each Gender Events'!$A6,'Official Medal Table'!$C:$C,'Each Gender Events'!BA$1,'Official Medal Table'!$E:$E,'Each Gender Events'!BA$2)*'Medal values'!$B$1
+ COUNTIFS('Official Medal Table'!$G:$G,'Each Gender Events'!$A6,'Official Medal Table'!$C:$C,'Each Gender Events'!BA$1,'Official Medal Table'!$E:$E,'Each Gender Events'!BA$2)*'Medal values'!$B$2
+ COUNTIFS('Official Medal Table'!$H:$H,'Each Gender Events'!$A6,'Official Medal Table'!$C:$C,'Each Gender Events'!BA$1,'Official Medal Table'!$E:$E,'Each Gender Events'!BA$2)*'Medal values'!$B$3
+ COUNTIFS('Official Medal Table'!$I:$I,'Each Gender Events'!$A6,'Official Medal Table'!$C:$C,'Each Gender Events'!BA$1,'Official Medal Table'!$E:$E,'Each Gender Events'!BA$2)*'Medal values'!$B$3
+ COUNTIFS('Official Medal Table'!$F:$F,'Each Gender Events'!$A6,'Official Medal Table'!$C:$C,'Each Gender Events'!BA$1,'Official Medal Table'!$E:$E,"Mixed")*'Medal values'!$B$1/2
+ COUNTIFS('Official Medal Table'!$G:$G,'Each Gender Events'!$A6,'Official Medal Table'!$C:$C,'Each Gender Events'!BA$1,'Official Medal Table'!$E:$E,"Mixed")*'Medal values'!$B$2/2
+ COUNTIFS('Official Medal Table'!$H:$H,'Each Gender Events'!$A6,'Official Medal Table'!$C:$C,'Each Gender Events'!BA$1,'Official Medal Table'!$E:$E,"Mixed")*'Medal values'!$B$3/2
+ COUNTIFS('Official Medal Table'!$I:$I,'Each Gender Events'!$A6,'Official Medal Table'!$C:$C,'Each Gender Events'!BA$1,'Official Medal Table'!$E:$E,"Mixed")*'Medal values'!$B$3/2</f>
        <v>0</v>
      </c>
      <c r="BB6">
        <f>COUNTIFS('Official Medal Table'!$F:$F,'Each Gender Events'!$A6,'Official Medal Table'!$C:$C,'Each Gender Events'!BB$1,'Official Medal Table'!$E:$E,'Each Gender Events'!BB$2)*'Medal values'!$B$1
+ COUNTIFS('Official Medal Table'!$G:$G,'Each Gender Events'!$A6,'Official Medal Table'!$C:$C,'Each Gender Events'!BB$1,'Official Medal Table'!$E:$E,'Each Gender Events'!BB$2)*'Medal values'!$B$2
+ COUNTIFS('Official Medal Table'!$H:$H,'Each Gender Events'!$A6,'Official Medal Table'!$C:$C,'Each Gender Events'!BB$1,'Official Medal Table'!$E:$E,'Each Gender Events'!BB$2)*'Medal values'!$B$3
+ COUNTIFS('Official Medal Table'!$I:$I,'Each Gender Events'!$A6,'Official Medal Table'!$C:$C,'Each Gender Events'!BB$1,'Official Medal Table'!$E:$E,'Each Gender Events'!BB$2)*'Medal values'!$B$3
+ COUNTIFS('Official Medal Table'!$F:$F,'Each Gender Events'!$A6,'Official Medal Table'!$C:$C,'Each Gender Events'!BB$1,'Official Medal Table'!$E:$E,"Mixed")*'Medal values'!$B$1/2
+ COUNTIFS('Official Medal Table'!$G:$G,'Each Gender Events'!$A6,'Official Medal Table'!$C:$C,'Each Gender Events'!BB$1,'Official Medal Table'!$E:$E,"Mixed")*'Medal values'!$B$2/2
+ COUNTIFS('Official Medal Table'!$H:$H,'Each Gender Events'!$A6,'Official Medal Table'!$C:$C,'Each Gender Events'!BB$1,'Official Medal Table'!$E:$E,"Mixed")*'Medal values'!$B$3/2
+ COUNTIFS('Official Medal Table'!$I:$I,'Each Gender Events'!$A6,'Official Medal Table'!$C:$C,'Each Gender Events'!BB$1,'Official Medal Table'!$E:$E,"Mixed")*'Medal values'!$B$3/2</f>
        <v>0</v>
      </c>
      <c r="BC6">
        <f>COUNTIFS('Official Medal Table'!$F:$F,'Each Gender Events'!$A6,'Official Medal Table'!$C:$C,'Each Gender Events'!BC$1,'Official Medal Table'!$E:$E,'Each Gender Events'!BC$2)*'Medal values'!$B$1
+ COUNTIFS('Official Medal Table'!$G:$G,'Each Gender Events'!$A6,'Official Medal Table'!$C:$C,'Each Gender Events'!BC$1,'Official Medal Table'!$E:$E,'Each Gender Events'!BC$2)*'Medal values'!$B$2
+ COUNTIFS('Official Medal Table'!$H:$H,'Each Gender Events'!$A6,'Official Medal Table'!$C:$C,'Each Gender Events'!BC$1,'Official Medal Table'!$E:$E,'Each Gender Events'!BC$2)*'Medal values'!$B$3
+ COUNTIFS('Official Medal Table'!$I:$I,'Each Gender Events'!$A6,'Official Medal Table'!$C:$C,'Each Gender Events'!BC$1,'Official Medal Table'!$E:$E,'Each Gender Events'!BC$2)*'Medal values'!$B$3
+ COUNTIFS('Official Medal Table'!$F:$F,'Each Gender Events'!$A6,'Official Medal Table'!$C:$C,'Each Gender Events'!BC$1,'Official Medal Table'!$E:$E,"Mixed")*'Medal values'!$B$1/2
+ COUNTIFS('Official Medal Table'!$G:$G,'Each Gender Events'!$A6,'Official Medal Table'!$C:$C,'Each Gender Events'!BC$1,'Official Medal Table'!$E:$E,"Mixed")*'Medal values'!$B$2/2
+ COUNTIFS('Official Medal Table'!$H:$H,'Each Gender Events'!$A6,'Official Medal Table'!$C:$C,'Each Gender Events'!BC$1,'Official Medal Table'!$E:$E,"Mixed")*'Medal values'!$B$3/2
+ COUNTIFS('Official Medal Table'!$I:$I,'Each Gender Events'!$A6,'Official Medal Table'!$C:$C,'Each Gender Events'!BC$1,'Official Medal Table'!$E:$E,"Mixed")*'Medal values'!$B$3/2</f>
        <v>0</v>
      </c>
      <c r="BD6">
        <f>COUNTIFS('Official Medal Table'!$F:$F,'Each Gender Events'!$A6,'Official Medal Table'!$C:$C,'Each Gender Events'!BD$1,'Official Medal Table'!$E:$E,'Each Gender Events'!BD$2)*'Medal values'!$B$1
+ COUNTIFS('Official Medal Table'!$G:$G,'Each Gender Events'!$A6,'Official Medal Table'!$C:$C,'Each Gender Events'!BD$1,'Official Medal Table'!$E:$E,'Each Gender Events'!BD$2)*'Medal values'!$B$2
+ COUNTIFS('Official Medal Table'!$H:$H,'Each Gender Events'!$A6,'Official Medal Table'!$C:$C,'Each Gender Events'!BD$1,'Official Medal Table'!$E:$E,'Each Gender Events'!BD$2)*'Medal values'!$B$3
+ COUNTIFS('Official Medal Table'!$I:$I,'Each Gender Events'!$A6,'Official Medal Table'!$C:$C,'Each Gender Events'!BD$1,'Official Medal Table'!$E:$E,'Each Gender Events'!BD$2)*'Medal values'!$B$3
+ COUNTIFS('Official Medal Table'!$F:$F,'Each Gender Events'!$A6,'Official Medal Table'!$C:$C,'Each Gender Events'!BD$1,'Official Medal Table'!$E:$E,"Mixed")*'Medal values'!$B$1/2
+ COUNTIFS('Official Medal Table'!$G:$G,'Each Gender Events'!$A6,'Official Medal Table'!$C:$C,'Each Gender Events'!BD$1,'Official Medal Table'!$E:$E,"Mixed")*'Medal values'!$B$2/2
+ COUNTIFS('Official Medal Table'!$H:$H,'Each Gender Events'!$A6,'Official Medal Table'!$C:$C,'Each Gender Events'!BD$1,'Official Medal Table'!$E:$E,"Mixed")*'Medal values'!$B$3/2
+ COUNTIFS('Official Medal Table'!$I:$I,'Each Gender Events'!$A6,'Official Medal Table'!$C:$C,'Each Gender Events'!BD$1,'Official Medal Table'!$E:$E,"Mixed")*'Medal values'!$B$3/2</f>
        <v>0</v>
      </c>
      <c r="BE6">
        <f>COUNTIFS('Official Medal Table'!$F:$F,'Each Gender Events'!$A6,'Official Medal Table'!$C:$C,'Each Gender Events'!BE$1,'Official Medal Table'!$E:$E,'Each Gender Events'!BE$2)*'Medal values'!$B$1
+ COUNTIFS('Official Medal Table'!$G:$G,'Each Gender Events'!$A6,'Official Medal Table'!$C:$C,'Each Gender Events'!BE$1,'Official Medal Table'!$E:$E,'Each Gender Events'!BE$2)*'Medal values'!$B$2
+ COUNTIFS('Official Medal Table'!$H:$H,'Each Gender Events'!$A6,'Official Medal Table'!$C:$C,'Each Gender Events'!BE$1,'Official Medal Table'!$E:$E,'Each Gender Events'!BE$2)*'Medal values'!$B$3
+ COUNTIFS('Official Medal Table'!$I:$I,'Each Gender Events'!$A6,'Official Medal Table'!$C:$C,'Each Gender Events'!BE$1,'Official Medal Table'!$E:$E,'Each Gender Events'!BE$2)*'Medal values'!$B$3
+ COUNTIFS('Official Medal Table'!$F:$F,'Each Gender Events'!$A6,'Official Medal Table'!$C:$C,'Each Gender Events'!BE$1,'Official Medal Table'!$E:$E,"Mixed")*'Medal values'!$B$1/2
+ COUNTIFS('Official Medal Table'!$G:$G,'Each Gender Events'!$A6,'Official Medal Table'!$C:$C,'Each Gender Events'!BE$1,'Official Medal Table'!$E:$E,"Mixed")*'Medal values'!$B$2/2
+ COUNTIFS('Official Medal Table'!$H:$H,'Each Gender Events'!$A6,'Official Medal Table'!$C:$C,'Each Gender Events'!BE$1,'Official Medal Table'!$E:$E,"Mixed")*'Medal values'!$B$3/2
+ COUNTIFS('Official Medal Table'!$I:$I,'Each Gender Events'!$A6,'Official Medal Table'!$C:$C,'Each Gender Events'!BE$1,'Official Medal Table'!$E:$E,"Mixed")*'Medal values'!$B$3/2</f>
        <v>0</v>
      </c>
      <c r="BF6">
        <f>COUNTIFS('Official Medal Table'!$F:$F,'Each Gender Events'!$A6,'Official Medal Table'!$C:$C,'Each Gender Events'!BF$1,'Official Medal Table'!$E:$E,'Each Gender Events'!BF$2)*'Medal values'!$B$1
+ COUNTIFS('Official Medal Table'!$G:$G,'Each Gender Events'!$A6,'Official Medal Table'!$C:$C,'Each Gender Events'!BF$1,'Official Medal Table'!$E:$E,'Each Gender Events'!BF$2)*'Medal values'!$B$2
+ COUNTIFS('Official Medal Table'!$H:$H,'Each Gender Events'!$A6,'Official Medal Table'!$C:$C,'Each Gender Events'!BF$1,'Official Medal Table'!$E:$E,'Each Gender Events'!BF$2)*'Medal values'!$B$3
+ COUNTIFS('Official Medal Table'!$I:$I,'Each Gender Events'!$A6,'Official Medal Table'!$C:$C,'Each Gender Events'!BF$1,'Official Medal Table'!$E:$E,'Each Gender Events'!BF$2)*'Medal values'!$B$3
+ COUNTIFS('Official Medal Table'!$F:$F,'Each Gender Events'!$A6,'Official Medal Table'!$C:$C,'Each Gender Events'!BF$1,'Official Medal Table'!$E:$E,"Mixed")*'Medal values'!$B$1/2
+ COUNTIFS('Official Medal Table'!$G:$G,'Each Gender Events'!$A6,'Official Medal Table'!$C:$C,'Each Gender Events'!BF$1,'Official Medal Table'!$E:$E,"Mixed")*'Medal values'!$B$2/2
+ COUNTIFS('Official Medal Table'!$H:$H,'Each Gender Events'!$A6,'Official Medal Table'!$C:$C,'Each Gender Events'!BF$1,'Official Medal Table'!$E:$E,"Mixed")*'Medal values'!$B$3/2
+ COUNTIFS('Official Medal Table'!$I:$I,'Each Gender Events'!$A6,'Official Medal Table'!$C:$C,'Each Gender Events'!BF$1,'Official Medal Table'!$E:$E,"Mixed")*'Medal values'!$B$3/2</f>
        <v>0</v>
      </c>
      <c r="BG6">
        <f>COUNTIFS('Official Medal Table'!$F:$F,'Each Gender Events'!$A6,'Official Medal Table'!$C:$C,'Each Gender Events'!BG$1,'Official Medal Table'!$E:$E,'Each Gender Events'!BG$2)*'Medal values'!$B$1
+ COUNTIFS('Official Medal Table'!$G:$G,'Each Gender Events'!$A6,'Official Medal Table'!$C:$C,'Each Gender Events'!BG$1,'Official Medal Table'!$E:$E,'Each Gender Events'!BG$2)*'Medal values'!$B$2
+ COUNTIFS('Official Medal Table'!$H:$H,'Each Gender Events'!$A6,'Official Medal Table'!$C:$C,'Each Gender Events'!BG$1,'Official Medal Table'!$E:$E,'Each Gender Events'!BG$2)*'Medal values'!$B$3
+ COUNTIFS('Official Medal Table'!$I:$I,'Each Gender Events'!$A6,'Official Medal Table'!$C:$C,'Each Gender Events'!BG$1,'Official Medal Table'!$E:$E,'Each Gender Events'!BG$2)*'Medal values'!$B$3
+ COUNTIFS('Official Medal Table'!$F:$F,'Each Gender Events'!$A6,'Official Medal Table'!$C:$C,'Each Gender Events'!BG$1,'Official Medal Table'!$E:$E,"Mixed")*'Medal values'!$B$1/2
+ COUNTIFS('Official Medal Table'!$G:$G,'Each Gender Events'!$A6,'Official Medal Table'!$C:$C,'Each Gender Events'!BG$1,'Official Medal Table'!$E:$E,"Mixed")*'Medal values'!$B$2/2
+ COUNTIFS('Official Medal Table'!$H:$H,'Each Gender Events'!$A6,'Official Medal Table'!$C:$C,'Each Gender Events'!BG$1,'Official Medal Table'!$E:$E,"Mixed")*'Medal values'!$B$3/2
+ COUNTIFS('Official Medal Table'!$I:$I,'Each Gender Events'!$A6,'Official Medal Table'!$C:$C,'Each Gender Events'!BG$1,'Official Medal Table'!$E:$E,"Mixed")*'Medal values'!$B$3/2</f>
        <v>0</v>
      </c>
      <c r="BH6">
        <f>COUNTIFS('Official Medal Table'!$F:$F,'Each Gender Events'!$A6,'Official Medal Table'!$C:$C,'Each Gender Events'!BH$1,'Official Medal Table'!$E:$E,'Each Gender Events'!BH$2)*'Medal values'!$B$1
+ COUNTIFS('Official Medal Table'!$G:$G,'Each Gender Events'!$A6,'Official Medal Table'!$C:$C,'Each Gender Events'!BH$1,'Official Medal Table'!$E:$E,'Each Gender Events'!BH$2)*'Medal values'!$B$2
+ COUNTIFS('Official Medal Table'!$H:$H,'Each Gender Events'!$A6,'Official Medal Table'!$C:$C,'Each Gender Events'!BH$1,'Official Medal Table'!$E:$E,'Each Gender Events'!BH$2)*'Medal values'!$B$3
+ COUNTIFS('Official Medal Table'!$I:$I,'Each Gender Events'!$A6,'Official Medal Table'!$C:$C,'Each Gender Events'!BH$1,'Official Medal Table'!$E:$E,'Each Gender Events'!BH$2)*'Medal values'!$B$3
+ COUNTIFS('Official Medal Table'!$F:$F,'Each Gender Events'!$A6,'Official Medal Table'!$C:$C,'Each Gender Events'!BH$1,'Official Medal Table'!$E:$E,"Mixed")*'Medal values'!$B$1/2
+ COUNTIFS('Official Medal Table'!$G:$G,'Each Gender Events'!$A6,'Official Medal Table'!$C:$C,'Each Gender Events'!BH$1,'Official Medal Table'!$E:$E,"Mixed")*'Medal values'!$B$2/2
+ COUNTIFS('Official Medal Table'!$H:$H,'Each Gender Events'!$A6,'Official Medal Table'!$C:$C,'Each Gender Events'!BH$1,'Official Medal Table'!$E:$E,"Mixed")*'Medal values'!$B$3/2
+ COUNTIFS('Official Medal Table'!$I:$I,'Each Gender Events'!$A6,'Official Medal Table'!$C:$C,'Each Gender Events'!BH$1,'Official Medal Table'!$E:$E,"Mixed")*'Medal values'!$B$3/2</f>
        <v>0</v>
      </c>
      <c r="BI6">
        <f>COUNTIFS('Official Medal Table'!$F:$F,'Each Gender Events'!$A6,'Official Medal Table'!$C:$C,'Each Gender Events'!BI$1,'Official Medal Table'!$E:$E,'Each Gender Events'!BI$2)*'Medal values'!$B$1
+ COUNTIFS('Official Medal Table'!$G:$G,'Each Gender Events'!$A6,'Official Medal Table'!$C:$C,'Each Gender Events'!BI$1,'Official Medal Table'!$E:$E,'Each Gender Events'!BI$2)*'Medal values'!$B$2
+ COUNTIFS('Official Medal Table'!$H:$H,'Each Gender Events'!$A6,'Official Medal Table'!$C:$C,'Each Gender Events'!BI$1,'Official Medal Table'!$E:$E,'Each Gender Events'!BI$2)*'Medal values'!$B$3
+ COUNTIFS('Official Medal Table'!$I:$I,'Each Gender Events'!$A6,'Official Medal Table'!$C:$C,'Each Gender Events'!BI$1,'Official Medal Table'!$E:$E,'Each Gender Events'!BI$2)*'Medal values'!$B$3
+ COUNTIFS('Official Medal Table'!$F:$F,'Each Gender Events'!$A6,'Official Medal Table'!$C:$C,'Each Gender Events'!BI$1,'Official Medal Table'!$E:$E,"Mixed")*'Medal values'!$B$1/2
+ COUNTIFS('Official Medal Table'!$G:$G,'Each Gender Events'!$A6,'Official Medal Table'!$C:$C,'Each Gender Events'!BI$1,'Official Medal Table'!$E:$E,"Mixed")*'Medal values'!$B$2/2
+ COUNTIFS('Official Medal Table'!$H:$H,'Each Gender Events'!$A6,'Official Medal Table'!$C:$C,'Each Gender Events'!BI$1,'Official Medal Table'!$E:$E,"Mixed")*'Medal values'!$B$3/2
+ COUNTIFS('Official Medal Table'!$I:$I,'Each Gender Events'!$A6,'Official Medal Table'!$C:$C,'Each Gender Events'!BI$1,'Official Medal Table'!$E:$E,"Mixed")*'Medal values'!$B$3/2</f>
        <v>0</v>
      </c>
      <c r="BJ6">
        <f>COUNTIFS('Official Medal Table'!$F:$F,'Each Gender Events'!$A6,'Official Medal Table'!$C:$C,'Each Gender Events'!BJ$1,'Official Medal Table'!$E:$E,'Each Gender Events'!BJ$2)*'Medal values'!$B$1
+ COUNTIFS('Official Medal Table'!$G:$G,'Each Gender Events'!$A6,'Official Medal Table'!$C:$C,'Each Gender Events'!BJ$1,'Official Medal Table'!$E:$E,'Each Gender Events'!BJ$2)*'Medal values'!$B$2
+ COUNTIFS('Official Medal Table'!$H:$H,'Each Gender Events'!$A6,'Official Medal Table'!$C:$C,'Each Gender Events'!BJ$1,'Official Medal Table'!$E:$E,'Each Gender Events'!BJ$2)*'Medal values'!$B$3
+ COUNTIFS('Official Medal Table'!$I:$I,'Each Gender Events'!$A6,'Official Medal Table'!$C:$C,'Each Gender Events'!BJ$1,'Official Medal Table'!$E:$E,'Each Gender Events'!BJ$2)*'Medal values'!$B$3
+ COUNTIFS('Official Medal Table'!$F:$F,'Each Gender Events'!$A6,'Official Medal Table'!$C:$C,'Each Gender Events'!BJ$1,'Official Medal Table'!$E:$E,"Mixed")*'Medal values'!$B$1/2
+ COUNTIFS('Official Medal Table'!$G:$G,'Each Gender Events'!$A6,'Official Medal Table'!$C:$C,'Each Gender Events'!BJ$1,'Official Medal Table'!$E:$E,"Mixed")*'Medal values'!$B$2/2
+ COUNTIFS('Official Medal Table'!$H:$H,'Each Gender Events'!$A6,'Official Medal Table'!$C:$C,'Each Gender Events'!BJ$1,'Official Medal Table'!$E:$E,"Mixed")*'Medal values'!$B$3/2
+ COUNTIFS('Official Medal Table'!$I:$I,'Each Gender Events'!$A6,'Official Medal Table'!$C:$C,'Each Gender Events'!BJ$1,'Official Medal Table'!$E:$E,"Mixed")*'Medal values'!$B$3/2</f>
        <v>0</v>
      </c>
      <c r="BK6">
        <f>COUNTIFS('Official Medal Table'!$F:$F,'Each Gender Events'!$A6,'Official Medal Table'!$C:$C,'Each Gender Events'!BK$1,'Official Medal Table'!$E:$E,'Each Gender Events'!BK$2)*'Medal values'!$B$1
+ COUNTIFS('Official Medal Table'!$G:$G,'Each Gender Events'!$A6,'Official Medal Table'!$C:$C,'Each Gender Events'!BK$1,'Official Medal Table'!$E:$E,'Each Gender Events'!BK$2)*'Medal values'!$B$2
+ COUNTIFS('Official Medal Table'!$H:$H,'Each Gender Events'!$A6,'Official Medal Table'!$C:$C,'Each Gender Events'!BK$1,'Official Medal Table'!$E:$E,'Each Gender Events'!BK$2)*'Medal values'!$B$3
+ COUNTIFS('Official Medal Table'!$I:$I,'Each Gender Events'!$A6,'Official Medal Table'!$C:$C,'Each Gender Events'!BK$1,'Official Medal Table'!$E:$E,'Each Gender Events'!BK$2)*'Medal values'!$B$3
+ COUNTIFS('Official Medal Table'!$F:$F,'Each Gender Events'!$A6,'Official Medal Table'!$C:$C,'Each Gender Events'!BK$1,'Official Medal Table'!$E:$E,"Mixed")*'Medal values'!$B$1/2
+ COUNTIFS('Official Medal Table'!$G:$G,'Each Gender Events'!$A6,'Official Medal Table'!$C:$C,'Each Gender Events'!BK$1,'Official Medal Table'!$E:$E,"Mixed")*'Medal values'!$B$2/2
+ COUNTIFS('Official Medal Table'!$H:$H,'Each Gender Events'!$A6,'Official Medal Table'!$C:$C,'Each Gender Events'!BK$1,'Official Medal Table'!$E:$E,"Mixed")*'Medal values'!$B$3/2
+ COUNTIFS('Official Medal Table'!$I:$I,'Each Gender Events'!$A6,'Official Medal Table'!$C:$C,'Each Gender Events'!BK$1,'Official Medal Table'!$E:$E,"Mixed")*'Medal values'!$B$3/2</f>
        <v>0</v>
      </c>
      <c r="BL6">
        <f>COUNTIFS('Official Medal Table'!$F:$F,'Each Gender Events'!$A6,'Official Medal Table'!$C:$C,'Each Gender Events'!BL$1,'Official Medal Table'!$E:$E,'Each Gender Events'!BL$2)*'Medal values'!$B$1
+ COUNTIFS('Official Medal Table'!$G:$G,'Each Gender Events'!$A6,'Official Medal Table'!$C:$C,'Each Gender Events'!BL$1,'Official Medal Table'!$E:$E,'Each Gender Events'!BL$2)*'Medal values'!$B$2
+ COUNTIFS('Official Medal Table'!$H:$H,'Each Gender Events'!$A6,'Official Medal Table'!$C:$C,'Each Gender Events'!BL$1,'Official Medal Table'!$E:$E,'Each Gender Events'!BL$2)*'Medal values'!$B$3
+ COUNTIFS('Official Medal Table'!$I:$I,'Each Gender Events'!$A6,'Official Medal Table'!$C:$C,'Each Gender Events'!BL$1,'Official Medal Table'!$E:$E,'Each Gender Events'!BL$2)*'Medal values'!$B$3
+ COUNTIFS('Official Medal Table'!$F:$F,'Each Gender Events'!$A6,'Official Medal Table'!$C:$C,'Each Gender Events'!BL$1,'Official Medal Table'!$E:$E,"Mixed")*'Medal values'!$B$1/2
+ COUNTIFS('Official Medal Table'!$G:$G,'Each Gender Events'!$A6,'Official Medal Table'!$C:$C,'Each Gender Events'!BL$1,'Official Medal Table'!$E:$E,"Mixed")*'Medal values'!$B$2/2
+ COUNTIFS('Official Medal Table'!$H:$H,'Each Gender Events'!$A6,'Official Medal Table'!$C:$C,'Each Gender Events'!BL$1,'Official Medal Table'!$E:$E,"Mixed")*'Medal values'!$B$3/2
+ COUNTIFS('Official Medal Table'!$I:$I,'Each Gender Events'!$A6,'Official Medal Table'!$C:$C,'Each Gender Events'!BL$1,'Official Medal Table'!$E:$E,"Mixed")*'Medal values'!$B$3/2</f>
        <v>0</v>
      </c>
      <c r="BM6">
        <f>COUNTIFS('Official Medal Table'!$F:$F,'Each Gender Events'!$A6,'Official Medal Table'!$C:$C,'Each Gender Events'!BM$1,'Official Medal Table'!$E:$E,'Each Gender Events'!BM$2)*'Medal values'!$B$1
+ COUNTIFS('Official Medal Table'!$G:$G,'Each Gender Events'!$A6,'Official Medal Table'!$C:$C,'Each Gender Events'!BM$1,'Official Medal Table'!$E:$E,'Each Gender Events'!BM$2)*'Medal values'!$B$2
+ COUNTIFS('Official Medal Table'!$H:$H,'Each Gender Events'!$A6,'Official Medal Table'!$C:$C,'Each Gender Events'!BM$1,'Official Medal Table'!$E:$E,'Each Gender Events'!BM$2)*'Medal values'!$B$3
+ COUNTIFS('Official Medal Table'!$I:$I,'Each Gender Events'!$A6,'Official Medal Table'!$C:$C,'Each Gender Events'!BM$1,'Official Medal Table'!$E:$E,'Each Gender Events'!BM$2)*'Medal values'!$B$3
+ COUNTIFS('Official Medal Table'!$F:$F,'Each Gender Events'!$A6,'Official Medal Table'!$C:$C,'Each Gender Events'!BM$1,'Official Medal Table'!$E:$E,"Mixed")*'Medal values'!$B$1/2
+ COUNTIFS('Official Medal Table'!$G:$G,'Each Gender Events'!$A6,'Official Medal Table'!$C:$C,'Each Gender Events'!BM$1,'Official Medal Table'!$E:$E,"Mixed")*'Medal values'!$B$2/2
+ COUNTIFS('Official Medal Table'!$H:$H,'Each Gender Events'!$A6,'Official Medal Table'!$C:$C,'Each Gender Events'!BM$1,'Official Medal Table'!$E:$E,"Mixed")*'Medal values'!$B$3/2
+ COUNTIFS('Official Medal Table'!$I:$I,'Each Gender Events'!$A6,'Official Medal Table'!$C:$C,'Each Gender Events'!BM$1,'Official Medal Table'!$E:$E,"Mixed")*'Medal values'!$B$3/2</f>
        <v>0</v>
      </c>
      <c r="BN6">
        <f>COUNTIFS('Official Medal Table'!$F:$F,'Each Gender Events'!$A6,'Official Medal Table'!$C:$C,'Each Gender Events'!BN$1,'Official Medal Table'!$E:$E,'Each Gender Events'!BN$2)*'Medal values'!$B$1
+ COUNTIFS('Official Medal Table'!$G:$G,'Each Gender Events'!$A6,'Official Medal Table'!$C:$C,'Each Gender Events'!BN$1,'Official Medal Table'!$E:$E,'Each Gender Events'!BN$2)*'Medal values'!$B$2
+ COUNTIFS('Official Medal Table'!$H:$H,'Each Gender Events'!$A6,'Official Medal Table'!$C:$C,'Each Gender Events'!BN$1,'Official Medal Table'!$E:$E,'Each Gender Events'!BN$2)*'Medal values'!$B$3
+ COUNTIFS('Official Medal Table'!$I:$I,'Each Gender Events'!$A6,'Official Medal Table'!$C:$C,'Each Gender Events'!BN$1,'Official Medal Table'!$E:$E,'Each Gender Events'!BN$2)*'Medal values'!$B$3
+ COUNTIFS('Official Medal Table'!$F:$F,'Each Gender Events'!$A6,'Official Medal Table'!$C:$C,'Each Gender Events'!BN$1,'Official Medal Table'!$E:$E,"Mixed")*'Medal values'!$B$1/2
+ COUNTIFS('Official Medal Table'!$G:$G,'Each Gender Events'!$A6,'Official Medal Table'!$C:$C,'Each Gender Events'!BN$1,'Official Medal Table'!$E:$E,"Mixed")*'Medal values'!$B$2/2
+ COUNTIFS('Official Medal Table'!$H:$H,'Each Gender Events'!$A6,'Official Medal Table'!$C:$C,'Each Gender Events'!BN$1,'Official Medal Table'!$E:$E,"Mixed")*'Medal values'!$B$3/2
+ COUNTIFS('Official Medal Table'!$I:$I,'Each Gender Events'!$A6,'Official Medal Table'!$C:$C,'Each Gender Events'!BN$1,'Official Medal Table'!$E:$E,"Mixed")*'Medal values'!$B$3/2</f>
        <v>0</v>
      </c>
      <c r="BO6">
        <f>COUNTIFS('Official Medal Table'!$F:$F,'Each Gender Events'!$A6,'Official Medal Table'!$C:$C,'Each Gender Events'!BO$1,'Official Medal Table'!$E:$E,'Each Gender Events'!BO$2)*'Medal values'!$B$1
+ COUNTIFS('Official Medal Table'!$G:$G,'Each Gender Events'!$A6,'Official Medal Table'!$C:$C,'Each Gender Events'!BO$1,'Official Medal Table'!$E:$E,'Each Gender Events'!BO$2)*'Medal values'!$B$2
+ COUNTIFS('Official Medal Table'!$H:$H,'Each Gender Events'!$A6,'Official Medal Table'!$C:$C,'Each Gender Events'!BO$1,'Official Medal Table'!$E:$E,'Each Gender Events'!BO$2)*'Medal values'!$B$3
+ COUNTIFS('Official Medal Table'!$I:$I,'Each Gender Events'!$A6,'Official Medal Table'!$C:$C,'Each Gender Events'!BO$1,'Official Medal Table'!$E:$E,'Each Gender Events'!BO$2)*'Medal values'!$B$3
+ COUNTIFS('Official Medal Table'!$F:$F,'Each Gender Events'!$A6,'Official Medal Table'!$C:$C,'Each Gender Events'!BO$1,'Official Medal Table'!$E:$E,"Mixed")*'Medal values'!$B$1/2
+ COUNTIFS('Official Medal Table'!$G:$G,'Each Gender Events'!$A6,'Official Medal Table'!$C:$C,'Each Gender Events'!BO$1,'Official Medal Table'!$E:$E,"Mixed")*'Medal values'!$B$2/2
+ COUNTIFS('Official Medal Table'!$H:$H,'Each Gender Events'!$A6,'Official Medal Table'!$C:$C,'Each Gender Events'!BO$1,'Official Medal Table'!$E:$E,"Mixed")*'Medal values'!$B$3/2
+ COUNTIFS('Official Medal Table'!$I:$I,'Each Gender Events'!$A6,'Official Medal Table'!$C:$C,'Each Gender Events'!BO$1,'Official Medal Table'!$E:$E,"Mixed")*'Medal values'!$B$3/2</f>
        <v>0</v>
      </c>
      <c r="BP6">
        <f>COUNTIFS('Official Medal Table'!$F:$F,'Each Gender Events'!$A6,'Official Medal Table'!$C:$C,'Each Gender Events'!BP$1,'Official Medal Table'!$E:$E,'Each Gender Events'!BP$2)*'Medal values'!$B$1
+ COUNTIFS('Official Medal Table'!$G:$G,'Each Gender Events'!$A6,'Official Medal Table'!$C:$C,'Each Gender Events'!BP$1,'Official Medal Table'!$E:$E,'Each Gender Events'!BP$2)*'Medal values'!$B$2
+ COUNTIFS('Official Medal Table'!$H:$H,'Each Gender Events'!$A6,'Official Medal Table'!$C:$C,'Each Gender Events'!BP$1,'Official Medal Table'!$E:$E,'Each Gender Events'!BP$2)*'Medal values'!$B$3
+ COUNTIFS('Official Medal Table'!$I:$I,'Each Gender Events'!$A6,'Official Medal Table'!$C:$C,'Each Gender Events'!BP$1,'Official Medal Table'!$E:$E,'Each Gender Events'!BP$2)*'Medal values'!$B$3
+ COUNTIFS('Official Medal Table'!$F:$F,'Each Gender Events'!$A6,'Official Medal Table'!$C:$C,'Each Gender Events'!BP$1,'Official Medal Table'!$E:$E,"Mixed")*'Medal values'!$B$1/2
+ COUNTIFS('Official Medal Table'!$G:$G,'Each Gender Events'!$A6,'Official Medal Table'!$C:$C,'Each Gender Events'!BP$1,'Official Medal Table'!$E:$E,"Mixed")*'Medal values'!$B$2/2
+ COUNTIFS('Official Medal Table'!$H:$H,'Each Gender Events'!$A6,'Official Medal Table'!$C:$C,'Each Gender Events'!BP$1,'Official Medal Table'!$E:$E,"Mixed")*'Medal values'!$B$3/2
+ COUNTIFS('Official Medal Table'!$I:$I,'Each Gender Events'!$A6,'Official Medal Table'!$C:$C,'Each Gender Events'!BP$1,'Official Medal Table'!$E:$E,"Mixed")*'Medal values'!$B$3/2</f>
        <v>0</v>
      </c>
      <c r="BQ6">
        <f>COUNTIFS('Official Medal Table'!$F:$F,'Each Gender Events'!$A6,'Official Medal Table'!$C:$C,'Each Gender Events'!BQ$1,'Official Medal Table'!$E:$E,'Each Gender Events'!BQ$2)*'Medal values'!$B$1
+ COUNTIFS('Official Medal Table'!$G:$G,'Each Gender Events'!$A6,'Official Medal Table'!$C:$C,'Each Gender Events'!BQ$1,'Official Medal Table'!$E:$E,'Each Gender Events'!BQ$2)*'Medal values'!$B$2
+ COUNTIFS('Official Medal Table'!$H:$H,'Each Gender Events'!$A6,'Official Medal Table'!$C:$C,'Each Gender Events'!BQ$1,'Official Medal Table'!$E:$E,'Each Gender Events'!BQ$2)*'Medal values'!$B$3
+ COUNTIFS('Official Medal Table'!$I:$I,'Each Gender Events'!$A6,'Official Medal Table'!$C:$C,'Each Gender Events'!BQ$1,'Official Medal Table'!$E:$E,'Each Gender Events'!BQ$2)*'Medal values'!$B$3
+ COUNTIFS('Official Medal Table'!$F:$F,'Each Gender Events'!$A6,'Official Medal Table'!$C:$C,'Each Gender Events'!BQ$1,'Official Medal Table'!$E:$E,"Mixed")*'Medal values'!$B$1/2
+ COUNTIFS('Official Medal Table'!$G:$G,'Each Gender Events'!$A6,'Official Medal Table'!$C:$C,'Each Gender Events'!BQ$1,'Official Medal Table'!$E:$E,"Mixed")*'Medal values'!$B$2/2
+ COUNTIFS('Official Medal Table'!$H:$H,'Each Gender Events'!$A6,'Official Medal Table'!$C:$C,'Each Gender Events'!BQ$1,'Official Medal Table'!$E:$E,"Mixed")*'Medal values'!$B$3/2
+ COUNTIFS('Official Medal Table'!$I:$I,'Each Gender Events'!$A6,'Official Medal Table'!$C:$C,'Each Gender Events'!BQ$1,'Official Medal Table'!$E:$E,"Mixed")*'Medal values'!$B$3/2</f>
        <v>0</v>
      </c>
      <c r="BR6">
        <f>COUNTIFS('Official Medal Table'!$F:$F,'Each Gender Events'!$A6,'Official Medal Table'!$C:$C,'Each Gender Events'!BR$1,'Official Medal Table'!$E:$E,'Each Gender Events'!BR$2)*'Medal values'!$B$1
+ COUNTIFS('Official Medal Table'!$G:$G,'Each Gender Events'!$A6,'Official Medal Table'!$C:$C,'Each Gender Events'!BR$1,'Official Medal Table'!$E:$E,'Each Gender Events'!BR$2)*'Medal values'!$B$2
+ COUNTIFS('Official Medal Table'!$H:$H,'Each Gender Events'!$A6,'Official Medal Table'!$C:$C,'Each Gender Events'!BR$1,'Official Medal Table'!$E:$E,'Each Gender Events'!BR$2)*'Medal values'!$B$3
+ COUNTIFS('Official Medal Table'!$I:$I,'Each Gender Events'!$A6,'Official Medal Table'!$C:$C,'Each Gender Events'!BR$1,'Official Medal Table'!$E:$E,'Each Gender Events'!BR$2)*'Medal values'!$B$3
+ COUNTIFS('Official Medal Table'!$F:$F,'Each Gender Events'!$A6,'Official Medal Table'!$C:$C,'Each Gender Events'!BR$1,'Official Medal Table'!$E:$E,"Mixed")*'Medal values'!$B$1/2
+ COUNTIFS('Official Medal Table'!$G:$G,'Each Gender Events'!$A6,'Official Medal Table'!$C:$C,'Each Gender Events'!BR$1,'Official Medal Table'!$E:$E,"Mixed")*'Medal values'!$B$2/2
+ COUNTIFS('Official Medal Table'!$H:$H,'Each Gender Events'!$A6,'Official Medal Table'!$C:$C,'Each Gender Events'!BR$1,'Official Medal Table'!$E:$E,"Mixed")*'Medal values'!$B$3/2
+ COUNTIFS('Official Medal Table'!$I:$I,'Each Gender Events'!$A6,'Official Medal Table'!$C:$C,'Each Gender Events'!BR$1,'Official Medal Table'!$E:$E,"Mixed")*'Medal values'!$B$3/2</f>
        <v>0</v>
      </c>
      <c r="BS6">
        <f>COUNTIFS('Official Medal Table'!$F:$F,'Each Gender Events'!$A6,'Official Medal Table'!$C:$C,'Each Gender Events'!BS$1,'Official Medal Table'!$E:$E,'Each Gender Events'!BS$2)*'Medal values'!$B$1
+ COUNTIFS('Official Medal Table'!$G:$G,'Each Gender Events'!$A6,'Official Medal Table'!$C:$C,'Each Gender Events'!BS$1,'Official Medal Table'!$E:$E,'Each Gender Events'!BS$2)*'Medal values'!$B$2
+ COUNTIFS('Official Medal Table'!$H:$H,'Each Gender Events'!$A6,'Official Medal Table'!$C:$C,'Each Gender Events'!BS$1,'Official Medal Table'!$E:$E,'Each Gender Events'!BS$2)*'Medal values'!$B$3
+ COUNTIFS('Official Medal Table'!$I:$I,'Each Gender Events'!$A6,'Official Medal Table'!$C:$C,'Each Gender Events'!BS$1,'Official Medal Table'!$E:$E,'Each Gender Events'!BS$2)*'Medal values'!$B$3
+ COUNTIFS('Official Medal Table'!$F:$F,'Each Gender Events'!$A6,'Official Medal Table'!$C:$C,'Each Gender Events'!BS$1,'Official Medal Table'!$E:$E,"Mixed")*'Medal values'!$B$1/2
+ COUNTIFS('Official Medal Table'!$G:$G,'Each Gender Events'!$A6,'Official Medal Table'!$C:$C,'Each Gender Events'!BS$1,'Official Medal Table'!$E:$E,"Mixed")*'Medal values'!$B$2/2
+ COUNTIFS('Official Medal Table'!$H:$H,'Each Gender Events'!$A6,'Official Medal Table'!$C:$C,'Each Gender Events'!BS$1,'Official Medal Table'!$E:$E,"Mixed")*'Medal values'!$B$3/2
+ COUNTIFS('Official Medal Table'!$I:$I,'Each Gender Events'!$A6,'Official Medal Table'!$C:$C,'Each Gender Events'!BS$1,'Official Medal Table'!$E:$E,"Mixed")*'Medal values'!$B$3/2</f>
        <v>0</v>
      </c>
      <c r="BT6">
        <f>COUNTIFS('Official Medal Table'!$F:$F,'Each Gender Events'!$A6,'Official Medal Table'!$C:$C,'Each Gender Events'!BT$1,'Official Medal Table'!$E:$E,'Each Gender Events'!BT$2)*'Medal values'!$B$1
+ COUNTIFS('Official Medal Table'!$G:$G,'Each Gender Events'!$A6,'Official Medal Table'!$C:$C,'Each Gender Events'!BT$1,'Official Medal Table'!$E:$E,'Each Gender Events'!BT$2)*'Medal values'!$B$2
+ COUNTIFS('Official Medal Table'!$H:$H,'Each Gender Events'!$A6,'Official Medal Table'!$C:$C,'Each Gender Events'!BT$1,'Official Medal Table'!$E:$E,'Each Gender Events'!BT$2)*'Medal values'!$B$3
+ COUNTIFS('Official Medal Table'!$I:$I,'Each Gender Events'!$A6,'Official Medal Table'!$C:$C,'Each Gender Events'!BT$1,'Official Medal Table'!$E:$E,'Each Gender Events'!BT$2)*'Medal values'!$B$3
+ COUNTIFS('Official Medal Table'!$F:$F,'Each Gender Events'!$A6,'Official Medal Table'!$C:$C,'Each Gender Events'!BT$1,'Official Medal Table'!$E:$E,"Mixed")*'Medal values'!$B$1/2
+ COUNTIFS('Official Medal Table'!$G:$G,'Each Gender Events'!$A6,'Official Medal Table'!$C:$C,'Each Gender Events'!BT$1,'Official Medal Table'!$E:$E,"Mixed")*'Medal values'!$B$2/2
+ COUNTIFS('Official Medal Table'!$H:$H,'Each Gender Events'!$A6,'Official Medal Table'!$C:$C,'Each Gender Events'!BT$1,'Official Medal Table'!$E:$E,"Mixed")*'Medal values'!$B$3/2
+ COUNTIFS('Official Medal Table'!$I:$I,'Each Gender Events'!$A6,'Official Medal Table'!$C:$C,'Each Gender Events'!BT$1,'Official Medal Table'!$E:$E,"Mixed")*'Medal values'!$B$3/2</f>
        <v>0</v>
      </c>
      <c r="BU6">
        <f>COUNTIFS('Official Medal Table'!$F:$F,'Each Gender Events'!$A6,'Official Medal Table'!$C:$C,'Each Gender Events'!BU$1,'Official Medal Table'!$E:$E,'Each Gender Events'!BU$2)*'Medal values'!$B$1
+ COUNTIFS('Official Medal Table'!$G:$G,'Each Gender Events'!$A6,'Official Medal Table'!$C:$C,'Each Gender Events'!BU$1,'Official Medal Table'!$E:$E,'Each Gender Events'!BU$2)*'Medal values'!$B$2
+ COUNTIFS('Official Medal Table'!$H:$H,'Each Gender Events'!$A6,'Official Medal Table'!$C:$C,'Each Gender Events'!BU$1,'Official Medal Table'!$E:$E,'Each Gender Events'!BU$2)*'Medal values'!$B$3
+ COUNTIFS('Official Medal Table'!$I:$I,'Each Gender Events'!$A6,'Official Medal Table'!$C:$C,'Each Gender Events'!BU$1,'Official Medal Table'!$E:$E,'Each Gender Events'!BU$2)*'Medal values'!$B$3
+ COUNTIFS('Official Medal Table'!$F:$F,'Each Gender Events'!$A6,'Official Medal Table'!$C:$C,'Each Gender Events'!BU$1,'Official Medal Table'!$E:$E,"Mixed")*'Medal values'!$B$1/2
+ COUNTIFS('Official Medal Table'!$G:$G,'Each Gender Events'!$A6,'Official Medal Table'!$C:$C,'Each Gender Events'!BU$1,'Official Medal Table'!$E:$E,"Mixed")*'Medal values'!$B$2/2
+ COUNTIFS('Official Medal Table'!$H:$H,'Each Gender Events'!$A6,'Official Medal Table'!$C:$C,'Each Gender Events'!BU$1,'Official Medal Table'!$E:$E,"Mixed")*'Medal values'!$B$3/2
+ COUNTIFS('Official Medal Table'!$I:$I,'Each Gender Events'!$A6,'Official Medal Table'!$C:$C,'Each Gender Events'!BU$1,'Official Medal Table'!$E:$E,"Mixed")*'Medal values'!$B$3/2</f>
        <v>0</v>
      </c>
      <c r="BV6">
        <f>COUNTIFS('Official Medal Table'!$F:$F,'Each Gender Events'!$A6,'Official Medal Table'!$C:$C,'Each Gender Events'!BV$1,'Official Medal Table'!$E:$E,'Each Gender Events'!BV$2)*'Medal values'!$B$1
+ COUNTIFS('Official Medal Table'!$G:$G,'Each Gender Events'!$A6,'Official Medal Table'!$C:$C,'Each Gender Events'!BV$1,'Official Medal Table'!$E:$E,'Each Gender Events'!BV$2)*'Medal values'!$B$2
+ COUNTIFS('Official Medal Table'!$H:$H,'Each Gender Events'!$A6,'Official Medal Table'!$C:$C,'Each Gender Events'!BV$1,'Official Medal Table'!$E:$E,'Each Gender Events'!BV$2)*'Medal values'!$B$3
+ COUNTIFS('Official Medal Table'!$I:$I,'Each Gender Events'!$A6,'Official Medal Table'!$C:$C,'Each Gender Events'!BV$1,'Official Medal Table'!$E:$E,'Each Gender Events'!BV$2)*'Medal values'!$B$3
+ COUNTIFS('Official Medal Table'!$F:$F,'Each Gender Events'!$A6,'Official Medal Table'!$C:$C,'Each Gender Events'!BV$1,'Official Medal Table'!$E:$E,"Mixed")*'Medal values'!$B$1/2
+ COUNTIFS('Official Medal Table'!$G:$G,'Each Gender Events'!$A6,'Official Medal Table'!$C:$C,'Each Gender Events'!BV$1,'Official Medal Table'!$E:$E,"Mixed")*'Medal values'!$B$2/2
+ COUNTIFS('Official Medal Table'!$H:$H,'Each Gender Events'!$A6,'Official Medal Table'!$C:$C,'Each Gender Events'!BV$1,'Official Medal Table'!$E:$E,"Mixed")*'Medal values'!$B$3/2
+ COUNTIFS('Official Medal Table'!$I:$I,'Each Gender Events'!$A6,'Official Medal Table'!$C:$C,'Each Gender Events'!BV$1,'Official Medal Table'!$E:$E,"Mixed")*'Medal values'!$B$3/2</f>
        <v>0</v>
      </c>
      <c r="BW6">
        <f>COUNTIFS('Official Medal Table'!$F:$F,'Each Gender Events'!$A6,'Official Medal Table'!$C:$C,'Each Gender Events'!BW$1,'Official Medal Table'!$E:$E,'Each Gender Events'!BW$2)*'Medal values'!$B$1
+ COUNTIFS('Official Medal Table'!$G:$G,'Each Gender Events'!$A6,'Official Medal Table'!$C:$C,'Each Gender Events'!BW$1,'Official Medal Table'!$E:$E,'Each Gender Events'!BW$2)*'Medal values'!$B$2
+ COUNTIFS('Official Medal Table'!$H:$H,'Each Gender Events'!$A6,'Official Medal Table'!$C:$C,'Each Gender Events'!BW$1,'Official Medal Table'!$E:$E,'Each Gender Events'!BW$2)*'Medal values'!$B$3
+ COUNTIFS('Official Medal Table'!$I:$I,'Each Gender Events'!$A6,'Official Medal Table'!$C:$C,'Each Gender Events'!BW$1,'Official Medal Table'!$E:$E,'Each Gender Events'!BW$2)*'Medal values'!$B$3
+ COUNTIFS('Official Medal Table'!$F:$F,'Each Gender Events'!$A6,'Official Medal Table'!$C:$C,'Each Gender Events'!BW$1,'Official Medal Table'!$E:$E,"Mixed")*'Medal values'!$B$1/2
+ COUNTIFS('Official Medal Table'!$G:$G,'Each Gender Events'!$A6,'Official Medal Table'!$C:$C,'Each Gender Events'!BW$1,'Official Medal Table'!$E:$E,"Mixed")*'Medal values'!$B$2/2
+ COUNTIFS('Official Medal Table'!$H:$H,'Each Gender Events'!$A6,'Official Medal Table'!$C:$C,'Each Gender Events'!BW$1,'Official Medal Table'!$E:$E,"Mixed")*'Medal values'!$B$3/2
+ COUNTIFS('Official Medal Table'!$I:$I,'Each Gender Events'!$A6,'Official Medal Table'!$C:$C,'Each Gender Events'!BW$1,'Official Medal Table'!$E:$E,"Mixed")*'Medal values'!$B$3/2</f>
        <v>0</v>
      </c>
      <c r="BX6">
        <f>COUNTIFS('Official Medal Table'!$F:$F,'Each Gender Events'!$A6,'Official Medal Table'!$C:$C,'Each Gender Events'!BX$1,'Official Medal Table'!$E:$E,'Each Gender Events'!BX$2)*'Medal values'!$B$1
+ COUNTIFS('Official Medal Table'!$G:$G,'Each Gender Events'!$A6,'Official Medal Table'!$C:$C,'Each Gender Events'!BX$1,'Official Medal Table'!$E:$E,'Each Gender Events'!BX$2)*'Medal values'!$B$2
+ COUNTIFS('Official Medal Table'!$H:$H,'Each Gender Events'!$A6,'Official Medal Table'!$C:$C,'Each Gender Events'!BX$1,'Official Medal Table'!$E:$E,'Each Gender Events'!BX$2)*'Medal values'!$B$3
+ COUNTIFS('Official Medal Table'!$I:$I,'Each Gender Events'!$A6,'Official Medal Table'!$C:$C,'Each Gender Events'!BX$1,'Official Medal Table'!$E:$E,'Each Gender Events'!BX$2)*'Medal values'!$B$3
+ COUNTIFS('Official Medal Table'!$F:$F,'Each Gender Events'!$A6,'Official Medal Table'!$C:$C,'Each Gender Events'!BX$1,'Official Medal Table'!$E:$E,"Mixed")*'Medal values'!$B$1/2
+ COUNTIFS('Official Medal Table'!$G:$G,'Each Gender Events'!$A6,'Official Medal Table'!$C:$C,'Each Gender Events'!BX$1,'Official Medal Table'!$E:$E,"Mixed")*'Medal values'!$B$2/2
+ COUNTIFS('Official Medal Table'!$H:$H,'Each Gender Events'!$A6,'Official Medal Table'!$C:$C,'Each Gender Events'!BX$1,'Official Medal Table'!$E:$E,"Mixed")*'Medal values'!$B$3/2
+ COUNTIFS('Official Medal Table'!$I:$I,'Each Gender Events'!$A6,'Official Medal Table'!$C:$C,'Each Gender Events'!BX$1,'Official Medal Table'!$E:$E,"Mixed")*'Medal values'!$B$3/2</f>
        <v>0</v>
      </c>
      <c r="BY6">
        <f>COUNTIFS('Official Medal Table'!$F:$F,'Each Gender Events'!$A6,'Official Medal Table'!$C:$C,'Each Gender Events'!BY$1,'Official Medal Table'!$E:$E,'Each Gender Events'!BY$2)*'Medal values'!$B$1
+ COUNTIFS('Official Medal Table'!$G:$G,'Each Gender Events'!$A6,'Official Medal Table'!$C:$C,'Each Gender Events'!BY$1,'Official Medal Table'!$E:$E,'Each Gender Events'!BY$2)*'Medal values'!$B$2
+ COUNTIFS('Official Medal Table'!$H:$H,'Each Gender Events'!$A6,'Official Medal Table'!$C:$C,'Each Gender Events'!BY$1,'Official Medal Table'!$E:$E,'Each Gender Events'!BY$2)*'Medal values'!$B$3
+ COUNTIFS('Official Medal Table'!$I:$I,'Each Gender Events'!$A6,'Official Medal Table'!$C:$C,'Each Gender Events'!BY$1,'Official Medal Table'!$E:$E,'Each Gender Events'!BY$2)*'Medal values'!$B$3
+ COUNTIFS('Official Medal Table'!$F:$F,'Each Gender Events'!$A6,'Official Medal Table'!$C:$C,'Each Gender Events'!BY$1,'Official Medal Table'!$E:$E,"Mixed")*'Medal values'!$B$1/2
+ COUNTIFS('Official Medal Table'!$G:$G,'Each Gender Events'!$A6,'Official Medal Table'!$C:$C,'Each Gender Events'!BY$1,'Official Medal Table'!$E:$E,"Mixed")*'Medal values'!$B$2/2
+ COUNTIFS('Official Medal Table'!$H:$H,'Each Gender Events'!$A6,'Official Medal Table'!$C:$C,'Each Gender Events'!BY$1,'Official Medal Table'!$E:$E,"Mixed")*'Medal values'!$B$3/2
+ COUNTIFS('Official Medal Table'!$I:$I,'Each Gender Events'!$A6,'Official Medal Table'!$C:$C,'Each Gender Events'!BY$1,'Official Medal Table'!$E:$E,"Mixed")*'Medal values'!$B$3/2</f>
        <v>0</v>
      </c>
      <c r="BZ6">
        <f>COUNTIFS('Official Medal Table'!$F:$F,'Each Gender Events'!$A6,'Official Medal Table'!$C:$C,'Each Gender Events'!BZ$1,'Official Medal Table'!$E:$E,'Each Gender Events'!BZ$2)*'Medal values'!$B$1
+ COUNTIFS('Official Medal Table'!$G:$G,'Each Gender Events'!$A6,'Official Medal Table'!$C:$C,'Each Gender Events'!BZ$1,'Official Medal Table'!$E:$E,'Each Gender Events'!BZ$2)*'Medal values'!$B$2
+ COUNTIFS('Official Medal Table'!$H:$H,'Each Gender Events'!$A6,'Official Medal Table'!$C:$C,'Each Gender Events'!BZ$1,'Official Medal Table'!$E:$E,'Each Gender Events'!BZ$2)*'Medal values'!$B$3
+ COUNTIFS('Official Medal Table'!$I:$I,'Each Gender Events'!$A6,'Official Medal Table'!$C:$C,'Each Gender Events'!BZ$1,'Official Medal Table'!$E:$E,'Each Gender Events'!BZ$2)*'Medal values'!$B$3
+ COUNTIFS('Official Medal Table'!$F:$F,'Each Gender Events'!$A6,'Official Medal Table'!$C:$C,'Each Gender Events'!BZ$1,'Official Medal Table'!$E:$E,"Mixed")*'Medal values'!$B$1/2
+ COUNTIFS('Official Medal Table'!$G:$G,'Each Gender Events'!$A6,'Official Medal Table'!$C:$C,'Each Gender Events'!BZ$1,'Official Medal Table'!$E:$E,"Mixed")*'Medal values'!$B$2/2
+ COUNTIFS('Official Medal Table'!$H:$H,'Each Gender Events'!$A6,'Official Medal Table'!$C:$C,'Each Gender Events'!BZ$1,'Official Medal Table'!$E:$E,"Mixed")*'Medal values'!$B$3/2
+ COUNTIFS('Official Medal Table'!$I:$I,'Each Gender Events'!$A6,'Official Medal Table'!$C:$C,'Each Gender Events'!BZ$1,'Official Medal Table'!$E:$E,"Mixed")*'Medal values'!$B$3/2</f>
        <v>0</v>
      </c>
      <c r="CA6">
        <f>COUNTIFS('Official Medal Table'!$F:$F,'Each Gender Events'!$A6,'Official Medal Table'!$C:$C,'Each Gender Events'!CA$1,'Official Medal Table'!$E:$E,'Each Gender Events'!CA$2)*'Medal values'!$B$1
+ COUNTIFS('Official Medal Table'!$G:$G,'Each Gender Events'!$A6,'Official Medal Table'!$C:$C,'Each Gender Events'!CA$1,'Official Medal Table'!$E:$E,'Each Gender Events'!CA$2)*'Medal values'!$B$2
+ COUNTIFS('Official Medal Table'!$H:$H,'Each Gender Events'!$A6,'Official Medal Table'!$C:$C,'Each Gender Events'!CA$1,'Official Medal Table'!$E:$E,'Each Gender Events'!CA$2)*'Medal values'!$B$3
+ COUNTIFS('Official Medal Table'!$I:$I,'Each Gender Events'!$A6,'Official Medal Table'!$C:$C,'Each Gender Events'!CA$1,'Official Medal Table'!$E:$E,'Each Gender Events'!CA$2)*'Medal values'!$B$3
+ COUNTIFS('Official Medal Table'!$F:$F,'Each Gender Events'!$A6,'Official Medal Table'!$C:$C,'Each Gender Events'!CA$1,'Official Medal Table'!$E:$E,"Mixed")*'Medal values'!$B$1/2
+ COUNTIFS('Official Medal Table'!$G:$G,'Each Gender Events'!$A6,'Official Medal Table'!$C:$C,'Each Gender Events'!CA$1,'Official Medal Table'!$E:$E,"Mixed")*'Medal values'!$B$2/2
+ COUNTIFS('Official Medal Table'!$H:$H,'Each Gender Events'!$A6,'Official Medal Table'!$C:$C,'Each Gender Events'!CA$1,'Official Medal Table'!$E:$E,"Mixed")*'Medal values'!$B$3/2
+ COUNTIFS('Official Medal Table'!$I:$I,'Each Gender Events'!$A6,'Official Medal Table'!$C:$C,'Each Gender Events'!CA$1,'Official Medal Table'!$E:$E,"Mixed")*'Medal values'!$B$3/2</f>
        <v>0</v>
      </c>
      <c r="CB6">
        <f>COUNTIFS('Official Medal Table'!$F:$F,'Each Gender Events'!$A6,'Official Medal Table'!$C:$C,'Each Gender Events'!CB$1,'Official Medal Table'!$E:$E,'Each Gender Events'!CB$2)*'Medal values'!$B$1
+ COUNTIFS('Official Medal Table'!$G:$G,'Each Gender Events'!$A6,'Official Medal Table'!$C:$C,'Each Gender Events'!CB$1,'Official Medal Table'!$E:$E,'Each Gender Events'!CB$2)*'Medal values'!$B$2
+ COUNTIFS('Official Medal Table'!$H:$H,'Each Gender Events'!$A6,'Official Medal Table'!$C:$C,'Each Gender Events'!CB$1,'Official Medal Table'!$E:$E,'Each Gender Events'!CB$2)*'Medal values'!$B$3
+ COUNTIFS('Official Medal Table'!$I:$I,'Each Gender Events'!$A6,'Official Medal Table'!$C:$C,'Each Gender Events'!CB$1,'Official Medal Table'!$E:$E,'Each Gender Events'!CB$2)*'Medal values'!$B$3
+ COUNTIFS('Official Medal Table'!$F:$F,'Each Gender Events'!$A6,'Official Medal Table'!$C:$C,'Each Gender Events'!CB$1,'Official Medal Table'!$E:$E,"Mixed")*'Medal values'!$B$1/2
+ COUNTIFS('Official Medal Table'!$G:$G,'Each Gender Events'!$A6,'Official Medal Table'!$C:$C,'Each Gender Events'!CB$1,'Official Medal Table'!$E:$E,"Mixed")*'Medal values'!$B$2/2
+ COUNTIFS('Official Medal Table'!$H:$H,'Each Gender Events'!$A6,'Official Medal Table'!$C:$C,'Each Gender Events'!CB$1,'Official Medal Table'!$E:$E,"Mixed")*'Medal values'!$B$3/2
+ COUNTIFS('Official Medal Table'!$I:$I,'Each Gender Events'!$A6,'Official Medal Table'!$C:$C,'Each Gender Events'!CB$1,'Official Medal Table'!$E:$E,"Mixed")*'Medal values'!$B$3/2</f>
        <v>0</v>
      </c>
      <c r="CC6">
        <f>COUNTIFS('Official Medal Table'!$F:$F,'Each Gender Events'!$A6,'Official Medal Table'!$C:$C,'Each Gender Events'!CC$1,'Official Medal Table'!$E:$E,'Each Gender Events'!CC$2)*'Medal values'!$B$1
+ COUNTIFS('Official Medal Table'!$G:$G,'Each Gender Events'!$A6,'Official Medal Table'!$C:$C,'Each Gender Events'!CC$1,'Official Medal Table'!$E:$E,'Each Gender Events'!CC$2)*'Medal values'!$B$2
+ COUNTIFS('Official Medal Table'!$H:$H,'Each Gender Events'!$A6,'Official Medal Table'!$C:$C,'Each Gender Events'!CC$1,'Official Medal Table'!$E:$E,'Each Gender Events'!CC$2)*'Medal values'!$B$3
+ COUNTIFS('Official Medal Table'!$I:$I,'Each Gender Events'!$A6,'Official Medal Table'!$C:$C,'Each Gender Events'!CC$1,'Official Medal Table'!$E:$E,'Each Gender Events'!CC$2)*'Medal values'!$B$3
+ COUNTIFS('Official Medal Table'!$F:$F,'Each Gender Events'!$A6,'Official Medal Table'!$C:$C,'Each Gender Events'!CC$1,'Official Medal Table'!$E:$E,"Mixed")*'Medal values'!$B$1/2
+ COUNTIFS('Official Medal Table'!$G:$G,'Each Gender Events'!$A6,'Official Medal Table'!$C:$C,'Each Gender Events'!CC$1,'Official Medal Table'!$E:$E,"Mixed")*'Medal values'!$B$2/2
+ COUNTIFS('Official Medal Table'!$H:$H,'Each Gender Events'!$A6,'Official Medal Table'!$C:$C,'Each Gender Events'!CC$1,'Official Medal Table'!$E:$E,"Mixed")*'Medal values'!$B$3/2
+ COUNTIFS('Official Medal Table'!$I:$I,'Each Gender Events'!$A6,'Official Medal Table'!$C:$C,'Each Gender Events'!CC$1,'Official Medal Table'!$E:$E,"Mixed")*'Medal values'!$B$3/2</f>
        <v>0</v>
      </c>
      <c r="CD6">
        <f>COUNTIFS('Official Medal Table'!$F:$F,'Each Gender Events'!$A6,'Official Medal Table'!$C:$C,'Each Gender Events'!CD$1,'Official Medal Table'!$E:$E,'Each Gender Events'!CD$2)*'Medal values'!$B$1
+ COUNTIFS('Official Medal Table'!$G:$G,'Each Gender Events'!$A6,'Official Medal Table'!$C:$C,'Each Gender Events'!CD$1,'Official Medal Table'!$E:$E,'Each Gender Events'!CD$2)*'Medal values'!$B$2
+ COUNTIFS('Official Medal Table'!$H:$H,'Each Gender Events'!$A6,'Official Medal Table'!$C:$C,'Each Gender Events'!CD$1,'Official Medal Table'!$E:$E,'Each Gender Events'!CD$2)*'Medal values'!$B$3
+ COUNTIFS('Official Medal Table'!$I:$I,'Each Gender Events'!$A6,'Official Medal Table'!$C:$C,'Each Gender Events'!CD$1,'Official Medal Table'!$E:$E,'Each Gender Events'!CD$2)*'Medal values'!$B$3
+ COUNTIFS('Official Medal Table'!$F:$F,'Each Gender Events'!$A6,'Official Medal Table'!$C:$C,'Each Gender Events'!CD$1,'Official Medal Table'!$E:$E,"Mixed")*'Medal values'!$B$1/2
+ COUNTIFS('Official Medal Table'!$G:$G,'Each Gender Events'!$A6,'Official Medal Table'!$C:$C,'Each Gender Events'!CD$1,'Official Medal Table'!$E:$E,"Mixed")*'Medal values'!$B$2/2
+ COUNTIFS('Official Medal Table'!$H:$H,'Each Gender Events'!$A6,'Official Medal Table'!$C:$C,'Each Gender Events'!CD$1,'Official Medal Table'!$E:$E,"Mixed")*'Medal values'!$B$3/2
+ COUNTIFS('Official Medal Table'!$I:$I,'Each Gender Events'!$A6,'Official Medal Table'!$C:$C,'Each Gender Events'!CD$1,'Official Medal Table'!$E:$E,"Mixed")*'Medal values'!$B$3/2</f>
        <v>0</v>
      </c>
      <c r="CE6">
        <f>COUNTIFS('Official Medal Table'!$F:$F,'Each Gender Events'!$A6,'Official Medal Table'!$C:$C,'Each Gender Events'!CE$1,'Official Medal Table'!$E:$E,'Each Gender Events'!CE$2)*'Medal values'!$B$1
+ COUNTIFS('Official Medal Table'!$G:$G,'Each Gender Events'!$A6,'Official Medal Table'!$C:$C,'Each Gender Events'!CE$1,'Official Medal Table'!$E:$E,'Each Gender Events'!CE$2)*'Medal values'!$B$2
+ COUNTIFS('Official Medal Table'!$H:$H,'Each Gender Events'!$A6,'Official Medal Table'!$C:$C,'Each Gender Events'!CE$1,'Official Medal Table'!$E:$E,'Each Gender Events'!CE$2)*'Medal values'!$B$3
+ COUNTIFS('Official Medal Table'!$I:$I,'Each Gender Events'!$A6,'Official Medal Table'!$C:$C,'Each Gender Events'!CE$1,'Official Medal Table'!$E:$E,'Each Gender Events'!CE$2)*'Medal values'!$B$3
+ COUNTIFS('Official Medal Table'!$F:$F,'Each Gender Events'!$A6,'Official Medal Table'!$C:$C,'Each Gender Events'!CE$1,'Official Medal Table'!$E:$E,"Mixed")*'Medal values'!$B$1/2
+ COUNTIFS('Official Medal Table'!$G:$G,'Each Gender Events'!$A6,'Official Medal Table'!$C:$C,'Each Gender Events'!CE$1,'Official Medal Table'!$E:$E,"Mixed")*'Medal values'!$B$2/2
+ COUNTIFS('Official Medal Table'!$H:$H,'Each Gender Events'!$A6,'Official Medal Table'!$C:$C,'Each Gender Events'!CE$1,'Official Medal Table'!$E:$E,"Mixed")*'Medal values'!$B$3/2
+ COUNTIFS('Official Medal Table'!$I:$I,'Each Gender Events'!$A6,'Official Medal Table'!$C:$C,'Each Gender Events'!CE$1,'Official Medal Table'!$E:$E,"Mixed")*'Medal values'!$B$3/2</f>
        <v>0</v>
      </c>
      <c r="CF6">
        <f>COUNTIFS('Official Medal Table'!$F:$F,'Each Gender Events'!$A6,'Official Medal Table'!$C:$C,'Each Gender Events'!CF$1,'Official Medal Table'!$E:$E,'Each Gender Events'!CF$2)*'Medal values'!$B$1
+ COUNTIFS('Official Medal Table'!$G:$G,'Each Gender Events'!$A6,'Official Medal Table'!$C:$C,'Each Gender Events'!CF$1,'Official Medal Table'!$E:$E,'Each Gender Events'!CF$2)*'Medal values'!$B$2
+ COUNTIFS('Official Medal Table'!$H:$H,'Each Gender Events'!$A6,'Official Medal Table'!$C:$C,'Each Gender Events'!CF$1,'Official Medal Table'!$E:$E,'Each Gender Events'!CF$2)*'Medal values'!$B$3
+ COUNTIFS('Official Medal Table'!$I:$I,'Each Gender Events'!$A6,'Official Medal Table'!$C:$C,'Each Gender Events'!CF$1,'Official Medal Table'!$E:$E,'Each Gender Events'!CF$2)*'Medal values'!$B$3
+ COUNTIFS('Official Medal Table'!$F:$F,'Each Gender Events'!$A6,'Official Medal Table'!$C:$C,'Each Gender Events'!CF$1,'Official Medal Table'!$E:$E,"Mixed")*'Medal values'!$B$1/2
+ COUNTIFS('Official Medal Table'!$G:$G,'Each Gender Events'!$A6,'Official Medal Table'!$C:$C,'Each Gender Events'!CF$1,'Official Medal Table'!$E:$E,"Mixed")*'Medal values'!$B$2/2
+ COUNTIFS('Official Medal Table'!$H:$H,'Each Gender Events'!$A6,'Official Medal Table'!$C:$C,'Each Gender Events'!CF$1,'Official Medal Table'!$E:$E,"Mixed")*'Medal values'!$B$3/2
+ COUNTIFS('Official Medal Table'!$I:$I,'Each Gender Events'!$A6,'Official Medal Table'!$C:$C,'Each Gender Events'!CF$1,'Official Medal Table'!$E:$E,"Mixed")*'Medal values'!$B$3/2</f>
        <v>0</v>
      </c>
      <c r="CG6">
        <f>COUNTIFS('Official Medal Table'!$F:$F,'Each Gender Events'!$A6,'Official Medal Table'!$C:$C,'Each Gender Events'!CG$1,'Official Medal Table'!$E:$E,'Each Gender Events'!CG$2)*'Medal values'!$B$1
+ COUNTIFS('Official Medal Table'!$G:$G,'Each Gender Events'!$A6,'Official Medal Table'!$C:$C,'Each Gender Events'!CG$1,'Official Medal Table'!$E:$E,'Each Gender Events'!CG$2)*'Medal values'!$B$2
+ COUNTIFS('Official Medal Table'!$H:$H,'Each Gender Events'!$A6,'Official Medal Table'!$C:$C,'Each Gender Events'!CG$1,'Official Medal Table'!$E:$E,'Each Gender Events'!CG$2)*'Medal values'!$B$3
+ COUNTIFS('Official Medal Table'!$I:$I,'Each Gender Events'!$A6,'Official Medal Table'!$C:$C,'Each Gender Events'!CG$1,'Official Medal Table'!$E:$E,'Each Gender Events'!CG$2)*'Medal values'!$B$3
+ COUNTIFS('Official Medal Table'!$F:$F,'Each Gender Events'!$A6,'Official Medal Table'!$C:$C,'Each Gender Events'!CG$1,'Official Medal Table'!$E:$E,"Mixed")*'Medal values'!$B$1/2
+ COUNTIFS('Official Medal Table'!$G:$G,'Each Gender Events'!$A6,'Official Medal Table'!$C:$C,'Each Gender Events'!CG$1,'Official Medal Table'!$E:$E,"Mixed")*'Medal values'!$B$2/2
+ COUNTIFS('Official Medal Table'!$H:$H,'Each Gender Events'!$A6,'Official Medal Table'!$C:$C,'Each Gender Events'!CG$1,'Official Medal Table'!$E:$E,"Mixed")*'Medal values'!$B$3/2
+ COUNTIFS('Official Medal Table'!$I:$I,'Each Gender Events'!$A6,'Official Medal Table'!$C:$C,'Each Gender Events'!CG$1,'Official Medal Table'!$E:$E,"Mixed")*'Medal values'!$B$3/2</f>
        <v>0</v>
      </c>
      <c r="CH6">
        <f>COUNTIFS('Official Medal Table'!$F:$F,'Each Gender Events'!$A6,'Official Medal Table'!$C:$C,'Each Gender Events'!CH$1,'Official Medal Table'!$E:$E,'Each Gender Events'!CH$2)*'Medal values'!$B$1
+ COUNTIFS('Official Medal Table'!$G:$G,'Each Gender Events'!$A6,'Official Medal Table'!$C:$C,'Each Gender Events'!CH$1,'Official Medal Table'!$E:$E,'Each Gender Events'!CH$2)*'Medal values'!$B$2
+ COUNTIFS('Official Medal Table'!$H:$H,'Each Gender Events'!$A6,'Official Medal Table'!$C:$C,'Each Gender Events'!CH$1,'Official Medal Table'!$E:$E,'Each Gender Events'!CH$2)*'Medal values'!$B$3
+ COUNTIFS('Official Medal Table'!$I:$I,'Each Gender Events'!$A6,'Official Medal Table'!$C:$C,'Each Gender Events'!CH$1,'Official Medal Table'!$E:$E,'Each Gender Events'!CH$2)*'Medal values'!$B$3
+ COUNTIFS('Official Medal Table'!$F:$F,'Each Gender Events'!$A6,'Official Medal Table'!$C:$C,'Each Gender Events'!CH$1,'Official Medal Table'!$E:$E,"Mixed")*'Medal values'!$B$1/2
+ COUNTIFS('Official Medal Table'!$G:$G,'Each Gender Events'!$A6,'Official Medal Table'!$C:$C,'Each Gender Events'!CH$1,'Official Medal Table'!$E:$E,"Mixed")*'Medal values'!$B$2/2
+ COUNTIFS('Official Medal Table'!$H:$H,'Each Gender Events'!$A6,'Official Medal Table'!$C:$C,'Each Gender Events'!CH$1,'Official Medal Table'!$E:$E,"Mixed")*'Medal values'!$B$3/2
+ COUNTIFS('Official Medal Table'!$I:$I,'Each Gender Events'!$A6,'Official Medal Table'!$C:$C,'Each Gender Events'!CH$1,'Official Medal Table'!$E:$E,"Mixed")*'Medal values'!$B$3/2</f>
        <v>0</v>
      </c>
      <c r="CI6">
        <f>COUNTIFS('Official Medal Table'!$F:$F,'Each Gender Events'!$A6,'Official Medal Table'!$C:$C,'Each Gender Events'!CI$1,'Official Medal Table'!$E:$E,'Each Gender Events'!CI$2)*'Medal values'!$B$1
+ COUNTIFS('Official Medal Table'!$G:$G,'Each Gender Events'!$A6,'Official Medal Table'!$C:$C,'Each Gender Events'!CI$1,'Official Medal Table'!$E:$E,'Each Gender Events'!CI$2)*'Medal values'!$B$2
+ COUNTIFS('Official Medal Table'!$H:$H,'Each Gender Events'!$A6,'Official Medal Table'!$C:$C,'Each Gender Events'!CI$1,'Official Medal Table'!$E:$E,'Each Gender Events'!CI$2)*'Medal values'!$B$3
+ COUNTIFS('Official Medal Table'!$I:$I,'Each Gender Events'!$A6,'Official Medal Table'!$C:$C,'Each Gender Events'!CI$1,'Official Medal Table'!$E:$E,'Each Gender Events'!CI$2)*'Medal values'!$B$3
+ COUNTIFS('Official Medal Table'!$F:$F,'Each Gender Events'!$A6,'Official Medal Table'!$C:$C,'Each Gender Events'!CI$1,'Official Medal Table'!$E:$E,"Mixed")*'Medal values'!$B$1/2
+ COUNTIFS('Official Medal Table'!$G:$G,'Each Gender Events'!$A6,'Official Medal Table'!$C:$C,'Each Gender Events'!CI$1,'Official Medal Table'!$E:$E,"Mixed")*'Medal values'!$B$2/2
+ COUNTIFS('Official Medal Table'!$H:$H,'Each Gender Events'!$A6,'Official Medal Table'!$C:$C,'Each Gender Events'!CI$1,'Official Medal Table'!$E:$E,"Mixed")*'Medal values'!$B$3/2
+ COUNTIFS('Official Medal Table'!$I:$I,'Each Gender Events'!$A6,'Official Medal Table'!$C:$C,'Each Gender Events'!CI$1,'Official Medal Table'!$E:$E,"Mixed")*'Medal values'!$B$3/2</f>
        <v>0</v>
      </c>
      <c r="CJ6">
        <f>COUNTIFS('Official Medal Table'!$F:$F,'Each Gender Events'!$A6,'Official Medal Table'!$C:$C,'Each Gender Events'!CJ$1,'Official Medal Table'!$E:$E,'Each Gender Events'!CJ$2)*'Medal values'!$B$1
+ COUNTIFS('Official Medal Table'!$G:$G,'Each Gender Events'!$A6,'Official Medal Table'!$C:$C,'Each Gender Events'!CJ$1,'Official Medal Table'!$E:$E,'Each Gender Events'!CJ$2)*'Medal values'!$B$2
+ COUNTIFS('Official Medal Table'!$H:$H,'Each Gender Events'!$A6,'Official Medal Table'!$C:$C,'Each Gender Events'!CJ$1,'Official Medal Table'!$E:$E,'Each Gender Events'!CJ$2)*'Medal values'!$B$3
+ COUNTIFS('Official Medal Table'!$I:$I,'Each Gender Events'!$A6,'Official Medal Table'!$C:$C,'Each Gender Events'!CJ$1,'Official Medal Table'!$E:$E,'Each Gender Events'!CJ$2)*'Medal values'!$B$3
+ COUNTIFS('Official Medal Table'!$F:$F,'Each Gender Events'!$A6,'Official Medal Table'!$C:$C,'Each Gender Events'!CJ$1,'Official Medal Table'!$E:$E,"Mixed")*'Medal values'!$B$1/2
+ COUNTIFS('Official Medal Table'!$G:$G,'Each Gender Events'!$A6,'Official Medal Table'!$C:$C,'Each Gender Events'!CJ$1,'Official Medal Table'!$E:$E,"Mixed")*'Medal values'!$B$2/2
+ COUNTIFS('Official Medal Table'!$H:$H,'Each Gender Events'!$A6,'Official Medal Table'!$C:$C,'Each Gender Events'!CJ$1,'Official Medal Table'!$E:$E,"Mixed")*'Medal values'!$B$3/2
+ COUNTIFS('Official Medal Table'!$I:$I,'Each Gender Events'!$A6,'Official Medal Table'!$C:$C,'Each Gender Events'!CJ$1,'Official Medal Table'!$E:$E,"Mixed")*'Medal values'!$B$3/2</f>
        <v>0</v>
      </c>
      <c r="CK6">
        <f>COUNTIFS('Official Medal Table'!$F:$F,'Each Gender Events'!$A6,'Official Medal Table'!$C:$C,'Each Gender Events'!CK$1,'Official Medal Table'!$E:$E,'Each Gender Events'!CK$2)*'Medal values'!$B$1
+ COUNTIFS('Official Medal Table'!$G:$G,'Each Gender Events'!$A6,'Official Medal Table'!$C:$C,'Each Gender Events'!CK$1,'Official Medal Table'!$E:$E,'Each Gender Events'!CK$2)*'Medal values'!$B$2
+ COUNTIFS('Official Medal Table'!$H:$H,'Each Gender Events'!$A6,'Official Medal Table'!$C:$C,'Each Gender Events'!CK$1,'Official Medal Table'!$E:$E,'Each Gender Events'!CK$2)*'Medal values'!$B$3
+ COUNTIFS('Official Medal Table'!$I:$I,'Each Gender Events'!$A6,'Official Medal Table'!$C:$C,'Each Gender Events'!CK$1,'Official Medal Table'!$E:$E,'Each Gender Events'!CK$2)*'Medal values'!$B$3
+ COUNTIFS('Official Medal Table'!$F:$F,'Each Gender Events'!$A6,'Official Medal Table'!$C:$C,'Each Gender Events'!CK$1,'Official Medal Table'!$E:$E,"Mixed")*'Medal values'!$B$1/2
+ COUNTIFS('Official Medal Table'!$G:$G,'Each Gender Events'!$A6,'Official Medal Table'!$C:$C,'Each Gender Events'!CK$1,'Official Medal Table'!$E:$E,"Mixed")*'Medal values'!$B$2/2
+ COUNTIFS('Official Medal Table'!$H:$H,'Each Gender Events'!$A6,'Official Medal Table'!$C:$C,'Each Gender Events'!CK$1,'Official Medal Table'!$E:$E,"Mixed")*'Medal values'!$B$3/2
+ COUNTIFS('Official Medal Table'!$I:$I,'Each Gender Events'!$A6,'Official Medal Table'!$C:$C,'Each Gender Events'!CK$1,'Official Medal Table'!$E:$E,"Mixed")*'Medal values'!$B$3/2</f>
        <v>0</v>
      </c>
      <c r="CL6">
        <f>COUNTIFS('Official Medal Table'!$F:$F,'Each Gender Events'!$A6,'Official Medal Table'!$C:$C,'Each Gender Events'!CL$1,'Official Medal Table'!$E:$E,'Each Gender Events'!CL$2)*'Medal values'!$B$1
+ COUNTIFS('Official Medal Table'!$G:$G,'Each Gender Events'!$A6,'Official Medal Table'!$C:$C,'Each Gender Events'!CL$1,'Official Medal Table'!$E:$E,'Each Gender Events'!CL$2)*'Medal values'!$B$2
+ COUNTIFS('Official Medal Table'!$H:$H,'Each Gender Events'!$A6,'Official Medal Table'!$C:$C,'Each Gender Events'!CL$1,'Official Medal Table'!$E:$E,'Each Gender Events'!CL$2)*'Medal values'!$B$3
+ COUNTIFS('Official Medal Table'!$I:$I,'Each Gender Events'!$A6,'Official Medal Table'!$C:$C,'Each Gender Events'!CL$1,'Official Medal Table'!$E:$E,'Each Gender Events'!CL$2)*'Medal values'!$B$3
+ COUNTIFS('Official Medal Table'!$F:$F,'Each Gender Events'!$A6,'Official Medal Table'!$C:$C,'Each Gender Events'!CL$1,'Official Medal Table'!$E:$E,"Mixed")*'Medal values'!$B$1/2
+ COUNTIFS('Official Medal Table'!$G:$G,'Each Gender Events'!$A6,'Official Medal Table'!$C:$C,'Each Gender Events'!CL$1,'Official Medal Table'!$E:$E,"Mixed")*'Medal values'!$B$2/2
+ COUNTIFS('Official Medal Table'!$H:$H,'Each Gender Events'!$A6,'Official Medal Table'!$C:$C,'Each Gender Events'!CL$1,'Official Medal Table'!$E:$E,"Mixed")*'Medal values'!$B$3/2
+ COUNTIFS('Official Medal Table'!$I:$I,'Each Gender Events'!$A6,'Official Medal Table'!$C:$C,'Each Gender Events'!CL$1,'Official Medal Table'!$E:$E,"Mixed")*'Medal values'!$B$3/2</f>
        <v>0</v>
      </c>
      <c r="CM6">
        <f>COUNTIFS('Official Medal Table'!$F:$F,'Each Gender Events'!$A6,'Official Medal Table'!$C:$C,'Each Gender Events'!CM$1,'Official Medal Table'!$E:$E,'Each Gender Events'!CM$2)*'Medal values'!$B$1
+ COUNTIFS('Official Medal Table'!$G:$G,'Each Gender Events'!$A6,'Official Medal Table'!$C:$C,'Each Gender Events'!CM$1,'Official Medal Table'!$E:$E,'Each Gender Events'!CM$2)*'Medal values'!$B$2
+ COUNTIFS('Official Medal Table'!$H:$H,'Each Gender Events'!$A6,'Official Medal Table'!$C:$C,'Each Gender Events'!CM$1,'Official Medal Table'!$E:$E,'Each Gender Events'!CM$2)*'Medal values'!$B$3
+ COUNTIFS('Official Medal Table'!$I:$I,'Each Gender Events'!$A6,'Official Medal Table'!$C:$C,'Each Gender Events'!CM$1,'Official Medal Table'!$E:$E,'Each Gender Events'!CM$2)*'Medal values'!$B$3
+ COUNTIFS('Official Medal Table'!$F:$F,'Each Gender Events'!$A6,'Official Medal Table'!$C:$C,'Each Gender Events'!CM$1,'Official Medal Table'!$E:$E,"Mixed")*'Medal values'!$B$1/2
+ COUNTIFS('Official Medal Table'!$G:$G,'Each Gender Events'!$A6,'Official Medal Table'!$C:$C,'Each Gender Events'!CM$1,'Official Medal Table'!$E:$E,"Mixed")*'Medal values'!$B$2/2
+ COUNTIFS('Official Medal Table'!$H:$H,'Each Gender Events'!$A6,'Official Medal Table'!$C:$C,'Each Gender Events'!CM$1,'Official Medal Table'!$E:$E,"Mixed")*'Medal values'!$B$3/2
+ COUNTIFS('Official Medal Table'!$I:$I,'Each Gender Events'!$A6,'Official Medal Table'!$C:$C,'Each Gender Events'!CM$1,'Official Medal Table'!$E:$E,"Mixed")*'Medal values'!$B$3/2</f>
        <v>0</v>
      </c>
      <c r="CN6">
        <f>COUNTIFS('Official Medal Table'!$F:$F,'Each Gender Events'!$A6,'Official Medal Table'!$C:$C,'Each Gender Events'!CN$1,'Official Medal Table'!$E:$E,'Each Gender Events'!CN$2)*'Medal values'!$B$1
+ COUNTIFS('Official Medal Table'!$G:$G,'Each Gender Events'!$A6,'Official Medal Table'!$C:$C,'Each Gender Events'!CN$1,'Official Medal Table'!$E:$E,'Each Gender Events'!CN$2)*'Medal values'!$B$2
+ COUNTIFS('Official Medal Table'!$H:$H,'Each Gender Events'!$A6,'Official Medal Table'!$C:$C,'Each Gender Events'!CN$1,'Official Medal Table'!$E:$E,'Each Gender Events'!CN$2)*'Medal values'!$B$3
+ COUNTIFS('Official Medal Table'!$I:$I,'Each Gender Events'!$A6,'Official Medal Table'!$C:$C,'Each Gender Events'!CN$1,'Official Medal Table'!$E:$E,'Each Gender Events'!CN$2)*'Medal values'!$B$3
+ COUNTIFS('Official Medal Table'!$F:$F,'Each Gender Events'!$A6,'Official Medal Table'!$C:$C,'Each Gender Events'!CN$1,'Official Medal Table'!$E:$E,"Mixed")*'Medal values'!$B$1/2
+ COUNTIFS('Official Medal Table'!$G:$G,'Each Gender Events'!$A6,'Official Medal Table'!$C:$C,'Each Gender Events'!CN$1,'Official Medal Table'!$E:$E,"Mixed")*'Medal values'!$B$2/2
+ COUNTIFS('Official Medal Table'!$H:$H,'Each Gender Events'!$A6,'Official Medal Table'!$C:$C,'Each Gender Events'!CN$1,'Official Medal Table'!$E:$E,"Mixed")*'Medal values'!$B$3/2
+ COUNTIFS('Official Medal Table'!$I:$I,'Each Gender Events'!$A6,'Official Medal Table'!$C:$C,'Each Gender Events'!CN$1,'Official Medal Table'!$E:$E,"Mixed")*'Medal values'!$B$3/2</f>
        <v>0</v>
      </c>
      <c r="CO6">
        <f>COUNTIFS('Official Medal Table'!$F:$F,'Each Gender Events'!$A6,'Official Medal Table'!$C:$C,'Each Gender Events'!CO$1,'Official Medal Table'!$E:$E,'Each Gender Events'!CO$2)*'Medal values'!$B$1
+ COUNTIFS('Official Medal Table'!$G:$G,'Each Gender Events'!$A6,'Official Medal Table'!$C:$C,'Each Gender Events'!CO$1,'Official Medal Table'!$E:$E,'Each Gender Events'!CO$2)*'Medal values'!$B$2
+ COUNTIFS('Official Medal Table'!$H:$H,'Each Gender Events'!$A6,'Official Medal Table'!$C:$C,'Each Gender Events'!CO$1,'Official Medal Table'!$E:$E,'Each Gender Events'!CO$2)*'Medal values'!$B$3
+ COUNTIFS('Official Medal Table'!$I:$I,'Each Gender Events'!$A6,'Official Medal Table'!$C:$C,'Each Gender Events'!CO$1,'Official Medal Table'!$E:$E,'Each Gender Events'!CO$2)*'Medal values'!$B$3
+ COUNTIFS('Official Medal Table'!$F:$F,'Each Gender Events'!$A6,'Official Medal Table'!$C:$C,'Each Gender Events'!CO$1,'Official Medal Table'!$E:$E,"Mixed")*'Medal values'!$B$1/2
+ COUNTIFS('Official Medal Table'!$G:$G,'Each Gender Events'!$A6,'Official Medal Table'!$C:$C,'Each Gender Events'!CO$1,'Official Medal Table'!$E:$E,"Mixed")*'Medal values'!$B$2/2
+ COUNTIFS('Official Medal Table'!$H:$H,'Each Gender Events'!$A6,'Official Medal Table'!$C:$C,'Each Gender Events'!CO$1,'Official Medal Table'!$E:$E,"Mixed")*'Medal values'!$B$3/2
+ COUNTIFS('Official Medal Table'!$I:$I,'Each Gender Events'!$A6,'Official Medal Table'!$C:$C,'Each Gender Events'!CO$1,'Official Medal Table'!$E:$E,"Mixed")*'Medal values'!$B$3/2</f>
        <v>0</v>
      </c>
      <c r="CP6">
        <f>COUNTIFS('Official Medal Table'!$F:$F,'Each Gender Events'!$A6,'Official Medal Table'!$C:$C,'Each Gender Events'!CP$1,'Official Medal Table'!$E:$E,'Each Gender Events'!CP$2)*'Medal values'!$B$1
+ COUNTIFS('Official Medal Table'!$G:$G,'Each Gender Events'!$A6,'Official Medal Table'!$C:$C,'Each Gender Events'!CP$1,'Official Medal Table'!$E:$E,'Each Gender Events'!CP$2)*'Medal values'!$B$2
+ COUNTIFS('Official Medal Table'!$H:$H,'Each Gender Events'!$A6,'Official Medal Table'!$C:$C,'Each Gender Events'!CP$1,'Official Medal Table'!$E:$E,'Each Gender Events'!CP$2)*'Medal values'!$B$3
+ COUNTIFS('Official Medal Table'!$I:$I,'Each Gender Events'!$A6,'Official Medal Table'!$C:$C,'Each Gender Events'!CP$1,'Official Medal Table'!$E:$E,'Each Gender Events'!CP$2)*'Medal values'!$B$3
+ COUNTIFS('Official Medal Table'!$F:$F,'Each Gender Events'!$A6,'Official Medal Table'!$C:$C,'Each Gender Events'!CP$1,'Official Medal Table'!$E:$E,"Mixed")*'Medal values'!$B$1/2
+ COUNTIFS('Official Medal Table'!$G:$G,'Each Gender Events'!$A6,'Official Medal Table'!$C:$C,'Each Gender Events'!CP$1,'Official Medal Table'!$E:$E,"Mixed")*'Medal values'!$B$2/2
+ COUNTIFS('Official Medal Table'!$H:$H,'Each Gender Events'!$A6,'Official Medal Table'!$C:$C,'Each Gender Events'!CP$1,'Official Medal Table'!$E:$E,"Mixed")*'Medal values'!$B$3/2
+ COUNTIFS('Official Medal Table'!$I:$I,'Each Gender Events'!$A6,'Official Medal Table'!$C:$C,'Each Gender Events'!CP$1,'Official Medal Table'!$E:$E,"Mixed")*'Medal values'!$B$3/2</f>
        <v>0</v>
      </c>
      <c r="CQ6">
        <f>COUNTIFS('Official Medal Table'!$F:$F,'Each Gender Events'!$A6,'Official Medal Table'!$C:$C,'Each Gender Events'!CQ$1,'Official Medal Table'!$E:$E,'Each Gender Events'!CQ$2)*'Medal values'!$B$1
+ COUNTIFS('Official Medal Table'!$G:$G,'Each Gender Events'!$A6,'Official Medal Table'!$C:$C,'Each Gender Events'!CQ$1,'Official Medal Table'!$E:$E,'Each Gender Events'!CQ$2)*'Medal values'!$B$2
+ COUNTIFS('Official Medal Table'!$H:$H,'Each Gender Events'!$A6,'Official Medal Table'!$C:$C,'Each Gender Events'!CQ$1,'Official Medal Table'!$E:$E,'Each Gender Events'!CQ$2)*'Medal values'!$B$3
+ COUNTIFS('Official Medal Table'!$I:$I,'Each Gender Events'!$A6,'Official Medal Table'!$C:$C,'Each Gender Events'!CQ$1,'Official Medal Table'!$E:$E,'Each Gender Events'!CQ$2)*'Medal values'!$B$3
+ COUNTIFS('Official Medal Table'!$F:$F,'Each Gender Events'!$A6,'Official Medal Table'!$C:$C,'Each Gender Events'!CQ$1,'Official Medal Table'!$E:$E,"Mixed")*'Medal values'!$B$1/2
+ COUNTIFS('Official Medal Table'!$G:$G,'Each Gender Events'!$A6,'Official Medal Table'!$C:$C,'Each Gender Events'!CQ$1,'Official Medal Table'!$E:$E,"Mixed")*'Medal values'!$B$2/2
+ COUNTIFS('Official Medal Table'!$H:$H,'Each Gender Events'!$A6,'Official Medal Table'!$C:$C,'Each Gender Events'!CQ$1,'Official Medal Table'!$E:$E,"Mixed")*'Medal values'!$B$3/2
+ COUNTIFS('Official Medal Table'!$I:$I,'Each Gender Events'!$A6,'Official Medal Table'!$C:$C,'Each Gender Events'!CQ$1,'Official Medal Table'!$E:$E,"Mixed")*'Medal values'!$B$3/2</f>
        <v>0</v>
      </c>
      <c r="CR6">
        <f>COUNTIFS('Official Medal Table'!$F:$F,'Each Gender Events'!$A6,'Official Medal Table'!$C:$C,'Each Gender Events'!CR$1,'Official Medal Table'!$E:$E,'Each Gender Events'!CR$2)*'Medal values'!$B$1
+ COUNTIFS('Official Medal Table'!$G:$G,'Each Gender Events'!$A6,'Official Medal Table'!$C:$C,'Each Gender Events'!CR$1,'Official Medal Table'!$E:$E,'Each Gender Events'!CR$2)*'Medal values'!$B$2
+ COUNTIFS('Official Medal Table'!$H:$H,'Each Gender Events'!$A6,'Official Medal Table'!$C:$C,'Each Gender Events'!CR$1,'Official Medal Table'!$E:$E,'Each Gender Events'!CR$2)*'Medal values'!$B$3
+ COUNTIFS('Official Medal Table'!$I:$I,'Each Gender Events'!$A6,'Official Medal Table'!$C:$C,'Each Gender Events'!CR$1,'Official Medal Table'!$E:$E,'Each Gender Events'!CR$2)*'Medal values'!$B$3
+ COUNTIFS('Official Medal Table'!$F:$F,'Each Gender Events'!$A6,'Official Medal Table'!$C:$C,'Each Gender Events'!CR$1,'Official Medal Table'!$E:$E,"Mixed")*'Medal values'!$B$1/2
+ COUNTIFS('Official Medal Table'!$G:$G,'Each Gender Events'!$A6,'Official Medal Table'!$C:$C,'Each Gender Events'!CR$1,'Official Medal Table'!$E:$E,"Mixed")*'Medal values'!$B$2/2
+ COUNTIFS('Official Medal Table'!$H:$H,'Each Gender Events'!$A6,'Official Medal Table'!$C:$C,'Each Gender Events'!CR$1,'Official Medal Table'!$E:$E,"Mixed")*'Medal values'!$B$3/2
+ COUNTIFS('Official Medal Table'!$I:$I,'Each Gender Events'!$A6,'Official Medal Table'!$C:$C,'Each Gender Events'!CR$1,'Official Medal Table'!$E:$E,"Mixed")*'Medal values'!$B$3/2</f>
        <v>0</v>
      </c>
      <c r="CS6">
        <f>COUNTIFS('Official Medal Table'!$F:$F,'Each Gender Events'!$A6,'Official Medal Table'!$C:$C,'Each Gender Events'!CS$1,'Official Medal Table'!$E:$E,'Each Gender Events'!CS$2)*'Medal values'!$B$1
+ COUNTIFS('Official Medal Table'!$G:$G,'Each Gender Events'!$A6,'Official Medal Table'!$C:$C,'Each Gender Events'!CS$1,'Official Medal Table'!$E:$E,'Each Gender Events'!CS$2)*'Medal values'!$B$2
+ COUNTIFS('Official Medal Table'!$H:$H,'Each Gender Events'!$A6,'Official Medal Table'!$C:$C,'Each Gender Events'!CS$1,'Official Medal Table'!$E:$E,'Each Gender Events'!CS$2)*'Medal values'!$B$3
+ COUNTIFS('Official Medal Table'!$I:$I,'Each Gender Events'!$A6,'Official Medal Table'!$C:$C,'Each Gender Events'!CS$1,'Official Medal Table'!$E:$E,'Each Gender Events'!CS$2)*'Medal values'!$B$3
+ COUNTIFS('Official Medal Table'!$F:$F,'Each Gender Events'!$A6,'Official Medal Table'!$C:$C,'Each Gender Events'!CS$1,'Official Medal Table'!$E:$E,"Mixed")*'Medal values'!$B$1/2
+ COUNTIFS('Official Medal Table'!$G:$G,'Each Gender Events'!$A6,'Official Medal Table'!$C:$C,'Each Gender Events'!CS$1,'Official Medal Table'!$E:$E,"Mixed")*'Medal values'!$B$2/2
+ COUNTIFS('Official Medal Table'!$H:$H,'Each Gender Events'!$A6,'Official Medal Table'!$C:$C,'Each Gender Events'!CS$1,'Official Medal Table'!$E:$E,"Mixed")*'Medal values'!$B$3/2
+ COUNTIFS('Official Medal Table'!$I:$I,'Each Gender Events'!$A6,'Official Medal Table'!$C:$C,'Each Gender Events'!CS$1,'Official Medal Table'!$E:$E,"Mixed")*'Medal values'!$B$3/2</f>
        <v>0</v>
      </c>
      <c r="CT6">
        <f>COUNTIFS('Official Medal Table'!$F:$F,'Each Gender Events'!$A6,'Official Medal Table'!$C:$C,'Each Gender Events'!CT$1,'Official Medal Table'!$E:$E,'Each Gender Events'!CT$2)*'Medal values'!$B$1
+ COUNTIFS('Official Medal Table'!$G:$G,'Each Gender Events'!$A6,'Official Medal Table'!$C:$C,'Each Gender Events'!CT$1,'Official Medal Table'!$E:$E,'Each Gender Events'!CT$2)*'Medal values'!$B$2
+ COUNTIFS('Official Medal Table'!$H:$H,'Each Gender Events'!$A6,'Official Medal Table'!$C:$C,'Each Gender Events'!CT$1,'Official Medal Table'!$E:$E,'Each Gender Events'!CT$2)*'Medal values'!$B$3
+ COUNTIFS('Official Medal Table'!$I:$I,'Each Gender Events'!$A6,'Official Medal Table'!$C:$C,'Each Gender Events'!CT$1,'Official Medal Table'!$E:$E,'Each Gender Events'!CT$2)*'Medal values'!$B$3
+ COUNTIFS('Official Medal Table'!$F:$F,'Each Gender Events'!$A6,'Official Medal Table'!$C:$C,'Each Gender Events'!CT$1,'Official Medal Table'!$E:$E,"Mixed")*'Medal values'!$B$1/2
+ COUNTIFS('Official Medal Table'!$G:$G,'Each Gender Events'!$A6,'Official Medal Table'!$C:$C,'Each Gender Events'!CT$1,'Official Medal Table'!$E:$E,"Mixed")*'Medal values'!$B$2/2
+ COUNTIFS('Official Medal Table'!$H:$H,'Each Gender Events'!$A6,'Official Medal Table'!$C:$C,'Each Gender Events'!CT$1,'Official Medal Table'!$E:$E,"Mixed")*'Medal values'!$B$3/2
+ COUNTIFS('Official Medal Table'!$I:$I,'Each Gender Events'!$A6,'Official Medal Table'!$C:$C,'Each Gender Events'!CT$1,'Official Medal Table'!$E:$E,"Mixed")*'Medal values'!$B$3/2</f>
        <v>0</v>
      </c>
    </row>
    <row r="7" spans="1:98" x14ac:dyDescent="0.3">
      <c r="A7" t="str">
        <f>Countries!A5</f>
        <v>CAN</v>
      </c>
      <c r="B7">
        <f>COUNTIFS('Official Medal Table'!$F:$F,'Each Gender Events'!$A7,'Official Medal Table'!$C:$C,'Each Gender Events'!B$1,'Official Medal Table'!$E:$E,'Each Gender Events'!B$2)*'Medal values'!$B$1
+ COUNTIFS('Official Medal Table'!$G:$G,'Each Gender Events'!$A7,'Official Medal Table'!$C:$C,'Each Gender Events'!B$1,'Official Medal Table'!$E:$E,'Each Gender Events'!B$2)*'Medal values'!$B$2
+ COUNTIFS('Official Medal Table'!$H:$H,'Each Gender Events'!$A7,'Official Medal Table'!$C:$C,'Each Gender Events'!B$1,'Official Medal Table'!$E:$E,'Each Gender Events'!B$2)*'Medal values'!$B$3
+ COUNTIFS('Official Medal Table'!$I:$I,'Each Gender Events'!$A7,'Official Medal Table'!$C:$C,'Each Gender Events'!B$1,'Official Medal Table'!$E:$E,'Each Gender Events'!B$2)*'Medal values'!$B$3
+ COUNTIFS('Official Medal Table'!$F:$F,'Each Gender Events'!$A7,'Official Medal Table'!$C:$C,'Each Gender Events'!B$1,'Official Medal Table'!$E:$E,"Mixed")*'Medal values'!$B$1/2
+ COUNTIFS('Official Medal Table'!$G:$G,'Each Gender Events'!$A7,'Official Medal Table'!$C:$C,'Each Gender Events'!B$1,'Official Medal Table'!$E:$E,"Mixed")*'Medal values'!$B$2/2
+ COUNTIFS('Official Medal Table'!$H:$H,'Each Gender Events'!$A7,'Official Medal Table'!$C:$C,'Each Gender Events'!B$1,'Official Medal Table'!$E:$E,"Mixed")*'Medal values'!$B$3/2
+ COUNTIFS('Official Medal Table'!$I:$I,'Each Gender Events'!$A7,'Official Medal Table'!$C:$C,'Each Gender Events'!B$1,'Official Medal Table'!$E:$E,"Mixed")*'Medal values'!$B$3/2</f>
        <v>0</v>
      </c>
      <c r="C7">
        <f>COUNTIFS('Official Medal Table'!$F:$F,'Each Gender Events'!$A7,'Official Medal Table'!$C:$C,'Each Gender Events'!C$1,'Official Medal Table'!$E:$E,'Each Gender Events'!C$2)*'Medal values'!$B$1
+ COUNTIFS('Official Medal Table'!$G:$G,'Each Gender Events'!$A7,'Official Medal Table'!$C:$C,'Each Gender Events'!C$1,'Official Medal Table'!$E:$E,'Each Gender Events'!C$2)*'Medal values'!$B$2
+ COUNTIFS('Official Medal Table'!$H:$H,'Each Gender Events'!$A7,'Official Medal Table'!$C:$C,'Each Gender Events'!C$1,'Official Medal Table'!$E:$E,'Each Gender Events'!C$2)*'Medal values'!$B$3
+ COUNTIFS('Official Medal Table'!$I:$I,'Each Gender Events'!$A7,'Official Medal Table'!$C:$C,'Each Gender Events'!C$1,'Official Medal Table'!$E:$E,'Each Gender Events'!C$2)*'Medal values'!$B$3
+ COUNTIFS('Official Medal Table'!$F:$F,'Each Gender Events'!$A7,'Official Medal Table'!$C:$C,'Each Gender Events'!C$1,'Official Medal Table'!$E:$E,"Mixed")*'Medal values'!$B$1/2
+ COUNTIFS('Official Medal Table'!$G:$G,'Each Gender Events'!$A7,'Official Medal Table'!$C:$C,'Each Gender Events'!C$1,'Official Medal Table'!$E:$E,"Mixed")*'Medal values'!$B$2/2
+ COUNTIFS('Official Medal Table'!$H:$H,'Each Gender Events'!$A7,'Official Medal Table'!$C:$C,'Each Gender Events'!C$1,'Official Medal Table'!$E:$E,"Mixed")*'Medal values'!$B$3/2
+ COUNTIFS('Official Medal Table'!$I:$I,'Each Gender Events'!$A7,'Official Medal Table'!$C:$C,'Each Gender Events'!C$1,'Official Medal Table'!$E:$E,"Mixed")*'Medal values'!$B$3/2</f>
        <v>0</v>
      </c>
      <c r="D7">
        <f>COUNTIFS('Official Medal Table'!$F:$F,'Each Gender Events'!$A7,'Official Medal Table'!$C:$C,'Each Gender Events'!D$1,'Official Medal Table'!$E:$E,'Each Gender Events'!D$2)*'Medal values'!$B$1
+ COUNTIFS('Official Medal Table'!$G:$G,'Each Gender Events'!$A7,'Official Medal Table'!$C:$C,'Each Gender Events'!D$1,'Official Medal Table'!$E:$E,'Each Gender Events'!D$2)*'Medal values'!$B$2
+ COUNTIFS('Official Medal Table'!$H:$H,'Each Gender Events'!$A7,'Official Medal Table'!$C:$C,'Each Gender Events'!D$1,'Official Medal Table'!$E:$E,'Each Gender Events'!D$2)*'Medal values'!$B$3
+ COUNTIFS('Official Medal Table'!$I:$I,'Each Gender Events'!$A7,'Official Medal Table'!$C:$C,'Each Gender Events'!D$1,'Official Medal Table'!$E:$E,'Each Gender Events'!D$2)*'Medal values'!$B$3
+ COUNTIFS('Official Medal Table'!$F:$F,'Each Gender Events'!$A7,'Official Medal Table'!$C:$C,'Each Gender Events'!D$1,'Official Medal Table'!$E:$E,"Mixed")*'Medal values'!$B$1/2
+ COUNTIFS('Official Medal Table'!$G:$G,'Each Gender Events'!$A7,'Official Medal Table'!$C:$C,'Each Gender Events'!D$1,'Official Medal Table'!$E:$E,"Mixed")*'Medal values'!$B$2/2
+ COUNTIFS('Official Medal Table'!$H:$H,'Each Gender Events'!$A7,'Official Medal Table'!$C:$C,'Each Gender Events'!D$1,'Official Medal Table'!$E:$E,"Mixed")*'Medal values'!$B$3/2
+ COUNTIFS('Official Medal Table'!$I:$I,'Each Gender Events'!$A7,'Official Medal Table'!$C:$C,'Each Gender Events'!D$1,'Official Medal Table'!$E:$E,"Mixed")*'Medal values'!$B$3/2</f>
        <v>0</v>
      </c>
      <c r="E7">
        <f>COUNTIFS('Official Medal Table'!$F:$F,'Each Gender Events'!$A7,'Official Medal Table'!$C:$C,'Each Gender Events'!E$1,'Official Medal Table'!$E:$E,'Each Gender Events'!E$2)*'Medal values'!$B$1
+ COUNTIFS('Official Medal Table'!$G:$G,'Each Gender Events'!$A7,'Official Medal Table'!$C:$C,'Each Gender Events'!E$1,'Official Medal Table'!$E:$E,'Each Gender Events'!E$2)*'Medal values'!$B$2
+ COUNTIFS('Official Medal Table'!$H:$H,'Each Gender Events'!$A7,'Official Medal Table'!$C:$C,'Each Gender Events'!E$1,'Official Medal Table'!$E:$E,'Each Gender Events'!E$2)*'Medal values'!$B$3
+ COUNTIFS('Official Medal Table'!$I:$I,'Each Gender Events'!$A7,'Official Medal Table'!$C:$C,'Each Gender Events'!E$1,'Official Medal Table'!$E:$E,'Each Gender Events'!E$2)*'Medal values'!$B$3
+ COUNTIFS('Official Medal Table'!$F:$F,'Each Gender Events'!$A7,'Official Medal Table'!$C:$C,'Each Gender Events'!E$1,'Official Medal Table'!$E:$E,"Mixed")*'Medal values'!$B$1/2
+ COUNTIFS('Official Medal Table'!$G:$G,'Each Gender Events'!$A7,'Official Medal Table'!$C:$C,'Each Gender Events'!E$1,'Official Medal Table'!$E:$E,"Mixed")*'Medal values'!$B$2/2
+ COUNTIFS('Official Medal Table'!$H:$H,'Each Gender Events'!$A7,'Official Medal Table'!$C:$C,'Each Gender Events'!E$1,'Official Medal Table'!$E:$E,"Mixed")*'Medal values'!$B$3/2
+ COUNTIFS('Official Medal Table'!$I:$I,'Each Gender Events'!$A7,'Official Medal Table'!$C:$C,'Each Gender Events'!E$1,'Official Medal Table'!$E:$E,"Mixed")*'Medal values'!$B$3/2</f>
        <v>0</v>
      </c>
      <c r="F7">
        <f>COUNTIFS('Official Medal Table'!$F:$F,'Each Gender Events'!$A7,'Official Medal Table'!$C:$C,'Each Gender Events'!F$1,'Official Medal Table'!$E:$E,'Each Gender Events'!F$2)*'Medal values'!$B$1
+ COUNTIFS('Official Medal Table'!$G:$G,'Each Gender Events'!$A7,'Official Medal Table'!$C:$C,'Each Gender Events'!F$1,'Official Medal Table'!$E:$E,'Each Gender Events'!F$2)*'Medal values'!$B$2
+ COUNTIFS('Official Medal Table'!$H:$H,'Each Gender Events'!$A7,'Official Medal Table'!$C:$C,'Each Gender Events'!F$1,'Official Medal Table'!$E:$E,'Each Gender Events'!F$2)*'Medal values'!$B$3
+ COUNTIFS('Official Medal Table'!$I:$I,'Each Gender Events'!$A7,'Official Medal Table'!$C:$C,'Each Gender Events'!F$1,'Official Medal Table'!$E:$E,'Each Gender Events'!F$2)*'Medal values'!$B$3
+ COUNTIFS('Official Medal Table'!$F:$F,'Each Gender Events'!$A7,'Official Medal Table'!$C:$C,'Each Gender Events'!F$1,'Official Medal Table'!$E:$E,"Mixed")*'Medal values'!$B$1/2
+ COUNTIFS('Official Medal Table'!$G:$G,'Each Gender Events'!$A7,'Official Medal Table'!$C:$C,'Each Gender Events'!F$1,'Official Medal Table'!$E:$E,"Mixed")*'Medal values'!$B$2/2
+ COUNTIFS('Official Medal Table'!$H:$H,'Each Gender Events'!$A7,'Official Medal Table'!$C:$C,'Each Gender Events'!F$1,'Official Medal Table'!$E:$E,"Mixed")*'Medal values'!$B$3/2
+ COUNTIFS('Official Medal Table'!$I:$I,'Each Gender Events'!$A7,'Official Medal Table'!$C:$C,'Each Gender Events'!F$1,'Official Medal Table'!$E:$E,"Mixed")*'Medal values'!$B$3/2</f>
        <v>0</v>
      </c>
      <c r="G7">
        <f>COUNTIFS('Official Medal Table'!$F:$F,'Each Gender Events'!$A7,'Official Medal Table'!$C:$C,'Each Gender Events'!G$1,'Official Medal Table'!$E:$E,'Each Gender Events'!G$2)*'Medal values'!$B$1
+ COUNTIFS('Official Medal Table'!$G:$G,'Each Gender Events'!$A7,'Official Medal Table'!$C:$C,'Each Gender Events'!G$1,'Official Medal Table'!$E:$E,'Each Gender Events'!G$2)*'Medal values'!$B$2
+ COUNTIFS('Official Medal Table'!$H:$H,'Each Gender Events'!$A7,'Official Medal Table'!$C:$C,'Each Gender Events'!G$1,'Official Medal Table'!$E:$E,'Each Gender Events'!G$2)*'Medal values'!$B$3
+ COUNTIFS('Official Medal Table'!$I:$I,'Each Gender Events'!$A7,'Official Medal Table'!$C:$C,'Each Gender Events'!G$1,'Official Medal Table'!$E:$E,'Each Gender Events'!G$2)*'Medal values'!$B$3
+ COUNTIFS('Official Medal Table'!$F:$F,'Each Gender Events'!$A7,'Official Medal Table'!$C:$C,'Each Gender Events'!G$1,'Official Medal Table'!$E:$E,"Mixed")*'Medal values'!$B$1/2
+ COUNTIFS('Official Medal Table'!$G:$G,'Each Gender Events'!$A7,'Official Medal Table'!$C:$C,'Each Gender Events'!G$1,'Official Medal Table'!$E:$E,"Mixed")*'Medal values'!$B$2/2
+ COUNTIFS('Official Medal Table'!$H:$H,'Each Gender Events'!$A7,'Official Medal Table'!$C:$C,'Each Gender Events'!G$1,'Official Medal Table'!$E:$E,"Mixed")*'Medal values'!$B$3/2
+ COUNTIFS('Official Medal Table'!$I:$I,'Each Gender Events'!$A7,'Official Medal Table'!$C:$C,'Each Gender Events'!G$1,'Official Medal Table'!$E:$E,"Mixed")*'Medal values'!$B$3/2</f>
        <v>0</v>
      </c>
      <c r="H7">
        <f>COUNTIFS('Official Medal Table'!$F:$F,'Each Gender Events'!$A7,'Official Medal Table'!$C:$C,'Each Gender Events'!H$1,'Official Medal Table'!$E:$E,'Each Gender Events'!H$2)*'Medal values'!$B$1
+ COUNTIFS('Official Medal Table'!$G:$G,'Each Gender Events'!$A7,'Official Medal Table'!$C:$C,'Each Gender Events'!H$1,'Official Medal Table'!$E:$E,'Each Gender Events'!H$2)*'Medal values'!$B$2
+ COUNTIFS('Official Medal Table'!$H:$H,'Each Gender Events'!$A7,'Official Medal Table'!$C:$C,'Each Gender Events'!H$1,'Official Medal Table'!$E:$E,'Each Gender Events'!H$2)*'Medal values'!$B$3
+ COUNTIFS('Official Medal Table'!$I:$I,'Each Gender Events'!$A7,'Official Medal Table'!$C:$C,'Each Gender Events'!H$1,'Official Medal Table'!$E:$E,'Each Gender Events'!H$2)*'Medal values'!$B$3
+ COUNTIFS('Official Medal Table'!$F:$F,'Each Gender Events'!$A7,'Official Medal Table'!$C:$C,'Each Gender Events'!H$1,'Official Medal Table'!$E:$E,"Mixed")*'Medal values'!$B$1/2
+ COUNTIFS('Official Medal Table'!$G:$G,'Each Gender Events'!$A7,'Official Medal Table'!$C:$C,'Each Gender Events'!H$1,'Official Medal Table'!$E:$E,"Mixed")*'Medal values'!$B$2/2
+ COUNTIFS('Official Medal Table'!$H:$H,'Each Gender Events'!$A7,'Official Medal Table'!$C:$C,'Each Gender Events'!H$1,'Official Medal Table'!$E:$E,"Mixed")*'Medal values'!$B$3/2
+ COUNTIFS('Official Medal Table'!$I:$I,'Each Gender Events'!$A7,'Official Medal Table'!$C:$C,'Each Gender Events'!H$1,'Official Medal Table'!$E:$E,"Mixed")*'Medal values'!$B$3/2</f>
        <v>0</v>
      </c>
      <c r="I7">
        <f>COUNTIFS('Official Medal Table'!$F:$F,'Each Gender Events'!$A7,'Official Medal Table'!$C:$C,'Each Gender Events'!I$1,'Official Medal Table'!$E:$E,'Each Gender Events'!I$2)*'Medal values'!$B$1
+ COUNTIFS('Official Medal Table'!$G:$G,'Each Gender Events'!$A7,'Official Medal Table'!$C:$C,'Each Gender Events'!I$1,'Official Medal Table'!$E:$E,'Each Gender Events'!I$2)*'Medal values'!$B$2
+ COUNTIFS('Official Medal Table'!$H:$H,'Each Gender Events'!$A7,'Official Medal Table'!$C:$C,'Each Gender Events'!I$1,'Official Medal Table'!$E:$E,'Each Gender Events'!I$2)*'Medal values'!$B$3
+ COUNTIFS('Official Medal Table'!$I:$I,'Each Gender Events'!$A7,'Official Medal Table'!$C:$C,'Each Gender Events'!I$1,'Official Medal Table'!$E:$E,'Each Gender Events'!I$2)*'Medal values'!$B$3
+ COUNTIFS('Official Medal Table'!$F:$F,'Each Gender Events'!$A7,'Official Medal Table'!$C:$C,'Each Gender Events'!I$1,'Official Medal Table'!$E:$E,"Mixed")*'Medal values'!$B$1/2
+ COUNTIFS('Official Medal Table'!$G:$G,'Each Gender Events'!$A7,'Official Medal Table'!$C:$C,'Each Gender Events'!I$1,'Official Medal Table'!$E:$E,"Mixed")*'Medal values'!$B$2/2
+ COUNTIFS('Official Medal Table'!$H:$H,'Each Gender Events'!$A7,'Official Medal Table'!$C:$C,'Each Gender Events'!I$1,'Official Medal Table'!$E:$E,"Mixed")*'Medal values'!$B$3/2
+ COUNTIFS('Official Medal Table'!$I:$I,'Each Gender Events'!$A7,'Official Medal Table'!$C:$C,'Each Gender Events'!I$1,'Official Medal Table'!$E:$E,"Mixed")*'Medal values'!$B$3/2</f>
        <v>0</v>
      </c>
      <c r="J7">
        <f>COUNTIFS('Official Medal Table'!$F:$F,'Each Gender Events'!$A7,'Official Medal Table'!$C:$C,'Each Gender Events'!J$1,'Official Medal Table'!$E:$E,'Each Gender Events'!J$2)*'Medal values'!$B$1
+ COUNTIFS('Official Medal Table'!$G:$G,'Each Gender Events'!$A7,'Official Medal Table'!$C:$C,'Each Gender Events'!J$1,'Official Medal Table'!$E:$E,'Each Gender Events'!J$2)*'Medal values'!$B$2
+ COUNTIFS('Official Medal Table'!$H:$H,'Each Gender Events'!$A7,'Official Medal Table'!$C:$C,'Each Gender Events'!J$1,'Official Medal Table'!$E:$E,'Each Gender Events'!J$2)*'Medal values'!$B$3
+ COUNTIFS('Official Medal Table'!$I:$I,'Each Gender Events'!$A7,'Official Medal Table'!$C:$C,'Each Gender Events'!J$1,'Official Medal Table'!$E:$E,'Each Gender Events'!J$2)*'Medal values'!$B$3
+ COUNTIFS('Official Medal Table'!$F:$F,'Each Gender Events'!$A7,'Official Medal Table'!$C:$C,'Each Gender Events'!J$1,'Official Medal Table'!$E:$E,"Mixed")*'Medal values'!$B$1/2
+ COUNTIFS('Official Medal Table'!$G:$G,'Each Gender Events'!$A7,'Official Medal Table'!$C:$C,'Each Gender Events'!J$1,'Official Medal Table'!$E:$E,"Mixed")*'Medal values'!$B$2/2
+ COUNTIFS('Official Medal Table'!$H:$H,'Each Gender Events'!$A7,'Official Medal Table'!$C:$C,'Each Gender Events'!J$1,'Official Medal Table'!$E:$E,"Mixed")*'Medal values'!$B$3/2
+ COUNTIFS('Official Medal Table'!$I:$I,'Each Gender Events'!$A7,'Official Medal Table'!$C:$C,'Each Gender Events'!J$1,'Official Medal Table'!$E:$E,"Mixed")*'Medal values'!$B$3/2</f>
        <v>8.0020009999999999</v>
      </c>
      <c r="K7">
        <f>COUNTIFS('Official Medal Table'!$F:$F,'Each Gender Events'!$A7,'Official Medal Table'!$C:$C,'Each Gender Events'!K$1,'Official Medal Table'!$E:$E,'Each Gender Events'!K$2)*'Medal values'!$B$1
+ COUNTIFS('Official Medal Table'!$G:$G,'Each Gender Events'!$A7,'Official Medal Table'!$C:$C,'Each Gender Events'!K$1,'Official Medal Table'!$E:$E,'Each Gender Events'!K$2)*'Medal values'!$B$2
+ COUNTIFS('Official Medal Table'!$H:$H,'Each Gender Events'!$A7,'Official Medal Table'!$C:$C,'Each Gender Events'!K$1,'Official Medal Table'!$E:$E,'Each Gender Events'!K$2)*'Medal values'!$B$3
+ COUNTIFS('Official Medal Table'!$I:$I,'Each Gender Events'!$A7,'Official Medal Table'!$C:$C,'Each Gender Events'!K$1,'Official Medal Table'!$E:$E,'Each Gender Events'!K$2)*'Medal values'!$B$3
+ COUNTIFS('Official Medal Table'!$F:$F,'Each Gender Events'!$A7,'Official Medal Table'!$C:$C,'Each Gender Events'!K$1,'Official Medal Table'!$E:$E,"Mixed")*'Medal values'!$B$1/2
+ COUNTIFS('Official Medal Table'!$G:$G,'Each Gender Events'!$A7,'Official Medal Table'!$C:$C,'Each Gender Events'!K$1,'Official Medal Table'!$E:$E,"Mixed")*'Medal values'!$B$2/2
+ COUNTIFS('Official Medal Table'!$H:$H,'Each Gender Events'!$A7,'Official Medal Table'!$C:$C,'Each Gender Events'!K$1,'Official Medal Table'!$E:$E,"Mixed")*'Medal values'!$B$3/2
+ COUNTIFS('Official Medal Table'!$I:$I,'Each Gender Events'!$A7,'Official Medal Table'!$C:$C,'Each Gender Events'!K$1,'Official Medal Table'!$E:$E,"Mixed")*'Medal values'!$B$3/2</f>
        <v>4.0009999999999994</v>
      </c>
      <c r="L7">
        <f>COUNTIFS('Official Medal Table'!$F:$F,'Each Gender Events'!$A7,'Official Medal Table'!$C:$C,'Each Gender Events'!L$1,'Official Medal Table'!$E:$E,'Each Gender Events'!L$2)*'Medal values'!$B$1
+ COUNTIFS('Official Medal Table'!$G:$G,'Each Gender Events'!$A7,'Official Medal Table'!$C:$C,'Each Gender Events'!L$1,'Official Medal Table'!$E:$E,'Each Gender Events'!L$2)*'Medal values'!$B$2
+ COUNTIFS('Official Medal Table'!$H:$H,'Each Gender Events'!$A7,'Official Medal Table'!$C:$C,'Each Gender Events'!L$1,'Official Medal Table'!$E:$E,'Each Gender Events'!L$2)*'Medal values'!$B$3
+ COUNTIFS('Official Medal Table'!$I:$I,'Each Gender Events'!$A7,'Official Medal Table'!$C:$C,'Each Gender Events'!L$1,'Official Medal Table'!$E:$E,'Each Gender Events'!L$2)*'Medal values'!$B$3
+ COUNTIFS('Official Medal Table'!$F:$F,'Each Gender Events'!$A7,'Official Medal Table'!$C:$C,'Each Gender Events'!L$1,'Official Medal Table'!$E:$E,"Mixed")*'Medal values'!$B$1/2
+ COUNTIFS('Official Medal Table'!$G:$G,'Each Gender Events'!$A7,'Official Medal Table'!$C:$C,'Each Gender Events'!L$1,'Official Medal Table'!$E:$E,"Mixed")*'Medal values'!$B$2/2
+ COUNTIFS('Official Medal Table'!$H:$H,'Each Gender Events'!$A7,'Official Medal Table'!$C:$C,'Each Gender Events'!L$1,'Official Medal Table'!$E:$E,"Mixed")*'Medal values'!$B$3/2
+ COUNTIFS('Official Medal Table'!$I:$I,'Each Gender Events'!$A7,'Official Medal Table'!$C:$C,'Each Gender Events'!L$1,'Official Medal Table'!$E:$E,"Mixed")*'Medal values'!$B$3/2</f>
        <v>0</v>
      </c>
      <c r="M7">
        <f>COUNTIFS('Official Medal Table'!$F:$F,'Each Gender Events'!$A7,'Official Medal Table'!$C:$C,'Each Gender Events'!M$1,'Official Medal Table'!$E:$E,'Each Gender Events'!M$2)*'Medal values'!$B$1
+ COUNTIFS('Official Medal Table'!$G:$G,'Each Gender Events'!$A7,'Official Medal Table'!$C:$C,'Each Gender Events'!M$1,'Official Medal Table'!$E:$E,'Each Gender Events'!M$2)*'Medal values'!$B$2
+ COUNTIFS('Official Medal Table'!$H:$H,'Each Gender Events'!$A7,'Official Medal Table'!$C:$C,'Each Gender Events'!M$1,'Official Medal Table'!$E:$E,'Each Gender Events'!M$2)*'Medal values'!$B$3
+ COUNTIFS('Official Medal Table'!$I:$I,'Each Gender Events'!$A7,'Official Medal Table'!$C:$C,'Each Gender Events'!M$1,'Official Medal Table'!$E:$E,'Each Gender Events'!M$2)*'Medal values'!$B$3
+ COUNTIFS('Official Medal Table'!$F:$F,'Each Gender Events'!$A7,'Official Medal Table'!$C:$C,'Each Gender Events'!M$1,'Official Medal Table'!$E:$E,"Mixed")*'Medal values'!$B$1/2
+ COUNTIFS('Official Medal Table'!$G:$G,'Each Gender Events'!$A7,'Official Medal Table'!$C:$C,'Each Gender Events'!M$1,'Official Medal Table'!$E:$E,"Mixed")*'Medal values'!$B$2/2
+ COUNTIFS('Official Medal Table'!$H:$H,'Each Gender Events'!$A7,'Official Medal Table'!$C:$C,'Each Gender Events'!M$1,'Official Medal Table'!$E:$E,"Mixed")*'Medal values'!$B$3/2
+ COUNTIFS('Official Medal Table'!$I:$I,'Each Gender Events'!$A7,'Official Medal Table'!$C:$C,'Each Gender Events'!M$1,'Official Medal Table'!$E:$E,"Mixed")*'Medal values'!$B$3/2</f>
        <v>0</v>
      </c>
      <c r="N7">
        <f>COUNTIFS('Official Medal Table'!$F:$F,'Each Gender Events'!$A7,'Official Medal Table'!$C:$C,'Each Gender Events'!N$1,'Official Medal Table'!$E:$E,'Each Gender Events'!N$2)*'Medal values'!$B$1
+ COUNTIFS('Official Medal Table'!$G:$G,'Each Gender Events'!$A7,'Official Medal Table'!$C:$C,'Each Gender Events'!N$1,'Official Medal Table'!$E:$E,'Each Gender Events'!N$2)*'Medal values'!$B$2
+ COUNTIFS('Official Medal Table'!$H:$H,'Each Gender Events'!$A7,'Official Medal Table'!$C:$C,'Each Gender Events'!N$1,'Official Medal Table'!$E:$E,'Each Gender Events'!N$2)*'Medal values'!$B$3
+ COUNTIFS('Official Medal Table'!$I:$I,'Each Gender Events'!$A7,'Official Medal Table'!$C:$C,'Each Gender Events'!N$1,'Official Medal Table'!$E:$E,'Each Gender Events'!N$2)*'Medal values'!$B$3
+ COUNTIFS('Official Medal Table'!$F:$F,'Each Gender Events'!$A7,'Official Medal Table'!$C:$C,'Each Gender Events'!N$1,'Official Medal Table'!$E:$E,"Mixed")*'Medal values'!$B$1/2
+ COUNTIFS('Official Medal Table'!$G:$G,'Each Gender Events'!$A7,'Official Medal Table'!$C:$C,'Each Gender Events'!N$1,'Official Medal Table'!$E:$E,"Mixed")*'Medal values'!$B$2/2
+ COUNTIFS('Official Medal Table'!$H:$H,'Each Gender Events'!$A7,'Official Medal Table'!$C:$C,'Each Gender Events'!N$1,'Official Medal Table'!$E:$E,"Mixed")*'Medal values'!$B$3/2
+ COUNTIFS('Official Medal Table'!$I:$I,'Each Gender Events'!$A7,'Official Medal Table'!$C:$C,'Each Gender Events'!N$1,'Official Medal Table'!$E:$E,"Mixed")*'Medal values'!$B$3/2</f>
        <v>0</v>
      </c>
      <c r="O7">
        <f>COUNTIFS('Official Medal Table'!$F:$F,'Each Gender Events'!$A7,'Official Medal Table'!$C:$C,'Each Gender Events'!O$1,'Official Medal Table'!$E:$E,'Each Gender Events'!O$2)*'Medal values'!$B$1
+ COUNTIFS('Official Medal Table'!$G:$G,'Each Gender Events'!$A7,'Official Medal Table'!$C:$C,'Each Gender Events'!O$1,'Official Medal Table'!$E:$E,'Each Gender Events'!O$2)*'Medal values'!$B$2
+ COUNTIFS('Official Medal Table'!$H:$H,'Each Gender Events'!$A7,'Official Medal Table'!$C:$C,'Each Gender Events'!O$1,'Official Medal Table'!$E:$E,'Each Gender Events'!O$2)*'Medal values'!$B$3
+ COUNTIFS('Official Medal Table'!$I:$I,'Each Gender Events'!$A7,'Official Medal Table'!$C:$C,'Each Gender Events'!O$1,'Official Medal Table'!$E:$E,'Each Gender Events'!O$2)*'Medal values'!$B$3
+ COUNTIFS('Official Medal Table'!$F:$F,'Each Gender Events'!$A7,'Official Medal Table'!$C:$C,'Each Gender Events'!O$1,'Official Medal Table'!$E:$E,"Mixed")*'Medal values'!$B$1/2
+ COUNTIFS('Official Medal Table'!$G:$G,'Each Gender Events'!$A7,'Official Medal Table'!$C:$C,'Each Gender Events'!O$1,'Official Medal Table'!$E:$E,"Mixed")*'Medal values'!$B$2/2
+ COUNTIFS('Official Medal Table'!$H:$H,'Each Gender Events'!$A7,'Official Medal Table'!$C:$C,'Each Gender Events'!O$1,'Official Medal Table'!$E:$E,"Mixed")*'Medal values'!$B$3/2
+ COUNTIFS('Official Medal Table'!$I:$I,'Each Gender Events'!$A7,'Official Medal Table'!$C:$C,'Each Gender Events'!O$1,'Official Medal Table'!$E:$E,"Mixed")*'Medal values'!$B$3/2</f>
        <v>0</v>
      </c>
      <c r="P7">
        <f>COUNTIFS('Official Medal Table'!$F:$F,'Each Gender Events'!$A7,'Official Medal Table'!$C:$C,'Each Gender Events'!P$1,'Official Medal Table'!$E:$E,'Each Gender Events'!P$2)*'Medal values'!$B$1
+ COUNTIFS('Official Medal Table'!$G:$G,'Each Gender Events'!$A7,'Official Medal Table'!$C:$C,'Each Gender Events'!P$1,'Official Medal Table'!$E:$E,'Each Gender Events'!P$2)*'Medal values'!$B$2
+ COUNTIFS('Official Medal Table'!$H:$H,'Each Gender Events'!$A7,'Official Medal Table'!$C:$C,'Each Gender Events'!P$1,'Official Medal Table'!$E:$E,'Each Gender Events'!P$2)*'Medal values'!$B$3
+ COUNTIFS('Official Medal Table'!$I:$I,'Each Gender Events'!$A7,'Official Medal Table'!$C:$C,'Each Gender Events'!P$1,'Official Medal Table'!$E:$E,'Each Gender Events'!P$2)*'Medal values'!$B$3
+ COUNTIFS('Official Medal Table'!$F:$F,'Each Gender Events'!$A7,'Official Medal Table'!$C:$C,'Each Gender Events'!P$1,'Official Medal Table'!$E:$E,"Mixed")*'Medal values'!$B$1/2
+ COUNTIFS('Official Medal Table'!$G:$G,'Each Gender Events'!$A7,'Official Medal Table'!$C:$C,'Each Gender Events'!P$1,'Official Medal Table'!$E:$E,"Mixed")*'Medal values'!$B$2/2
+ COUNTIFS('Official Medal Table'!$H:$H,'Each Gender Events'!$A7,'Official Medal Table'!$C:$C,'Each Gender Events'!P$1,'Official Medal Table'!$E:$E,"Mixed")*'Medal values'!$B$3/2
+ COUNTIFS('Official Medal Table'!$I:$I,'Each Gender Events'!$A7,'Official Medal Table'!$C:$C,'Each Gender Events'!P$1,'Official Medal Table'!$E:$E,"Mixed")*'Medal values'!$B$3/2</f>
        <v>0</v>
      </c>
      <c r="Q7">
        <f>COUNTIFS('Official Medal Table'!$F:$F,'Each Gender Events'!$A7,'Official Medal Table'!$C:$C,'Each Gender Events'!Q$1,'Official Medal Table'!$E:$E,'Each Gender Events'!Q$2)*'Medal values'!$B$1
+ COUNTIFS('Official Medal Table'!$G:$G,'Each Gender Events'!$A7,'Official Medal Table'!$C:$C,'Each Gender Events'!Q$1,'Official Medal Table'!$E:$E,'Each Gender Events'!Q$2)*'Medal values'!$B$2
+ COUNTIFS('Official Medal Table'!$H:$H,'Each Gender Events'!$A7,'Official Medal Table'!$C:$C,'Each Gender Events'!Q$1,'Official Medal Table'!$E:$E,'Each Gender Events'!Q$2)*'Medal values'!$B$3
+ COUNTIFS('Official Medal Table'!$I:$I,'Each Gender Events'!$A7,'Official Medal Table'!$C:$C,'Each Gender Events'!Q$1,'Official Medal Table'!$E:$E,'Each Gender Events'!Q$2)*'Medal values'!$B$3
+ COUNTIFS('Official Medal Table'!$F:$F,'Each Gender Events'!$A7,'Official Medal Table'!$C:$C,'Each Gender Events'!Q$1,'Official Medal Table'!$E:$E,"Mixed")*'Medal values'!$B$1/2
+ COUNTIFS('Official Medal Table'!$G:$G,'Each Gender Events'!$A7,'Official Medal Table'!$C:$C,'Each Gender Events'!Q$1,'Official Medal Table'!$E:$E,"Mixed")*'Medal values'!$B$2/2
+ COUNTIFS('Official Medal Table'!$H:$H,'Each Gender Events'!$A7,'Official Medal Table'!$C:$C,'Each Gender Events'!Q$1,'Official Medal Table'!$E:$E,"Mixed")*'Medal values'!$B$3/2
+ COUNTIFS('Official Medal Table'!$I:$I,'Each Gender Events'!$A7,'Official Medal Table'!$C:$C,'Each Gender Events'!Q$1,'Official Medal Table'!$E:$E,"Mixed")*'Medal values'!$B$3/2</f>
        <v>0</v>
      </c>
      <c r="R7">
        <f>COUNTIFS('Official Medal Table'!$F:$F,'Each Gender Events'!$A7,'Official Medal Table'!$C:$C,'Each Gender Events'!R$1,'Official Medal Table'!$E:$E,'Each Gender Events'!R$2)*'Medal values'!$B$1
+ COUNTIFS('Official Medal Table'!$G:$G,'Each Gender Events'!$A7,'Official Medal Table'!$C:$C,'Each Gender Events'!R$1,'Official Medal Table'!$E:$E,'Each Gender Events'!R$2)*'Medal values'!$B$2
+ COUNTIFS('Official Medal Table'!$H:$H,'Each Gender Events'!$A7,'Official Medal Table'!$C:$C,'Each Gender Events'!R$1,'Official Medal Table'!$E:$E,'Each Gender Events'!R$2)*'Medal values'!$B$3
+ COUNTIFS('Official Medal Table'!$I:$I,'Each Gender Events'!$A7,'Official Medal Table'!$C:$C,'Each Gender Events'!R$1,'Official Medal Table'!$E:$E,'Each Gender Events'!R$2)*'Medal values'!$B$3
+ COUNTIFS('Official Medal Table'!$F:$F,'Each Gender Events'!$A7,'Official Medal Table'!$C:$C,'Each Gender Events'!R$1,'Official Medal Table'!$E:$E,"Mixed")*'Medal values'!$B$1/2
+ COUNTIFS('Official Medal Table'!$G:$G,'Each Gender Events'!$A7,'Official Medal Table'!$C:$C,'Each Gender Events'!R$1,'Official Medal Table'!$E:$E,"Mixed")*'Medal values'!$B$2/2
+ COUNTIFS('Official Medal Table'!$H:$H,'Each Gender Events'!$A7,'Official Medal Table'!$C:$C,'Each Gender Events'!R$1,'Official Medal Table'!$E:$E,"Mixed")*'Medal values'!$B$3/2
+ COUNTIFS('Official Medal Table'!$I:$I,'Each Gender Events'!$A7,'Official Medal Table'!$C:$C,'Each Gender Events'!R$1,'Official Medal Table'!$E:$E,"Mixed")*'Medal values'!$B$3/2</f>
        <v>2.0000010000000001</v>
      </c>
      <c r="S7">
        <f>COUNTIFS('Official Medal Table'!$F:$F,'Each Gender Events'!$A7,'Official Medal Table'!$C:$C,'Each Gender Events'!S$1,'Official Medal Table'!$E:$E,'Each Gender Events'!S$2)*'Medal values'!$B$1
+ COUNTIFS('Official Medal Table'!$G:$G,'Each Gender Events'!$A7,'Official Medal Table'!$C:$C,'Each Gender Events'!S$1,'Official Medal Table'!$E:$E,'Each Gender Events'!S$2)*'Medal values'!$B$2
+ COUNTIFS('Official Medal Table'!$H:$H,'Each Gender Events'!$A7,'Official Medal Table'!$C:$C,'Each Gender Events'!S$1,'Official Medal Table'!$E:$E,'Each Gender Events'!S$2)*'Medal values'!$B$3
+ COUNTIFS('Official Medal Table'!$I:$I,'Each Gender Events'!$A7,'Official Medal Table'!$C:$C,'Each Gender Events'!S$1,'Official Medal Table'!$E:$E,'Each Gender Events'!S$2)*'Medal values'!$B$3
+ COUNTIFS('Official Medal Table'!$F:$F,'Each Gender Events'!$A7,'Official Medal Table'!$C:$C,'Each Gender Events'!S$1,'Official Medal Table'!$E:$E,"Mixed")*'Medal values'!$B$1/2
+ COUNTIFS('Official Medal Table'!$G:$G,'Each Gender Events'!$A7,'Official Medal Table'!$C:$C,'Each Gender Events'!S$1,'Official Medal Table'!$E:$E,"Mixed")*'Medal values'!$B$2/2
+ COUNTIFS('Official Medal Table'!$H:$H,'Each Gender Events'!$A7,'Official Medal Table'!$C:$C,'Each Gender Events'!S$1,'Official Medal Table'!$E:$E,"Mixed")*'Medal values'!$B$3/2
+ COUNTIFS('Official Medal Table'!$I:$I,'Each Gender Events'!$A7,'Official Medal Table'!$C:$C,'Each Gender Events'!S$1,'Official Medal Table'!$E:$E,"Mixed")*'Medal values'!$B$3/2</f>
        <v>0</v>
      </c>
      <c r="T7">
        <f>COUNTIFS('Official Medal Table'!$F:$F,'Each Gender Events'!$A7,'Official Medal Table'!$C:$C,'Each Gender Events'!T$1,'Official Medal Table'!$E:$E,'Each Gender Events'!T$2)*'Medal values'!$B$1
+ COUNTIFS('Official Medal Table'!$G:$G,'Each Gender Events'!$A7,'Official Medal Table'!$C:$C,'Each Gender Events'!T$1,'Official Medal Table'!$E:$E,'Each Gender Events'!T$2)*'Medal values'!$B$2
+ COUNTIFS('Official Medal Table'!$H:$H,'Each Gender Events'!$A7,'Official Medal Table'!$C:$C,'Each Gender Events'!T$1,'Official Medal Table'!$E:$E,'Each Gender Events'!T$2)*'Medal values'!$B$3
+ COUNTIFS('Official Medal Table'!$I:$I,'Each Gender Events'!$A7,'Official Medal Table'!$C:$C,'Each Gender Events'!T$1,'Official Medal Table'!$E:$E,'Each Gender Events'!T$2)*'Medal values'!$B$3
+ COUNTIFS('Official Medal Table'!$F:$F,'Each Gender Events'!$A7,'Official Medal Table'!$C:$C,'Each Gender Events'!T$1,'Official Medal Table'!$E:$E,"Mixed")*'Medal values'!$B$1/2
+ COUNTIFS('Official Medal Table'!$G:$G,'Each Gender Events'!$A7,'Official Medal Table'!$C:$C,'Each Gender Events'!T$1,'Official Medal Table'!$E:$E,"Mixed")*'Medal values'!$B$2/2
+ COUNTIFS('Official Medal Table'!$H:$H,'Each Gender Events'!$A7,'Official Medal Table'!$C:$C,'Each Gender Events'!T$1,'Official Medal Table'!$E:$E,"Mixed")*'Medal values'!$B$3/2
+ COUNTIFS('Official Medal Table'!$I:$I,'Each Gender Events'!$A7,'Official Medal Table'!$C:$C,'Each Gender Events'!T$1,'Official Medal Table'!$E:$E,"Mixed")*'Medal values'!$B$3/2</f>
        <v>0</v>
      </c>
      <c r="U7">
        <f>COUNTIFS('Official Medal Table'!$F:$F,'Each Gender Events'!$A7,'Official Medal Table'!$C:$C,'Each Gender Events'!U$1,'Official Medal Table'!$E:$E,'Each Gender Events'!U$2)*'Medal values'!$B$1
+ COUNTIFS('Official Medal Table'!$G:$G,'Each Gender Events'!$A7,'Official Medal Table'!$C:$C,'Each Gender Events'!U$1,'Official Medal Table'!$E:$E,'Each Gender Events'!U$2)*'Medal values'!$B$2
+ COUNTIFS('Official Medal Table'!$H:$H,'Each Gender Events'!$A7,'Official Medal Table'!$C:$C,'Each Gender Events'!U$1,'Official Medal Table'!$E:$E,'Each Gender Events'!U$2)*'Medal values'!$B$3
+ COUNTIFS('Official Medal Table'!$I:$I,'Each Gender Events'!$A7,'Official Medal Table'!$C:$C,'Each Gender Events'!U$1,'Official Medal Table'!$E:$E,'Each Gender Events'!U$2)*'Medal values'!$B$3
+ COUNTIFS('Official Medal Table'!$F:$F,'Each Gender Events'!$A7,'Official Medal Table'!$C:$C,'Each Gender Events'!U$1,'Official Medal Table'!$E:$E,"Mixed")*'Medal values'!$B$1/2
+ COUNTIFS('Official Medal Table'!$G:$G,'Each Gender Events'!$A7,'Official Medal Table'!$C:$C,'Each Gender Events'!U$1,'Official Medal Table'!$E:$E,"Mixed")*'Medal values'!$B$2/2
+ COUNTIFS('Official Medal Table'!$H:$H,'Each Gender Events'!$A7,'Official Medal Table'!$C:$C,'Each Gender Events'!U$1,'Official Medal Table'!$E:$E,"Mixed")*'Medal values'!$B$3/2
+ COUNTIFS('Official Medal Table'!$I:$I,'Each Gender Events'!$A7,'Official Medal Table'!$C:$C,'Each Gender Events'!U$1,'Official Medal Table'!$E:$E,"Mixed")*'Medal values'!$B$3/2</f>
        <v>0</v>
      </c>
      <c r="V7">
        <f>COUNTIFS('Official Medal Table'!$F:$F,'Each Gender Events'!$A7,'Official Medal Table'!$C:$C,'Each Gender Events'!V$1,'Official Medal Table'!$E:$E,'Each Gender Events'!V$2)*'Medal values'!$B$1
+ COUNTIFS('Official Medal Table'!$G:$G,'Each Gender Events'!$A7,'Official Medal Table'!$C:$C,'Each Gender Events'!V$1,'Official Medal Table'!$E:$E,'Each Gender Events'!V$2)*'Medal values'!$B$2
+ COUNTIFS('Official Medal Table'!$H:$H,'Each Gender Events'!$A7,'Official Medal Table'!$C:$C,'Each Gender Events'!V$1,'Official Medal Table'!$E:$E,'Each Gender Events'!V$2)*'Medal values'!$B$3
+ COUNTIFS('Official Medal Table'!$I:$I,'Each Gender Events'!$A7,'Official Medal Table'!$C:$C,'Each Gender Events'!V$1,'Official Medal Table'!$E:$E,'Each Gender Events'!V$2)*'Medal values'!$B$3
+ COUNTIFS('Official Medal Table'!$F:$F,'Each Gender Events'!$A7,'Official Medal Table'!$C:$C,'Each Gender Events'!V$1,'Official Medal Table'!$E:$E,"Mixed")*'Medal values'!$B$1/2
+ COUNTIFS('Official Medal Table'!$G:$G,'Each Gender Events'!$A7,'Official Medal Table'!$C:$C,'Each Gender Events'!V$1,'Official Medal Table'!$E:$E,"Mixed")*'Medal values'!$B$2/2
+ COUNTIFS('Official Medal Table'!$H:$H,'Each Gender Events'!$A7,'Official Medal Table'!$C:$C,'Each Gender Events'!V$1,'Official Medal Table'!$E:$E,"Mixed")*'Medal values'!$B$3/2
+ COUNTIFS('Official Medal Table'!$I:$I,'Each Gender Events'!$A7,'Official Medal Table'!$C:$C,'Each Gender Events'!V$1,'Official Medal Table'!$E:$E,"Mixed")*'Medal values'!$B$3/2</f>
        <v>0</v>
      </c>
      <c r="W7">
        <f>COUNTIFS('Official Medal Table'!$F:$F,'Each Gender Events'!$A7,'Official Medal Table'!$C:$C,'Each Gender Events'!W$1,'Official Medal Table'!$E:$E,'Each Gender Events'!W$2)*'Medal values'!$B$1
+ COUNTIFS('Official Medal Table'!$G:$G,'Each Gender Events'!$A7,'Official Medal Table'!$C:$C,'Each Gender Events'!W$1,'Official Medal Table'!$E:$E,'Each Gender Events'!W$2)*'Medal values'!$B$2
+ COUNTIFS('Official Medal Table'!$H:$H,'Each Gender Events'!$A7,'Official Medal Table'!$C:$C,'Each Gender Events'!W$1,'Official Medal Table'!$E:$E,'Each Gender Events'!W$2)*'Medal values'!$B$3
+ COUNTIFS('Official Medal Table'!$I:$I,'Each Gender Events'!$A7,'Official Medal Table'!$C:$C,'Each Gender Events'!W$1,'Official Medal Table'!$E:$E,'Each Gender Events'!W$2)*'Medal values'!$B$3
+ COUNTIFS('Official Medal Table'!$F:$F,'Each Gender Events'!$A7,'Official Medal Table'!$C:$C,'Each Gender Events'!W$1,'Official Medal Table'!$E:$E,"Mixed")*'Medal values'!$B$1/2
+ COUNTIFS('Official Medal Table'!$G:$G,'Each Gender Events'!$A7,'Official Medal Table'!$C:$C,'Each Gender Events'!W$1,'Official Medal Table'!$E:$E,"Mixed")*'Medal values'!$B$2/2
+ COUNTIFS('Official Medal Table'!$H:$H,'Each Gender Events'!$A7,'Official Medal Table'!$C:$C,'Each Gender Events'!W$1,'Official Medal Table'!$E:$E,"Mixed")*'Medal values'!$B$3/2
+ COUNTIFS('Official Medal Table'!$I:$I,'Each Gender Events'!$A7,'Official Medal Table'!$C:$C,'Each Gender Events'!W$1,'Official Medal Table'!$E:$E,"Mixed")*'Medal values'!$B$3/2</f>
        <v>3.0009999999999999</v>
      </c>
      <c r="X7">
        <f>COUNTIFS('Official Medal Table'!$F:$F,'Each Gender Events'!$A7,'Official Medal Table'!$C:$C,'Each Gender Events'!X$1,'Official Medal Table'!$E:$E,'Each Gender Events'!X$2)*'Medal values'!$B$1
+ COUNTIFS('Official Medal Table'!$G:$G,'Each Gender Events'!$A7,'Official Medal Table'!$C:$C,'Each Gender Events'!X$1,'Official Medal Table'!$E:$E,'Each Gender Events'!X$2)*'Medal values'!$B$2
+ COUNTIFS('Official Medal Table'!$H:$H,'Each Gender Events'!$A7,'Official Medal Table'!$C:$C,'Each Gender Events'!X$1,'Official Medal Table'!$E:$E,'Each Gender Events'!X$2)*'Medal values'!$B$3
+ COUNTIFS('Official Medal Table'!$I:$I,'Each Gender Events'!$A7,'Official Medal Table'!$C:$C,'Each Gender Events'!X$1,'Official Medal Table'!$E:$E,'Each Gender Events'!X$2)*'Medal values'!$B$3
+ COUNTIFS('Official Medal Table'!$F:$F,'Each Gender Events'!$A7,'Official Medal Table'!$C:$C,'Each Gender Events'!X$1,'Official Medal Table'!$E:$E,"Mixed")*'Medal values'!$B$1/2
+ COUNTIFS('Official Medal Table'!$G:$G,'Each Gender Events'!$A7,'Official Medal Table'!$C:$C,'Each Gender Events'!X$1,'Official Medal Table'!$E:$E,"Mixed")*'Medal values'!$B$2/2
+ COUNTIFS('Official Medal Table'!$H:$H,'Each Gender Events'!$A7,'Official Medal Table'!$C:$C,'Each Gender Events'!X$1,'Official Medal Table'!$E:$E,"Mixed")*'Medal values'!$B$3/2
+ COUNTIFS('Official Medal Table'!$I:$I,'Each Gender Events'!$A7,'Official Medal Table'!$C:$C,'Each Gender Events'!X$1,'Official Medal Table'!$E:$E,"Mixed")*'Medal values'!$B$3/2</f>
        <v>0</v>
      </c>
      <c r="Y7">
        <f>COUNTIFS('Official Medal Table'!$F:$F,'Each Gender Events'!$A7,'Official Medal Table'!$C:$C,'Each Gender Events'!Y$1,'Official Medal Table'!$E:$E,'Each Gender Events'!Y$2)*'Medal values'!$B$1
+ COUNTIFS('Official Medal Table'!$G:$G,'Each Gender Events'!$A7,'Official Medal Table'!$C:$C,'Each Gender Events'!Y$1,'Official Medal Table'!$E:$E,'Each Gender Events'!Y$2)*'Medal values'!$B$2
+ COUNTIFS('Official Medal Table'!$H:$H,'Each Gender Events'!$A7,'Official Medal Table'!$C:$C,'Each Gender Events'!Y$1,'Official Medal Table'!$E:$E,'Each Gender Events'!Y$2)*'Medal values'!$B$3
+ COUNTIFS('Official Medal Table'!$I:$I,'Each Gender Events'!$A7,'Official Medal Table'!$C:$C,'Each Gender Events'!Y$1,'Official Medal Table'!$E:$E,'Each Gender Events'!Y$2)*'Medal values'!$B$3
+ COUNTIFS('Official Medal Table'!$F:$F,'Each Gender Events'!$A7,'Official Medal Table'!$C:$C,'Each Gender Events'!Y$1,'Official Medal Table'!$E:$E,"Mixed")*'Medal values'!$B$1/2
+ COUNTIFS('Official Medal Table'!$G:$G,'Each Gender Events'!$A7,'Official Medal Table'!$C:$C,'Each Gender Events'!Y$1,'Official Medal Table'!$E:$E,"Mixed")*'Medal values'!$B$2/2
+ COUNTIFS('Official Medal Table'!$H:$H,'Each Gender Events'!$A7,'Official Medal Table'!$C:$C,'Each Gender Events'!Y$1,'Official Medal Table'!$E:$E,"Mixed")*'Medal values'!$B$3/2
+ COUNTIFS('Official Medal Table'!$I:$I,'Each Gender Events'!$A7,'Official Medal Table'!$C:$C,'Each Gender Events'!Y$1,'Official Medal Table'!$E:$E,"Mixed")*'Medal values'!$B$3/2</f>
        <v>0</v>
      </c>
      <c r="Z7">
        <f>COUNTIFS('Official Medal Table'!$F:$F,'Each Gender Events'!$A7,'Official Medal Table'!$C:$C,'Each Gender Events'!Z$1,'Official Medal Table'!$E:$E,'Each Gender Events'!Z$2)*'Medal values'!$B$1
+ COUNTIFS('Official Medal Table'!$G:$G,'Each Gender Events'!$A7,'Official Medal Table'!$C:$C,'Each Gender Events'!Z$1,'Official Medal Table'!$E:$E,'Each Gender Events'!Z$2)*'Medal values'!$B$2
+ COUNTIFS('Official Medal Table'!$H:$H,'Each Gender Events'!$A7,'Official Medal Table'!$C:$C,'Each Gender Events'!Z$1,'Official Medal Table'!$E:$E,'Each Gender Events'!Z$2)*'Medal values'!$B$3
+ COUNTIFS('Official Medal Table'!$I:$I,'Each Gender Events'!$A7,'Official Medal Table'!$C:$C,'Each Gender Events'!Z$1,'Official Medal Table'!$E:$E,'Each Gender Events'!Z$2)*'Medal values'!$B$3
+ COUNTIFS('Official Medal Table'!$F:$F,'Each Gender Events'!$A7,'Official Medal Table'!$C:$C,'Each Gender Events'!Z$1,'Official Medal Table'!$E:$E,"Mixed")*'Medal values'!$B$1/2
+ COUNTIFS('Official Medal Table'!$G:$G,'Each Gender Events'!$A7,'Official Medal Table'!$C:$C,'Each Gender Events'!Z$1,'Official Medal Table'!$E:$E,"Mixed")*'Medal values'!$B$2/2
+ COUNTIFS('Official Medal Table'!$H:$H,'Each Gender Events'!$A7,'Official Medal Table'!$C:$C,'Each Gender Events'!Z$1,'Official Medal Table'!$E:$E,"Mixed")*'Medal values'!$B$3/2
+ COUNTIFS('Official Medal Table'!$I:$I,'Each Gender Events'!$A7,'Official Medal Table'!$C:$C,'Each Gender Events'!Z$1,'Official Medal Table'!$E:$E,"Mixed")*'Medal values'!$B$3/2</f>
        <v>0</v>
      </c>
      <c r="AA7">
        <f>COUNTIFS('Official Medal Table'!$F:$F,'Each Gender Events'!$A7,'Official Medal Table'!$C:$C,'Each Gender Events'!AA$1,'Official Medal Table'!$E:$E,'Each Gender Events'!AA$2)*'Medal values'!$B$1
+ COUNTIFS('Official Medal Table'!$G:$G,'Each Gender Events'!$A7,'Official Medal Table'!$C:$C,'Each Gender Events'!AA$1,'Official Medal Table'!$E:$E,'Each Gender Events'!AA$2)*'Medal values'!$B$2
+ COUNTIFS('Official Medal Table'!$H:$H,'Each Gender Events'!$A7,'Official Medal Table'!$C:$C,'Each Gender Events'!AA$1,'Official Medal Table'!$E:$E,'Each Gender Events'!AA$2)*'Medal values'!$B$3
+ COUNTIFS('Official Medal Table'!$I:$I,'Each Gender Events'!$A7,'Official Medal Table'!$C:$C,'Each Gender Events'!AA$1,'Official Medal Table'!$E:$E,'Each Gender Events'!AA$2)*'Medal values'!$B$3
+ COUNTIFS('Official Medal Table'!$F:$F,'Each Gender Events'!$A7,'Official Medal Table'!$C:$C,'Each Gender Events'!AA$1,'Official Medal Table'!$E:$E,"Mixed")*'Medal values'!$B$1/2
+ COUNTIFS('Official Medal Table'!$G:$G,'Each Gender Events'!$A7,'Official Medal Table'!$C:$C,'Each Gender Events'!AA$1,'Official Medal Table'!$E:$E,"Mixed")*'Medal values'!$B$2/2
+ COUNTIFS('Official Medal Table'!$H:$H,'Each Gender Events'!$A7,'Official Medal Table'!$C:$C,'Each Gender Events'!AA$1,'Official Medal Table'!$E:$E,"Mixed")*'Medal values'!$B$3/2
+ COUNTIFS('Official Medal Table'!$I:$I,'Each Gender Events'!$A7,'Official Medal Table'!$C:$C,'Each Gender Events'!AA$1,'Official Medal Table'!$E:$E,"Mixed")*'Medal values'!$B$3/2</f>
        <v>4.0009999999999994</v>
      </c>
      <c r="AB7">
        <f>COUNTIFS('Official Medal Table'!$F:$F,'Each Gender Events'!$A7,'Official Medal Table'!$C:$C,'Each Gender Events'!AB$1,'Official Medal Table'!$E:$E,'Each Gender Events'!AB$2)*'Medal values'!$B$1
+ COUNTIFS('Official Medal Table'!$G:$G,'Each Gender Events'!$A7,'Official Medal Table'!$C:$C,'Each Gender Events'!AB$1,'Official Medal Table'!$E:$E,'Each Gender Events'!AB$2)*'Medal values'!$B$2
+ COUNTIFS('Official Medal Table'!$H:$H,'Each Gender Events'!$A7,'Official Medal Table'!$C:$C,'Each Gender Events'!AB$1,'Official Medal Table'!$E:$E,'Each Gender Events'!AB$2)*'Medal values'!$B$3
+ COUNTIFS('Official Medal Table'!$I:$I,'Each Gender Events'!$A7,'Official Medal Table'!$C:$C,'Each Gender Events'!AB$1,'Official Medal Table'!$E:$E,'Each Gender Events'!AB$2)*'Medal values'!$B$3
+ COUNTIFS('Official Medal Table'!$F:$F,'Each Gender Events'!$A7,'Official Medal Table'!$C:$C,'Each Gender Events'!AB$1,'Official Medal Table'!$E:$E,"Mixed")*'Medal values'!$B$1/2
+ COUNTIFS('Official Medal Table'!$G:$G,'Each Gender Events'!$A7,'Official Medal Table'!$C:$C,'Each Gender Events'!AB$1,'Official Medal Table'!$E:$E,"Mixed")*'Medal values'!$B$2/2
+ COUNTIFS('Official Medal Table'!$H:$H,'Each Gender Events'!$A7,'Official Medal Table'!$C:$C,'Each Gender Events'!AB$1,'Official Medal Table'!$E:$E,"Mixed")*'Medal values'!$B$3/2
+ COUNTIFS('Official Medal Table'!$I:$I,'Each Gender Events'!$A7,'Official Medal Table'!$C:$C,'Each Gender Events'!AB$1,'Official Medal Table'!$E:$E,"Mixed")*'Medal values'!$B$3/2</f>
        <v>0</v>
      </c>
      <c r="AC7">
        <f>COUNTIFS('Official Medal Table'!$F:$F,'Each Gender Events'!$A7,'Official Medal Table'!$C:$C,'Each Gender Events'!AC$1,'Official Medal Table'!$E:$E,'Each Gender Events'!AC$2)*'Medal values'!$B$1
+ COUNTIFS('Official Medal Table'!$G:$G,'Each Gender Events'!$A7,'Official Medal Table'!$C:$C,'Each Gender Events'!AC$1,'Official Medal Table'!$E:$E,'Each Gender Events'!AC$2)*'Medal values'!$B$2
+ COUNTIFS('Official Medal Table'!$H:$H,'Each Gender Events'!$A7,'Official Medal Table'!$C:$C,'Each Gender Events'!AC$1,'Official Medal Table'!$E:$E,'Each Gender Events'!AC$2)*'Medal values'!$B$3
+ COUNTIFS('Official Medal Table'!$I:$I,'Each Gender Events'!$A7,'Official Medal Table'!$C:$C,'Each Gender Events'!AC$1,'Official Medal Table'!$E:$E,'Each Gender Events'!AC$2)*'Medal values'!$B$3
+ COUNTIFS('Official Medal Table'!$F:$F,'Each Gender Events'!$A7,'Official Medal Table'!$C:$C,'Each Gender Events'!AC$1,'Official Medal Table'!$E:$E,"Mixed")*'Medal values'!$B$1/2
+ COUNTIFS('Official Medal Table'!$G:$G,'Each Gender Events'!$A7,'Official Medal Table'!$C:$C,'Each Gender Events'!AC$1,'Official Medal Table'!$E:$E,"Mixed")*'Medal values'!$B$2/2
+ COUNTIFS('Official Medal Table'!$H:$H,'Each Gender Events'!$A7,'Official Medal Table'!$C:$C,'Each Gender Events'!AC$1,'Official Medal Table'!$E:$E,"Mixed")*'Medal values'!$B$3/2
+ COUNTIFS('Official Medal Table'!$I:$I,'Each Gender Events'!$A7,'Official Medal Table'!$C:$C,'Each Gender Events'!AC$1,'Official Medal Table'!$E:$E,"Mixed")*'Medal values'!$B$3/2</f>
        <v>0</v>
      </c>
      <c r="AD7">
        <f>COUNTIFS('Official Medal Table'!$F:$F,'Each Gender Events'!$A7,'Official Medal Table'!$C:$C,'Each Gender Events'!AD$1,'Official Medal Table'!$E:$E,'Each Gender Events'!AD$2)*'Medal values'!$B$1
+ COUNTIFS('Official Medal Table'!$G:$G,'Each Gender Events'!$A7,'Official Medal Table'!$C:$C,'Each Gender Events'!AD$1,'Official Medal Table'!$E:$E,'Each Gender Events'!AD$2)*'Medal values'!$B$2
+ COUNTIFS('Official Medal Table'!$H:$H,'Each Gender Events'!$A7,'Official Medal Table'!$C:$C,'Each Gender Events'!AD$1,'Official Medal Table'!$E:$E,'Each Gender Events'!AD$2)*'Medal values'!$B$3
+ COUNTIFS('Official Medal Table'!$I:$I,'Each Gender Events'!$A7,'Official Medal Table'!$C:$C,'Each Gender Events'!AD$1,'Official Medal Table'!$E:$E,'Each Gender Events'!AD$2)*'Medal values'!$B$3
+ COUNTIFS('Official Medal Table'!$F:$F,'Each Gender Events'!$A7,'Official Medal Table'!$C:$C,'Each Gender Events'!AD$1,'Official Medal Table'!$E:$E,"Mixed")*'Medal values'!$B$1/2
+ COUNTIFS('Official Medal Table'!$G:$G,'Each Gender Events'!$A7,'Official Medal Table'!$C:$C,'Each Gender Events'!AD$1,'Official Medal Table'!$E:$E,"Mixed")*'Medal values'!$B$2/2
+ COUNTIFS('Official Medal Table'!$H:$H,'Each Gender Events'!$A7,'Official Medal Table'!$C:$C,'Each Gender Events'!AD$1,'Official Medal Table'!$E:$E,"Mixed")*'Medal values'!$B$3/2
+ COUNTIFS('Official Medal Table'!$I:$I,'Each Gender Events'!$A7,'Official Medal Table'!$C:$C,'Each Gender Events'!AD$1,'Official Medal Table'!$E:$E,"Mixed")*'Medal values'!$B$3/2</f>
        <v>0</v>
      </c>
      <c r="AE7">
        <f>COUNTIFS('Official Medal Table'!$F:$F,'Each Gender Events'!$A7,'Official Medal Table'!$C:$C,'Each Gender Events'!AE$1,'Official Medal Table'!$E:$E,'Each Gender Events'!AE$2)*'Medal values'!$B$1
+ COUNTIFS('Official Medal Table'!$G:$G,'Each Gender Events'!$A7,'Official Medal Table'!$C:$C,'Each Gender Events'!AE$1,'Official Medal Table'!$E:$E,'Each Gender Events'!AE$2)*'Medal values'!$B$2
+ COUNTIFS('Official Medal Table'!$H:$H,'Each Gender Events'!$A7,'Official Medal Table'!$C:$C,'Each Gender Events'!AE$1,'Official Medal Table'!$E:$E,'Each Gender Events'!AE$2)*'Medal values'!$B$3
+ COUNTIFS('Official Medal Table'!$I:$I,'Each Gender Events'!$A7,'Official Medal Table'!$C:$C,'Each Gender Events'!AE$1,'Official Medal Table'!$E:$E,'Each Gender Events'!AE$2)*'Medal values'!$B$3
+ COUNTIFS('Official Medal Table'!$F:$F,'Each Gender Events'!$A7,'Official Medal Table'!$C:$C,'Each Gender Events'!AE$1,'Official Medal Table'!$E:$E,"Mixed")*'Medal values'!$B$1/2
+ COUNTIFS('Official Medal Table'!$G:$G,'Each Gender Events'!$A7,'Official Medal Table'!$C:$C,'Each Gender Events'!AE$1,'Official Medal Table'!$E:$E,"Mixed")*'Medal values'!$B$2/2
+ COUNTIFS('Official Medal Table'!$H:$H,'Each Gender Events'!$A7,'Official Medal Table'!$C:$C,'Each Gender Events'!AE$1,'Official Medal Table'!$E:$E,"Mixed")*'Medal values'!$B$3/2
+ COUNTIFS('Official Medal Table'!$I:$I,'Each Gender Events'!$A7,'Official Medal Table'!$C:$C,'Each Gender Events'!AE$1,'Official Medal Table'!$E:$E,"Mixed")*'Medal values'!$B$3/2</f>
        <v>0</v>
      </c>
      <c r="AF7">
        <f>COUNTIFS('Official Medal Table'!$F:$F,'Each Gender Events'!$A7,'Official Medal Table'!$C:$C,'Each Gender Events'!AF$1,'Official Medal Table'!$E:$E,'Each Gender Events'!AF$2)*'Medal values'!$B$1
+ COUNTIFS('Official Medal Table'!$G:$G,'Each Gender Events'!$A7,'Official Medal Table'!$C:$C,'Each Gender Events'!AF$1,'Official Medal Table'!$E:$E,'Each Gender Events'!AF$2)*'Medal values'!$B$2
+ COUNTIFS('Official Medal Table'!$H:$H,'Each Gender Events'!$A7,'Official Medal Table'!$C:$C,'Each Gender Events'!AF$1,'Official Medal Table'!$E:$E,'Each Gender Events'!AF$2)*'Medal values'!$B$3
+ COUNTIFS('Official Medal Table'!$I:$I,'Each Gender Events'!$A7,'Official Medal Table'!$C:$C,'Each Gender Events'!AF$1,'Official Medal Table'!$E:$E,'Each Gender Events'!AF$2)*'Medal values'!$B$3
+ COUNTIFS('Official Medal Table'!$F:$F,'Each Gender Events'!$A7,'Official Medal Table'!$C:$C,'Each Gender Events'!AF$1,'Official Medal Table'!$E:$E,"Mixed")*'Medal values'!$B$1/2
+ COUNTIFS('Official Medal Table'!$G:$G,'Each Gender Events'!$A7,'Official Medal Table'!$C:$C,'Each Gender Events'!AF$1,'Official Medal Table'!$E:$E,"Mixed")*'Medal values'!$B$2/2
+ COUNTIFS('Official Medal Table'!$H:$H,'Each Gender Events'!$A7,'Official Medal Table'!$C:$C,'Each Gender Events'!AF$1,'Official Medal Table'!$E:$E,"Mixed")*'Medal values'!$B$3/2
+ COUNTIFS('Official Medal Table'!$I:$I,'Each Gender Events'!$A7,'Official Medal Table'!$C:$C,'Each Gender Events'!AF$1,'Official Medal Table'!$E:$E,"Mixed")*'Medal values'!$B$3/2</f>
        <v>0</v>
      </c>
      <c r="AG7">
        <f>COUNTIFS('Official Medal Table'!$F:$F,'Each Gender Events'!$A7,'Official Medal Table'!$C:$C,'Each Gender Events'!AG$1,'Official Medal Table'!$E:$E,'Each Gender Events'!AG$2)*'Medal values'!$B$1
+ COUNTIFS('Official Medal Table'!$G:$G,'Each Gender Events'!$A7,'Official Medal Table'!$C:$C,'Each Gender Events'!AG$1,'Official Medal Table'!$E:$E,'Each Gender Events'!AG$2)*'Medal values'!$B$2
+ COUNTIFS('Official Medal Table'!$H:$H,'Each Gender Events'!$A7,'Official Medal Table'!$C:$C,'Each Gender Events'!AG$1,'Official Medal Table'!$E:$E,'Each Gender Events'!AG$2)*'Medal values'!$B$3
+ COUNTIFS('Official Medal Table'!$I:$I,'Each Gender Events'!$A7,'Official Medal Table'!$C:$C,'Each Gender Events'!AG$1,'Official Medal Table'!$E:$E,'Each Gender Events'!AG$2)*'Medal values'!$B$3
+ COUNTIFS('Official Medal Table'!$F:$F,'Each Gender Events'!$A7,'Official Medal Table'!$C:$C,'Each Gender Events'!AG$1,'Official Medal Table'!$E:$E,"Mixed")*'Medal values'!$B$1/2
+ COUNTIFS('Official Medal Table'!$G:$G,'Each Gender Events'!$A7,'Official Medal Table'!$C:$C,'Each Gender Events'!AG$1,'Official Medal Table'!$E:$E,"Mixed")*'Medal values'!$B$2/2
+ COUNTIFS('Official Medal Table'!$H:$H,'Each Gender Events'!$A7,'Official Medal Table'!$C:$C,'Each Gender Events'!AG$1,'Official Medal Table'!$E:$E,"Mixed")*'Medal values'!$B$3/2
+ COUNTIFS('Official Medal Table'!$I:$I,'Each Gender Events'!$A7,'Official Medal Table'!$C:$C,'Each Gender Events'!AG$1,'Official Medal Table'!$E:$E,"Mixed")*'Medal values'!$B$3/2</f>
        <v>0</v>
      </c>
      <c r="AH7">
        <f>COUNTIFS('Official Medal Table'!$F:$F,'Each Gender Events'!$A7,'Official Medal Table'!$C:$C,'Each Gender Events'!AH$1,'Official Medal Table'!$E:$E,'Each Gender Events'!AH$2)*'Medal values'!$B$1
+ COUNTIFS('Official Medal Table'!$G:$G,'Each Gender Events'!$A7,'Official Medal Table'!$C:$C,'Each Gender Events'!AH$1,'Official Medal Table'!$E:$E,'Each Gender Events'!AH$2)*'Medal values'!$B$2
+ COUNTIFS('Official Medal Table'!$H:$H,'Each Gender Events'!$A7,'Official Medal Table'!$C:$C,'Each Gender Events'!AH$1,'Official Medal Table'!$E:$E,'Each Gender Events'!AH$2)*'Medal values'!$B$3
+ COUNTIFS('Official Medal Table'!$I:$I,'Each Gender Events'!$A7,'Official Medal Table'!$C:$C,'Each Gender Events'!AH$1,'Official Medal Table'!$E:$E,'Each Gender Events'!AH$2)*'Medal values'!$B$3
+ COUNTIFS('Official Medal Table'!$F:$F,'Each Gender Events'!$A7,'Official Medal Table'!$C:$C,'Each Gender Events'!AH$1,'Official Medal Table'!$E:$E,"Mixed")*'Medal values'!$B$1/2
+ COUNTIFS('Official Medal Table'!$G:$G,'Each Gender Events'!$A7,'Official Medal Table'!$C:$C,'Each Gender Events'!AH$1,'Official Medal Table'!$E:$E,"Mixed")*'Medal values'!$B$2/2
+ COUNTIFS('Official Medal Table'!$H:$H,'Each Gender Events'!$A7,'Official Medal Table'!$C:$C,'Each Gender Events'!AH$1,'Official Medal Table'!$E:$E,"Mixed")*'Medal values'!$B$3/2
+ COUNTIFS('Official Medal Table'!$I:$I,'Each Gender Events'!$A7,'Official Medal Table'!$C:$C,'Each Gender Events'!AH$1,'Official Medal Table'!$E:$E,"Mixed")*'Medal values'!$B$3/2</f>
        <v>0</v>
      </c>
      <c r="AI7">
        <f>COUNTIFS('Official Medal Table'!$F:$F,'Each Gender Events'!$A7,'Official Medal Table'!$C:$C,'Each Gender Events'!AI$1,'Official Medal Table'!$E:$E,'Each Gender Events'!AI$2)*'Medal values'!$B$1
+ COUNTIFS('Official Medal Table'!$G:$G,'Each Gender Events'!$A7,'Official Medal Table'!$C:$C,'Each Gender Events'!AI$1,'Official Medal Table'!$E:$E,'Each Gender Events'!AI$2)*'Medal values'!$B$2
+ COUNTIFS('Official Medal Table'!$H:$H,'Each Gender Events'!$A7,'Official Medal Table'!$C:$C,'Each Gender Events'!AI$1,'Official Medal Table'!$E:$E,'Each Gender Events'!AI$2)*'Medal values'!$B$3
+ COUNTIFS('Official Medal Table'!$I:$I,'Each Gender Events'!$A7,'Official Medal Table'!$C:$C,'Each Gender Events'!AI$1,'Official Medal Table'!$E:$E,'Each Gender Events'!AI$2)*'Medal values'!$B$3
+ COUNTIFS('Official Medal Table'!$F:$F,'Each Gender Events'!$A7,'Official Medal Table'!$C:$C,'Each Gender Events'!AI$1,'Official Medal Table'!$E:$E,"Mixed")*'Medal values'!$B$1/2
+ COUNTIFS('Official Medal Table'!$G:$G,'Each Gender Events'!$A7,'Official Medal Table'!$C:$C,'Each Gender Events'!AI$1,'Official Medal Table'!$E:$E,"Mixed")*'Medal values'!$B$2/2
+ COUNTIFS('Official Medal Table'!$H:$H,'Each Gender Events'!$A7,'Official Medal Table'!$C:$C,'Each Gender Events'!AI$1,'Official Medal Table'!$E:$E,"Mixed")*'Medal values'!$B$3/2
+ COUNTIFS('Official Medal Table'!$I:$I,'Each Gender Events'!$A7,'Official Medal Table'!$C:$C,'Each Gender Events'!AI$1,'Official Medal Table'!$E:$E,"Mixed")*'Medal values'!$B$3/2</f>
        <v>0</v>
      </c>
      <c r="AJ7">
        <f>COUNTIFS('Official Medal Table'!$F:$F,'Each Gender Events'!$A7,'Official Medal Table'!$C:$C,'Each Gender Events'!AJ$1,'Official Medal Table'!$E:$E,'Each Gender Events'!AJ$2)*'Medal values'!$B$1
+ COUNTIFS('Official Medal Table'!$G:$G,'Each Gender Events'!$A7,'Official Medal Table'!$C:$C,'Each Gender Events'!AJ$1,'Official Medal Table'!$E:$E,'Each Gender Events'!AJ$2)*'Medal values'!$B$2
+ COUNTIFS('Official Medal Table'!$H:$H,'Each Gender Events'!$A7,'Official Medal Table'!$C:$C,'Each Gender Events'!AJ$1,'Official Medal Table'!$E:$E,'Each Gender Events'!AJ$2)*'Medal values'!$B$3
+ COUNTIFS('Official Medal Table'!$I:$I,'Each Gender Events'!$A7,'Official Medal Table'!$C:$C,'Each Gender Events'!AJ$1,'Official Medal Table'!$E:$E,'Each Gender Events'!AJ$2)*'Medal values'!$B$3
+ COUNTIFS('Official Medal Table'!$F:$F,'Each Gender Events'!$A7,'Official Medal Table'!$C:$C,'Each Gender Events'!AJ$1,'Official Medal Table'!$E:$E,"Mixed")*'Medal values'!$B$1/2
+ COUNTIFS('Official Medal Table'!$G:$G,'Each Gender Events'!$A7,'Official Medal Table'!$C:$C,'Each Gender Events'!AJ$1,'Official Medal Table'!$E:$E,"Mixed")*'Medal values'!$B$2/2
+ COUNTIFS('Official Medal Table'!$H:$H,'Each Gender Events'!$A7,'Official Medal Table'!$C:$C,'Each Gender Events'!AJ$1,'Official Medal Table'!$E:$E,"Mixed")*'Medal values'!$B$3/2
+ COUNTIFS('Official Medal Table'!$I:$I,'Each Gender Events'!$A7,'Official Medal Table'!$C:$C,'Each Gender Events'!AJ$1,'Official Medal Table'!$E:$E,"Mixed")*'Medal values'!$B$3/2</f>
        <v>0</v>
      </c>
      <c r="AK7">
        <f>COUNTIFS('Official Medal Table'!$F:$F,'Each Gender Events'!$A7,'Official Medal Table'!$C:$C,'Each Gender Events'!AK$1,'Official Medal Table'!$E:$E,'Each Gender Events'!AK$2)*'Medal values'!$B$1
+ COUNTIFS('Official Medal Table'!$G:$G,'Each Gender Events'!$A7,'Official Medal Table'!$C:$C,'Each Gender Events'!AK$1,'Official Medal Table'!$E:$E,'Each Gender Events'!AK$2)*'Medal values'!$B$2
+ COUNTIFS('Official Medal Table'!$H:$H,'Each Gender Events'!$A7,'Official Medal Table'!$C:$C,'Each Gender Events'!AK$1,'Official Medal Table'!$E:$E,'Each Gender Events'!AK$2)*'Medal values'!$B$3
+ COUNTIFS('Official Medal Table'!$I:$I,'Each Gender Events'!$A7,'Official Medal Table'!$C:$C,'Each Gender Events'!AK$1,'Official Medal Table'!$E:$E,'Each Gender Events'!AK$2)*'Medal values'!$B$3
+ COUNTIFS('Official Medal Table'!$F:$F,'Each Gender Events'!$A7,'Official Medal Table'!$C:$C,'Each Gender Events'!AK$1,'Official Medal Table'!$E:$E,"Mixed")*'Medal values'!$B$1/2
+ COUNTIFS('Official Medal Table'!$G:$G,'Each Gender Events'!$A7,'Official Medal Table'!$C:$C,'Each Gender Events'!AK$1,'Official Medal Table'!$E:$E,"Mixed")*'Medal values'!$B$2/2
+ COUNTIFS('Official Medal Table'!$H:$H,'Each Gender Events'!$A7,'Official Medal Table'!$C:$C,'Each Gender Events'!AK$1,'Official Medal Table'!$E:$E,"Mixed")*'Medal values'!$B$3/2
+ COUNTIFS('Official Medal Table'!$I:$I,'Each Gender Events'!$A7,'Official Medal Table'!$C:$C,'Each Gender Events'!AK$1,'Official Medal Table'!$E:$E,"Mixed")*'Medal values'!$B$3/2</f>
        <v>0</v>
      </c>
      <c r="AL7">
        <f>COUNTIFS('Official Medal Table'!$F:$F,'Each Gender Events'!$A7,'Official Medal Table'!$C:$C,'Each Gender Events'!AL$1,'Official Medal Table'!$E:$E,'Each Gender Events'!AL$2)*'Medal values'!$B$1
+ COUNTIFS('Official Medal Table'!$G:$G,'Each Gender Events'!$A7,'Official Medal Table'!$C:$C,'Each Gender Events'!AL$1,'Official Medal Table'!$E:$E,'Each Gender Events'!AL$2)*'Medal values'!$B$2
+ COUNTIFS('Official Medal Table'!$H:$H,'Each Gender Events'!$A7,'Official Medal Table'!$C:$C,'Each Gender Events'!AL$1,'Official Medal Table'!$E:$E,'Each Gender Events'!AL$2)*'Medal values'!$B$3
+ COUNTIFS('Official Medal Table'!$I:$I,'Each Gender Events'!$A7,'Official Medal Table'!$C:$C,'Each Gender Events'!AL$1,'Official Medal Table'!$E:$E,'Each Gender Events'!AL$2)*'Medal values'!$B$3
+ COUNTIFS('Official Medal Table'!$F:$F,'Each Gender Events'!$A7,'Official Medal Table'!$C:$C,'Each Gender Events'!AL$1,'Official Medal Table'!$E:$E,"Mixed")*'Medal values'!$B$1/2
+ COUNTIFS('Official Medal Table'!$G:$G,'Each Gender Events'!$A7,'Official Medal Table'!$C:$C,'Each Gender Events'!AL$1,'Official Medal Table'!$E:$E,"Mixed")*'Medal values'!$B$2/2
+ COUNTIFS('Official Medal Table'!$H:$H,'Each Gender Events'!$A7,'Official Medal Table'!$C:$C,'Each Gender Events'!AL$1,'Official Medal Table'!$E:$E,"Mixed")*'Medal values'!$B$3/2
+ COUNTIFS('Official Medal Table'!$I:$I,'Each Gender Events'!$A7,'Official Medal Table'!$C:$C,'Each Gender Events'!AL$1,'Official Medal Table'!$E:$E,"Mixed")*'Medal values'!$B$3/2</f>
        <v>0</v>
      </c>
      <c r="AM7">
        <f>COUNTIFS('Official Medal Table'!$F:$F,'Each Gender Events'!$A7,'Official Medal Table'!$C:$C,'Each Gender Events'!AM$1,'Official Medal Table'!$E:$E,'Each Gender Events'!AM$2)*'Medal values'!$B$1
+ COUNTIFS('Official Medal Table'!$G:$G,'Each Gender Events'!$A7,'Official Medal Table'!$C:$C,'Each Gender Events'!AM$1,'Official Medal Table'!$E:$E,'Each Gender Events'!AM$2)*'Medal values'!$B$2
+ COUNTIFS('Official Medal Table'!$H:$H,'Each Gender Events'!$A7,'Official Medal Table'!$C:$C,'Each Gender Events'!AM$1,'Official Medal Table'!$E:$E,'Each Gender Events'!AM$2)*'Medal values'!$B$3
+ COUNTIFS('Official Medal Table'!$I:$I,'Each Gender Events'!$A7,'Official Medal Table'!$C:$C,'Each Gender Events'!AM$1,'Official Medal Table'!$E:$E,'Each Gender Events'!AM$2)*'Medal values'!$B$3
+ COUNTIFS('Official Medal Table'!$F:$F,'Each Gender Events'!$A7,'Official Medal Table'!$C:$C,'Each Gender Events'!AM$1,'Official Medal Table'!$E:$E,"Mixed")*'Medal values'!$B$1/2
+ COUNTIFS('Official Medal Table'!$G:$G,'Each Gender Events'!$A7,'Official Medal Table'!$C:$C,'Each Gender Events'!AM$1,'Official Medal Table'!$E:$E,"Mixed")*'Medal values'!$B$2/2
+ COUNTIFS('Official Medal Table'!$H:$H,'Each Gender Events'!$A7,'Official Medal Table'!$C:$C,'Each Gender Events'!AM$1,'Official Medal Table'!$E:$E,"Mixed")*'Medal values'!$B$3/2
+ COUNTIFS('Official Medal Table'!$I:$I,'Each Gender Events'!$A7,'Official Medal Table'!$C:$C,'Each Gender Events'!AM$1,'Official Medal Table'!$E:$E,"Mixed")*'Medal values'!$B$3/2</f>
        <v>1</v>
      </c>
      <c r="AN7">
        <f>COUNTIFS('Official Medal Table'!$F:$F,'Each Gender Events'!$A7,'Official Medal Table'!$C:$C,'Each Gender Events'!AN$1,'Official Medal Table'!$E:$E,'Each Gender Events'!AN$2)*'Medal values'!$B$1
+ COUNTIFS('Official Medal Table'!$G:$G,'Each Gender Events'!$A7,'Official Medal Table'!$C:$C,'Each Gender Events'!AN$1,'Official Medal Table'!$E:$E,'Each Gender Events'!AN$2)*'Medal values'!$B$2
+ COUNTIFS('Official Medal Table'!$H:$H,'Each Gender Events'!$A7,'Official Medal Table'!$C:$C,'Each Gender Events'!AN$1,'Official Medal Table'!$E:$E,'Each Gender Events'!AN$2)*'Medal values'!$B$3
+ COUNTIFS('Official Medal Table'!$I:$I,'Each Gender Events'!$A7,'Official Medal Table'!$C:$C,'Each Gender Events'!AN$1,'Official Medal Table'!$E:$E,'Each Gender Events'!AN$2)*'Medal values'!$B$3
+ COUNTIFS('Official Medal Table'!$F:$F,'Each Gender Events'!$A7,'Official Medal Table'!$C:$C,'Each Gender Events'!AN$1,'Official Medal Table'!$E:$E,"Mixed")*'Medal values'!$B$1/2
+ COUNTIFS('Official Medal Table'!$G:$G,'Each Gender Events'!$A7,'Official Medal Table'!$C:$C,'Each Gender Events'!AN$1,'Official Medal Table'!$E:$E,"Mixed")*'Medal values'!$B$2/2
+ COUNTIFS('Official Medal Table'!$H:$H,'Each Gender Events'!$A7,'Official Medal Table'!$C:$C,'Each Gender Events'!AN$1,'Official Medal Table'!$E:$E,"Mixed")*'Medal values'!$B$3/2
+ COUNTIFS('Official Medal Table'!$I:$I,'Each Gender Events'!$A7,'Official Medal Table'!$C:$C,'Each Gender Events'!AN$1,'Official Medal Table'!$E:$E,"Mixed")*'Medal values'!$B$3/2</f>
        <v>0</v>
      </c>
      <c r="AO7">
        <f>COUNTIFS('Official Medal Table'!$F:$F,'Each Gender Events'!$A7,'Official Medal Table'!$C:$C,'Each Gender Events'!AO$1,'Official Medal Table'!$E:$E,'Each Gender Events'!AO$2)*'Medal values'!$B$1
+ COUNTIFS('Official Medal Table'!$G:$G,'Each Gender Events'!$A7,'Official Medal Table'!$C:$C,'Each Gender Events'!AO$1,'Official Medal Table'!$E:$E,'Each Gender Events'!AO$2)*'Medal values'!$B$2
+ COUNTIFS('Official Medal Table'!$H:$H,'Each Gender Events'!$A7,'Official Medal Table'!$C:$C,'Each Gender Events'!AO$1,'Official Medal Table'!$E:$E,'Each Gender Events'!AO$2)*'Medal values'!$B$3
+ COUNTIFS('Official Medal Table'!$I:$I,'Each Gender Events'!$A7,'Official Medal Table'!$C:$C,'Each Gender Events'!AO$1,'Official Medal Table'!$E:$E,'Each Gender Events'!AO$2)*'Medal values'!$B$3
+ COUNTIFS('Official Medal Table'!$F:$F,'Each Gender Events'!$A7,'Official Medal Table'!$C:$C,'Each Gender Events'!AO$1,'Official Medal Table'!$E:$E,"Mixed")*'Medal values'!$B$1/2
+ COUNTIFS('Official Medal Table'!$G:$G,'Each Gender Events'!$A7,'Official Medal Table'!$C:$C,'Each Gender Events'!AO$1,'Official Medal Table'!$E:$E,"Mixed")*'Medal values'!$B$2/2
+ COUNTIFS('Official Medal Table'!$H:$H,'Each Gender Events'!$A7,'Official Medal Table'!$C:$C,'Each Gender Events'!AO$1,'Official Medal Table'!$E:$E,"Mixed")*'Medal values'!$B$3/2
+ COUNTIFS('Official Medal Table'!$I:$I,'Each Gender Events'!$A7,'Official Medal Table'!$C:$C,'Each Gender Events'!AO$1,'Official Medal Table'!$E:$E,"Mixed")*'Medal values'!$B$3/2</f>
        <v>1</v>
      </c>
      <c r="AP7">
        <f>COUNTIFS('Official Medal Table'!$F:$F,'Each Gender Events'!$A7,'Official Medal Table'!$C:$C,'Each Gender Events'!AP$1,'Official Medal Table'!$E:$E,'Each Gender Events'!AP$2)*'Medal values'!$B$1
+ COUNTIFS('Official Medal Table'!$G:$G,'Each Gender Events'!$A7,'Official Medal Table'!$C:$C,'Each Gender Events'!AP$1,'Official Medal Table'!$E:$E,'Each Gender Events'!AP$2)*'Medal values'!$B$2
+ COUNTIFS('Official Medal Table'!$H:$H,'Each Gender Events'!$A7,'Official Medal Table'!$C:$C,'Each Gender Events'!AP$1,'Official Medal Table'!$E:$E,'Each Gender Events'!AP$2)*'Medal values'!$B$3
+ COUNTIFS('Official Medal Table'!$I:$I,'Each Gender Events'!$A7,'Official Medal Table'!$C:$C,'Each Gender Events'!AP$1,'Official Medal Table'!$E:$E,'Each Gender Events'!AP$2)*'Medal values'!$B$3
+ COUNTIFS('Official Medal Table'!$F:$F,'Each Gender Events'!$A7,'Official Medal Table'!$C:$C,'Each Gender Events'!AP$1,'Official Medal Table'!$E:$E,"Mixed")*'Medal values'!$B$1/2
+ COUNTIFS('Official Medal Table'!$G:$G,'Each Gender Events'!$A7,'Official Medal Table'!$C:$C,'Each Gender Events'!AP$1,'Official Medal Table'!$E:$E,"Mixed")*'Medal values'!$B$2/2
+ COUNTIFS('Official Medal Table'!$H:$H,'Each Gender Events'!$A7,'Official Medal Table'!$C:$C,'Each Gender Events'!AP$1,'Official Medal Table'!$E:$E,"Mixed")*'Medal values'!$B$3/2
+ COUNTIFS('Official Medal Table'!$I:$I,'Each Gender Events'!$A7,'Official Medal Table'!$C:$C,'Each Gender Events'!AP$1,'Official Medal Table'!$E:$E,"Mixed")*'Medal values'!$B$3/2</f>
        <v>0</v>
      </c>
      <c r="AQ7">
        <f>COUNTIFS('Official Medal Table'!$F:$F,'Each Gender Events'!$A7,'Official Medal Table'!$C:$C,'Each Gender Events'!AQ$1,'Official Medal Table'!$E:$E,'Each Gender Events'!AQ$2)*'Medal values'!$B$1
+ COUNTIFS('Official Medal Table'!$G:$G,'Each Gender Events'!$A7,'Official Medal Table'!$C:$C,'Each Gender Events'!AQ$1,'Official Medal Table'!$E:$E,'Each Gender Events'!AQ$2)*'Medal values'!$B$2
+ COUNTIFS('Official Medal Table'!$H:$H,'Each Gender Events'!$A7,'Official Medal Table'!$C:$C,'Each Gender Events'!AQ$1,'Official Medal Table'!$E:$E,'Each Gender Events'!AQ$2)*'Medal values'!$B$3
+ COUNTIFS('Official Medal Table'!$I:$I,'Each Gender Events'!$A7,'Official Medal Table'!$C:$C,'Each Gender Events'!AQ$1,'Official Medal Table'!$E:$E,'Each Gender Events'!AQ$2)*'Medal values'!$B$3
+ COUNTIFS('Official Medal Table'!$F:$F,'Each Gender Events'!$A7,'Official Medal Table'!$C:$C,'Each Gender Events'!AQ$1,'Official Medal Table'!$E:$E,"Mixed")*'Medal values'!$B$1/2
+ COUNTIFS('Official Medal Table'!$G:$G,'Each Gender Events'!$A7,'Official Medal Table'!$C:$C,'Each Gender Events'!AQ$1,'Official Medal Table'!$E:$E,"Mixed")*'Medal values'!$B$2/2
+ COUNTIFS('Official Medal Table'!$H:$H,'Each Gender Events'!$A7,'Official Medal Table'!$C:$C,'Each Gender Events'!AQ$1,'Official Medal Table'!$E:$E,"Mixed")*'Medal values'!$B$3/2
+ COUNTIFS('Official Medal Table'!$I:$I,'Each Gender Events'!$A7,'Official Medal Table'!$C:$C,'Each Gender Events'!AQ$1,'Official Medal Table'!$E:$E,"Mixed")*'Medal values'!$B$3/2</f>
        <v>0</v>
      </c>
      <c r="AR7">
        <f>COUNTIFS('Official Medal Table'!$F:$F,'Each Gender Events'!$A7,'Official Medal Table'!$C:$C,'Each Gender Events'!AR$1,'Official Medal Table'!$E:$E,'Each Gender Events'!AR$2)*'Medal values'!$B$1
+ COUNTIFS('Official Medal Table'!$G:$G,'Each Gender Events'!$A7,'Official Medal Table'!$C:$C,'Each Gender Events'!AR$1,'Official Medal Table'!$E:$E,'Each Gender Events'!AR$2)*'Medal values'!$B$2
+ COUNTIFS('Official Medal Table'!$H:$H,'Each Gender Events'!$A7,'Official Medal Table'!$C:$C,'Each Gender Events'!AR$1,'Official Medal Table'!$E:$E,'Each Gender Events'!AR$2)*'Medal values'!$B$3
+ COUNTIFS('Official Medal Table'!$I:$I,'Each Gender Events'!$A7,'Official Medal Table'!$C:$C,'Each Gender Events'!AR$1,'Official Medal Table'!$E:$E,'Each Gender Events'!AR$2)*'Medal values'!$B$3
+ COUNTIFS('Official Medal Table'!$F:$F,'Each Gender Events'!$A7,'Official Medal Table'!$C:$C,'Each Gender Events'!AR$1,'Official Medal Table'!$E:$E,"Mixed")*'Medal values'!$B$1/2
+ COUNTIFS('Official Medal Table'!$G:$G,'Each Gender Events'!$A7,'Official Medal Table'!$C:$C,'Each Gender Events'!AR$1,'Official Medal Table'!$E:$E,"Mixed")*'Medal values'!$B$2/2
+ COUNTIFS('Official Medal Table'!$H:$H,'Each Gender Events'!$A7,'Official Medal Table'!$C:$C,'Each Gender Events'!AR$1,'Official Medal Table'!$E:$E,"Mixed")*'Medal values'!$B$3/2
+ COUNTIFS('Official Medal Table'!$I:$I,'Each Gender Events'!$A7,'Official Medal Table'!$C:$C,'Each Gender Events'!AR$1,'Official Medal Table'!$E:$E,"Mixed")*'Medal values'!$B$3/2</f>
        <v>0</v>
      </c>
      <c r="AS7">
        <f>COUNTIFS('Official Medal Table'!$F:$F,'Each Gender Events'!$A7,'Official Medal Table'!$C:$C,'Each Gender Events'!AS$1,'Official Medal Table'!$E:$E,'Each Gender Events'!AS$2)*'Medal values'!$B$1
+ COUNTIFS('Official Medal Table'!$G:$G,'Each Gender Events'!$A7,'Official Medal Table'!$C:$C,'Each Gender Events'!AS$1,'Official Medal Table'!$E:$E,'Each Gender Events'!AS$2)*'Medal values'!$B$2
+ COUNTIFS('Official Medal Table'!$H:$H,'Each Gender Events'!$A7,'Official Medal Table'!$C:$C,'Each Gender Events'!AS$1,'Official Medal Table'!$E:$E,'Each Gender Events'!AS$2)*'Medal values'!$B$3
+ COUNTIFS('Official Medal Table'!$I:$I,'Each Gender Events'!$A7,'Official Medal Table'!$C:$C,'Each Gender Events'!AS$1,'Official Medal Table'!$E:$E,'Each Gender Events'!AS$2)*'Medal values'!$B$3
+ COUNTIFS('Official Medal Table'!$F:$F,'Each Gender Events'!$A7,'Official Medal Table'!$C:$C,'Each Gender Events'!AS$1,'Official Medal Table'!$E:$E,"Mixed")*'Medal values'!$B$1/2
+ COUNTIFS('Official Medal Table'!$G:$G,'Each Gender Events'!$A7,'Official Medal Table'!$C:$C,'Each Gender Events'!AS$1,'Official Medal Table'!$E:$E,"Mixed")*'Medal values'!$B$2/2
+ COUNTIFS('Official Medal Table'!$H:$H,'Each Gender Events'!$A7,'Official Medal Table'!$C:$C,'Each Gender Events'!AS$1,'Official Medal Table'!$E:$E,"Mixed")*'Medal values'!$B$3/2
+ COUNTIFS('Official Medal Table'!$I:$I,'Each Gender Events'!$A7,'Official Medal Table'!$C:$C,'Each Gender Events'!AS$1,'Official Medal Table'!$E:$E,"Mixed")*'Medal values'!$B$3/2</f>
        <v>0</v>
      </c>
      <c r="AT7">
        <f>COUNTIFS('Official Medal Table'!$F:$F,'Each Gender Events'!$A7,'Official Medal Table'!$C:$C,'Each Gender Events'!AT$1,'Official Medal Table'!$E:$E,'Each Gender Events'!AT$2)*'Medal values'!$B$1
+ COUNTIFS('Official Medal Table'!$G:$G,'Each Gender Events'!$A7,'Official Medal Table'!$C:$C,'Each Gender Events'!AT$1,'Official Medal Table'!$E:$E,'Each Gender Events'!AT$2)*'Medal values'!$B$2
+ COUNTIFS('Official Medal Table'!$H:$H,'Each Gender Events'!$A7,'Official Medal Table'!$C:$C,'Each Gender Events'!AT$1,'Official Medal Table'!$E:$E,'Each Gender Events'!AT$2)*'Medal values'!$B$3
+ COUNTIFS('Official Medal Table'!$I:$I,'Each Gender Events'!$A7,'Official Medal Table'!$C:$C,'Each Gender Events'!AT$1,'Official Medal Table'!$E:$E,'Each Gender Events'!AT$2)*'Medal values'!$B$3
+ COUNTIFS('Official Medal Table'!$F:$F,'Each Gender Events'!$A7,'Official Medal Table'!$C:$C,'Each Gender Events'!AT$1,'Official Medal Table'!$E:$E,"Mixed")*'Medal values'!$B$1/2
+ COUNTIFS('Official Medal Table'!$G:$G,'Each Gender Events'!$A7,'Official Medal Table'!$C:$C,'Each Gender Events'!AT$1,'Official Medal Table'!$E:$E,"Mixed")*'Medal values'!$B$2/2
+ COUNTIFS('Official Medal Table'!$H:$H,'Each Gender Events'!$A7,'Official Medal Table'!$C:$C,'Each Gender Events'!AT$1,'Official Medal Table'!$E:$E,"Mixed")*'Medal values'!$B$3/2
+ COUNTIFS('Official Medal Table'!$I:$I,'Each Gender Events'!$A7,'Official Medal Table'!$C:$C,'Each Gender Events'!AT$1,'Official Medal Table'!$E:$E,"Mixed")*'Medal values'!$B$3/2</f>
        <v>0</v>
      </c>
      <c r="AU7">
        <f>COUNTIFS('Official Medal Table'!$F:$F,'Each Gender Events'!$A7,'Official Medal Table'!$C:$C,'Each Gender Events'!AU$1,'Official Medal Table'!$E:$E,'Each Gender Events'!AU$2)*'Medal values'!$B$1
+ COUNTIFS('Official Medal Table'!$G:$G,'Each Gender Events'!$A7,'Official Medal Table'!$C:$C,'Each Gender Events'!AU$1,'Official Medal Table'!$E:$E,'Each Gender Events'!AU$2)*'Medal values'!$B$2
+ COUNTIFS('Official Medal Table'!$H:$H,'Each Gender Events'!$A7,'Official Medal Table'!$C:$C,'Each Gender Events'!AU$1,'Official Medal Table'!$E:$E,'Each Gender Events'!AU$2)*'Medal values'!$B$3
+ COUNTIFS('Official Medal Table'!$I:$I,'Each Gender Events'!$A7,'Official Medal Table'!$C:$C,'Each Gender Events'!AU$1,'Official Medal Table'!$E:$E,'Each Gender Events'!AU$2)*'Medal values'!$B$3
+ COUNTIFS('Official Medal Table'!$F:$F,'Each Gender Events'!$A7,'Official Medal Table'!$C:$C,'Each Gender Events'!AU$1,'Official Medal Table'!$E:$E,"Mixed")*'Medal values'!$B$1/2
+ COUNTIFS('Official Medal Table'!$G:$G,'Each Gender Events'!$A7,'Official Medal Table'!$C:$C,'Each Gender Events'!AU$1,'Official Medal Table'!$E:$E,"Mixed")*'Medal values'!$B$2/2
+ COUNTIFS('Official Medal Table'!$H:$H,'Each Gender Events'!$A7,'Official Medal Table'!$C:$C,'Each Gender Events'!AU$1,'Official Medal Table'!$E:$E,"Mixed")*'Medal values'!$B$3/2
+ COUNTIFS('Official Medal Table'!$I:$I,'Each Gender Events'!$A7,'Official Medal Table'!$C:$C,'Each Gender Events'!AU$1,'Official Medal Table'!$E:$E,"Mixed")*'Medal values'!$B$3/2</f>
        <v>0</v>
      </c>
      <c r="AV7">
        <f>COUNTIFS('Official Medal Table'!$F:$F,'Each Gender Events'!$A7,'Official Medal Table'!$C:$C,'Each Gender Events'!AV$1,'Official Medal Table'!$E:$E,'Each Gender Events'!AV$2)*'Medal values'!$B$1
+ COUNTIFS('Official Medal Table'!$G:$G,'Each Gender Events'!$A7,'Official Medal Table'!$C:$C,'Each Gender Events'!AV$1,'Official Medal Table'!$E:$E,'Each Gender Events'!AV$2)*'Medal values'!$B$2
+ COUNTIFS('Official Medal Table'!$H:$H,'Each Gender Events'!$A7,'Official Medal Table'!$C:$C,'Each Gender Events'!AV$1,'Official Medal Table'!$E:$E,'Each Gender Events'!AV$2)*'Medal values'!$B$3
+ COUNTIFS('Official Medal Table'!$I:$I,'Each Gender Events'!$A7,'Official Medal Table'!$C:$C,'Each Gender Events'!AV$1,'Official Medal Table'!$E:$E,'Each Gender Events'!AV$2)*'Medal values'!$B$3
+ COUNTIFS('Official Medal Table'!$F:$F,'Each Gender Events'!$A7,'Official Medal Table'!$C:$C,'Each Gender Events'!AV$1,'Official Medal Table'!$E:$E,"Mixed")*'Medal values'!$B$1/2
+ COUNTIFS('Official Medal Table'!$G:$G,'Each Gender Events'!$A7,'Official Medal Table'!$C:$C,'Each Gender Events'!AV$1,'Official Medal Table'!$E:$E,"Mixed")*'Medal values'!$B$2/2
+ COUNTIFS('Official Medal Table'!$H:$H,'Each Gender Events'!$A7,'Official Medal Table'!$C:$C,'Each Gender Events'!AV$1,'Official Medal Table'!$E:$E,"Mixed")*'Medal values'!$B$3/2
+ COUNTIFS('Official Medal Table'!$I:$I,'Each Gender Events'!$A7,'Official Medal Table'!$C:$C,'Each Gender Events'!AV$1,'Official Medal Table'!$E:$E,"Mixed")*'Medal values'!$B$3/2</f>
        <v>0</v>
      </c>
      <c r="AW7">
        <f>COUNTIFS('Official Medal Table'!$F:$F,'Each Gender Events'!$A7,'Official Medal Table'!$C:$C,'Each Gender Events'!AW$1,'Official Medal Table'!$E:$E,'Each Gender Events'!AW$2)*'Medal values'!$B$1
+ COUNTIFS('Official Medal Table'!$G:$G,'Each Gender Events'!$A7,'Official Medal Table'!$C:$C,'Each Gender Events'!AW$1,'Official Medal Table'!$E:$E,'Each Gender Events'!AW$2)*'Medal values'!$B$2
+ COUNTIFS('Official Medal Table'!$H:$H,'Each Gender Events'!$A7,'Official Medal Table'!$C:$C,'Each Gender Events'!AW$1,'Official Medal Table'!$E:$E,'Each Gender Events'!AW$2)*'Medal values'!$B$3
+ COUNTIFS('Official Medal Table'!$I:$I,'Each Gender Events'!$A7,'Official Medal Table'!$C:$C,'Each Gender Events'!AW$1,'Official Medal Table'!$E:$E,'Each Gender Events'!AW$2)*'Medal values'!$B$3
+ COUNTIFS('Official Medal Table'!$F:$F,'Each Gender Events'!$A7,'Official Medal Table'!$C:$C,'Each Gender Events'!AW$1,'Official Medal Table'!$E:$E,"Mixed")*'Medal values'!$B$1/2
+ COUNTIFS('Official Medal Table'!$G:$G,'Each Gender Events'!$A7,'Official Medal Table'!$C:$C,'Each Gender Events'!AW$1,'Official Medal Table'!$E:$E,"Mixed")*'Medal values'!$B$2/2
+ COUNTIFS('Official Medal Table'!$H:$H,'Each Gender Events'!$A7,'Official Medal Table'!$C:$C,'Each Gender Events'!AW$1,'Official Medal Table'!$E:$E,"Mixed")*'Medal values'!$B$3/2
+ COUNTIFS('Official Medal Table'!$I:$I,'Each Gender Events'!$A7,'Official Medal Table'!$C:$C,'Each Gender Events'!AW$1,'Official Medal Table'!$E:$E,"Mixed")*'Medal values'!$B$3/2</f>
        <v>0</v>
      </c>
      <c r="AX7">
        <f>COUNTIFS('Official Medal Table'!$F:$F,'Each Gender Events'!$A7,'Official Medal Table'!$C:$C,'Each Gender Events'!AX$1,'Official Medal Table'!$E:$E,'Each Gender Events'!AX$2)*'Medal values'!$B$1
+ COUNTIFS('Official Medal Table'!$G:$G,'Each Gender Events'!$A7,'Official Medal Table'!$C:$C,'Each Gender Events'!AX$1,'Official Medal Table'!$E:$E,'Each Gender Events'!AX$2)*'Medal values'!$B$2
+ COUNTIFS('Official Medal Table'!$H:$H,'Each Gender Events'!$A7,'Official Medal Table'!$C:$C,'Each Gender Events'!AX$1,'Official Medal Table'!$E:$E,'Each Gender Events'!AX$2)*'Medal values'!$B$3
+ COUNTIFS('Official Medal Table'!$I:$I,'Each Gender Events'!$A7,'Official Medal Table'!$C:$C,'Each Gender Events'!AX$1,'Official Medal Table'!$E:$E,'Each Gender Events'!AX$2)*'Medal values'!$B$3
+ COUNTIFS('Official Medal Table'!$F:$F,'Each Gender Events'!$A7,'Official Medal Table'!$C:$C,'Each Gender Events'!AX$1,'Official Medal Table'!$E:$E,"Mixed")*'Medal values'!$B$1/2
+ COUNTIFS('Official Medal Table'!$G:$G,'Each Gender Events'!$A7,'Official Medal Table'!$C:$C,'Each Gender Events'!AX$1,'Official Medal Table'!$E:$E,"Mixed")*'Medal values'!$B$2/2
+ COUNTIFS('Official Medal Table'!$H:$H,'Each Gender Events'!$A7,'Official Medal Table'!$C:$C,'Each Gender Events'!AX$1,'Official Medal Table'!$E:$E,"Mixed")*'Medal values'!$B$3/2
+ COUNTIFS('Official Medal Table'!$I:$I,'Each Gender Events'!$A7,'Official Medal Table'!$C:$C,'Each Gender Events'!AX$1,'Official Medal Table'!$E:$E,"Mixed")*'Medal values'!$B$3/2</f>
        <v>0</v>
      </c>
      <c r="AY7">
        <f>COUNTIFS('Official Medal Table'!$F:$F,'Each Gender Events'!$A7,'Official Medal Table'!$C:$C,'Each Gender Events'!AY$1,'Official Medal Table'!$E:$E,'Each Gender Events'!AY$2)*'Medal values'!$B$1
+ COUNTIFS('Official Medal Table'!$G:$G,'Each Gender Events'!$A7,'Official Medal Table'!$C:$C,'Each Gender Events'!AY$1,'Official Medal Table'!$E:$E,'Each Gender Events'!AY$2)*'Medal values'!$B$2
+ COUNTIFS('Official Medal Table'!$H:$H,'Each Gender Events'!$A7,'Official Medal Table'!$C:$C,'Each Gender Events'!AY$1,'Official Medal Table'!$E:$E,'Each Gender Events'!AY$2)*'Medal values'!$B$3
+ COUNTIFS('Official Medal Table'!$I:$I,'Each Gender Events'!$A7,'Official Medal Table'!$C:$C,'Each Gender Events'!AY$1,'Official Medal Table'!$E:$E,'Each Gender Events'!AY$2)*'Medal values'!$B$3
+ COUNTIFS('Official Medal Table'!$F:$F,'Each Gender Events'!$A7,'Official Medal Table'!$C:$C,'Each Gender Events'!AY$1,'Official Medal Table'!$E:$E,"Mixed")*'Medal values'!$B$1/2
+ COUNTIFS('Official Medal Table'!$G:$G,'Each Gender Events'!$A7,'Official Medal Table'!$C:$C,'Each Gender Events'!AY$1,'Official Medal Table'!$E:$E,"Mixed")*'Medal values'!$B$2/2
+ COUNTIFS('Official Medal Table'!$H:$H,'Each Gender Events'!$A7,'Official Medal Table'!$C:$C,'Each Gender Events'!AY$1,'Official Medal Table'!$E:$E,"Mixed")*'Medal values'!$B$3/2
+ COUNTIFS('Official Medal Table'!$I:$I,'Each Gender Events'!$A7,'Official Medal Table'!$C:$C,'Each Gender Events'!AY$1,'Official Medal Table'!$E:$E,"Mixed")*'Medal values'!$B$3/2</f>
        <v>3.0009999999999999</v>
      </c>
      <c r="AZ7">
        <f>COUNTIFS('Official Medal Table'!$F:$F,'Each Gender Events'!$A7,'Official Medal Table'!$C:$C,'Each Gender Events'!AZ$1,'Official Medal Table'!$E:$E,'Each Gender Events'!AZ$2)*'Medal values'!$B$1
+ COUNTIFS('Official Medal Table'!$G:$G,'Each Gender Events'!$A7,'Official Medal Table'!$C:$C,'Each Gender Events'!AZ$1,'Official Medal Table'!$E:$E,'Each Gender Events'!AZ$2)*'Medal values'!$B$2
+ COUNTIFS('Official Medal Table'!$H:$H,'Each Gender Events'!$A7,'Official Medal Table'!$C:$C,'Each Gender Events'!AZ$1,'Official Medal Table'!$E:$E,'Each Gender Events'!AZ$2)*'Medal values'!$B$3
+ COUNTIFS('Official Medal Table'!$I:$I,'Each Gender Events'!$A7,'Official Medal Table'!$C:$C,'Each Gender Events'!AZ$1,'Official Medal Table'!$E:$E,'Each Gender Events'!AZ$2)*'Medal values'!$B$3
+ COUNTIFS('Official Medal Table'!$F:$F,'Each Gender Events'!$A7,'Official Medal Table'!$C:$C,'Each Gender Events'!AZ$1,'Official Medal Table'!$E:$E,"Mixed")*'Medal values'!$B$1/2
+ COUNTIFS('Official Medal Table'!$G:$G,'Each Gender Events'!$A7,'Official Medal Table'!$C:$C,'Each Gender Events'!AZ$1,'Official Medal Table'!$E:$E,"Mixed")*'Medal values'!$B$2/2
+ COUNTIFS('Official Medal Table'!$H:$H,'Each Gender Events'!$A7,'Official Medal Table'!$C:$C,'Each Gender Events'!AZ$1,'Official Medal Table'!$E:$E,"Mixed")*'Medal values'!$B$3/2
+ COUNTIFS('Official Medal Table'!$I:$I,'Each Gender Events'!$A7,'Official Medal Table'!$C:$C,'Each Gender Events'!AZ$1,'Official Medal Table'!$E:$E,"Mixed")*'Medal values'!$B$3/2</f>
        <v>0</v>
      </c>
      <c r="BA7">
        <f>COUNTIFS('Official Medal Table'!$F:$F,'Each Gender Events'!$A7,'Official Medal Table'!$C:$C,'Each Gender Events'!BA$1,'Official Medal Table'!$E:$E,'Each Gender Events'!BA$2)*'Medal values'!$B$1
+ COUNTIFS('Official Medal Table'!$G:$G,'Each Gender Events'!$A7,'Official Medal Table'!$C:$C,'Each Gender Events'!BA$1,'Official Medal Table'!$E:$E,'Each Gender Events'!BA$2)*'Medal values'!$B$2
+ COUNTIFS('Official Medal Table'!$H:$H,'Each Gender Events'!$A7,'Official Medal Table'!$C:$C,'Each Gender Events'!BA$1,'Official Medal Table'!$E:$E,'Each Gender Events'!BA$2)*'Medal values'!$B$3
+ COUNTIFS('Official Medal Table'!$I:$I,'Each Gender Events'!$A7,'Official Medal Table'!$C:$C,'Each Gender Events'!BA$1,'Official Medal Table'!$E:$E,'Each Gender Events'!BA$2)*'Medal values'!$B$3
+ COUNTIFS('Official Medal Table'!$F:$F,'Each Gender Events'!$A7,'Official Medal Table'!$C:$C,'Each Gender Events'!BA$1,'Official Medal Table'!$E:$E,"Mixed")*'Medal values'!$B$1/2
+ COUNTIFS('Official Medal Table'!$G:$G,'Each Gender Events'!$A7,'Official Medal Table'!$C:$C,'Each Gender Events'!BA$1,'Official Medal Table'!$E:$E,"Mixed")*'Medal values'!$B$2/2
+ COUNTIFS('Official Medal Table'!$H:$H,'Each Gender Events'!$A7,'Official Medal Table'!$C:$C,'Each Gender Events'!BA$1,'Official Medal Table'!$E:$E,"Mixed")*'Medal values'!$B$3/2
+ COUNTIFS('Official Medal Table'!$I:$I,'Each Gender Events'!$A7,'Official Medal Table'!$C:$C,'Each Gender Events'!BA$1,'Official Medal Table'!$E:$E,"Mixed")*'Medal values'!$B$3/2</f>
        <v>0</v>
      </c>
      <c r="BB7">
        <f>COUNTIFS('Official Medal Table'!$F:$F,'Each Gender Events'!$A7,'Official Medal Table'!$C:$C,'Each Gender Events'!BB$1,'Official Medal Table'!$E:$E,'Each Gender Events'!BB$2)*'Medal values'!$B$1
+ COUNTIFS('Official Medal Table'!$G:$G,'Each Gender Events'!$A7,'Official Medal Table'!$C:$C,'Each Gender Events'!BB$1,'Official Medal Table'!$E:$E,'Each Gender Events'!BB$2)*'Medal values'!$B$2
+ COUNTIFS('Official Medal Table'!$H:$H,'Each Gender Events'!$A7,'Official Medal Table'!$C:$C,'Each Gender Events'!BB$1,'Official Medal Table'!$E:$E,'Each Gender Events'!BB$2)*'Medal values'!$B$3
+ COUNTIFS('Official Medal Table'!$I:$I,'Each Gender Events'!$A7,'Official Medal Table'!$C:$C,'Each Gender Events'!BB$1,'Official Medal Table'!$E:$E,'Each Gender Events'!BB$2)*'Medal values'!$B$3
+ COUNTIFS('Official Medal Table'!$F:$F,'Each Gender Events'!$A7,'Official Medal Table'!$C:$C,'Each Gender Events'!BB$1,'Official Medal Table'!$E:$E,"Mixed")*'Medal values'!$B$1/2
+ COUNTIFS('Official Medal Table'!$G:$G,'Each Gender Events'!$A7,'Official Medal Table'!$C:$C,'Each Gender Events'!BB$1,'Official Medal Table'!$E:$E,"Mixed")*'Medal values'!$B$2/2
+ COUNTIFS('Official Medal Table'!$H:$H,'Each Gender Events'!$A7,'Official Medal Table'!$C:$C,'Each Gender Events'!BB$1,'Official Medal Table'!$E:$E,"Mixed")*'Medal values'!$B$3/2
+ COUNTIFS('Official Medal Table'!$I:$I,'Each Gender Events'!$A7,'Official Medal Table'!$C:$C,'Each Gender Events'!BB$1,'Official Medal Table'!$E:$E,"Mixed")*'Medal values'!$B$3/2</f>
        <v>0</v>
      </c>
      <c r="BC7">
        <f>COUNTIFS('Official Medal Table'!$F:$F,'Each Gender Events'!$A7,'Official Medal Table'!$C:$C,'Each Gender Events'!BC$1,'Official Medal Table'!$E:$E,'Each Gender Events'!BC$2)*'Medal values'!$B$1
+ COUNTIFS('Official Medal Table'!$G:$G,'Each Gender Events'!$A7,'Official Medal Table'!$C:$C,'Each Gender Events'!BC$1,'Official Medal Table'!$E:$E,'Each Gender Events'!BC$2)*'Medal values'!$B$2
+ COUNTIFS('Official Medal Table'!$H:$H,'Each Gender Events'!$A7,'Official Medal Table'!$C:$C,'Each Gender Events'!BC$1,'Official Medal Table'!$E:$E,'Each Gender Events'!BC$2)*'Medal values'!$B$3
+ COUNTIFS('Official Medal Table'!$I:$I,'Each Gender Events'!$A7,'Official Medal Table'!$C:$C,'Each Gender Events'!BC$1,'Official Medal Table'!$E:$E,'Each Gender Events'!BC$2)*'Medal values'!$B$3
+ COUNTIFS('Official Medal Table'!$F:$F,'Each Gender Events'!$A7,'Official Medal Table'!$C:$C,'Each Gender Events'!BC$1,'Official Medal Table'!$E:$E,"Mixed")*'Medal values'!$B$1/2
+ COUNTIFS('Official Medal Table'!$G:$G,'Each Gender Events'!$A7,'Official Medal Table'!$C:$C,'Each Gender Events'!BC$1,'Official Medal Table'!$E:$E,"Mixed")*'Medal values'!$B$2/2
+ COUNTIFS('Official Medal Table'!$H:$H,'Each Gender Events'!$A7,'Official Medal Table'!$C:$C,'Each Gender Events'!BC$1,'Official Medal Table'!$E:$E,"Mixed")*'Medal values'!$B$3/2
+ COUNTIFS('Official Medal Table'!$I:$I,'Each Gender Events'!$A7,'Official Medal Table'!$C:$C,'Each Gender Events'!BC$1,'Official Medal Table'!$E:$E,"Mixed")*'Medal values'!$B$3/2</f>
        <v>0</v>
      </c>
      <c r="BD7">
        <f>COUNTIFS('Official Medal Table'!$F:$F,'Each Gender Events'!$A7,'Official Medal Table'!$C:$C,'Each Gender Events'!BD$1,'Official Medal Table'!$E:$E,'Each Gender Events'!BD$2)*'Medal values'!$B$1
+ COUNTIFS('Official Medal Table'!$G:$G,'Each Gender Events'!$A7,'Official Medal Table'!$C:$C,'Each Gender Events'!BD$1,'Official Medal Table'!$E:$E,'Each Gender Events'!BD$2)*'Medal values'!$B$2
+ COUNTIFS('Official Medal Table'!$H:$H,'Each Gender Events'!$A7,'Official Medal Table'!$C:$C,'Each Gender Events'!BD$1,'Official Medal Table'!$E:$E,'Each Gender Events'!BD$2)*'Medal values'!$B$3
+ COUNTIFS('Official Medal Table'!$I:$I,'Each Gender Events'!$A7,'Official Medal Table'!$C:$C,'Each Gender Events'!BD$1,'Official Medal Table'!$E:$E,'Each Gender Events'!BD$2)*'Medal values'!$B$3
+ COUNTIFS('Official Medal Table'!$F:$F,'Each Gender Events'!$A7,'Official Medal Table'!$C:$C,'Each Gender Events'!BD$1,'Official Medal Table'!$E:$E,"Mixed")*'Medal values'!$B$1/2
+ COUNTIFS('Official Medal Table'!$G:$G,'Each Gender Events'!$A7,'Official Medal Table'!$C:$C,'Each Gender Events'!BD$1,'Official Medal Table'!$E:$E,"Mixed")*'Medal values'!$B$2/2
+ COUNTIFS('Official Medal Table'!$H:$H,'Each Gender Events'!$A7,'Official Medal Table'!$C:$C,'Each Gender Events'!BD$1,'Official Medal Table'!$E:$E,"Mixed")*'Medal values'!$B$3/2
+ COUNTIFS('Official Medal Table'!$I:$I,'Each Gender Events'!$A7,'Official Medal Table'!$C:$C,'Each Gender Events'!BD$1,'Official Medal Table'!$E:$E,"Mixed")*'Medal values'!$B$3/2</f>
        <v>0</v>
      </c>
      <c r="BE7">
        <f>COUNTIFS('Official Medal Table'!$F:$F,'Each Gender Events'!$A7,'Official Medal Table'!$C:$C,'Each Gender Events'!BE$1,'Official Medal Table'!$E:$E,'Each Gender Events'!BE$2)*'Medal values'!$B$1
+ COUNTIFS('Official Medal Table'!$G:$G,'Each Gender Events'!$A7,'Official Medal Table'!$C:$C,'Each Gender Events'!BE$1,'Official Medal Table'!$E:$E,'Each Gender Events'!BE$2)*'Medal values'!$B$2
+ COUNTIFS('Official Medal Table'!$H:$H,'Each Gender Events'!$A7,'Official Medal Table'!$C:$C,'Each Gender Events'!BE$1,'Official Medal Table'!$E:$E,'Each Gender Events'!BE$2)*'Medal values'!$B$3
+ COUNTIFS('Official Medal Table'!$I:$I,'Each Gender Events'!$A7,'Official Medal Table'!$C:$C,'Each Gender Events'!BE$1,'Official Medal Table'!$E:$E,'Each Gender Events'!BE$2)*'Medal values'!$B$3
+ COUNTIFS('Official Medal Table'!$F:$F,'Each Gender Events'!$A7,'Official Medal Table'!$C:$C,'Each Gender Events'!BE$1,'Official Medal Table'!$E:$E,"Mixed")*'Medal values'!$B$1/2
+ COUNTIFS('Official Medal Table'!$G:$G,'Each Gender Events'!$A7,'Official Medal Table'!$C:$C,'Each Gender Events'!BE$1,'Official Medal Table'!$E:$E,"Mixed")*'Medal values'!$B$2/2
+ COUNTIFS('Official Medal Table'!$H:$H,'Each Gender Events'!$A7,'Official Medal Table'!$C:$C,'Each Gender Events'!BE$1,'Official Medal Table'!$E:$E,"Mixed")*'Medal values'!$B$3/2
+ COUNTIFS('Official Medal Table'!$I:$I,'Each Gender Events'!$A7,'Official Medal Table'!$C:$C,'Each Gender Events'!BE$1,'Official Medal Table'!$E:$E,"Mixed")*'Medal values'!$B$3/2</f>
        <v>0</v>
      </c>
      <c r="BF7">
        <f>COUNTIFS('Official Medal Table'!$F:$F,'Each Gender Events'!$A7,'Official Medal Table'!$C:$C,'Each Gender Events'!BF$1,'Official Medal Table'!$E:$E,'Each Gender Events'!BF$2)*'Medal values'!$B$1
+ COUNTIFS('Official Medal Table'!$G:$G,'Each Gender Events'!$A7,'Official Medal Table'!$C:$C,'Each Gender Events'!BF$1,'Official Medal Table'!$E:$E,'Each Gender Events'!BF$2)*'Medal values'!$B$2
+ COUNTIFS('Official Medal Table'!$H:$H,'Each Gender Events'!$A7,'Official Medal Table'!$C:$C,'Each Gender Events'!BF$1,'Official Medal Table'!$E:$E,'Each Gender Events'!BF$2)*'Medal values'!$B$3
+ COUNTIFS('Official Medal Table'!$I:$I,'Each Gender Events'!$A7,'Official Medal Table'!$C:$C,'Each Gender Events'!BF$1,'Official Medal Table'!$E:$E,'Each Gender Events'!BF$2)*'Medal values'!$B$3
+ COUNTIFS('Official Medal Table'!$F:$F,'Each Gender Events'!$A7,'Official Medal Table'!$C:$C,'Each Gender Events'!BF$1,'Official Medal Table'!$E:$E,"Mixed")*'Medal values'!$B$1/2
+ COUNTIFS('Official Medal Table'!$G:$G,'Each Gender Events'!$A7,'Official Medal Table'!$C:$C,'Each Gender Events'!BF$1,'Official Medal Table'!$E:$E,"Mixed")*'Medal values'!$B$2/2
+ COUNTIFS('Official Medal Table'!$H:$H,'Each Gender Events'!$A7,'Official Medal Table'!$C:$C,'Each Gender Events'!BF$1,'Official Medal Table'!$E:$E,"Mixed")*'Medal values'!$B$3/2
+ COUNTIFS('Official Medal Table'!$I:$I,'Each Gender Events'!$A7,'Official Medal Table'!$C:$C,'Each Gender Events'!BF$1,'Official Medal Table'!$E:$E,"Mixed")*'Medal values'!$B$3/2</f>
        <v>0</v>
      </c>
      <c r="BG7">
        <f>COUNTIFS('Official Medal Table'!$F:$F,'Each Gender Events'!$A7,'Official Medal Table'!$C:$C,'Each Gender Events'!BG$1,'Official Medal Table'!$E:$E,'Each Gender Events'!BG$2)*'Medal values'!$B$1
+ COUNTIFS('Official Medal Table'!$G:$G,'Each Gender Events'!$A7,'Official Medal Table'!$C:$C,'Each Gender Events'!BG$1,'Official Medal Table'!$E:$E,'Each Gender Events'!BG$2)*'Medal values'!$B$2
+ COUNTIFS('Official Medal Table'!$H:$H,'Each Gender Events'!$A7,'Official Medal Table'!$C:$C,'Each Gender Events'!BG$1,'Official Medal Table'!$E:$E,'Each Gender Events'!BG$2)*'Medal values'!$B$3
+ COUNTIFS('Official Medal Table'!$I:$I,'Each Gender Events'!$A7,'Official Medal Table'!$C:$C,'Each Gender Events'!BG$1,'Official Medal Table'!$E:$E,'Each Gender Events'!BG$2)*'Medal values'!$B$3
+ COUNTIFS('Official Medal Table'!$F:$F,'Each Gender Events'!$A7,'Official Medal Table'!$C:$C,'Each Gender Events'!BG$1,'Official Medal Table'!$E:$E,"Mixed")*'Medal values'!$B$1/2
+ COUNTIFS('Official Medal Table'!$G:$G,'Each Gender Events'!$A7,'Official Medal Table'!$C:$C,'Each Gender Events'!BG$1,'Official Medal Table'!$E:$E,"Mixed")*'Medal values'!$B$2/2
+ COUNTIFS('Official Medal Table'!$H:$H,'Each Gender Events'!$A7,'Official Medal Table'!$C:$C,'Each Gender Events'!BG$1,'Official Medal Table'!$E:$E,"Mixed")*'Medal values'!$B$3/2
+ COUNTIFS('Official Medal Table'!$I:$I,'Each Gender Events'!$A7,'Official Medal Table'!$C:$C,'Each Gender Events'!BG$1,'Official Medal Table'!$E:$E,"Mixed")*'Medal values'!$B$3/2</f>
        <v>0</v>
      </c>
      <c r="BH7">
        <f>COUNTIFS('Official Medal Table'!$F:$F,'Each Gender Events'!$A7,'Official Medal Table'!$C:$C,'Each Gender Events'!BH$1,'Official Medal Table'!$E:$E,'Each Gender Events'!BH$2)*'Medal values'!$B$1
+ COUNTIFS('Official Medal Table'!$G:$G,'Each Gender Events'!$A7,'Official Medal Table'!$C:$C,'Each Gender Events'!BH$1,'Official Medal Table'!$E:$E,'Each Gender Events'!BH$2)*'Medal values'!$B$2
+ COUNTIFS('Official Medal Table'!$H:$H,'Each Gender Events'!$A7,'Official Medal Table'!$C:$C,'Each Gender Events'!BH$1,'Official Medal Table'!$E:$E,'Each Gender Events'!BH$2)*'Medal values'!$B$3
+ COUNTIFS('Official Medal Table'!$I:$I,'Each Gender Events'!$A7,'Official Medal Table'!$C:$C,'Each Gender Events'!BH$1,'Official Medal Table'!$E:$E,'Each Gender Events'!BH$2)*'Medal values'!$B$3
+ COUNTIFS('Official Medal Table'!$F:$F,'Each Gender Events'!$A7,'Official Medal Table'!$C:$C,'Each Gender Events'!BH$1,'Official Medal Table'!$E:$E,"Mixed")*'Medal values'!$B$1/2
+ COUNTIFS('Official Medal Table'!$G:$G,'Each Gender Events'!$A7,'Official Medal Table'!$C:$C,'Each Gender Events'!BH$1,'Official Medal Table'!$E:$E,"Mixed")*'Medal values'!$B$2/2
+ COUNTIFS('Official Medal Table'!$H:$H,'Each Gender Events'!$A7,'Official Medal Table'!$C:$C,'Each Gender Events'!BH$1,'Official Medal Table'!$E:$E,"Mixed")*'Medal values'!$B$3/2
+ COUNTIFS('Official Medal Table'!$I:$I,'Each Gender Events'!$A7,'Official Medal Table'!$C:$C,'Each Gender Events'!BH$1,'Official Medal Table'!$E:$E,"Mixed")*'Medal values'!$B$3/2</f>
        <v>2.0000010000000001</v>
      </c>
      <c r="BI7">
        <f>COUNTIFS('Official Medal Table'!$F:$F,'Each Gender Events'!$A7,'Official Medal Table'!$C:$C,'Each Gender Events'!BI$1,'Official Medal Table'!$E:$E,'Each Gender Events'!BI$2)*'Medal values'!$B$1
+ COUNTIFS('Official Medal Table'!$G:$G,'Each Gender Events'!$A7,'Official Medal Table'!$C:$C,'Each Gender Events'!BI$1,'Official Medal Table'!$E:$E,'Each Gender Events'!BI$2)*'Medal values'!$B$2
+ COUNTIFS('Official Medal Table'!$H:$H,'Each Gender Events'!$A7,'Official Medal Table'!$C:$C,'Each Gender Events'!BI$1,'Official Medal Table'!$E:$E,'Each Gender Events'!BI$2)*'Medal values'!$B$3
+ COUNTIFS('Official Medal Table'!$I:$I,'Each Gender Events'!$A7,'Official Medal Table'!$C:$C,'Each Gender Events'!BI$1,'Official Medal Table'!$E:$E,'Each Gender Events'!BI$2)*'Medal values'!$B$3
+ COUNTIFS('Official Medal Table'!$F:$F,'Each Gender Events'!$A7,'Official Medal Table'!$C:$C,'Each Gender Events'!BI$1,'Official Medal Table'!$E:$E,"Mixed")*'Medal values'!$B$1/2
+ COUNTIFS('Official Medal Table'!$G:$G,'Each Gender Events'!$A7,'Official Medal Table'!$C:$C,'Each Gender Events'!BI$1,'Official Medal Table'!$E:$E,"Mixed")*'Medal values'!$B$2/2
+ COUNTIFS('Official Medal Table'!$H:$H,'Each Gender Events'!$A7,'Official Medal Table'!$C:$C,'Each Gender Events'!BI$1,'Official Medal Table'!$E:$E,"Mixed")*'Medal values'!$B$3/2
+ COUNTIFS('Official Medal Table'!$I:$I,'Each Gender Events'!$A7,'Official Medal Table'!$C:$C,'Each Gender Events'!BI$1,'Official Medal Table'!$E:$E,"Mixed")*'Medal values'!$B$3/2</f>
        <v>0</v>
      </c>
      <c r="BJ7">
        <f>COUNTIFS('Official Medal Table'!$F:$F,'Each Gender Events'!$A7,'Official Medal Table'!$C:$C,'Each Gender Events'!BJ$1,'Official Medal Table'!$E:$E,'Each Gender Events'!BJ$2)*'Medal values'!$B$1
+ COUNTIFS('Official Medal Table'!$G:$G,'Each Gender Events'!$A7,'Official Medal Table'!$C:$C,'Each Gender Events'!BJ$1,'Official Medal Table'!$E:$E,'Each Gender Events'!BJ$2)*'Medal values'!$B$2
+ COUNTIFS('Official Medal Table'!$H:$H,'Each Gender Events'!$A7,'Official Medal Table'!$C:$C,'Each Gender Events'!BJ$1,'Official Medal Table'!$E:$E,'Each Gender Events'!BJ$2)*'Medal values'!$B$3
+ COUNTIFS('Official Medal Table'!$I:$I,'Each Gender Events'!$A7,'Official Medal Table'!$C:$C,'Each Gender Events'!BJ$1,'Official Medal Table'!$E:$E,'Each Gender Events'!BJ$2)*'Medal values'!$B$3
+ COUNTIFS('Official Medal Table'!$F:$F,'Each Gender Events'!$A7,'Official Medal Table'!$C:$C,'Each Gender Events'!BJ$1,'Official Medal Table'!$E:$E,"Mixed")*'Medal values'!$B$1/2
+ COUNTIFS('Official Medal Table'!$G:$G,'Each Gender Events'!$A7,'Official Medal Table'!$C:$C,'Each Gender Events'!BJ$1,'Official Medal Table'!$E:$E,"Mixed")*'Medal values'!$B$2/2
+ COUNTIFS('Official Medal Table'!$H:$H,'Each Gender Events'!$A7,'Official Medal Table'!$C:$C,'Each Gender Events'!BJ$1,'Official Medal Table'!$E:$E,"Mixed")*'Medal values'!$B$3/2
+ COUNTIFS('Official Medal Table'!$I:$I,'Each Gender Events'!$A7,'Official Medal Table'!$C:$C,'Each Gender Events'!BJ$1,'Official Medal Table'!$E:$E,"Mixed")*'Medal values'!$B$3/2</f>
        <v>2.0000010000000001</v>
      </c>
      <c r="BK7">
        <f>COUNTIFS('Official Medal Table'!$F:$F,'Each Gender Events'!$A7,'Official Medal Table'!$C:$C,'Each Gender Events'!BK$1,'Official Medal Table'!$E:$E,'Each Gender Events'!BK$2)*'Medal values'!$B$1
+ COUNTIFS('Official Medal Table'!$G:$G,'Each Gender Events'!$A7,'Official Medal Table'!$C:$C,'Each Gender Events'!BK$1,'Official Medal Table'!$E:$E,'Each Gender Events'!BK$2)*'Medal values'!$B$2
+ COUNTIFS('Official Medal Table'!$H:$H,'Each Gender Events'!$A7,'Official Medal Table'!$C:$C,'Each Gender Events'!BK$1,'Official Medal Table'!$E:$E,'Each Gender Events'!BK$2)*'Medal values'!$B$3
+ COUNTIFS('Official Medal Table'!$I:$I,'Each Gender Events'!$A7,'Official Medal Table'!$C:$C,'Each Gender Events'!BK$1,'Official Medal Table'!$E:$E,'Each Gender Events'!BK$2)*'Medal values'!$B$3
+ COUNTIFS('Official Medal Table'!$F:$F,'Each Gender Events'!$A7,'Official Medal Table'!$C:$C,'Each Gender Events'!BK$1,'Official Medal Table'!$E:$E,"Mixed")*'Medal values'!$B$1/2
+ COUNTIFS('Official Medal Table'!$G:$G,'Each Gender Events'!$A7,'Official Medal Table'!$C:$C,'Each Gender Events'!BK$1,'Official Medal Table'!$E:$E,"Mixed")*'Medal values'!$B$2/2
+ COUNTIFS('Official Medal Table'!$H:$H,'Each Gender Events'!$A7,'Official Medal Table'!$C:$C,'Each Gender Events'!BK$1,'Official Medal Table'!$E:$E,"Mixed")*'Medal values'!$B$3/2
+ COUNTIFS('Official Medal Table'!$I:$I,'Each Gender Events'!$A7,'Official Medal Table'!$C:$C,'Each Gender Events'!BK$1,'Official Medal Table'!$E:$E,"Mixed")*'Medal values'!$B$3/2</f>
        <v>0</v>
      </c>
      <c r="BL7">
        <f>COUNTIFS('Official Medal Table'!$F:$F,'Each Gender Events'!$A7,'Official Medal Table'!$C:$C,'Each Gender Events'!BL$1,'Official Medal Table'!$E:$E,'Each Gender Events'!BL$2)*'Medal values'!$B$1
+ COUNTIFS('Official Medal Table'!$G:$G,'Each Gender Events'!$A7,'Official Medal Table'!$C:$C,'Each Gender Events'!BL$1,'Official Medal Table'!$E:$E,'Each Gender Events'!BL$2)*'Medal values'!$B$2
+ COUNTIFS('Official Medal Table'!$H:$H,'Each Gender Events'!$A7,'Official Medal Table'!$C:$C,'Each Gender Events'!BL$1,'Official Medal Table'!$E:$E,'Each Gender Events'!BL$2)*'Medal values'!$B$3
+ COUNTIFS('Official Medal Table'!$I:$I,'Each Gender Events'!$A7,'Official Medal Table'!$C:$C,'Each Gender Events'!BL$1,'Official Medal Table'!$E:$E,'Each Gender Events'!BL$2)*'Medal values'!$B$3
+ COUNTIFS('Official Medal Table'!$F:$F,'Each Gender Events'!$A7,'Official Medal Table'!$C:$C,'Each Gender Events'!BL$1,'Official Medal Table'!$E:$E,"Mixed")*'Medal values'!$B$1/2
+ COUNTIFS('Official Medal Table'!$G:$G,'Each Gender Events'!$A7,'Official Medal Table'!$C:$C,'Each Gender Events'!BL$1,'Official Medal Table'!$E:$E,"Mixed")*'Medal values'!$B$2/2
+ COUNTIFS('Official Medal Table'!$H:$H,'Each Gender Events'!$A7,'Official Medal Table'!$C:$C,'Each Gender Events'!BL$1,'Official Medal Table'!$E:$E,"Mixed")*'Medal values'!$B$3/2
+ COUNTIFS('Official Medal Table'!$I:$I,'Each Gender Events'!$A7,'Official Medal Table'!$C:$C,'Each Gender Events'!BL$1,'Official Medal Table'!$E:$E,"Mixed")*'Medal values'!$B$3/2</f>
        <v>0</v>
      </c>
      <c r="BM7">
        <f>COUNTIFS('Official Medal Table'!$F:$F,'Each Gender Events'!$A7,'Official Medal Table'!$C:$C,'Each Gender Events'!BM$1,'Official Medal Table'!$E:$E,'Each Gender Events'!BM$2)*'Medal values'!$B$1
+ COUNTIFS('Official Medal Table'!$G:$G,'Each Gender Events'!$A7,'Official Medal Table'!$C:$C,'Each Gender Events'!BM$1,'Official Medal Table'!$E:$E,'Each Gender Events'!BM$2)*'Medal values'!$B$2
+ COUNTIFS('Official Medal Table'!$H:$H,'Each Gender Events'!$A7,'Official Medal Table'!$C:$C,'Each Gender Events'!BM$1,'Official Medal Table'!$E:$E,'Each Gender Events'!BM$2)*'Medal values'!$B$3
+ COUNTIFS('Official Medal Table'!$I:$I,'Each Gender Events'!$A7,'Official Medal Table'!$C:$C,'Each Gender Events'!BM$1,'Official Medal Table'!$E:$E,'Each Gender Events'!BM$2)*'Medal values'!$B$3
+ COUNTIFS('Official Medal Table'!$F:$F,'Each Gender Events'!$A7,'Official Medal Table'!$C:$C,'Each Gender Events'!BM$1,'Official Medal Table'!$E:$E,"Mixed")*'Medal values'!$B$1/2
+ COUNTIFS('Official Medal Table'!$G:$G,'Each Gender Events'!$A7,'Official Medal Table'!$C:$C,'Each Gender Events'!BM$1,'Official Medal Table'!$E:$E,"Mixed")*'Medal values'!$B$2/2
+ COUNTIFS('Official Medal Table'!$H:$H,'Each Gender Events'!$A7,'Official Medal Table'!$C:$C,'Each Gender Events'!BM$1,'Official Medal Table'!$E:$E,"Mixed")*'Medal values'!$B$3/2
+ COUNTIFS('Official Medal Table'!$I:$I,'Each Gender Events'!$A7,'Official Medal Table'!$C:$C,'Each Gender Events'!BM$1,'Official Medal Table'!$E:$E,"Mixed")*'Medal values'!$B$3/2</f>
        <v>0</v>
      </c>
      <c r="BN7">
        <f>COUNTIFS('Official Medal Table'!$F:$F,'Each Gender Events'!$A7,'Official Medal Table'!$C:$C,'Each Gender Events'!BN$1,'Official Medal Table'!$E:$E,'Each Gender Events'!BN$2)*'Medal values'!$B$1
+ COUNTIFS('Official Medal Table'!$G:$G,'Each Gender Events'!$A7,'Official Medal Table'!$C:$C,'Each Gender Events'!BN$1,'Official Medal Table'!$E:$E,'Each Gender Events'!BN$2)*'Medal values'!$B$2
+ COUNTIFS('Official Medal Table'!$H:$H,'Each Gender Events'!$A7,'Official Medal Table'!$C:$C,'Each Gender Events'!BN$1,'Official Medal Table'!$E:$E,'Each Gender Events'!BN$2)*'Medal values'!$B$3
+ COUNTIFS('Official Medal Table'!$I:$I,'Each Gender Events'!$A7,'Official Medal Table'!$C:$C,'Each Gender Events'!BN$1,'Official Medal Table'!$E:$E,'Each Gender Events'!BN$2)*'Medal values'!$B$3
+ COUNTIFS('Official Medal Table'!$F:$F,'Each Gender Events'!$A7,'Official Medal Table'!$C:$C,'Each Gender Events'!BN$1,'Official Medal Table'!$E:$E,"Mixed")*'Medal values'!$B$1/2
+ COUNTIFS('Official Medal Table'!$G:$G,'Each Gender Events'!$A7,'Official Medal Table'!$C:$C,'Each Gender Events'!BN$1,'Official Medal Table'!$E:$E,"Mixed")*'Medal values'!$B$2/2
+ COUNTIFS('Official Medal Table'!$H:$H,'Each Gender Events'!$A7,'Official Medal Table'!$C:$C,'Each Gender Events'!BN$1,'Official Medal Table'!$E:$E,"Mixed")*'Medal values'!$B$3/2
+ COUNTIFS('Official Medal Table'!$I:$I,'Each Gender Events'!$A7,'Official Medal Table'!$C:$C,'Each Gender Events'!BN$1,'Official Medal Table'!$E:$E,"Mixed")*'Medal values'!$B$3/2</f>
        <v>0</v>
      </c>
      <c r="BO7">
        <f>COUNTIFS('Official Medal Table'!$F:$F,'Each Gender Events'!$A7,'Official Medal Table'!$C:$C,'Each Gender Events'!BO$1,'Official Medal Table'!$E:$E,'Each Gender Events'!BO$2)*'Medal values'!$B$1
+ COUNTIFS('Official Medal Table'!$G:$G,'Each Gender Events'!$A7,'Official Medal Table'!$C:$C,'Each Gender Events'!BO$1,'Official Medal Table'!$E:$E,'Each Gender Events'!BO$2)*'Medal values'!$B$2
+ COUNTIFS('Official Medal Table'!$H:$H,'Each Gender Events'!$A7,'Official Medal Table'!$C:$C,'Each Gender Events'!BO$1,'Official Medal Table'!$E:$E,'Each Gender Events'!BO$2)*'Medal values'!$B$3
+ COUNTIFS('Official Medal Table'!$I:$I,'Each Gender Events'!$A7,'Official Medal Table'!$C:$C,'Each Gender Events'!BO$1,'Official Medal Table'!$E:$E,'Each Gender Events'!BO$2)*'Medal values'!$B$3
+ COUNTIFS('Official Medal Table'!$F:$F,'Each Gender Events'!$A7,'Official Medal Table'!$C:$C,'Each Gender Events'!BO$1,'Official Medal Table'!$E:$E,"Mixed")*'Medal values'!$B$1/2
+ COUNTIFS('Official Medal Table'!$G:$G,'Each Gender Events'!$A7,'Official Medal Table'!$C:$C,'Each Gender Events'!BO$1,'Official Medal Table'!$E:$E,"Mixed")*'Medal values'!$B$2/2
+ COUNTIFS('Official Medal Table'!$H:$H,'Each Gender Events'!$A7,'Official Medal Table'!$C:$C,'Each Gender Events'!BO$1,'Official Medal Table'!$E:$E,"Mixed")*'Medal values'!$B$3/2
+ COUNTIFS('Official Medal Table'!$I:$I,'Each Gender Events'!$A7,'Official Medal Table'!$C:$C,'Each Gender Events'!BO$1,'Official Medal Table'!$E:$E,"Mixed")*'Medal values'!$B$3/2</f>
        <v>0</v>
      </c>
      <c r="BP7">
        <f>COUNTIFS('Official Medal Table'!$F:$F,'Each Gender Events'!$A7,'Official Medal Table'!$C:$C,'Each Gender Events'!BP$1,'Official Medal Table'!$E:$E,'Each Gender Events'!BP$2)*'Medal values'!$B$1
+ COUNTIFS('Official Medal Table'!$G:$G,'Each Gender Events'!$A7,'Official Medal Table'!$C:$C,'Each Gender Events'!BP$1,'Official Medal Table'!$E:$E,'Each Gender Events'!BP$2)*'Medal values'!$B$2
+ COUNTIFS('Official Medal Table'!$H:$H,'Each Gender Events'!$A7,'Official Medal Table'!$C:$C,'Each Gender Events'!BP$1,'Official Medal Table'!$E:$E,'Each Gender Events'!BP$2)*'Medal values'!$B$3
+ COUNTIFS('Official Medal Table'!$I:$I,'Each Gender Events'!$A7,'Official Medal Table'!$C:$C,'Each Gender Events'!BP$1,'Official Medal Table'!$E:$E,'Each Gender Events'!BP$2)*'Medal values'!$B$3
+ COUNTIFS('Official Medal Table'!$F:$F,'Each Gender Events'!$A7,'Official Medal Table'!$C:$C,'Each Gender Events'!BP$1,'Official Medal Table'!$E:$E,"Mixed")*'Medal values'!$B$1/2
+ COUNTIFS('Official Medal Table'!$G:$G,'Each Gender Events'!$A7,'Official Medal Table'!$C:$C,'Each Gender Events'!BP$1,'Official Medal Table'!$E:$E,"Mixed")*'Medal values'!$B$2/2
+ COUNTIFS('Official Medal Table'!$H:$H,'Each Gender Events'!$A7,'Official Medal Table'!$C:$C,'Each Gender Events'!BP$1,'Official Medal Table'!$E:$E,"Mixed")*'Medal values'!$B$3/2
+ COUNTIFS('Official Medal Table'!$I:$I,'Each Gender Events'!$A7,'Official Medal Table'!$C:$C,'Each Gender Events'!BP$1,'Official Medal Table'!$E:$E,"Mixed")*'Medal values'!$B$3/2</f>
        <v>0</v>
      </c>
      <c r="BQ7">
        <f>COUNTIFS('Official Medal Table'!$F:$F,'Each Gender Events'!$A7,'Official Medal Table'!$C:$C,'Each Gender Events'!BQ$1,'Official Medal Table'!$E:$E,'Each Gender Events'!BQ$2)*'Medal values'!$B$1
+ COUNTIFS('Official Medal Table'!$G:$G,'Each Gender Events'!$A7,'Official Medal Table'!$C:$C,'Each Gender Events'!BQ$1,'Official Medal Table'!$E:$E,'Each Gender Events'!BQ$2)*'Medal values'!$B$2
+ COUNTIFS('Official Medal Table'!$H:$H,'Each Gender Events'!$A7,'Official Medal Table'!$C:$C,'Each Gender Events'!BQ$1,'Official Medal Table'!$E:$E,'Each Gender Events'!BQ$2)*'Medal values'!$B$3
+ COUNTIFS('Official Medal Table'!$I:$I,'Each Gender Events'!$A7,'Official Medal Table'!$C:$C,'Each Gender Events'!BQ$1,'Official Medal Table'!$E:$E,'Each Gender Events'!BQ$2)*'Medal values'!$B$3
+ COUNTIFS('Official Medal Table'!$F:$F,'Each Gender Events'!$A7,'Official Medal Table'!$C:$C,'Each Gender Events'!BQ$1,'Official Medal Table'!$E:$E,"Mixed")*'Medal values'!$B$1/2
+ COUNTIFS('Official Medal Table'!$G:$G,'Each Gender Events'!$A7,'Official Medal Table'!$C:$C,'Each Gender Events'!BQ$1,'Official Medal Table'!$E:$E,"Mixed")*'Medal values'!$B$2/2
+ COUNTIFS('Official Medal Table'!$H:$H,'Each Gender Events'!$A7,'Official Medal Table'!$C:$C,'Each Gender Events'!BQ$1,'Official Medal Table'!$E:$E,"Mixed")*'Medal values'!$B$3/2
+ COUNTIFS('Official Medal Table'!$I:$I,'Each Gender Events'!$A7,'Official Medal Table'!$C:$C,'Each Gender Events'!BQ$1,'Official Medal Table'!$E:$E,"Mixed")*'Medal values'!$B$3/2</f>
        <v>0</v>
      </c>
      <c r="BR7">
        <f>COUNTIFS('Official Medal Table'!$F:$F,'Each Gender Events'!$A7,'Official Medal Table'!$C:$C,'Each Gender Events'!BR$1,'Official Medal Table'!$E:$E,'Each Gender Events'!BR$2)*'Medal values'!$B$1
+ COUNTIFS('Official Medal Table'!$G:$G,'Each Gender Events'!$A7,'Official Medal Table'!$C:$C,'Each Gender Events'!BR$1,'Official Medal Table'!$E:$E,'Each Gender Events'!BR$2)*'Medal values'!$B$2
+ COUNTIFS('Official Medal Table'!$H:$H,'Each Gender Events'!$A7,'Official Medal Table'!$C:$C,'Each Gender Events'!BR$1,'Official Medal Table'!$E:$E,'Each Gender Events'!BR$2)*'Medal values'!$B$3
+ COUNTIFS('Official Medal Table'!$I:$I,'Each Gender Events'!$A7,'Official Medal Table'!$C:$C,'Each Gender Events'!BR$1,'Official Medal Table'!$E:$E,'Each Gender Events'!BR$2)*'Medal values'!$B$3
+ COUNTIFS('Official Medal Table'!$F:$F,'Each Gender Events'!$A7,'Official Medal Table'!$C:$C,'Each Gender Events'!BR$1,'Official Medal Table'!$E:$E,"Mixed")*'Medal values'!$B$1/2
+ COUNTIFS('Official Medal Table'!$G:$G,'Each Gender Events'!$A7,'Official Medal Table'!$C:$C,'Each Gender Events'!BR$1,'Official Medal Table'!$E:$E,"Mixed")*'Medal values'!$B$2/2
+ COUNTIFS('Official Medal Table'!$H:$H,'Each Gender Events'!$A7,'Official Medal Table'!$C:$C,'Each Gender Events'!BR$1,'Official Medal Table'!$E:$E,"Mixed")*'Medal values'!$B$3/2
+ COUNTIFS('Official Medal Table'!$I:$I,'Each Gender Events'!$A7,'Official Medal Table'!$C:$C,'Each Gender Events'!BR$1,'Official Medal Table'!$E:$E,"Mixed")*'Medal values'!$B$3/2</f>
        <v>0</v>
      </c>
      <c r="BS7">
        <f>COUNTIFS('Official Medal Table'!$F:$F,'Each Gender Events'!$A7,'Official Medal Table'!$C:$C,'Each Gender Events'!BS$1,'Official Medal Table'!$E:$E,'Each Gender Events'!BS$2)*'Medal values'!$B$1
+ COUNTIFS('Official Medal Table'!$G:$G,'Each Gender Events'!$A7,'Official Medal Table'!$C:$C,'Each Gender Events'!BS$1,'Official Medal Table'!$E:$E,'Each Gender Events'!BS$2)*'Medal values'!$B$2
+ COUNTIFS('Official Medal Table'!$H:$H,'Each Gender Events'!$A7,'Official Medal Table'!$C:$C,'Each Gender Events'!BS$1,'Official Medal Table'!$E:$E,'Each Gender Events'!BS$2)*'Medal values'!$B$3
+ COUNTIFS('Official Medal Table'!$I:$I,'Each Gender Events'!$A7,'Official Medal Table'!$C:$C,'Each Gender Events'!BS$1,'Official Medal Table'!$E:$E,'Each Gender Events'!BS$2)*'Medal values'!$B$3
+ COUNTIFS('Official Medal Table'!$F:$F,'Each Gender Events'!$A7,'Official Medal Table'!$C:$C,'Each Gender Events'!BS$1,'Official Medal Table'!$E:$E,"Mixed")*'Medal values'!$B$1/2
+ COUNTIFS('Official Medal Table'!$G:$G,'Each Gender Events'!$A7,'Official Medal Table'!$C:$C,'Each Gender Events'!BS$1,'Official Medal Table'!$E:$E,"Mixed")*'Medal values'!$B$2/2
+ COUNTIFS('Official Medal Table'!$H:$H,'Each Gender Events'!$A7,'Official Medal Table'!$C:$C,'Each Gender Events'!BS$1,'Official Medal Table'!$E:$E,"Mixed")*'Medal values'!$B$3/2
+ COUNTIFS('Official Medal Table'!$I:$I,'Each Gender Events'!$A7,'Official Medal Table'!$C:$C,'Each Gender Events'!BS$1,'Official Medal Table'!$E:$E,"Mixed")*'Medal values'!$B$3/2</f>
        <v>0</v>
      </c>
      <c r="BT7">
        <f>COUNTIFS('Official Medal Table'!$F:$F,'Each Gender Events'!$A7,'Official Medal Table'!$C:$C,'Each Gender Events'!BT$1,'Official Medal Table'!$E:$E,'Each Gender Events'!BT$2)*'Medal values'!$B$1
+ COUNTIFS('Official Medal Table'!$G:$G,'Each Gender Events'!$A7,'Official Medal Table'!$C:$C,'Each Gender Events'!BT$1,'Official Medal Table'!$E:$E,'Each Gender Events'!BT$2)*'Medal values'!$B$2
+ COUNTIFS('Official Medal Table'!$H:$H,'Each Gender Events'!$A7,'Official Medal Table'!$C:$C,'Each Gender Events'!BT$1,'Official Medal Table'!$E:$E,'Each Gender Events'!BT$2)*'Medal values'!$B$3
+ COUNTIFS('Official Medal Table'!$I:$I,'Each Gender Events'!$A7,'Official Medal Table'!$C:$C,'Each Gender Events'!BT$1,'Official Medal Table'!$E:$E,'Each Gender Events'!BT$2)*'Medal values'!$B$3
+ COUNTIFS('Official Medal Table'!$F:$F,'Each Gender Events'!$A7,'Official Medal Table'!$C:$C,'Each Gender Events'!BT$1,'Official Medal Table'!$E:$E,"Mixed")*'Medal values'!$B$1/2
+ COUNTIFS('Official Medal Table'!$G:$G,'Each Gender Events'!$A7,'Official Medal Table'!$C:$C,'Each Gender Events'!BT$1,'Official Medal Table'!$E:$E,"Mixed")*'Medal values'!$B$2/2
+ COUNTIFS('Official Medal Table'!$H:$H,'Each Gender Events'!$A7,'Official Medal Table'!$C:$C,'Each Gender Events'!BT$1,'Official Medal Table'!$E:$E,"Mixed")*'Medal values'!$B$3/2
+ COUNTIFS('Official Medal Table'!$I:$I,'Each Gender Events'!$A7,'Official Medal Table'!$C:$C,'Each Gender Events'!BT$1,'Official Medal Table'!$E:$E,"Mixed")*'Medal values'!$B$3/2</f>
        <v>0</v>
      </c>
      <c r="BU7">
        <f>COUNTIFS('Official Medal Table'!$F:$F,'Each Gender Events'!$A7,'Official Medal Table'!$C:$C,'Each Gender Events'!BU$1,'Official Medal Table'!$E:$E,'Each Gender Events'!BU$2)*'Medal values'!$B$1
+ COUNTIFS('Official Medal Table'!$G:$G,'Each Gender Events'!$A7,'Official Medal Table'!$C:$C,'Each Gender Events'!BU$1,'Official Medal Table'!$E:$E,'Each Gender Events'!BU$2)*'Medal values'!$B$2
+ COUNTIFS('Official Medal Table'!$H:$H,'Each Gender Events'!$A7,'Official Medal Table'!$C:$C,'Each Gender Events'!BU$1,'Official Medal Table'!$E:$E,'Each Gender Events'!BU$2)*'Medal values'!$B$3
+ COUNTIFS('Official Medal Table'!$I:$I,'Each Gender Events'!$A7,'Official Medal Table'!$C:$C,'Each Gender Events'!BU$1,'Official Medal Table'!$E:$E,'Each Gender Events'!BU$2)*'Medal values'!$B$3
+ COUNTIFS('Official Medal Table'!$F:$F,'Each Gender Events'!$A7,'Official Medal Table'!$C:$C,'Each Gender Events'!BU$1,'Official Medal Table'!$E:$E,"Mixed")*'Medal values'!$B$1/2
+ COUNTIFS('Official Medal Table'!$G:$G,'Each Gender Events'!$A7,'Official Medal Table'!$C:$C,'Each Gender Events'!BU$1,'Official Medal Table'!$E:$E,"Mixed")*'Medal values'!$B$2/2
+ COUNTIFS('Official Medal Table'!$H:$H,'Each Gender Events'!$A7,'Official Medal Table'!$C:$C,'Each Gender Events'!BU$1,'Official Medal Table'!$E:$E,"Mixed")*'Medal values'!$B$3/2
+ COUNTIFS('Official Medal Table'!$I:$I,'Each Gender Events'!$A7,'Official Medal Table'!$C:$C,'Each Gender Events'!BU$1,'Official Medal Table'!$E:$E,"Mixed")*'Medal values'!$B$3/2</f>
        <v>0</v>
      </c>
      <c r="BV7">
        <f>COUNTIFS('Official Medal Table'!$F:$F,'Each Gender Events'!$A7,'Official Medal Table'!$C:$C,'Each Gender Events'!BV$1,'Official Medal Table'!$E:$E,'Each Gender Events'!BV$2)*'Medal values'!$B$1
+ COUNTIFS('Official Medal Table'!$G:$G,'Each Gender Events'!$A7,'Official Medal Table'!$C:$C,'Each Gender Events'!BV$1,'Official Medal Table'!$E:$E,'Each Gender Events'!BV$2)*'Medal values'!$B$2
+ COUNTIFS('Official Medal Table'!$H:$H,'Each Gender Events'!$A7,'Official Medal Table'!$C:$C,'Each Gender Events'!BV$1,'Official Medal Table'!$E:$E,'Each Gender Events'!BV$2)*'Medal values'!$B$3
+ COUNTIFS('Official Medal Table'!$I:$I,'Each Gender Events'!$A7,'Official Medal Table'!$C:$C,'Each Gender Events'!BV$1,'Official Medal Table'!$E:$E,'Each Gender Events'!BV$2)*'Medal values'!$B$3
+ COUNTIFS('Official Medal Table'!$F:$F,'Each Gender Events'!$A7,'Official Medal Table'!$C:$C,'Each Gender Events'!BV$1,'Official Medal Table'!$E:$E,"Mixed")*'Medal values'!$B$1/2
+ COUNTIFS('Official Medal Table'!$G:$G,'Each Gender Events'!$A7,'Official Medal Table'!$C:$C,'Each Gender Events'!BV$1,'Official Medal Table'!$E:$E,"Mixed")*'Medal values'!$B$2/2
+ COUNTIFS('Official Medal Table'!$H:$H,'Each Gender Events'!$A7,'Official Medal Table'!$C:$C,'Each Gender Events'!BV$1,'Official Medal Table'!$E:$E,"Mixed")*'Medal values'!$B$3/2
+ COUNTIFS('Official Medal Table'!$I:$I,'Each Gender Events'!$A7,'Official Medal Table'!$C:$C,'Each Gender Events'!BV$1,'Official Medal Table'!$E:$E,"Mixed")*'Medal values'!$B$3/2</f>
        <v>0</v>
      </c>
      <c r="BW7">
        <f>COUNTIFS('Official Medal Table'!$F:$F,'Each Gender Events'!$A7,'Official Medal Table'!$C:$C,'Each Gender Events'!BW$1,'Official Medal Table'!$E:$E,'Each Gender Events'!BW$2)*'Medal values'!$B$1
+ COUNTIFS('Official Medal Table'!$G:$G,'Each Gender Events'!$A7,'Official Medal Table'!$C:$C,'Each Gender Events'!BW$1,'Official Medal Table'!$E:$E,'Each Gender Events'!BW$2)*'Medal values'!$B$2
+ COUNTIFS('Official Medal Table'!$H:$H,'Each Gender Events'!$A7,'Official Medal Table'!$C:$C,'Each Gender Events'!BW$1,'Official Medal Table'!$E:$E,'Each Gender Events'!BW$2)*'Medal values'!$B$3
+ COUNTIFS('Official Medal Table'!$I:$I,'Each Gender Events'!$A7,'Official Medal Table'!$C:$C,'Each Gender Events'!BW$1,'Official Medal Table'!$E:$E,'Each Gender Events'!BW$2)*'Medal values'!$B$3
+ COUNTIFS('Official Medal Table'!$F:$F,'Each Gender Events'!$A7,'Official Medal Table'!$C:$C,'Each Gender Events'!BW$1,'Official Medal Table'!$E:$E,"Mixed")*'Medal values'!$B$1/2
+ COUNTIFS('Official Medal Table'!$G:$G,'Each Gender Events'!$A7,'Official Medal Table'!$C:$C,'Each Gender Events'!BW$1,'Official Medal Table'!$E:$E,"Mixed")*'Medal values'!$B$2/2
+ COUNTIFS('Official Medal Table'!$H:$H,'Each Gender Events'!$A7,'Official Medal Table'!$C:$C,'Each Gender Events'!BW$1,'Official Medal Table'!$E:$E,"Mixed")*'Medal values'!$B$3/2
+ COUNTIFS('Official Medal Table'!$I:$I,'Each Gender Events'!$A7,'Official Medal Table'!$C:$C,'Each Gender Events'!BW$1,'Official Medal Table'!$E:$E,"Mixed")*'Medal values'!$B$3/2</f>
        <v>4.0000010000000001</v>
      </c>
      <c r="BX7">
        <f>COUNTIFS('Official Medal Table'!$F:$F,'Each Gender Events'!$A7,'Official Medal Table'!$C:$C,'Each Gender Events'!BX$1,'Official Medal Table'!$E:$E,'Each Gender Events'!BX$2)*'Medal values'!$B$1
+ COUNTIFS('Official Medal Table'!$G:$G,'Each Gender Events'!$A7,'Official Medal Table'!$C:$C,'Each Gender Events'!BX$1,'Official Medal Table'!$E:$E,'Each Gender Events'!BX$2)*'Medal values'!$B$2
+ COUNTIFS('Official Medal Table'!$H:$H,'Each Gender Events'!$A7,'Official Medal Table'!$C:$C,'Each Gender Events'!BX$1,'Official Medal Table'!$E:$E,'Each Gender Events'!BX$2)*'Medal values'!$B$3
+ COUNTIFS('Official Medal Table'!$I:$I,'Each Gender Events'!$A7,'Official Medal Table'!$C:$C,'Each Gender Events'!BX$1,'Official Medal Table'!$E:$E,'Each Gender Events'!BX$2)*'Medal values'!$B$3
+ COUNTIFS('Official Medal Table'!$F:$F,'Each Gender Events'!$A7,'Official Medal Table'!$C:$C,'Each Gender Events'!BX$1,'Official Medal Table'!$E:$E,"Mixed")*'Medal values'!$B$1/2
+ COUNTIFS('Official Medal Table'!$G:$G,'Each Gender Events'!$A7,'Official Medal Table'!$C:$C,'Each Gender Events'!BX$1,'Official Medal Table'!$E:$E,"Mixed")*'Medal values'!$B$2/2
+ COUNTIFS('Official Medal Table'!$H:$H,'Each Gender Events'!$A7,'Official Medal Table'!$C:$C,'Each Gender Events'!BX$1,'Official Medal Table'!$E:$E,"Mixed")*'Medal values'!$B$3/2
+ COUNTIFS('Official Medal Table'!$I:$I,'Each Gender Events'!$A7,'Official Medal Table'!$C:$C,'Each Gender Events'!BX$1,'Official Medal Table'!$E:$E,"Mixed")*'Medal values'!$B$3/2</f>
        <v>12.003001000000001</v>
      </c>
      <c r="BY7">
        <f>COUNTIFS('Official Medal Table'!$F:$F,'Each Gender Events'!$A7,'Official Medal Table'!$C:$C,'Each Gender Events'!BY$1,'Official Medal Table'!$E:$E,'Each Gender Events'!BY$2)*'Medal values'!$B$1
+ COUNTIFS('Official Medal Table'!$G:$G,'Each Gender Events'!$A7,'Official Medal Table'!$C:$C,'Each Gender Events'!BY$1,'Official Medal Table'!$E:$E,'Each Gender Events'!BY$2)*'Medal values'!$B$2
+ COUNTIFS('Official Medal Table'!$H:$H,'Each Gender Events'!$A7,'Official Medal Table'!$C:$C,'Each Gender Events'!BY$1,'Official Medal Table'!$E:$E,'Each Gender Events'!BY$2)*'Medal values'!$B$3
+ COUNTIFS('Official Medal Table'!$I:$I,'Each Gender Events'!$A7,'Official Medal Table'!$C:$C,'Each Gender Events'!BY$1,'Official Medal Table'!$E:$E,'Each Gender Events'!BY$2)*'Medal values'!$B$3
+ COUNTIFS('Official Medal Table'!$F:$F,'Each Gender Events'!$A7,'Official Medal Table'!$C:$C,'Each Gender Events'!BY$1,'Official Medal Table'!$E:$E,"Mixed")*'Medal values'!$B$1/2
+ COUNTIFS('Official Medal Table'!$G:$G,'Each Gender Events'!$A7,'Official Medal Table'!$C:$C,'Each Gender Events'!BY$1,'Official Medal Table'!$E:$E,"Mixed")*'Medal values'!$B$2/2
+ COUNTIFS('Official Medal Table'!$H:$H,'Each Gender Events'!$A7,'Official Medal Table'!$C:$C,'Each Gender Events'!BY$1,'Official Medal Table'!$E:$E,"Mixed")*'Medal values'!$B$3/2
+ COUNTIFS('Official Medal Table'!$I:$I,'Each Gender Events'!$A7,'Official Medal Table'!$C:$C,'Each Gender Events'!BY$1,'Official Medal Table'!$E:$E,"Mixed")*'Medal values'!$B$3/2</f>
        <v>0</v>
      </c>
      <c r="BZ7">
        <f>COUNTIFS('Official Medal Table'!$F:$F,'Each Gender Events'!$A7,'Official Medal Table'!$C:$C,'Each Gender Events'!BZ$1,'Official Medal Table'!$E:$E,'Each Gender Events'!BZ$2)*'Medal values'!$B$1
+ COUNTIFS('Official Medal Table'!$G:$G,'Each Gender Events'!$A7,'Official Medal Table'!$C:$C,'Each Gender Events'!BZ$1,'Official Medal Table'!$E:$E,'Each Gender Events'!BZ$2)*'Medal values'!$B$2
+ COUNTIFS('Official Medal Table'!$H:$H,'Each Gender Events'!$A7,'Official Medal Table'!$C:$C,'Each Gender Events'!BZ$1,'Official Medal Table'!$E:$E,'Each Gender Events'!BZ$2)*'Medal values'!$B$3
+ COUNTIFS('Official Medal Table'!$I:$I,'Each Gender Events'!$A7,'Official Medal Table'!$C:$C,'Each Gender Events'!BZ$1,'Official Medal Table'!$E:$E,'Each Gender Events'!BZ$2)*'Medal values'!$B$3
+ COUNTIFS('Official Medal Table'!$F:$F,'Each Gender Events'!$A7,'Official Medal Table'!$C:$C,'Each Gender Events'!BZ$1,'Official Medal Table'!$E:$E,"Mixed")*'Medal values'!$B$1/2
+ COUNTIFS('Official Medal Table'!$G:$G,'Each Gender Events'!$A7,'Official Medal Table'!$C:$C,'Each Gender Events'!BZ$1,'Official Medal Table'!$E:$E,"Mixed")*'Medal values'!$B$2/2
+ COUNTIFS('Official Medal Table'!$H:$H,'Each Gender Events'!$A7,'Official Medal Table'!$C:$C,'Each Gender Events'!BZ$1,'Official Medal Table'!$E:$E,"Mixed")*'Medal values'!$B$3/2
+ COUNTIFS('Official Medal Table'!$I:$I,'Each Gender Events'!$A7,'Official Medal Table'!$C:$C,'Each Gender Events'!BZ$1,'Official Medal Table'!$E:$E,"Mixed")*'Medal values'!$B$3/2</f>
        <v>0</v>
      </c>
      <c r="CA7">
        <f>COUNTIFS('Official Medal Table'!$F:$F,'Each Gender Events'!$A7,'Official Medal Table'!$C:$C,'Each Gender Events'!CA$1,'Official Medal Table'!$E:$E,'Each Gender Events'!CA$2)*'Medal values'!$B$1
+ COUNTIFS('Official Medal Table'!$G:$G,'Each Gender Events'!$A7,'Official Medal Table'!$C:$C,'Each Gender Events'!CA$1,'Official Medal Table'!$E:$E,'Each Gender Events'!CA$2)*'Medal values'!$B$2
+ COUNTIFS('Official Medal Table'!$H:$H,'Each Gender Events'!$A7,'Official Medal Table'!$C:$C,'Each Gender Events'!CA$1,'Official Medal Table'!$E:$E,'Each Gender Events'!CA$2)*'Medal values'!$B$3
+ COUNTIFS('Official Medal Table'!$I:$I,'Each Gender Events'!$A7,'Official Medal Table'!$C:$C,'Each Gender Events'!CA$1,'Official Medal Table'!$E:$E,'Each Gender Events'!CA$2)*'Medal values'!$B$3
+ COUNTIFS('Official Medal Table'!$F:$F,'Each Gender Events'!$A7,'Official Medal Table'!$C:$C,'Each Gender Events'!CA$1,'Official Medal Table'!$E:$E,"Mixed")*'Medal values'!$B$1/2
+ COUNTIFS('Official Medal Table'!$G:$G,'Each Gender Events'!$A7,'Official Medal Table'!$C:$C,'Each Gender Events'!CA$1,'Official Medal Table'!$E:$E,"Mixed")*'Medal values'!$B$2/2
+ COUNTIFS('Official Medal Table'!$H:$H,'Each Gender Events'!$A7,'Official Medal Table'!$C:$C,'Each Gender Events'!CA$1,'Official Medal Table'!$E:$E,"Mixed")*'Medal values'!$B$3/2
+ COUNTIFS('Official Medal Table'!$I:$I,'Each Gender Events'!$A7,'Official Medal Table'!$C:$C,'Each Gender Events'!CA$1,'Official Medal Table'!$E:$E,"Mixed")*'Medal values'!$B$3/2</f>
        <v>0</v>
      </c>
      <c r="CB7">
        <f>COUNTIFS('Official Medal Table'!$F:$F,'Each Gender Events'!$A7,'Official Medal Table'!$C:$C,'Each Gender Events'!CB$1,'Official Medal Table'!$E:$E,'Each Gender Events'!CB$2)*'Medal values'!$B$1
+ COUNTIFS('Official Medal Table'!$G:$G,'Each Gender Events'!$A7,'Official Medal Table'!$C:$C,'Each Gender Events'!CB$1,'Official Medal Table'!$E:$E,'Each Gender Events'!CB$2)*'Medal values'!$B$2
+ COUNTIFS('Official Medal Table'!$H:$H,'Each Gender Events'!$A7,'Official Medal Table'!$C:$C,'Each Gender Events'!CB$1,'Official Medal Table'!$E:$E,'Each Gender Events'!CB$2)*'Medal values'!$B$3
+ COUNTIFS('Official Medal Table'!$I:$I,'Each Gender Events'!$A7,'Official Medal Table'!$C:$C,'Each Gender Events'!CB$1,'Official Medal Table'!$E:$E,'Each Gender Events'!CB$2)*'Medal values'!$B$3
+ COUNTIFS('Official Medal Table'!$F:$F,'Each Gender Events'!$A7,'Official Medal Table'!$C:$C,'Each Gender Events'!CB$1,'Official Medal Table'!$E:$E,"Mixed")*'Medal values'!$B$1/2
+ COUNTIFS('Official Medal Table'!$G:$G,'Each Gender Events'!$A7,'Official Medal Table'!$C:$C,'Each Gender Events'!CB$1,'Official Medal Table'!$E:$E,"Mixed")*'Medal values'!$B$2/2
+ COUNTIFS('Official Medal Table'!$H:$H,'Each Gender Events'!$A7,'Official Medal Table'!$C:$C,'Each Gender Events'!CB$1,'Official Medal Table'!$E:$E,"Mixed")*'Medal values'!$B$3/2
+ COUNTIFS('Official Medal Table'!$I:$I,'Each Gender Events'!$A7,'Official Medal Table'!$C:$C,'Each Gender Events'!CB$1,'Official Medal Table'!$E:$E,"Mixed")*'Medal values'!$B$3/2</f>
        <v>0</v>
      </c>
      <c r="CC7">
        <f>COUNTIFS('Official Medal Table'!$F:$F,'Each Gender Events'!$A7,'Official Medal Table'!$C:$C,'Each Gender Events'!CC$1,'Official Medal Table'!$E:$E,'Each Gender Events'!CC$2)*'Medal values'!$B$1
+ COUNTIFS('Official Medal Table'!$G:$G,'Each Gender Events'!$A7,'Official Medal Table'!$C:$C,'Each Gender Events'!CC$1,'Official Medal Table'!$E:$E,'Each Gender Events'!CC$2)*'Medal values'!$B$2
+ COUNTIFS('Official Medal Table'!$H:$H,'Each Gender Events'!$A7,'Official Medal Table'!$C:$C,'Each Gender Events'!CC$1,'Official Medal Table'!$E:$E,'Each Gender Events'!CC$2)*'Medal values'!$B$3
+ COUNTIFS('Official Medal Table'!$I:$I,'Each Gender Events'!$A7,'Official Medal Table'!$C:$C,'Each Gender Events'!CC$1,'Official Medal Table'!$E:$E,'Each Gender Events'!CC$2)*'Medal values'!$B$3
+ COUNTIFS('Official Medal Table'!$F:$F,'Each Gender Events'!$A7,'Official Medal Table'!$C:$C,'Each Gender Events'!CC$1,'Official Medal Table'!$E:$E,"Mixed")*'Medal values'!$B$1/2
+ COUNTIFS('Official Medal Table'!$G:$G,'Each Gender Events'!$A7,'Official Medal Table'!$C:$C,'Each Gender Events'!CC$1,'Official Medal Table'!$E:$E,"Mixed")*'Medal values'!$B$2/2
+ COUNTIFS('Official Medal Table'!$H:$H,'Each Gender Events'!$A7,'Official Medal Table'!$C:$C,'Each Gender Events'!CC$1,'Official Medal Table'!$E:$E,"Mixed")*'Medal values'!$B$3/2
+ COUNTIFS('Official Medal Table'!$I:$I,'Each Gender Events'!$A7,'Official Medal Table'!$C:$C,'Each Gender Events'!CC$1,'Official Medal Table'!$E:$E,"Mixed")*'Medal values'!$B$3/2</f>
        <v>1</v>
      </c>
      <c r="CD7">
        <f>COUNTIFS('Official Medal Table'!$F:$F,'Each Gender Events'!$A7,'Official Medal Table'!$C:$C,'Each Gender Events'!CD$1,'Official Medal Table'!$E:$E,'Each Gender Events'!CD$2)*'Medal values'!$B$1
+ COUNTIFS('Official Medal Table'!$G:$G,'Each Gender Events'!$A7,'Official Medal Table'!$C:$C,'Each Gender Events'!CD$1,'Official Medal Table'!$E:$E,'Each Gender Events'!CD$2)*'Medal values'!$B$2
+ COUNTIFS('Official Medal Table'!$H:$H,'Each Gender Events'!$A7,'Official Medal Table'!$C:$C,'Each Gender Events'!CD$1,'Official Medal Table'!$E:$E,'Each Gender Events'!CD$2)*'Medal values'!$B$3
+ COUNTIFS('Official Medal Table'!$I:$I,'Each Gender Events'!$A7,'Official Medal Table'!$C:$C,'Each Gender Events'!CD$1,'Official Medal Table'!$E:$E,'Each Gender Events'!CD$2)*'Medal values'!$B$3
+ COUNTIFS('Official Medal Table'!$F:$F,'Each Gender Events'!$A7,'Official Medal Table'!$C:$C,'Each Gender Events'!CD$1,'Official Medal Table'!$E:$E,"Mixed")*'Medal values'!$B$1/2
+ COUNTIFS('Official Medal Table'!$G:$G,'Each Gender Events'!$A7,'Official Medal Table'!$C:$C,'Each Gender Events'!CD$1,'Official Medal Table'!$E:$E,"Mixed")*'Medal values'!$B$2/2
+ COUNTIFS('Official Medal Table'!$H:$H,'Each Gender Events'!$A7,'Official Medal Table'!$C:$C,'Each Gender Events'!CD$1,'Official Medal Table'!$E:$E,"Mixed")*'Medal values'!$B$3/2
+ COUNTIFS('Official Medal Table'!$I:$I,'Each Gender Events'!$A7,'Official Medal Table'!$C:$C,'Each Gender Events'!CD$1,'Official Medal Table'!$E:$E,"Mixed")*'Medal values'!$B$3/2</f>
        <v>0</v>
      </c>
      <c r="CE7">
        <f>COUNTIFS('Official Medal Table'!$F:$F,'Each Gender Events'!$A7,'Official Medal Table'!$C:$C,'Each Gender Events'!CE$1,'Official Medal Table'!$E:$E,'Each Gender Events'!CE$2)*'Medal values'!$B$1
+ COUNTIFS('Official Medal Table'!$G:$G,'Each Gender Events'!$A7,'Official Medal Table'!$C:$C,'Each Gender Events'!CE$1,'Official Medal Table'!$E:$E,'Each Gender Events'!CE$2)*'Medal values'!$B$2
+ COUNTIFS('Official Medal Table'!$H:$H,'Each Gender Events'!$A7,'Official Medal Table'!$C:$C,'Each Gender Events'!CE$1,'Official Medal Table'!$E:$E,'Each Gender Events'!CE$2)*'Medal values'!$B$3
+ COUNTIFS('Official Medal Table'!$I:$I,'Each Gender Events'!$A7,'Official Medal Table'!$C:$C,'Each Gender Events'!CE$1,'Official Medal Table'!$E:$E,'Each Gender Events'!CE$2)*'Medal values'!$B$3
+ COUNTIFS('Official Medal Table'!$F:$F,'Each Gender Events'!$A7,'Official Medal Table'!$C:$C,'Each Gender Events'!CE$1,'Official Medal Table'!$E:$E,"Mixed")*'Medal values'!$B$1/2
+ COUNTIFS('Official Medal Table'!$G:$G,'Each Gender Events'!$A7,'Official Medal Table'!$C:$C,'Each Gender Events'!CE$1,'Official Medal Table'!$E:$E,"Mixed")*'Medal values'!$B$2/2
+ COUNTIFS('Official Medal Table'!$H:$H,'Each Gender Events'!$A7,'Official Medal Table'!$C:$C,'Each Gender Events'!CE$1,'Official Medal Table'!$E:$E,"Mixed")*'Medal values'!$B$3/2
+ COUNTIFS('Official Medal Table'!$I:$I,'Each Gender Events'!$A7,'Official Medal Table'!$C:$C,'Each Gender Events'!CE$1,'Official Medal Table'!$E:$E,"Mixed")*'Medal values'!$B$3/2</f>
        <v>1.5</v>
      </c>
      <c r="CF7">
        <f>COUNTIFS('Official Medal Table'!$F:$F,'Each Gender Events'!$A7,'Official Medal Table'!$C:$C,'Each Gender Events'!CF$1,'Official Medal Table'!$E:$E,'Each Gender Events'!CF$2)*'Medal values'!$B$1
+ COUNTIFS('Official Medal Table'!$G:$G,'Each Gender Events'!$A7,'Official Medal Table'!$C:$C,'Each Gender Events'!CF$1,'Official Medal Table'!$E:$E,'Each Gender Events'!CF$2)*'Medal values'!$B$2
+ COUNTIFS('Official Medal Table'!$H:$H,'Each Gender Events'!$A7,'Official Medal Table'!$C:$C,'Each Gender Events'!CF$1,'Official Medal Table'!$E:$E,'Each Gender Events'!CF$2)*'Medal values'!$B$3
+ COUNTIFS('Official Medal Table'!$I:$I,'Each Gender Events'!$A7,'Official Medal Table'!$C:$C,'Each Gender Events'!CF$1,'Official Medal Table'!$E:$E,'Each Gender Events'!CF$2)*'Medal values'!$B$3
+ COUNTIFS('Official Medal Table'!$F:$F,'Each Gender Events'!$A7,'Official Medal Table'!$C:$C,'Each Gender Events'!CF$1,'Official Medal Table'!$E:$E,"Mixed")*'Medal values'!$B$1/2
+ COUNTIFS('Official Medal Table'!$G:$G,'Each Gender Events'!$A7,'Official Medal Table'!$C:$C,'Each Gender Events'!CF$1,'Official Medal Table'!$E:$E,"Mixed")*'Medal values'!$B$2/2
+ COUNTIFS('Official Medal Table'!$H:$H,'Each Gender Events'!$A7,'Official Medal Table'!$C:$C,'Each Gender Events'!CF$1,'Official Medal Table'!$E:$E,"Mixed")*'Medal values'!$B$3/2
+ COUNTIFS('Official Medal Table'!$I:$I,'Each Gender Events'!$A7,'Official Medal Table'!$C:$C,'Each Gender Events'!CF$1,'Official Medal Table'!$E:$E,"Mixed")*'Medal values'!$B$3/2</f>
        <v>0.5</v>
      </c>
      <c r="CG7">
        <f>COUNTIFS('Official Medal Table'!$F:$F,'Each Gender Events'!$A7,'Official Medal Table'!$C:$C,'Each Gender Events'!CG$1,'Official Medal Table'!$E:$E,'Each Gender Events'!CG$2)*'Medal values'!$B$1
+ COUNTIFS('Official Medal Table'!$G:$G,'Each Gender Events'!$A7,'Official Medal Table'!$C:$C,'Each Gender Events'!CG$1,'Official Medal Table'!$E:$E,'Each Gender Events'!CG$2)*'Medal values'!$B$2
+ COUNTIFS('Official Medal Table'!$H:$H,'Each Gender Events'!$A7,'Official Medal Table'!$C:$C,'Each Gender Events'!CG$1,'Official Medal Table'!$E:$E,'Each Gender Events'!CG$2)*'Medal values'!$B$3
+ COUNTIFS('Official Medal Table'!$I:$I,'Each Gender Events'!$A7,'Official Medal Table'!$C:$C,'Each Gender Events'!CG$1,'Official Medal Table'!$E:$E,'Each Gender Events'!CG$2)*'Medal values'!$B$3
+ COUNTIFS('Official Medal Table'!$F:$F,'Each Gender Events'!$A7,'Official Medal Table'!$C:$C,'Each Gender Events'!CG$1,'Official Medal Table'!$E:$E,"Mixed")*'Medal values'!$B$1/2
+ COUNTIFS('Official Medal Table'!$G:$G,'Each Gender Events'!$A7,'Official Medal Table'!$C:$C,'Each Gender Events'!CG$1,'Official Medal Table'!$E:$E,"Mixed")*'Medal values'!$B$2/2
+ COUNTIFS('Official Medal Table'!$H:$H,'Each Gender Events'!$A7,'Official Medal Table'!$C:$C,'Each Gender Events'!CG$1,'Official Medal Table'!$E:$E,"Mixed")*'Medal values'!$B$3/2
+ COUNTIFS('Official Medal Table'!$I:$I,'Each Gender Events'!$A7,'Official Medal Table'!$C:$C,'Each Gender Events'!CG$1,'Official Medal Table'!$E:$E,"Mixed")*'Medal values'!$B$3/2</f>
        <v>0.5</v>
      </c>
      <c r="CH7">
        <f>COUNTIFS('Official Medal Table'!$F:$F,'Each Gender Events'!$A7,'Official Medal Table'!$C:$C,'Each Gender Events'!CH$1,'Official Medal Table'!$E:$E,'Each Gender Events'!CH$2)*'Medal values'!$B$1
+ COUNTIFS('Official Medal Table'!$G:$G,'Each Gender Events'!$A7,'Official Medal Table'!$C:$C,'Each Gender Events'!CH$1,'Official Medal Table'!$E:$E,'Each Gender Events'!CH$2)*'Medal values'!$B$2
+ COUNTIFS('Official Medal Table'!$H:$H,'Each Gender Events'!$A7,'Official Medal Table'!$C:$C,'Each Gender Events'!CH$1,'Official Medal Table'!$E:$E,'Each Gender Events'!CH$2)*'Medal values'!$B$3
+ COUNTIFS('Official Medal Table'!$I:$I,'Each Gender Events'!$A7,'Official Medal Table'!$C:$C,'Each Gender Events'!CH$1,'Official Medal Table'!$E:$E,'Each Gender Events'!CH$2)*'Medal values'!$B$3
+ COUNTIFS('Official Medal Table'!$F:$F,'Each Gender Events'!$A7,'Official Medal Table'!$C:$C,'Each Gender Events'!CH$1,'Official Medal Table'!$E:$E,"Mixed")*'Medal values'!$B$1/2
+ COUNTIFS('Official Medal Table'!$G:$G,'Each Gender Events'!$A7,'Official Medal Table'!$C:$C,'Each Gender Events'!CH$1,'Official Medal Table'!$E:$E,"Mixed")*'Medal values'!$B$2/2
+ COUNTIFS('Official Medal Table'!$H:$H,'Each Gender Events'!$A7,'Official Medal Table'!$C:$C,'Each Gender Events'!CH$1,'Official Medal Table'!$E:$E,"Mixed")*'Medal values'!$B$3/2
+ COUNTIFS('Official Medal Table'!$I:$I,'Each Gender Events'!$A7,'Official Medal Table'!$C:$C,'Each Gender Events'!CH$1,'Official Medal Table'!$E:$E,"Mixed")*'Medal values'!$B$3/2</f>
        <v>1</v>
      </c>
      <c r="CI7">
        <f>COUNTIFS('Official Medal Table'!$F:$F,'Each Gender Events'!$A7,'Official Medal Table'!$C:$C,'Each Gender Events'!CI$1,'Official Medal Table'!$E:$E,'Each Gender Events'!CI$2)*'Medal values'!$B$1
+ COUNTIFS('Official Medal Table'!$G:$G,'Each Gender Events'!$A7,'Official Medal Table'!$C:$C,'Each Gender Events'!CI$1,'Official Medal Table'!$E:$E,'Each Gender Events'!CI$2)*'Medal values'!$B$2
+ COUNTIFS('Official Medal Table'!$H:$H,'Each Gender Events'!$A7,'Official Medal Table'!$C:$C,'Each Gender Events'!CI$1,'Official Medal Table'!$E:$E,'Each Gender Events'!CI$2)*'Medal values'!$B$3
+ COUNTIFS('Official Medal Table'!$I:$I,'Each Gender Events'!$A7,'Official Medal Table'!$C:$C,'Each Gender Events'!CI$1,'Official Medal Table'!$E:$E,'Each Gender Events'!CI$2)*'Medal values'!$B$3
+ COUNTIFS('Official Medal Table'!$F:$F,'Each Gender Events'!$A7,'Official Medal Table'!$C:$C,'Each Gender Events'!CI$1,'Official Medal Table'!$E:$E,"Mixed")*'Medal values'!$B$1/2
+ COUNTIFS('Official Medal Table'!$G:$G,'Each Gender Events'!$A7,'Official Medal Table'!$C:$C,'Each Gender Events'!CI$1,'Official Medal Table'!$E:$E,"Mixed")*'Medal values'!$B$2/2
+ COUNTIFS('Official Medal Table'!$H:$H,'Each Gender Events'!$A7,'Official Medal Table'!$C:$C,'Each Gender Events'!CI$1,'Official Medal Table'!$E:$E,"Mixed")*'Medal values'!$B$3/2
+ COUNTIFS('Official Medal Table'!$I:$I,'Each Gender Events'!$A7,'Official Medal Table'!$C:$C,'Each Gender Events'!CI$1,'Official Medal Table'!$E:$E,"Mixed")*'Medal values'!$B$3/2</f>
        <v>0</v>
      </c>
      <c r="CJ7">
        <f>COUNTIFS('Official Medal Table'!$F:$F,'Each Gender Events'!$A7,'Official Medal Table'!$C:$C,'Each Gender Events'!CJ$1,'Official Medal Table'!$E:$E,'Each Gender Events'!CJ$2)*'Medal values'!$B$1
+ COUNTIFS('Official Medal Table'!$G:$G,'Each Gender Events'!$A7,'Official Medal Table'!$C:$C,'Each Gender Events'!CJ$1,'Official Medal Table'!$E:$E,'Each Gender Events'!CJ$2)*'Medal values'!$B$2
+ COUNTIFS('Official Medal Table'!$H:$H,'Each Gender Events'!$A7,'Official Medal Table'!$C:$C,'Each Gender Events'!CJ$1,'Official Medal Table'!$E:$E,'Each Gender Events'!CJ$2)*'Medal values'!$B$3
+ COUNTIFS('Official Medal Table'!$I:$I,'Each Gender Events'!$A7,'Official Medal Table'!$C:$C,'Each Gender Events'!CJ$1,'Official Medal Table'!$E:$E,'Each Gender Events'!CJ$2)*'Medal values'!$B$3
+ COUNTIFS('Official Medal Table'!$F:$F,'Each Gender Events'!$A7,'Official Medal Table'!$C:$C,'Each Gender Events'!CJ$1,'Official Medal Table'!$E:$E,"Mixed")*'Medal values'!$B$1/2
+ COUNTIFS('Official Medal Table'!$G:$G,'Each Gender Events'!$A7,'Official Medal Table'!$C:$C,'Each Gender Events'!CJ$1,'Official Medal Table'!$E:$E,"Mixed")*'Medal values'!$B$2/2
+ COUNTIFS('Official Medal Table'!$H:$H,'Each Gender Events'!$A7,'Official Medal Table'!$C:$C,'Each Gender Events'!CJ$1,'Official Medal Table'!$E:$E,"Mixed")*'Medal values'!$B$3/2
+ COUNTIFS('Official Medal Table'!$I:$I,'Each Gender Events'!$A7,'Official Medal Table'!$C:$C,'Each Gender Events'!CJ$1,'Official Medal Table'!$E:$E,"Mixed")*'Medal values'!$B$3/2</f>
        <v>0</v>
      </c>
      <c r="CK7">
        <f>COUNTIFS('Official Medal Table'!$F:$F,'Each Gender Events'!$A7,'Official Medal Table'!$C:$C,'Each Gender Events'!CK$1,'Official Medal Table'!$E:$E,'Each Gender Events'!CK$2)*'Medal values'!$B$1
+ COUNTIFS('Official Medal Table'!$G:$G,'Each Gender Events'!$A7,'Official Medal Table'!$C:$C,'Each Gender Events'!CK$1,'Official Medal Table'!$E:$E,'Each Gender Events'!CK$2)*'Medal values'!$B$2
+ COUNTIFS('Official Medal Table'!$H:$H,'Each Gender Events'!$A7,'Official Medal Table'!$C:$C,'Each Gender Events'!CK$1,'Official Medal Table'!$E:$E,'Each Gender Events'!CK$2)*'Medal values'!$B$3
+ COUNTIFS('Official Medal Table'!$I:$I,'Each Gender Events'!$A7,'Official Medal Table'!$C:$C,'Each Gender Events'!CK$1,'Official Medal Table'!$E:$E,'Each Gender Events'!CK$2)*'Medal values'!$B$3
+ COUNTIFS('Official Medal Table'!$F:$F,'Each Gender Events'!$A7,'Official Medal Table'!$C:$C,'Each Gender Events'!CK$1,'Official Medal Table'!$E:$E,"Mixed")*'Medal values'!$B$1/2
+ COUNTIFS('Official Medal Table'!$G:$G,'Each Gender Events'!$A7,'Official Medal Table'!$C:$C,'Each Gender Events'!CK$1,'Official Medal Table'!$E:$E,"Mixed")*'Medal values'!$B$2/2
+ COUNTIFS('Official Medal Table'!$H:$H,'Each Gender Events'!$A7,'Official Medal Table'!$C:$C,'Each Gender Events'!CK$1,'Official Medal Table'!$E:$E,"Mixed")*'Medal values'!$B$3/2
+ COUNTIFS('Official Medal Table'!$I:$I,'Each Gender Events'!$A7,'Official Medal Table'!$C:$C,'Each Gender Events'!CK$1,'Official Medal Table'!$E:$E,"Mixed")*'Medal values'!$B$3/2</f>
        <v>0</v>
      </c>
      <c r="CL7">
        <f>COUNTIFS('Official Medal Table'!$F:$F,'Each Gender Events'!$A7,'Official Medal Table'!$C:$C,'Each Gender Events'!CL$1,'Official Medal Table'!$E:$E,'Each Gender Events'!CL$2)*'Medal values'!$B$1
+ COUNTIFS('Official Medal Table'!$G:$G,'Each Gender Events'!$A7,'Official Medal Table'!$C:$C,'Each Gender Events'!CL$1,'Official Medal Table'!$E:$E,'Each Gender Events'!CL$2)*'Medal values'!$B$2
+ COUNTIFS('Official Medal Table'!$H:$H,'Each Gender Events'!$A7,'Official Medal Table'!$C:$C,'Each Gender Events'!CL$1,'Official Medal Table'!$E:$E,'Each Gender Events'!CL$2)*'Medal values'!$B$3
+ COUNTIFS('Official Medal Table'!$I:$I,'Each Gender Events'!$A7,'Official Medal Table'!$C:$C,'Each Gender Events'!CL$1,'Official Medal Table'!$E:$E,'Each Gender Events'!CL$2)*'Medal values'!$B$3
+ COUNTIFS('Official Medal Table'!$F:$F,'Each Gender Events'!$A7,'Official Medal Table'!$C:$C,'Each Gender Events'!CL$1,'Official Medal Table'!$E:$E,"Mixed")*'Medal values'!$B$1/2
+ COUNTIFS('Official Medal Table'!$G:$G,'Each Gender Events'!$A7,'Official Medal Table'!$C:$C,'Each Gender Events'!CL$1,'Official Medal Table'!$E:$E,"Mixed")*'Medal values'!$B$2/2
+ COUNTIFS('Official Medal Table'!$H:$H,'Each Gender Events'!$A7,'Official Medal Table'!$C:$C,'Each Gender Events'!CL$1,'Official Medal Table'!$E:$E,"Mixed")*'Medal values'!$B$3/2
+ COUNTIFS('Official Medal Table'!$I:$I,'Each Gender Events'!$A7,'Official Medal Table'!$C:$C,'Each Gender Events'!CL$1,'Official Medal Table'!$E:$E,"Mixed")*'Medal values'!$B$3/2</f>
        <v>0</v>
      </c>
      <c r="CM7">
        <f>COUNTIFS('Official Medal Table'!$F:$F,'Each Gender Events'!$A7,'Official Medal Table'!$C:$C,'Each Gender Events'!CM$1,'Official Medal Table'!$E:$E,'Each Gender Events'!CM$2)*'Medal values'!$B$1
+ COUNTIFS('Official Medal Table'!$G:$G,'Each Gender Events'!$A7,'Official Medal Table'!$C:$C,'Each Gender Events'!CM$1,'Official Medal Table'!$E:$E,'Each Gender Events'!CM$2)*'Medal values'!$B$2
+ COUNTIFS('Official Medal Table'!$H:$H,'Each Gender Events'!$A7,'Official Medal Table'!$C:$C,'Each Gender Events'!CM$1,'Official Medal Table'!$E:$E,'Each Gender Events'!CM$2)*'Medal values'!$B$3
+ COUNTIFS('Official Medal Table'!$I:$I,'Each Gender Events'!$A7,'Official Medal Table'!$C:$C,'Each Gender Events'!CM$1,'Official Medal Table'!$E:$E,'Each Gender Events'!CM$2)*'Medal values'!$B$3
+ COUNTIFS('Official Medal Table'!$F:$F,'Each Gender Events'!$A7,'Official Medal Table'!$C:$C,'Each Gender Events'!CM$1,'Official Medal Table'!$E:$E,"Mixed")*'Medal values'!$B$1/2
+ COUNTIFS('Official Medal Table'!$G:$G,'Each Gender Events'!$A7,'Official Medal Table'!$C:$C,'Each Gender Events'!CM$1,'Official Medal Table'!$E:$E,"Mixed")*'Medal values'!$B$2/2
+ COUNTIFS('Official Medal Table'!$H:$H,'Each Gender Events'!$A7,'Official Medal Table'!$C:$C,'Each Gender Events'!CM$1,'Official Medal Table'!$E:$E,"Mixed")*'Medal values'!$B$3/2
+ COUNTIFS('Official Medal Table'!$I:$I,'Each Gender Events'!$A7,'Official Medal Table'!$C:$C,'Each Gender Events'!CM$1,'Official Medal Table'!$E:$E,"Mixed")*'Medal values'!$B$3/2</f>
        <v>0</v>
      </c>
      <c r="CN7">
        <f>COUNTIFS('Official Medal Table'!$F:$F,'Each Gender Events'!$A7,'Official Medal Table'!$C:$C,'Each Gender Events'!CN$1,'Official Medal Table'!$E:$E,'Each Gender Events'!CN$2)*'Medal values'!$B$1
+ COUNTIFS('Official Medal Table'!$G:$G,'Each Gender Events'!$A7,'Official Medal Table'!$C:$C,'Each Gender Events'!CN$1,'Official Medal Table'!$E:$E,'Each Gender Events'!CN$2)*'Medal values'!$B$2
+ COUNTIFS('Official Medal Table'!$H:$H,'Each Gender Events'!$A7,'Official Medal Table'!$C:$C,'Each Gender Events'!CN$1,'Official Medal Table'!$E:$E,'Each Gender Events'!CN$2)*'Medal values'!$B$3
+ COUNTIFS('Official Medal Table'!$I:$I,'Each Gender Events'!$A7,'Official Medal Table'!$C:$C,'Each Gender Events'!CN$1,'Official Medal Table'!$E:$E,'Each Gender Events'!CN$2)*'Medal values'!$B$3
+ COUNTIFS('Official Medal Table'!$F:$F,'Each Gender Events'!$A7,'Official Medal Table'!$C:$C,'Each Gender Events'!CN$1,'Official Medal Table'!$E:$E,"Mixed")*'Medal values'!$B$1/2
+ COUNTIFS('Official Medal Table'!$G:$G,'Each Gender Events'!$A7,'Official Medal Table'!$C:$C,'Each Gender Events'!CN$1,'Official Medal Table'!$E:$E,"Mixed")*'Medal values'!$B$2/2
+ COUNTIFS('Official Medal Table'!$H:$H,'Each Gender Events'!$A7,'Official Medal Table'!$C:$C,'Each Gender Events'!CN$1,'Official Medal Table'!$E:$E,"Mixed")*'Medal values'!$B$3/2
+ COUNTIFS('Official Medal Table'!$I:$I,'Each Gender Events'!$A7,'Official Medal Table'!$C:$C,'Each Gender Events'!CN$1,'Official Medal Table'!$E:$E,"Mixed")*'Medal values'!$B$3/2</f>
        <v>0</v>
      </c>
      <c r="CO7">
        <f>COUNTIFS('Official Medal Table'!$F:$F,'Each Gender Events'!$A7,'Official Medal Table'!$C:$C,'Each Gender Events'!CO$1,'Official Medal Table'!$E:$E,'Each Gender Events'!CO$2)*'Medal values'!$B$1
+ COUNTIFS('Official Medal Table'!$G:$G,'Each Gender Events'!$A7,'Official Medal Table'!$C:$C,'Each Gender Events'!CO$1,'Official Medal Table'!$E:$E,'Each Gender Events'!CO$2)*'Medal values'!$B$2
+ COUNTIFS('Official Medal Table'!$H:$H,'Each Gender Events'!$A7,'Official Medal Table'!$C:$C,'Each Gender Events'!CO$1,'Official Medal Table'!$E:$E,'Each Gender Events'!CO$2)*'Medal values'!$B$3
+ COUNTIFS('Official Medal Table'!$I:$I,'Each Gender Events'!$A7,'Official Medal Table'!$C:$C,'Each Gender Events'!CO$1,'Official Medal Table'!$E:$E,'Each Gender Events'!CO$2)*'Medal values'!$B$3
+ COUNTIFS('Official Medal Table'!$F:$F,'Each Gender Events'!$A7,'Official Medal Table'!$C:$C,'Each Gender Events'!CO$1,'Official Medal Table'!$E:$E,"Mixed")*'Medal values'!$B$1/2
+ COUNTIFS('Official Medal Table'!$G:$G,'Each Gender Events'!$A7,'Official Medal Table'!$C:$C,'Each Gender Events'!CO$1,'Official Medal Table'!$E:$E,"Mixed")*'Medal values'!$B$2/2
+ COUNTIFS('Official Medal Table'!$H:$H,'Each Gender Events'!$A7,'Official Medal Table'!$C:$C,'Each Gender Events'!CO$1,'Official Medal Table'!$E:$E,"Mixed")*'Medal values'!$B$3/2
+ COUNTIFS('Official Medal Table'!$I:$I,'Each Gender Events'!$A7,'Official Medal Table'!$C:$C,'Each Gender Events'!CO$1,'Official Medal Table'!$E:$E,"Mixed")*'Medal values'!$B$3/2</f>
        <v>0</v>
      </c>
      <c r="CP7">
        <f>COUNTIFS('Official Medal Table'!$F:$F,'Each Gender Events'!$A7,'Official Medal Table'!$C:$C,'Each Gender Events'!CP$1,'Official Medal Table'!$E:$E,'Each Gender Events'!CP$2)*'Medal values'!$B$1
+ COUNTIFS('Official Medal Table'!$G:$G,'Each Gender Events'!$A7,'Official Medal Table'!$C:$C,'Each Gender Events'!CP$1,'Official Medal Table'!$E:$E,'Each Gender Events'!CP$2)*'Medal values'!$B$2
+ COUNTIFS('Official Medal Table'!$H:$H,'Each Gender Events'!$A7,'Official Medal Table'!$C:$C,'Each Gender Events'!CP$1,'Official Medal Table'!$E:$E,'Each Gender Events'!CP$2)*'Medal values'!$B$3
+ COUNTIFS('Official Medal Table'!$I:$I,'Each Gender Events'!$A7,'Official Medal Table'!$C:$C,'Each Gender Events'!CP$1,'Official Medal Table'!$E:$E,'Each Gender Events'!CP$2)*'Medal values'!$B$3
+ COUNTIFS('Official Medal Table'!$F:$F,'Each Gender Events'!$A7,'Official Medal Table'!$C:$C,'Each Gender Events'!CP$1,'Official Medal Table'!$E:$E,"Mixed")*'Medal values'!$B$1/2
+ COUNTIFS('Official Medal Table'!$G:$G,'Each Gender Events'!$A7,'Official Medal Table'!$C:$C,'Each Gender Events'!CP$1,'Official Medal Table'!$E:$E,"Mixed")*'Medal values'!$B$2/2
+ COUNTIFS('Official Medal Table'!$H:$H,'Each Gender Events'!$A7,'Official Medal Table'!$C:$C,'Each Gender Events'!CP$1,'Official Medal Table'!$E:$E,"Mixed")*'Medal values'!$B$3/2
+ COUNTIFS('Official Medal Table'!$I:$I,'Each Gender Events'!$A7,'Official Medal Table'!$C:$C,'Each Gender Events'!CP$1,'Official Medal Table'!$E:$E,"Mixed")*'Medal values'!$B$3/2</f>
        <v>0</v>
      </c>
      <c r="CQ7">
        <f>COUNTIFS('Official Medal Table'!$F:$F,'Each Gender Events'!$A7,'Official Medal Table'!$C:$C,'Each Gender Events'!CQ$1,'Official Medal Table'!$E:$E,'Each Gender Events'!CQ$2)*'Medal values'!$B$1
+ COUNTIFS('Official Medal Table'!$G:$G,'Each Gender Events'!$A7,'Official Medal Table'!$C:$C,'Each Gender Events'!CQ$1,'Official Medal Table'!$E:$E,'Each Gender Events'!CQ$2)*'Medal values'!$B$2
+ COUNTIFS('Official Medal Table'!$H:$H,'Each Gender Events'!$A7,'Official Medal Table'!$C:$C,'Each Gender Events'!CQ$1,'Official Medal Table'!$E:$E,'Each Gender Events'!CQ$2)*'Medal values'!$B$3
+ COUNTIFS('Official Medal Table'!$I:$I,'Each Gender Events'!$A7,'Official Medal Table'!$C:$C,'Each Gender Events'!CQ$1,'Official Medal Table'!$E:$E,'Each Gender Events'!CQ$2)*'Medal values'!$B$3
+ COUNTIFS('Official Medal Table'!$F:$F,'Each Gender Events'!$A7,'Official Medal Table'!$C:$C,'Each Gender Events'!CQ$1,'Official Medal Table'!$E:$E,"Mixed")*'Medal values'!$B$1/2
+ COUNTIFS('Official Medal Table'!$G:$G,'Each Gender Events'!$A7,'Official Medal Table'!$C:$C,'Each Gender Events'!CQ$1,'Official Medal Table'!$E:$E,"Mixed")*'Medal values'!$B$2/2
+ COUNTIFS('Official Medal Table'!$H:$H,'Each Gender Events'!$A7,'Official Medal Table'!$C:$C,'Each Gender Events'!CQ$1,'Official Medal Table'!$E:$E,"Mixed")*'Medal values'!$B$3/2
+ COUNTIFS('Official Medal Table'!$I:$I,'Each Gender Events'!$A7,'Official Medal Table'!$C:$C,'Each Gender Events'!CQ$1,'Official Medal Table'!$E:$E,"Mixed")*'Medal values'!$B$3/2</f>
        <v>0</v>
      </c>
      <c r="CR7">
        <f>COUNTIFS('Official Medal Table'!$F:$F,'Each Gender Events'!$A7,'Official Medal Table'!$C:$C,'Each Gender Events'!CR$1,'Official Medal Table'!$E:$E,'Each Gender Events'!CR$2)*'Medal values'!$B$1
+ COUNTIFS('Official Medal Table'!$G:$G,'Each Gender Events'!$A7,'Official Medal Table'!$C:$C,'Each Gender Events'!CR$1,'Official Medal Table'!$E:$E,'Each Gender Events'!CR$2)*'Medal values'!$B$2
+ COUNTIFS('Official Medal Table'!$H:$H,'Each Gender Events'!$A7,'Official Medal Table'!$C:$C,'Each Gender Events'!CR$1,'Official Medal Table'!$E:$E,'Each Gender Events'!CR$2)*'Medal values'!$B$3
+ COUNTIFS('Official Medal Table'!$I:$I,'Each Gender Events'!$A7,'Official Medal Table'!$C:$C,'Each Gender Events'!CR$1,'Official Medal Table'!$E:$E,'Each Gender Events'!CR$2)*'Medal values'!$B$3
+ COUNTIFS('Official Medal Table'!$F:$F,'Each Gender Events'!$A7,'Official Medal Table'!$C:$C,'Each Gender Events'!CR$1,'Official Medal Table'!$E:$E,"Mixed")*'Medal values'!$B$1/2
+ COUNTIFS('Official Medal Table'!$G:$G,'Each Gender Events'!$A7,'Official Medal Table'!$C:$C,'Each Gender Events'!CR$1,'Official Medal Table'!$E:$E,"Mixed")*'Medal values'!$B$2/2
+ COUNTIFS('Official Medal Table'!$H:$H,'Each Gender Events'!$A7,'Official Medal Table'!$C:$C,'Each Gender Events'!CR$1,'Official Medal Table'!$E:$E,"Mixed")*'Medal values'!$B$3/2
+ COUNTIFS('Official Medal Table'!$I:$I,'Each Gender Events'!$A7,'Official Medal Table'!$C:$C,'Each Gender Events'!CR$1,'Official Medal Table'!$E:$E,"Mixed")*'Medal values'!$B$3/2</f>
        <v>2.0000010000000001</v>
      </c>
      <c r="CS7">
        <f>COUNTIFS('Official Medal Table'!$F:$F,'Each Gender Events'!$A7,'Official Medal Table'!$C:$C,'Each Gender Events'!CS$1,'Official Medal Table'!$E:$E,'Each Gender Events'!CS$2)*'Medal values'!$B$1
+ COUNTIFS('Official Medal Table'!$G:$G,'Each Gender Events'!$A7,'Official Medal Table'!$C:$C,'Each Gender Events'!CS$1,'Official Medal Table'!$E:$E,'Each Gender Events'!CS$2)*'Medal values'!$B$2
+ COUNTIFS('Official Medal Table'!$H:$H,'Each Gender Events'!$A7,'Official Medal Table'!$C:$C,'Each Gender Events'!CS$1,'Official Medal Table'!$E:$E,'Each Gender Events'!CS$2)*'Medal values'!$B$3
+ COUNTIFS('Official Medal Table'!$I:$I,'Each Gender Events'!$A7,'Official Medal Table'!$C:$C,'Each Gender Events'!CS$1,'Official Medal Table'!$E:$E,'Each Gender Events'!CS$2)*'Medal values'!$B$3
+ COUNTIFS('Official Medal Table'!$F:$F,'Each Gender Events'!$A7,'Official Medal Table'!$C:$C,'Each Gender Events'!CS$1,'Official Medal Table'!$E:$E,"Mixed")*'Medal values'!$B$1/2
+ COUNTIFS('Official Medal Table'!$G:$G,'Each Gender Events'!$A7,'Official Medal Table'!$C:$C,'Each Gender Events'!CS$1,'Official Medal Table'!$E:$E,"Mixed")*'Medal values'!$B$2/2
+ COUNTIFS('Official Medal Table'!$H:$H,'Each Gender Events'!$A7,'Official Medal Table'!$C:$C,'Each Gender Events'!CS$1,'Official Medal Table'!$E:$E,"Mixed")*'Medal values'!$B$3/2
+ COUNTIFS('Official Medal Table'!$I:$I,'Each Gender Events'!$A7,'Official Medal Table'!$C:$C,'Each Gender Events'!CS$1,'Official Medal Table'!$E:$E,"Mixed")*'Medal values'!$B$3/2</f>
        <v>0</v>
      </c>
      <c r="CT7">
        <f>COUNTIFS('Official Medal Table'!$F:$F,'Each Gender Events'!$A7,'Official Medal Table'!$C:$C,'Each Gender Events'!CT$1,'Official Medal Table'!$E:$E,'Each Gender Events'!CT$2)*'Medal values'!$B$1
+ COUNTIFS('Official Medal Table'!$G:$G,'Each Gender Events'!$A7,'Official Medal Table'!$C:$C,'Each Gender Events'!CT$1,'Official Medal Table'!$E:$E,'Each Gender Events'!CT$2)*'Medal values'!$B$2
+ COUNTIFS('Official Medal Table'!$H:$H,'Each Gender Events'!$A7,'Official Medal Table'!$C:$C,'Each Gender Events'!CT$1,'Official Medal Table'!$E:$E,'Each Gender Events'!CT$2)*'Medal values'!$B$3
+ COUNTIFS('Official Medal Table'!$I:$I,'Each Gender Events'!$A7,'Official Medal Table'!$C:$C,'Each Gender Events'!CT$1,'Official Medal Table'!$E:$E,'Each Gender Events'!CT$2)*'Medal values'!$B$3
+ COUNTIFS('Official Medal Table'!$F:$F,'Each Gender Events'!$A7,'Official Medal Table'!$C:$C,'Each Gender Events'!CT$1,'Official Medal Table'!$E:$E,"Mixed")*'Medal values'!$B$1/2
+ COUNTIFS('Official Medal Table'!$G:$G,'Each Gender Events'!$A7,'Official Medal Table'!$C:$C,'Each Gender Events'!CT$1,'Official Medal Table'!$E:$E,"Mixed")*'Medal values'!$B$2/2
+ COUNTIFS('Official Medal Table'!$H:$H,'Each Gender Events'!$A7,'Official Medal Table'!$C:$C,'Each Gender Events'!CT$1,'Official Medal Table'!$E:$E,"Mixed")*'Medal values'!$B$3/2
+ COUNTIFS('Official Medal Table'!$I:$I,'Each Gender Events'!$A7,'Official Medal Table'!$C:$C,'Each Gender Events'!CT$1,'Official Medal Table'!$E:$E,"Mixed")*'Medal values'!$B$3/2</f>
        <v>0</v>
      </c>
    </row>
    <row r="8" spans="1:98" x14ac:dyDescent="0.3">
      <c r="A8" t="str">
        <f>Countries!A6</f>
        <v>CHN</v>
      </c>
      <c r="B8">
        <f>COUNTIFS('Official Medal Table'!$F:$F,'Each Gender Events'!$A8,'Official Medal Table'!$C:$C,'Each Gender Events'!B$1,'Official Medal Table'!$E:$E,'Each Gender Events'!B$2)*'Medal values'!$B$1
+ COUNTIFS('Official Medal Table'!$G:$G,'Each Gender Events'!$A8,'Official Medal Table'!$C:$C,'Each Gender Events'!B$1,'Official Medal Table'!$E:$E,'Each Gender Events'!B$2)*'Medal values'!$B$2
+ COUNTIFS('Official Medal Table'!$H:$H,'Each Gender Events'!$A8,'Official Medal Table'!$C:$C,'Each Gender Events'!B$1,'Official Medal Table'!$E:$E,'Each Gender Events'!B$2)*'Medal values'!$B$3
+ COUNTIFS('Official Medal Table'!$I:$I,'Each Gender Events'!$A8,'Official Medal Table'!$C:$C,'Each Gender Events'!B$1,'Official Medal Table'!$E:$E,'Each Gender Events'!B$2)*'Medal values'!$B$3
+ COUNTIFS('Official Medal Table'!$F:$F,'Each Gender Events'!$A8,'Official Medal Table'!$C:$C,'Each Gender Events'!B$1,'Official Medal Table'!$E:$E,"Mixed")*'Medal values'!$B$1/2
+ COUNTIFS('Official Medal Table'!$G:$G,'Each Gender Events'!$A8,'Official Medal Table'!$C:$C,'Each Gender Events'!B$1,'Official Medal Table'!$E:$E,"Mixed")*'Medal values'!$B$2/2
+ COUNTIFS('Official Medal Table'!$H:$H,'Each Gender Events'!$A8,'Official Medal Table'!$C:$C,'Each Gender Events'!B$1,'Official Medal Table'!$E:$E,"Mixed")*'Medal values'!$B$3/2
+ COUNTIFS('Official Medal Table'!$I:$I,'Each Gender Events'!$A8,'Official Medal Table'!$C:$C,'Each Gender Events'!B$1,'Official Medal Table'!$E:$E,"Mixed")*'Medal values'!$B$3/2</f>
        <v>0</v>
      </c>
      <c r="C8">
        <f>COUNTIFS('Official Medal Table'!$F:$F,'Each Gender Events'!$A8,'Official Medal Table'!$C:$C,'Each Gender Events'!C$1,'Official Medal Table'!$E:$E,'Each Gender Events'!C$2)*'Medal values'!$B$1
+ COUNTIFS('Official Medal Table'!$G:$G,'Each Gender Events'!$A8,'Official Medal Table'!$C:$C,'Each Gender Events'!C$1,'Official Medal Table'!$E:$E,'Each Gender Events'!C$2)*'Medal values'!$B$2
+ COUNTIFS('Official Medal Table'!$H:$H,'Each Gender Events'!$A8,'Official Medal Table'!$C:$C,'Each Gender Events'!C$1,'Official Medal Table'!$E:$E,'Each Gender Events'!C$2)*'Medal values'!$B$3
+ COUNTIFS('Official Medal Table'!$I:$I,'Each Gender Events'!$A8,'Official Medal Table'!$C:$C,'Each Gender Events'!C$1,'Official Medal Table'!$E:$E,'Each Gender Events'!C$2)*'Medal values'!$B$3
+ COUNTIFS('Official Medal Table'!$F:$F,'Each Gender Events'!$A8,'Official Medal Table'!$C:$C,'Each Gender Events'!C$1,'Official Medal Table'!$E:$E,"Mixed")*'Medal values'!$B$1/2
+ COUNTIFS('Official Medal Table'!$G:$G,'Each Gender Events'!$A8,'Official Medal Table'!$C:$C,'Each Gender Events'!C$1,'Official Medal Table'!$E:$E,"Mixed")*'Medal values'!$B$2/2
+ COUNTIFS('Official Medal Table'!$H:$H,'Each Gender Events'!$A8,'Official Medal Table'!$C:$C,'Each Gender Events'!C$1,'Official Medal Table'!$E:$E,"Mixed")*'Medal values'!$B$3/2
+ COUNTIFS('Official Medal Table'!$I:$I,'Each Gender Events'!$A8,'Official Medal Table'!$C:$C,'Each Gender Events'!C$1,'Official Medal Table'!$E:$E,"Mixed")*'Medal values'!$B$3/2</f>
        <v>0</v>
      </c>
      <c r="D8">
        <f>COUNTIFS('Official Medal Table'!$F:$F,'Each Gender Events'!$A8,'Official Medal Table'!$C:$C,'Each Gender Events'!D$1,'Official Medal Table'!$E:$E,'Each Gender Events'!D$2)*'Medal values'!$B$1
+ COUNTIFS('Official Medal Table'!$G:$G,'Each Gender Events'!$A8,'Official Medal Table'!$C:$C,'Each Gender Events'!D$1,'Official Medal Table'!$E:$E,'Each Gender Events'!D$2)*'Medal values'!$B$2
+ COUNTIFS('Official Medal Table'!$H:$H,'Each Gender Events'!$A8,'Official Medal Table'!$C:$C,'Each Gender Events'!D$1,'Official Medal Table'!$E:$E,'Each Gender Events'!D$2)*'Medal values'!$B$3
+ COUNTIFS('Official Medal Table'!$I:$I,'Each Gender Events'!$A8,'Official Medal Table'!$C:$C,'Each Gender Events'!D$1,'Official Medal Table'!$E:$E,'Each Gender Events'!D$2)*'Medal values'!$B$3
+ COUNTIFS('Official Medal Table'!$F:$F,'Each Gender Events'!$A8,'Official Medal Table'!$C:$C,'Each Gender Events'!D$1,'Official Medal Table'!$E:$E,"Mixed")*'Medal values'!$B$1/2
+ COUNTIFS('Official Medal Table'!$G:$G,'Each Gender Events'!$A8,'Official Medal Table'!$C:$C,'Each Gender Events'!D$1,'Official Medal Table'!$E:$E,"Mixed")*'Medal values'!$B$2/2
+ COUNTIFS('Official Medal Table'!$H:$H,'Each Gender Events'!$A8,'Official Medal Table'!$C:$C,'Each Gender Events'!D$1,'Official Medal Table'!$E:$E,"Mixed")*'Medal values'!$B$3/2
+ COUNTIFS('Official Medal Table'!$I:$I,'Each Gender Events'!$A8,'Official Medal Table'!$C:$C,'Each Gender Events'!D$1,'Official Medal Table'!$E:$E,"Mixed")*'Medal values'!$B$3/2</f>
        <v>2.0000010000000001</v>
      </c>
      <c r="E8">
        <f>COUNTIFS('Official Medal Table'!$F:$F,'Each Gender Events'!$A8,'Official Medal Table'!$C:$C,'Each Gender Events'!E$1,'Official Medal Table'!$E:$E,'Each Gender Events'!E$2)*'Medal values'!$B$1
+ COUNTIFS('Official Medal Table'!$G:$G,'Each Gender Events'!$A8,'Official Medal Table'!$C:$C,'Each Gender Events'!E$1,'Official Medal Table'!$E:$E,'Each Gender Events'!E$2)*'Medal values'!$B$2
+ COUNTIFS('Official Medal Table'!$H:$H,'Each Gender Events'!$A8,'Official Medal Table'!$C:$C,'Each Gender Events'!E$1,'Official Medal Table'!$E:$E,'Each Gender Events'!E$2)*'Medal values'!$B$3
+ COUNTIFS('Official Medal Table'!$I:$I,'Each Gender Events'!$A8,'Official Medal Table'!$C:$C,'Each Gender Events'!E$1,'Official Medal Table'!$E:$E,'Each Gender Events'!E$2)*'Medal values'!$B$3
+ COUNTIFS('Official Medal Table'!$F:$F,'Each Gender Events'!$A8,'Official Medal Table'!$C:$C,'Each Gender Events'!E$1,'Official Medal Table'!$E:$E,"Mixed")*'Medal values'!$B$1/2
+ COUNTIFS('Official Medal Table'!$G:$G,'Each Gender Events'!$A8,'Official Medal Table'!$C:$C,'Each Gender Events'!E$1,'Official Medal Table'!$E:$E,"Mixed")*'Medal values'!$B$2/2
+ COUNTIFS('Official Medal Table'!$H:$H,'Each Gender Events'!$A8,'Official Medal Table'!$C:$C,'Each Gender Events'!E$1,'Official Medal Table'!$E:$E,"Mixed")*'Medal values'!$B$3/2
+ COUNTIFS('Official Medal Table'!$I:$I,'Each Gender Events'!$A8,'Official Medal Table'!$C:$C,'Each Gender Events'!E$1,'Official Medal Table'!$E:$E,"Mixed")*'Medal values'!$B$3/2</f>
        <v>0</v>
      </c>
      <c r="F8">
        <f>COUNTIFS('Official Medal Table'!$F:$F,'Each Gender Events'!$A8,'Official Medal Table'!$C:$C,'Each Gender Events'!F$1,'Official Medal Table'!$E:$E,'Each Gender Events'!F$2)*'Medal values'!$B$1
+ COUNTIFS('Official Medal Table'!$G:$G,'Each Gender Events'!$A8,'Official Medal Table'!$C:$C,'Each Gender Events'!F$1,'Official Medal Table'!$E:$E,'Each Gender Events'!F$2)*'Medal values'!$B$2
+ COUNTIFS('Official Medal Table'!$H:$H,'Each Gender Events'!$A8,'Official Medal Table'!$C:$C,'Each Gender Events'!F$1,'Official Medal Table'!$E:$E,'Each Gender Events'!F$2)*'Medal values'!$B$3
+ COUNTIFS('Official Medal Table'!$I:$I,'Each Gender Events'!$A8,'Official Medal Table'!$C:$C,'Each Gender Events'!F$1,'Official Medal Table'!$E:$E,'Each Gender Events'!F$2)*'Medal values'!$B$3
+ COUNTIFS('Official Medal Table'!$F:$F,'Each Gender Events'!$A8,'Official Medal Table'!$C:$C,'Each Gender Events'!F$1,'Official Medal Table'!$E:$E,"Mixed")*'Medal values'!$B$1/2
+ COUNTIFS('Official Medal Table'!$G:$G,'Each Gender Events'!$A8,'Official Medal Table'!$C:$C,'Each Gender Events'!F$1,'Official Medal Table'!$E:$E,"Mixed")*'Medal values'!$B$2/2
+ COUNTIFS('Official Medal Table'!$H:$H,'Each Gender Events'!$A8,'Official Medal Table'!$C:$C,'Each Gender Events'!F$1,'Official Medal Table'!$E:$E,"Mixed")*'Medal values'!$B$3/2
+ COUNTIFS('Official Medal Table'!$I:$I,'Each Gender Events'!$A8,'Official Medal Table'!$C:$C,'Each Gender Events'!F$1,'Official Medal Table'!$E:$E,"Mixed")*'Medal values'!$B$3/2</f>
        <v>0</v>
      </c>
      <c r="G8">
        <f>-0.5+COUNTIFS('Official Medal Table'!$F:$F,'Each Gender Events'!$A8,'Official Medal Table'!$C:$C,'Each Gender Events'!G$1,'Official Medal Table'!$E:$E,'Each Gender Events'!G$2)*'Medal values'!$B$1
+ COUNTIFS('Official Medal Table'!$G:$G,'Each Gender Events'!$A8,'Official Medal Table'!$C:$C,'Each Gender Events'!G$1,'Official Medal Table'!$E:$E,'Each Gender Events'!G$2)*'Medal values'!$B$2
+ COUNTIFS('Official Medal Table'!$H:$H,'Each Gender Events'!$A8,'Official Medal Table'!$C:$C,'Each Gender Events'!G$1,'Official Medal Table'!$E:$E,'Each Gender Events'!G$2)*'Medal values'!$B$3
+ COUNTIFS('Official Medal Table'!$I:$I,'Each Gender Events'!$A8,'Official Medal Table'!$C:$C,'Each Gender Events'!G$1,'Official Medal Table'!$E:$E,'Each Gender Events'!G$2)*'Medal values'!$B$3
+ COUNTIFS('Official Medal Table'!$F:$F,'Each Gender Events'!$A8,'Official Medal Table'!$C:$C,'Each Gender Events'!G$1,'Official Medal Table'!$E:$E,"Mixed")*'Medal values'!$B$1/2
+ COUNTIFS('Official Medal Table'!$G:$G,'Each Gender Events'!$A8,'Official Medal Table'!$C:$C,'Each Gender Events'!G$1,'Official Medal Table'!$E:$E,"Mixed")*'Medal values'!$B$2/2
+ COUNTIFS('Official Medal Table'!$H:$H,'Each Gender Events'!$A8,'Official Medal Table'!$C:$C,'Each Gender Events'!G$1,'Official Medal Table'!$E:$E,"Mixed")*'Medal values'!$B$3/2
+ COUNTIFS('Official Medal Table'!$I:$I,'Each Gender Events'!$A8,'Official Medal Table'!$C:$C,'Each Gender Events'!G$1,'Official Medal Table'!$E:$E,"Mixed")*'Medal values'!$B$3/2</f>
        <v>13.502003</v>
      </c>
      <c r="H8">
        <f>COUNTIFS('Official Medal Table'!$F:$F,'Each Gender Events'!$A8,'Official Medal Table'!$C:$C,'Each Gender Events'!H$1,'Official Medal Table'!$E:$E,'Each Gender Events'!H$2)*'Medal values'!$B$1
+ COUNTIFS('Official Medal Table'!$G:$G,'Each Gender Events'!$A8,'Official Medal Table'!$C:$C,'Each Gender Events'!H$1,'Official Medal Table'!$E:$E,'Each Gender Events'!H$2)*'Medal values'!$B$2
+ COUNTIFS('Official Medal Table'!$H:$H,'Each Gender Events'!$A8,'Official Medal Table'!$C:$C,'Each Gender Events'!H$1,'Official Medal Table'!$E:$E,'Each Gender Events'!H$2)*'Medal values'!$B$3
+ COUNTIFS('Official Medal Table'!$I:$I,'Each Gender Events'!$A8,'Official Medal Table'!$C:$C,'Each Gender Events'!H$1,'Official Medal Table'!$E:$E,'Each Gender Events'!H$2)*'Medal values'!$B$3
+ COUNTIFS('Official Medal Table'!$F:$F,'Each Gender Events'!$A8,'Official Medal Table'!$C:$C,'Each Gender Events'!H$1,'Official Medal Table'!$E:$E,"Mixed")*'Medal values'!$B$1/2
+ COUNTIFS('Official Medal Table'!$G:$G,'Each Gender Events'!$A8,'Official Medal Table'!$C:$C,'Each Gender Events'!H$1,'Official Medal Table'!$E:$E,"Mixed")*'Medal values'!$B$2/2
+ COUNTIFS('Official Medal Table'!$H:$H,'Each Gender Events'!$A8,'Official Medal Table'!$C:$C,'Each Gender Events'!H$1,'Official Medal Table'!$E:$E,"Mixed")*'Medal values'!$B$3/2
+ COUNTIFS('Official Medal Table'!$I:$I,'Each Gender Events'!$A8,'Official Medal Table'!$C:$C,'Each Gender Events'!H$1,'Official Medal Table'!$E:$E,"Mixed")*'Medal values'!$B$3/2</f>
        <v>4.0000020000000003</v>
      </c>
      <c r="I8">
        <f>COUNTIFS('Official Medal Table'!$F:$F,'Each Gender Events'!$A8,'Official Medal Table'!$C:$C,'Each Gender Events'!I$1,'Official Medal Table'!$E:$E,'Each Gender Events'!I$2)*'Medal values'!$B$1
+ COUNTIFS('Official Medal Table'!$G:$G,'Each Gender Events'!$A8,'Official Medal Table'!$C:$C,'Each Gender Events'!I$1,'Official Medal Table'!$E:$E,'Each Gender Events'!I$2)*'Medal values'!$B$2
+ COUNTIFS('Official Medal Table'!$H:$H,'Each Gender Events'!$A8,'Official Medal Table'!$C:$C,'Each Gender Events'!I$1,'Official Medal Table'!$E:$E,'Each Gender Events'!I$2)*'Medal values'!$B$3
+ COUNTIFS('Official Medal Table'!$I:$I,'Each Gender Events'!$A8,'Official Medal Table'!$C:$C,'Each Gender Events'!I$1,'Official Medal Table'!$E:$E,'Each Gender Events'!I$2)*'Medal values'!$B$3
+ COUNTIFS('Official Medal Table'!$F:$F,'Each Gender Events'!$A8,'Official Medal Table'!$C:$C,'Each Gender Events'!I$1,'Official Medal Table'!$E:$E,"Mixed")*'Medal values'!$B$1/2
+ COUNTIFS('Official Medal Table'!$G:$G,'Each Gender Events'!$A8,'Official Medal Table'!$C:$C,'Each Gender Events'!I$1,'Official Medal Table'!$E:$E,"Mixed")*'Medal values'!$B$2/2
+ COUNTIFS('Official Medal Table'!$H:$H,'Each Gender Events'!$A8,'Official Medal Table'!$C:$C,'Each Gender Events'!I$1,'Official Medal Table'!$E:$E,"Mixed")*'Medal values'!$B$3/2
+ COUNTIFS('Official Medal Table'!$I:$I,'Each Gender Events'!$A8,'Official Medal Table'!$C:$C,'Each Gender Events'!I$1,'Official Medal Table'!$E:$E,"Mixed")*'Medal values'!$B$3/2</f>
        <v>6.0019999999999998</v>
      </c>
      <c r="J8">
        <f>COUNTIFS('Official Medal Table'!$F:$F,'Each Gender Events'!$A8,'Official Medal Table'!$C:$C,'Each Gender Events'!J$1,'Official Medal Table'!$E:$E,'Each Gender Events'!J$2)*'Medal values'!$B$1
+ COUNTIFS('Official Medal Table'!$G:$G,'Each Gender Events'!$A8,'Official Medal Table'!$C:$C,'Each Gender Events'!J$1,'Official Medal Table'!$E:$E,'Each Gender Events'!J$2)*'Medal values'!$B$2
+ COUNTIFS('Official Medal Table'!$H:$H,'Each Gender Events'!$A8,'Official Medal Table'!$C:$C,'Each Gender Events'!J$1,'Official Medal Table'!$E:$E,'Each Gender Events'!J$2)*'Medal values'!$B$3
+ COUNTIFS('Official Medal Table'!$I:$I,'Each Gender Events'!$A8,'Official Medal Table'!$C:$C,'Each Gender Events'!J$1,'Official Medal Table'!$E:$E,'Each Gender Events'!J$2)*'Medal values'!$B$3
+ COUNTIFS('Official Medal Table'!$F:$F,'Each Gender Events'!$A8,'Official Medal Table'!$C:$C,'Each Gender Events'!J$1,'Official Medal Table'!$E:$E,"Mixed")*'Medal values'!$B$1/2
+ COUNTIFS('Official Medal Table'!$G:$G,'Each Gender Events'!$A8,'Official Medal Table'!$C:$C,'Each Gender Events'!J$1,'Official Medal Table'!$E:$E,"Mixed")*'Medal values'!$B$2/2
+ COUNTIFS('Official Medal Table'!$H:$H,'Each Gender Events'!$A8,'Official Medal Table'!$C:$C,'Each Gender Events'!J$1,'Official Medal Table'!$E:$E,"Mixed")*'Medal values'!$B$3/2
+ COUNTIFS('Official Medal Table'!$I:$I,'Each Gender Events'!$A8,'Official Medal Table'!$C:$C,'Each Gender Events'!J$1,'Official Medal Table'!$E:$E,"Mixed")*'Medal values'!$B$3/2</f>
        <v>0</v>
      </c>
      <c r="K8">
        <f>COUNTIFS('Official Medal Table'!$F:$F,'Each Gender Events'!$A8,'Official Medal Table'!$C:$C,'Each Gender Events'!K$1,'Official Medal Table'!$E:$E,'Each Gender Events'!K$2)*'Medal values'!$B$1
+ COUNTIFS('Official Medal Table'!$G:$G,'Each Gender Events'!$A8,'Official Medal Table'!$C:$C,'Each Gender Events'!K$1,'Official Medal Table'!$E:$E,'Each Gender Events'!K$2)*'Medal values'!$B$2
+ COUNTIFS('Official Medal Table'!$H:$H,'Each Gender Events'!$A8,'Official Medal Table'!$C:$C,'Each Gender Events'!K$1,'Official Medal Table'!$E:$E,'Each Gender Events'!K$2)*'Medal values'!$B$3
+ COUNTIFS('Official Medal Table'!$I:$I,'Each Gender Events'!$A8,'Official Medal Table'!$C:$C,'Each Gender Events'!K$1,'Official Medal Table'!$E:$E,'Each Gender Events'!K$2)*'Medal values'!$B$3
+ COUNTIFS('Official Medal Table'!$F:$F,'Each Gender Events'!$A8,'Official Medal Table'!$C:$C,'Each Gender Events'!K$1,'Official Medal Table'!$E:$E,"Mixed")*'Medal values'!$B$1/2
+ COUNTIFS('Official Medal Table'!$G:$G,'Each Gender Events'!$A8,'Official Medal Table'!$C:$C,'Each Gender Events'!K$1,'Official Medal Table'!$E:$E,"Mixed")*'Medal values'!$B$2/2
+ COUNTIFS('Official Medal Table'!$H:$H,'Each Gender Events'!$A8,'Official Medal Table'!$C:$C,'Each Gender Events'!K$1,'Official Medal Table'!$E:$E,"Mixed")*'Medal values'!$B$3/2
+ COUNTIFS('Official Medal Table'!$I:$I,'Each Gender Events'!$A8,'Official Medal Table'!$C:$C,'Each Gender Events'!K$1,'Official Medal Table'!$E:$E,"Mixed")*'Medal values'!$B$3/2</f>
        <v>7.0010010000000005</v>
      </c>
      <c r="L8">
        <f>COUNTIFS('Official Medal Table'!$F:$F,'Each Gender Events'!$A8,'Official Medal Table'!$C:$C,'Each Gender Events'!L$1,'Official Medal Table'!$E:$E,'Each Gender Events'!L$2)*'Medal values'!$B$1
+ COUNTIFS('Official Medal Table'!$G:$G,'Each Gender Events'!$A8,'Official Medal Table'!$C:$C,'Each Gender Events'!L$1,'Official Medal Table'!$E:$E,'Each Gender Events'!L$2)*'Medal values'!$B$2
+ COUNTIFS('Official Medal Table'!$H:$H,'Each Gender Events'!$A8,'Official Medal Table'!$C:$C,'Each Gender Events'!L$1,'Official Medal Table'!$E:$E,'Each Gender Events'!L$2)*'Medal values'!$B$3
+ COUNTIFS('Official Medal Table'!$I:$I,'Each Gender Events'!$A8,'Official Medal Table'!$C:$C,'Each Gender Events'!L$1,'Official Medal Table'!$E:$E,'Each Gender Events'!L$2)*'Medal values'!$B$3
+ COUNTIFS('Official Medal Table'!$F:$F,'Each Gender Events'!$A8,'Official Medal Table'!$C:$C,'Each Gender Events'!L$1,'Official Medal Table'!$E:$E,"Mixed")*'Medal values'!$B$1/2
+ COUNTIFS('Official Medal Table'!$G:$G,'Each Gender Events'!$A8,'Official Medal Table'!$C:$C,'Each Gender Events'!L$1,'Official Medal Table'!$E:$E,"Mixed")*'Medal values'!$B$2/2
+ COUNTIFS('Official Medal Table'!$H:$H,'Each Gender Events'!$A8,'Official Medal Table'!$C:$C,'Each Gender Events'!L$1,'Official Medal Table'!$E:$E,"Mixed")*'Medal values'!$B$3/2
+ COUNTIFS('Official Medal Table'!$I:$I,'Each Gender Events'!$A8,'Official Medal Table'!$C:$C,'Each Gender Events'!L$1,'Official Medal Table'!$E:$E,"Mixed")*'Medal values'!$B$3/2</f>
        <v>0</v>
      </c>
      <c r="M8">
        <f>COUNTIFS('Official Medal Table'!$F:$F,'Each Gender Events'!$A8,'Official Medal Table'!$C:$C,'Each Gender Events'!M$1,'Official Medal Table'!$E:$E,'Each Gender Events'!M$2)*'Medal values'!$B$1
+ COUNTIFS('Official Medal Table'!$G:$G,'Each Gender Events'!$A8,'Official Medal Table'!$C:$C,'Each Gender Events'!M$1,'Official Medal Table'!$E:$E,'Each Gender Events'!M$2)*'Medal values'!$B$2
+ COUNTIFS('Official Medal Table'!$H:$H,'Each Gender Events'!$A8,'Official Medal Table'!$C:$C,'Each Gender Events'!M$1,'Official Medal Table'!$E:$E,'Each Gender Events'!M$2)*'Medal values'!$B$3
+ COUNTIFS('Official Medal Table'!$I:$I,'Each Gender Events'!$A8,'Official Medal Table'!$C:$C,'Each Gender Events'!M$1,'Official Medal Table'!$E:$E,'Each Gender Events'!M$2)*'Medal values'!$B$3
+ COUNTIFS('Official Medal Table'!$F:$F,'Each Gender Events'!$A8,'Official Medal Table'!$C:$C,'Each Gender Events'!M$1,'Official Medal Table'!$E:$E,"Mixed")*'Medal values'!$B$1/2
+ COUNTIFS('Official Medal Table'!$G:$G,'Each Gender Events'!$A8,'Official Medal Table'!$C:$C,'Each Gender Events'!M$1,'Official Medal Table'!$E:$E,"Mixed")*'Medal values'!$B$2/2
+ COUNTIFS('Official Medal Table'!$H:$H,'Each Gender Events'!$A8,'Official Medal Table'!$C:$C,'Each Gender Events'!M$1,'Official Medal Table'!$E:$E,"Mixed")*'Medal values'!$B$3/2
+ COUNTIFS('Official Medal Table'!$I:$I,'Each Gender Events'!$A8,'Official Medal Table'!$C:$C,'Each Gender Events'!M$1,'Official Medal Table'!$E:$E,"Mixed")*'Medal values'!$B$3/2</f>
        <v>4.5015000000000001</v>
      </c>
      <c r="N8">
        <f>COUNTIFS('Official Medal Table'!$F:$F,'Each Gender Events'!$A8,'Official Medal Table'!$C:$C,'Each Gender Events'!N$1,'Official Medal Table'!$E:$E,'Each Gender Events'!N$2)*'Medal values'!$B$1
+ COUNTIFS('Official Medal Table'!$G:$G,'Each Gender Events'!$A8,'Official Medal Table'!$C:$C,'Each Gender Events'!N$1,'Official Medal Table'!$E:$E,'Each Gender Events'!N$2)*'Medal values'!$B$2
+ COUNTIFS('Official Medal Table'!$H:$H,'Each Gender Events'!$A8,'Official Medal Table'!$C:$C,'Each Gender Events'!N$1,'Official Medal Table'!$E:$E,'Each Gender Events'!N$2)*'Medal values'!$B$3
+ COUNTIFS('Official Medal Table'!$I:$I,'Each Gender Events'!$A8,'Official Medal Table'!$C:$C,'Each Gender Events'!N$1,'Official Medal Table'!$E:$E,'Each Gender Events'!N$2)*'Medal values'!$B$3
+ COUNTIFS('Official Medal Table'!$F:$F,'Each Gender Events'!$A8,'Official Medal Table'!$C:$C,'Each Gender Events'!N$1,'Official Medal Table'!$E:$E,"Mixed")*'Medal values'!$B$1/2
+ COUNTIFS('Official Medal Table'!$G:$G,'Each Gender Events'!$A8,'Official Medal Table'!$C:$C,'Each Gender Events'!N$1,'Official Medal Table'!$E:$E,"Mixed")*'Medal values'!$B$2/2
+ COUNTIFS('Official Medal Table'!$H:$H,'Each Gender Events'!$A8,'Official Medal Table'!$C:$C,'Each Gender Events'!N$1,'Official Medal Table'!$E:$E,"Mixed")*'Medal values'!$B$3/2
+ COUNTIFS('Official Medal Table'!$I:$I,'Each Gender Events'!$A8,'Official Medal Table'!$C:$C,'Each Gender Events'!N$1,'Official Medal Table'!$E:$E,"Mixed")*'Medal values'!$B$3/2</f>
        <v>8.5015020000000003</v>
      </c>
      <c r="O8">
        <f>COUNTIFS('Official Medal Table'!$F:$F,'Each Gender Events'!$A8,'Official Medal Table'!$C:$C,'Each Gender Events'!O$1,'Official Medal Table'!$E:$E,'Each Gender Events'!O$2)*'Medal values'!$B$1
+ COUNTIFS('Official Medal Table'!$G:$G,'Each Gender Events'!$A8,'Official Medal Table'!$C:$C,'Each Gender Events'!O$1,'Official Medal Table'!$E:$E,'Each Gender Events'!O$2)*'Medal values'!$B$2
+ COUNTIFS('Official Medal Table'!$H:$H,'Each Gender Events'!$A8,'Official Medal Table'!$C:$C,'Each Gender Events'!O$1,'Official Medal Table'!$E:$E,'Each Gender Events'!O$2)*'Medal values'!$B$3
+ COUNTIFS('Official Medal Table'!$I:$I,'Each Gender Events'!$A8,'Official Medal Table'!$C:$C,'Each Gender Events'!O$1,'Official Medal Table'!$E:$E,'Each Gender Events'!O$2)*'Medal values'!$B$3
+ COUNTIFS('Official Medal Table'!$F:$F,'Each Gender Events'!$A8,'Official Medal Table'!$C:$C,'Each Gender Events'!O$1,'Official Medal Table'!$E:$E,"Mixed")*'Medal values'!$B$1/2
+ COUNTIFS('Official Medal Table'!$G:$G,'Each Gender Events'!$A8,'Official Medal Table'!$C:$C,'Each Gender Events'!O$1,'Official Medal Table'!$E:$E,"Mixed")*'Medal values'!$B$2/2
+ COUNTIFS('Official Medal Table'!$H:$H,'Each Gender Events'!$A8,'Official Medal Table'!$C:$C,'Each Gender Events'!O$1,'Official Medal Table'!$E:$E,"Mixed")*'Medal values'!$B$3/2
+ COUNTIFS('Official Medal Table'!$I:$I,'Each Gender Events'!$A8,'Official Medal Table'!$C:$C,'Each Gender Events'!O$1,'Official Medal Table'!$E:$E,"Mixed")*'Medal values'!$B$3/2</f>
        <v>4.5015000000000001</v>
      </c>
      <c r="P8">
        <f>COUNTIFS('Official Medal Table'!$F:$F,'Each Gender Events'!$A8,'Official Medal Table'!$C:$C,'Each Gender Events'!P$1,'Official Medal Table'!$E:$E,'Each Gender Events'!P$2)*'Medal values'!$B$1
+ COUNTIFS('Official Medal Table'!$G:$G,'Each Gender Events'!$A8,'Official Medal Table'!$C:$C,'Each Gender Events'!P$1,'Official Medal Table'!$E:$E,'Each Gender Events'!P$2)*'Medal values'!$B$2
+ COUNTIFS('Official Medal Table'!$H:$H,'Each Gender Events'!$A8,'Official Medal Table'!$C:$C,'Each Gender Events'!P$1,'Official Medal Table'!$E:$E,'Each Gender Events'!P$2)*'Medal values'!$B$3
+ COUNTIFS('Official Medal Table'!$I:$I,'Each Gender Events'!$A8,'Official Medal Table'!$C:$C,'Each Gender Events'!P$1,'Official Medal Table'!$E:$E,'Each Gender Events'!P$2)*'Medal values'!$B$3
+ COUNTIFS('Official Medal Table'!$F:$F,'Each Gender Events'!$A8,'Official Medal Table'!$C:$C,'Each Gender Events'!P$1,'Official Medal Table'!$E:$E,"Mixed")*'Medal values'!$B$1/2
+ COUNTIFS('Official Medal Table'!$G:$G,'Each Gender Events'!$A8,'Official Medal Table'!$C:$C,'Each Gender Events'!P$1,'Official Medal Table'!$E:$E,"Mixed")*'Medal values'!$B$2/2
+ COUNTIFS('Official Medal Table'!$H:$H,'Each Gender Events'!$A8,'Official Medal Table'!$C:$C,'Each Gender Events'!P$1,'Official Medal Table'!$E:$E,"Mixed")*'Medal values'!$B$3/2
+ COUNTIFS('Official Medal Table'!$I:$I,'Each Gender Events'!$A8,'Official Medal Table'!$C:$C,'Each Gender Events'!P$1,'Official Medal Table'!$E:$E,"Mixed")*'Medal values'!$B$3/2</f>
        <v>0</v>
      </c>
      <c r="Q8">
        <f>COUNTIFS('Official Medal Table'!$F:$F,'Each Gender Events'!$A8,'Official Medal Table'!$C:$C,'Each Gender Events'!Q$1,'Official Medal Table'!$E:$E,'Each Gender Events'!Q$2)*'Medal values'!$B$1
+ COUNTIFS('Official Medal Table'!$G:$G,'Each Gender Events'!$A8,'Official Medal Table'!$C:$C,'Each Gender Events'!Q$1,'Official Medal Table'!$E:$E,'Each Gender Events'!Q$2)*'Medal values'!$B$2
+ COUNTIFS('Official Medal Table'!$H:$H,'Each Gender Events'!$A8,'Official Medal Table'!$C:$C,'Each Gender Events'!Q$1,'Official Medal Table'!$E:$E,'Each Gender Events'!Q$2)*'Medal values'!$B$3
+ COUNTIFS('Official Medal Table'!$I:$I,'Each Gender Events'!$A8,'Official Medal Table'!$C:$C,'Each Gender Events'!Q$1,'Official Medal Table'!$E:$E,'Each Gender Events'!Q$2)*'Medal values'!$B$3
+ COUNTIFS('Official Medal Table'!$F:$F,'Each Gender Events'!$A8,'Official Medal Table'!$C:$C,'Each Gender Events'!Q$1,'Official Medal Table'!$E:$E,"Mixed")*'Medal values'!$B$1/2
+ COUNTIFS('Official Medal Table'!$G:$G,'Each Gender Events'!$A8,'Official Medal Table'!$C:$C,'Each Gender Events'!Q$1,'Official Medal Table'!$E:$E,"Mixed")*'Medal values'!$B$2/2
+ COUNTIFS('Official Medal Table'!$H:$H,'Each Gender Events'!$A8,'Official Medal Table'!$C:$C,'Each Gender Events'!Q$1,'Official Medal Table'!$E:$E,"Mixed")*'Medal values'!$B$3/2
+ COUNTIFS('Official Medal Table'!$I:$I,'Each Gender Events'!$A8,'Official Medal Table'!$C:$C,'Each Gender Events'!Q$1,'Official Medal Table'!$E:$E,"Mixed")*'Medal values'!$B$3/2</f>
        <v>0</v>
      </c>
      <c r="R8">
        <f>COUNTIFS('Official Medal Table'!$F:$F,'Each Gender Events'!$A8,'Official Medal Table'!$C:$C,'Each Gender Events'!R$1,'Official Medal Table'!$E:$E,'Each Gender Events'!R$2)*'Medal values'!$B$1
+ COUNTIFS('Official Medal Table'!$G:$G,'Each Gender Events'!$A8,'Official Medal Table'!$C:$C,'Each Gender Events'!R$1,'Official Medal Table'!$E:$E,'Each Gender Events'!R$2)*'Medal values'!$B$2
+ COUNTIFS('Official Medal Table'!$H:$H,'Each Gender Events'!$A8,'Official Medal Table'!$C:$C,'Each Gender Events'!R$1,'Official Medal Table'!$E:$E,'Each Gender Events'!R$2)*'Medal values'!$B$3
+ COUNTIFS('Official Medal Table'!$I:$I,'Each Gender Events'!$A8,'Official Medal Table'!$C:$C,'Each Gender Events'!R$1,'Official Medal Table'!$E:$E,'Each Gender Events'!R$2)*'Medal values'!$B$3
+ COUNTIFS('Official Medal Table'!$F:$F,'Each Gender Events'!$A8,'Official Medal Table'!$C:$C,'Each Gender Events'!R$1,'Official Medal Table'!$E:$E,"Mixed")*'Medal values'!$B$1/2
+ COUNTIFS('Official Medal Table'!$G:$G,'Each Gender Events'!$A8,'Official Medal Table'!$C:$C,'Each Gender Events'!R$1,'Official Medal Table'!$E:$E,"Mixed")*'Medal values'!$B$2/2
+ COUNTIFS('Official Medal Table'!$H:$H,'Each Gender Events'!$A8,'Official Medal Table'!$C:$C,'Each Gender Events'!R$1,'Official Medal Table'!$E:$E,"Mixed")*'Medal values'!$B$3/2
+ COUNTIFS('Official Medal Table'!$I:$I,'Each Gender Events'!$A8,'Official Medal Table'!$C:$C,'Each Gender Events'!R$1,'Official Medal Table'!$E:$E,"Mixed")*'Medal values'!$B$3/2</f>
        <v>0</v>
      </c>
      <c r="S8">
        <f>COUNTIFS('Official Medal Table'!$F:$F,'Each Gender Events'!$A8,'Official Medal Table'!$C:$C,'Each Gender Events'!S$1,'Official Medal Table'!$E:$E,'Each Gender Events'!S$2)*'Medal values'!$B$1
+ COUNTIFS('Official Medal Table'!$G:$G,'Each Gender Events'!$A8,'Official Medal Table'!$C:$C,'Each Gender Events'!S$1,'Official Medal Table'!$E:$E,'Each Gender Events'!S$2)*'Medal values'!$B$2
+ COUNTIFS('Official Medal Table'!$H:$H,'Each Gender Events'!$A8,'Official Medal Table'!$C:$C,'Each Gender Events'!S$1,'Official Medal Table'!$E:$E,'Each Gender Events'!S$2)*'Medal values'!$B$3
+ COUNTIFS('Official Medal Table'!$I:$I,'Each Gender Events'!$A8,'Official Medal Table'!$C:$C,'Each Gender Events'!S$1,'Official Medal Table'!$E:$E,'Each Gender Events'!S$2)*'Medal values'!$B$3
+ COUNTIFS('Official Medal Table'!$F:$F,'Each Gender Events'!$A8,'Official Medal Table'!$C:$C,'Each Gender Events'!S$1,'Official Medal Table'!$E:$E,"Mixed")*'Medal values'!$B$1/2
+ COUNTIFS('Official Medal Table'!$G:$G,'Each Gender Events'!$A8,'Official Medal Table'!$C:$C,'Each Gender Events'!S$1,'Official Medal Table'!$E:$E,"Mixed")*'Medal values'!$B$2/2
+ COUNTIFS('Official Medal Table'!$H:$H,'Each Gender Events'!$A8,'Official Medal Table'!$C:$C,'Each Gender Events'!S$1,'Official Medal Table'!$E:$E,"Mixed")*'Medal values'!$B$3/2
+ COUNTIFS('Official Medal Table'!$I:$I,'Each Gender Events'!$A8,'Official Medal Table'!$C:$C,'Each Gender Events'!S$1,'Official Medal Table'!$E:$E,"Mixed")*'Medal values'!$B$3/2</f>
        <v>0</v>
      </c>
      <c r="T8">
        <f>COUNTIFS('Official Medal Table'!$F:$F,'Each Gender Events'!$A8,'Official Medal Table'!$C:$C,'Each Gender Events'!T$1,'Official Medal Table'!$E:$E,'Each Gender Events'!T$2)*'Medal values'!$B$1
+ COUNTIFS('Official Medal Table'!$G:$G,'Each Gender Events'!$A8,'Official Medal Table'!$C:$C,'Each Gender Events'!T$1,'Official Medal Table'!$E:$E,'Each Gender Events'!T$2)*'Medal values'!$B$2
+ COUNTIFS('Official Medal Table'!$H:$H,'Each Gender Events'!$A8,'Official Medal Table'!$C:$C,'Each Gender Events'!T$1,'Official Medal Table'!$E:$E,'Each Gender Events'!T$2)*'Medal values'!$B$3
+ COUNTIFS('Official Medal Table'!$I:$I,'Each Gender Events'!$A8,'Official Medal Table'!$C:$C,'Each Gender Events'!T$1,'Official Medal Table'!$E:$E,'Each Gender Events'!T$2)*'Medal values'!$B$3
+ COUNTIFS('Official Medal Table'!$F:$F,'Each Gender Events'!$A8,'Official Medal Table'!$C:$C,'Each Gender Events'!T$1,'Official Medal Table'!$E:$E,"Mixed")*'Medal values'!$B$1/2
+ COUNTIFS('Official Medal Table'!$G:$G,'Each Gender Events'!$A8,'Official Medal Table'!$C:$C,'Each Gender Events'!T$1,'Official Medal Table'!$E:$E,"Mixed")*'Medal values'!$B$2/2
+ COUNTIFS('Official Medal Table'!$H:$H,'Each Gender Events'!$A8,'Official Medal Table'!$C:$C,'Each Gender Events'!T$1,'Official Medal Table'!$E:$E,"Mixed")*'Medal values'!$B$3/2
+ COUNTIFS('Official Medal Table'!$I:$I,'Each Gender Events'!$A8,'Official Medal Table'!$C:$C,'Each Gender Events'!T$1,'Official Medal Table'!$E:$E,"Mixed")*'Medal values'!$B$3/2</f>
        <v>13.003002</v>
      </c>
      <c r="U8">
        <f>COUNTIFS('Official Medal Table'!$F:$F,'Each Gender Events'!$A8,'Official Medal Table'!$C:$C,'Each Gender Events'!U$1,'Official Medal Table'!$E:$E,'Each Gender Events'!U$2)*'Medal values'!$B$1
+ COUNTIFS('Official Medal Table'!$G:$G,'Each Gender Events'!$A8,'Official Medal Table'!$C:$C,'Each Gender Events'!U$1,'Official Medal Table'!$E:$E,'Each Gender Events'!U$2)*'Medal values'!$B$2
+ COUNTIFS('Official Medal Table'!$H:$H,'Each Gender Events'!$A8,'Official Medal Table'!$C:$C,'Each Gender Events'!U$1,'Official Medal Table'!$E:$E,'Each Gender Events'!U$2)*'Medal values'!$B$3
+ COUNTIFS('Official Medal Table'!$I:$I,'Each Gender Events'!$A8,'Official Medal Table'!$C:$C,'Each Gender Events'!U$1,'Official Medal Table'!$E:$E,'Each Gender Events'!U$2)*'Medal values'!$B$3
+ COUNTIFS('Official Medal Table'!$F:$F,'Each Gender Events'!$A8,'Official Medal Table'!$C:$C,'Each Gender Events'!U$1,'Official Medal Table'!$E:$E,"Mixed")*'Medal values'!$B$1/2
+ COUNTIFS('Official Medal Table'!$G:$G,'Each Gender Events'!$A8,'Official Medal Table'!$C:$C,'Each Gender Events'!U$1,'Official Medal Table'!$E:$E,"Mixed")*'Medal values'!$B$2/2
+ COUNTIFS('Official Medal Table'!$H:$H,'Each Gender Events'!$A8,'Official Medal Table'!$C:$C,'Each Gender Events'!U$1,'Official Medal Table'!$E:$E,"Mixed")*'Medal values'!$B$3/2
+ COUNTIFS('Official Medal Table'!$I:$I,'Each Gender Events'!$A8,'Official Medal Table'!$C:$C,'Each Gender Events'!U$1,'Official Medal Table'!$E:$E,"Mixed")*'Medal values'!$B$3/2</f>
        <v>0</v>
      </c>
      <c r="V8">
        <f>COUNTIFS('Official Medal Table'!$F:$F,'Each Gender Events'!$A8,'Official Medal Table'!$C:$C,'Each Gender Events'!V$1,'Official Medal Table'!$E:$E,'Each Gender Events'!V$2)*'Medal values'!$B$1
+ COUNTIFS('Official Medal Table'!$G:$G,'Each Gender Events'!$A8,'Official Medal Table'!$C:$C,'Each Gender Events'!V$1,'Official Medal Table'!$E:$E,'Each Gender Events'!V$2)*'Medal values'!$B$2
+ COUNTIFS('Official Medal Table'!$H:$H,'Each Gender Events'!$A8,'Official Medal Table'!$C:$C,'Each Gender Events'!V$1,'Official Medal Table'!$E:$E,'Each Gender Events'!V$2)*'Medal values'!$B$3
+ COUNTIFS('Official Medal Table'!$I:$I,'Each Gender Events'!$A8,'Official Medal Table'!$C:$C,'Each Gender Events'!V$1,'Official Medal Table'!$E:$E,'Each Gender Events'!V$2)*'Medal values'!$B$3
+ COUNTIFS('Official Medal Table'!$F:$F,'Each Gender Events'!$A8,'Official Medal Table'!$C:$C,'Each Gender Events'!V$1,'Official Medal Table'!$E:$E,"Mixed")*'Medal values'!$B$1/2
+ COUNTIFS('Official Medal Table'!$G:$G,'Each Gender Events'!$A8,'Official Medal Table'!$C:$C,'Each Gender Events'!V$1,'Official Medal Table'!$E:$E,"Mixed")*'Medal values'!$B$2/2
+ COUNTIFS('Official Medal Table'!$H:$H,'Each Gender Events'!$A8,'Official Medal Table'!$C:$C,'Each Gender Events'!V$1,'Official Medal Table'!$E:$E,"Mixed")*'Medal values'!$B$3/2
+ COUNTIFS('Official Medal Table'!$I:$I,'Each Gender Events'!$A8,'Official Medal Table'!$C:$C,'Each Gender Events'!V$1,'Official Medal Table'!$E:$E,"Mixed")*'Medal values'!$B$3/2</f>
        <v>1</v>
      </c>
      <c r="W8">
        <f>COUNTIFS('Official Medal Table'!$F:$F,'Each Gender Events'!$A8,'Official Medal Table'!$C:$C,'Each Gender Events'!W$1,'Official Medal Table'!$E:$E,'Each Gender Events'!W$2)*'Medal values'!$B$1
+ COUNTIFS('Official Medal Table'!$G:$G,'Each Gender Events'!$A8,'Official Medal Table'!$C:$C,'Each Gender Events'!W$1,'Official Medal Table'!$E:$E,'Each Gender Events'!W$2)*'Medal values'!$B$2
+ COUNTIFS('Official Medal Table'!$H:$H,'Each Gender Events'!$A8,'Official Medal Table'!$C:$C,'Each Gender Events'!W$1,'Official Medal Table'!$E:$E,'Each Gender Events'!W$2)*'Medal values'!$B$3
+ COUNTIFS('Official Medal Table'!$I:$I,'Each Gender Events'!$A8,'Official Medal Table'!$C:$C,'Each Gender Events'!W$1,'Official Medal Table'!$E:$E,'Each Gender Events'!W$2)*'Medal values'!$B$3
+ COUNTIFS('Official Medal Table'!$F:$F,'Each Gender Events'!$A8,'Official Medal Table'!$C:$C,'Each Gender Events'!W$1,'Official Medal Table'!$E:$E,"Mixed")*'Medal values'!$B$1/2
+ COUNTIFS('Official Medal Table'!$G:$G,'Each Gender Events'!$A8,'Official Medal Table'!$C:$C,'Each Gender Events'!W$1,'Official Medal Table'!$E:$E,"Mixed")*'Medal values'!$B$2/2
+ COUNTIFS('Official Medal Table'!$H:$H,'Each Gender Events'!$A8,'Official Medal Table'!$C:$C,'Each Gender Events'!W$1,'Official Medal Table'!$E:$E,"Mixed")*'Medal values'!$B$3/2
+ COUNTIFS('Official Medal Table'!$I:$I,'Each Gender Events'!$A8,'Official Medal Table'!$C:$C,'Each Gender Events'!W$1,'Official Medal Table'!$E:$E,"Mixed")*'Medal values'!$B$3/2</f>
        <v>0</v>
      </c>
      <c r="X8">
        <f>COUNTIFS('Official Medal Table'!$F:$F,'Each Gender Events'!$A8,'Official Medal Table'!$C:$C,'Each Gender Events'!X$1,'Official Medal Table'!$E:$E,'Each Gender Events'!X$2)*'Medal values'!$B$1
+ COUNTIFS('Official Medal Table'!$G:$G,'Each Gender Events'!$A8,'Official Medal Table'!$C:$C,'Each Gender Events'!X$1,'Official Medal Table'!$E:$E,'Each Gender Events'!X$2)*'Medal values'!$B$2
+ COUNTIFS('Official Medal Table'!$H:$H,'Each Gender Events'!$A8,'Official Medal Table'!$C:$C,'Each Gender Events'!X$1,'Official Medal Table'!$E:$E,'Each Gender Events'!X$2)*'Medal values'!$B$3
+ COUNTIFS('Official Medal Table'!$I:$I,'Each Gender Events'!$A8,'Official Medal Table'!$C:$C,'Each Gender Events'!X$1,'Official Medal Table'!$E:$E,'Each Gender Events'!X$2)*'Medal values'!$B$3
+ COUNTIFS('Official Medal Table'!$F:$F,'Each Gender Events'!$A8,'Official Medal Table'!$C:$C,'Each Gender Events'!X$1,'Official Medal Table'!$E:$E,"Mixed")*'Medal values'!$B$1/2
+ COUNTIFS('Official Medal Table'!$G:$G,'Each Gender Events'!$A8,'Official Medal Table'!$C:$C,'Each Gender Events'!X$1,'Official Medal Table'!$E:$E,"Mixed")*'Medal values'!$B$2/2
+ COUNTIFS('Official Medal Table'!$H:$H,'Each Gender Events'!$A8,'Official Medal Table'!$C:$C,'Each Gender Events'!X$1,'Official Medal Table'!$E:$E,"Mixed")*'Medal values'!$B$3/2
+ COUNTIFS('Official Medal Table'!$I:$I,'Each Gender Events'!$A8,'Official Medal Table'!$C:$C,'Each Gender Events'!X$1,'Official Medal Table'!$E:$E,"Mixed")*'Medal values'!$B$3/2</f>
        <v>0</v>
      </c>
      <c r="Y8">
        <f>COUNTIFS('Official Medal Table'!$F:$F,'Each Gender Events'!$A8,'Official Medal Table'!$C:$C,'Each Gender Events'!Y$1,'Official Medal Table'!$E:$E,'Each Gender Events'!Y$2)*'Medal values'!$B$1
+ COUNTIFS('Official Medal Table'!$G:$G,'Each Gender Events'!$A8,'Official Medal Table'!$C:$C,'Each Gender Events'!Y$1,'Official Medal Table'!$E:$E,'Each Gender Events'!Y$2)*'Medal values'!$B$2
+ COUNTIFS('Official Medal Table'!$H:$H,'Each Gender Events'!$A8,'Official Medal Table'!$C:$C,'Each Gender Events'!Y$1,'Official Medal Table'!$E:$E,'Each Gender Events'!Y$2)*'Medal values'!$B$3
+ COUNTIFS('Official Medal Table'!$I:$I,'Each Gender Events'!$A8,'Official Medal Table'!$C:$C,'Each Gender Events'!Y$1,'Official Medal Table'!$E:$E,'Each Gender Events'!Y$2)*'Medal values'!$B$3
+ COUNTIFS('Official Medal Table'!$F:$F,'Each Gender Events'!$A8,'Official Medal Table'!$C:$C,'Each Gender Events'!Y$1,'Official Medal Table'!$E:$E,"Mixed")*'Medal values'!$B$1/2
+ COUNTIFS('Official Medal Table'!$G:$G,'Each Gender Events'!$A8,'Official Medal Table'!$C:$C,'Each Gender Events'!Y$1,'Official Medal Table'!$E:$E,"Mixed")*'Medal values'!$B$2/2
+ COUNTIFS('Official Medal Table'!$H:$H,'Each Gender Events'!$A8,'Official Medal Table'!$C:$C,'Each Gender Events'!Y$1,'Official Medal Table'!$E:$E,"Mixed")*'Medal values'!$B$3/2
+ COUNTIFS('Official Medal Table'!$I:$I,'Each Gender Events'!$A8,'Official Medal Table'!$C:$C,'Each Gender Events'!Y$1,'Official Medal Table'!$E:$E,"Mixed")*'Medal values'!$B$3/2</f>
        <v>0</v>
      </c>
      <c r="Z8">
        <f>COUNTIFS('Official Medal Table'!$F:$F,'Each Gender Events'!$A8,'Official Medal Table'!$C:$C,'Each Gender Events'!Z$1,'Official Medal Table'!$E:$E,'Each Gender Events'!Z$2)*'Medal values'!$B$1
+ COUNTIFS('Official Medal Table'!$G:$G,'Each Gender Events'!$A8,'Official Medal Table'!$C:$C,'Each Gender Events'!Z$1,'Official Medal Table'!$E:$E,'Each Gender Events'!Z$2)*'Medal values'!$B$2
+ COUNTIFS('Official Medal Table'!$H:$H,'Each Gender Events'!$A8,'Official Medal Table'!$C:$C,'Each Gender Events'!Z$1,'Official Medal Table'!$E:$E,'Each Gender Events'!Z$2)*'Medal values'!$B$3
+ COUNTIFS('Official Medal Table'!$I:$I,'Each Gender Events'!$A8,'Official Medal Table'!$C:$C,'Each Gender Events'!Z$1,'Official Medal Table'!$E:$E,'Each Gender Events'!Z$2)*'Medal values'!$B$3
+ COUNTIFS('Official Medal Table'!$F:$F,'Each Gender Events'!$A8,'Official Medal Table'!$C:$C,'Each Gender Events'!Z$1,'Official Medal Table'!$E:$E,"Mixed")*'Medal values'!$B$1/2
+ COUNTIFS('Official Medal Table'!$G:$G,'Each Gender Events'!$A8,'Official Medal Table'!$C:$C,'Each Gender Events'!Z$1,'Official Medal Table'!$E:$E,"Mixed")*'Medal values'!$B$2/2
+ COUNTIFS('Official Medal Table'!$H:$H,'Each Gender Events'!$A8,'Official Medal Table'!$C:$C,'Each Gender Events'!Z$1,'Official Medal Table'!$E:$E,"Mixed")*'Medal values'!$B$3/2
+ COUNTIFS('Official Medal Table'!$I:$I,'Each Gender Events'!$A8,'Official Medal Table'!$C:$C,'Each Gender Events'!Z$1,'Official Medal Table'!$E:$E,"Mixed")*'Medal values'!$B$3/2</f>
        <v>3.0009999999999999</v>
      </c>
      <c r="AA8">
        <f>COUNTIFS('Official Medal Table'!$F:$F,'Each Gender Events'!$A8,'Official Medal Table'!$C:$C,'Each Gender Events'!AA$1,'Official Medal Table'!$E:$E,'Each Gender Events'!AA$2)*'Medal values'!$B$1
+ COUNTIFS('Official Medal Table'!$G:$G,'Each Gender Events'!$A8,'Official Medal Table'!$C:$C,'Each Gender Events'!AA$1,'Official Medal Table'!$E:$E,'Each Gender Events'!AA$2)*'Medal values'!$B$2
+ COUNTIFS('Official Medal Table'!$H:$H,'Each Gender Events'!$A8,'Official Medal Table'!$C:$C,'Each Gender Events'!AA$1,'Official Medal Table'!$E:$E,'Each Gender Events'!AA$2)*'Medal values'!$B$3
+ COUNTIFS('Official Medal Table'!$I:$I,'Each Gender Events'!$A8,'Official Medal Table'!$C:$C,'Each Gender Events'!AA$1,'Official Medal Table'!$E:$E,'Each Gender Events'!AA$2)*'Medal values'!$B$3
+ COUNTIFS('Official Medal Table'!$F:$F,'Each Gender Events'!$A8,'Official Medal Table'!$C:$C,'Each Gender Events'!AA$1,'Official Medal Table'!$E:$E,"Mixed")*'Medal values'!$B$1/2
+ COUNTIFS('Official Medal Table'!$G:$G,'Each Gender Events'!$A8,'Official Medal Table'!$C:$C,'Each Gender Events'!AA$1,'Official Medal Table'!$E:$E,"Mixed")*'Medal values'!$B$2/2
+ COUNTIFS('Official Medal Table'!$H:$H,'Each Gender Events'!$A8,'Official Medal Table'!$C:$C,'Each Gender Events'!AA$1,'Official Medal Table'!$E:$E,"Mixed")*'Medal values'!$B$3/2
+ COUNTIFS('Official Medal Table'!$I:$I,'Each Gender Events'!$A8,'Official Medal Table'!$C:$C,'Each Gender Events'!AA$1,'Official Medal Table'!$E:$E,"Mixed")*'Medal values'!$B$3/2</f>
        <v>3.0009999999999999</v>
      </c>
      <c r="AB8">
        <f>COUNTIFS('Official Medal Table'!$F:$F,'Each Gender Events'!$A8,'Official Medal Table'!$C:$C,'Each Gender Events'!AB$1,'Official Medal Table'!$E:$E,'Each Gender Events'!AB$2)*'Medal values'!$B$1
+ COUNTIFS('Official Medal Table'!$G:$G,'Each Gender Events'!$A8,'Official Medal Table'!$C:$C,'Each Gender Events'!AB$1,'Official Medal Table'!$E:$E,'Each Gender Events'!AB$2)*'Medal values'!$B$2
+ COUNTIFS('Official Medal Table'!$H:$H,'Each Gender Events'!$A8,'Official Medal Table'!$C:$C,'Each Gender Events'!AB$1,'Official Medal Table'!$E:$E,'Each Gender Events'!AB$2)*'Medal values'!$B$3
+ COUNTIFS('Official Medal Table'!$I:$I,'Each Gender Events'!$A8,'Official Medal Table'!$C:$C,'Each Gender Events'!AB$1,'Official Medal Table'!$E:$E,'Each Gender Events'!AB$2)*'Medal values'!$B$3
+ COUNTIFS('Official Medal Table'!$F:$F,'Each Gender Events'!$A8,'Official Medal Table'!$C:$C,'Each Gender Events'!AB$1,'Official Medal Table'!$E:$E,"Mixed")*'Medal values'!$B$1/2
+ COUNTIFS('Official Medal Table'!$G:$G,'Each Gender Events'!$A8,'Official Medal Table'!$C:$C,'Each Gender Events'!AB$1,'Official Medal Table'!$E:$E,"Mixed")*'Medal values'!$B$2/2
+ COUNTIFS('Official Medal Table'!$H:$H,'Each Gender Events'!$A8,'Official Medal Table'!$C:$C,'Each Gender Events'!AB$1,'Official Medal Table'!$E:$E,"Mixed")*'Medal values'!$B$3/2
+ COUNTIFS('Official Medal Table'!$I:$I,'Each Gender Events'!$A8,'Official Medal Table'!$C:$C,'Each Gender Events'!AB$1,'Official Medal Table'!$E:$E,"Mixed")*'Medal values'!$B$3/2</f>
        <v>3.0009999999999999</v>
      </c>
      <c r="AC8">
        <f>COUNTIFS('Official Medal Table'!$F:$F,'Each Gender Events'!$A8,'Official Medal Table'!$C:$C,'Each Gender Events'!AC$1,'Official Medal Table'!$E:$E,'Each Gender Events'!AC$2)*'Medal values'!$B$1
+ COUNTIFS('Official Medal Table'!$G:$G,'Each Gender Events'!$A8,'Official Medal Table'!$C:$C,'Each Gender Events'!AC$1,'Official Medal Table'!$E:$E,'Each Gender Events'!AC$2)*'Medal values'!$B$2
+ COUNTIFS('Official Medal Table'!$H:$H,'Each Gender Events'!$A8,'Official Medal Table'!$C:$C,'Each Gender Events'!AC$1,'Official Medal Table'!$E:$E,'Each Gender Events'!AC$2)*'Medal values'!$B$3
+ COUNTIFS('Official Medal Table'!$I:$I,'Each Gender Events'!$A8,'Official Medal Table'!$C:$C,'Each Gender Events'!AC$1,'Official Medal Table'!$E:$E,'Each Gender Events'!AC$2)*'Medal values'!$B$3
+ COUNTIFS('Official Medal Table'!$F:$F,'Each Gender Events'!$A8,'Official Medal Table'!$C:$C,'Each Gender Events'!AC$1,'Official Medal Table'!$E:$E,"Mixed")*'Medal values'!$B$1/2
+ COUNTIFS('Official Medal Table'!$G:$G,'Each Gender Events'!$A8,'Official Medal Table'!$C:$C,'Each Gender Events'!AC$1,'Official Medal Table'!$E:$E,"Mixed")*'Medal values'!$B$2/2
+ COUNTIFS('Official Medal Table'!$H:$H,'Each Gender Events'!$A8,'Official Medal Table'!$C:$C,'Each Gender Events'!AC$1,'Official Medal Table'!$E:$E,"Mixed")*'Medal values'!$B$3/2
+ COUNTIFS('Official Medal Table'!$I:$I,'Each Gender Events'!$A8,'Official Medal Table'!$C:$C,'Each Gender Events'!AC$1,'Official Medal Table'!$E:$E,"Mixed")*'Medal values'!$B$3/2</f>
        <v>0</v>
      </c>
      <c r="AD8">
        <f>COUNTIFS('Official Medal Table'!$F:$F,'Each Gender Events'!$A8,'Official Medal Table'!$C:$C,'Each Gender Events'!AD$1,'Official Medal Table'!$E:$E,'Each Gender Events'!AD$2)*'Medal values'!$B$1
+ COUNTIFS('Official Medal Table'!$G:$G,'Each Gender Events'!$A8,'Official Medal Table'!$C:$C,'Each Gender Events'!AD$1,'Official Medal Table'!$E:$E,'Each Gender Events'!AD$2)*'Medal values'!$B$2
+ COUNTIFS('Official Medal Table'!$H:$H,'Each Gender Events'!$A8,'Official Medal Table'!$C:$C,'Each Gender Events'!AD$1,'Official Medal Table'!$E:$E,'Each Gender Events'!AD$2)*'Medal values'!$B$3
+ COUNTIFS('Official Medal Table'!$I:$I,'Each Gender Events'!$A8,'Official Medal Table'!$C:$C,'Each Gender Events'!AD$1,'Official Medal Table'!$E:$E,'Each Gender Events'!AD$2)*'Medal values'!$B$3
+ COUNTIFS('Official Medal Table'!$F:$F,'Each Gender Events'!$A8,'Official Medal Table'!$C:$C,'Each Gender Events'!AD$1,'Official Medal Table'!$E:$E,"Mixed")*'Medal values'!$B$1/2
+ COUNTIFS('Official Medal Table'!$G:$G,'Each Gender Events'!$A8,'Official Medal Table'!$C:$C,'Each Gender Events'!AD$1,'Official Medal Table'!$E:$E,"Mixed")*'Medal values'!$B$2/2
+ COUNTIFS('Official Medal Table'!$H:$H,'Each Gender Events'!$A8,'Official Medal Table'!$C:$C,'Each Gender Events'!AD$1,'Official Medal Table'!$E:$E,"Mixed")*'Medal values'!$B$3/2
+ COUNTIFS('Official Medal Table'!$I:$I,'Each Gender Events'!$A8,'Official Medal Table'!$C:$C,'Each Gender Events'!AD$1,'Official Medal Table'!$E:$E,"Mixed")*'Medal values'!$B$3/2</f>
        <v>0</v>
      </c>
      <c r="AE8">
        <f>COUNTIFS('Official Medal Table'!$F:$F,'Each Gender Events'!$A8,'Official Medal Table'!$C:$C,'Each Gender Events'!AE$1,'Official Medal Table'!$E:$E,'Each Gender Events'!AE$2)*'Medal values'!$B$1
+ COUNTIFS('Official Medal Table'!$G:$G,'Each Gender Events'!$A8,'Official Medal Table'!$C:$C,'Each Gender Events'!AE$1,'Official Medal Table'!$E:$E,'Each Gender Events'!AE$2)*'Medal values'!$B$2
+ COUNTIFS('Official Medal Table'!$H:$H,'Each Gender Events'!$A8,'Official Medal Table'!$C:$C,'Each Gender Events'!AE$1,'Official Medal Table'!$E:$E,'Each Gender Events'!AE$2)*'Medal values'!$B$3
+ COUNTIFS('Official Medal Table'!$I:$I,'Each Gender Events'!$A8,'Official Medal Table'!$C:$C,'Each Gender Events'!AE$1,'Official Medal Table'!$E:$E,'Each Gender Events'!AE$2)*'Medal values'!$B$3
+ COUNTIFS('Official Medal Table'!$F:$F,'Each Gender Events'!$A8,'Official Medal Table'!$C:$C,'Each Gender Events'!AE$1,'Official Medal Table'!$E:$E,"Mixed")*'Medal values'!$B$1/2
+ COUNTIFS('Official Medal Table'!$G:$G,'Each Gender Events'!$A8,'Official Medal Table'!$C:$C,'Each Gender Events'!AE$1,'Official Medal Table'!$E:$E,"Mixed")*'Medal values'!$B$2/2
+ COUNTIFS('Official Medal Table'!$H:$H,'Each Gender Events'!$A8,'Official Medal Table'!$C:$C,'Each Gender Events'!AE$1,'Official Medal Table'!$E:$E,"Mixed")*'Medal values'!$B$3/2
+ COUNTIFS('Official Medal Table'!$I:$I,'Each Gender Events'!$A8,'Official Medal Table'!$C:$C,'Each Gender Events'!AE$1,'Official Medal Table'!$E:$E,"Mixed")*'Medal values'!$B$3/2</f>
        <v>0</v>
      </c>
      <c r="AF8">
        <f>COUNTIFS('Official Medal Table'!$F:$F,'Each Gender Events'!$A8,'Official Medal Table'!$C:$C,'Each Gender Events'!AF$1,'Official Medal Table'!$E:$E,'Each Gender Events'!AF$2)*'Medal values'!$B$1
+ COUNTIFS('Official Medal Table'!$G:$G,'Each Gender Events'!$A8,'Official Medal Table'!$C:$C,'Each Gender Events'!AF$1,'Official Medal Table'!$E:$E,'Each Gender Events'!AF$2)*'Medal values'!$B$2
+ COUNTIFS('Official Medal Table'!$H:$H,'Each Gender Events'!$A8,'Official Medal Table'!$C:$C,'Each Gender Events'!AF$1,'Official Medal Table'!$E:$E,'Each Gender Events'!AF$2)*'Medal values'!$B$3
+ COUNTIFS('Official Medal Table'!$I:$I,'Each Gender Events'!$A8,'Official Medal Table'!$C:$C,'Each Gender Events'!AF$1,'Official Medal Table'!$E:$E,'Each Gender Events'!AF$2)*'Medal values'!$B$3
+ COUNTIFS('Official Medal Table'!$F:$F,'Each Gender Events'!$A8,'Official Medal Table'!$C:$C,'Each Gender Events'!AF$1,'Official Medal Table'!$E:$E,"Mixed")*'Medal values'!$B$1/2
+ COUNTIFS('Official Medal Table'!$G:$G,'Each Gender Events'!$A8,'Official Medal Table'!$C:$C,'Each Gender Events'!AF$1,'Official Medal Table'!$E:$E,"Mixed")*'Medal values'!$B$2/2
+ COUNTIFS('Official Medal Table'!$H:$H,'Each Gender Events'!$A8,'Official Medal Table'!$C:$C,'Each Gender Events'!AF$1,'Official Medal Table'!$E:$E,"Mixed")*'Medal values'!$B$3/2
+ COUNTIFS('Official Medal Table'!$I:$I,'Each Gender Events'!$A8,'Official Medal Table'!$C:$C,'Each Gender Events'!AF$1,'Official Medal Table'!$E:$E,"Mixed")*'Medal values'!$B$3/2</f>
        <v>0</v>
      </c>
      <c r="AG8">
        <f>COUNTIFS('Official Medal Table'!$F:$F,'Each Gender Events'!$A8,'Official Medal Table'!$C:$C,'Each Gender Events'!AG$1,'Official Medal Table'!$E:$E,'Each Gender Events'!AG$2)*'Medal values'!$B$1
+ COUNTIFS('Official Medal Table'!$G:$G,'Each Gender Events'!$A8,'Official Medal Table'!$C:$C,'Each Gender Events'!AG$1,'Official Medal Table'!$E:$E,'Each Gender Events'!AG$2)*'Medal values'!$B$2
+ COUNTIFS('Official Medal Table'!$H:$H,'Each Gender Events'!$A8,'Official Medal Table'!$C:$C,'Each Gender Events'!AG$1,'Official Medal Table'!$E:$E,'Each Gender Events'!AG$2)*'Medal values'!$B$3
+ COUNTIFS('Official Medal Table'!$I:$I,'Each Gender Events'!$A8,'Official Medal Table'!$C:$C,'Each Gender Events'!AG$1,'Official Medal Table'!$E:$E,'Each Gender Events'!AG$2)*'Medal values'!$B$3
+ COUNTIFS('Official Medal Table'!$F:$F,'Each Gender Events'!$A8,'Official Medal Table'!$C:$C,'Each Gender Events'!AG$1,'Official Medal Table'!$E:$E,"Mixed")*'Medal values'!$B$1/2
+ COUNTIFS('Official Medal Table'!$G:$G,'Each Gender Events'!$A8,'Official Medal Table'!$C:$C,'Each Gender Events'!AG$1,'Official Medal Table'!$E:$E,"Mixed")*'Medal values'!$B$2/2
+ COUNTIFS('Official Medal Table'!$H:$H,'Each Gender Events'!$A8,'Official Medal Table'!$C:$C,'Each Gender Events'!AG$1,'Official Medal Table'!$E:$E,"Mixed")*'Medal values'!$B$3/2
+ COUNTIFS('Official Medal Table'!$I:$I,'Each Gender Events'!$A8,'Official Medal Table'!$C:$C,'Each Gender Events'!AG$1,'Official Medal Table'!$E:$E,"Mixed")*'Medal values'!$B$3/2</f>
        <v>0</v>
      </c>
      <c r="AH8">
        <f>COUNTIFS('Official Medal Table'!$F:$F,'Each Gender Events'!$A8,'Official Medal Table'!$C:$C,'Each Gender Events'!AH$1,'Official Medal Table'!$E:$E,'Each Gender Events'!AH$2)*'Medal values'!$B$1
+ COUNTIFS('Official Medal Table'!$G:$G,'Each Gender Events'!$A8,'Official Medal Table'!$C:$C,'Each Gender Events'!AH$1,'Official Medal Table'!$E:$E,'Each Gender Events'!AH$2)*'Medal values'!$B$2
+ COUNTIFS('Official Medal Table'!$H:$H,'Each Gender Events'!$A8,'Official Medal Table'!$C:$C,'Each Gender Events'!AH$1,'Official Medal Table'!$E:$E,'Each Gender Events'!AH$2)*'Medal values'!$B$3
+ COUNTIFS('Official Medal Table'!$I:$I,'Each Gender Events'!$A8,'Official Medal Table'!$C:$C,'Each Gender Events'!AH$1,'Official Medal Table'!$E:$E,'Each Gender Events'!AH$2)*'Medal values'!$B$3
+ COUNTIFS('Official Medal Table'!$F:$F,'Each Gender Events'!$A8,'Official Medal Table'!$C:$C,'Each Gender Events'!AH$1,'Official Medal Table'!$E:$E,"Mixed")*'Medal values'!$B$1/2
+ COUNTIFS('Official Medal Table'!$G:$G,'Each Gender Events'!$A8,'Official Medal Table'!$C:$C,'Each Gender Events'!AH$1,'Official Medal Table'!$E:$E,"Mixed")*'Medal values'!$B$2/2
+ COUNTIFS('Official Medal Table'!$H:$H,'Each Gender Events'!$A8,'Official Medal Table'!$C:$C,'Each Gender Events'!AH$1,'Official Medal Table'!$E:$E,"Mixed")*'Medal values'!$B$3/2
+ COUNTIFS('Official Medal Table'!$I:$I,'Each Gender Events'!$A8,'Official Medal Table'!$C:$C,'Each Gender Events'!AH$1,'Official Medal Table'!$E:$E,"Mixed")*'Medal values'!$B$3/2</f>
        <v>0</v>
      </c>
      <c r="AI8">
        <f>COUNTIFS('Official Medal Table'!$F:$F,'Each Gender Events'!$A8,'Official Medal Table'!$C:$C,'Each Gender Events'!AI$1,'Official Medal Table'!$E:$E,'Each Gender Events'!AI$2)*'Medal values'!$B$1
+ COUNTIFS('Official Medal Table'!$G:$G,'Each Gender Events'!$A8,'Official Medal Table'!$C:$C,'Each Gender Events'!AI$1,'Official Medal Table'!$E:$E,'Each Gender Events'!AI$2)*'Medal values'!$B$2
+ COUNTIFS('Official Medal Table'!$H:$H,'Each Gender Events'!$A8,'Official Medal Table'!$C:$C,'Each Gender Events'!AI$1,'Official Medal Table'!$E:$E,'Each Gender Events'!AI$2)*'Medal values'!$B$3
+ COUNTIFS('Official Medal Table'!$I:$I,'Each Gender Events'!$A8,'Official Medal Table'!$C:$C,'Each Gender Events'!AI$1,'Official Medal Table'!$E:$E,'Each Gender Events'!AI$2)*'Medal values'!$B$3
+ COUNTIFS('Official Medal Table'!$F:$F,'Each Gender Events'!$A8,'Official Medal Table'!$C:$C,'Each Gender Events'!AI$1,'Official Medal Table'!$E:$E,"Mixed")*'Medal values'!$B$1/2
+ COUNTIFS('Official Medal Table'!$G:$G,'Each Gender Events'!$A8,'Official Medal Table'!$C:$C,'Each Gender Events'!AI$1,'Official Medal Table'!$E:$E,"Mixed")*'Medal values'!$B$2/2
+ COUNTIFS('Official Medal Table'!$H:$H,'Each Gender Events'!$A8,'Official Medal Table'!$C:$C,'Each Gender Events'!AI$1,'Official Medal Table'!$E:$E,"Mixed")*'Medal values'!$B$3/2
+ COUNTIFS('Official Medal Table'!$I:$I,'Each Gender Events'!$A8,'Official Medal Table'!$C:$C,'Each Gender Events'!AI$1,'Official Medal Table'!$E:$E,"Mixed")*'Medal values'!$B$3/2</f>
        <v>0</v>
      </c>
      <c r="AJ8">
        <f>COUNTIFS('Official Medal Table'!$F:$F,'Each Gender Events'!$A8,'Official Medal Table'!$C:$C,'Each Gender Events'!AJ$1,'Official Medal Table'!$E:$E,'Each Gender Events'!AJ$2)*'Medal values'!$B$1
+ COUNTIFS('Official Medal Table'!$G:$G,'Each Gender Events'!$A8,'Official Medal Table'!$C:$C,'Each Gender Events'!AJ$1,'Official Medal Table'!$E:$E,'Each Gender Events'!AJ$2)*'Medal values'!$B$2
+ COUNTIFS('Official Medal Table'!$H:$H,'Each Gender Events'!$A8,'Official Medal Table'!$C:$C,'Each Gender Events'!AJ$1,'Official Medal Table'!$E:$E,'Each Gender Events'!AJ$2)*'Medal values'!$B$3
+ COUNTIFS('Official Medal Table'!$I:$I,'Each Gender Events'!$A8,'Official Medal Table'!$C:$C,'Each Gender Events'!AJ$1,'Official Medal Table'!$E:$E,'Each Gender Events'!AJ$2)*'Medal values'!$B$3
+ COUNTIFS('Official Medal Table'!$F:$F,'Each Gender Events'!$A8,'Official Medal Table'!$C:$C,'Each Gender Events'!AJ$1,'Official Medal Table'!$E:$E,"Mixed")*'Medal values'!$B$1/2
+ COUNTIFS('Official Medal Table'!$G:$G,'Each Gender Events'!$A8,'Official Medal Table'!$C:$C,'Each Gender Events'!AJ$1,'Official Medal Table'!$E:$E,"Mixed")*'Medal values'!$B$2/2
+ COUNTIFS('Official Medal Table'!$H:$H,'Each Gender Events'!$A8,'Official Medal Table'!$C:$C,'Each Gender Events'!AJ$1,'Official Medal Table'!$E:$E,"Mixed")*'Medal values'!$B$3/2
+ COUNTIFS('Official Medal Table'!$I:$I,'Each Gender Events'!$A8,'Official Medal Table'!$C:$C,'Each Gender Events'!AJ$1,'Official Medal Table'!$E:$E,"Mixed")*'Medal values'!$B$3/2</f>
        <v>0</v>
      </c>
      <c r="AK8">
        <f>COUNTIFS('Official Medal Table'!$F:$F,'Each Gender Events'!$A8,'Official Medal Table'!$C:$C,'Each Gender Events'!AK$1,'Official Medal Table'!$E:$E,'Each Gender Events'!AK$2)*'Medal values'!$B$1
+ COUNTIFS('Official Medal Table'!$G:$G,'Each Gender Events'!$A8,'Official Medal Table'!$C:$C,'Each Gender Events'!AK$1,'Official Medal Table'!$E:$E,'Each Gender Events'!AK$2)*'Medal values'!$B$2
+ COUNTIFS('Official Medal Table'!$H:$H,'Each Gender Events'!$A8,'Official Medal Table'!$C:$C,'Each Gender Events'!AK$1,'Official Medal Table'!$E:$E,'Each Gender Events'!AK$2)*'Medal values'!$B$3
+ COUNTIFS('Official Medal Table'!$I:$I,'Each Gender Events'!$A8,'Official Medal Table'!$C:$C,'Each Gender Events'!AK$1,'Official Medal Table'!$E:$E,'Each Gender Events'!AK$2)*'Medal values'!$B$3
+ COUNTIFS('Official Medal Table'!$F:$F,'Each Gender Events'!$A8,'Official Medal Table'!$C:$C,'Each Gender Events'!AK$1,'Official Medal Table'!$E:$E,"Mixed")*'Medal values'!$B$1/2
+ COUNTIFS('Official Medal Table'!$G:$G,'Each Gender Events'!$A8,'Official Medal Table'!$C:$C,'Each Gender Events'!AK$1,'Official Medal Table'!$E:$E,"Mixed")*'Medal values'!$B$2/2
+ COUNTIFS('Official Medal Table'!$H:$H,'Each Gender Events'!$A8,'Official Medal Table'!$C:$C,'Each Gender Events'!AK$1,'Official Medal Table'!$E:$E,"Mixed")*'Medal values'!$B$3/2
+ COUNTIFS('Official Medal Table'!$I:$I,'Each Gender Events'!$A8,'Official Medal Table'!$C:$C,'Each Gender Events'!AK$1,'Official Medal Table'!$E:$E,"Mixed")*'Medal values'!$B$3/2</f>
        <v>0</v>
      </c>
      <c r="AL8">
        <f>COUNTIFS('Official Medal Table'!$F:$F,'Each Gender Events'!$A8,'Official Medal Table'!$C:$C,'Each Gender Events'!AL$1,'Official Medal Table'!$E:$E,'Each Gender Events'!AL$2)*'Medal values'!$B$1
+ COUNTIFS('Official Medal Table'!$G:$G,'Each Gender Events'!$A8,'Official Medal Table'!$C:$C,'Each Gender Events'!AL$1,'Official Medal Table'!$E:$E,'Each Gender Events'!AL$2)*'Medal values'!$B$2
+ COUNTIFS('Official Medal Table'!$H:$H,'Each Gender Events'!$A8,'Official Medal Table'!$C:$C,'Each Gender Events'!AL$1,'Official Medal Table'!$E:$E,'Each Gender Events'!AL$2)*'Medal values'!$B$3
+ COUNTIFS('Official Medal Table'!$I:$I,'Each Gender Events'!$A8,'Official Medal Table'!$C:$C,'Each Gender Events'!AL$1,'Official Medal Table'!$E:$E,'Each Gender Events'!AL$2)*'Medal values'!$B$3
+ COUNTIFS('Official Medal Table'!$F:$F,'Each Gender Events'!$A8,'Official Medal Table'!$C:$C,'Each Gender Events'!AL$1,'Official Medal Table'!$E:$E,"Mixed")*'Medal values'!$B$1/2
+ COUNTIFS('Official Medal Table'!$G:$G,'Each Gender Events'!$A8,'Official Medal Table'!$C:$C,'Each Gender Events'!AL$1,'Official Medal Table'!$E:$E,"Mixed")*'Medal values'!$B$2/2
+ COUNTIFS('Official Medal Table'!$H:$H,'Each Gender Events'!$A8,'Official Medal Table'!$C:$C,'Each Gender Events'!AL$1,'Official Medal Table'!$E:$E,"Mixed")*'Medal values'!$B$3/2
+ COUNTIFS('Official Medal Table'!$I:$I,'Each Gender Events'!$A8,'Official Medal Table'!$C:$C,'Each Gender Events'!AL$1,'Official Medal Table'!$E:$E,"Mixed")*'Medal values'!$B$3/2</f>
        <v>15.004000999999999</v>
      </c>
      <c r="AM8">
        <f>COUNTIFS('Official Medal Table'!$F:$F,'Each Gender Events'!$A8,'Official Medal Table'!$C:$C,'Each Gender Events'!AM$1,'Official Medal Table'!$E:$E,'Each Gender Events'!AM$2)*'Medal values'!$B$1
+ COUNTIFS('Official Medal Table'!$G:$G,'Each Gender Events'!$A8,'Official Medal Table'!$C:$C,'Each Gender Events'!AM$1,'Official Medal Table'!$E:$E,'Each Gender Events'!AM$2)*'Medal values'!$B$2
+ COUNTIFS('Official Medal Table'!$H:$H,'Each Gender Events'!$A8,'Official Medal Table'!$C:$C,'Each Gender Events'!AM$1,'Official Medal Table'!$E:$E,'Each Gender Events'!AM$2)*'Medal values'!$B$3
+ COUNTIFS('Official Medal Table'!$I:$I,'Each Gender Events'!$A8,'Official Medal Table'!$C:$C,'Each Gender Events'!AM$1,'Official Medal Table'!$E:$E,'Each Gender Events'!AM$2)*'Medal values'!$B$3
+ COUNTIFS('Official Medal Table'!$F:$F,'Each Gender Events'!$A8,'Official Medal Table'!$C:$C,'Each Gender Events'!AM$1,'Official Medal Table'!$E:$E,"Mixed")*'Medal values'!$B$1/2
+ COUNTIFS('Official Medal Table'!$G:$G,'Each Gender Events'!$A8,'Official Medal Table'!$C:$C,'Each Gender Events'!AM$1,'Official Medal Table'!$E:$E,"Mixed")*'Medal values'!$B$2/2
+ COUNTIFS('Official Medal Table'!$H:$H,'Each Gender Events'!$A8,'Official Medal Table'!$C:$C,'Each Gender Events'!AM$1,'Official Medal Table'!$E:$E,"Mixed")*'Medal values'!$B$3/2
+ COUNTIFS('Official Medal Table'!$I:$I,'Each Gender Events'!$A8,'Official Medal Table'!$C:$C,'Each Gender Events'!AM$1,'Official Medal Table'!$E:$E,"Mixed")*'Medal values'!$B$3/2</f>
        <v>14.004000999999999</v>
      </c>
      <c r="AN8">
        <f>COUNTIFS('Official Medal Table'!$F:$F,'Each Gender Events'!$A8,'Official Medal Table'!$C:$C,'Each Gender Events'!AN$1,'Official Medal Table'!$E:$E,'Each Gender Events'!AN$2)*'Medal values'!$B$1
+ COUNTIFS('Official Medal Table'!$G:$G,'Each Gender Events'!$A8,'Official Medal Table'!$C:$C,'Each Gender Events'!AN$1,'Official Medal Table'!$E:$E,'Each Gender Events'!AN$2)*'Medal values'!$B$2
+ COUNTIFS('Official Medal Table'!$H:$H,'Each Gender Events'!$A8,'Official Medal Table'!$C:$C,'Each Gender Events'!AN$1,'Official Medal Table'!$E:$E,'Each Gender Events'!AN$2)*'Medal values'!$B$3
+ COUNTIFS('Official Medal Table'!$I:$I,'Each Gender Events'!$A8,'Official Medal Table'!$C:$C,'Each Gender Events'!AN$1,'Official Medal Table'!$E:$E,'Each Gender Events'!AN$2)*'Medal values'!$B$3
+ COUNTIFS('Official Medal Table'!$F:$F,'Each Gender Events'!$A8,'Official Medal Table'!$C:$C,'Each Gender Events'!AN$1,'Official Medal Table'!$E:$E,"Mixed")*'Medal values'!$B$1/2
+ COUNTIFS('Official Medal Table'!$G:$G,'Each Gender Events'!$A8,'Official Medal Table'!$C:$C,'Each Gender Events'!AN$1,'Official Medal Table'!$E:$E,"Mixed")*'Medal values'!$B$2/2
+ COUNTIFS('Official Medal Table'!$H:$H,'Each Gender Events'!$A8,'Official Medal Table'!$C:$C,'Each Gender Events'!AN$1,'Official Medal Table'!$E:$E,"Mixed")*'Medal values'!$B$3/2
+ COUNTIFS('Official Medal Table'!$I:$I,'Each Gender Events'!$A8,'Official Medal Table'!$C:$C,'Each Gender Events'!AN$1,'Official Medal Table'!$E:$E,"Mixed")*'Medal values'!$B$3/2</f>
        <v>0</v>
      </c>
      <c r="AO8">
        <f>COUNTIFS('Official Medal Table'!$F:$F,'Each Gender Events'!$A8,'Official Medal Table'!$C:$C,'Each Gender Events'!AO$1,'Official Medal Table'!$E:$E,'Each Gender Events'!AO$2)*'Medal values'!$B$1
+ COUNTIFS('Official Medal Table'!$G:$G,'Each Gender Events'!$A8,'Official Medal Table'!$C:$C,'Each Gender Events'!AO$1,'Official Medal Table'!$E:$E,'Each Gender Events'!AO$2)*'Medal values'!$B$2
+ COUNTIFS('Official Medal Table'!$H:$H,'Each Gender Events'!$A8,'Official Medal Table'!$C:$C,'Each Gender Events'!AO$1,'Official Medal Table'!$E:$E,'Each Gender Events'!AO$2)*'Medal values'!$B$3
+ COUNTIFS('Official Medal Table'!$I:$I,'Each Gender Events'!$A8,'Official Medal Table'!$C:$C,'Each Gender Events'!AO$1,'Official Medal Table'!$E:$E,'Each Gender Events'!AO$2)*'Medal values'!$B$3
+ COUNTIFS('Official Medal Table'!$F:$F,'Each Gender Events'!$A8,'Official Medal Table'!$C:$C,'Each Gender Events'!AO$1,'Official Medal Table'!$E:$E,"Mixed")*'Medal values'!$B$1/2
+ COUNTIFS('Official Medal Table'!$G:$G,'Each Gender Events'!$A8,'Official Medal Table'!$C:$C,'Each Gender Events'!AO$1,'Official Medal Table'!$E:$E,"Mixed")*'Medal values'!$B$2/2
+ COUNTIFS('Official Medal Table'!$H:$H,'Each Gender Events'!$A8,'Official Medal Table'!$C:$C,'Each Gender Events'!AO$1,'Official Medal Table'!$E:$E,"Mixed")*'Medal values'!$B$3/2
+ COUNTIFS('Official Medal Table'!$I:$I,'Each Gender Events'!$A8,'Official Medal Table'!$C:$C,'Each Gender Events'!AO$1,'Official Medal Table'!$E:$E,"Mixed")*'Medal values'!$B$3/2</f>
        <v>0</v>
      </c>
      <c r="AP8">
        <f>COUNTIFS('Official Medal Table'!$F:$F,'Each Gender Events'!$A8,'Official Medal Table'!$C:$C,'Each Gender Events'!AP$1,'Official Medal Table'!$E:$E,'Each Gender Events'!AP$2)*'Medal values'!$B$1
+ COUNTIFS('Official Medal Table'!$G:$G,'Each Gender Events'!$A8,'Official Medal Table'!$C:$C,'Each Gender Events'!AP$1,'Official Medal Table'!$E:$E,'Each Gender Events'!AP$2)*'Medal values'!$B$2
+ COUNTIFS('Official Medal Table'!$H:$H,'Each Gender Events'!$A8,'Official Medal Table'!$C:$C,'Each Gender Events'!AP$1,'Official Medal Table'!$E:$E,'Each Gender Events'!AP$2)*'Medal values'!$B$3
+ COUNTIFS('Official Medal Table'!$I:$I,'Each Gender Events'!$A8,'Official Medal Table'!$C:$C,'Each Gender Events'!AP$1,'Official Medal Table'!$E:$E,'Each Gender Events'!AP$2)*'Medal values'!$B$3
+ COUNTIFS('Official Medal Table'!$F:$F,'Each Gender Events'!$A8,'Official Medal Table'!$C:$C,'Each Gender Events'!AP$1,'Official Medal Table'!$E:$E,"Mixed")*'Medal values'!$B$1/2
+ COUNTIFS('Official Medal Table'!$G:$G,'Each Gender Events'!$A8,'Official Medal Table'!$C:$C,'Each Gender Events'!AP$1,'Official Medal Table'!$E:$E,"Mixed")*'Medal values'!$B$2/2
+ COUNTIFS('Official Medal Table'!$H:$H,'Each Gender Events'!$A8,'Official Medal Table'!$C:$C,'Each Gender Events'!AP$1,'Official Medal Table'!$E:$E,"Mixed")*'Medal values'!$B$3/2
+ COUNTIFS('Official Medal Table'!$I:$I,'Each Gender Events'!$A8,'Official Medal Table'!$C:$C,'Each Gender Events'!AP$1,'Official Medal Table'!$E:$E,"Mixed")*'Medal values'!$B$3/2</f>
        <v>0</v>
      </c>
      <c r="AQ8">
        <f>COUNTIFS('Official Medal Table'!$F:$F,'Each Gender Events'!$A8,'Official Medal Table'!$C:$C,'Each Gender Events'!AQ$1,'Official Medal Table'!$E:$E,'Each Gender Events'!AQ$2)*'Medal values'!$B$1
+ COUNTIFS('Official Medal Table'!$G:$G,'Each Gender Events'!$A8,'Official Medal Table'!$C:$C,'Each Gender Events'!AQ$1,'Official Medal Table'!$E:$E,'Each Gender Events'!AQ$2)*'Medal values'!$B$2
+ COUNTIFS('Official Medal Table'!$H:$H,'Each Gender Events'!$A8,'Official Medal Table'!$C:$C,'Each Gender Events'!AQ$1,'Official Medal Table'!$E:$E,'Each Gender Events'!AQ$2)*'Medal values'!$B$3
+ COUNTIFS('Official Medal Table'!$I:$I,'Each Gender Events'!$A8,'Official Medal Table'!$C:$C,'Each Gender Events'!AQ$1,'Official Medal Table'!$E:$E,'Each Gender Events'!AQ$2)*'Medal values'!$B$3
+ COUNTIFS('Official Medal Table'!$F:$F,'Each Gender Events'!$A8,'Official Medal Table'!$C:$C,'Each Gender Events'!AQ$1,'Official Medal Table'!$E:$E,"Mixed")*'Medal values'!$B$1/2
+ COUNTIFS('Official Medal Table'!$G:$G,'Each Gender Events'!$A8,'Official Medal Table'!$C:$C,'Each Gender Events'!AQ$1,'Official Medal Table'!$E:$E,"Mixed")*'Medal values'!$B$2/2
+ COUNTIFS('Official Medal Table'!$H:$H,'Each Gender Events'!$A8,'Official Medal Table'!$C:$C,'Each Gender Events'!AQ$1,'Official Medal Table'!$E:$E,"Mixed")*'Medal values'!$B$3/2
+ COUNTIFS('Official Medal Table'!$I:$I,'Each Gender Events'!$A8,'Official Medal Table'!$C:$C,'Each Gender Events'!AQ$1,'Official Medal Table'!$E:$E,"Mixed")*'Medal values'!$B$3/2</f>
        <v>0</v>
      </c>
      <c r="AR8">
        <f>COUNTIFS('Official Medal Table'!$F:$F,'Each Gender Events'!$A8,'Official Medal Table'!$C:$C,'Each Gender Events'!AR$1,'Official Medal Table'!$E:$E,'Each Gender Events'!AR$2)*'Medal values'!$B$1
+ COUNTIFS('Official Medal Table'!$G:$G,'Each Gender Events'!$A8,'Official Medal Table'!$C:$C,'Each Gender Events'!AR$1,'Official Medal Table'!$E:$E,'Each Gender Events'!AR$2)*'Medal values'!$B$2
+ COUNTIFS('Official Medal Table'!$H:$H,'Each Gender Events'!$A8,'Official Medal Table'!$C:$C,'Each Gender Events'!AR$1,'Official Medal Table'!$E:$E,'Each Gender Events'!AR$2)*'Medal values'!$B$3
+ COUNTIFS('Official Medal Table'!$I:$I,'Each Gender Events'!$A8,'Official Medal Table'!$C:$C,'Each Gender Events'!AR$1,'Official Medal Table'!$E:$E,'Each Gender Events'!AR$2)*'Medal values'!$B$3
+ COUNTIFS('Official Medal Table'!$F:$F,'Each Gender Events'!$A8,'Official Medal Table'!$C:$C,'Each Gender Events'!AR$1,'Official Medal Table'!$E:$E,"Mixed")*'Medal values'!$B$1/2
+ COUNTIFS('Official Medal Table'!$G:$G,'Each Gender Events'!$A8,'Official Medal Table'!$C:$C,'Each Gender Events'!AR$1,'Official Medal Table'!$E:$E,"Mixed")*'Medal values'!$B$2/2
+ COUNTIFS('Official Medal Table'!$H:$H,'Each Gender Events'!$A8,'Official Medal Table'!$C:$C,'Each Gender Events'!AR$1,'Official Medal Table'!$E:$E,"Mixed")*'Medal values'!$B$3/2
+ COUNTIFS('Official Medal Table'!$I:$I,'Each Gender Events'!$A8,'Official Medal Table'!$C:$C,'Each Gender Events'!AR$1,'Official Medal Table'!$E:$E,"Mixed")*'Medal values'!$B$3/2</f>
        <v>0</v>
      </c>
      <c r="AS8">
        <f>COUNTIFS('Official Medal Table'!$F:$F,'Each Gender Events'!$A8,'Official Medal Table'!$C:$C,'Each Gender Events'!AS$1,'Official Medal Table'!$E:$E,'Each Gender Events'!AS$2)*'Medal values'!$B$1
+ COUNTIFS('Official Medal Table'!$G:$G,'Each Gender Events'!$A8,'Official Medal Table'!$C:$C,'Each Gender Events'!AS$1,'Official Medal Table'!$E:$E,'Each Gender Events'!AS$2)*'Medal values'!$B$2
+ COUNTIFS('Official Medal Table'!$H:$H,'Each Gender Events'!$A8,'Official Medal Table'!$C:$C,'Each Gender Events'!AS$1,'Official Medal Table'!$E:$E,'Each Gender Events'!AS$2)*'Medal values'!$B$3
+ COUNTIFS('Official Medal Table'!$I:$I,'Each Gender Events'!$A8,'Official Medal Table'!$C:$C,'Each Gender Events'!AS$1,'Official Medal Table'!$E:$E,'Each Gender Events'!AS$2)*'Medal values'!$B$3
+ COUNTIFS('Official Medal Table'!$F:$F,'Each Gender Events'!$A8,'Official Medal Table'!$C:$C,'Each Gender Events'!AS$1,'Official Medal Table'!$E:$E,"Mixed")*'Medal values'!$B$1/2
+ COUNTIFS('Official Medal Table'!$G:$G,'Each Gender Events'!$A8,'Official Medal Table'!$C:$C,'Each Gender Events'!AS$1,'Official Medal Table'!$E:$E,"Mixed")*'Medal values'!$B$2/2
+ COUNTIFS('Official Medal Table'!$H:$H,'Each Gender Events'!$A8,'Official Medal Table'!$C:$C,'Each Gender Events'!AS$1,'Official Medal Table'!$E:$E,"Mixed")*'Medal values'!$B$3/2
+ COUNTIFS('Official Medal Table'!$I:$I,'Each Gender Events'!$A8,'Official Medal Table'!$C:$C,'Each Gender Events'!AS$1,'Official Medal Table'!$E:$E,"Mixed")*'Medal values'!$B$3/2</f>
        <v>0</v>
      </c>
      <c r="AT8">
        <f>COUNTIFS('Official Medal Table'!$F:$F,'Each Gender Events'!$A8,'Official Medal Table'!$C:$C,'Each Gender Events'!AT$1,'Official Medal Table'!$E:$E,'Each Gender Events'!AT$2)*'Medal values'!$B$1
+ COUNTIFS('Official Medal Table'!$G:$G,'Each Gender Events'!$A8,'Official Medal Table'!$C:$C,'Each Gender Events'!AT$1,'Official Medal Table'!$E:$E,'Each Gender Events'!AT$2)*'Medal values'!$B$2
+ COUNTIFS('Official Medal Table'!$H:$H,'Each Gender Events'!$A8,'Official Medal Table'!$C:$C,'Each Gender Events'!AT$1,'Official Medal Table'!$E:$E,'Each Gender Events'!AT$2)*'Medal values'!$B$3
+ COUNTIFS('Official Medal Table'!$I:$I,'Each Gender Events'!$A8,'Official Medal Table'!$C:$C,'Each Gender Events'!AT$1,'Official Medal Table'!$E:$E,'Each Gender Events'!AT$2)*'Medal values'!$B$3
+ COUNTIFS('Official Medal Table'!$F:$F,'Each Gender Events'!$A8,'Official Medal Table'!$C:$C,'Each Gender Events'!AT$1,'Official Medal Table'!$E:$E,"Mixed")*'Medal values'!$B$1/2
+ COUNTIFS('Official Medal Table'!$G:$G,'Each Gender Events'!$A8,'Official Medal Table'!$C:$C,'Each Gender Events'!AT$1,'Official Medal Table'!$E:$E,"Mixed")*'Medal values'!$B$2/2
+ COUNTIFS('Official Medal Table'!$H:$H,'Each Gender Events'!$A8,'Official Medal Table'!$C:$C,'Each Gender Events'!AT$1,'Official Medal Table'!$E:$E,"Mixed")*'Medal values'!$B$3/2
+ COUNTIFS('Official Medal Table'!$I:$I,'Each Gender Events'!$A8,'Official Medal Table'!$C:$C,'Each Gender Events'!AT$1,'Official Medal Table'!$E:$E,"Mixed")*'Medal values'!$B$3/2</f>
        <v>1</v>
      </c>
      <c r="AU8">
        <f>COUNTIFS('Official Medal Table'!$F:$F,'Each Gender Events'!$A8,'Official Medal Table'!$C:$C,'Each Gender Events'!AU$1,'Official Medal Table'!$E:$E,'Each Gender Events'!AU$2)*'Medal values'!$B$1
+ COUNTIFS('Official Medal Table'!$G:$G,'Each Gender Events'!$A8,'Official Medal Table'!$C:$C,'Each Gender Events'!AU$1,'Official Medal Table'!$E:$E,'Each Gender Events'!AU$2)*'Medal values'!$B$2
+ COUNTIFS('Official Medal Table'!$H:$H,'Each Gender Events'!$A8,'Official Medal Table'!$C:$C,'Each Gender Events'!AU$1,'Official Medal Table'!$E:$E,'Each Gender Events'!AU$2)*'Medal values'!$B$3
+ COUNTIFS('Official Medal Table'!$I:$I,'Each Gender Events'!$A8,'Official Medal Table'!$C:$C,'Each Gender Events'!AU$1,'Official Medal Table'!$E:$E,'Each Gender Events'!AU$2)*'Medal values'!$B$3
+ COUNTIFS('Official Medal Table'!$F:$F,'Each Gender Events'!$A8,'Official Medal Table'!$C:$C,'Each Gender Events'!AU$1,'Official Medal Table'!$E:$E,"Mixed")*'Medal values'!$B$1/2
+ COUNTIFS('Official Medal Table'!$G:$G,'Each Gender Events'!$A8,'Official Medal Table'!$C:$C,'Each Gender Events'!AU$1,'Official Medal Table'!$E:$E,"Mixed")*'Medal values'!$B$2/2
+ COUNTIFS('Official Medal Table'!$H:$H,'Each Gender Events'!$A8,'Official Medal Table'!$C:$C,'Each Gender Events'!AU$1,'Official Medal Table'!$E:$E,"Mixed")*'Medal values'!$B$3/2
+ COUNTIFS('Official Medal Table'!$I:$I,'Each Gender Events'!$A8,'Official Medal Table'!$C:$C,'Each Gender Events'!AU$1,'Official Medal Table'!$E:$E,"Mixed")*'Medal values'!$B$3/2</f>
        <v>0</v>
      </c>
      <c r="AV8">
        <f>COUNTIFS('Official Medal Table'!$F:$F,'Each Gender Events'!$A8,'Official Medal Table'!$C:$C,'Each Gender Events'!AV$1,'Official Medal Table'!$E:$E,'Each Gender Events'!AV$2)*'Medal values'!$B$1
+ COUNTIFS('Official Medal Table'!$G:$G,'Each Gender Events'!$A8,'Official Medal Table'!$C:$C,'Each Gender Events'!AV$1,'Official Medal Table'!$E:$E,'Each Gender Events'!AV$2)*'Medal values'!$B$2
+ COUNTIFS('Official Medal Table'!$H:$H,'Each Gender Events'!$A8,'Official Medal Table'!$C:$C,'Each Gender Events'!AV$1,'Official Medal Table'!$E:$E,'Each Gender Events'!AV$2)*'Medal values'!$B$3
+ COUNTIFS('Official Medal Table'!$I:$I,'Each Gender Events'!$A8,'Official Medal Table'!$C:$C,'Each Gender Events'!AV$1,'Official Medal Table'!$E:$E,'Each Gender Events'!AV$2)*'Medal values'!$B$3
+ COUNTIFS('Official Medal Table'!$F:$F,'Each Gender Events'!$A8,'Official Medal Table'!$C:$C,'Each Gender Events'!AV$1,'Official Medal Table'!$E:$E,"Mixed")*'Medal values'!$B$1/2
+ COUNTIFS('Official Medal Table'!$G:$G,'Each Gender Events'!$A8,'Official Medal Table'!$C:$C,'Each Gender Events'!AV$1,'Official Medal Table'!$E:$E,"Mixed")*'Medal values'!$B$2/2
+ COUNTIFS('Official Medal Table'!$H:$H,'Each Gender Events'!$A8,'Official Medal Table'!$C:$C,'Each Gender Events'!AV$1,'Official Medal Table'!$E:$E,"Mixed")*'Medal values'!$B$3/2
+ COUNTIFS('Official Medal Table'!$I:$I,'Each Gender Events'!$A8,'Official Medal Table'!$C:$C,'Each Gender Events'!AV$1,'Official Medal Table'!$E:$E,"Mixed")*'Medal values'!$B$3/2</f>
        <v>0</v>
      </c>
      <c r="AW8">
        <f>COUNTIFS('Official Medal Table'!$F:$F,'Each Gender Events'!$A8,'Official Medal Table'!$C:$C,'Each Gender Events'!AW$1,'Official Medal Table'!$E:$E,'Each Gender Events'!AW$2)*'Medal values'!$B$1
+ COUNTIFS('Official Medal Table'!$G:$G,'Each Gender Events'!$A8,'Official Medal Table'!$C:$C,'Each Gender Events'!AW$1,'Official Medal Table'!$E:$E,'Each Gender Events'!AW$2)*'Medal values'!$B$2
+ COUNTIFS('Official Medal Table'!$H:$H,'Each Gender Events'!$A8,'Official Medal Table'!$C:$C,'Each Gender Events'!AW$1,'Official Medal Table'!$E:$E,'Each Gender Events'!AW$2)*'Medal values'!$B$3
+ COUNTIFS('Official Medal Table'!$I:$I,'Each Gender Events'!$A8,'Official Medal Table'!$C:$C,'Each Gender Events'!AW$1,'Official Medal Table'!$E:$E,'Each Gender Events'!AW$2)*'Medal values'!$B$3
+ COUNTIFS('Official Medal Table'!$F:$F,'Each Gender Events'!$A8,'Official Medal Table'!$C:$C,'Each Gender Events'!AW$1,'Official Medal Table'!$E:$E,"Mixed")*'Medal values'!$B$1/2
+ COUNTIFS('Official Medal Table'!$G:$G,'Each Gender Events'!$A8,'Official Medal Table'!$C:$C,'Each Gender Events'!AW$1,'Official Medal Table'!$E:$E,"Mixed")*'Medal values'!$B$2/2
+ COUNTIFS('Official Medal Table'!$H:$H,'Each Gender Events'!$A8,'Official Medal Table'!$C:$C,'Each Gender Events'!AW$1,'Official Medal Table'!$E:$E,"Mixed")*'Medal values'!$B$3/2
+ COUNTIFS('Official Medal Table'!$I:$I,'Each Gender Events'!$A8,'Official Medal Table'!$C:$C,'Each Gender Events'!AW$1,'Official Medal Table'!$E:$E,"Mixed")*'Medal values'!$B$3/2</f>
        <v>0</v>
      </c>
      <c r="AX8">
        <f>COUNTIFS('Official Medal Table'!$F:$F,'Each Gender Events'!$A8,'Official Medal Table'!$C:$C,'Each Gender Events'!AX$1,'Official Medal Table'!$E:$E,'Each Gender Events'!AX$2)*'Medal values'!$B$1
+ COUNTIFS('Official Medal Table'!$G:$G,'Each Gender Events'!$A8,'Official Medal Table'!$C:$C,'Each Gender Events'!AX$1,'Official Medal Table'!$E:$E,'Each Gender Events'!AX$2)*'Medal values'!$B$2
+ COUNTIFS('Official Medal Table'!$H:$H,'Each Gender Events'!$A8,'Official Medal Table'!$C:$C,'Each Gender Events'!AX$1,'Official Medal Table'!$E:$E,'Each Gender Events'!AX$2)*'Medal values'!$B$3
+ COUNTIFS('Official Medal Table'!$I:$I,'Each Gender Events'!$A8,'Official Medal Table'!$C:$C,'Each Gender Events'!AX$1,'Official Medal Table'!$E:$E,'Each Gender Events'!AX$2)*'Medal values'!$B$3
+ COUNTIFS('Official Medal Table'!$F:$F,'Each Gender Events'!$A8,'Official Medal Table'!$C:$C,'Each Gender Events'!AX$1,'Official Medal Table'!$E:$E,"Mixed")*'Medal values'!$B$1/2
+ COUNTIFS('Official Medal Table'!$G:$G,'Each Gender Events'!$A8,'Official Medal Table'!$C:$C,'Each Gender Events'!AX$1,'Official Medal Table'!$E:$E,"Mixed")*'Medal values'!$B$2/2
+ COUNTIFS('Official Medal Table'!$H:$H,'Each Gender Events'!$A8,'Official Medal Table'!$C:$C,'Each Gender Events'!AX$1,'Official Medal Table'!$E:$E,"Mixed")*'Medal values'!$B$3/2
+ COUNTIFS('Official Medal Table'!$I:$I,'Each Gender Events'!$A8,'Official Medal Table'!$C:$C,'Each Gender Events'!AX$1,'Official Medal Table'!$E:$E,"Mixed")*'Medal values'!$B$3/2</f>
        <v>2.0000010000000001</v>
      </c>
      <c r="AY8">
        <f>COUNTIFS('Official Medal Table'!$F:$F,'Each Gender Events'!$A8,'Official Medal Table'!$C:$C,'Each Gender Events'!AY$1,'Official Medal Table'!$E:$E,'Each Gender Events'!AY$2)*'Medal values'!$B$1
+ COUNTIFS('Official Medal Table'!$G:$G,'Each Gender Events'!$A8,'Official Medal Table'!$C:$C,'Each Gender Events'!AY$1,'Official Medal Table'!$E:$E,'Each Gender Events'!AY$2)*'Medal values'!$B$2
+ COUNTIFS('Official Medal Table'!$H:$H,'Each Gender Events'!$A8,'Official Medal Table'!$C:$C,'Each Gender Events'!AY$1,'Official Medal Table'!$E:$E,'Each Gender Events'!AY$2)*'Medal values'!$B$3
+ COUNTIFS('Official Medal Table'!$I:$I,'Each Gender Events'!$A8,'Official Medal Table'!$C:$C,'Each Gender Events'!AY$1,'Official Medal Table'!$E:$E,'Each Gender Events'!AY$2)*'Medal values'!$B$3
+ COUNTIFS('Official Medal Table'!$F:$F,'Each Gender Events'!$A8,'Official Medal Table'!$C:$C,'Each Gender Events'!AY$1,'Official Medal Table'!$E:$E,"Mixed")*'Medal values'!$B$1/2
+ COUNTIFS('Official Medal Table'!$G:$G,'Each Gender Events'!$A8,'Official Medal Table'!$C:$C,'Each Gender Events'!AY$1,'Official Medal Table'!$E:$E,"Mixed")*'Medal values'!$B$2/2
+ COUNTIFS('Official Medal Table'!$H:$H,'Each Gender Events'!$A8,'Official Medal Table'!$C:$C,'Each Gender Events'!AY$1,'Official Medal Table'!$E:$E,"Mixed")*'Medal values'!$B$3/2
+ COUNTIFS('Official Medal Table'!$I:$I,'Each Gender Events'!$A8,'Official Medal Table'!$C:$C,'Each Gender Events'!AY$1,'Official Medal Table'!$E:$E,"Mixed")*'Medal values'!$B$3/2</f>
        <v>1</v>
      </c>
      <c r="AZ8">
        <f>COUNTIFS('Official Medal Table'!$F:$F,'Each Gender Events'!$A8,'Official Medal Table'!$C:$C,'Each Gender Events'!AZ$1,'Official Medal Table'!$E:$E,'Each Gender Events'!AZ$2)*'Medal values'!$B$1
+ COUNTIFS('Official Medal Table'!$G:$G,'Each Gender Events'!$A8,'Official Medal Table'!$C:$C,'Each Gender Events'!AZ$1,'Official Medal Table'!$E:$E,'Each Gender Events'!AZ$2)*'Medal values'!$B$2
+ COUNTIFS('Official Medal Table'!$H:$H,'Each Gender Events'!$A8,'Official Medal Table'!$C:$C,'Each Gender Events'!AZ$1,'Official Medal Table'!$E:$E,'Each Gender Events'!AZ$2)*'Medal values'!$B$3
+ COUNTIFS('Official Medal Table'!$I:$I,'Each Gender Events'!$A8,'Official Medal Table'!$C:$C,'Each Gender Events'!AZ$1,'Official Medal Table'!$E:$E,'Each Gender Events'!AZ$2)*'Medal values'!$B$3
+ COUNTIFS('Official Medal Table'!$F:$F,'Each Gender Events'!$A8,'Official Medal Table'!$C:$C,'Each Gender Events'!AZ$1,'Official Medal Table'!$E:$E,"Mixed")*'Medal values'!$B$1/2
+ COUNTIFS('Official Medal Table'!$G:$G,'Each Gender Events'!$A8,'Official Medal Table'!$C:$C,'Each Gender Events'!AZ$1,'Official Medal Table'!$E:$E,"Mixed")*'Medal values'!$B$2/2
+ COUNTIFS('Official Medal Table'!$H:$H,'Each Gender Events'!$A8,'Official Medal Table'!$C:$C,'Each Gender Events'!AZ$1,'Official Medal Table'!$E:$E,"Mixed")*'Medal values'!$B$3/2
+ COUNTIFS('Official Medal Table'!$I:$I,'Each Gender Events'!$A8,'Official Medal Table'!$C:$C,'Each Gender Events'!AZ$1,'Official Medal Table'!$E:$E,"Mixed")*'Medal values'!$B$3/2</f>
        <v>0</v>
      </c>
      <c r="BA8">
        <f>COUNTIFS('Official Medal Table'!$F:$F,'Each Gender Events'!$A8,'Official Medal Table'!$C:$C,'Each Gender Events'!BA$1,'Official Medal Table'!$E:$E,'Each Gender Events'!BA$2)*'Medal values'!$B$1
+ COUNTIFS('Official Medal Table'!$G:$G,'Each Gender Events'!$A8,'Official Medal Table'!$C:$C,'Each Gender Events'!BA$1,'Official Medal Table'!$E:$E,'Each Gender Events'!BA$2)*'Medal values'!$B$2
+ COUNTIFS('Official Medal Table'!$H:$H,'Each Gender Events'!$A8,'Official Medal Table'!$C:$C,'Each Gender Events'!BA$1,'Official Medal Table'!$E:$E,'Each Gender Events'!BA$2)*'Medal values'!$B$3
+ COUNTIFS('Official Medal Table'!$I:$I,'Each Gender Events'!$A8,'Official Medal Table'!$C:$C,'Each Gender Events'!BA$1,'Official Medal Table'!$E:$E,'Each Gender Events'!BA$2)*'Medal values'!$B$3
+ COUNTIFS('Official Medal Table'!$F:$F,'Each Gender Events'!$A8,'Official Medal Table'!$C:$C,'Each Gender Events'!BA$1,'Official Medal Table'!$E:$E,"Mixed")*'Medal values'!$B$1/2
+ COUNTIFS('Official Medal Table'!$G:$G,'Each Gender Events'!$A8,'Official Medal Table'!$C:$C,'Each Gender Events'!BA$1,'Official Medal Table'!$E:$E,"Mixed")*'Medal values'!$B$2/2
+ COUNTIFS('Official Medal Table'!$H:$H,'Each Gender Events'!$A8,'Official Medal Table'!$C:$C,'Each Gender Events'!BA$1,'Official Medal Table'!$E:$E,"Mixed")*'Medal values'!$B$3/2
+ COUNTIFS('Official Medal Table'!$I:$I,'Each Gender Events'!$A8,'Official Medal Table'!$C:$C,'Each Gender Events'!BA$1,'Official Medal Table'!$E:$E,"Mixed")*'Medal values'!$B$3/2</f>
        <v>0</v>
      </c>
      <c r="BB8">
        <f>COUNTIFS('Official Medal Table'!$F:$F,'Each Gender Events'!$A8,'Official Medal Table'!$C:$C,'Each Gender Events'!BB$1,'Official Medal Table'!$E:$E,'Each Gender Events'!BB$2)*'Medal values'!$B$1
+ COUNTIFS('Official Medal Table'!$G:$G,'Each Gender Events'!$A8,'Official Medal Table'!$C:$C,'Each Gender Events'!BB$1,'Official Medal Table'!$E:$E,'Each Gender Events'!BB$2)*'Medal values'!$B$2
+ COUNTIFS('Official Medal Table'!$H:$H,'Each Gender Events'!$A8,'Official Medal Table'!$C:$C,'Each Gender Events'!BB$1,'Official Medal Table'!$E:$E,'Each Gender Events'!BB$2)*'Medal values'!$B$3
+ COUNTIFS('Official Medal Table'!$I:$I,'Each Gender Events'!$A8,'Official Medal Table'!$C:$C,'Each Gender Events'!BB$1,'Official Medal Table'!$E:$E,'Each Gender Events'!BB$2)*'Medal values'!$B$3
+ COUNTIFS('Official Medal Table'!$F:$F,'Each Gender Events'!$A8,'Official Medal Table'!$C:$C,'Each Gender Events'!BB$1,'Official Medal Table'!$E:$E,"Mixed")*'Medal values'!$B$1/2
+ COUNTIFS('Official Medal Table'!$G:$G,'Each Gender Events'!$A8,'Official Medal Table'!$C:$C,'Each Gender Events'!BB$1,'Official Medal Table'!$E:$E,"Mixed")*'Medal values'!$B$2/2
+ COUNTIFS('Official Medal Table'!$H:$H,'Each Gender Events'!$A8,'Official Medal Table'!$C:$C,'Each Gender Events'!BB$1,'Official Medal Table'!$E:$E,"Mixed")*'Medal values'!$B$3/2
+ COUNTIFS('Official Medal Table'!$I:$I,'Each Gender Events'!$A8,'Official Medal Table'!$C:$C,'Each Gender Events'!BB$1,'Official Medal Table'!$E:$E,"Mixed")*'Medal values'!$B$3/2</f>
        <v>0</v>
      </c>
      <c r="BC8">
        <f>COUNTIFS('Official Medal Table'!$F:$F,'Each Gender Events'!$A8,'Official Medal Table'!$C:$C,'Each Gender Events'!BC$1,'Official Medal Table'!$E:$E,'Each Gender Events'!BC$2)*'Medal values'!$B$1
+ COUNTIFS('Official Medal Table'!$G:$G,'Each Gender Events'!$A8,'Official Medal Table'!$C:$C,'Each Gender Events'!BC$1,'Official Medal Table'!$E:$E,'Each Gender Events'!BC$2)*'Medal values'!$B$2
+ COUNTIFS('Official Medal Table'!$H:$H,'Each Gender Events'!$A8,'Official Medal Table'!$C:$C,'Each Gender Events'!BC$1,'Official Medal Table'!$E:$E,'Each Gender Events'!BC$2)*'Medal values'!$B$3
+ COUNTIFS('Official Medal Table'!$I:$I,'Each Gender Events'!$A8,'Official Medal Table'!$C:$C,'Each Gender Events'!BC$1,'Official Medal Table'!$E:$E,'Each Gender Events'!BC$2)*'Medal values'!$B$3
+ COUNTIFS('Official Medal Table'!$F:$F,'Each Gender Events'!$A8,'Official Medal Table'!$C:$C,'Each Gender Events'!BC$1,'Official Medal Table'!$E:$E,"Mixed")*'Medal values'!$B$1/2
+ COUNTIFS('Official Medal Table'!$G:$G,'Each Gender Events'!$A8,'Official Medal Table'!$C:$C,'Each Gender Events'!BC$1,'Official Medal Table'!$E:$E,"Mixed")*'Medal values'!$B$2/2
+ COUNTIFS('Official Medal Table'!$H:$H,'Each Gender Events'!$A8,'Official Medal Table'!$C:$C,'Each Gender Events'!BC$1,'Official Medal Table'!$E:$E,"Mixed")*'Medal values'!$B$3/2
+ COUNTIFS('Official Medal Table'!$I:$I,'Each Gender Events'!$A8,'Official Medal Table'!$C:$C,'Each Gender Events'!BC$1,'Official Medal Table'!$E:$E,"Mixed")*'Medal values'!$B$3/2</f>
        <v>0</v>
      </c>
      <c r="BD8">
        <f>COUNTIFS('Official Medal Table'!$F:$F,'Each Gender Events'!$A8,'Official Medal Table'!$C:$C,'Each Gender Events'!BD$1,'Official Medal Table'!$E:$E,'Each Gender Events'!BD$2)*'Medal values'!$B$1
+ COUNTIFS('Official Medal Table'!$G:$G,'Each Gender Events'!$A8,'Official Medal Table'!$C:$C,'Each Gender Events'!BD$1,'Official Medal Table'!$E:$E,'Each Gender Events'!BD$2)*'Medal values'!$B$2
+ COUNTIFS('Official Medal Table'!$H:$H,'Each Gender Events'!$A8,'Official Medal Table'!$C:$C,'Each Gender Events'!BD$1,'Official Medal Table'!$E:$E,'Each Gender Events'!BD$2)*'Medal values'!$B$3
+ COUNTIFS('Official Medal Table'!$I:$I,'Each Gender Events'!$A8,'Official Medal Table'!$C:$C,'Each Gender Events'!BD$1,'Official Medal Table'!$E:$E,'Each Gender Events'!BD$2)*'Medal values'!$B$3
+ COUNTIFS('Official Medal Table'!$F:$F,'Each Gender Events'!$A8,'Official Medal Table'!$C:$C,'Each Gender Events'!BD$1,'Official Medal Table'!$E:$E,"Mixed")*'Medal values'!$B$1/2
+ COUNTIFS('Official Medal Table'!$G:$G,'Each Gender Events'!$A8,'Official Medal Table'!$C:$C,'Each Gender Events'!BD$1,'Official Medal Table'!$E:$E,"Mixed")*'Medal values'!$B$2/2
+ COUNTIFS('Official Medal Table'!$H:$H,'Each Gender Events'!$A8,'Official Medal Table'!$C:$C,'Each Gender Events'!BD$1,'Official Medal Table'!$E:$E,"Mixed")*'Medal values'!$B$3/2
+ COUNTIFS('Official Medal Table'!$I:$I,'Each Gender Events'!$A8,'Official Medal Table'!$C:$C,'Each Gender Events'!BD$1,'Official Medal Table'!$E:$E,"Mixed")*'Medal values'!$B$3/2</f>
        <v>0</v>
      </c>
      <c r="BE8">
        <f>COUNTIFS('Official Medal Table'!$F:$F,'Each Gender Events'!$A8,'Official Medal Table'!$C:$C,'Each Gender Events'!BE$1,'Official Medal Table'!$E:$E,'Each Gender Events'!BE$2)*'Medal values'!$B$1
+ COUNTIFS('Official Medal Table'!$G:$G,'Each Gender Events'!$A8,'Official Medal Table'!$C:$C,'Each Gender Events'!BE$1,'Official Medal Table'!$E:$E,'Each Gender Events'!BE$2)*'Medal values'!$B$2
+ COUNTIFS('Official Medal Table'!$H:$H,'Each Gender Events'!$A8,'Official Medal Table'!$C:$C,'Each Gender Events'!BE$1,'Official Medal Table'!$E:$E,'Each Gender Events'!BE$2)*'Medal values'!$B$3
+ COUNTIFS('Official Medal Table'!$I:$I,'Each Gender Events'!$A8,'Official Medal Table'!$C:$C,'Each Gender Events'!BE$1,'Official Medal Table'!$E:$E,'Each Gender Events'!BE$2)*'Medal values'!$B$3
+ COUNTIFS('Official Medal Table'!$F:$F,'Each Gender Events'!$A8,'Official Medal Table'!$C:$C,'Each Gender Events'!BE$1,'Official Medal Table'!$E:$E,"Mixed")*'Medal values'!$B$1/2
+ COUNTIFS('Official Medal Table'!$G:$G,'Each Gender Events'!$A8,'Official Medal Table'!$C:$C,'Each Gender Events'!BE$1,'Official Medal Table'!$E:$E,"Mixed")*'Medal values'!$B$2/2
+ COUNTIFS('Official Medal Table'!$H:$H,'Each Gender Events'!$A8,'Official Medal Table'!$C:$C,'Each Gender Events'!BE$1,'Official Medal Table'!$E:$E,"Mixed")*'Medal values'!$B$3/2
+ COUNTIFS('Official Medal Table'!$I:$I,'Each Gender Events'!$A8,'Official Medal Table'!$C:$C,'Each Gender Events'!BE$1,'Official Medal Table'!$E:$E,"Mixed")*'Medal values'!$B$3/2</f>
        <v>0</v>
      </c>
      <c r="BF8">
        <f>COUNTIFS('Official Medal Table'!$F:$F,'Each Gender Events'!$A8,'Official Medal Table'!$C:$C,'Each Gender Events'!BF$1,'Official Medal Table'!$E:$E,'Each Gender Events'!BF$2)*'Medal values'!$B$1
+ COUNTIFS('Official Medal Table'!$G:$G,'Each Gender Events'!$A8,'Official Medal Table'!$C:$C,'Each Gender Events'!BF$1,'Official Medal Table'!$E:$E,'Each Gender Events'!BF$2)*'Medal values'!$B$2
+ COUNTIFS('Official Medal Table'!$H:$H,'Each Gender Events'!$A8,'Official Medal Table'!$C:$C,'Each Gender Events'!BF$1,'Official Medal Table'!$E:$E,'Each Gender Events'!BF$2)*'Medal values'!$B$3
+ COUNTIFS('Official Medal Table'!$I:$I,'Each Gender Events'!$A8,'Official Medal Table'!$C:$C,'Each Gender Events'!BF$1,'Official Medal Table'!$E:$E,'Each Gender Events'!BF$2)*'Medal values'!$B$3
+ COUNTIFS('Official Medal Table'!$F:$F,'Each Gender Events'!$A8,'Official Medal Table'!$C:$C,'Each Gender Events'!BF$1,'Official Medal Table'!$E:$E,"Mixed")*'Medal values'!$B$1/2
+ COUNTIFS('Official Medal Table'!$G:$G,'Each Gender Events'!$A8,'Official Medal Table'!$C:$C,'Each Gender Events'!BF$1,'Official Medal Table'!$E:$E,"Mixed")*'Medal values'!$B$2/2
+ COUNTIFS('Official Medal Table'!$H:$H,'Each Gender Events'!$A8,'Official Medal Table'!$C:$C,'Each Gender Events'!BF$1,'Official Medal Table'!$E:$E,"Mixed")*'Medal values'!$B$3/2
+ COUNTIFS('Official Medal Table'!$I:$I,'Each Gender Events'!$A8,'Official Medal Table'!$C:$C,'Each Gender Events'!BF$1,'Official Medal Table'!$E:$E,"Mixed")*'Medal values'!$B$3/2</f>
        <v>3.0009999999999999</v>
      </c>
      <c r="BG8">
        <f>COUNTIFS('Official Medal Table'!$F:$F,'Each Gender Events'!$A8,'Official Medal Table'!$C:$C,'Each Gender Events'!BG$1,'Official Medal Table'!$E:$E,'Each Gender Events'!BG$2)*'Medal values'!$B$1
+ COUNTIFS('Official Medal Table'!$G:$G,'Each Gender Events'!$A8,'Official Medal Table'!$C:$C,'Each Gender Events'!BG$1,'Official Medal Table'!$E:$E,'Each Gender Events'!BG$2)*'Medal values'!$B$2
+ COUNTIFS('Official Medal Table'!$H:$H,'Each Gender Events'!$A8,'Official Medal Table'!$C:$C,'Each Gender Events'!BG$1,'Official Medal Table'!$E:$E,'Each Gender Events'!BG$2)*'Medal values'!$B$3
+ COUNTIFS('Official Medal Table'!$I:$I,'Each Gender Events'!$A8,'Official Medal Table'!$C:$C,'Each Gender Events'!BG$1,'Official Medal Table'!$E:$E,'Each Gender Events'!BG$2)*'Medal values'!$B$3
+ COUNTIFS('Official Medal Table'!$F:$F,'Each Gender Events'!$A8,'Official Medal Table'!$C:$C,'Each Gender Events'!BG$1,'Official Medal Table'!$E:$E,"Mixed")*'Medal values'!$B$1/2
+ COUNTIFS('Official Medal Table'!$G:$G,'Each Gender Events'!$A8,'Official Medal Table'!$C:$C,'Each Gender Events'!BG$1,'Official Medal Table'!$E:$E,"Mixed")*'Medal values'!$B$2/2
+ COUNTIFS('Official Medal Table'!$H:$H,'Each Gender Events'!$A8,'Official Medal Table'!$C:$C,'Each Gender Events'!BG$1,'Official Medal Table'!$E:$E,"Mixed")*'Medal values'!$B$3/2
+ COUNTIFS('Official Medal Table'!$I:$I,'Each Gender Events'!$A8,'Official Medal Table'!$C:$C,'Each Gender Events'!BG$1,'Official Medal Table'!$E:$E,"Mixed")*'Medal values'!$B$3/2</f>
        <v>0</v>
      </c>
      <c r="BH8">
        <f>COUNTIFS('Official Medal Table'!$F:$F,'Each Gender Events'!$A8,'Official Medal Table'!$C:$C,'Each Gender Events'!BH$1,'Official Medal Table'!$E:$E,'Each Gender Events'!BH$2)*'Medal values'!$B$1
+ COUNTIFS('Official Medal Table'!$G:$G,'Each Gender Events'!$A8,'Official Medal Table'!$C:$C,'Each Gender Events'!BH$1,'Official Medal Table'!$E:$E,'Each Gender Events'!BH$2)*'Medal values'!$B$2
+ COUNTIFS('Official Medal Table'!$H:$H,'Each Gender Events'!$A8,'Official Medal Table'!$C:$C,'Each Gender Events'!BH$1,'Official Medal Table'!$E:$E,'Each Gender Events'!BH$2)*'Medal values'!$B$3
+ COUNTIFS('Official Medal Table'!$I:$I,'Each Gender Events'!$A8,'Official Medal Table'!$C:$C,'Each Gender Events'!BH$1,'Official Medal Table'!$E:$E,'Each Gender Events'!BH$2)*'Medal values'!$B$3
+ COUNTIFS('Official Medal Table'!$F:$F,'Each Gender Events'!$A8,'Official Medal Table'!$C:$C,'Each Gender Events'!BH$1,'Official Medal Table'!$E:$E,"Mixed")*'Medal values'!$B$1/2
+ COUNTIFS('Official Medal Table'!$G:$G,'Each Gender Events'!$A8,'Official Medal Table'!$C:$C,'Each Gender Events'!BH$1,'Official Medal Table'!$E:$E,"Mixed")*'Medal values'!$B$2/2
+ COUNTIFS('Official Medal Table'!$H:$H,'Each Gender Events'!$A8,'Official Medal Table'!$C:$C,'Each Gender Events'!BH$1,'Official Medal Table'!$E:$E,"Mixed")*'Medal values'!$B$3/2
+ COUNTIFS('Official Medal Table'!$I:$I,'Each Gender Events'!$A8,'Official Medal Table'!$C:$C,'Each Gender Events'!BH$1,'Official Medal Table'!$E:$E,"Mixed")*'Medal values'!$B$3/2</f>
        <v>0</v>
      </c>
      <c r="BI8">
        <f>COUNTIFS('Official Medal Table'!$F:$F,'Each Gender Events'!$A8,'Official Medal Table'!$C:$C,'Each Gender Events'!BI$1,'Official Medal Table'!$E:$E,'Each Gender Events'!BI$2)*'Medal values'!$B$1
+ COUNTIFS('Official Medal Table'!$G:$G,'Each Gender Events'!$A8,'Official Medal Table'!$C:$C,'Each Gender Events'!BI$1,'Official Medal Table'!$E:$E,'Each Gender Events'!BI$2)*'Medal values'!$B$2
+ COUNTIFS('Official Medal Table'!$H:$H,'Each Gender Events'!$A8,'Official Medal Table'!$C:$C,'Each Gender Events'!BI$1,'Official Medal Table'!$E:$E,'Each Gender Events'!BI$2)*'Medal values'!$B$3
+ COUNTIFS('Official Medal Table'!$I:$I,'Each Gender Events'!$A8,'Official Medal Table'!$C:$C,'Each Gender Events'!BI$1,'Official Medal Table'!$E:$E,'Each Gender Events'!BI$2)*'Medal values'!$B$3
+ COUNTIFS('Official Medal Table'!$F:$F,'Each Gender Events'!$A8,'Official Medal Table'!$C:$C,'Each Gender Events'!BI$1,'Official Medal Table'!$E:$E,"Mixed")*'Medal values'!$B$1/2
+ COUNTIFS('Official Medal Table'!$G:$G,'Each Gender Events'!$A8,'Official Medal Table'!$C:$C,'Each Gender Events'!BI$1,'Official Medal Table'!$E:$E,"Mixed")*'Medal values'!$B$2/2
+ COUNTIFS('Official Medal Table'!$H:$H,'Each Gender Events'!$A8,'Official Medal Table'!$C:$C,'Each Gender Events'!BI$1,'Official Medal Table'!$E:$E,"Mixed")*'Medal values'!$B$3/2
+ COUNTIFS('Official Medal Table'!$I:$I,'Each Gender Events'!$A8,'Official Medal Table'!$C:$C,'Each Gender Events'!BI$1,'Official Medal Table'!$E:$E,"Mixed")*'Medal values'!$B$3/2</f>
        <v>0</v>
      </c>
      <c r="BJ8">
        <f>COUNTIFS('Official Medal Table'!$F:$F,'Each Gender Events'!$A8,'Official Medal Table'!$C:$C,'Each Gender Events'!BJ$1,'Official Medal Table'!$E:$E,'Each Gender Events'!BJ$2)*'Medal values'!$B$1
+ COUNTIFS('Official Medal Table'!$G:$G,'Each Gender Events'!$A8,'Official Medal Table'!$C:$C,'Each Gender Events'!BJ$1,'Official Medal Table'!$E:$E,'Each Gender Events'!BJ$2)*'Medal values'!$B$2
+ COUNTIFS('Official Medal Table'!$H:$H,'Each Gender Events'!$A8,'Official Medal Table'!$C:$C,'Each Gender Events'!BJ$1,'Official Medal Table'!$E:$E,'Each Gender Events'!BJ$2)*'Medal values'!$B$3
+ COUNTIFS('Official Medal Table'!$I:$I,'Each Gender Events'!$A8,'Official Medal Table'!$C:$C,'Each Gender Events'!BJ$1,'Official Medal Table'!$E:$E,'Each Gender Events'!BJ$2)*'Medal values'!$B$3
+ COUNTIFS('Official Medal Table'!$F:$F,'Each Gender Events'!$A8,'Official Medal Table'!$C:$C,'Each Gender Events'!BJ$1,'Official Medal Table'!$E:$E,"Mixed")*'Medal values'!$B$1/2
+ COUNTIFS('Official Medal Table'!$G:$G,'Each Gender Events'!$A8,'Official Medal Table'!$C:$C,'Each Gender Events'!BJ$1,'Official Medal Table'!$E:$E,"Mixed")*'Medal values'!$B$2/2
+ COUNTIFS('Official Medal Table'!$H:$H,'Each Gender Events'!$A8,'Official Medal Table'!$C:$C,'Each Gender Events'!BJ$1,'Official Medal Table'!$E:$E,"Mixed")*'Medal values'!$B$3/2
+ COUNTIFS('Official Medal Table'!$I:$I,'Each Gender Events'!$A8,'Official Medal Table'!$C:$C,'Each Gender Events'!BJ$1,'Official Medal Table'!$E:$E,"Mixed")*'Medal values'!$B$3/2</f>
        <v>0</v>
      </c>
      <c r="BK8">
        <f>COUNTIFS('Official Medal Table'!$F:$F,'Each Gender Events'!$A8,'Official Medal Table'!$C:$C,'Each Gender Events'!BK$1,'Official Medal Table'!$E:$E,'Each Gender Events'!BK$2)*'Medal values'!$B$1
+ COUNTIFS('Official Medal Table'!$G:$G,'Each Gender Events'!$A8,'Official Medal Table'!$C:$C,'Each Gender Events'!BK$1,'Official Medal Table'!$E:$E,'Each Gender Events'!BK$2)*'Medal values'!$B$2
+ COUNTIFS('Official Medal Table'!$H:$H,'Each Gender Events'!$A8,'Official Medal Table'!$C:$C,'Each Gender Events'!BK$1,'Official Medal Table'!$E:$E,'Each Gender Events'!BK$2)*'Medal values'!$B$3
+ COUNTIFS('Official Medal Table'!$I:$I,'Each Gender Events'!$A8,'Official Medal Table'!$C:$C,'Each Gender Events'!BK$1,'Official Medal Table'!$E:$E,'Each Gender Events'!BK$2)*'Medal values'!$B$3
+ COUNTIFS('Official Medal Table'!$F:$F,'Each Gender Events'!$A8,'Official Medal Table'!$C:$C,'Each Gender Events'!BK$1,'Official Medal Table'!$E:$E,"Mixed")*'Medal values'!$B$1/2
+ COUNTIFS('Official Medal Table'!$G:$G,'Each Gender Events'!$A8,'Official Medal Table'!$C:$C,'Each Gender Events'!BK$1,'Official Medal Table'!$E:$E,"Mixed")*'Medal values'!$B$2/2
+ COUNTIFS('Official Medal Table'!$H:$H,'Each Gender Events'!$A8,'Official Medal Table'!$C:$C,'Each Gender Events'!BK$1,'Official Medal Table'!$E:$E,"Mixed")*'Medal values'!$B$3/2
+ COUNTIFS('Official Medal Table'!$I:$I,'Each Gender Events'!$A8,'Official Medal Table'!$C:$C,'Each Gender Events'!BK$1,'Official Medal Table'!$E:$E,"Mixed")*'Medal values'!$B$3/2</f>
        <v>0</v>
      </c>
      <c r="BL8">
        <f>COUNTIFS('Official Medal Table'!$F:$F,'Each Gender Events'!$A8,'Official Medal Table'!$C:$C,'Each Gender Events'!BL$1,'Official Medal Table'!$E:$E,'Each Gender Events'!BL$2)*'Medal values'!$B$1
+ COUNTIFS('Official Medal Table'!$G:$G,'Each Gender Events'!$A8,'Official Medal Table'!$C:$C,'Each Gender Events'!BL$1,'Official Medal Table'!$E:$E,'Each Gender Events'!BL$2)*'Medal values'!$B$2
+ COUNTIFS('Official Medal Table'!$H:$H,'Each Gender Events'!$A8,'Official Medal Table'!$C:$C,'Each Gender Events'!BL$1,'Official Medal Table'!$E:$E,'Each Gender Events'!BL$2)*'Medal values'!$B$3
+ COUNTIFS('Official Medal Table'!$I:$I,'Each Gender Events'!$A8,'Official Medal Table'!$C:$C,'Each Gender Events'!BL$1,'Official Medal Table'!$E:$E,'Each Gender Events'!BL$2)*'Medal values'!$B$3
+ COUNTIFS('Official Medal Table'!$F:$F,'Each Gender Events'!$A8,'Official Medal Table'!$C:$C,'Each Gender Events'!BL$1,'Official Medal Table'!$E:$E,"Mixed")*'Medal values'!$B$1/2
+ COUNTIFS('Official Medal Table'!$G:$G,'Each Gender Events'!$A8,'Official Medal Table'!$C:$C,'Each Gender Events'!BL$1,'Official Medal Table'!$E:$E,"Mixed")*'Medal values'!$B$2/2
+ COUNTIFS('Official Medal Table'!$H:$H,'Each Gender Events'!$A8,'Official Medal Table'!$C:$C,'Each Gender Events'!BL$1,'Official Medal Table'!$E:$E,"Mixed")*'Medal values'!$B$3/2
+ COUNTIFS('Official Medal Table'!$I:$I,'Each Gender Events'!$A8,'Official Medal Table'!$C:$C,'Each Gender Events'!BL$1,'Official Medal Table'!$E:$E,"Mixed")*'Medal values'!$B$3/2</f>
        <v>0</v>
      </c>
      <c r="BM8">
        <f>COUNTIFS('Official Medal Table'!$F:$F,'Each Gender Events'!$A8,'Official Medal Table'!$C:$C,'Each Gender Events'!BM$1,'Official Medal Table'!$E:$E,'Each Gender Events'!BM$2)*'Medal values'!$B$1
+ COUNTIFS('Official Medal Table'!$G:$G,'Each Gender Events'!$A8,'Official Medal Table'!$C:$C,'Each Gender Events'!BM$1,'Official Medal Table'!$E:$E,'Each Gender Events'!BM$2)*'Medal values'!$B$2
+ COUNTIFS('Official Medal Table'!$H:$H,'Each Gender Events'!$A8,'Official Medal Table'!$C:$C,'Each Gender Events'!BM$1,'Official Medal Table'!$E:$E,'Each Gender Events'!BM$2)*'Medal values'!$B$3
+ COUNTIFS('Official Medal Table'!$I:$I,'Each Gender Events'!$A8,'Official Medal Table'!$C:$C,'Each Gender Events'!BM$1,'Official Medal Table'!$E:$E,'Each Gender Events'!BM$2)*'Medal values'!$B$3
+ COUNTIFS('Official Medal Table'!$F:$F,'Each Gender Events'!$A8,'Official Medal Table'!$C:$C,'Each Gender Events'!BM$1,'Official Medal Table'!$E:$E,"Mixed")*'Medal values'!$B$1/2
+ COUNTIFS('Official Medal Table'!$G:$G,'Each Gender Events'!$A8,'Official Medal Table'!$C:$C,'Each Gender Events'!BM$1,'Official Medal Table'!$E:$E,"Mixed")*'Medal values'!$B$2/2
+ COUNTIFS('Official Medal Table'!$H:$H,'Each Gender Events'!$A8,'Official Medal Table'!$C:$C,'Each Gender Events'!BM$1,'Official Medal Table'!$E:$E,"Mixed")*'Medal values'!$B$3/2
+ COUNTIFS('Official Medal Table'!$I:$I,'Each Gender Events'!$A8,'Official Medal Table'!$C:$C,'Each Gender Events'!BM$1,'Official Medal Table'!$E:$E,"Mixed")*'Medal values'!$B$3/2</f>
        <v>0</v>
      </c>
      <c r="BN8">
        <f>COUNTIFS('Official Medal Table'!$F:$F,'Each Gender Events'!$A8,'Official Medal Table'!$C:$C,'Each Gender Events'!BN$1,'Official Medal Table'!$E:$E,'Each Gender Events'!BN$2)*'Medal values'!$B$1
+ COUNTIFS('Official Medal Table'!$G:$G,'Each Gender Events'!$A8,'Official Medal Table'!$C:$C,'Each Gender Events'!BN$1,'Official Medal Table'!$E:$E,'Each Gender Events'!BN$2)*'Medal values'!$B$2
+ COUNTIFS('Official Medal Table'!$H:$H,'Each Gender Events'!$A8,'Official Medal Table'!$C:$C,'Each Gender Events'!BN$1,'Official Medal Table'!$E:$E,'Each Gender Events'!BN$2)*'Medal values'!$B$3
+ COUNTIFS('Official Medal Table'!$I:$I,'Each Gender Events'!$A8,'Official Medal Table'!$C:$C,'Each Gender Events'!BN$1,'Official Medal Table'!$E:$E,'Each Gender Events'!BN$2)*'Medal values'!$B$3
+ COUNTIFS('Official Medal Table'!$F:$F,'Each Gender Events'!$A8,'Official Medal Table'!$C:$C,'Each Gender Events'!BN$1,'Official Medal Table'!$E:$E,"Mixed")*'Medal values'!$B$1/2
+ COUNTIFS('Official Medal Table'!$G:$G,'Each Gender Events'!$A8,'Official Medal Table'!$C:$C,'Each Gender Events'!BN$1,'Official Medal Table'!$E:$E,"Mixed")*'Medal values'!$B$2/2
+ COUNTIFS('Official Medal Table'!$H:$H,'Each Gender Events'!$A8,'Official Medal Table'!$C:$C,'Each Gender Events'!BN$1,'Official Medal Table'!$E:$E,"Mixed")*'Medal values'!$B$3/2
+ COUNTIFS('Official Medal Table'!$I:$I,'Each Gender Events'!$A8,'Official Medal Table'!$C:$C,'Each Gender Events'!BN$1,'Official Medal Table'!$E:$E,"Mixed")*'Medal values'!$B$3/2</f>
        <v>6.0014999999999992</v>
      </c>
      <c r="BO8">
        <f>COUNTIFS('Official Medal Table'!$F:$F,'Each Gender Events'!$A8,'Official Medal Table'!$C:$C,'Each Gender Events'!BO$1,'Official Medal Table'!$E:$E,'Each Gender Events'!BO$2)*'Medal values'!$B$1
+ COUNTIFS('Official Medal Table'!$G:$G,'Each Gender Events'!$A8,'Official Medal Table'!$C:$C,'Each Gender Events'!BO$1,'Official Medal Table'!$E:$E,'Each Gender Events'!BO$2)*'Medal values'!$B$2
+ COUNTIFS('Official Medal Table'!$H:$H,'Each Gender Events'!$A8,'Official Medal Table'!$C:$C,'Each Gender Events'!BO$1,'Official Medal Table'!$E:$E,'Each Gender Events'!BO$2)*'Medal values'!$B$3
+ COUNTIFS('Official Medal Table'!$I:$I,'Each Gender Events'!$A8,'Official Medal Table'!$C:$C,'Each Gender Events'!BO$1,'Official Medal Table'!$E:$E,'Each Gender Events'!BO$2)*'Medal values'!$B$3
+ COUNTIFS('Official Medal Table'!$F:$F,'Each Gender Events'!$A8,'Official Medal Table'!$C:$C,'Each Gender Events'!BO$1,'Official Medal Table'!$E:$E,"Mixed")*'Medal values'!$B$1/2
+ COUNTIFS('Official Medal Table'!$G:$G,'Each Gender Events'!$A8,'Official Medal Table'!$C:$C,'Each Gender Events'!BO$1,'Official Medal Table'!$E:$E,"Mixed")*'Medal values'!$B$2/2
+ COUNTIFS('Official Medal Table'!$H:$H,'Each Gender Events'!$A8,'Official Medal Table'!$C:$C,'Each Gender Events'!BO$1,'Official Medal Table'!$E:$E,"Mixed")*'Medal values'!$B$3/2
+ COUNTIFS('Official Medal Table'!$I:$I,'Each Gender Events'!$A8,'Official Medal Table'!$C:$C,'Each Gender Events'!BO$1,'Official Medal Table'!$E:$E,"Mixed")*'Medal values'!$B$3/2</f>
        <v>17.004500999999998</v>
      </c>
      <c r="BP8">
        <f>COUNTIFS('Official Medal Table'!$F:$F,'Each Gender Events'!$A8,'Official Medal Table'!$C:$C,'Each Gender Events'!BP$1,'Official Medal Table'!$E:$E,'Each Gender Events'!BP$2)*'Medal values'!$B$1
+ COUNTIFS('Official Medal Table'!$G:$G,'Each Gender Events'!$A8,'Official Medal Table'!$C:$C,'Each Gender Events'!BP$1,'Official Medal Table'!$E:$E,'Each Gender Events'!BP$2)*'Medal values'!$B$2
+ COUNTIFS('Official Medal Table'!$H:$H,'Each Gender Events'!$A8,'Official Medal Table'!$C:$C,'Each Gender Events'!BP$1,'Official Medal Table'!$E:$E,'Each Gender Events'!BP$2)*'Medal values'!$B$3
+ COUNTIFS('Official Medal Table'!$I:$I,'Each Gender Events'!$A8,'Official Medal Table'!$C:$C,'Each Gender Events'!BP$1,'Official Medal Table'!$E:$E,'Each Gender Events'!BP$2)*'Medal values'!$B$3
+ COUNTIFS('Official Medal Table'!$F:$F,'Each Gender Events'!$A8,'Official Medal Table'!$C:$C,'Each Gender Events'!BP$1,'Official Medal Table'!$E:$E,"Mixed")*'Medal values'!$B$1/2
+ COUNTIFS('Official Medal Table'!$G:$G,'Each Gender Events'!$A8,'Official Medal Table'!$C:$C,'Each Gender Events'!BP$1,'Official Medal Table'!$E:$E,"Mixed")*'Medal values'!$B$2/2
+ COUNTIFS('Official Medal Table'!$H:$H,'Each Gender Events'!$A8,'Official Medal Table'!$C:$C,'Each Gender Events'!BP$1,'Official Medal Table'!$E:$E,"Mixed")*'Medal values'!$B$3/2
+ COUNTIFS('Official Medal Table'!$I:$I,'Each Gender Events'!$A8,'Official Medal Table'!$C:$C,'Each Gender Events'!BP$1,'Official Medal Table'!$E:$E,"Mixed")*'Medal values'!$B$3/2</f>
        <v>5.0005009999999999</v>
      </c>
      <c r="BQ8">
        <f>COUNTIFS('Official Medal Table'!$F:$F,'Each Gender Events'!$A8,'Official Medal Table'!$C:$C,'Each Gender Events'!BQ$1,'Official Medal Table'!$E:$E,'Each Gender Events'!BQ$2)*'Medal values'!$B$1
+ COUNTIFS('Official Medal Table'!$G:$G,'Each Gender Events'!$A8,'Official Medal Table'!$C:$C,'Each Gender Events'!BQ$1,'Official Medal Table'!$E:$E,'Each Gender Events'!BQ$2)*'Medal values'!$B$2
+ COUNTIFS('Official Medal Table'!$H:$H,'Each Gender Events'!$A8,'Official Medal Table'!$C:$C,'Each Gender Events'!BQ$1,'Official Medal Table'!$E:$E,'Each Gender Events'!BQ$2)*'Medal values'!$B$3
+ COUNTIFS('Official Medal Table'!$I:$I,'Each Gender Events'!$A8,'Official Medal Table'!$C:$C,'Each Gender Events'!BQ$1,'Official Medal Table'!$E:$E,'Each Gender Events'!BQ$2)*'Medal values'!$B$3
+ COUNTIFS('Official Medal Table'!$F:$F,'Each Gender Events'!$A8,'Official Medal Table'!$C:$C,'Each Gender Events'!BQ$1,'Official Medal Table'!$E:$E,"Mixed")*'Medal values'!$B$1/2
+ COUNTIFS('Official Medal Table'!$G:$G,'Each Gender Events'!$A8,'Official Medal Table'!$C:$C,'Each Gender Events'!BQ$1,'Official Medal Table'!$E:$E,"Mixed")*'Medal values'!$B$2/2
+ COUNTIFS('Official Medal Table'!$H:$H,'Each Gender Events'!$A8,'Official Medal Table'!$C:$C,'Each Gender Events'!BQ$1,'Official Medal Table'!$E:$E,"Mixed")*'Medal values'!$B$3/2
+ COUNTIFS('Official Medal Table'!$I:$I,'Each Gender Events'!$A8,'Official Medal Table'!$C:$C,'Each Gender Events'!BQ$1,'Official Medal Table'!$E:$E,"Mixed")*'Medal values'!$B$3/2</f>
        <v>0</v>
      </c>
      <c r="BR8">
        <f>COUNTIFS('Official Medal Table'!$F:$F,'Each Gender Events'!$A8,'Official Medal Table'!$C:$C,'Each Gender Events'!BR$1,'Official Medal Table'!$E:$E,'Each Gender Events'!BR$2)*'Medal values'!$B$1
+ COUNTIFS('Official Medal Table'!$G:$G,'Each Gender Events'!$A8,'Official Medal Table'!$C:$C,'Each Gender Events'!BR$1,'Official Medal Table'!$E:$E,'Each Gender Events'!BR$2)*'Medal values'!$B$2
+ COUNTIFS('Official Medal Table'!$H:$H,'Each Gender Events'!$A8,'Official Medal Table'!$C:$C,'Each Gender Events'!BR$1,'Official Medal Table'!$E:$E,'Each Gender Events'!BR$2)*'Medal values'!$B$3
+ COUNTIFS('Official Medal Table'!$I:$I,'Each Gender Events'!$A8,'Official Medal Table'!$C:$C,'Each Gender Events'!BR$1,'Official Medal Table'!$E:$E,'Each Gender Events'!BR$2)*'Medal values'!$B$3
+ COUNTIFS('Official Medal Table'!$F:$F,'Each Gender Events'!$A8,'Official Medal Table'!$C:$C,'Each Gender Events'!BR$1,'Official Medal Table'!$E:$E,"Mixed")*'Medal values'!$B$1/2
+ COUNTIFS('Official Medal Table'!$G:$G,'Each Gender Events'!$A8,'Official Medal Table'!$C:$C,'Each Gender Events'!BR$1,'Official Medal Table'!$E:$E,"Mixed")*'Medal values'!$B$2/2
+ COUNTIFS('Official Medal Table'!$H:$H,'Each Gender Events'!$A8,'Official Medal Table'!$C:$C,'Each Gender Events'!BR$1,'Official Medal Table'!$E:$E,"Mixed")*'Medal values'!$B$3/2
+ COUNTIFS('Official Medal Table'!$I:$I,'Each Gender Events'!$A8,'Official Medal Table'!$C:$C,'Each Gender Events'!BR$1,'Official Medal Table'!$E:$E,"Mixed")*'Medal values'!$B$3/2</f>
        <v>0</v>
      </c>
      <c r="BS8">
        <f>COUNTIFS('Official Medal Table'!$F:$F,'Each Gender Events'!$A8,'Official Medal Table'!$C:$C,'Each Gender Events'!BS$1,'Official Medal Table'!$E:$E,'Each Gender Events'!BS$2)*'Medal values'!$B$1
+ COUNTIFS('Official Medal Table'!$G:$G,'Each Gender Events'!$A8,'Official Medal Table'!$C:$C,'Each Gender Events'!BS$1,'Official Medal Table'!$E:$E,'Each Gender Events'!BS$2)*'Medal values'!$B$2
+ COUNTIFS('Official Medal Table'!$H:$H,'Each Gender Events'!$A8,'Official Medal Table'!$C:$C,'Each Gender Events'!BS$1,'Official Medal Table'!$E:$E,'Each Gender Events'!BS$2)*'Medal values'!$B$3
+ COUNTIFS('Official Medal Table'!$I:$I,'Each Gender Events'!$A8,'Official Medal Table'!$C:$C,'Each Gender Events'!BS$1,'Official Medal Table'!$E:$E,'Each Gender Events'!BS$2)*'Medal values'!$B$3
+ COUNTIFS('Official Medal Table'!$F:$F,'Each Gender Events'!$A8,'Official Medal Table'!$C:$C,'Each Gender Events'!BS$1,'Official Medal Table'!$E:$E,"Mixed")*'Medal values'!$B$1/2
+ COUNTIFS('Official Medal Table'!$G:$G,'Each Gender Events'!$A8,'Official Medal Table'!$C:$C,'Each Gender Events'!BS$1,'Official Medal Table'!$E:$E,"Mixed")*'Medal values'!$B$2/2
+ COUNTIFS('Official Medal Table'!$H:$H,'Each Gender Events'!$A8,'Official Medal Table'!$C:$C,'Each Gender Events'!BS$1,'Official Medal Table'!$E:$E,"Mixed")*'Medal values'!$B$3/2
+ COUNTIFS('Official Medal Table'!$I:$I,'Each Gender Events'!$A8,'Official Medal Table'!$C:$C,'Each Gender Events'!BS$1,'Official Medal Table'!$E:$E,"Mixed")*'Medal values'!$B$3/2</f>
        <v>2.0000010000000001</v>
      </c>
      <c r="BT8">
        <f>COUNTIFS('Official Medal Table'!$F:$F,'Each Gender Events'!$A8,'Official Medal Table'!$C:$C,'Each Gender Events'!BT$1,'Official Medal Table'!$E:$E,'Each Gender Events'!BT$2)*'Medal values'!$B$1
+ COUNTIFS('Official Medal Table'!$G:$G,'Each Gender Events'!$A8,'Official Medal Table'!$C:$C,'Each Gender Events'!BT$1,'Official Medal Table'!$E:$E,'Each Gender Events'!BT$2)*'Medal values'!$B$2
+ COUNTIFS('Official Medal Table'!$H:$H,'Each Gender Events'!$A8,'Official Medal Table'!$C:$C,'Each Gender Events'!BT$1,'Official Medal Table'!$E:$E,'Each Gender Events'!BT$2)*'Medal values'!$B$3
+ COUNTIFS('Official Medal Table'!$I:$I,'Each Gender Events'!$A8,'Official Medal Table'!$C:$C,'Each Gender Events'!BT$1,'Official Medal Table'!$E:$E,'Each Gender Events'!BT$2)*'Medal values'!$B$3
+ COUNTIFS('Official Medal Table'!$F:$F,'Each Gender Events'!$A8,'Official Medal Table'!$C:$C,'Each Gender Events'!BT$1,'Official Medal Table'!$E:$E,"Mixed")*'Medal values'!$B$1/2
+ COUNTIFS('Official Medal Table'!$G:$G,'Each Gender Events'!$A8,'Official Medal Table'!$C:$C,'Each Gender Events'!BT$1,'Official Medal Table'!$E:$E,"Mixed")*'Medal values'!$B$2/2
+ COUNTIFS('Official Medal Table'!$H:$H,'Each Gender Events'!$A8,'Official Medal Table'!$C:$C,'Each Gender Events'!BT$1,'Official Medal Table'!$E:$E,"Mixed")*'Medal values'!$B$3/2
+ COUNTIFS('Official Medal Table'!$I:$I,'Each Gender Events'!$A8,'Official Medal Table'!$C:$C,'Each Gender Events'!BT$1,'Official Medal Table'!$E:$E,"Mixed")*'Medal values'!$B$3/2</f>
        <v>2.0000010000000001</v>
      </c>
      <c r="BU8">
        <f>COUNTIFS('Official Medal Table'!$F:$F,'Each Gender Events'!$A8,'Official Medal Table'!$C:$C,'Each Gender Events'!BU$1,'Official Medal Table'!$E:$E,'Each Gender Events'!BU$2)*'Medal values'!$B$1
+ COUNTIFS('Official Medal Table'!$G:$G,'Each Gender Events'!$A8,'Official Medal Table'!$C:$C,'Each Gender Events'!BU$1,'Official Medal Table'!$E:$E,'Each Gender Events'!BU$2)*'Medal values'!$B$2
+ COUNTIFS('Official Medal Table'!$H:$H,'Each Gender Events'!$A8,'Official Medal Table'!$C:$C,'Each Gender Events'!BU$1,'Official Medal Table'!$E:$E,'Each Gender Events'!BU$2)*'Medal values'!$B$3
+ COUNTIFS('Official Medal Table'!$I:$I,'Each Gender Events'!$A8,'Official Medal Table'!$C:$C,'Each Gender Events'!BU$1,'Official Medal Table'!$E:$E,'Each Gender Events'!BU$2)*'Medal values'!$B$3
+ COUNTIFS('Official Medal Table'!$F:$F,'Each Gender Events'!$A8,'Official Medal Table'!$C:$C,'Each Gender Events'!BU$1,'Official Medal Table'!$E:$E,"Mixed")*'Medal values'!$B$1/2
+ COUNTIFS('Official Medal Table'!$G:$G,'Each Gender Events'!$A8,'Official Medal Table'!$C:$C,'Each Gender Events'!BU$1,'Official Medal Table'!$E:$E,"Mixed")*'Medal values'!$B$2/2
+ COUNTIFS('Official Medal Table'!$H:$H,'Each Gender Events'!$A8,'Official Medal Table'!$C:$C,'Each Gender Events'!BU$1,'Official Medal Table'!$E:$E,"Mixed")*'Medal values'!$B$3/2
+ COUNTIFS('Official Medal Table'!$I:$I,'Each Gender Events'!$A8,'Official Medal Table'!$C:$C,'Each Gender Events'!BU$1,'Official Medal Table'!$E:$E,"Mixed")*'Medal values'!$B$3/2</f>
        <v>0</v>
      </c>
      <c r="BV8">
        <f>COUNTIFS('Official Medal Table'!$F:$F,'Each Gender Events'!$A8,'Official Medal Table'!$C:$C,'Each Gender Events'!BV$1,'Official Medal Table'!$E:$E,'Each Gender Events'!BV$2)*'Medal values'!$B$1
+ COUNTIFS('Official Medal Table'!$G:$G,'Each Gender Events'!$A8,'Official Medal Table'!$C:$C,'Each Gender Events'!BV$1,'Official Medal Table'!$E:$E,'Each Gender Events'!BV$2)*'Medal values'!$B$2
+ COUNTIFS('Official Medal Table'!$H:$H,'Each Gender Events'!$A8,'Official Medal Table'!$C:$C,'Each Gender Events'!BV$1,'Official Medal Table'!$E:$E,'Each Gender Events'!BV$2)*'Medal values'!$B$3
+ COUNTIFS('Official Medal Table'!$I:$I,'Each Gender Events'!$A8,'Official Medal Table'!$C:$C,'Each Gender Events'!BV$1,'Official Medal Table'!$E:$E,'Each Gender Events'!BV$2)*'Medal values'!$B$3
+ COUNTIFS('Official Medal Table'!$F:$F,'Each Gender Events'!$A8,'Official Medal Table'!$C:$C,'Each Gender Events'!BV$1,'Official Medal Table'!$E:$E,"Mixed")*'Medal values'!$B$1/2
+ COUNTIFS('Official Medal Table'!$G:$G,'Each Gender Events'!$A8,'Official Medal Table'!$C:$C,'Each Gender Events'!BV$1,'Official Medal Table'!$E:$E,"Mixed")*'Medal values'!$B$2/2
+ COUNTIFS('Official Medal Table'!$H:$H,'Each Gender Events'!$A8,'Official Medal Table'!$C:$C,'Each Gender Events'!BV$1,'Official Medal Table'!$E:$E,"Mixed")*'Medal values'!$B$3/2
+ COUNTIFS('Official Medal Table'!$I:$I,'Each Gender Events'!$A8,'Official Medal Table'!$C:$C,'Each Gender Events'!BV$1,'Official Medal Table'!$E:$E,"Mixed")*'Medal values'!$B$3/2</f>
        <v>0</v>
      </c>
      <c r="BW8">
        <f>COUNTIFS('Official Medal Table'!$F:$F,'Each Gender Events'!$A8,'Official Medal Table'!$C:$C,'Each Gender Events'!BW$1,'Official Medal Table'!$E:$E,'Each Gender Events'!BW$2)*'Medal values'!$B$1
+ COUNTIFS('Official Medal Table'!$G:$G,'Each Gender Events'!$A8,'Official Medal Table'!$C:$C,'Each Gender Events'!BW$1,'Official Medal Table'!$E:$E,'Each Gender Events'!BW$2)*'Medal values'!$B$2
+ COUNTIFS('Official Medal Table'!$H:$H,'Each Gender Events'!$A8,'Official Medal Table'!$C:$C,'Each Gender Events'!BW$1,'Official Medal Table'!$E:$E,'Each Gender Events'!BW$2)*'Medal values'!$B$3
+ COUNTIFS('Official Medal Table'!$I:$I,'Each Gender Events'!$A8,'Official Medal Table'!$C:$C,'Each Gender Events'!BW$1,'Official Medal Table'!$E:$E,'Each Gender Events'!BW$2)*'Medal values'!$B$3
+ COUNTIFS('Official Medal Table'!$F:$F,'Each Gender Events'!$A8,'Official Medal Table'!$C:$C,'Each Gender Events'!BW$1,'Official Medal Table'!$E:$E,"Mixed")*'Medal values'!$B$1/2
+ COUNTIFS('Official Medal Table'!$G:$G,'Each Gender Events'!$A8,'Official Medal Table'!$C:$C,'Each Gender Events'!BW$1,'Official Medal Table'!$E:$E,"Mixed")*'Medal values'!$B$2/2
+ COUNTIFS('Official Medal Table'!$H:$H,'Each Gender Events'!$A8,'Official Medal Table'!$C:$C,'Each Gender Events'!BW$1,'Official Medal Table'!$E:$E,"Mixed")*'Medal values'!$B$3/2
+ COUNTIFS('Official Medal Table'!$I:$I,'Each Gender Events'!$A8,'Official Medal Table'!$C:$C,'Each Gender Events'!BW$1,'Official Medal Table'!$E:$E,"Mixed")*'Medal values'!$B$3/2</f>
        <v>10.0020015</v>
      </c>
      <c r="BX8">
        <f>COUNTIFS('Official Medal Table'!$F:$F,'Each Gender Events'!$A8,'Official Medal Table'!$C:$C,'Each Gender Events'!BX$1,'Official Medal Table'!$E:$E,'Each Gender Events'!BX$2)*'Medal values'!$B$1
+ COUNTIFS('Official Medal Table'!$G:$G,'Each Gender Events'!$A8,'Official Medal Table'!$C:$C,'Each Gender Events'!BX$1,'Official Medal Table'!$E:$E,'Each Gender Events'!BX$2)*'Medal values'!$B$2
+ COUNTIFS('Official Medal Table'!$H:$H,'Each Gender Events'!$A8,'Official Medal Table'!$C:$C,'Each Gender Events'!BX$1,'Official Medal Table'!$E:$E,'Each Gender Events'!BX$2)*'Medal values'!$B$3
+ COUNTIFS('Official Medal Table'!$I:$I,'Each Gender Events'!$A8,'Official Medal Table'!$C:$C,'Each Gender Events'!BX$1,'Official Medal Table'!$E:$E,'Each Gender Events'!BX$2)*'Medal values'!$B$3
+ COUNTIFS('Official Medal Table'!$F:$F,'Each Gender Events'!$A8,'Official Medal Table'!$C:$C,'Each Gender Events'!BX$1,'Official Medal Table'!$E:$E,"Mixed")*'Medal values'!$B$1/2
+ COUNTIFS('Official Medal Table'!$G:$G,'Each Gender Events'!$A8,'Official Medal Table'!$C:$C,'Each Gender Events'!BX$1,'Official Medal Table'!$E:$E,"Mixed")*'Medal values'!$B$2/2
+ COUNTIFS('Official Medal Table'!$H:$H,'Each Gender Events'!$A8,'Official Medal Table'!$C:$C,'Each Gender Events'!BX$1,'Official Medal Table'!$E:$E,"Mixed")*'Medal values'!$B$3/2
+ COUNTIFS('Official Medal Table'!$I:$I,'Each Gender Events'!$A8,'Official Medal Table'!$C:$C,'Each Gender Events'!BX$1,'Official Medal Table'!$E:$E,"Mixed")*'Medal values'!$B$3/2</f>
        <v>9.0000015000000015</v>
      </c>
      <c r="BY8">
        <f>COUNTIFS('Official Medal Table'!$F:$F,'Each Gender Events'!$A8,'Official Medal Table'!$C:$C,'Each Gender Events'!BY$1,'Official Medal Table'!$E:$E,'Each Gender Events'!BY$2)*'Medal values'!$B$1
+ COUNTIFS('Official Medal Table'!$G:$G,'Each Gender Events'!$A8,'Official Medal Table'!$C:$C,'Each Gender Events'!BY$1,'Official Medal Table'!$E:$E,'Each Gender Events'!BY$2)*'Medal values'!$B$2
+ COUNTIFS('Official Medal Table'!$H:$H,'Each Gender Events'!$A8,'Official Medal Table'!$C:$C,'Each Gender Events'!BY$1,'Official Medal Table'!$E:$E,'Each Gender Events'!BY$2)*'Medal values'!$B$3
+ COUNTIFS('Official Medal Table'!$I:$I,'Each Gender Events'!$A8,'Official Medal Table'!$C:$C,'Each Gender Events'!BY$1,'Official Medal Table'!$E:$E,'Each Gender Events'!BY$2)*'Medal values'!$B$3
+ COUNTIFS('Official Medal Table'!$F:$F,'Each Gender Events'!$A8,'Official Medal Table'!$C:$C,'Each Gender Events'!BY$1,'Official Medal Table'!$E:$E,"Mixed")*'Medal values'!$B$1/2
+ COUNTIFS('Official Medal Table'!$G:$G,'Each Gender Events'!$A8,'Official Medal Table'!$C:$C,'Each Gender Events'!BY$1,'Official Medal Table'!$E:$E,"Mixed")*'Medal values'!$B$2/2
+ COUNTIFS('Official Medal Table'!$H:$H,'Each Gender Events'!$A8,'Official Medal Table'!$C:$C,'Each Gender Events'!BY$1,'Official Medal Table'!$E:$E,"Mixed")*'Medal values'!$B$3/2
+ COUNTIFS('Official Medal Table'!$I:$I,'Each Gender Events'!$A8,'Official Medal Table'!$C:$C,'Each Gender Events'!BY$1,'Official Medal Table'!$E:$E,"Mixed")*'Medal values'!$B$3/2</f>
        <v>3.0000015000000002</v>
      </c>
      <c r="BZ8">
        <f>COUNTIFS('Official Medal Table'!$F:$F,'Each Gender Events'!$A8,'Official Medal Table'!$C:$C,'Each Gender Events'!BZ$1,'Official Medal Table'!$E:$E,'Each Gender Events'!BZ$2)*'Medal values'!$B$1
+ COUNTIFS('Official Medal Table'!$G:$G,'Each Gender Events'!$A8,'Official Medal Table'!$C:$C,'Each Gender Events'!BZ$1,'Official Medal Table'!$E:$E,'Each Gender Events'!BZ$2)*'Medal values'!$B$2
+ COUNTIFS('Official Medal Table'!$H:$H,'Each Gender Events'!$A8,'Official Medal Table'!$C:$C,'Each Gender Events'!BZ$1,'Official Medal Table'!$E:$E,'Each Gender Events'!BZ$2)*'Medal values'!$B$3
+ COUNTIFS('Official Medal Table'!$I:$I,'Each Gender Events'!$A8,'Official Medal Table'!$C:$C,'Each Gender Events'!BZ$1,'Official Medal Table'!$E:$E,'Each Gender Events'!BZ$2)*'Medal values'!$B$3
+ COUNTIFS('Official Medal Table'!$F:$F,'Each Gender Events'!$A8,'Official Medal Table'!$C:$C,'Each Gender Events'!BZ$1,'Official Medal Table'!$E:$E,"Mixed")*'Medal values'!$B$1/2
+ COUNTIFS('Official Medal Table'!$G:$G,'Each Gender Events'!$A8,'Official Medal Table'!$C:$C,'Each Gender Events'!BZ$1,'Official Medal Table'!$E:$E,"Mixed")*'Medal values'!$B$2/2
+ COUNTIFS('Official Medal Table'!$H:$H,'Each Gender Events'!$A8,'Official Medal Table'!$C:$C,'Each Gender Events'!BZ$1,'Official Medal Table'!$E:$E,"Mixed")*'Medal values'!$B$3/2
+ COUNTIFS('Official Medal Table'!$I:$I,'Each Gender Events'!$A8,'Official Medal Table'!$C:$C,'Each Gender Events'!BZ$1,'Official Medal Table'!$E:$E,"Mixed")*'Medal values'!$B$3/2</f>
        <v>4.5015000000000001</v>
      </c>
      <c r="CA8">
        <f>COUNTIFS('Official Medal Table'!$F:$F,'Each Gender Events'!$A8,'Official Medal Table'!$C:$C,'Each Gender Events'!CA$1,'Official Medal Table'!$E:$E,'Each Gender Events'!CA$2)*'Medal values'!$B$1
+ COUNTIFS('Official Medal Table'!$G:$G,'Each Gender Events'!$A8,'Official Medal Table'!$C:$C,'Each Gender Events'!CA$1,'Official Medal Table'!$E:$E,'Each Gender Events'!CA$2)*'Medal values'!$B$2
+ COUNTIFS('Official Medal Table'!$H:$H,'Each Gender Events'!$A8,'Official Medal Table'!$C:$C,'Each Gender Events'!CA$1,'Official Medal Table'!$E:$E,'Each Gender Events'!CA$2)*'Medal values'!$B$3
+ COUNTIFS('Official Medal Table'!$I:$I,'Each Gender Events'!$A8,'Official Medal Table'!$C:$C,'Each Gender Events'!CA$1,'Official Medal Table'!$E:$E,'Each Gender Events'!CA$2)*'Medal values'!$B$3
+ COUNTIFS('Official Medal Table'!$F:$F,'Each Gender Events'!$A8,'Official Medal Table'!$C:$C,'Each Gender Events'!CA$1,'Official Medal Table'!$E:$E,"Mixed")*'Medal values'!$B$1/2
+ COUNTIFS('Official Medal Table'!$G:$G,'Each Gender Events'!$A8,'Official Medal Table'!$C:$C,'Each Gender Events'!CA$1,'Official Medal Table'!$E:$E,"Mixed")*'Medal values'!$B$2/2
+ COUNTIFS('Official Medal Table'!$H:$H,'Each Gender Events'!$A8,'Official Medal Table'!$C:$C,'Each Gender Events'!CA$1,'Official Medal Table'!$E:$E,"Mixed")*'Medal values'!$B$3/2
+ COUNTIFS('Official Medal Table'!$I:$I,'Each Gender Events'!$A8,'Official Medal Table'!$C:$C,'Each Gender Events'!CA$1,'Official Medal Table'!$E:$E,"Mixed")*'Medal values'!$B$3/2</f>
        <v>9.5025010000000005</v>
      </c>
      <c r="CB8">
        <f>COUNTIFS('Official Medal Table'!$F:$F,'Each Gender Events'!$A8,'Official Medal Table'!$C:$C,'Each Gender Events'!CB$1,'Official Medal Table'!$E:$E,'Each Gender Events'!CB$2)*'Medal values'!$B$1
+ COUNTIFS('Official Medal Table'!$G:$G,'Each Gender Events'!$A8,'Official Medal Table'!$C:$C,'Each Gender Events'!CB$1,'Official Medal Table'!$E:$E,'Each Gender Events'!CB$2)*'Medal values'!$B$2
+ COUNTIFS('Official Medal Table'!$H:$H,'Each Gender Events'!$A8,'Official Medal Table'!$C:$C,'Each Gender Events'!CB$1,'Official Medal Table'!$E:$E,'Each Gender Events'!CB$2)*'Medal values'!$B$3
+ COUNTIFS('Official Medal Table'!$I:$I,'Each Gender Events'!$A8,'Official Medal Table'!$C:$C,'Each Gender Events'!CB$1,'Official Medal Table'!$E:$E,'Each Gender Events'!CB$2)*'Medal values'!$B$3
+ COUNTIFS('Official Medal Table'!$F:$F,'Each Gender Events'!$A8,'Official Medal Table'!$C:$C,'Each Gender Events'!CB$1,'Official Medal Table'!$E:$E,"Mixed")*'Medal values'!$B$1/2
+ COUNTIFS('Official Medal Table'!$G:$G,'Each Gender Events'!$A8,'Official Medal Table'!$C:$C,'Each Gender Events'!CB$1,'Official Medal Table'!$E:$E,"Mixed")*'Medal values'!$B$2/2
+ COUNTIFS('Official Medal Table'!$H:$H,'Each Gender Events'!$A8,'Official Medal Table'!$C:$C,'Each Gender Events'!CB$1,'Official Medal Table'!$E:$E,"Mixed")*'Medal values'!$B$3/2
+ COUNTIFS('Official Medal Table'!$I:$I,'Each Gender Events'!$A8,'Official Medal Table'!$C:$C,'Each Gender Events'!CB$1,'Official Medal Table'!$E:$E,"Mixed")*'Medal values'!$B$3/2</f>
        <v>7.5024999999999995</v>
      </c>
      <c r="CC8">
        <f>COUNTIFS('Official Medal Table'!$F:$F,'Each Gender Events'!$A8,'Official Medal Table'!$C:$C,'Each Gender Events'!CC$1,'Official Medal Table'!$E:$E,'Each Gender Events'!CC$2)*'Medal values'!$B$1
+ COUNTIFS('Official Medal Table'!$G:$G,'Each Gender Events'!$A8,'Official Medal Table'!$C:$C,'Each Gender Events'!CC$1,'Official Medal Table'!$E:$E,'Each Gender Events'!CC$2)*'Medal values'!$B$2
+ COUNTIFS('Official Medal Table'!$H:$H,'Each Gender Events'!$A8,'Official Medal Table'!$C:$C,'Each Gender Events'!CC$1,'Official Medal Table'!$E:$E,'Each Gender Events'!CC$2)*'Medal values'!$B$3
+ COUNTIFS('Official Medal Table'!$I:$I,'Each Gender Events'!$A8,'Official Medal Table'!$C:$C,'Each Gender Events'!CC$1,'Official Medal Table'!$E:$E,'Each Gender Events'!CC$2)*'Medal values'!$B$3
+ COUNTIFS('Official Medal Table'!$F:$F,'Each Gender Events'!$A8,'Official Medal Table'!$C:$C,'Each Gender Events'!CC$1,'Official Medal Table'!$E:$E,"Mixed")*'Medal values'!$B$1/2
+ COUNTIFS('Official Medal Table'!$G:$G,'Each Gender Events'!$A8,'Official Medal Table'!$C:$C,'Each Gender Events'!CC$1,'Official Medal Table'!$E:$E,"Mixed")*'Medal values'!$B$2/2
+ COUNTIFS('Official Medal Table'!$H:$H,'Each Gender Events'!$A8,'Official Medal Table'!$C:$C,'Each Gender Events'!CC$1,'Official Medal Table'!$E:$E,"Mixed")*'Medal values'!$B$3/2
+ COUNTIFS('Official Medal Table'!$I:$I,'Each Gender Events'!$A8,'Official Medal Table'!$C:$C,'Each Gender Events'!CC$1,'Official Medal Table'!$E:$E,"Mixed")*'Medal values'!$B$3/2</f>
        <v>2.0000010000000001</v>
      </c>
      <c r="CD8">
        <f>COUNTIFS('Official Medal Table'!$F:$F,'Each Gender Events'!$A8,'Official Medal Table'!$C:$C,'Each Gender Events'!CD$1,'Official Medal Table'!$E:$E,'Each Gender Events'!CD$2)*'Medal values'!$B$1
+ COUNTIFS('Official Medal Table'!$G:$G,'Each Gender Events'!$A8,'Official Medal Table'!$C:$C,'Each Gender Events'!CD$1,'Official Medal Table'!$E:$E,'Each Gender Events'!CD$2)*'Medal values'!$B$2
+ COUNTIFS('Official Medal Table'!$H:$H,'Each Gender Events'!$A8,'Official Medal Table'!$C:$C,'Each Gender Events'!CD$1,'Official Medal Table'!$E:$E,'Each Gender Events'!CD$2)*'Medal values'!$B$3
+ COUNTIFS('Official Medal Table'!$I:$I,'Each Gender Events'!$A8,'Official Medal Table'!$C:$C,'Each Gender Events'!CD$1,'Official Medal Table'!$E:$E,'Each Gender Events'!CD$2)*'Medal values'!$B$3
+ COUNTIFS('Official Medal Table'!$F:$F,'Each Gender Events'!$A8,'Official Medal Table'!$C:$C,'Each Gender Events'!CD$1,'Official Medal Table'!$E:$E,"Mixed")*'Medal values'!$B$1/2
+ COUNTIFS('Official Medal Table'!$G:$G,'Each Gender Events'!$A8,'Official Medal Table'!$C:$C,'Each Gender Events'!CD$1,'Official Medal Table'!$E:$E,"Mixed")*'Medal values'!$B$2/2
+ COUNTIFS('Official Medal Table'!$H:$H,'Each Gender Events'!$A8,'Official Medal Table'!$C:$C,'Each Gender Events'!CD$1,'Official Medal Table'!$E:$E,"Mixed")*'Medal values'!$B$3/2
+ COUNTIFS('Official Medal Table'!$I:$I,'Each Gender Events'!$A8,'Official Medal Table'!$C:$C,'Each Gender Events'!CD$1,'Official Medal Table'!$E:$E,"Mixed")*'Medal values'!$B$3/2</f>
        <v>1</v>
      </c>
      <c r="CE8">
        <f>COUNTIFS('Official Medal Table'!$F:$F,'Each Gender Events'!$A8,'Official Medal Table'!$C:$C,'Each Gender Events'!CE$1,'Official Medal Table'!$E:$E,'Each Gender Events'!CE$2)*'Medal values'!$B$1
+ COUNTIFS('Official Medal Table'!$G:$G,'Each Gender Events'!$A8,'Official Medal Table'!$C:$C,'Each Gender Events'!CE$1,'Official Medal Table'!$E:$E,'Each Gender Events'!CE$2)*'Medal values'!$B$2
+ COUNTIFS('Official Medal Table'!$H:$H,'Each Gender Events'!$A8,'Official Medal Table'!$C:$C,'Each Gender Events'!CE$1,'Official Medal Table'!$E:$E,'Each Gender Events'!CE$2)*'Medal values'!$B$3
+ COUNTIFS('Official Medal Table'!$I:$I,'Each Gender Events'!$A8,'Official Medal Table'!$C:$C,'Each Gender Events'!CE$1,'Official Medal Table'!$E:$E,'Each Gender Events'!CE$2)*'Medal values'!$B$3
+ COUNTIFS('Official Medal Table'!$F:$F,'Each Gender Events'!$A8,'Official Medal Table'!$C:$C,'Each Gender Events'!CE$1,'Official Medal Table'!$E:$E,"Mixed")*'Medal values'!$B$1/2
+ COUNTIFS('Official Medal Table'!$G:$G,'Each Gender Events'!$A8,'Official Medal Table'!$C:$C,'Each Gender Events'!CE$1,'Official Medal Table'!$E:$E,"Mixed")*'Medal values'!$B$2/2
+ COUNTIFS('Official Medal Table'!$H:$H,'Each Gender Events'!$A8,'Official Medal Table'!$C:$C,'Each Gender Events'!CE$1,'Official Medal Table'!$E:$E,"Mixed")*'Medal values'!$B$3/2
+ COUNTIFS('Official Medal Table'!$I:$I,'Each Gender Events'!$A8,'Official Medal Table'!$C:$C,'Each Gender Events'!CE$1,'Official Medal Table'!$E:$E,"Mixed")*'Medal values'!$B$3/2</f>
        <v>3.0000015000000002</v>
      </c>
      <c r="CF8">
        <f>COUNTIFS('Official Medal Table'!$F:$F,'Each Gender Events'!$A8,'Official Medal Table'!$C:$C,'Each Gender Events'!CF$1,'Official Medal Table'!$E:$E,'Each Gender Events'!CF$2)*'Medal values'!$B$1
+ COUNTIFS('Official Medal Table'!$G:$G,'Each Gender Events'!$A8,'Official Medal Table'!$C:$C,'Each Gender Events'!CF$1,'Official Medal Table'!$E:$E,'Each Gender Events'!CF$2)*'Medal values'!$B$2
+ COUNTIFS('Official Medal Table'!$H:$H,'Each Gender Events'!$A8,'Official Medal Table'!$C:$C,'Each Gender Events'!CF$1,'Official Medal Table'!$E:$E,'Each Gender Events'!CF$2)*'Medal values'!$B$3
+ COUNTIFS('Official Medal Table'!$I:$I,'Each Gender Events'!$A8,'Official Medal Table'!$C:$C,'Each Gender Events'!CF$1,'Official Medal Table'!$E:$E,'Each Gender Events'!CF$2)*'Medal values'!$B$3
+ COUNTIFS('Official Medal Table'!$F:$F,'Each Gender Events'!$A8,'Official Medal Table'!$C:$C,'Each Gender Events'!CF$1,'Official Medal Table'!$E:$E,"Mixed")*'Medal values'!$B$1/2
+ COUNTIFS('Official Medal Table'!$G:$G,'Each Gender Events'!$A8,'Official Medal Table'!$C:$C,'Each Gender Events'!CF$1,'Official Medal Table'!$E:$E,"Mixed")*'Medal values'!$B$2/2
+ COUNTIFS('Official Medal Table'!$H:$H,'Each Gender Events'!$A8,'Official Medal Table'!$C:$C,'Each Gender Events'!CF$1,'Official Medal Table'!$E:$E,"Mixed")*'Medal values'!$B$3/2
+ COUNTIFS('Official Medal Table'!$I:$I,'Each Gender Events'!$A8,'Official Medal Table'!$C:$C,'Each Gender Events'!CF$1,'Official Medal Table'!$E:$E,"Mixed")*'Medal values'!$B$3/2</f>
        <v>4.0010005</v>
      </c>
      <c r="CG8">
        <f>COUNTIFS('Official Medal Table'!$F:$F,'Each Gender Events'!$A8,'Official Medal Table'!$C:$C,'Each Gender Events'!CG$1,'Official Medal Table'!$E:$E,'Each Gender Events'!CG$2)*'Medal values'!$B$1
+ COUNTIFS('Official Medal Table'!$G:$G,'Each Gender Events'!$A8,'Official Medal Table'!$C:$C,'Each Gender Events'!CG$1,'Official Medal Table'!$E:$E,'Each Gender Events'!CG$2)*'Medal values'!$B$2
+ COUNTIFS('Official Medal Table'!$H:$H,'Each Gender Events'!$A8,'Official Medal Table'!$C:$C,'Each Gender Events'!CG$1,'Official Medal Table'!$E:$E,'Each Gender Events'!CG$2)*'Medal values'!$B$3
+ COUNTIFS('Official Medal Table'!$I:$I,'Each Gender Events'!$A8,'Official Medal Table'!$C:$C,'Each Gender Events'!CG$1,'Official Medal Table'!$E:$E,'Each Gender Events'!CG$2)*'Medal values'!$B$3
+ COUNTIFS('Official Medal Table'!$F:$F,'Each Gender Events'!$A8,'Official Medal Table'!$C:$C,'Each Gender Events'!CG$1,'Official Medal Table'!$E:$E,"Mixed")*'Medal values'!$B$1/2
+ COUNTIFS('Official Medal Table'!$G:$G,'Each Gender Events'!$A8,'Official Medal Table'!$C:$C,'Each Gender Events'!CG$1,'Official Medal Table'!$E:$E,"Mixed")*'Medal values'!$B$2/2
+ COUNTIFS('Official Medal Table'!$H:$H,'Each Gender Events'!$A8,'Official Medal Table'!$C:$C,'Each Gender Events'!CG$1,'Official Medal Table'!$E:$E,"Mixed")*'Medal values'!$B$3/2
+ COUNTIFS('Official Medal Table'!$I:$I,'Each Gender Events'!$A8,'Official Medal Table'!$C:$C,'Each Gender Events'!CG$1,'Official Medal Table'!$E:$E,"Mixed")*'Medal values'!$B$3/2</f>
        <v>1.0000005000000001</v>
      </c>
      <c r="CH8">
        <f>COUNTIFS('Official Medal Table'!$F:$F,'Each Gender Events'!$A8,'Official Medal Table'!$C:$C,'Each Gender Events'!CH$1,'Official Medal Table'!$E:$E,'Each Gender Events'!CH$2)*'Medal values'!$B$1
+ COUNTIFS('Official Medal Table'!$G:$G,'Each Gender Events'!$A8,'Official Medal Table'!$C:$C,'Each Gender Events'!CH$1,'Official Medal Table'!$E:$E,'Each Gender Events'!CH$2)*'Medal values'!$B$2
+ COUNTIFS('Official Medal Table'!$H:$H,'Each Gender Events'!$A8,'Official Medal Table'!$C:$C,'Each Gender Events'!CH$1,'Official Medal Table'!$E:$E,'Each Gender Events'!CH$2)*'Medal values'!$B$3
+ COUNTIFS('Official Medal Table'!$I:$I,'Each Gender Events'!$A8,'Official Medal Table'!$C:$C,'Each Gender Events'!CH$1,'Official Medal Table'!$E:$E,'Each Gender Events'!CH$2)*'Medal values'!$B$3
+ COUNTIFS('Official Medal Table'!$F:$F,'Each Gender Events'!$A8,'Official Medal Table'!$C:$C,'Each Gender Events'!CH$1,'Official Medal Table'!$E:$E,"Mixed")*'Medal values'!$B$1/2
+ COUNTIFS('Official Medal Table'!$G:$G,'Each Gender Events'!$A8,'Official Medal Table'!$C:$C,'Each Gender Events'!CH$1,'Official Medal Table'!$E:$E,"Mixed")*'Medal values'!$B$2/2
+ COUNTIFS('Official Medal Table'!$H:$H,'Each Gender Events'!$A8,'Official Medal Table'!$C:$C,'Each Gender Events'!CH$1,'Official Medal Table'!$E:$E,"Mixed")*'Medal values'!$B$3/2
+ COUNTIFS('Official Medal Table'!$I:$I,'Each Gender Events'!$A8,'Official Medal Table'!$C:$C,'Each Gender Events'!CH$1,'Official Medal Table'!$E:$E,"Mixed")*'Medal values'!$B$3/2</f>
        <v>0</v>
      </c>
      <c r="CI8">
        <f>COUNTIFS('Official Medal Table'!$F:$F,'Each Gender Events'!$A8,'Official Medal Table'!$C:$C,'Each Gender Events'!CI$1,'Official Medal Table'!$E:$E,'Each Gender Events'!CI$2)*'Medal values'!$B$1
+ COUNTIFS('Official Medal Table'!$G:$G,'Each Gender Events'!$A8,'Official Medal Table'!$C:$C,'Each Gender Events'!CI$1,'Official Medal Table'!$E:$E,'Each Gender Events'!CI$2)*'Medal values'!$B$2
+ COUNTIFS('Official Medal Table'!$H:$H,'Each Gender Events'!$A8,'Official Medal Table'!$C:$C,'Each Gender Events'!CI$1,'Official Medal Table'!$E:$E,'Each Gender Events'!CI$2)*'Medal values'!$B$3
+ COUNTIFS('Official Medal Table'!$I:$I,'Each Gender Events'!$A8,'Official Medal Table'!$C:$C,'Each Gender Events'!CI$1,'Official Medal Table'!$E:$E,'Each Gender Events'!CI$2)*'Medal values'!$B$3
+ COUNTIFS('Official Medal Table'!$F:$F,'Each Gender Events'!$A8,'Official Medal Table'!$C:$C,'Each Gender Events'!CI$1,'Official Medal Table'!$E:$E,"Mixed")*'Medal values'!$B$1/2
+ COUNTIFS('Official Medal Table'!$G:$G,'Each Gender Events'!$A8,'Official Medal Table'!$C:$C,'Each Gender Events'!CI$1,'Official Medal Table'!$E:$E,"Mixed")*'Medal values'!$B$2/2
+ COUNTIFS('Official Medal Table'!$H:$H,'Each Gender Events'!$A8,'Official Medal Table'!$C:$C,'Each Gender Events'!CI$1,'Official Medal Table'!$E:$E,"Mixed")*'Medal values'!$B$3/2
+ COUNTIFS('Official Medal Table'!$I:$I,'Each Gender Events'!$A8,'Official Medal Table'!$C:$C,'Each Gender Events'!CI$1,'Official Medal Table'!$E:$E,"Mixed")*'Medal values'!$B$3/2</f>
        <v>3.0000010000000001</v>
      </c>
      <c r="CJ8">
        <f>COUNTIFS('Official Medal Table'!$F:$F,'Each Gender Events'!$A8,'Official Medal Table'!$C:$C,'Each Gender Events'!CJ$1,'Official Medal Table'!$E:$E,'Each Gender Events'!CJ$2)*'Medal values'!$B$1
+ COUNTIFS('Official Medal Table'!$G:$G,'Each Gender Events'!$A8,'Official Medal Table'!$C:$C,'Each Gender Events'!CJ$1,'Official Medal Table'!$E:$E,'Each Gender Events'!CJ$2)*'Medal values'!$B$2
+ COUNTIFS('Official Medal Table'!$H:$H,'Each Gender Events'!$A8,'Official Medal Table'!$C:$C,'Each Gender Events'!CJ$1,'Official Medal Table'!$E:$E,'Each Gender Events'!CJ$2)*'Medal values'!$B$3
+ COUNTIFS('Official Medal Table'!$I:$I,'Each Gender Events'!$A8,'Official Medal Table'!$C:$C,'Each Gender Events'!CJ$1,'Official Medal Table'!$E:$E,'Each Gender Events'!CJ$2)*'Medal values'!$B$3
+ COUNTIFS('Official Medal Table'!$F:$F,'Each Gender Events'!$A8,'Official Medal Table'!$C:$C,'Each Gender Events'!CJ$1,'Official Medal Table'!$E:$E,"Mixed")*'Medal values'!$B$1/2
+ COUNTIFS('Official Medal Table'!$G:$G,'Each Gender Events'!$A8,'Official Medal Table'!$C:$C,'Each Gender Events'!CJ$1,'Official Medal Table'!$E:$E,"Mixed")*'Medal values'!$B$2/2
+ COUNTIFS('Official Medal Table'!$H:$H,'Each Gender Events'!$A8,'Official Medal Table'!$C:$C,'Each Gender Events'!CJ$1,'Official Medal Table'!$E:$E,"Mixed")*'Medal values'!$B$3/2
+ COUNTIFS('Official Medal Table'!$I:$I,'Each Gender Events'!$A8,'Official Medal Table'!$C:$C,'Each Gender Events'!CJ$1,'Official Medal Table'!$E:$E,"Mixed")*'Medal values'!$B$3/2</f>
        <v>0</v>
      </c>
      <c r="CK8">
        <f>COUNTIFS('Official Medal Table'!$F:$F,'Each Gender Events'!$A8,'Official Medal Table'!$C:$C,'Each Gender Events'!CK$1,'Official Medal Table'!$E:$E,'Each Gender Events'!CK$2)*'Medal values'!$B$1
+ COUNTIFS('Official Medal Table'!$G:$G,'Each Gender Events'!$A8,'Official Medal Table'!$C:$C,'Each Gender Events'!CK$1,'Official Medal Table'!$E:$E,'Each Gender Events'!CK$2)*'Medal values'!$B$2
+ COUNTIFS('Official Medal Table'!$H:$H,'Each Gender Events'!$A8,'Official Medal Table'!$C:$C,'Each Gender Events'!CK$1,'Official Medal Table'!$E:$E,'Each Gender Events'!CK$2)*'Medal values'!$B$3
+ COUNTIFS('Official Medal Table'!$I:$I,'Each Gender Events'!$A8,'Official Medal Table'!$C:$C,'Each Gender Events'!CK$1,'Official Medal Table'!$E:$E,'Each Gender Events'!CK$2)*'Medal values'!$B$3
+ COUNTIFS('Official Medal Table'!$F:$F,'Each Gender Events'!$A8,'Official Medal Table'!$C:$C,'Each Gender Events'!CK$1,'Official Medal Table'!$E:$E,"Mixed")*'Medal values'!$B$1/2
+ COUNTIFS('Official Medal Table'!$G:$G,'Each Gender Events'!$A8,'Official Medal Table'!$C:$C,'Each Gender Events'!CK$1,'Official Medal Table'!$E:$E,"Mixed")*'Medal values'!$B$2/2
+ COUNTIFS('Official Medal Table'!$H:$H,'Each Gender Events'!$A8,'Official Medal Table'!$C:$C,'Each Gender Events'!CK$1,'Official Medal Table'!$E:$E,"Mixed")*'Medal values'!$B$3/2
+ COUNTIFS('Official Medal Table'!$I:$I,'Each Gender Events'!$A8,'Official Medal Table'!$C:$C,'Each Gender Events'!CK$1,'Official Medal Table'!$E:$E,"Mixed")*'Medal values'!$B$3/2</f>
        <v>0</v>
      </c>
      <c r="CL8">
        <f>COUNTIFS('Official Medal Table'!$F:$F,'Each Gender Events'!$A8,'Official Medal Table'!$C:$C,'Each Gender Events'!CL$1,'Official Medal Table'!$E:$E,'Each Gender Events'!CL$2)*'Medal values'!$B$1
+ COUNTIFS('Official Medal Table'!$G:$G,'Each Gender Events'!$A8,'Official Medal Table'!$C:$C,'Each Gender Events'!CL$1,'Official Medal Table'!$E:$E,'Each Gender Events'!CL$2)*'Medal values'!$B$2
+ COUNTIFS('Official Medal Table'!$H:$H,'Each Gender Events'!$A8,'Official Medal Table'!$C:$C,'Each Gender Events'!CL$1,'Official Medal Table'!$E:$E,'Each Gender Events'!CL$2)*'Medal values'!$B$3
+ COUNTIFS('Official Medal Table'!$I:$I,'Each Gender Events'!$A8,'Official Medal Table'!$C:$C,'Each Gender Events'!CL$1,'Official Medal Table'!$E:$E,'Each Gender Events'!CL$2)*'Medal values'!$B$3
+ COUNTIFS('Official Medal Table'!$F:$F,'Each Gender Events'!$A8,'Official Medal Table'!$C:$C,'Each Gender Events'!CL$1,'Official Medal Table'!$E:$E,"Mixed")*'Medal values'!$B$1/2
+ COUNTIFS('Official Medal Table'!$G:$G,'Each Gender Events'!$A8,'Official Medal Table'!$C:$C,'Each Gender Events'!CL$1,'Official Medal Table'!$E:$E,"Mixed")*'Medal values'!$B$2/2
+ COUNTIFS('Official Medal Table'!$H:$H,'Each Gender Events'!$A8,'Official Medal Table'!$C:$C,'Each Gender Events'!CL$1,'Official Medal Table'!$E:$E,"Mixed")*'Medal values'!$B$3/2
+ COUNTIFS('Official Medal Table'!$I:$I,'Each Gender Events'!$A8,'Official Medal Table'!$C:$C,'Each Gender Events'!CL$1,'Official Medal Table'!$E:$E,"Mixed")*'Medal values'!$B$3/2</f>
        <v>0</v>
      </c>
      <c r="CM8">
        <f>COUNTIFS('Official Medal Table'!$F:$F,'Each Gender Events'!$A8,'Official Medal Table'!$C:$C,'Each Gender Events'!CM$1,'Official Medal Table'!$E:$E,'Each Gender Events'!CM$2)*'Medal values'!$B$1
+ COUNTIFS('Official Medal Table'!$G:$G,'Each Gender Events'!$A8,'Official Medal Table'!$C:$C,'Each Gender Events'!CM$1,'Official Medal Table'!$E:$E,'Each Gender Events'!CM$2)*'Medal values'!$B$2
+ COUNTIFS('Official Medal Table'!$H:$H,'Each Gender Events'!$A8,'Official Medal Table'!$C:$C,'Each Gender Events'!CM$1,'Official Medal Table'!$E:$E,'Each Gender Events'!CM$2)*'Medal values'!$B$3
+ COUNTIFS('Official Medal Table'!$I:$I,'Each Gender Events'!$A8,'Official Medal Table'!$C:$C,'Each Gender Events'!CM$1,'Official Medal Table'!$E:$E,'Each Gender Events'!CM$2)*'Medal values'!$B$3
+ COUNTIFS('Official Medal Table'!$F:$F,'Each Gender Events'!$A8,'Official Medal Table'!$C:$C,'Each Gender Events'!CM$1,'Official Medal Table'!$E:$E,"Mixed")*'Medal values'!$B$1/2
+ COUNTIFS('Official Medal Table'!$G:$G,'Each Gender Events'!$A8,'Official Medal Table'!$C:$C,'Each Gender Events'!CM$1,'Official Medal Table'!$E:$E,"Mixed")*'Medal values'!$B$2/2
+ COUNTIFS('Official Medal Table'!$H:$H,'Each Gender Events'!$A8,'Official Medal Table'!$C:$C,'Each Gender Events'!CM$1,'Official Medal Table'!$E:$E,"Mixed")*'Medal values'!$B$3/2
+ COUNTIFS('Official Medal Table'!$I:$I,'Each Gender Events'!$A8,'Official Medal Table'!$C:$C,'Each Gender Events'!CM$1,'Official Medal Table'!$E:$E,"Mixed")*'Medal values'!$B$3/2</f>
        <v>0</v>
      </c>
      <c r="CN8">
        <f>COUNTIFS('Official Medal Table'!$F:$F,'Each Gender Events'!$A8,'Official Medal Table'!$C:$C,'Each Gender Events'!CN$1,'Official Medal Table'!$E:$E,'Each Gender Events'!CN$2)*'Medal values'!$B$1
+ COUNTIFS('Official Medal Table'!$G:$G,'Each Gender Events'!$A8,'Official Medal Table'!$C:$C,'Each Gender Events'!CN$1,'Official Medal Table'!$E:$E,'Each Gender Events'!CN$2)*'Medal values'!$B$2
+ COUNTIFS('Official Medal Table'!$H:$H,'Each Gender Events'!$A8,'Official Medal Table'!$C:$C,'Each Gender Events'!CN$1,'Official Medal Table'!$E:$E,'Each Gender Events'!CN$2)*'Medal values'!$B$3
+ COUNTIFS('Official Medal Table'!$I:$I,'Each Gender Events'!$A8,'Official Medal Table'!$C:$C,'Each Gender Events'!CN$1,'Official Medal Table'!$E:$E,'Each Gender Events'!CN$2)*'Medal values'!$B$3
+ COUNTIFS('Official Medal Table'!$F:$F,'Each Gender Events'!$A8,'Official Medal Table'!$C:$C,'Each Gender Events'!CN$1,'Official Medal Table'!$E:$E,"Mixed")*'Medal values'!$B$1/2
+ COUNTIFS('Official Medal Table'!$G:$G,'Each Gender Events'!$A8,'Official Medal Table'!$C:$C,'Each Gender Events'!CN$1,'Official Medal Table'!$E:$E,"Mixed")*'Medal values'!$B$2/2
+ COUNTIFS('Official Medal Table'!$H:$H,'Each Gender Events'!$A8,'Official Medal Table'!$C:$C,'Each Gender Events'!CN$1,'Official Medal Table'!$E:$E,"Mixed")*'Medal values'!$B$3/2
+ COUNTIFS('Official Medal Table'!$I:$I,'Each Gender Events'!$A8,'Official Medal Table'!$C:$C,'Each Gender Events'!CN$1,'Official Medal Table'!$E:$E,"Mixed")*'Medal values'!$B$3/2</f>
        <v>0</v>
      </c>
      <c r="CO8">
        <f>COUNTIFS('Official Medal Table'!$F:$F,'Each Gender Events'!$A8,'Official Medal Table'!$C:$C,'Each Gender Events'!CO$1,'Official Medal Table'!$E:$E,'Each Gender Events'!CO$2)*'Medal values'!$B$1
+ COUNTIFS('Official Medal Table'!$G:$G,'Each Gender Events'!$A8,'Official Medal Table'!$C:$C,'Each Gender Events'!CO$1,'Official Medal Table'!$E:$E,'Each Gender Events'!CO$2)*'Medal values'!$B$2
+ COUNTIFS('Official Medal Table'!$H:$H,'Each Gender Events'!$A8,'Official Medal Table'!$C:$C,'Each Gender Events'!CO$1,'Official Medal Table'!$E:$E,'Each Gender Events'!CO$2)*'Medal values'!$B$3
+ COUNTIFS('Official Medal Table'!$I:$I,'Each Gender Events'!$A8,'Official Medal Table'!$C:$C,'Each Gender Events'!CO$1,'Official Medal Table'!$E:$E,'Each Gender Events'!CO$2)*'Medal values'!$B$3
+ COUNTIFS('Official Medal Table'!$F:$F,'Each Gender Events'!$A8,'Official Medal Table'!$C:$C,'Each Gender Events'!CO$1,'Official Medal Table'!$E:$E,"Mixed")*'Medal values'!$B$1/2
+ COUNTIFS('Official Medal Table'!$G:$G,'Each Gender Events'!$A8,'Official Medal Table'!$C:$C,'Each Gender Events'!CO$1,'Official Medal Table'!$E:$E,"Mixed")*'Medal values'!$B$2/2
+ COUNTIFS('Official Medal Table'!$H:$H,'Each Gender Events'!$A8,'Official Medal Table'!$C:$C,'Each Gender Events'!CO$1,'Official Medal Table'!$E:$E,"Mixed")*'Medal values'!$B$3/2
+ COUNTIFS('Official Medal Table'!$I:$I,'Each Gender Events'!$A8,'Official Medal Table'!$C:$C,'Each Gender Events'!CO$1,'Official Medal Table'!$E:$E,"Mixed")*'Medal values'!$B$3/2</f>
        <v>0</v>
      </c>
      <c r="CP8">
        <f>COUNTIFS('Official Medal Table'!$F:$F,'Each Gender Events'!$A8,'Official Medal Table'!$C:$C,'Each Gender Events'!CP$1,'Official Medal Table'!$E:$E,'Each Gender Events'!CP$2)*'Medal values'!$B$1
+ COUNTIFS('Official Medal Table'!$G:$G,'Each Gender Events'!$A8,'Official Medal Table'!$C:$C,'Each Gender Events'!CP$1,'Official Medal Table'!$E:$E,'Each Gender Events'!CP$2)*'Medal values'!$B$2
+ COUNTIFS('Official Medal Table'!$H:$H,'Each Gender Events'!$A8,'Official Medal Table'!$C:$C,'Each Gender Events'!CP$1,'Official Medal Table'!$E:$E,'Each Gender Events'!CP$2)*'Medal values'!$B$3
+ COUNTIFS('Official Medal Table'!$I:$I,'Each Gender Events'!$A8,'Official Medal Table'!$C:$C,'Each Gender Events'!CP$1,'Official Medal Table'!$E:$E,'Each Gender Events'!CP$2)*'Medal values'!$B$3
+ COUNTIFS('Official Medal Table'!$F:$F,'Each Gender Events'!$A8,'Official Medal Table'!$C:$C,'Each Gender Events'!CP$1,'Official Medal Table'!$E:$E,"Mixed")*'Medal values'!$B$1/2
+ COUNTIFS('Official Medal Table'!$G:$G,'Each Gender Events'!$A8,'Official Medal Table'!$C:$C,'Each Gender Events'!CP$1,'Official Medal Table'!$E:$E,"Mixed")*'Medal values'!$B$2/2
+ COUNTIFS('Official Medal Table'!$H:$H,'Each Gender Events'!$A8,'Official Medal Table'!$C:$C,'Each Gender Events'!CP$1,'Official Medal Table'!$E:$E,"Mixed")*'Medal values'!$B$3/2
+ COUNTIFS('Official Medal Table'!$I:$I,'Each Gender Events'!$A8,'Official Medal Table'!$C:$C,'Each Gender Events'!CP$1,'Official Medal Table'!$E:$E,"Mixed")*'Medal values'!$B$3/2</f>
        <v>0</v>
      </c>
      <c r="CQ8">
        <f>COUNTIFS('Official Medal Table'!$F:$F,'Each Gender Events'!$A8,'Official Medal Table'!$C:$C,'Each Gender Events'!CQ$1,'Official Medal Table'!$E:$E,'Each Gender Events'!CQ$2)*'Medal values'!$B$1
+ COUNTIFS('Official Medal Table'!$G:$G,'Each Gender Events'!$A8,'Official Medal Table'!$C:$C,'Each Gender Events'!CQ$1,'Official Medal Table'!$E:$E,'Each Gender Events'!CQ$2)*'Medal values'!$B$2
+ COUNTIFS('Official Medal Table'!$H:$H,'Each Gender Events'!$A8,'Official Medal Table'!$C:$C,'Each Gender Events'!CQ$1,'Official Medal Table'!$E:$E,'Each Gender Events'!CQ$2)*'Medal values'!$B$3
+ COUNTIFS('Official Medal Table'!$I:$I,'Each Gender Events'!$A8,'Official Medal Table'!$C:$C,'Each Gender Events'!CQ$1,'Official Medal Table'!$E:$E,'Each Gender Events'!CQ$2)*'Medal values'!$B$3
+ COUNTIFS('Official Medal Table'!$F:$F,'Each Gender Events'!$A8,'Official Medal Table'!$C:$C,'Each Gender Events'!CQ$1,'Official Medal Table'!$E:$E,"Mixed")*'Medal values'!$B$1/2
+ COUNTIFS('Official Medal Table'!$G:$G,'Each Gender Events'!$A8,'Official Medal Table'!$C:$C,'Each Gender Events'!CQ$1,'Official Medal Table'!$E:$E,"Mixed")*'Medal values'!$B$2/2
+ COUNTIFS('Official Medal Table'!$H:$H,'Each Gender Events'!$A8,'Official Medal Table'!$C:$C,'Each Gender Events'!CQ$1,'Official Medal Table'!$E:$E,"Mixed")*'Medal values'!$B$3/2
+ COUNTIFS('Official Medal Table'!$I:$I,'Each Gender Events'!$A8,'Official Medal Table'!$C:$C,'Each Gender Events'!CQ$1,'Official Medal Table'!$E:$E,"Mixed")*'Medal values'!$B$3/2</f>
        <v>6.0019999999999998</v>
      </c>
      <c r="CR8">
        <f>COUNTIFS('Official Medal Table'!$F:$F,'Each Gender Events'!$A8,'Official Medal Table'!$C:$C,'Each Gender Events'!CR$1,'Official Medal Table'!$E:$E,'Each Gender Events'!CR$2)*'Medal values'!$B$1
+ COUNTIFS('Official Medal Table'!$G:$G,'Each Gender Events'!$A8,'Official Medal Table'!$C:$C,'Each Gender Events'!CR$1,'Official Medal Table'!$E:$E,'Each Gender Events'!CR$2)*'Medal values'!$B$2
+ COUNTIFS('Official Medal Table'!$H:$H,'Each Gender Events'!$A8,'Official Medal Table'!$C:$C,'Each Gender Events'!CR$1,'Official Medal Table'!$E:$E,'Each Gender Events'!CR$2)*'Medal values'!$B$3
+ COUNTIFS('Official Medal Table'!$I:$I,'Each Gender Events'!$A8,'Official Medal Table'!$C:$C,'Each Gender Events'!CR$1,'Official Medal Table'!$E:$E,'Each Gender Events'!CR$2)*'Medal values'!$B$3
+ COUNTIFS('Official Medal Table'!$F:$F,'Each Gender Events'!$A8,'Official Medal Table'!$C:$C,'Each Gender Events'!CR$1,'Official Medal Table'!$E:$E,"Mixed")*'Medal values'!$B$1/2
+ COUNTIFS('Official Medal Table'!$G:$G,'Each Gender Events'!$A8,'Official Medal Table'!$C:$C,'Each Gender Events'!CR$1,'Official Medal Table'!$E:$E,"Mixed")*'Medal values'!$B$2/2
+ COUNTIFS('Official Medal Table'!$H:$H,'Each Gender Events'!$A8,'Official Medal Table'!$C:$C,'Each Gender Events'!CR$1,'Official Medal Table'!$E:$E,"Mixed")*'Medal values'!$B$3/2
+ COUNTIFS('Official Medal Table'!$I:$I,'Each Gender Events'!$A8,'Official Medal Table'!$C:$C,'Each Gender Events'!CR$1,'Official Medal Table'!$E:$E,"Mixed")*'Medal values'!$B$3/2</f>
        <v>9.0030000000000001</v>
      </c>
      <c r="CS8">
        <f>COUNTIFS('Official Medal Table'!$F:$F,'Each Gender Events'!$A8,'Official Medal Table'!$C:$C,'Each Gender Events'!CS$1,'Official Medal Table'!$E:$E,'Each Gender Events'!CS$2)*'Medal values'!$B$1
+ COUNTIFS('Official Medal Table'!$G:$G,'Each Gender Events'!$A8,'Official Medal Table'!$C:$C,'Each Gender Events'!CS$1,'Official Medal Table'!$E:$E,'Each Gender Events'!CS$2)*'Medal values'!$B$2
+ COUNTIFS('Official Medal Table'!$H:$H,'Each Gender Events'!$A8,'Official Medal Table'!$C:$C,'Each Gender Events'!CS$1,'Official Medal Table'!$E:$E,'Each Gender Events'!CS$2)*'Medal values'!$B$3
+ COUNTIFS('Official Medal Table'!$I:$I,'Each Gender Events'!$A8,'Official Medal Table'!$C:$C,'Each Gender Events'!CS$1,'Official Medal Table'!$E:$E,'Each Gender Events'!CS$2)*'Medal values'!$B$3
+ COUNTIFS('Official Medal Table'!$F:$F,'Each Gender Events'!$A8,'Official Medal Table'!$C:$C,'Each Gender Events'!CS$1,'Official Medal Table'!$E:$E,"Mixed")*'Medal values'!$B$1/2
+ COUNTIFS('Official Medal Table'!$G:$G,'Each Gender Events'!$A8,'Official Medal Table'!$C:$C,'Each Gender Events'!CS$1,'Official Medal Table'!$E:$E,"Mixed")*'Medal values'!$B$2/2
+ COUNTIFS('Official Medal Table'!$H:$H,'Each Gender Events'!$A8,'Official Medal Table'!$C:$C,'Each Gender Events'!CS$1,'Official Medal Table'!$E:$E,"Mixed")*'Medal values'!$B$3/2
+ COUNTIFS('Official Medal Table'!$I:$I,'Each Gender Events'!$A8,'Official Medal Table'!$C:$C,'Each Gender Events'!CS$1,'Official Medal Table'!$E:$E,"Mixed")*'Medal values'!$B$3/2</f>
        <v>3.0000010000000001</v>
      </c>
      <c r="CT8">
        <f>COUNTIFS('Official Medal Table'!$F:$F,'Each Gender Events'!$A8,'Official Medal Table'!$C:$C,'Each Gender Events'!CT$1,'Official Medal Table'!$E:$E,'Each Gender Events'!CT$2)*'Medal values'!$B$1
+ COUNTIFS('Official Medal Table'!$G:$G,'Each Gender Events'!$A8,'Official Medal Table'!$C:$C,'Each Gender Events'!CT$1,'Official Medal Table'!$E:$E,'Each Gender Events'!CT$2)*'Medal values'!$B$2
+ COUNTIFS('Official Medal Table'!$H:$H,'Each Gender Events'!$A8,'Official Medal Table'!$C:$C,'Each Gender Events'!CT$1,'Official Medal Table'!$E:$E,'Each Gender Events'!CT$2)*'Medal values'!$B$3
+ COUNTIFS('Official Medal Table'!$I:$I,'Each Gender Events'!$A8,'Official Medal Table'!$C:$C,'Each Gender Events'!CT$1,'Official Medal Table'!$E:$E,'Each Gender Events'!CT$2)*'Medal values'!$B$3
+ COUNTIFS('Official Medal Table'!$F:$F,'Each Gender Events'!$A8,'Official Medal Table'!$C:$C,'Each Gender Events'!CT$1,'Official Medal Table'!$E:$E,"Mixed")*'Medal values'!$B$1/2
+ COUNTIFS('Official Medal Table'!$G:$G,'Each Gender Events'!$A8,'Official Medal Table'!$C:$C,'Each Gender Events'!CT$1,'Official Medal Table'!$E:$E,"Mixed")*'Medal values'!$B$2/2
+ COUNTIFS('Official Medal Table'!$H:$H,'Each Gender Events'!$A8,'Official Medal Table'!$C:$C,'Each Gender Events'!CT$1,'Official Medal Table'!$E:$E,"Mixed")*'Medal values'!$B$3/2
+ COUNTIFS('Official Medal Table'!$I:$I,'Each Gender Events'!$A8,'Official Medal Table'!$C:$C,'Each Gender Events'!CT$1,'Official Medal Table'!$E:$E,"Mixed")*'Medal values'!$B$3/2</f>
        <v>3</v>
      </c>
    </row>
    <row r="9" spans="1:98" x14ac:dyDescent="0.3">
      <c r="A9" t="str">
        <f>Countries!A7</f>
        <v>CZE</v>
      </c>
      <c r="B9">
        <f>COUNTIFS('Official Medal Table'!$F:$F,'Each Gender Events'!$A9,'Official Medal Table'!$C:$C,'Each Gender Events'!B$1,'Official Medal Table'!$E:$E,'Each Gender Events'!B$2)*'Medal values'!$B$1
+ COUNTIFS('Official Medal Table'!$G:$G,'Each Gender Events'!$A9,'Official Medal Table'!$C:$C,'Each Gender Events'!B$1,'Official Medal Table'!$E:$E,'Each Gender Events'!B$2)*'Medal values'!$B$2
+ COUNTIFS('Official Medal Table'!$H:$H,'Each Gender Events'!$A9,'Official Medal Table'!$C:$C,'Each Gender Events'!B$1,'Official Medal Table'!$E:$E,'Each Gender Events'!B$2)*'Medal values'!$B$3
+ COUNTIFS('Official Medal Table'!$I:$I,'Each Gender Events'!$A9,'Official Medal Table'!$C:$C,'Each Gender Events'!B$1,'Official Medal Table'!$E:$E,'Each Gender Events'!B$2)*'Medal values'!$B$3
+ COUNTIFS('Official Medal Table'!$F:$F,'Each Gender Events'!$A9,'Official Medal Table'!$C:$C,'Each Gender Events'!B$1,'Official Medal Table'!$E:$E,"Mixed")*'Medal values'!$B$1/2
+ COUNTIFS('Official Medal Table'!$G:$G,'Each Gender Events'!$A9,'Official Medal Table'!$C:$C,'Each Gender Events'!B$1,'Official Medal Table'!$E:$E,"Mixed")*'Medal values'!$B$2/2
+ COUNTIFS('Official Medal Table'!$H:$H,'Each Gender Events'!$A9,'Official Medal Table'!$C:$C,'Each Gender Events'!B$1,'Official Medal Table'!$E:$E,"Mixed")*'Medal values'!$B$3/2
+ COUNTIFS('Official Medal Table'!$I:$I,'Each Gender Events'!$A9,'Official Medal Table'!$C:$C,'Each Gender Events'!B$1,'Official Medal Table'!$E:$E,"Mixed")*'Medal values'!$B$3/2</f>
        <v>0</v>
      </c>
      <c r="C9">
        <f>COUNTIFS('Official Medal Table'!$F:$F,'Each Gender Events'!$A9,'Official Medal Table'!$C:$C,'Each Gender Events'!C$1,'Official Medal Table'!$E:$E,'Each Gender Events'!C$2)*'Medal values'!$B$1
+ COUNTIFS('Official Medal Table'!$G:$G,'Each Gender Events'!$A9,'Official Medal Table'!$C:$C,'Each Gender Events'!C$1,'Official Medal Table'!$E:$E,'Each Gender Events'!C$2)*'Medal values'!$B$2
+ COUNTIFS('Official Medal Table'!$H:$H,'Each Gender Events'!$A9,'Official Medal Table'!$C:$C,'Each Gender Events'!C$1,'Official Medal Table'!$E:$E,'Each Gender Events'!C$2)*'Medal values'!$B$3
+ COUNTIFS('Official Medal Table'!$I:$I,'Each Gender Events'!$A9,'Official Medal Table'!$C:$C,'Each Gender Events'!C$1,'Official Medal Table'!$E:$E,'Each Gender Events'!C$2)*'Medal values'!$B$3
+ COUNTIFS('Official Medal Table'!$F:$F,'Each Gender Events'!$A9,'Official Medal Table'!$C:$C,'Each Gender Events'!C$1,'Official Medal Table'!$E:$E,"Mixed")*'Medal values'!$B$1/2
+ COUNTIFS('Official Medal Table'!$G:$G,'Each Gender Events'!$A9,'Official Medal Table'!$C:$C,'Each Gender Events'!C$1,'Official Medal Table'!$E:$E,"Mixed")*'Medal values'!$B$2/2
+ COUNTIFS('Official Medal Table'!$H:$H,'Each Gender Events'!$A9,'Official Medal Table'!$C:$C,'Each Gender Events'!C$1,'Official Medal Table'!$E:$E,"Mixed")*'Medal values'!$B$3/2
+ COUNTIFS('Official Medal Table'!$I:$I,'Each Gender Events'!$A9,'Official Medal Table'!$C:$C,'Each Gender Events'!C$1,'Official Medal Table'!$E:$E,"Mixed")*'Medal values'!$B$3/2</f>
        <v>0</v>
      </c>
      <c r="D9">
        <f>COUNTIFS('Official Medal Table'!$F:$F,'Each Gender Events'!$A9,'Official Medal Table'!$C:$C,'Each Gender Events'!D$1,'Official Medal Table'!$E:$E,'Each Gender Events'!D$2)*'Medal values'!$B$1
+ COUNTIFS('Official Medal Table'!$G:$G,'Each Gender Events'!$A9,'Official Medal Table'!$C:$C,'Each Gender Events'!D$1,'Official Medal Table'!$E:$E,'Each Gender Events'!D$2)*'Medal values'!$B$2
+ COUNTIFS('Official Medal Table'!$H:$H,'Each Gender Events'!$A9,'Official Medal Table'!$C:$C,'Each Gender Events'!D$1,'Official Medal Table'!$E:$E,'Each Gender Events'!D$2)*'Medal values'!$B$3
+ COUNTIFS('Official Medal Table'!$I:$I,'Each Gender Events'!$A9,'Official Medal Table'!$C:$C,'Each Gender Events'!D$1,'Official Medal Table'!$E:$E,'Each Gender Events'!D$2)*'Medal values'!$B$3
+ COUNTIFS('Official Medal Table'!$F:$F,'Each Gender Events'!$A9,'Official Medal Table'!$C:$C,'Each Gender Events'!D$1,'Official Medal Table'!$E:$E,"Mixed")*'Medal values'!$B$1/2
+ COUNTIFS('Official Medal Table'!$G:$G,'Each Gender Events'!$A9,'Official Medal Table'!$C:$C,'Each Gender Events'!D$1,'Official Medal Table'!$E:$E,"Mixed")*'Medal values'!$B$2/2
+ COUNTIFS('Official Medal Table'!$H:$H,'Each Gender Events'!$A9,'Official Medal Table'!$C:$C,'Each Gender Events'!D$1,'Official Medal Table'!$E:$E,"Mixed")*'Medal values'!$B$3/2
+ COUNTIFS('Official Medal Table'!$I:$I,'Each Gender Events'!$A9,'Official Medal Table'!$C:$C,'Each Gender Events'!D$1,'Official Medal Table'!$E:$E,"Mixed")*'Medal values'!$B$3/2</f>
        <v>0</v>
      </c>
      <c r="E9">
        <f>COUNTIFS('Official Medal Table'!$F:$F,'Each Gender Events'!$A9,'Official Medal Table'!$C:$C,'Each Gender Events'!E$1,'Official Medal Table'!$E:$E,'Each Gender Events'!E$2)*'Medal values'!$B$1
+ COUNTIFS('Official Medal Table'!$G:$G,'Each Gender Events'!$A9,'Official Medal Table'!$C:$C,'Each Gender Events'!E$1,'Official Medal Table'!$E:$E,'Each Gender Events'!E$2)*'Medal values'!$B$2
+ COUNTIFS('Official Medal Table'!$H:$H,'Each Gender Events'!$A9,'Official Medal Table'!$C:$C,'Each Gender Events'!E$1,'Official Medal Table'!$E:$E,'Each Gender Events'!E$2)*'Medal values'!$B$3
+ COUNTIFS('Official Medal Table'!$I:$I,'Each Gender Events'!$A9,'Official Medal Table'!$C:$C,'Each Gender Events'!E$1,'Official Medal Table'!$E:$E,'Each Gender Events'!E$2)*'Medal values'!$B$3
+ COUNTIFS('Official Medal Table'!$F:$F,'Each Gender Events'!$A9,'Official Medal Table'!$C:$C,'Each Gender Events'!E$1,'Official Medal Table'!$E:$E,"Mixed")*'Medal values'!$B$1/2
+ COUNTIFS('Official Medal Table'!$G:$G,'Each Gender Events'!$A9,'Official Medal Table'!$C:$C,'Each Gender Events'!E$1,'Official Medal Table'!$E:$E,"Mixed")*'Medal values'!$B$2/2
+ COUNTIFS('Official Medal Table'!$H:$H,'Each Gender Events'!$A9,'Official Medal Table'!$C:$C,'Each Gender Events'!E$1,'Official Medal Table'!$E:$E,"Mixed")*'Medal values'!$B$3/2
+ COUNTIFS('Official Medal Table'!$I:$I,'Each Gender Events'!$A9,'Official Medal Table'!$C:$C,'Each Gender Events'!E$1,'Official Medal Table'!$E:$E,"Mixed")*'Medal values'!$B$3/2</f>
        <v>0</v>
      </c>
      <c r="F9">
        <f>COUNTIFS('Official Medal Table'!$F:$F,'Each Gender Events'!$A9,'Official Medal Table'!$C:$C,'Each Gender Events'!F$1,'Official Medal Table'!$E:$E,'Each Gender Events'!F$2)*'Medal values'!$B$1
+ COUNTIFS('Official Medal Table'!$G:$G,'Each Gender Events'!$A9,'Official Medal Table'!$C:$C,'Each Gender Events'!F$1,'Official Medal Table'!$E:$E,'Each Gender Events'!F$2)*'Medal values'!$B$2
+ COUNTIFS('Official Medal Table'!$H:$H,'Each Gender Events'!$A9,'Official Medal Table'!$C:$C,'Each Gender Events'!F$1,'Official Medal Table'!$E:$E,'Each Gender Events'!F$2)*'Medal values'!$B$3
+ COUNTIFS('Official Medal Table'!$I:$I,'Each Gender Events'!$A9,'Official Medal Table'!$C:$C,'Each Gender Events'!F$1,'Official Medal Table'!$E:$E,'Each Gender Events'!F$2)*'Medal values'!$B$3
+ COUNTIFS('Official Medal Table'!$F:$F,'Each Gender Events'!$A9,'Official Medal Table'!$C:$C,'Each Gender Events'!F$1,'Official Medal Table'!$E:$E,"Mixed")*'Medal values'!$B$1/2
+ COUNTIFS('Official Medal Table'!$G:$G,'Each Gender Events'!$A9,'Official Medal Table'!$C:$C,'Each Gender Events'!F$1,'Official Medal Table'!$E:$E,"Mixed")*'Medal values'!$B$2/2
+ COUNTIFS('Official Medal Table'!$H:$H,'Each Gender Events'!$A9,'Official Medal Table'!$C:$C,'Each Gender Events'!F$1,'Official Medal Table'!$E:$E,"Mixed")*'Medal values'!$B$3/2
+ COUNTIFS('Official Medal Table'!$I:$I,'Each Gender Events'!$A9,'Official Medal Table'!$C:$C,'Each Gender Events'!F$1,'Official Medal Table'!$E:$E,"Mixed")*'Medal values'!$B$3/2</f>
        <v>0</v>
      </c>
      <c r="G9">
        <f>COUNTIFS('Official Medal Table'!$F:$F,'Each Gender Events'!$A9,'Official Medal Table'!$C:$C,'Each Gender Events'!G$1,'Official Medal Table'!$E:$E,'Each Gender Events'!G$2)*'Medal values'!$B$1
+ COUNTIFS('Official Medal Table'!$G:$G,'Each Gender Events'!$A9,'Official Medal Table'!$C:$C,'Each Gender Events'!G$1,'Official Medal Table'!$E:$E,'Each Gender Events'!G$2)*'Medal values'!$B$2
+ COUNTIFS('Official Medal Table'!$H:$H,'Each Gender Events'!$A9,'Official Medal Table'!$C:$C,'Each Gender Events'!G$1,'Official Medal Table'!$E:$E,'Each Gender Events'!G$2)*'Medal values'!$B$3
+ COUNTIFS('Official Medal Table'!$I:$I,'Each Gender Events'!$A9,'Official Medal Table'!$C:$C,'Each Gender Events'!G$1,'Official Medal Table'!$E:$E,'Each Gender Events'!G$2)*'Medal values'!$B$3
+ COUNTIFS('Official Medal Table'!$F:$F,'Each Gender Events'!$A9,'Official Medal Table'!$C:$C,'Each Gender Events'!G$1,'Official Medal Table'!$E:$E,"Mixed")*'Medal values'!$B$1/2
+ COUNTIFS('Official Medal Table'!$G:$G,'Each Gender Events'!$A9,'Official Medal Table'!$C:$C,'Each Gender Events'!G$1,'Official Medal Table'!$E:$E,"Mixed")*'Medal values'!$B$2/2
+ COUNTIFS('Official Medal Table'!$H:$H,'Each Gender Events'!$A9,'Official Medal Table'!$C:$C,'Each Gender Events'!G$1,'Official Medal Table'!$E:$E,"Mixed")*'Medal values'!$B$3/2
+ COUNTIFS('Official Medal Table'!$I:$I,'Each Gender Events'!$A9,'Official Medal Table'!$C:$C,'Each Gender Events'!G$1,'Official Medal Table'!$E:$E,"Mixed")*'Medal values'!$B$3/2</f>
        <v>0</v>
      </c>
      <c r="H9">
        <f>COUNTIFS('Official Medal Table'!$F:$F,'Each Gender Events'!$A9,'Official Medal Table'!$C:$C,'Each Gender Events'!H$1,'Official Medal Table'!$E:$E,'Each Gender Events'!H$2)*'Medal values'!$B$1
+ COUNTIFS('Official Medal Table'!$G:$G,'Each Gender Events'!$A9,'Official Medal Table'!$C:$C,'Each Gender Events'!H$1,'Official Medal Table'!$E:$E,'Each Gender Events'!H$2)*'Medal values'!$B$2
+ COUNTIFS('Official Medal Table'!$H:$H,'Each Gender Events'!$A9,'Official Medal Table'!$C:$C,'Each Gender Events'!H$1,'Official Medal Table'!$E:$E,'Each Gender Events'!H$2)*'Medal values'!$B$3
+ COUNTIFS('Official Medal Table'!$I:$I,'Each Gender Events'!$A9,'Official Medal Table'!$C:$C,'Each Gender Events'!H$1,'Official Medal Table'!$E:$E,'Each Gender Events'!H$2)*'Medal values'!$B$3
+ COUNTIFS('Official Medal Table'!$F:$F,'Each Gender Events'!$A9,'Official Medal Table'!$C:$C,'Each Gender Events'!H$1,'Official Medal Table'!$E:$E,"Mixed")*'Medal values'!$B$1/2
+ COUNTIFS('Official Medal Table'!$G:$G,'Each Gender Events'!$A9,'Official Medal Table'!$C:$C,'Each Gender Events'!H$1,'Official Medal Table'!$E:$E,"Mixed")*'Medal values'!$B$2/2
+ COUNTIFS('Official Medal Table'!$H:$H,'Each Gender Events'!$A9,'Official Medal Table'!$C:$C,'Each Gender Events'!H$1,'Official Medal Table'!$E:$E,"Mixed")*'Medal values'!$B$3/2
+ COUNTIFS('Official Medal Table'!$I:$I,'Each Gender Events'!$A9,'Official Medal Table'!$C:$C,'Each Gender Events'!H$1,'Official Medal Table'!$E:$E,"Mixed")*'Medal values'!$B$3/2</f>
        <v>0</v>
      </c>
      <c r="I9">
        <f>COUNTIFS('Official Medal Table'!$F:$F,'Each Gender Events'!$A9,'Official Medal Table'!$C:$C,'Each Gender Events'!I$1,'Official Medal Table'!$E:$E,'Each Gender Events'!I$2)*'Medal values'!$B$1
+ COUNTIFS('Official Medal Table'!$G:$G,'Each Gender Events'!$A9,'Official Medal Table'!$C:$C,'Each Gender Events'!I$1,'Official Medal Table'!$E:$E,'Each Gender Events'!I$2)*'Medal values'!$B$2
+ COUNTIFS('Official Medal Table'!$H:$H,'Each Gender Events'!$A9,'Official Medal Table'!$C:$C,'Each Gender Events'!I$1,'Official Medal Table'!$E:$E,'Each Gender Events'!I$2)*'Medal values'!$B$3
+ COUNTIFS('Official Medal Table'!$I:$I,'Each Gender Events'!$A9,'Official Medal Table'!$C:$C,'Each Gender Events'!I$1,'Official Medal Table'!$E:$E,'Each Gender Events'!I$2)*'Medal values'!$B$3
+ COUNTIFS('Official Medal Table'!$F:$F,'Each Gender Events'!$A9,'Official Medal Table'!$C:$C,'Each Gender Events'!I$1,'Official Medal Table'!$E:$E,"Mixed")*'Medal values'!$B$1/2
+ COUNTIFS('Official Medal Table'!$G:$G,'Each Gender Events'!$A9,'Official Medal Table'!$C:$C,'Each Gender Events'!I$1,'Official Medal Table'!$E:$E,"Mixed")*'Medal values'!$B$2/2
+ COUNTIFS('Official Medal Table'!$H:$H,'Each Gender Events'!$A9,'Official Medal Table'!$C:$C,'Each Gender Events'!I$1,'Official Medal Table'!$E:$E,"Mixed")*'Medal values'!$B$3/2
+ COUNTIFS('Official Medal Table'!$I:$I,'Each Gender Events'!$A9,'Official Medal Table'!$C:$C,'Each Gender Events'!I$1,'Official Medal Table'!$E:$E,"Mixed")*'Medal values'!$B$3/2</f>
        <v>0</v>
      </c>
      <c r="J9">
        <f>COUNTIFS('Official Medal Table'!$F:$F,'Each Gender Events'!$A9,'Official Medal Table'!$C:$C,'Each Gender Events'!J$1,'Official Medal Table'!$E:$E,'Each Gender Events'!J$2)*'Medal values'!$B$1
+ COUNTIFS('Official Medal Table'!$G:$G,'Each Gender Events'!$A9,'Official Medal Table'!$C:$C,'Each Gender Events'!J$1,'Official Medal Table'!$E:$E,'Each Gender Events'!J$2)*'Medal values'!$B$2
+ COUNTIFS('Official Medal Table'!$H:$H,'Each Gender Events'!$A9,'Official Medal Table'!$C:$C,'Each Gender Events'!J$1,'Official Medal Table'!$E:$E,'Each Gender Events'!J$2)*'Medal values'!$B$3
+ COUNTIFS('Official Medal Table'!$I:$I,'Each Gender Events'!$A9,'Official Medal Table'!$C:$C,'Each Gender Events'!J$1,'Official Medal Table'!$E:$E,'Each Gender Events'!J$2)*'Medal values'!$B$3
+ COUNTIFS('Official Medal Table'!$F:$F,'Each Gender Events'!$A9,'Official Medal Table'!$C:$C,'Each Gender Events'!J$1,'Official Medal Table'!$E:$E,"Mixed")*'Medal values'!$B$1/2
+ COUNTIFS('Official Medal Table'!$G:$G,'Each Gender Events'!$A9,'Official Medal Table'!$C:$C,'Each Gender Events'!J$1,'Official Medal Table'!$E:$E,"Mixed")*'Medal values'!$B$2/2
+ COUNTIFS('Official Medal Table'!$H:$H,'Each Gender Events'!$A9,'Official Medal Table'!$C:$C,'Each Gender Events'!J$1,'Official Medal Table'!$E:$E,"Mixed")*'Medal values'!$B$3/2
+ COUNTIFS('Official Medal Table'!$I:$I,'Each Gender Events'!$A9,'Official Medal Table'!$C:$C,'Each Gender Events'!J$1,'Official Medal Table'!$E:$E,"Mixed")*'Medal values'!$B$3/2</f>
        <v>0</v>
      </c>
      <c r="K9">
        <f>COUNTIFS('Official Medal Table'!$F:$F,'Each Gender Events'!$A9,'Official Medal Table'!$C:$C,'Each Gender Events'!K$1,'Official Medal Table'!$E:$E,'Each Gender Events'!K$2)*'Medal values'!$B$1
+ COUNTIFS('Official Medal Table'!$G:$G,'Each Gender Events'!$A9,'Official Medal Table'!$C:$C,'Each Gender Events'!K$1,'Official Medal Table'!$E:$E,'Each Gender Events'!K$2)*'Medal values'!$B$2
+ COUNTIFS('Official Medal Table'!$H:$H,'Each Gender Events'!$A9,'Official Medal Table'!$C:$C,'Each Gender Events'!K$1,'Official Medal Table'!$E:$E,'Each Gender Events'!K$2)*'Medal values'!$B$3
+ COUNTIFS('Official Medal Table'!$I:$I,'Each Gender Events'!$A9,'Official Medal Table'!$C:$C,'Each Gender Events'!K$1,'Official Medal Table'!$E:$E,'Each Gender Events'!K$2)*'Medal values'!$B$3
+ COUNTIFS('Official Medal Table'!$F:$F,'Each Gender Events'!$A9,'Official Medal Table'!$C:$C,'Each Gender Events'!K$1,'Official Medal Table'!$E:$E,"Mixed")*'Medal values'!$B$1/2
+ COUNTIFS('Official Medal Table'!$G:$G,'Each Gender Events'!$A9,'Official Medal Table'!$C:$C,'Each Gender Events'!K$1,'Official Medal Table'!$E:$E,"Mixed")*'Medal values'!$B$2/2
+ COUNTIFS('Official Medal Table'!$H:$H,'Each Gender Events'!$A9,'Official Medal Table'!$C:$C,'Each Gender Events'!K$1,'Official Medal Table'!$E:$E,"Mixed")*'Medal values'!$B$3/2
+ COUNTIFS('Official Medal Table'!$I:$I,'Each Gender Events'!$A9,'Official Medal Table'!$C:$C,'Each Gender Events'!K$1,'Official Medal Table'!$E:$E,"Mixed")*'Medal values'!$B$3/2</f>
        <v>1</v>
      </c>
      <c r="L9">
        <f>COUNTIFS('Official Medal Table'!$F:$F,'Each Gender Events'!$A9,'Official Medal Table'!$C:$C,'Each Gender Events'!L$1,'Official Medal Table'!$E:$E,'Each Gender Events'!L$2)*'Medal values'!$B$1
+ COUNTIFS('Official Medal Table'!$G:$G,'Each Gender Events'!$A9,'Official Medal Table'!$C:$C,'Each Gender Events'!L$1,'Official Medal Table'!$E:$E,'Each Gender Events'!L$2)*'Medal values'!$B$2
+ COUNTIFS('Official Medal Table'!$H:$H,'Each Gender Events'!$A9,'Official Medal Table'!$C:$C,'Each Gender Events'!L$1,'Official Medal Table'!$E:$E,'Each Gender Events'!L$2)*'Medal values'!$B$3
+ COUNTIFS('Official Medal Table'!$I:$I,'Each Gender Events'!$A9,'Official Medal Table'!$C:$C,'Each Gender Events'!L$1,'Official Medal Table'!$E:$E,'Each Gender Events'!L$2)*'Medal values'!$B$3
+ COUNTIFS('Official Medal Table'!$F:$F,'Each Gender Events'!$A9,'Official Medal Table'!$C:$C,'Each Gender Events'!L$1,'Official Medal Table'!$E:$E,"Mixed")*'Medal values'!$B$1/2
+ COUNTIFS('Official Medal Table'!$G:$G,'Each Gender Events'!$A9,'Official Medal Table'!$C:$C,'Each Gender Events'!L$1,'Official Medal Table'!$E:$E,"Mixed")*'Medal values'!$B$2/2
+ COUNTIFS('Official Medal Table'!$H:$H,'Each Gender Events'!$A9,'Official Medal Table'!$C:$C,'Each Gender Events'!L$1,'Official Medal Table'!$E:$E,"Mixed")*'Medal values'!$B$3/2
+ COUNTIFS('Official Medal Table'!$I:$I,'Each Gender Events'!$A9,'Official Medal Table'!$C:$C,'Each Gender Events'!L$1,'Official Medal Table'!$E:$E,"Mixed")*'Medal values'!$B$3/2</f>
        <v>0</v>
      </c>
      <c r="M9">
        <f>COUNTIFS('Official Medal Table'!$F:$F,'Each Gender Events'!$A9,'Official Medal Table'!$C:$C,'Each Gender Events'!M$1,'Official Medal Table'!$E:$E,'Each Gender Events'!M$2)*'Medal values'!$B$1
+ COUNTIFS('Official Medal Table'!$G:$G,'Each Gender Events'!$A9,'Official Medal Table'!$C:$C,'Each Gender Events'!M$1,'Official Medal Table'!$E:$E,'Each Gender Events'!M$2)*'Medal values'!$B$2
+ COUNTIFS('Official Medal Table'!$H:$H,'Each Gender Events'!$A9,'Official Medal Table'!$C:$C,'Each Gender Events'!M$1,'Official Medal Table'!$E:$E,'Each Gender Events'!M$2)*'Medal values'!$B$3
+ COUNTIFS('Official Medal Table'!$I:$I,'Each Gender Events'!$A9,'Official Medal Table'!$C:$C,'Each Gender Events'!M$1,'Official Medal Table'!$E:$E,'Each Gender Events'!M$2)*'Medal values'!$B$3
+ COUNTIFS('Official Medal Table'!$F:$F,'Each Gender Events'!$A9,'Official Medal Table'!$C:$C,'Each Gender Events'!M$1,'Official Medal Table'!$E:$E,"Mixed")*'Medal values'!$B$1/2
+ COUNTIFS('Official Medal Table'!$G:$G,'Each Gender Events'!$A9,'Official Medal Table'!$C:$C,'Each Gender Events'!M$1,'Official Medal Table'!$E:$E,"Mixed")*'Medal values'!$B$2/2
+ COUNTIFS('Official Medal Table'!$H:$H,'Each Gender Events'!$A9,'Official Medal Table'!$C:$C,'Each Gender Events'!M$1,'Official Medal Table'!$E:$E,"Mixed")*'Medal values'!$B$3/2
+ COUNTIFS('Official Medal Table'!$I:$I,'Each Gender Events'!$A9,'Official Medal Table'!$C:$C,'Each Gender Events'!M$1,'Official Medal Table'!$E:$E,"Mixed")*'Medal values'!$B$3/2</f>
        <v>0</v>
      </c>
      <c r="N9">
        <f>COUNTIFS('Official Medal Table'!$F:$F,'Each Gender Events'!$A9,'Official Medal Table'!$C:$C,'Each Gender Events'!N$1,'Official Medal Table'!$E:$E,'Each Gender Events'!N$2)*'Medal values'!$B$1
+ COUNTIFS('Official Medal Table'!$G:$G,'Each Gender Events'!$A9,'Official Medal Table'!$C:$C,'Each Gender Events'!N$1,'Official Medal Table'!$E:$E,'Each Gender Events'!N$2)*'Medal values'!$B$2
+ COUNTIFS('Official Medal Table'!$H:$H,'Each Gender Events'!$A9,'Official Medal Table'!$C:$C,'Each Gender Events'!N$1,'Official Medal Table'!$E:$E,'Each Gender Events'!N$2)*'Medal values'!$B$3
+ COUNTIFS('Official Medal Table'!$I:$I,'Each Gender Events'!$A9,'Official Medal Table'!$C:$C,'Each Gender Events'!N$1,'Official Medal Table'!$E:$E,'Each Gender Events'!N$2)*'Medal values'!$B$3
+ COUNTIFS('Official Medal Table'!$F:$F,'Each Gender Events'!$A9,'Official Medal Table'!$C:$C,'Each Gender Events'!N$1,'Official Medal Table'!$E:$E,"Mixed")*'Medal values'!$B$1/2
+ COUNTIFS('Official Medal Table'!$G:$G,'Each Gender Events'!$A9,'Official Medal Table'!$C:$C,'Each Gender Events'!N$1,'Official Medal Table'!$E:$E,"Mixed")*'Medal values'!$B$2/2
+ COUNTIFS('Official Medal Table'!$H:$H,'Each Gender Events'!$A9,'Official Medal Table'!$C:$C,'Each Gender Events'!N$1,'Official Medal Table'!$E:$E,"Mixed")*'Medal values'!$B$3/2
+ COUNTIFS('Official Medal Table'!$I:$I,'Each Gender Events'!$A9,'Official Medal Table'!$C:$C,'Each Gender Events'!N$1,'Official Medal Table'!$E:$E,"Mixed")*'Medal values'!$B$3/2</f>
        <v>0</v>
      </c>
      <c r="O9">
        <f>COUNTIFS('Official Medal Table'!$F:$F,'Each Gender Events'!$A9,'Official Medal Table'!$C:$C,'Each Gender Events'!O$1,'Official Medal Table'!$E:$E,'Each Gender Events'!O$2)*'Medal values'!$B$1
+ COUNTIFS('Official Medal Table'!$G:$G,'Each Gender Events'!$A9,'Official Medal Table'!$C:$C,'Each Gender Events'!O$1,'Official Medal Table'!$E:$E,'Each Gender Events'!O$2)*'Medal values'!$B$2
+ COUNTIFS('Official Medal Table'!$H:$H,'Each Gender Events'!$A9,'Official Medal Table'!$C:$C,'Each Gender Events'!O$1,'Official Medal Table'!$E:$E,'Each Gender Events'!O$2)*'Medal values'!$B$3
+ COUNTIFS('Official Medal Table'!$I:$I,'Each Gender Events'!$A9,'Official Medal Table'!$C:$C,'Each Gender Events'!O$1,'Official Medal Table'!$E:$E,'Each Gender Events'!O$2)*'Medal values'!$B$3
+ COUNTIFS('Official Medal Table'!$F:$F,'Each Gender Events'!$A9,'Official Medal Table'!$C:$C,'Each Gender Events'!O$1,'Official Medal Table'!$E:$E,"Mixed")*'Medal values'!$B$1/2
+ COUNTIFS('Official Medal Table'!$G:$G,'Each Gender Events'!$A9,'Official Medal Table'!$C:$C,'Each Gender Events'!O$1,'Official Medal Table'!$E:$E,"Mixed")*'Medal values'!$B$2/2
+ COUNTIFS('Official Medal Table'!$H:$H,'Each Gender Events'!$A9,'Official Medal Table'!$C:$C,'Each Gender Events'!O$1,'Official Medal Table'!$E:$E,"Mixed")*'Medal values'!$B$3/2
+ COUNTIFS('Official Medal Table'!$I:$I,'Each Gender Events'!$A9,'Official Medal Table'!$C:$C,'Each Gender Events'!O$1,'Official Medal Table'!$E:$E,"Mixed")*'Medal values'!$B$3/2</f>
        <v>0</v>
      </c>
      <c r="P9">
        <f>COUNTIFS('Official Medal Table'!$F:$F,'Each Gender Events'!$A9,'Official Medal Table'!$C:$C,'Each Gender Events'!P$1,'Official Medal Table'!$E:$E,'Each Gender Events'!P$2)*'Medal values'!$B$1
+ COUNTIFS('Official Medal Table'!$G:$G,'Each Gender Events'!$A9,'Official Medal Table'!$C:$C,'Each Gender Events'!P$1,'Official Medal Table'!$E:$E,'Each Gender Events'!P$2)*'Medal values'!$B$2
+ COUNTIFS('Official Medal Table'!$H:$H,'Each Gender Events'!$A9,'Official Medal Table'!$C:$C,'Each Gender Events'!P$1,'Official Medal Table'!$E:$E,'Each Gender Events'!P$2)*'Medal values'!$B$3
+ COUNTIFS('Official Medal Table'!$I:$I,'Each Gender Events'!$A9,'Official Medal Table'!$C:$C,'Each Gender Events'!P$1,'Official Medal Table'!$E:$E,'Each Gender Events'!P$2)*'Medal values'!$B$3
+ COUNTIFS('Official Medal Table'!$F:$F,'Each Gender Events'!$A9,'Official Medal Table'!$C:$C,'Each Gender Events'!P$1,'Official Medal Table'!$E:$E,"Mixed")*'Medal values'!$B$1/2
+ COUNTIFS('Official Medal Table'!$G:$G,'Each Gender Events'!$A9,'Official Medal Table'!$C:$C,'Each Gender Events'!P$1,'Official Medal Table'!$E:$E,"Mixed")*'Medal values'!$B$2/2
+ COUNTIFS('Official Medal Table'!$H:$H,'Each Gender Events'!$A9,'Official Medal Table'!$C:$C,'Each Gender Events'!P$1,'Official Medal Table'!$E:$E,"Mixed")*'Medal values'!$B$3/2
+ COUNTIFS('Official Medal Table'!$I:$I,'Each Gender Events'!$A9,'Official Medal Table'!$C:$C,'Each Gender Events'!P$1,'Official Medal Table'!$E:$E,"Mixed")*'Medal values'!$B$3/2</f>
        <v>0</v>
      </c>
      <c r="Q9">
        <f>COUNTIFS('Official Medal Table'!$F:$F,'Each Gender Events'!$A9,'Official Medal Table'!$C:$C,'Each Gender Events'!Q$1,'Official Medal Table'!$E:$E,'Each Gender Events'!Q$2)*'Medal values'!$B$1
+ COUNTIFS('Official Medal Table'!$G:$G,'Each Gender Events'!$A9,'Official Medal Table'!$C:$C,'Each Gender Events'!Q$1,'Official Medal Table'!$E:$E,'Each Gender Events'!Q$2)*'Medal values'!$B$2
+ COUNTIFS('Official Medal Table'!$H:$H,'Each Gender Events'!$A9,'Official Medal Table'!$C:$C,'Each Gender Events'!Q$1,'Official Medal Table'!$E:$E,'Each Gender Events'!Q$2)*'Medal values'!$B$3
+ COUNTIFS('Official Medal Table'!$I:$I,'Each Gender Events'!$A9,'Official Medal Table'!$C:$C,'Each Gender Events'!Q$1,'Official Medal Table'!$E:$E,'Each Gender Events'!Q$2)*'Medal values'!$B$3
+ COUNTIFS('Official Medal Table'!$F:$F,'Each Gender Events'!$A9,'Official Medal Table'!$C:$C,'Each Gender Events'!Q$1,'Official Medal Table'!$E:$E,"Mixed")*'Medal values'!$B$1/2
+ COUNTIFS('Official Medal Table'!$G:$G,'Each Gender Events'!$A9,'Official Medal Table'!$C:$C,'Each Gender Events'!Q$1,'Official Medal Table'!$E:$E,"Mixed")*'Medal values'!$B$2/2
+ COUNTIFS('Official Medal Table'!$H:$H,'Each Gender Events'!$A9,'Official Medal Table'!$C:$C,'Each Gender Events'!Q$1,'Official Medal Table'!$E:$E,"Mixed")*'Medal values'!$B$3/2
+ COUNTIFS('Official Medal Table'!$I:$I,'Each Gender Events'!$A9,'Official Medal Table'!$C:$C,'Each Gender Events'!Q$1,'Official Medal Table'!$E:$E,"Mixed")*'Medal values'!$B$3/2</f>
        <v>0</v>
      </c>
      <c r="R9">
        <f>COUNTIFS('Official Medal Table'!$F:$F,'Each Gender Events'!$A9,'Official Medal Table'!$C:$C,'Each Gender Events'!R$1,'Official Medal Table'!$E:$E,'Each Gender Events'!R$2)*'Medal values'!$B$1
+ COUNTIFS('Official Medal Table'!$G:$G,'Each Gender Events'!$A9,'Official Medal Table'!$C:$C,'Each Gender Events'!R$1,'Official Medal Table'!$E:$E,'Each Gender Events'!R$2)*'Medal values'!$B$2
+ COUNTIFS('Official Medal Table'!$H:$H,'Each Gender Events'!$A9,'Official Medal Table'!$C:$C,'Each Gender Events'!R$1,'Official Medal Table'!$E:$E,'Each Gender Events'!R$2)*'Medal values'!$B$3
+ COUNTIFS('Official Medal Table'!$I:$I,'Each Gender Events'!$A9,'Official Medal Table'!$C:$C,'Each Gender Events'!R$1,'Official Medal Table'!$E:$E,'Each Gender Events'!R$2)*'Medal values'!$B$3
+ COUNTIFS('Official Medal Table'!$F:$F,'Each Gender Events'!$A9,'Official Medal Table'!$C:$C,'Each Gender Events'!R$1,'Official Medal Table'!$E:$E,"Mixed")*'Medal values'!$B$1/2
+ COUNTIFS('Official Medal Table'!$G:$G,'Each Gender Events'!$A9,'Official Medal Table'!$C:$C,'Each Gender Events'!R$1,'Official Medal Table'!$E:$E,"Mixed")*'Medal values'!$B$2/2
+ COUNTIFS('Official Medal Table'!$H:$H,'Each Gender Events'!$A9,'Official Medal Table'!$C:$C,'Each Gender Events'!R$1,'Official Medal Table'!$E:$E,"Mixed")*'Medal values'!$B$3/2
+ COUNTIFS('Official Medal Table'!$I:$I,'Each Gender Events'!$A9,'Official Medal Table'!$C:$C,'Each Gender Events'!R$1,'Official Medal Table'!$E:$E,"Mixed")*'Medal values'!$B$3/2</f>
        <v>0</v>
      </c>
      <c r="S9">
        <f>COUNTIFS('Official Medal Table'!$F:$F,'Each Gender Events'!$A9,'Official Medal Table'!$C:$C,'Each Gender Events'!S$1,'Official Medal Table'!$E:$E,'Each Gender Events'!S$2)*'Medal values'!$B$1
+ COUNTIFS('Official Medal Table'!$G:$G,'Each Gender Events'!$A9,'Official Medal Table'!$C:$C,'Each Gender Events'!S$1,'Official Medal Table'!$E:$E,'Each Gender Events'!S$2)*'Medal values'!$B$2
+ COUNTIFS('Official Medal Table'!$H:$H,'Each Gender Events'!$A9,'Official Medal Table'!$C:$C,'Each Gender Events'!S$1,'Official Medal Table'!$E:$E,'Each Gender Events'!S$2)*'Medal values'!$B$3
+ COUNTIFS('Official Medal Table'!$I:$I,'Each Gender Events'!$A9,'Official Medal Table'!$C:$C,'Each Gender Events'!S$1,'Official Medal Table'!$E:$E,'Each Gender Events'!S$2)*'Medal values'!$B$3
+ COUNTIFS('Official Medal Table'!$F:$F,'Each Gender Events'!$A9,'Official Medal Table'!$C:$C,'Each Gender Events'!S$1,'Official Medal Table'!$E:$E,"Mixed")*'Medal values'!$B$1/2
+ COUNTIFS('Official Medal Table'!$G:$G,'Each Gender Events'!$A9,'Official Medal Table'!$C:$C,'Each Gender Events'!S$1,'Official Medal Table'!$E:$E,"Mixed")*'Medal values'!$B$2/2
+ COUNTIFS('Official Medal Table'!$H:$H,'Each Gender Events'!$A9,'Official Medal Table'!$C:$C,'Each Gender Events'!S$1,'Official Medal Table'!$E:$E,"Mixed")*'Medal values'!$B$3/2
+ COUNTIFS('Official Medal Table'!$I:$I,'Each Gender Events'!$A9,'Official Medal Table'!$C:$C,'Each Gender Events'!S$1,'Official Medal Table'!$E:$E,"Mixed")*'Medal values'!$B$3/2</f>
        <v>0</v>
      </c>
      <c r="T9">
        <f>COUNTIFS('Official Medal Table'!$F:$F,'Each Gender Events'!$A9,'Official Medal Table'!$C:$C,'Each Gender Events'!T$1,'Official Medal Table'!$E:$E,'Each Gender Events'!T$2)*'Medal values'!$B$1
+ COUNTIFS('Official Medal Table'!$G:$G,'Each Gender Events'!$A9,'Official Medal Table'!$C:$C,'Each Gender Events'!T$1,'Official Medal Table'!$E:$E,'Each Gender Events'!T$2)*'Medal values'!$B$2
+ COUNTIFS('Official Medal Table'!$H:$H,'Each Gender Events'!$A9,'Official Medal Table'!$C:$C,'Each Gender Events'!T$1,'Official Medal Table'!$E:$E,'Each Gender Events'!T$2)*'Medal values'!$B$3
+ COUNTIFS('Official Medal Table'!$I:$I,'Each Gender Events'!$A9,'Official Medal Table'!$C:$C,'Each Gender Events'!T$1,'Official Medal Table'!$E:$E,'Each Gender Events'!T$2)*'Medal values'!$B$3
+ COUNTIFS('Official Medal Table'!$F:$F,'Each Gender Events'!$A9,'Official Medal Table'!$C:$C,'Each Gender Events'!T$1,'Official Medal Table'!$E:$E,"Mixed")*'Medal values'!$B$1/2
+ COUNTIFS('Official Medal Table'!$G:$G,'Each Gender Events'!$A9,'Official Medal Table'!$C:$C,'Each Gender Events'!T$1,'Official Medal Table'!$E:$E,"Mixed")*'Medal values'!$B$2/2
+ COUNTIFS('Official Medal Table'!$H:$H,'Each Gender Events'!$A9,'Official Medal Table'!$C:$C,'Each Gender Events'!T$1,'Official Medal Table'!$E:$E,"Mixed")*'Medal values'!$B$3/2
+ COUNTIFS('Official Medal Table'!$I:$I,'Each Gender Events'!$A9,'Official Medal Table'!$C:$C,'Each Gender Events'!T$1,'Official Medal Table'!$E:$E,"Mixed")*'Medal values'!$B$3/2</f>
        <v>0</v>
      </c>
      <c r="U9">
        <f>COUNTIFS('Official Medal Table'!$F:$F,'Each Gender Events'!$A9,'Official Medal Table'!$C:$C,'Each Gender Events'!U$1,'Official Medal Table'!$E:$E,'Each Gender Events'!U$2)*'Medal values'!$B$1
+ COUNTIFS('Official Medal Table'!$G:$G,'Each Gender Events'!$A9,'Official Medal Table'!$C:$C,'Each Gender Events'!U$1,'Official Medal Table'!$E:$E,'Each Gender Events'!U$2)*'Medal values'!$B$2
+ COUNTIFS('Official Medal Table'!$H:$H,'Each Gender Events'!$A9,'Official Medal Table'!$C:$C,'Each Gender Events'!U$1,'Official Medal Table'!$E:$E,'Each Gender Events'!U$2)*'Medal values'!$B$3
+ COUNTIFS('Official Medal Table'!$I:$I,'Each Gender Events'!$A9,'Official Medal Table'!$C:$C,'Each Gender Events'!U$1,'Official Medal Table'!$E:$E,'Each Gender Events'!U$2)*'Medal values'!$B$3
+ COUNTIFS('Official Medal Table'!$F:$F,'Each Gender Events'!$A9,'Official Medal Table'!$C:$C,'Each Gender Events'!U$1,'Official Medal Table'!$E:$E,"Mixed")*'Medal values'!$B$1/2
+ COUNTIFS('Official Medal Table'!$G:$G,'Each Gender Events'!$A9,'Official Medal Table'!$C:$C,'Each Gender Events'!U$1,'Official Medal Table'!$E:$E,"Mixed")*'Medal values'!$B$2/2
+ COUNTIFS('Official Medal Table'!$H:$H,'Each Gender Events'!$A9,'Official Medal Table'!$C:$C,'Each Gender Events'!U$1,'Official Medal Table'!$E:$E,"Mixed")*'Medal values'!$B$3/2
+ COUNTIFS('Official Medal Table'!$I:$I,'Each Gender Events'!$A9,'Official Medal Table'!$C:$C,'Each Gender Events'!U$1,'Official Medal Table'!$E:$E,"Mixed")*'Medal values'!$B$3/2</f>
        <v>0</v>
      </c>
      <c r="V9">
        <f>COUNTIFS('Official Medal Table'!$F:$F,'Each Gender Events'!$A9,'Official Medal Table'!$C:$C,'Each Gender Events'!V$1,'Official Medal Table'!$E:$E,'Each Gender Events'!V$2)*'Medal values'!$B$1
+ COUNTIFS('Official Medal Table'!$G:$G,'Each Gender Events'!$A9,'Official Medal Table'!$C:$C,'Each Gender Events'!V$1,'Official Medal Table'!$E:$E,'Each Gender Events'!V$2)*'Medal values'!$B$2
+ COUNTIFS('Official Medal Table'!$H:$H,'Each Gender Events'!$A9,'Official Medal Table'!$C:$C,'Each Gender Events'!V$1,'Official Medal Table'!$E:$E,'Each Gender Events'!V$2)*'Medal values'!$B$3
+ COUNTIFS('Official Medal Table'!$I:$I,'Each Gender Events'!$A9,'Official Medal Table'!$C:$C,'Each Gender Events'!V$1,'Official Medal Table'!$E:$E,'Each Gender Events'!V$2)*'Medal values'!$B$3
+ COUNTIFS('Official Medal Table'!$F:$F,'Each Gender Events'!$A9,'Official Medal Table'!$C:$C,'Each Gender Events'!V$1,'Official Medal Table'!$E:$E,"Mixed")*'Medal values'!$B$1/2
+ COUNTIFS('Official Medal Table'!$G:$G,'Each Gender Events'!$A9,'Official Medal Table'!$C:$C,'Each Gender Events'!V$1,'Official Medal Table'!$E:$E,"Mixed")*'Medal values'!$B$2/2
+ COUNTIFS('Official Medal Table'!$H:$H,'Each Gender Events'!$A9,'Official Medal Table'!$C:$C,'Each Gender Events'!V$1,'Official Medal Table'!$E:$E,"Mixed")*'Medal values'!$B$3/2
+ COUNTIFS('Official Medal Table'!$I:$I,'Each Gender Events'!$A9,'Official Medal Table'!$C:$C,'Each Gender Events'!V$1,'Official Medal Table'!$E:$E,"Mixed")*'Medal values'!$B$3/2</f>
        <v>0</v>
      </c>
      <c r="W9">
        <f>COUNTIFS('Official Medal Table'!$F:$F,'Each Gender Events'!$A9,'Official Medal Table'!$C:$C,'Each Gender Events'!W$1,'Official Medal Table'!$E:$E,'Each Gender Events'!W$2)*'Medal values'!$B$1
+ COUNTIFS('Official Medal Table'!$G:$G,'Each Gender Events'!$A9,'Official Medal Table'!$C:$C,'Each Gender Events'!W$1,'Official Medal Table'!$E:$E,'Each Gender Events'!W$2)*'Medal values'!$B$2
+ COUNTIFS('Official Medal Table'!$H:$H,'Each Gender Events'!$A9,'Official Medal Table'!$C:$C,'Each Gender Events'!W$1,'Official Medal Table'!$E:$E,'Each Gender Events'!W$2)*'Medal values'!$B$3
+ COUNTIFS('Official Medal Table'!$I:$I,'Each Gender Events'!$A9,'Official Medal Table'!$C:$C,'Each Gender Events'!W$1,'Official Medal Table'!$E:$E,'Each Gender Events'!W$2)*'Medal values'!$B$3
+ COUNTIFS('Official Medal Table'!$F:$F,'Each Gender Events'!$A9,'Official Medal Table'!$C:$C,'Each Gender Events'!W$1,'Official Medal Table'!$E:$E,"Mixed")*'Medal values'!$B$1/2
+ COUNTIFS('Official Medal Table'!$G:$G,'Each Gender Events'!$A9,'Official Medal Table'!$C:$C,'Each Gender Events'!W$1,'Official Medal Table'!$E:$E,"Mixed")*'Medal values'!$B$2/2
+ COUNTIFS('Official Medal Table'!$H:$H,'Each Gender Events'!$A9,'Official Medal Table'!$C:$C,'Each Gender Events'!W$1,'Official Medal Table'!$E:$E,"Mixed")*'Medal values'!$B$3/2
+ COUNTIFS('Official Medal Table'!$I:$I,'Each Gender Events'!$A9,'Official Medal Table'!$C:$C,'Each Gender Events'!W$1,'Official Medal Table'!$E:$E,"Mixed")*'Medal values'!$B$3/2</f>
        <v>0</v>
      </c>
      <c r="X9">
        <f>COUNTIFS('Official Medal Table'!$F:$F,'Each Gender Events'!$A9,'Official Medal Table'!$C:$C,'Each Gender Events'!X$1,'Official Medal Table'!$E:$E,'Each Gender Events'!X$2)*'Medal values'!$B$1
+ COUNTIFS('Official Medal Table'!$G:$G,'Each Gender Events'!$A9,'Official Medal Table'!$C:$C,'Each Gender Events'!X$1,'Official Medal Table'!$E:$E,'Each Gender Events'!X$2)*'Medal values'!$B$2
+ COUNTIFS('Official Medal Table'!$H:$H,'Each Gender Events'!$A9,'Official Medal Table'!$C:$C,'Each Gender Events'!X$1,'Official Medal Table'!$E:$E,'Each Gender Events'!X$2)*'Medal values'!$B$3
+ COUNTIFS('Official Medal Table'!$I:$I,'Each Gender Events'!$A9,'Official Medal Table'!$C:$C,'Each Gender Events'!X$1,'Official Medal Table'!$E:$E,'Each Gender Events'!X$2)*'Medal values'!$B$3
+ COUNTIFS('Official Medal Table'!$F:$F,'Each Gender Events'!$A9,'Official Medal Table'!$C:$C,'Each Gender Events'!X$1,'Official Medal Table'!$E:$E,"Mixed")*'Medal values'!$B$1/2
+ COUNTIFS('Official Medal Table'!$G:$G,'Each Gender Events'!$A9,'Official Medal Table'!$C:$C,'Each Gender Events'!X$1,'Official Medal Table'!$E:$E,"Mixed")*'Medal values'!$B$2/2
+ COUNTIFS('Official Medal Table'!$H:$H,'Each Gender Events'!$A9,'Official Medal Table'!$C:$C,'Each Gender Events'!X$1,'Official Medal Table'!$E:$E,"Mixed")*'Medal values'!$B$3/2
+ COUNTIFS('Official Medal Table'!$I:$I,'Each Gender Events'!$A9,'Official Medal Table'!$C:$C,'Each Gender Events'!X$1,'Official Medal Table'!$E:$E,"Mixed")*'Medal values'!$B$3/2</f>
        <v>0</v>
      </c>
      <c r="Y9">
        <f>COUNTIFS('Official Medal Table'!$F:$F,'Each Gender Events'!$A9,'Official Medal Table'!$C:$C,'Each Gender Events'!Y$1,'Official Medal Table'!$E:$E,'Each Gender Events'!Y$2)*'Medal values'!$B$1
+ COUNTIFS('Official Medal Table'!$G:$G,'Each Gender Events'!$A9,'Official Medal Table'!$C:$C,'Each Gender Events'!Y$1,'Official Medal Table'!$E:$E,'Each Gender Events'!Y$2)*'Medal values'!$B$2
+ COUNTIFS('Official Medal Table'!$H:$H,'Each Gender Events'!$A9,'Official Medal Table'!$C:$C,'Each Gender Events'!Y$1,'Official Medal Table'!$E:$E,'Each Gender Events'!Y$2)*'Medal values'!$B$3
+ COUNTIFS('Official Medal Table'!$I:$I,'Each Gender Events'!$A9,'Official Medal Table'!$C:$C,'Each Gender Events'!Y$1,'Official Medal Table'!$E:$E,'Each Gender Events'!Y$2)*'Medal values'!$B$3
+ COUNTIFS('Official Medal Table'!$F:$F,'Each Gender Events'!$A9,'Official Medal Table'!$C:$C,'Each Gender Events'!Y$1,'Official Medal Table'!$E:$E,"Mixed")*'Medal values'!$B$1/2
+ COUNTIFS('Official Medal Table'!$G:$G,'Each Gender Events'!$A9,'Official Medal Table'!$C:$C,'Each Gender Events'!Y$1,'Official Medal Table'!$E:$E,"Mixed")*'Medal values'!$B$2/2
+ COUNTIFS('Official Medal Table'!$H:$H,'Each Gender Events'!$A9,'Official Medal Table'!$C:$C,'Each Gender Events'!Y$1,'Official Medal Table'!$E:$E,"Mixed")*'Medal values'!$B$3/2
+ COUNTIFS('Official Medal Table'!$I:$I,'Each Gender Events'!$A9,'Official Medal Table'!$C:$C,'Each Gender Events'!Y$1,'Official Medal Table'!$E:$E,"Mixed")*'Medal values'!$B$3/2</f>
        <v>0</v>
      </c>
      <c r="Z9">
        <f>COUNTIFS('Official Medal Table'!$F:$F,'Each Gender Events'!$A9,'Official Medal Table'!$C:$C,'Each Gender Events'!Z$1,'Official Medal Table'!$E:$E,'Each Gender Events'!Z$2)*'Medal values'!$B$1
+ COUNTIFS('Official Medal Table'!$G:$G,'Each Gender Events'!$A9,'Official Medal Table'!$C:$C,'Each Gender Events'!Z$1,'Official Medal Table'!$E:$E,'Each Gender Events'!Z$2)*'Medal values'!$B$2
+ COUNTIFS('Official Medal Table'!$H:$H,'Each Gender Events'!$A9,'Official Medal Table'!$C:$C,'Each Gender Events'!Z$1,'Official Medal Table'!$E:$E,'Each Gender Events'!Z$2)*'Medal values'!$B$3
+ COUNTIFS('Official Medal Table'!$I:$I,'Each Gender Events'!$A9,'Official Medal Table'!$C:$C,'Each Gender Events'!Z$1,'Official Medal Table'!$E:$E,'Each Gender Events'!Z$2)*'Medal values'!$B$3
+ COUNTIFS('Official Medal Table'!$F:$F,'Each Gender Events'!$A9,'Official Medal Table'!$C:$C,'Each Gender Events'!Z$1,'Official Medal Table'!$E:$E,"Mixed")*'Medal values'!$B$1/2
+ COUNTIFS('Official Medal Table'!$G:$G,'Each Gender Events'!$A9,'Official Medal Table'!$C:$C,'Each Gender Events'!Z$1,'Official Medal Table'!$E:$E,"Mixed")*'Medal values'!$B$2/2
+ COUNTIFS('Official Medal Table'!$H:$H,'Each Gender Events'!$A9,'Official Medal Table'!$C:$C,'Each Gender Events'!Z$1,'Official Medal Table'!$E:$E,"Mixed")*'Medal values'!$B$3/2
+ COUNTIFS('Official Medal Table'!$I:$I,'Each Gender Events'!$A9,'Official Medal Table'!$C:$C,'Each Gender Events'!Z$1,'Official Medal Table'!$E:$E,"Mixed")*'Medal values'!$B$3/2</f>
        <v>6.0019999999999998</v>
      </c>
      <c r="AA9">
        <f>COUNTIFS('Official Medal Table'!$F:$F,'Each Gender Events'!$A9,'Official Medal Table'!$C:$C,'Each Gender Events'!AA$1,'Official Medal Table'!$E:$E,'Each Gender Events'!AA$2)*'Medal values'!$B$1
+ COUNTIFS('Official Medal Table'!$G:$G,'Each Gender Events'!$A9,'Official Medal Table'!$C:$C,'Each Gender Events'!AA$1,'Official Medal Table'!$E:$E,'Each Gender Events'!AA$2)*'Medal values'!$B$2
+ COUNTIFS('Official Medal Table'!$H:$H,'Each Gender Events'!$A9,'Official Medal Table'!$C:$C,'Each Gender Events'!AA$1,'Official Medal Table'!$E:$E,'Each Gender Events'!AA$2)*'Medal values'!$B$3
+ COUNTIFS('Official Medal Table'!$I:$I,'Each Gender Events'!$A9,'Official Medal Table'!$C:$C,'Each Gender Events'!AA$1,'Official Medal Table'!$E:$E,'Each Gender Events'!AA$2)*'Medal values'!$B$3
+ COUNTIFS('Official Medal Table'!$F:$F,'Each Gender Events'!$A9,'Official Medal Table'!$C:$C,'Each Gender Events'!AA$1,'Official Medal Table'!$E:$E,"Mixed")*'Medal values'!$B$1/2
+ COUNTIFS('Official Medal Table'!$G:$G,'Each Gender Events'!$A9,'Official Medal Table'!$C:$C,'Each Gender Events'!AA$1,'Official Medal Table'!$E:$E,"Mixed")*'Medal values'!$B$2/2
+ COUNTIFS('Official Medal Table'!$H:$H,'Each Gender Events'!$A9,'Official Medal Table'!$C:$C,'Each Gender Events'!AA$1,'Official Medal Table'!$E:$E,"Mixed")*'Medal values'!$B$3/2
+ COUNTIFS('Official Medal Table'!$I:$I,'Each Gender Events'!$A9,'Official Medal Table'!$C:$C,'Each Gender Events'!AA$1,'Official Medal Table'!$E:$E,"Mixed")*'Medal values'!$B$3/2</f>
        <v>0</v>
      </c>
      <c r="AB9">
        <f>COUNTIFS('Official Medal Table'!$F:$F,'Each Gender Events'!$A9,'Official Medal Table'!$C:$C,'Each Gender Events'!AB$1,'Official Medal Table'!$E:$E,'Each Gender Events'!AB$2)*'Medal values'!$B$1
+ COUNTIFS('Official Medal Table'!$G:$G,'Each Gender Events'!$A9,'Official Medal Table'!$C:$C,'Each Gender Events'!AB$1,'Official Medal Table'!$E:$E,'Each Gender Events'!AB$2)*'Medal values'!$B$2
+ COUNTIFS('Official Medal Table'!$H:$H,'Each Gender Events'!$A9,'Official Medal Table'!$C:$C,'Each Gender Events'!AB$1,'Official Medal Table'!$E:$E,'Each Gender Events'!AB$2)*'Medal values'!$B$3
+ COUNTIFS('Official Medal Table'!$I:$I,'Each Gender Events'!$A9,'Official Medal Table'!$C:$C,'Each Gender Events'!AB$1,'Official Medal Table'!$E:$E,'Each Gender Events'!AB$2)*'Medal values'!$B$3
+ COUNTIFS('Official Medal Table'!$F:$F,'Each Gender Events'!$A9,'Official Medal Table'!$C:$C,'Each Gender Events'!AB$1,'Official Medal Table'!$E:$E,"Mixed")*'Medal values'!$B$1/2
+ COUNTIFS('Official Medal Table'!$G:$G,'Each Gender Events'!$A9,'Official Medal Table'!$C:$C,'Each Gender Events'!AB$1,'Official Medal Table'!$E:$E,"Mixed")*'Medal values'!$B$2/2
+ COUNTIFS('Official Medal Table'!$H:$H,'Each Gender Events'!$A9,'Official Medal Table'!$C:$C,'Each Gender Events'!AB$1,'Official Medal Table'!$E:$E,"Mixed")*'Medal values'!$B$3/2
+ COUNTIFS('Official Medal Table'!$I:$I,'Each Gender Events'!$A9,'Official Medal Table'!$C:$C,'Each Gender Events'!AB$1,'Official Medal Table'!$E:$E,"Mixed")*'Medal values'!$B$3/2</f>
        <v>0</v>
      </c>
      <c r="AC9">
        <f>COUNTIFS('Official Medal Table'!$F:$F,'Each Gender Events'!$A9,'Official Medal Table'!$C:$C,'Each Gender Events'!AC$1,'Official Medal Table'!$E:$E,'Each Gender Events'!AC$2)*'Medal values'!$B$1
+ COUNTIFS('Official Medal Table'!$G:$G,'Each Gender Events'!$A9,'Official Medal Table'!$C:$C,'Each Gender Events'!AC$1,'Official Medal Table'!$E:$E,'Each Gender Events'!AC$2)*'Medal values'!$B$2
+ COUNTIFS('Official Medal Table'!$H:$H,'Each Gender Events'!$A9,'Official Medal Table'!$C:$C,'Each Gender Events'!AC$1,'Official Medal Table'!$E:$E,'Each Gender Events'!AC$2)*'Medal values'!$B$3
+ COUNTIFS('Official Medal Table'!$I:$I,'Each Gender Events'!$A9,'Official Medal Table'!$C:$C,'Each Gender Events'!AC$1,'Official Medal Table'!$E:$E,'Each Gender Events'!AC$2)*'Medal values'!$B$3
+ COUNTIFS('Official Medal Table'!$F:$F,'Each Gender Events'!$A9,'Official Medal Table'!$C:$C,'Each Gender Events'!AC$1,'Official Medal Table'!$E:$E,"Mixed")*'Medal values'!$B$1/2
+ COUNTIFS('Official Medal Table'!$G:$G,'Each Gender Events'!$A9,'Official Medal Table'!$C:$C,'Each Gender Events'!AC$1,'Official Medal Table'!$E:$E,"Mixed")*'Medal values'!$B$2/2
+ COUNTIFS('Official Medal Table'!$H:$H,'Each Gender Events'!$A9,'Official Medal Table'!$C:$C,'Each Gender Events'!AC$1,'Official Medal Table'!$E:$E,"Mixed")*'Medal values'!$B$3/2
+ COUNTIFS('Official Medal Table'!$I:$I,'Each Gender Events'!$A9,'Official Medal Table'!$C:$C,'Each Gender Events'!AC$1,'Official Medal Table'!$E:$E,"Mixed")*'Medal values'!$B$3/2</f>
        <v>0</v>
      </c>
      <c r="AD9">
        <f>COUNTIFS('Official Medal Table'!$F:$F,'Each Gender Events'!$A9,'Official Medal Table'!$C:$C,'Each Gender Events'!AD$1,'Official Medal Table'!$E:$E,'Each Gender Events'!AD$2)*'Medal values'!$B$1
+ COUNTIFS('Official Medal Table'!$G:$G,'Each Gender Events'!$A9,'Official Medal Table'!$C:$C,'Each Gender Events'!AD$1,'Official Medal Table'!$E:$E,'Each Gender Events'!AD$2)*'Medal values'!$B$2
+ COUNTIFS('Official Medal Table'!$H:$H,'Each Gender Events'!$A9,'Official Medal Table'!$C:$C,'Each Gender Events'!AD$1,'Official Medal Table'!$E:$E,'Each Gender Events'!AD$2)*'Medal values'!$B$3
+ COUNTIFS('Official Medal Table'!$I:$I,'Each Gender Events'!$A9,'Official Medal Table'!$C:$C,'Each Gender Events'!AD$1,'Official Medal Table'!$E:$E,'Each Gender Events'!AD$2)*'Medal values'!$B$3
+ COUNTIFS('Official Medal Table'!$F:$F,'Each Gender Events'!$A9,'Official Medal Table'!$C:$C,'Each Gender Events'!AD$1,'Official Medal Table'!$E:$E,"Mixed")*'Medal values'!$B$1/2
+ COUNTIFS('Official Medal Table'!$G:$G,'Each Gender Events'!$A9,'Official Medal Table'!$C:$C,'Each Gender Events'!AD$1,'Official Medal Table'!$E:$E,"Mixed")*'Medal values'!$B$2/2
+ COUNTIFS('Official Medal Table'!$H:$H,'Each Gender Events'!$A9,'Official Medal Table'!$C:$C,'Each Gender Events'!AD$1,'Official Medal Table'!$E:$E,"Mixed")*'Medal values'!$B$3/2
+ COUNTIFS('Official Medal Table'!$I:$I,'Each Gender Events'!$A9,'Official Medal Table'!$C:$C,'Each Gender Events'!AD$1,'Official Medal Table'!$E:$E,"Mixed")*'Medal values'!$B$3/2</f>
        <v>0</v>
      </c>
      <c r="AE9">
        <f>COUNTIFS('Official Medal Table'!$F:$F,'Each Gender Events'!$A9,'Official Medal Table'!$C:$C,'Each Gender Events'!AE$1,'Official Medal Table'!$E:$E,'Each Gender Events'!AE$2)*'Medal values'!$B$1
+ COUNTIFS('Official Medal Table'!$G:$G,'Each Gender Events'!$A9,'Official Medal Table'!$C:$C,'Each Gender Events'!AE$1,'Official Medal Table'!$E:$E,'Each Gender Events'!AE$2)*'Medal values'!$B$2
+ COUNTIFS('Official Medal Table'!$H:$H,'Each Gender Events'!$A9,'Official Medal Table'!$C:$C,'Each Gender Events'!AE$1,'Official Medal Table'!$E:$E,'Each Gender Events'!AE$2)*'Medal values'!$B$3
+ COUNTIFS('Official Medal Table'!$I:$I,'Each Gender Events'!$A9,'Official Medal Table'!$C:$C,'Each Gender Events'!AE$1,'Official Medal Table'!$E:$E,'Each Gender Events'!AE$2)*'Medal values'!$B$3
+ COUNTIFS('Official Medal Table'!$F:$F,'Each Gender Events'!$A9,'Official Medal Table'!$C:$C,'Each Gender Events'!AE$1,'Official Medal Table'!$E:$E,"Mixed")*'Medal values'!$B$1/2
+ COUNTIFS('Official Medal Table'!$G:$G,'Each Gender Events'!$A9,'Official Medal Table'!$C:$C,'Each Gender Events'!AE$1,'Official Medal Table'!$E:$E,"Mixed")*'Medal values'!$B$2/2
+ COUNTIFS('Official Medal Table'!$H:$H,'Each Gender Events'!$A9,'Official Medal Table'!$C:$C,'Each Gender Events'!AE$1,'Official Medal Table'!$E:$E,"Mixed")*'Medal values'!$B$3/2
+ COUNTIFS('Official Medal Table'!$I:$I,'Each Gender Events'!$A9,'Official Medal Table'!$C:$C,'Each Gender Events'!AE$1,'Official Medal Table'!$E:$E,"Mixed")*'Medal values'!$B$3/2</f>
        <v>0</v>
      </c>
      <c r="AF9">
        <f>COUNTIFS('Official Medal Table'!$F:$F,'Each Gender Events'!$A9,'Official Medal Table'!$C:$C,'Each Gender Events'!AF$1,'Official Medal Table'!$E:$E,'Each Gender Events'!AF$2)*'Medal values'!$B$1
+ COUNTIFS('Official Medal Table'!$G:$G,'Each Gender Events'!$A9,'Official Medal Table'!$C:$C,'Each Gender Events'!AF$1,'Official Medal Table'!$E:$E,'Each Gender Events'!AF$2)*'Medal values'!$B$2
+ COUNTIFS('Official Medal Table'!$H:$H,'Each Gender Events'!$A9,'Official Medal Table'!$C:$C,'Each Gender Events'!AF$1,'Official Medal Table'!$E:$E,'Each Gender Events'!AF$2)*'Medal values'!$B$3
+ COUNTIFS('Official Medal Table'!$I:$I,'Each Gender Events'!$A9,'Official Medal Table'!$C:$C,'Each Gender Events'!AF$1,'Official Medal Table'!$E:$E,'Each Gender Events'!AF$2)*'Medal values'!$B$3
+ COUNTIFS('Official Medal Table'!$F:$F,'Each Gender Events'!$A9,'Official Medal Table'!$C:$C,'Each Gender Events'!AF$1,'Official Medal Table'!$E:$E,"Mixed")*'Medal values'!$B$1/2
+ COUNTIFS('Official Medal Table'!$G:$G,'Each Gender Events'!$A9,'Official Medal Table'!$C:$C,'Each Gender Events'!AF$1,'Official Medal Table'!$E:$E,"Mixed")*'Medal values'!$B$2/2
+ COUNTIFS('Official Medal Table'!$H:$H,'Each Gender Events'!$A9,'Official Medal Table'!$C:$C,'Each Gender Events'!AF$1,'Official Medal Table'!$E:$E,"Mixed")*'Medal values'!$B$3/2
+ COUNTIFS('Official Medal Table'!$I:$I,'Each Gender Events'!$A9,'Official Medal Table'!$C:$C,'Each Gender Events'!AF$1,'Official Medal Table'!$E:$E,"Mixed")*'Medal values'!$B$3/2</f>
        <v>0</v>
      </c>
      <c r="AG9">
        <f>COUNTIFS('Official Medal Table'!$F:$F,'Each Gender Events'!$A9,'Official Medal Table'!$C:$C,'Each Gender Events'!AG$1,'Official Medal Table'!$E:$E,'Each Gender Events'!AG$2)*'Medal values'!$B$1
+ COUNTIFS('Official Medal Table'!$G:$G,'Each Gender Events'!$A9,'Official Medal Table'!$C:$C,'Each Gender Events'!AG$1,'Official Medal Table'!$E:$E,'Each Gender Events'!AG$2)*'Medal values'!$B$2
+ COUNTIFS('Official Medal Table'!$H:$H,'Each Gender Events'!$A9,'Official Medal Table'!$C:$C,'Each Gender Events'!AG$1,'Official Medal Table'!$E:$E,'Each Gender Events'!AG$2)*'Medal values'!$B$3
+ COUNTIFS('Official Medal Table'!$I:$I,'Each Gender Events'!$A9,'Official Medal Table'!$C:$C,'Each Gender Events'!AG$1,'Official Medal Table'!$E:$E,'Each Gender Events'!AG$2)*'Medal values'!$B$3
+ COUNTIFS('Official Medal Table'!$F:$F,'Each Gender Events'!$A9,'Official Medal Table'!$C:$C,'Each Gender Events'!AG$1,'Official Medal Table'!$E:$E,"Mixed")*'Medal values'!$B$1/2
+ COUNTIFS('Official Medal Table'!$G:$G,'Each Gender Events'!$A9,'Official Medal Table'!$C:$C,'Each Gender Events'!AG$1,'Official Medal Table'!$E:$E,"Mixed")*'Medal values'!$B$2/2
+ COUNTIFS('Official Medal Table'!$H:$H,'Each Gender Events'!$A9,'Official Medal Table'!$C:$C,'Each Gender Events'!AG$1,'Official Medal Table'!$E:$E,"Mixed")*'Medal values'!$B$3/2
+ COUNTIFS('Official Medal Table'!$I:$I,'Each Gender Events'!$A9,'Official Medal Table'!$C:$C,'Each Gender Events'!AG$1,'Official Medal Table'!$E:$E,"Mixed")*'Medal values'!$B$3/2</f>
        <v>0</v>
      </c>
      <c r="AH9">
        <f>COUNTIFS('Official Medal Table'!$F:$F,'Each Gender Events'!$A9,'Official Medal Table'!$C:$C,'Each Gender Events'!AH$1,'Official Medal Table'!$E:$E,'Each Gender Events'!AH$2)*'Medal values'!$B$1
+ COUNTIFS('Official Medal Table'!$G:$G,'Each Gender Events'!$A9,'Official Medal Table'!$C:$C,'Each Gender Events'!AH$1,'Official Medal Table'!$E:$E,'Each Gender Events'!AH$2)*'Medal values'!$B$2
+ COUNTIFS('Official Medal Table'!$H:$H,'Each Gender Events'!$A9,'Official Medal Table'!$C:$C,'Each Gender Events'!AH$1,'Official Medal Table'!$E:$E,'Each Gender Events'!AH$2)*'Medal values'!$B$3
+ COUNTIFS('Official Medal Table'!$I:$I,'Each Gender Events'!$A9,'Official Medal Table'!$C:$C,'Each Gender Events'!AH$1,'Official Medal Table'!$E:$E,'Each Gender Events'!AH$2)*'Medal values'!$B$3
+ COUNTIFS('Official Medal Table'!$F:$F,'Each Gender Events'!$A9,'Official Medal Table'!$C:$C,'Each Gender Events'!AH$1,'Official Medal Table'!$E:$E,"Mixed")*'Medal values'!$B$1/2
+ COUNTIFS('Official Medal Table'!$G:$G,'Each Gender Events'!$A9,'Official Medal Table'!$C:$C,'Each Gender Events'!AH$1,'Official Medal Table'!$E:$E,"Mixed")*'Medal values'!$B$2/2
+ COUNTIFS('Official Medal Table'!$H:$H,'Each Gender Events'!$A9,'Official Medal Table'!$C:$C,'Each Gender Events'!AH$1,'Official Medal Table'!$E:$E,"Mixed")*'Medal values'!$B$3/2
+ COUNTIFS('Official Medal Table'!$I:$I,'Each Gender Events'!$A9,'Official Medal Table'!$C:$C,'Each Gender Events'!AH$1,'Official Medal Table'!$E:$E,"Mixed")*'Medal values'!$B$3/2</f>
        <v>0</v>
      </c>
      <c r="AI9">
        <f>COUNTIFS('Official Medal Table'!$F:$F,'Each Gender Events'!$A9,'Official Medal Table'!$C:$C,'Each Gender Events'!AI$1,'Official Medal Table'!$E:$E,'Each Gender Events'!AI$2)*'Medal values'!$B$1
+ COUNTIFS('Official Medal Table'!$G:$G,'Each Gender Events'!$A9,'Official Medal Table'!$C:$C,'Each Gender Events'!AI$1,'Official Medal Table'!$E:$E,'Each Gender Events'!AI$2)*'Medal values'!$B$2
+ COUNTIFS('Official Medal Table'!$H:$H,'Each Gender Events'!$A9,'Official Medal Table'!$C:$C,'Each Gender Events'!AI$1,'Official Medal Table'!$E:$E,'Each Gender Events'!AI$2)*'Medal values'!$B$3
+ COUNTIFS('Official Medal Table'!$I:$I,'Each Gender Events'!$A9,'Official Medal Table'!$C:$C,'Each Gender Events'!AI$1,'Official Medal Table'!$E:$E,'Each Gender Events'!AI$2)*'Medal values'!$B$3
+ COUNTIFS('Official Medal Table'!$F:$F,'Each Gender Events'!$A9,'Official Medal Table'!$C:$C,'Each Gender Events'!AI$1,'Official Medal Table'!$E:$E,"Mixed")*'Medal values'!$B$1/2
+ COUNTIFS('Official Medal Table'!$G:$G,'Each Gender Events'!$A9,'Official Medal Table'!$C:$C,'Each Gender Events'!AI$1,'Official Medal Table'!$E:$E,"Mixed")*'Medal values'!$B$2/2
+ COUNTIFS('Official Medal Table'!$H:$H,'Each Gender Events'!$A9,'Official Medal Table'!$C:$C,'Each Gender Events'!AI$1,'Official Medal Table'!$E:$E,"Mixed")*'Medal values'!$B$3/2
+ COUNTIFS('Official Medal Table'!$I:$I,'Each Gender Events'!$A9,'Official Medal Table'!$C:$C,'Each Gender Events'!AI$1,'Official Medal Table'!$E:$E,"Mixed")*'Medal values'!$B$3/2</f>
        <v>0</v>
      </c>
      <c r="AJ9">
        <f>COUNTIFS('Official Medal Table'!$F:$F,'Each Gender Events'!$A9,'Official Medal Table'!$C:$C,'Each Gender Events'!AJ$1,'Official Medal Table'!$E:$E,'Each Gender Events'!AJ$2)*'Medal values'!$B$1
+ COUNTIFS('Official Medal Table'!$G:$G,'Each Gender Events'!$A9,'Official Medal Table'!$C:$C,'Each Gender Events'!AJ$1,'Official Medal Table'!$E:$E,'Each Gender Events'!AJ$2)*'Medal values'!$B$2
+ COUNTIFS('Official Medal Table'!$H:$H,'Each Gender Events'!$A9,'Official Medal Table'!$C:$C,'Each Gender Events'!AJ$1,'Official Medal Table'!$E:$E,'Each Gender Events'!AJ$2)*'Medal values'!$B$3
+ COUNTIFS('Official Medal Table'!$I:$I,'Each Gender Events'!$A9,'Official Medal Table'!$C:$C,'Each Gender Events'!AJ$1,'Official Medal Table'!$E:$E,'Each Gender Events'!AJ$2)*'Medal values'!$B$3
+ COUNTIFS('Official Medal Table'!$F:$F,'Each Gender Events'!$A9,'Official Medal Table'!$C:$C,'Each Gender Events'!AJ$1,'Official Medal Table'!$E:$E,"Mixed")*'Medal values'!$B$1/2
+ COUNTIFS('Official Medal Table'!$G:$G,'Each Gender Events'!$A9,'Official Medal Table'!$C:$C,'Each Gender Events'!AJ$1,'Official Medal Table'!$E:$E,"Mixed")*'Medal values'!$B$2/2
+ COUNTIFS('Official Medal Table'!$H:$H,'Each Gender Events'!$A9,'Official Medal Table'!$C:$C,'Each Gender Events'!AJ$1,'Official Medal Table'!$E:$E,"Mixed")*'Medal values'!$B$3/2
+ COUNTIFS('Official Medal Table'!$I:$I,'Each Gender Events'!$A9,'Official Medal Table'!$C:$C,'Each Gender Events'!AJ$1,'Official Medal Table'!$E:$E,"Mixed")*'Medal values'!$B$3/2</f>
        <v>0</v>
      </c>
      <c r="AK9">
        <f>COUNTIFS('Official Medal Table'!$F:$F,'Each Gender Events'!$A9,'Official Medal Table'!$C:$C,'Each Gender Events'!AK$1,'Official Medal Table'!$E:$E,'Each Gender Events'!AK$2)*'Medal values'!$B$1
+ COUNTIFS('Official Medal Table'!$G:$G,'Each Gender Events'!$A9,'Official Medal Table'!$C:$C,'Each Gender Events'!AK$1,'Official Medal Table'!$E:$E,'Each Gender Events'!AK$2)*'Medal values'!$B$2
+ COUNTIFS('Official Medal Table'!$H:$H,'Each Gender Events'!$A9,'Official Medal Table'!$C:$C,'Each Gender Events'!AK$1,'Official Medal Table'!$E:$E,'Each Gender Events'!AK$2)*'Medal values'!$B$3
+ COUNTIFS('Official Medal Table'!$I:$I,'Each Gender Events'!$A9,'Official Medal Table'!$C:$C,'Each Gender Events'!AK$1,'Official Medal Table'!$E:$E,'Each Gender Events'!AK$2)*'Medal values'!$B$3
+ COUNTIFS('Official Medal Table'!$F:$F,'Each Gender Events'!$A9,'Official Medal Table'!$C:$C,'Each Gender Events'!AK$1,'Official Medal Table'!$E:$E,"Mixed")*'Medal values'!$B$1/2
+ COUNTIFS('Official Medal Table'!$G:$G,'Each Gender Events'!$A9,'Official Medal Table'!$C:$C,'Each Gender Events'!AK$1,'Official Medal Table'!$E:$E,"Mixed")*'Medal values'!$B$2/2
+ COUNTIFS('Official Medal Table'!$H:$H,'Each Gender Events'!$A9,'Official Medal Table'!$C:$C,'Each Gender Events'!AK$1,'Official Medal Table'!$E:$E,"Mixed")*'Medal values'!$B$3/2
+ COUNTIFS('Official Medal Table'!$I:$I,'Each Gender Events'!$A9,'Official Medal Table'!$C:$C,'Each Gender Events'!AK$1,'Official Medal Table'!$E:$E,"Mixed")*'Medal values'!$B$3/2</f>
        <v>0</v>
      </c>
      <c r="AL9">
        <f>COUNTIFS('Official Medal Table'!$F:$F,'Each Gender Events'!$A9,'Official Medal Table'!$C:$C,'Each Gender Events'!AL$1,'Official Medal Table'!$E:$E,'Each Gender Events'!AL$2)*'Medal values'!$B$1
+ COUNTIFS('Official Medal Table'!$G:$G,'Each Gender Events'!$A9,'Official Medal Table'!$C:$C,'Each Gender Events'!AL$1,'Official Medal Table'!$E:$E,'Each Gender Events'!AL$2)*'Medal values'!$B$2
+ COUNTIFS('Official Medal Table'!$H:$H,'Each Gender Events'!$A9,'Official Medal Table'!$C:$C,'Each Gender Events'!AL$1,'Official Medal Table'!$E:$E,'Each Gender Events'!AL$2)*'Medal values'!$B$3
+ COUNTIFS('Official Medal Table'!$I:$I,'Each Gender Events'!$A9,'Official Medal Table'!$C:$C,'Each Gender Events'!AL$1,'Official Medal Table'!$E:$E,'Each Gender Events'!AL$2)*'Medal values'!$B$3
+ COUNTIFS('Official Medal Table'!$F:$F,'Each Gender Events'!$A9,'Official Medal Table'!$C:$C,'Each Gender Events'!AL$1,'Official Medal Table'!$E:$E,"Mixed")*'Medal values'!$B$1/2
+ COUNTIFS('Official Medal Table'!$G:$G,'Each Gender Events'!$A9,'Official Medal Table'!$C:$C,'Each Gender Events'!AL$1,'Official Medal Table'!$E:$E,"Mixed")*'Medal values'!$B$2/2
+ COUNTIFS('Official Medal Table'!$H:$H,'Each Gender Events'!$A9,'Official Medal Table'!$C:$C,'Each Gender Events'!AL$1,'Official Medal Table'!$E:$E,"Mixed")*'Medal values'!$B$3/2
+ COUNTIFS('Official Medal Table'!$I:$I,'Each Gender Events'!$A9,'Official Medal Table'!$C:$C,'Each Gender Events'!AL$1,'Official Medal Table'!$E:$E,"Mixed")*'Medal values'!$B$3/2</f>
        <v>0</v>
      </c>
      <c r="AM9">
        <f>COUNTIFS('Official Medal Table'!$F:$F,'Each Gender Events'!$A9,'Official Medal Table'!$C:$C,'Each Gender Events'!AM$1,'Official Medal Table'!$E:$E,'Each Gender Events'!AM$2)*'Medal values'!$B$1
+ COUNTIFS('Official Medal Table'!$G:$G,'Each Gender Events'!$A9,'Official Medal Table'!$C:$C,'Each Gender Events'!AM$1,'Official Medal Table'!$E:$E,'Each Gender Events'!AM$2)*'Medal values'!$B$2
+ COUNTIFS('Official Medal Table'!$H:$H,'Each Gender Events'!$A9,'Official Medal Table'!$C:$C,'Each Gender Events'!AM$1,'Official Medal Table'!$E:$E,'Each Gender Events'!AM$2)*'Medal values'!$B$3
+ COUNTIFS('Official Medal Table'!$I:$I,'Each Gender Events'!$A9,'Official Medal Table'!$C:$C,'Each Gender Events'!AM$1,'Official Medal Table'!$E:$E,'Each Gender Events'!AM$2)*'Medal values'!$B$3
+ COUNTIFS('Official Medal Table'!$F:$F,'Each Gender Events'!$A9,'Official Medal Table'!$C:$C,'Each Gender Events'!AM$1,'Official Medal Table'!$E:$E,"Mixed")*'Medal values'!$B$1/2
+ COUNTIFS('Official Medal Table'!$G:$G,'Each Gender Events'!$A9,'Official Medal Table'!$C:$C,'Each Gender Events'!AM$1,'Official Medal Table'!$E:$E,"Mixed")*'Medal values'!$B$2/2
+ COUNTIFS('Official Medal Table'!$H:$H,'Each Gender Events'!$A9,'Official Medal Table'!$C:$C,'Each Gender Events'!AM$1,'Official Medal Table'!$E:$E,"Mixed")*'Medal values'!$B$3/2
+ COUNTIFS('Official Medal Table'!$I:$I,'Each Gender Events'!$A9,'Official Medal Table'!$C:$C,'Each Gender Events'!AM$1,'Official Medal Table'!$E:$E,"Mixed")*'Medal values'!$B$3/2</f>
        <v>0</v>
      </c>
      <c r="AN9">
        <f>COUNTIFS('Official Medal Table'!$F:$F,'Each Gender Events'!$A9,'Official Medal Table'!$C:$C,'Each Gender Events'!AN$1,'Official Medal Table'!$E:$E,'Each Gender Events'!AN$2)*'Medal values'!$B$1
+ COUNTIFS('Official Medal Table'!$G:$G,'Each Gender Events'!$A9,'Official Medal Table'!$C:$C,'Each Gender Events'!AN$1,'Official Medal Table'!$E:$E,'Each Gender Events'!AN$2)*'Medal values'!$B$2
+ COUNTIFS('Official Medal Table'!$H:$H,'Each Gender Events'!$A9,'Official Medal Table'!$C:$C,'Each Gender Events'!AN$1,'Official Medal Table'!$E:$E,'Each Gender Events'!AN$2)*'Medal values'!$B$3
+ COUNTIFS('Official Medal Table'!$I:$I,'Each Gender Events'!$A9,'Official Medal Table'!$C:$C,'Each Gender Events'!AN$1,'Official Medal Table'!$E:$E,'Each Gender Events'!AN$2)*'Medal values'!$B$3
+ COUNTIFS('Official Medal Table'!$F:$F,'Each Gender Events'!$A9,'Official Medal Table'!$C:$C,'Each Gender Events'!AN$1,'Official Medal Table'!$E:$E,"Mixed")*'Medal values'!$B$1/2
+ COUNTIFS('Official Medal Table'!$G:$G,'Each Gender Events'!$A9,'Official Medal Table'!$C:$C,'Each Gender Events'!AN$1,'Official Medal Table'!$E:$E,"Mixed")*'Medal values'!$B$2/2
+ COUNTIFS('Official Medal Table'!$H:$H,'Each Gender Events'!$A9,'Official Medal Table'!$C:$C,'Each Gender Events'!AN$1,'Official Medal Table'!$E:$E,"Mixed")*'Medal values'!$B$3/2
+ COUNTIFS('Official Medal Table'!$I:$I,'Each Gender Events'!$A9,'Official Medal Table'!$C:$C,'Each Gender Events'!AN$1,'Official Medal Table'!$E:$E,"Mixed")*'Medal values'!$B$3/2</f>
        <v>0</v>
      </c>
      <c r="AO9">
        <f>COUNTIFS('Official Medal Table'!$F:$F,'Each Gender Events'!$A9,'Official Medal Table'!$C:$C,'Each Gender Events'!AO$1,'Official Medal Table'!$E:$E,'Each Gender Events'!AO$2)*'Medal values'!$B$1
+ COUNTIFS('Official Medal Table'!$G:$G,'Each Gender Events'!$A9,'Official Medal Table'!$C:$C,'Each Gender Events'!AO$1,'Official Medal Table'!$E:$E,'Each Gender Events'!AO$2)*'Medal values'!$B$2
+ COUNTIFS('Official Medal Table'!$H:$H,'Each Gender Events'!$A9,'Official Medal Table'!$C:$C,'Each Gender Events'!AO$1,'Official Medal Table'!$E:$E,'Each Gender Events'!AO$2)*'Medal values'!$B$3
+ COUNTIFS('Official Medal Table'!$I:$I,'Each Gender Events'!$A9,'Official Medal Table'!$C:$C,'Each Gender Events'!AO$1,'Official Medal Table'!$E:$E,'Each Gender Events'!AO$2)*'Medal values'!$B$3
+ COUNTIFS('Official Medal Table'!$F:$F,'Each Gender Events'!$A9,'Official Medal Table'!$C:$C,'Each Gender Events'!AO$1,'Official Medal Table'!$E:$E,"Mixed")*'Medal values'!$B$1/2
+ COUNTIFS('Official Medal Table'!$G:$G,'Each Gender Events'!$A9,'Official Medal Table'!$C:$C,'Each Gender Events'!AO$1,'Official Medal Table'!$E:$E,"Mixed")*'Medal values'!$B$2/2
+ COUNTIFS('Official Medal Table'!$H:$H,'Each Gender Events'!$A9,'Official Medal Table'!$C:$C,'Each Gender Events'!AO$1,'Official Medal Table'!$E:$E,"Mixed")*'Medal values'!$B$3/2
+ COUNTIFS('Official Medal Table'!$I:$I,'Each Gender Events'!$A9,'Official Medal Table'!$C:$C,'Each Gender Events'!AO$1,'Official Medal Table'!$E:$E,"Mixed")*'Medal values'!$B$3/2</f>
        <v>0</v>
      </c>
      <c r="AP9">
        <f>COUNTIFS('Official Medal Table'!$F:$F,'Each Gender Events'!$A9,'Official Medal Table'!$C:$C,'Each Gender Events'!AP$1,'Official Medal Table'!$E:$E,'Each Gender Events'!AP$2)*'Medal values'!$B$1
+ COUNTIFS('Official Medal Table'!$G:$G,'Each Gender Events'!$A9,'Official Medal Table'!$C:$C,'Each Gender Events'!AP$1,'Official Medal Table'!$E:$E,'Each Gender Events'!AP$2)*'Medal values'!$B$2
+ COUNTIFS('Official Medal Table'!$H:$H,'Each Gender Events'!$A9,'Official Medal Table'!$C:$C,'Each Gender Events'!AP$1,'Official Medal Table'!$E:$E,'Each Gender Events'!AP$2)*'Medal values'!$B$3
+ COUNTIFS('Official Medal Table'!$I:$I,'Each Gender Events'!$A9,'Official Medal Table'!$C:$C,'Each Gender Events'!AP$1,'Official Medal Table'!$E:$E,'Each Gender Events'!AP$2)*'Medal values'!$B$3
+ COUNTIFS('Official Medal Table'!$F:$F,'Each Gender Events'!$A9,'Official Medal Table'!$C:$C,'Each Gender Events'!AP$1,'Official Medal Table'!$E:$E,"Mixed")*'Medal values'!$B$1/2
+ COUNTIFS('Official Medal Table'!$G:$G,'Each Gender Events'!$A9,'Official Medal Table'!$C:$C,'Each Gender Events'!AP$1,'Official Medal Table'!$E:$E,"Mixed")*'Medal values'!$B$2/2
+ COUNTIFS('Official Medal Table'!$H:$H,'Each Gender Events'!$A9,'Official Medal Table'!$C:$C,'Each Gender Events'!AP$1,'Official Medal Table'!$E:$E,"Mixed")*'Medal values'!$B$3/2
+ COUNTIFS('Official Medal Table'!$I:$I,'Each Gender Events'!$A9,'Official Medal Table'!$C:$C,'Each Gender Events'!AP$1,'Official Medal Table'!$E:$E,"Mixed")*'Medal values'!$B$3/2</f>
        <v>1</v>
      </c>
      <c r="AQ9">
        <f>COUNTIFS('Official Medal Table'!$F:$F,'Each Gender Events'!$A9,'Official Medal Table'!$C:$C,'Each Gender Events'!AQ$1,'Official Medal Table'!$E:$E,'Each Gender Events'!AQ$2)*'Medal values'!$B$1
+ COUNTIFS('Official Medal Table'!$G:$G,'Each Gender Events'!$A9,'Official Medal Table'!$C:$C,'Each Gender Events'!AQ$1,'Official Medal Table'!$E:$E,'Each Gender Events'!AQ$2)*'Medal values'!$B$2
+ COUNTIFS('Official Medal Table'!$H:$H,'Each Gender Events'!$A9,'Official Medal Table'!$C:$C,'Each Gender Events'!AQ$1,'Official Medal Table'!$E:$E,'Each Gender Events'!AQ$2)*'Medal values'!$B$3
+ COUNTIFS('Official Medal Table'!$I:$I,'Each Gender Events'!$A9,'Official Medal Table'!$C:$C,'Each Gender Events'!AQ$1,'Official Medal Table'!$E:$E,'Each Gender Events'!AQ$2)*'Medal values'!$B$3
+ COUNTIFS('Official Medal Table'!$F:$F,'Each Gender Events'!$A9,'Official Medal Table'!$C:$C,'Each Gender Events'!AQ$1,'Official Medal Table'!$E:$E,"Mixed")*'Medal values'!$B$1/2
+ COUNTIFS('Official Medal Table'!$G:$G,'Each Gender Events'!$A9,'Official Medal Table'!$C:$C,'Each Gender Events'!AQ$1,'Official Medal Table'!$E:$E,"Mixed")*'Medal values'!$B$2/2
+ COUNTIFS('Official Medal Table'!$H:$H,'Each Gender Events'!$A9,'Official Medal Table'!$C:$C,'Each Gender Events'!AQ$1,'Official Medal Table'!$E:$E,"Mixed")*'Medal values'!$B$3/2
+ COUNTIFS('Official Medal Table'!$I:$I,'Each Gender Events'!$A9,'Official Medal Table'!$C:$C,'Each Gender Events'!AQ$1,'Official Medal Table'!$E:$E,"Mixed")*'Medal values'!$B$3/2</f>
        <v>0</v>
      </c>
      <c r="AR9">
        <f>COUNTIFS('Official Medal Table'!$F:$F,'Each Gender Events'!$A9,'Official Medal Table'!$C:$C,'Each Gender Events'!AR$1,'Official Medal Table'!$E:$E,'Each Gender Events'!AR$2)*'Medal values'!$B$1
+ COUNTIFS('Official Medal Table'!$G:$G,'Each Gender Events'!$A9,'Official Medal Table'!$C:$C,'Each Gender Events'!AR$1,'Official Medal Table'!$E:$E,'Each Gender Events'!AR$2)*'Medal values'!$B$2
+ COUNTIFS('Official Medal Table'!$H:$H,'Each Gender Events'!$A9,'Official Medal Table'!$C:$C,'Each Gender Events'!AR$1,'Official Medal Table'!$E:$E,'Each Gender Events'!AR$2)*'Medal values'!$B$3
+ COUNTIFS('Official Medal Table'!$I:$I,'Each Gender Events'!$A9,'Official Medal Table'!$C:$C,'Each Gender Events'!AR$1,'Official Medal Table'!$E:$E,'Each Gender Events'!AR$2)*'Medal values'!$B$3
+ COUNTIFS('Official Medal Table'!$F:$F,'Each Gender Events'!$A9,'Official Medal Table'!$C:$C,'Each Gender Events'!AR$1,'Official Medal Table'!$E:$E,"Mixed")*'Medal values'!$B$1/2
+ COUNTIFS('Official Medal Table'!$G:$G,'Each Gender Events'!$A9,'Official Medal Table'!$C:$C,'Each Gender Events'!AR$1,'Official Medal Table'!$E:$E,"Mixed")*'Medal values'!$B$2/2
+ COUNTIFS('Official Medal Table'!$H:$H,'Each Gender Events'!$A9,'Official Medal Table'!$C:$C,'Each Gender Events'!AR$1,'Official Medal Table'!$E:$E,"Mixed")*'Medal values'!$B$3/2
+ COUNTIFS('Official Medal Table'!$I:$I,'Each Gender Events'!$A9,'Official Medal Table'!$C:$C,'Each Gender Events'!AR$1,'Official Medal Table'!$E:$E,"Mixed")*'Medal values'!$B$3/2</f>
        <v>0</v>
      </c>
      <c r="AS9">
        <f>COUNTIFS('Official Medal Table'!$F:$F,'Each Gender Events'!$A9,'Official Medal Table'!$C:$C,'Each Gender Events'!AS$1,'Official Medal Table'!$E:$E,'Each Gender Events'!AS$2)*'Medal values'!$B$1
+ COUNTIFS('Official Medal Table'!$G:$G,'Each Gender Events'!$A9,'Official Medal Table'!$C:$C,'Each Gender Events'!AS$1,'Official Medal Table'!$E:$E,'Each Gender Events'!AS$2)*'Medal values'!$B$2
+ COUNTIFS('Official Medal Table'!$H:$H,'Each Gender Events'!$A9,'Official Medal Table'!$C:$C,'Each Gender Events'!AS$1,'Official Medal Table'!$E:$E,'Each Gender Events'!AS$2)*'Medal values'!$B$3
+ COUNTIFS('Official Medal Table'!$I:$I,'Each Gender Events'!$A9,'Official Medal Table'!$C:$C,'Each Gender Events'!AS$1,'Official Medal Table'!$E:$E,'Each Gender Events'!AS$2)*'Medal values'!$B$3
+ COUNTIFS('Official Medal Table'!$F:$F,'Each Gender Events'!$A9,'Official Medal Table'!$C:$C,'Each Gender Events'!AS$1,'Official Medal Table'!$E:$E,"Mixed")*'Medal values'!$B$1/2
+ COUNTIFS('Official Medal Table'!$G:$G,'Each Gender Events'!$A9,'Official Medal Table'!$C:$C,'Each Gender Events'!AS$1,'Official Medal Table'!$E:$E,"Mixed")*'Medal values'!$B$2/2
+ COUNTIFS('Official Medal Table'!$H:$H,'Each Gender Events'!$A9,'Official Medal Table'!$C:$C,'Each Gender Events'!AS$1,'Official Medal Table'!$E:$E,"Mixed")*'Medal values'!$B$3/2
+ COUNTIFS('Official Medal Table'!$I:$I,'Each Gender Events'!$A9,'Official Medal Table'!$C:$C,'Each Gender Events'!AS$1,'Official Medal Table'!$E:$E,"Mixed")*'Medal values'!$B$3/2</f>
        <v>0</v>
      </c>
      <c r="AT9">
        <f>COUNTIFS('Official Medal Table'!$F:$F,'Each Gender Events'!$A9,'Official Medal Table'!$C:$C,'Each Gender Events'!AT$1,'Official Medal Table'!$E:$E,'Each Gender Events'!AT$2)*'Medal values'!$B$1
+ COUNTIFS('Official Medal Table'!$G:$G,'Each Gender Events'!$A9,'Official Medal Table'!$C:$C,'Each Gender Events'!AT$1,'Official Medal Table'!$E:$E,'Each Gender Events'!AT$2)*'Medal values'!$B$2
+ COUNTIFS('Official Medal Table'!$H:$H,'Each Gender Events'!$A9,'Official Medal Table'!$C:$C,'Each Gender Events'!AT$1,'Official Medal Table'!$E:$E,'Each Gender Events'!AT$2)*'Medal values'!$B$3
+ COUNTIFS('Official Medal Table'!$I:$I,'Each Gender Events'!$A9,'Official Medal Table'!$C:$C,'Each Gender Events'!AT$1,'Official Medal Table'!$E:$E,'Each Gender Events'!AT$2)*'Medal values'!$B$3
+ COUNTIFS('Official Medal Table'!$F:$F,'Each Gender Events'!$A9,'Official Medal Table'!$C:$C,'Each Gender Events'!AT$1,'Official Medal Table'!$E:$E,"Mixed")*'Medal values'!$B$1/2
+ COUNTIFS('Official Medal Table'!$G:$G,'Each Gender Events'!$A9,'Official Medal Table'!$C:$C,'Each Gender Events'!AT$1,'Official Medal Table'!$E:$E,"Mixed")*'Medal values'!$B$2/2
+ COUNTIFS('Official Medal Table'!$H:$H,'Each Gender Events'!$A9,'Official Medal Table'!$C:$C,'Each Gender Events'!AT$1,'Official Medal Table'!$E:$E,"Mixed")*'Medal values'!$B$3/2
+ COUNTIFS('Official Medal Table'!$I:$I,'Each Gender Events'!$A9,'Official Medal Table'!$C:$C,'Each Gender Events'!AT$1,'Official Medal Table'!$E:$E,"Mixed")*'Medal values'!$B$3/2</f>
        <v>0</v>
      </c>
      <c r="AU9">
        <f>COUNTIFS('Official Medal Table'!$F:$F,'Each Gender Events'!$A9,'Official Medal Table'!$C:$C,'Each Gender Events'!AU$1,'Official Medal Table'!$E:$E,'Each Gender Events'!AU$2)*'Medal values'!$B$1
+ COUNTIFS('Official Medal Table'!$G:$G,'Each Gender Events'!$A9,'Official Medal Table'!$C:$C,'Each Gender Events'!AU$1,'Official Medal Table'!$E:$E,'Each Gender Events'!AU$2)*'Medal values'!$B$2
+ COUNTIFS('Official Medal Table'!$H:$H,'Each Gender Events'!$A9,'Official Medal Table'!$C:$C,'Each Gender Events'!AU$1,'Official Medal Table'!$E:$E,'Each Gender Events'!AU$2)*'Medal values'!$B$3
+ COUNTIFS('Official Medal Table'!$I:$I,'Each Gender Events'!$A9,'Official Medal Table'!$C:$C,'Each Gender Events'!AU$1,'Official Medal Table'!$E:$E,'Each Gender Events'!AU$2)*'Medal values'!$B$3
+ COUNTIFS('Official Medal Table'!$F:$F,'Each Gender Events'!$A9,'Official Medal Table'!$C:$C,'Each Gender Events'!AU$1,'Official Medal Table'!$E:$E,"Mixed")*'Medal values'!$B$1/2
+ COUNTIFS('Official Medal Table'!$G:$G,'Each Gender Events'!$A9,'Official Medal Table'!$C:$C,'Each Gender Events'!AU$1,'Official Medal Table'!$E:$E,"Mixed")*'Medal values'!$B$2/2
+ COUNTIFS('Official Medal Table'!$H:$H,'Each Gender Events'!$A9,'Official Medal Table'!$C:$C,'Each Gender Events'!AU$1,'Official Medal Table'!$E:$E,"Mixed")*'Medal values'!$B$3/2
+ COUNTIFS('Official Medal Table'!$I:$I,'Each Gender Events'!$A9,'Official Medal Table'!$C:$C,'Each Gender Events'!AU$1,'Official Medal Table'!$E:$E,"Mixed")*'Medal values'!$B$3/2</f>
        <v>0</v>
      </c>
      <c r="AV9">
        <f>COUNTIFS('Official Medal Table'!$F:$F,'Each Gender Events'!$A9,'Official Medal Table'!$C:$C,'Each Gender Events'!AV$1,'Official Medal Table'!$E:$E,'Each Gender Events'!AV$2)*'Medal values'!$B$1
+ COUNTIFS('Official Medal Table'!$G:$G,'Each Gender Events'!$A9,'Official Medal Table'!$C:$C,'Each Gender Events'!AV$1,'Official Medal Table'!$E:$E,'Each Gender Events'!AV$2)*'Medal values'!$B$2
+ COUNTIFS('Official Medal Table'!$H:$H,'Each Gender Events'!$A9,'Official Medal Table'!$C:$C,'Each Gender Events'!AV$1,'Official Medal Table'!$E:$E,'Each Gender Events'!AV$2)*'Medal values'!$B$3
+ COUNTIFS('Official Medal Table'!$I:$I,'Each Gender Events'!$A9,'Official Medal Table'!$C:$C,'Each Gender Events'!AV$1,'Official Medal Table'!$E:$E,'Each Gender Events'!AV$2)*'Medal values'!$B$3
+ COUNTIFS('Official Medal Table'!$F:$F,'Each Gender Events'!$A9,'Official Medal Table'!$C:$C,'Each Gender Events'!AV$1,'Official Medal Table'!$E:$E,"Mixed")*'Medal values'!$B$1/2
+ COUNTIFS('Official Medal Table'!$G:$G,'Each Gender Events'!$A9,'Official Medal Table'!$C:$C,'Each Gender Events'!AV$1,'Official Medal Table'!$E:$E,"Mixed")*'Medal values'!$B$2/2
+ COUNTIFS('Official Medal Table'!$H:$H,'Each Gender Events'!$A9,'Official Medal Table'!$C:$C,'Each Gender Events'!AV$1,'Official Medal Table'!$E:$E,"Mixed")*'Medal values'!$B$3/2
+ COUNTIFS('Official Medal Table'!$I:$I,'Each Gender Events'!$A9,'Official Medal Table'!$C:$C,'Each Gender Events'!AV$1,'Official Medal Table'!$E:$E,"Mixed")*'Medal values'!$B$3/2</f>
        <v>0</v>
      </c>
      <c r="AW9">
        <f>COUNTIFS('Official Medal Table'!$F:$F,'Each Gender Events'!$A9,'Official Medal Table'!$C:$C,'Each Gender Events'!AW$1,'Official Medal Table'!$E:$E,'Each Gender Events'!AW$2)*'Medal values'!$B$1
+ COUNTIFS('Official Medal Table'!$G:$G,'Each Gender Events'!$A9,'Official Medal Table'!$C:$C,'Each Gender Events'!AW$1,'Official Medal Table'!$E:$E,'Each Gender Events'!AW$2)*'Medal values'!$B$2
+ COUNTIFS('Official Medal Table'!$H:$H,'Each Gender Events'!$A9,'Official Medal Table'!$C:$C,'Each Gender Events'!AW$1,'Official Medal Table'!$E:$E,'Each Gender Events'!AW$2)*'Medal values'!$B$3
+ COUNTIFS('Official Medal Table'!$I:$I,'Each Gender Events'!$A9,'Official Medal Table'!$C:$C,'Each Gender Events'!AW$1,'Official Medal Table'!$E:$E,'Each Gender Events'!AW$2)*'Medal values'!$B$3
+ COUNTIFS('Official Medal Table'!$F:$F,'Each Gender Events'!$A9,'Official Medal Table'!$C:$C,'Each Gender Events'!AW$1,'Official Medal Table'!$E:$E,"Mixed")*'Medal values'!$B$1/2
+ COUNTIFS('Official Medal Table'!$G:$G,'Each Gender Events'!$A9,'Official Medal Table'!$C:$C,'Each Gender Events'!AW$1,'Official Medal Table'!$E:$E,"Mixed")*'Medal values'!$B$2/2
+ COUNTIFS('Official Medal Table'!$H:$H,'Each Gender Events'!$A9,'Official Medal Table'!$C:$C,'Each Gender Events'!AW$1,'Official Medal Table'!$E:$E,"Mixed")*'Medal values'!$B$3/2
+ COUNTIFS('Official Medal Table'!$I:$I,'Each Gender Events'!$A9,'Official Medal Table'!$C:$C,'Each Gender Events'!AW$1,'Official Medal Table'!$E:$E,"Mixed")*'Medal values'!$B$3/2</f>
        <v>0</v>
      </c>
      <c r="AX9">
        <f>COUNTIFS('Official Medal Table'!$F:$F,'Each Gender Events'!$A9,'Official Medal Table'!$C:$C,'Each Gender Events'!AX$1,'Official Medal Table'!$E:$E,'Each Gender Events'!AX$2)*'Medal values'!$B$1
+ COUNTIFS('Official Medal Table'!$G:$G,'Each Gender Events'!$A9,'Official Medal Table'!$C:$C,'Each Gender Events'!AX$1,'Official Medal Table'!$E:$E,'Each Gender Events'!AX$2)*'Medal values'!$B$2
+ COUNTIFS('Official Medal Table'!$H:$H,'Each Gender Events'!$A9,'Official Medal Table'!$C:$C,'Each Gender Events'!AX$1,'Official Medal Table'!$E:$E,'Each Gender Events'!AX$2)*'Medal values'!$B$3
+ COUNTIFS('Official Medal Table'!$I:$I,'Each Gender Events'!$A9,'Official Medal Table'!$C:$C,'Each Gender Events'!AX$1,'Official Medal Table'!$E:$E,'Each Gender Events'!AX$2)*'Medal values'!$B$3
+ COUNTIFS('Official Medal Table'!$F:$F,'Each Gender Events'!$A9,'Official Medal Table'!$C:$C,'Each Gender Events'!AX$1,'Official Medal Table'!$E:$E,"Mixed")*'Medal values'!$B$1/2
+ COUNTIFS('Official Medal Table'!$G:$G,'Each Gender Events'!$A9,'Official Medal Table'!$C:$C,'Each Gender Events'!AX$1,'Official Medal Table'!$E:$E,"Mixed")*'Medal values'!$B$2/2
+ COUNTIFS('Official Medal Table'!$H:$H,'Each Gender Events'!$A9,'Official Medal Table'!$C:$C,'Each Gender Events'!AX$1,'Official Medal Table'!$E:$E,"Mixed")*'Medal values'!$B$3/2
+ COUNTIFS('Official Medal Table'!$I:$I,'Each Gender Events'!$A9,'Official Medal Table'!$C:$C,'Each Gender Events'!AX$1,'Official Medal Table'!$E:$E,"Mixed")*'Medal values'!$B$3/2</f>
        <v>0</v>
      </c>
      <c r="AY9">
        <f>COUNTIFS('Official Medal Table'!$F:$F,'Each Gender Events'!$A9,'Official Medal Table'!$C:$C,'Each Gender Events'!AY$1,'Official Medal Table'!$E:$E,'Each Gender Events'!AY$2)*'Medal values'!$B$1
+ COUNTIFS('Official Medal Table'!$G:$G,'Each Gender Events'!$A9,'Official Medal Table'!$C:$C,'Each Gender Events'!AY$1,'Official Medal Table'!$E:$E,'Each Gender Events'!AY$2)*'Medal values'!$B$2
+ COUNTIFS('Official Medal Table'!$H:$H,'Each Gender Events'!$A9,'Official Medal Table'!$C:$C,'Each Gender Events'!AY$1,'Official Medal Table'!$E:$E,'Each Gender Events'!AY$2)*'Medal values'!$B$3
+ COUNTIFS('Official Medal Table'!$I:$I,'Each Gender Events'!$A9,'Official Medal Table'!$C:$C,'Each Gender Events'!AY$1,'Official Medal Table'!$E:$E,'Each Gender Events'!AY$2)*'Medal values'!$B$3
+ COUNTIFS('Official Medal Table'!$F:$F,'Each Gender Events'!$A9,'Official Medal Table'!$C:$C,'Each Gender Events'!AY$1,'Official Medal Table'!$E:$E,"Mixed")*'Medal values'!$B$1/2
+ COUNTIFS('Official Medal Table'!$G:$G,'Each Gender Events'!$A9,'Official Medal Table'!$C:$C,'Each Gender Events'!AY$1,'Official Medal Table'!$E:$E,"Mixed")*'Medal values'!$B$2/2
+ COUNTIFS('Official Medal Table'!$H:$H,'Each Gender Events'!$A9,'Official Medal Table'!$C:$C,'Each Gender Events'!AY$1,'Official Medal Table'!$E:$E,"Mixed")*'Medal values'!$B$3/2
+ COUNTIFS('Official Medal Table'!$I:$I,'Each Gender Events'!$A9,'Official Medal Table'!$C:$C,'Each Gender Events'!AY$1,'Official Medal Table'!$E:$E,"Mixed")*'Medal values'!$B$3/2</f>
        <v>0</v>
      </c>
      <c r="AZ9">
        <f>COUNTIFS('Official Medal Table'!$F:$F,'Each Gender Events'!$A9,'Official Medal Table'!$C:$C,'Each Gender Events'!AZ$1,'Official Medal Table'!$E:$E,'Each Gender Events'!AZ$2)*'Medal values'!$B$1
+ COUNTIFS('Official Medal Table'!$G:$G,'Each Gender Events'!$A9,'Official Medal Table'!$C:$C,'Each Gender Events'!AZ$1,'Official Medal Table'!$E:$E,'Each Gender Events'!AZ$2)*'Medal values'!$B$2
+ COUNTIFS('Official Medal Table'!$H:$H,'Each Gender Events'!$A9,'Official Medal Table'!$C:$C,'Each Gender Events'!AZ$1,'Official Medal Table'!$E:$E,'Each Gender Events'!AZ$2)*'Medal values'!$B$3
+ COUNTIFS('Official Medal Table'!$I:$I,'Each Gender Events'!$A9,'Official Medal Table'!$C:$C,'Each Gender Events'!AZ$1,'Official Medal Table'!$E:$E,'Each Gender Events'!AZ$2)*'Medal values'!$B$3
+ COUNTIFS('Official Medal Table'!$F:$F,'Each Gender Events'!$A9,'Official Medal Table'!$C:$C,'Each Gender Events'!AZ$1,'Official Medal Table'!$E:$E,"Mixed")*'Medal values'!$B$1/2
+ COUNTIFS('Official Medal Table'!$G:$G,'Each Gender Events'!$A9,'Official Medal Table'!$C:$C,'Each Gender Events'!AZ$1,'Official Medal Table'!$E:$E,"Mixed")*'Medal values'!$B$2/2
+ COUNTIFS('Official Medal Table'!$H:$H,'Each Gender Events'!$A9,'Official Medal Table'!$C:$C,'Each Gender Events'!AZ$1,'Official Medal Table'!$E:$E,"Mixed")*'Medal values'!$B$3/2
+ COUNTIFS('Official Medal Table'!$I:$I,'Each Gender Events'!$A9,'Official Medal Table'!$C:$C,'Each Gender Events'!AZ$1,'Official Medal Table'!$E:$E,"Mixed")*'Medal values'!$B$3/2</f>
        <v>0</v>
      </c>
      <c r="BA9">
        <f>COUNTIFS('Official Medal Table'!$F:$F,'Each Gender Events'!$A9,'Official Medal Table'!$C:$C,'Each Gender Events'!BA$1,'Official Medal Table'!$E:$E,'Each Gender Events'!BA$2)*'Medal values'!$B$1
+ COUNTIFS('Official Medal Table'!$G:$G,'Each Gender Events'!$A9,'Official Medal Table'!$C:$C,'Each Gender Events'!BA$1,'Official Medal Table'!$E:$E,'Each Gender Events'!BA$2)*'Medal values'!$B$2
+ COUNTIFS('Official Medal Table'!$H:$H,'Each Gender Events'!$A9,'Official Medal Table'!$C:$C,'Each Gender Events'!BA$1,'Official Medal Table'!$E:$E,'Each Gender Events'!BA$2)*'Medal values'!$B$3
+ COUNTIFS('Official Medal Table'!$I:$I,'Each Gender Events'!$A9,'Official Medal Table'!$C:$C,'Each Gender Events'!BA$1,'Official Medal Table'!$E:$E,'Each Gender Events'!BA$2)*'Medal values'!$B$3
+ COUNTIFS('Official Medal Table'!$F:$F,'Each Gender Events'!$A9,'Official Medal Table'!$C:$C,'Each Gender Events'!BA$1,'Official Medal Table'!$E:$E,"Mixed")*'Medal values'!$B$1/2
+ COUNTIFS('Official Medal Table'!$G:$G,'Each Gender Events'!$A9,'Official Medal Table'!$C:$C,'Each Gender Events'!BA$1,'Official Medal Table'!$E:$E,"Mixed")*'Medal values'!$B$2/2
+ COUNTIFS('Official Medal Table'!$H:$H,'Each Gender Events'!$A9,'Official Medal Table'!$C:$C,'Each Gender Events'!BA$1,'Official Medal Table'!$E:$E,"Mixed")*'Medal values'!$B$3/2
+ COUNTIFS('Official Medal Table'!$I:$I,'Each Gender Events'!$A9,'Official Medal Table'!$C:$C,'Each Gender Events'!BA$1,'Official Medal Table'!$E:$E,"Mixed")*'Medal values'!$B$3/2</f>
        <v>0</v>
      </c>
      <c r="BB9">
        <f>COUNTIFS('Official Medal Table'!$F:$F,'Each Gender Events'!$A9,'Official Medal Table'!$C:$C,'Each Gender Events'!BB$1,'Official Medal Table'!$E:$E,'Each Gender Events'!BB$2)*'Medal values'!$B$1
+ COUNTIFS('Official Medal Table'!$G:$G,'Each Gender Events'!$A9,'Official Medal Table'!$C:$C,'Each Gender Events'!BB$1,'Official Medal Table'!$E:$E,'Each Gender Events'!BB$2)*'Medal values'!$B$2
+ COUNTIFS('Official Medal Table'!$H:$H,'Each Gender Events'!$A9,'Official Medal Table'!$C:$C,'Each Gender Events'!BB$1,'Official Medal Table'!$E:$E,'Each Gender Events'!BB$2)*'Medal values'!$B$3
+ COUNTIFS('Official Medal Table'!$I:$I,'Each Gender Events'!$A9,'Official Medal Table'!$C:$C,'Each Gender Events'!BB$1,'Official Medal Table'!$E:$E,'Each Gender Events'!BB$2)*'Medal values'!$B$3
+ COUNTIFS('Official Medal Table'!$F:$F,'Each Gender Events'!$A9,'Official Medal Table'!$C:$C,'Each Gender Events'!BB$1,'Official Medal Table'!$E:$E,"Mixed")*'Medal values'!$B$1/2
+ COUNTIFS('Official Medal Table'!$G:$G,'Each Gender Events'!$A9,'Official Medal Table'!$C:$C,'Each Gender Events'!BB$1,'Official Medal Table'!$E:$E,"Mixed")*'Medal values'!$B$2/2
+ COUNTIFS('Official Medal Table'!$H:$H,'Each Gender Events'!$A9,'Official Medal Table'!$C:$C,'Each Gender Events'!BB$1,'Official Medal Table'!$E:$E,"Mixed")*'Medal values'!$B$3/2
+ COUNTIFS('Official Medal Table'!$I:$I,'Each Gender Events'!$A9,'Official Medal Table'!$C:$C,'Each Gender Events'!BB$1,'Official Medal Table'!$E:$E,"Mixed")*'Medal values'!$B$3/2</f>
        <v>0</v>
      </c>
      <c r="BC9">
        <f>COUNTIFS('Official Medal Table'!$F:$F,'Each Gender Events'!$A9,'Official Medal Table'!$C:$C,'Each Gender Events'!BC$1,'Official Medal Table'!$E:$E,'Each Gender Events'!BC$2)*'Medal values'!$B$1
+ COUNTIFS('Official Medal Table'!$G:$G,'Each Gender Events'!$A9,'Official Medal Table'!$C:$C,'Each Gender Events'!BC$1,'Official Medal Table'!$E:$E,'Each Gender Events'!BC$2)*'Medal values'!$B$2
+ COUNTIFS('Official Medal Table'!$H:$H,'Each Gender Events'!$A9,'Official Medal Table'!$C:$C,'Each Gender Events'!BC$1,'Official Medal Table'!$E:$E,'Each Gender Events'!BC$2)*'Medal values'!$B$3
+ COUNTIFS('Official Medal Table'!$I:$I,'Each Gender Events'!$A9,'Official Medal Table'!$C:$C,'Each Gender Events'!BC$1,'Official Medal Table'!$E:$E,'Each Gender Events'!BC$2)*'Medal values'!$B$3
+ COUNTIFS('Official Medal Table'!$F:$F,'Each Gender Events'!$A9,'Official Medal Table'!$C:$C,'Each Gender Events'!BC$1,'Official Medal Table'!$E:$E,"Mixed")*'Medal values'!$B$1/2
+ COUNTIFS('Official Medal Table'!$G:$G,'Each Gender Events'!$A9,'Official Medal Table'!$C:$C,'Each Gender Events'!BC$1,'Official Medal Table'!$E:$E,"Mixed")*'Medal values'!$B$2/2
+ COUNTIFS('Official Medal Table'!$H:$H,'Each Gender Events'!$A9,'Official Medal Table'!$C:$C,'Each Gender Events'!BC$1,'Official Medal Table'!$E:$E,"Mixed")*'Medal values'!$B$3/2
+ COUNTIFS('Official Medal Table'!$I:$I,'Each Gender Events'!$A9,'Official Medal Table'!$C:$C,'Each Gender Events'!BC$1,'Official Medal Table'!$E:$E,"Mixed")*'Medal values'!$B$3/2</f>
        <v>0</v>
      </c>
      <c r="BD9">
        <f>COUNTIFS('Official Medal Table'!$F:$F,'Each Gender Events'!$A9,'Official Medal Table'!$C:$C,'Each Gender Events'!BD$1,'Official Medal Table'!$E:$E,'Each Gender Events'!BD$2)*'Medal values'!$B$1
+ COUNTIFS('Official Medal Table'!$G:$G,'Each Gender Events'!$A9,'Official Medal Table'!$C:$C,'Each Gender Events'!BD$1,'Official Medal Table'!$E:$E,'Each Gender Events'!BD$2)*'Medal values'!$B$2
+ COUNTIFS('Official Medal Table'!$H:$H,'Each Gender Events'!$A9,'Official Medal Table'!$C:$C,'Each Gender Events'!BD$1,'Official Medal Table'!$E:$E,'Each Gender Events'!BD$2)*'Medal values'!$B$3
+ COUNTIFS('Official Medal Table'!$I:$I,'Each Gender Events'!$A9,'Official Medal Table'!$C:$C,'Each Gender Events'!BD$1,'Official Medal Table'!$E:$E,'Each Gender Events'!BD$2)*'Medal values'!$B$3
+ COUNTIFS('Official Medal Table'!$F:$F,'Each Gender Events'!$A9,'Official Medal Table'!$C:$C,'Each Gender Events'!BD$1,'Official Medal Table'!$E:$E,"Mixed")*'Medal values'!$B$1/2
+ COUNTIFS('Official Medal Table'!$G:$G,'Each Gender Events'!$A9,'Official Medal Table'!$C:$C,'Each Gender Events'!BD$1,'Official Medal Table'!$E:$E,"Mixed")*'Medal values'!$B$2/2
+ COUNTIFS('Official Medal Table'!$H:$H,'Each Gender Events'!$A9,'Official Medal Table'!$C:$C,'Each Gender Events'!BD$1,'Official Medal Table'!$E:$E,"Mixed")*'Medal values'!$B$3/2
+ COUNTIFS('Official Medal Table'!$I:$I,'Each Gender Events'!$A9,'Official Medal Table'!$C:$C,'Each Gender Events'!BD$1,'Official Medal Table'!$E:$E,"Mixed")*'Medal values'!$B$3/2</f>
        <v>0</v>
      </c>
      <c r="BE9">
        <f>COUNTIFS('Official Medal Table'!$F:$F,'Each Gender Events'!$A9,'Official Medal Table'!$C:$C,'Each Gender Events'!BE$1,'Official Medal Table'!$E:$E,'Each Gender Events'!BE$2)*'Medal values'!$B$1
+ COUNTIFS('Official Medal Table'!$G:$G,'Each Gender Events'!$A9,'Official Medal Table'!$C:$C,'Each Gender Events'!BE$1,'Official Medal Table'!$E:$E,'Each Gender Events'!BE$2)*'Medal values'!$B$2
+ COUNTIFS('Official Medal Table'!$H:$H,'Each Gender Events'!$A9,'Official Medal Table'!$C:$C,'Each Gender Events'!BE$1,'Official Medal Table'!$E:$E,'Each Gender Events'!BE$2)*'Medal values'!$B$3
+ COUNTIFS('Official Medal Table'!$I:$I,'Each Gender Events'!$A9,'Official Medal Table'!$C:$C,'Each Gender Events'!BE$1,'Official Medal Table'!$E:$E,'Each Gender Events'!BE$2)*'Medal values'!$B$3
+ COUNTIFS('Official Medal Table'!$F:$F,'Each Gender Events'!$A9,'Official Medal Table'!$C:$C,'Each Gender Events'!BE$1,'Official Medal Table'!$E:$E,"Mixed")*'Medal values'!$B$1/2
+ COUNTIFS('Official Medal Table'!$G:$G,'Each Gender Events'!$A9,'Official Medal Table'!$C:$C,'Each Gender Events'!BE$1,'Official Medal Table'!$E:$E,"Mixed")*'Medal values'!$B$2/2
+ COUNTIFS('Official Medal Table'!$H:$H,'Each Gender Events'!$A9,'Official Medal Table'!$C:$C,'Each Gender Events'!BE$1,'Official Medal Table'!$E:$E,"Mixed")*'Medal values'!$B$3/2
+ COUNTIFS('Official Medal Table'!$I:$I,'Each Gender Events'!$A9,'Official Medal Table'!$C:$C,'Each Gender Events'!BE$1,'Official Medal Table'!$E:$E,"Mixed")*'Medal values'!$B$3/2</f>
        <v>0</v>
      </c>
      <c r="BF9">
        <f>COUNTIFS('Official Medal Table'!$F:$F,'Each Gender Events'!$A9,'Official Medal Table'!$C:$C,'Each Gender Events'!BF$1,'Official Medal Table'!$E:$E,'Each Gender Events'!BF$2)*'Medal values'!$B$1
+ COUNTIFS('Official Medal Table'!$G:$G,'Each Gender Events'!$A9,'Official Medal Table'!$C:$C,'Each Gender Events'!BF$1,'Official Medal Table'!$E:$E,'Each Gender Events'!BF$2)*'Medal values'!$B$2
+ COUNTIFS('Official Medal Table'!$H:$H,'Each Gender Events'!$A9,'Official Medal Table'!$C:$C,'Each Gender Events'!BF$1,'Official Medal Table'!$E:$E,'Each Gender Events'!BF$2)*'Medal values'!$B$3
+ COUNTIFS('Official Medal Table'!$I:$I,'Each Gender Events'!$A9,'Official Medal Table'!$C:$C,'Each Gender Events'!BF$1,'Official Medal Table'!$E:$E,'Each Gender Events'!BF$2)*'Medal values'!$B$3
+ COUNTIFS('Official Medal Table'!$F:$F,'Each Gender Events'!$A9,'Official Medal Table'!$C:$C,'Each Gender Events'!BF$1,'Official Medal Table'!$E:$E,"Mixed")*'Medal values'!$B$1/2
+ COUNTIFS('Official Medal Table'!$G:$G,'Each Gender Events'!$A9,'Official Medal Table'!$C:$C,'Each Gender Events'!BF$1,'Official Medal Table'!$E:$E,"Mixed")*'Medal values'!$B$2/2
+ COUNTIFS('Official Medal Table'!$H:$H,'Each Gender Events'!$A9,'Official Medal Table'!$C:$C,'Each Gender Events'!BF$1,'Official Medal Table'!$E:$E,"Mixed")*'Medal values'!$B$3/2
+ COUNTIFS('Official Medal Table'!$I:$I,'Each Gender Events'!$A9,'Official Medal Table'!$C:$C,'Each Gender Events'!BF$1,'Official Medal Table'!$E:$E,"Mixed")*'Medal values'!$B$3/2</f>
        <v>0</v>
      </c>
      <c r="BG9">
        <f>COUNTIFS('Official Medal Table'!$F:$F,'Each Gender Events'!$A9,'Official Medal Table'!$C:$C,'Each Gender Events'!BG$1,'Official Medal Table'!$E:$E,'Each Gender Events'!BG$2)*'Medal values'!$B$1
+ COUNTIFS('Official Medal Table'!$G:$G,'Each Gender Events'!$A9,'Official Medal Table'!$C:$C,'Each Gender Events'!BG$1,'Official Medal Table'!$E:$E,'Each Gender Events'!BG$2)*'Medal values'!$B$2
+ COUNTIFS('Official Medal Table'!$H:$H,'Each Gender Events'!$A9,'Official Medal Table'!$C:$C,'Each Gender Events'!BG$1,'Official Medal Table'!$E:$E,'Each Gender Events'!BG$2)*'Medal values'!$B$3
+ COUNTIFS('Official Medal Table'!$I:$I,'Each Gender Events'!$A9,'Official Medal Table'!$C:$C,'Each Gender Events'!BG$1,'Official Medal Table'!$E:$E,'Each Gender Events'!BG$2)*'Medal values'!$B$3
+ COUNTIFS('Official Medal Table'!$F:$F,'Each Gender Events'!$A9,'Official Medal Table'!$C:$C,'Each Gender Events'!BG$1,'Official Medal Table'!$E:$E,"Mixed")*'Medal values'!$B$1/2
+ COUNTIFS('Official Medal Table'!$G:$G,'Each Gender Events'!$A9,'Official Medal Table'!$C:$C,'Each Gender Events'!BG$1,'Official Medal Table'!$E:$E,"Mixed")*'Medal values'!$B$2/2
+ COUNTIFS('Official Medal Table'!$H:$H,'Each Gender Events'!$A9,'Official Medal Table'!$C:$C,'Each Gender Events'!BG$1,'Official Medal Table'!$E:$E,"Mixed")*'Medal values'!$B$3/2
+ COUNTIFS('Official Medal Table'!$I:$I,'Each Gender Events'!$A9,'Official Medal Table'!$C:$C,'Each Gender Events'!BG$1,'Official Medal Table'!$E:$E,"Mixed")*'Medal values'!$B$3/2</f>
        <v>0</v>
      </c>
      <c r="BH9">
        <f>COUNTIFS('Official Medal Table'!$F:$F,'Each Gender Events'!$A9,'Official Medal Table'!$C:$C,'Each Gender Events'!BH$1,'Official Medal Table'!$E:$E,'Each Gender Events'!BH$2)*'Medal values'!$B$1
+ COUNTIFS('Official Medal Table'!$G:$G,'Each Gender Events'!$A9,'Official Medal Table'!$C:$C,'Each Gender Events'!BH$1,'Official Medal Table'!$E:$E,'Each Gender Events'!BH$2)*'Medal values'!$B$2
+ COUNTIFS('Official Medal Table'!$H:$H,'Each Gender Events'!$A9,'Official Medal Table'!$C:$C,'Each Gender Events'!BH$1,'Official Medal Table'!$E:$E,'Each Gender Events'!BH$2)*'Medal values'!$B$3
+ COUNTIFS('Official Medal Table'!$I:$I,'Each Gender Events'!$A9,'Official Medal Table'!$C:$C,'Each Gender Events'!BH$1,'Official Medal Table'!$E:$E,'Each Gender Events'!BH$2)*'Medal values'!$B$3
+ COUNTIFS('Official Medal Table'!$F:$F,'Each Gender Events'!$A9,'Official Medal Table'!$C:$C,'Each Gender Events'!BH$1,'Official Medal Table'!$E:$E,"Mixed")*'Medal values'!$B$1/2
+ COUNTIFS('Official Medal Table'!$G:$G,'Each Gender Events'!$A9,'Official Medal Table'!$C:$C,'Each Gender Events'!BH$1,'Official Medal Table'!$E:$E,"Mixed")*'Medal values'!$B$2/2
+ COUNTIFS('Official Medal Table'!$H:$H,'Each Gender Events'!$A9,'Official Medal Table'!$C:$C,'Each Gender Events'!BH$1,'Official Medal Table'!$E:$E,"Mixed")*'Medal values'!$B$3/2
+ COUNTIFS('Official Medal Table'!$I:$I,'Each Gender Events'!$A9,'Official Medal Table'!$C:$C,'Each Gender Events'!BH$1,'Official Medal Table'!$E:$E,"Mixed")*'Medal values'!$B$3/2</f>
        <v>0</v>
      </c>
      <c r="BI9">
        <f>COUNTIFS('Official Medal Table'!$F:$F,'Each Gender Events'!$A9,'Official Medal Table'!$C:$C,'Each Gender Events'!BI$1,'Official Medal Table'!$E:$E,'Each Gender Events'!BI$2)*'Medal values'!$B$1
+ COUNTIFS('Official Medal Table'!$G:$G,'Each Gender Events'!$A9,'Official Medal Table'!$C:$C,'Each Gender Events'!BI$1,'Official Medal Table'!$E:$E,'Each Gender Events'!BI$2)*'Medal values'!$B$2
+ COUNTIFS('Official Medal Table'!$H:$H,'Each Gender Events'!$A9,'Official Medal Table'!$C:$C,'Each Gender Events'!BI$1,'Official Medal Table'!$E:$E,'Each Gender Events'!BI$2)*'Medal values'!$B$3
+ COUNTIFS('Official Medal Table'!$I:$I,'Each Gender Events'!$A9,'Official Medal Table'!$C:$C,'Each Gender Events'!BI$1,'Official Medal Table'!$E:$E,'Each Gender Events'!BI$2)*'Medal values'!$B$3
+ COUNTIFS('Official Medal Table'!$F:$F,'Each Gender Events'!$A9,'Official Medal Table'!$C:$C,'Each Gender Events'!BI$1,'Official Medal Table'!$E:$E,"Mixed")*'Medal values'!$B$1/2
+ COUNTIFS('Official Medal Table'!$G:$G,'Each Gender Events'!$A9,'Official Medal Table'!$C:$C,'Each Gender Events'!BI$1,'Official Medal Table'!$E:$E,"Mixed")*'Medal values'!$B$2/2
+ COUNTIFS('Official Medal Table'!$H:$H,'Each Gender Events'!$A9,'Official Medal Table'!$C:$C,'Each Gender Events'!BI$1,'Official Medal Table'!$E:$E,"Mixed")*'Medal values'!$B$3/2
+ COUNTIFS('Official Medal Table'!$I:$I,'Each Gender Events'!$A9,'Official Medal Table'!$C:$C,'Each Gender Events'!BI$1,'Official Medal Table'!$E:$E,"Mixed")*'Medal values'!$B$3/2</f>
        <v>0</v>
      </c>
      <c r="BJ9">
        <f>COUNTIFS('Official Medal Table'!$F:$F,'Each Gender Events'!$A9,'Official Medal Table'!$C:$C,'Each Gender Events'!BJ$1,'Official Medal Table'!$E:$E,'Each Gender Events'!BJ$2)*'Medal values'!$B$1
+ COUNTIFS('Official Medal Table'!$G:$G,'Each Gender Events'!$A9,'Official Medal Table'!$C:$C,'Each Gender Events'!BJ$1,'Official Medal Table'!$E:$E,'Each Gender Events'!BJ$2)*'Medal values'!$B$2
+ COUNTIFS('Official Medal Table'!$H:$H,'Each Gender Events'!$A9,'Official Medal Table'!$C:$C,'Each Gender Events'!BJ$1,'Official Medal Table'!$E:$E,'Each Gender Events'!BJ$2)*'Medal values'!$B$3
+ COUNTIFS('Official Medal Table'!$I:$I,'Each Gender Events'!$A9,'Official Medal Table'!$C:$C,'Each Gender Events'!BJ$1,'Official Medal Table'!$E:$E,'Each Gender Events'!BJ$2)*'Medal values'!$B$3
+ COUNTIFS('Official Medal Table'!$F:$F,'Each Gender Events'!$A9,'Official Medal Table'!$C:$C,'Each Gender Events'!BJ$1,'Official Medal Table'!$E:$E,"Mixed")*'Medal values'!$B$1/2
+ COUNTIFS('Official Medal Table'!$G:$G,'Each Gender Events'!$A9,'Official Medal Table'!$C:$C,'Each Gender Events'!BJ$1,'Official Medal Table'!$E:$E,"Mixed")*'Medal values'!$B$2/2
+ COUNTIFS('Official Medal Table'!$H:$H,'Each Gender Events'!$A9,'Official Medal Table'!$C:$C,'Each Gender Events'!BJ$1,'Official Medal Table'!$E:$E,"Mixed")*'Medal values'!$B$3/2
+ COUNTIFS('Official Medal Table'!$I:$I,'Each Gender Events'!$A9,'Official Medal Table'!$C:$C,'Each Gender Events'!BJ$1,'Official Medal Table'!$E:$E,"Mixed")*'Medal values'!$B$3/2</f>
        <v>0</v>
      </c>
      <c r="BK9">
        <f>COUNTIFS('Official Medal Table'!$F:$F,'Each Gender Events'!$A9,'Official Medal Table'!$C:$C,'Each Gender Events'!BK$1,'Official Medal Table'!$E:$E,'Each Gender Events'!BK$2)*'Medal values'!$B$1
+ COUNTIFS('Official Medal Table'!$G:$G,'Each Gender Events'!$A9,'Official Medal Table'!$C:$C,'Each Gender Events'!BK$1,'Official Medal Table'!$E:$E,'Each Gender Events'!BK$2)*'Medal values'!$B$2
+ COUNTIFS('Official Medal Table'!$H:$H,'Each Gender Events'!$A9,'Official Medal Table'!$C:$C,'Each Gender Events'!BK$1,'Official Medal Table'!$E:$E,'Each Gender Events'!BK$2)*'Medal values'!$B$3
+ COUNTIFS('Official Medal Table'!$I:$I,'Each Gender Events'!$A9,'Official Medal Table'!$C:$C,'Each Gender Events'!BK$1,'Official Medal Table'!$E:$E,'Each Gender Events'!BK$2)*'Medal values'!$B$3
+ COUNTIFS('Official Medal Table'!$F:$F,'Each Gender Events'!$A9,'Official Medal Table'!$C:$C,'Each Gender Events'!BK$1,'Official Medal Table'!$E:$E,"Mixed")*'Medal values'!$B$1/2
+ COUNTIFS('Official Medal Table'!$G:$G,'Each Gender Events'!$A9,'Official Medal Table'!$C:$C,'Each Gender Events'!BK$1,'Official Medal Table'!$E:$E,"Mixed")*'Medal values'!$B$2/2
+ COUNTIFS('Official Medal Table'!$H:$H,'Each Gender Events'!$A9,'Official Medal Table'!$C:$C,'Each Gender Events'!BK$1,'Official Medal Table'!$E:$E,"Mixed")*'Medal values'!$B$3/2
+ COUNTIFS('Official Medal Table'!$I:$I,'Each Gender Events'!$A9,'Official Medal Table'!$C:$C,'Each Gender Events'!BK$1,'Official Medal Table'!$E:$E,"Mixed")*'Medal values'!$B$3/2</f>
        <v>0</v>
      </c>
      <c r="BL9">
        <f>COUNTIFS('Official Medal Table'!$F:$F,'Each Gender Events'!$A9,'Official Medal Table'!$C:$C,'Each Gender Events'!BL$1,'Official Medal Table'!$E:$E,'Each Gender Events'!BL$2)*'Medal values'!$B$1
+ COUNTIFS('Official Medal Table'!$G:$G,'Each Gender Events'!$A9,'Official Medal Table'!$C:$C,'Each Gender Events'!BL$1,'Official Medal Table'!$E:$E,'Each Gender Events'!BL$2)*'Medal values'!$B$2
+ COUNTIFS('Official Medal Table'!$H:$H,'Each Gender Events'!$A9,'Official Medal Table'!$C:$C,'Each Gender Events'!BL$1,'Official Medal Table'!$E:$E,'Each Gender Events'!BL$2)*'Medal values'!$B$3
+ COUNTIFS('Official Medal Table'!$I:$I,'Each Gender Events'!$A9,'Official Medal Table'!$C:$C,'Each Gender Events'!BL$1,'Official Medal Table'!$E:$E,'Each Gender Events'!BL$2)*'Medal values'!$B$3
+ COUNTIFS('Official Medal Table'!$F:$F,'Each Gender Events'!$A9,'Official Medal Table'!$C:$C,'Each Gender Events'!BL$1,'Official Medal Table'!$E:$E,"Mixed")*'Medal values'!$B$1/2
+ COUNTIFS('Official Medal Table'!$G:$G,'Each Gender Events'!$A9,'Official Medal Table'!$C:$C,'Each Gender Events'!BL$1,'Official Medal Table'!$E:$E,"Mixed")*'Medal values'!$B$2/2
+ COUNTIFS('Official Medal Table'!$H:$H,'Each Gender Events'!$A9,'Official Medal Table'!$C:$C,'Each Gender Events'!BL$1,'Official Medal Table'!$E:$E,"Mixed")*'Medal values'!$B$3/2
+ COUNTIFS('Official Medal Table'!$I:$I,'Each Gender Events'!$A9,'Official Medal Table'!$C:$C,'Each Gender Events'!BL$1,'Official Medal Table'!$E:$E,"Mixed")*'Medal values'!$B$3/2</f>
        <v>0</v>
      </c>
      <c r="BM9">
        <f>COUNTIFS('Official Medal Table'!$F:$F,'Each Gender Events'!$A9,'Official Medal Table'!$C:$C,'Each Gender Events'!BM$1,'Official Medal Table'!$E:$E,'Each Gender Events'!BM$2)*'Medal values'!$B$1
+ COUNTIFS('Official Medal Table'!$G:$G,'Each Gender Events'!$A9,'Official Medal Table'!$C:$C,'Each Gender Events'!BM$1,'Official Medal Table'!$E:$E,'Each Gender Events'!BM$2)*'Medal values'!$B$2
+ COUNTIFS('Official Medal Table'!$H:$H,'Each Gender Events'!$A9,'Official Medal Table'!$C:$C,'Each Gender Events'!BM$1,'Official Medal Table'!$E:$E,'Each Gender Events'!BM$2)*'Medal values'!$B$3
+ COUNTIFS('Official Medal Table'!$I:$I,'Each Gender Events'!$A9,'Official Medal Table'!$C:$C,'Each Gender Events'!BM$1,'Official Medal Table'!$E:$E,'Each Gender Events'!BM$2)*'Medal values'!$B$3
+ COUNTIFS('Official Medal Table'!$F:$F,'Each Gender Events'!$A9,'Official Medal Table'!$C:$C,'Each Gender Events'!BM$1,'Official Medal Table'!$E:$E,"Mixed")*'Medal values'!$B$1/2
+ COUNTIFS('Official Medal Table'!$G:$G,'Each Gender Events'!$A9,'Official Medal Table'!$C:$C,'Each Gender Events'!BM$1,'Official Medal Table'!$E:$E,"Mixed")*'Medal values'!$B$2/2
+ COUNTIFS('Official Medal Table'!$H:$H,'Each Gender Events'!$A9,'Official Medal Table'!$C:$C,'Each Gender Events'!BM$1,'Official Medal Table'!$E:$E,"Mixed")*'Medal values'!$B$3/2
+ COUNTIFS('Official Medal Table'!$I:$I,'Each Gender Events'!$A9,'Official Medal Table'!$C:$C,'Each Gender Events'!BM$1,'Official Medal Table'!$E:$E,"Mixed")*'Medal values'!$B$3/2</f>
        <v>0</v>
      </c>
      <c r="BN9">
        <f>COUNTIFS('Official Medal Table'!$F:$F,'Each Gender Events'!$A9,'Official Medal Table'!$C:$C,'Each Gender Events'!BN$1,'Official Medal Table'!$E:$E,'Each Gender Events'!BN$2)*'Medal values'!$B$1
+ COUNTIFS('Official Medal Table'!$G:$G,'Each Gender Events'!$A9,'Official Medal Table'!$C:$C,'Each Gender Events'!BN$1,'Official Medal Table'!$E:$E,'Each Gender Events'!BN$2)*'Medal values'!$B$2
+ COUNTIFS('Official Medal Table'!$H:$H,'Each Gender Events'!$A9,'Official Medal Table'!$C:$C,'Each Gender Events'!BN$1,'Official Medal Table'!$E:$E,'Each Gender Events'!BN$2)*'Medal values'!$B$3
+ COUNTIFS('Official Medal Table'!$I:$I,'Each Gender Events'!$A9,'Official Medal Table'!$C:$C,'Each Gender Events'!BN$1,'Official Medal Table'!$E:$E,'Each Gender Events'!BN$2)*'Medal values'!$B$3
+ COUNTIFS('Official Medal Table'!$F:$F,'Each Gender Events'!$A9,'Official Medal Table'!$C:$C,'Each Gender Events'!BN$1,'Official Medal Table'!$E:$E,"Mixed")*'Medal values'!$B$1/2
+ COUNTIFS('Official Medal Table'!$G:$G,'Each Gender Events'!$A9,'Official Medal Table'!$C:$C,'Each Gender Events'!BN$1,'Official Medal Table'!$E:$E,"Mixed")*'Medal values'!$B$2/2
+ COUNTIFS('Official Medal Table'!$H:$H,'Each Gender Events'!$A9,'Official Medal Table'!$C:$C,'Each Gender Events'!BN$1,'Official Medal Table'!$E:$E,"Mixed")*'Medal values'!$B$3/2
+ COUNTIFS('Official Medal Table'!$I:$I,'Each Gender Events'!$A9,'Official Medal Table'!$C:$C,'Each Gender Events'!BN$1,'Official Medal Table'!$E:$E,"Mixed")*'Medal values'!$B$3/2</f>
        <v>0</v>
      </c>
      <c r="BO9">
        <f>COUNTIFS('Official Medal Table'!$F:$F,'Each Gender Events'!$A9,'Official Medal Table'!$C:$C,'Each Gender Events'!BO$1,'Official Medal Table'!$E:$E,'Each Gender Events'!BO$2)*'Medal values'!$B$1
+ COUNTIFS('Official Medal Table'!$G:$G,'Each Gender Events'!$A9,'Official Medal Table'!$C:$C,'Each Gender Events'!BO$1,'Official Medal Table'!$E:$E,'Each Gender Events'!BO$2)*'Medal values'!$B$2
+ COUNTIFS('Official Medal Table'!$H:$H,'Each Gender Events'!$A9,'Official Medal Table'!$C:$C,'Each Gender Events'!BO$1,'Official Medal Table'!$E:$E,'Each Gender Events'!BO$2)*'Medal values'!$B$3
+ COUNTIFS('Official Medal Table'!$I:$I,'Each Gender Events'!$A9,'Official Medal Table'!$C:$C,'Each Gender Events'!BO$1,'Official Medal Table'!$E:$E,'Each Gender Events'!BO$2)*'Medal values'!$B$3
+ COUNTIFS('Official Medal Table'!$F:$F,'Each Gender Events'!$A9,'Official Medal Table'!$C:$C,'Each Gender Events'!BO$1,'Official Medal Table'!$E:$E,"Mixed")*'Medal values'!$B$1/2
+ COUNTIFS('Official Medal Table'!$G:$G,'Each Gender Events'!$A9,'Official Medal Table'!$C:$C,'Each Gender Events'!BO$1,'Official Medal Table'!$E:$E,"Mixed")*'Medal values'!$B$2/2
+ COUNTIFS('Official Medal Table'!$H:$H,'Each Gender Events'!$A9,'Official Medal Table'!$C:$C,'Each Gender Events'!BO$1,'Official Medal Table'!$E:$E,"Mixed")*'Medal values'!$B$3/2
+ COUNTIFS('Official Medal Table'!$I:$I,'Each Gender Events'!$A9,'Official Medal Table'!$C:$C,'Each Gender Events'!BO$1,'Official Medal Table'!$E:$E,"Mixed")*'Medal values'!$B$3/2</f>
        <v>0</v>
      </c>
      <c r="BP9">
        <f>COUNTIFS('Official Medal Table'!$F:$F,'Each Gender Events'!$A9,'Official Medal Table'!$C:$C,'Each Gender Events'!BP$1,'Official Medal Table'!$E:$E,'Each Gender Events'!BP$2)*'Medal values'!$B$1
+ COUNTIFS('Official Medal Table'!$G:$G,'Each Gender Events'!$A9,'Official Medal Table'!$C:$C,'Each Gender Events'!BP$1,'Official Medal Table'!$E:$E,'Each Gender Events'!BP$2)*'Medal values'!$B$2
+ COUNTIFS('Official Medal Table'!$H:$H,'Each Gender Events'!$A9,'Official Medal Table'!$C:$C,'Each Gender Events'!BP$1,'Official Medal Table'!$E:$E,'Each Gender Events'!BP$2)*'Medal values'!$B$3
+ COUNTIFS('Official Medal Table'!$I:$I,'Each Gender Events'!$A9,'Official Medal Table'!$C:$C,'Each Gender Events'!BP$1,'Official Medal Table'!$E:$E,'Each Gender Events'!BP$2)*'Medal values'!$B$3
+ COUNTIFS('Official Medal Table'!$F:$F,'Each Gender Events'!$A9,'Official Medal Table'!$C:$C,'Each Gender Events'!BP$1,'Official Medal Table'!$E:$E,"Mixed")*'Medal values'!$B$1/2
+ COUNTIFS('Official Medal Table'!$G:$G,'Each Gender Events'!$A9,'Official Medal Table'!$C:$C,'Each Gender Events'!BP$1,'Official Medal Table'!$E:$E,"Mixed")*'Medal values'!$B$2/2
+ COUNTIFS('Official Medal Table'!$H:$H,'Each Gender Events'!$A9,'Official Medal Table'!$C:$C,'Each Gender Events'!BP$1,'Official Medal Table'!$E:$E,"Mixed")*'Medal values'!$B$3/2
+ COUNTIFS('Official Medal Table'!$I:$I,'Each Gender Events'!$A9,'Official Medal Table'!$C:$C,'Each Gender Events'!BP$1,'Official Medal Table'!$E:$E,"Mixed")*'Medal values'!$B$3/2</f>
        <v>0</v>
      </c>
      <c r="BQ9">
        <f>COUNTIFS('Official Medal Table'!$F:$F,'Each Gender Events'!$A9,'Official Medal Table'!$C:$C,'Each Gender Events'!BQ$1,'Official Medal Table'!$E:$E,'Each Gender Events'!BQ$2)*'Medal values'!$B$1
+ COUNTIFS('Official Medal Table'!$G:$G,'Each Gender Events'!$A9,'Official Medal Table'!$C:$C,'Each Gender Events'!BQ$1,'Official Medal Table'!$E:$E,'Each Gender Events'!BQ$2)*'Medal values'!$B$2
+ COUNTIFS('Official Medal Table'!$H:$H,'Each Gender Events'!$A9,'Official Medal Table'!$C:$C,'Each Gender Events'!BQ$1,'Official Medal Table'!$E:$E,'Each Gender Events'!BQ$2)*'Medal values'!$B$3
+ COUNTIFS('Official Medal Table'!$I:$I,'Each Gender Events'!$A9,'Official Medal Table'!$C:$C,'Each Gender Events'!BQ$1,'Official Medal Table'!$E:$E,'Each Gender Events'!BQ$2)*'Medal values'!$B$3
+ COUNTIFS('Official Medal Table'!$F:$F,'Each Gender Events'!$A9,'Official Medal Table'!$C:$C,'Each Gender Events'!BQ$1,'Official Medal Table'!$E:$E,"Mixed")*'Medal values'!$B$1/2
+ COUNTIFS('Official Medal Table'!$G:$G,'Each Gender Events'!$A9,'Official Medal Table'!$C:$C,'Each Gender Events'!BQ$1,'Official Medal Table'!$E:$E,"Mixed")*'Medal values'!$B$2/2
+ COUNTIFS('Official Medal Table'!$H:$H,'Each Gender Events'!$A9,'Official Medal Table'!$C:$C,'Each Gender Events'!BQ$1,'Official Medal Table'!$E:$E,"Mixed")*'Medal values'!$B$3/2
+ COUNTIFS('Official Medal Table'!$I:$I,'Each Gender Events'!$A9,'Official Medal Table'!$C:$C,'Each Gender Events'!BQ$1,'Official Medal Table'!$E:$E,"Mixed")*'Medal values'!$B$3/2</f>
        <v>0</v>
      </c>
      <c r="BR9">
        <f>COUNTIFS('Official Medal Table'!$F:$F,'Each Gender Events'!$A9,'Official Medal Table'!$C:$C,'Each Gender Events'!BR$1,'Official Medal Table'!$E:$E,'Each Gender Events'!BR$2)*'Medal values'!$B$1
+ COUNTIFS('Official Medal Table'!$G:$G,'Each Gender Events'!$A9,'Official Medal Table'!$C:$C,'Each Gender Events'!BR$1,'Official Medal Table'!$E:$E,'Each Gender Events'!BR$2)*'Medal values'!$B$2
+ COUNTIFS('Official Medal Table'!$H:$H,'Each Gender Events'!$A9,'Official Medal Table'!$C:$C,'Each Gender Events'!BR$1,'Official Medal Table'!$E:$E,'Each Gender Events'!BR$2)*'Medal values'!$B$3
+ COUNTIFS('Official Medal Table'!$I:$I,'Each Gender Events'!$A9,'Official Medal Table'!$C:$C,'Each Gender Events'!BR$1,'Official Medal Table'!$E:$E,'Each Gender Events'!BR$2)*'Medal values'!$B$3
+ COUNTIFS('Official Medal Table'!$F:$F,'Each Gender Events'!$A9,'Official Medal Table'!$C:$C,'Each Gender Events'!BR$1,'Official Medal Table'!$E:$E,"Mixed")*'Medal values'!$B$1/2
+ COUNTIFS('Official Medal Table'!$G:$G,'Each Gender Events'!$A9,'Official Medal Table'!$C:$C,'Each Gender Events'!BR$1,'Official Medal Table'!$E:$E,"Mixed")*'Medal values'!$B$2/2
+ COUNTIFS('Official Medal Table'!$H:$H,'Each Gender Events'!$A9,'Official Medal Table'!$C:$C,'Each Gender Events'!BR$1,'Official Medal Table'!$E:$E,"Mixed")*'Medal values'!$B$3/2
+ COUNTIFS('Official Medal Table'!$I:$I,'Each Gender Events'!$A9,'Official Medal Table'!$C:$C,'Each Gender Events'!BR$1,'Official Medal Table'!$E:$E,"Mixed")*'Medal values'!$B$3/2</f>
        <v>0</v>
      </c>
      <c r="BS9">
        <f>COUNTIFS('Official Medal Table'!$F:$F,'Each Gender Events'!$A9,'Official Medal Table'!$C:$C,'Each Gender Events'!BS$1,'Official Medal Table'!$E:$E,'Each Gender Events'!BS$2)*'Medal values'!$B$1
+ COUNTIFS('Official Medal Table'!$G:$G,'Each Gender Events'!$A9,'Official Medal Table'!$C:$C,'Each Gender Events'!BS$1,'Official Medal Table'!$E:$E,'Each Gender Events'!BS$2)*'Medal values'!$B$2
+ COUNTIFS('Official Medal Table'!$H:$H,'Each Gender Events'!$A9,'Official Medal Table'!$C:$C,'Each Gender Events'!BS$1,'Official Medal Table'!$E:$E,'Each Gender Events'!BS$2)*'Medal values'!$B$3
+ COUNTIFS('Official Medal Table'!$I:$I,'Each Gender Events'!$A9,'Official Medal Table'!$C:$C,'Each Gender Events'!BS$1,'Official Medal Table'!$E:$E,'Each Gender Events'!BS$2)*'Medal values'!$B$3
+ COUNTIFS('Official Medal Table'!$F:$F,'Each Gender Events'!$A9,'Official Medal Table'!$C:$C,'Each Gender Events'!BS$1,'Official Medal Table'!$E:$E,"Mixed")*'Medal values'!$B$1/2
+ COUNTIFS('Official Medal Table'!$G:$G,'Each Gender Events'!$A9,'Official Medal Table'!$C:$C,'Each Gender Events'!BS$1,'Official Medal Table'!$E:$E,"Mixed")*'Medal values'!$B$2/2
+ COUNTIFS('Official Medal Table'!$H:$H,'Each Gender Events'!$A9,'Official Medal Table'!$C:$C,'Each Gender Events'!BS$1,'Official Medal Table'!$E:$E,"Mixed")*'Medal values'!$B$3/2
+ COUNTIFS('Official Medal Table'!$I:$I,'Each Gender Events'!$A9,'Official Medal Table'!$C:$C,'Each Gender Events'!BS$1,'Official Medal Table'!$E:$E,"Mixed")*'Medal values'!$B$3/2</f>
        <v>0</v>
      </c>
      <c r="BT9">
        <f>COUNTIFS('Official Medal Table'!$F:$F,'Each Gender Events'!$A9,'Official Medal Table'!$C:$C,'Each Gender Events'!BT$1,'Official Medal Table'!$E:$E,'Each Gender Events'!BT$2)*'Medal values'!$B$1
+ COUNTIFS('Official Medal Table'!$G:$G,'Each Gender Events'!$A9,'Official Medal Table'!$C:$C,'Each Gender Events'!BT$1,'Official Medal Table'!$E:$E,'Each Gender Events'!BT$2)*'Medal values'!$B$2
+ COUNTIFS('Official Medal Table'!$H:$H,'Each Gender Events'!$A9,'Official Medal Table'!$C:$C,'Each Gender Events'!BT$1,'Official Medal Table'!$E:$E,'Each Gender Events'!BT$2)*'Medal values'!$B$3
+ COUNTIFS('Official Medal Table'!$I:$I,'Each Gender Events'!$A9,'Official Medal Table'!$C:$C,'Each Gender Events'!BT$1,'Official Medal Table'!$E:$E,'Each Gender Events'!BT$2)*'Medal values'!$B$3
+ COUNTIFS('Official Medal Table'!$F:$F,'Each Gender Events'!$A9,'Official Medal Table'!$C:$C,'Each Gender Events'!BT$1,'Official Medal Table'!$E:$E,"Mixed")*'Medal values'!$B$1/2
+ COUNTIFS('Official Medal Table'!$G:$G,'Each Gender Events'!$A9,'Official Medal Table'!$C:$C,'Each Gender Events'!BT$1,'Official Medal Table'!$E:$E,"Mixed")*'Medal values'!$B$2/2
+ COUNTIFS('Official Medal Table'!$H:$H,'Each Gender Events'!$A9,'Official Medal Table'!$C:$C,'Each Gender Events'!BT$1,'Official Medal Table'!$E:$E,"Mixed")*'Medal values'!$B$3/2
+ COUNTIFS('Official Medal Table'!$I:$I,'Each Gender Events'!$A9,'Official Medal Table'!$C:$C,'Each Gender Events'!BT$1,'Official Medal Table'!$E:$E,"Mixed")*'Medal values'!$B$3/2</f>
        <v>0</v>
      </c>
      <c r="BU9">
        <f>COUNTIFS('Official Medal Table'!$F:$F,'Each Gender Events'!$A9,'Official Medal Table'!$C:$C,'Each Gender Events'!BU$1,'Official Medal Table'!$E:$E,'Each Gender Events'!BU$2)*'Medal values'!$B$1
+ COUNTIFS('Official Medal Table'!$G:$G,'Each Gender Events'!$A9,'Official Medal Table'!$C:$C,'Each Gender Events'!BU$1,'Official Medal Table'!$E:$E,'Each Gender Events'!BU$2)*'Medal values'!$B$2
+ COUNTIFS('Official Medal Table'!$H:$H,'Each Gender Events'!$A9,'Official Medal Table'!$C:$C,'Each Gender Events'!BU$1,'Official Medal Table'!$E:$E,'Each Gender Events'!BU$2)*'Medal values'!$B$3
+ COUNTIFS('Official Medal Table'!$I:$I,'Each Gender Events'!$A9,'Official Medal Table'!$C:$C,'Each Gender Events'!BU$1,'Official Medal Table'!$E:$E,'Each Gender Events'!BU$2)*'Medal values'!$B$3
+ COUNTIFS('Official Medal Table'!$F:$F,'Each Gender Events'!$A9,'Official Medal Table'!$C:$C,'Each Gender Events'!BU$1,'Official Medal Table'!$E:$E,"Mixed")*'Medal values'!$B$1/2
+ COUNTIFS('Official Medal Table'!$G:$G,'Each Gender Events'!$A9,'Official Medal Table'!$C:$C,'Each Gender Events'!BU$1,'Official Medal Table'!$E:$E,"Mixed")*'Medal values'!$B$2/2
+ COUNTIFS('Official Medal Table'!$H:$H,'Each Gender Events'!$A9,'Official Medal Table'!$C:$C,'Each Gender Events'!BU$1,'Official Medal Table'!$E:$E,"Mixed")*'Medal values'!$B$3/2
+ COUNTIFS('Official Medal Table'!$I:$I,'Each Gender Events'!$A9,'Official Medal Table'!$C:$C,'Each Gender Events'!BU$1,'Official Medal Table'!$E:$E,"Mixed")*'Medal values'!$B$3/2</f>
        <v>0</v>
      </c>
      <c r="BV9">
        <f>COUNTIFS('Official Medal Table'!$F:$F,'Each Gender Events'!$A9,'Official Medal Table'!$C:$C,'Each Gender Events'!BV$1,'Official Medal Table'!$E:$E,'Each Gender Events'!BV$2)*'Medal values'!$B$1
+ COUNTIFS('Official Medal Table'!$G:$G,'Each Gender Events'!$A9,'Official Medal Table'!$C:$C,'Each Gender Events'!BV$1,'Official Medal Table'!$E:$E,'Each Gender Events'!BV$2)*'Medal values'!$B$2
+ COUNTIFS('Official Medal Table'!$H:$H,'Each Gender Events'!$A9,'Official Medal Table'!$C:$C,'Each Gender Events'!BV$1,'Official Medal Table'!$E:$E,'Each Gender Events'!BV$2)*'Medal values'!$B$3
+ COUNTIFS('Official Medal Table'!$I:$I,'Each Gender Events'!$A9,'Official Medal Table'!$C:$C,'Each Gender Events'!BV$1,'Official Medal Table'!$E:$E,'Each Gender Events'!BV$2)*'Medal values'!$B$3
+ COUNTIFS('Official Medal Table'!$F:$F,'Each Gender Events'!$A9,'Official Medal Table'!$C:$C,'Each Gender Events'!BV$1,'Official Medal Table'!$E:$E,"Mixed")*'Medal values'!$B$1/2
+ COUNTIFS('Official Medal Table'!$G:$G,'Each Gender Events'!$A9,'Official Medal Table'!$C:$C,'Each Gender Events'!BV$1,'Official Medal Table'!$E:$E,"Mixed")*'Medal values'!$B$2/2
+ COUNTIFS('Official Medal Table'!$H:$H,'Each Gender Events'!$A9,'Official Medal Table'!$C:$C,'Each Gender Events'!BV$1,'Official Medal Table'!$E:$E,"Mixed")*'Medal values'!$B$3/2
+ COUNTIFS('Official Medal Table'!$I:$I,'Each Gender Events'!$A9,'Official Medal Table'!$C:$C,'Each Gender Events'!BV$1,'Official Medal Table'!$E:$E,"Mixed")*'Medal values'!$B$3/2</f>
        <v>0</v>
      </c>
      <c r="BW9">
        <f>COUNTIFS('Official Medal Table'!$F:$F,'Each Gender Events'!$A9,'Official Medal Table'!$C:$C,'Each Gender Events'!BW$1,'Official Medal Table'!$E:$E,'Each Gender Events'!BW$2)*'Medal values'!$B$1
+ COUNTIFS('Official Medal Table'!$G:$G,'Each Gender Events'!$A9,'Official Medal Table'!$C:$C,'Each Gender Events'!BW$1,'Official Medal Table'!$E:$E,'Each Gender Events'!BW$2)*'Medal values'!$B$2
+ COUNTIFS('Official Medal Table'!$H:$H,'Each Gender Events'!$A9,'Official Medal Table'!$C:$C,'Each Gender Events'!BW$1,'Official Medal Table'!$E:$E,'Each Gender Events'!BW$2)*'Medal values'!$B$3
+ COUNTIFS('Official Medal Table'!$I:$I,'Each Gender Events'!$A9,'Official Medal Table'!$C:$C,'Each Gender Events'!BW$1,'Official Medal Table'!$E:$E,'Each Gender Events'!BW$2)*'Medal values'!$B$3
+ COUNTIFS('Official Medal Table'!$F:$F,'Each Gender Events'!$A9,'Official Medal Table'!$C:$C,'Each Gender Events'!BW$1,'Official Medal Table'!$E:$E,"Mixed")*'Medal values'!$B$1/2
+ COUNTIFS('Official Medal Table'!$G:$G,'Each Gender Events'!$A9,'Official Medal Table'!$C:$C,'Each Gender Events'!BW$1,'Official Medal Table'!$E:$E,"Mixed")*'Medal values'!$B$2/2
+ COUNTIFS('Official Medal Table'!$H:$H,'Each Gender Events'!$A9,'Official Medal Table'!$C:$C,'Each Gender Events'!BW$1,'Official Medal Table'!$E:$E,"Mixed")*'Medal values'!$B$3/2
+ COUNTIFS('Official Medal Table'!$I:$I,'Each Gender Events'!$A9,'Official Medal Table'!$C:$C,'Each Gender Events'!BW$1,'Official Medal Table'!$E:$E,"Mixed")*'Medal values'!$B$3/2</f>
        <v>0</v>
      </c>
      <c r="BX9">
        <f>COUNTIFS('Official Medal Table'!$F:$F,'Each Gender Events'!$A9,'Official Medal Table'!$C:$C,'Each Gender Events'!BX$1,'Official Medal Table'!$E:$E,'Each Gender Events'!BX$2)*'Medal values'!$B$1
+ COUNTIFS('Official Medal Table'!$G:$G,'Each Gender Events'!$A9,'Official Medal Table'!$C:$C,'Each Gender Events'!BX$1,'Official Medal Table'!$E:$E,'Each Gender Events'!BX$2)*'Medal values'!$B$2
+ COUNTIFS('Official Medal Table'!$H:$H,'Each Gender Events'!$A9,'Official Medal Table'!$C:$C,'Each Gender Events'!BX$1,'Official Medal Table'!$E:$E,'Each Gender Events'!BX$2)*'Medal values'!$B$3
+ COUNTIFS('Official Medal Table'!$I:$I,'Each Gender Events'!$A9,'Official Medal Table'!$C:$C,'Each Gender Events'!BX$1,'Official Medal Table'!$E:$E,'Each Gender Events'!BX$2)*'Medal values'!$B$3
+ COUNTIFS('Official Medal Table'!$F:$F,'Each Gender Events'!$A9,'Official Medal Table'!$C:$C,'Each Gender Events'!BX$1,'Official Medal Table'!$E:$E,"Mixed")*'Medal values'!$B$1/2
+ COUNTIFS('Official Medal Table'!$G:$G,'Each Gender Events'!$A9,'Official Medal Table'!$C:$C,'Each Gender Events'!BX$1,'Official Medal Table'!$E:$E,"Mixed")*'Medal values'!$B$2/2
+ COUNTIFS('Official Medal Table'!$H:$H,'Each Gender Events'!$A9,'Official Medal Table'!$C:$C,'Each Gender Events'!BX$1,'Official Medal Table'!$E:$E,"Mixed")*'Medal values'!$B$3/2
+ COUNTIFS('Official Medal Table'!$I:$I,'Each Gender Events'!$A9,'Official Medal Table'!$C:$C,'Each Gender Events'!BX$1,'Official Medal Table'!$E:$E,"Mixed")*'Medal values'!$B$3/2</f>
        <v>0</v>
      </c>
      <c r="BY9">
        <f>COUNTIFS('Official Medal Table'!$F:$F,'Each Gender Events'!$A9,'Official Medal Table'!$C:$C,'Each Gender Events'!BY$1,'Official Medal Table'!$E:$E,'Each Gender Events'!BY$2)*'Medal values'!$B$1
+ COUNTIFS('Official Medal Table'!$G:$G,'Each Gender Events'!$A9,'Official Medal Table'!$C:$C,'Each Gender Events'!BY$1,'Official Medal Table'!$E:$E,'Each Gender Events'!BY$2)*'Medal values'!$B$2
+ COUNTIFS('Official Medal Table'!$H:$H,'Each Gender Events'!$A9,'Official Medal Table'!$C:$C,'Each Gender Events'!BY$1,'Official Medal Table'!$E:$E,'Each Gender Events'!BY$2)*'Medal values'!$B$3
+ COUNTIFS('Official Medal Table'!$I:$I,'Each Gender Events'!$A9,'Official Medal Table'!$C:$C,'Each Gender Events'!BY$1,'Official Medal Table'!$E:$E,'Each Gender Events'!BY$2)*'Medal values'!$B$3
+ COUNTIFS('Official Medal Table'!$F:$F,'Each Gender Events'!$A9,'Official Medal Table'!$C:$C,'Each Gender Events'!BY$1,'Official Medal Table'!$E:$E,"Mixed")*'Medal values'!$B$1/2
+ COUNTIFS('Official Medal Table'!$G:$G,'Each Gender Events'!$A9,'Official Medal Table'!$C:$C,'Each Gender Events'!BY$1,'Official Medal Table'!$E:$E,"Mixed")*'Medal values'!$B$2/2
+ COUNTIFS('Official Medal Table'!$H:$H,'Each Gender Events'!$A9,'Official Medal Table'!$C:$C,'Each Gender Events'!BY$1,'Official Medal Table'!$E:$E,"Mixed")*'Medal values'!$B$3/2
+ COUNTIFS('Official Medal Table'!$I:$I,'Each Gender Events'!$A9,'Official Medal Table'!$C:$C,'Each Gender Events'!BY$1,'Official Medal Table'!$E:$E,"Mixed")*'Medal values'!$B$3/2</f>
        <v>0</v>
      </c>
      <c r="BZ9">
        <f>COUNTIFS('Official Medal Table'!$F:$F,'Each Gender Events'!$A9,'Official Medal Table'!$C:$C,'Each Gender Events'!BZ$1,'Official Medal Table'!$E:$E,'Each Gender Events'!BZ$2)*'Medal values'!$B$1
+ COUNTIFS('Official Medal Table'!$G:$G,'Each Gender Events'!$A9,'Official Medal Table'!$C:$C,'Each Gender Events'!BZ$1,'Official Medal Table'!$E:$E,'Each Gender Events'!BZ$2)*'Medal values'!$B$2
+ COUNTIFS('Official Medal Table'!$H:$H,'Each Gender Events'!$A9,'Official Medal Table'!$C:$C,'Each Gender Events'!BZ$1,'Official Medal Table'!$E:$E,'Each Gender Events'!BZ$2)*'Medal values'!$B$3
+ COUNTIFS('Official Medal Table'!$I:$I,'Each Gender Events'!$A9,'Official Medal Table'!$C:$C,'Each Gender Events'!BZ$1,'Official Medal Table'!$E:$E,'Each Gender Events'!BZ$2)*'Medal values'!$B$3
+ COUNTIFS('Official Medal Table'!$F:$F,'Each Gender Events'!$A9,'Official Medal Table'!$C:$C,'Each Gender Events'!BZ$1,'Official Medal Table'!$E:$E,"Mixed")*'Medal values'!$B$1/2
+ COUNTIFS('Official Medal Table'!$G:$G,'Each Gender Events'!$A9,'Official Medal Table'!$C:$C,'Each Gender Events'!BZ$1,'Official Medal Table'!$E:$E,"Mixed")*'Medal values'!$B$2/2
+ COUNTIFS('Official Medal Table'!$H:$H,'Each Gender Events'!$A9,'Official Medal Table'!$C:$C,'Each Gender Events'!BZ$1,'Official Medal Table'!$E:$E,"Mixed")*'Medal values'!$B$3/2
+ COUNTIFS('Official Medal Table'!$I:$I,'Each Gender Events'!$A9,'Official Medal Table'!$C:$C,'Each Gender Events'!BZ$1,'Official Medal Table'!$E:$E,"Mixed")*'Medal values'!$B$3/2</f>
        <v>0</v>
      </c>
      <c r="CA9">
        <f>COUNTIFS('Official Medal Table'!$F:$F,'Each Gender Events'!$A9,'Official Medal Table'!$C:$C,'Each Gender Events'!CA$1,'Official Medal Table'!$E:$E,'Each Gender Events'!CA$2)*'Medal values'!$B$1
+ COUNTIFS('Official Medal Table'!$G:$G,'Each Gender Events'!$A9,'Official Medal Table'!$C:$C,'Each Gender Events'!CA$1,'Official Medal Table'!$E:$E,'Each Gender Events'!CA$2)*'Medal values'!$B$2
+ COUNTIFS('Official Medal Table'!$H:$H,'Each Gender Events'!$A9,'Official Medal Table'!$C:$C,'Each Gender Events'!CA$1,'Official Medal Table'!$E:$E,'Each Gender Events'!CA$2)*'Medal values'!$B$3
+ COUNTIFS('Official Medal Table'!$I:$I,'Each Gender Events'!$A9,'Official Medal Table'!$C:$C,'Each Gender Events'!CA$1,'Official Medal Table'!$E:$E,'Each Gender Events'!CA$2)*'Medal values'!$B$3
+ COUNTIFS('Official Medal Table'!$F:$F,'Each Gender Events'!$A9,'Official Medal Table'!$C:$C,'Each Gender Events'!CA$1,'Official Medal Table'!$E:$E,"Mixed")*'Medal values'!$B$1/2
+ COUNTIFS('Official Medal Table'!$G:$G,'Each Gender Events'!$A9,'Official Medal Table'!$C:$C,'Each Gender Events'!CA$1,'Official Medal Table'!$E:$E,"Mixed")*'Medal values'!$B$2/2
+ COUNTIFS('Official Medal Table'!$H:$H,'Each Gender Events'!$A9,'Official Medal Table'!$C:$C,'Each Gender Events'!CA$1,'Official Medal Table'!$E:$E,"Mixed")*'Medal values'!$B$3/2
+ COUNTIFS('Official Medal Table'!$I:$I,'Each Gender Events'!$A9,'Official Medal Table'!$C:$C,'Each Gender Events'!CA$1,'Official Medal Table'!$E:$E,"Mixed")*'Medal values'!$B$3/2</f>
        <v>0</v>
      </c>
      <c r="CB9">
        <f>COUNTIFS('Official Medal Table'!$F:$F,'Each Gender Events'!$A9,'Official Medal Table'!$C:$C,'Each Gender Events'!CB$1,'Official Medal Table'!$E:$E,'Each Gender Events'!CB$2)*'Medal values'!$B$1
+ COUNTIFS('Official Medal Table'!$G:$G,'Each Gender Events'!$A9,'Official Medal Table'!$C:$C,'Each Gender Events'!CB$1,'Official Medal Table'!$E:$E,'Each Gender Events'!CB$2)*'Medal values'!$B$2
+ COUNTIFS('Official Medal Table'!$H:$H,'Each Gender Events'!$A9,'Official Medal Table'!$C:$C,'Each Gender Events'!CB$1,'Official Medal Table'!$E:$E,'Each Gender Events'!CB$2)*'Medal values'!$B$3
+ COUNTIFS('Official Medal Table'!$I:$I,'Each Gender Events'!$A9,'Official Medal Table'!$C:$C,'Each Gender Events'!CB$1,'Official Medal Table'!$E:$E,'Each Gender Events'!CB$2)*'Medal values'!$B$3
+ COUNTIFS('Official Medal Table'!$F:$F,'Each Gender Events'!$A9,'Official Medal Table'!$C:$C,'Each Gender Events'!CB$1,'Official Medal Table'!$E:$E,"Mixed")*'Medal values'!$B$1/2
+ COUNTIFS('Official Medal Table'!$G:$G,'Each Gender Events'!$A9,'Official Medal Table'!$C:$C,'Each Gender Events'!CB$1,'Official Medal Table'!$E:$E,"Mixed")*'Medal values'!$B$2/2
+ COUNTIFS('Official Medal Table'!$H:$H,'Each Gender Events'!$A9,'Official Medal Table'!$C:$C,'Each Gender Events'!CB$1,'Official Medal Table'!$E:$E,"Mixed")*'Medal values'!$B$3/2
+ COUNTIFS('Official Medal Table'!$I:$I,'Each Gender Events'!$A9,'Official Medal Table'!$C:$C,'Each Gender Events'!CB$1,'Official Medal Table'!$E:$E,"Mixed")*'Medal values'!$B$3/2</f>
        <v>0</v>
      </c>
      <c r="CC9">
        <f>COUNTIFS('Official Medal Table'!$F:$F,'Each Gender Events'!$A9,'Official Medal Table'!$C:$C,'Each Gender Events'!CC$1,'Official Medal Table'!$E:$E,'Each Gender Events'!CC$2)*'Medal values'!$B$1
+ COUNTIFS('Official Medal Table'!$G:$G,'Each Gender Events'!$A9,'Official Medal Table'!$C:$C,'Each Gender Events'!CC$1,'Official Medal Table'!$E:$E,'Each Gender Events'!CC$2)*'Medal values'!$B$2
+ COUNTIFS('Official Medal Table'!$H:$H,'Each Gender Events'!$A9,'Official Medal Table'!$C:$C,'Each Gender Events'!CC$1,'Official Medal Table'!$E:$E,'Each Gender Events'!CC$2)*'Medal values'!$B$3
+ COUNTIFS('Official Medal Table'!$I:$I,'Each Gender Events'!$A9,'Official Medal Table'!$C:$C,'Each Gender Events'!CC$1,'Official Medal Table'!$E:$E,'Each Gender Events'!CC$2)*'Medal values'!$B$3
+ COUNTIFS('Official Medal Table'!$F:$F,'Each Gender Events'!$A9,'Official Medal Table'!$C:$C,'Each Gender Events'!CC$1,'Official Medal Table'!$E:$E,"Mixed")*'Medal values'!$B$1/2
+ COUNTIFS('Official Medal Table'!$G:$G,'Each Gender Events'!$A9,'Official Medal Table'!$C:$C,'Each Gender Events'!CC$1,'Official Medal Table'!$E:$E,"Mixed")*'Medal values'!$B$2/2
+ COUNTIFS('Official Medal Table'!$H:$H,'Each Gender Events'!$A9,'Official Medal Table'!$C:$C,'Each Gender Events'!CC$1,'Official Medal Table'!$E:$E,"Mixed")*'Medal values'!$B$3/2
+ COUNTIFS('Official Medal Table'!$I:$I,'Each Gender Events'!$A9,'Official Medal Table'!$C:$C,'Each Gender Events'!CC$1,'Official Medal Table'!$E:$E,"Mixed")*'Medal values'!$B$3/2</f>
        <v>0</v>
      </c>
      <c r="CD9">
        <f>COUNTIFS('Official Medal Table'!$F:$F,'Each Gender Events'!$A9,'Official Medal Table'!$C:$C,'Each Gender Events'!CD$1,'Official Medal Table'!$E:$E,'Each Gender Events'!CD$2)*'Medal values'!$B$1
+ COUNTIFS('Official Medal Table'!$G:$G,'Each Gender Events'!$A9,'Official Medal Table'!$C:$C,'Each Gender Events'!CD$1,'Official Medal Table'!$E:$E,'Each Gender Events'!CD$2)*'Medal values'!$B$2
+ COUNTIFS('Official Medal Table'!$H:$H,'Each Gender Events'!$A9,'Official Medal Table'!$C:$C,'Each Gender Events'!CD$1,'Official Medal Table'!$E:$E,'Each Gender Events'!CD$2)*'Medal values'!$B$3
+ COUNTIFS('Official Medal Table'!$I:$I,'Each Gender Events'!$A9,'Official Medal Table'!$C:$C,'Each Gender Events'!CD$1,'Official Medal Table'!$E:$E,'Each Gender Events'!CD$2)*'Medal values'!$B$3
+ COUNTIFS('Official Medal Table'!$F:$F,'Each Gender Events'!$A9,'Official Medal Table'!$C:$C,'Each Gender Events'!CD$1,'Official Medal Table'!$E:$E,"Mixed")*'Medal values'!$B$1/2
+ COUNTIFS('Official Medal Table'!$G:$G,'Each Gender Events'!$A9,'Official Medal Table'!$C:$C,'Each Gender Events'!CD$1,'Official Medal Table'!$E:$E,"Mixed")*'Medal values'!$B$2/2
+ COUNTIFS('Official Medal Table'!$H:$H,'Each Gender Events'!$A9,'Official Medal Table'!$C:$C,'Each Gender Events'!CD$1,'Official Medal Table'!$E:$E,"Mixed")*'Medal values'!$B$3/2
+ COUNTIFS('Official Medal Table'!$I:$I,'Each Gender Events'!$A9,'Official Medal Table'!$C:$C,'Each Gender Events'!CD$1,'Official Medal Table'!$E:$E,"Mixed")*'Medal values'!$B$3/2</f>
        <v>0</v>
      </c>
      <c r="CE9">
        <f>COUNTIFS('Official Medal Table'!$F:$F,'Each Gender Events'!$A9,'Official Medal Table'!$C:$C,'Each Gender Events'!CE$1,'Official Medal Table'!$E:$E,'Each Gender Events'!CE$2)*'Medal values'!$B$1
+ COUNTIFS('Official Medal Table'!$G:$G,'Each Gender Events'!$A9,'Official Medal Table'!$C:$C,'Each Gender Events'!CE$1,'Official Medal Table'!$E:$E,'Each Gender Events'!CE$2)*'Medal values'!$B$2
+ COUNTIFS('Official Medal Table'!$H:$H,'Each Gender Events'!$A9,'Official Medal Table'!$C:$C,'Each Gender Events'!CE$1,'Official Medal Table'!$E:$E,'Each Gender Events'!CE$2)*'Medal values'!$B$3
+ COUNTIFS('Official Medal Table'!$I:$I,'Each Gender Events'!$A9,'Official Medal Table'!$C:$C,'Each Gender Events'!CE$1,'Official Medal Table'!$E:$E,'Each Gender Events'!CE$2)*'Medal values'!$B$3
+ COUNTIFS('Official Medal Table'!$F:$F,'Each Gender Events'!$A9,'Official Medal Table'!$C:$C,'Each Gender Events'!CE$1,'Official Medal Table'!$E:$E,"Mixed")*'Medal values'!$B$1/2
+ COUNTIFS('Official Medal Table'!$G:$G,'Each Gender Events'!$A9,'Official Medal Table'!$C:$C,'Each Gender Events'!CE$1,'Official Medal Table'!$E:$E,"Mixed")*'Medal values'!$B$2/2
+ COUNTIFS('Official Medal Table'!$H:$H,'Each Gender Events'!$A9,'Official Medal Table'!$C:$C,'Each Gender Events'!CE$1,'Official Medal Table'!$E:$E,"Mixed")*'Medal values'!$B$3/2
+ COUNTIFS('Official Medal Table'!$I:$I,'Each Gender Events'!$A9,'Official Medal Table'!$C:$C,'Each Gender Events'!CE$1,'Official Medal Table'!$E:$E,"Mixed")*'Medal values'!$B$3/2</f>
        <v>4.5015000000000001</v>
      </c>
      <c r="CF9">
        <f>COUNTIFS('Official Medal Table'!$F:$F,'Each Gender Events'!$A9,'Official Medal Table'!$C:$C,'Each Gender Events'!CF$1,'Official Medal Table'!$E:$E,'Each Gender Events'!CF$2)*'Medal values'!$B$1
+ COUNTIFS('Official Medal Table'!$G:$G,'Each Gender Events'!$A9,'Official Medal Table'!$C:$C,'Each Gender Events'!CF$1,'Official Medal Table'!$E:$E,'Each Gender Events'!CF$2)*'Medal values'!$B$2
+ COUNTIFS('Official Medal Table'!$H:$H,'Each Gender Events'!$A9,'Official Medal Table'!$C:$C,'Each Gender Events'!CF$1,'Official Medal Table'!$E:$E,'Each Gender Events'!CF$2)*'Medal values'!$B$3
+ COUNTIFS('Official Medal Table'!$I:$I,'Each Gender Events'!$A9,'Official Medal Table'!$C:$C,'Each Gender Events'!CF$1,'Official Medal Table'!$E:$E,'Each Gender Events'!CF$2)*'Medal values'!$B$3
+ COUNTIFS('Official Medal Table'!$F:$F,'Each Gender Events'!$A9,'Official Medal Table'!$C:$C,'Each Gender Events'!CF$1,'Official Medal Table'!$E:$E,"Mixed")*'Medal values'!$B$1/2
+ COUNTIFS('Official Medal Table'!$G:$G,'Each Gender Events'!$A9,'Official Medal Table'!$C:$C,'Each Gender Events'!CF$1,'Official Medal Table'!$E:$E,"Mixed")*'Medal values'!$B$2/2
+ COUNTIFS('Official Medal Table'!$H:$H,'Each Gender Events'!$A9,'Official Medal Table'!$C:$C,'Each Gender Events'!CF$1,'Official Medal Table'!$E:$E,"Mixed")*'Medal values'!$B$3/2
+ COUNTIFS('Official Medal Table'!$I:$I,'Each Gender Events'!$A9,'Official Medal Table'!$C:$C,'Each Gender Events'!CF$1,'Official Medal Table'!$E:$E,"Mixed")*'Medal values'!$B$3/2</f>
        <v>1.5004999999999999</v>
      </c>
      <c r="CG9">
        <f>COUNTIFS('Official Medal Table'!$F:$F,'Each Gender Events'!$A9,'Official Medal Table'!$C:$C,'Each Gender Events'!CG$1,'Official Medal Table'!$E:$E,'Each Gender Events'!CG$2)*'Medal values'!$B$1
+ COUNTIFS('Official Medal Table'!$G:$G,'Each Gender Events'!$A9,'Official Medal Table'!$C:$C,'Each Gender Events'!CG$1,'Official Medal Table'!$E:$E,'Each Gender Events'!CG$2)*'Medal values'!$B$2
+ COUNTIFS('Official Medal Table'!$H:$H,'Each Gender Events'!$A9,'Official Medal Table'!$C:$C,'Each Gender Events'!CG$1,'Official Medal Table'!$E:$E,'Each Gender Events'!CG$2)*'Medal values'!$B$3
+ COUNTIFS('Official Medal Table'!$I:$I,'Each Gender Events'!$A9,'Official Medal Table'!$C:$C,'Each Gender Events'!CG$1,'Official Medal Table'!$E:$E,'Each Gender Events'!CG$2)*'Medal values'!$B$3
+ COUNTIFS('Official Medal Table'!$F:$F,'Each Gender Events'!$A9,'Official Medal Table'!$C:$C,'Each Gender Events'!CG$1,'Official Medal Table'!$E:$E,"Mixed")*'Medal values'!$B$1/2
+ COUNTIFS('Official Medal Table'!$G:$G,'Each Gender Events'!$A9,'Official Medal Table'!$C:$C,'Each Gender Events'!CG$1,'Official Medal Table'!$E:$E,"Mixed")*'Medal values'!$B$2/2
+ COUNTIFS('Official Medal Table'!$H:$H,'Each Gender Events'!$A9,'Official Medal Table'!$C:$C,'Each Gender Events'!CG$1,'Official Medal Table'!$E:$E,"Mixed")*'Medal values'!$B$3/2
+ COUNTIFS('Official Medal Table'!$I:$I,'Each Gender Events'!$A9,'Official Medal Table'!$C:$C,'Each Gender Events'!CG$1,'Official Medal Table'!$E:$E,"Mixed")*'Medal values'!$B$3/2</f>
        <v>1.5004999999999999</v>
      </c>
      <c r="CH9">
        <f>COUNTIFS('Official Medal Table'!$F:$F,'Each Gender Events'!$A9,'Official Medal Table'!$C:$C,'Each Gender Events'!CH$1,'Official Medal Table'!$E:$E,'Each Gender Events'!CH$2)*'Medal values'!$B$1
+ COUNTIFS('Official Medal Table'!$G:$G,'Each Gender Events'!$A9,'Official Medal Table'!$C:$C,'Each Gender Events'!CH$1,'Official Medal Table'!$E:$E,'Each Gender Events'!CH$2)*'Medal values'!$B$2
+ COUNTIFS('Official Medal Table'!$H:$H,'Each Gender Events'!$A9,'Official Medal Table'!$C:$C,'Each Gender Events'!CH$1,'Official Medal Table'!$E:$E,'Each Gender Events'!CH$2)*'Medal values'!$B$3
+ COUNTIFS('Official Medal Table'!$I:$I,'Each Gender Events'!$A9,'Official Medal Table'!$C:$C,'Each Gender Events'!CH$1,'Official Medal Table'!$E:$E,'Each Gender Events'!CH$2)*'Medal values'!$B$3
+ COUNTIFS('Official Medal Table'!$F:$F,'Each Gender Events'!$A9,'Official Medal Table'!$C:$C,'Each Gender Events'!CH$1,'Official Medal Table'!$E:$E,"Mixed")*'Medal values'!$B$1/2
+ COUNTIFS('Official Medal Table'!$G:$G,'Each Gender Events'!$A9,'Official Medal Table'!$C:$C,'Each Gender Events'!CH$1,'Official Medal Table'!$E:$E,"Mixed")*'Medal values'!$B$2/2
+ COUNTIFS('Official Medal Table'!$H:$H,'Each Gender Events'!$A9,'Official Medal Table'!$C:$C,'Each Gender Events'!CH$1,'Official Medal Table'!$E:$E,"Mixed")*'Medal values'!$B$3/2
+ COUNTIFS('Official Medal Table'!$I:$I,'Each Gender Events'!$A9,'Official Medal Table'!$C:$C,'Each Gender Events'!CH$1,'Official Medal Table'!$E:$E,"Mixed")*'Medal values'!$B$3/2</f>
        <v>0</v>
      </c>
      <c r="CI9">
        <f>COUNTIFS('Official Medal Table'!$F:$F,'Each Gender Events'!$A9,'Official Medal Table'!$C:$C,'Each Gender Events'!CI$1,'Official Medal Table'!$E:$E,'Each Gender Events'!CI$2)*'Medal values'!$B$1
+ COUNTIFS('Official Medal Table'!$G:$G,'Each Gender Events'!$A9,'Official Medal Table'!$C:$C,'Each Gender Events'!CI$1,'Official Medal Table'!$E:$E,'Each Gender Events'!CI$2)*'Medal values'!$B$2
+ COUNTIFS('Official Medal Table'!$H:$H,'Each Gender Events'!$A9,'Official Medal Table'!$C:$C,'Each Gender Events'!CI$1,'Official Medal Table'!$E:$E,'Each Gender Events'!CI$2)*'Medal values'!$B$3
+ COUNTIFS('Official Medal Table'!$I:$I,'Each Gender Events'!$A9,'Official Medal Table'!$C:$C,'Each Gender Events'!CI$1,'Official Medal Table'!$E:$E,'Each Gender Events'!CI$2)*'Medal values'!$B$3
+ COUNTIFS('Official Medal Table'!$F:$F,'Each Gender Events'!$A9,'Official Medal Table'!$C:$C,'Each Gender Events'!CI$1,'Official Medal Table'!$E:$E,"Mixed")*'Medal values'!$B$1/2
+ COUNTIFS('Official Medal Table'!$G:$G,'Each Gender Events'!$A9,'Official Medal Table'!$C:$C,'Each Gender Events'!CI$1,'Official Medal Table'!$E:$E,"Mixed")*'Medal values'!$B$2/2
+ COUNTIFS('Official Medal Table'!$H:$H,'Each Gender Events'!$A9,'Official Medal Table'!$C:$C,'Each Gender Events'!CI$1,'Official Medal Table'!$E:$E,"Mixed")*'Medal values'!$B$3/2
+ COUNTIFS('Official Medal Table'!$I:$I,'Each Gender Events'!$A9,'Official Medal Table'!$C:$C,'Each Gender Events'!CI$1,'Official Medal Table'!$E:$E,"Mixed")*'Medal values'!$B$3/2</f>
        <v>0</v>
      </c>
      <c r="CJ9">
        <f>COUNTIFS('Official Medal Table'!$F:$F,'Each Gender Events'!$A9,'Official Medal Table'!$C:$C,'Each Gender Events'!CJ$1,'Official Medal Table'!$E:$E,'Each Gender Events'!CJ$2)*'Medal values'!$B$1
+ COUNTIFS('Official Medal Table'!$G:$G,'Each Gender Events'!$A9,'Official Medal Table'!$C:$C,'Each Gender Events'!CJ$1,'Official Medal Table'!$E:$E,'Each Gender Events'!CJ$2)*'Medal values'!$B$2
+ COUNTIFS('Official Medal Table'!$H:$H,'Each Gender Events'!$A9,'Official Medal Table'!$C:$C,'Each Gender Events'!CJ$1,'Official Medal Table'!$E:$E,'Each Gender Events'!CJ$2)*'Medal values'!$B$3
+ COUNTIFS('Official Medal Table'!$I:$I,'Each Gender Events'!$A9,'Official Medal Table'!$C:$C,'Each Gender Events'!CJ$1,'Official Medal Table'!$E:$E,'Each Gender Events'!CJ$2)*'Medal values'!$B$3
+ COUNTIFS('Official Medal Table'!$F:$F,'Each Gender Events'!$A9,'Official Medal Table'!$C:$C,'Each Gender Events'!CJ$1,'Official Medal Table'!$E:$E,"Mixed")*'Medal values'!$B$1/2
+ COUNTIFS('Official Medal Table'!$G:$G,'Each Gender Events'!$A9,'Official Medal Table'!$C:$C,'Each Gender Events'!CJ$1,'Official Medal Table'!$E:$E,"Mixed")*'Medal values'!$B$2/2
+ COUNTIFS('Official Medal Table'!$H:$H,'Each Gender Events'!$A9,'Official Medal Table'!$C:$C,'Each Gender Events'!CJ$1,'Official Medal Table'!$E:$E,"Mixed")*'Medal values'!$B$3/2
+ COUNTIFS('Official Medal Table'!$I:$I,'Each Gender Events'!$A9,'Official Medal Table'!$C:$C,'Each Gender Events'!CJ$1,'Official Medal Table'!$E:$E,"Mixed")*'Medal values'!$B$3/2</f>
        <v>0</v>
      </c>
      <c r="CK9">
        <f>COUNTIFS('Official Medal Table'!$F:$F,'Each Gender Events'!$A9,'Official Medal Table'!$C:$C,'Each Gender Events'!CK$1,'Official Medal Table'!$E:$E,'Each Gender Events'!CK$2)*'Medal values'!$B$1
+ COUNTIFS('Official Medal Table'!$G:$G,'Each Gender Events'!$A9,'Official Medal Table'!$C:$C,'Each Gender Events'!CK$1,'Official Medal Table'!$E:$E,'Each Gender Events'!CK$2)*'Medal values'!$B$2
+ COUNTIFS('Official Medal Table'!$H:$H,'Each Gender Events'!$A9,'Official Medal Table'!$C:$C,'Each Gender Events'!CK$1,'Official Medal Table'!$E:$E,'Each Gender Events'!CK$2)*'Medal values'!$B$3
+ COUNTIFS('Official Medal Table'!$I:$I,'Each Gender Events'!$A9,'Official Medal Table'!$C:$C,'Each Gender Events'!CK$1,'Official Medal Table'!$E:$E,'Each Gender Events'!CK$2)*'Medal values'!$B$3
+ COUNTIFS('Official Medal Table'!$F:$F,'Each Gender Events'!$A9,'Official Medal Table'!$C:$C,'Each Gender Events'!CK$1,'Official Medal Table'!$E:$E,"Mixed")*'Medal values'!$B$1/2
+ COUNTIFS('Official Medal Table'!$G:$G,'Each Gender Events'!$A9,'Official Medal Table'!$C:$C,'Each Gender Events'!CK$1,'Official Medal Table'!$E:$E,"Mixed")*'Medal values'!$B$2/2
+ COUNTIFS('Official Medal Table'!$H:$H,'Each Gender Events'!$A9,'Official Medal Table'!$C:$C,'Each Gender Events'!CK$1,'Official Medal Table'!$E:$E,"Mixed")*'Medal values'!$B$3/2
+ COUNTIFS('Official Medal Table'!$I:$I,'Each Gender Events'!$A9,'Official Medal Table'!$C:$C,'Each Gender Events'!CK$1,'Official Medal Table'!$E:$E,"Mixed")*'Medal values'!$B$3/2</f>
        <v>0</v>
      </c>
      <c r="CL9">
        <f>COUNTIFS('Official Medal Table'!$F:$F,'Each Gender Events'!$A9,'Official Medal Table'!$C:$C,'Each Gender Events'!CL$1,'Official Medal Table'!$E:$E,'Each Gender Events'!CL$2)*'Medal values'!$B$1
+ COUNTIFS('Official Medal Table'!$G:$G,'Each Gender Events'!$A9,'Official Medal Table'!$C:$C,'Each Gender Events'!CL$1,'Official Medal Table'!$E:$E,'Each Gender Events'!CL$2)*'Medal values'!$B$2
+ COUNTIFS('Official Medal Table'!$H:$H,'Each Gender Events'!$A9,'Official Medal Table'!$C:$C,'Each Gender Events'!CL$1,'Official Medal Table'!$E:$E,'Each Gender Events'!CL$2)*'Medal values'!$B$3
+ COUNTIFS('Official Medal Table'!$I:$I,'Each Gender Events'!$A9,'Official Medal Table'!$C:$C,'Each Gender Events'!CL$1,'Official Medal Table'!$E:$E,'Each Gender Events'!CL$2)*'Medal values'!$B$3
+ COUNTIFS('Official Medal Table'!$F:$F,'Each Gender Events'!$A9,'Official Medal Table'!$C:$C,'Each Gender Events'!CL$1,'Official Medal Table'!$E:$E,"Mixed")*'Medal values'!$B$1/2
+ COUNTIFS('Official Medal Table'!$G:$G,'Each Gender Events'!$A9,'Official Medal Table'!$C:$C,'Each Gender Events'!CL$1,'Official Medal Table'!$E:$E,"Mixed")*'Medal values'!$B$2/2
+ COUNTIFS('Official Medal Table'!$H:$H,'Each Gender Events'!$A9,'Official Medal Table'!$C:$C,'Each Gender Events'!CL$1,'Official Medal Table'!$E:$E,"Mixed")*'Medal values'!$B$3/2
+ COUNTIFS('Official Medal Table'!$I:$I,'Each Gender Events'!$A9,'Official Medal Table'!$C:$C,'Each Gender Events'!CL$1,'Official Medal Table'!$E:$E,"Mixed")*'Medal values'!$B$3/2</f>
        <v>0</v>
      </c>
      <c r="CM9">
        <f>COUNTIFS('Official Medal Table'!$F:$F,'Each Gender Events'!$A9,'Official Medal Table'!$C:$C,'Each Gender Events'!CM$1,'Official Medal Table'!$E:$E,'Each Gender Events'!CM$2)*'Medal values'!$B$1
+ COUNTIFS('Official Medal Table'!$G:$G,'Each Gender Events'!$A9,'Official Medal Table'!$C:$C,'Each Gender Events'!CM$1,'Official Medal Table'!$E:$E,'Each Gender Events'!CM$2)*'Medal values'!$B$2
+ COUNTIFS('Official Medal Table'!$H:$H,'Each Gender Events'!$A9,'Official Medal Table'!$C:$C,'Each Gender Events'!CM$1,'Official Medal Table'!$E:$E,'Each Gender Events'!CM$2)*'Medal values'!$B$3
+ COUNTIFS('Official Medal Table'!$I:$I,'Each Gender Events'!$A9,'Official Medal Table'!$C:$C,'Each Gender Events'!CM$1,'Official Medal Table'!$E:$E,'Each Gender Events'!CM$2)*'Medal values'!$B$3
+ COUNTIFS('Official Medal Table'!$F:$F,'Each Gender Events'!$A9,'Official Medal Table'!$C:$C,'Each Gender Events'!CM$1,'Official Medal Table'!$E:$E,"Mixed")*'Medal values'!$B$1/2
+ COUNTIFS('Official Medal Table'!$G:$G,'Each Gender Events'!$A9,'Official Medal Table'!$C:$C,'Each Gender Events'!CM$1,'Official Medal Table'!$E:$E,"Mixed")*'Medal values'!$B$2/2
+ COUNTIFS('Official Medal Table'!$H:$H,'Each Gender Events'!$A9,'Official Medal Table'!$C:$C,'Each Gender Events'!CM$1,'Official Medal Table'!$E:$E,"Mixed")*'Medal values'!$B$3/2
+ COUNTIFS('Official Medal Table'!$I:$I,'Each Gender Events'!$A9,'Official Medal Table'!$C:$C,'Each Gender Events'!CM$1,'Official Medal Table'!$E:$E,"Mixed")*'Medal values'!$B$3/2</f>
        <v>0</v>
      </c>
      <c r="CN9">
        <f>COUNTIFS('Official Medal Table'!$F:$F,'Each Gender Events'!$A9,'Official Medal Table'!$C:$C,'Each Gender Events'!CN$1,'Official Medal Table'!$E:$E,'Each Gender Events'!CN$2)*'Medal values'!$B$1
+ COUNTIFS('Official Medal Table'!$G:$G,'Each Gender Events'!$A9,'Official Medal Table'!$C:$C,'Each Gender Events'!CN$1,'Official Medal Table'!$E:$E,'Each Gender Events'!CN$2)*'Medal values'!$B$2
+ COUNTIFS('Official Medal Table'!$H:$H,'Each Gender Events'!$A9,'Official Medal Table'!$C:$C,'Each Gender Events'!CN$1,'Official Medal Table'!$E:$E,'Each Gender Events'!CN$2)*'Medal values'!$B$3
+ COUNTIFS('Official Medal Table'!$I:$I,'Each Gender Events'!$A9,'Official Medal Table'!$C:$C,'Each Gender Events'!CN$1,'Official Medal Table'!$E:$E,'Each Gender Events'!CN$2)*'Medal values'!$B$3
+ COUNTIFS('Official Medal Table'!$F:$F,'Each Gender Events'!$A9,'Official Medal Table'!$C:$C,'Each Gender Events'!CN$1,'Official Medal Table'!$E:$E,"Mixed")*'Medal values'!$B$1/2
+ COUNTIFS('Official Medal Table'!$G:$G,'Each Gender Events'!$A9,'Official Medal Table'!$C:$C,'Each Gender Events'!CN$1,'Official Medal Table'!$E:$E,"Mixed")*'Medal values'!$B$2/2
+ COUNTIFS('Official Medal Table'!$H:$H,'Each Gender Events'!$A9,'Official Medal Table'!$C:$C,'Each Gender Events'!CN$1,'Official Medal Table'!$E:$E,"Mixed")*'Medal values'!$B$3/2
+ COUNTIFS('Official Medal Table'!$I:$I,'Each Gender Events'!$A9,'Official Medal Table'!$C:$C,'Each Gender Events'!CN$1,'Official Medal Table'!$E:$E,"Mixed")*'Medal values'!$B$3/2</f>
        <v>0</v>
      </c>
      <c r="CO9">
        <f>COUNTIFS('Official Medal Table'!$F:$F,'Each Gender Events'!$A9,'Official Medal Table'!$C:$C,'Each Gender Events'!CO$1,'Official Medal Table'!$E:$E,'Each Gender Events'!CO$2)*'Medal values'!$B$1
+ COUNTIFS('Official Medal Table'!$G:$G,'Each Gender Events'!$A9,'Official Medal Table'!$C:$C,'Each Gender Events'!CO$1,'Official Medal Table'!$E:$E,'Each Gender Events'!CO$2)*'Medal values'!$B$2
+ COUNTIFS('Official Medal Table'!$H:$H,'Each Gender Events'!$A9,'Official Medal Table'!$C:$C,'Each Gender Events'!CO$1,'Official Medal Table'!$E:$E,'Each Gender Events'!CO$2)*'Medal values'!$B$3
+ COUNTIFS('Official Medal Table'!$I:$I,'Each Gender Events'!$A9,'Official Medal Table'!$C:$C,'Each Gender Events'!CO$1,'Official Medal Table'!$E:$E,'Each Gender Events'!CO$2)*'Medal values'!$B$3
+ COUNTIFS('Official Medal Table'!$F:$F,'Each Gender Events'!$A9,'Official Medal Table'!$C:$C,'Each Gender Events'!CO$1,'Official Medal Table'!$E:$E,"Mixed")*'Medal values'!$B$1/2
+ COUNTIFS('Official Medal Table'!$G:$G,'Each Gender Events'!$A9,'Official Medal Table'!$C:$C,'Each Gender Events'!CO$1,'Official Medal Table'!$E:$E,"Mixed")*'Medal values'!$B$2/2
+ COUNTIFS('Official Medal Table'!$H:$H,'Each Gender Events'!$A9,'Official Medal Table'!$C:$C,'Each Gender Events'!CO$1,'Official Medal Table'!$E:$E,"Mixed")*'Medal values'!$B$3/2
+ COUNTIFS('Official Medal Table'!$I:$I,'Each Gender Events'!$A9,'Official Medal Table'!$C:$C,'Each Gender Events'!CO$1,'Official Medal Table'!$E:$E,"Mixed")*'Medal values'!$B$3/2</f>
        <v>0</v>
      </c>
      <c r="CP9">
        <f>COUNTIFS('Official Medal Table'!$F:$F,'Each Gender Events'!$A9,'Official Medal Table'!$C:$C,'Each Gender Events'!CP$1,'Official Medal Table'!$E:$E,'Each Gender Events'!CP$2)*'Medal values'!$B$1
+ COUNTIFS('Official Medal Table'!$G:$G,'Each Gender Events'!$A9,'Official Medal Table'!$C:$C,'Each Gender Events'!CP$1,'Official Medal Table'!$E:$E,'Each Gender Events'!CP$2)*'Medal values'!$B$2
+ COUNTIFS('Official Medal Table'!$H:$H,'Each Gender Events'!$A9,'Official Medal Table'!$C:$C,'Each Gender Events'!CP$1,'Official Medal Table'!$E:$E,'Each Gender Events'!CP$2)*'Medal values'!$B$3
+ COUNTIFS('Official Medal Table'!$I:$I,'Each Gender Events'!$A9,'Official Medal Table'!$C:$C,'Each Gender Events'!CP$1,'Official Medal Table'!$E:$E,'Each Gender Events'!CP$2)*'Medal values'!$B$3
+ COUNTIFS('Official Medal Table'!$F:$F,'Each Gender Events'!$A9,'Official Medal Table'!$C:$C,'Each Gender Events'!CP$1,'Official Medal Table'!$E:$E,"Mixed")*'Medal values'!$B$1/2
+ COUNTIFS('Official Medal Table'!$G:$G,'Each Gender Events'!$A9,'Official Medal Table'!$C:$C,'Each Gender Events'!CP$1,'Official Medal Table'!$E:$E,"Mixed")*'Medal values'!$B$2/2
+ COUNTIFS('Official Medal Table'!$H:$H,'Each Gender Events'!$A9,'Official Medal Table'!$C:$C,'Each Gender Events'!CP$1,'Official Medal Table'!$E:$E,"Mixed")*'Medal values'!$B$3/2
+ COUNTIFS('Official Medal Table'!$I:$I,'Each Gender Events'!$A9,'Official Medal Table'!$C:$C,'Each Gender Events'!CP$1,'Official Medal Table'!$E:$E,"Mixed")*'Medal values'!$B$3/2</f>
        <v>0</v>
      </c>
      <c r="CQ9">
        <f>COUNTIFS('Official Medal Table'!$F:$F,'Each Gender Events'!$A9,'Official Medal Table'!$C:$C,'Each Gender Events'!CQ$1,'Official Medal Table'!$E:$E,'Each Gender Events'!CQ$2)*'Medal values'!$B$1
+ COUNTIFS('Official Medal Table'!$G:$G,'Each Gender Events'!$A9,'Official Medal Table'!$C:$C,'Each Gender Events'!CQ$1,'Official Medal Table'!$E:$E,'Each Gender Events'!CQ$2)*'Medal values'!$B$2
+ COUNTIFS('Official Medal Table'!$H:$H,'Each Gender Events'!$A9,'Official Medal Table'!$C:$C,'Each Gender Events'!CQ$1,'Official Medal Table'!$E:$E,'Each Gender Events'!CQ$2)*'Medal values'!$B$3
+ COUNTIFS('Official Medal Table'!$I:$I,'Each Gender Events'!$A9,'Official Medal Table'!$C:$C,'Each Gender Events'!CQ$1,'Official Medal Table'!$E:$E,'Each Gender Events'!CQ$2)*'Medal values'!$B$3
+ COUNTIFS('Official Medal Table'!$F:$F,'Each Gender Events'!$A9,'Official Medal Table'!$C:$C,'Each Gender Events'!CQ$1,'Official Medal Table'!$E:$E,"Mixed")*'Medal values'!$B$1/2
+ COUNTIFS('Official Medal Table'!$G:$G,'Each Gender Events'!$A9,'Official Medal Table'!$C:$C,'Each Gender Events'!CQ$1,'Official Medal Table'!$E:$E,"Mixed")*'Medal values'!$B$2/2
+ COUNTIFS('Official Medal Table'!$H:$H,'Each Gender Events'!$A9,'Official Medal Table'!$C:$C,'Each Gender Events'!CQ$1,'Official Medal Table'!$E:$E,"Mixed")*'Medal values'!$B$3/2
+ COUNTIFS('Official Medal Table'!$I:$I,'Each Gender Events'!$A9,'Official Medal Table'!$C:$C,'Each Gender Events'!CQ$1,'Official Medal Table'!$E:$E,"Mixed")*'Medal values'!$B$3/2</f>
        <v>0</v>
      </c>
      <c r="CR9">
        <f>COUNTIFS('Official Medal Table'!$F:$F,'Each Gender Events'!$A9,'Official Medal Table'!$C:$C,'Each Gender Events'!CR$1,'Official Medal Table'!$E:$E,'Each Gender Events'!CR$2)*'Medal values'!$B$1
+ COUNTIFS('Official Medal Table'!$G:$G,'Each Gender Events'!$A9,'Official Medal Table'!$C:$C,'Each Gender Events'!CR$1,'Official Medal Table'!$E:$E,'Each Gender Events'!CR$2)*'Medal values'!$B$2
+ COUNTIFS('Official Medal Table'!$H:$H,'Each Gender Events'!$A9,'Official Medal Table'!$C:$C,'Each Gender Events'!CR$1,'Official Medal Table'!$E:$E,'Each Gender Events'!CR$2)*'Medal values'!$B$3
+ COUNTIFS('Official Medal Table'!$I:$I,'Each Gender Events'!$A9,'Official Medal Table'!$C:$C,'Each Gender Events'!CR$1,'Official Medal Table'!$E:$E,'Each Gender Events'!CR$2)*'Medal values'!$B$3
+ COUNTIFS('Official Medal Table'!$F:$F,'Each Gender Events'!$A9,'Official Medal Table'!$C:$C,'Each Gender Events'!CR$1,'Official Medal Table'!$E:$E,"Mixed")*'Medal values'!$B$1/2
+ COUNTIFS('Official Medal Table'!$G:$G,'Each Gender Events'!$A9,'Official Medal Table'!$C:$C,'Each Gender Events'!CR$1,'Official Medal Table'!$E:$E,"Mixed")*'Medal values'!$B$2/2
+ COUNTIFS('Official Medal Table'!$H:$H,'Each Gender Events'!$A9,'Official Medal Table'!$C:$C,'Each Gender Events'!CR$1,'Official Medal Table'!$E:$E,"Mixed")*'Medal values'!$B$3/2
+ COUNTIFS('Official Medal Table'!$I:$I,'Each Gender Events'!$A9,'Official Medal Table'!$C:$C,'Each Gender Events'!CR$1,'Official Medal Table'!$E:$E,"Mixed")*'Medal values'!$B$3/2</f>
        <v>0</v>
      </c>
      <c r="CS9">
        <f>COUNTIFS('Official Medal Table'!$F:$F,'Each Gender Events'!$A9,'Official Medal Table'!$C:$C,'Each Gender Events'!CS$1,'Official Medal Table'!$E:$E,'Each Gender Events'!CS$2)*'Medal values'!$B$1
+ COUNTIFS('Official Medal Table'!$G:$G,'Each Gender Events'!$A9,'Official Medal Table'!$C:$C,'Each Gender Events'!CS$1,'Official Medal Table'!$E:$E,'Each Gender Events'!CS$2)*'Medal values'!$B$2
+ COUNTIFS('Official Medal Table'!$H:$H,'Each Gender Events'!$A9,'Official Medal Table'!$C:$C,'Each Gender Events'!CS$1,'Official Medal Table'!$E:$E,'Each Gender Events'!CS$2)*'Medal values'!$B$3
+ COUNTIFS('Official Medal Table'!$I:$I,'Each Gender Events'!$A9,'Official Medal Table'!$C:$C,'Each Gender Events'!CS$1,'Official Medal Table'!$E:$E,'Each Gender Events'!CS$2)*'Medal values'!$B$3
+ COUNTIFS('Official Medal Table'!$F:$F,'Each Gender Events'!$A9,'Official Medal Table'!$C:$C,'Each Gender Events'!CS$1,'Official Medal Table'!$E:$E,"Mixed")*'Medal values'!$B$1/2
+ COUNTIFS('Official Medal Table'!$G:$G,'Each Gender Events'!$A9,'Official Medal Table'!$C:$C,'Each Gender Events'!CS$1,'Official Medal Table'!$E:$E,"Mixed")*'Medal values'!$B$2/2
+ COUNTIFS('Official Medal Table'!$H:$H,'Each Gender Events'!$A9,'Official Medal Table'!$C:$C,'Each Gender Events'!CS$1,'Official Medal Table'!$E:$E,"Mixed")*'Medal values'!$B$3/2
+ COUNTIFS('Official Medal Table'!$I:$I,'Each Gender Events'!$A9,'Official Medal Table'!$C:$C,'Each Gender Events'!CS$1,'Official Medal Table'!$E:$E,"Mixed")*'Medal values'!$B$3/2</f>
        <v>0</v>
      </c>
      <c r="CT9">
        <f>COUNTIFS('Official Medal Table'!$F:$F,'Each Gender Events'!$A9,'Official Medal Table'!$C:$C,'Each Gender Events'!CT$1,'Official Medal Table'!$E:$E,'Each Gender Events'!CT$2)*'Medal values'!$B$1
+ COUNTIFS('Official Medal Table'!$G:$G,'Each Gender Events'!$A9,'Official Medal Table'!$C:$C,'Each Gender Events'!CT$1,'Official Medal Table'!$E:$E,'Each Gender Events'!CT$2)*'Medal values'!$B$2
+ COUNTIFS('Official Medal Table'!$H:$H,'Each Gender Events'!$A9,'Official Medal Table'!$C:$C,'Each Gender Events'!CT$1,'Official Medal Table'!$E:$E,'Each Gender Events'!CT$2)*'Medal values'!$B$3
+ COUNTIFS('Official Medal Table'!$I:$I,'Each Gender Events'!$A9,'Official Medal Table'!$C:$C,'Each Gender Events'!CT$1,'Official Medal Table'!$E:$E,'Each Gender Events'!CT$2)*'Medal values'!$B$3
+ COUNTIFS('Official Medal Table'!$F:$F,'Each Gender Events'!$A9,'Official Medal Table'!$C:$C,'Each Gender Events'!CT$1,'Official Medal Table'!$E:$E,"Mixed")*'Medal values'!$B$1/2
+ COUNTIFS('Official Medal Table'!$G:$G,'Each Gender Events'!$A9,'Official Medal Table'!$C:$C,'Each Gender Events'!CT$1,'Official Medal Table'!$E:$E,"Mixed")*'Medal values'!$B$2/2
+ COUNTIFS('Official Medal Table'!$H:$H,'Each Gender Events'!$A9,'Official Medal Table'!$C:$C,'Each Gender Events'!CT$1,'Official Medal Table'!$E:$E,"Mixed")*'Medal values'!$B$3/2
+ COUNTIFS('Official Medal Table'!$I:$I,'Each Gender Events'!$A9,'Official Medal Table'!$C:$C,'Each Gender Events'!CT$1,'Official Medal Table'!$E:$E,"Mixed")*'Medal values'!$B$3/2</f>
        <v>0</v>
      </c>
    </row>
    <row r="10" spans="1:98" x14ac:dyDescent="0.3">
      <c r="A10" t="str">
        <f>Countries!A8</f>
        <v>ESP</v>
      </c>
      <c r="B10">
        <f>COUNTIFS('Official Medal Table'!$F:$F,'Each Gender Events'!$A10,'Official Medal Table'!$C:$C,'Each Gender Events'!B$1,'Official Medal Table'!$E:$E,'Each Gender Events'!B$2)*'Medal values'!$B$1
+ COUNTIFS('Official Medal Table'!$G:$G,'Each Gender Events'!$A10,'Official Medal Table'!$C:$C,'Each Gender Events'!B$1,'Official Medal Table'!$E:$E,'Each Gender Events'!B$2)*'Medal values'!$B$2
+ COUNTIFS('Official Medal Table'!$H:$H,'Each Gender Events'!$A10,'Official Medal Table'!$C:$C,'Each Gender Events'!B$1,'Official Medal Table'!$E:$E,'Each Gender Events'!B$2)*'Medal values'!$B$3
+ COUNTIFS('Official Medal Table'!$I:$I,'Each Gender Events'!$A10,'Official Medal Table'!$C:$C,'Each Gender Events'!B$1,'Official Medal Table'!$E:$E,'Each Gender Events'!B$2)*'Medal values'!$B$3
+ COUNTIFS('Official Medal Table'!$F:$F,'Each Gender Events'!$A10,'Official Medal Table'!$C:$C,'Each Gender Events'!B$1,'Official Medal Table'!$E:$E,"Mixed")*'Medal values'!$B$1/2
+ COUNTIFS('Official Medal Table'!$G:$G,'Each Gender Events'!$A10,'Official Medal Table'!$C:$C,'Each Gender Events'!B$1,'Official Medal Table'!$E:$E,"Mixed")*'Medal values'!$B$2/2
+ COUNTIFS('Official Medal Table'!$H:$H,'Each Gender Events'!$A10,'Official Medal Table'!$C:$C,'Each Gender Events'!B$1,'Official Medal Table'!$E:$E,"Mixed")*'Medal values'!$B$3/2
+ COUNTIFS('Official Medal Table'!$I:$I,'Each Gender Events'!$A10,'Official Medal Table'!$C:$C,'Each Gender Events'!B$1,'Official Medal Table'!$E:$E,"Mixed")*'Medal values'!$B$3/2</f>
        <v>0</v>
      </c>
      <c r="C10">
        <f>COUNTIFS('Official Medal Table'!$F:$F,'Each Gender Events'!$A10,'Official Medal Table'!$C:$C,'Each Gender Events'!C$1,'Official Medal Table'!$E:$E,'Each Gender Events'!C$2)*'Medal values'!$B$1
+ COUNTIFS('Official Medal Table'!$G:$G,'Each Gender Events'!$A10,'Official Medal Table'!$C:$C,'Each Gender Events'!C$1,'Official Medal Table'!$E:$E,'Each Gender Events'!C$2)*'Medal values'!$B$2
+ COUNTIFS('Official Medal Table'!$H:$H,'Each Gender Events'!$A10,'Official Medal Table'!$C:$C,'Each Gender Events'!C$1,'Official Medal Table'!$E:$E,'Each Gender Events'!C$2)*'Medal values'!$B$3
+ COUNTIFS('Official Medal Table'!$I:$I,'Each Gender Events'!$A10,'Official Medal Table'!$C:$C,'Each Gender Events'!C$1,'Official Medal Table'!$E:$E,'Each Gender Events'!C$2)*'Medal values'!$B$3
+ COUNTIFS('Official Medal Table'!$F:$F,'Each Gender Events'!$A10,'Official Medal Table'!$C:$C,'Each Gender Events'!C$1,'Official Medal Table'!$E:$E,"Mixed")*'Medal values'!$B$1/2
+ COUNTIFS('Official Medal Table'!$G:$G,'Each Gender Events'!$A10,'Official Medal Table'!$C:$C,'Each Gender Events'!C$1,'Official Medal Table'!$E:$E,"Mixed")*'Medal values'!$B$2/2
+ COUNTIFS('Official Medal Table'!$H:$H,'Each Gender Events'!$A10,'Official Medal Table'!$C:$C,'Each Gender Events'!C$1,'Official Medal Table'!$E:$E,"Mixed")*'Medal values'!$B$3/2
+ COUNTIFS('Official Medal Table'!$I:$I,'Each Gender Events'!$A10,'Official Medal Table'!$C:$C,'Each Gender Events'!C$1,'Official Medal Table'!$E:$E,"Mixed")*'Medal values'!$B$3/2</f>
        <v>2.0000010000000001</v>
      </c>
      <c r="D10">
        <f>COUNTIFS('Official Medal Table'!$F:$F,'Each Gender Events'!$A10,'Official Medal Table'!$C:$C,'Each Gender Events'!D$1,'Official Medal Table'!$E:$E,'Each Gender Events'!D$2)*'Medal values'!$B$1
+ COUNTIFS('Official Medal Table'!$G:$G,'Each Gender Events'!$A10,'Official Medal Table'!$C:$C,'Each Gender Events'!D$1,'Official Medal Table'!$E:$E,'Each Gender Events'!D$2)*'Medal values'!$B$2
+ COUNTIFS('Official Medal Table'!$H:$H,'Each Gender Events'!$A10,'Official Medal Table'!$C:$C,'Each Gender Events'!D$1,'Official Medal Table'!$E:$E,'Each Gender Events'!D$2)*'Medal values'!$B$3
+ COUNTIFS('Official Medal Table'!$I:$I,'Each Gender Events'!$A10,'Official Medal Table'!$C:$C,'Each Gender Events'!D$1,'Official Medal Table'!$E:$E,'Each Gender Events'!D$2)*'Medal values'!$B$3
+ COUNTIFS('Official Medal Table'!$F:$F,'Each Gender Events'!$A10,'Official Medal Table'!$C:$C,'Each Gender Events'!D$1,'Official Medal Table'!$E:$E,"Mixed")*'Medal values'!$B$1/2
+ COUNTIFS('Official Medal Table'!$G:$G,'Each Gender Events'!$A10,'Official Medal Table'!$C:$C,'Each Gender Events'!D$1,'Official Medal Table'!$E:$E,"Mixed")*'Medal values'!$B$2/2
+ COUNTIFS('Official Medal Table'!$H:$H,'Each Gender Events'!$A10,'Official Medal Table'!$C:$C,'Each Gender Events'!D$1,'Official Medal Table'!$E:$E,"Mixed")*'Medal values'!$B$3/2
+ COUNTIFS('Official Medal Table'!$I:$I,'Each Gender Events'!$A10,'Official Medal Table'!$C:$C,'Each Gender Events'!D$1,'Official Medal Table'!$E:$E,"Mixed")*'Medal values'!$B$3/2</f>
        <v>0</v>
      </c>
      <c r="E10">
        <f>COUNTIFS('Official Medal Table'!$F:$F,'Each Gender Events'!$A10,'Official Medal Table'!$C:$C,'Each Gender Events'!E$1,'Official Medal Table'!$E:$E,'Each Gender Events'!E$2)*'Medal values'!$B$1
+ COUNTIFS('Official Medal Table'!$G:$G,'Each Gender Events'!$A10,'Official Medal Table'!$C:$C,'Each Gender Events'!E$1,'Official Medal Table'!$E:$E,'Each Gender Events'!E$2)*'Medal values'!$B$2
+ COUNTIFS('Official Medal Table'!$H:$H,'Each Gender Events'!$A10,'Official Medal Table'!$C:$C,'Each Gender Events'!E$1,'Official Medal Table'!$E:$E,'Each Gender Events'!E$2)*'Medal values'!$B$3
+ COUNTIFS('Official Medal Table'!$I:$I,'Each Gender Events'!$A10,'Official Medal Table'!$C:$C,'Each Gender Events'!E$1,'Official Medal Table'!$E:$E,'Each Gender Events'!E$2)*'Medal values'!$B$3
+ COUNTIFS('Official Medal Table'!$F:$F,'Each Gender Events'!$A10,'Official Medal Table'!$C:$C,'Each Gender Events'!E$1,'Official Medal Table'!$E:$E,"Mixed")*'Medal values'!$B$1/2
+ COUNTIFS('Official Medal Table'!$G:$G,'Each Gender Events'!$A10,'Official Medal Table'!$C:$C,'Each Gender Events'!E$1,'Official Medal Table'!$E:$E,"Mixed")*'Medal values'!$B$2/2
+ COUNTIFS('Official Medal Table'!$H:$H,'Each Gender Events'!$A10,'Official Medal Table'!$C:$C,'Each Gender Events'!E$1,'Official Medal Table'!$E:$E,"Mixed")*'Medal values'!$B$3/2
+ COUNTIFS('Official Medal Table'!$I:$I,'Each Gender Events'!$A10,'Official Medal Table'!$C:$C,'Each Gender Events'!E$1,'Official Medal Table'!$E:$E,"Mixed")*'Medal values'!$B$3/2</f>
        <v>0</v>
      </c>
      <c r="F10">
        <f>COUNTIFS('Official Medal Table'!$F:$F,'Each Gender Events'!$A10,'Official Medal Table'!$C:$C,'Each Gender Events'!F$1,'Official Medal Table'!$E:$E,'Each Gender Events'!F$2)*'Medal values'!$B$1
+ COUNTIFS('Official Medal Table'!$G:$G,'Each Gender Events'!$A10,'Official Medal Table'!$C:$C,'Each Gender Events'!F$1,'Official Medal Table'!$E:$E,'Each Gender Events'!F$2)*'Medal values'!$B$2
+ COUNTIFS('Official Medal Table'!$H:$H,'Each Gender Events'!$A10,'Official Medal Table'!$C:$C,'Each Gender Events'!F$1,'Official Medal Table'!$E:$E,'Each Gender Events'!F$2)*'Medal values'!$B$3
+ COUNTIFS('Official Medal Table'!$I:$I,'Each Gender Events'!$A10,'Official Medal Table'!$C:$C,'Each Gender Events'!F$1,'Official Medal Table'!$E:$E,'Each Gender Events'!F$2)*'Medal values'!$B$3
+ COUNTIFS('Official Medal Table'!$F:$F,'Each Gender Events'!$A10,'Official Medal Table'!$C:$C,'Each Gender Events'!F$1,'Official Medal Table'!$E:$E,"Mixed")*'Medal values'!$B$1/2
+ COUNTIFS('Official Medal Table'!$G:$G,'Each Gender Events'!$A10,'Official Medal Table'!$C:$C,'Each Gender Events'!F$1,'Official Medal Table'!$E:$E,"Mixed")*'Medal values'!$B$2/2
+ COUNTIFS('Official Medal Table'!$H:$H,'Each Gender Events'!$A10,'Official Medal Table'!$C:$C,'Each Gender Events'!F$1,'Official Medal Table'!$E:$E,"Mixed")*'Medal values'!$B$3/2
+ COUNTIFS('Official Medal Table'!$I:$I,'Each Gender Events'!$A10,'Official Medal Table'!$C:$C,'Each Gender Events'!F$1,'Official Medal Table'!$E:$E,"Mixed")*'Medal values'!$B$3/2</f>
        <v>0</v>
      </c>
      <c r="G10">
        <f>COUNTIFS('Official Medal Table'!$F:$F,'Each Gender Events'!$A10,'Official Medal Table'!$C:$C,'Each Gender Events'!G$1,'Official Medal Table'!$E:$E,'Each Gender Events'!G$2)*'Medal values'!$B$1
+ COUNTIFS('Official Medal Table'!$G:$G,'Each Gender Events'!$A10,'Official Medal Table'!$C:$C,'Each Gender Events'!G$1,'Official Medal Table'!$E:$E,'Each Gender Events'!G$2)*'Medal values'!$B$2
+ COUNTIFS('Official Medal Table'!$H:$H,'Each Gender Events'!$A10,'Official Medal Table'!$C:$C,'Each Gender Events'!G$1,'Official Medal Table'!$E:$E,'Each Gender Events'!G$2)*'Medal values'!$B$3
+ COUNTIFS('Official Medal Table'!$I:$I,'Each Gender Events'!$A10,'Official Medal Table'!$C:$C,'Each Gender Events'!G$1,'Official Medal Table'!$E:$E,'Each Gender Events'!G$2)*'Medal values'!$B$3
+ COUNTIFS('Official Medal Table'!$F:$F,'Each Gender Events'!$A10,'Official Medal Table'!$C:$C,'Each Gender Events'!G$1,'Official Medal Table'!$E:$E,"Mixed")*'Medal values'!$B$1/2
+ COUNTIFS('Official Medal Table'!$G:$G,'Each Gender Events'!$A10,'Official Medal Table'!$C:$C,'Each Gender Events'!G$1,'Official Medal Table'!$E:$E,"Mixed")*'Medal values'!$B$2/2
+ COUNTIFS('Official Medal Table'!$H:$H,'Each Gender Events'!$A10,'Official Medal Table'!$C:$C,'Each Gender Events'!G$1,'Official Medal Table'!$E:$E,"Mixed")*'Medal values'!$B$3/2
+ COUNTIFS('Official Medal Table'!$I:$I,'Each Gender Events'!$A10,'Official Medal Table'!$C:$C,'Each Gender Events'!G$1,'Official Medal Table'!$E:$E,"Mixed")*'Medal values'!$B$3/2</f>
        <v>0</v>
      </c>
      <c r="H10">
        <f>COUNTIFS('Official Medal Table'!$F:$F,'Each Gender Events'!$A10,'Official Medal Table'!$C:$C,'Each Gender Events'!H$1,'Official Medal Table'!$E:$E,'Each Gender Events'!H$2)*'Medal values'!$B$1
+ COUNTIFS('Official Medal Table'!$G:$G,'Each Gender Events'!$A10,'Official Medal Table'!$C:$C,'Each Gender Events'!H$1,'Official Medal Table'!$E:$E,'Each Gender Events'!H$2)*'Medal values'!$B$2
+ COUNTIFS('Official Medal Table'!$H:$H,'Each Gender Events'!$A10,'Official Medal Table'!$C:$C,'Each Gender Events'!H$1,'Official Medal Table'!$E:$E,'Each Gender Events'!H$2)*'Medal values'!$B$3
+ COUNTIFS('Official Medal Table'!$I:$I,'Each Gender Events'!$A10,'Official Medal Table'!$C:$C,'Each Gender Events'!H$1,'Official Medal Table'!$E:$E,'Each Gender Events'!H$2)*'Medal values'!$B$3
+ COUNTIFS('Official Medal Table'!$F:$F,'Each Gender Events'!$A10,'Official Medal Table'!$C:$C,'Each Gender Events'!H$1,'Official Medal Table'!$E:$E,"Mixed")*'Medal values'!$B$1/2
+ COUNTIFS('Official Medal Table'!$G:$G,'Each Gender Events'!$A10,'Official Medal Table'!$C:$C,'Each Gender Events'!H$1,'Official Medal Table'!$E:$E,"Mixed")*'Medal values'!$B$2/2
+ COUNTIFS('Official Medal Table'!$H:$H,'Each Gender Events'!$A10,'Official Medal Table'!$C:$C,'Each Gender Events'!H$1,'Official Medal Table'!$E:$E,"Mixed")*'Medal values'!$B$3/2
+ COUNTIFS('Official Medal Table'!$I:$I,'Each Gender Events'!$A10,'Official Medal Table'!$C:$C,'Each Gender Events'!H$1,'Official Medal Table'!$E:$E,"Mixed")*'Medal values'!$B$3/2</f>
        <v>0</v>
      </c>
      <c r="I10">
        <f>COUNTIFS('Official Medal Table'!$F:$F,'Each Gender Events'!$A10,'Official Medal Table'!$C:$C,'Each Gender Events'!I$1,'Official Medal Table'!$E:$E,'Each Gender Events'!I$2)*'Medal values'!$B$1
+ COUNTIFS('Official Medal Table'!$G:$G,'Each Gender Events'!$A10,'Official Medal Table'!$C:$C,'Each Gender Events'!I$1,'Official Medal Table'!$E:$E,'Each Gender Events'!I$2)*'Medal values'!$B$2
+ COUNTIFS('Official Medal Table'!$H:$H,'Each Gender Events'!$A10,'Official Medal Table'!$C:$C,'Each Gender Events'!I$1,'Official Medal Table'!$E:$E,'Each Gender Events'!I$2)*'Medal values'!$B$3
+ COUNTIFS('Official Medal Table'!$I:$I,'Each Gender Events'!$A10,'Official Medal Table'!$C:$C,'Each Gender Events'!I$1,'Official Medal Table'!$E:$E,'Each Gender Events'!I$2)*'Medal values'!$B$3
+ COUNTIFS('Official Medal Table'!$F:$F,'Each Gender Events'!$A10,'Official Medal Table'!$C:$C,'Each Gender Events'!I$1,'Official Medal Table'!$E:$E,"Mixed")*'Medal values'!$B$1/2
+ COUNTIFS('Official Medal Table'!$G:$G,'Each Gender Events'!$A10,'Official Medal Table'!$C:$C,'Each Gender Events'!I$1,'Official Medal Table'!$E:$E,"Mixed")*'Medal values'!$B$2/2
+ COUNTIFS('Official Medal Table'!$H:$H,'Each Gender Events'!$A10,'Official Medal Table'!$C:$C,'Each Gender Events'!I$1,'Official Medal Table'!$E:$E,"Mixed")*'Medal values'!$B$3/2
+ COUNTIFS('Official Medal Table'!$I:$I,'Each Gender Events'!$A10,'Official Medal Table'!$C:$C,'Each Gender Events'!I$1,'Official Medal Table'!$E:$E,"Mixed")*'Medal values'!$B$3/2</f>
        <v>1</v>
      </c>
      <c r="J10">
        <f>COUNTIFS('Official Medal Table'!$F:$F,'Each Gender Events'!$A10,'Official Medal Table'!$C:$C,'Each Gender Events'!J$1,'Official Medal Table'!$E:$E,'Each Gender Events'!J$2)*'Medal values'!$B$1
+ COUNTIFS('Official Medal Table'!$G:$G,'Each Gender Events'!$A10,'Official Medal Table'!$C:$C,'Each Gender Events'!J$1,'Official Medal Table'!$E:$E,'Each Gender Events'!J$2)*'Medal values'!$B$2
+ COUNTIFS('Official Medal Table'!$H:$H,'Each Gender Events'!$A10,'Official Medal Table'!$C:$C,'Each Gender Events'!J$1,'Official Medal Table'!$E:$E,'Each Gender Events'!J$2)*'Medal values'!$B$3
+ COUNTIFS('Official Medal Table'!$I:$I,'Each Gender Events'!$A10,'Official Medal Table'!$C:$C,'Each Gender Events'!J$1,'Official Medal Table'!$E:$E,'Each Gender Events'!J$2)*'Medal values'!$B$3
+ COUNTIFS('Official Medal Table'!$F:$F,'Each Gender Events'!$A10,'Official Medal Table'!$C:$C,'Each Gender Events'!J$1,'Official Medal Table'!$E:$E,"Mixed")*'Medal values'!$B$1/2
+ COUNTIFS('Official Medal Table'!$G:$G,'Each Gender Events'!$A10,'Official Medal Table'!$C:$C,'Each Gender Events'!J$1,'Official Medal Table'!$E:$E,"Mixed")*'Medal values'!$B$2/2
+ COUNTIFS('Official Medal Table'!$H:$H,'Each Gender Events'!$A10,'Official Medal Table'!$C:$C,'Each Gender Events'!J$1,'Official Medal Table'!$E:$E,"Mixed")*'Medal values'!$B$3/2
+ COUNTIFS('Official Medal Table'!$I:$I,'Each Gender Events'!$A10,'Official Medal Table'!$C:$C,'Each Gender Events'!J$1,'Official Medal Table'!$E:$E,"Mixed")*'Medal values'!$B$3/2</f>
        <v>5.5014999999999992</v>
      </c>
      <c r="K10">
        <f>COUNTIFS('Official Medal Table'!$F:$F,'Each Gender Events'!$A10,'Official Medal Table'!$C:$C,'Each Gender Events'!K$1,'Official Medal Table'!$E:$E,'Each Gender Events'!K$2)*'Medal values'!$B$1
+ COUNTIFS('Official Medal Table'!$G:$G,'Each Gender Events'!$A10,'Official Medal Table'!$C:$C,'Each Gender Events'!K$1,'Official Medal Table'!$E:$E,'Each Gender Events'!K$2)*'Medal values'!$B$2
+ COUNTIFS('Official Medal Table'!$H:$H,'Each Gender Events'!$A10,'Official Medal Table'!$C:$C,'Each Gender Events'!K$1,'Official Medal Table'!$E:$E,'Each Gender Events'!K$2)*'Medal values'!$B$3
+ COUNTIFS('Official Medal Table'!$I:$I,'Each Gender Events'!$A10,'Official Medal Table'!$C:$C,'Each Gender Events'!K$1,'Official Medal Table'!$E:$E,'Each Gender Events'!K$2)*'Medal values'!$B$3
+ COUNTIFS('Official Medal Table'!$F:$F,'Each Gender Events'!$A10,'Official Medal Table'!$C:$C,'Each Gender Events'!K$1,'Official Medal Table'!$E:$E,"Mixed")*'Medal values'!$B$1/2
+ COUNTIFS('Official Medal Table'!$G:$G,'Each Gender Events'!$A10,'Official Medal Table'!$C:$C,'Each Gender Events'!K$1,'Official Medal Table'!$E:$E,"Mixed")*'Medal values'!$B$2/2
+ COUNTIFS('Official Medal Table'!$H:$H,'Each Gender Events'!$A10,'Official Medal Table'!$C:$C,'Each Gender Events'!K$1,'Official Medal Table'!$E:$E,"Mixed")*'Medal values'!$B$3/2
+ COUNTIFS('Official Medal Table'!$I:$I,'Each Gender Events'!$A10,'Official Medal Table'!$C:$C,'Each Gender Events'!K$1,'Official Medal Table'!$E:$E,"Mixed")*'Medal values'!$B$3/2</f>
        <v>3.5005009999999999</v>
      </c>
      <c r="L10">
        <f>COUNTIFS('Official Medal Table'!$F:$F,'Each Gender Events'!$A10,'Official Medal Table'!$C:$C,'Each Gender Events'!L$1,'Official Medal Table'!$E:$E,'Each Gender Events'!L$2)*'Medal values'!$B$1
+ COUNTIFS('Official Medal Table'!$G:$G,'Each Gender Events'!$A10,'Official Medal Table'!$C:$C,'Each Gender Events'!L$1,'Official Medal Table'!$E:$E,'Each Gender Events'!L$2)*'Medal values'!$B$2
+ COUNTIFS('Official Medal Table'!$H:$H,'Each Gender Events'!$A10,'Official Medal Table'!$C:$C,'Each Gender Events'!L$1,'Official Medal Table'!$E:$E,'Each Gender Events'!L$2)*'Medal values'!$B$3
+ COUNTIFS('Official Medal Table'!$I:$I,'Each Gender Events'!$A10,'Official Medal Table'!$C:$C,'Each Gender Events'!L$1,'Official Medal Table'!$E:$E,'Each Gender Events'!L$2)*'Medal values'!$B$3
+ COUNTIFS('Official Medal Table'!$F:$F,'Each Gender Events'!$A10,'Official Medal Table'!$C:$C,'Each Gender Events'!L$1,'Official Medal Table'!$E:$E,"Mixed")*'Medal values'!$B$1/2
+ COUNTIFS('Official Medal Table'!$G:$G,'Each Gender Events'!$A10,'Official Medal Table'!$C:$C,'Each Gender Events'!L$1,'Official Medal Table'!$E:$E,"Mixed")*'Medal values'!$B$2/2
+ COUNTIFS('Official Medal Table'!$H:$H,'Each Gender Events'!$A10,'Official Medal Table'!$C:$C,'Each Gender Events'!L$1,'Official Medal Table'!$E:$E,"Mixed")*'Medal values'!$B$3/2
+ COUNTIFS('Official Medal Table'!$I:$I,'Each Gender Events'!$A10,'Official Medal Table'!$C:$C,'Each Gender Events'!L$1,'Official Medal Table'!$E:$E,"Mixed")*'Medal values'!$B$3/2</f>
        <v>4.5015000000000001</v>
      </c>
      <c r="M10">
        <f>COUNTIFS('Official Medal Table'!$F:$F,'Each Gender Events'!$A10,'Official Medal Table'!$C:$C,'Each Gender Events'!M$1,'Official Medal Table'!$E:$E,'Each Gender Events'!M$2)*'Medal values'!$B$1
+ COUNTIFS('Official Medal Table'!$G:$G,'Each Gender Events'!$A10,'Official Medal Table'!$C:$C,'Each Gender Events'!M$1,'Official Medal Table'!$E:$E,'Each Gender Events'!M$2)*'Medal values'!$B$2
+ COUNTIFS('Official Medal Table'!$H:$H,'Each Gender Events'!$A10,'Official Medal Table'!$C:$C,'Each Gender Events'!M$1,'Official Medal Table'!$E:$E,'Each Gender Events'!M$2)*'Medal values'!$B$3
+ COUNTIFS('Official Medal Table'!$I:$I,'Each Gender Events'!$A10,'Official Medal Table'!$C:$C,'Each Gender Events'!M$1,'Official Medal Table'!$E:$E,'Each Gender Events'!M$2)*'Medal values'!$B$3
+ COUNTIFS('Official Medal Table'!$F:$F,'Each Gender Events'!$A10,'Official Medal Table'!$C:$C,'Each Gender Events'!M$1,'Official Medal Table'!$E:$E,"Mixed")*'Medal values'!$B$1/2
+ COUNTIFS('Official Medal Table'!$G:$G,'Each Gender Events'!$A10,'Official Medal Table'!$C:$C,'Each Gender Events'!M$1,'Official Medal Table'!$E:$E,"Mixed")*'Medal values'!$B$2/2
+ COUNTIFS('Official Medal Table'!$H:$H,'Each Gender Events'!$A10,'Official Medal Table'!$C:$C,'Each Gender Events'!M$1,'Official Medal Table'!$E:$E,"Mixed")*'Medal values'!$B$3/2
+ COUNTIFS('Official Medal Table'!$I:$I,'Each Gender Events'!$A10,'Official Medal Table'!$C:$C,'Each Gender Events'!M$1,'Official Medal Table'!$E:$E,"Mixed")*'Medal values'!$B$3/2</f>
        <v>0</v>
      </c>
      <c r="N10">
        <f>COUNTIFS('Official Medal Table'!$F:$F,'Each Gender Events'!$A10,'Official Medal Table'!$C:$C,'Each Gender Events'!N$1,'Official Medal Table'!$E:$E,'Each Gender Events'!N$2)*'Medal values'!$B$1
+ COUNTIFS('Official Medal Table'!$G:$G,'Each Gender Events'!$A10,'Official Medal Table'!$C:$C,'Each Gender Events'!N$1,'Official Medal Table'!$E:$E,'Each Gender Events'!N$2)*'Medal values'!$B$2
+ COUNTIFS('Official Medal Table'!$H:$H,'Each Gender Events'!$A10,'Official Medal Table'!$C:$C,'Each Gender Events'!N$1,'Official Medal Table'!$E:$E,'Each Gender Events'!N$2)*'Medal values'!$B$3
+ COUNTIFS('Official Medal Table'!$I:$I,'Each Gender Events'!$A10,'Official Medal Table'!$C:$C,'Each Gender Events'!N$1,'Official Medal Table'!$E:$E,'Each Gender Events'!N$2)*'Medal values'!$B$3
+ COUNTIFS('Official Medal Table'!$F:$F,'Each Gender Events'!$A10,'Official Medal Table'!$C:$C,'Each Gender Events'!N$1,'Official Medal Table'!$E:$E,"Mixed")*'Medal values'!$B$1/2
+ COUNTIFS('Official Medal Table'!$G:$G,'Each Gender Events'!$A10,'Official Medal Table'!$C:$C,'Each Gender Events'!N$1,'Official Medal Table'!$E:$E,"Mixed")*'Medal values'!$B$2/2
+ COUNTIFS('Official Medal Table'!$H:$H,'Each Gender Events'!$A10,'Official Medal Table'!$C:$C,'Each Gender Events'!N$1,'Official Medal Table'!$E:$E,"Mixed")*'Medal values'!$B$3/2
+ COUNTIFS('Official Medal Table'!$I:$I,'Each Gender Events'!$A10,'Official Medal Table'!$C:$C,'Each Gender Events'!N$1,'Official Medal Table'!$E:$E,"Mixed")*'Medal values'!$B$3/2</f>
        <v>0</v>
      </c>
      <c r="O10">
        <f>COUNTIFS('Official Medal Table'!$F:$F,'Each Gender Events'!$A10,'Official Medal Table'!$C:$C,'Each Gender Events'!O$1,'Official Medal Table'!$E:$E,'Each Gender Events'!O$2)*'Medal values'!$B$1
+ COUNTIFS('Official Medal Table'!$G:$G,'Each Gender Events'!$A10,'Official Medal Table'!$C:$C,'Each Gender Events'!O$1,'Official Medal Table'!$E:$E,'Each Gender Events'!O$2)*'Medal values'!$B$2
+ COUNTIFS('Official Medal Table'!$H:$H,'Each Gender Events'!$A10,'Official Medal Table'!$C:$C,'Each Gender Events'!O$1,'Official Medal Table'!$E:$E,'Each Gender Events'!O$2)*'Medal values'!$B$3
+ COUNTIFS('Official Medal Table'!$I:$I,'Each Gender Events'!$A10,'Official Medal Table'!$C:$C,'Each Gender Events'!O$1,'Official Medal Table'!$E:$E,'Each Gender Events'!O$2)*'Medal values'!$B$3
+ COUNTIFS('Official Medal Table'!$F:$F,'Each Gender Events'!$A10,'Official Medal Table'!$C:$C,'Each Gender Events'!O$1,'Official Medal Table'!$E:$E,"Mixed")*'Medal values'!$B$1/2
+ COUNTIFS('Official Medal Table'!$G:$G,'Each Gender Events'!$A10,'Official Medal Table'!$C:$C,'Each Gender Events'!O$1,'Official Medal Table'!$E:$E,"Mixed")*'Medal values'!$B$2/2
+ COUNTIFS('Official Medal Table'!$H:$H,'Each Gender Events'!$A10,'Official Medal Table'!$C:$C,'Each Gender Events'!O$1,'Official Medal Table'!$E:$E,"Mixed")*'Medal values'!$B$3/2
+ COUNTIFS('Official Medal Table'!$I:$I,'Each Gender Events'!$A10,'Official Medal Table'!$C:$C,'Each Gender Events'!O$1,'Official Medal Table'!$E:$E,"Mixed")*'Medal values'!$B$3/2</f>
        <v>0</v>
      </c>
      <c r="P10">
        <f>COUNTIFS('Official Medal Table'!$F:$F,'Each Gender Events'!$A10,'Official Medal Table'!$C:$C,'Each Gender Events'!P$1,'Official Medal Table'!$E:$E,'Each Gender Events'!P$2)*'Medal values'!$B$1
+ COUNTIFS('Official Medal Table'!$G:$G,'Each Gender Events'!$A10,'Official Medal Table'!$C:$C,'Each Gender Events'!P$1,'Official Medal Table'!$E:$E,'Each Gender Events'!P$2)*'Medal values'!$B$2
+ COUNTIFS('Official Medal Table'!$H:$H,'Each Gender Events'!$A10,'Official Medal Table'!$C:$C,'Each Gender Events'!P$1,'Official Medal Table'!$E:$E,'Each Gender Events'!P$2)*'Medal values'!$B$3
+ COUNTIFS('Official Medal Table'!$I:$I,'Each Gender Events'!$A10,'Official Medal Table'!$C:$C,'Each Gender Events'!P$1,'Official Medal Table'!$E:$E,'Each Gender Events'!P$2)*'Medal values'!$B$3
+ COUNTIFS('Official Medal Table'!$F:$F,'Each Gender Events'!$A10,'Official Medal Table'!$C:$C,'Each Gender Events'!P$1,'Official Medal Table'!$E:$E,"Mixed")*'Medal values'!$B$1/2
+ COUNTIFS('Official Medal Table'!$G:$G,'Each Gender Events'!$A10,'Official Medal Table'!$C:$C,'Each Gender Events'!P$1,'Official Medal Table'!$E:$E,"Mixed")*'Medal values'!$B$2/2
+ COUNTIFS('Official Medal Table'!$H:$H,'Each Gender Events'!$A10,'Official Medal Table'!$C:$C,'Each Gender Events'!P$1,'Official Medal Table'!$E:$E,"Mixed")*'Medal values'!$B$3/2
+ COUNTIFS('Official Medal Table'!$I:$I,'Each Gender Events'!$A10,'Official Medal Table'!$C:$C,'Each Gender Events'!P$1,'Official Medal Table'!$E:$E,"Mixed")*'Medal values'!$B$3/2</f>
        <v>0</v>
      </c>
      <c r="Q10">
        <f>COUNTIFS('Official Medal Table'!$F:$F,'Each Gender Events'!$A10,'Official Medal Table'!$C:$C,'Each Gender Events'!Q$1,'Official Medal Table'!$E:$E,'Each Gender Events'!Q$2)*'Medal values'!$B$1
+ COUNTIFS('Official Medal Table'!$G:$G,'Each Gender Events'!$A10,'Official Medal Table'!$C:$C,'Each Gender Events'!Q$1,'Official Medal Table'!$E:$E,'Each Gender Events'!Q$2)*'Medal values'!$B$2
+ COUNTIFS('Official Medal Table'!$H:$H,'Each Gender Events'!$A10,'Official Medal Table'!$C:$C,'Each Gender Events'!Q$1,'Official Medal Table'!$E:$E,'Each Gender Events'!Q$2)*'Medal values'!$B$3
+ COUNTIFS('Official Medal Table'!$I:$I,'Each Gender Events'!$A10,'Official Medal Table'!$C:$C,'Each Gender Events'!Q$1,'Official Medal Table'!$E:$E,'Each Gender Events'!Q$2)*'Medal values'!$B$3
+ COUNTIFS('Official Medal Table'!$F:$F,'Each Gender Events'!$A10,'Official Medal Table'!$C:$C,'Each Gender Events'!Q$1,'Official Medal Table'!$E:$E,"Mixed")*'Medal values'!$B$1/2
+ COUNTIFS('Official Medal Table'!$G:$G,'Each Gender Events'!$A10,'Official Medal Table'!$C:$C,'Each Gender Events'!Q$1,'Official Medal Table'!$E:$E,"Mixed")*'Medal values'!$B$2/2
+ COUNTIFS('Official Medal Table'!$H:$H,'Each Gender Events'!$A10,'Official Medal Table'!$C:$C,'Each Gender Events'!Q$1,'Official Medal Table'!$E:$E,"Mixed")*'Medal values'!$B$3/2
+ COUNTIFS('Official Medal Table'!$I:$I,'Each Gender Events'!$A10,'Official Medal Table'!$C:$C,'Each Gender Events'!Q$1,'Official Medal Table'!$E:$E,"Mixed")*'Medal values'!$B$3/2</f>
        <v>0</v>
      </c>
      <c r="R10">
        <f>COUNTIFS('Official Medal Table'!$F:$F,'Each Gender Events'!$A10,'Official Medal Table'!$C:$C,'Each Gender Events'!R$1,'Official Medal Table'!$E:$E,'Each Gender Events'!R$2)*'Medal values'!$B$1
+ COUNTIFS('Official Medal Table'!$G:$G,'Each Gender Events'!$A10,'Official Medal Table'!$C:$C,'Each Gender Events'!R$1,'Official Medal Table'!$E:$E,'Each Gender Events'!R$2)*'Medal values'!$B$2
+ COUNTIFS('Official Medal Table'!$H:$H,'Each Gender Events'!$A10,'Official Medal Table'!$C:$C,'Each Gender Events'!R$1,'Official Medal Table'!$E:$E,'Each Gender Events'!R$2)*'Medal values'!$B$3
+ COUNTIFS('Official Medal Table'!$I:$I,'Each Gender Events'!$A10,'Official Medal Table'!$C:$C,'Each Gender Events'!R$1,'Official Medal Table'!$E:$E,'Each Gender Events'!R$2)*'Medal values'!$B$3
+ COUNTIFS('Official Medal Table'!$F:$F,'Each Gender Events'!$A10,'Official Medal Table'!$C:$C,'Each Gender Events'!R$1,'Official Medal Table'!$E:$E,"Mixed")*'Medal values'!$B$1/2
+ COUNTIFS('Official Medal Table'!$G:$G,'Each Gender Events'!$A10,'Official Medal Table'!$C:$C,'Each Gender Events'!R$1,'Official Medal Table'!$E:$E,"Mixed")*'Medal values'!$B$2/2
+ COUNTIFS('Official Medal Table'!$H:$H,'Each Gender Events'!$A10,'Official Medal Table'!$C:$C,'Each Gender Events'!R$1,'Official Medal Table'!$E:$E,"Mixed")*'Medal values'!$B$3/2
+ COUNTIFS('Official Medal Table'!$I:$I,'Each Gender Events'!$A10,'Official Medal Table'!$C:$C,'Each Gender Events'!R$1,'Official Medal Table'!$E:$E,"Mixed")*'Medal values'!$B$3/2</f>
        <v>0</v>
      </c>
      <c r="S10">
        <f>COUNTIFS('Official Medal Table'!$F:$F,'Each Gender Events'!$A10,'Official Medal Table'!$C:$C,'Each Gender Events'!S$1,'Official Medal Table'!$E:$E,'Each Gender Events'!S$2)*'Medal values'!$B$1
+ COUNTIFS('Official Medal Table'!$G:$G,'Each Gender Events'!$A10,'Official Medal Table'!$C:$C,'Each Gender Events'!S$1,'Official Medal Table'!$E:$E,'Each Gender Events'!S$2)*'Medal values'!$B$2
+ COUNTIFS('Official Medal Table'!$H:$H,'Each Gender Events'!$A10,'Official Medal Table'!$C:$C,'Each Gender Events'!S$1,'Official Medal Table'!$E:$E,'Each Gender Events'!S$2)*'Medal values'!$B$3
+ COUNTIFS('Official Medal Table'!$I:$I,'Each Gender Events'!$A10,'Official Medal Table'!$C:$C,'Each Gender Events'!S$1,'Official Medal Table'!$E:$E,'Each Gender Events'!S$2)*'Medal values'!$B$3
+ COUNTIFS('Official Medal Table'!$F:$F,'Each Gender Events'!$A10,'Official Medal Table'!$C:$C,'Each Gender Events'!S$1,'Official Medal Table'!$E:$E,"Mixed")*'Medal values'!$B$1/2
+ COUNTIFS('Official Medal Table'!$G:$G,'Each Gender Events'!$A10,'Official Medal Table'!$C:$C,'Each Gender Events'!S$1,'Official Medal Table'!$E:$E,"Mixed")*'Medal values'!$B$2/2
+ COUNTIFS('Official Medal Table'!$H:$H,'Each Gender Events'!$A10,'Official Medal Table'!$C:$C,'Each Gender Events'!S$1,'Official Medal Table'!$E:$E,"Mixed")*'Medal values'!$B$3/2
+ COUNTIFS('Official Medal Table'!$I:$I,'Each Gender Events'!$A10,'Official Medal Table'!$C:$C,'Each Gender Events'!S$1,'Official Medal Table'!$E:$E,"Mixed")*'Medal values'!$B$3/2</f>
        <v>0</v>
      </c>
      <c r="T10">
        <f>COUNTIFS('Official Medal Table'!$F:$F,'Each Gender Events'!$A10,'Official Medal Table'!$C:$C,'Each Gender Events'!T$1,'Official Medal Table'!$E:$E,'Each Gender Events'!T$2)*'Medal values'!$B$1
+ COUNTIFS('Official Medal Table'!$G:$G,'Each Gender Events'!$A10,'Official Medal Table'!$C:$C,'Each Gender Events'!T$1,'Official Medal Table'!$E:$E,'Each Gender Events'!T$2)*'Medal values'!$B$2
+ COUNTIFS('Official Medal Table'!$H:$H,'Each Gender Events'!$A10,'Official Medal Table'!$C:$C,'Each Gender Events'!T$1,'Official Medal Table'!$E:$E,'Each Gender Events'!T$2)*'Medal values'!$B$3
+ COUNTIFS('Official Medal Table'!$I:$I,'Each Gender Events'!$A10,'Official Medal Table'!$C:$C,'Each Gender Events'!T$1,'Official Medal Table'!$E:$E,'Each Gender Events'!T$2)*'Medal values'!$B$3
+ COUNTIFS('Official Medal Table'!$F:$F,'Each Gender Events'!$A10,'Official Medal Table'!$C:$C,'Each Gender Events'!T$1,'Official Medal Table'!$E:$E,"Mixed")*'Medal values'!$B$1/2
+ COUNTIFS('Official Medal Table'!$G:$G,'Each Gender Events'!$A10,'Official Medal Table'!$C:$C,'Each Gender Events'!T$1,'Official Medal Table'!$E:$E,"Mixed")*'Medal values'!$B$2/2
+ COUNTIFS('Official Medal Table'!$H:$H,'Each Gender Events'!$A10,'Official Medal Table'!$C:$C,'Each Gender Events'!T$1,'Official Medal Table'!$E:$E,"Mixed")*'Medal values'!$B$3/2
+ COUNTIFS('Official Medal Table'!$I:$I,'Each Gender Events'!$A10,'Official Medal Table'!$C:$C,'Each Gender Events'!T$1,'Official Medal Table'!$E:$E,"Mixed")*'Medal values'!$B$3/2</f>
        <v>0</v>
      </c>
      <c r="U10">
        <f>COUNTIFS('Official Medal Table'!$F:$F,'Each Gender Events'!$A10,'Official Medal Table'!$C:$C,'Each Gender Events'!U$1,'Official Medal Table'!$E:$E,'Each Gender Events'!U$2)*'Medal values'!$B$1
+ COUNTIFS('Official Medal Table'!$G:$G,'Each Gender Events'!$A10,'Official Medal Table'!$C:$C,'Each Gender Events'!U$1,'Official Medal Table'!$E:$E,'Each Gender Events'!U$2)*'Medal values'!$B$2
+ COUNTIFS('Official Medal Table'!$H:$H,'Each Gender Events'!$A10,'Official Medal Table'!$C:$C,'Each Gender Events'!U$1,'Official Medal Table'!$E:$E,'Each Gender Events'!U$2)*'Medal values'!$B$3
+ COUNTIFS('Official Medal Table'!$I:$I,'Each Gender Events'!$A10,'Official Medal Table'!$C:$C,'Each Gender Events'!U$1,'Official Medal Table'!$E:$E,'Each Gender Events'!U$2)*'Medal values'!$B$3
+ COUNTIFS('Official Medal Table'!$F:$F,'Each Gender Events'!$A10,'Official Medal Table'!$C:$C,'Each Gender Events'!U$1,'Official Medal Table'!$E:$E,"Mixed")*'Medal values'!$B$1/2
+ COUNTIFS('Official Medal Table'!$G:$G,'Each Gender Events'!$A10,'Official Medal Table'!$C:$C,'Each Gender Events'!U$1,'Official Medal Table'!$E:$E,"Mixed")*'Medal values'!$B$2/2
+ COUNTIFS('Official Medal Table'!$H:$H,'Each Gender Events'!$A10,'Official Medal Table'!$C:$C,'Each Gender Events'!U$1,'Official Medal Table'!$E:$E,"Mixed")*'Medal values'!$B$3/2
+ COUNTIFS('Official Medal Table'!$I:$I,'Each Gender Events'!$A10,'Official Medal Table'!$C:$C,'Each Gender Events'!U$1,'Official Medal Table'!$E:$E,"Mixed")*'Medal values'!$B$3/2</f>
        <v>3.0000010000000001</v>
      </c>
      <c r="V10">
        <f>COUNTIFS('Official Medal Table'!$F:$F,'Each Gender Events'!$A10,'Official Medal Table'!$C:$C,'Each Gender Events'!V$1,'Official Medal Table'!$E:$E,'Each Gender Events'!V$2)*'Medal values'!$B$1
+ COUNTIFS('Official Medal Table'!$G:$G,'Each Gender Events'!$A10,'Official Medal Table'!$C:$C,'Each Gender Events'!V$1,'Official Medal Table'!$E:$E,'Each Gender Events'!V$2)*'Medal values'!$B$2
+ COUNTIFS('Official Medal Table'!$H:$H,'Each Gender Events'!$A10,'Official Medal Table'!$C:$C,'Each Gender Events'!V$1,'Official Medal Table'!$E:$E,'Each Gender Events'!V$2)*'Medal values'!$B$3
+ COUNTIFS('Official Medal Table'!$I:$I,'Each Gender Events'!$A10,'Official Medal Table'!$C:$C,'Each Gender Events'!V$1,'Official Medal Table'!$E:$E,'Each Gender Events'!V$2)*'Medal values'!$B$3
+ COUNTIFS('Official Medal Table'!$F:$F,'Each Gender Events'!$A10,'Official Medal Table'!$C:$C,'Each Gender Events'!V$1,'Official Medal Table'!$E:$E,"Mixed")*'Medal values'!$B$1/2
+ COUNTIFS('Official Medal Table'!$G:$G,'Each Gender Events'!$A10,'Official Medal Table'!$C:$C,'Each Gender Events'!V$1,'Official Medal Table'!$E:$E,"Mixed")*'Medal values'!$B$2/2
+ COUNTIFS('Official Medal Table'!$H:$H,'Each Gender Events'!$A10,'Official Medal Table'!$C:$C,'Each Gender Events'!V$1,'Official Medal Table'!$E:$E,"Mixed")*'Medal values'!$B$3/2
+ COUNTIFS('Official Medal Table'!$I:$I,'Each Gender Events'!$A10,'Official Medal Table'!$C:$C,'Each Gender Events'!V$1,'Official Medal Table'!$E:$E,"Mixed")*'Medal values'!$B$3/2</f>
        <v>0</v>
      </c>
      <c r="W10">
        <f>COUNTIFS('Official Medal Table'!$F:$F,'Each Gender Events'!$A10,'Official Medal Table'!$C:$C,'Each Gender Events'!W$1,'Official Medal Table'!$E:$E,'Each Gender Events'!W$2)*'Medal values'!$B$1
+ COUNTIFS('Official Medal Table'!$G:$G,'Each Gender Events'!$A10,'Official Medal Table'!$C:$C,'Each Gender Events'!W$1,'Official Medal Table'!$E:$E,'Each Gender Events'!W$2)*'Medal values'!$B$2
+ COUNTIFS('Official Medal Table'!$H:$H,'Each Gender Events'!$A10,'Official Medal Table'!$C:$C,'Each Gender Events'!W$1,'Official Medal Table'!$E:$E,'Each Gender Events'!W$2)*'Medal values'!$B$3
+ COUNTIFS('Official Medal Table'!$I:$I,'Each Gender Events'!$A10,'Official Medal Table'!$C:$C,'Each Gender Events'!W$1,'Official Medal Table'!$E:$E,'Each Gender Events'!W$2)*'Medal values'!$B$3
+ COUNTIFS('Official Medal Table'!$F:$F,'Each Gender Events'!$A10,'Official Medal Table'!$C:$C,'Each Gender Events'!W$1,'Official Medal Table'!$E:$E,"Mixed")*'Medal values'!$B$1/2
+ COUNTIFS('Official Medal Table'!$G:$G,'Each Gender Events'!$A10,'Official Medal Table'!$C:$C,'Each Gender Events'!W$1,'Official Medal Table'!$E:$E,"Mixed")*'Medal values'!$B$2/2
+ COUNTIFS('Official Medal Table'!$H:$H,'Each Gender Events'!$A10,'Official Medal Table'!$C:$C,'Each Gender Events'!W$1,'Official Medal Table'!$E:$E,"Mixed")*'Medal values'!$B$3/2
+ COUNTIFS('Official Medal Table'!$I:$I,'Each Gender Events'!$A10,'Official Medal Table'!$C:$C,'Each Gender Events'!W$1,'Official Medal Table'!$E:$E,"Mixed")*'Medal values'!$B$3/2</f>
        <v>0</v>
      </c>
      <c r="X10">
        <f>COUNTIFS('Official Medal Table'!$F:$F,'Each Gender Events'!$A10,'Official Medal Table'!$C:$C,'Each Gender Events'!X$1,'Official Medal Table'!$E:$E,'Each Gender Events'!X$2)*'Medal values'!$B$1
+ COUNTIFS('Official Medal Table'!$G:$G,'Each Gender Events'!$A10,'Official Medal Table'!$C:$C,'Each Gender Events'!X$1,'Official Medal Table'!$E:$E,'Each Gender Events'!X$2)*'Medal values'!$B$2
+ COUNTIFS('Official Medal Table'!$H:$H,'Each Gender Events'!$A10,'Official Medal Table'!$C:$C,'Each Gender Events'!X$1,'Official Medal Table'!$E:$E,'Each Gender Events'!X$2)*'Medal values'!$B$3
+ COUNTIFS('Official Medal Table'!$I:$I,'Each Gender Events'!$A10,'Official Medal Table'!$C:$C,'Each Gender Events'!X$1,'Official Medal Table'!$E:$E,'Each Gender Events'!X$2)*'Medal values'!$B$3
+ COUNTIFS('Official Medal Table'!$F:$F,'Each Gender Events'!$A10,'Official Medal Table'!$C:$C,'Each Gender Events'!X$1,'Official Medal Table'!$E:$E,"Mixed")*'Medal values'!$B$1/2
+ COUNTIFS('Official Medal Table'!$G:$G,'Each Gender Events'!$A10,'Official Medal Table'!$C:$C,'Each Gender Events'!X$1,'Official Medal Table'!$E:$E,"Mixed")*'Medal values'!$B$2/2
+ COUNTIFS('Official Medal Table'!$H:$H,'Each Gender Events'!$A10,'Official Medal Table'!$C:$C,'Each Gender Events'!X$1,'Official Medal Table'!$E:$E,"Mixed")*'Medal values'!$B$3/2
+ COUNTIFS('Official Medal Table'!$I:$I,'Each Gender Events'!$A10,'Official Medal Table'!$C:$C,'Each Gender Events'!X$1,'Official Medal Table'!$E:$E,"Mixed")*'Medal values'!$B$3/2</f>
        <v>0</v>
      </c>
      <c r="Y10">
        <f>COUNTIFS('Official Medal Table'!$F:$F,'Each Gender Events'!$A10,'Official Medal Table'!$C:$C,'Each Gender Events'!Y$1,'Official Medal Table'!$E:$E,'Each Gender Events'!Y$2)*'Medal values'!$B$1
+ COUNTIFS('Official Medal Table'!$G:$G,'Each Gender Events'!$A10,'Official Medal Table'!$C:$C,'Each Gender Events'!Y$1,'Official Medal Table'!$E:$E,'Each Gender Events'!Y$2)*'Medal values'!$B$2
+ COUNTIFS('Official Medal Table'!$H:$H,'Each Gender Events'!$A10,'Official Medal Table'!$C:$C,'Each Gender Events'!Y$1,'Official Medal Table'!$E:$E,'Each Gender Events'!Y$2)*'Medal values'!$B$3
+ COUNTIFS('Official Medal Table'!$I:$I,'Each Gender Events'!$A10,'Official Medal Table'!$C:$C,'Each Gender Events'!Y$1,'Official Medal Table'!$E:$E,'Each Gender Events'!Y$2)*'Medal values'!$B$3
+ COUNTIFS('Official Medal Table'!$F:$F,'Each Gender Events'!$A10,'Official Medal Table'!$C:$C,'Each Gender Events'!Y$1,'Official Medal Table'!$E:$E,"Mixed")*'Medal values'!$B$1/2
+ COUNTIFS('Official Medal Table'!$G:$G,'Each Gender Events'!$A10,'Official Medal Table'!$C:$C,'Each Gender Events'!Y$1,'Official Medal Table'!$E:$E,"Mixed")*'Medal values'!$B$2/2
+ COUNTIFS('Official Medal Table'!$H:$H,'Each Gender Events'!$A10,'Official Medal Table'!$C:$C,'Each Gender Events'!Y$1,'Official Medal Table'!$E:$E,"Mixed")*'Medal values'!$B$3/2
+ COUNTIFS('Official Medal Table'!$I:$I,'Each Gender Events'!$A10,'Official Medal Table'!$C:$C,'Each Gender Events'!Y$1,'Official Medal Table'!$E:$E,"Mixed")*'Medal values'!$B$3/2</f>
        <v>1</v>
      </c>
      <c r="Z10">
        <f>COUNTIFS('Official Medal Table'!$F:$F,'Each Gender Events'!$A10,'Official Medal Table'!$C:$C,'Each Gender Events'!Z$1,'Official Medal Table'!$E:$E,'Each Gender Events'!Z$2)*'Medal values'!$B$1
+ COUNTIFS('Official Medal Table'!$G:$G,'Each Gender Events'!$A10,'Official Medal Table'!$C:$C,'Each Gender Events'!Z$1,'Official Medal Table'!$E:$E,'Each Gender Events'!Z$2)*'Medal values'!$B$2
+ COUNTIFS('Official Medal Table'!$H:$H,'Each Gender Events'!$A10,'Official Medal Table'!$C:$C,'Each Gender Events'!Z$1,'Official Medal Table'!$E:$E,'Each Gender Events'!Z$2)*'Medal values'!$B$3
+ COUNTIFS('Official Medal Table'!$I:$I,'Each Gender Events'!$A10,'Official Medal Table'!$C:$C,'Each Gender Events'!Z$1,'Official Medal Table'!$E:$E,'Each Gender Events'!Z$2)*'Medal values'!$B$3
+ COUNTIFS('Official Medal Table'!$F:$F,'Each Gender Events'!$A10,'Official Medal Table'!$C:$C,'Each Gender Events'!Z$1,'Official Medal Table'!$E:$E,"Mixed")*'Medal values'!$B$1/2
+ COUNTIFS('Official Medal Table'!$G:$G,'Each Gender Events'!$A10,'Official Medal Table'!$C:$C,'Each Gender Events'!Z$1,'Official Medal Table'!$E:$E,"Mixed")*'Medal values'!$B$2/2
+ COUNTIFS('Official Medal Table'!$H:$H,'Each Gender Events'!$A10,'Official Medal Table'!$C:$C,'Each Gender Events'!Z$1,'Official Medal Table'!$E:$E,"Mixed")*'Medal values'!$B$3/2
+ COUNTIFS('Official Medal Table'!$I:$I,'Each Gender Events'!$A10,'Official Medal Table'!$C:$C,'Each Gender Events'!Z$1,'Official Medal Table'!$E:$E,"Mixed")*'Medal values'!$B$3/2</f>
        <v>2</v>
      </c>
      <c r="AA10">
        <f>COUNTIFS('Official Medal Table'!$F:$F,'Each Gender Events'!$A10,'Official Medal Table'!$C:$C,'Each Gender Events'!AA$1,'Official Medal Table'!$E:$E,'Each Gender Events'!AA$2)*'Medal values'!$B$1
+ COUNTIFS('Official Medal Table'!$G:$G,'Each Gender Events'!$A10,'Official Medal Table'!$C:$C,'Each Gender Events'!AA$1,'Official Medal Table'!$E:$E,'Each Gender Events'!AA$2)*'Medal values'!$B$2
+ COUNTIFS('Official Medal Table'!$H:$H,'Each Gender Events'!$A10,'Official Medal Table'!$C:$C,'Each Gender Events'!AA$1,'Official Medal Table'!$E:$E,'Each Gender Events'!AA$2)*'Medal values'!$B$3
+ COUNTIFS('Official Medal Table'!$I:$I,'Each Gender Events'!$A10,'Official Medal Table'!$C:$C,'Each Gender Events'!AA$1,'Official Medal Table'!$E:$E,'Each Gender Events'!AA$2)*'Medal values'!$B$3
+ COUNTIFS('Official Medal Table'!$F:$F,'Each Gender Events'!$A10,'Official Medal Table'!$C:$C,'Each Gender Events'!AA$1,'Official Medal Table'!$E:$E,"Mixed")*'Medal values'!$B$1/2
+ COUNTIFS('Official Medal Table'!$G:$G,'Each Gender Events'!$A10,'Official Medal Table'!$C:$C,'Each Gender Events'!AA$1,'Official Medal Table'!$E:$E,"Mixed")*'Medal values'!$B$2/2
+ COUNTIFS('Official Medal Table'!$H:$H,'Each Gender Events'!$A10,'Official Medal Table'!$C:$C,'Each Gender Events'!AA$1,'Official Medal Table'!$E:$E,"Mixed")*'Medal values'!$B$3/2
+ COUNTIFS('Official Medal Table'!$I:$I,'Each Gender Events'!$A10,'Official Medal Table'!$C:$C,'Each Gender Events'!AA$1,'Official Medal Table'!$E:$E,"Mixed")*'Medal values'!$B$3/2</f>
        <v>0</v>
      </c>
      <c r="AB10">
        <f>COUNTIFS('Official Medal Table'!$F:$F,'Each Gender Events'!$A10,'Official Medal Table'!$C:$C,'Each Gender Events'!AB$1,'Official Medal Table'!$E:$E,'Each Gender Events'!AB$2)*'Medal values'!$B$1
+ COUNTIFS('Official Medal Table'!$G:$G,'Each Gender Events'!$A10,'Official Medal Table'!$C:$C,'Each Gender Events'!AB$1,'Official Medal Table'!$E:$E,'Each Gender Events'!AB$2)*'Medal values'!$B$2
+ COUNTIFS('Official Medal Table'!$H:$H,'Each Gender Events'!$A10,'Official Medal Table'!$C:$C,'Each Gender Events'!AB$1,'Official Medal Table'!$E:$E,'Each Gender Events'!AB$2)*'Medal values'!$B$3
+ COUNTIFS('Official Medal Table'!$I:$I,'Each Gender Events'!$A10,'Official Medal Table'!$C:$C,'Each Gender Events'!AB$1,'Official Medal Table'!$E:$E,'Each Gender Events'!AB$2)*'Medal values'!$B$3
+ COUNTIFS('Official Medal Table'!$F:$F,'Each Gender Events'!$A10,'Official Medal Table'!$C:$C,'Each Gender Events'!AB$1,'Official Medal Table'!$E:$E,"Mixed")*'Medal values'!$B$1/2
+ COUNTIFS('Official Medal Table'!$G:$G,'Each Gender Events'!$A10,'Official Medal Table'!$C:$C,'Each Gender Events'!AB$1,'Official Medal Table'!$E:$E,"Mixed")*'Medal values'!$B$2/2
+ COUNTIFS('Official Medal Table'!$H:$H,'Each Gender Events'!$A10,'Official Medal Table'!$C:$C,'Each Gender Events'!AB$1,'Official Medal Table'!$E:$E,"Mixed")*'Medal values'!$B$3/2
+ COUNTIFS('Official Medal Table'!$I:$I,'Each Gender Events'!$A10,'Official Medal Table'!$C:$C,'Each Gender Events'!AB$1,'Official Medal Table'!$E:$E,"Mixed")*'Medal values'!$B$3/2</f>
        <v>0</v>
      </c>
      <c r="AC10">
        <f>COUNTIFS('Official Medal Table'!$F:$F,'Each Gender Events'!$A10,'Official Medal Table'!$C:$C,'Each Gender Events'!AC$1,'Official Medal Table'!$E:$E,'Each Gender Events'!AC$2)*'Medal values'!$B$1
+ COUNTIFS('Official Medal Table'!$G:$G,'Each Gender Events'!$A10,'Official Medal Table'!$C:$C,'Each Gender Events'!AC$1,'Official Medal Table'!$E:$E,'Each Gender Events'!AC$2)*'Medal values'!$B$2
+ COUNTIFS('Official Medal Table'!$H:$H,'Each Gender Events'!$A10,'Official Medal Table'!$C:$C,'Each Gender Events'!AC$1,'Official Medal Table'!$E:$E,'Each Gender Events'!AC$2)*'Medal values'!$B$3
+ COUNTIFS('Official Medal Table'!$I:$I,'Each Gender Events'!$A10,'Official Medal Table'!$C:$C,'Each Gender Events'!AC$1,'Official Medal Table'!$E:$E,'Each Gender Events'!AC$2)*'Medal values'!$B$3
+ COUNTIFS('Official Medal Table'!$F:$F,'Each Gender Events'!$A10,'Official Medal Table'!$C:$C,'Each Gender Events'!AC$1,'Official Medal Table'!$E:$E,"Mixed")*'Medal values'!$B$1/2
+ COUNTIFS('Official Medal Table'!$G:$G,'Each Gender Events'!$A10,'Official Medal Table'!$C:$C,'Each Gender Events'!AC$1,'Official Medal Table'!$E:$E,"Mixed")*'Medal values'!$B$2/2
+ COUNTIFS('Official Medal Table'!$H:$H,'Each Gender Events'!$A10,'Official Medal Table'!$C:$C,'Each Gender Events'!AC$1,'Official Medal Table'!$E:$E,"Mixed")*'Medal values'!$B$3/2
+ COUNTIFS('Official Medal Table'!$I:$I,'Each Gender Events'!$A10,'Official Medal Table'!$C:$C,'Each Gender Events'!AC$1,'Official Medal Table'!$E:$E,"Mixed")*'Medal values'!$B$3/2</f>
        <v>0</v>
      </c>
      <c r="AD10">
        <f>COUNTIFS('Official Medal Table'!$F:$F,'Each Gender Events'!$A10,'Official Medal Table'!$C:$C,'Each Gender Events'!AD$1,'Official Medal Table'!$E:$E,'Each Gender Events'!AD$2)*'Medal values'!$B$1
+ COUNTIFS('Official Medal Table'!$G:$G,'Each Gender Events'!$A10,'Official Medal Table'!$C:$C,'Each Gender Events'!AD$1,'Official Medal Table'!$E:$E,'Each Gender Events'!AD$2)*'Medal values'!$B$2
+ COUNTIFS('Official Medal Table'!$H:$H,'Each Gender Events'!$A10,'Official Medal Table'!$C:$C,'Each Gender Events'!AD$1,'Official Medal Table'!$E:$E,'Each Gender Events'!AD$2)*'Medal values'!$B$3
+ COUNTIFS('Official Medal Table'!$I:$I,'Each Gender Events'!$A10,'Official Medal Table'!$C:$C,'Each Gender Events'!AD$1,'Official Medal Table'!$E:$E,'Each Gender Events'!AD$2)*'Medal values'!$B$3
+ COUNTIFS('Official Medal Table'!$F:$F,'Each Gender Events'!$A10,'Official Medal Table'!$C:$C,'Each Gender Events'!AD$1,'Official Medal Table'!$E:$E,"Mixed")*'Medal values'!$B$1/2
+ COUNTIFS('Official Medal Table'!$G:$G,'Each Gender Events'!$A10,'Official Medal Table'!$C:$C,'Each Gender Events'!AD$1,'Official Medal Table'!$E:$E,"Mixed")*'Medal values'!$B$2/2
+ COUNTIFS('Official Medal Table'!$H:$H,'Each Gender Events'!$A10,'Official Medal Table'!$C:$C,'Each Gender Events'!AD$1,'Official Medal Table'!$E:$E,"Mixed")*'Medal values'!$B$3/2
+ COUNTIFS('Official Medal Table'!$I:$I,'Each Gender Events'!$A10,'Official Medal Table'!$C:$C,'Each Gender Events'!AD$1,'Official Medal Table'!$E:$E,"Mixed")*'Medal values'!$B$3/2</f>
        <v>0</v>
      </c>
      <c r="AE10">
        <f>COUNTIFS('Official Medal Table'!$F:$F,'Each Gender Events'!$A10,'Official Medal Table'!$C:$C,'Each Gender Events'!AE$1,'Official Medal Table'!$E:$E,'Each Gender Events'!AE$2)*'Medal values'!$B$1
+ COUNTIFS('Official Medal Table'!$G:$G,'Each Gender Events'!$A10,'Official Medal Table'!$C:$C,'Each Gender Events'!AE$1,'Official Medal Table'!$E:$E,'Each Gender Events'!AE$2)*'Medal values'!$B$2
+ COUNTIFS('Official Medal Table'!$H:$H,'Each Gender Events'!$A10,'Official Medal Table'!$C:$C,'Each Gender Events'!AE$1,'Official Medal Table'!$E:$E,'Each Gender Events'!AE$2)*'Medal values'!$B$3
+ COUNTIFS('Official Medal Table'!$I:$I,'Each Gender Events'!$A10,'Official Medal Table'!$C:$C,'Each Gender Events'!AE$1,'Official Medal Table'!$E:$E,'Each Gender Events'!AE$2)*'Medal values'!$B$3
+ COUNTIFS('Official Medal Table'!$F:$F,'Each Gender Events'!$A10,'Official Medal Table'!$C:$C,'Each Gender Events'!AE$1,'Official Medal Table'!$E:$E,"Mixed")*'Medal values'!$B$1/2
+ COUNTIFS('Official Medal Table'!$G:$G,'Each Gender Events'!$A10,'Official Medal Table'!$C:$C,'Each Gender Events'!AE$1,'Official Medal Table'!$E:$E,"Mixed")*'Medal values'!$B$2/2
+ COUNTIFS('Official Medal Table'!$H:$H,'Each Gender Events'!$A10,'Official Medal Table'!$C:$C,'Each Gender Events'!AE$1,'Official Medal Table'!$E:$E,"Mixed")*'Medal values'!$B$3/2
+ COUNTIFS('Official Medal Table'!$I:$I,'Each Gender Events'!$A10,'Official Medal Table'!$C:$C,'Each Gender Events'!AE$1,'Official Medal Table'!$E:$E,"Mixed")*'Medal values'!$B$3/2</f>
        <v>0</v>
      </c>
      <c r="AF10">
        <f>COUNTIFS('Official Medal Table'!$F:$F,'Each Gender Events'!$A10,'Official Medal Table'!$C:$C,'Each Gender Events'!AF$1,'Official Medal Table'!$E:$E,'Each Gender Events'!AF$2)*'Medal values'!$B$1
+ COUNTIFS('Official Medal Table'!$G:$G,'Each Gender Events'!$A10,'Official Medal Table'!$C:$C,'Each Gender Events'!AF$1,'Official Medal Table'!$E:$E,'Each Gender Events'!AF$2)*'Medal values'!$B$2
+ COUNTIFS('Official Medal Table'!$H:$H,'Each Gender Events'!$A10,'Official Medal Table'!$C:$C,'Each Gender Events'!AF$1,'Official Medal Table'!$E:$E,'Each Gender Events'!AF$2)*'Medal values'!$B$3
+ COUNTIFS('Official Medal Table'!$I:$I,'Each Gender Events'!$A10,'Official Medal Table'!$C:$C,'Each Gender Events'!AF$1,'Official Medal Table'!$E:$E,'Each Gender Events'!AF$2)*'Medal values'!$B$3
+ COUNTIFS('Official Medal Table'!$F:$F,'Each Gender Events'!$A10,'Official Medal Table'!$C:$C,'Each Gender Events'!AF$1,'Official Medal Table'!$E:$E,"Mixed")*'Medal values'!$B$1/2
+ COUNTIFS('Official Medal Table'!$G:$G,'Each Gender Events'!$A10,'Official Medal Table'!$C:$C,'Each Gender Events'!AF$1,'Official Medal Table'!$E:$E,"Mixed")*'Medal values'!$B$2/2
+ COUNTIFS('Official Medal Table'!$H:$H,'Each Gender Events'!$A10,'Official Medal Table'!$C:$C,'Each Gender Events'!AF$1,'Official Medal Table'!$E:$E,"Mixed")*'Medal values'!$B$3/2
+ COUNTIFS('Official Medal Table'!$I:$I,'Each Gender Events'!$A10,'Official Medal Table'!$C:$C,'Each Gender Events'!AF$1,'Official Medal Table'!$E:$E,"Mixed")*'Medal values'!$B$3/2</f>
        <v>0</v>
      </c>
      <c r="AG10">
        <f>COUNTIFS('Official Medal Table'!$F:$F,'Each Gender Events'!$A10,'Official Medal Table'!$C:$C,'Each Gender Events'!AG$1,'Official Medal Table'!$E:$E,'Each Gender Events'!AG$2)*'Medal values'!$B$1
+ COUNTIFS('Official Medal Table'!$G:$G,'Each Gender Events'!$A10,'Official Medal Table'!$C:$C,'Each Gender Events'!AG$1,'Official Medal Table'!$E:$E,'Each Gender Events'!AG$2)*'Medal values'!$B$2
+ COUNTIFS('Official Medal Table'!$H:$H,'Each Gender Events'!$A10,'Official Medal Table'!$C:$C,'Each Gender Events'!AG$1,'Official Medal Table'!$E:$E,'Each Gender Events'!AG$2)*'Medal values'!$B$3
+ COUNTIFS('Official Medal Table'!$I:$I,'Each Gender Events'!$A10,'Official Medal Table'!$C:$C,'Each Gender Events'!AG$1,'Official Medal Table'!$E:$E,'Each Gender Events'!AG$2)*'Medal values'!$B$3
+ COUNTIFS('Official Medal Table'!$F:$F,'Each Gender Events'!$A10,'Official Medal Table'!$C:$C,'Each Gender Events'!AG$1,'Official Medal Table'!$E:$E,"Mixed")*'Medal values'!$B$1/2
+ COUNTIFS('Official Medal Table'!$G:$G,'Each Gender Events'!$A10,'Official Medal Table'!$C:$C,'Each Gender Events'!AG$1,'Official Medal Table'!$E:$E,"Mixed")*'Medal values'!$B$2/2
+ COUNTIFS('Official Medal Table'!$H:$H,'Each Gender Events'!$A10,'Official Medal Table'!$C:$C,'Each Gender Events'!AG$1,'Official Medal Table'!$E:$E,"Mixed")*'Medal values'!$B$3/2
+ COUNTIFS('Official Medal Table'!$I:$I,'Each Gender Events'!$A10,'Official Medal Table'!$C:$C,'Each Gender Events'!AG$1,'Official Medal Table'!$E:$E,"Mixed")*'Medal values'!$B$3/2</f>
        <v>0</v>
      </c>
      <c r="AH10">
        <f>COUNTIFS('Official Medal Table'!$F:$F,'Each Gender Events'!$A10,'Official Medal Table'!$C:$C,'Each Gender Events'!AH$1,'Official Medal Table'!$E:$E,'Each Gender Events'!AH$2)*'Medal values'!$B$1
+ COUNTIFS('Official Medal Table'!$G:$G,'Each Gender Events'!$A10,'Official Medal Table'!$C:$C,'Each Gender Events'!AH$1,'Official Medal Table'!$E:$E,'Each Gender Events'!AH$2)*'Medal values'!$B$2
+ COUNTIFS('Official Medal Table'!$H:$H,'Each Gender Events'!$A10,'Official Medal Table'!$C:$C,'Each Gender Events'!AH$1,'Official Medal Table'!$E:$E,'Each Gender Events'!AH$2)*'Medal values'!$B$3
+ COUNTIFS('Official Medal Table'!$I:$I,'Each Gender Events'!$A10,'Official Medal Table'!$C:$C,'Each Gender Events'!AH$1,'Official Medal Table'!$E:$E,'Each Gender Events'!AH$2)*'Medal values'!$B$3
+ COUNTIFS('Official Medal Table'!$F:$F,'Each Gender Events'!$A10,'Official Medal Table'!$C:$C,'Each Gender Events'!AH$1,'Official Medal Table'!$E:$E,"Mixed")*'Medal values'!$B$1/2
+ COUNTIFS('Official Medal Table'!$G:$G,'Each Gender Events'!$A10,'Official Medal Table'!$C:$C,'Each Gender Events'!AH$1,'Official Medal Table'!$E:$E,"Mixed")*'Medal values'!$B$2/2
+ COUNTIFS('Official Medal Table'!$H:$H,'Each Gender Events'!$A10,'Official Medal Table'!$C:$C,'Each Gender Events'!AH$1,'Official Medal Table'!$E:$E,"Mixed")*'Medal values'!$B$3/2
+ COUNTIFS('Official Medal Table'!$I:$I,'Each Gender Events'!$A10,'Official Medal Table'!$C:$C,'Each Gender Events'!AH$1,'Official Medal Table'!$E:$E,"Mixed")*'Medal values'!$B$3/2</f>
        <v>0</v>
      </c>
      <c r="AI10">
        <f>COUNTIFS('Official Medal Table'!$F:$F,'Each Gender Events'!$A10,'Official Medal Table'!$C:$C,'Each Gender Events'!AI$1,'Official Medal Table'!$E:$E,'Each Gender Events'!AI$2)*'Medal values'!$B$1
+ COUNTIFS('Official Medal Table'!$G:$G,'Each Gender Events'!$A10,'Official Medal Table'!$C:$C,'Each Gender Events'!AI$1,'Official Medal Table'!$E:$E,'Each Gender Events'!AI$2)*'Medal values'!$B$2
+ COUNTIFS('Official Medal Table'!$H:$H,'Each Gender Events'!$A10,'Official Medal Table'!$C:$C,'Each Gender Events'!AI$1,'Official Medal Table'!$E:$E,'Each Gender Events'!AI$2)*'Medal values'!$B$3
+ COUNTIFS('Official Medal Table'!$I:$I,'Each Gender Events'!$A10,'Official Medal Table'!$C:$C,'Each Gender Events'!AI$1,'Official Medal Table'!$E:$E,'Each Gender Events'!AI$2)*'Medal values'!$B$3
+ COUNTIFS('Official Medal Table'!$F:$F,'Each Gender Events'!$A10,'Official Medal Table'!$C:$C,'Each Gender Events'!AI$1,'Official Medal Table'!$E:$E,"Mixed")*'Medal values'!$B$1/2
+ COUNTIFS('Official Medal Table'!$G:$G,'Each Gender Events'!$A10,'Official Medal Table'!$C:$C,'Each Gender Events'!AI$1,'Official Medal Table'!$E:$E,"Mixed")*'Medal values'!$B$2/2
+ COUNTIFS('Official Medal Table'!$H:$H,'Each Gender Events'!$A10,'Official Medal Table'!$C:$C,'Each Gender Events'!AI$1,'Official Medal Table'!$E:$E,"Mixed")*'Medal values'!$B$3/2
+ COUNTIFS('Official Medal Table'!$I:$I,'Each Gender Events'!$A10,'Official Medal Table'!$C:$C,'Each Gender Events'!AI$1,'Official Medal Table'!$E:$E,"Mixed")*'Medal values'!$B$3/2</f>
        <v>0</v>
      </c>
      <c r="AJ10">
        <f>COUNTIFS('Official Medal Table'!$F:$F,'Each Gender Events'!$A10,'Official Medal Table'!$C:$C,'Each Gender Events'!AJ$1,'Official Medal Table'!$E:$E,'Each Gender Events'!AJ$2)*'Medal values'!$B$1
+ COUNTIFS('Official Medal Table'!$G:$G,'Each Gender Events'!$A10,'Official Medal Table'!$C:$C,'Each Gender Events'!AJ$1,'Official Medal Table'!$E:$E,'Each Gender Events'!AJ$2)*'Medal values'!$B$2
+ COUNTIFS('Official Medal Table'!$H:$H,'Each Gender Events'!$A10,'Official Medal Table'!$C:$C,'Each Gender Events'!AJ$1,'Official Medal Table'!$E:$E,'Each Gender Events'!AJ$2)*'Medal values'!$B$3
+ COUNTIFS('Official Medal Table'!$I:$I,'Each Gender Events'!$A10,'Official Medal Table'!$C:$C,'Each Gender Events'!AJ$1,'Official Medal Table'!$E:$E,'Each Gender Events'!AJ$2)*'Medal values'!$B$3
+ COUNTIFS('Official Medal Table'!$F:$F,'Each Gender Events'!$A10,'Official Medal Table'!$C:$C,'Each Gender Events'!AJ$1,'Official Medal Table'!$E:$E,"Mixed")*'Medal values'!$B$1/2
+ COUNTIFS('Official Medal Table'!$G:$G,'Each Gender Events'!$A10,'Official Medal Table'!$C:$C,'Each Gender Events'!AJ$1,'Official Medal Table'!$E:$E,"Mixed")*'Medal values'!$B$2/2
+ COUNTIFS('Official Medal Table'!$H:$H,'Each Gender Events'!$A10,'Official Medal Table'!$C:$C,'Each Gender Events'!AJ$1,'Official Medal Table'!$E:$E,"Mixed")*'Medal values'!$B$3/2
+ COUNTIFS('Official Medal Table'!$I:$I,'Each Gender Events'!$A10,'Official Medal Table'!$C:$C,'Each Gender Events'!AJ$1,'Official Medal Table'!$E:$E,"Mixed")*'Medal values'!$B$3/2</f>
        <v>0</v>
      </c>
      <c r="AK10">
        <f>COUNTIFS('Official Medal Table'!$F:$F,'Each Gender Events'!$A10,'Official Medal Table'!$C:$C,'Each Gender Events'!AK$1,'Official Medal Table'!$E:$E,'Each Gender Events'!AK$2)*'Medal values'!$B$1
+ COUNTIFS('Official Medal Table'!$G:$G,'Each Gender Events'!$A10,'Official Medal Table'!$C:$C,'Each Gender Events'!AK$1,'Official Medal Table'!$E:$E,'Each Gender Events'!AK$2)*'Medal values'!$B$2
+ COUNTIFS('Official Medal Table'!$H:$H,'Each Gender Events'!$A10,'Official Medal Table'!$C:$C,'Each Gender Events'!AK$1,'Official Medal Table'!$E:$E,'Each Gender Events'!AK$2)*'Medal values'!$B$3
+ COUNTIFS('Official Medal Table'!$I:$I,'Each Gender Events'!$A10,'Official Medal Table'!$C:$C,'Each Gender Events'!AK$1,'Official Medal Table'!$E:$E,'Each Gender Events'!AK$2)*'Medal values'!$B$3
+ COUNTIFS('Official Medal Table'!$F:$F,'Each Gender Events'!$A10,'Official Medal Table'!$C:$C,'Each Gender Events'!AK$1,'Official Medal Table'!$E:$E,"Mixed")*'Medal values'!$B$1/2
+ COUNTIFS('Official Medal Table'!$G:$G,'Each Gender Events'!$A10,'Official Medal Table'!$C:$C,'Each Gender Events'!AK$1,'Official Medal Table'!$E:$E,"Mixed")*'Medal values'!$B$2/2
+ COUNTIFS('Official Medal Table'!$H:$H,'Each Gender Events'!$A10,'Official Medal Table'!$C:$C,'Each Gender Events'!AK$1,'Official Medal Table'!$E:$E,"Mixed")*'Medal values'!$B$3/2
+ COUNTIFS('Official Medal Table'!$I:$I,'Each Gender Events'!$A10,'Official Medal Table'!$C:$C,'Each Gender Events'!AK$1,'Official Medal Table'!$E:$E,"Mixed")*'Medal values'!$B$3/2</f>
        <v>0</v>
      </c>
      <c r="AL10">
        <f>COUNTIFS('Official Medal Table'!$F:$F,'Each Gender Events'!$A10,'Official Medal Table'!$C:$C,'Each Gender Events'!AL$1,'Official Medal Table'!$E:$E,'Each Gender Events'!AL$2)*'Medal values'!$B$1
+ COUNTIFS('Official Medal Table'!$G:$G,'Each Gender Events'!$A10,'Official Medal Table'!$C:$C,'Each Gender Events'!AL$1,'Official Medal Table'!$E:$E,'Each Gender Events'!AL$2)*'Medal values'!$B$2
+ COUNTIFS('Official Medal Table'!$H:$H,'Each Gender Events'!$A10,'Official Medal Table'!$C:$C,'Each Gender Events'!AL$1,'Official Medal Table'!$E:$E,'Each Gender Events'!AL$2)*'Medal values'!$B$3
+ COUNTIFS('Official Medal Table'!$I:$I,'Each Gender Events'!$A10,'Official Medal Table'!$C:$C,'Each Gender Events'!AL$1,'Official Medal Table'!$E:$E,'Each Gender Events'!AL$2)*'Medal values'!$B$3
+ COUNTIFS('Official Medal Table'!$F:$F,'Each Gender Events'!$A10,'Official Medal Table'!$C:$C,'Each Gender Events'!AL$1,'Official Medal Table'!$E:$E,"Mixed")*'Medal values'!$B$1/2
+ COUNTIFS('Official Medal Table'!$G:$G,'Each Gender Events'!$A10,'Official Medal Table'!$C:$C,'Each Gender Events'!AL$1,'Official Medal Table'!$E:$E,"Mixed")*'Medal values'!$B$2/2
+ COUNTIFS('Official Medal Table'!$H:$H,'Each Gender Events'!$A10,'Official Medal Table'!$C:$C,'Each Gender Events'!AL$1,'Official Medal Table'!$E:$E,"Mixed")*'Medal values'!$B$3/2
+ COUNTIFS('Official Medal Table'!$I:$I,'Each Gender Events'!$A10,'Official Medal Table'!$C:$C,'Each Gender Events'!AL$1,'Official Medal Table'!$E:$E,"Mixed")*'Medal values'!$B$3/2</f>
        <v>0</v>
      </c>
      <c r="AM10">
        <f>COUNTIFS('Official Medal Table'!$F:$F,'Each Gender Events'!$A10,'Official Medal Table'!$C:$C,'Each Gender Events'!AM$1,'Official Medal Table'!$E:$E,'Each Gender Events'!AM$2)*'Medal values'!$B$1
+ COUNTIFS('Official Medal Table'!$G:$G,'Each Gender Events'!$A10,'Official Medal Table'!$C:$C,'Each Gender Events'!AM$1,'Official Medal Table'!$E:$E,'Each Gender Events'!AM$2)*'Medal values'!$B$2
+ COUNTIFS('Official Medal Table'!$H:$H,'Each Gender Events'!$A10,'Official Medal Table'!$C:$C,'Each Gender Events'!AM$1,'Official Medal Table'!$E:$E,'Each Gender Events'!AM$2)*'Medal values'!$B$3
+ COUNTIFS('Official Medal Table'!$I:$I,'Each Gender Events'!$A10,'Official Medal Table'!$C:$C,'Each Gender Events'!AM$1,'Official Medal Table'!$E:$E,'Each Gender Events'!AM$2)*'Medal values'!$B$3
+ COUNTIFS('Official Medal Table'!$F:$F,'Each Gender Events'!$A10,'Official Medal Table'!$C:$C,'Each Gender Events'!AM$1,'Official Medal Table'!$E:$E,"Mixed")*'Medal values'!$B$1/2
+ COUNTIFS('Official Medal Table'!$G:$G,'Each Gender Events'!$A10,'Official Medal Table'!$C:$C,'Each Gender Events'!AM$1,'Official Medal Table'!$E:$E,"Mixed")*'Medal values'!$B$2/2
+ COUNTIFS('Official Medal Table'!$H:$H,'Each Gender Events'!$A10,'Official Medal Table'!$C:$C,'Each Gender Events'!AM$1,'Official Medal Table'!$E:$E,"Mixed")*'Medal values'!$B$3/2
+ COUNTIFS('Official Medal Table'!$I:$I,'Each Gender Events'!$A10,'Official Medal Table'!$C:$C,'Each Gender Events'!AM$1,'Official Medal Table'!$E:$E,"Mixed")*'Medal values'!$B$3/2</f>
        <v>0</v>
      </c>
      <c r="AN10">
        <f>COUNTIFS('Official Medal Table'!$F:$F,'Each Gender Events'!$A10,'Official Medal Table'!$C:$C,'Each Gender Events'!AN$1,'Official Medal Table'!$E:$E,'Each Gender Events'!AN$2)*'Medal values'!$B$1
+ COUNTIFS('Official Medal Table'!$G:$G,'Each Gender Events'!$A10,'Official Medal Table'!$C:$C,'Each Gender Events'!AN$1,'Official Medal Table'!$E:$E,'Each Gender Events'!AN$2)*'Medal values'!$B$2
+ COUNTIFS('Official Medal Table'!$H:$H,'Each Gender Events'!$A10,'Official Medal Table'!$C:$C,'Each Gender Events'!AN$1,'Official Medal Table'!$E:$E,'Each Gender Events'!AN$2)*'Medal values'!$B$3
+ COUNTIFS('Official Medal Table'!$I:$I,'Each Gender Events'!$A10,'Official Medal Table'!$C:$C,'Each Gender Events'!AN$1,'Official Medal Table'!$E:$E,'Each Gender Events'!AN$2)*'Medal values'!$B$3
+ COUNTIFS('Official Medal Table'!$F:$F,'Each Gender Events'!$A10,'Official Medal Table'!$C:$C,'Each Gender Events'!AN$1,'Official Medal Table'!$E:$E,"Mixed")*'Medal values'!$B$1/2
+ COUNTIFS('Official Medal Table'!$G:$G,'Each Gender Events'!$A10,'Official Medal Table'!$C:$C,'Each Gender Events'!AN$1,'Official Medal Table'!$E:$E,"Mixed")*'Medal values'!$B$2/2
+ COUNTIFS('Official Medal Table'!$H:$H,'Each Gender Events'!$A10,'Official Medal Table'!$C:$C,'Each Gender Events'!AN$1,'Official Medal Table'!$E:$E,"Mixed")*'Medal values'!$B$3/2
+ COUNTIFS('Official Medal Table'!$I:$I,'Each Gender Events'!$A10,'Official Medal Table'!$C:$C,'Each Gender Events'!AN$1,'Official Medal Table'!$E:$E,"Mixed")*'Medal values'!$B$3/2</f>
        <v>0</v>
      </c>
      <c r="AO10">
        <f>COUNTIFS('Official Medal Table'!$F:$F,'Each Gender Events'!$A10,'Official Medal Table'!$C:$C,'Each Gender Events'!AO$1,'Official Medal Table'!$E:$E,'Each Gender Events'!AO$2)*'Medal values'!$B$1
+ COUNTIFS('Official Medal Table'!$G:$G,'Each Gender Events'!$A10,'Official Medal Table'!$C:$C,'Each Gender Events'!AO$1,'Official Medal Table'!$E:$E,'Each Gender Events'!AO$2)*'Medal values'!$B$2
+ COUNTIFS('Official Medal Table'!$H:$H,'Each Gender Events'!$A10,'Official Medal Table'!$C:$C,'Each Gender Events'!AO$1,'Official Medal Table'!$E:$E,'Each Gender Events'!AO$2)*'Medal values'!$B$3
+ COUNTIFS('Official Medal Table'!$I:$I,'Each Gender Events'!$A10,'Official Medal Table'!$C:$C,'Each Gender Events'!AO$1,'Official Medal Table'!$E:$E,'Each Gender Events'!AO$2)*'Medal values'!$B$3
+ COUNTIFS('Official Medal Table'!$F:$F,'Each Gender Events'!$A10,'Official Medal Table'!$C:$C,'Each Gender Events'!AO$1,'Official Medal Table'!$E:$E,"Mixed")*'Medal values'!$B$1/2
+ COUNTIFS('Official Medal Table'!$G:$G,'Each Gender Events'!$A10,'Official Medal Table'!$C:$C,'Each Gender Events'!AO$1,'Official Medal Table'!$E:$E,"Mixed")*'Medal values'!$B$2/2
+ COUNTIFS('Official Medal Table'!$H:$H,'Each Gender Events'!$A10,'Official Medal Table'!$C:$C,'Each Gender Events'!AO$1,'Official Medal Table'!$E:$E,"Mixed")*'Medal values'!$B$3/2
+ COUNTIFS('Official Medal Table'!$I:$I,'Each Gender Events'!$A10,'Official Medal Table'!$C:$C,'Each Gender Events'!AO$1,'Official Medal Table'!$E:$E,"Mixed")*'Medal values'!$B$3/2</f>
        <v>0</v>
      </c>
      <c r="AP10">
        <f>COUNTIFS('Official Medal Table'!$F:$F,'Each Gender Events'!$A10,'Official Medal Table'!$C:$C,'Each Gender Events'!AP$1,'Official Medal Table'!$E:$E,'Each Gender Events'!AP$2)*'Medal values'!$B$1
+ COUNTIFS('Official Medal Table'!$G:$G,'Each Gender Events'!$A10,'Official Medal Table'!$C:$C,'Each Gender Events'!AP$1,'Official Medal Table'!$E:$E,'Each Gender Events'!AP$2)*'Medal values'!$B$2
+ COUNTIFS('Official Medal Table'!$H:$H,'Each Gender Events'!$A10,'Official Medal Table'!$C:$C,'Each Gender Events'!AP$1,'Official Medal Table'!$E:$E,'Each Gender Events'!AP$2)*'Medal values'!$B$3
+ COUNTIFS('Official Medal Table'!$I:$I,'Each Gender Events'!$A10,'Official Medal Table'!$C:$C,'Each Gender Events'!AP$1,'Official Medal Table'!$E:$E,'Each Gender Events'!AP$2)*'Medal values'!$B$3
+ COUNTIFS('Official Medal Table'!$F:$F,'Each Gender Events'!$A10,'Official Medal Table'!$C:$C,'Each Gender Events'!AP$1,'Official Medal Table'!$E:$E,"Mixed")*'Medal values'!$B$1/2
+ COUNTIFS('Official Medal Table'!$G:$G,'Each Gender Events'!$A10,'Official Medal Table'!$C:$C,'Each Gender Events'!AP$1,'Official Medal Table'!$E:$E,"Mixed")*'Medal values'!$B$2/2
+ COUNTIFS('Official Medal Table'!$H:$H,'Each Gender Events'!$A10,'Official Medal Table'!$C:$C,'Each Gender Events'!AP$1,'Official Medal Table'!$E:$E,"Mixed")*'Medal values'!$B$3/2
+ COUNTIFS('Official Medal Table'!$I:$I,'Each Gender Events'!$A10,'Official Medal Table'!$C:$C,'Each Gender Events'!AP$1,'Official Medal Table'!$E:$E,"Mixed")*'Medal values'!$B$3/2</f>
        <v>0</v>
      </c>
      <c r="AQ10">
        <f>COUNTIFS('Official Medal Table'!$F:$F,'Each Gender Events'!$A10,'Official Medal Table'!$C:$C,'Each Gender Events'!AQ$1,'Official Medal Table'!$E:$E,'Each Gender Events'!AQ$2)*'Medal values'!$B$1
+ COUNTIFS('Official Medal Table'!$G:$G,'Each Gender Events'!$A10,'Official Medal Table'!$C:$C,'Each Gender Events'!AQ$1,'Official Medal Table'!$E:$E,'Each Gender Events'!AQ$2)*'Medal values'!$B$2
+ COUNTIFS('Official Medal Table'!$H:$H,'Each Gender Events'!$A10,'Official Medal Table'!$C:$C,'Each Gender Events'!AQ$1,'Official Medal Table'!$E:$E,'Each Gender Events'!AQ$2)*'Medal values'!$B$3
+ COUNTIFS('Official Medal Table'!$I:$I,'Each Gender Events'!$A10,'Official Medal Table'!$C:$C,'Each Gender Events'!AQ$1,'Official Medal Table'!$E:$E,'Each Gender Events'!AQ$2)*'Medal values'!$B$3
+ COUNTIFS('Official Medal Table'!$F:$F,'Each Gender Events'!$A10,'Official Medal Table'!$C:$C,'Each Gender Events'!AQ$1,'Official Medal Table'!$E:$E,"Mixed")*'Medal values'!$B$1/2
+ COUNTIFS('Official Medal Table'!$G:$G,'Each Gender Events'!$A10,'Official Medal Table'!$C:$C,'Each Gender Events'!AQ$1,'Official Medal Table'!$E:$E,"Mixed")*'Medal values'!$B$2/2
+ COUNTIFS('Official Medal Table'!$H:$H,'Each Gender Events'!$A10,'Official Medal Table'!$C:$C,'Each Gender Events'!AQ$1,'Official Medal Table'!$E:$E,"Mixed")*'Medal values'!$B$3/2
+ COUNTIFS('Official Medal Table'!$I:$I,'Each Gender Events'!$A10,'Official Medal Table'!$C:$C,'Each Gender Events'!AQ$1,'Official Medal Table'!$E:$E,"Mixed")*'Medal values'!$B$3/2</f>
        <v>3.0009999999999999</v>
      </c>
      <c r="AR10">
        <f>COUNTIFS('Official Medal Table'!$F:$F,'Each Gender Events'!$A10,'Official Medal Table'!$C:$C,'Each Gender Events'!AR$1,'Official Medal Table'!$E:$E,'Each Gender Events'!AR$2)*'Medal values'!$B$1
+ COUNTIFS('Official Medal Table'!$G:$G,'Each Gender Events'!$A10,'Official Medal Table'!$C:$C,'Each Gender Events'!AR$1,'Official Medal Table'!$E:$E,'Each Gender Events'!AR$2)*'Medal values'!$B$2
+ COUNTIFS('Official Medal Table'!$H:$H,'Each Gender Events'!$A10,'Official Medal Table'!$C:$C,'Each Gender Events'!AR$1,'Official Medal Table'!$E:$E,'Each Gender Events'!AR$2)*'Medal values'!$B$3
+ COUNTIFS('Official Medal Table'!$I:$I,'Each Gender Events'!$A10,'Official Medal Table'!$C:$C,'Each Gender Events'!AR$1,'Official Medal Table'!$E:$E,'Each Gender Events'!AR$2)*'Medal values'!$B$3
+ COUNTIFS('Official Medal Table'!$F:$F,'Each Gender Events'!$A10,'Official Medal Table'!$C:$C,'Each Gender Events'!AR$1,'Official Medal Table'!$E:$E,"Mixed")*'Medal values'!$B$1/2
+ COUNTIFS('Official Medal Table'!$G:$G,'Each Gender Events'!$A10,'Official Medal Table'!$C:$C,'Each Gender Events'!AR$1,'Official Medal Table'!$E:$E,"Mixed")*'Medal values'!$B$2/2
+ COUNTIFS('Official Medal Table'!$H:$H,'Each Gender Events'!$A10,'Official Medal Table'!$C:$C,'Each Gender Events'!AR$1,'Official Medal Table'!$E:$E,"Mixed")*'Medal values'!$B$3/2
+ COUNTIFS('Official Medal Table'!$I:$I,'Each Gender Events'!$A10,'Official Medal Table'!$C:$C,'Each Gender Events'!AR$1,'Official Medal Table'!$E:$E,"Mixed")*'Medal values'!$B$3/2</f>
        <v>0</v>
      </c>
      <c r="AS10">
        <f>COUNTIFS('Official Medal Table'!$F:$F,'Each Gender Events'!$A10,'Official Medal Table'!$C:$C,'Each Gender Events'!AS$1,'Official Medal Table'!$E:$E,'Each Gender Events'!AS$2)*'Medal values'!$B$1
+ COUNTIFS('Official Medal Table'!$G:$G,'Each Gender Events'!$A10,'Official Medal Table'!$C:$C,'Each Gender Events'!AS$1,'Official Medal Table'!$E:$E,'Each Gender Events'!AS$2)*'Medal values'!$B$2
+ COUNTIFS('Official Medal Table'!$H:$H,'Each Gender Events'!$A10,'Official Medal Table'!$C:$C,'Each Gender Events'!AS$1,'Official Medal Table'!$E:$E,'Each Gender Events'!AS$2)*'Medal values'!$B$3
+ COUNTIFS('Official Medal Table'!$I:$I,'Each Gender Events'!$A10,'Official Medal Table'!$C:$C,'Each Gender Events'!AS$1,'Official Medal Table'!$E:$E,'Each Gender Events'!AS$2)*'Medal values'!$B$3
+ COUNTIFS('Official Medal Table'!$F:$F,'Each Gender Events'!$A10,'Official Medal Table'!$C:$C,'Each Gender Events'!AS$1,'Official Medal Table'!$E:$E,"Mixed")*'Medal values'!$B$1/2
+ COUNTIFS('Official Medal Table'!$G:$G,'Each Gender Events'!$A10,'Official Medal Table'!$C:$C,'Each Gender Events'!AS$1,'Official Medal Table'!$E:$E,"Mixed")*'Medal values'!$B$2/2
+ COUNTIFS('Official Medal Table'!$H:$H,'Each Gender Events'!$A10,'Official Medal Table'!$C:$C,'Each Gender Events'!AS$1,'Official Medal Table'!$E:$E,"Mixed")*'Medal values'!$B$3/2
+ COUNTIFS('Official Medal Table'!$I:$I,'Each Gender Events'!$A10,'Official Medal Table'!$C:$C,'Each Gender Events'!AS$1,'Official Medal Table'!$E:$E,"Mixed")*'Medal values'!$B$3/2</f>
        <v>0</v>
      </c>
      <c r="AT10">
        <f>COUNTIFS('Official Medal Table'!$F:$F,'Each Gender Events'!$A10,'Official Medal Table'!$C:$C,'Each Gender Events'!AT$1,'Official Medal Table'!$E:$E,'Each Gender Events'!AT$2)*'Medal values'!$B$1
+ COUNTIFS('Official Medal Table'!$G:$G,'Each Gender Events'!$A10,'Official Medal Table'!$C:$C,'Each Gender Events'!AT$1,'Official Medal Table'!$E:$E,'Each Gender Events'!AT$2)*'Medal values'!$B$2
+ COUNTIFS('Official Medal Table'!$H:$H,'Each Gender Events'!$A10,'Official Medal Table'!$C:$C,'Each Gender Events'!AT$1,'Official Medal Table'!$E:$E,'Each Gender Events'!AT$2)*'Medal values'!$B$3
+ COUNTIFS('Official Medal Table'!$I:$I,'Each Gender Events'!$A10,'Official Medal Table'!$C:$C,'Each Gender Events'!AT$1,'Official Medal Table'!$E:$E,'Each Gender Events'!AT$2)*'Medal values'!$B$3
+ COUNTIFS('Official Medal Table'!$F:$F,'Each Gender Events'!$A10,'Official Medal Table'!$C:$C,'Each Gender Events'!AT$1,'Official Medal Table'!$E:$E,"Mixed")*'Medal values'!$B$1/2
+ COUNTIFS('Official Medal Table'!$G:$G,'Each Gender Events'!$A10,'Official Medal Table'!$C:$C,'Each Gender Events'!AT$1,'Official Medal Table'!$E:$E,"Mixed")*'Medal values'!$B$2/2
+ COUNTIFS('Official Medal Table'!$H:$H,'Each Gender Events'!$A10,'Official Medal Table'!$C:$C,'Each Gender Events'!AT$1,'Official Medal Table'!$E:$E,"Mixed")*'Medal values'!$B$3/2
+ COUNTIFS('Official Medal Table'!$I:$I,'Each Gender Events'!$A10,'Official Medal Table'!$C:$C,'Each Gender Events'!AT$1,'Official Medal Table'!$E:$E,"Mixed")*'Medal values'!$B$3/2</f>
        <v>0</v>
      </c>
      <c r="AU10">
        <f>COUNTIFS('Official Medal Table'!$F:$F,'Each Gender Events'!$A10,'Official Medal Table'!$C:$C,'Each Gender Events'!AU$1,'Official Medal Table'!$E:$E,'Each Gender Events'!AU$2)*'Medal values'!$B$1
+ COUNTIFS('Official Medal Table'!$G:$G,'Each Gender Events'!$A10,'Official Medal Table'!$C:$C,'Each Gender Events'!AU$1,'Official Medal Table'!$E:$E,'Each Gender Events'!AU$2)*'Medal values'!$B$2
+ COUNTIFS('Official Medal Table'!$H:$H,'Each Gender Events'!$A10,'Official Medal Table'!$C:$C,'Each Gender Events'!AU$1,'Official Medal Table'!$E:$E,'Each Gender Events'!AU$2)*'Medal values'!$B$3
+ COUNTIFS('Official Medal Table'!$I:$I,'Each Gender Events'!$A10,'Official Medal Table'!$C:$C,'Each Gender Events'!AU$1,'Official Medal Table'!$E:$E,'Each Gender Events'!AU$2)*'Medal values'!$B$3
+ COUNTIFS('Official Medal Table'!$F:$F,'Each Gender Events'!$A10,'Official Medal Table'!$C:$C,'Each Gender Events'!AU$1,'Official Medal Table'!$E:$E,"Mixed")*'Medal values'!$B$1/2
+ COUNTIFS('Official Medal Table'!$G:$G,'Each Gender Events'!$A10,'Official Medal Table'!$C:$C,'Each Gender Events'!AU$1,'Official Medal Table'!$E:$E,"Mixed")*'Medal values'!$B$2/2
+ COUNTIFS('Official Medal Table'!$H:$H,'Each Gender Events'!$A10,'Official Medal Table'!$C:$C,'Each Gender Events'!AU$1,'Official Medal Table'!$E:$E,"Mixed")*'Medal values'!$B$3/2
+ COUNTIFS('Official Medal Table'!$I:$I,'Each Gender Events'!$A10,'Official Medal Table'!$C:$C,'Each Gender Events'!AU$1,'Official Medal Table'!$E:$E,"Mixed")*'Medal values'!$B$3/2</f>
        <v>0</v>
      </c>
      <c r="AV10">
        <f>COUNTIFS('Official Medal Table'!$F:$F,'Each Gender Events'!$A10,'Official Medal Table'!$C:$C,'Each Gender Events'!AV$1,'Official Medal Table'!$E:$E,'Each Gender Events'!AV$2)*'Medal values'!$B$1
+ COUNTIFS('Official Medal Table'!$G:$G,'Each Gender Events'!$A10,'Official Medal Table'!$C:$C,'Each Gender Events'!AV$1,'Official Medal Table'!$E:$E,'Each Gender Events'!AV$2)*'Medal values'!$B$2
+ COUNTIFS('Official Medal Table'!$H:$H,'Each Gender Events'!$A10,'Official Medal Table'!$C:$C,'Each Gender Events'!AV$1,'Official Medal Table'!$E:$E,'Each Gender Events'!AV$2)*'Medal values'!$B$3
+ COUNTIFS('Official Medal Table'!$I:$I,'Each Gender Events'!$A10,'Official Medal Table'!$C:$C,'Each Gender Events'!AV$1,'Official Medal Table'!$E:$E,'Each Gender Events'!AV$2)*'Medal values'!$B$3
+ COUNTIFS('Official Medal Table'!$F:$F,'Each Gender Events'!$A10,'Official Medal Table'!$C:$C,'Each Gender Events'!AV$1,'Official Medal Table'!$E:$E,"Mixed")*'Medal values'!$B$1/2
+ COUNTIFS('Official Medal Table'!$G:$G,'Each Gender Events'!$A10,'Official Medal Table'!$C:$C,'Each Gender Events'!AV$1,'Official Medal Table'!$E:$E,"Mixed")*'Medal values'!$B$2/2
+ COUNTIFS('Official Medal Table'!$H:$H,'Each Gender Events'!$A10,'Official Medal Table'!$C:$C,'Each Gender Events'!AV$1,'Official Medal Table'!$E:$E,"Mixed")*'Medal values'!$B$3/2
+ COUNTIFS('Official Medal Table'!$I:$I,'Each Gender Events'!$A10,'Official Medal Table'!$C:$C,'Each Gender Events'!AV$1,'Official Medal Table'!$E:$E,"Mixed")*'Medal values'!$B$3/2</f>
        <v>1</v>
      </c>
      <c r="AW10">
        <f>COUNTIFS('Official Medal Table'!$F:$F,'Each Gender Events'!$A10,'Official Medal Table'!$C:$C,'Each Gender Events'!AW$1,'Official Medal Table'!$E:$E,'Each Gender Events'!AW$2)*'Medal values'!$B$1
+ COUNTIFS('Official Medal Table'!$G:$G,'Each Gender Events'!$A10,'Official Medal Table'!$C:$C,'Each Gender Events'!AW$1,'Official Medal Table'!$E:$E,'Each Gender Events'!AW$2)*'Medal values'!$B$2
+ COUNTIFS('Official Medal Table'!$H:$H,'Each Gender Events'!$A10,'Official Medal Table'!$C:$C,'Each Gender Events'!AW$1,'Official Medal Table'!$E:$E,'Each Gender Events'!AW$2)*'Medal values'!$B$3
+ COUNTIFS('Official Medal Table'!$I:$I,'Each Gender Events'!$A10,'Official Medal Table'!$C:$C,'Each Gender Events'!AW$1,'Official Medal Table'!$E:$E,'Each Gender Events'!AW$2)*'Medal values'!$B$3
+ COUNTIFS('Official Medal Table'!$F:$F,'Each Gender Events'!$A10,'Official Medal Table'!$C:$C,'Each Gender Events'!AW$1,'Official Medal Table'!$E:$E,"Mixed")*'Medal values'!$B$1/2
+ COUNTIFS('Official Medal Table'!$G:$G,'Each Gender Events'!$A10,'Official Medal Table'!$C:$C,'Each Gender Events'!AW$1,'Official Medal Table'!$E:$E,"Mixed")*'Medal values'!$B$2/2
+ COUNTIFS('Official Medal Table'!$H:$H,'Each Gender Events'!$A10,'Official Medal Table'!$C:$C,'Each Gender Events'!AW$1,'Official Medal Table'!$E:$E,"Mixed")*'Medal values'!$B$3/2
+ COUNTIFS('Official Medal Table'!$I:$I,'Each Gender Events'!$A10,'Official Medal Table'!$C:$C,'Each Gender Events'!AW$1,'Official Medal Table'!$E:$E,"Mixed")*'Medal values'!$B$3/2</f>
        <v>0</v>
      </c>
      <c r="AX10">
        <f>COUNTIFS('Official Medal Table'!$F:$F,'Each Gender Events'!$A10,'Official Medal Table'!$C:$C,'Each Gender Events'!AX$1,'Official Medal Table'!$E:$E,'Each Gender Events'!AX$2)*'Medal values'!$B$1
+ COUNTIFS('Official Medal Table'!$G:$G,'Each Gender Events'!$A10,'Official Medal Table'!$C:$C,'Each Gender Events'!AX$1,'Official Medal Table'!$E:$E,'Each Gender Events'!AX$2)*'Medal values'!$B$2
+ COUNTIFS('Official Medal Table'!$H:$H,'Each Gender Events'!$A10,'Official Medal Table'!$C:$C,'Each Gender Events'!AX$1,'Official Medal Table'!$E:$E,'Each Gender Events'!AX$2)*'Medal values'!$B$3
+ COUNTIFS('Official Medal Table'!$I:$I,'Each Gender Events'!$A10,'Official Medal Table'!$C:$C,'Each Gender Events'!AX$1,'Official Medal Table'!$E:$E,'Each Gender Events'!AX$2)*'Medal values'!$B$3
+ COUNTIFS('Official Medal Table'!$F:$F,'Each Gender Events'!$A10,'Official Medal Table'!$C:$C,'Each Gender Events'!AX$1,'Official Medal Table'!$E:$E,"Mixed")*'Medal values'!$B$1/2
+ COUNTIFS('Official Medal Table'!$G:$G,'Each Gender Events'!$A10,'Official Medal Table'!$C:$C,'Each Gender Events'!AX$1,'Official Medal Table'!$E:$E,"Mixed")*'Medal values'!$B$2/2
+ COUNTIFS('Official Medal Table'!$H:$H,'Each Gender Events'!$A10,'Official Medal Table'!$C:$C,'Each Gender Events'!AX$1,'Official Medal Table'!$E:$E,"Mixed")*'Medal values'!$B$3/2
+ COUNTIFS('Official Medal Table'!$I:$I,'Each Gender Events'!$A10,'Official Medal Table'!$C:$C,'Each Gender Events'!AX$1,'Official Medal Table'!$E:$E,"Mixed")*'Medal values'!$B$3/2</f>
        <v>0</v>
      </c>
      <c r="AY10">
        <f>COUNTIFS('Official Medal Table'!$F:$F,'Each Gender Events'!$A10,'Official Medal Table'!$C:$C,'Each Gender Events'!AY$1,'Official Medal Table'!$E:$E,'Each Gender Events'!AY$2)*'Medal values'!$B$1
+ COUNTIFS('Official Medal Table'!$G:$G,'Each Gender Events'!$A10,'Official Medal Table'!$C:$C,'Each Gender Events'!AY$1,'Official Medal Table'!$E:$E,'Each Gender Events'!AY$2)*'Medal values'!$B$2
+ COUNTIFS('Official Medal Table'!$H:$H,'Each Gender Events'!$A10,'Official Medal Table'!$C:$C,'Each Gender Events'!AY$1,'Official Medal Table'!$E:$E,'Each Gender Events'!AY$2)*'Medal values'!$B$3
+ COUNTIFS('Official Medal Table'!$I:$I,'Each Gender Events'!$A10,'Official Medal Table'!$C:$C,'Each Gender Events'!AY$1,'Official Medal Table'!$E:$E,'Each Gender Events'!AY$2)*'Medal values'!$B$3
+ COUNTIFS('Official Medal Table'!$F:$F,'Each Gender Events'!$A10,'Official Medal Table'!$C:$C,'Each Gender Events'!AY$1,'Official Medal Table'!$E:$E,"Mixed")*'Medal values'!$B$1/2
+ COUNTIFS('Official Medal Table'!$G:$G,'Each Gender Events'!$A10,'Official Medal Table'!$C:$C,'Each Gender Events'!AY$1,'Official Medal Table'!$E:$E,"Mixed")*'Medal values'!$B$2/2
+ COUNTIFS('Official Medal Table'!$H:$H,'Each Gender Events'!$A10,'Official Medal Table'!$C:$C,'Each Gender Events'!AY$1,'Official Medal Table'!$E:$E,"Mixed")*'Medal values'!$B$3/2
+ COUNTIFS('Official Medal Table'!$I:$I,'Each Gender Events'!$A10,'Official Medal Table'!$C:$C,'Each Gender Events'!AY$1,'Official Medal Table'!$E:$E,"Mixed")*'Medal values'!$B$3/2</f>
        <v>0</v>
      </c>
      <c r="AZ10">
        <f>COUNTIFS('Official Medal Table'!$F:$F,'Each Gender Events'!$A10,'Official Medal Table'!$C:$C,'Each Gender Events'!AZ$1,'Official Medal Table'!$E:$E,'Each Gender Events'!AZ$2)*'Medal values'!$B$1
+ COUNTIFS('Official Medal Table'!$G:$G,'Each Gender Events'!$A10,'Official Medal Table'!$C:$C,'Each Gender Events'!AZ$1,'Official Medal Table'!$E:$E,'Each Gender Events'!AZ$2)*'Medal values'!$B$2
+ COUNTIFS('Official Medal Table'!$H:$H,'Each Gender Events'!$A10,'Official Medal Table'!$C:$C,'Each Gender Events'!AZ$1,'Official Medal Table'!$E:$E,'Each Gender Events'!AZ$2)*'Medal values'!$B$3
+ COUNTIFS('Official Medal Table'!$I:$I,'Each Gender Events'!$A10,'Official Medal Table'!$C:$C,'Each Gender Events'!AZ$1,'Official Medal Table'!$E:$E,'Each Gender Events'!AZ$2)*'Medal values'!$B$3
+ COUNTIFS('Official Medal Table'!$F:$F,'Each Gender Events'!$A10,'Official Medal Table'!$C:$C,'Each Gender Events'!AZ$1,'Official Medal Table'!$E:$E,"Mixed")*'Medal values'!$B$1/2
+ COUNTIFS('Official Medal Table'!$G:$G,'Each Gender Events'!$A10,'Official Medal Table'!$C:$C,'Each Gender Events'!AZ$1,'Official Medal Table'!$E:$E,"Mixed")*'Medal values'!$B$2/2
+ COUNTIFS('Official Medal Table'!$H:$H,'Each Gender Events'!$A10,'Official Medal Table'!$C:$C,'Each Gender Events'!AZ$1,'Official Medal Table'!$E:$E,"Mixed")*'Medal values'!$B$3/2
+ COUNTIFS('Official Medal Table'!$I:$I,'Each Gender Events'!$A10,'Official Medal Table'!$C:$C,'Each Gender Events'!AZ$1,'Official Medal Table'!$E:$E,"Mixed")*'Medal values'!$B$3/2</f>
        <v>1</v>
      </c>
      <c r="BA10">
        <f>COUNTIFS('Official Medal Table'!$F:$F,'Each Gender Events'!$A10,'Official Medal Table'!$C:$C,'Each Gender Events'!BA$1,'Official Medal Table'!$E:$E,'Each Gender Events'!BA$2)*'Medal values'!$B$1
+ COUNTIFS('Official Medal Table'!$G:$G,'Each Gender Events'!$A10,'Official Medal Table'!$C:$C,'Each Gender Events'!BA$1,'Official Medal Table'!$E:$E,'Each Gender Events'!BA$2)*'Medal values'!$B$2
+ COUNTIFS('Official Medal Table'!$H:$H,'Each Gender Events'!$A10,'Official Medal Table'!$C:$C,'Each Gender Events'!BA$1,'Official Medal Table'!$E:$E,'Each Gender Events'!BA$2)*'Medal values'!$B$3
+ COUNTIFS('Official Medal Table'!$I:$I,'Each Gender Events'!$A10,'Official Medal Table'!$C:$C,'Each Gender Events'!BA$1,'Official Medal Table'!$E:$E,'Each Gender Events'!BA$2)*'Medal values'!$B$3
+ COUNTIFS('Official Medal Table'!$F:$F,'Each Gender Events'!$A10,'Official Medal Table'!$C:$C,'Each Gender Events'!BA$1,'Official Medal Table'!$E:$E,"Mixed")*'Medal values'!$B$1/2
+ COUNTIFS('Official Medal Table'!$G:$G,'Each Gender Events'!$A10,'Official Medal Table'!$C:$C,'Each Gender Events'!BA$1,'Official Medal Table'!$E:$E,"Mixed")*'Medal values'!$B$2/2
+ COUNTIFS('Official Medal Table'!$H:$H,'Each Gender Events'!$A10,'Official Medal Table'!$C:$C,'Each Gender Events'!BA$1,'Official Medal Table'!$E:$E,"Mixed")*'Medal values'!$B$3/2
+ COUNTIFS('Official Medal Table'!$I:$I,'Each Gender Events'!$A10,'Official Medal Table'!$C:$C,'Each Gender Events'!BA$1,'Official Medal Table'!$E:$E,"Mixed")*'Medal values'!$B$3/2</f>
        <v>0</v>
      </c>
      <c r="BB10">
        <f>COUNTIFS('Official Medal Table'!$F:$F,'Each Gender Events'!$A10,'Official Medal Table'!$C:$C,'Each Gender Events'!BB$1,'Official Medal Table'!$E:$E,'Each Gender Events'!BB$2)*'Medal values'!$B$1
+ COUNTIFS('Official Medal Table'!$G:$G,'Each Gender Events'!$A10,'Official Medal Table'!$C:$C,'Each Gender Events'!BB$1,'Official Medal Table'!$E:$E,'Each Gender Events'!BB$2)*'Medal values'!$B$2
+ COUNTIFS('Official Medal Table'!$H:$H,'Each Gender Events'!$A10,'Official Medal Table'!$C:$C,'Each Gender Events'!BB$1,'Official Medal Table'!$E:$E,'Each Gender Events'!BB$2)*'Medal values'!$B$3
+ COUNTIFS('Official Medal Table'!$I:$I,'Each Gender Events'!$A10,'Official Medal Table'!$C:$C,'Each Gender Events'!BB$1,'Official Medal Table'!$E:$E,'Each Gender Events'!BB$2)*'Medal values'!$B$3
+ COUNTIFS('Official Medal Table'!$F:$F,'Each Gender Events'!$A10,'Official Medal Table'!$C:$C,'Each Gender Events'!BB$1,'Official Medal Table'!$E:$E,"Mixed")*'Medal values'!$B$1/2
+ COUNTIFS('Official Medal Table'!$G:$G,'Each Gender Events'!$A10,'Official Medal Table'!$C:$C,'Each Gender Events'!BB$1,'Official Medal Table'!$E:$E,"Mixed")*'Medal values'!$B$2/2
+ COUNTIFS('Official Medal Table'!$H:$H,'Each Gender Events'!$A10,'Official Medal Table'!$C:$C,'Each Gender Events'!BB$1,'Official Medal Table'!$E:$E,"Mixed")*'Medal values'!$B$3/2
+ COUNTIFS('Official Medal Table'!$I:$I,'Each Gender Events'!$A10,'Official Medal Table'!$C:$C,'Each Gender Events'!BB$1,'Official Medal Table'!$E:$E,"Mixed")*'Medal values'!$B$3/2</f>
        <v>0</v>
      </c>
      <c r="BC10">
        <f>COUNTIFS('Official Medal Table'!$F:$F,'Each Gender Events'!$A10,'Official Medal Table'!$C:$C,'Each Gender Events'!BC$1,'Official Medal Table'!$E:$E,'Each Gender Events'!BC$2)*'Medal values'!$B$1
+ COUNTIFS('Official Medal Table'!$G:$G,'Each Gender Events'!$A10,'Official Medal Table'!$C:$C,'Each Gender Events'!BC$1,'Official Medal Table'!$E:$E,'Each Gender Events'!BC$2)*'Medal values'!$B$2
+ COUNTIFS('Official Medal Table'!$H:$H,'Each Gender Events'!$A10,'Official Medal Table'!$C:$C,'Each Gender Events'!BC$1,'Official Medal Table'!$E:$E,'Each Gender Events'!BC$2)*'Medal values'!$B$3
+ COUNTIFS('Official Medal Table'!$I:$I,'Each Gender Events'!$A10,'Official Medal Table'!$C:$C,'Each Gender Events'!BC$1,'Official Medal Table'!$E:$E,'Each Gender Events'!BC$2)*'Medal values'!$B$3
+ COUNTIFS('Official Medal Table'!$F:$F,'Each Gender Events'!$A10,'Official Medal Table'!$C:$C,'Each Gender Events'!BC$1,'Official Medal Table'!$E:$E,"Mixed")*'Medal values'!$B$1/2
+ COUNTIFS('Official Medal Table'!$G:$G,'Each Gender Events'!$A10,'Official Medal Table'!$C:$C,'Each Gender Events'!BC$1,'Official Medal Table'!$E:$E,"Mixed")*'Medal values'!$B$2/2
+ COUNTIFS('Official Medal Table'!$H:$H,'Each Gender Events'!$A10,'Official Medal Table'!$C:$C,'Each Gender Events'!BC$1,'Official Medal Table'!$E:$E,"Mixed")*'Medal values'!$B$3/2
+ COUNTIFS('Official Medal Table'!$I:$I,'Each Gender Events'!$A10,'Official Medal Table'!$C:$C,'Each Gender Events'!BC$1,'Official Medal Table'!$E:$E,"Mixed")*'Medal values'!$B$3/2</f>
        <v>0</v>
      </c>
      <c r="BD10">
        <f>COUNTIFS('Official Medal Table'!$F:$F,'Each Gender Events'!$A10,'Official Medal Table'!$C:$C,'Each Gender Events'!BD$1,'Official Medal Table'!$E:$E,'Each Gender Events'!BD$2)*'Medal values'!$B$1
+ COUNTIFS('Official Medal Table'!$G:$G,'Each Gender Events'!$A10,'Official Medal Table'!$C:$C,'Each Gender Events'!BD$1,'Official Medal Table'!$E:$E,'Each Gender Events'!BD$2)*'Medal values'!$B$2
+ COUNTIFS('Official Medal Table'!$H:$H,'Each Gender Events'!$A10,'Official Medal Table'!$C:$C,'Each Gender Events'!BD$1,'Official Medal Table'!$E:$E,'Each Gender Events'!BD$2)*'Medal values'!$B$3
+ COUNTIFS('Official Medal Table'!$I:$I,'Each Gender Events'!$A10,'Official Medal Table'!$C:$C,'Each Gender Events'!BD$1,'Official Medal Table'!$E:$E,'Each Gender Events'!BD$2)*'Medal values'!$B$3
+ COUNTIFS('Official Medal Table'!$F:$F,'Each Gender Events'!$A10,'Official Medal Table'!$C:$C,'Each Gender Events'!BD$1,'Official Medal Table'!$E:$E,"Mixed")*'Medal values'!$B$1/2
+ COUNTIFS('Official Medal Table'!$G:$G,'Each Gender Events'!$A10,'Official Medal Table'!$C:$C,'Each Gender Events'!BD$1,'Official Medal Table'!$E:$E,"Mixed")*'Medal values'!$B$2/2
+ COUNTIFS('Official Medal Table'!$H:$H,'Each Gender Events'!$A10,'Official Medal Table'!$C:$C,'Each Gender Events'!BD$1,'Official Medal Table'!$E:$E,"Mixed")*'Medal values'!$B$3/2
+ COUNTIFS('Official Medal Table'!$I:$I,'Each Gender Events'!$A10,'Official Medal Table'!$C:$C,'Each Gender Events'!BD$1,'Official Medal Table'!$E:$E,"Mixed")*'Medal values'!$B$3/2</f>
        <v>0</v>
      </c>
      <c r="BE10">
        <f>COUNTIFS('Official Medal Table'!$F:$F,'Each Gender Events'!$A10,'Official Medal Table'!$C:$C,'Each Gender Events'!BE$1,'Official Medal Table'!$E:$E,'Each Gender Events'!BE$2)*'Medal values'!$B$1
+ COUNTIFS('Official Medal Table'!$G:$G,'Each Gender Events'!$A10,'Official Medal Table'!$C:$C,'Each Gender Events'!BE$1,'Official Medal Table'!$E:$E,'Each Gender Events'!BE$2)*'Medal values'!$B$2
+ COUNTIFS('Official Medal Table'!$H:$H,'Each Gender Events'!$A10,'Official Medal Table'!$C:$C,'Each Gender Events'!BE$1,'Official Medal Table'!$E:$E,'Each Gender Events'!BE$2)*'Medal values'!$B$3
+ COUNTIFS('Official Medal Table'!$I:$I,'Each Gender Events'!$A10,'Official Medal Table'!$C:$C,'Each Gender Events'!BE$1,'Official Medal Table'!$E:$E,'Each Gender Events'!BE$2)*'Medal values'!$B$3
+ COUNTIFS('Official Medal Table'!$F:$F,'Each Gender Events'!$A10,'Official Medal Table'!$C:$C,'Each Gender Events'!BE$1,'Official Medal Table'!$E:$E,"Mixed")*'Medal values'!$B$1/2
+ COUNTIFS('Official Medal Table'!$G:$G,'Each Gender Events'!$A10,'Official Medal Table'!$C:$C,'Each Gender Events'!BE$1,'Official Medal Table'!$E:$E,"Mixed")*'Medal values'!$B$2/2
+ COUNTIFS('Official Medal Table'!$H:$H,'Each Gender Events'!$A10,'Official Medal Table'!$C:$C,'Each Gender Events'!BE$1,'Official Medal Table'!$E:$E,"Mixed")*'Medal values'!$B$3/2
+ COUNTIFS('Official Medal Table'!$I:$I,'Each Gender Events'!$A10,'Official Medal Table'!$C:$C,'Each Gender Events'!BE$1,'Official Medal Table'!$E:$E,"Mixed")*'Medal values'!$B$3/2</f>
        <v>0</v>
      </c>
      <c r="BF10">
        <f>COUNTIFS('Official Medal Table'!$F:$F,'Each Gender Events'!$A10,'Official Medal Table'!$C:$C,'Each Gender Events'!BF$1,'Official Medal Table'!$E:$E,'Each Gender Events'!BF$2)*'Medal values'!$B$1
+ COUNTIFS('Official Medal Table'!$G:$G,'Each Gender Events'!$A10,'Official Medal Table'!$C:$C,'Each Gender Events'!BF$1,'Official Medal Table'!$E:$E,'Each Gender Events'!BF$2)*'Medal values'!$B$2
+ COUNTIFS('Official Medal Table'!$H:$H,'Each Gender Events'!$A10,'Official Medal Table'!$C:$C,'Each Gender Events'!BF$1,'Official Medal Table'!$E:$E,'Each Gender Events'!BF$2)*'Medal values'!$B$3
+ COUNTIFS('Official Medal Table'!$I:$I,'Each Gender Events'!$A10,'Official Medal Table'!$C:$C,'Each Gender Events'!BF$1,'Official Medal Table'!$E:$E,'Each Gender Events'!BF$2)*'Medal values'!$B$3
+ COUNTIFS('Official Medal Table'!$F:$F,'Each Gender Events'!$A10,'Official Medal Table'!$C:$C,'Each Gender Events'!BF$1,'Official Medal Table'!$E:$E,"Mixed")*'Medal values'!$B$1/2
+ COUNTIFS('Official Medal Table'!$G:$G,'Each Gender Events'!$A10,'Official Medal Table'!$C:$C,'Each Gender Events'!BF$1,'Official Medal Table'!$E:$E,"Mixed")*'Medal values'!$B$2/2
+ COUNTIFS('Official Medal Table'!$H:$H,'Each Gender Events'!$A10,'Official Medal Table'!$C:$C,'Each Gender Events'!BF$1,'Official Medal Table'!$E:$E,"Mixed")*'Medal values'!$B$3/2
+ COUNTIFS('Official Medal Table'!$I:$I,'Each Gender Events'!$A10,'Official Medal Table'!$C:$C,'Each Gender Events'!BF$1,'Official Medal Table'!$E:$E,"Mixed")*'Medal values'!$B$3/2</f>
        <v>0</v>
      </c>
      <c r="BG10">
        <f>COUNTIFS('Official Medal Table'!$F:$F,'Each Gender Events'!$A10,'Official Medal Table'!$C:$C,'Each Gender Events'!BG$1,'Official Medal Table'!$E:$E,'Each Gender Events'!BG$2)*'Medal values'!$B$1
+ COUNTIFS('Official Medal Table'!$G:$G,'Each Gender Events'!$A10,'Official Medal Table'!$C:$C,'Each Gender Events'!BG$1,'Official Medal Table'!$E:$E,'Each Gender Events'!BG$2)*'Medal values'!$B$2
+ COUNTIFS('Official Medal Table'!$H:$H,'Each Gender Events'!$A10,'Official Medal Table'!$C:$C,'Each Gender Events'!BG$1,'Official Medal Table'!$E:$E,'Each Gender Events'!BG$2)*'Medal values'!$B$3
+ COUNTIFS('Official Medal Table'!$I:$I,'Each Gender Events'!$A10,'Official Medal Table'!$C:$C,'Each Gender Events'!BG$1,'Official Medal Table'!$E:$E,'Each Gender Events'!BG$2)*'Medal values'!$B$3
+ COUNTIFS('Official Medal Table'!$F:$F,'Each Gender Events'!$A10,'Official Medal Table'!$C:$C,'Each Gender Events'!BG$1,'Official Medal Table'!$E:$E,"Mixed")*'Medal values'!$B$1/2
+ COUNTIFS('Official Medal Table'!$G:$G,'Each Gender Events'!$A10,'Official Medal Table'!$C:$C,'Each Gender Events'!BG$1,'Official Medal Table'!$E:$E,"Mixed")*'Medal values'!$B$2/2
+ COUNTIFS('Official Medal Table'!$H:$H,'Each Gender Events'!$A10,'Official Medal Table'!$C:$C,'Each Gender Events'!BG$1,'Official Medal Table'!$E:$E,"Mixed")*'Medal values'!$B$3/2
+ COUNTIFS('Official Medal Table'!$I:$I,'Each Gender Events'!$A10,'Official Medal Table'!$C:$C,'Each Gender Events'!BG$1,'Official Medal Table'!$E:$E,"Mixed")*'Medal values'!$B$3/2</f>
        <v>0</v>
      </c>
      <c r="BH10">
        <f>COUNTIFS('Official Medal Table'!$F:$F,'Each Gender Events'!$A10,'Official Medal Table'!$C:$C,'Each Gender Events'!BH$1,'Official Medal Table'!$E:$E,'Each Gender Events'!BH$2)*'Medal values'!$B$1
+ COUNTIFS('Official Medal Table'!$G:$G,'Each Gender Events'!$A10,'Official Medal Table'!$C:$C,'Each Gender Events'!BH$1,'Official Medal Table'!$E:$E,'Each Gender Events'!BH$2)*'Medal values'!$B$2
+ COUNTIFS('Official Medal Table'!$H:$H,'Each Gender Events'!$A10,'Official Medal Table'!$C:$C,'Each Gender Events'!BH$1,'Official Medal Table'!$E:$E,'Each Gender Events'!BH$2)*'Medal values'!$B$3
+ COUNTIFS('Official Medal Table'!$I:$I,'Each Gender Events'!$A10,'Official Medal Table'!$C:$C,'Each Gender Events'!BH$1,'Official Medal Table'!$E:$E,'Each Gender Events'!BH$2)*'Medal values'!$B$3
+ COUNTIFS('Official Medal Table'!$F:$F,'Each Gender Events'!$A10,'Official Medal Table'!$C:$C,'Each Gender Events'!BH$1,'Official Medal Table'!$E:$E,"Mixed")*'Medal values'!$B$1/2
+ COUNTIFS('Official Medal Table'!$G:$G,'Each Gender Events'!$A10,'Official Medal Table'!$C:$C,'Each Gender Events'!BH$1,'Official Medal Table'!$E:$E,"Mixed")*'Medal values'!$B$2/2
+ COUNTIFS('Official Medal Table'!$H:$H,'Each Gender Events'!$A10,'Official Medal Table'!$C:$C,'Each Gender Events'!BH$1,'Official Medal Table'!$E:$E,"Mixed")*'Medal values'!$B$3/2
+ COUNTIFS('Official Medal Table'!$I:$I,'Each Gender Events'!$A10,'Official Medal Table'!$C:$C,'Each Gender Events'!BH$1,'Official Medal Table'!$E:$E,"Mixed")*'Medal values'!$B$3/2</f>
        <v>0</v>
      </c>
      <c r="BI10">
        <f>COUNTIFS('Official Medal Table'!$F:$F,'Each Gender Events'!$A10,'Official Medal Table'!$C:$C,'Each Gender Events'!BI$1,'Official Medal Table'!$E:$E,'Each Gender Events'!BI$2)*'Medal values'!$B$1
+ COUNTIFS('Official Medal Table'!$G:$G,'Each Gender Events'!$A10,'Official Medal Table'!$C:$C,'Each Gender Events'!BI$1,'Official Medal Table'!$E:$E,'Each Gender Events'!BI$2)*'Medal values'!$B$2
+ COUNTIFS('Official Medal Table'!$H:$H,'Each Gender Events'!$A10,'Official Medal Table'!$C:$C,'Each Gender Events'!BI$1,'Official Medal Table'!$E:$E,'Each Gender Events'!BI$2)*'Medal values'!$B$3
+ COUNTIFS('Official Medal Table'!$I:$I,'Each Gender Events'!$A10,'Official Medal Table'!$C:$C,'Each Gender Events'!BI$1,'Official Medal Table'!$E:$E,'Each Gender Events'!BI$2)*'Medal values'!$B$3
+ COUNTIFS('Official Medal Table'!$F:$F,'Each Gender Events'!$A10,'Official Medal Table'!$C:$C,'Each Gender Events'!BI$1,'Official Medal Table'!$E:$E,"Mixed")*'Medal values'!$B$1/2
+ COUNTIFS('Official Medal Table'!$G:$G,'Each Gender Events'!$A10,'Official Medal Table'!$C:$C,'Each Gender Events'!BI$1,'Official Medal Table'!$E:$E,"Mixed")*'Medal values'!$B$2/2
+ COUNTIFS('Official Medal Table'!$H:$H,'Each Gender Events'!$A10,'Official Medal Table'!$C:$C,'Each Gender Events'!BI$1,'Official Medal Table'!$E:$E,"Mixed")*'Medal values'!$B$3/2
+ COUNTIFS('Official Medal Table'!$I:$I,'Each Gender Events'!$A10,'Official Medal Table'!$C:$C,'Each Gender Events'!BI$1,'Official Medal Table'!$E:$E,"Mixed")*'Medal values'!$B$3/2</f>
        <v>0</v>
      </c>
      <c r="BJ10">
        <f>COUNTIFS('Official Medal Table'!$F:$F,'Each Gender Events'!$A10,'Official Medal Table'!$C:$C,'Each Gender Events'!BJ$1,'Official Medal Table'!$E:$E,'Each Gender Events'!BJ$2)*'Medal values'!$B$1
+ COUNTIFS('Official Medal Table'!$G:$G,'Each Gender Events'!$A10,'Official Medal Table'!$C:$C,'Each Gender Events'!BJ$1,'Official Medal Table'!$E:$E,'Each Gender Events'!BJ$2)*'Medal values'!$B$2
+ COUNTIFS('Official Medal Table'!$H:$H,'Each Gender Events'!$A10,'Official Medal Table'!$C:$C,'Each Gender Events'!BJ$1,'Official Medal Table'!$E:$E,'Each Gender Events'!BJ$2)*'Medal values'!$B$3
+ COUNTIFS('Official Medal Table'!$I:$I,'Each Gender Events'!$A10,'Official Medal Table'!$C:$C,'Each Gender Events'!BJ$1,'Official Medal Table'!$E:$E,'Each Gender Events'!BJ$2)*'Medal values'!$B$3
+ COUNTIFS('Official Medal Table'!$F:$F,'Each Gender Events'!$A10,'Official Medal Table'!$C:$C,'Each Gender Events'!BJ$1,'Official Medal Table'!$E:$E,"Mixed")*'Medal values'!$B$1/2
+ COUNTIFS('Official Medal Table'!$G:$G,'Each Gender Events'!$A10,'Official Medal Table'!$C:$C,'Each Gender Events'!BJ$1,'Official Medal Table'!$E:$E,"Mixed")*'Medal values'!$B$2/2
+ COUNTIFS('Official Medal Table'!$H:$H,'Each Gender Events'!$A10,'Official Medal Table'!$C:$C,'Each Gender Events'!BJ$1,'Official Medal Table'!$E:$E,"Mixed")*'Medal values'!$B$3/2
+ COUNTIFS('Official Medal Table'!$I:$I,'Each Gender Events'!$A10,'Official Medal Table'!$C:$C,'Each Gender Events'!BJ$1,'Official Medal Table'!$E:$E,"Mixed")*'Medal values'!$B$3/2</f>
        <v>0</v>
      </c>
      <c r="BK10">
        <f>COUNTIFS('Official Medal Table'!$F:$F,'Each Gender Events'!$A10,'Official Medal Table'!$C:$C,'Each Gender Events'!BK$1,'Official Medal Table'!$E:$E,'Each Gender Events'!BK$2)*'Medal values'!$B$1
+ COUNTIFS('Official Medal Table'!$G:$G,'Each Gender Events'!$A10,'Official Medal Table'!$C:$C,'Each Gender Events'!BK$1,'Official Medal Table'!$E:$E,'Each Gender Events'!BK$2)*'Medal values'!$B$2
+ COUNTIFS('Official Medal Table'!$H:$H,'Each Gender Events'!$A10,'Official Medal Table'!$C:$C,'Each Gender Events'!BK$1,'Official Medal Table'!$E:$E,'Each Gender Events'!BK$2)*'Medal values'!$B$3
+ COUNTIFS('Official Medal Table'!$I:$I,'Each Gender Events'!$A10,'Official Medal Table'!$C:$C,'Each Gender Events'!BK$1,'Official Medal Table'!$E:$E,'Each Gender Events'!BK$2)*'Medal values'!$B$3
+ COUNTIFS('Official Medal Table'!$F:$F,'Each Gender Events'!$A10,'Official Medal Table'!$C:$C,'Each Gender Events'!BK$1,'Official Medal Table'!$E:$E,"Mixed")*'Medal values'!$B$1/2
+ COUNTIFS('Official Medal Table'!$G:$G,'Each Gender Events'!$A10,'Official Medal Table'!$C:$C,'Each Gender Events'!BK$1,'Official Medal Table'!$E:$E,"Mixed")*'Medal values'!$B$2/2
+ COUNTIFS('Official Medal Table'!$H:$H,'Each Gender Events'!$A10,'Official Medal Table'!$C:$C,'Each Gender Events'!BK$1,'Official Medal Table'!$E:$E,"Mixed")*'Medal values'!$B$3/2
+ COUNTIFS('Official Medal Table'!$I:$I,'Each Gender Events'!$A10,'Official Medal Table'!$C:$C,'Each Gender Events'!BK$1,'Official Medal Table'!$E:$E,"Mixed")*'Medal values'!$B$3/2</f>
        <v>0</v>
      </c>
      <c r="BL10">
        <f>COUNTIFS('Official Medal Table'!$F:$F,'Each Gender Events'!$A10,'Official Medal Table'!$C:$C,'Each Gender Events'!BL$1,'Official Medal Table'!$E:$E,'Each Gender Events'!BL$2)*'Medal values'!$B$1
+ COUNTIFS('Official Medal Table'!$G:$G,'Each Gender Events'!$A10,'Official Medal Table'!$C:$C,'Each Gender Events'!BL$1,'Official Medal Table'!$E:$E,'Each Gender Events'!BL$2)*'Medal values'!$B$2
+ COUNTIFS('Official Medal Table'!$H:$H,'Each Gender Events'!$A10,'Official Medal Table'!$C:$C,'Each Gender Events'!BL$1,'Official Medal Table'!$E:$E,'Each Gender Events'!BL$2)*'Medal values'!$B$3
+ COUNTIFS('Official Medal Table'!$I:$I,'Each Gender Events'!$A10,'Official Medal Table'!$C:$C,'Each Gender Events'!BL$1,'Official Medal Table'!$E:$E,'Each Gender Events'!BL$2)*'Medal values'!$B$3
+ COUNTIFS('Official Medal Table'!$F:$F,'Each Gender Events'!$A10,'Official Medal Table'!$C:$C,'Each Gender Events'!BL$1,'Official Medal Table'!$E:$E,"Mixed")*'Medal values'!$B$1/2
+ COUNTIFS('Official Medal Table'!$G:$G,'Each Gender Events'!$A10,'Official Medal Table'!$C:$C,'Each Gender Events'!BL$1,'Official Medal Table'!$E:$E,"Mixed")*'Medal values'!$B$2/2
+ COUNTIFS('Official Medal Table'!$H:$H,'Each Gender Events'!$A10,'Official Medal Table'!$C:$C,'Each Gender Events'!BL$1,'Official Medal Table'!$E:$E,"Mixed")*'Medal values'!$B$3/2
+ COUNTIFS('Official Medal Table'!$I:$I,'Each Gender Events'!$A10,'Official Medal Table'!$C:$C,'Each Gender Events'!BL$1,'Official Medal Table'!$E:$E,"Mixed")*'Medal values'!$B$3/2</f>
        <v>3.0009999999999999</v>
      </c>
      <c r="BM10">
        <f>COUNTIFS('Official Medal Table'!$F:$F,'Each Gender Events'!$A10,'Official Medal Table'!$C:$C,'Each Gender Events'!BM$1,'Official Medal Table'!$E:$E,'Each Gender Events'!BM$2)*'Medal values'!$B$1
+ COUNTIFS('Official Medal Table'!$G:$G,'Each Gender Events'!$A10,'Official Medal Table'!$C:$C,'Each Gender Events'!BM$1,'Official Medal Table'!$E:$E,'Each Gender Events'!BM$2)*'Medal values'!$B$2
+ COUNTIFS('Official Medal Table'!$H:$H,'Each Gender Events'!$A10,'Official Medal Table'!$C:$C,'Each Gender Events'!BM$1,'Official Medal Table'!$E:$E,'Each Gender Events'!BM$2)*'Medal values'!$B$3
+ COUNTIFS('Official Medal Table'!$I:$I,'Each Gender Events'!$A10,'Official Medal Table'!$C:$C,'Each Gender Events'!BM$1,'Official Medal Table'!$E:$E,'Each Gender Events'!BM$2)*'Medal values'!$B$3
+ COUNTIFS('Official Medal Table'!$F:$F,'Each Gender Events'!$A10,'Official Medal Table'!$C:$C,'Each Gender Events'!BM$1,'Official Medal Table'!$E:$E,"Mixed")*'Medal values'!$B$1/2
+ COUNTIFS('Official Medal Table'!$G:$G,'Each Gender Events'!$A10,'Official Medal Table'!$C:$C,'Each Gender Events'!BM$1,'Official Medal Table'!$E:$E,"Mixed")*'Medal values'!$B$2/2
+ COUNTIFS('Official Medal Table'!$H:$H,'Each Gender Events'!$A10,'Official Medal Table'!$C:$C,'Each Gender Events'!BM$1,'Official Medal Table'!$E:$E,"Mixed")*'Medal values'!$B$3/2
+ COUNTIFS('Official Medal Table'!$I:$I,'Each Gender Events'!$A10,'Official Medal Table'!$C:$C,'Each Gender Events'!BM$1,'Official Medal Table'!$E:$E,"Mixed")*'Medal values'!$B$3/2</f>
        <v>0</v>
      </c>
      <c r="BN10">
        <f>COUNTIFS('Official Medal Table'!$F:$F,'Each Gender Events'!$A10,'Official Medal Table'!$C:$C,'Each Gender Events'!BN$1,'Official Medal Table'!$E:$E,'Each Gender Events'!BN$2)*'Medal values'!$B$1
+ COUNTIFS('Official Medal Table'!$G:$G,'Each Gender Events'!$A10,'Official Medal Table'!$C:$C,'Each Gender Events'!BN$1,'Official Medal Table'!$E:$E,'Each Gender Events'!BN$2)*'Medal values'!$B$2
+ COUNTIFS('Official Medal Table'!$H:$H,'Each Gender Events'!$A10,'Official Medal Table'!$C:$C,'Each Gender Events'!BN$1,'Official Medal Table'!$E:$E,'Each Gender Events'!BN$2)*'Medal values'!$B$3
+ COUNTIFS('Official Medal Table'!$I:$I,'Each Gender Events'!$A10,'Official Medal Table'!$C:$C,'Each Gender Events'!BN$1,'Official Medal Table'!$E:$E,'Each Gender Events'!BN$2)*'Medal values'!$B$3
+ COUNTIFS('Official Medal Table'!$F:$F,'Each Gender Events'!$A10,'Official Medal Table'!$C:$C,'Each Gender Events'!BN$1,'Official Medal Table'!$E:$E,"Mixed")*'Medal values'!$B$1/2
+ COUNTIFS('Official Medal Table'!$G:$G,'Each Gender Events'!$A10,'Official Medal Table'!$C:$C,'Each Gender Events'!BN$1,'Official Medal Table'!$E:$E,"Mixed")*'Medal values'!$B$2/2
+ COUNTIFS('Official Medal Table'!$H:$H,'Each Gender Events'!$A10,'Official Medal Table'!$C:$C,'Each Gender Events'!BN$1,'Official Medal Table'!$E:$E,"Mixed")*'Medal values'!$B$3/2
+ COUNTIFS('Official Medal Table'!$I:$I,'Each Gender Events'!$A10,'Official Medal Table'!$C:$C,'Each Gender Events'!BN$1,'Official Medal Table'!$E:$E,"Mixed")*'Medal values'!$B$3/2</f>
        <v>0</v>
      </c>
      <c r="BO10">
        <f>COUNTIFS('Official Medal Table'!$F:$F,'Each Gender Events'!$A10,'Official Medal Table'!$C:$C,'Each Gender Events'!BO$1,'Official Medal Table'!$E:$E,'Each Gender Events'!BO$2)*'Medal values'!$B$1
+ COUNTIFS('Official Medal Table'!$G:$G,'Each Gender Events'!$A10,'Official Medal Table'!$C:$C,'Each Gender Events'!BO$1,'Official Medal Table'!$E:$E,'Each Gender Events'!BO$2)*'Medal values'!$B$2
+ COUNTIFS('Official Medal Table'!$H:$H,'Each Gender Events'!$A10,'Official Medal Table'!$C:$C,'Each Gender Events'!BO$1,'Official Medal Table'!$E:$E,'Each Gender Events'!BO$2)*'Medal values'!$B$3
+ COUNTIFS('Official Medal Table'!$I:$I,'Each Gender Events'!$A10,'Official Medal Table'!$C:$C,'Each Gender Events'!BO$1,'Official Medal Table'!$E:$E,'Each Gender Events'!BO$2)*'Medal values'!$B$3
+ COUNTIFS('Official Medal Table'!$F:$F,'Each Gender Events'!$A10,'Official Medal Table'!$C:$C,'Each Gender Events'!BO$1,'Official Medal Table'!$E:$E,"Mixed")*'Medal values'!$B$1/2
+ COUNTIFS('Official Medal Table'!$G:$G,'Each Gender Events'!$A10,'Official Medal Table'!$C:$C,'Each Gender Events'!BO$1,'Official Medal Table'!$E:$E,"Mixed")*'Medal values'!$B$2/2
+ COUNTIFS('Official Medal Table'!$H:$H,'Each Gender Events'!$A10,'Official Medal Table'!$C:$C,'Each Gender Events'!BO$1,'Official Medal Table'!$E:$E,"Mixed")*'Medal values'!$B$3/2
+ COUNTIFS('Official Medal Table'!$I:$I,'Each Gender Events'!$A10,'Official Medal Table'!$C:$C,'Each Gender Events'!BO$1,'Official Medal Table'!$E:$E,"Mixed")*'Medal values'!$B$3/2</f>
        <v>0</v>
      </c>
      <c r="BP10">
        <f>COUNTIFS('Official Medal Table'!$F:$F,'Each Gender Events'!$A10,'Official Medal Table'!$C:$C,'Each Gender Events'!BP$1,'Official Medal Table'!$E:$E,'Each Gender Events'!BP$2)*'Medal values'!$B$1
+ COUNTIFS('Official Medal Table'!$G:$G,'Each Gender Events'!$A10,'Official Medal Table'!$C:$C,'Each Gender Events'!BP$1,'Official Medal Table'!$E:$E,'Each Gender Events'!BP$2)*'Medal values'!$B$2
+ COUNTIFS('Official Medal Table'!$H:$H,'Each Gender Events'!$A10,'Official Medal Table'!$C:$C,'Each Gender Events'!BP$1,'Official Medal Table'!$E:$E,'Each Gender Events'!BP$2)*'Medal values'!$B$3
+ COUNTIFS('Official Medal Table'!$I:$I,'Each Gender Events'!$A10,'Official Medal Table'!$C:$C,'Each Gender Events'!BP$1,'Official Medal Table'!$E:$E,'Each Gender Events'!BP$2)*'Medal values'!$B$3
+ COUNTIFS('Official Medal Table'!$F:$F,'Each Gender Events'!$A10,'Official Medal Table'!$C:$C,'Each Gender Events'!BP$1,'Official Medal Table'!$E:$E,"Mixed")*'Medal values'!$B$1/2
+ COUNTIFS('Official Medal Table'!$G:$G,'Each Gender Events'!$A10,'Official Medal Table'!$C:$C,'Each Gender Events'!BP$1,'Official Medal Table'!$E:$E,"Mixed")*'Medal values'!$B$2/2
+ COUNTIFS('Official Medal Table'!$H:$H,'Each Gender Events'!$A10,'Official Medal Table'!$C:$C,'Each Gender Events'!BP$1,'Official Medal Table'!$E:$E,"Mixed")*'Medal values'!$B$3/2
+ COUNTIFS('Official Medal Table'!$I:$I,'Each Gender Events'!$A10,'Official Medal Table'!$C:$C,'Each Gender Events'!BP$1,'Official Medal Table'!$E:$E,"Mixed")*'Medal values'!$B$3/2</f>
        <v>0</v>
      </c>
      <c r="BQ10">
        <f>COUNTIFS('Official Medal Table'!$F:$F,'Each Gender Events'!$A10,'Official Medal Table'!$C:$C,'Each Gender Events'!BQ$1,'Official Medal Table'!$E:$E,'Each Gender Events'!BQ$2)*'Medal values'!$B$1
+ COUNTIFS('Official Medal Table'!$G:$G,'Each Gender Events'!$A10,'Official Medal Table'!$C:$C,'Each Gender Events'!BQ$1,'Official Medal Table'!$E:$E,'Each Gender Events'!BQ$2)*'Medal values'!$B$2
+ COUNTIFS('Official Medal Table'!$H:$H,'Each Gender Events'!$A10,'Official Medal Table'!$C:$C,'Each Gender Events'!BQ$1,'Official Medal Table'!$E:$E,'Each Gender Events'!BQ$2)*'Medal values'!$B$3
+ COUNTIFS('Official Medal Table'!$I:$I,'Each Gender Events'!$A10,'Official Medal Table'!$C:$C,'Each Gender Events'!BQ$1,'Official Medal Table'!$E:$E,'Each Gender Events'!BQ$2)*'Medal values'!$B$3
+ COUNTIFS('Official Medal Table'!$F:$F,'Each Gender Events'!$A10,'Official Medal Table'!$C:$C,'Each Gender Events'!BQ$1,'Official Medal Table'!$E:$E,"Mixed")*'Medal values'!$B$1/2
+ COUNTIFS('Official Medal Table'!$G:$G,'Each Gender Events'!$A10,'Official Medal Table'!$C:$C,'Each Gender Events'!BQ$1,'Official Medal Table'!$E:$E,"Mixed")*'Medal values'!$B$2/2
+ COUNTIFS('Official Medal Table'!$H:$H,'Each Gender Events'!$A10,'Official Medal Table'!$C:$C,'Each Gender Events'!BQ$1,'Official Medal Table'!$E:$E,"Mixed")*'Medal values'!$B$3/2
+ COUNTIFS('Official Medal Table'!$I:$I,'Each Gender Events'!$A10,'Official Medal Table'!$C:$C,'Each Gender Events'!BQ$1,'Official Medal Table'!$E:$E,"Mixed")*'Medal values'!$B$3/2</f>
        <v>0</v>
      </c>
      <c r="BR10">
        <f>COUNTIFS('Official Medal Table'!$F:$F,'Each Gender Events'!$A10,'Official Medal Table'!$C:$C,'Each Gender Events'!BR$1,'Official Medal Table'!$E:$E,'Each Gender Events'!BR$2)*'Medal values'!$B$1
+ COUNTIFS('Official Medal Table'!$G:$G,'Each Gender Events'!$A10,'Official Medal Table'!$C:$C,'Each Gender Events'!BR$1,'Official Medal Table'!$E:$E,'Each Gender Events'!BR$2)*'Medal values'!$B$2
+ COUNTIFS('Official Medal Table'!$H:$H,'Each Gender Events'!$A10,'Official Medal Table'!$C:$C,'Each Gender Events'!BR$1,'Official Medal Table'!$E:$E,'Each Gender Events'!BR$2)*'Medal values'!$B$3
+ COUNTIFS('Official Medal Table'!$I:$I,'Each Gender Events'!$A10,'Official Medal Table'!$C:$C,'Each Gender Events'!BR$1,'Official Medal Table'!$E:$E,'Each Gender Events'!BR$2)*'Medal values'!$B$3
+ COUNTIFS('Official Medal Table'!$F:$F,'Each Gender Events'!$A10,'Official Medal Table'!$C:$C,'Each Gender Events'!BR$1,'Official Medal Table'!$E:$E,"Mixed")*'Medal values'!$B$1/2
+ COUNTIFS('Official Medal Table'!$G:$G,'Each Gender Events'!$A10,'Official Medal Table'!$C:$C,'Each Gender Events'!BR$1,'Official Medal Table'!$E:$E,"Mixed")*'Medal values'!$B$2/2
+ COUNTIFS('Official Medal Table'!$H:$H,'Each Gender Events'!$A10,'Official Medal Table'!$C:$C,'Each Gender Events'!BR$1,'Official Medal Table'!$E:$E,"Mixed")*'Medal values'!$B$3/2
+ COUNTIFS('Official Medal Table'!$I:$I,'Each Gender Events'!$A10,'Official Medal Table'!$C:$C,'Each Gender Events'!BR$1,'Official Medal Table'!$E:$E,"Mixed")*'Medal values'!$B$3/2</f>
        <v>0</v>
      </c>
      <c r="BS10">
        <f>COUNTIFS('Official Medal Table'!$F:$F,'Each Gender Events'!$A10,'Official Medal Table'!$C:$C,'Each Gender Events'!BS$1,'Official Medal Table'!$E:$E,'Each Gender Events'!BS$2)*'Medal values'!$B$1
+ COUNTIFS('Official Medal Table'!$G:$G,'Each Gender Events'!$A10,'Official Medal Table'!$C:$C,'Each Gender Events'!BS$1,'Official Medal Table'!$E:$E,'Each Gender Events'!BS$2)*'Medal values'!$B$2
+ COUNTIFS('Official Medal Table'!$H:$H,'Each Gender Events'!$A10,'Official Medal Table'!$C:$C,'Each Gender Events'!BS$1,'Official Medal Table'!$E:$E,'Each Gender Events'!BS$2)*'Medal values'!$B$3
+ COUNTIFS('Official Medal Table'!$I:$I,'Each Gender Events'!$A10,'Official Medal Table'!$C:$C,'Each Gender Events'!BS$1,'Official Medal Table'!$E:$E,'Each Gender Events'!BS$2)*'Medal values'!$B$3
+ COUNTIFS('Official Medal Table'!$F:$F,'Each Gender Events'!$A10,'Official Medal Table'!$C:$C,'Each Gender Events'!BS$1,'Official Medal Table'!$E:$E,"Mixed")*'Medal values'!$B$1/2
+ COUNTIFS('Official Medal Table'!$G:$G,'Each Gender Events'!$A10,'Official Medal Table'!$C:$C,'Each Gender Events'!BS$1,'Official Medal Table'!$E:$E,"Mixed")*'Medal values'!$B$2/2
+ COUNTIFS('Official Medal Table'!$H:$H,'Each Gender Events'!$A10,'Official Medal Table'!$C:$C,'Each Gender Events'!BS$1,'Official Medal Table'!$E:$E,"Mixed")*'Medal values'!$B$3/2
+ COUNTIFS('Official Medal Table'!$I:$I,'Each Gender Events'!$A10,'Official Medal Table'!$C:$C,'Each Gender Events'!BS$1,'Official Medal Table'!$E:$E,"Mixed")*'Medal values'!$B$3/2</f>
        <v>0</v>
      </c>
      <c r="BT10">
        <f>COUNTIFS('Official Medal Table'!$F:$F,'Each Gender Events'!$A10,'Official Medal Table'!$C:$C,'Each Gender Events'!BT$1,'Official Medal Table'!$E:$E,'Each Gender Events'!BT$2)*'Medal values'!$B$1
+ COUNTIFS('Official Medal Table'!$G:$G,'Each Gender Events'!$A10,'Official Medal Table'!$C:$C,'Each Gender Events'!BT$1,'Official Medal Table'!$E:$E,'Each Gender Events'!BT$2)*'Medal values'!$B$2
+ COUNTIFS('Official Medal Table'!$H:$H,'Each Gender Events'!$A10,'Official Medal Table'!$C:$C,'Each Gender Events'!BT$1,'Official Medal Table'!$E:$E,'Each Gender Events'!BT$2)*'Medal values'!$B$3
+ COUNTIFS('Official Medal Table'!$I:$I,'Each Gender Events'!$A10,'Official Medal Table'!$C:$C,'Each Gender Events'!BT$1,'Official Medal Table'!$E:$E,'Each Gender Events'!BT$2)*'Medal values'!$B$3
+ COUNTIFS('Official Medal Table'!$F:$F,'Each Gender Events'!$A10,'Official Medal Table'!$C:$C,'Each Gender Events'!BT$1,'Official Medal Table'!$E:$E,"Mixed")*'Medal values'!$B$1/2
+ COUNTIFS('Official Medal Table'!$G:$G,'Each Gender Events'!$A10,'Official Medal Table'!$C:$C,'Each Gender Events'!BT$1,'Official Medal Table'!$E:$E,"Mixed")*'Medal values'!$B$2/2
+ COUNTIFS('Official Medal Table'!$H:$H,'Each Gender Events'!$A10,'Official Medal Table'!$C:$C,'Each Gender Events'!BT$1,'Official Medal Table'!$E:$E,"Mixed")*'Medal values'!$B$3/2
+ COUNTIFS('Official Medal Table'!$I:$I,'Each Gender Events'!$A10,'Official Medal Table'!$C:$C,'Each Gender Events'!BT$1,'Official Medal Table'!$E:$E,"Mixed")*'Medal values'!$B$3/2</f>
        <v>0</v>
      </c>
      <c r="BU10">
        <f>COUNTIFS('Official Medal Table'!$F:$F,'Each Gender Events'!$A10,'Official Medal Table'!$C:$C,'Each Gender Events'!BU$1,'Official Medal Table'!$E:$E,'Each Gender Events'!BU$2)*'Medal values'!$B$1
+ COUNTIFS('Official Medal Table'!$G:$G,'Each Gender Events'!$A10,'Official Medal Table'!$C:$C,'Each Gender Events'!BU$1,'Official Medal Table'!$E:$E,'Each Gender Events'!BU$2)*'Medal values'!$B$2
+ COUNTIFS('Official Medal Table'!$H:$H,'Each Gender Events'!$A10,'Official Medal Table'!$C:$C,'Each Gender Events'!BU$1,'Official Medal Table'!$E:$E,'Each Gender Events'!BU$2)*'Medal values'!$B$3
+ COUNTIFS('Official Medal Table'!$I:$I,'Each Gender Events'!$A10,'Official Medal Table'!$C:$C,'Each Gender Events'!BU$1,'Official Medal Table'!$E:$E,'Each Gender Events'!BU$2)*'Medal values'!$B$3
+ COUNTIFS('Official Medal Table'!$F:$F,'Each Gender Events'!$A10,'Official Medal Table'!$C:$C,'Each Gender Events'!BU$1,'Official Medal Table'!$E:$E,"Mixed")*'Medal values'!$B$1/2
+ COUNTIFS('Official Medal Table'!$G:$G,'Each Gender Events'!$A10,'Official Medal Table'!$C:$C,'Each Gender Events'!BU$1,'Official Medal Table'!$E:$E,"Mixed")*'Medal values'!$B$2/2
+ COUNTIFS('Official Medal Table'!$H:$H,'Each Gender Events'!$A10,'Official Medal Table'!$C:$C,'Each Gender Events'!BU$1,'Official Medal Table'!$E:$E,"Mixed")*'Medal values'!$B$3/2
+ COUNTIFS('Official Medal Table'!$I:$I,'Each Gender Events'!$A10,'Official Medal Table'!$C:$C,'Each Gender Events'!BU$1,'Official Medal Table'!$E:$E,"Mixed")*'Medal values'!$B$3/2</f>
        <v>0</v>
      </c>
      <c r="BV10">
        <f>COUNTIFS('Official Medal Table'!$F:$F,'Each Gender Events'!$A10,'Official Medal Table'!$C:$C,'Each Gender Events'!BV$1,'Official Medal Table'!$E:$E,'Each Gender Events'!BV$2)*'Medal values'!$B$1
+ COUNTIFS('Official Medal Table'!$G:$G,'Each Gender Events'!$A10,'Official Medal Table'!$C:$C,'Each Gender Events'!BV$1,'Official Medal Table'!$E:$E,'Each Gender Events'!BV$2)*'Medal values'!$B$2
+ COUNTIFS('Official Medal Table'!$H:$H,'Each Gender Events'!$A10,'Official Medal Table'!$C:$C,'Each Gender Events'!BV$1,'Official Medal Table'!$E:$E,'Each Gender Events'!BV$2)*'Medal values'!$B$3
+ COUNTIFS('Official Medal Table'!$I:$I,'Each Gender Events'!$A10,'Official Medal Table'!$C:$C,'Each Gender Events'!BV$1,'Official Medal Table'!$E:$E,'Each Gender Events'!BV$2)*'Medal values'!$B$3
+ COUNTIFS('Official Medal Table'!$F:$F,'Each Gender Events'!$A10,'Official Medal Table'!$C:$C,'Each Gender Events'!BV$1,'Official Medal Table'!$E:$E,"Mixed")*'Medal values'!$B$1/2
+ COUNTIFS('Official Medal Table'!$G:$G,'Each Gender Events'!$A10,'Official Medal Table'!$C:$C,'Each Gender Events'!BV$1,'Official Medal Table'!$E:$E,"Mixed")*'Medal values'!$B$2/2
+ COUNTIFS('Official Medal Table'!$H:$H,'Each Gender Events'!$A10,'Official Medal Table'!$C:$C,'Each Gender Events'!BV$1,'Official Medal Table'!$E:$E,"Mixed")*'Medal values'!$B$3/2
+ COUNTIFS('Official Medal Table'!$I:$I,'Each Gender Events'!$A10,'Official Medal Table'!$C:$C,'Each Gender Events'!BV$1,'Official Medal Table'!$E:$E,"Mixed")*'Medal values'!$B$3/2</f>
        <v>0</v>
      </c>
      <c r="BW10">
        <f>COUNTIFS('Official Medal Table'!$F:$F,'Each Gender Events'!$A10,'Official Medal Table'!$C:$C,'Each Gender Events'!BW$1,'Official Medal Table'!$E:$E,'Each Gender Events'!BW$2)*'Medal values'!$B$1
+ COUNTIFS('Official Medal Table'!$G:$G,'Each Gender Events'!$A10,'Official Medal Table'!$C:$C,'Each Gender Events'!BW$1,'Official Medal Table'!$E:$E,'Each Gender Events'!BW$2)*'Medal values'!$B$2
+ COUNTIFS('Official Medal Table'!$H:$H,'Each Gender Events'!$A10,'Official Medal Table'!$C:$C,'Each Gender Events'!BW$1,'Official Medal Table'!$E:$E,'Each Gender Events'!BW$2)*'Medal values'!$B$3
+ COUNTIFS('Official Medal Table'!$I:$I,'Each Gender Events'!$A10,'Official Medal Table'!$C:$C,'Each Gender Events'!BW$1,'Official Medal Table'!$E:$E,'Each Gender Events'!BW$2)*'Medal values'!$B$3
+ COUNTIFS('Official Medal Table'!$F:$F,'Each Gender Events'!$A10,'Official Medal Table'!$C:$C,'Each Gender Events'!BW$1,'Official Medal Table'!$E:$E,"Mixed")*'Medal values'!$B$1/2
+ COUNTIFS('Official Medal Table'!$G:$G,'Each Gender Events'!$A10,'Official Medal Table'!$C:$C,'Each Gender Events'!BW$1,'Official Medal Table'!$E:$E,"Mixed")*'Medal values'!$B$2/2
+ COUNTIFS('Official Medal Table'!$H:$H,'Each Gender Events'!$A10,'Official Medal Table'!$C:$C,'Each Gender Events'!BW$1,'Official Medal Table'!$E:$E,"Mixed")*'Medal values'!$B$3/2
+ COUNTIFS('Official Medal Table'!$I:$I,'Each Gender Events'!$A10,'Official Medal Table'!$C:$C,'Each Gender Events'!BW$1,'Official Medal Table'!$E:$E,"Mixed")*'Medal values'!$B$3/2</f>
        <v>0</v>
      </c>
      <c r="BX10">
        <f>COUNTIFS('Official Medal Table'!$F:$F,'Each Gender Events'!$A10,'Official Medal Table'!$C:$C,'Each Gender Events'!BX$1,'Official Medal Table'!$E:$E,'Each Gender Events'!BX$2)*'Medal values'!$B$1
+ COUNTIFS('Official Medal Table'!$G:$G,'Each Gender Events'!$A10,'Official Medal Table'!$C:$C,'Each Gender Events'!BX$1,'Official Medal Table'!$E:$E,'Each Gender Events'!BX$2)*'Medal values'!$B$2
+ COUNTIFS('Official Medal Table'!$H:$H,'Each Gender Events'!$A10,'Official Medal Table'!$C:$C,'Each Gender Events'!BX$1,'Official Medal Table'!$E:$E,'Each Gender Events'!BX$2)*'Medal values'!$B$3
+ COUNTIFS('Official Medal Table'!$I:$I,'Each Gender Events'!$A10,'Official Medal Table'!$C:$C,'Each Gender Events'!BX$1,'Official Medal Table'!$E:$E,'Each Gender Events'!BX$2)*'Medal values'!$B$3
+ COUNTIFS('Official Medal Table'!$F:$F,'Each Gender Events'!$A10,'Official Medal Table'!$C:$C,'Each Gender Events'!BX$1,'Official Medal Table'!$E:$E,"Mixed")*'Medal values'!$B$1/2
+ COUNTIFS('Official Medal Table'!$G:$G,'Each Gender Events'!$A10,'Official Medal Table'!$C:$C,'Each Gender Events'!BX$1,'Official Medal Table'!$E:$E,"Mixed")*'Medal values'!$B$2/2
+ COUNTIFS('Official Medal Table'!$H:$H,'Each Gender Events'!$A10,'Official Medal Table'!$C:$C,'Each Gender Events'!BX$1,'Official Medal Table'!$E:$E,"Mixed")*'Medal values'!$B$3/2
+ COUNTIFS('Official Medal Table'!$I:$I,'Each Gender Events'!$A10,'Official Medal Table'!$C:$C,'Each Gender Events'!BX$1,'Official Medal Table'!$E:$E,"Mixed")*'Medal values'!$B$3/2</f>
        <v>0</v>
      </c>
      <c r="BY10">
        <f>COUNTIFS('Official Medal Table'!$F:$F,'Each Gender Events'!$A10,'Official Medal Table'!$C:$C,'Each Gender Events'!BY$1,'Official Medal Table'!$E:$E,'Each Gender Events'!BY$2)*'Medal values'!$B$1
+ COUNTIFS('Official Medal Table'!$G:$G,'Each Gender Events'!$A10,'Official Medal Table'!$C:$C,'Each Gender Events'!BY$1,'Official Medal Table'!$E:$E,'Each Gender Events'!BY$2)*'Medal values'!$B$2
+ COUNTIFS('Official Medal Table'!$H:$H,'Each Gender Events'!$A10,'Official Medal Table'!$C:$C,'Each Gender Events'!BY$1,'Official Medal Table'!$E:$E,'Each Gender Events'!BY$2)*'Medal values'!$B$3
+ COUNTIFS('Official Medal Table'!$I:$I,'Each Gender Events'!$A10,'Official Medal Table'!$C:$C,'Each Gender Events'!BY$1,'Official Medal Table'!$E:$E,'Each Gender Events'!BY$2)*'Medal values'!$B$3
+ COUNTIFS('Official Medal Table'!$F:$F,'Each Gender Events'!$A10,'Official Medal Table'!$C:$C,'Each Gender Events'!BY$1,'Official Medal Table'!$E:$E,"Mixed")*'Medal values'!$B$1/2
+ COUNTIFS('Official Medal Table'!$G:$G,'Each Gender Events'!$A10,'Official Medal Table'!$C:$C,'Each Gender Events'!BY$1,'Official Medal Table'!$E:$E,"Mixed")*'Medal values'!$B$2/2
+ COUNTIFS('Official Medal Table'!$H:$H,'Each Gender Events'!$A10,'Official Medal Table'!$C:$C,'Each Gender Events'!BY$1,'Official Medal Table'!$E:$E,"Mixed")*'Medal values'!$B$3/2
+ COUNTIFS('Official Medal Table'!$I:$I,'Each Gender Events'!$A10,'Official Medal Table'!$C:$C,'Each Gender Events'!BY$1,'Official Medal Table'!$E:$E,"Mixed")*'Medal values'!$B$3/2</f>
        <v>0</v>
      </c>
      <c r="BZ10">
        <f>COUNTIFS('Official Medal Table'!$F:$F,'Each Gender Events'!$A10,'Official Medal Table'!$C:$C,'Each Gender Events'!BZ$1,'Official Medal Table'!$E:$E,'Each Gender Events'!BZ$2)*'Medal values'!$B$1
+ COUNTIFS('Official Medal Table'!$G:$G,'Each Gender Events'!$A10,'Official Medal Table'!$C:$C,'Each Gender Events'!BZ$1,'Official Medal Table'!$E:$E,'Each Gender Events'!BZ$2)*'Medal values'!$B$2
+ COUNTIFS('Official Medal Table'!$H:$H,'Each Gender Events'!$A10,'Official Medal Table'!$C:$C,'Each Gender Events'!BZ$1,'Official Medal Table'!$E:$E,'Each Gender Events'!BZ$2)*'Medal values'!$B$3
+ COUNTIFS('Official Medal Table'!$I:$I,'Each Gender Events'!$A10,'Official Medal Table'!$C:$C,'Each Gender Events'!BZ$1,'Official Medal Table'!$E:$E,'Each Gender Events'!BZ$2)*'Medal values'!$B$3
+ COUNTIFS('Official Medal Table'!$F:$F,'Each Gender Events'!$A10,'Official Medal Table'!$C:$C,'Each Gender Events'!BZ$1,'Official Medal Table'!$E:$E,"Mixed")*'Medal values'!$B$1/2
+ COUNTIFS('Official Medal Table'!$G:$G,'Each Gender Events'!$A10,'Official Medal Table'!$C:$C,'Each Gender Events'!BZ$1,'Official Medal Table'!$E:$E,"Mixed")*'Medal values'!$B$2/2
+ COUNTIFS('Official Medal Table'!$H:$H,'Each Gender Events'!$A10,'Official Medal Table'!$C:$C,'Each Gender Events'!BZ$1,'Official Medal Table'!$E:$E,"Mixed")*'Medal values'!$B$3/2
+ COUNTIFS('Official Medal Table'!$I:$I,'Each Gender Events'!$A10,'Official Medal Table'!$C:$C,'Each Gender Events'!BZ$1,'Official Medal Table'!$E:$E,"Mixed")*'Medal values'!$B$3/2</f>
        <v>0</v>
      </c>
      <c r="CA10">
        <f>COUNTIFS('Official Medal Table'!$F:$F,'Each Gender Events'!$A10,'Official Medal Table'!$C:$C,'Each Gender Events'!CA$1,'Official Medal Table'!$E:$E,'Each Gender Events'!CA$2)*'Medal values'!$B$1
+ COUNTIFS('Official Medal Table'!$G:$G,'Each Gender Events'!$A10,'Official Medal Table'!$C:$C,'Each Gender Events'!CA$1,'Official Medal Table'!$E:$E,'Each Gender Events'!CA$2)*'Medal values'!$B$2
+ COUNTIFS('Official Medal Table'!$H:$H,'Each Gender Events'!$A10,'Official Medal Table'!$C:$C,'Each Gender Events'!CA$1,'Official Medal Table'!$E:$E,'Each Gender Events'!CA$2)*'Medal values'!$B$3
+ COUNTIFS('Official Medal Table'!$I:$I,'Each Gender Events'!$A10,'Official Medal Table'!$C:$C,'Each Gender Events'!CA$1,'Official Medal Table'!$E:$E,'Each Gender Events'!CA$2)*'Medal values'!$B$3
+ COUNTIFS('Official Medal Table'!$F:$F,'Each Gender Events'!$A10,'Official Medal Table'!$C:$C,'Each Gender Events'!CA$1,'Official Medal Table'!$E:$E,"Mixed")*'Medal values'!$B$1/2
+ COUNTIFS('Official Medal Table'!$G:$G,'Each Gender Events'!$A10,'Official Medal Table'!$C:$C,'Each Gender Events'!CA$1,'Official Medal Table'!$E:$E,"Mixed")*'Medal values'!$B$2/2
+ COUNTIFS('Official Medal Table'!$H:$H,'Each Gender Events'!$A10,'Official Medal Table'!$C:$C,'Each Gender Events'!CA$1,'Official Medal Table'!$E:$E,"Mixed")*'Medal values'!$B$3/2
+ COUNTIFS('Official Medal Table'!$I:$I,'Each Gender Events'!$A10,'Official Medal Table'!$C:$C,'Each Gender Events'!CA$1,'Official Medal Table'!$E:$E,"Mixed")*'Medal values'!$B$3/2</f>
        <v>0</v>
      </c>
      <c r="CB10">
        <f>COUNTIFS('Official Medal Table'!$F:$F,'Each Gender Events'!$A10,'Official Medal Table'!$C:$C,'Each Gender Events'!CB$1,'Official Medal Table'!$E:$E,'Each Gender Events'!CB$2)*'Medal values'!$B$1
+ COUNTIFS('Official Medal Table'!$G:$G,'Each Gender Events'!$A10,'Official Medal Table'!$C:$C,'Each Gender Events'!CB$1,'Official Medal Table'!$E:$E,'Each Gender Events'!CB$2)*'Medal values'!$B$2
+ COUNTIFS('Official Medal Table'!$H:$H,'Each Gender Events'!$A10,'Official Medal Table'!$C:$C,'Each Gender Events'!CB$1,'Official Medal Table'!$E:$E,'Each Gender Events'!CB$2)*'Medal values'!$B$3
+ COUNTIFS('Official Medal Table'!$I:$I,'Each Gender Events'!$A10,'Official Medal Table'!$C:$C,'Each Gender Events'!CB$1,'Official Medal Table'!$E:$E,'Each Gender Events'!CB$2)*'Medal values'!$B$3
+ COUNTIFS('Official Medal Table'!$F:$F,'Each Gender Events'!$A10,'Official Medal Table'!$C:$C,'Each Gender Events'!CB$1,'Official Medal Table'!$E:$E,"Mixed")*'Medal values'!$B$1/2
+ COUNTIFS('Official Medal Table'!$G:$G,'Each Gender Events'!$A10,'Official Medal Table'!$C:$C,'Each Gender Events'!CB$1,'Official Medal Table'!$E:$E,"Mixed")*'Medal values'!$B$2/2
+ COUNTIFS('Official Medal Table'!$H:$H,'Each Gender Events'!$A10,'Official Medal Table'!$C:$C,'Each Gender Events'!CB$1,'Official Medal Table'!$E:$E,"Mixed")*'Medal values'!$B$3/2
+ COUNTIFS('Official Medal Table'!$I:$I,'Each Gender Events'!$A10,'Official Medal Table'!$C:$C,'Each Gender Events'!CB$1,'Official Medal Table'!$E:$E,"Mixed")*'Medal values'!$B$3/2</f>
        <v>0</v>
      </c>
      <c r="CC10">
        <f>COUNTIFS('Official Medal Table'!$F:$F,'Each Gender Events'!$A10,'Official Medal Table'!$C:$C,'Each Gender Events'!CC$1,'Official Medal Table'!$E:$E,'Each Gender Events'!CC$2)*'Medal values'!$B$1
+ COUNTIFS('Official Medal Table'!$G:$G,'Each Gender Events'!$A10,'Official Medal Table'!$C:$C,'Each Gender Events'!CC$1,'Official Medal Table'!$E:$E,'Each Gender Events'!CC$2)*'Medal values'!$B$2
+ COUNTIFS('Official Medal Table'!$H:$H,'Each Gender Events'!$A10,'Official Medal Table'!$C:$C,'Each Gender Events'!CC$1,'Official Medal Table'!$E:$E,'Each Gender Events'!CC$2)*'Medal values'!$B$3
+ COUNTIFS('Official Medal Table'!$I:$I,'Each Gender Events'!$A10,'Official Medal Table'!$C:$C,'Each Gender Events'!CC$1,'Official Medal Table'!$E:$E,'Each Gender Events'!CC$2)*'Medal values'!$B$3
+ COUNTIFS('Official Medal Table'!$F:$F,'Each Gender Events'!$A10,'Official Medal Table'!$C:$C,'Each Gender Events'!CC$1,'Official Medal Table'!$E:$E,"Mixed")*'Medal values'!$B$1/2
+ COUNTIFS('Official Medal Table'!$G:$G,'Each Gender Events'!$A10,'Official Medal Table'!$C:$C,'Each Gender Events'!CC$1,'Official Medal Table'!$E:$E,"Mixed")*'Medal values'!$B$2/2
+ COUNTIFS('Official Medal Table'!$H:$H,'Each Gender Events'!$A10,'Official Medal Table'!$C:$C,'Each Gender Events'!CC$1,'Official Medal Table'!$E:$E,"Mixed")*'Medal values'!$B$3/2
+ COUNTIFS('Official Medal Table'!$I:$I,'Each Gender Events'!$A10,'Official Medal Table'!$C:$C,'Each Gender Events'!CC$1,'Official Medal Table'!$E:$E,"Mixed")*'Medal values'!$B$3/2</f>
        <v>0</v>
      </c>
      <c r="CD10">
        <f>COUNTIFS('Official Medal Table'!$F:$F,'Each Gender Events'!$A10,'Official Medal Table'!$C:$C,'Each Gender Events'!CD$1,'Official Medal Table'!$E:$E,'Each Gender Events'!CD$2)*'Medal values'!$B$1
+ COUNTIFS('Official Medal Table'!$G:$G,'Each Gender Events'!$A10,'Official Medal Table'!$C:$C,'Each Gender Events'!CD$1,'Official Medal Table'!$E:$E,'Each Gender Events'!CD$2)*'Medal values'!$B$2
+ COUNTIFS('Official Medal Table'!$H:$H,'Each Gender Events'!$A10,'Official Medal Table'!$C:$C,'Each Gender Events'!CD$1,'Official Medal Table'!$E:$E,'Each Gender Events'!CD$2)*'Medal values'!$B$3
+ COUNTIFS('Official Medal Table'!$I:$I,'Each Gender Events'!$A10,'Official Medal Table'!$C:$C,'Each Gender Events'!CD$1,'Official Medal Table'!$E:$E,'Each Gender Events'!CD$2)*'Medal values'!$B$3
+ COUNTIFS('Official Medal Table'!$F:$F,'Each Gender Events'!$A10,'Official Medal Table'!$C:$C,'Each Gender Events'!CD$1,'Official Medal Table'!$E:$E,"Mixed")*'Medal values'!$B$1/2
+ COUNTIFS('Official Medal Table'!$G:$G,'Each Gender Events'!$A10,'Official Medal Table'!$C:$C,'Each Gender Events'!CD$1,'Official Medal Table'!$E:$E,"Mixed")*'Medal values'!$B$2/2
+ COUNTIFS('Official Medal Table'!$H:$H,'Each Gender Events'!$A10,'Official Medal Table'!$C:$C,'Each Gender Events'!CD$1,'Official Medal Table'!$E:$E,"Mixed")*'Medal values'!$B$3/2
+ COUNTIFS('Official Medal Table'!$I:$I,'Each Gender Events'!$A10,'Official Medal Table'!$C:$C,'Each Gender Events'!CD$1,'Official Medal Table'!$E:$E,"Mixed")*'Medal values'!$B$3/2</f>
        <v>0</v>
      </c>
      <c r="CE10">
        <f>COUNTIFS('Official Medal Table'!$F:$F,'Each Gender Events'!$A10,'Official Medal Table'!$C:$C,'Each Gender Events'!CE$1,'Official Medal Table'!$E:$E,'Each Gender Events'!CE$2)*'Medal values'!$B$1
+ COUNTIFS('Official Medal Table'!$G:$G,'Each Gender Events'!$A10,'Official Medal Table'!$C:$C,'Each Gender Events'!CE$1,'Official Medal Table'!$E:$E,'Each Gender Events'!CE$2)*'Medal values'!$B$2
+ COUNTIFS('Official Medal Table'!$H:$H,'Each Gender Events'!$A10,'Official Medal Table'!$C:$C,'Each Gender Events'!CE$1,'Official Medal Table'!$E:$E,'Each Gender Events'!CE$2)*'Medal values'!$B$3
+ COUNTIFS('Official Medal Table'!$I:$I,'Each Gender Events'!$A10,'Official Medal Table'!$C:$C,'Each Gender Events'!CE$1,'Official Medal Table'!$E:$E,'Each Gender Events'!CE$2)*'Medal values'!$B$3
+ COUNTIFS('Official Medal Table'!$F:$F,'Each Gender Events'!$A10,'Official Medal Table'!$C:$C,'Each Gender Events'!CE$1,'Official Medal Table'!$E:$E,"Mixed")*'Medal values'!$B$1/2
+ COUNTIFS('Official Medal Table'!$G:$G,'Each Gender Events'!$A10,'Official Medal Table'!$C:$C,'Each Gender Events'!CE$1,'Official Medal Table'!$E:$E,"Mixed")*'Medal values'!$B$2/2
+ COUNTIFS('Official Medal Table'!$H:$H,'Each Gender Events'!$A10,'Official Medal Table'!$C:$C,'Each Gender Events'!CE$1,'Official Medal Table'!$E:$E,"Mixed")*'Medal values'!$B$3/2
+ COUNTIFS('Official Medal Table'!$I:$I,'Each Gender Events'!$A10,'Official Medal Table'!$C:$C,'Each Gender Events'!CE$1,'Official Medal Table'!$E:$E,"Mixed")*'Medal values'!$B$3/2</f>
        <v>0</v>
      </c>
      <c r="CF10">
        <f>COUNTIFS('Official Medal Table'!$F:$F,'Each Gender Events'!$A10,'Official Medal Table'!$C:$C,'Each Gender Events'!CF$1,'Official Medal Table'!$E:$E,'Each Gender Events'!CF$2)*'Medal values'!$B$1
+ COUNTIFS('Official Medal Table'!$G:$G,'Each Gender Events'!$A10,'Official Medal Table'!$C:$C,'Each Gender Events'!CF$1,'Official Medal Table'!$E:$E,'Each Gender Events'!CF$2)*'Medal values'!$B$2
+ COUNTIFS('Official Medal Table'!$H:$H,'Each Gender Events'!$A10,'Official Medal Table'!$C:$C,'Each Gender Events'!CF$1,'Official Medal Table'!$E:$E,'Each Gender Events'!CF$2)*'Medal values'!$B$3
+ COUNTIFS('Official Medal Table'!$I:$I,'Each Gender Events'!$A10,'Official Medal Table'!$C:$C,'Each Gender Events'!CF$1,'Official Medal Table'!$E:$E,'Each Gender Events'!CF$2)*'Medal values'!$B$3
+ COUNTIFS('Official Medal Table'!$F:$F,'Each Gender Events'!$A10,'Official Medal Table'!$C:$C,'Each Gender Events'!CF$1,'Official Medal Table'!$E:$E,"Mixed")*'Medal values'!$B$1/2
+ COUNTIFS('Official Medal Table'!$G:$G,'Each Gender Events'!$A10,'Official Medal Table'!$C:$C,'Each Gender Events'!CF$1,'Official Medal Table'!$E:$E,"Mixed")*'Medal values'!$B$2/2
+ COUNTIFS('Official Medal Table'!$H:$H,'Each Gender Events'!$A10,'Official Medal Table'!$C:$C,'Each Gender Events'!CF$1,'Official Medal Table'!$E:$E,"Mixed")*'Medal values'!$B$3/2
+ COUNTIFS('Official Medal Table'!$I:$I,'Each Gender Events'!$A10,'Official Medal Table'!$C:$C,'Each Gender Events'!CF$1,'Official Medal Table'!$E:$E,"Mixed")*'Medal values'!$B$3/2</f>
        <v>1</v>
      </c>
      <c r="CG10">
        <f>COUNTIFS('Official Medal Table'!$F:$F,'Each Gender Events'!$A10,'Official Medal Table'!$C:$C,'Each Gender Events'!CG$1,'Official Medal Table'!$E:$E,'Each Gender Events'!CG$2)*'Medal values'!$B$1
+ COUNTIFS('Official Medal Table'!$G:$G,'Each Gender Events'!$A10,'Official Medal Table'!$C:$C,'Each Gender Events'!CG$1,'Official Medal Table'!$E:$E,'Each Gender Events'!CG$2)*'Medal values'!$B$2
+ COUNTIFS('Official Medal Table'!$H:$H,'Each Gender Events'!$A10,'Official Medal Table'!$C:$C,'Each Gender Events'!CG$1,'Official Medal Table'!$E:$E,'Each Gender Events'!CG$2)*'Medal values'!$B$3
+ COUNTIFS('Official Medal Table'!$I:$I,'Each Gender Events'!$A10,'Official Medal Table'!$C:$C,'Each Gender Events'!CG$1,'Official Medal Table'!$E:$E,'Each Gender Events'!CG$2)*'Medal values'!$B$3
+ COUNTIFS('Official Medal Table'!$F:$F,'Each Gender Events'!$A10,'Official Medal Table'!$C:$C,'Each Gender Events'!CG$1,'Official Medal Table'!$E:$E,"Mixed")*'Medal values'!$B$1/2
+ COUNTIFS('Official Medal Table'!$G:$G,'Each Gender Events'!$A10,'Official Medal Table'!$C:$C,'Each Gender Events'!CG$1,'Official Medal Table'!$E:$E,"Mixed")*'Medal values'!$B$2/2
+ COUNTIFS('Official Medal Table'!$H:$H,'Each Gender Events'!$A10,'Official Medal Table'!$C:$C,'Each Gender Events'!CG$1,'Official Medal Table'!$E:$E,"Mixed")*'Medal values'!$B$3/2
+ COUNTIFS('Official Medal Table'!$I:$I,'Each Gender Events'!$A10,'Official Medal Table'!$C:$C,'Each Gender Events'!CG$1,'Official Medal Table'!$E:$E,"Mixed")*'Medal values'!$B$3/2</f>
        <v>2.0000010000000001</v>
      </c>
      <c r="CH10">
        <f>COUNTIFS('Official Medal Table'!$F:$F,'Each Gender Events'!$A10,'Official Medal Table'!$C:$C,'Each Gender Events'!CH$1,'Official Medal Table'!$E:$E,'Each Gender Events'!CH$2)*'Medal values'!$B$1
+ COUNTIFS('Official Medal Table'!$G:$G,'Each Gender Events'!$A10,'Official Medal Table'!$C:$C,'Each Gender Events'!CH$1,'Official Medal Table'!$E:$E,'Each Gender Events'!CH$2)*'Medal values'!$B$2
+ COUNTIFS('Official Medal Table'!$H:$H,'Each Gender Events'!$A10,'Official Medal Table'!$C:$C,'Each Gender Events'!CH$1,'Official Medal Table'!$E:$E,'Each Gender Events'!CH$2)*'Medal values'!$B$3
+ COUNTIFS('Official Medal Table'!$I:$I,'Each Gender Events'!$A10,'Official Medal Table'!$C:$C,'Each Gender Events'!CH$1,'Official Medal Table'!$E:$E,'Each Gender Events'!CH$2)*'Medal values'!$B$3
+ COUNTIFS('Official Medal Table'!$F:$F,'Each Gender Events'!$A10,'Official Medal Table'!$C:$C,'Each Gender Events'!CH$1,'Official Medal Table'!$E:$E,"Mixed")*'Medal values'!$B$1/2
+ COUNTIFS('Official Medal Table'!$G:$G,'Each Gender Events'!$A10,'Official Medal Table'!$C:$C,'Each Gender Events'!CH$1,'Official Medal Table'!$E:$E,"Mixed")*'Medal values'!$B$2/2
+ COUNTIFS('Official Medal Table'!$H:$H,'Each Gender Events'!$A10,'Official Medal Table'!$C:$C,'Each Gender Events'!CH$1,'Official Medal Table'!$E:$E,"Mixed")*'Medal values'!$B$3/2
+ COUNTIFS('Official Medal Table'!$I:$I,'Each Gender Events'!$A10,'Official Medal Table'!$C:$C,'Each Gender Events'!CH$1,'Official Medal Table'!$E:$E,"Mixed")*'Medal values'!$B$3/2</f>
        <v>0</v>
      </c>
      <c r="CI10">
        <f>COUNTIFS('Official Medal Table'!$F:$F,'Each Gender Events'!$A10,'Official Medal Table'!$C:$C,'Each Gender Events'!CI$1,'Official Medal Table'!$E:$E,'Each Gender Events'!CI$2)*'Medal values'!$B$1
+ COUNTIFS('Official Medal Table'!$G:$G,'Each Gender Events'!$A10,'Official Medal Table'!$C:$C,'Each Gender Events'!CI$1,'Official Medal Table'!$E:$E,'Each Gender Events'!CI$2)*'Medal values'!$B$2
+ COUNTIFS('Official Medal Table'!$H:$H,'Each Gender Events'!$A10,'Official Medal Table'!$C:$C,'Each Gender Events'!CI$1,'Official Medal Table'!$E:$E,'Each Gender Events'!CI$2)*'Medal values'!$B$3
+ COUNTIFS('Official Medal Table'!$I:$I,'Each Gender Events'!$A10,'Official Medal Table'!$C:$C,'Each Gender Events'!CI$1,'Official Medal Table'!$E:$E,'Each Gender Events'!CI$2)*'Medal values'!$B$3
+ COUNTIFS('Official Medal Table'!$F:$F,'Each Gender Events'!$A10,'Official Medal Table'!$C:$C,'Each Gender Events'!CI$1,'Official Medal Table'!$E:$E,"Mixed")*'Medal values'!$B$1/2
+ COUNTIFS('Official Medal Table'!$G:$G,'Each Gender Events'!$A10,'Official Medal Table'!$C:$C,'Each Gender Events'!CI$1,'Official Medal Table'!$E:$E,"Mixed")*'Medal values'!$B$2/2
+ COUNTIFS('Official Medal Table'!$H:$H,'Each Gender Events'!$A10,'Official Medal Table'!$C:$C,'Each Gender Events'!CI$1,'Official Medal Table'!$E:$E,"Mixed")*'Medal values'!$B$3/2
+ COUNTIFS('Official Medal Table'!$I:$I,'Each Gender Events'!$A10,'Official Medal Table'!$C:$C,'Each Gender Events'!CI$1,'Official Medal Table'!$E:$E,"Mixed")*'Medal values'!$B$3/2</f>
        <v>0</v>
      </c>
      <c r="CJ10">
        <f>COUNTIFS('Official Medal Table'!$F:$F,'Each Gender Events'!$A10,'Official Medal Table'!$C:$C,'Each Gender Events'!CJ$1,'Official Medal Table'!$E:$E,'Each Gender Events'!CJ$2)*'Medal values'!$B$1
+ COUNTIFS('Official Medal Table'!$G:$G,'Each Gender Events'!$A10,'Official Medal Table'!$C:$C,'Each Gender Events'!CJ$1,'Official Medal Table'!$E:$E,'Each Gender Events'!CJ$2)*'Medal values'!$B$2
+ COUNTIFS('Official Medal Table'!$H:$H,'Each Gender Events'!$A10,'Official Medal Table'!$C:$C,'Each Gender Events'!CJ$1,'Official Medal Table'!$E:$E,'Each Gender Events'!CJ$2)*'Medal values'!$B$3
+ COUNTIFS('Official Medal Table'!$I:$I,'Each Gender Events'!$A10,'Official Medal Table'!$C:$C,'Each Gender Events'!CJ$1,'Official Medal Table'!$E:$E,'Each Gender Events'!CJ$2)*'Medal values'!$B$3
+ COUNTIFS('Official Medal Table'!$F:$F,'Each Gender Events'!$A10,'Official Medal Table'!$C:$C,'Each Gender Events'!CJ$1,'Official Medal Table'!$E:$E,"Mixed")*'Medal values'!$B$1/2
+ COUNTIFS('Official Medal Table'!$G:$G,'Each Gender Events'!$A10,'Official Medal Table'!$C:$C,'Each Gender Events'!CJ$1,'Official Medal Table'!$E:$E,"Mixed")*'Medal values'!$B$2/2
+ COUNTIFS('Official Medal Table'!$H:$H,'Each Gender Events'!$A10,'Official Medal Table'!$C:$C,'Each Gender Events'!CJ$1,'Official Medal Table'!$E:$E,"Mixed")*'Medal values'!$B$3/2
+ COUNTIFS('Official Medal Table'!$I:$I,'Each Gender Events'!$A10,'Official Medal Table'!$C:$C,'Each Gender Events'!CJ$1,'Official Medal Table'!$E:$E,"Mixed")*'Medal values'!$B$3/2</f>
        <v>0</v>
      </c>
      <c r="CK10">
        <f>COUNTIFS('Official Medal Table'!$F:$F,'Each Gender Events'!$A10,'Official Medal Table'!$C:$C,'Each Gender Events'!CK$1,'Official Medal Table'!$E:$E,'Each Gender Events'!CK$2)*'Medal values'!$B$1
+ COUNTIFS('Official Medal Table'!$G:$G,'Each Gender Events'!$A10,'Official Medal Table'!$C:$C,'Each Gender Events'!CK$1,'Official Medal Table'!$E:$E,'Each Gender Events'!CK$2)*'Medal values'!$B$2
+ COUNTIFS('Official Medal Table'!$H:$H,'Each Gender Events'!$A10,'Official Medal Table'!$C:$C,'Each Gender Events'!CK$1,'Official Medal Table'!$E:$E,'Each Gender Events'!CK$2)*'Medal values'!$B$3
+ COUNTIFS('Official Medal Table'!$I:$I,'Each Gender Events'!$A10,'Official Medal Table'!$C:$C,'Each Gender Events'!CK$1,'Official Medal Table'!$E:$E,'Each Gender Events'!CK$2)*'Medal values'!$B$3
+ COUNTIFS('Official Medal Table'!$F:$F,'Each Gender Events'!$A10,'Official Medal Table'!$C:$C,'Each Gender Events'!CK$1,'Official Medal Table'!$E:$E,"Mixed")*'Medal values'!$B$1/2
+ COUNTIFS('Official Medal Table'!$G:$G,'Each Gender Events'!$A10,'Official Medal Table'!$C:$C,'Each Gender Events'!CK$1,'Official Medal Table'!$E:$E,"Mixed")*'Medal values'!$B$2/2
+ COUNTIFS('Official Medal Table'!$H:$H,'Each Gender Events'!$A10,'Official Medal Table'!$C:$C,'Each Gender Events'!CK$1,'Official Medal Table'!$E:$E,"Mixed")*'Medal values'!$B$3/2
+ COUNTIFS('Official Medal Table'!$I:$I,'Each Gender Events'!$A10,'Official Medal Table'!$C:$C,'Each Gender Events'!CK$1,'Official Medal Table'!$E:$E,"Mixed")*'Medal values'!$B$3/2</f>
        <v>0</v>
      </c>
      <c r="CL10">
        <f>COUNTIFS('Official Medal Table'!$F:$F,'Each Gender Events'!$A10,'Official Medal Table'!$C:$C,'Each Gender Events'!CL$1,'Official Medal Table'!$E:$E,'Each Gender Events'!CL$2)*'Medal values'!$B$1
+ COUNTIFS('Official Medal Table'!$G:$G,'Each Gender Events'!$A10,'Official Medal Table'!$C:$C,'Each Gender Events'!CL$1,'Official Medal Table'!$E:$E,'Each Gender Events'!CL$2)*'Medal values'!$B$2
+ COUNTIFS('Official Medal Table'!$H:$H,'Each Gender Events'!$A10,'Official Medal Table'!$C:$C,'Each Gender Events'!CL$1,'Official Medal Table'!$E:$E,'Each Gender Events'!CL$2)*'Medal values'!$B$3
+ COUNTIFS('Official Medal Table'!$I:$I,'Each Gender Events'!$A10,'Official Medal Table'!$C:$C,'Each Gender Events'!CL$1,'Official Medal Table'!$E:$E,'Each Gender Events'!CL$2)*'Medal values'!$B$3
+ COUNTIFS('Official Medal Table'!$F:$F,'Each Gender Events'!$A10,'Official Medal Table'!$C:$C,'Each Gender Events'!CL$1,'Official Medal Table'!$E:$E,"Mixed")*'Medal values'!$B$1/2
+ COUNTIFS('Official Medal Table'!$G:$G,'Each Gender Events'!$A10,'Official Medal Table'!$C:$C,'Each Gender Events'!CL$1,'Official Medal Table'!$E:$E,"Mixed")*'Medal values'!$B$2/2
+ COUNTIFS('Official Medal Table'!$H:$H,'Each Gender Events'!$A10,'Official Medal Table'!$C:$C,'Each Gender Events'!CL$1,'Official Medal Table'!$E:$E,"Mixed")*'Medal values'!$B$3/2
+ COUNTIFS('Official Medal Table'!$I:$I,'Each Gender Events'!$A10,'Official Medal Table'!$C:$C,'Each Gender Events'!CL$1,'Official Medal Table'!$E:$E,"Mixed")*'Medal values'!$B$3/2</f>
        <v>0</v>
      </c>
      <c r="CM10">
        <f>COUNTIFS('Official Medal Table'!$F:$F,'Each Gender Events'!$A10,'Official Medal Table'!$C:$C,'Each Gender Events'!CM$1,'Official Medal Table'!$E:$E,'Each Gender Events'!CM$2)*'Medal values'!$B$1
+ COUNTIFS('Official Medal Table'!$G:$G,'Each Gender Events'!$A10,'Official Medal Table'!$C:$C,'Each Gender Events'!CM$1,'Official Medal Table'!$E:$E,'Each Gender Events'!CM$2)*'Medal values'!$B$2
+ COUNTIFS('Official Medal Table'!$H:$H,'Each Gender Events'!$A10,'Official Medal Table'!$C:$C,'Each Gender Events'!CM$1,'Official Medal Table'!$E:$E,'Each Gender Events'!CM$2)*'Medal values'!$B$3
+ COUNTIFS('Official Medal Table'!$I:$I,'Each Gender Events'!$A10,'Official Medal Table'!$C:$C,'Each Gender Events'!CM$1,'Official Medal Table'!$E:$E,'Each Gender Events'!CM$2)*'Medal values'!$B$3
+ COUNTIFS('Official Medal Table'!$F:$F,'Each Gender Events'!$A10,'Official Medal Table'!$C:$C,'Each Gender Events'!CM$1,'Official Medal Table'!$E:$E,"Mixed")*'Medal values'!$B$1/2
+ COUNTIFS('Official Medal Table'!$G:$G,'Each Gender Events'!$A10,'Official Medal Table'!$C:$C,'Each Gender Events'!CM$1,'Official Medal Table'!$E:$E,"Mixed")*'Medal values'!$B$2/2
+ COUNTIFS('Official Medal Table'!$H:$H,'Each Gender Events'!$A10,'Official Medal Table'!$C:$C,'Each Gender Events'!CM$1,'Official Medal Table'!$E:$E,"Mixed")*'Medal values'!$B$3/2
+ COUNTIFS('Official Medal Table'!$I:$I,'Each Gender Events'!$A10,'Official Medal Table'!$C:$C,'Each Gender Events'!CM$1,'Official Medal Table'!$E:$E,"Mixed")*'Medal values'!$B$3/2</f>
        <v>0</v>
      </c>
      <c r="CN10">
        <f>COUNTIFS('Official Medal Table'!$F:$F,'Each Gender Events'!$A10,'Official Medal Table'!$C:$C,'Each Gender Events'!CN$1,'Official Medal Table'!$E:$E,'Each Gender Events'!CN$2)*'Medal values'!$B$1
+ COUNTIFS('Official Medal Table'!$G:$G,'Each Gender Events'!$A10,'Official Medal Table'!$C:$C,'Each Gender Events'!CN$1,'Official Medal Table'!$E:$E,'Each Gender Events'!CN$2)*'Medal values'!$B$2
+ COUNTIFS('Official Medal Table'!$H:$H,'Each Gender Events'!$A10,'Official Medal Table'!$C:$C,'Each Gender Events'!CN$1,'Official Medal Table'!$E:$E,'Each Gender Events'!CN$2)*'Medal values'!$B$3
+ COUNTIFS('Official Medal Table'!$I:$I,'Each Gender Events'!$A10,'Official Medal Table'!$C:$C,'Each Gender Events'!CN$1,'Official Medal Table'!$E:$E,'Each Gender Events'!CN$2)*'Medal values'!$B$3
+ COUNTIFS('Official Medal Table'!$F:$F,'Each Gender Events'!$A10,'Official Medal Table'!$C:$C,'Each Gender Events'!CN$1,'Official Medal Table'!$E:$E,"Mixed")*'Medal values'!$B$1/2
+ COUNTIFS('Official Medal Table'!$G:$G,'Each Gender Events'!$A10,'Official Medal Table'!$C:$C,'Each Gender Events'!CN$1,'Official Medal Table'!$E:$E,"Mixed")*'Medal values'!$B$2/2
+ COUNTIFS('Official Medal Table'!$H:$H,'Each Gender Events'!$A10,'Official Medal Table'!$C:$C,'Each Gender Events'!CN$1,'Official Medal Table'!$E:$E,"Mixed")*'Medal values'!$B$3/2
+ COUNTIFS('Official Medal Table'!$I:$I,'Each Gender Events'!$A10,'Official Medal Table'!$C:$C,'Each Gender Events'!CN$1,'Official Medal Table'!$E:$E,"Mixed")*'Medal values'!$B$3/2</f>
        <v>0</v>
      </c>
      <c r="CO10">
        <f>COUNTIFS('Official Medal Table'!$F:$F,'Each Gender Events'!$A10,'Official Medal Table'!$C:$C,'Each Gender Events'!CO$1,'Official Medal Table'!$E:$E,'Each Gender Events'!CO$2)*'Medal values'!$B$1
+ COUNTIFS('Official Medal Table'!$G:$G,'Each Gender Events'!$A10,'Official Medal Table'!$C:$C,'Each Gender Events'!CO$1,'Official Medal Table'!$E:$E,'Each Gender Events'!CO$2)*'Medal values'!$B$2
+ COUNTIFS('Official Medal Table'!$H:$H,'Each Gender Events'!$A10,'Official Medal Table'!$C:$C,'Each Gender Events'!CO$1,'Official Medal Table'!$E:$E,'Each Gender Events'!CO$2)*'Medal values'!$B$3
+ COUNTIFS('Official Medal Table'!$I:$I,'Each Gender Events'!$A10,'Official Medal Table'!$C:$C,'Each Gender Events'!CO$1,'Official Medal Table'!$E:$E,'Each Gender Events'!CO$2)*'Medal values'!$B$3
+ COUNTIFS('Official Medal Table'!$F:$F,'Each Gender Events'!$A10,'Official Medal Table'!$C:$C,'Each Gender Events'!CO$1,'Official Medal Table'!$E:$E,"Mixed")*'Medal values'!$B$1/2
+ COUNTIFS('Official Medal Table'!$G:$G,'Each Gender Events'!$A10,'Official Medal Table'!$C:$C,'Each Gender Events'!CO$1,'Official Medal Table'!$E:$E,"Mixed")*'Medal values'!$B$2/2
+ COUNTIFS('Official Medal Table'!$H:$H,'Each Gender Events'!$A10,'Official Medal Table'!$C:$C,'Each Gender Events'!CO$1,'Official Medal Table'!$E:$E,"Mixed")*'Medal values'!$B$3/2
+ COUNTIFS('Official Medal Table'!$I:$I,'Each Gender Events'!$A10,'Official Medal Table'!$C:$C,'Each Gender Events'!CO$1,'Official Medal Table'!$E:$E,"Mixed")*'Medal values'!$B$3/2</f>
        <v>3.0009999999999999</v>
      </c>
      <c r="CP10">
        <f>COUNTIFS('Official Medal Table'!$F:$F,'Each Gender Events'!$A10,'Official Medal Table'!$C:$C,'Each Gender Events'!CP$1,'Official Medal Table'!$E:$E,'Each Gender Events'!CP$2)*'Medal values'!$B$1
+ COUNTIFS('Official Medal Table'!$G:$G,'Each Gender Events'!$A10,'Official Medal Table'!$C:$C,'Each Gender Events'!CP$1,'Official Medal Table'!$E:$E,'Each Gender Events'!CP$2)*'Medal values'!$B$2
+ COUNTIFS('Official Medal Table'!$H:$H,'Each Gender Events'!$A10,'Official Medal Table'!$C:$C,'Each Gender Events'!CP$1,'Official Medal Table'!$E:$E,'Each Gender Events'!CP$2)*'Medal values'!$B$3
+ COUNTIFS('Official Medal Table'!$I:$I,'Each Gender Events'!$A10,'Official Medal Table'!$C:$C,'Each Gender Events'!CP$1,'Official Medal Table'!$E:$E,'Each Gender Events'!CP$2)*'Medal values'!$B$3
+ COUNTIFS('Official Medal Table'!$F:$F,'Each Gender Events'!$A10,'Official Medal Table'!$C:$C,'Each Gender Events'!CP$1,'Official Medal Table'!$E:$E,"Mixed")*'Medal values'!$B$1/2
+ COUNTIFS('Official Medal Table'!$G:$G,'Each Gender Events'!$A10,'Official Medal Table'!$C:$C,'Each Gender Events'!CP$1,'Official Medal Table'!$E:$E,"Mixed")*'Medal values'!$B$2/2
+ COUNTIFS('Official Medal Table'!$H:$H,'Each Gender Events'!$A10,'Official Medal Table'!$C:$C,'Each Gender Events'!CP$1,'Official Medal Table'!$E:$E,"Mixed")*'Medal values'!$B$3/2
+ COUNTIFS('Official Medal Table'!$I:$I,'Each Gender Events'!$A10,'Official Medal Table'!$C:$C,'Each Gender Events'!CP$1,'Official Medal Table'!$E:$E,"Mixed")*'Medal values'!$B$3/2</f>
        <v>0</v>
      </c>
      <c r="CQ10">
        <f>COUNTIFS('Official Medal Table'!$F:$F,'Each Gender Events'!$A10,'Official Medal Table'!$C:$C,'Each Gender Events'!CQ$1,'Official Medal Table'!$E:$E,'Each Gender Events'!CQ$2)*'Medal values'!$B$1
+ COUNTIFS('Official Medal Table'!$G:$G,'Each Gender Events'!$A10,'Official Medal Table'!$C:$C,'Each Gender Events'!CQ$1,'Official Medal Table'!$E:$E,'Each Gender Events'!CQ$2)*'Medal values'!$B$2
+ COUNTIFS('Official Medal Table'!$H:$H,'Each Gender Events'!$A10,'Official Medal Table'!$C:$C,'Each Gender Events'!CQ$1,'Official Medal Table'!$E:$E,'Each Gender Events'!CQ$2)*'Medal values'!$B$3
+ COUNTIFS('Official Medal Table'!$I:$I,'Each Gender Events'!$A10,'Official Medal Table'!$C:$C,'Each Gender Events'!CQ$1,'Official Medal Table'!$E:$E,'Each Gender Events'!CQ$2)*'Medal values'!$B$3
+ COUNTIFS('Official Medal Table'!$F:$F,'Each Gender Events'!$A10,'Official Medal Table'!$C:$C,'Each Gender Events'!CQ$1,'Official Medal Table'!$E:$E,"Mixed")*'Medal values'!$B$1/2
+ COUNTIFS('Official Medal Table'!$G:$G,'Each Gender Events'!$A10,'Official Medal Table'!$C:$C,'Each Gender Events'!CQ$1,'Official Medal Table'!$E:$E,"Mixed")*'Medal values'!$B$2/2
+ COUNTIFS('Official Medal Table'!$H:$H,'Each Gender Events'!$A10,'Official Medal Table'!$C:$C,'Each Gender Events'!CQ$1,'Official Medal Table'!$E:$E,"Mixed")*'Medal values'!$B$3/2
+ COUNTIFS('Official Medal Table'!$I:$I,'Each Gender Events'!$A10,'Official Medal Table'!$C:$C,'Each Gender Events'!CQ$1,'Official Medal Table'!$E:$E,"Mixed")*'Medal values'!$B$3/2</f>
        <v>0</v>
      </c>
      <c r="CR10">
        <f>COUNTIFS('Official Medal Table'!$F:$F,'Each Gender Events'!$A10,'Official Medal Table'!$C:$C,'Each Gender Events'!CR$1,'Official Medal Table'!$E:$E,'Each Gender Events'!CR$2)*'Medal values'!$B$1
+ COUNTIFS('Official Medal Table'!$G:$G,'Each Gender Events'!$A10,'Official Medal Table'!$C:$C,'Each Gender Events'!CR$1,'Official Medal Table'!$E:$E,'Each Gender Events'!CR$2)*'Medal values'!$B$2
+ COUNTIFS('Official Medal Table'!$H:$H,'Each Gender Events'!$A10,'Official Medal Table'!$C:$C,'Each Gender Events'!CR$1,'Official Medal Table'!$E:$E,'Each Gender Events'!CR$2)*'Medal values'!$B$3
+ COUNTIFS('Official Medal Table'!$I:$I,'Each Gender Events'!$A10,'Official Medal Table'!$C:$C,'Each Gender Events'!CR$1,'Official Medal Table'!$E:$E,'Each Gender Events'!CR$2)*'Medal values'!$B$3
+ COUNTIFS('Official Medal Table'!$F:$F,'Each Gender Events'!$A10,'Official Medal Table'!$C:$C,'Each Gender Events'!CR$1,'Official Medal Table'!$E:$E,"Mixed")*'Medal values'!$B$1/2
+ COUNTIFS('Official Medal Table'!$G:$G,'Each Gender Events'!$A10,'Official Medal Table'!$C:$C,'Each Gender Events'!CR$1,'Official Medal Table'!$E:$E,"Mixed")*'Medal values'!$B$2/2
+ COUNTIFS('Official Medal Table'!$H:$H,'Each Gender Events'!$A10,'Official Medal Table'!$C:$C,'Each Gender Events'!CR$1,'Official Medal Table'!$E:$E,"Mixed")*'Medal values'!$B$3/2
+ COUNTIFS('Official Medal Table'!$I:$I,'Each Gender Events'!$A10,'Official Medal Table'!$C:$C,'Each Gender Events'!CR$1,'Official Medal Table'!$E:$E,"Mixed")*'Medal values'!$B$3/2</f>
        <v>0</v>
      </c>
      <c r="CS10">
        <f>COUNTIFS('Official Medal Table'!$F:$F,'Each Gender Events'!$A10,'Official Medal Table'!$C:$C,'Each Gender Events'!CS$1,'Official Medal Table'!$E:$E,'Each Gender Events'!CS$2)*'Medal values'!$B$1
+ COUNTIFS('Official Medal Table'!$G:$G,'Each Gender Events'!$A10,'Official Medal Table'!$C:$C,'Each Gender Events'!CS$1,'Official Medal Table'!$E:$E,'Each Gender Events'!CS$2)*'Medal values'!$B$2
+ COUNTIFS('Official Medal Table'!$H:$H,'Each Gender Events'!$A10,'Official Medal Table'!$C:$C,'Each Gender Events'!CS$1,'Official Medal Table'!$E:$E,'Each Gender Events'!CS$2)*'Medal values'!$B$3
+ COUNTIFS('Official Medal Table'!$I:$I,'Each Gender Events'!$A10,'Official Medal Table'!$C:$C,'Each Gender Events'!CS$1,'Official Medal Table'!$E:$E,'Each Gender Events'!CS$2)*'Medal values'!$B$3
+ COUNTIFS('Official Medal Table'!$F:$F,'Each Gender Events'!$A10,'Official Medal Table'!$C:$C,'Each Gender Events'!CS$1,'Official Medal Table'!$E:$E,"Mixed")*'Medal values'!$B$1/2
+ COUNTIFS('Official Medal Table'!$G:$G,'Each Gender Events'!$A10,'Official Medal Table'!$C:$C,'Each Gender Events'!CS$1,'Official Medal Table'!$E:$E,"Mixed")*'Medal values'!$B$2/2
+ COUNTIFS('Official Medal Table'!$H:$H,'Each Gender Events'!$A10,'Official Medal Table'!$C:$C,'Each Gender Events'!CS$1,'Official Medal Table'!$E:$E,"Mixed")*'Medal values'!$B$3/2
+ COUNTIFS('Official Medal Table'!$I:$I,'Each Gender Events'!$A10,'Official Medal Table'!$C:$C,'Each Gender Events'!CS$1,'Official Medal Table'!$E:$E,"Mixed")*'Medal values'!$B$3/2</f>
        <v>0</v>
      </c>
      <c r="CT10">
        <f>COUNTIFS('Official Medal Table'!$F:$F,'Each Gender Events'!$A10,'Official Medal Table'!$C:$C,'Each Gender Events'!CT$1,'Official Medal Table'!$E:$E,'Each Gender Events'!CT$2)*'Medal values'!$B$1
+ COUNTIFS('Official Medal Table'!$G:$G,'Each Gender Events'!$A10,'Official Medal Table'!$C:$C,'Each Gender Events'!CT$1,'Official Medal Table'!$E:$E,'Each Gender Events'!CT$2)*'Medal values'!$B$2
+ COUNTIFS('Official Medal Table'!$H:$H,'Each Gender Events'!$A10,'Official Medal Table'!$C:$C,'Each Gender Events'!CT$1,'Official Medal Table'!$E:$E,'Each Gender Events'!CT$2)*'Medal values'!$B$3
+ COUNTIFS('Official Medal Table'!$I:$I,'Each Gender Events'!$A10,'Official Medal Table'!$C:$C,'Each Gender Events'!CT$1,'Official Medal Table'!$E:$E,'Each Gender Events'!CT$2)*'Medal values'!$B$3
+ COUNTIFS('Official Medal Table'!$F:$F,'Each Gender Events'!$A10,'Official Medal Table'!$C:$C,'Each Gender Events'!CT$1,'Official Medal Table'!$E:$E,"Mixed")*'Medal values'!$B$1/2
+ COUNTIFS('Official Medal Table'!$G:$G,'Each Gender Events'!$A10,'Official Medal Table'!$C:$C,'Each Gender Events'!CT$1,'Official Medal Table'!$E:$E,"Mixed")*'Medal values'!$B$2/2
+ COUNTIFS('Official Medal Table'!$H:$H,'Each Gender Events'!$A10,'Official Medal Table'!$C:$C,'Each Gender Events'!CT$1,'Official Medal Table'!$E:$E,"Mixed")*'Medal values'!$B$3/2
+ COUNTIFS('Official Medal Table'!$I:$I,'Each Gender Events'!$A10,'Official Medal Table'!$C:$C,'Each Gender Events'!CT$1,'Official Medal Table'!$E:$E,"Mixed")*'Medal values'!$B$3/2</f>
        <v>0</v>
      </c>
    </row>
    <row r="11" spans="1:98" x14ac:dyDescent="0.3">
      <c r="A11" t="str">
        <f>Countries!A9</f>
        <v>EST</v>
      </c>
      <c r="B11">
        <f>COUNTIFS('Official Medal Table'!$F:$F,'Each Gender Events'!$A11,'Official Medal Table'!$C:$C,'Each Gender Events'!B$1,'Official Medal Table'!$E:$E,'Each Gender Events'!B$2)*'Medal values'!$B$1
+ COUNTIFS('Official Medal Table'!$G:$G,'Each Gender Events'!$A11,'Official Medal Table'!$C:$C,'Each Gender Events'!B$1,'Official Medal Table'!$E:$E,'Each Gender Events'!B$2)*'Medal values'!$B$2
+ COUNTIFS('Official Medal Table'!$H:$H,'Each Gender Events'!$A11,'Official Medal Table'!$C:$C,'Each Gender Events'!B$1,'Official Medal Table'!$E:$E,'Each Gender Events'!B$2)*'Medal values'!$B$3
+ COUNTIFS('Official Medal Table'!$I:$I,'Each Gender Events'!$A11,'Official Medal Table'!$C:$C,'Each Gender Events'!B$1,'Official Medal Table'!$E:$E,'Each Gender Events'!B$2)*'Medal values'!$B$3
+ COUNTIFS('Official Medal Table'!$F:$F,'Each Gender Events'!$A11,'Official Medal Table'!$C:$C,'Each Gender Events'!B$1,'Official Medal Table'!$E:$E,"Mixed")*'Medal values'!$B$1/2
+ COUNTIFS('Official Medal Table'!$G:$G,'Each Gender Events'!$A11,'Official Medal Table'!$C:$C,'Each Gender Events'!B$1,'Official Medal Table'!$E:$E,"Mixed")*'Medal values'!$B$2/2
+ COUNTIFS('Official Medal Table'!$H:$H,'Each Gender Events'!$A11,'Official Medal Table'!$C:$C,'Each Gender Events'!B$1,'Official Medal Table'!$E:$E,"Mixed")*'Medal values'!$B$3/2
+ COUNTIFS('Official Medal Table'!$I:$I,'Each Gender Events'!$A11,'Official Medal Table'!$C:$C,'Each Gender Events'!B$1,'Official Medal Table'!$E:$E,"Mixed")*'Medal values'!$B$3/2</f>
        <v>0</v>
      </c>
      <c r="C11">
        <f>COUNTIFS('Official Medal Table'!$F:$F,'Each Gender Events'!$A11,'Official Medal Table'!$C:$C,'Each Gender Events'!C$1,'Official Medal Table'!$E:$E,'Each Gender Events'!C$2)*'Medal values'!$B$1
+ COUNTIFS('Official Medal Table'!$G:$G,'Each Gender Events'!$A11,'Official Medal Table'!$C:$C,'Each Gender Events'!C$1,'Official Medal Table'!$E:$E,'Each Gender Events'!C$2)*'Medal values'!$B$2
+ COUNTIFS('Official Medal Table'!$H:$H,'Each Gender Events'!$A11,'Official Medal Table'!$C:$C,'Each Gender Events'!C$1,'Official Medal Table'!$E:$E,'Each Gender Events'!C$2)*'Medal values'!$B$3
+ COUNTIFS('Official Medal Table'!$I:$I,'Each Gender Events'!$A11,'Official Medal Table'!$C:$C,'Each Gender Events'!C$1,'Official Medal Table'!$E:$E,'Each Gender Events'!C$2)*'Medal values'!$B$3
+ COUNTIFS('Official Medal Table'!$F:$F,'Each Gender Events'!$A11,'Official Medal Table'!$C:$C,'Each Gender Events'!C$1,'Official Medal Table'!$E:$E,"Mixed")*'Medal values'!$B$1/2
+ COUNTIFS('Official Medal Table'!$G:$G,'Each Gender Events'!$A11,'Official Medal Table'!$C:$C,'Each Gender Events'!C$1,'Official Medal Table'!$E:$E,"Mixed")*'Medal values'!$B$2/2
+ COUNTIFS('Official Medal Table'!$H:$H,'Each Gender Events'!$A11,'Official Medal Table'!$C:$C,'Each Gender Events'!C$1,'Official Medal Table'!$E:$E,"Mixed")*'Medal values'!$B$3/2
+ COUNTIFS('Official Medal Table'!$I:$I,'Each Gender Events'!$A11,'Official Medal Table'!$C:$C,'Each Gender Events'!C$1,'Official Medal Table'!$E:$E,"Mixed")*'Medal values'!$B$3/2</f>
        <v>0</v>
      </c>
      <c r="D11">
        <f>COUNTIFS('Official Medal Table'!$F:$F,'Each Gender Events'!$A11,'Official Medal Table'!$C:$C,'Each Gender Events'!D$1,'Official Medal Table'!$E:$E,'Each Gender Events'!D$2)*'Medal values'!$B$1
+ COUNTIFS('Official Medal Table'!$G:$G,'Each Gender Events'!$A11,'Official Medal Table'!$C:$C,'Each Gender Events'!D$1,'Official Medal Table'!$E:$E,'Each Gender Events'!D$2)*'Medal values'!$B$2
+ COUNTIFS('Official Medal Table'!$H:$H,'Each Gender Events'!$A11,'Official Medal Table'!$C:$C,'Each Gender Events'!D$1,'Official Medal Table'!$E:$E,'Each Gender Events'!D$2)*'Medal values'!$B$3
+ COUNTIFS('Official Medal Table'!$I:$I,'Each Gender Events'!$A11,'Official Medal Table'!$C:$C,'Each Gender Events'!D$1,'Official Medal Table'!$E:$E,'Each Gender Events'!D$2)*'Medal values'!$B$3
+ COUNTIFS('Official Medal Table'!$F:$F,'Each Gender Events'!$A11,'Official Medal Table'!$C:$C,'Each Gender Events'!D$1,'Official Medal Table'!$E:$E,"Mixed")*'Medal values'!$B$1/2
+ COUNTIFS('Official Medal Table'!$G:$G,'Each Gender Events'!$A11,'Official Medal Table'!$C:$C,'Each Gender Events'!D$1,'Official Medal Table'!$E:$E,"Mixed")*'Medal values'!$B$2/2
+ COUNTIFS('Official Medal Table'!$H:$H,'Each Gender Events'!$A11,'Official Medal Table'!$C:$C,'Each Gender Events'!D$1,'Official Medal Table'!$E:$E,"Mixed")*'Medal values'!$B$3/2
+ COUNTIFS('Official Medal Table'!$I:$I,'Each Gender Events'!$A11,'Official Medal Table'!$C:$C,'Each Gender Events'!D$1,'Official Medal Table'!$E:$E,"Mixed")*'Medal values'!$B$3/2</f>
        <v>0</v>
      </c>
      <c r="E11">
        <f>COUNTIFS('Official Medal Table'!$F:$F,'Each Gender Events'!$A11,'Official Medal Table'!$C:$C,'Each Gender Events'!E$1,'Official Medal Table'!$E:$E,'Each Gender Events'!E$2)*'Medal values'!$B$1
+ COUNTIFS('Official Medal Table'!$G:$G,'Each Gender Events'!$A11,'Official Medal Table'!$C:$C,'Each Gender Events'!E$1,'Official Medal Table'!$E:$E,'Each Gender Events'!E$2)*'Medal values'!$B$2
+ COUNTIFS('Official Medal Table'!$H:$H,'Each Gender Events'!$A11,'Official Medal Table'!$C:$C,'Each Gender Events'!E$1,'Official Medal Table'!$E:$E,'Each Gender Events'!E$2)*'Medal values'!$B$3
+ COUNTIFS('Official Medal Table'!$I:$I,'Each Gender Events'!$A11,'Official Medal Table'!$C:$C,'Each Gender Events'!E$1,'Official Medal Table'!$E:$E,'Each Gender Events'!E$2)*'Medal values'!$B$3
+ COUNTIFS('Official Medal Table'!$F:$F,'Each Gender Events'!$A11,'Official Medal Table'!$C:$C,'Each Gender Events'!E$1,'Official Medal Table'!$E:$E,"Mixed")*'Medal values'!$B$1/2
+ COUNTIFS('Official Medal Table'!$G:$G,'Each Gender Events'!$A11,'Official Medal Table'!$C:$C,'Each Gender Events'!E$1,'Official Medal Table'!$E:$E,"Mixed")*'Medal values'!$B$2/2
+ COUNTIFS('Official Medal Table'!$H:$H,'Each Gender Events'!$A11,'Official Medal Table'!$C:$C,'Each Gender Events'!E$1,'Official Medal Table'!$E:$E,"Mixed")*'Medal values'!$B$3/2
+ COUNTIFS('Official Medal Table'!$I:$I,'Each Gender Events'!$A11,'Official Medal Table'!$C:$C,'Each Gender Events'!E$1,'Official Medal Table'!$E:$E,"Mixed")*'Medal values'!$B$3/2</f>
        <v>0</v>
      </c>
      <c r="F11">
        <f>COUNTIFS('Official Medal Table'!$F:$F,'Each Gender Events'!$A11,'Official Medal Table'!$C:$C,'Each Gender Events'!F$1,'Official Medal Table'!$E:$E,'Each Gender Events'!F$2)*'Medal values'!$B$1
+ COUNTIFS('Official Medal Table'!$G:$G,'Each Gender Events'!$A11,'Official Medal Table'!$C:$C,'Each Gender Events'!F$1,'Official Medal Table'!$E:$E,'Each Gender Events'!F$2)*'Medal values'!$B$2
+ COUNTIFS('Official Medal Table'!$H:$H,'Each Gender Events'!$A11,'Official Medal Table'!$C:$C,'Each Gender Events'!F$1,'Official Medal Table'!$E:$E,'Each Gender Events'!F$2)*'Medal values'!$B$3
+ COUNTIFS('Official Medal Table'!$I:$I,'Each Gender Events'!$A11,'Official Medal Table'!$C:$C,'Each Gender Events'!F$1,'Official Medal Table'!$E:$E,'Each Gender Events'!F$2)*'Medal values'!$B$3
+ COUNTIFS('Official Medal Table'!$F:$F,'Each Gender Events'!$A11,'Official Medal Table'!$C:$C,'Each Gender Events'!F$1,'Official Medal Table'!$E:$E,"Mixed")*'Medal values'!$B$1/2
+ COUNTIFS('Official Medal Table'!$G:$G,'Each Gender Events'!$A11,'Official Medal Table'!$C:$C,'Each Gender Events'!F$1,'Official Medal Table'!$E:$E,"Mixed")*'Medal values'!$B$2/2
+ COUNTIFS('Official Medal Table'!$H:$H,'Each Gender Events'!$A11,'Official Medal Table'!$C:$C,'Each Gender Events'!F$1,'Official Medal Table'!$E:$E,"Mixed")*'Medal values'!$B$3/2
+ COUNTIFS('Official Medal Table'!$I:$I,'Each Gender Events'!$A11,'Official Medal Table'!$C:$C,'Each Gender Events'!F$1,'Official Medal Table'!$E:$E,"Mixed")*'Medal values'!$B$3/2</f>
        <v>0</v>
      </c>
      <c r="G11">
        <f>COUNTIFS('Official Medal Table'!$F:$F,'Each Gender Events'!$A11,'Official Medal Table'!$C:$C,'Each Gender Events'!G$1,'Official Medal Table'!$E:$E,'Each Gender Events'!G$2)*'Medal values'!$B$1
+ COUNTIFS('Official Medal Table'!$G:$G,'Each Gender Events'!$A11,'Official Medal Table'!$C:$C,'Each Gender Events'!G$1,'Official Medal Table'!$E:$E,'Each Gender Events'!G$2)*'Medal values'!$B$2
+ COUNTIFS('Official Medal Table'!$H:$H,'Each Gender Events'!$A11,'Official Medal Table'!$C:$C,'Each Gender Events'!G$1,'Official Medal Table'!$E:$E,'Each Gender Events'!G$2)*'Medal values'!$B$3
+ COUNTIFS('Official Medal Table'!$I:$I,'Each Gender Events'!$A11,'Official Medal Table'!$C:$C,'Each Gender Events'!G$1,'Official Medal Table'!$E:$E,'Each Gender Events'!G$2)*'Medal values'!$B$3
+ COUNTIFS('Official Medal Table'!$F:$F,'Each Gender Events'!$A11,'Official Medal Table'!$C:$C,'Each Gender Events'!G$1,'Official Medal Table'!$E:$E,"Mixed")*'Medal values'!$B$1/2
+ COUNTIFS('Official Medal Table'!$G:$G,'Each Gender Events'!$A11,'Official Medal Table'!$C:$C,'Each Gender Events'!G$1,'Official Medal Table'!$E:$E,"Mixed")*'Medal values'!$B$2/2
+ COUNTIFS('Official Medal Table'!$H:$H,'Each Gender Events'!$A11,'Official Medal Table'!$C:$C,'Each Gender Events'!G$1,'Official Medal Table'!$E:$E,"Mixed")*'Medal values'!$B$3/2
+ COUNTIFS('Official Medal Table'!$I:$I,'Each Gender Events'!$A11,'Official Medal Table'!$C:$C,'Each Gender Events'!G$1,'Official Medal Table'!$E:$E,"Mixed")*'Medal values'!$B$3/2</f>
        <v>0</v>
      </c>
      <c r="H11">
        <f>COUNTIFS('Official Medal Table'!$F:$F,'Each Gender Events'!$A11,'Official Medal Table'!$C:$C,'Each Gender Events'!H$1,'Official Medal Table'!$E:$E,'Each Gender Events'!H$2)*'Medal values'!$B$1
+ COUNTIFS('Official Medal Table'!$G:$G,'Each Gender Events'!$A11,'Official Medal Table'!$C:$C,'Each Gender Events'!H$1,'Official Medal Table'!$E:$E,'Each Gender Events'!H$2)*'Medal values'!$B$2
+ COUNTIFS('Official Medal Table'!$H:$H,'Each Gender Events'!$A11,'Official Medal Table'!$C:$C,'Each Gender Events'!H$1,'Official Medal Table'!$E:$E,'Each Gender Events'!H$2)*'Medal values'!$B$3
+ COUNTIFS('Official Medal Table'!$I:$I,'Each Gender Events'!$A11,'Official Medal Table'!$C:$C,'Each Gender Events'!H$1,'Official Medal Table'!$E:$E,'Each Gender Events'!H$2)*'Medal values'!$B$3
+ COUNTIFS('Official Medal Table'!$F:$F,'Each Gender Events'!$A11,'Official Medal Table'!$C:$C,'Each Gender Events'!H$1,'Official Medal Table'!$E:$E,"Mixed")*'Medal values'!$B$1/2
+ COUNTIFS('Official Medal Table'!$G:$G,'Each Gender Events'!$A11,'Official Medal Table'!$C:$C,'Each Gender Events'!H$1,'Official Medal Table'!$E:$E,"Mixed")*'Medal values'!$B$2/2
+ COUNTIFS('Official Medal Table'!$H:$H,'Each Gender Events'!$A11,'Official Medal Table'!$C:$C,'Each Gender Events'!H$1,'Official Medal Table'!$E:$E,"Mixed")*'Medal values'!$B$3/2
+ COUNTIFS('Official Medal Table'!$I:$I,'Each Gender Events'!$A11,'Official Medal Table'!$C:$C,'Each Gender Events'!H$1,'Official Medal Table'!$E:$E,"Mixed")*'Medal values'!$B$3/2</f>
        <v>0</v>
      </c>
      <c r="I11">
        <f>COUNTIFS('Official Medal Table'!$F:$F,'Each Gender Events'!$A11,'Official Medal Table'!$C:$C,'Each Gender Events'!I$1,'Official Medal Table'!$E:$E,'Each Gender Events'!I$2)*'Medal values'!$B$1
+ COUNTIFS('Official Medal Table'!$G:$G,'Each Gender Events'!$A11,'Official Medal Table'!$C:$C,'Each Gender Events'!I$1,'Official Medal Table'!$E:$E,'Each Gender Events'!I$2)*'Medal values'!$B$2
+ COUNTIFS('Official Medal Table'!$H:$H,'Each Gender Events'!$A11,'Official Medal Table'!$C:$C,'Each Gender Events'!I$1,'Official Medal Table'!$E:$E,'Each Gender Events'!I$2)*'Medal values'!$B$3
+ COUNTIFS('Official Medal Table'!$I:$I,'Each Gender Events'!$A11,'Official Medal Table'!$C:$C,'Each Gender Events'!I$1,'Official Medal Table'!$E:$E,'Each Gender Events'!I$2)*'Medal values'!$B$3
+ COUNTIFS('Official Medal Table'!$F:$F,'Each Gender Events'!$A11,'Official Medal Table'!$C:$C,'Each Gender Events'!I$1,'Official Medal Table'!$E:$E,"Mixed")*'Medal values'!$B$1/2
+ COUNTIFS('Official Medal Table'!$G:$G,'Each Gender Events'!$A11,'Official Medal Table'!$C:$C,'Each Gender Events'!I$1,'Official Medal Table'!$E:$E,"Mixed")*'Medal values'!$B$2/2
+ COUNTIFS('Official Medal Table'!$H:$H,'Each Gender Events'!$A11,'Official Medal Table'!$C:$C,'Each Gender Events'!I$1,'Official Medal Table'!$E:$E,"Mixed")*'Medal values'!$B$3/2
+ COUNTIFS('Official Medal Table'!$I:$I,'Each Gender Events'!$A11,'Official Medal Table'!$C:$C,'Each Gender Events'!I$1,'Official Medal Table'!$E:$E,"Mixed")*'Medal values'!$B$3/2</f>
        <v>0</v>
      </c>
      <c r="J11">
        <f>COUNTIFS('Official Medal Table'!$F:$F,'Each Gender Events'!$A11,'Official Medal Table'!$C:$C,'Each Gender Events'!J$1,'Official Medal Table'!$E:$E,'Each Gender Events'!J$2)*'Medal values'!$B$1
+ COUNTIFS('Official Medal Table'!$G:$G,'Each Gender Events'!$A11,'Official Medal Table'!$C:$C,'Each Gender Events'!J$1,'Official Medal Table'!$E:$E,'Each Gender Events'!J$2)*'Medal values'!$B$2
+ COUNTIFS('Official Medal Table'!$H:$H,'Each Gender Events'!$A11,'Official Medal Table'!$C:$C,'Each Gender Events'!J$1,'Official Medal Table'!$E:$E,'Each Gender Events'!J$2)*'Medal values'!$B$3
+ COUNTIFS('Official Medal Table'!$I:$I,'Each Gender Events'!$A11,'Official Medal Table'!$C:$C,'Each Gender Events'!J$1,'Official Medal Table'!$E:$E,'Each Gender Events'!J$2)*'Medal values'!$B$3
+ COUNTIFS('Official Medal Table'!$F:$F,'Each Gender Events'!$A11,'Official Medal Table'!$C:$C,'Each Gender Events'!J$1,'Official Medal Table'!$E:$E,"Mixed")*'Medal values'!$B$1/2
+ COUNTIFS('Official Medal Table'!$G:$G,'Each Gender Events'!$A11,'Official Medal Table'!$C:$C,'Each Gender Events'!J$1,'Official Medal Table'!$E:$E,"Mixed")*'Medal values'!$B$2/2
+ COUNTIFS('Official Medal Table'!$H:$H,'Each Gender Events'!$A11,'Official Medal Table'!$C:$C,'Each Gender Events'!J$1,'Official Medal Table'!$E:$E,"Mixed")*'Medal values'!$B$3/2
+ COUNTIFS('Official Medal Table'!$I:$I,'Each Gender Events'!$A11,'Official Medal Table'!$C:$C,'Each Gender Events'!J$1,'Official Medal Table'!$E:$E,"Mixed")*'Medal values'!$B$3/2</f>
        <v>0</v>
      </c>
      <c r="K11">
        <f>COUNTIFS('Official Medal Table'!$F:$F,'Each Gender Events'!$A11,'Official Medal Table'!$C:$C,'Each Gender Events'!K$1,'Official Medal Table'!$E:$E,'Each Gender Events'!K$2)*'Medal values'!$B$1
+ COUNTIFS('Official Medal Table'!$G:$G,'Each Gender Events'!$A11,'Official Medal Table'!$C:$C,'Each Gender Events'!K$1,'Official Medal Table'!$E:$E,'Each Gender Events'!K$2)*'Medal values'!$B$2
+ COUNTIFS('Official Medal Table'!$H:$H,'Each Gender Events'!$A11,'Official Medal Table'!$C:$C,'Each Gender Events'!K$1,'Official Medal Table'!$E:$E,'Each Gender Events'!K$2)*'Medal values'!$B$3
+ COUNTIFS('Official Medal Table'!$I:$I,'Each Gender Events'!$A11,'Official Medal Table'!$C:$C,'Each Gender Events'!K$1,'Official Medal Table'!$E:$E,'Each Gender Events'!K$2)*'Medal values'!$B$3
+ COUNTIFS('Official Medal Table'!$F:$F,'Each Gender Events'!$A11,'Official Medal Table'!$C:$C,'Each Gender Events'!K$1,'Official Medal Table'!$E:$E,"Mixed")*'Medal values'!$B$1/2
+ COUNTIFS('Official Medal Table'!$G:$G,'Each Gender Events'!$A11,'Official Medal Table'!$C:$C,'Each Gender Events'!K$1,'Official Medal Table'!$E:$E,"Mixed")*'Medal values'!$B$2/2
+ COUNTIFS('Official Medal Table'!$H:$H,'Each Gender Events'!$A11,'Official Medal Table'!$C:$C,'Each Gender Events'!K$1,'Official Medal Table'!$E:$E,"Mixed")*'Medal values'!$B$3/2
+ COUNTIFS('Official Medal Table'!$I:$I,'Each Gender Events'!$A11,'Official Medal Table'!$C:$C,'Each Gender Events'!K$1,'Official Medal Table'!$E:$E,"Mixed")*'Medal values'!$B$3/2</f>
        <v>0</v>
      </c>
      <c r="L11">
        <f>COUNTIFS('Official Medal Table'!$F:$F,'Each Gender Events'!$A11,'Official Medal Table'!$C:$C,'Each Gender Events'!L$1,'Official Medal Table'!$E:$E,'Each Gender Events'!L$2)*'Medal values'!$B$1
+ COUNTIFS('Official Medal Table'!$G:$G,'Each Gender Events'!$A11,'Official Medal Table'!$C:$C,'Each Gender Events'!L$1,'Official Medal Table'!$E:$E,'Each Gender Events'!L$2)*'Medal values'!$B$2
+ COUNTIFS('Official Medal Table'!$H:$H,'Each Gender Events'!$A11,'Official Medal Table'!$C:$C,'Each Gender Events'!L$1,'Official Medal Table'!$E:$E,'Each Gender Events'!L$2)*'Medal values'!$B$3
+ COUNTIFS('Official Medal Table'!$I:$I,'Each Gender Events'!$A11,'Official Medal Table'!$C:$C,'Each Gender Events'!L$1,'Official Medal Table'!$E:$E,'Each Gender Events'!L$2)*'Medal values'!$B$3
+ COUNTIFS('Official Medal Table'!$F:$F,'Each Gender Events'!$A11,'Official Medal Table'!$C:$C,'Each Gender Events'!L$1,'Official Medal Table'!$E:$E,"Mixed")*'Medal values'!$B$1/2
+ COUNTIFS('Official Medal Table'!$G:$G,'Each Gender Events'!$A11,'Official Medal Table'!$C:$C,'Each Gender Events'!L$1,'Official Medal Table'!$E:$E,"Mixed")*'Medal values'!$B$2/2
+ COUNTIFS('Official Medal Table'!$H:$H,'Each Gender Events'!$A11,'Official Medal Table'!$C:$C,'Each Gender Events'!L$1,'Official Medal Table'!$E:$E,"Mixed")*'Medal values'!$B$3/2
+ COUNTIFS('Official Medal Table'!$I:$I,'Each Gender Events'!$A11,'Official Medal Table'!$C:$C,'Each Gender Events'!L$1,'Official Medal Table'!$E:$E,"Mixed")*'Medal values'!$B$3/2</f>
        <v>0</v>
      </c>
      <c r="M11">
        <f>COUNTIFS('Official Medal Table'!$F:$F,'Each Gender Events'!$A11,'Official Medal Table'!$C:$C,'Each Gender Events'!M$1,'Official Medal Table'!$E:$E,'Each Gender Events'!M$2)*'Medal values'!$B$1
+ COUNTIFS('Official Medal Table'!$G:$G,'Each Gender Events'!$A11,'Official Medal Table'!$C:$C,'Each Gender Events'!M$1,'Official Medal Table'!$E:$E,'Each Gender Events'!M$2)*'Medal values'!$B$2
+ COUNTIFS('Official Medal Table'!$H:$H,'Each Gender Events'!$A11,'Official Medal Table'!$C:$C,'Each Gender Events'!M$1,'Official Medal Table'!$E:$E,'Each Gender Events'!M$2)*'Medal values'!$B$3
+ COUNTIFS('Official Medal Table'!$I:$I,'Each Gender Events'!$A11,'Official Medal Table'!$C:$C,'Each Gender Events'!M$1,'Official Medal Table'!$E:$E,'Each Gender Events'!M$2)*'Medal values'!$B$3
+ COUNTIFS('Official Medal Table'!$F:$F,'Each Gender Events'!$A11,'Official Medal Table'!$C:$C,'Each Gender Events'!M$1,'Official Medal Table'!$E:$E,"Mixed")*'Medal values'!$B$1/2
+ COUNTIFS('Official Medal Table'!$G:$G,'Each Gender Events'!$A11,'Official Medal Table'!$C:$C,'Each Gender Events'!M$1,'Official Medal Table'!$E:$E,"Mixed")*'Medal values'!$B$2/2
+ COUNTIFS('Official Medal Table'!$H:$H,'Each Gender Events'!$A11,'Official Medal Table'!$C:$C,'Each Gender Events'!M$1,'Official Medal Table'!$E:$E,"Mixed")*'Medal values'!$B$3/2
+ COUNTIFS('Official Medal Table'!$I:$I,'Each Gender Events'!$A11,'Official Medal Table'!$C:$C,'Each Gender Events'!M$1,'Official Medal Table'!$E:$E,"Mixed")*'Medal values'!$B$3/2</f>
        <v>0</v>
      </c>
      <c r="N11">
        <f>COUNTIFS('Official Medal Table'!$F:$F,'Each Gender Events'!$A11,'Official Medal Table'!$C:$C,'Each Gender Events'!N$1,'Official Medal Table'!$E:$E,'Each Gender Events'!N$2)*'Medal values'!$B$1
+ COUNTIFS('Official Medal Table'!$G:$G,'Each Gender Events'!$A11,'Official Medal Table'!$C:$C,'Each Gender Events'!N$1,'Official Medal Table'!$E:$E,'Each Gender Events'!N$2)*'Medal values'!$B$2
+ COUNTIFS('Official Medal Table'!$H:$H,'Each Gender Events'!$A11,'Official Medal Table'!$C:$C,'Each Gender Events'!N$1,'Official Medal Table'!$E:$E,'Each Gender Events'!N$2)*'Medal values'!$B$3
+ COUNTIFS('Official Medal Table'!$I:$I,'Each Gender Events'!$A11,'Official Medal Table'!$C:$C,'Each Gender Events'!N$1,'Official Medal Table'!$E:$E,'Each Gender Events'!N$2)*'Medal values'!$B$3
+ COUNTIFS('Official Medal Table'!$F:$F,'Each Gender Events'!$A11,'Official Medal Table'!$C:$C,'Each Gender Events'!N$1,'Official Medal Table'!$E:$E,"Mixed")*'Medal values'!$B$1/2
+ COUNTIFS('Official Medal Table'!$G:$G,'Each Gender Events'!$A11,'Official Medal Table'!$C:$C,'Each Gender Events'!N$1,'Official Medal Table'!$E:$E,"Mixed")*'Medal values'!$B$2/2
+ COUNTIFS('Official Medal Table'!$H:$H,'Each Gender Events'!$A11,'Official Medal Table'!$C:$C,'Each Gender Events'!N$1,'Official Medal Table'!$E:$E,"Mixed")*'Medal values'!$B$3/2
+ COUNTIFS('Official Medal Table'!$I:$I,'Each Gender Events'!$A11,'Official Medal Table'!$C:$C,'Each Gender Events'!N$1,'Official Medal Table'!$E:$E,"Mixed")*'Medal values'!$B$3/2</f>
        <v>0</v>
      </c>
      <c r="O11">
        <f>COUNTIFS('Official Medal Table'!$F:$F,'Each Gender Events'!$A11,'Official Medal Table'!$C:$C,'Each Gender Events'!O$1,'Official Medal Table'!$E:$E,'Each Gender Events'!O$2)*'Medal values'!$B$1
+ COUNTIFS('Official Medal Table'!$G:$G,'Each Gender Events'!$A11,'Official Medal Table'!$C:$C,'Each Gender Events'!O$1,'Official Medal Table'!$E:$E,'Each Gender Events'!O$2)*'Medal values'!$B$2
+ COUNTIFS('Official Medal Table'!$H:$H,'Each Gender Events'!$A11,'Official Medal Table'!$C:$C,'Each Gender Events'!O$1,'Official Medal Table'!$E:$E,'Each Gender Events'!O$2)*'Medal values'!$B$3
+ COUNTIFS('Official Medal Table'!$I:$I,'Each Gender Events'!$A11,'Official Medal Table'!$C:$C,'Each Gender Events'!O$1,'Official Medal Table'!$E:$E,'Each Gender Events'!O$2)*'Medal values'!$B$3
+ COUNTIFS('Official Medal Table'!$F:$F,'Each Gender Events'!$A11,'Official Medal Table'!$C:$C,'Each Gender Events'!O$1,'Official Medal Table'!$E:$E,"Mixed")*'Medal values'!$B$1/2
+ COUNTIFS('Official Medal Table'!$G:$G,'Each Gender Events'!$A11,'Official Medal Table'!$C:$C,'Each Gender Events'!O$1,'Official Medal Table'!$E:$E,"Mixed")*'Medal values'!$B$2/2
+ COUNTIFS('Official Medal Table'!$H:$H,'Each Gender Events'!$A11,'Official Medal Table'!$C:$C,'Each Gender Events'!O$1,'Official Medal Table'!$E:$E,"Mixed")*'Medal values'!$B$3/2
+ COUNTIFS('Official Medal Table'!$I:$I,'Each Gender Events'!$A11,'Official Medal Table'!$C:$C,'Each Gender Events'!O$1,'Official Medal Table'!$E:$E,"Mixed")*'Medal values'!$B$3/2</f>
        <v>0</v>
      </c>
      <c r="P11">
        <f>COUNTIFS('Official Medal Table'!$F:$F,'Each Gender Events'!$A11,'Official Medal Table'!$C:$C,'Each Gender Events'!P$1,'Official Medal Table'!$E:$E,'Each Gender Events'!P$2)*'Medal values'!$B$1
+ COUNTIFS('Official Medal Table'!$G:$G,'Each Gender Events'!$A11,'Official Medal Table'!$C:$C,'Each Gender Events'!P$1,'Official Medal Table'!$E:$E,'Each Gender Events'!P$2)*'Medal values'!$B$2
+ COUNTIFS('Official Medal Table'!$H:$H,'Each Gender Events'!$A11,'Official Medal Table'!$C:$C,'Each Gender Events'!P$1,'Official Medal Table'!$E:$E,'Each Gender Events'!P$2)*'Medal values'!$B$3
+ COUNTIFS('Official Medal Table'!$I:$I,'Each Gender Events'!$A11,'Official Medal Table'!$C:$C,'Each Gender Events'!P$1,'Official Medal Table'!$E:$E,'Each Gender Events'!P$2)*'Medal values'!$B$3
+ COUNTIFS('Official Medal Table'!$F:$F,'Each Gender Events'!$A11,'Official Medal Table'!$C:$C,'Each Gender Events'!P$1,'Official Medal Table'!$E:$E,"Mixed")*'Medal values'!$B$1/2
+ COUNTIFS('Official Medal Table'!$G:$G,'Each Gender Events'!$A11,'Official Medal Table'!$C:$C,'Each Gender Events'!P$1,'Official Medal Table'!$E:$E,"Mixed")*'Medal values'!$B$2/2
+ COUNTIFS('Official Medal Table'!$H:$H,'Each Gender Events'!$A11,'Official Medal Table'!$C:$C,'Each Gender Events'!P$1,'Official Medal Table'!$E:$E,"Mixed")*'Medal values'!$B$3/2
+ COUNTIFS('Official Medal Table'!$I:$I,'Each Gender Events'!$A11,'Official Medal Table'!$C:$C,'Each Gender Events'!P$1,'Official Medal Table'!$E:$E,"Mixed")*'Medal values'!$B$3/2</f>
        <v>0</v>
      </c>
      <c r="Q11">
        <f>COUNTIFS('Official Medal Table'!$F:$F,'Each Gender Events'!$A11,'Official Medal Table'!$C:$C,'Each Gender Events'!Q$1,'Official Medal Table'!$E:$E,'Each Gender Events'!Q$2)*'Medal values'!$B$1
+ COUNTIFS('Official Medal Table'!$G:$G,'Each Gender Events'!$A11,'Official Medal Table'!$C:$C,'Each Gender Events'!Q$1,'Official Medal Table'!$E:$E,'Each Gender Events'!Q$2)*'Medal values'!$B$2
+ COUNTIFS('Official Medal Table'!$H:$H,'Each Gender Events'!$A11,'Official Medal Table'!$C:$C,'Each Gender Events'!Q$1,'Official Medal Table'!$E:$E,'Each Gender Events'!Q$2)*'Medal values'!$B$3
+ COUNTIFS('Official Medal Table'!$I:$I,'Each Gender Events'!$A11,'Official Medal Table'!$C:$C,'Each Gender Events'!Q$1,'Official Medal Table'!$E:$E,'Each Gender Events'!Q$2)*'Medal values'!$B$3
+ COUNTIFS('Official Medal Table'!$F:$F,'Each Gender Events'!$A11,'Official Medal Table'!$C:$C,'Each Gender Events'!Q$1,'Official Medal Table'!$E:$E,"Mixed")*'Medal values'!$B$1/2
+ COUNTIFS('Official Medal Table'!$G:$G,'Each Gender Events'!$A11,'Official Medal Table'!$C:$C,'Each Gender Events'!Q$1,'Official Medal Table'!$E:$E,"Mixed")*'Medal values'!$B$2/2
+ COUNTIFS('Official Medal Table'!$H:$H,'Each Gender Events'!$A11,'Official Medal Table'!$C:$C,'Each Gender Events'!Q$1,'Official Medal Table'!$E:$E,"Mixed")*'Medal values'!$B$3/2
+ COUNTIFS('Official Medal Table'!$I:$I,'Each Gender Events'!$A11,'Official Medal Table'!$C:$C,'Each Gender Events'!Q$1,'Official Medal Table'!$E:$E,"Mixed")*'Medal values'!$B$3/2</f>
        <v>0</v>
      </c>
      <c r="R11">
        <f>COUNTIFS('Official Medal Table'!$F:$F,'Each Gender Events'!$A11,'Official Medal Table'!$C:$C,'Each Gender Events'!R$1,'Official Medal Table'!$E:$E,'Each Gender Events'!R$2)*'Medal values'!$B$1
+ COUNTIFS('Official Medal Table'!$G:$G,'Each Gender Events'!$A11,'Official Medal Table'!$C:$C,'Each Gender Events'!R$1,'Official Medal Table'!$E:$E,'Each Gender Events'!R$2)*'Medal values'!$B$2
+ COUNTIFS('Official Medal Table'!$H:$H,'Each Gender Events'!$A11,'Official Medal Table'!$C:$C,'Each Gender Events'!R$1,'Official Medal Table'!$E:$E,'Each Gender Events'!R$2)*'Medal values'!$B$3
+ COUNTIFS('Official Medal Table'!$I:$I,'Each Gender Events'!$A11,'Official Medal Table'!$C:$C,'Each Gender Events'!R$1,'Official Medal Table'!$E:$E,'Each Gender Events'!R$2)*'Medal values'!$B$3
+ COUNTIFS('Official Medal Table'!$F:$F,'Each Gender Events'!$A11,'Official Medal Table'!$C:$C,'Each Gender Events'!R$1,'Official Medal Table'!$E:$E,"Mixed")*'Medal values'!$B$1/2
+ COUNTIFS('Official Medal Table'!$G:$G,'Each Gender Events'!$A11,'Official Medal Table'!$C:$C,'Each Gender Events'!R$1,'Official Medal Table'!$E:$E,"Mixed")*'Medal values'!$B$2/2
+ COUNTIFS('Official Medal Table'!$H:$H,'Each Gender Events'!$A11,'Official Medal Table'!$C:$C,'Each Gender Events'!R$1,'Official Medal Table'!$E:$E,"Mixed")*'Medal values'!$B$3/2
+ COUNTIFS('Official Medal Table'!$I:$I,'Each Gender Events'!$A11,'Official Medal Table'!$C:$C,'Each Gender Events'!R$1,'Official Medal Table'!$E:$E,"Mixed")*'Medal values'!$B$3/2</f>
        <v>0</v>
      </c>
      <c r="S11">
        <f>COUNTIFS('Official Medal Table'!$F:$F,'Each Gender Events'!$A11,'Official Medal Table'!$C:$C,'Each Gender Events'!S$1,'Official Medal Table'!$E:$E,'Each Gender Events'!S$2)*'Medal values'!$B$1
+ COUNTIFS('Official Medal Table'!$G:$G,'Each Gender Events'!$A11,'Official Medal Table'!$C:$C,'Each Gender Events'!S$1,'Official Medal Table'!$E:$E,'Each Gender Events'!S$2)*'Medal values'!$B$2
+ COUNTIFS('Official Medal Table'!$H:$H,'Each Gender Events'!$A11,'Official Medal Table'!$C:$C,'Each Gender Events'!S$1,'Official Medal Table'!$E:$E,'Each Gender Events'!S$2)*'Medal values'!$B$3
+ COUNTIFS('Official Medal Table'!$I:$I,'Each Gender Events'!$A11,'Official Medal Table'!$C:$C,'Each Gender Events'!S$1,'Official Medal Table'!$E:$E,'Each Gender Events'!S$2)*'Medal values'!$B$3
+ COUNTIFS('Official Medal Table'!$F:$F,'Each Gender Events'!$A11,'Official Medal Table'!$C:$C,'Each Gender Events'!S$1,'Official Medal Table'!$E:$E,"Mixed")*'Medal values'!$B$1/2
+ COUNTIFS('Official Medal Table'!$G:$G,'Each Gender Events'!$A11,'Official Medal Table'!$C:$C,'Each Gender Events'!S$1,'Official Medal Table'!$E:$E,"Mixed")*'Medal values'!$B$2/2
+ COUNTIFS('Official Medal Table'!$H:$H,'Each Gender Events'!$A11,'Official Medal Table'!$C:$C,'Each Gender Events'!S$1,'Official Medal Table'!$E:$E,"Mixed")*'Medal values'!$B$3/2
+ COUNTIFS('Official Medal Table'!$I:$I,'Each Gender Events'!$A11,'Official Medal Table'!$C:$C,'Each Gender Events'!S$1,'Official Medal Table'!$E:$E,"Mixed")*'Medal values'!$B$3/2</f>
        <v>0</v>
      </c>
      <c r="T11">
        <f>COUNTIFS('Official Medal Table'!$F:$F,'Each Gender Events'!$A11,'Official Medal Table'!$C:$C,'Each Gender Events'!T$1,'Official Medal Table'!$E:$E,'Each Gender Events'!T$2)*'Medal values'!$B$1
+ COUNTIFS('Official Medal Table'!$G:$G,'Each Gender Events'!$A11,'Official Medal Table'!$C:$C,'Each Gender Events'!T$1,'Official Medal Table'!$E:$E,'Each Gender Events'!T$2)*'Medal values'!$B$2
+ COUNTIFS('Official Medal Table'!$H:$H,'Each Gender Events'!$A11,'Official Medal Table'!$C:$C,'Each Gender Events'!T$1,'Official Medal Table'!$E:$E,'Each Gender Events'!T$2)*'Medal values'!$B$3
+ COUNTIFS('Official Medal Table'!$I:$I,'Each Gender Events'!$A11,'Official Medal Table'!$C:$C,'Each Gender Events'!T$1,'Official Medal Table'!$E:$E,'Each Gender Events'!T$2)*'Medal values'!$B$3
+ COUNTIFS('Official Medal Table'!$F:$F,'Each Gender Events'!$A11,'Official Medal Table'!$C:$C,'Each Gender Events'!T$1,'Official Medal Table'!$E:$E,"Mixed")*'Medal values'!$B$1/2
+ COUNTIFS('Official Medal Table'!$G:$G,'Each Gender Events'!$A11,'Official Medal Table'!$C:$C,'Each Gender Events'!T$1,'Official Medal Table'!$E:$E,"Mixed")*'Medal values'!$B$2/2
+ COUNTIFS('Official Medal Table'!$H:$H,'Each Gender Events'!$A11,'Official Medal Table'!$C:$C,'Each Gender Events'!T$1,'Official Medal Table'!$E:$E,"Mixed")*'Medal values'!$B$3/2
+ COUNTIFS('Official Medal Table'!$I:$I,'Each Gender Events'!$A11,'Official Medal Table'!$C:$C,'Each Gender Events'!T$1,'Official Medal Table'!$E:$E,"Mixed")*'Medal values'!$B$3/2</f>
        <v>0</v>
      </c>
      <c r="U11">
        <f>COUNTIFS('Official Medal Table'!$F:$F,'Each Gender Events'!$A11,'Official Medal Table'!$C:$C,'Each Gender Events'!U$1,'Official Medal Table'!$E:$E,'Each Gender Events'!U$2)*'Medal values'!$B$1
+ COUNTIFS('Official Medal Table'!$G:$G,'Each Gender Events'!$A11,'Official Medal Table'!$C:$C,'Each Gender Events'!U$1,'Official Medal Table'!$E:$E,'Each Gender Events'!U$2)*'Medal values'!$B$2
+ COUNTIFS('Official Medal Table'!$H:$H,'Each Gender Events'!$A11,'Official Medal Table'!$C:$C,'Each Gender Events'!U$1,'Official Medal Table'!$E:$E,'Each Gender Events'!U$2)*'Medal values'!$B$3
+ COUNTIFS('Official Medal Table'!$I:$I,'Each Gender Events'!$A11,'Official Medal Table'!$C:$C,'Each Gender Events'!U$1,'Official Medal Table'!$E:$E,'Each Gender Events'!U$2)*'Medal values'!$B$3
+ COUNTIFS('Official Medal Table'!$F:$F,'Each Gender Events'!$A11,'Official Medal Table'!$C:$C,'Each Gender Events'!U$1,'Official Medal Table'!$E:$E,"Mixed")*'Medal values'!$B$1/2
+ COUNTIFS('Official Medal Table'!$G:$G,'Each Gender Events'!$A11,'Official Medal Table'!$C:$C,'Each Gender Events'!U$1,'Official Medal Table'!$E:$E,"Mixed")*'Medal values'!$B$2/2
+ COUNTIFS('Official Medal Table'!$H:$H,'Each Gender Events'!$A11,'Official Medal Table'!$C:$C,'Each Gender Events'!U$1,'Official Medal Table'!$E:$E,"Mixed")*'Medal values'!$B$3/2
+ COUNTIFS('Official Medal Table'!$I:$I,'Each Gender Events'!$A11,'Official Medal Table'!$C:$C,'Each Gender Events'!U$1,'Official Medal Table'!$E:$E,"Mixed")*'Medal values'!$B$3/2</f>
        <v>0</v>
      </c>
      <c r="V11">
        <f>COUNTIFS('Official Medal Table'!$F:$F,'Each Gender Events'!$A11,'Official Medal Table'!$C:$C,'Each Gender Events'!V$1,'Official Medal Table'!$E:$E,'Each Gender Events'!V$2)*'Medal values'!$B$1
+ COUNTIFS('Official Medal Table'!$G:$G,'Each Gender Events'!$A11,'Official Medal Table'!$C:$C,'Each Gender Events'!V$1,'Official Medal Table'!$E:$E,'Each Gender Events'!V$2)*'Medal values'!$B$2
+ COUNTIFS('Official Medal Table'!$H:$H,'Each Gender Events'!$A11,'Official Medal Table'!$C:$C,'Each Gender Events'!V$1,'Official Medal Table'!$E:$E,'Each Gender Events'!V$2)*'Medal values'!$B$3
+ COUNTIFS('Official Medal Table'!$I:$I,'Each Gender Events'!$A11,'Official Medal Table'!$C:$C,'Each Gender Events'!V$1,'Official Medal Table'!$E:$E,'Each Gender Events'!V$2)*'Medal values'!$B$3
+ COUNTIFS('Official Medal Table'!$F:$F,'Each Gender Events'!$A11,'Official Medal Table'!$C:$C,'Each Gender Events'!V$1,'Official Medal Table'!$E:$E,"Mixed")*'Medal values'!$B$1/2
+ COUNTIFS('Official Medal Table'!$G:$G,'Each Gender Events'!$A11,'Official Medal Table'!$C:$C,'Each Gender Events'!V$1,'Official Medal Table'!$E:$E,"Mixed")*'Medal values'!$B$2/2
+ COUNTIFS('Official Medal Table'!$H:$H,'Each Gender Events'!$A11,'Official Medal Table'!$C:$C,'Each Gender Events'!V$1,'Official Medal Table'!$E:$E,"Mixed")*'Medal values'!$B$3/2
+ COUNTIFS('Official Medal Table'!$I:$I,'Each Gender Events'!$A11,'Official Medal Table'!$C:$C,'Each Gender Events'!V$1,'Official Medal Table'!$E:$E,"Mixed")*'Medal values'!$B$3/2</f>
        <v>0</v>
      </c>
      <c r="W11">
        <f>COUNTIFS('Official Medal Table'!$F:$F,'Each Gender Events'!$A11,'Official Medal Table'!$C:$C,'Each Gender Events'!W$1,'Official Medal Table'!$E:$E,'Each Gender Events'!W$2)*'Medal values'!$B$1
+ COUNTIFS('Official Medal Table'!$G:$G,'Each Gender Events'!$A11,'Official Medal Table'!$C:$C,'Each Gender Events'!W$1,'Official Medal Table'!$E:$E,'Each Gender Events'!W$2)*'Medal values'!$B$2
+ COUNTIFS('Official Medal Table'!$H:$H,'Each Gender Events'!$A11,'Official Medal Table'!$C:$C,'Each Gender Events'!W$1,'Official Medal Table'!$E:$E,'Each Gender Events'!W$2)*'Medal values'!$B$3
+ COUNTIFS('Official Medal Table'!$I:$I,'Each Gender Events'!$A11,'Official Medal Table'!$C:$C,'Each Gender Events'!W$1,'Official Medal Table'!$E:$E,'Each Gender Events'!W$2)*'Medal values'!$B$3
+ COUNTIFS('Official Medal Table'!$F:$F,'Each Gender Events'!$A11,'Official Medal Table'!$C:$C,'Each Gender Events'!W$1,'Official Medal Table'!$E:$E,"Mixed")*'Medal values'!$B$1/2
+ COUNTIFS('Official Medal Table'!$G:$G,'Each Gender Events'!$A11,'Official Medal Table'!$C:$C,'Each Gender Events'!W$1,'Official Medal Table'!$E:$E,"Mixed")*'Medal values'!$B$2/2
+ COUNTIFS('Official Medal Table'!$H:$H,'Each Gender Events'!$A11,'Official Medal Table'!$C:$C,'Each Gender Events'!W$1,'Official Medal Table'!$E:$E,"Mixed")*'Medal values'!$B$3/2
+ COUNTIFS('Official Medal Table'!$I:$I,'Each Gender Events'!$A11,'Official Medal Table'!$C:$C,'Each Gender Events'!W$1,'Official Medal Table'!$E:$E,"Mixed")*'Medal values'!$B$3/2</f>
        <v>0</v>
      </c>
      <c r="X11">
        <f>COUNTIFS('Official Medal Table'!$F:$F,'Each Gender Events'!$A11,'Official Medal Table'!$C:$C,'Each Gender Events'!X$1,'Official Medal Table'!$E:$E,'Each Gender Events'!X$2)*'Medal values'!$B$1
+ COUNTIFS('Official Medal Table'!$G:$G,'Each Gender Events'!$A11,'Official Medal Table'!$C:$C,'Each Gender Events'!X$1,'Official Medal Table'!$E:$E,'Each Gender Events'!X$2)*'Medal values'!$B$2
+ COUNTIFS('Official Medal Table'!$H:$H,'Each Gender Events'!$A11,'Official Medal Table'!$C:$C,'Each Gender Events'!X$1,'Official Medal Table'!$E:$E,'Each Gender Events'!X$2)*'Medal values'!$B$3
+ COUNTIFS('Official Medal Table'!$I:$I,'Each Gender Events'!$A11,'Official Medal Table'!$C:$C,'Each Gender Events'!X$1,'Official Medal Table'!$E:$E,'Each Gender Events'!X$2)*'Medal values'!$B$3
+ COUNTIFS('Official Medal Table'!$F:$F,'Each Gender Events'!$A11,'Official Medal Table'!$C:$C,'Each Gender Events'!X$1,'Official Medal Table'!$E:$E,"Mixed")*'Medal values'!$B$1/2
+ COUNTIFS('Official Medal Table'!$G:$G,'Each Gender Events'!$A11,'Official Medal Table'!$C:$C,'Each Gender Events'!X$1,'Official Medal Table'!$E:$E,"Mixed")*'Medal values'!$B$2/2
+ COUNTIFS('Official Medal Table'!$H:$H,'Each Gender Events'!$A11,'Official Medal Table'!$C:$C,'Each Gender Events'!X$1,'Official Medal Table'!$E:$E,"Mixed")*'Medal values'!$B$3/2
+ COUNTIFS('Official Medal Table'!$I:$I,'Each Gender Events'!$A11,'Official Medal Table'!$C:$C,'Each Gender Events'!X$1,'Official Medal Table'!$E:$E,"Mixed")*'Medal values'!$B$3/2</f>
        <v>0</v>
      </c>
      <c r="Y11">
        <f>COUNTIFS('Official Medal Table'!$F:$F,'Each Gender Events'!$A11,'Official Medal Table'!$C:$C,'Each Gender Events'!Y$1,'Official Medal Table'!$E:$E,'Each Gender Events'!Y$2)*'Medal values'!$B$1
+ COUNTIFS('Official Medal Table'!$G:$G,'Each Gender Events'!$A11,'Official Medal Table'!$C:$C,'Each Gender Events'!Y$1,'Official Medal Table'!$E:$E,'Each Gender Events'!Y$2)*'Medal values'!$B$2
+ COUNTIFS('Official Medal Table'!$H:$H,'Each Gender Events'!$A11,'Official Medal Table'!$C:$C,'Each Gender Events'!Y$1,'Official Medal Table'!$E:$E,'Each Gender Events'!Y$2)*'Medal values'!$B$3
+ COUNTIFS('Official Medal Table'!$I:$I,'Each Gender Events'!$A11,'Official Medal Table'!$C:$C,'Each Gender Events'!Y$1,'Official Medal Table'!$E:$E,'Each Gender Events'!Y$2)*'Medal values'!$B$3
+ COUNTIFS('Official Medal Table'!$F:$F,'Each Gender Events'!$A11,'Official Medal Table'!$C:$C,'Each Gender Events'!Y$1,'Official Medal Table'!$E:$E,"Mixed")*'Medal values'!$B$1/2
+ COUNTIFS('Official Medal Table'!$G:$G,'Each Gender Events'!$A11,'Official Medal Table'!$C:$C,'Each Gender Events'!Y$1,'Official Medal Table'!$E:$E,"Mixed")*'Medal values'!$B$2/2
+ COUNTIFS('Official Medal Table'!$H:$H,'Each Gender Events'!$A11,'Official Medal Table'!$C:$C,'Each Gender Events'!Y$1,'Official Medal Table'!$E:$E,"Mixed")*'Medal values'!$B$3/2
+ COUNTIFS('Official Medal Table'!$I:$I,'Each Gender Events'!$A11,'Official Medal Table'!$C:$C,'Each Gender Events'!Y$1,'Official Medal Table'!$E:$E,"Mixed")*'Medal values'!$B$3/2</f>
        <v>0</v>
      </c>
      <c r="Z11">
        <f>COUNTIFS('Official Medal Table'!$F:$F,'Each Gender Events'!$A11,'Official Medal Table'!$C:$C,'Each Gender Events'!Z$1,'Official Medal Table'!$E:$E,'Each Gender Events'!Z$2)*'Medal values'!$B$1
+ COUNTIFS('Official Medal Table'!$G:$G,'Each Gender Events'!$A11,'Official Medal Table'!$C:$C,'Each Gender Events'!Z$1,'Official Medal Table'!$E:$E,'Each Gender Events'!Z$2)*'Medal values'!$B$2
+ COUNTIFS('Official Medal Table'!$H:$H,'Each Gender Events'!$A11,'Official Medal Table'!$C:$C,'Each Gender Events'!Z$1,'Official Medal Table'!$E:$E,'Each Gender Events'!Z$2)*'Medal values'!$B$3
+ COUNTIFS('Official Medal Table'!$I:$I,'Each Gender Events'!$A11,'Official Medal Table'!$C:$C,'Each Gender Events'!Z$1,'Official Medal Table'!$E:$E,'Each Gender Events'!Z$2)*'Medal values'!$B$3
+ COUNTIFS('Official Medal Table'!$F:$F,'Each Gender Events'!$A11,'Official Medal Table'!$C:$C,'Each Gender Events'!Z$1,'Official Medal Table'!$E:$E,"Mixed")*'Medal values'!$B$1/2
+ COUNTIFS('Official Medal Table'!$G:$G,'Each Gender Events'!$A11,'Official Medal Table'!$C:$C,'Each Gender Events'!Z$1,'Official Medal Table'!$E:$E,"Mixed")*'Medal values'!$B$2/2
+ COUNTIFS('Official Medal Table'!$H:$H,'Each Gender Events'!$A11,'Official Medal Table'!$C:$C,'Each Gender Events'!Z$1,'Official Medal Table'!$E:$E,"Mixed")*'Medal values'!$B$3/2
+ COUNTIFS('Official Medal Table'!$I:$I,'Each Gender Events'!$A11,'Official Medal Table'!$C:$C,'Each Gender Events'!Z$1,'Official Medal Table'!$E:$E,"Mixed")*'Medal values'!$B$3/2</f>
        <v>0</v>
      </c>
      <c r="AA11">
        <f>COUNTIFS('Official Medal Table'!$F:$F,'Each Gender Events'!$A11,'Official Medal Table'!$C:$C,'Each Gender Events'!AA$1,'Official Medal Table'!$E:$E,'Each Gender Events'!AA$2)*'Medal values'!$B$1
+ COUNTIFS('Official Medal Table'!$G:$G,'Each Gender Events'!$A11,'Official Medal Table'!$C:$C,'Each Gender Events'!AA$1,'Official Medal Table'!$E:$E,'Each Gender Events'!AA$2)*'Medal values'!$B$2
+ COUNTIFS('Official Medal Table'!$H:$H,'Each Gender Events'!$A11,'Official Medal Table'!$C:$C,'Each Gender Events'!AA$1,'Official Medal Table'!$E:$E,'Each Gender Events'!AA$2)*'Medal values'!$B$3
+ COUNTIFS('Official Medal Table'!$I:$I,'Each Gender Events'!$A11,'Official Medal Table'!$C:$C,'Each Gender Events'!AA$1,'Official Medal Table'!$E:$E,'Each Gender Events'!AA$2)*'Medal values'!$B$3
+ COUNTIFS('Official Medal Table'!$F:$F,'Each Gender Events'!$A11,'Official Medal Table'!$C:$C,'Each Gender Events'!AA$1,'Official Medal Table'!$E:$E,"Mixed")*'Medal values'!$B$1/2
+ COUNTIFS('Official Medal Table'!$G:$G,'Each Gender Events'!$A11,'Official Medal Table'!$C:$C,'Each Gender Events'!AA$1,'Official Medal Table'!$E:$E,"Mixed")*'Medal values'!$B$2/2
+ COUNTIFS('Official Medal Table'!$H:$H,'Each Gender Events'!$A11,'Official Medal Table'!$C:$C,'Each Gender Events'!AA$1,'Official Medal Table'!$E:$E,"Mixed")*'Medal values'!$B$3/2
+ COUNTIFS('Official Medal Table'!$I:$I,'Each Gender Events'!$A11,'Official Medal Table'!$C:$C,'Each Gender Events'!AA$1,'Official Medal Table'!$E:$E,"Mixed")*'Medal values'!$B$3/2</f>
        <v>0</v>
      </c>
      <c r="AB11">
        <f>COUNTIFS('Official Medal Table'!$F:$F,'Each Gender Events'!$A11,'Official Medal Table'!$C:$C,'Each Gender Events'!AB$1,'Official Medal Table'!$E:$E,'Each Gender Events'!AB$2)*'Medal values'!$B$1
+ COUNTIFS('Official Medal Table'!$G:$G,'Each Gender Events'!$A11,'Official Medal Table'!$C:$C,'Each Gender Events'!AB$1,'Official Medal Table'!$E:$E,'Each Gender Events'!AB$2)*'Medal values'!$B$2
+ COUNTIFS('Official Medal Table'!$H:$H,'Each Gender Events'!$A11,'Official Medal Table'!$C:$C,'Each Gender Events'!AB$1,'Official Medal Table'!$E:$E,'Each Gender Events'!AB$2)*'Medal values'!$B$3
+ COUNTIFS('Official Medal Table'!$I:$I,'Each Gender Events'!$A11,'Official Medal Table'!$C:$C,'Each Gender Events'!AB$1,'Official Medal Table'!$E:$E,'Each Gender Events'!AB$2)*'Medal values'!$B$3
+ COUNTIFS('Official Medal Table'!$F:$F,'Each Gender Events'!$A11,'Official Medal Table'!$C:$C,'Each Gender Events'!AB$1,'Official Medal Table'!$E:$E,"Mixed")*'Medal values'!$B$1/2
+ COUNTIFS('Official Medal Table'!$G:$G,'Each Gender Events'!$A11,'Official Medal Table'!$C:$C,'Each Gender Events'!AB$1,'Official Medal Table'!$E:$E,"Mixed")*'Medal values'!$B$2/2
+ COUNTIFS('Official Medal Table'!$H:$H,'Each Gender Events'!$A11,'Official Medal Table'!$C:$C,'Each Gender Events'!AB$1,'Official Medal Table'!$E:$E,"Mixed")*'Medal values'!$B$3/2
+ COUNTIFS('Official Medal Table'!$I:$I,'Each Gender Events'!$A11,'Official Medal Table'!$C:$C,'Each Gender Events'!AB$1,'Official Medal Table'!$E:$E,"Mixed")*'Medal values'!$B$3/2</f>
        <v>0</v>
      </c>
      <c r="AC11">
        <f>COUNTIFS('Official Medal Table'!$F:$F,'Each Gender Events'!$A11,'Official Medal Table'!$C:$C,'Each Gender Events'!AC$1,'Official Medal Table'!$E:$E,'Each Gender Events'!AC$2)*'Medal values'!$B$1
+ COUNTIFS('Official Medal Table'!$G:$G,'Each Gender Events'!$A11,'Official Medal Table'!$C:$C,'Each Gender Events'!AC$1,'Official Medal Table'!$E:$E,'Each Gender Events'!AC$2)*'Medal values'!$B$2
+ COUNTIFS('Official Medal Table'!$H:$H,'Each Gender Events'!$A11,'Official Medal Table'!$C:$C,'Each Gender Events'!AC$1,'Official Medal Table'!$E:$E,'Each Gender Events'!AC$2)*'Medal values'!$B$3
+ COUNTIFS('Official Medal Table'!$I:$I,'Each Gender Events'!$A11,'Official Medal Table'!$C:$C,'Each Gender Events'!AC$1,'Official Medal Table'!$E:$E,'Each Gender Events'!AC$2)*'Medal values'!$B$3
+ COUNTIFS('Official Medal Table'!$F:$F,'Each Gender Events'!$A11,'Official Medal Table'!$C:$C,'Each Gender Events'!AC$1,'Official Medal Table'!$E:$E,"Mixed")*'Medal values'!$B$1/2
+ COUNTIFS('Official Medal Table'!$G:$G,'Each Gender Events'!$A11,'Official Medal Table'!$C:$C,'Each Gender Events'!AC$1,'Official Medal Table'!$E:$E,"Mixed")*'Medal values'!$B$2/2
+ COUNTIFS('Official Medal Table'!$H:$H,'Each Gender Events'!$A11,'Official Medal Table'!$C:$C,'Each Gender Events'!AC$1,'Official Medal Table'!$E:$E,"Mixed")*'Medal values'!$B$3/2
+ COUNTIFS('Official Medal Table'!$I:$I,'Each Gender Events'!$A11,'Official Medal Table'!$C:$C,'Each Gender Events'!AC$1,'Official Medal Table'!$E:$E,"Mixed")*'Medal values'!$B$3/2</f>
        <v>0</v>
      </c>
      <c r="AD11">
        <f>COUNTIFS('Official Medal Table'!$F:$F,'Each Gender Events'!$A11,'Official Medal Table'!$C:$C,'Each Gender Events'!AD$1,'Official Medal Table'!$E:$E,'Each Gender Events'!AD$2)*'Medal values'!$B$1
+ COUNTIFS('Official Medal Table'!$G:$G,'Each Gender Events'!$A11,'Official Medal Table'!$C:$C,'Each Gender Events'!AD$1,'Official Medal Table'!$E:$E,'Each Gender Events'!AD$2)*'Medal values'!$B$2
+ COUNTIFS('Official Medal Table'!$H:$H,'Each Gender Events'!$A11,'Official Medal Table'!$C:$C,'Each Gender Events'!AD$1,'Official Medal Table'!$E:$E,'Each Gender Events'!AD$2)*'Medal values'!$B$3
+ COUNTIFS('Official Medal Table'!$I:$I,'Each Gender Events'!$A11,'Official Medal Table'!$C:$C,'Each Gender Events'!AD$1,'Official Medal Table'!$E:$E,'Each Gender Events'!AD$2)*'Medal values'!$B$3
+ COUNTIFS('Official Medal Table'!$F:$F,'Each Gender Events'!$A11,'Official Medal Table'!$C:$C,'Each Gender Events'!AD$1,'Official Medal Table'!$E:$E,"Mixed")*'Medal values'!$B$1/2
+ COUNTIFS('Official Medal Table'!$G:$G,'Each Gender Events'!$A11,'Official Medal Table'!$C:$C,'Each Gender Events'!AD$1,'Official Medal Table'!$E:$E,"Mixed")*'Medal values'!$B$2/2
+ COUNTIFS('Official Medal Table'!$H:$H,'Each Gender Events'!$A11,'Official Medal Table'!$C:$C,'Each Gender Events'!AD$1,'Official Medal Table'!$E:$E,"Mixed")*'Medal values'!$B$3/2
+ COUNTIFS('Official Medal Table'!$I:$I,'Each Gender Events'!$A11,'Official Medal Table'!$C:$C,'Each Gender Events'!AD$1,'Official Medal Table'!$E:$E,"Mixed")*'Medal values'!$B$3/2</f>
        <v>0</v>
      </c>
      <c r="AE11">
        <f>COUNTIFS('Official Medal Table'!$F:$F,'Each Gender Events'!$A11,'Official Medal Table'!$C:$C,'Each Gender Events'!AE$1,'Official Medal Table'!$E:$E,'Each Gender Events'!AE$2)*'Medal values'!$B$1
+ COUNTIFS('Official Medal Table'!$G:$G,'Each Gender Events'!$A11,'Official Medal Table'!$C:$C,'Each Gender Events'!AE$1,'Official Medal Table'!$E:$E,'Each Gender Events'!AE$2)*'Medal values'!$B$2
+ COUNTIFS('Official Medal Table'!$H:$H,'Each Gender Events'!$A11,'Official Medal Table'!$C:$C,'Each Gender Events'!AE$1,'Official Medal Table'!$E:$E,'Each Gender Events'!AE$2)*'Medal values'!$B$3
+ COUNTIFS('Official Medal Table'!$I:$I,'Each Gender Events'!$A11,'Official Medal Table'!$C:$C,'Each Gender Events'!AE$1,'Official Medal Table'!$E:$E,'Each Gender Events'!AE$2)*'Medal values'!$B$3
+ COUNTIFS('Official Medal Table'!$F:$F,'Each Gender Events'!$A11,'Official Medal Table'!$C:$C,'Each Gender Events'!AE$1,'Official Medal Table'!$E:$E,"Mixed")*'Medal values'!$B$1/2
+ COUNTIFS('Official Medal Table'!$G:$G,'Each Gender Events'!$A11,'Official Medal Table'!$C:$C,'Each Gender Events'!AE$1,'Official Medal Table'!$E:$E,"Mixed")*'Medal values'!$B$2/2
+ COUNTIFS('Official Medal Table'!$H:$H,'Each Gender Events'!$A11,'Official Medal Table'!$C:$C,'Each Gender Events'!AE$1,'Official Medal Table'!$E:$E,"Mixed")*'Medal values'!$B$3/2
+ COUNTIFS('Official Medal Table'!$I:$I,'Each Gender Events'!$A11,'Official Medal Table'!$C:$C,'Each Gender Events'!AE$1,'Official Medal Table'!$E:$E,"Mixed")*'Medal values'!$B$3/2</f>
        <v>0</v>
      </c>
      <c r="AF11">
        <f>COUNTIFS('Official Medal Table'!$F:$F,'Each Gender Events'!$A11,'Official Medal Table'!$C:$C,'Each Gender Events'!AF$1,'Official Medal Table'!$E:$E,'Each Gender Events'!AF$2)*'Medal values'!$B$1
+ COUNTIFS('Official Medal Table'!$G:$G,'Each Gender Events'!$A11,'Official Medal Table'!$C:$C,'Each Gender Events'!AF$1,'Official Medal Table'!$E:$E,'Each Gender Events'!AF$2)*'Medal values'!$B$2
+ COUNTIFS('Official Medal Table'!$H:$H,'Each Gender Events'!$A11,'Official Medal Table'!$C:$C,'Each Gender Events'!AF$1,'Official Medal Table'!$E:$E,'Each Gender Events'!AF$2)*'Medal values'!$B$3
+ COUNTIFS('Official Medal Table'!$I:$I,'Each Gender Events'!$A11,'Official Medal Table'!$C:$C,'Each Gender Events'!AF$1,'Official Medal Table'!$E:$E,'Each Gender Events'!AF$2)*'Medal values'!$B$3
+ COUNTIFS('Official Medal Table'!$F:$F,'Each Gender Events'!$A11,'Official Medal Table'!$C:$C,'Each Gender Events'!AF$1,'Official Medal Table'!$E:$E,"Mixed")*'Medal values'!$B$1/2
+ COUNTIFS('Official Medal Table'!$G:$G,'Each Gender Events'!$A11,'Official Medal Table'!$C:$C,'Each Gender Events'!AF$1,'Official Medal Table'!$E:$E,"Mixed")*'Medal values'!$B$2/2
+ COUNTIFS('Official Medal Table'!$H:$H,'Each Gender Events'!$A11,'Official Medal Table'!$C:$C,'Each Gender Events'!AF$1,'Official Medal Table'!$E:$E,"Mixed")*'Medal values'!$B$3/2
+ COUNTIFS('Official Medal Table'!$I:$I,'Each Gender Events'!$A11,'Official Medal Table'!$C:$C,'Each Gender Events'!AF$1,'Official Medal Table'!$E:$E,"Mixed")*'Medal values'!$B$3/2</f>
        <v>0</v>
      </c>
      <c r="AG11">
        <f>COUNTIFS('Official Medal Table'!$F:$F,'Each Gender Events'!$A11,'Official Medal Table'!$C:$C,'Each Gender Events'!AG$1,'Official Medal Table'!$E:$E,'Each Gender Events'!AG$2)*'Medal values'!$B$1
+ COUNTIFS('Official Medal Table'!$G:$G,'Each Gender Events'!$A11,'Official Medal Table'!$C:$C,'Each Gender Events'!AG$1,'Official Medal Table'!$E:$E,'Each Gender Events'!AG$2)*'Medal values'!$B$2
+ COUNTIFS('Official Medal Table'!$H:$H,'Each Gender Events'!$A11,'Official Medal Table'!$C:$C,'Each Gender Events'!AG$1,'Official Medal Table'!$E:$E,'Each Gender Events'!AG$2)*'Medal values'!$B$3
+ COUNTIFS('Official Medal Table'!$I:$I,'Each Gender Events'!$A11,'Official Medal Table'!$C:$C,'Each Gender Events'!AG$1,'Official Medal Table'!$E:$E,'Each Gender Events'!AG$2)*'Medal values'!$B$3
+ COUNTIFS('Official Medal Table'!$F:$F,'Each Gender Events'!$A11,'Official Medal Table'!$C:$C,'Each Gender Events'!AG$1,'Official Medal Table'!$E:$E,"Mixed")*'Medal values'!$B$1/2
+ COUNTIFS('Official Medal Table'!$G:$G,'Each Gender Events'!$A11,'Official Medal Table'!$C:$C,'Each Gender Events'!AG$1,'Official Medal Table'!$E:$E,"Mixed")*'Medal values'!$B$2/2
+ COUNTIFS('Official Medal Table'!$H:$H,'Each Gender Events'!$A11,'Official Medal Table'!$C:$C,'Each Gender Events'!AG$1,'Official Medal Table'!$E:$E,"Mixed")*'Medal values'!$B$3/2
+ COUNTIFS('Official Medal Table'!$I:$I,'Each Gender Events'!$A11,'Official Medal Table'!$C:$C,'Each Gender Events'!AG$1,'Official Medal Table'!$E:$E,"Mixed")*'Medal values'!$B$3/2</f>
        <v>0</v>
      </c>
      <c r="AH11">
        <f>COUNTIFS('Official Medal Table'!$F:$F,'Each Gender Events'!$A11,'Official Medal Table'!$C:$C,'Each Gender Events'!AH$1,'Official Medal Table'!$E:$E,'Each Gender Events'!AH$2)*'Medal values'!$B$1
+ COUNTIFS('Official Medal Table'!$G:$G,'Each Gender Events'!$A11,'Official Medal Table'!$C:$C,'Each Gender Events'!AH$1,'Official Medal Table'!$E:$E,'Each Gender Events'!AH$2)*'Medal values'!$B$2
+ COUNTIFS('Official Medal Table'!$H:$H,'Each Gender Events'!$A11,'Official Medal Table'!$C:$C,'Each Gender Events'!AH$1,'Official Medal Table'!$E:$E,'Each Gender Events'!AH$2)*'Medal values'!$B$3
+ COUNTIFS('Official Medal Table'!$I:$I,'Each Gender Events'!$A11,'Official Medal Table'!$C:$C,'Each Gender Events'!AH$1,'Official Medal Table'!$E:$E,'Each Gender Events'!AH$2)*'Medal values'!$B$3
+ COUNTIFS('Official Medal Table'!$F:$F,'Each Gender Events'!$A11,'Official Medal Table'!$C:$C,'Each Gender Events'!AH$1,'Official Medal Table'!$E:$E,"Mixed")*'Medal values'!$B$1/2
+ COUNTIFS('Official Medal Table'!$G:$G,'Each Gender Events'!$A11,'Official Medal Table'!$C:$C,'Each Gender Events'!AH$1,'Official Medal Table'!$E:$E,"Mixed")*'Medal values'!$B$2/2
+ COUNTIFS('Official Medal Table'!$H:$H,'Each Gender Events'!$A11,'Official Medal Table'!$C:$C,'Each Gender Events'!AH$1,'Official Medal Table'!$E:$E,"Mixed")*'Medal values'!$B$3/2
+ COUNTIFS('Official Medal Table'!$I:$I,'Each Gender Events'!$A11,'Official Medal Table'!$C:$C,'Each Gender Events'!AH$1,'Official Medal Table'!$E:$E,"Mixed")*'Medal values'!$B$3/2</f>
        <v>0</v>
      </c>
      <c r="AI11">
        <f>COUNTIFS('Official Medal Table'!$F:$F,'Each Gender Events'!$A11,'Official Medal Table'!$C:$C,'Each Gender Events'!AI$1,'Official Medal Table'!$E:$E,'Each Gender Events'!AI$2)*'Medal values'!$B$1
+ COUNTIFS('Official Medal Table'!$G:$G,'Each Gender Events'!$A11,'Official Medal Table'!$C:$C,'Each Gender Events'!AI$1,'Official Medal Table'!$E:$E,'Each Gender Events'!AI$2)*'Medal values'!$B$2
+ COUNTIFS('Official Medal Table'!$H:$H,'Each Gender Events'!$A11,'Official Medal Table'!$C:$C,'Each Gender Events'!AI$1,'Official Medal Table'!$E:$E,'Each Gender Events'!AI$2)*'Medal values'!$B$3
+ COUNTIFS('Official Medal Table'!$I:$I,'Each Gender Events'!$A11,'Official Medal Table'!$C:$C,'Each Gender Events'!AI$1,'Official Medal Table'!$E:$E,'Each Gender Events'!AI$2)*'Medal values'!$B$3
+ COUNTIFS('Official Medal Table'!$F:$F,'Each Gender Events'!$A11,'Official Medal Table'!$C:$C,'Each Gender Events'!AI$1,'Official Medal Table'!$E:$E,"Mixed")*'Medal values'!$B$1/2
+ COUNTIFS('Official Medal Table'!$G:$G,'Each Gender Events'!$A11,'Official Medal Table'!$C:$C,'Each Gender Events'!AI$1,'Official Medal Table'!$E:$E,"Mixed")*'Medal values'!$B$2/2
+ COUNTIFS('Official Medal Table'!$H:$H,'Each Gender Events'!$A11,'Official Medal Table'!$C:$C,'Each Gender Events'!AI$1,'Official Medal Table'!$E:$E,"Mixed")*'Medal values'!$B$3/2
+ COUNTIFS('Official Medal Table'!$I:$I,'Each Gender Events'!$A11,'Official Medal Table'!$C:$C,'Each Gender Events'!AI$1,'Official Medal Table'!$E:$E,"Mixed")*'Medal values'!$B$3/2</f>
        <v>0</v>
      </c>
      <c r="AJ11">
        <f>COUNTIFS('Official Medal Table'!$F:$F,'Each Gender Events'!$A11,'Official Medal Table'!$C:$C,'Each Gender Events'!AJ$1,'Official Medal Table'!$E:$E,'Each Gender Events'!AJ$2)*'Medal values'!$B$1
+ COUNTIFS('Official Medal Table'!$G:$G,'Each Gender Events'!$A11,'Official Medal Table'!$C:$C,'Each Gender Events'!AJ$1,'Official Medal Table'!$E:$E,'Each Gender Events'!AJ$2)*'Medal values'!$B$2
+ COUNTIFS('Official Medal Table'!$H:$H,'Each Gender Events'!$A11,'Official Medal Table'!$C:$C,'Each Gender Events'!AJ$1,'Official Medal Table'!$E:$E,'Each Gender Events'!AJ$2)*'Medal values'!$B$3
+ COUNTIFS('Official Medal Table'!$I:$I,'Each Gender Events'!$A11,'Official Medal Table'!$C:$C,'Each Gender Events'!AJ$1,'Official Medal Table'!$E:$E,'Each Gender Events'!AJ$2)*'Medal values'!$B$3
+ COUNTIFS('Official Medal Table'!$F:$F,'Each Gender Events'!$A11,'Official Medal Table'!$C:$C,'Each Gender Events'!AJ$1,'Official Medal Table'!$E:$E,"Mixed")*'Medal values'!$B$1/2
+ COUNTIFS('Official Medal Table'!$G:$G,'Each Gender Events'!$A11,'Official Medal Table'!$C:$C,'Each Gender Events'!AJ$1,'Official Medal Table'!$E:$E,"Mixed")*'Medal values'!$B$2/2
+ COUNTIFS('Official Medal Table'!$H:$H,'Each Gender Events'!$A11,'Official Medal Table'!$C:$C,'Each Gender Events'!AJ$1,'Official Medal Table'!$E:$E,"Mixed")*'Medal values'!$B$3/2
+ COUNTIFS('Official Medal Table'!$I:$I,'Each Gender Events'!$A11,'Official Medal Table'!$C:$C,'Each Gender Events'!AJ$1,'Official Medal Table'!$E:$E,"Mixed")*'Medal values'!$B$3/2</f>
        <v>0</v>
      </c>
      <c r="AK11">
        <f>COUNTIFS('Official Medal Table'!$F:$F,'Each Gender Events'!$A11,'Official Medal Table'!$C:$C,'Each Gender Events'!AK$1,'Official Medal Table'!$E:$E,'Each Gender Events'!AK$2)*'Medal values'!$B$1
+ COUNTIFS('Official Medal Table'!$G:$G,'Each Gender Events'!$A11,'Official Medal Table'!$C:$C,'Each Gender Events'!AK$1,'Official Medal Table'!$E:$E,'Each Gender Events'!AK$2)*'Medal values'!$B$2
+ COUNTIFS('Official Medal Table'!$H:$H,'Each Gender Events'!$A11,'Official Medal Table'!$C:$C,'Each Gender Events'!AK$1,'Official Medal Table'!$E:$E,'Each Gender Events'!AK$2)*'Medal values'!$B$3
+ COUNTIFS('Official Medal Table'!$I:$I,'Each Gender Events'!$A11,'Official Medal Table'!$C:$C,'Each Gender Events'!AK$1,'Official Medal Table'!$E:$E,'Each Gender Events'!AK$2)*'Medal values'!$B$3
+ COUNTIFS('Official Medal Table'!$F:$F,'Each Gender Events'!$A11,'Official Medal Table'!$C:$C,'Each Gender Events'!AK$1,'Official Medal Table'!$E:$E,"Mixed")*'Medal values'!$B$1/2
+ COUNTIFS('Official Medal Table'!$G:$G,'Each Gender Events'!$A11,'Official Medal Table'!$C:$C,'Each Gender Events'!AK$1,'Official Medal Table'!$E:$E,"Mixed")*'Medal values'!$B$2/2
+ COUNTIFS('Official Medal Table'!$H:$H,'Each Gender Events'!$A11,'Official Medal Table'!$C:$C,'Each Gender Events'!AK$1,'Official Medal Table'!$E:$E,"Mixed")*'Medal values'!$B$3/2
+ COUNTIFS('Official Medal Table'!$I:$I,'Each Gender Events'!$A11,'Official Medal Table'!$C:$C,'Each Gender Events'!AK$1,'Official Medal Table'!$E:$E,"Mixed")*'Medal values'!$B$3/2</f>
        <v>0</v>
      </c>
      <c r="AL11">
        <f>COUNTIFS('Official Medal Table'!$F:$F,'Each Gender Events'!$A11,'Official Medal Table'!$C:$C,'Each Gender Events'!AL$1,'Official Medal Table'!$E:$E,'Each Gender Events'!AL$2)*'Medal values'!$B$1
+ COUNTIFS('Official Medal Table'!$G:$G,'Each Gender Events'!$A11,'Official Medal Table'!$C:$C,'Each Gender Events'!AL$1,'Official Medal Table'!$E:$E,'Each Gender Events'!AL$2)*'Medal values'!$B$2
+ COUNTIFS('Official Medal Table'!$H:$H,'Each Gender Events'!$A11,'Official Medal Table'!$C:$C,'Each Gender Events'!AL$1,'Official Medal Table'!$E:$E,'Each Gender Events'!AL$2)*'Medal values'!$B$3
+ COUNTIFS('Official Medal Table'!$I:$I,'Each Gender Events'!$A11,'Official Medal Table'!$C:$C,'Each Gender Events'!AL$1,'Official Medal Table'!$E:$E,'Each Gender Events'!AL$2)*'Medal values'!$B$3
+ COUNTIFS('Official Medal Table'!$F:$F,'Each Gender Events'!$A11,'Official Medal Table'!$C:$C,'Each Gender Events'!AL$1,'Official Medal Table'!$E:$E,"Mixed")*'Medal values'!$B$1/2
+ COUNTIFS('Official Medal Table'!$G:$G,'Each Gender Events'!$A11,'Official Medal Table'!$C:$C,'Each Gender Events'!AL$1,'Official Medal Table'!$E:$E,"Mixed")*'Medal values'!$B$2/2
+ COUNTIFS('Official Medal Table'!$H:$H,'Each Gender Events'!$A11,'Official Medal Table'!$C:$C,'Each Gender Events'!AL$1,'Official Medal Table'!$E:$E,"Mixed")*'Medal values'!$B$3/2
+ COUNTIFS('Official Medal Table'!$I:$I,'Each Gender Events'!$A11,'Official Medal Table'!$C:$C,'Each Gender Events'!AL$1,'Official Medal Table'!$E:$E,"Mixed")*'Medal values'!$B$3/2</f>
        <v>0</v>
      </c>
      <c r="AM11">
        <f>COUNTIFS('Official Medal Table'!$F:$F,'Each Gender Events'!$A11,'Official Medal Table'!$C:$C,'Each Gender Events'!AM$1,'Official Medal Table'!$E:$E,'Each Gender Events'!AM$2)*'Medal values'!$B$1
+ COUNTIFS('Official Medal Table'!$G:$G,'Each Gender Events'!$A11,'Official Medal Table'!$C:$C,'Each Gender Events'!AM$1,'Official Medal Table'!$E:$E,'Each Gender Events'!AM$2)*'Medal values'!$B$2
+ COUNTIFS('Official Medal Table'!$H:$H,'Each Gender Events'!$A11,'Official Medal Table'!$C:$C,'Each Gender Events'!AM$1,'Official Medal Table'!$E:$E,'Each Gender Events'!AM$2)*'Medal values'!$B$3
+ COUNTIFS('Official Medal Table'!$I:$I,'Each Gender Events'!$A11,'Official Medal Table'!$C:$C,'Each Gender Events'!AM$1,'Official Medal Table'!$E:$E,'Each Gender Events'!AM$2)*'Medal values'!$B$3
+ COUNTIFS('Official Medal Table'!$F:$F,'Each Gender Events'!$A11,'Official Medal Table'!$C:$C,'Each Gender Events'!AM$1,'Official Medal Table'!$E:$E,"Mixed")*'Medal values'!$B$1/2
+ COUNTIFS('Official Medal Table'!$G:$G,'Each Gender Events'!$A11,'Official Medal Table'!$C:$C,'Each Gender Events'!AM$1,'Official Medal Table'!$E:$E,"Mixed")*'Medal values'!$B$2/2
+ COUNTIFS('Official Medal Table'!$H:$H,'Each Gender Events'!$A11,'Official Medal Table'!$C:$C,'Each Gender Events'!AM$1,'Official Medal Table'!$E:$E,"Mixed")*'Medal values'!$B$3/2
+ COUNTIFS('Official Medal Table'!$I:$I,'Each Gender Events'!$A11,'Official Medal Table'!$C:$C,'Each Gender Events'!AM$1,'Official Medal Table'!$E:$E,"Mixed")*'Medal values'!$B$3/2</f>
        <v>0</v>
      </c>
      <c r="AN11">
        <f>COUNTIFS('Official Medal Table'!$F:$F,'Each Gender Events'!$A11,'Official Medal Table'!$C:$C,'Each Gender Events'!AN$1,'Official Medal Table'!$E:$E,'Each Gender Events'!AN$2)*'Medal values'!$B$1
+ COUNTIFS('Official Medal Table'!$G:$G,'Each Gender Events'!$A11,'Official Medal Table'!$C:$C,'Each Gender Events'!AN$1,'Official Medal Table'!$E:$E,'Each Gender Events'!AN$2)*'Medal values'!$B$2
+ COUNTIFS('Official Medal Table'!$H:$H,'Each Gender Events'!$A11,'Official Medal Table'!$C:$C,'Each Gender Events'!AN$1,'Official Medal Table'!$E:$E,'Each Gender Events'!AN$2)*'Medal values'!$B$3
+ COUNTIFS('Official Medal Table'!$I:$I,'Each Gender Events'!$A11,'Official Medal Table'!$C:$C,'Each Gender Events'!AN$1,'Official Medal Table'!$E:$E,'Each Gender Events'!AN$2)*'Medal values'!$B$3
+ COUNTIFS('Official Medal Table'!$F:$F,'Each Gender Events'!$A11,'Official Medal Table'!$C:$C,'Each Gender Events'!AN$1,'Official Medal Table'!$E:$E,"Mixed")*'Medal values'!$B$1/2
+ COUNTIFS('Official Medal Table'!$G:$G,'Each Gender Events'!$A11,'Official Medal Table'!$C:$C,'Each Gender Events'!AN$1,'Official Medal Table'!$E:$E,"Mixed")*'Medal values'!$B$2/2
+ COUNTIFS('Official Medal Table'!$H:$H,'Each Gender Events'!$A11,'Official Medal Table'!$C:$C,'Each Gender Events'!AN$1,'Official Medal Table'!$E:$E,"Mixed")*'Medal values'!$B$3/2
+ COUNTIFS('Official Medal Table'!$I:$I,'Each Gender Events'!$A11,'Official Medal Table'!$C:$C,'Each Gender Events'!AN$1,'Official Medal Table'!$E:$E,"Mixed")*'Medal values'!$B$3/2</f>
        <v>0</v>
      </c>
      <c r="AO11">
        <f>COUNTIFS('Official Medal Table'!$F:$F,'Each Gender Events'!$A11,'Official Medal Table'!$C:$C,'Each Gender Events'!AO$1,'Official Medal Table'!$E:$E,'Each Gender Events'!AO$2)*'Medal values'!$B$1
+ COUNTIFS('Official Medal Table'!$G:$G,'Each Gender Events'!$A11,'Official Medal Table'!$C:$C,'Each Gender Events'!AO$1,'Official Medal Table'!$E:$E,'Each Gender Events'!AO$2)*'Medal values'!$B$2
+ COUNTIFS('Official Medal Table'!$H:$H,'Each Gender Events'!$A11,'Official Medal Table'!$C:$C,'Each Gender Events'!AO$1,'Official Medal Table'!$E:$E,'Each Gender Events'!AO$2)*'Medal values'!$B$3
+ COUNTIFS('Official Medal Table'!$I:$I,'Each Gender Events'!$A11,'Official Medal Table'!$C:$C,'Each Gender Events'!AO$1,'Official Medal Table'!$E:$E,'Each Gender Events'!AO$2)*'Medal values'!$B$3
+ COUNTIFS('Official Medal Table'!$F:$F,'Each Gender Events'!$A11,'Official Medal Table'!$C:$C,'Each Gender Events'!AO$1,'Official Medal Table'!$E:$E,"Mixed")*'Medal values'!$B$1/2
+ COUNTIFS('Official Medal Table'!$G:$G,'Each Gender Events'!$A11,'Official Medal Table'!$C:$C,'Each Gender Events'!AO$1,'Official Medal Table'!$E:$E,"Mixed")*'Medal values'!$B$2/2
+ COUNTIFS('Official Medal Table'!$H:$H,'Each Gender Events'!$A11,'Official Medal Table'!$C:$C,'Each Gender Events'!AO$1,'Official Medal Table'!$E:$E,"Mixed")*'Medal values'!$B$3/2
+ COUNTIFS('Official Medal Table'!$I:$I,'Each Gender Events'!$A11,'Official Medal Table'!$C:$C,'Each Gender Events'!AO$1,'Official Medal Table'!$E:$E,"Mixed")*'Medal values'!$B$3/2</f>
        <v>0</v>
      </c>
      <c r="AP11">
        <f>COUNTIFS('Official Medal Table'!$F:$F,'Each Gender Events'!$A11,'Official Medal Table'!$C:$C,'Each Gender Events'!AP$1,'Official Medal Table'!$E:$E,'Each Gender Events'!AP$2)*'Medal values'!$B$1
+ COUNTIFS('Official Medal Table'!$G:$G,'Each Gender Events'!$A11,'Official Medal Table'!$C:$C,'Each Gender Events'!AP$1,'Official Medal Table'!$E:$E,'Each Gender Events'!AP$2)*'Medal values'!$B$2
+ COUNTIFS('Official Medal Table'!$H:$H,'Each Gender Events'!$A11,'Official Medal Table'!$C:$C,'Each Gender Events'!AP$1,'Official Medal Table'!$E:$E,'Each Gender Events'!AP$2)*'Medal values'!$B$3
+ COUNTIFS('Official Medal Table'!$I:$I,'Each Gender Events'!$A11,'Official Medal Table'!$C:$C,'Each Gender Events'!AP$1,'Official Medal Table'!$E:$E,'Each Gender Events'!AP$2)*'Medal values'!$B$3
+ COUNTIFS('Official Medal Table'!$F:$F,'Each Gender Events'!$A11,'Official Medal Table'!$C:$C,'Each Gender Events'!AP$1,'Official Medal Table'!$E:$E,"Mixed")*'Medal values'!$B$1/2
+ COUNTIFS('Official Medal Table'!$G:$G,'Each Gender Events'!$A11,'Official Medal Table'!$C:$C,'Each Gender Events'!AP$1,'Official Medal Table'!$E:$E,"Mixed")*'Medal values'!$B$2/2
+ COUNTIFS('Official Medal Table'!$H:$H,'Each Gender Events'!$A11,'Official Medal Table'!$C:$C,'Each Gender Events'!AP$1,'Official Medal Table'!$E:$E,"Mixed")*'Medal values'!$B$3/2
+ COUNTIFS('Official Medal Table'!$I:$I,'Each Gender Events'!$A11,'Official Medal Table'!$C:$C,'Each Gender Events'!AP$1,'Official Medal Table'!$E:$E,"Mixed")*'Medal values'!$B$3/2</f>
        <v>0</v>
      </c>
      <c r="AQ11">
        <f>COUNTIFS('Official Medal Table'!$F:$F,'Each Gender Events'!$A11,'Official Medal Table'!$C:$C,'Each Gender Events'!AQ$1,'Official Medal Table'!$E:$E,'Each Gender Events'!AQ$2)*'Medal values'!$B$1
+ COUNTIFS('Official Medal Table'!$G:$G,'Each Gender Events'!$A11,'Official Medal Table'!$C:$C,'Each Gender Events'!AQ$1,'Official Medal Table'!$E:$E,'Each Gender Events'!AQ$2)*'Medal values'!$B$2
+ COUNTIFS('Official Medal Table'!$H:$H,'Each Gender Events'!$A11,'Official Medal Table'!$C:$C,'Each Gender Events'!AQ$1,'Official Medal Table'!$E:$E,'Each Gender Events'!AQ$2)*'Medal values'!$B$3
+ COUNTIFS('Official Medal Table'!$I:$I,'Each Gender Events'!$A11,'Official Medal Table'!$C:$C,'Each Gender Events'!AQ$1,'Official Medal Table'!$E:$E,'Each Gender Events'!AQ$2)*'Medal values'!$B$3
+ COUNTIFS('Official Medal Table'!$F:$F,'Each Gender Events'!$A11,'Official Medal Table'!$C:$C,'Each Gender Events'!AQ$1,'Official Medal Table'!$E:$E,"Mixed")*'Medal values'!$B$1/2
+ COUNTIFS('Official Medal Table'!$G:$G,'Each Gender Events'!$A11,'Official Medal Table'!$C:$C,'Each Gender Events'!AQ$1,'Official Medal Table'!$E:$E,"Mixed")*'Medal values'!$B$2/2
+ COUNTIFS('Official Medal Table'!$H:$H,'Each Gender Events'!$A11,'Official Medal Table'!$C:$C,'Each Gender Events'!AQ$1,'Official Medal Table'!$E:$E,"Mixed")*'Medal values'!$B$3/2
+ COUNTIFS('Official Medal Table'!$I:$I,'Each Gender Events'!$A11,'Official Medal Table'!$C:$C,'Each Gender Events'!AQ$1,'Official Medal Table'!$E:$E,"Mixed")*'Medal values'!$B$3/2</f>
        <v>0</v>
      </c>
      <c r="AR11">
        <f>COUNTIFS('Official Medal Table'!$F:$F,'Each Gender Events'!$A11,'Official Medal Table'!$C:$C,'Each Gender Events'!AR$1,'Official Medal Table'!$E:$E,'Each Gender Events'!AR$2)*'Medal values'!$B$1
+ COUNTIFS('Official Medal Table'!$G:$G,'Each Gender Events'!$A11,'Official Medal Table'!$C:$C,'Each Gender Events'!AR$1,'Official Medal Table'!$E:$E,'Each Gender Events'!AR$2)*'Medal values'!$B$2
+ COUNTIFS('Official Medal Table'!$H:$H,'Each Gender Events'!$A11,'Official Medal Table'!$C:$C,'Each Gender Events'!AR$1,'Official Medal Table'!$E:$E,'Each Gender Events'!AR$2)*'Medal values'!$B$3
+ COUNTIFS('Official Medal Table'!$I:$I,'Each Gender Events'!$A11,'Official Medal Table'!$C:$C,'Each Gender Events'!AR$1,'Official Medal Table'!$E:$E,'Each Gender Events'!AR$2)*'Medal values'!$B$3
+ COUNTIFS('Official Medal Table'!$F:$F,'Each Gender Events'!$A11,'Official Medal Table'!$C:$C,'Each Gender Events'!AR$1,'Official Medal Table'!$E:$E,"Mixed")*'Medal values'!$B$1/2
+ COUNTIFS('Official Medal Table'!$G:$G,'Each Gender Events'!$A11,'Official Medal Table'!$C:$C,'Each Gender Events'!AR$1,'Official Medal Table'!$E:$E,"Mixed")*'Medal values'!$B$2/2
+ COUNTIFS('Official Medal Table'!$H:$H,'Each Gender Events'!$A11,'Official Medal Table'!$C:$C,'Each Gender Events'!AR$1,'Official Medal Table'!$E:$E,"Mixed")*'Medal values'!$B$3/2
+ COUNTIFS('Official Medal Table'!$I:$I,'Each Gender Events'!$A11,'Official Medal Table'!$C:$C,'Each Gender Events'!AR$1,'Official Medal Table'!$E:$E,"Mixed")*'Medal values'!$B$3/2</f>
        <v>0</v>
      </c>
      <c r="AS11">
        <f>COUNTIFS('Official Medal Table'!$F:$F,'Each Gender Events'!$A11,'Official Medal Table'!$C:$C,'Each Gender Events'!AS$1,'Official Medal Table'!$E:$E,'Each Gender Events'!AS$2)*'Medal values'!$B$1
+ COUNTIFS('Official Medal Table'!$G:$G,'Each Gender Events'!$A11,'Official Medal Table'!$C:$C,'Each Gender Events'!AS$1,'Official Medal Table'!$E:$E,'Each Gender Events'!AS$2)*'Medal values'!$B$2
+ COUNTIFS('Official Medal Table'!$H:$H,'Each Gender Events'!$A11,'Official Medal Table'!$C:$C,'Each Gender Events'!AS$1,'Official Medal Table'!$E:$E,'Each Gender Events'!AS$2)*'Medal values'!$B$3
+ COUNTIFS('Official Medal Table'!$I:$I,'Each Gender Events'!$A11,'Official Medal Table'!$C:$C,'Each Gender Events'!AS$1,'Official Medal Table'!$E:$E,'Each Gender Events'!AS$2)*'Medal values'!$B$3
+ COUNTIFS('Official Medal Table'!$F:$F,'Each Gender Events'!$A11,'Official Medal Table'!$C:$C,'Each Gender Events'!AS$1,'Official Medal Table'!$E:$E,"Mixed")*'Medal values'!$B$1/2
+ COUNTIFS('Official Medal Table'!$G:$G,'Each Gender Events'!$A11,'Official Medal Table'!$C:$C,'Each Gender Events'!AS$1,'Official Medal Table'!$E:$E,"Mixed")*'Medal values'!$B$2/2
+ COUNTIFS('Official Medal Table'!$H:$H,'Each Gender Events'!$A11,'Official Medal Table'!$C:$C,'Each Gender Events'!AS$1,'Official Medal Table'!$E:$E,"Mixed")*'Medal values'!$B$3/2
+ COUNTIFS('Official Medal Table'!$I:$I,'Each Gender Events'!$A11,'Official Medal Table'!$C:$C,'Each Gender Events'!AS$1,'Official Medal Table'!$E:$E,"Mixed")*'Medal values'!$B$3/2</f>
        <v>0</v>
      </c>
      <c r="AT11">
        <f>COUNTIFS('Official Medal Table'!$F:$F,'Each Gender Events'!$A11,'Official Medal Table'!$C:$C,'Each Gender Events'!AT$1,'Official Medal Table'!$E:$E,'Each Gender Events'!AT$2)*'Medal values'!$B$1
+ COUNTIFS('Official Medal Table'!$G:$G,'Each Gender Events'!$A11,'Official Medal Table'!$C:$C,'Each Gender Events'!AT$1,'Official Medal Table'!$E:$E,'Each Gender Events'!AT$2)*'Medal values'!$B$2
+ COUNTIFS('Official Medal Table'!$H:$H,'Each Gender Events'!$A11,'Official Medal Table'!$C:$C,'Each Gender Events'!AT$1,'Official Medal Table'!$E:$E,'Each Gender Events'!AT$2)*'Medal values'!$B$3
+ COUNTIFS('Official Medal Table'!$I:$I,'Each Gender Events'!$A11,'Official Medal Table'!$C:$C,'Each Gender Events'!AT$1,'Official Medal Table'!$E:$E,'Each Gender Events'!AT$2)*'Medal values'!$B$3
+ COUNTIFS('Official Medal Table'!$F:$F,'Each Gender Events'!$A11,'Official Medal Table'!$C:$C,'Each Gender Events'!AT$1,'Official Medal Table'!$E:$E,"Mixed")*'Medal values'!$B$1/2
+ COUNTIFS('Official Medal Table'!$G:$G,'Each Gender Events'!$A11,'Official Medal Table'!$C:$C,'Each Gender Events'!AT$1,'Official Medal Table'!$E:$E,"Mixed")*'Medal values'!$B$2/2
+ COUNTIFS('Official Medal Table'!$H:$H,'Each Gender Events'!$A11,'Official Medal Table'!$C:$C,'Each Gender Events'!AT$1,'Official Medal Table'!$E:$E,"Mixed")*'Medal values'!$B$3/2
+ COUNTIFS('Official Medal Table'!$I:$I,'Each Gender Events'!$A11,'Official Medal Table'!$C:$C,'Each Gender Events'!AT$1,'Official Medal Table'!$E:$E,"Mixed")*'Medal values'!$B$3/2</f>
        <v>0</v>
      </c>
      <c r="AU11">
        <f>COUNTIFS('Official Medal Table'!$F:$F,'Each Gender Events'!$A11,'Official Medal Table'!$C:$C,'Each Gender Events'!AU$1,'Official Medal Table'!$E:$E,'Each Gender Events'!AU$2)*'Medal values'!$B$1
+ COUNTIFS('Official Medal Table'!$G:$G,'Each Gender Events'!$A11,'Official Medal Table'!$C:$C,'Each Gender Events'!AU$1,'Official Medal Table'!$E:$E,'Each Gender Events'!AU$2)*'Medal values'!$B$2
+ COUNTIFS('Official Medal Table'!$H:$H,'Each Gender Events'!$A11,'Official Medal Table'!$C:$C,'Each Gender Events'!AU$1,'Official Medal Table'!$E:$E,'Each Gender Events'!AU$2)*'Medal values'!$B$3
+ COUNTIFS('Official Medal Table'!$I:$I,'Each Gender Events'!$A11,'Official Medal Table'!$C:$C,'Each Gender Events'!AU$1,'Official Medal Table'!$E:$E,'Each Gender Events'!AU$2)*'Medal values'!$B$3
+ COUNTIFS('Official Medal Table'!$F:$F,'Each Gender Events'!$A11,'Official Medal Table'!$C:$C,'Each Gender Events'!AU$1,'Official Medal Table'!$E:$E,"Mixed")*'Medal values'!$B$1/2
+ COUNTIFS('Official Medal Table'!$G:$G,'Each Gender Events'!$A11,'Official Medal Table'!$C:$C,'Each Gender Events'!AU$1,'Official Medal Table'!$E:$E,"Mixed")*'Medal values'!$B$2/2
+ COUNTIFS('Official Medal Table'!$H:$H,'Each Gender Events'!$A11,'Official Medal Table'!$C:$C,'Each Gender Events'!AU$1,'Official Medal Table'!$E:$E,"Mixed")*'Medal values'!$B$3/2
+ COUNTIFS('Official Medal Table'!$I:$I,'Each Gender Events'!$A11,'Official Medal Table'!$C:$C,'Each Gender Events'!AU$1,'Official Medal Table'!$E:$E,"Mixed")*'Medal values'!$B$3/2</f>
        <v>0</v>
      </c>
      <c r="AV11">
        <f>COUNTIFS('Official Medal Table'!$F:$F,'Each Gender Events'!$A11,'Official Medal Table'!$C:$C,'Each Gender Events'!AV$1,'Official Medal Table'!$E:$E,'Each Gender Events'!AV$2)*'Medal values'!$B$1
+ COUNTIFS('Official Medal Table'!$G:$G,'Each Gender Events'!$A11,'Official Medal Table'!$C:$C,'Each Gender Events'!AV$1,'Official Medal Table'!$E:$E,'Each Gender Events'!AV$2)*'Medal values'!$B$2
+ COUNTIFS('Official Medal Table'!$H:$H,'Each Gender Events'!$A11,'Official Medal Table'!$C:$C,'Each Gender Events'!AV$1,'Official Medal Table'!$E:$E,'Each Gender Events'!AV$2)*'Medal values'!$B$3
+ COUNTIFS('Official Medal Table'!$I:$I,'Each Gender Events'!$A11,'Official Medal Table'!$C:$C,'Each Gender Events'!AV$1,'Official Medal Table'!$E:$E,'Each Gender Events'!AV$2)*'Medal values'!$B$3
+ COUNTIFS('Official Medal Table'!$F:$F,'Each Gender Events'!$A11,'Official Medal Table'!$C:$C,'Each Gender Events'!AV$1,'Official Medal Table'!$E:$E,"Mixed")*'Medal values'!$B$1/2
+ COUNTIFS('Official Medal Table'!$G:$G,'Each Gender Events'!$A11,'Official Medal Table'!$C:$C,'Each Gender Events'!AV$1,'Official Medal Table'!$E:$E,"Mixed")*'Medal values'!$B$2/2
+ COUNTIFS('Official Medal Table'!$H:$H,'Each Gender Events'!$A11,'Official Medal Table'!$C:$C,'Each Gender Events'!AV$1,'Official Medal Table'!$E:$E,"Mixed")*'Medal values'!$B$3/2
+ COUNTIFS('Official Medal Table'!$I:$I,'Each Gender Events'!$A11,'Official Medal Table'!$C:$C,'Each Gender Events'!AV$1,'Official Medal Table'!$E:$E,"Mixed")*'Medal values'!$B$3/2</f>
        <v>0</v>
      </c>
      <c r="AW11">
        <f>COUNTIFS('Official Medal Table'!$F:$F,'Each Gender Events'!$A11,'Official Medal Table'!$C:$C,'Each Gender Events'!AW$1,'Official Medal Table'!$E:$E,'Each Gender Events'!AW$2)*'Medal values'!$B$1
+ COUNTIFS('Official Medal Table'!$G:$G,'Each Gender Events'!$A11,'Official Medal Table'!$C:$C,'Each Gender Events'!AW$1,'Official Medal Table'!$E:$E,'Each Gender Events'!AW$2)*'Medal values'!$B$2
+ COUNTIFS('Official Medal Table'!$H:$H,'Each Gender Events'!$A11,'Official Medal Table'!$C:$C,'Each Gender Events'!AW$1,'Official Medal Table'!$E:$E,'Each Gender Events'!AW$2)*'Medal values'!$B$3
+ COUNTIFS('Official Medal Table'!$I:$I,'Each Gender Events'!$A11,'Official Medal Table'!$C:$C,'Each Gender Events'!AW$1,'Official Medal Table'!$E:$E,'Each Gender Events'!AW$2)*'Medal values'!$B$3
+ COUNTIFS('Official Medal Table'!$F:$F,'Each Gender Events'!$A11,'Official Medal Table'!$C:$C,'Each Gender Events'!AW$1,'Official Medal Table'!$E:$E,"Mixed")*'Medal values'!$B$1/2
+ COUNTIFS('Official Medal Table'!$G:$G,'Each Gender Events'!$A11,'Official Medal Table'!$C:$C,'Each Gender Events'!AW$1,'Official Medal Table'!$E:$E,"Mixed")*'Medal values'!$B$2/2
+ COUNTIFS('Official Medal Table'!$H:$H,'Each Gender Events'!$A11,'Official Medal Table'!$C:$C,'Each Gender Events'!AW$1,'Official Medal Table'!$E:$E,"Mixed")*'Medal values'!$B$3/2
+ COUNTIFS('Official Medal Table'!$I:$I,'Each Gender Events'!$A11,'Official Medal Table'!$C:$C,'Each Gender Events'!AW$1,'Official Medal Table'!$E:$E,"Mixed")*'Medal values'!$B$3/2</f>
        <v>0</v>
      </c>
      <c r="AX11">
        <f>COUNTIFS('Official Medal Table'!$F:$F,'Each Gender Events'!$A11,'Official Medal Table'!$C:$C,'Each Gender Events'!AX$1,'Official Medal Table'!$E:$E,'Each Gender Events'!AX$2)*'Medal values'!$B$1
+ COUNTIFS('Official Medal Table'!$G:$G,'Each Gender Events'!$A11,'Official Medal Table'!$C:$C,'Each Gender Events'!AX$1,'Official Medal Table'!$E:$E,'Each Gender Events'!AX$2)*'Medal values'!$B$2
+ COUNTIFS('Official Medal Table'!$H:$H,'Each Gender Events'!$A11,'Official Medal Table'!$C:$C,'Each Gender Events'!AX$1,'Official Medal Table'!$E:$E,'Each Gender Events'!AX$2)*'Medal values'!$B$3
+ COUNTIFS('Official Medal Table'!$I:$I,'Each Gender Events'!$A11,'Official Medal Table'!$C:$C,'Each Gender Events'!AX$1,'Official Medal Table'!$E:$E,'Each Gender Events'!AX$2)*'Medal values'!$B$3
+ COUNTIFS('Official Medal Table'!$F:$F,'Each Gender Events'!$A11,'Official Medal Table'!$C:$C,'Each Gender Events'!AX$1,'Official Medal Table'!$E:$E,"Mixed")*'Medal values'!$B$1/2
+ COUNTIFS('Official Medal Table'!$G:$G,'Each Gender Events'!$A11,'Official Medal Table'!$C:$C,'Each Gender Events'!AX$1,'Official Medal Table'!$E:$E,"Mixed")*'Medal values'!$B$2/2
+ COUNTIFS('Official Medal Table'!$H:$H,'Each Gender Events'!$A11,'Official Medal Table'!$C:$C,'Each Gender Events'!AX$1,'Official Medal Table'!$E:$E,"Mixed")*'Medal values'!$B$3/2
+ COUNTIFS('Official Medal Table'!$I:$I,'Each Gender Events'!$A11,'Official Medal Table'!$C:$C,'Each Gender Events'!AX$1,'Official Medal Table'!$E:$E,"Mixed")*'Medal values'!$B$3/2</f>
        <v>0</v>
      </c>
      <c r="AY11">
        <f>COUNTIFS('Official Medal Table'!$F:$F,'Each Gender Events'!$A11,'Official Medal Table'!$C:$C,'Each Gender Events'!AY$1,'Official Medal Table'!$E:$E,'Each Gender Events'!AY$2)*'Medal values'!$B$1
+ COUNTIFS('Official Medal Table'!$G:$G,'Each Gender Events'!$A11,'Official Medal Table'!$C:$C,'Each Gender Events'!AY$1,'Official Medal Table'!$E:$E,'Each Gender Events'!AY$2)*'Medal values'!$B$2
+ COUNTIFS('Official Medal Table'!$H:$H,'Each Gender Events'!$A11,'Official Medal Table'!$C:$C,'Each Gender Events'!AY$1,'Official Medal Table'!$E:$E,'Each Gender Events'!AY$2)*'Medal values'!$B$3
+ COUNTIFS('Official Medal Table'!$I:$I,'Each Gender Events'!$A11,'Official Medal Table'!$C:$C,'Each Gender Events'!AY$1,'Official Medal Table'!$E:$E,'Each Gender Events'!AY$2)*'Medal values'!$B$3
+ COUNTIFS('Official Medal Table'!$F:$F,'Each Gender Events'!$A11,'Official Medal Table'!$C:$C,'Each Gender Events'!AY$1,'Official Medal Table'!$E:$E,"Mixed")*'Medal values'!$B$1/2
+ COUNTIFS('Official Medal Table'!$G:$G,'Each Gender Events'!$A11,'Official Medal Table'!$C:$C,'Each Gender Events'!AY$1,'Official Medal Table'!$E:$E,"Mixed")*'Medal values'!$B$2/2
+ COUNTIFS('Official Medal Table'!$H:$H,'Each Gender Events'!$A11,'Official Medal Table'!$C:$C,'Each Gender Events'!AY$1,'Official Medal Table'!$E:$E,"Mixed")*'Medal values'!$B$3/2
+ COUNTIFS('Official Medal Table'!$I:$I,'Each Gender Events'!$A11,'Official Medal Table'!$C:$C,'Each Gender Events'!AY$1,'Official Medal Table'!$E:$E,"Mixed")*'Medal values'!$B$3/2</f>
        <v>0</v>
      </c>
      <c r="AZ11">
        <f>COUNTIFS('Official Medal Table'!$F:$F,'Each Gender Events'!$A11,'Official Medal Table'!$C:$C,'Each Gender Events'!AZ$1,'Official Medal Table'!$E:$E,'Each Gender Events'!AZ$2)*'Medal values'!$B$1
+ COUNTIFS('Official Medal Table'!$G:$G,'Each Gender Events'!$A11,'Official Medal Table'!$C:$C,'Each Gender Events'!AZ$1,'Official Medal Table'!$E:$E,'Each Gender Events'!AZ$2)*'Medal values'!$B$2
+ COUNTIFS('Official Medal Table'!$H:$H,'Each Gender Events'!$A11,'Official Medal Table'!$C:$C,'Each Gender Events'!AZ$1,'Official Medal Table'!$E:$E,'Each Gender Events'!AZ$2)*'Medal values'!$B$3
+ COUNTIFS('Official Medal Table'!$I:$I,'Each Gender Events'!$A11,'Official Medal Table'!$C:$C,'Each Gender Events'!AZ$1,'Official Medal Table'!$E:$E,'Each Gender Events'!AZ$2)*'Medal values'!$B$3
+ COUNTIFS('Official Medal Table'!$F:$F,'Each Gender Events'!$A11,'Official Medal Table'!$C:$C,'Each Gender Events'!AZ$1,'Official Medal Table'!$E:$E,"Mixed")*'Medal values'!$B$1/2
+ COUNTIFS('Official Medal Table'!$G:$G,'Each Gender Events'!$A11,'Official Medal Table'!$C:$C,'Each Gender Events'!AZ$1,'Official Medal Table'!$E:$E,"Mixed")*'Medal values'!$B$2/2
+ COUNTIFS('Official Medal Table'!$H:$H,'Each Gender Events'!$A11,'Official Medal Table'!$C:$C,'Each Gender Events'!AZ$1,'Official Medal Table'!$E:$E,"Mixed")*'Medal values'!$B$3/2
+ COUNTIFS('Official Medal Table'!$I:$I,'Each Gender Events'!$A11,'Official Medal Table'!$C:$C,'Each Gender Events'!AZ$1,'Official Medal Table'!$E:$E,"Mixed")*'Medal values'!$B$3/2</f>
        <v>0</v>
      </c>
      <c r="BA11">
        <f>COUNTIFS('Official Medal Table'!$F:$F,'Each Gender Events'!$A11,'Official Medal Table'!$C:$C,'Each Gender Events'!BA$1,'Official Medal Table'!$E:$E,'Each Gender Events'!BA$2)*'Medal values'!$B$1
+ COUNTIFS('Official Medal Table'!$G:$G,'Each Gender Events'!$A11,'Official Medal Table'!$C:$C,'Each Gender Events'!BA$1,'Official Medal Table'!$E:$E,'Each Gender Events'!BA$2)*'Medal values'!$B$2
+ COUNTIFS('Official Medal Table'!$H:$H,'Each Gender Events'!$A11,'Official Medal Table'!$C:$C,'Each Gender Events'!BA$1,'Official Medal Table'!$E:$E,'Each Gender Events'!BA$2)*'Medal values'!$B$3
+ COUNTIFS('Official Medal Table'!$I:$I,'Each Gender Events'!$A11,'Official Medal Table'!$C:$C,'Each Gender Events'!BA$1,'Official Medal Table'!$E:$E,'Each Gender Events'!BA$2)*'Medal values'!$B$3
+ COUNTIFS('Official Medal Table'!$F:$F,'Each Gender Events'!$A11,'Official Medal Table'!$C:$C,'Each Gender Events'!BA$1,'Official Medal Table'!$E:$E,"Mixed")*'Medal values'!$B$1/2
+ COUNTIFS('Official Medal Table'!$G:$G,'Each Gender Events'!$A11,'Official Medal Table'!$C:$C,'Each Gender Events'!BA$1,'Official Medal Table'!$E:$E,"Mixed")*'Medal values'!$B$2/2
+ COUNTIFS('Official Medal Table'!$H:$H,'Each Gender Events'!$A11,'Official Medal Table'!$C:$C,'Each Gender Events'!BA$1,'Official Medal Table'!$E:$E,"Mixed")*'Medal values'!$B$3/2
+ COUNTIFS('Official Medal Table'!$I:$I,'Each Gender Events'!$A11,'Official Medal Table'!$C:$C,'Each Gender Events'!BA$1,'Official Medal Table'!$E:$E,"Mixed")*'Medal values'!$B$3/2</f>
        <v>0</v>
      </c>
      <c r="BB11">
        <f>COUNTIFS('Official Medal Table'!$F:$F,'Each Gender Events'!$A11,'Official Medal Table'!$C:$C,'Each Gender Events'!BB$1,'Official Medal Table'!$E:$E,'Each Gender Events'!BB$2)*'Medal values'!$B$1
+ COUNTIFS('Official Medal Table'!$G:$G,'Each Gender Events'!$A11,'Official Medal Table'!$C:$C,'Each Gender Events'!BB$1,'Official Medal Table'!$E:$E,'Each Gender Events'!BB$2)*'Medal values'!$B$2
+ COUNTIFS('Official Medal Table'!$H:$H,'Each Gender Events'!$A11,'Official Medal Table'!$C:$C,'Each Gender Events'!BB$1,'Official Medal Table'!$E:$E,'Each Gender Events'!BB$2)*'Medal values'!$B$3
+ COUNTIFS('Official Medal Table'!$I:$I,'Each Gender Events'!$A11,'Official Medal Table'!$C:$C,'Each Gender Events'!BB$1,'Official Medal Table'!$E:$E,'Each Gender Events'!BB$2)*'Medal values'!$B$3
+ COUNTIFS('Official Medal Table'!$F:$F,'Each Gender Events'!$A11,'Official Medal Table'!$C:$C,'Each Gender Events'!BB$1,'Official Medal Table'!$E:$E,"Mixed")*'Medal values'!$B$1/2
+ COUNTIFS('Official Medal Table'!$G:$G,'Each Gender Events'!$A11,'Official Medal Table'!$C:$C,'Each Gender Events'!BB$1,'Official Medal Table'!$E:$E,"Mixed")*'Medal values'!$B$2/2
+ COUNTIFS('Official Medal Table'!$H:$H,'Each Gender Events'!$A11,'Official Medal Table'!$C:$C,'Each Gender Events'!BB$1,'Official Medal Table'!$E:$E,"Mixed")*'Medal values'!$B$3/2
+ COUNTIFS('Official Medal Table'!$I:$I,'Each Gender Events'!$A11,'Official Medal Table'!$C:$C,'Each Gender Events'!BB$1,'Official Medal Table'!$E:$E,"Mixed")*'Medal values'!$B$3/2</f>
        <v>0</v>
      </c>
      <c r="BC11">
        <f>COUNTIFS('Official Medal Table'!$F:$F,'Each Gender Events'!$A11,'Official Medal Table'!$C:$C,'Each Gender Events'!BC$1,'Official Medal Table'!$E:$E,'Each Gender Events'!BC$2)*'Medal values'!$B$1
+ COUNTIFS('Official Medal Table'!$G:$G,'Each Gender Events'!$A11,'Official Medal Table'!$C:$C,'Each Gender Events'!BC$1,'Official Medal Table'!$E:$E,'Each Gender Events'!BC$2)*'Medal values'!$B$2
+ COUNTIFS('Official Medal Table'!$H:$H,'Each Gender Events'!$A11,'Official Medal Table'!$C:$C,'Each Gender Events'!BC$1,'Official Medal Table'!$E:$E,'Each Gender Events'!BC$2)*'Medal values'!$B$3
+ COUNTIFS('Official Medal Table'!$I:$I,'Each Gender Events'!$A11,'Official Medal Table'!$C:$C,'Each Gender Events'!BC$1,'Official Medal Table'!$E:$E,'Each Gender Events'!BC$2)*'Medal values'!$B$3
+ COUNTIFS('Official Medal Table'!$F:$F,'Each Gender Events'!$A11,'Official Medal Table'!$C:$C,'Each Gender Events'!BC$1,'Official Medal Table'!$E:$E,"Mixed")*'Medal values'!$B$1/2
+ COUNTIFS('Official Medal Table'!$G:$G,'Each Gender Events'!$A11,'Official Medal Table'!$C:$C,'Each Gender Events'!BC$1,'Official Medal Table'!$E:$E,"Mixed")*'Medal values'!$B$2/2
+ COUNTIFS('Official Medal Table'!$H:$H,'Each Gender Events'!$A11,'Official Medal Table'!$C:$C,'Each Gender Events'!BC$1,'Official Medal Table'!$E:$E,"Mixed")*'Medal values'!$B$3/2
+ COUNTIFS('Official Medal Table'!$I:$I,'Each Gender Events'!$A11,'Official Medal Table'!$C:$C,'Each Gender Events'!BC$1,'Official Medal Table'!$E:$E,"Mixed")*'Medal values'!$B$3/2</f>
        <v>0</v>
      </c>
      <c r="BD11">
        <f>COUNTIFS('Official Medal Table'!$F:$F,'Each Gender Events'!$A11,'Official Medal Table'!$C:$C,'Each Gender Events'!BD$1,'Official Medal Table'!$E:$E,'Each Gender Events'!BD$2)*'Medal values'!$B$1
+ COUNTIFS('Official Medal Table'!$G:$G,'Each Gender Events'!$A11,'Official Medal Table'!$C:$C,'Each Gender Events'!BD$1,'Official Medal Table'!$E:$E,'Each Gender Events'!BD$2)*'Medal values'!$B$2
+ COUNTIFS('Official Medal Table'!$H:$H,'Each Gender Events'!$A11,'Official Medal Table'!$C:$C,'Each Gender Events'!BD$1,'Official Medal Table'!$E:$E,'Each Gender Events'!BD$2)*'Medal values'!$B$3
+ COUNTIFS('Official Medal Table'!$I:$I,'Each Gender Events'!$A11,'Official Medal Table'!$C:$C,'Each Gender Events'!BD$1,'Official Medal Table'!$E:$E,'Each Gender Events'!BD$2)*'Medal values'!$B$3
+ COUNTIFS('Official Medal Table'!$F:$F,'Each Gender Events'!$A11,'Official Medal Table'!$C:$C,'Each Gender Events'!BD$1,'Official Medal Table'!$E:$E,"Mixed")*'Medal values'!$B$1/2
+ COUNTIFS('Official Medal Table'!$G:$G,'Each Gender Events'!$A11,'Official Medal Table'!$C:$C,'Each Gender Events'!BD$1,'Official Medal Table'!$E:$E,"Mixed")*'Medal values'!$B$2/2
+ COUNTIFS('Official Medal Table'!$H:$H,'Each Gender Events'!$A11,'Official Medal Table'!$C:$C,'Each Gender Events'!BD$1,'Official Medal Table'!$E:$E,"Mixed")*'Medal values'!$B$3/2
+ COUNTIFS('Official Medal Table'!$I:$I,'Each Gender Events'!$A11,'Official Medal Table'!$C:$C,'Each Gender Events'!BD$1,'Official Medal Table'!$E:$E,"Mixed")*'Medal values'!$B$3/2</f>
        <v>0</v>
      </c>
      <c r="BE11">
        <f>COUNTIFS('Official Medal Table'!$F:$F,'Each Gender Events'!$A11,'Official Medal Table'!$C:$C,'Each Gender Events'!BE$1,'Official Medal Table'!$E:$E,'Each Gender Events'!BE$2)*'Medal values'!$B$1
+ COUNTIFS('Official Medal Table'!$G:$G,'Each Gender Events'!$A11,'Official Medal Table'!$C:$C,'Each Gender Events'!BE$1,'Official Medal Table'!$E:$E,'Each Gender Events'!BE$2)*'Medal values'!$B$2
+ COUNTIFS('Official Medal Table'!$H:$H,'Each Gender Events'!$A11,'Official Medal Table'!$C:$C,'Each Gender Events'!BE$1,'Official Medal Table'!$E:$E,'Each Gender Events'!BE$2)*'Medal values'!$B$3
+ COUNTIFS('Official Medal Table'!$I:$I,'Each Gender Events'!$A11,'Official Medal Table'!$C:$C,'Each Gender Events'!BE$1,'Official Medal Table'!$E:$E,'Each Gender Events'!BE$2)*'Medal values'!$B$3
+ COUNTIFS('Official Medal Table'!$F:$F,'Each Gender Events'!$A11,'Official Medal Table'!$C:$C,'Each Gender Events'!BE$1,'Official Medal Table'!$E:$E,"Mixed")*'Medal values'!$B$1/2
+ COUNTIFS('Official Medal Table'!$G:$G,'Each Gender Events'!$A11,'Official Medal Table'!$C:$C,'Each Gender Events'!BE$1,'Official Medal Table'!$E:$E,"Mixed")*'Medal values'!$B$2/2
+ COUNTIFS('Official Medal Table'!$H:$H,'Each Gender Events'!$A11,'Official Medal Table'!$C:$C,'Each Gender Events'!BE$1,'Official Medal Table'!$E:$E,"Mixed")*'Medal values'!$B$3/2
+ COUNTIFS('Official Medal Table'!$I:$I,'Each Gender Events'!$A11,'Official Medal Table'!$C:$C,'Each Gender Events'!BE$1,'Official Medal Table'!$E:$E,"Mixed")*'Medal values'!$B$3/2</f>
        <v>0</v>
      </c>
      <c r="BF11">
        <f>COUNTIFS('Official Medal Table'!$F:$F,'Each Gender Events'!$A11,'Official Medal Table'!$C:$C,'Each Gender Events'!BF$1,'Official Medal Table'!$E:$E,'Each Gender Events'!BF$2)*'Medal values'!$B$1
+ COUNTIFS('Official Medal Table'!$G:$G,'Each Gender Events'!$A11,'Official Medal Table'!$C:$C,'Each Gender Events'!BF$1,'Official Medal Table'!$E:$E,'Each Gender Events'!BF$2)*'Medal values'!$B$2
+ COUNTIFS('Official Medal Table'!$H:$H,'Each Gender Events'!$A11,'Official Medal Table'!$C:$C,'Each Gender Events'!BF$1,'Official Medal Table'!$E:$E,'Each Gender Events'!BF$2)*'Medal values'!$B$3
+ COUNTIFS('Official Medal Table'!$I:$I,'Each Gender Events'!$A11,'Official Medal Table'!$C:$C,'Each Gender Events'!BF$1,'Official Medal Table'!$E:$E,'Each Gender Events'!BF$2)*'Medal values'!$B$3
+ COUNTIFS('Official Medal Table'!$F:$F,'Each Gender Events'!$A11,'Official Medal Table'!$C:$C,'Each Gender Events'!BF$1,'Official Medal Table'!$E:$E,"Mixed")*'Medal values'!$B$1/2
+ COUNTIFS('Official Medal Table'!$G:$G,'Each Gender Events'!$A11,'Official Medal Table'!$C:$C,'Each Gender Events'!BF$1,'Official Medal Table'!$E:$E,"Mixed")*'Medal values'!$B$2/2
+ COUNTIFS('Official Medal Table'!$H:$H,'Each Gender Events'!$A11,'Official Medal Table'!$C:$C,'Each Gender Events'!BF$1,'Official Medal Table'!$E:$E,"Mixed")*'Medal values'!$B$3/2
+ COUNTIFS('Official Medal Table'!$I:$I,'Each Gender Events'!$A11,'Official Medal Table'!$C:$C,'Each Gender Events'!BF$1,'Official Medal Table'!$E:$E,"Mixed")*'Medal values'!$B$3/2</f>
        <v>0</v>
      </c>
      <c r="BG11">
        <f>COUNTIFS('Official Medal Table'!$F:$F,'Each Gender Events'!$A11,'Official Medal Table'!$C:$C,'Each Gender Events'!BG$1,'Official Medal Table'!$E:$E,'Each Gender Events'!BG$2)*'Medal values'!$B$1
+ COUNTIFS('Official Medal Table'!$G:$G,'Each Gender Events'!$A11,'Official Medal Table'!$C:$C,'Each Gender Events'!BG$1,'Official Medal Table'!$E:$E,'Each Gender Events'!BG$2)*'Medal values'!$B$2
+ COUNTIFS('Official Medal Table'!$H:$H,'Each Gender Events'!$A11,'Official Medal Table'!$C:$C,'Each Gender Events'!BG$1,'Official Medal Table'!$E:$E,'Each Gender Events'!BG$2)*'Medal values'!$B$3
+ COUNTIFS('Official Medal Table'!$I:$I,'Each Gender Events'!$A11,'Official Medal Table'!$C:$C,'Each Gender Events'!BG$1,'Official Medal Table'!$E:$E,'Each Gender Events'!BG$2)*'Medal values'!$B$3
+ COUNTIFS('Official Medal Table'!$F:$F,'Each Gender Events'!$A11,'Official Medal Table'!$C:$C,'Each Gender Events'!BG$1,'Official Medal Table'!$E:$E,"Mixed")*'Medal values'!$B$1/2
+ COUNTIFS('Official Medal Table'!$G:$G,'Each Gender Events'!$A11,'Official Medal Table'!$C:$C,'Each Gender Events'!BG$1,'Official Medal Table'!$E:$E,"Mixed")*'Medal values'!$B$2/2
+ COUNTIFS('Official Medal Table'!$H:$H,'Each Gender Events'!$A11,'Official Medal Table'!$C:$C,'Each Gender Events'!BG$1,'Official Medal Table'!$E:$E,"Mixed")*'Medal values'!$B$3/2
+ COUNTIFS('Official Medal Table'!$I:$I,'Each Gender Events'!$A11,'Official Medal Table'!$C:$C,'Each Gender Events'!BG$1,'Official Medal Table'!$E:$E,"Mixed")*'Medal values'!$B$3/2</f>
        <v>0</v>
      </c>
      <c r="BH11">
        <f>COUNTIFS('Official Medal Table'!$F:$F,'Each Gender Events'!$A11,'Official Medal Table'!$C:$C,'Each Gender Events'!BH$1,'Official Medal Table'!$E:$E,'Each Gender Events'!BH$2)*'Medal values'!$B$1
+ COUNTIFS('Official Medal Table'!$G:$G,'Each Gender Events'!$A11,'Official Medal Table'!$C:$C,'Each Gender Events'!BH$1,'Official Medal Table'!$E:$E,'Each Gender Events'!BH$2)*'Medal values'!$B$2
+ COUNTIFS('Official Medal Table'!$H:$H,'Each Gender Events'!$A11,'Official Medal Table'!$C:$C,'Each Gender Events'!BH$1,'Official Medal Table'!$E:$E,'Each Gender Events'!BH$2)*'Medal values'!$B$3
+ COUNTIFS('Official Medal Table'!$I:$I,'Each Gender Events'!$A11,'Official Medal Table'!$C:$C,'Each Gender Events'!BH$1,'Official Medal Table'!$E:$E,'Each Gender Events'!BH$2)*'Medal values'!$B$3
+ COUNTIFS('Official Medal Table'!$F:$F,'Each Gender Events'!$A11,'Official Medal Table'!$C:$C,'Each Gender Events'!BH$1,'Official Medal Table'!$E:$E,"Mixed")*'Medal values'!$B$1/2
+ COUNTIFS('Official Medal Table'!$G:$G,'Each Gender Events'!$A11,'Official Medal Table'!$C:$C,'Each Gender Events'!BH$1,'Official Medal Table'!$E:$E,"Mixed")*'Medal values'!$B$2/2
+ COUNTIFS('Official Medal Table'!$H:$H,'Each Gender Events'!$A11,'Official Medal Table'!$C:$C,'Each Gender Events'!BH$1,'Official Medal Table'!$E:$E,"Mixed")*'Medal values'!$B$3/2
+ COUNTIFS('Official Medal Table'!$I:$I,'Each Gender Events'!$A11,'Official Medal Table'!$C:$C,'Each Gender Events'!BH$1,'Official Medal Table'!$E:$E,"Mixed")*'Medal values'!$B$3/2</f>
        <v>0</v>
      </c>
      <c r="BI11">
        <f>COUNTIFS('Official Medal Table'!$F:$F,'Each Gender Events'!$A11,'Official Medal Table'!$C:$C,'Each Gender Events'!BI$1,'Official Medal Table'!$E:$E,'Each Gender Events'!BI$2)*'Medal values'!$B$1
+ COUNTIFS('Official Medal Table'!$G:$G,'Each Gender Events'!$A11,'Official Medal Table'!$C:$C,'Each Gender Events'!BI$1,'Official Medal Table'!$E:$E,'Each Gender Events'!BI$2)*'Medal values'!$B$2
+ COUNTIFS('Official Medal Table'!$H:$H,'Each Gender Events'!$A11,'Official Medal Table'!$C:$C,'Each Gender Events'!BI$1,'Official Medal Table'!$E:$E,'Each Gender Events'!BI$2)*'Medal values'!$B$3
+ COUNTIFS('Official Medal Table'!$I:$I,'Each Gender Events'!$A11,'Official Medal Table'!$C:$C,'Each Gender Events'!BI$1,'Official Medal Table'!$E:$E,'Each Gender Events'!BI$2)*'Medal values'!$B$3
+ COUNTIFS('Official Medal Table'!$F:$F,'Each Gender Events'!$A11,'Official Medal Table'!$C:$C,'Each Gender Events'!BI$1,'Official Medal Table'!$E:$E,"Mixed")*'Medal values'!$B$1/2
+ COUNTIFS('Official Medal Table'!$G:$G,'Each Gender Events'!$A11,'Official Medal Table'!$C:$C,'Each Gender Events'!BI$1,'Official Medal Table'!$E:$E,"Mixed")*'Medal values'!$B$2/2
+ COUNTIFS('Official Medal Table'!$H:$H,'Each Gender Events'!$A11,'Official Medal Table'!$C:$C,'Each Gender Events'!BI$1,'Official Medal Table'!$E:$E,"Mixed")*'Medal values'!$B$3/2
+ COUNTIFS('Official Medal Table'!$I:$I,'Each Gender Events'!$A11,'Official Medal Table'!$C:$C,'Each Gender Events'!BI$1,'Official Medal Table'!$E:$E,"Mixed")*'Medal values'!$B$3/2</f>
        <v>0</v>
      </c>
      <c r="BJ11">
        <f>COUNTIFS('Official Medal Table'!$F:$F,'Each Gender Events'!$A11,'Official Medal Table'!$C:$C,'Each Gender Events'!BJ$1,'Official Medal Table'!$E:$E,'Each Gender Events'!BJ$2)*'Medal values'!$B$1
+ COUNTIFS('Official Medal Table'!$G:$G,'Each Gender Events'!$A11,'Official Medal Table'!$C:$C,'Each Gender Events'!BJ$1,'Official Medal Table'!$E:$E,'Each Gender Events'!BJ$2)*'Medal values'!$B$2
+ COUNTIFS('Official Medal Table'!$H:$H,'Each Gender Events'!$A11,'Official Medal Table'!$C:$C,'Each Gender Events'!BJ$1,'Official Medal Table'!$E:$E,'Each Gender Events'!BJ$2)*'Medal values'!$B$3
+ COUNTIFS('Official Medal Table'!$I:$I,'Each Gender Events'!$A11,'Official Medal Table'!$C:$C,'Each Gender Events'!BJ$1,'Official Medal Table'!$E:$E,'Each Gender Events'!BJ$2)*'Medal values'!$B$3
+ COUNTIFS('Official Medal Table'!$F:$F,'Each Gender Events'!$A11,'Official Medal Table'!$C:$C,'Each Gender Events'!BJ$1,'Official Medal Table'!$E:$E,"Mixed")*'Medal values'!$B$1/2
+ COUNTIFS('Official Medal Table'!$G:$G,'Each Gender Events'!$A11,'Official Medal Table'!$C:$C,'Each Gender Events'!BJ$1,'Official Medal Table'!$E:$E,"Mixed")*'Medal values'!$B$2/2
+ COUNTIFS('Official Medal Table'!$H:$H,'Each Gender Events'!$A11,'Official Medal Table'!$C:$C,'Each Gender Events'!BJ$1,'Official Medal Table'!$E:$E,"Mixed")*'Medal values'!$B$3/2
+ COUNTIFS('Official Medal Table'!$I:$I,'Each Gender Events'!$A11,'Official Medal Table'!$C:$C,'Each Gender Events'!BJ$1,'Official Medal Table'!$E:$E,"Mixed")*'Medal values'!$B$3/2</f>
        <v>0</v>
      </c>
      <c r="BK11">
        <f>COUNTIFS('Official Medal Table'!$F:$F,'Each Gender Events'!$A11,'Official Medal Table'!$C:$C,'Each Gender Events'!BK$1,'Official Medal Table'!$E:$E,'Each Gender Events'!BK$2)*'Medal values'!$B$1
+ COUNTIFS('Official Medal Table'!$G:$G,'Each Gender Events'!$A11,'Official Medal Table'!$C:$C,'Each Gender Events'!BK$1,'Official Medal Table'!$E:$E,'Each Gender Events'!BK$2)*'Medal values'!$B$2
+ COUNTIFS('Official Medal Table'!$H:$H,'Each Gender Events'!$A11,'Official Medal Table'!$C:$C,'Each Gender Events'!BK$1,'Official Medal Table'!$E:$E,'Each Gender Events'!BK$2)*'Medal values'!$B$3
+ COUNTIFS('Official Medal Table'!$I:$I,'Each Gender Events'!$A11,'Official Medal Table'!$C:$C,'Each Gender Events'!BK$1,'Official Medal Table'!$E:$E,'Each Gender Events'!BK$2)*'Medal values'!$B$3
+ COUNTIFS('Official Medal Table'!$F:$F,'Each Gender Events'!$A11,'Official Medal Table'!$C:$C,'Each Gender Events'!BK$1,'Official Medal Table'!$E:$E,"Mixed")*'Medal values'!$B$1/2
+ COUNTIFS('Official Medal Table'!$G:$G,'Each Gender Events'!$A11,'Official Medal Table'!$C:$C,'Each Gender Events'!BK$1,'Official Medal Table'!$E:$E,"Mixed")*'Medal values'!$B$2/2
+ COUNTIFS('Official Medal Table'!$H:$H,'Each Gender Events'!$A11,'Official Medal Table'!$C:$C,'Each Gender Events'!BK$1,'Official Medal Table'!$E:$E,"Mixed")*'Medal values'!$B$3/2
+ COUNTIFS('Official Medal Table'!$I:$I,'Each Gender Events'!$A11,'Official Medal Table'!$C:$C,'Each Gender Events'!BK$1,'Official Medal Table'!$E:$E,"Mixed")*'Medal values'!$B$3/2</f>
        <v>0</v>
      </c>
      <c r="BL11">
        <f>COUNTIFS('Official Medal Table'!$F:$F,'Each Gender Events'!$A11,'Official Medal Table'!$C:$C,'Each Gender Events'!BL$1,'Official Medal Table'!$E:$E,'Each Gender Events'!BL$2)*'Medal values'!$B$1
+ COUNTIFS('Official Medal Table'!$G:$G,'Each Gender Events'!$A11,'Official Medal Table'!$C:$C,'Each Gender Events'!BL$1,'Official Medal Table'!$E:$E,'Each Gender Events'!BL$2)*'Medal values'!$B$2
+ COUNTIFS('Official Medal Table'!$H:$H,'Each Gender Events'!$A11,'Official Medal Table'!$C:$C,'Each Gender Events'!BL$1,'Official Medal Table'!$E:$E,'Each Gender Events'!BL$2)*'Medal values'!$B$3
+ COUNTIFS('Official Medal Table'!$I:$I,'Each Gender Events'!$A11,'Official Medal Table'!$C:$C,'Each Gender Events'!BL$1,'Official Medal Table'!$E:$E,'Each Gender Events'!BL$2)*'Medal values'!$B$3
+ COUNTIFS('Official Medal Table'!$F:$F,'Each Gender Events'!$A11,'Official Medal Table'!$C:$C,'Each Gender Events'!BL$1,'Official Medal Table'!$E:$E,"Mixed")*'Medal values'!$B$1/2
+ COUNTIFS('Official Medal Table'!$G:$G,'Each Gender Events'!$A11,'Official Medal Table'!$C:$C,'Each Gender Events'!BL$1,'Official Medal Table'!$E:$E,"Mixed")*'Medal values'!$B$2/2
+ COUNTIFS('Official Medal Table'!$H:$H,'Each Gender Events'!$A11,'Official Medal Table'!$C:$C,'Each Gender Events'!BL$1,'Official Medal Table'!$E:$E,"Mixed")*'Medal values'!$B$3/2
+ COUNTIFS('Official Medal Table'!$I:$I,'Each Gender Events'!$A11,'Official Medal Table'!$C:$C,'Each Gender Events'!BL$1,'Official Medal Table'!$E:$E,"Mixed")*'Medal values'!$B$3/2</f>
        <v>0</v>
      </c>
      <c r="BM11">
        <f>COUNTIFS('Official Medal Table'!$F:$F,'Each Gender Events'!$A11,'Official Medal Table'!$C:$C,'Each Gender Events'!BM$1,'Official Medal Table'!$E:$E,'Each Gender Events'!BM$2)*'Medal values'!$B$1
+ COUNTIFS('Official Medal Table'!$G:$G,'Each Gender Events'!$A11,'Official Medal Table'!$C:$C,'Each Gender Events'!BM$1,'Official Medal Table'!$E:$E,'Each Gender Events'!BM$2)*'Medal values'!$B$2
+ COUNTIFS('Official Medal Table'!$H:$H,'Each Gender Events'!$A11,'Official Medal Table'!$C:$C,'Each Gender Events'!BM$1,'Official Medal Table'!$E:$E,'Each Gender Events'!BM$2)*'Medal values'!$B$3
+ COUNTIFS('Official Medal Table'!$I:$I,'Each Gender Events'!$A11,'Official Medal Table'!$C:$C,'Each Gender Events'!BM$1,'Official Medal Table'!$E:$E,'Each Gender Events'!BM$2)*'Medal values'!$B$3
+ COUNTIFS('Official Medal Table'!$F:$F,'Each Gender Events'!$A11,'Official Medal Table'!$C:$C,'Each Gender Events'!BM$1,'Official Medal Table'!$E:$E,"Mixed")*'Medal values'!$B$1/2
+ COUNTIFS('Official Medal Table'!$G:$G,'Each Gender Events'!$A11,'Official Medal Table'!$C:$C,'Each Gender Events'!BM$1,'Official Medal Table'!$E:$E,"Mixed")*'Medal values'!$B$2/2
+ COUNTIFS('Official Medal Table'!$H:$H,'Each Gender Events'!$A11,'Official Medal Table'!$C:$C,'Each Gender Events'!BM$1,'Official Medal Table'!$E:$E,"Mixed")*'Medal values'!$B$3/2
+ COUNTIFS('Official Medal Table'!$I:$I,'Each Gender Events'!$A11,'Official Medal Table'!$C:$C,'Each Gender Events'!BM$1,'Official Medal Table'!$E:$E,"Mixed")*'Medal values'!$B$3/2</f>
        <v>0</v>
      </c>
      <c r="BN11">
        <f>COUNTIFS('Official Medal Table'!$F:$F,'Each Gender Events'!$A11,'Official Medal Table'!$C:$C,'Each Gender Events'!BN$1,'Official Medal Table'!$E:$E,'Each Gender Events'!BN$2)*'Medal values'!$B$1
+ COUNTIFS('Official Medal Table'!$G:$G,'Each Gender Events'!$A11,'Official Medal Table'!$C:$C,'Each Gender Events'!BN$1,'Official Medal Table'!$E:$E,'Each Gender Events'!BN$2)*'Medal values'!$B$2
+ COUNTIFS('Official Medal Table'!$H:$H,'Each Gender Events'!$A11,'Official Medal Table'!$C:$C,'Each Gender Events'!BN$1,'Official Medal Table'!$E:$E,'Each Gender Events'!BN$2)*'Medal values'!$B$3
+ COUNTIFS('Official Medal Table'!$I:$I,'Each Gender Events'!$A11,'Official Medal Table'!$C:$C,'Each Gender Events'!BN$1,'Official Medal Table'!$E:$E,'Each Gender Events'!BN$2)*'Medal values'!$B$3
+ COUNTIFS('Official Medal Table'!$F:$F,'Each Gender Events'!$A11,'Official Medal Table'!$C:$C,'Each Gender Events'!BN$1,'Official Medal Table'!$E:$E,"Mixed")*'Medal values'!$B$1/2
+ COUNTIFS('Official Medal Table'!$G:$G,'Each Gender Events'!$A11,'Official Medal Table'!$C:$C,'Each Gender Events'!BN$1,'Official Medal Table'!$E:$E,"Mixed")*'Medal values'!$B$2/2
+ COUNTIFS('Official Medal Table'!$H:$H,'Each Gender Events'!$A11,'Official Medal Table'!$C:$C,'Each Gender Events'!BN$1,'Official Medal Table'!$E:$E,"Mixed")*'Medal values'!$B$3/2
+ COUNTIFS('Official Medal Table'!$I:$I,'Each Gender Events'!$A11,'Official Medal Table'!$C:$C,'Each Gender Events'!BN$1,'Official Medal Table'!$E:$E,"Mixed")*'Medal values'!$B$3/2</f>
        <v>0</v>
      </c>
      <c r="BO11">
        <f>COUNTIFS('Official Medal Table'!$F:$F,'Each Gender Events'!$A11,'Official Medal Table'!$C:$C,'Each Gender Events'!BO$1,'Official Medal Table'!$E:$E,'Each Gender Events'!BO$2)*'Medal values'!$B$1
+ COUNTIFS('Official Medal Table'!$G:$G,'Each Gender Events'!$A11,'Official Medal Table'!$C:$C,'Each Gender Events'!BO$1,'Official Medal Table'!$E:$E,'Each Gender Events'!BO$2)*'Medal values'!$B$2
+ COUNTIFS('Official Medal Table'!$H:$H,'Each Gender Events'!$A11,'Official Medal Table'!$C:$C,'Each Gender Events'!BO$1,'Official Medal Table'!$E:$E,'Each Gender Events'!BO$2)*'Medal values'!$B$3
+ COUNTIFS('Official Medal Table'!$I:$I,'Each Gender Events'!$A11,'Official Medal Table'!$C:$C,'Each Gender Events'!BO$1,'Official Medal Table'!$E:$E,'Each Gender Events'!BO$2)*'Medal values'!$B$3
+ COUNTIFS('Official Medal Table'!$F:$F,'Each Gender Events'!$A11,'Official Medal Table'!$C:$C,'Each Gender Events'!BO$1,'Official Medal Table'!$E:$E,"Mixed")*'Medal values'!$B$1/2
+ COUNTIFS('Official Medal Table'!$G:$G,'Each Gender Events'!$A11,'Official Medal Table'!$C:$C,'Each Gender Events'!BO$1,'Official Medal Table'!$E:$E,"Mixed")*'Medal values'!$B$2/2
+ COUNTIFS('Official Medal Table'!$H:$H,'Each Gender Events'!$A11,'Official Medal Table'!$C:$C,'Each Gender Events'!BO$1,'Official Medal Table'!$E:$E,"Mixed")*'Medal values'!$B$3/2
+ COUNTIFS('Official Medal Table'!$I:$I,'Each Gender Events'!$A11,'Official Medal Table'!$C:$C,'Each Gender Events'!BO$1,'Official Medal Table'!$E:$E,"Mixed")*'Medal values'!$B$3/2</f>
        <v>0</v>
      </c>
      <c r="BP11">
        <f>COUNTIFS('Official Medal Table'!$F:$F,'Each Gender Events'!$A11,'Official Medal Table'!$C:$C,'Each Gender Events'!BP$1,'Official Medal Table'!$E:$E,'Each Gender Events'!BP$2)*'Medal values'!$B$1
+ COUNTIFS('Official Medal Table'!$G:$G,'Each Gender Events'!$A11,'Official Medal Table'!$C:$C,'Each Gender Events'!BP$1,'Official Medal Table'!$E:$E,'Each Gender Events'!BP$2)*'Medal values'!$B$2
+ COUNTIFS('Official Medal Table'!$H:$H,'Each Gender Events'!$A11,'Official Medal Table'!$C:$C,'Each Gender Events'!BP$1,'Official Medal Table'!$E:$E,'Each Gender Events'!BP$2)*'Medal values'!$B$3
+ COUNTIFS('Official Medal Table'!$I:$I,'Each Gender Events'!$A11,'Official Medal Table'!$C:$C,'Each Gender Events'!BP$1,'Official Medal Table'!$E:$E,'Each Gender Events'!BP$2)*'Medal values'!$B$3
+ COUNTIFS('Official Medal Table'!$F:$F,'Each Gender Events'!$A11,'Official Medal Table'!$C:$C,'Each Gender Events'!BP$1,'Official Medal Table'!$E:$E,"Mixed")*'Medal values'!$B$1/2
+ COUNTIFS('Official Medal Table'!$G:$G,'Each Gender Events'!$A11,'Official Medal Table'!$C:$C,'Each Gender Events'!BP$1,'Official Medal Table'!$E:$E,"Mixed")*'Medal values'!$B$2/2
+ COUNTIFS('Official Medal Table'!$H:$H,'Each Gender Events'!$A11,'Official Medal Table'!$C:$C,'Each Gender Events'!BP$1,'Official Medal Table'!$E:$E,"Mixed")*'Medal values'!$B$3/2
+ COUNTIFS('Official Medal Table'!$I:$I,'Each Gender Events'!$A11,'Official Medal Table'!$C:$C,'Each Gender Events'!BP$1,'Official Medal Table'!$E:$E,"Mixed")*'Medal values'!$B$3/2</f>
        <v>0</v>
      </c>
      <c r="BQ11">
        <f>COUNTIFS('Official Medal Table'!$F:$F,'Each Gender Events'!$A11,'Official Medal Table'!$C:$C,'Each Gender Events'!BQ$1,'Official Medal Table'!$E:$E,'Each Gender Events'!BQ$2)*'Medal values'!$B$1
+ COUNTIFS('Official Medal Table'!$G:$G,'Each Gender Events'!$A11,'Official Medal Table'!$C:$C,'Each Gender Events'!BQ$1,'Official Medal Table'!$E:$E,'Each Gender Events'!BQ$2)*'Medal values'!$B$2
+ COUNTIFS('Official Medal Table'!$H:$H,'Each Gender Events'!$A11,'Official Medal Table'!$C:$C,'Each Gender Events'!BQ$1,'Official Medal Table'!$E:$E,'Each Gender Events'!BQ$2)*'Medal values'!$B$3
+ COUNTIFS('Official Medal Table'!$I:$I,'Each Gender Events'!$A11,'Official Medal Table'!$C:$C,'Each Gender Events'!BQ$1,'Official Medal Table'!$E:$E,'Each Gender Events'!BQ$2)*'Medal values'!$B$3
+ COUNTIFS('Official Medal Table'!$F:$F,'Each Gender Events'!$A11,'Official Medal Table'!$C:$C,'Each Gender Events'!BQ$1,'Official Medal Table'!$E:$E,"Mixed")*'Medal values'!$B$1/2
+ COUNTIFS('Official Medal Table'!$G:$G,'Each Gender Events'!$A11,'Official Medal Table'!$C:$C,'Each Gender Events'!BQ$1,'Official Medal Table'!$E:$E,"Mixed")*'Medal values'!$B$2/2
+ COUNTIFS('Official Medal Table'!$H:$H,'Each Gender Events'!$A11,'Official Medal Table'!$C:$C,'Each Gender Events'!BQ$1,'Official Medal Table'!$E:$E,"Mixed")*'Medal values'!$B$3/2
+ COUNTIFS('Official Medal Table'!$I:$I,'Each Gender Events'!$A11,'Official Medal Table'!$C:$C,'Each Gender Events'!BQ$1,'Official Medal Table'!$E:$E,"Mixed")*'Medal values'!$B$3/2</f>
        <v>0</v>
      </c>
      <c r="BR11">
        <f>COUNTIFS('Official Medal Table'!$F:$F,'Each Gender Events'!$A11,'Official Medal Table'!$C:$C,'Each Gender Events'!BR$1,'Official Medal Table'!$E:$E,'Each Gender Events'!BR$2)*'Medal values'!$B$1
+ COUNTIFS('Official Medal Table'!$G:$G,'Each Gender Events'!$A11,'Official Medal Table'!$C:$C,'Each Gender Events'!BR$1,'Official Medal Table'!$E:$E,'Each Gender Events'!BR$2)*'Medal values'!$B$2
+ COUNTIFS('Official Medal Table'!$H:$H,'Each Gender Events'!$A11,'Official Medal Table'!$C:$C,'Each Gender Events'!BR$1,'Official Medal Table'!$E:$E,'Each Gender Events'!BR$2)*'Medal values'!$B$3
+ COUNTIFS('Official Medal Table'!$I:$I,'Each Gender Events'!$A11,'Official Medal Table'!$C:$C,'Each Gender Events'!BR$1,'Official Medal Table'!$E:$E,'Each Gender Events'!BR$2)*'Medal values'!$B$3
+ COUNTIFS('Official Medal Table'!$F:$F,'Each Gender Events'!$A11,'Official Medal Table'!$C:$C,'Each Gender Events'!BR$1,'Official Medal Table'!$E:$E,"Mixed")*'Medal values'!$B$1/2
+ COUNTIFS('Official Medal Table'!$G:$G,'Each Gender Events'!$A11,'Official Medal Table'!$C:$C,'Each Gender Events'!BR$1,'Official Medal Table'!$E:$E,"Mixed")*'Medal values'!$B$2/2
+ COUNTIFS('Official Medal Table'!$H:$H,'Each Gender Events'!$A11,'Official Medal Table'!$C:$C,'Each Gender Events'!BR$1,'Official Medal Table'!$E:$E,"Mixed")*'Medal values'!$B$3/2
+ COUNTIFS('Official Medal Table'!$I:$I,'Each Gender Events'!$A11,'Official Medal Table'!$C:$C,'Each Gender Events'!BR$1,'Official Medal Table'!$E:$E,"Mixed")*'Medal values'!$B$3/2</f>
        <v>0</v>
      </c>
      <c r="BS11">
        <f>COUNTIFS('Official Medal Table'!$F:$F,'Each Gender Events'!$A11,'Official Medal Table'!$C:$C,'Each Gender Events'!BS$1,'Official Medal Table'!$E:$E,'Each Gender Events'!BS$2)*'Medal values'!$B$1
+ COUNTIFS('Official Medal Table'!$G:$G,'Each Gender Events'!$A11,'Official Medal Table'!$C:$C,'Each Gender Events'!BS$1,'Official Medal Table'!$E:$E,'Each Gender Events'!BS$2)*'Medal values'!$B$2
+ COUNTIFS('Official Medal Table'!$H:$H,'Each Gender Events'!$A11,'Official Medal Table'!$C:$C,'Each Gender Events'!BS$1,'Official Medal Table'!$E:$E,'Each Gender Events'!BS$2)*'Medal values'!$B$3
+ COUNTIFS('Official Medal Table'!$I:$I,'Each Gender Events'!$A11,'Official Medal Table'!$C:$C,'Each Gender Events'!BS$1,'Official Medal Table'!$E:$E,'Each Gender Events'!BS$2)*'Medal values'!$B$3
+ COUNTIFS('Official Medal Table'!$F:$F,'Each Gender Events'!$A11,'Official Medal Table'!$C:$C,'Each Gender Events'!BS$1,'Official Medal Table'!$E:$E,"Mixed")*'Medal values'!$B$1/2
+ COUNTIFS('Official Medal Table'!$G:$G,'Each Gender Events'!$A11,'Official Medal Table'!$C:$C,'Each Gender Events'!BS$1,'Official Medal Table'!$E:$E,"Mixed")*'Medal values'!$B$2/2
+ COUNTIFS('Official Medal Table'!$H:$H,'Each Gender Events'!$A11,'Official Medal Table'!$C:$C,'Each Gender Events'!BS$1,'Official Medal Table'!$E:$E,"Mixed")*'Medal values'!$B$3/2
+ COUNTIFS('Official Medal Table'!$I:$I,'Each Gender Events'!$A11,'Official Medal Table'!$C:$C,'Each Gender Events'!BS$1,'Official Medal Table'!$E:$E,"Mixed")*'Medal values'!$B$3/2</f>
        <v>0</v>
      </c>
      <c r="BT11">
        <f>COUNTIFS('Official Medal Table'!$F:$F,'Each Gender Events'!$A11,'Official Medal Table'!$C:$C,'Each Gender Events'!BT$1,'Official Medal Table'!$E:$E,'Each Gender Events'!BT$2)*'Medal values'!$B$1
+ COUNTIFS('Official Medal Table'!$G:$G,'Each Gender Events'!$A11,'Official Medal Table'!$C:$C,'Each Gender Events'!BT$1,'Official Medal Table'!$E:$E,'Each Gender Events'!BT$2)*'Medal values'!$B$2
+ COUNTIFS('Official Medal Table'!$H:$H,'Each Gender Events'!$A11,'Official Medal Table'!$C:$C,'Each Gender Events'!BT$1,'Official Medal Table'!$E:$E,'Each Gender Events'!BT$2)*'Medal values'!$B$3
+ COUNTIFS('Official Medal Table'!$I:$I,'Each Gender Events'!$A11,'Official Medal Table'!$C:$C,'Each Gender Events'!BT$1,'Official Medal Table'!$E:$E,'Each Gender Events'!BT$2)*'Medal values'!$B$3
+ COUNTIFS('Official Medal Table'!$F:$F,'Each Gender Events'!$A11,'Official Medal Table'!$C:$C,'Each Gender Events'!BT$1,'Official Medal Table'!$E:$E,"Mixed")*'Medal values'!$B$1/2
+ COUNTIFS('Official Medal Table'!$G:$G,'Each Gender Events'!$A11,'Official Medal Table'!$C:$C,'Each Gender Events'!BT$1,'Official Medal Table'!$E:$E,"Mixed")*'Medal values'!$B$2/2
+ COUNTIFS('Official Medal Table'!$H:$H,'Each Gender Events'!$A11,'Official Medal Table'!$C:$C,'Each Gender Events'!BT$1,'Official Medal Table'!$E:$E,"Mixed")*'Medal values'!$B$3/2
+ COUNTIFS('Official Medal Table'!$I:$I,'Each Gender Events'!$A11,'Official Medal Table'!$C:$C,'Each Gender Events'!BT$1,'Official Medal Table'!$E:$E,"Mixed")*'Medal values'!$B$3/2</f>
        <v>0</v>
      </c>
      <c r="BU11">
        <f>COUNTIFS('Official Medal Table'!$F:$F,'Each Gender Events'!$A11,'Official Medal Table'!$C:$C,'Each Gender Events'!BU$1,'Official Medal Table'!$E:$E,'Each Gender Events'!BU$2)*'Medal values'!$B$1
+ COUNTIFS('Official Medal Table'!$G:$G,'Each Gender Events'!$A11,'Official Medal Table'!$C:$C,'Each Gender Events'!BU$1,'Official Medal Table'!$E:$E,'Each Gender Events'!BU$2)*'Medal values'!$B$2
+ COUNTIFS('Official Medal Table'!$H:$H,'Each Gender Events'!$A11,'Official Medal Table'!$C:$C,'Each Gender Events'!BU$1,'Official Medal Table'!$E:$E,'Each Gender Events'!BU$2)*'Medal values'!$B$3
+ COUNTIFS('Official Medal Table'!$I:$I,'Each Gender Events'!$A11,'Official Medal Table'!$C:$C,'Each Gender Events'!BU$1,'Official Medal Table'!$E:$E,'Each Gender Events'!BU$2)*'Medal values'!$B$3
+ COUNTIFS('Official Medal Table'!$F:$F,'Each Gender Events'!$A11,'Official Medal Table'!$C:$C,'Each Gender Events'!BU$1,'Official Medal Table'!$E:$E,"Mixed")*'Medal values'!$B$1/2
+ COUNTIFS('Official Medal Table'!$G:$G,'Each Gender Events'!$A11,'Official Medal Table'!$C:$C,'Each Gender Events'!BU$1,'Official Medal Table'!$E:$E,"Mixed")*'Medal values'!$B$2/2
+ COUNTIFS('Official Medal Table'!$H:$H,'Each Gender Events'!$A11,'Official Medal Table'!$C:$C,'Each Gender Events'!BU$1,'Official Medal Table'!$E:$E,"Mixed")*'Medal values'!$B$3/2
+ COUNTIFS('Official Medal Table'!$I:$I,'Each Gender Events'!$A11,'Official Medal Table'!$C:$C,'Each Gender Events'!BU$1,'Official Medal Table'!$E:$E,"Mixed")*'Medal values'!$B$3/2</f>
        <v>0</v>
      </c>
      <c r="BV11">
        <f>COUNTIFS('Official Medal Table'!$F:$F,'Each Gender Events'!$A11,'Official Medal Table'!$C:$C,'Each Gender Events'!BV$1,'Official Medal Table'!$E:$E,'Each Gender Events'!BV$2)*'Medal values'!$B$1
+ COUNTIFS('Official Medal Table'!$G:$G,'Each Gender Events'!$A11,'Official Medal Table'!$C:$C,'Each Gender Events'!BV$1,'Official Medal Table'!$E:$E,'Each Gender Events'!BV$2)*'Medal values'!$B$2
+ COUNTIFS('Official Medal Table'!$H:$H,'Each Gender Events'!$A11,'Official Medal Table'!$C:$C,'Each Gender Events'!BV$1,'Official Medal Table'!$E:$E,'Each Gender Events'!BV$2)*'Medal values'!$B$3
+ COUNTIFS('Official Medal Table'!$I:$I,'Each Gender Events'!$A11,'Official Medal Table'!$C:$C,'Each Gender Events'!BV$1,'Official Medal Table'!$E:$E,'Each Gender Events'!BV$2)*'Medal values'!$B$3
+ COUNTIFS('Official Medal Table'!$F:$F,'Each Gender Events'!$A11,'Official Medal Table'!$C:$C,'Each Gender Events'!BV$1,'Official Medal Table'!$E:$E,"Mixed")*'Medal values'!$B$1/2
+ COUNTIFS('Official Medal Table'!$G:$G,'Each Gender Events'!$A11,'Official Medal Table'!$C:$C,'Each Gender Events'!BV$1,'Official Medal Table'!$E:$E,"Mixed")*'Medal values'!$B$2/2
+ COUNTIFS('Official Medal Table'!$H:$H,'Each Gender Events'!$A11,'Official Medal Table'!$C:$C,'Each Gender Events'!BV$1,'Official Medal Table'!$E:$E,"Mixed")*'Medal values'!$B$3/2
+ COUNTIFS('Official Medal Table'!$I:$I,'Each Gender Events'!$A11,'Official Medal Table'!$C:$C,'Each Gender Events'!BV$1,'Official Medal Table'!$E:$E,"Mixed")*'Medal values'!$B$3/2</f>
        <v>0</v>
      </c>
      <c r="BW11">
        <f>COUNTIFS('Official Medal Table'!$F:$F,'Each Gender Events'!$A11,'Official Medal Table'!$C:$C,'Each Gender Events'!BW$1,'Official Medal Table'!$E:$E,'Each Gender Events'!BW$2)*'Medal values'!$B$1
+ COUNTIFS('Official Medal Table'!$G:$G,'Each Gender Events'!$A11,'Official Medal Table'!$C:$C,'Each Gender Events'!BW$1,'Official Medal Table'!$E:$E,'Each Gender Events'!BW$2)*'Medal values'!$B$2
+ COUNTIFS('Official Medal Table'!$H:$H,'Each Gender Events'!$A11,'Official Medal Table'!$C:$C,'Each Gender Events'!BW$1,'Official Medal Table'!$E:$E,'Each Gender Events'!BW$2)*'Medal values'!$B$3
+ COUNTIFS('Official Medal Table'!$I:$I,'Each Gender Events'!$A11,'Official Medal Table'!$C:$C,'Each Gender Events'!BW$1,'Official Medal Table'!$E:$E,'Each Gender Events'!BW$2)*'Medal values'!$B$3
+ COUNTIFS('Official Medal Table'!$F:$F,'Each Gender Events'!$A11,'Official Medal Table'!$C:$C,'Each Gender Events'!BW$1,'Official Medal Table'!$E:$E,"Mixed")*'Medal values'!$B$1/2
+ COUNTIFS('Official Medal Table'!$G:$G,'Each Gender Events'!$A11,'Official Medal Table'!$C:$C,'Each Gender Events'!BW$1,'Official Medal Table'!$E:$E,"Mixed")*'Medal values'!$B$2/2
+ COUNTIFS('Official Medal Table'!$H:$H,'Each Gender Events'!$A11,'Official Medal Table'!$C:$C,'Each Gender Events'!BW$1,'Official Medal Table'!$E:$E,"Mixed")*'Medal values'!$B$3/2
+ COUNTIFS('Official Medal Table'!$I:$I,'Each Gender Events'!$A11,'Official Medal Table'!$C:$C,'Each Gender Events'!BW$1,'Official Medal Table'!$E:$E,"Mixed")*'Medal values'!$B$3/2</f>
        <v>0</v>
      </c>
      <c r="BX11">
        <f>COUNTIFS('Official Medal Table'!$F:$F,'Each Gender Events'!$A11,'Official Medal Table'!$C:$C,'Each Gender Events'!BX$1,'Official Medal Table'!$E:$E,'Each Gender Events'!BX$2)*'Medal values'!$B$1
+ COUNTIFS('Official Medal Table'!$G:$G,'Each Gender Events'!$A11,'Official Medal Table'!$C:$C,'Each Gender Events'!BX$1,'Official Medal Table'!$E:$E,'Each Gender Events'!BX$2)*'Medal values'!$B$2
+ COUNTIFS('Official Medal Table'!$H:$H,'Each Gender Events'!$A11,'Official Medal Table'!$C:$C,'Each Gender Events'!BX$1,'Official Medal Table'!$E:$E,'Each Gender Events'!BX$2)*'Medal values'!$B$3
+ COUNTIFS('Official Medal Table'!$I:$I,'Each Gender Events'!$A11,'Official Medal Table'!$C:$C,'Each Gender Events'!BX$1,'Official Medal Table'!$E:$E,'Each Gender Events'!BX$2)*'Medal values'!$B$3
+ COUNTIFS('Official Medal Table'!$F:$F,'Each Gender Events'!$A11,'Official Medal Table'!$C:$C,'Each Gender Events'!BX$1,'Official Medal Table'!$E:$E,"Mixed")*'Medal values'!$B$1/2
+ COUNTIFS('Official Medal Table'!$G:$G,'Each Gender Events'!$A11,'Official Medal Table'!$C:$C,'Each Gender Events'!BX$1,'Official Medal Table'!$E:$E,"Mixed")*'Medal values'!$B$2/2
+ COUNTIFS('Official Medal Table'!$H:$H,'Each Gender Events'!$A11,'Official Medal Table'!$C:$C,'Each Gender Events'!BX$1,'Official Medal Table'!$E:$E,"Mixed")*'Medal values'!$B$3/2
+ COUNTIFS('Official Medal Table'!$I:$I,'Each Gender Events'!$A11,'Official Medal Table'!$C:$C,'Each Gender Events'!BX$1,'Official Medal Table'!$E:$E,"Mixed")*'Medal values'!$B$3/2</f>
        <v>0</v>
      </c>
      <c r="BY11">
        <f>COUNTIFS('Official Medal Table'!$F:$F,'Each Gender Events'!$A11,'Official Medal Table'!$C:$C,'Each Gender Events'!BY$1,'Official Medal Table'!$E:$E,'Each Gender Events'!BY$2)*'Medal values'!$B$1
+ COUNTIFS('Official Medal Table'!$G:$G,'Each Gender Events'!$A11,'Official Medal Table'!$C:$C,'Each Gender Events'!BY$1,'Official Medal Table'!$E:$E,'Each Gender Events'!BY$2)*'Medal values'!$B$2
+ COUNTIFS('Official Medal Table'!$H:$H,'Each Gender Events'!$A11,'Official Medal Table'!$C:$C,'Each Gender Events'!BY$1,'Official Medal Table'!$E:$E,'Each Gender Events'!BY$2)*'Medal values'!$B$3
+ COUNTIFS('Official Medal Table'!$I:$I,'Each Gender Events'!$A11,'Official Medal Table'!$C:$C,'Each Gender Events'!BY$1,'Official Medal Table'!$E:$E,'Each Gender Events'!BY$2)*'Medal values'!$B$3
+ COUNTIFS('Official Medal Table'!$F:$F,'Each Gender Events'!$A11,'Official Medal Table'!$C:$C,'Each Gender Events'!BY$1,'Official Medal Table'!$E:$E,"Mixed")*'Medal values'!$B$1/2
+ COUNTIFS('Official Medal Table'!$G:$G,'Each Gender Events'!$A11,'Official Medal Table'!$C:$C,'Each Gender Events'!BY$1,'Official Medal Table'!$E:$E,"Mixed")*'Medal values'!$B$2/2
+ COUNTIFS('Official Medal Table'!$H:$H,'Each Gender Events'!$A11,'Official Medal Table'!$C:$C,'Each Gender Events'!BY$1,'Official Medal Table'!$E:$E,"Mixed")*'Medal values'!$B$3/2
+ COUNTIFS('Official Medal Table'!$I:$I,'Each Gender Events'!$A11,'Official Medal Table'!$C:$C,'Each Gender Events'!BY$1,'Official Medal Table'!$E:$E,"Mixed")*'Medal values'!$B$3/2</f>
        <v>0</v>
      </c>
      <c r="BZ11">
        <f>COUNTIFS('Official Medal Table'!$F:$F,'Each Gender Events'!$A11,'Official Medal Table'!$C:$C,'Each Gender Events'!BZ$1,'Official Medal Table'!$E:$E,'Each Gender Events'!BZ$2)*'Medal values'!$B$1
+ COUNTIFS('Official Medal Table'!$G:$G,'Each Gender Events'!$A11,'Official Medal Table'!$C:$C,'Each Gender Events'!BZ$1,'Official Medal Table'!$E:$E,'Each Gender Events'!BZ$2)*'Medal values'!$B$2
+ COUNTIFS('Official Medal Table'!$H:$H,'Each Gender Events'!$A11,'Official Medal Table'!$C:$C,'Each Gender Events'!BZ$1,'Official Medal Table'!$E:$E,'Each Gender Events'!BZ$2)*'Medal values'!$B$3
+ COUNTIFS('Official Medal Table'!$I:$I,'Each Gender Events'!$A11,'Official Medal Table'!$C:$C,'Each Gender Events'!BZ$1,'Official Medal Table'!$E:$E,'Each Gender Events'!BZ$2)*'Medal values'!$B$3
+ COUNTIFS('Official Medal Table'!$F:$F,'Each Gender Events'!$A11,'Official Medal Table'!$C:$C,'Each Gender Events'!BZ$1,'Official Medal Table'!$E:$E,"Mixed")*'Medal values'!$B$1/2
+ COUNTIFS('Official Medal Table'!$G:$G,'Each Gender Events'!$A11,'Official Medal Table'!$C:$C,'Each Gender Events'!BZ$1,'Official Medal Table'!$E:$E,"Mixed")*'Medal values'!$B$2/2
+ COUNTIFS('Official Medal Table'!$H:$H,'Each Gender Events'!$A11,'Official Medal Table'!$C:$C,'Each Gender Events'!BZ$1,'Official Medal Table'!$E:$E,"Mixed")*'Medal values'!$B$3/2
+ COUNTIFS('Official Medal Table'!$I:$I,'Each Gender Events'!$A11,'Official Medal Table'!$C:$C,'Each Gender Events'!BZ$1,'Official Medal Table'!$E:$E,"Mixed")*'Medal values'!$B$3/2</f>
        <v>0</v>
      </c>
      <c r="CA11">
        <f>COUNTIFS('Official Medal Table'!$F:$F,'Each Gender Events'!$A11,'Official Medal Table'!$C:$C,'Each Gender Events'!CA$1,'Official Medal Table'!$E:$E,'Each Gender Events'!CA$2)*'Medal values'!$B$1
+ COUNTIFS('Official Medal Table'!$G:$G,'Each Gender Events'!$A11,'Official Medal Table'!$C:$C,'Each Gender Events'!CA$1,'Official Medal Table'!$E:$E,'Each Gender Events'!CA$2)*'Medal values'!$B$2
+ COUNTIFS('Official Medal Table'!$H:$H,'Each Gender Events'!$A11,'Official Medal Table'!$C:$C,'Each Gender Events'!CA$1,'Official Medal Table'!$E:$E,'Each Gender Events'!CA$2)*'Medal values'!$B$3
+ COUNTIFS('Official Medal Table'!$I:$I,'Each Gender Events'!$A11,'Official Medal Table'!$C:$C,'Each Gender Events'!CA$1,'Official Medal Table'!$E:$E,'Each Gender Events'!CA$2)*'Medal values'!$B$3
+ COUNTIFS('Official Medal Table'!$F:$F,'Each Gender Events'!$A11,'Official Medal Table'!$C:$C,'Each Gender Events'!CA$1,'Official Medal Table'!$E:$E,"Mixed")*'Medal values'!$B$1/2
+ COUNTIFS('Official Medal Table'!$G:$G,'Each Gender Events'!$A11,'Official Medal Table'!$C:$C,'Each Gender Events'!CA$1,'Official Medal Table'!$E:$E,"Mixed")*'Medal values'!$B$2/2
+ COUNTIFS('Official Medal Table'!$H:$H,'Each Gender Events'!$A11,'Official Medal Table'!$C:$C,'Each Gender Events'!CA$1,'Official Medal Table'!$E:$E,"Mixed")*'Medal values'!$B$3/2
+ COUNTIFS('Official Medal Table'!$I:$I,'Each Gender Events'!$A11,'Official Medal Table'!$C:$C,'Each Gender Events'!CA$1,'Official Medal Table'!$E:$E,"Mixed")*'Medal values'!$B$3/2</f>
        <v>0</v>
      </c>
      <c r="CB11">
        <f>COUNTIFS('Official Medal Table'!$F:$F,'Each Gender Events'!$A11,'Official Medal Table'!$C:$C,'Each Gender Events'!CB$1,'Official Medal Table'!$E:$E,'Each Gender Events'!CB$2)*'Medal values'!$B$1
+ COUNTIFS('Official Medal Table'!$G:$G,'Each Gender Events'!$A11,'Official Medal Table'!$C:$C,'Each Gender Events'!CB$1,'Official Medal Table'!$E:$E,'Each Gender Events'!CB$2)*'Medal values'!$B$2
+ COUNTIFS('Official Medal Table'!$H:$H,'Each Gender Events'!$A11,'Official Medal Table'!$C:$C,'Each Gender Events'!CB$1,'Official Medal Table'!$E:$E,'Each Gender Events'!CB$2)*'Medal values'!$B$3
+ COUNTIFS('Official Medal Table'!$I:$I,'Each Gender Events'!$A11,'Official Medal Table'!$C:$C,'Each Gender Events'!CB$1,'Official Medal Table'!$E:$E,'Each Gender Events'!CB$2)*'Medal values'!$B$3
+ COUNTIFS('Official Medal Table'!$F:$F,'Each Gender Events'!$A11,'Official Medal Table'!$C:$C,'Each Gender Events'!CB$1,'Official Medal Table'!$E:$E,"Mixed")*'Medal values'!$B$1/2
+ COUNTIFS('Official Medal Table'!$G:$G,'Each Gender Events'!$A11,'Official Medal Table'!$C:$C,'Each Gender Events'!CB$1,'Official Medal Table'!$E:$E,"Mixed")*'Medal values'!$B$2/2
+ COUNTIFS('Official Medal Table'!$H:$H,'Each Gender Events'!$A11,'Official Medal Table'!$C:$C,'Each Gender Events'!CB$1,'Official Medal Table'!$E:$E,"Mixed")*'Medal values'!$B$3/2
+ COUNTIFS('Official Medal Table'!$I:$I,'Each Gender Events'!$A11,'Official Medal Table'!$C:$C,'Each Gender Events'!CB$1,'Official Medal Table'!$E:$E,"Mixed")*'Medal values'!$B$3/2</f>
        <v>0</v>
      </c>
      <c r="CC11">
        <f>COUNTIFS('Official Medal Table'!$F:$F,'Each Gender Events'!$A11,'Official Medal Table'!$C:$C,'Each Gender Events'!CC$1,'Official Medal Table'!$E:$E,'Each Gender Events'!CC$2)*'Medal values'!$B$1
+ COUNTIFS('Official Medal Table'!$G:$G,'Each Gender Events'!$A11,'Official Medal Table'!$C:$C,'Each Gender Events'!CC$1,'Official Medal Table'!$E:$E,'Each Gender Events'!CC$2)*'Medal values'!$B$2
+ COUNTIFS('Official Medal Table'!$H:$H,'Each Gender Events'!$A11,'Official Medal Table'!$C:$C,'Each Gender Events'!CC$1,'Official Medal Table'!$E:$E,'Each Gender Events'!CC$2)*'Medal values'!$B$3
+ COUNTIFS('Official Medal Table'!$I:$I,'Each Gender Events'!$A11,'Official Medal Table'!$C:$C,'Each Gender Events'!CC$1,'Official Medal Table'!$E:$E,'Each Gender Events'!CC$2)*'Medal values'!$B$3
+ COUNTIFS('Official Medal Table'!$F:$F,'Each Gender Events'!$A11,'Official Medal Table'!$C:$C,'Each Gender Events'!CC$1,'Official Medal Table'!$E:$E,"Mixed")*'Medal values'!$B$1/2
+ COUNTIFS('Official Medal Table'!$G:$G,'Each Gender Events'!$A11,'Official Medal Table'!$C:$C,'Each Gender Events'!CC$1,'Official Medal Table'!$E:$E,"Mixed")*'Medal values'!$B$2/2
+ COUNTIFS('Official Medal Table'!$H:$H,'Each Gender Events'!$A11,'Official Medal Table'!$C:$C,'Each Gender Events'!CC$1,'Official Medal Table'!$E:$E,"Mixed")*'Medal values'!$B$3/2
+ COUNTIFS('Official Medal Table'!$I:$I,'Each Gender Events'!$A11,'Official Medal Table'!$C:$C,'Each Gender Events'!CC$1,'Official Medal Table'!$E:$E,"Mixed")*'Medal values'!$B$3/2</f>
        <v>0</v>
      </c>
      <c r="CD11">
        <f>COUNTIFS('Official Medal Table'!$F:$F,'Each Gender Events'!$A11,'Official Medal Table'!$C:$C,'Each Gender Events'!CD$1,'Official Medal Table'!$E:$E,'Each Gender Events'!CD$2)*'Medal values'!$B$1
+ COUNTIFS('Official Medal Table'!$G:$G,'Each Gender Events'!$A11,'Official Medal Table'!$C:$C,'Each Gender Events'!CD$1,'Official Medal Table'!$E:$E,'Each Gender Events'!CD$2)*'Medal values'!$B$2
+ COUNTIFS('Official Medal Table'!$H:$H,'Each Gender Events'!$A11,'Official Medal Table'!$C:$C,'Each Gender Events'!CD$1,'Official Medal Table'!$E:$E,'Each Gender Events'!CD$2)*'Medal values'!$B$3
+ COUNTIFS('Official Medal Table'!$I:$I,'Each Gender Events'!$A11,'Official Medal Table'!$C:$C,'Each Gender Events'!CD$1,'Official Medal Table'!$E:$E,'Each Gender Events'!CD$2)*'Medal values'!$B$3
+ COUNTIFS('Official Medal Table'!$F:$F,'Each Gender Events'!$A11,'Official Medal Table'!$C:$C,'Each Gender Events'!CD$1,'Official Medal Table'!$E:$E,"Mixed")*'Medal values'!$B$1/2
+ COUNTIFS('Official Medal Table'!$G:$G,'Each Gender Events'!$A11,'Official Medal Table'!$C:$C,'Each Gender Events'!CD$1,'Official Medal Table'!$E:$E,"Mixed")*'Medal values'!$B$2/2
+ COUNTIFS('Official Medal Table'!$H:$H,'Each Gender Events'!$A11,'Official Medal Table'!$C:$C,'Each Gender Events'!CD$1,'Official Medal Table'!$E:$E,"Mixed")*'Medal values'!$B$3/2
+ COUNTIFS('Official Medal Table'!$I:$I,'Each Gender Events'!$A11,'Official Medal Table'!$C:$C,'Each Gender Events'!CD$1,'Official Medal Table'!$E:$E,"Mixed")*'Medal values'!$B$3/2</f>
        <v>0</v>
      </c>
      <c r="CE11">
        <f>COUNTIFS('Official Medal Table'!$F:$F,'Each Gender Events'!$A11,'Official Medal Table'!$C:$C,'Each Gender Events'!CE$1,'Official Medal Table'!$E:$E,'Each Gender Events'!CE$2)*'Medal values'!$B$1
+ COUNTIFS('Official Medal Table'!$G:$G,'Each Gender Events'!$A11,'Official Medal Table'!$C:$C,'Each Gender Events'!CE$1,'Official Medal Table'!$E:$E,'Each Gender Events'!CE$2)*'Medal values'!$B$2
+ COUNTIFS('Official Medal Table'!$H:$H,'Each Gender Events'!$A11,'Official Medal Table'!$C:$C,'Each Gender Events'!CE$1,'Official Medal Table'!$E:$E,'Each Gender Events'!CE$2)*'Medal values'!$B$3
+ COUNTIFS('Official Medal Table'!$I:$I,'Each Gender Events'!$A11,'Official Medal Table'!$C:$C,'Each Gender Events'!CE$1,'Official Medal Table'!$E:$E,'Each Gender Events'!CE$2)*'Medal values'!$B$3
+ COUNTIFS('Official Medal Table'!$F:$F,'Each Gender Events'!$A11,'Official Medal Table'!$C:$C,'Each Gender Events'!CE$1,'Official Medal Table'!$E:$E,"Mixed")*'Medal values'!$B$1/2
+ COUNTIFS('Official Medal Table'!$G:$G,'Each Gender Events'!$A11,'Official Medal Table'!$C:$C,'Each Gender Events'!CE$1,'Official Medal Table'!$E:$E,"Mixed")*'Medal values'!$B$2/2
+ COUNTIFS('Official Medal Table'!$H:$H,'Each Gender Events'!$A11,'Official Medal Table'!$C:$C,'Each Gender Events'!CE$1,'Official Medal Table'!$E:$E,"Mixed")*'Medal values'!$B$3/2
+ COUNTIFS('Official Medal Table'!$I:$I,'Each Gender Events'!$A11,'Official Medal Table'!$C:$C,'Each Gender Events'!CE$1,'Official Medal Table'!$E:$E,"Mixed")*'Medal values'!$B$3/2</f>
        <v>0</v>
      </c>
      <c r="CF11">
        <f>COUNTIFS('Official Medal Table'!$F:$F,'Each Gender Events'!$A11,'Official Medal Table'!$C:$C,'Each Gender Events'!CF$1,'Official Medal Table'!$E:$E,'Each Gender Events'!CF$2)*'Medal values'!$B$1
+ COUNTIFS('Official Medal Table'!$G:$G,'Each Gender Events'!$A11,'Official Medal Table'!$C:$C,'Each Gender Events'!CF$1,'Official Medal Table'!$E:$E,'Each Gender Events'!CF$2)*'Medal values'!$B$2
+ COUNTIFS('Official Medal Table'!$H:$H,'Each Gender Events'!$A11,'Official Medal Table'!$C:$C,'Each Gender Events'!CF$1,'Official Medal Table'!$E:$E,'Each Gender Events'!CF$2)*'Medal values'!$B$3
+ COUNTIFS('Official Medal Table'!$I:$I,'Each Gender Events'!$A11,'Official Medal Table'!$C:$C,'Each Gender Events'!CF$1,'Official Medal Table'!$E:$E,'Each Gender Events'!CF$2)*'Medal values'!$B$3
+ COUNTIFS('Official Medal Table'!$F:$F,'Each Gender Events'!$A11,'Official Medal Table'!$C:$C,'Each Gender Events'!CF$1,'Official Medal Table'!$E:$E,"Mixed")*'Medal values'!$B$1/2
+ COUNTIFS('Official Medal Table'!$G:$G,'Each Gender Events'!$A11,'Official Medal Table'!$C:$C,'Each Gender Events'!CF$1,'Official Medal Table'!$E:$E,"Mixed")*'Medal values'!$B$2/2
+ COUNTIFS('Official Medal Table'!$H:$H,'Each Gender Events'!$A11,'Official Medal Table'!$C:$C,'Each Gender Events'!CF$1,'Official Medal Table'!$E:$E,"Mixed")*'Medal values'!$B$3/2
+ COUNTIFS('Official Medal Table'!$I:$I,'Each Gender Events'!$A11,'Official Medal Table'!$C:$C,'Each Gender Events'!CF$1,'Official Medal Table'!$E:$E,"Mixed")*'Medal values'!$B$3/2</f>
        <v>0</v>
      </c>
      <c r="CG11">
        <f>COUNTIFS('Official Medal Table'!$F:$F,'Each Gender Events'!$A11,'Official Medal Table'!$C:$C,'Each Gender Events'!CG$1,'Official Medal Table'!$E:$E,'Each Gender Events'!CG$2)*'Medal values'!$B$1
+ COUNTIFS('Official Medal Table'!$G:$G,'Each Gender Events'!$A11,'Official Medal Table'!$C:$C,'Each Gender Events'!CG$1,'Official Medal Table'!$E:$E,'Each Gender Events'!CG$2)*'Medal values'!$B$2
+ COUNTIFS('Official Medal Table'!$H:$H,'Each Gender Events'!$A11,'Official Medal Table'!$C:$C,'Each Gender Events'!CG$1,'Official Medal Table'!$E:$E,'Each Gender Events'!CG$2)*'Medal values'!$B$3
+ COUNTIFS('Official Medal Table'!$I:$I,'Each Gender Events'!$A11,'Official Medal Table'!$C:$C,'Each Gender Events'!CG$1,'Official Medal Table'!$E:$E,'Each Gender Events'!CG$2)*'Medal values'!$B$3
+ COUNTIFS('Official Medal Table'!$F:$F,'Each Gender Events'!$A11,'Official Medal Table'!$C:$C,'Each Gender Events'!CG$1,'Official Medal Table'!$E:$E,"Mixed")*'Medal values'!$B$1/2
+ COUNTIFS('Official Medal Table'!$G:$G,'Each Gender Events'!$A11,'Official Medal Table'!$C:$C,'Each Gender Events'!CG$1,'Official Medal Table'!$E:$E,"Mixed")*'Medal values'!$B$2/2
+ COUNTIFS('Official Medal Table'!$H:$H,'Each Gender Events'!$A11,'Official Medal Table'!$C:$C,'Each Gender Events'!CG$1,'Official Medal Table'!$E:$E,"Mixed")*'Medal values'!$B$3/2
+ COUNTIFS('Official Medal Table'!$I:$I,'Each Gender Events'!$A11,'Official Medal Table'!$C:$C,'Each Gender Events'!CG$1,'Official Medal Table'!$E:$E,"Mixed")*'Medal values'!$B$3/2</f>
        <v>0</v>
      </c>
      <c r="CH11">
        <f>COUNTIFS('Official Medal Table'!$F:$F,'Each Gender Events'!$A11,'Official Medal Table'!$C:$C,'Each Gender Events'!CH$1,'Official Medal Table'!$E:$E,'Each Gender Events'!CH$2)*'Medal values'!$B$1
+ COUNTIFS('Official Medal Table'!$G:$G,'Each Gender Events'!$A11,'Official Medal Table'!$C:$C,'Each Gender Events'!CH$1,'Official Medal Table'!$E:$E,'Each Gender Events'!CH$2)*'Medal values'!$B$2
+ COUNTIFS('Official Medal Table'!$H:$H,'Each Gender Events'!$A11,'Official Medal Table'!$C:$C,'Each Gender Events'!CH$1,'Official Medal Table'!$E:$E,'Each Gender Events'!CH$2)*'Medal values'!$B$3
+ COUNTIFS('Official Medal Table'!$I:$I,'Each Gender Events'!$A11,'Official Medal Table'!$C:$C,'Each Gender Events'!CH$1,'Official Medal Table'!$E:$E,'Each Gender Events'!CH$2)*'Medal values'!$B$3
+ COUNTIFS('Official Medal Table'!$F:$F,'Each Gender Events'!$A11,'Official Medal Table'!$C:$C,'Each Gender Events'!CH$1,'Official Medal Table'!$E:$E,"Mixed")*'Medal values'!$B$1/2
+ COUNTIFS('Official Medal Table'!$G:$G,'Each Gender Events'!$A11,'Official Medal Table'!$C:$C,'Each Gender Events'!CH$1,'Official Medal Table'!$E:$E,"Mixed")*'Medal values'!$B$2/2
+ COUNTIFS('Official Medal Table'!$H:$H,'Each Gender Events'!$A11,'Official Medal Table'!$C:$C,'Each Gender Events'!CH$1,'Official Medal Table'!$E:$E,"Mixed")*'Medal values'!$B$3/2
+ COUNTIFS('Official Medal Table'!$I:$I,'Each Gender Events'!$A11,'Official Medal Table'!$C:$C,'Each Gender Events'!CH$1,'Official Medal Table'!$E:$E,"Mixed")*'Medal values'!$B$3/2</f>
        <v>0</v>
      </c>
      <c r="CI11">
        <f>COUNTIFS('Official Medal Table'!$F:$F,'Each Gender Events'!$A11,'Official Medal Table'!$C:$C,'Each Gender Events'!CI$1,'Official Medal Table'!$E:$E,'Each Gender Events'!CI$2)*'Medal values'!$B$1
+ COUNTIFS('Official Medal Table'!$G:$G,'Each Gender Events'!$A11,'Official Medal Table'!$C:$C,'Each Gender Events'!CI$1,'Official Medal Table'!$E:$E,'Each Gender Events'!CI$2)*'Medal values'!$B$2
+ COUNTIFS('Official Medal Table'!$H:$H,'Each Gender Events'!$A11,'Official Medal Table'!$C:$C,'Each Gender Events'!CI$1,'Official Medal Table'!$E:$E,'Each Gender Events'!CI$2)*'Medal values'!$B$3
+ COUNTIFS('Official Medal Table'!$I:$I,'Each Gender Events'!$A11,'Official Medal Table'!$C:$C,'Each Gender Events'!CI$1,'Official Medal Table'!$E:$E,'Each Gender Events'!CI$2)*'Medal values'!$B$3
+ COUNTIFS('Official Medal Table'!$F:$F,'Each Gender Events'!$A11,'Official Medal Table'!$C:$C,'Each Gender Events'!CI$1,'Official Medal Table'!$E:$E,"Mixed")*'Medal values'!$B$1/2
+ COUNTIFS('Official Medal Table'!$G:$G,'Each Gender Events'!$A11,'Official Medal Table'!$C:$C,'Each Gender Events'!CI$1,'Official Medal Table'!$E:$E,"Mixed")*'Medal values'!$B$2/2
+ COUNTIFS('Official Medal Table'!$H:$H,'Each Gender Events'!$A11,'Official Medal Table'!$C:$C,'Each Gender Events'!CI$1,'Official Medal Table'!$E:$E,"Mixed")*'Medal values'!$B$3/2
+ COUNTIFS('Official Medal Table'!$I:$I,'Each Gender Events'!$A11,'Official Medal Table'!$C:$C,'Each Gender Events'!CI$1,'Official Medal Table'!$E:$E,"Mixed")*'Medal values'!$B$3/2</f>
        <v>0</v>
      </c>
      <c r="CJ11">
        <f>COUNTIFS('Official Medal Table'!$F:$F,'Each Gender Events'!$A11,'Official Medal Table'!$C:$C,'Each Gender Events'!CJ$1,'Official Medal Table'!$E:$E,'Each Gender Events'!CJ$2)*'Medal values'!$B$1
+ COUNTIFS('Official Medal Table'!$G:$G,'Each Gender Events'!$A11,'Official Medal Table'!$C:$C,'Each Gender Events'!CJ$1,'Official Medal Table'!$E:$E,'Each Gender Events'!CJ$2)*'Medal values'!$B$2
+ COUNTIFS('Official Medal Table'!$H:$H,'Each Gender Events'!$A11,'Official Medal Table'!$C:$C,'Each Gender Events'!CJ$1,'Official Medal Table'!$E:$E,'Each Gender Events'!CJ$2)*'Medal values'!$B$3
+ COUNTIFS('Official Medal Table'!$I:$I,'Each Gender Events'!$A11,'Official Medal Table'!$C:$C,'Each Gender Events'!CJ$1,'Official Medal Table'!$E:$E,'Each Gender Events'!CJ$2)*'Medal values'!$B$3
+ COUNTIFS('Official Medal Table'!$F:$F,'Each Gender Events'!$A11,'Official Medal Table'!$C:$C,'Each Gender Events'!CJ$1,'Official Medal Table'!$E:$E,"Mixed")*'Medal values'!$B$1/2
+ COUNTIFS('Official Medal Table'!$G:$G,'Each Gender Events'!$A11,'Official Medal Table'!$C:$C,'Each Gender Events'!CJ$1,'Official Medal Table'!$E:$E,"Mixed")*'Medal values'!$B$2/2
+ COUNTIFS('Official Medal Table'!$H:$H,'Each Gender Events'!$A11,'Official Medal Table'!$C:$C,'Each Gender Events'!CJ$1,'Official Medal Table'!$E:$E,"Mixed")*'Medal values'!$B$3/2
+ COUNTIFS('Official Medal Table'!$I:$I,'Each Gender Events'!$A11,'Official Medal Table'!$C:$C,'Each Gender Events'!CJ$1,'Official Medal Table'!$E:$E,"Mixed")*'Medal values'!$B$3/2</f>
        <v>0</v>
      </c>
      <c r="CK11">
        <f>COUNTIFS('Official Medal Table'!$F:$F,'Each Gender Events'!$A11,'Official Medal Table'!$C:$C,'Each Gender Events'!CK$1,'Official Medal Table'!$E:$E,'Each Gender Events'!CK$2)*'Medal values'!$B$1
+ COUNTIFS('Official Medal Table'!$G:$G,'Each Gender Events'!$A11,'Official Medal Table'!$C:$C,'Each Gender Events'!CK$1,'Official Medal Table'!$E:$E,'Each Gender Events'!CK$2)*'Medal values'!$B$2
+ COUNTIFS('Official Medal Table'!$H:$H,'Each Gender Events'!$A11,'Official Medal Table'!$C:$C,'Each Gender Events'!CK$1,'Official Medal Table'!$E:$E,'Each Gender Events'!CK$2)*'Medal values'!$B$3
+ COUNTIFS('Official Medal Table'!$I:$I,'Each Gender Events'!$A11,'Official Medal Table'!$C:$C,'Each Gender Events'!CK$1,'Official Medal Table'!$E:$E,'Each Gender Events'!CK$2)*'Medal values'!$B$3
+ COUNTIFS('Official Medal Table'!$F:$F,'Each Gender Events'!$A11,'Official Medal Table'!$C:$C,'Each Gender Events'!CK$1,'Official Medal Table'!$E:$E,"Mixed")*'Medal values'!$B$1/2
+ COUNTIFS('Official Medal Table'!$G:$G,'Each Gender Events'!$A11,'Official Medal Table'!$C:$C,'Each Gender Events'!CK$1,'Official Medal Table'!$E:$E,"Mixed")*'Medal values'!$B$2/2
+ COUNTIFS('Official Medal Table'!$H:$H,'Each Gender Events'!$A11,'Official Medal Table'!$C:$C,'Each Gender Events'!CK$1,'Official Medal Table'!$E:$E,"Mixed")*'Medal values'!$B$3/2
+ COUNTIFS('Official Medal Table'!$I:$I,'Each Gender Events'!$A11,'Official Medal Table'!$C:$C,'Each Gender Events'!CK$1,'Official Medal Table'!$E:$E,"Mixed")*'Medal values'!$B$3/2</f>
        <v>0</v>
      </c>
      <c r="CL11">
        <f>COUNTIFS('Official Medal Table'!$F:$F,'Each Gender Events'!$A11,'Official Medal Table'!$C:$C,'Each Gender Events'!CL$1,'Official Medal Table'!$E:$E,'Each Gender Events'!CL$2)*'Medal values'!$B$1
+ COUNTIFS('Official Medal Table'!$G:$G,'Each Gender Events'!$A11,'Official Medal Table'!$C:$C,'Each Gender Events'!CL$1,'Official Medal Table'!$E:$E,'Each Gender Events'!CL$2)*'Medal values'!$B$2
+ COUNTIFS('Official Medal Table'!$H:$H,'Each Gender Events'!$A11,'Official Medal Table'!$C:$C,'Each Gender Events'!CL$1,'Official Medal Table'!$E:$E,'Each Gender Events'!CL$2)*'Medal values'!$B$3
+ COUNTIFS('Official Medal Table'!$I:$I,'Each Gender Events'!$A11,'Official Medal Table'!$C:$C,'Each Gender Events'!CL$1,'Official Medal Table'!$E:$E,'Each Gender Events'!CL$2)*'Medal values'!$B$3
+ COUNTIFS('Official Medal Table'!$F:$F,'Each Gender Events'!$A11,'Official Medal Table'!$C:$C,'Each Gender Events'!CL$1,'Official Medal Table'!$E:$E,"Mixed")*'Medal values'!$B$1/2
+ COUNTIFS('Official Medal Table'!$G:$G,'Each Gender Events'!$A11,'Official Medal Table'!$C:$C,'Each Gender Events'!CL$1,'Official Medal Table'!$E:$E,"Mixed")*'Medal values'!$B$2/2
+ COUNTIFS('Official Medal Table'!$H:$H,'Each Gender Events'!$A11,'Official Medal Table'!$C:$C,'Each Gender Events'!CL$1,'Official Medal Table'!$E:$E,"Mixed")*'Medal values'!$B$3/2
+ COUNTIFS('Official Medal Table'!$I:$I,'Each Gender Events'!$A11,'Official Medal Table'!$C:$C,'Each Gender Events'!CL$1,'Official Medal Table'!$E:$E,"Mixed")*'Medal values'!$B$3/2</f>
        <v>0</v>
      </c>
      <c r="CM11">
        <f>COUNTIFS('Official Medal Table'!$F:$F,'Each Gender Events'!$A11,'Official Medal Table'!$C:$C,'Each Gender Events'!CM$1,'Official Medal Table'!$E:$E,'Each Gender Events'!CM$2)*'Medal values'!$B$1
+ COUNTIFS('Official Medal Table'!$G:$G,'Each Gender Events'!$A11,'Official Medal Table'!$C:$C,'Each Gender Events'!CM$1,'Official Medal Table'!$E:$E,'Each Gender Events'!CM$2)*'Medal values'!$B$2
+ COUNTIFS('Official Medal Table'!$H:$H,'Each Gender Events'!$A11,'Official Medal Table'!$C:$C,'Each Gender Events'!CM$1,'Official Medal Table'!$E:$E,'Each Gender Events'!CM$2)*'Medal values'!$B$3
+ COUNTIFS('Official Medal Table'!$I:$I,'Each Gender Events'!$A11,'Official Medal Table'!$C:$C,'Each Gender Events'!CM$1,'Official Medal Table'!$E:$E,'Each Gender Events'!CM$2)*'Medal values'!$B$3
+ COUNTIFS('Official Medal Table'!$F:$F,'Each Gender Events'!$A11,'Official Medal Table'!$C:$C,'Each Gender Events'!CM$1,'Official Medal Table'!$E:$E,"Mixed")*'Medal values'!$B$1/2
+ COUNTIFS('Official Medal Table'!$G:$G,'Each Gender Events'!$A11,'Official Medal Table'!$C:$C,'Each Gender Events'!CM$1,'Official Medal Table'!$E:$E,"Mixed")*'Medal values'!$B$2/2
+ COUNTIFS('Official Medal Table'!$H:$H,'Each Gender Events'!$A11,'Official Medal Table'!$C:$C,'Each Gender Events'!CM$1,'Official Medal Table'!$E:$E,"Mixed")*'Medal values'!$B$3/2
+ COUNTIFS('Official Medal Table'!$I:$I,'Each Gender Events'!$A11,'Official Medal Table'!$C:$C,'Each Gender Events'!CM$1,'Official Medal Table'!$E:$E,"Mixed")*'Medal values'!$B$3/2</f>
        <v>0</v>
      </c>
      <c r="CN11">
        <f>COUNTIFS('Official Medal Table'!$F:$F,'Each Gender Events'!$A11,'Official Medal Table'!$C:$C,'Each Gender Events'!CN$1,'Official Medal Table'!$E:$E,'Each Gender Events'!CN$2)*'Medal values'!$B$1
+ COUNTIFS('Official Medal Table'!$G:$G,'Each Gender Events'!$A11,'Official Medal Table'!$C:$C,'Each Gender Events'!CN$1,'Official Medal Table'!$E:$E,'Each Gender Events'!CN$2)*'Medal values'!$B$2
+ COUNTIFS('Official Medal Table'!$H:$H,'Each Gender Events'!$A11,'Official Medal Table'!$C:$C,'Each Gender Events'!CN$1,'Official Medal Table'!$E:$E,'Each Gender Events'!CN$2)*'Medal values'!$B$3
+ COUNTIFS('Official Medal Table'!$I:$I,'Each Gender Events'!$A11,'Official Medal Table'!$C:$C,'Each Gender Events'!CN$1,'Official Medal Table'!$E:$E,'Each Gender Events'!CN$2)*'Medal values'!$B$3
+ COUNTIFS('Official Medal Table'!$F:$F,'Each Gender Events'!$A11,'Official Medal Table'!$C:$C,'Each Gender Events'!CN$1,'Official Medal Table'!$E:$E,"Mixed")*'Medal values'!$B$1/2
+ COUNTIFS('Official Medal Table'!$G:$G,'Each Gender Events'!$A11,'Official Medal Table'!$C:$C,'Each Gender Events'!CN$1,'Official Medal Table'!$E:$E,"Mixed")*'Medal values'!$B$2/2
+ COUNTIFS('Official Medal Table'!$H:$H,'Each Gender Events'!$A11,'Official Medal Table'!$C:$C,'Each Gender Events'!CN$1,'Official Medal Table'!$E:$E,"Mixed")*'Medal values'!$B$3/2
+ COUNTIFS('Official Medal Table'!$I:$I,'Each Gender Events'!$A11,'Official Medal Table'!$C:$C,'Each Gender Events'!CN$1,'Official Medal Table'!$E:$E,"Mixed")*'Medal values'!$B$3/2</f>
        <v>0</v>
      </c>
      <c r="CO11">
        <f>COUNTIFS('Official Medal Table'!$F:$F,'Each Gender Events'!$A11,'Official Medal Table'!$C:$C,'Each Gender Events'!CO$1,'Official Medal Table'!$E:$E,'Each Gender Events'!CO$2)*'Medal values'!$B$1
+ COUNTIFS('Official Medal Table'!$G:$G,'Each Gender Events'!$A11,'Official Medal Table'!$C:$C,'Each Gender Events'!CO$1,'Official Medal Table'!$E:$E,'Each Gender Events'!CO$2)*'Medal values'!$B$2
+ COUNTIFS('Official Medal Table'!$H:$H,'Each Gender Events'!$A11,'Official Medal Table'!$C:$C,'Each Gender Events'!CO$1,'Official Medal Table'!$E:$E,'Each Gender Events'!CO$2)*'Medal values'!$B$3
+ COUNTIFS('Official Medal Table'!$I:$I,'Each Gender Events'!$A11,'Official Medal Table'!$C:$C,'Each Gender Events'!CO$1,'Official Medal Table'!$E:$E,'Each Gender Events'!CO$2)*'Medal values'!$B$3
+ COUNTIFS('Official Medal Table'!$F:$F,'Each Gender Events'!$A11,'Official Medal Table'!$C:$C,'Each Gender Events'!CO$1,'Official Medal Table'!$E:$E,"Mixed")*'Medal values'!$B$1/2
+ COUNTIFS('Official Medal Table'!$G:$G,'Each Gender Events'!$A11,'Official Medal Table'!$C:$C,'Each Gender Events'!CO$1,'Official Medal Table'!$E:$E,"Mixed")*'Medal values'!$B$2/2
+ COUNTIFS('Official Medal Table'!$H:$H,'Each Gender Events'!$A11,'Official Medal Table'!$C:$C,'Each Gender Events'!CO$1,'Official Medal Table'!$E:$E,"Mixed")*'Medal values'!$B$3/2
+ COUNTIFS('Official Medal Table'!$I:$I,'Each Gender Events'!$A11,'Official Medal Table'!$C:$C,'Each Gender Events'!CO$1,'Official Medal Table'!$E:$E,"Mixed")*'Medal values'!$B$3/2</f>
        <v>0</v>
      </c>
      <c r="CP11">
        <f>COUNTIFS('Official Medal Table'!$F:$F,'Each Gender Events'!$A11,'Official Medal Table'!$C:$C,'Each Gender Events'!CP$1,'Official Medal Table'!$E:$E,'Each Gender Events'!CP$2)*'Medal values'!$B$1
+ COUNTIFS('Official Medal Table'!$G:$G,'Each Gender Events'!$A11,'Official Medal Table'!$C:$C,'Each Gender Events'!CP$1,'Official Medal Table'!$E:$E,'Each Gender Events'!CP$2)*'Medal values'!$B$2
+ COUNTIFS('Official Medal Table'!$H:$H,'Each Gender Events'!$A11,'Official Medal Table'!$C:$C,'Each Gender Events'!CP$1,'Official Medal Table'!$E:$E,'Each Gender Events'!CP$2)*'Medal values'!$B$3
+ COUNTIFS('Official Medal Table'!$I:$I,'Each Gender Events'!$A11,'Official Medal Table'!$C:$C,'Each Gender Events'!CP$1,'Official Medal Table'!$E:$E,'Each Gender Events'!CP$2)*'Medal values'!$B$3
+ COUNTIFS('Official Medal Table'!$F:$F,'Each Gender Events'!$A11,'Official Medal Table'!$C:$C,'Each Gender Events'!CP$1,'Official Medal Table'!$E:$E,"Mixed")*'Medal values'!$B$1/2
+ COUNTIFS('Official Medal Table'!$G:$G,'Each Gender Events'!$A11,'Official Medal Table'!$C:$C,'Each Gender Events'!CP$1,'Official Medal Table'!$E:$E,"Mixed")*'Medal values'!$B$2/2
+ COUNTIFS('Official Medal Table'!$H:$H,'Each Gender Events'!$A11,'Official Medal Table'!$C:$C,'Each Gender Events'!CP$1,'Official Medal Table'!$E:$E,"Mixed")*'Medal values'!$B$3/2
+ COUNTIFS('Official Medal Table'!$I:$I,'Each Gender Events'!$A11,'Official Medal Table'!$C:$C,'Each Gender Events'!CP$1,'Official Medal Table'!$E:$E,"Mixed")*'Medal values'!$B$3/2</f>
        <v>0</v>
      </c>
      <c r="CQ11">
        <f>COUNTIFS('Official Medal Table'!$F:$F,'Each Gender Events'!$A11,'Official Medal Table'!$C:$C,'Each Gender Events'!CQ$1,'Official Medal Table'!$E:$E,'Each Gender Events'!CQ$2)*'Medal values'!$B$1
+ COUNTIFS('Official Medal Table'!$G:$G,'Each Gender Events'!$A11,'Official Medal Table'!$C:$C,'Each Gender Events'!CQ$1,'Official Medal Table'!$E:$E,'Each Gender Events'!CQ$2)*'Medal values'!$B$2
+ COUNTIFS('Official Medal Table'!$H:$H,'Each Gender Events'!$A11,'Official Medal Table'!$C:$C,'Each Gender Events'!CQ$1,'Official Medal Table'!$E:$E,'Each Gender Events'!CQ$2)*'Medal values'!$B$3
+ COUNTIFS('Official Medal Table'!$I:$I,'Each Gender Events'!$A11,'Official Medal Table'!$C:$C,'Each Gender Events'!CQ$1,'Official Medal Table'!$E:$E,'Each Gender Events'!CQ$2)*'Medal values'!$B$3
+ COUNTIFS('Official Medal Table'!$F:$F,'Each Gender Events'!$A11,'Official Medal Table'!$C:$C,'Each Gender Events'!CQ$1,'Official Medal Table'!$E:$E,"Mixed")*'Medal values'!$B$1/2
+ COUNTIFS('Official Medal Table'!$G:$G,'Each Gender Events'!$A11,'Official Medal Table'!$C:$C,'Each Gender Events'!CQ$1,'Official Medal Table'!$E:$E,"Mixed")*'Medal values'!$B$2/2
+ COUNTIFS('Official Medal Table'!$H:$H,'Each Gender Events'!$A11,'Official Medal Table'!$C:$C,'Each Gender Events'!CQ$1,'Official Medal Table'!$E:$E,"Mixed")*'Medal values'!$B$3/2
+ COUNTIFS('Official Medal Table'!$I:$I,'Each Gender Events'!$A11,'Official Medal Table'!$C:$C,'Each Gender Events'!CQ$1,'Official Medal Table'!$E:$E,"Mixed")*'Medal values'!$B$3/2</f>
        <v>0</v>
      </c>
      <c r="CR11">
        <f>COUNTIFS('Official Medal Table'!$F:$F,'Each Gender Events'!$A11,'Official Medal Table'!$C:$C,'Each Gender Events'!CR$1,'Official Medal Table'!$E:$E,'Each Gender Events'!CR$2)*'Medal values'!$B$1
+ COUNTIFS('Official Medal Table'!$G:$G,'Each Gender Events'!$A11,'Official Medal Table'!$C:$C,'Each Gender Events'!CR$1,'Official Medal Table'!$E:$E,'Each Gender Events'!CR$2)*'Medal values'!$B$2
+ COUNTIFS('Official Medal Table'!$H:$H,'Each Gender Events'!$A11,'Official Medal Table'!$C:$C,'Each Gender Events'!CR$1,'Official Medal Table'!$E:$E,'Each Gender Events'!CR$2)*'Medal values'!$B$3
+ COUNTIFS('Official Medal Table'!$I:$I,'Each Gender Events'!$A11,'Official Medal Table'!$C:$C,'Each Gender Events'!CR$1,'Official Medal Table'!$E:$E,'Each Gender Events'!CR$2)*'Medal values'!$B$3
+ COUNTIFS('Official Medal Table'!$F:$F,'Each Gender Events'!$A11,'Official Medal Table'!$C:$C,'Each Gender Events'!CR$1,'Official Medal Table'!$E:$E,"Mixed")*'Medal values'!$B$1/2
+ COUNTIFS('Official Medal Table'!$G:$G,'Each Gender Events'!$A11,'Official Medal Table'!$C:$C,'Each Gender Events'!CR$1,'Official Medal Table'!$E:$E,"Mixed")*'Medal values'!$B$2/2
+ COUNTIFS('Official Medal Table'!$H:$H,'Each Gender Events'!$A11,'Official Medal Table'!$C:$C,'Each Gender Events'!CR$1,'Official Medal Table'!$E:$E,"Mixed")*'Medal values'!$B$3/2
+ COUNTIFS('Official Medal Table'!$I:$I,'Each Gender Events'!$A11,'Official Medal Table'!$C:$C,'Each Gender Events'!CR$1,'Official Medal Table'!$E:$E,"Mixed")*'Medal values'!$B$3/2</f>
        <v>0</v>
      </c>
      <c r="CS11">
        <f>COUNTIFS('Official Medal Table'!$F:$F,'Each Gender Events'!$A11,'Official Medal Table'!$C:$C,'Each Gender Events'!CS$1,'Official Medal Table'!$E:$E,'Each Gender Events'!CS$2)*'Medal values'!$B$1
+ COUNTIFS('Official Medal Table'!$G:$G,'Each Gender Events'!$A11,'Official Medal Table'!$C:$C,'Each Gender Events'!CS$1,'Official Medal Table'!$E:$E,'Each Gender Events'!CS$2)*'Medal values'!$B$2
+ COUNTIFS('Official Medal Table'!$H:$H,'Each Gender Events'!$A11,'Official Medal Table'!$C:$C,'Each Gender Events'!CS$1,'Official Medal Table'!$E:$E,'Each Gender Events'!CS$2)*'Medal values'!$B$3
+ COUNTIFS('Official Medal Table'!$I:$I,'Each Gender Events'!$A11,'Official Medal Table'!$C:$C,'Each Gender Events'!CS$1,'Official Medal Table'!$E:$E,'Each Gender Events'!CS$2)*'Medal values'!$B$3
+ COUNTIFS('Official Medal Table'!$F:$F,'Each Gender Events'!$A11,'Official Medal Table'!$C:$C,'Each Gender Events'!CS$1,'Official Medal Table'!$E:$E,"Mixed")*'Medal values'!$B$1/2
+ COUNTIFS('Official Medal Table'!$G:$G,'Each Gender Events'!$A11,'Official Medal Table'!$C:$C,'Each Gender Events'!CS$1,'Official Medal Table'!$E:$E,"Mixed")*'Medal values'!$B$2/2
+ COUNTIFS('Official Medal Table'!$H:$H,'Each Gender Events'!$A11,'Official Medal Table'!$C:$C,'Each Gender Events'!CS$1,'Official Medal Table'!$E:$E,"Mixed")*'Medal values'!$B$3/2
+ COUNTIFS('Official Medal Table'!$I:$I,'Each Gender Events'!$A11,'Official Medal Table'!$C:$C,'Each Gender Events'!CS$1,'Official Medal Table'!$E:$E,"Mixed")*'Medal values'!$B$3/2</f>
        <v>0</v>
      </c>
      <c r="CT11">
        <f>COUNTIFS('Official Medal Table'!$F:$F,'Each Gender Events'!$A11,'Official Medal Table'!$C:$C,'Each Gender Events'!CT$1,'Official Medal Table'!$E:$E,'Each Gender Events'!CT$2)*'Medal values'!$B$1
+ COUNTIFS('Official Medal Table'!$G:$G,'Each Gender Events'!$A11,'Official Medal Table'!$C:$C,'Each Gender Events'!CT$1,'Official Medal Table'!$E:$E,'Each Gender Events'!CT$2)*'Medal values'!$B$2
+ COUNTIFS('Official Medal Table'!$H:$H,'Each Gender Events'!$A11,'Official Medal Table'!$C:$C,'Each Gender Events'!CT$1,'Official Medal Table'!$E:$E,'Each Gender Events'!CT$2)*'Medal values'!$B$3
+ COUNTIFS('Official Medal Table'!$I:$I,'Each Gender Events'!$A11,'Official Medal Table'!$C:$C,'Each Gender Events'!CT$1,'Official Medal Table'!$E:$E,'Each Gender Events'!CT$2)*'Medal values'!$B$3
+ COUNTIFS('Official Medal Table'!$F:$F,'Each Gender Events'!$A11,'Official Medal Table'!$C:$C,'Each Gender Events'!CT$1,'Official Medal Table'!$E:$E,"Mixed")*'Medal values'!$B$1/2
+ COUNTIFS('Official Medal Table'!$G:$G,'Each Gender Events'!$A11,'Official Medal Table'!$C:$C,'Each Gender Events'!CT$1,'Official Medal Table'!$E:$E,"Mixed")*'Medal values'!$B$2/2
+ COUNTIFS('Official Medal Table'!$H:$H,'Each Gender Events'!$A11,'Official Medal Table'!$C:$C,'Each Gender Events'!CT$1,'Official Medal Table'!$E:$E,"Mixed")*'Medal values'!$B$3/2
+ COUNTIFS('Official Medal Table'!$I:$I,'Each Gender Events'!$A11,'Official Medal Table'!$C:$C,'Each Gender Events'!CT$1,'Official Medal Table'!$E:$E,"Mixed")*'Medal values'!$B$3/2</f>
        <v>0</v>
      </c>
    </row>
    <row r="12" spans="1:98" x14ac:dyDescent="0.3">
      <c r="A12" t="str">
        <f>Countries!A10</f>
        <v>FIN</v>
      </c>
      <c r="B12">
        <f>COUNTIFS('Official Medal Table'!$F:$F,'Each Gender Events'!$A12,'Official Medal Table'!$C:$C,'Each Gender Events'!B$1,'Official Medal Table'!$E:$E,'Each Gender Events'!B$2)*'Medal values'!$B$1
+ COUNTIFS('Official Medal Table'!$G:$G,'Each Gender Events'!$A12,'Official Medal Table'!$C:$C,'Each Gender Events'!B$1,'Official Medal Table'!$E:$E,'Each Gender Events'!B$2)*'Medal values'!$B$2
+ COUNTIFS('Official Medal Table'!$H:$H,'Each Gender Events'!$A12,'Official Medal Table'!$C:$C,'Each Gender Events'!B$1,'Official Medal Table'!$E:$E,'Each Gender Events'!B$2)*'Medal values'!$B$3
+ COUNTIFS('Official Medal Table'!$I:$I,'Each Gender Events'!$A12,'Official Medal Table'!$C:$C,'Each Gender Events'!B$1,'Official Medal Table'!$E:$E,'Each Gender Events'!B$2)*'Medal values'!$B$3
+ COUNTIFS('Official Medal Table'!$F:$F,'Each Gender Events'!$A12,'Official Medal Table'!$C:$C,'Each Gender Events'!B$1,'Official Medal Table'!$E:$E,"Mixed")*'Medal values'!$B$1/2
+ COUNTIFS('Official Medal Table'!$G:$G,'Each Gender Events'!$A12,'Official Medal Table'!$C:$C,'Each Gender Events'!B$1,'Official Medal Table'!$E:$E,"Mixed")*'Medal values'!$B$2/2
+ COUNTIFS('Official Medal Table'!$H:$H,'Each Gender Events'!$A12,'Official Medal Table'!$C:$C,'Each Gender Events'!B$1,'Official Medal Table'!$E:$E,"Mixed")*'Medal values'!$B$3/2
+ COUNTIFS('Official Medal Table'!$I:$I,'Each Gender Events'!$A12,'Official Medal Table'!$C:$C,'Each Gender Events'!B$1,'Official Medal Table'!$E:$E,"Mixed")*'Medal values'!$B$3/2</f>
        <v>0</v>
      </c>
      <c r="C12">
        <f>COUNTIFS('Official Medal Table'!$F:$F,'Each Gender Events'!$A12,'Official Medal Table'!$C:$C,'Each Gender Events'!C$1,'Official Medal Table'!$E:$E,'Each Gender Events'!C$2)*'Medal values'!$B$1
+ COUNTIFS('Official Medal Table'!$G:$G,'Each Gender Events'!$A12,'Official Medal Table'!$C:$C,'Each Gender Events'!C$1,'Official Medal Table'!$E:$E,'Each Gender Events'!C$2)*'Medal values'!$B$2
+ COUNTIFS('Official Medal Table'!$H:$H,'Each Gender Events'!$A12,'Official Medal Table'!$C:$C,'Each Gender Events'!C$1,'Official Medal Table'!$E:$E,'Each Gender Events'!C$2)*'Medal values'!$B$3
+ COUNTIFS('Official Medal Table'!$I:$I,'Each Gender Events'!$A12,'Official Medal Table'!$C:$C,'Each Gender Events'!C$1,'Official Medal Table'!$E:$E,'Each Gender Events'!C$2)*'Medal values'!$B$3
+ COUNTIFS('Official Medal Table'!$F:$F,'Each Gender Events'!$A12,'Official Medal Table'!$C:$C,'Each Gender Events'!C$1,'Official Medal Table'!$E:$E,"Mixed")*'Medal values'!$B$1/2
+ COUNTIFS('Official Medal Table'!$G:$G,'Each Gender Events'!$A12,'Official Medal Table'!$C:$C,'Each Gender Events'!C$1,'Official Medal Table'!$E:$E,"Mixed")*'Medal values'!$B$2/2
+ COUNTIFS('Official Medal Table'!$H:$H,'Each Gender Events'!$A12,'Official Medal Table'!$C:$C,'Each Gender Events'!C$1,'Official Medal Table'!$E:$E,"Mixed")*'Medal values'!$B$3/2
+ COUNTIFS('Official Medal Table'!$I:$I,'Each Gender Events'!$A12,'Official Medal Table'!$C:$C,'Each Gender Events'!C$1,'Official Medal Table'!$E:$E,"Mixed")*'Medal values'!$B$3/2</f>
        <v>0</v>
      </c>
      <c r="D12">
        <f>COUNTIFS('Official Medal Table'!$F:$F,'Each Gender Events'!$A12,'Official Medal Table'!$C:$C,'Each Gender Events'!D$1,'Official Medal Table'!$E:$E,'Each Gender Events'!D$2)*'Medal values'!$B$1
+ COUNTIFS('Official Medal Table'!$G:$G,'Each Gender Events'!$A12,'Official Medal Table'!$C:$C,'Each Gender Events'!D$1,'Official Medal Table'!$E:$E,'Each Gender Events'!D$2)*'Medal values'!$B$2
+ COUNTIFS('Official Medal Table'!$H:$H,'Each Gender Events'!$A12,'Official Medal Table'!$C:$C,'Each Gender Events'!D$1,'Official Medal Table'!$E:$E,'Each Gender Events'!D$2)*'Medal values'!$B$3
+ COUNTIFS('Official Medal Table'!$I:$I,'Each Gender Events'!$A12,'Official Medal Table'!$C:$C,'Each Gender Events'!D$1,'Official Medal Table'!$E:$E,'Each Gender Events'!D$2)*'Medal values'!$B$3
+ COUNTIFS('Official Medal Table'!$F:$F,'Each Gender Events'!$A12,'Official Medal Table'!$C:$C,'Each Gender Events'!D$1,'Official Medal Table'!$E:$E,"Mixed")*'Medal values'!$B$1/2
+ COUNTIFS('Official Medal Table'!$G:$G,'Each Gender Events'!$A12,'Official Medal Table'!$C:$C,'Each Gender Events'!D$1,'Official Medal Table'!$E:$E,"Mixed")*'Medal values'!$B$2/2
+ COUNTIFS('Official Medal Table'!$H:$H,'Each Gender Events'!$A12,'Official Medal Table'!$C:$C,'Each Gender Events'!D$1,'Official Medal Table'!$E:$E,"Mixed")*'Medal values'!$B$3/2
+ COUNTIFS('Official Medal Table'!$I:$I,'Each Gender Events'!$A12,'Official Medal Table'!$C:$C,'Each Gender Events'!D$1,'Official Medal Table'!$E:$E,"Mixed")*'Medal values'!$B$3/2</f>
        <v>0</v>
      </c>
      <c r="E12">
        <f>COUNTIFS('Official Medal Table'!$F:$F,'Each Gender Events'!$A12,'Official Medal Table'!$C:$C,'Each Gender Events'!E$1,'Official Medal Table'!$E:$E,'Each Gender Events'!E$2)*'Medal values'!$B$1
+ COUNTIFS('Official Medal Table'!$G:$G,'Each Gender Events'!$A12,'Official Medal Table'!$C:$C,'Each Gender Events'!E$1,'Official Medal Table'!$E:$E,'Each Gender Events'!E$2)*'Medal values'!$B$2
+ COUNTIFS('Official Medal Table'!$H:$H,'Each Gender Events'!$A12,'Official Medal Table'!$C:$C,'Each Gender Events'!E$1,'Official Medal Table'!$E:$E,'Each Gender Events'!E$2)*'Medal values'!$B$3
+ COUNTIFS('Official Medal Table'!$I:$I,'Each Gender Events'!$A12,'Official Medal Table'!$C:$C,'Each Gender Events'!E$1,'Official Medal Table'!$E:$E,'Each Gender Events'!E$2)*'Medal values'!$B$3
+ COUNTIFS('Official Medal Table'!$F:$F,'Each Gender Events'!$A12,'Official Medal Table'!$C:$C,'Each Gender Events'!E$1,'Official Medal Table'!$E:$E,"Mixed")*'Medal values'!$B$1/2
+ COUNTIFS('Official Medal Table'!$G:$G,'Each Gender Events'!$A12,'Official Medal Table'!$C:$C,'Each Gender Events'!E$1,'Official Medal Table'!$E:$E,"Mixed")*'Medal values'!$B$2/2
+ COUNTIFS('Official Medal Table'!$H:$H,'Each Gender Events'!$A12,'Official Medal Table'!$C:$C,'Each Gender Events'!E$1,'Official Medal Table'!$E:$E,"Mixed")*'Medal values'!$B$3/2
+ COUNTIFS('Official Medal Table'!$I:$I,'Each Gender Events'!$A12,'Official Medal Table'!$C:$C,'Each Gender Events'!E$1,'Official Medal Table'!$E:$E,"Mixed")*'Medal values'!$B$3/2</f>
        <v>0</v>
      </c>
      <c r="F12">
        <f>COUNTIFS('Official Medal Table'!$F:$F,'Each Gender Events'!$A12,'Official Medal Table'!$C:$C,'Each Gender Events'!F$1,'Official Medal Table'!$E:$E,'Each Gender Events'!F$2)*'Medal values'!$B$1
+ COUNTIFS('Official Medal Table'!$G:$G,'Each Gender Events'!$A12,'Official Medal Table'!$C:$C,'Each Gender Events'!F$1,'Official Medal Table'!$E:$E,'Each Gender Events'!F$2)*'Medal values'!$B$2
+ COUNTIFS('Official Medal Table'!$H:$H,'Each Gender Events'!$A12,'Official Medal Table'!$C:$C,'Each Gender Events'!F$1,'Official Medal Table'!$E:$E,'Each Gender Events'!F$2)*'Medal values'!$B$3
+ COUNTIFS('Official Medal Table'!$I:$I,'Each Gender Events'!$A12,'Official Medal Table'!$C:$C,'Each Gender Events'!F$1,'Official Medal Table'!$E:$E,'Each Gender Events'!F$2)*'Medal values'!$B$3
+ COUNTIFS('Official Medal Table'!$F:$F,'Each Gender Events'!$A12,'Official Medal Table'!$C:$C,'Each Gender Events'!F$1,'Official Medal Table'!$E:$E,"Mixed")*'Medal values'!$B$1/2
+ COUNTIFS('Official Medal Table'!$G:$G,'Each Gender Events'!$A12,'Official Medal Table'!$C:$C,'Each Gender Events'!F$1,'Official Medal Table'!$E:$E,"Mixed")*'Medal values'!$B$2/2
+ COUNTIFS('Official Medal Table'!$H:$H,'Each Gender Events'!$A12,'Official Medal Table'!$C:$C,'Each Gender Events'!F$1,'Official Medal Table'!$E:$E,"Mixed")*'Medal values'!$B$3/2
+ COUNTIFS('Official Medal Table'!$I:$I,'Each Gender Events'!$A12,'Official Medal Table'!$C:$C,'Each Gender Events'!F$1,'Official Medal Table'!$E:$E,"Mixed")*'Medal values'!$B$3/2</f>
        <v>0</v>
      </c>
      <c r="G12">
        <f>COUNTIFS('Official Medal Table'!$F:$F,'Each Gender Events'!$A12,'Official Medal Table'!$C:$C,'Each Gender Events'!G$1,'Official Medal Table'!$E:$E,'Each Gender Events'!G$2)*'Medal values'!$B$1
+ COUNTIFS('Official Medal Table'!$G:$G,'Each Gender Events'!$A12,'Official Medal Table'!$C:$C,'Each Gender Events'!G$1,'Official Medal Table'!$E:$E,'Each Gender Events'!G$2)*'Medal values'!$B$2
+ COUNTIFS('Official Medal Table'!$H:$H,'Each Gender Events'!$A12,'Official Medal Table'!$C:$C,'Each Gender Events'!G$1,'Official Medal Table'!$E:$E,'Each Gender Events'!G$2)*'Medal values'!$B$3
+ COUNTIFS('Official Medal Table'!$I:$I,'Each Gender Events'!$A12,'Official Medal Table'!$C:$C,'Each Gender Events'!G$1,'Official Medal Table'!$E:$E,'Each Gender Events'!G$2)*'Medal values'!$B$3
+ COUNTIFS('Official Medal Table'!$F:$F,'Each Gender Events'!$A12,'Official Medal Table'!$C:$C,'Each Gender Events'!G$1,'Official Medal Table'!$E:$E,"Mixed")*'Medal values'!$B$1/2
+ COUNTIFS('Official Medal Table'!$G:$G,'Each Gender Events'!$A12,'Official Medal Table'!$C:$C,'Each Gender Events'!G$1,'Official Medal Table'!$E:$E,"Mixed")*'Medal values'!$B$2/2
+ COUNTIFS('Official Medal Table'!$H:$H,'Each Gender Events'!$A12,'Official Medal Table'!$C:$C,'Each Gender Events'!G$1,'Official Medal Table'!$E:$E,"Mixed")*'Medal values'!$B$3/2
+ COUNTIFS('Official Medal Table'!$I:$I,'Each Gender Events'!$A12,'Official Medal Table'!$C:$C,'Each Gender Events'!G$1,'Official Medal Table'!$E:$E,"Mixed")*'Medal values'!$B$3/2</f>
        <v>0</v>
      </c>
      <c r="H12">
        <f>COUNTIFS('Official Medal Table'!$F:$F,'Each Gender Events'!$A12,'Official Medal Table'!$C:$C,'Each Gender Events'!H$1,'Official Medal Table'!$E:$E,'Each Gender Events'!H$2)*'Medal values'!$B$1
+ COUNTIFS('Official Medal Table'!$G:$G,'Each Gender Events'!$A12,'Official Medal Table'!$C:$C,'Each Gender Events'!H$1,'Official Medal Table'!$E:$E,'Each Gender Events'!H$2)*'Medal values'!$B$2
+ COUNTIFS('Official Medal Table'!$H:$H,'Each Gender Events'!$A12,'Official Medal Table'!$C:$C,'Each Gender Events'!H$1,'Official Medal Table'!$E:$E,'Each Gender Events'!H$2)*'Medal values'!$B$3
+ COUNTIFS('Official Medal Table'!$I:$I,'Each Gender Events'!$A12,'Official Medal Table'!$C:$C,'Each Gender Events'!H$1,'Official Medal Table'!$E:$E,'Each Gender Events'!H$2)*'Medal values'!$B$3
+ COUNTIFS('Official Medal Table'!$F:$F,'Each Gender Events'!$A12,'Official Medal Table'!$C:$C,'Each Gender Events'!H$1,'Official Medal Table'!$E:$E,"Mixed")*'Medal values'!$B$1/2
+ COUNTIFS('Official Medal Table'!$G:$G,'Each Gender Events'!$A12,'Official Medal Table'!$C:$C,'Each Gender Events'!H$1,'Official Medal Table'!$E:$E,"Mixed")*'Medal values'!$B$2/2
+ COUNTIFS('Official Medal Table'!$H:$H,'Each Gender Events'!$A12,'Official Medal Table'!$C:$C,'Each Gender Events'!H$1,'Official Medal Table'!$E:$E,"Mixed")*'Medal values'!$B$3/2
+ COUNTIFS('Official Medal Table'!$I:$I,'Each Gender Events'!$A12,'Official Medal Table'!$C:$C,'Each Gender Events'!H$1,'Official Medal Table'!$E:$E,"Mixed")*'Medal values'!$B$3/2</f>
        <v>0</v>
      </c>
      <c r="I12">
        <f>COUNTIFS('Official Medal Table'!$F:$F,'Each Gender Events'!$A12,'Official Medal Table'!$C:$C,'Each Gender Events'!I$1,'Official Medal Table'!$E:$E,'Each Gender Events'!I$2)*'Medal values'!$B$1
+ COUNTIFS('Official Medal Table'!$G:$G,'Each Gender Events'!$A12,'Official Medal Table'!$C:$C,'Each Gender Events'!I$1,'Official Medal Table'!$E:$E,'Each Gender Events'!I$2)*'Medal values'!$B$2
+ COUNTIFS('Official Medal Table'!$H:$H,'Each Gender Events'!$A12,'Official Medal Table'!$C:$C,'Each Gender Events'!I$1,'Official Medal Table'!$E:$E,'Each Gender Events'!I$2)*'Medal values'!$B$3
+ COUNTIFS('Official Medal Table'!$I:$I,'Each Gender Events'!$A12,'Official Medal Table'!$C:$C,'Each Gender Events'!I$1,'Official Medal Table'!$E:$E,'Each Gender Events'!I$2)*'Medal values'!$B$3
+ COUNTIFS('Official Medal Table'!$F:$F,'Each Gender Events'!$A12,'Official Medal Table'!$C:$C,'Each Gender Events'!I$1,'Official Medal Table'!$E:$E,"Mixed")*'Medal values'!$B$1/2
+ COUNTIFS('Official Medal Table'!$G:$G,'Each Gender Events'!$A12,'Official Medal Table'!$C:$C,'Each Gender Events'!I$1,'Official Medal Table'!$E:$E,"Mixed")*'Medal values'!$B$2/2
+ COUNTIFS('Official Medal Table'!$H:$H,'Each Gender Events'!$A12,'Official Medal Table'!$C:$C,'Each Gender Events'!I$1,'Official Medal Table'!$E:$E,"Mixed")*'Medal values'!$B$3/2
+ COUNTIFS('Official Medal Table'!$I:$I,'Each Gender Events'!$A12,'Official Medal Table'!$C:$C,'Each Gender Events'!I$1,'Official Medal Table'!$E:$E,"Mixed")*'Medal values'!$B$3/2</f>
        <v>0</v>
      </c>
      <c r="J12">
        <f>COUNTIFS('Official Medal Table'!$F:$F,'Each Gender Events'!$A12,'Official Medal Table'!$C:$C,'Each Gender Events'!J$1,'Official Medal Table'!$E:$E,'Each Gender Events'!J$2)*'Medal values'!$B$1
+ COUNTIFS('Official Medal Table'!$G:$G,'Each Gender Events'!$A12,'Official Medal Table'!$C:$C,'Each Gender Events'!J$1,'Official Medal Table'!$E:$E,'Each Gender Events'!J$2)*'Medal values'!$B$2
+ COUNTIFS('Official Medal Table'!$H:$H,'Each Gender Events'!$A12,'Official Medal Table'!$C:$C,'Each Gender Events'!J$1,'Official Medal Table'!$E:$E,'Each Gender Events'!J$2)*'Medal values'!$B$3
+ COUNTIFS('Official Medal Table'!$I:$I,'Each Gender Events'!$A12,'Official Medal Table'!$C:$C,'Each Gender Events'!J$1,'Official Medal Table'!$E:$E,'Each Gender Events'!J$2)*'Medal values'!$B$3
+ COUNTIFS('Official Medal Table'!$F:$F,'Each Gender Events'!$A12,'Official Medal Table'!$C:$C,'Each Gender Events'!J$1,'Official Medal Table'!$E:$E,"Mixed")*'Medal values'!$B$1/2
+ COUNTIFS('Official Medal Table'!$G:$G,'Each Gender Events'!$A12,'Official Medal Table'!$C:$C,'Each Gender Events'!J$1,'Official Medal Table'!$E:$E,"Mixed")*'Medal values'!$B$2/2
+ COUNTIFS('Official Medal Table'!$H:$H,'Each Gender Events'!$A12,'Official Medal Table'!$C:$C,'Each Gender Events'!J$1,'Official Medal Table'!$E:$E,"Mixed")*'Medal values'!$B$3/2
+ COUNTIFS('Official Medal Table'!$I:$I,'Each Gender Events'!$A12,'Official Medal Table'!$C:$C,'Each Gender Events'!J$1,'Official Medal Table'!$E:$E,"Mixed")*'Medal values'!$B$3/2</f>
        <v>0</v>
      </c>
      <c r="K12">
        <f>COUNTIFS('Official Medal Table'!$F:$F,'Each Gender Events'!$A12,'Official Medal Table'!$C:$C,'Each Gender Events'!K$1,'Official Medal Table'!$E:$E,'Each Gender Events'!K$2)*'Medal values'!$B$1
+ COUNTIFS('Official Medal Table'!$G:$G,'Each Gender Events'!$A12,'Official Medal Table'!$C:$C,'Each Gender Events'!K$1,'Official Medal Table'!$E:$E,'Each Gender Events'!K$2)*'Medal values'!$B$2
+ COUNTIFS('Official Medal Table'!$H:$H,'Each Gender Events'!$A12,'Official Medal Table'!$C:$C,'Each Gender Events'!K$1,'Official Medal Table'!$E:$E,'Each Gender Events'!K$2)*'Medal values'!$B$3
+ COUNTIFS('Official Medal Table'!$I:$I,'Each Gender Events'!$A12,'Official Medal Table'!$C:$C,'Each Gender Events'!K$1,'Official Medal Table'!$E:$E,'Each Gender Events'!K$2)*'Medal values'!$B$3
+ COUNTIFS('Official Medal Table'!$F:$F,'Each Gender Events'!$A12,'Official Medal Table'!$C:$C,'Each Gender Events'!K$1,'Official Medal Table'!$E:$E,"Mixed")*'Medal values'!$B$1/2
+ COUNTIFS('Official Medal Table'!$G:$G,'Each Gender Events'!$A12,'Official Medal Table'!$C:$C,'Each Gender Events'!K$1,'Official Medal Table'!$E:$E,"Mixed")*'Medal values'!$B$2/2
+ COUNTIFS('Official Medal Table'!$H:$H,'Each Gender Events'!$A12,'Official Medal Table'!$C:$C,'Each Gender Events'!K$1,'Official Medal Table'!$E:$E,"Mixed")*'Medal values'!$B$3/2
+ COUNTIFS('Official Medal Table'!$I:$I,'Each Gender Events'!$A12,'Official Medal Table'!$C:$C,'Each Gender Events'!K$1,'Official Medal Table'!$E:$E,"Mixed")*'Medal values'!$B$3/2</f>
        <v>0</v>
      </c>
      <c r="L12">
        <f>COUNTIFS('Official Medal Table'!$F:$F,'Each Gender Events'!$A12,'Official Medal Table'!$C:$C,'Each Gender Events'!L$1,'Official Medal Table'!$E:$E,'Each Gender Events'!L$2)*'Medal values'!$B$1
+ COUNTIFS('Official Medal Table'!$G:$G,'Each Gender Events'!$A12,'Official Medal Table'!$C:$C,'Each Gender Events'!L$1,'Official Medal Table'!$E:$E,'Each Gender Events'!L$2)*'Medal values'!$B$2
+ COUNTIFS('Official Medal Table'!$H:$H,'Each Gender Events'!$A12,'Official Medal Table'!$C:$C,'Each Gender Events'!L$1,'Official Medal Table'!$E:$E,'Each Gender Events'!L$2)*'Medal values'!$B$3
+ COUNTIFS('Official Medal Table'!$I:$I,'Each Gender Events'!$A12,'Official Medal Table'!$C:$C,'Each Gender Events'!L$1,'Official Medal Table'!$E:$E,'Each Gender Events'!L$2)*'Medal values'!$B$3
+ COUNTIFS('Official Medal Table'!$F:$F,'Each Gender Events'!$A12,'Official Medal Table'!$C:$C,'Each Gender Events'!L$1,'Official Medal Table'!$E:$E,"Mixed")*'Medal values'!$B$1/2
+ COUNTIFS('Official Medal Table'!$G:$G,'Each Gender Events'!$A12,'Official Medal Table'!$C:$C,'Each Gender Events'!L$1,'Official Medal Table'!$E:$E,"Mixed")*'Medal values'!$B$2/2
+ COUNTIFS('Official Medal Table'!$H:$H,'Each Gender Events'!$A12,'Official Medal Table'!$C:$C,'Each Gender Events'!L$1,'Official Medal Table'!$E:$E,"Mixed")*'Medal values'!$B$3/2
+ COUNTIFS('Official Medal Table'!$I:$I,'Each Gender Events'!$A12,'Official Medal Table'!$C:$C,'Each Gender Events'!L$1,'Official Medal Table'!$E:$E,"Mixed")*'Medal values'!$B$3/2</f>
        <v>0</v>
      </c>
      <c r="M12">
        <f>COUNTIFS('Official Medal Table'!$F:$F,'Each Gender Events'!$A12,'Official Medal Table'!$C:$C,'Each Gender Events'!M$1,'Official Medal Table'!$E:$E,'Each Gender Events'!M$2)*'Medal values'!$B$1
+ COUNTIFS('Official Medal Table'!$G:$G,'Each Gender Events'!$A12,'Official Medal Table'!$C:$C,'Each Gender Events'!M$1,'Official Medal Table'!$E:$E,'Each Gender Events'!M$2)*'Medal values'!$B$2
+ COUNTIFS('Official Medal Table'!$H:$H,'Each Gender Events'!$A12,'Official Medal Table'!$C:$C,'Each Gender Events'!M$1,'Official Medal Table'!$E:$E,'Each Gender Events'!M$2)*'Medal values'!$B$3
+ COUNTIFS('Official Medal Table'!$I:$I,'Each Gender Events'!$A12,'Official Medal Table'!$C:$C,'Each Gender Events'!M$1,'Official Medal Table'!$E:$E,'Each Gender Events'!M$2)*'Medal values'!$B$3
+ COUNTIFS('Official Medal Table'!$F:$F,'Each Gender Events'!$A12,'Official Medal Table'!$C:$C,'Each Gender Events'!M$1,'Official Medal Table'!$E:$E,"Mixed")*'Medal values'!$B$1/2
+ COUNTIFS('Official Medal Table'!$G:$G,'Each Gender Events'!$A12,'Official Medal Table'!$C:$C,'Each Gender Events'!M$1,'Official Medal Table'!$E:$E,"Mixed")*'Medal values'!$B$2/2
+ COUNTIFS('Official Medal Table'!$H:$H,'Each Gender Events'!$A12,'Official Medal Table'!$C:$C,'Each Gender Events'!M$1,'Official Medal Table'!$E:$E,"Mixed")*'Medal values'!$B$3/2
+ COUNTIFS('Official Medal Table'!$I:$I,'Each Gender Events'!$A12,'Official Medal Table'!$C:$C,'Each Gender Events'!M$1,'Official Medal Table'!$E:$E,"Mixed")*'Medal values'!$B$3/2</f>
        <v>0</v>
      </c>
      <c r="N12">
        <f>COUNTIFS('Official Medal Table'!$F:$F,'Each Gender Events'!$A12,'Official Medal Table'!$C:$C,'Each Gender Events'!N$1,'Official Medal Table'!$E:$E,'Each Gender Events'!N$2)*'Medal values'!$B$1
+ COUNTIFS('Official Medal Table'!$G:$G,'Each Gender Events'!$A12,'Official Medal Table'!$C:$C,'Each Gender Events'!N$1,'Official Medal Table'!$E:$E,'Each Gender Events'!N$2)*'Medal values'!$B$2
+ COUNTIFS('Official Medal Table'!$H:$H,'Each Gender Events'!$A12,'Official Medal Table'!$C:$C,'Each Gender Events'!N$1,'Official Medal Table'!$E:$E,'Each Gender Events'!N$2)*'Medal values'!$B$3
+ COUNTIFS('Official Medal Table'!$I:$I,'Each Gender Events'!$A12,'Official Medal Table'!$C:$C,'Each Gender Events'!N$1,'Official Medal Table'!$E:$E,'Each Gender Events'!N$2)*'Medal values'!$B$3
+ COUNTIFS('Official Medal Table'!$F:$F,'Each Gender Events'!$A12,'Official Medal Table'!$C:$C,'Each Gender Events'!N$1,'Official Medal Table'!$E:$E,"Mixed")*'Medal values'!$B$1/2
+ COUNTIFS('Official Medal Table'!$G:$G,'Each Gender Events'!$A12,'Official Medal Table'!$C:$C,'Each Gender Events'!N$1,'Official Medal Table'!$E:$E,"Mixed")*'Medal values'!$B$2/2
+ COUNTIFS('Official Medal Table'!$H:$H,'Each Gender Events'!$A12,'Official Medal Table'!$C:$C,'Each Gender Events'!N$1,'Official Medal Table'!$E:$E,"Mixed")*'Medal values'!$B$3/2
+ COUNTIFS('Official Medal Table'!$I:$I,'Each Gender Events'!$A12,'Official Medal Table'!$C:$C,'Each Gender Events'!N$1,'Official Medal Table'!$E:$E,"Mixed")*'Medal values'!$B$3/2</f>
        <v>0</v>
      </c>
      <c r="O12">
        <f>COUNTIFS('Official Medal Table'!$F:$F,'Each Gender Events'!$A12,'Official Medal Table'!$C:$C,'Each Gender Events'!O$1,'Official Medal Table'!$E:$E,'Each Gender Events'!O$2)*'Medal values'!$B$1
+ COUNTIFS('Official Medal Table'!$G:$G,'Each Gender Events'!$A12,'Official Medal Table'!$C:$C,'Each Gender Events'!O$1,'Official Medal Table'!$E:$E,'Each Gender Events'!O$2)*'Medal values'!$B$2
+ COUNTIFS('Official Medal Table'!$H:$H,'Each Gender Events'!$A12,'Official Medal Table'!$C:$C,'Each Gender Events'!O$1,'Official Medal Table'!$E:$E,'Each Gender Events'!O$2)*'Medal values'!$B$3
+ COUNTIFS('Official Medal Table'!$I:$I,'Each Gender Events'!$A12,'Official Medal Table'!$C:$C,'Each Gender Events'!O$1,'Official Medal Table'!$E:$E,'Each Gender Events'!O$2)*'Medal values'!$B$3
+ COUNTIFS('Official Medal Table'!$F:$F,'Each Gender Events'!$A12,'Official Medal Table'!$C:$C,'Each Gender Events'!O$1,'Official Medal Table'!$E:$E,"Mixed")*'Medal values'!$B$1/2
+ COUNTIFS('Official Medal Table'!$G:$G,'Each Gender Events'!$A12,'Official Medal Table'!$C:$C,'Each Gender Events'!O$1,'Official Medal Table'!$E:$E,"Mixed")*'Medal values'!$B$2/2
+ COUNTIFS('Official Medal Table'!$H:$H,'Each Gender Events'!$A12,'Official Medal Table'!$C:$C,'Each Gender Events'!O$1,'Official Medal Table'!$E:$E,"Mixed")*'Medal values'!$B$3/2
+ COUNTIFS('Official Medal Table'!$I:$I,'Each Gender Events'!$A12,'Official Medal Table'!$C:$C,'Each Gender Events'!O$1,'Official Medal Table'!$E:$E,"Mixed")*'Medal values'!$B$3/2</f>
        <v>0</v>
      </c>
      <c r="P12">
        <f>COUNTIFS('Official Medal Table'!$F:$F,'Each Gender Events'!$A12,'Official Medal Table'!$C:$C,'Each Gender Events'!P$1,'Official Medal Table'!$E:$E,'Each Gender Events'!P$2)*'Medal values'!$B$1
+ COUNTIFS('Official Medal Table'!$G:$G,'Each Gender Events'!$A12,'Official Medal Table'!$C:$C,'Each Gender Events'!P$1,'Official Medal Table'!$E:$E,'Each Gender Events'!P$2)*'Medal values'!$B$2
+ COUNTIFS('Official Medal Table'!$H:$H,'Each Gender Events'!$A12,'Official Medal Table'!$C:$C,'Each Gender Events'!P$1,'Official Medal Table'!$E:$E,'Each Gender Events'!P$2)*'Medal values'!$B$3
+ COUNTIFS('Official Medal Table'!$I:$I,'Each Gender Events'!$A12,'Official Medal Table'!$C:$C,'Each Gender Events'!P$1,'Official Medal Table'!$E:$E,'Each Gender Events'!P$2)*'Medal values'!$B$3
+ COUNTIFS('Official Medal Table'!$F:$F,'Each Gender Events'!$A12,'Official Medal Table'!$C:$C,'Each Gender Events'!P$1,'Official Medal Table'!$E:$E,"Mixed")*'Medal values'!$B$1/2
+ COUNTIFS('Official Medal Table'!$G:$G,'Each Gender Events'!$A12,'Official Medal Table'!$C:$C,'Each Gender Events'!P$1,'Official Medal Table'!$E:$E,"Mixed")*'Medal values'!$B$2/2
+ COUNTIFS('Official Medal Table'!$H:$H,'Each Gender Events'!$A12,'Official Medal Table'!$C:$C,'Each Gender Events'!P$1,'Official Medal Table'!$E:$E,"Mixed")*'Medal values'!$B$3/2
+ COUNTIFS('Official Medal Table'!$I:$I,'Each Gender Events'!$A12,'Official Medal Table'!$C:$C,'Each Gender Events'!P$1,'Official Medal Table'!$E:$E,"Mixed")*'Medal values'!$B$3/2</f>
        <v>0</v>
      </c>
      <c r="Q12">
        <f>COUNTIFS('Official Medal Table'!$F:$F,'Each Gender Events'!$A12,'Official Medal Table'!$C:$C,'Each Gender Events'!Q$1,'Official Medal Table'!$E:$E,'Each Gender Events'!Q$2)*'Medal values'!$B$1
+ COUNTIFS('Official Medal Table'!$G:$G,'Each Gender Events'!$A12,'Official Medal Table'!$C:$C,'Each Gender Events'!Q$1,'Official Medal Table'!$E:$E,'Each Gender Events'!Q$2)*'Medal values'!$B$2
+ COUNTIFS('Official Medal Table'!$H:$H,'Each Gender Events'!$A12,'Official Medal Table'!$C:$C,'Each Gender Events'!Q$1,'Official Medal Table'!$E:$E,'Each Gender Events'!Q$2)*'Medal values'!$B$3
+ COUNTIFS('Official Medal Table'!$I:$I,'Each Gender Events'!$A12,'Official Medal Table'!$C:$C,'Each Gender Events'!Q$1,'Official Medal Table'!$E:$E,'Each Gender Events'!Q$2)*'Medal values'!$B$3
+ COUNTIFS('Official Medal Table'!$F:$F,'Each Gender Events'!$A12,'Official Medal Table'!$C:$C,'Each Gender Events'!Q$1,'Official Medal Table'!$E:$E,"Mixed")*'Medal values'!$B$1/2
+ COUNTIFS('Official Medal Table'!$G:$G,'Each Gender Events'!$A12,'Official Medal Table'!$C:$C,'Each Gender Events'!Q$1,'Official Medal Table'!$E:$E,"Mixed")*'Medal values'!$B$2/2
+ COUNTIFS('Official Medal Table'!$H:$H,'Each Gender Events'!$A12,'Official Medal Table'!$C:$C,'Each Gender Events'!Q$1,'Official Medal Table'!$E:$E,"Mixed")*'Medal values'!$B$3/2
+ COUNTIFS('Official Medal Table'!$I:$I,'Each Gender Events'!$A12,'Official Medal Table'!$C:$C,'Each Gender Events'!Q$1,'Official Medal Table'!$E:$E,"Mixed")*'Medal values'!$B$3/2</f>
        <v>0</v>
      </c>
      <c r="R12">
        <f>COUNTIFS('Official Medal Table'!$F:$F,'Each Gender Events'!$A12,'Official Medal Table'!$C:$C,'Each Gender Events'!R$1,'Official Medal Table'!$E:$E,'Each Gender Events'!R$2)*'Medal values'!$B$1
+ COUNTIFS('Official Medal Table'!$G:$G,'Each Gender Events'!$A12,'Official Medal Table'!$C:$C,'Each Gender Events'!R$1,'Official Medal Table'!$E:$E,'Each Gender Events'!R$2)*'Medal values'!$B$2
+ COUNTIFS('Official Medal Table'!$H:$H,'Each Gender Events'!$A12,'Official Medal Table'!$C:$C,'Each Gender Events'!R$1,'Official Medal Table'!$E:$E,'Each Gender Events'!R$2)*'Medal values'!$B$3
+ COUNTIFS('Official Medal Table'!$I:$I,'Each Gender Events'!$A12,'Official Medal Table'!$C:$C,'Each Gender Events'!R$1,'Official Medal Table'!$E:$E,'Each Gender Events'!R$2)*'Medal values'!$B$3
+ COUNTIFS('Official Medal Table'!$F:$F,'Each Gender Events'!$A12,'Official Medal Table'!$C:$C,'Each Gender Events'!R$1,'Official Medal Table'!$E:$E,"Mixed")*'Medal values'!$B$1/2
+ COUNTIFS('Official Medal Table'!$G:$G,'Each Gender Events'!$A12,'Official Medal Table'!$C:$C,'Each Gender Events'!R$1,'Official Medal Table'!$E:$E,"Mixed")*'Medal values'!$B$2/2
+ COUNTIFS('Official Medal Table'!$H:$H,'Each Gender Events'!$A12,'Official Medal Table'!$C:$C,'Each Gender Events'!R$1,'Official Medal Table'!$E:$E,"Mixed")*'Medal values'!$B$3/2
+ COUNTIFS('Official Medal Table'!$I:$I,'Each Gender Events'!$A12,'Official Medal Table'!$C:$C,'Each Gender Events'!R$1,'Official Medal Table'!$E:$E,"Mixed")*'Medal values'!$B$3/2</f>
        <v>0</v>
      </c>
      <c r="S12">
        <f>COUNTIFS('Official Medal Table'!$F:$F,'Each Gender Events'!$A12,'Official Medal Table'!$C:$C,'Each Gender Events'!S$1,'Official Medal Table'!$E:$E,'Each Gender Events'!S$2)*'Medal values'!$B$1
+ COUNTIFS('Official Medal Table'!$G:$G,'Each Gender Events'!$A12,'Official Medal Table'!$C:$C,'Each Gender Events'!S$1,'Official Medal Table'!$E:$E,'Each Gender Events'!S$2)*'Medal values'!$B$2
+ COUNTIFS('Official Medal Table'!$H:$H,'Each Gender Events'!$A12,'Official Medal Table'!$C:$C,'Each Gender Events'!S$1,'Official Medal Table'!$E:$E,'Each Gender Events'!S$2)*'Medal values'!$B$3
+ COUNTIFS('Official Medal Table'!$I:$I,'Each Gender Events'!$A12,'Official Medal Table'!$C:$C,'Each Gender Events'!S$1,'Official Medal Table'!$E:$E,'Each Gender Events'!S$2)*'Medal values'!$B$3
+ COUNTIFS('Official Medal Table'!$F:$F,'Each Gender Events'!$A12,'Official Medal Table'!$C:$C,'Each Gender Events'!S$1,'Official Medal Table'!$E:$E,"Mixed")*'Medal values'!$B$1/2
+ COUNTIFS('Official Medal Table'!$G:$G,'Each Gender Events'!$A12,'Official Medal Table'!$C:$C,'Each Gender Events'!S$1,'Official Medal Table'!$E:$E,"Mixed")*'Medal values'!$B$2/2
+ COUNTIFS('Official Medal Table'!$H:$H,'Each Gender Events'!$A12,'Official Medal Table'!$C:$C,'Each Gender Events'!S$1,'Official Medal Table'!$E:$E,"Mixed")*'Medal values'!$B$3/2
+ COUNTIFS('Official Medal Table'!$I:$I,'Each Gender Events'!$A12,'Official Medal Table'!$C:$C,'Each Gender Events'!S$1,'Official Medal Table'!$E:$E,"Mixed")*'Medal values'!$B$3/2</f>
        <v>0</v>
      </c>
      <c r="T12">
        <f>COUNTIFS('Official Medal Table'!$F:$F,'Each Gender Events'!$A12,'Official Medal Table'!$C:$C,'Each Gender Events'!T$1,'Official Medal Table'!$E:$E,'Each Gender Events'!T$2)*'Medal values'!$B$1
+ COUNTIFS('Official Medal Table'!$G:$G,'Each Gender Events'!$A12,'Official Medal Table'!$C:$C,'Each Gender Events'!T$1,'Official Medal Table'!$E:$E,'Each Gender Events'!T$2)*'Medal values'!$B$2
+ COUNTIFS('Official Medal Table'!$H:$H,'Each Gender Events'!$A12,'Official Medal Table'!$C:$C,'Each Gender Events'!T$1,'Official Medal Table'!$E:$E,'Each Gender Events'!T$2)*'Medal values'!$B$3
+ COUNTIFS('Official Medal Table'!$I:$I,'Each Gender Events'!$A12,'Official Medal Table'!$C:$C,'Each Gender Events'!T$1,'Official Medal Table'!$E:$E,'Each Gender Events'!T$2)*'Medal values'!$B$3
+ COUNTIFS('Official Medal Table'!$F:$F,'Each Gender Events'!$A12,'Official Medal Table'!$C:$C,'Each Gender Events'!T$1,'Official Medal Table'!$E:$E,"Mixed")*'Medal values'!$B$1/2
+ COUNTIFS('Official Medal Table'!$G:$G,'Each Gender Events'!$A12,'Official Medal Table'!$C:$C,'Each Gender Events'!T$1,'Official Medal Table'!$E:$E,"Mixed")*'Medal values'!$B$2/2
+ COUNTIFS('Official Medal Table'!$H:$H,'Each Gender Events'!$A12,'Official Medal Table'!$C:$C,'Each Gender Events'!T$1,'Official Medal Table'!$E:$E,"Mixed")*'Medal values'!$B$3/2
+ COUNTIFS('Official Medal Table'!$I:$I,'Each Gender Events'!$A12,'Official Medal Table'!$C:$C,'Each Gender Events'!T$1,'Official Medal Table'!$E:$E,"Mixed")*'Medal values'!$B$3/2</f>
        <v>0</v>
      </c>
      <c r="U12">
        <f>COUNTIFS('Official Medal Table'!$F:$F,'Each Gender Events'!$A12,'Official Medal Table'!$C:$C,'Each Gender Events'!U$1,'Official Medal Table'!$E:$E,'Each Gender Events'!U$2)*'Medal values'!$B$1
+ COUNTIFS('Official Medal Table'!$G:$G,'Each Gender Events'!$A12,'Official Medal Table'!$C:$C,'Each Gender Events'!U$1,'Official Medal Table'!$E:$E,'Each Gender Events'!U$2)*'Medal values'!$B$2
+ COUNTIFS('Official Medal Table'!$H:$H,'Each Gender Events'!$A12,'Official Medal Table'!$C:$C,'Each Gender Events'!U$1,'Official Medal Table'!$E:$E,'Each Gender Events'!U$2)*'Medal values'!$B$3
+ COUNTIFS('Official Medal Table'!$I:$I,'Each Gender Events'!$A12,'Official Medal Table'!$C:$C,'Each Gender Events'!U$1,'Official Medal Table'!$E:$E,'Each Gender Events'!U$2)*'Medal values'!$B$3
+ COUNTIFS('Official Medal Table'!$F:$F,'Each Gender Events'!$A12,'Official Medal Table'!$C:$C,'Each Gender Events'!U$1,'Official Medal Table'!$E:$E,"Mixed")*'Medal values'!$B$1/2
+ COUNTIFS('Official Medal Table'!$G:$G,'Each Gender Events'!$A12,'Official Medal Table'!$C:$C,'Each Gender Events'!U$1,'Official Medal Table'!$E:$E,"Mixed")*'Medal values'!$B$2/2
+ COUNTIFS('Official Medal Table'!$H:$H,'Each Gender Events'!$A12,'Official Medal Table'!$C:$C,'Each Gender Events'!U$1,'Official Medal Table'!$E:$E,"Mixed")*'Medal values'!$B$3/2
+ COUNTIFS('Official Medal Table'!$I:$I,'Each Gender Events'!$A12,'Official Medal Table'!$C:$C,'Each Gender Events'!U$1,'Official Medal Table'!$E:$E,"Mixed")*'Medal values'!$B$3/2</f>
        <v>0</v>
      </c>
      <c r="V12">
        <f>COUNTIFS('Official Medal Table'!$F:$F,'Each Gender Events'!$A12,'Official Medal Table'!$C:$C,'Each Gender Events'!V$1,'Official Medal Table'!$E:$E,'Each Gender Events'!V$2)*'Medal values'!$B$1
+ COUNTIFS('Official Medal Table'!$G:$G,'Each Gender Events'!$A12,'Official Medal Table'!$C:$C,'Each Gender Events'!V$1,'Official Medal Table'!$E:$E,'Each Gender Events'!V$2)*'Medal values'!$B$2
+ COUNTIFS('Official Medal Table'!$H:$H,'Each Gender Events'!$A12,'Official Medal Table'!$C:$C,'Each Gender Events'!V$1,'Official Medal Table'!$E:$E,'Each Gender Events'!V$2)*'Medal values'!$B$3
+ COUNTIFS('Official Medal Table'!$I:$I,'Each Gender Events'!$A12,'Official Medal Table'!$C:$C,'Each Gender Events'!V$1,'Official Medal Table'!$E:$E,'Each Gender Events'!V$2)*'Medal values'!$B$3
+ COUNTIFS('Official Medal Table'!$F:$F,'Each Gender Events'!$A12,'Official Medal Table'!$C:$C,'Each Gender Events'!V$1,'Official Medal Table'!$E:$E,"Mixed")*'Medal values'!$B$1/2
+ COUNTIFS('Official Medal Table'!$G:$G,'Each Gender Events'!$A12,'Official Medal Table'!$C:$C,'Each Gender Events'!V$1,'Official Medal Table'!$E:$E,"Mixed")*'Medal values'!$B$2/2
+ COUNTIFS('Official Medal Table'!$H:$H,'Each Gender Events'!$A12,'Official Medal Table'!$C:$C,'Each Gender Events'!V$1,'Official Medal Table'!$E:$E,"Mixed")*'Medal values'!$B$3/2
+ COUNTIFS('Official Medal Table'!$I:$I,'Each Gender Events'!$A12,'Official Medal Table'!$C:$C,'Each Gender Events'!V$1,'Official Medal Table'!$E:$E,"Mixed")*'Medal values'!$B$3/2</f>
        <v>0</v>
      </c>
      <c r="W12">
        <f>COUNTIFS('Official Medal Table'!$F:$F,'Each Gender Events'!$A12,'Official Medal Table'!$C:$C,'Each Gender Events'!W$1,'Official Medal Table'!$E:$E,'Each Gender Events'!W$2)*'Medal values'!$B$1
+ COUNTIFS('Official Medal Table'!$G:$G,'Each Gender Events'!$A12,'Official Medal Table'!$C:$C,'Each Gender Events'!W$1,'Official Medal Table'!$E:$E,'Each Gender Events'!W$2)*'Medal values'!$B$2
+ COUNTIFS('Official Medal Table'!$H:$H,'Each Gender Events'!$A12,'Official Medal Table'!$C:$C,'Each Gender Events'!W$1,'Official Medal Table'!$E:$E,'Each Gender Events'!W$2)*'Medal values'!$B$3
+ COUNTIFS('Official Medal Table'!$I:$I,'Each Gender Events'!$A12,'Official Medal Table'!$C:$C,'Each Gender Events'!W$1,'Official Medal Table'!$E:$E,'Each Gender Events'!W$2)*'Medal values'!$B$3
+ COUNTIFS('Official Medal Table'!$F:$F,'Each Gender Events'!$A12,'Official Medal Table'!$C:$C,'Each Gender Events'!W$1,'Official Medal Table'!$E:$E,"Mixed")*'Medal values'!$B$1/2
+ COUNTIFS('Official Medal Table'!$G:$G,'Each Gender Events'!$A12,'Official Medal Table'!$C:$C,'Each Gender Events'!W$1,'Official Medal Table'!$E:$E,"Mixed")*'Medal values'!$B$2/2
+ COUNTIFS('Official Medal Table'!$H:$H,'Each Gender Events'!$A12,'Official Medal Table'!$C:$C,'Each Gender Events'!W$1,'Official Medal Table'!$E:$E,"Mixed")*'Medal values'!$B$3/2
+ COUNTIFS('Official Medal Table'!$I:$I,'Each Gender Events'!$A12,'Official Medal Table'!$C:$C,'Each Gender Events'!W$1,'Official Medal Table'!$E:$E,"Mixed")*'Medal values'!$B$3/2</f>
        <v>0</v>
      </c>
      <c r="X12">
        <f>COUNTIFS('Official Medal Table'!$F:$F,'Each Gender Events'!$A12,'Official Medal Table'!$C:$C,'Each Gender Events'!X$1,'Official Medal Table'!$E:$E,'Each Gender Events'!X$2)*'Medal values'!$B$1
+ COUNTIFS('Official Medal Table'!$G:$G,'Each Gender Events'!$A12,'Official Medal Table'!$C:$C,'Each Gender Events'!X$1,'Official Medal Table'!$E:$E,'Each Gender Events'!X$2)*'Medal values'!$B$2
+ COUNTIFS('Official Medal Table'!$H:$H,'Each Gender Events'!$A12,'Official Medal Table'!$C:$C,'Each Gender Events'!X$1,'Official Medal Table'!$E:$E,'Each Gender Events'!X$2)*'Medal values'!$B$3
+ COUNTIFS('Official Medal Table'!$I:$I,'Each Gender Events'!$A12,'Official Medal Table'!$C:$C,'Each Gender Events'!X$1,'Official Medal Table'!$E:$E,'Each Gender Events'!X$2)*'Medal values'!$B$3
+ COUNTIFS('Official Medal Table'!$F:$F,'Each Gender Events'!$A12,'Official Medal Table'!$C:$C,'Each Gender Events'!X$1,'Official Medal Table'!$E:$E,"Mixed")*'Medal values'!$B$1/2
+ COUNTIFS('Official Medal Table'!$G:$G,'Each Gender Events'!$A12,'Official Medal Table'!$C:$C,'Each Gender Events'!X$1,'Official Medal Table'!$E:$E,"Mixed")*'Medal values'!$B$2/2
+ COUNTIFS('Official Medal Table'!$H:$H,'Each Gender Events'!$A12,'Official Medal Table'!$C:$C,'Each Gender Events'!X$1,'Official Medal Table'!$E:$E,"Mixed")*'Medal values'!$B$3/2
+ COUNTIFS('Official Medal Table'!$I:$I,'Each Gender Events'!$A12,'Official Medal Table'!$C:$C,'Each Gender Events'!X$1,'Official Medal Table'!$E:$E,"Mixed")*'Medal values'!$B$3/2</f>
        <v>0</v>
      </c>
      <c r="Y12">
        <f>COUNTIFS('Official Medal Table'!$F:$F,'Each Gender Events'!$A12,'Official Medal Table'!$C:$C,'Each Gender Events'!Y$1,'Official Medal Table'!$E:$E,'Each Gender Events'!Y$2)*'Medal values'!$B$1
+ COUNTIFS('Official Medal Table'!$G:$G,'Each Gender Events'!$A12,'Official Medal Table'!$C:$C,'Each Gender Events'!Y$1,'Official Medal Table'!$E:$E,'Each Gender Events'!Y$2)*'Medal values'!$B$2
+ COUNTIFS('Official Medal Table'!$H:$H,'Each Gender Events'!$A12,'Official Medal Table'!$C:$C,'Each Gender Events'!Y$1,'Official Medal Table'!$E:$E,'Each Gender Events'!Y$2)*'Medal values'!$B$3
+ COUNTIFS('Official Medal Table'!$I:$I,'Each Gender Events'!$A12,'Official Medal Table'!$C:$C,'Each Gender Events'!Y$1,'Official Medal Table'!$E:$E,'Each Gender Events'!Y$2)*'Medal values'!$B$3
+ COUNTIFS('Official Medal Table'!$F:$F,'Each Gender Events'!$A12,'Official Medal Table'!$C:$C,'Each Gender Events'!Y$1,'Official Medal Table'!$E:$E,"Mixed")*'Medal values'!$B$1/2
+ COUNTIFS('Official Medal Table'!$G:$G,'Each Gender Events'!$A12,'Official Medal Table'!$C:$C,'Each Gender Events'!Y$1,'Official Medal Table'!$E:$E,"Mixed")*'Medal values'!$B$2/2
+ COUNTIFS('Official Medal Table'!$H:$H,'Each Gender Events'!$A12,'Official Medal Table'!$C:$C,'Each Gender Events'!Y$1,'Official Medal Table'!$E:$E,"Mixed")*'Medal values'!$B$3/2
+ COUNTIFS('Official Medal Table'!$I:$I,'Each Gender Events'!$A12,'Official Medal Table'!$C:$C,'Each Gender Events'!Y$1,'Official Medal Table'!$E:$E,"Mixed")*'Medal values'!$B$3/2</f>
        <v>0</v>
      </c>
      <c r="Z12">
        <f>COUNTIFS('Official Medal Table'!$F:$F,'Each Gender Events'!$A12,'Official Medal Table'!$C:$C,'Each Gender Events'!Z$1,'Official Medal Table'!$E:$E,'Each Gender Events'!Z$2)*'Medal values'!$B$1
+ COUNTIFS('Official Medal Table'!$G:$G,'Each Gender Events'!$A12,'Official Medal Table'!$C:$C,'Each Gender Events'!Z$1,'Official Medal Table'!$E:$E,'Each Gender Events'!Z$2)*'Medal values'!$B$2
+ COUNTIFS('Official Medal Table'!$H:$H,'Each Gender Events'!$A12,'Official Medal Table'!$C:$C,'Each Gender Events'!Z$1,'Official Medal Table'!$E:$E,'Each Gender Events'!Z$2)*'Medal values'!$B$3
+ COUNTIFS('Official Medal Table'!$I:$I,'Each Gender Events'!$A12,'Official Medal Table'!$C:$C,'Each Gender Events'!Z$1,'Official Medal Table'!$E:$E,'Each Gender Events'!Z$2)*'Medal values'!$B$3
+ COUNTIFS('Official Medal Table'!$F:$F,'Each Gender Events'!$A12,'Official Medal Table'!$C:$C,'Each Gender Events'!Z$1,'Official Medal Table'!$E:$E,"Mixed")*'Medal values'!$B$1/2
+ COUNTIFS('Official Medal Table'!$G:$G,'Each Gender Events'!$A12,'Official Medal Table'!$C:$C,'Each Gender Events'!Z$1,'Official Medal Table'!$E:$E,"Mixed")*'Medal values'!$B$2/2
+ COUNTIFS('Official Medal Table'!$H:$H,'Each Gender Events'!$A12,'Official Medal Table'!$C:$C,'Each Gender Events'!Z$1,'Official Medal Table'!$E:$E,"Mixed")*'Medal values'!$B$3/2
+ COUNTIFS('Official Medal Table'!$I:$I,'Each Gender Events'!$A12,'Official Medal Table'!$C:$C,'Each Gender Events'!Z$1,'Official Medal Table'!$E:$E,"Mixed")*'Medal values'!$B$3/2</f>
        <v>0</v>
      </c>
      <c r="AA12">
        <f>COUNTIFS('Official Medal Table'!$F:$F,'Each Gender Events'!$A12,'Official Medal Table'!$C:$C,'Each Gender Events'!AA$1,'Official Medal Table'!$E:$E,'Each Gender Events'!AA$2)*'Medal values'!$B$1
+ COUNTIFS('Official Medal Table'!$G:$G,'Each Gender Events'!$A12,'Official Medal Table'!$C:$C,'Each Gender Events'!AA$1,'Official Medal Table'!$E:$E,'Each Gender Events'!AA$2)*'Medal values'!$B$2
+ COUNTIFS('Official Medal Table'!$H:$H,'Each Gender Events'!$A12,'Official Medal Table'!$C:$C,'Each Gender Events'!AA$1,'Official Medal Table'!$E:$E,'Each Gender Events'!AA$2)*'Medal values'!$B$3
+ COUNTIFS('Official Medal Table'!$I:$I,'Each Gender Events'!$A12,'Official Medal Table'!$C:$C,'Each Gender Events'!AA$1,'Official Medal Table'!$E:$E,'Each Gender Events'!AA$2)*'Medal values'!$B$3
+ COUNTIFS('Official Medal Table'!$F:$F,'Each Gender Events'!$A12,'Official Medal Table'!$C:$C,'Each Gender Events'!AA$1,'Official Medal Table'!$E:$E,"Mixed")*'Medal values'!$B$1/2
+ COUNTIFS('Official Medal Table'!$G:$G,'Each Gender Events'!$A12,'Official Medal Table'!$C:$C,'Each Gender Events'!AA$1,'Official Medal Table'!$E:$E,"Mixed")*'Medal values'!$B$2/2
+ COUNTIFS('Official Medal Table'!$H:$H,'Each Gender Events'!$A12,'Official Medal Table'!$C:$C,'Each Gender Events'!AA$1,'Official Medal Table'!$E:$E,"Mixed")*'Medal values'!$B$3/2
+ COUNTIFS('Official Medal Table'!$I:$I,'Each Gender Events'!$A12,'Official Medal Table'!$C:$C,'Each Gender Events'!AA$1,'Official Medal Table'!$E:$E,"Mixed")*'Medal values'!$B$3/2</f>
        <v>0</v>
      </c>
      <c r="AB12">
        <f>COUNTIFS('Official Medal Table'!$F:$F,'Each Gender Events'!$A12,'Official Medal Table'!$C:$C,'Each Gender Events'!AB$1,'Official Medal Table'!$E:$E,'Each Gender Events'!AB$2)*'Medal values'!$B$1
+ COUNTIFS('Official Medal Table'!$G:$G,'Each Gender Events'!$A12,'Official Medal Table'!$C:$C,'Each Gender Events'!AB$1,'Official Medal Table'!$E:$E,'Each Gender Events'!AB$2)*'Medal values'!$B$2
+ COUNTIFS('Official Medal Table'!$H:$H,'Each Gender Events'!$A12,'Official Medal Table'!$C:$C,'Each Gender Events'!AB$1,'Official Medal Table'!$E:$E,'Each Gender Events'!AB$2)*'Medal values'!$B$3
+ COUNTIFS('Official Medal Table'!$I:$I,'Each Gender Events'!$A12,'Official Medal Table'!$C:$C,'Each Gender Events'!AB$1,'Official Medal Table'!$E:$E,'Each Gender Events'!AB$2)*'Medal values'!$B$3
+ COUNTIFS('Official Medal Table'!$F:$F,'Each Gender Events'!$A12,'Official Medal Table'!$C:$C,'Each Gender Events'!AB$1,'Official Medal Table'!$E:$E,"Mixed")*'Medal values'!$B$1/2
+ COUNTIFS('Official Medal Table'!$G:$G,'Each Gender Events'!$A12,'Official Medal Table'!$C:$C,'Each Gender Events'!AB$1,'Official Medal Table'!$E:$E,"Mixed")*'Medal values'!$B$2/2
+ COUNTIFS('Official Medal Table'!$H:$H,'Each Gender Events'!$A12,'Official Medal Table'!$C:$C,'Each Gender Events'!AB$1,'Official Medal Table'!$E:$E,"Mixed")*'Medal values'!$B$3/2
+ COUNTIFS('Official Medal Table'!$I:$I,'Each Gender Events'!$A12,'Official Medal Table'!$C:$C,'Each Gender Events'!AB$1,'Official Medal Table'!$E:$E,"Mixed")*'Medal values'!$B$3/2</f>
        <v>0</v>
      </c>
      <c r="AC12">
        <f>COUNTIFS('Official Medal Table'!$F:$F,'Each Gender Events'!$A12,'Official Medal Table'!$C:$C,'Each Gender Events'!AC$1,'Official Medal Table'!$E:$E,'Each Gender Events'!AC$2)*'Medal values'!$B$1
+ COUNTIFS('Official Medal Table'!$G:$G,'Each Gender Events'!$A12,'Official Medal Table'!$C:$C,'Each Gender Events'!AC$1,'Official Medal Table'!$E:$E,'Each Gender Events'!AC$2)*'Medal values'!$B$2
+ COUNTIFS('Official Medal Table'!$H:$H,'Each Gender Events'!$A12,'Official Medal Table'!$C:$C,'Each Gender Events'!AC$1,'Official Medal Table'!$E:$E,'Each Gender Events'!AC$2)*'Medal values'!$B$3
+ COUNTIFS('Official Medal Table'!$I:$I,'Each Gender Events'!$A12,'Official Medal Table'!$C:$C,'Each Gender Events'!AC$1,'Official Medal Table'!$E:$E,'Each Gender Events'!AC$2)*'Medal values'!$B$3
+ COUNTIFS('Official Medal Table'!$F:$F,'Each Gender Events'!$A12,'Official Medal Table'!$C:$C,'Each Gender Events'!AC$1,'Official Medal Table'!$E:$E,"Mixed")*'Medal values'!$B$1/2
+ COUNTIFS('Official Medal Table'!$G:$G,'Each Gender Events'!$A12,'Official Medal Table'!$C:$C,'Each Gender Events'!AC$1,'Official Medal Table'!$E:$E,"Mixed")*'Medal values'!$B$2/2
+ COUNTIFS('Official Medal Table'!$H:$H,'Each Gender Events'!$A12,'Official Medal Table'!$C:$C,'Each Gender Events'!AC$1,'Official Medal Table'!$E:$E,"Mixed")*'Medal values'!$B$3/2
+ COUNTIFS('Official Medal Table'!$I:$I,'Each Gender Events'!$A12,'Official Medal Table'!$C:$C,'Each Gender Events'!AC$1,'Official Medal Table'!$E:$E,"Mixed")*'Medal values'!$B$3/2</f>
        <v>0</v>
      </c>
      <c r="AD12">
        <f>COUNTIFS('Official Medal Table'!$F:$F,'Each Gender Events'!$A12,'Official Medal Table'!$C:$C,'Each Gender Events'!AD$1,'Official Medal Table'!$E:$E,'Each Gender Events'!AD$2)*'Medal values'!$B$1
+ COUNTIFS('Official Medal Table'!$G:$G,'Each Gender Events'!$A12,'Official Medal Table'!$C:$C,'Each Gender Events'!AD$1,'Official Medal Table'!$E:$E,'Each Gender Events'!AD$2)*'Medal values'!$B$2
+ COUNTIFS('Official Medal Table'!$H:$H,'Each Gender Events'!$A12,'Official Medal Table'!$C:$C,'Each Gender Events'!AD$1,'Official Medal Table'!$E:$E,'Each Gender Events'!AD$2)*'Medal values'!$B$3
+ COUNTIFS('Official Medal Table'!$I:$I,'Each Gender Events'!$A12,'Official Medal Table'!$C:$C,'Each Gender Events'!AD$1,'Official Medal Table'!$E:$E,'Each Gender Events'!AD$2)*'Medal values'!$B$3
+ COUNTIFS('Official Medal Table'!$F:$F,'Each Gender Events'!$A12,'Official Medal Table'!$C:$C,'Each Gender Events'!AD$1,'Official Medal Table'!$E:$E,"Mixed")*'Medal values'!$B$1/2
+ COUNTIFS('Official Medal Table'!$G:$G,'Each Gender Events'!$A12,'Official Medal Table'!$C:$C,'Each Gender Events'!AD$1,'Official Medal Table'!$E:$E,"Mixed")*'Medal values'!$B$2/2
+ COUNTIFS('Official Medal Table'!$H:$H,'Each Gender Events'!$A12,'Official Medal Table'!$C:$C,'Each Gender Events'!AD$1,'Official Medal Table'!$E:$E,"Mixed")*'Medal values'!$B$3/2
+ COUNTIFS('Official Medal Table'!$I:$I,'Each Gender Events'!$A12,'Official Medal Table'!$C:$C,'Each Gender Events'!AD$1,'Official Medal Table'!$E:$E,"Mixed")*'Medal values'!$B$3/2</f>
        <v>0</v>
      </c>
      <c r="AE12">
        <f>COUNTIFS('Official Medal Table'!$F:$F,'Each Gender Events'!$A12,'Official Medal Table'!$C:$C,'Each Gender Events'!AE$1,'Official Medal Table'!$E:$E,'Each Gender Events'!AE$2)*'Medal values'!$B$1
+ COUNTIFS('Official Medal Table'!$G:$G,'Each Gender Events'!$A12,'Official Medal Table'!$C:$C,'Each Gender Events'!AE$1,'Official Medal Table'!$E:$E,'Each Gender Events'!AE$2)*'Medal values'!$B$2
+ COUNTIFS('Official Medal Table'!$H:$H,'Each Gender Events'!$A12,'Official Medal Table'!$C:$C,'Each Gender Events'!AE$1,'Official Medal Table'!$E:$E,'Each Gender Events'!AE$2)*'Medal values'!$B$3
+ COUNTIFS('Official Medal Table'!$I:$I,'Each Gender Events'!$A12,'Official Medal Table'!$C:$C,'Each Gender Events'!AE$1,'Official Medal Table'!$E:$E,'Each Gender Events'!AE$2)*'Medal values'!$B$3
+ COUNTIFS('Official Medal Table'!$F:$F,'Each Gender Events'!$A12,'Official Medal Table'!$C:$C,'Each Gender Events'!AE$1,'Official Medal Table'!$E:$E,"Mixed")*'Medal values'!$B$1/2
+ COUNTIFS('Official Medal Table'!$G:$G,'Each Gender Events'!$A12,'Official Medal Table'!$C:$C,'Each Gender Events'!AE$1,'Official Medal Table'!$E:$E,"Mixed")*'Medal values'!$B$2/2
+ COUNTIFS('Official Medal Table'!$H:$H,'Each Gender Events'!$A12,'Official Medal Table'!$C:$C,'Each Gender Events'!AE$1,'Official Medal Table'!$E:$E,"Mixed")*'Medal values'!$B$3/2
+ COUNTIFS('Official Medal Table'!$I:$I,'Each Gender Events'!$A12,'Official Medal Table'!$C:$C,'Each Gender Events'!AE$1,'Official Medal Table'!$E:$E,"Mixed")*'Medal values'!$B$3/2</f>
        <v>0</v>
      </c>
      <c r="AF12">
        <f>COUNTIFS('Official Medal Table'!$F:$F,'Each Gender Events'!$A12,'Official Medal Table'!$C:$C,'Each Gender Events'!AF$1,'Official Medal Table'!$E:$E,'Each Gender Events'!AF$2)*'Medal values'!$B$1
+ COUNTIFS('Official Medal Table'!$G:$G,'Each Gender Events'!$A12,'Official Medal Table'!$C:$C,'Each Gender Events'!AF$1,'Official Medal Table'!$E:$E,'Each Gender Events'!AF$2)*'Medal values'!$B$2
+ COUNTIFS('Official Medal Table'!$H:$H,'Each Gender Events'!$A12,'Official Medal Table'!$C:$C,'Each Gender Events'!AF$1,'Official Medal Table'!$E:$E,'Each Gender Events'!AF$2)*'Medal values'!$B$3
+ COUNTIFS('Official Medal Table'!$I:$I,'Each Gender Events'!$A12,'Official Medal Table'!$C:$C,'Each Gender Events'!AF$1,'Official Medal Table'!$E:$E,'Each Gender Events'!AF$2)*'Medal values'!$B$3
+ COUNTIFS('Official Medal Table'!$F:$F,'Each Gender Events'!$A12,'Official Medal Table'!$C:$C,'Each Gender Events'!AF$1,'Official Medal Table'!$E:$E,"Mixed")*'Medal values'!$B$1/2
+ COUNTIFS('Official Medal Table'!$G:$G,'Each Gender Events'!$A12,'Official Medal Table'!$C:$C,'Each Gender Events'!AF$1,'Official Medal Table'!$E:$E,"Mixed")*'Medal values'!$B$2/2
+ COUNTIFS('Official Medal Table'!$H:$H,'Each Gender Events'!$A12,'Official Medal Table'!$C:$C,'Each Gender Events'!AF$1,'Official Medal Table'!$E:$E,"Mixed")*'Medal values'!$B$3/2
+ COUNTIFS('Official Medal Table'!$I:$I,'Each Gender Events'!$A12,'Official Medal Table'!$C:$C,'Each Gender Events'!AF$1,'Official Medal Table'!$E:$E,"Mixed")*'Medal values'!$B$3/2</f>
        <v>0</v>
      </c>
      <c r="AG12">
        <f>COUNTIFS('Official Medal Table'!$F:$F,'Each Gender Events'!$A12,'Official Medal Table'!$C:$C,'Each Gender Events'!AG$1,'Official Medal Table'!$E:$E,'Each Gender Events'!AG$2)*'Medal values'!$B$1
+ COUNTIFS('Official Medal Table'!$G:$G,'Each Gender Events'!$A12,'Official Medal Table'!$C:$C,'Each Gender Events'!AG$1,'Official Medal Table'!$E:$E,'Each Gender Events'!AG$2)*'Medal values'!$B$2
+ COUNTIFS('Official Medal Table'!$H:$H,'Each Gender Events'!$A12,'Official Medal Table'!$C:$C,'Each Gender Events'!AG$1,'Official Medal Table'!$E:$E,'Each Gender Events'!AG$2)*'Medal values'!$B$3
+ COUNTIFS('Official Medal Table'!$I:$I,'Each Gender Events'!$A12,'Official Medal Table'!$C:$C,'Each Gender Events'!AG$1,'Official Medal Table'!$E:$E,'Each Gender Events'!AG$2)*'Medal values'!$B$3
+ COUNTIFS('Official Medal Table'!$F:$F,'Each Gender Events'!$A12,'Official Medal Table'!$C:$C,'Each Gender Events'!AG$1,'Official Medal Table'!$E:$E,"Mixed")*'Medal values'!$B$1/2
+ COUNTIFS('Official Medal Table'!$G:$G,'Each Gender Events'!$A12,'Official Medal Table'!$C:$C,'Each Gender Events'!AG$1,'Official Medal Table'!$E:$E,"Mixed")*'Medal values'!$B$2/2
+ COUNTIFS('Official Medal Table'!$H:$H,'Each Gender Events'!$A12,'Official Medal Table'!$C:$C,'Each Gender Events'!AG$1,'Official Medal Table'!$E:$E,"Mixed")*'Medal values'!$B$3/2
+ COUNTIFS('Official Medal Table'!$I:$I,'Each Gender Events'!$A12,'Official Medal Table'!$C:$C,'Each Gender Events'!AG$1,'Official Medal Table'!$E:$E,"Mixed")*'Medal values'!$B$3/2</f>
        <v>0</v>
      </c>
      <c r="AH12">
        <f>COUNTIFS('Official Medal Table'!$F:$F,'Each Gender Events'!$A12,'Official Medal Table'!$C:$C,'Each Gender Events'!AH$1,'Official Medal Table'!$E:$E,'Each Gender Events'!AH$2)*'Medal values'!$B$1
+ COUNTIFS('Official Medal Table'!$G:$G,'Each Gender Events'!$A12,'Official Medal Table'!$C:$C,'Each Gender Events'!AH$1,'Official Medal Table'!$E:$E,'Each Gender Events'!AH$2)*'Medal values'!$B$2
+ COUNTIFS('Official Medal Table'!$H:$H,'Each Gender Events'!$A12,'Official Medal Table'!$C:$C,'Each Gender Events'!AH$1,'Official Medal Table'!$E:$E,'Each Gender Events'!AH$2)*'Medal values'!$B$3
+ COUNTIFS('Official Medal Table'!$I:$I,'Each Gender Events'!$A12,'Official Medal Table'!$C:$C,'Each Gender Events'!AH$1,'Official Medal Table'!$E:$E,'Each Gender Events'!AH$2)*'Medal values'!$B$3
+ COUNTIFS('Official Medal Table'!$F:$F,'Each Gender Events'!$A12,'Official Medal Table'!$C:$C,'Each Gender Events'!AH$1,'Official Medal Table'!$E:$E,"Mixed")*'Medal values'!$B$1/2
+ COUNTIFS('Official Medal Table'!$G:$G,'Each Gender Events'!$A12,'Official Medal Table'!$C:$C,'Each Gender Events'!AH$1,'Official Medal Table'!$E:$E,"Mixed")*'Medal values'!$B$2/2
+ COUNTIFS('Official Medal Table'!$H:$H,'Each Gender Events'!$A12,'Official Medal Table'!$C:$C,'Each Gender Events'!AH$1,'Official Medal Table'!$E:$E,"Mixed")*'Medal values'!$B$3/2
+ COUNTIFS('Official Medal Table'!$I:$I,'Each Gender Events'!$A12,'Official Medal Table'!$C:$C,'Each Gender Events'!AH$1,'Official Medal Table'!$E:$E,"Mixed")*'Medal values'!$B$3/2</f>
        <v>0</v>
      </c>
      <c r="AI12">
        <f>COUNTIFS('Official Medal Table'!$F:$F,'Each Gender Events'!$A12,'Official Medal Table'!$C:$C,'Each Gender Events'!AI$1,'Official Medal Table'!$E:$E,'Each Gender Events'!AI$2)*'Medal values'!$B$1
+ COUNTIFS('Official Medal Table'!$G:$G,'Each Gender Events'!$A12,'Official Medal Table'!$C:$C,'Each Gender Events'!AI$1,'Official Medal Table'!$E:$E,'Each Gender Events'!AI$2)*'Medal values'!$B$2
+ COUNTIFS('Official Medal Table'!$H:$H,'Each Gender Events'!$A12,'Official Medal Table'!$C:$C,'Each Gender Events'!AI$1,'Official Medal Table'!$E:$E,'Each Gender Events'!AI$2)*'Medal values'!$B$3
+ COUNTIFS('Official Medal Table'!$I:$I,'Each Gender Events'!$A12,'Official Medal Table'!$C:$C,'Each Gender Events'!AI$1,'Official Medal Table'!$E:$E,'Each Gender Events'!AI$2)*'Medal values'!$B$3
+ COUNTIFS('Official Medal Table'!$F:$F,'Each Gender Events'!$A12,'Official Medal Table'!$C:$C,'Each Gender Events'!AI$1,'Official Medal Table'!$E:$E,"Mixed")*'Medal values'!$B$1/2
+ COUNTIFS('Official Medal Table'!$G:$G,'Each Gender Events'!$A12,'Official Medal Table'!$C:$C,'Each Gender Events'!AI$1,'Official Medal Table'!$E:$E,"Mixed")*'Medal values'!$B$2/2
+ COUNTIFS('Official Medal Table'!$H:$H,'Each Gender Events'!$A12,'Official Medal Table'!$C:$C,'Each Gender Events'!AI$1,'Official Medal Table'!$E:$E,"Mixed")*'Medal values'!$B$3/2
+ COUNTIFS('Official Medal Table'!$I:$I,'Each Gender Events'!$A12,'Official Medal Table'!$C:$C,'Each Gender Events'!AI$1,'Official Medal Table'!$E:$E,"Mixed")*'Medal values'!$B$3/2</f>
        <v>0</v>
      </c>
      <c r="AJ12">
        <f>COUNTIFS('Official Medal Table'!$F:$F,'Each Gender Events'!$A12,'Official Medal Table'!$C:$C,'Each Gender Events'!AJ$1,'Official Medal Table'!$E:$E,'Each Gender Events'!AJ$2)*'Medal values'!$B$1
+ COUNTIFS('Official Medal Table'!$G:$G,'Each Gender Events'!$A12,'Official Medal Table'!$C:$C,'Each Gender Events'!AJ$1,'Official Medal Table'!$E:$E,'Each Gender Events'!AJ$2)*'Medal values'!$B$2
+ COUNTIFS('Official Medal Table'!$H:$H,'Each Gender Events'!$A12,'Official Medal Table'!$C:$C,'Each Gender Events'!AJ$1,'Official Medal Table'!$E:$E,'Each Gender Events'!AJ$2)*'Medal values'!$B$3
+ COUNTIFS('Official Medal Table'!$I:$I,'Each Gender Events'!$A12,'Official Medal Table'!$C:$C,'Each Gender Events'!AJ$1,'Official Medal Table'!$E:$E,'Each Gender Events'!AJ$2)*'Medal values'!$B$3
+ COUNTIFS('Official Medal Table'!$F:$F,'Each Gender Events'!$A12,'Official Medal Table'!$C:$C,'Each Gender Events'!AJ$1,'Official Medal Table'!$E:$E,"Mixed")*'Medal values'!$B$1/2
+ COUNTIFS('Official Medal Table'!$G:$G,'Each Gender Events'!$A12,'Official Medal Table'!$C:$C,'Each Gender Events'!AJ$1,'Official Medal Table'!$E:$E,"Mixed")*'Medal values'!$B$2/2
+ COUNTIFS('Official Medal Table'!$H:$H,'Each Gender Events'!$A12,'Official Medal Table'!$C:$C,'Each Gender Events'!AJ$1,'Official Medal Table'!$E:$E,"Mixed")*'Medal values'!$B$3/2
+ COUNTIFS('Official Medal Table'!$I:$I,'Each Gender Events'!$A12,'Official Medal Table'!$C:$C,'Each Gender Events'!AJ$1,'Official Medal Table'!$E:$E,"Mixed")*'Medal values'!$B$3/2</f>
        <v>0</v>
      </c>
      <c r="AK12">
        <f>COUNTIFS('Official Medal Table'!$F:$F,'Each Gender Events'!$A12,'Official Medal Table'!$C:$C,'Each Gender Events'!AK$1,'Official Medal Table'!$E:$E,'Each Gender Events'!AK$2)*'Medal values'!$B$1
+ COUNTIFS('Official Medal Table'!$G:$G,'Each Gender Events'!$A12,'Official Medal Table'!$C:$C,'Each Gender Events'!AK$1,'Official Medal Table'!$E:$E,'Each Gender Events'!AK$2)*'Medal values'!$B$2
+ COUNTIFS('Official Medal Table'!$H:$H,'Each Gender Events'!$A12,'Official Medal Table'!$C:$C,'Each Gender Events'!AK$1,'Official Medal Table'!$E:$E,'Each Gender Events'!AK$2)*'Medal values'!$B$3
+ COUNTIFS('Official Medal Table'!$I:$I,'Each Gender Events'!$A12,'Official Medal Table'!$C:$C,'Each Gender Events'!AK$1,'Official Medal Table'!$E:$E,'Each Gender Events'!AK$2)*'Medal values'!$B$3
+ COUNTIFS('Official Medal Table'!$F:$F,'Each Gender Events'!$A12,'Official Medal Table'!$C:$C,'Each Gender Events'!AK$1,'Official Medal Table'!$E:$E,"Mixed")*'Medal values'!$B$1/2
+ COUNTIFS('Official Medal Table'!$G:$G,'Each Gender Events'!$A12,'Official Medal Table'!$C:$C,'Each Gender Events'!AK$1,'Official Medal Table'!$E:$E,"Mixed")*'Medal values'!$B$2/2
+ COUNTIFS('Official Medal Table'!$H:$H,'Each Gender Events'!$A12,'Official Medal Table'!$C:$C,'Each Gender Events'!AK$1,'Official Medal Table'!$E:$E,"Mixed")*'Medal values'!$B$3/2
+ COUNTIFS('Official Medal Table'!$I:$I,'Each Gender Events'!$A12,'Official Medal Table'!$C:$C,'Each Gender Events'!AK$1,'Official Medal Table'!$E:$E,"Mixed")*'Medal values'!$B$3/2</f>
        <v>0</v>
      </c>
      <c r="AL12">
        <f>COUNTIFS('Official Medal Table'!$F:$F,'Each Gender Events'!$A12,'Official Medal Table'!$C:$C,'Each Gender Events'!AL$1,'Official Medal Table'!$E:$E,'Each Gender Events'!AL$2)*'Medal values'!$B$1
+ COUNTIFS('Official Medal Table'!$G:$G,'Each Gender Events'!$A12,'Official Medal Table'!$C:$C,'Each Gender Events'!AL$1,'Official Medal Table'!$E:$E,'Each Gender Events'!AL$2)*'Medal values'!$B$2
+ COUNTIFS('Official Medal Table'!$H:$H,'Each Gender Events'!$A12,'Official Medal Table'!$C:$C,'Each Gender Events'!AL$1,'Official Medal Table'!$E:$E,'Each Gender Events'!AL$2)*'Medal values'!$B$3
+ COUNTIFS('Official Medal Table'!$I:$I,'Each Gender Events'!$A12,'Official Medal Table'!$C:$C,'Each Gender Events'!AL$1,'Official Medal Table'!$E:$E,'Each Gender Events'!AL$2)*'Medal values'!$B$3
+ COUNTIFS('Official Medal Table'!$F:$F,'Each Gender Events'!$A12,'Official Medal Table'!$C:$C,'Each Gender Events'!AL$1,'Official Medal Table'!$E:$E,"Mixed")*'Medal values'!$B$1/2
+ COUNTIFS('Official Medal Table'!$G:$G,'Each Gender Events'!$A12,'Official Medal Table'!$C:$C,'Each Gender Events'!AL$1,'Official Medal Table'!$E:$E,"Mixed")*'Medal values'!$B$2/2
+ COUNTIFS('Official Medal Table'!$H:$H,'Each Gender Events'!$A12,'Official Medal Table'!$C:$C,'Each Gender Events'!AL$1,'Official Medal Table'!$E:$E,"Mixed")*'Medal values'!$B$3/2
+ COUNTIFS('Official Medal Table'!$I:$I,'Each Gender Events'!$A12,'Official Medal Table'!$C:$C,'Each Gender Events'!AL$1,'Official Medal Table'!$E:$E,"Mixed")*'Medal values'!$B$3/2</f>
        <v>0</v>
      </c>
      <c r="AM12">
        <f>COUNTIFS('Official Medal Table'!$F:$F,'Each Gender Events'!$A12,'Official Medal Table'!$C:$C,'Each Gender Events'!AM$1,'Official Medal Table'!$E:$E,'Each Gender Events'!AM$2)*'Medal values'!$B$1
+ COUNTIFS('Official Medal Table'!$G:$G,'Each Gender Events'!$A12,'Official Medal Table'!$C:$C,'Each Gender Events'!AM$1,'Official Medal Table'!$E:$E,'Each Gender Events'!AM$2)*'Medal values'!$B$2
+ COUNTIFS('Official Medal Table'!$H:$H,'Each Gender Events'!$A12,'Official Medal Table'!$C:$C,'Each Gender Events'!AM$1,'Official Medal Table'!$E:$E,'Each Gender Events'!AM$2)*'Medal values'!$B$3
+ COUNTIFS('Official Medal Table'!$I:$I,'Each Gender Events'!$A12,'Official Medal Table'!$C:$C,'Each Gender Events'!AM$1,'Official Medal Table'!$E:$E,'Each Gender Events'!AM$2)*'Medal values'!$B$3
+ COUNTIFS('Official Medal Table'!$F:$F,'Each Gender Events'!$A12,'Official Medal Table'!$C:$C,'Each Gender Events'!AM$1,'Official Medal Table'!$E:$E,"Mixed")*'Medal values'!$B$1/2
+ COUNTIFS('Official Medal Table'!$G:$G,'Each Gender Events'!$A12,'Official Medal Table'!$C:$C,'Each Gender Events'!AM$1,'Official Medal Table'!$E:$E,"Mixed")*'Medal values'!$B$2/2
+ COUNTIFS('Official Medal Table'!$H:$H,'Each Gender Events'!$A12,'Official Medal Table'!$C:$C,'Each Gender Events'!AM$1,'Official Medal Table'!$E:$E,"Mixed")*'Medal values'!$B$3/2
+ COUNTIFS('Official Medal Table'!$I:$I,'Each Gender Events'!$A12,'Official Medal Table'!$C:$C,'Each Gender Events'!AM$1,'Official Medal Table'!$E:$E,"Mixed")*'Medal values'!$B$3/2</f>
        <v>0</v>
      </c>
      <c r="AN12">
        <f>COUNTIFS('Official Medal Table'!$F:$F,'Each Gender Events'!$A12,'Official Medal Table'!$C:$C,'Each Gender Events'!AN$1,'Official Medal Table'!$E:$E,'Each Gender Events'!AN$2)*'Medal values'!$B$1
+ COUNTIFS('Official Medal Table'!$G:$G,'Each Gender Events'!$A12,'Official Medal Table'!$C:$C,'Each Gender Events'!AN$1,'Official Medal Table'!$E:$E,'Each Gender Events'!AN$2)*'Medal values'!$B$2
+ COUNTIFS('Official Medal Table'!$H:$H,'Each Gender Events'!$A12,'Official Medal Table'!$C:$C,'Each Gender Events'!AN$1,'Official Medal Table'!$E:$E,'Each Gender Events'!AN$2)*'Medal values'!$B$3
+ COUNTIFS('Official Medal Table'!$I:$I,'Each Gender Events'!$A12,'Official Medal Table'!$C:$C,'Each Gender Events'!AN$1,'Official Medal Table'!$E:$E,'Each Gender Events'!AN$2)*'Medal values'!$B$3
+ COUNTIFS('Official Medal Table'!$F:$F,'Each Gender Events'!$A12,'Official Medal Table'!$C:$C,'Each Gender Events'!AN$1,'Official Medal Table'!$E:$E,"Mixed")*'Medal values'!$B$1/2
+ COUNTIFS('Official Medal Table'!$G:$G,'Each Gender Events'!$A12,'Official Medal Table'!$C:$C,'Each Gender Events'!AN$1,'Official Medal Table'!$E:$E,"Mixed")*'Medal values'!$B$2/2
+ COUNTIFS('Official Medal Table'!$H:$H,'Each Gender Events'!$A12,'Official Medal Table'!$C:$C,'Each Gender Events'!AN$1,'Official Medal Table'!$E:$E,"Mixed")*'Medal values'!$B$3/2
+ COUNTIFS('Official Medal Table'!$I:$I,'Each Gender Events'!$A12,'Official Medal Table'!$C:$C,'Each Gender Events'!AN$1,'Official Medal Table'!$E:$E,"Mixed")*'Medal values'!$B$3/2</f>
        <v>0</v>
      </c>
      <c r="AO12">
        <f>COUNTIFS('Official Medal Table'!$F:$F,'Each Gender Events'!$A12,'Official Medal Table'!$C:$C,'Each Gender Events'!AO$1,'Official Medal Table'!$E:$E,'Each Gender Events'!AO$2)*'Medal values'!$B$1
+ COUNTIFS('Official Medal Table'!$G:$G,'Each Gender Events'!$A12,'Official Medal Table'!$C:$C,'Each Gender Events'!AO$1,'Official Medal Table'!$E:$E,'Each Gender Events'!AO$2)*'Medal values'!$B$2
+ COUNTIFS('Official Medal Table'!$H:$H,'Each Gender Events'!$A12,'Official Medal Table'!$C:$C,'Each Gender Events'!AO$1,'Official Medal Table'!$E:$E,'Each Gender Events'!AO$2)*'Medal values'!$B$3
+ COUNTIFS('Official Medal Table'!$I:$I,'Each Gender Events'!$A12,'Official Medal Table'!$C:$C,'Each Gender Events'!AO$1,'Official Medal Table'!$E:$E,'Each Gender Events'!AO$2)*'Medal values'!$B$3
+ COUNTIFS('Official Medal Table'!$F:$F,'Each Gender Events'!$A12,'Official Medal Table'!$C:$C,'Each Gender Events'!AO$1,'Official Medal Table'!$E:$E,"Mixed")*'Medal values'!$B$1/2
+ COUNTIFS('Official Medal Table'!$G:$G,'Each Gender Events'!$A12,'Official Medal Table'!$C:$C,'Each Gender Events'!AO$1,'Official Medal Table'!$E:$E,"Mixed")*'Medal values'!$B$2/2
+ COUNTIFS('Official Medal Table'!$H:$H,'Each Gender Events'!$A12,'Official Medal Table'!$C:$C,'Each Gender Events'!AO$1,'Official Medal Table'!$E:$E,"Mixed")*'Medal values'!$B$3/2
+ COUNTIFS('Official Medal Table'!$I:$I,'Each Gender Events'!$A12,'Official Medal Table'!$C:$C,'Each Gender Events'!AO$1,'Official Medal Table'!$E:$E,"Mixed")*'Medal values'!$B$3/2</f>
        <v>0</v>
      </c>
      <c r="AP12">
        <f>COUNTIFS('Official Medal Table'!$F:$F,'Each Gender Events'!$A12,'Official Medal Table'!$C:$C,'Each Gender Events'!AP$1,'Official Medal Table'!$E:$E,'Each Gender Events'!AP$2)*'Medal values'!$B$1
+ COUNTIFS('Official Medal Table'!$G:$G,'Each Gender Events'!$A12,'Official Medal Table'!$C:$C,'Each Gender Events'!AP$1,'Official Medal Table'!$E:$E,'Each Gender Events'!AP$2)*'Medal values'!$B$2
+ COUNTIFS('Official Medal Table'!$H:$H,'Each Gender Events'!$A12,'Official Medal Table'!$C:$C,'Each Gender Events'!AP$1,'Official Medal Table'!$E:$E,'Each Gender Events'!AP$2)*'Medal values'!$B$3
+ COUNTIFS('Official Medal Table'!$I:$I,'Each Gender Events'!$A12,'Official Medal Table'!$C:$C,'Each Gender Events'!AP$1,'Official Medal Table'!$E:$E,'Each Gender Events'!AP$2)*'Medal values'!$B$3
+ COUNTIFS('Official Medal Table'!$F:$F,'Each Gender Events'!$A12,'Official Medal Table'!$C:$C,'Each Gender Events'!AP$1,'Official Medal Table'!$E:$E,"Mixed")*'Medal values'!$B$1/2
+ COUNTIFS('Official Medal Table'!$G:$G,'Each Gender Events'!$A12,'Official Medal Table'!$C:$C,'Each Gender Events'!AP$1,'Official Medal Table'!$E:$E,"Mixed")*'Medal values'!$B$2/2
+ COUNTIFS('Official Medal Table'!$H:$H,'Each Gender Events'!$A12,'Official Medal Table'!$C:$C,'Each Gender Events'!AP$1,'Official Medal Table'!$E:$E,"Mixed")*'Medal values'!$B$3/2
+ COUNTIFS('Official Medal Table'!$I:$I,'Each Gender Events'!$A12,'Official Medal Table'!$C:$C,'Each Gender Events'!AP$1,'Official Medal Table'!$E:$E,"Mixed")*'Medal values'!$B$3/2</f>
        <v>0</v>
      </c>
      <c r="AQ12">
        <f>COUNTIFS('Official Medal Table'!$F:$F,'Each Gender Events'!$A12,'Official Medal Table'!$C:$C,'Each Gender Events'!AQ$1,'Official Medal Table'!$E:$E,'Each Gender Events'!AQ$2)*'Medal values'!$B$1
+ COUNTIFS('Official Medal Table'!$G:$G,'Each Gender Events'!$A12,'Official Medal Table'!$C:$C,'Each Gender Events'!AQ$1,'Official Medal Table'!$E:$E,'Each Gender Events'!AQ$2)*'Medal values'!$B$2
+ COUNTIFS('Official Medal Table'!$H:$H,'Each Gender Events'!$A12,'Official Medal Table'!$C:$C,'Each Gender Events'!AQ$1,'Official Medal Table'!$E:$E,'Each Gender Events'!AQ$2)*'Medal values'!$B$3
+ COUNTIFS('Official Medal Table'!$I:$I,'Each Gender Events'!$A12,'Official Medal Table'!$C:$C,'Each Gender Events'!AQ$1,'Official Medal Table'!$E:$E,'Each Gender Events'!AQ$2)*'Medal values'!$B$3
+ COUNTIFS('Official Medal Table'!$F:$F,'Each Gender Events'!$A12,'Official Medal Table'!$C:$C,'Each Gender Events'!AQ$1,'Official Medal Table'!$E:$E,"Mixed")*'Medal values'!$B$1/2
+ COUNTIFS('Official Medal Table'!$G:$G,'Each Gender Events'!$A12,'Official Medal Table'!$C:$C,'Each Gender Events'!AQ$1,'Official Medal Table'!$E:$E,"Mixed")*'Medal values'!$B$2/2
+ COUNTIFS('Official Medal Table'!$H:$H,'Each Gender Events'!$A12,'Official Medal Table'!$C:$C,'Each Gender Events'!AQ$1,'Official Medal Table'!$E:$E,"Mixed")*'Medal values'!$B$3/2
+ COUNTIFS('Official Medal Table'!$I:$I,'Each Gender Events'!$A12,'Official Medal Table'!$C:$C,'Each Gender Events'!AQ$1,'Official Medal Table'!$E:$E,"Mixed")*'Medal values'!$B$3/2</f>
        <v>0</v>
      </c>
      <c r="AR12">
        <f>COUNTIFS('Official Medal Table'!$F:$F,'Each Gender Events'!$A12,'Official Medal Table'!$C:$C,'Each Gender Events'!AR$1,'Official Medal Table'!$E:$E,'Each Gender Events'!AR$2)*'Medal values'!$B$1
+ COUNTIFS('Official Medal Table'!$G:$G,'Each Gender Events'!$A12,'Official Medal Table'!$C:$C,'Each Gender Events'!AR$1,'Official Medal Table'!$E:$E,'Each Gender Events'!AR$2)*'Medal values'!$B$2
+ COUNTIFS('Official Medal Table'!$H:$H,'Each Gender Events'!$A12,'Official Medal Table'!$C:$C,'Each Gender Events'!AR$1,'Official Medal Table'!$E:$E,'Each Gender Events'!AR$2)*'Medal values'!$B$3
+ COUNTIFS('Official Medal Table'!$I:$I,'Each Gender Events'!$A12,'Official Medal Table'!$C:$C,'Each Gender Events'!AR$1,'Official Medal Table'!$E:$E,'Each Gender Events'!AR$2)*'Medal values'!$B$3
+ COUNTIFS('Official Medal Table'!$F:$F,'Each Gender Events'!$A12,'Official Medal Table'!$C:$C,'Each Gender Events'!AR$1,'Official Medal Table'!$E:$E,"Mixed")*'Medal values'!$B$1/2
+ COUNTIFS('Official Medal Table'!$G:$G,'Each Gender Events'!$A12,'Official Medal Table'!$C:$C,'Each Gender Events'!AR$1,'Official Medal Table'!$E:$E,"Mixed")*'Medal values'!$B$2/2
+ COUNTIFS('Official Medal Table'!$H:$H,'Each Gender Events'!$A12,'Official Medal Table'!$C:$C,'Each Gender Events'!AR$1,'Official Medal Table'!$E:$E,"Mixed")*'Medal values'!$B$3/2
+ COUNTIFS('Official Medal Table'!$I:$I,'Each Gender Events'!$A12,'Official Medal Table'!$C:$C,'Each Gender Events'!AR$1,'Official Medal Table'!$E:$E,"Mixed")*'Medal values'!$B$3/2</f>
        <v>0</v>
      </c>
      <c r="AS12">
        <f>COUNTIFS('Official Medal Table'!$F:$F,'Each Gender Events'!$A12,'Official Medal Table'!$C:$C,'Each Gender Events'!AS$1,'Official Medal Table'!$E:$E,'Each Gender Events'!AS$2)*'Medal values'!$B$1
+ COUNTIFS('Official Medal Table'!$G:$G,'Each Gender Events'!$A12,'Official Medal Table'!$C:$C,'Each Gender Events'!AS$1,'Official Medal Table'!$E:$E,'Each Gender Events'!AS$2)*'Medal values'!$B$2
+ COUNTIFS('Official Medal Table'!$H:$H,'Each Gender Events'!$A12,'Official Medal Table'!$C:$C,'Each Gender Events'!AS$1,'Official Medal Table'!$E:$E,'Each Gender Events'!AS$2)*'Medal values'!$B$3
+ COUNTIFS('Official Medal Table'!$I:$I,'Each Gender Events'!$A12,'Official Medal Table'!$C:$C,'Each Gender Events'!AS$1,'Official Medal Table'!$E:$E,'Each Gender Events'!AS$2)*'Medal values'!$B$3
+ COUNTIFS('Official Medal Table'!$F:$F,'Each Gender Events'!$A12,'Official Medal Table'!$C:$C,'Each Gender Events'!AS$1,'Official Medal Table'!$E:$E,"Mixed")*'Medal values'!$B$1/2
+ COUNTIFS('Official Medal Table'!$G:$G,'Each Gender Events'!$A12,'Official Medal Table'!$C:$C,'Each Gender Events'!AS$1,'Official Medal Table'!$E:$E,"Mixed")*'Medal values'!$B$2/2
+ COUNTIFS('Official Medal Table'!$H:$H,'Each Gender Events'!$A12,'Official Medal Table'!$C:$C,'Each Gender Events'!AS$1,'Official Medal Table'!$E:$E,"Mixed")*'Medal values'!$B$3/2
+ COUNTIFS('Official Medal Table'!$I:$I,'Each Gender Events'!$A12,'Official Medal Table'!$C:$C,'Each Gender Events'!AS$1,'Official Medal Table'!$E:$E,"Mixed")*'Medal values'!$B$3/2</f>
        <v>0</v>
      </c>
      <c r="AT12">
        <f>COUNTIFS('Official Medal Table'!$F:$F,'Each Gender Events'!$A12,'Official Medal Table'!$C:$C,'Each Gender Events'!AT$1,'Official Medal Table'!$E:$E,'Each Gender Events'!AT$2)*'Medal values'!$B$1
+ COUNTIFS('Official Medal Table'!$G:$G,'Each Gender Events'!$A12,'Official Medal Table'!$C:$C,'Each Gender Events'!AT$1,'Official Medal Table'!$E:$E,'Each Gender Events'!AT$2)*'Medal values'!$B$2
+ COUNTIFS('Official Medal Table'!$H:$H,'Each Gender Events'!$A12,'Official Medal Table'!$C:$C,'Each Gender Events'!AT$1,'Official Medal Table'!$E:$E,'Each Gender Events'!AT$2)*'Medal values'!$B$3
+ COUNTIFS('Official Medal Table'!$I:$I,'Each Gender Events'!$A12,'Official Medal Table'!$C:$C,'Each Gender Events'!AT$1,'Official Medal Table'!$E:$E,'Each Gender Events'!AT$2)*'Medal values'!$B$3
+ COUNTIFS('Official Medal Table'!$F:$F,'Each Gender Events'!$A12,'Official Medal Table'!$C:$C,'Each Gender Events'!AT$1,'Official Medal Table'!$E:$E,"Mixed")*'Medal values'!$B$1/2
+ COUNTIFS('Official Medal Table'!$G:$G,'Each Gender Events'!$A12,'Official Medal Table'!$C:$C,'Each Gender Events'!AT$1,'Official Medal Table'!$E:$E,"Mixed")*'Medal values'!$B$2/2
+ COUNTIFS('Official Medal Table'!$H:$H,'Each Gender Events'!$A12,'Official Medal Table'!$C:$C,'Each Gender Events'!AT$1,'Official Medal Table'!$E:$E,"Mixed")*'Medal values'!$B$3/2
+ COUNTIFS('Official Medal Table'!$I:$I,'Each Gender Events'!$A12,'Official Medal Table'!$C:$C,'Each Gender Events'!AT$1,'Official Medal Table'!$E:$E,"Mixed")*'Medal values'!$B$3/2</f>
        <v>0</v>
      </c>
      <c r="AU12">
        <f>COUNTIFS('Official Medal Table'!$F:$F,'Each Gender Events'!$A12,'Official Medal Table'!$C:$C,'Each Gender Events'!AU$1,'Official Medal Table'!$E:$E,'Each Gender Events'!AU$2)*'Medal values'!$B$1
+ COUNTIFS('Official Medal Table'!$G:$G,'Each Gender Events'!$A12,'Official Medal Table'!$C:$C,'Each Gender Events'!AU$1,'Official Medal Table'!$E:$E,'Each Gender Events'!AU$2)*'Medal values'!$B$2
+ COUNTIFS('Official Medal Table'!$H:$H,'Each Gender Events'!$A12,'Official Medal Table'!$C:$C,'Each Gender Events'!AU$1,'Official Medal Table'!$E:$E,'Each Gender Events'!AU$2)*'Medal values'!$B$3
+ COUNTIFS('Official Medal Table'!$I:$I,'Each Gender Events'!$A12,'Official Medal Table'!$C:$C,'Each Gender Events'!AU$1,'Official Medal Table'!$E:$E,'Each Gender Events'!AU$2)*'Medal values'!$B$3
+ COUNTIFS('Official Medal Table'!$F:$F,'Each Gender Events'!$A12,'Official Medal Table'!$C:$C,'Each Gender Events'!AU$1,'Official Medal Table'!$E:$E,"Mixed")*'Medal values'!$B$1/2
+ COUNTIFS('Official Medal Table'!$G:$G,'Each Gender Events'!$A12,'Official Medal Table'!$C:$C,'Each Gender Events'!AU$1,'Official Medal Table'!$E:$E,"Mixed")*'Medal values'!$B$2/2
+ COUNTIFS('Official Medal Table'!$H:$H,'Each Gender Events'!$A12,'Official Medal Table'!$C:$C,'Each Gender Events'!AU$1,'Official Medal Table'!$E:$E,"Mixed")*'Medal values'!$B$3/2
+ COUNTIFS('Official Medal Table'!$I:$I,'Each Gender Events'!$A12,'Official Medal Table'!$C:$C,'Each Gender Events'!AU$1,'Official Medal Table'!$E:$E,"Mixed")*'Medal values'!$B$3/2</f>
        <v>0</v>
      </c>
      <c r="AV12">
        <f>COUNTIFS('Official Medal Table'!$F:$F,'Each Gender Events'!$A12,'Official Medal Table'!$C:$C,'Each Gender Events'!AV$1,'Official Medal Table'!$E:$E,'Each Gender Events'!AV$2)*'Medal values'!$B$1
+ COUNTIFS('Official Medal Table'!$G:$G,'Each Gender Events'!$A12,'Official Medal Table'!$C:$C,'Each Gender Events'!AV$1,'Official Medal Table'!$E:$E,'Each Gender Events'!AV$2)*'Medal values'!$B$2
+ COUNTIFS('Official Medal Table'!$H:$H,'Each Gender Events'!$A12,'Official Medal Table'!$C:$C,'Each Gender Events'!AV$1,'Official Medal Table'!$E:$E,'Each Gender Events'!AV$2)*'Medal values'!$B$3
+ COUNTIFS('Official Medal Table'!$I:$I,'Each Gender Events'!$A12,'Official Medal Table'!$C:$C,'Each Gender Events'!AV$1,'Official Medal Table'!$E:$E,'Each Gender Events'!AV$2)*'Medal values'!$B$3
+ COUNTIFS('Official Medal Table'!$F:$F,'Each Gender Events'!$A12,'Official Medal Table'!$C:$C,'Each Gender Events'!AV$1,'Official Medal Table'!$E:$E,"Mixed")*'Medal values'!$B$1/2
+ COUNTIFS('Official Medal Table'!$G:$G,'Each Gender Events'!$A12,'Official Medal Table'!$C:$C,'Each Gender Events'!AV$1,'Official Medal Table'!$E:$E,"Mixed")*'Medal values'!$B$2/2
+ COUNTIFS('Official Medal Table'!$H:$H,'Each Gender Events'!$A12,'Official Medal Table'!$C:$C,'Each Gender Events'!AV$1,'Official Medal Table'!$E:$E,"Mixed")*'Medal values'!$B$3/2
+ COUNTIFS('Official Medal Table'!$I:$I,'Each Gender Events'!$A12,'Official Medal Table'!$C:$C,'Each Gender Events'!AV$1,'Official Medal Table'!$E:$E,"Mixed")*'Medal values'!$B$3/2</f>
        <v>0</v>
      </c>
      <c r="AW12">
        <f>COUNTIFS('Official Medal Table'!$F:$F,'Each Gender Events'!$A12,'Official Medal Table'!$C:$C,'Each Gender Events'!AW$1,'Official Medal Table'!$E:$E,'Each Gender Events'!AW$2)*'Medal values'!$B$1
+ COUNTIFS('Official Medal Table'!$G:$G,'Each Gender Events'!$A12,'Official Medal Table'!$C:$C,'Each Gender Events'!AW$1,'Official Medal Table'!$E:$E,'Each Gender Events'!AW$2)*'Medal values'!$B$2
+ COUNTIFS('Official Medal Table'!$H:$H,'Each Gender Events'!$A12,'Official Medal Table'!$C:$C,'Each Gender Events'!AW$1,'Official Medal Table'!$E:$E,'Each Gender Events'!AW$2)*'Medal values'!$B$3
+ COUNTIFS('Official Medal Table'!$I:$I,'Each Gender Events'!$A12,'Official Medal Table'!$C:$C,'Each Gender Events'!AW$1,'Official Medal Table'!$E:$E,'Each Gender Events'!AW$2)*'Medal values'!$B$3
+ COUNTIFS('Official Medal Table'!$F:$F,'Each Gender Events'!$A12,'Official Medal Table'!$C:$C,'Each Gender Events'!AW$1,'Official Medal Table'!$E:$E,"Mixed")*'Medal values'!$B$1/2
+ COUNTIFS('Official Medal Table'!$G:$G,'Each Gender Events'!$A12,'Official Medal Table'!$C:$C,'Each Gender Events'!AW$1,'Official Medal Table'!$E:$E,"Mixed")*'Medal values'!$B$2/2
+ COUNTIFS('Official Medal Table'!$H:$H,'Each Gender Events'!$A12,'Official Medal Table'!$C:$C,'Each Gender Events'!AW$1,'Official Medal Table'!$E:$E,"Mixed")*'Medal values'!$B$3/2
+ COUNTIFS('Official Medal Table'!$I:$I,'Each Gender Events'!$A12,'Official Medal Table'!$C:$C,'Each Gender Events'!AW$1,'Official Medal Table'!$E:$E,"Mixed")*'Medal values'!$B$3/2</f>
        <v>0</v>
      </c>
      <c r="AX12">
        <f>COUNTIFS('Official Medal Table'!$F:$F,'Each Gender Events'!$A12,'Official Medal Table'!$C:$C,'Each Gender Events'!AX$1,'Official Medal Table'!$E:$E,'Each Gender Events'!AX$2)*'Medal values'!$B$1
+ COUNTIFS('Official Medal Table'!$G:$G,'Each Gender Events'!$A12,'Official Medal Table'!$C:$C,'Each Gender Events'!AX$1,'Official Medal Table'!$E:$E,'Each Gender Events'!AX$2)*'Medal values'!$B$2
+ COUNTIFS('Official Medal Table'!$H:$H,'Each Gender Events'!$A12,'Official Medal Table'!$C:$C,'Each Gender Events'!AX$1,'Official Medal Table'!$E:$E,'Each Gender Events'!AX$2)*'Medal values'!$B$3
+ COUNTIFS('Official Medal Table'!$I:$I,'Each Gender Events'!$A12,'Official Medal Table'!$C:$C,'Each Gender Events'!AX$1,'Official Medal Table'!$E:$E,'Each Gender Events'!AX$2)*'Medal values'!$B$3
+ COUNTIFS('Official Medal Table'!$F:$F,'Each Gender Events'!$A12,'Official Medal Table'!$C:$C,'Each Gender Events'!AX$1,'Official Medal Table'!$E:$E,"Mixed")*'Medal values'!$B$1/2
+ COUNTIFS('Official Medal Table'!$G:$G,'Each Gender Events'!$A12,'Official Medal Table'!$C:$C,'Each Gender Events'!AX$1,'Official Medal Table'!$E:$E,"Mixed")*'Medal values'!$B$2/2
+ COUNTIFS('Official Medal Table'!$H:$H,'Each Gender Events'!$A12,'Official Medal Table'!$C:$C,'Each Gender Events'!AX$1,'Official Medal Table'!$E:$E,"Mixed")*'Medal values'!$B$3/2
+ COUNTIFS('Official Medal Table'!$I:$I,'Each Gender Events'!$A12,'Official Medal Table'!$C:$C,'Each Gender Events'!AX$1,'Official Medal Table'!$E:$E,"Mixed")*'Medal values'!$B$3/2</f>
        <v>0</v>
      </c>
      <c r="AY12">
        <f>COUNTIFS('Official Medal Table'!$F:$F,'Each Gender Events'!$A12,'Official Medal Table'!$C:$C,'Each Gender Events'!AY$1,'Official Medal Table'!$E:$E,'Each Gender Events'!AY$2)*'Medal values'!$B$1
+ COUNTIFS('Official Medal Table'!$G:$G,'Each Gender Events'!$A12,'Official Medal Table'!$C:$C,'Each Gender Events'!AY$1,'Official Medal Table'!$E:$E,'Each Gender Events'!AY$2)*'Medal values'!$B$2
+ COUNTIFS('Official Medal Table'!$H:$H,'Each Gender Events'!$A12,'Official Medal Table'!$C:$C,'Each Gender Events'!AY$1,'Official Medal Table'!$E:$E,'Each Gender Events'!AY$2)*'Medal values'!$B$3
+ COUNTIFS('Official Medal Table'!$I:$I,'Each Gender Events'!$A12,'Official Medal Table'!$C:$C,'Each Gender Events'!AY$1,'Official Medal Table'!$E:$E,'Each Gender Events'!AY$2)*'Medal values'!$B$3
+ COUNTIFS('Official Medal Table'!$F:$F,'Each Gender Events'!$A12,'Official Medal Table'!$C:$C,'Each Gender Events'!AY$1,'Official Medal Table'!$E:$E,"Mixed")*'Medal values'!$B$1/2
+ COUNTIFS('Official Medal Table'!$G:$G,'Each Gender Events'!$A12,'Official Medal Table'!$C:$C,'Each Gender Events'!AY$1,'Official Medal Table'!$E:$E,"Mixed")*'Medal values'!$B$2/2
+ COUNTIFS('Official Medal Table'!$H:$H,'Each Gender Events'!$A12,'Official Medal Table'!$C:$C,'Each Gender Events'!AY$1,'Official Medal Table'!$E:$E,"Mixed")*'Medal values'!$B$3/2
+ COUNTIFS('Official Medal Table'!$I:$I,'Each Gender Events'!$A12,'Official Medal Table'!$C:$C,'Each Gender Events'!AY$1,'Official Medal Table'!$E:$E,"Mixed")*'Medal values'!$B$3/2</f>
        <v>0</v>
      </c>
      <c r="AZ12">
        <f>COUNTIFS('Official Medal Table'!$F:$F,'Each Gender Events'!$A12,'Official Medal Table'!$C:$C,'Each Gender Events'!AZ$1,'Official Medal Table'!$E:$E,'Each Gender Events'!AZ$2)*'Medal values'!$B$1
+ COUNTIFS('Official Medal Table'!$G:$G,'Each Gender Events'!$A12,'Official Medal Table'!$C:$C,'Each Gender Events'!AZ$1,'Official Medal Table'!$E:$E,'Each Gender Events'!AZ$2)*'Medal values'!$B$2
+ COUNTIFS('Official Medal Table'!$H:$H,'Each Gender Events'!$A12,'Official Medal Table'!$C:$C,'Each Gender Events'!AZ$1,'Official Medal Table'!$E:$E,'Each Gender Events'!AZ$2)*'Medal values'!$B$3
+ COUNTIFS('Official Medal Table'!$I:$I,'Each Gender Events'!$A12,'Official Medal Table'!$C:$C,'Each Gender Events'!AZ$1,'Official Medal Table'!$E:$E,'Each Gender Events'!AZ$2)*'Medal values'!$B$3
+ COUNTIFS('Official Medal Table'!$F:$F,'Each Gender Events'!$A12,'Official Medal Table'!$C:$C,'Each Gender Events'!AZ$1,'Official Medal Table'!$E:$E,"Mixed")*'Medal values'!$B$1/2
+ COUNTIFS('Official Medal Table'!$G:$G,'Each Gender Events'!$A12,'Official Medal Table'!$C:$C,'Each Gender Events'!AZ$1,'Official Medal Table'!$E:$E,"Mixed")*'Medal values'!$B$2/2
+ COUNTIFS('Official Medal Table'!$H:$H,'Each Gender Events'!$A12,'Official Medal Table'!$C:$C,'Each Gender Events'!AZ$1,'Official Medal Table'!$E:$E,"Mixed")*'Medal values'!$B$3/2
+ COUNTIFS('Official Medal Table'!$I:$I,'Each Gender Events'!$A12,'Official Medal Table'!$C:$C,'Each Gender Events'!AZ$1,'Official Medal Table'!$E:$E,"Mixed")*'Medal values'!$B$3/2</f>
        <v>0</v>
      </c>
      <c r="BA12">
        <f>COUNTIFS('Official Medal Table'!$F:$F,'Each Gender Events'!$A12,'Official Medal Table'!$C:$C,'Each Gender Events'!BA$1,'Official Medal Table'!$E:$E,'Each Gender Events'!BA$2)*'Medal values'!$B$1
+ COUNTIFS('Official Medal Table'!$G:$G,'Each Gender Events'!$A12,'Official Medal Table'!$C:$C,'Each Gender Events'!BA$1,'Official Medal Table'!$E:$E,'Each Gender Events'!BA$2)*'Medal values'!$B$2
+ COUNTIFS('Official Medal Table'!$H:$H,'Each Gender Events'!$A12,'Official Medal Table'!$C:$C,'Each Gender Events'!BA$1,'Official Medal Table'!$E:$E,'Each Gender Events'!BA$2)*'Medal values'!$B$3
+ COUNTIFS('Official Medal Table'!$I:$I,'Each Gender Events'!$A12,'Official Medal Table'!$C:$C,'Each Gender Events'!BA$1,'Official Medal Table'!$E:$E,'Each Gender Events'!BA$2)*'Medal values'!$B$3
+ COUNTIFS('Official Medal Table'!$F:$F,'Each Gender Events'!$A12,'Official Medal Table'!$C:$C,'Each Gender Events'!BA$1,'Official Medal Table'!$E:$E,"Mixed")*'Medal values'!$B$1/2
+ COUNTIFS('Official Medal Table'!$G:$G,'Each Gender Events'!$A12,'Official Medal Table'!$C:$C,'Each Gender Events'!BA$1,'Official Medal Table'!$E:$E,"Mixed")*'Medal values'!$B$2/2
+ COUNTIFS('Official Medal Table'!$H:$H,'Each Gender Events'!$A12,'Official Medal Table'!$C:$C,'Each Gender Events'!BA$1,'Official Medal Table'!$E:$E,"Mixed")*'Medal values'!$B$3/2
+ COUNTIFS('Official Medal Table'!$I:$I,'Each Gender Events'!$A12,'Official Medal Table'!$C:$C,'Each Gender Events'!BA$1,'Official Medal Table'!$E:$E,"Mixed")*'Medal values'!$B$3/2</f>
        <v>0</v>
      </c>
      <c r="BB12">
        <f>COUNTIFS('Official Medal Table'!$F:$F,'Each Gender Events'!$A12,'Official Medal Table'!$C:$C,'Each Gender Events'!BB$1,'Official Medal Table'!$E:$E,'Each Gender Events'!BB$2)*'Medal values'!$B$1
+ COUNTIFS('Official Medal Table'!$G:$G,'Each Gender Events'!$A12,'Official Medal Table'!$C:$C,'Each Gender Events'!BB$1,'Official Medal Table'!$E:$E,'Each Gender Events'!BB$2)*'Medal values'!$B$2
+ COUNTIFS('Official Medal Table'!$H:$H,'Each Gender Events'!$A12,'Official Medal Table'!$C:$C,'Each Gender Events'!BB$1,'Official Medal Table'!$E:$E,'Each Gender Events'!BB$2)*'Medal values'!$B$3
+ COUNTIFS('Official Medal Table'!$I:$I,'Each Gender Events'!$A12,'Official Medal Table'!$C:$C,'Each Gender Events'!BB$1,'Official Medal Table'!$E:$E,'Each Gender Events'!BB$2)*'Medal values'!$B$3
+ COUNTIFS('Official Medal Table'!$F:$F,'Each Gender Events'!$A12,'Official Medal Table'!$C:$C,'Each Gender Events'!BB$1,'Official Medal Table'!$E:$E,"Mixed")*'Medal values'!$B$1/2
+ COUNTIFS('Official Medal Table'!$G:$G,'Each Gender Events'!$A12,'Official Medal Table'!$C:$C,'Each Gender Events'!BB$1,'Official Medal Table'!$E:$E,"Mixed")*'Medal values'!$B$2/2
+ COUNTIFS('Official Medal Table'!$H:$H,'Each Gender Events'!$A12,'Official Medal Table'!$C:$C,'Each Gender Events'!BB$1,'Official Medal Table'!$E:$E,"Mixed")*'Medal values'!$B$3/2
+ COUNTIFS('Official Medal Table'!$I:$I,'Each Gender Events'!$A12,'Official Medal Table'!$C:$C,'Each Gender Events'!BB$1,'Official Medal Table'!$E:$E,"Mixed")*'Medal values'!$B$3/2</f>
        <v>0</v>
      </c>
      <c r="BC12">
        <f>COUNTIFS('Official Medal Table'!$F:$F,'Each Gender Events'!$A12,'Official Medal Table'!$C:$C,'Each Gender Events'!BC$1,'Official Medal Table'!$E:$E,'Each Gender Events'!BC$2)*'Medal values'!$B$1
+ COUNTIFS('Official Medal Table'!$G:$G,'Each Gender Events'!$A12,'Official Medal Table'!$C:$C,'Each Gender Events'!BC$1,'Official Medal Table'!$E:$E,'Each Gender Events'!BC$2)*'Medal values'!$B$2
+ COUNTIFS('Official Medal Table'!$H:$H,'Each Gender Events'!$A12,'Official Medal Table'!$C:$C,'Each Gender Events'!BC$1,'Official Medal Table'!$E:$E,'Each Gender Events'!BC$2)*'Medal values'!$B$3
+ COUNTIFS('Official Medal Table'!$I:$I,'Each Gender Events'!$A12,'Official Medal Table'!$C:$C,'Each Gender Events'!BC$1,'Official Medal Table'!$E:$E,'Each Gender Events'!BC$2)*'Medal values'!$B$3
+ COUNTIFS('Official Medal Table'!$F:$F,'Each Gender Events'!$A12,'Official Medal Table'!$C:$C,'Each Gender Events'!BC$1,'Official Medal Table'!$E:$E,"Mixed")*'Medal values'!$B$1/2
+ COUNTIFS('Official Medal Table'!$G:$G,'Each Gender Events'!$A12,'Official Medal Table'!$C:$C,'Each Gender Events'!BC$1,'Official Medal Table'!$E:$E,"Mixed")*'Medal values'!$B$2/2
+ COUNTIFS('Official Medal Table'!$H:$H,'Each Gender Events'!$A12,'Official Medal Table'!$C:$C,'Each Gender Events'!BC$1,'Official Medal Table'!$E:$E,"Mixed")*'Medal values'!$B$3/2
+ COUNTIFS('Official Medal Table'!$I:$I,'Each Gender Events'!$A12,'Official Medal Table'!$C:$C,'Each Gender Events'!BC$1,'Official Medal Table'!$E:$E,"Mixed")*'Medal values'!$B$3/2</f>
        <v>0</v>
      </c>
      <c r="BD12">
        <f>COUNTIFS('Official Medal Table'!$F:$F,'Each Gender Events'!$A12,'Official Medal Table'!$C:$C,'Each Gender Events'!BD$1,'Official Medal Table'!$E:$E,'Each Gender Events'!BD$2)*'Medal values'!$B$1
+ COUNTIFS('Official Medal Table'!$G:$G,'Each Gender Events'!$A12,'Official Medal Table'!$C:$C,'Each Gender Events'!BD$1,'Official Medal Table'!$E:$E,'Each Gender Events'!BD$2)*'Medal values'!$B$2
+ COUNTIFS('Official Medal Table'!$H:$H,'Each Gender Events'!$A12,'Official Medal Table'!$C:$C,'Each Gender Events'!BD$1,'Official Medal Table'!$E:$E,'Each Gender Events'!BD$2)*'Medal values'!$B$3
+ COUNTIFS('Official Medal Table'!$I:$I,'Each Gender Events'!$A12,'Official Medal Table'!$C:$C,'Each Gender Events'!BD$1,'Official Medal Table'!$E:$E,'Each Gender Events'!BD$2)*'Medal values'!$B$3
+ COUNTIFS('Official Medal Table'!$F:$F,'Each Gender Events'!$A12,'Official Medal Table'!$C:$C,'Each Gender Events'!BD$1,'Official Medal Table'!$E:$E,"Mixed")*'Medal values'!$B$1/2
+ COUNTIFS('Official Medal Table'!$G:$G,'Each Gender Events'!$A12,'Official Medal Table'!$C:$C,'Each Gender Events'!BD$1,'Official Medal Table'!$E:$E,"Mixed")*'Medal values'!$B$2/2
+ COUNTIFS('Official Medal Table'!$H:$H,'Each Gender Events'!$A12,'Official Medal Table'!$C:$C,'Each Gender Events'!BD$1,'Official Medal Table'!$E:$E,"Mixed")*'Medal values'!$B$3/2
+ COUNTIFS('Official Medal Table'!$I:$I,'Each Gender Events'!$A12,'Official Medal Table'!$C:$C,'Each Gender Events'!BD$1,'Official Medal Table'!$E:$E,"Mixed")*'Medal values'!$B$3/2</f>
        <v>0</v>
      </c>
      <c r="BE12">
        <f>COUNTIFS('Official Medal Table'!$F:$F,'Each Gender Events'!$A12,'Official Medal Table'!$C:$C,'Each Gender Events'!BE$1,'Official Medal Table'!$E:$E,'Each Gender Events'!BE$2)*'Medal values'!$B$1
+ COUNTIFS('Official Medal Table'!$G:$G,'Each Gender Events'!$A12,'Official Medal Table'!$C:$C,'Each Gender Events'!BE$1,'Official Medal Table'!$E:$E,'Each Gender Events'!BE$2)*'Medal values'!$B$2
+ COUNTIFS('Official Medal Table'!$H:$H,'Each Gender Events'!$A12,'Official Medal Table'!$C:$C,'Each Gender Events'!BE$1,'Official Medal Table'!$E:$E,'Each Gender Events'!BE$2)*'Medal values'!$B$3
+ COUNTIFS('Official Medal Table'!$I:$I,'Each Gender Events'!$A12,'Official Medal Table'!$C:$C,'Each Gender Events'!BE$1,'Official Medal Table'!$E:$E,'Each Gender Events'!BE$2)*'Medal values'!$B$3
+ COUNTIFS('Official Medal Table'!$F:$F,'Each Gender Events'!$A12,'Official Medal Table'!$C:$C,'Each Gender Events'!BE$1,'Official Medal Table'!$E:$E,"Mixed")*'Medal values'!$B$1/2
+ COUNTIFS('Official Medal Table'!$G:$G,'Each Gender Events'!$A12,'Official Medal Table'!$C:$C,'Each Gender Events'!BE$1,'Official Medal Table'!$E:$E,"Mixed")*'Medal values'!$B$2/2
+ COUNTIFS('Official Medal Table'!$H:$H,'Each Gender Events'!$A12,'Official Medal Table'!$C:$C,'Each Gender Events'!BE$1,'Official Medal Table'!$E:$E,"Mixed")*'Medal values'!$B$3/2
+ COUNTIFS('Official Medal Table'!$I:$I,'Each Gender Events'!$A12,'Official Medal Table'!$C:$C,'Each Gender Events'!BE$1,'Official Medal Table'!$E:$E,"Mixed")*'Medal values'!$B$3/2</f>
        <v>0</v>
      </c>
      <c r="BF12">
        <f>COUNTIFS('Official Medal Table'!$F:$F,'Each Gender Events'!$A12,'Official Medal Table'!$C:$C,'Each Gender Events'!BF$1,'Official Medal Table'!$E:$E,'Each Gender Events'!BF$2)*'Medal values'!$B$1
+ COUNTIFS('Official Medal Table'!$G:$G,'Each Gender Events'!$A12,'Official Medal Table'!$C:$C,'Each Gender Events'!BF$1,'Official Medal Table'!$E:$E,'Each Gender Events'!BF$2)*'Medal values'!$B$2
+ COUNTIFS('Official Medal Table'!$H:$H,'Each Gender Events'!$A12,'Official Medal Table'!$C:$C,'Each Gender Events'!BF$1,'Official Medal Table'!$E:$E,'Each Gender Events'!BF$2)*'Medal values'!$B$3
+ COUNTIFS('Official Medal Table'!$I:$I,'Each Gender Events'!$A12,'Official Medal Table'!$C:$C,'Each Gender Events'!BF$1,'Official Medal Table'!$E:$E,'Each Gender Events'!BF$2)*'Medal values'!$B$3
+ COUNTIFS('Official Medal Table'!$F:$F,'Each Gender Events'!$A12,'Official Medal Table'!$C:$C,'Each Gender Events'!BF$1,'Official Medal Table'!$E:$E,"Mixed")*'Medal values'!$B$1/2
+ COUNTIFS('Official Medal Table'!$G:$G,'Each Gender Events'!$A12,'Official Medal Table'!$C:$C,'Each Gender Events'!BF$1,'Official Medal Table'!$E:$E,"Mixed")*'Medal values'!$B$2/2
+ COUNTIFS('Official Medal Table'!$H:$H,'Each Gender Events'!$A12,'Official Medal Table'!$C:$C,'Each Gender Events'!BF$1,'Official Medal Table'!$E:$E,"Mixed")*'Medal values'!$B$3/2
+ COUNTIFS('Official Medal Table'!$I:$I,'Each Gender Events'!$A12,'Official Medal Table'!$C:$C,'Each Gender Events'!BF$1,'Official Medal Table'!$E:$E,"Mixed")*'Medal values'!$B$3/2</f>
        <v>0</v>
      </c>
      <c r="BG12">
        <f>COUNTIFS('Official Medal Table'!$F:$F,'Each Gender Events'!$A12,'Official Medal Table'!$C:$C,'Each Gender Events'!BG$1,'Official Medal Table'!$E:$E,'Each Gender Events'!BG$2)*'Medal values'!$B$1
+ COUNTIFS('Official Medal Table'!$G:$G,'Each Gender Events'!$A12,'Official Medal Table'!$C:$C,'Each Gender Events'!BG$1,'Official Medal Table'!$E:$E,'Each Gender Events'!BG$2)*'Medal values'!$B$2
+ COUNTIFS('Official Medal Table'!$H:$H,'Each Gender Events'!$A12,'Official Medal Table'!$C:$C,'Each Gender Events'!BG$1,'Official Medal Table'!$E:$E,'Each Gender Events'!BG$2)*'Medal values'!$B$3
+ COUNTIFS('Official Medal Table'!$I:$I,'Each Gender Events'!$A12,'Official Medal Table'!$C:$C,'Each Gender Events'!BG$1,'Official Medal Table'!$E:$E,'Each Gender Events'!BG$2)*'Medal values'!$B$3
+ COUNTIFS('Official Medal Table'!$F:$F,'Each Gender Events'!$A12,'Official Medal Table'!$C:$C,'Each Gender Events'!BG$1,'Official Medal Table'!$E:$E,"Mixed")*'Medal values'!$B$1/2
+ COUNTIFS('Official Medal Table'!$G:$G,'Each Gender Events'!$A12,'Official Medal Table'!$C:$C,'Each Gender Events'!BG$1,'Official Medal Table'!$E:$E,"Mixed")*'Medal values'!$B$2/2
+ COUNTIFS('Official Medal Table'!$H:$H,'Each Gender Events'!$A12,'Official Medal Table'!$C:$C,'Each Gender Events'!BG$1,'Official Medal Table'!$E:$E,"Mixed")*'Medal values'!$B$3/2
+ COUNTIFS('Official Medal Table'!$I:$I,'Each Gender Events'!$A12,'Official Medal Table'!$C:$C,'Each Gender Events'!BG$1,'Official Medal Table'!$E:$E,"Mixed")*'Medal values'!$B$3/2</f>
        <v>0</v>
      </c>
      <c r="BH12">
        <f>COUNTIFS('Official Medal Table'!$F:$F,'Each Gender Events'!$A12,'Official Medal Table'!$C:$C,'Each Gender Events'!BH$1,'Official Medal Table'!$E:$E,'Each Gender Events'!BH$2)*'Medal values'!$B$1
+ COUNTIFS('Official Medal Table'!$G:$G,'Each Gender Events'!$A12,'Official Medal Table'!$C:$C,'Each Gender Events'!BH$1,'Official Medal Table'!$E:$E,'Each Gender Events'!BH$2)*'Medal values'!$B$2
+ COUNTIFS('Official Medal Table'!$H:$H,'Each Gender Events'!$A12,'Official Medal Table'!$C:$C,'Each Gender Events'!BH$1,'Official Medal Table'!$E:$E,'Each Gender Events'!BH$2)*'Medal values'!$B$3
+ COUNTIFS('Official Medal Table'!$I:$I,'Each Gender Events'!$A12,'Official Medal Table'!$C:$C,'Each Gender Events'!BH$1,'Official Medal Table'!$E:$E,'Each Gender Events'!BH$2)*'Medal values'!$B$3
+ COUNTIFS('Official Medal Table'!$F:$F,'Each Gender Events'!$A12,'Official Medal Table'!$C:$C,'Each Gender Events'!BH$1,'Official Medal Table'!$E:$E,"Mixed")*'Medal values'!$B$1/2
+ COUNTIFS('Official Medal Table'!$G:$G,'Each Gender Events'!$A12,'Official Medal Table'!$C:$C,'Each Gender Events'!BH$1,'Official Medal Table'!$E:$E,"Mixed")*'Medal values'!$B$2/2
+ COUNTIFS('Official Medal Table'!$H:$H,'Each Gender Events'!$A12,'Official Medal Table'!$C:$C,'Each Gender Events'!BH$1,'Official Medal Table'!$E:$E,"Mixed")*'Medal values'!$B$3/2
+ COUNTIFS('Official Medal Table'!$I:$I,'Each Gender Events'!$A12,'Official Medal Table'!$C:$C,'Each Gender Events'!BH$1,'Official Medal Table'!$E:$E,"Mixed")*'Medal values'!$B$3/2</f>
        <v>0</v>
      </c>
      <c r="BI12">
        <f>COUNTIFS('Official Medal Table'!$F:$F,'Each Gender Events'!$A12,'Official Medal Table'!$C:$C,'Each Gender Events'!BI$1,'Official Medal Table'!$E:$E,'Each Gender Events'!BI$2)*'Medal values'!$B$1
+ COUNTIFS('Official Medal Table'!$G:$G,'Each Gender Events'!$A12,'Official Medal Table'!$C:$C,'Each Gender Events'!BI$1,'Official Medal Table'!$E:$E,'Each Gender Events'!BI$2)*'Medal values'!$B$2
+ COUNTIFS('Official Medal Table'!$H:$H,'Each Gender Events'!$A12,'Official Medal Table'!$C:$C,'Each Gender Events'!BI$1,'Official Medal Table'!$E:$E,'Each Gender Events'!BI$2)*'Medal values'!$B$3
+ COUNTIFS('Official Medal Table'!$I:$I,'Each Gender Events'!$A12,'Official Medal Table'!$C:$C,'Each Gender Events'!BI$1,'Official Medal Table'!$E:$E,'Each Gender Events'!BI$2)*'Medal values'!$B$3
+ COUNTIFS('Official Medal Table'!$F:$F,'Each Gender Events'!$A12,'Official Medal Table'!$C:$C,'Each Gender Events'!BI$1,'Official Medal Table'!$E:$E,"Mixed")*'Medal values'!$B$1/2
+ COUNTIFS('Official Medal Table'!$G:$G,'Each Gender Events'!$A12,'Official Medal Table'!$C:$C,'Each Gender Events'!BI$1,'Official Medal Table'!$E:$E,"Mixed")*'Medal values'!$B$2/2
+ COUNTIFS('Official Medal Table'!$H:$H,'Each Gender Events'!$A12,'Official Medal Table'!$C:$C,'Each Gender Events'!BI$1,'Official Medal Table'!$E:$E,"Mixed")*'Medal values'!$B$3/2
+ COUNTIFS('Official Medal Table'!$I:$I,'Each Gender Events'!$A12,'Official Medal Table'!$C:$C,'Each Gender Events'!BI$1,'Official Medal Table'!$E:$E,"Mixed")*'Medal values'!$B$3/2</f>
        <v>0</v>
      </c>
      <c r="BJ12">
        <f>COUNTIFS('Official Medal Table'!$F:$F,'Each Gender Events'!$A12,'Official Medal Table'!$C:$C,'Each Gender Events'!BJ$1,'Official Medal Table'!$E:$E,'Each Gender Events'!BJ$2)*'Medal values'!$B$1
+ COUNTIFS('Official Medal Table'!$G:$G,'Each Gender Events'!$A12,'Official Medal Table'!$C:$C,'Each Gender Events'!BJ$1,'Official Medal Table'!$E:$E,'Each Gender Events'!BJ$2)*'Medal values'!$B$2
+ COUNTIFS('Official Medal Table'!$H:$H,'Each Gender Events'!$A12,'Official Medal Table'!$C:$C,'Each Gender Events'!BJ$1,'Official Medal Table'!$E:$E,'Each Gender Events'!BJ$2)*'Medal values'!$B$3
+ COUNTIFS('Official Medal Table'!$I:$I,'Each Gender Events'!$A12,'Official Medal Table'!$C:$C,'Each Gender Events'!BJ$1,'Official Medal Table'!$E:$E,'Each Gender Events'!BJ$2)*'Medal values'!$B$3
+ COUNTIFS('Official Medal Table'!$F:$F,'Each Gender Events'!$A12,'Official Medal Table'!$C:$C,'Each Gender Events'!BJ$1,'Official Medal Table'!$E:$E,"Mixed")*'Medal values'!$B$1/2
+ COUNTIFS('Official Medal Table'!$G:$G,'Each Gender Events'!$A12,'Official Medal Table'!$C:$C,'Each Gender Events'!BJ$1,'Official Medal Table'!$E:$E,"Mixed")*'Medal values'!$B$2/2
+ COUNTIFS('Official Medal Table'!$H:$H,'Each Gender Events'!$A12,'Official Medal Table'!$C:$C,'Each Gender Events'!BJ$1,'Official Medal Table'!$E:$E,"Mixed")*'Medal values'!$B$3/2
+ COUNTIFS('Official Medal Table'!$I:$I,'Each Gender Events'!$A12,'Official Medal Table'!$C:$C,'Each Gender Events'!BJ$1,'Official Medal Table'!$E:$E,"Mixed")*'Medal values'!$B$3/2</f>
        <v>0</v>
      </c>
      <c r="BK12">
        <f>COUNTIFS('Official Medal Table'!$F:$F,'Each Gender Events'!$A12,'Official Medal Table'!$C:$C,'Each Gender Events'!BK$1,'Official Medal Table'!$E:$E,'Each Gender Events'!BK$2)*'Medal values'!$B$1
+ COUNTIFS('Official Medal Table'!$G:$G,'Each Gender Events'!$A12,'Official Medal Table'!$C:$C,'Each Gender Events'!BK$1,'Official Medal Table'!$E:$E,'Each Gender Events'!BK$2)*'Medal values'!$B$2
+ COUNTIFS('Official Medal Table'!$H:$H,'Each Gender Events'!$A12,'Official Medal Table'!$C:$C,'Each Gender Events'!BK$1,'Official Medal Table'!$E:$E,'Each Gender Events'!BK$2)*'Medal values'!$B$3
+ COUNTIFS('Official Medal Table'!$I:$I,'Each Gender Events'!$A12,'Official Medal Table'!$C:$C,'Each Gender Events'!BK$1,'Official Medal Table'!$E:$E,'Each Gender Events'!BK$2)*'Medal values'!$B$3
+ COUNTIFS('Official Medal Table'!$F:$F,'Each Gender Events'!$A12,'Official Medal Table'!$C:$C,'Each Gender Events'!BK$1,'Official Medal Table'!$E:$E,"Mixed")*'Medal values'!$B$1/2
+ COUNTIFS('Official Medal Table'!$G:$G,'Each Gender Events'!$A12,'Official Medal Table'!$C:$C,'Each Gender Events'!BK$1,'Official Medal Table'!$E:$E,"Mixed")*'Medal values'!$B$2/2
+ COUNTIFS('Official Medal Table'!$H:$H,'Each Gender Events'!$A12,'Official Medal Table'!$C:$C,'Each Gender Events'!BK$1,'Official Medal Table'!$E:$E,"Mixed")*'Medal values'!$B$3/2
+ COUNTIFS('Official Medal Table'!$I:$I,'Each Gender Events'!$A12,'Official Medal Table'!$C:$C,'Each Gender Events'!BK$1,'Official Medal Table'!$E:$E,"Mixed")*'Medal values'!$B$3/2</f>
        <v>0</v>
      </c>
      <c r="BL12">
        <f>COUNTIFS('Official Medal Table'!$F:$F,'Each Gender Events'!$A12,'Official Medal Table'!$C:$C,'Each Gender Events'!BL$1,'Official Medal Table'!$E:$E,'Each Gender Events'!BL$2)*'Medal values'!$B$1
+ COUNTIFS('Official Medal Table'!$G:$G,'Each Gender Events'!$A12,'Official Medal Table'!$C:$C,'Each Gender Events'!BL$1,'Official Medal Table'!$E:$E,'Each Gender Events'!BL$2)*'Medal values'!$B$2
+ COUNTIFS('Official Medal Table'!$H:$H,'Each Gender Events'!$A12,'Official Medal Table'!$C:$C,'Each Gender Events'!BL$1,'Official Medal Table'!$E:$E,'Each Gender Events'!BL$2)*'Medal values'!$B$3
+ COUNTIFS('Official Medal Table'!$I:$I,'Each Gender Events'!$A12,'Official Medal Table'!$C:$C,'Each Gender Events'!BL$1,'Official Medal Table'!$E:$E,'Each Gender Events'!BL$2)*'Medal values'!$B$3
+ COUNTIFS('Official Medal Table'!$F:$F,'Each Gender Events'!$A12,'Official Medal Table'!$C:$C,'Each Gender Events'!BL$1,'Official Medal Table'!$E:$E,"Mixed")*'Medal values'!$B$1/2
+ COUNTIFS('Official Medal Table'!$G:$G,'Each Gender Events'!$A12,'Official Medal Table'!$C:$C,'Each Gender Events'!BL$1,'Official Medal Table'!$E:$E,"Mixed")*'Medal values'!$B$2/2
+ COUNTIFS('Official Medal Table'!$H:$H,'Each Gender Events'!$A12,'Official Medal Table'!$C:$C,'Each Gender Events'!BL$1,'Official Medal Table'!$E:$E,"Mixed")*'Medal values'!$B$3/2
+ COUNTIFS('Official Medal Table'!$I:$I,'Each Gender Events'!$A12,'Official Medal Table'!$C:$C,'Each Gender Events'!BL$1,'Official Medal Table'!$E:$E,"Mixed")*'Medal values'!$B$3/2</f>
        <v>0</v>
      </c>
      <c r="BM12">
        <f>COUNTIFS('Official Medal Table'!$F:$F,'Each Gender Events'!$A12,'Official Medal Table'!$C:$C,'Each Gender Events'!BM$1,'Official Medal Table'!$E:$E,'Each Gender Events'!BM$2)*'Medal values'!$B$1
+ COUNTIFS('Official Medal Table'!$G:$G,'Each Gender Events'!$A12,'Official Medal Table'!$C:$C,'Each Gender Events'!BM$1,'Official Medal Table'!$E:$E,'Each Gender Events'!BM$2)*'Medal values'!$B$2
+ COUNTIFS('Official Medal Table'!$H:$H,'Each Gender Events'!$A12,'Official Medal Table'!$C:$C,'Each Gender Events'!BM$1,'Official Medal Table'!$E:$E,'Each Gender Events'!BM$2)*'Medal values'!$B$3
+ COUNTIFS('Official Medal Table'!$I:$I,'Each Gender Events'!$A12,'Official Medal Table'!$C:$C,'Each Gender Events'!BM$1,'Official Medal Table'!$E:$E,'Each Gender Events'!BM$2)*'Medal values'!$B$3
+ COUNTIFS('Official Medal Table'!$F:$F,'Each Gender Events'!$A12,'Official Medal Table'!$C:$C,'Each Gender Events'!BM$1,'Official Medal Table'!$E:$E,"Mixed")*'Medal values'!$B$1/2
+ COUNTIFS('Official Medal Table'!$G:$G,'Each Gender Events'!$A12,'Official Medal Table'!$C:$C,'Each Gender Events'!BM$1,'Official Medal Table'!$E:$E,"Mixed")*'Medal values'!$B$2/2
+ COUNTIFS('Official Medal Table'!$H:$H,'Each Gender Events'!$A12,'Official Medal Table'!$C:$C,'Each Gender Events'!BM$1,'Official Medal Table'!$E:$E,"Mixed")*'Medal values'!$B$3/2
+ COUNTIFS('Official Medal Table'!$I:$I,'Each Gender Events'!$A12,'Official Medal Table'!$C:$C,'Each Gender Events'!BM$1,'Official Medal Table'!$E:$E,"Mixed")*'Medal values'!$B$3/2</f>
        <v>0</v>
      </c>
      <c r="BN12">
        <f>COUNTIFS('Official Medal Table'!$F:$F,'Each Gender Events'!$A12,'Official Medal Table'!$C:$C,'Each Gender Events'!BN$1,'Official Medal Table'!$E:$E,'Each Gender Events'!BN$2)*'Medal values'!$B$1
+ COUNTIFS('Official Medal Table'!$G:$G,'Each Gender Events'!$A12,'Official Medal Table'!$C:$C,'Each Gender Events'!BN$1,'Official Medal Table'!$E:$E,'Each Gender Events'!BN$2)*'Medal values'!$B$2
+ COUNTIFS('Official Medal Table'!$H:$H,'Each Gender Events'!$A12,'Official Medal Table'!$C:$C,'Each Gender Events'!BN$1,'Official Medal Table'!$E:$E,'Each Gender Events'!BN$2)*'Medal values'!$B$3
+ COUNTIFS('Official Medal Table'!$I:$I,'Each Gender Events'!$A12,'Official Medal Table'!$C:$C,'Each Gender Events'!BN$1,'Official Medal Table'!$E:$E,'Each Gender Events'!BN$2)*'Medal values'!$B$3
+ COUNTIFS('Official Medal Table'!$F:$F,'Each Gender Events'!$A12,'Official Medal Table'!$C:$C,'Each Gender Events'!BN$1,'Official Medal Table'!$E:$E,"Mixed")*'Medal values'!$B$1/2
+ COUNTIFS('Official Medal Table'!$G:$G,'Each Gender Events'!$A12,'Official Medal Table'!$C:$C,'Each Gender Events'!BN$1,'Official Medal Table'!$E:$E,"Mixed")*'Medal values'!$B$2/2
+ COUNTIFS('Official Medal Table'!$H:$H,'Each Gender Events'!$A12,'Official Medal Table'!$C:$C,'Each Gender Events'!BN$1,'Official Medal Table'!$E:$E,"Mixed")*'Medal values'!$B$3/2
+ COUNTIFS('Official Medal Table'!$I:$I,'Each Gender Events'!$A12,'Official Medal Table'!$C:$C,'Each Gender Events'!BN$1,'Official Medal Table'!$E:$E,"Mixed")*'Medal values'!$B$3/2</f>
        <v>0</v>
      </c>
      <c r="BO12">
        <f>COUNTIFS('Official Medal Table'!$F:$F,'Each Gender Events'!$A12,'Official Medal Table'!$C:$C,'Each Gender Events'!BO$1,'Official Medal Table'!$E:$E,'Each Gender Events'!BO$2)*'Medal values'!$B$1
+ COUNTIFS('Official Medal Table'!$G:$G,'Each Gender Events'!$A12,'Official Medal Table'!$C:$C,'Each Gender Events'!BO$1,'Official Medal Table'!$E:$E,'Each Gender Events'!BO$2)*'Medal values'!$B$2
+ COUNTIFS('Official Medal Table'!$H:$H,'Each Gender Events'!$A12,'Official Medal Table'!$C:$C,'Each Gender Events'!BO$1,'Official Medal Table'!$E:$E,'Each Gender Events'!BO$2)*'Medal values'!$B$3
+ COUNTIFS('Official Medal Table'!$I:$I,'Each Gender Events'!$A12,'Official Medal Table'!$C:$C,'Each Gender Events'!BO$1,'Official Medal Table'!$E:$E,'Each Gender Events'!BO$2)*'Medal values'!$B$3
+ COUNTIFS('Official Medal Table'!$F:$F,'Each Gender Events'!$A12,'Official Medal Table'!$C:$C,'Each Gender Events'!BO$1,'Official Medal Table'!$E:$E,"Mixed")*'Medal values'!$B$1/2
+ COUNTIFS('Official Medal Table'!$G:$G,'Each Gender Events'!$A12,'Official Medal Table'!$C:$C,'Each Gender Events'!BO$1,'Official Medal Table'!$E:$E,"Mixed")*'Medal values'!$B$2/2
+ COUNTIFS('Official Medal Table'!$H:$H,'Each Gender Events'!$A12,'Official Medal Table'!$C:$C,'Each Gender Events'!BO$1,'Official Medal Table'!$E:$E,"Mixed")*'Medal values'!$B$3/2
+ COUNTIFS('Official Medal Table'!$I:$I,'Each Gender Events'!$A12,'Official Medal Table'!$C:$C,'Each Gender Events'!BO$1,'Official Medal Table'!$E:$E,"Mixed")*'Medal values'!$B$3/2</f>
        <v>0</v>
      </c>
      <c r="BP12">
        <f>COUNTIFS('Official Medal Table'!$F:$F,'Each Gender Events'!$A12,'Official Medal Table'!$C:$C,'Each Gender Events'!BP$1,'Official Medal Table'!$E:$E,'Each Gender Events'!BP$2)*'Medal values'!$B$1
+ COUNTIFS('Official Medal Table'!$G:$G,'Each Gender Events'!$A12,'Official Medal Table'!$C:$C,'Each Gender Events'!BP$1,'Official Medal Table'!$E:$E,'Each Gender Events'!BP$2)*'Medal values'!$B$2
+ COUNTIFS('Official Medal Table'!$H:$H,'Each Gender Events'!$A12,'Official Medal Table'!$C:$C,'Each Gender Events'!BP$1,'Official Medal Table'!$E:$E,'Each Gender Events'!BP$2)*'Medal values'!$B$3
+ COUNTIFS('Official Medal Table'!$I:$I,'Each Gender Events'!$A12,'Official Medal Table'!$C:$C,'Each Gender Events'!BP$1,'Official Medal Table'!$E:$E,'Each Gender Events'!BP$2)*'Medal values'!$B$3
+ COUNTIFS('Official Medal Table'!$F:$F,'Each Gender Events'!$A12,'Official Medal Table'!$C:$C,'Each Gender Events'!BP$1,'Official Medal Table'!$E:$E,"Mixed")*'Medal values'!$B$1/2
+ COUNTIFS('Official Medal Table'!$G:$G,'Each Gender Events'!$A12,'Official Medal Table'!$C:$C,'Each Gender Events'!BP$1,'Official Medal Table'!$E:$E,"Mixed")*'Medal values'!$B$2/2
+ COUNTIFS('Official Medal Table'!$H:$H,'Each Gender Events'!$A12,'Official Medal Table'!$C:$C,'Each Gender Events'!BP$1,'Official Medal Table'!$E:$E,"Mixed")*'Medal values'!$B$3/2
+ COUNTIFS('Official Medal Table'!$I:$I,'Each Gender Events'!$A12,'Official Medal Table'!$C:$C,'Each Gender Events'!BP$1,'Official Medal Table'!$E:$E,"Mixed")*'Medal values'!$B$3/2</f>
        <v>0</v>
      </c>
      <c r="BQ12">
        <f>COUNTIFS('Official Medal Table'!$F:$F,'Each Gender Events'!$A12,'Official Medal Table'!$C:$C,'Each Gender Events'!BQ$1,'Official Medal Table'!$E:$E,'Each Gender Events'!BQ$2)*'Medal values'!$B$1
+ COUNTIFS('Official Medal Table'!$G:$G,'Each Gender Events'!$A12,'Official Medal Table'!$C:$C,'Each Gender Events'!BQ$1,'Official Medal Table'!$E:$E,'Each Gender Events'!BQ$2)*'Medal values'!$B$2
+ COUNTIFS('Official Medal Table'!$H:$H,'Each Gender Events'!$A12,'Official Medal Table'!$C:$C,'Each Gender Events'!BQ$1,'Official Medal Table'!$E:$E,'Each Gender Events'!BQ$2)*'Medal values'!$B$3
+ COUNTIFS('Official Medal Table'!$I:$I,'Each Gender Events'!$A12,'Official Medal Table'!$C:$C,'Each Gender Events'!BQ$1,'Official Medal Table'!$E:$E,'Each Gender Events'!BQ$2)*'Medal values'!$B$3
+ COUNTIFS('Official Medal Table'!$F:$F,'Each Gender Events'!$A12,'Official Medal Table'!$C:$C,'Each Gender Events'!BQ$1,'Official Medal Table'!$E:$E,"Mixed")*'Medal values'!$B$1/2
+ COUNTIFS('Official Medal Table'!$G:$G,'Each Gender Events'!$A12,'Official Medal Table'!$C:$C,'Each Gender Events'!BQ$1,'Official Medal Table'!$E:$E,"Mixed")*'Medal values'!$B$2/2
+ COUNTIFS('Official Medal Table'!$H:$H,'Each Gender Events'!$A12,'Official Medal Table'!$C:$C,'Each Gender Events'!BQ$1,'Official Medal Table'!$E:$E,"Mixed")*'Medal values'!$B$3/2
+ COUNTIFS('Official Medal Table'!$I:$I,'Each Gender Events'!$A12,'Official Medal Table'!$C:$C,'Each Gender Events'!BQ$1,'Official Medal Table'!$E:$E,"Mixed")*'Medal values'!$B$3/2</f>
        <v>0</v>
      </c>
      <c r="BR12">
        <f>COUNTIFS('Official Medal Table'!$F:$F,'Each Gender Events'!$A12,'Official Medal Table'!$C:$C,'Each Gender Events'!BR$1,'Official Medal Table'!$E:$E,'Each Gender Events'!BR$2)*'Medal values'!$B$1
+ COUNTIFS('Official Medal Table'!$G:$G,'Each Gender Events'!$A12,'Official Medal Table'!$C:$C,'Each Gender Events'!BR$1,'Official Medal Table'!$E:$E,'Each Gender Events'!BR$2)*'Medal values'!$B$2
+ COUNTIFS('Official Medal Table'!$H:$H,'Each Gender Events'!$A12,'Official Medal Table'!$C:$C,'Each Gender Events'!BR$1,'Official Medal Table'!$E:$E,'Each Gender Events'!BR$2)*'Medal values'!$B$3
+ COUNTIFS('Official Medal Table'!$I:$I,'Each Gender Events'!$A12,'Official Medal Table'!$C:$C,'Each Gender Events'!BR$1,'Official Medal Table'!$E:$E,'Each Gender Events'!BR$2)*'Medal values'!$B$3
+ COUNTIFS('Official Medal Table'!$F:$F,'Each Gender Events'!$A12,'Official Medal Table'!$C:$C,'Each Gender Events'!BR$1,'Official Medal Table'!$E:$E,"Mixed")*'Medal values'!$B$1/2
+ COUNTIFS('Official Medal Table'!$G:$G,'Each Gender Events'!$A12,'Official Medal Table'!$C:$C,'Each Gender Events'!BR$1,'Official Medal Table'!$E:$E,"Mixed")*'Medal values'!$B$2/2
+ COUNTIFS('Official Medal Table'!$H:$H,'Each Gender Events'!$A12,'Official Medal Table'!$C:$C,'Each Gender Events'!BR$1,'Official Medal Table'!$E:$E,"Mixed")*'Medal values'!$B$3/2
+ COUNTIFS('Official Medal Table'!$I:$I,'Each Gender Events'!$A12,'Official Medal Table'!$C:$C,'Each Gender Events'!BR$1,'Official Medal Table'!$E:$E,"Mixed")*'Medal values'!$B$3/2</f>
        <v>0</v>
      </c>
      <c r="BS12">
        <f>COUNTIFS('Official Medal Table'!$F:$F,'Each Gender Events'!$A12,'Official Medal Table'!$C:$C,'Each Gender Events'!BS$1,'Official Medal Table'!$E:$E,'Each Gender Events'!BS$2)*'Medal values'!$B$1
+ COUNTIFS('Official Medal Table'!$G:$G,'Each Gender Events'!$A12,'Official Medal Table'!$C:$C,'Each Gender Events'!BS$1,'Official Medal Table'!$E:$E,'Each Gender Events'!BS$2)*'Medal values'!$B$2
+ COUNTIFS('Official Medal Table'!$H:$H,'Each Gender Events'!$A12,'Official Medal Table'!$C:$C,'Each Gender Events'!BS$1,'Official Medal Table'!$E:$E,'Each Gender Events'!BS$2)*'Medal values'!$B$3
+ COUNTIFS('Official Medal Table'!$I:$I,'Each Gender Events'!$A12,'Official Medal Table'!$C:$C,'Each Gender Events'!BS$1,'Official Medal Table'!$E:$E,'Each Gender Events'!BS$2)*'Medal values'!$B$3
+ COUNTIFS('Official Medal Table'!$F:$F,'Each Gender Events'!$A12,'Official Medal Table'!$C:$C,'Each Gender Events'!BS$1,'Official Medal Table'!$E:$E,"Mixed")*'Medal values'!$B$1/2
+ COUNTIFS('Official Medal Table'!$G:$G,'Each Gender Events'!$A12,'Official Medal Table'!$C:$C,'Each Gender Events'!BS$1,'Official Medal Table'!$E:$E,"Mixed")*'Medal values'!$B$2/2
+ COUNTIFS('Official Medal Table'!$H:$H,'Each Gender Events'!$A12,'Official Medal Table'!$C:$C,'Each Gender Events'!BS$1,'Official Medal Table'!$E:$E,"Mixed")*'Medal values'!$B$3/2
+ COUNTIFS('Official Medal Table'!$I:$I,'Each Gender Events'!$A12,'Official Medal Table'!$C:$C,'Each Gender Events'!BS$1,'Official Medal Table'!$E:$E,"Mixed")*'Medal values'!$B$3/2</f>
        <v>0</v>
      </c>
      <c r="BT12">
        <f>COUNTIFS('Official Medal Table'!$F:$F,'Each Gender Events'!$A12,'Official Medal Table'!$C:$C,'Each Gender Events'!BT$1,'Official Medal Table'!$E:$E,'Each Gender Events'!BT$2)*'Medal values'!$B$1
+ COUNTIFS('Official Medal Table'!$G:$G,'Each Gender Events'!$A12,'Official Medal Table'!$C:$C,'Each Gender Events'!BT$1,'Official Medal Table'!$E:$E,'Each Gender Events'!BT$2)*'Medal values'!$B$2
+ COUNTIFS('Official Medal Table'!$H:$H,'Each Gender Events'!$A12,'Official Medal Table'!$C:$C,'Each Gender Events'!BT$1,'Official Medal Table'!$E:$E,'Each Gender Events'!BT$2)*'Medal values'!$B$3
+ COUNTIFS('Official Medal Table'!$I:$I,'Each Gender Events'!$A12,'Official Medal Table'!$C:$C,'Each Gender Events'!BT$1,'Official Medal Table'!$E:$E,'Each Gender Events'!BT$2)*'Medal values'!$B$3
+ COUNTIFS('Official Medal Table'!$F:$F,'Each Gender Events'!$A12,'Official Medal Table'!$C:$C,'Each Gender Events'!BT$1,'Official Medal Table'!$E:$E,"Mixed")*'Medal values'!$B$1/2
+ COUNTIFS('Official Medal Table'!$G:$G,'Each Gender Events'!$A12,'Official Medal Table'!$C:$C,'Each Gender Events'!BT$1,'Official Medal Table'!$E:$E,"Mixed")*'Medal values'!$B$2/2
+ COUNTIFS('Official Medal Table'!$H:$H,'Each Gender Events'!$A12,'Official Medal Table'!$C:$C,'Each Gender Events'!BT$1,'Official Medal Table'!$E:$E,"Mixed")*'Medal values'!$B$3/2
+ COUNTIFS('Official Medal Table'!$I:$I,'Each Gender Events'!$A12,'Official Medal Table'!$C:$C,'Each Gender Events'!BT$1,'Official Medal Table'!$E:$E,"Mixed")*'Medal values'!$B$3/2</f>
        <v>0</v>
      </c>
      <c r="BU12">
        <f>COUNTIFS('Official Medal Table'!$F:$F,'Each Gender Events'!$A12,'Official Medal Table'!$C:$C,'Each Gender Events'!BU$1,'Official Medal Table'!$E:$E,'Each Gender Events'!BU$2)*'Medal values'!$B$1
+ COUNTIFS('Official Medal Table'!$G:$G,'Each Gender Events'!$A12,'Official Medal Table'!$C:$C,'Each Gender Events'!BU$1,'Official Medal Table'!$E:$E,'Each Gender Events'!BU$2)*'Medal values'!$B$2
+ COUNTIFS('Official Medal Table'!$H:$H,'Each Gender Events'!$A12,'Official Medal Table'!$C:$C,'Each Gender Events'!BU$1,'Official Medal Table'!$E:$E,'Each Gender Events'!BU$2)*'Medal values'!$B$3
+ COUNTIFS('Official Medal Table'!$I:$I,'Each Gender Events'!$A12,'Official Medal Table'!$C:$C,'Each Gender Events'!BU$1,'Official Medal Table'!$E:$E,'Each Gender Events'!BU$2)*'Medal values'!$B$3
+ COUNTIFS('Official Medal Table'!$F:$F,'Each Gender Events'!$A12,'Official Medal Table'!$C:$C,'Each Gender Events'!BU$1,'Official Medal Table'!$E:$E,"Mixed")*'Medal values'!$B$1/2
+ COUNTIFS('Official Medal Table'!$G:$G,'Each Gender Events'!$A12,'Official Medal Table'!$C:$C,'Each Gender Events'!BU$1,'Official Medal Table'!$E:$E,"Mixed")*'Medal values'!$B$2/2
+ COUNTIFS('Official Medal Table'!$H:$H,'Each Gender Events'!$A12,'Official Medal Table'!$C:$C,'Each Gender Events'!BU$1,'Official Medal Table'!$E:$E,"Mixed")*'Medal values'!$B$3/2
+ COUNTIFS('Official Medal Table'!$I:$I,'Each Gender Events'!$A12,'Official Medal Table'!$C:$C,'Each Gender Events'!BU$1,'Official Medal Table'!$E:$E,"Mixed")*'Medal values'!$B$3/2</f>
        <v>0</v>
      </c>
      <c r="BV12">
        <f>COUNTIFS('Official Medal Table'!$F:$F,'Each Gender Events'!$A12,'Official Medal Table'!$C:$C,'Each Gender Events'!BV$1,'Official Medal Table'!$E:$E,'Each Gender Events'!BV$2)*'Medal values'!$B$1
+ COUNTIFS('Official Medal Table'!$G:$G,'Each Gender Events'!$A12,'Official Medal Table'!$C:$C,'Each Gender Events'!BV$1,'Official Medal Table'!$E:$E,'Each Gender Events'!BV$2)*'Medal values'!$B$2
+ COUNTIFS('Official Medal Table'!$H:$H,'Each Gender Events'!$A12,'Official Medal Table'!$C:$C,'Each Gender Events'!BV$1,'Official Medal Table'!$E:$E,'Each Gender Events'!BV$2)*'Medal values'!$B$3
+ COUNTIFS('Official Medal Table'!$I:$I,'Each Gender Events'!$A12,'Official Medal Table'!$C:$C,'Each Gender Events'!BV$1,'Official Medal Table'!$E:$E,'Each Gender Events'!BV$2)*'Medal values'!$B$3
+ COUNTIFS('Official Medal Table'!$F:$F,'Each Gender Events'!$A12,'Official Medal Table'!$C:$C,'Each Gender Events'!BV$1,'Official Medal Table'!$E:$E,"Mixed")*'Medal values'!$B$1/2
+ COUNTIFS('Official Medal Table'!$G:$G,'Each Gender Events'!$A12,'Official Medal Table'!$C:$C,'Each Gender Events'!BV$1,'Official Medal Table'!$E:$E,"Mixed")*'Medal values'!$B$2/2
+ COUNTIFS('Official Medal Table'!$H:$H,'Each Gender Events'!$A12,'Official Medal Table'!$C:$C,'Each Gender Events'!BV$1,'Official Medal Table'!$E:$E,"Mixed")*'Medal values'!$B$3/2
+ COUNTIFS('Official Medal Table'!$I:$I,'Each Gender Events'!$A12,'Official Medal Table'!$C:$C,'Each Gender Events'!BV$1,'Official Medal Table'!$E:$E,"Mixed")*'Medal values'!$B$3/2</f>
        <v>0</v>
      </c>
      <c r="BW12">
        <f>COUNTIFS('Official Medal Table'!$F:$F,'Each Gender Events'!$A12,'Official Medal Table'!$C:$C,'Each Gender Events'!BW$1,'Official Medal Table'!$E:$E,'Each Gender Events'!BW$2)*'Medal values'!$B$1
+ COUNTIFS('Official Medal Table'!$G:$G,'Each Gender Events'!$A12,'Official Medal Table'!$C:$C,'Each Gender Events'!BW$1,'Official Medal Table'!$E:$E,'Each Gender Events'!BW$2)*'Medal values'!$B$2
+ COUNTIFS('Official Medal Table'!$H:$H,'Each Gender Events'!$A12,'Official Medal Table'!$C:$C,'Each Gender Events'!BW$1,'Official Medal Table'!$E:$E,'Each Gender Events'!BW$2)*'Medal values'!$B$3
+ COUNTIFS('Official Medal Table'!$I:$I,'Each Gender Events'!$A12,'Official Medal Table'!$C:$C,'Each Gender Events'!BW$1,'Official Medal Table'!$E:$E,'Each Gender Events'!BW$2)*'Medal values'!$B$3
+ COUNTIFS('Official Medal Table'!$F:$F,'Each Gender Events'!$A12,'Official Medal Table'!$C:$C,'Each Gender Events'!BW$1,'Official Medal Table'!$E:$E,"Mixed")*'Medal values'!$B$1/2
+ COUNTIFS('Official Medal Table'!$G:$G,'Each Gender Events'!$A12,'Official Medal Table'!$C:$C,'Each Gender Events'!BW$1,'Official Medal Table'!$E:$E,"Mixed")*'Medal values'!$B$2/2
+ COUNTIFS('Official Medal Table'!$H:$H,'Each Gender Events'!$A12,'Official Medal Table'!$C:$C,'Each Gender Events'!BW$1,'Official Medal Table'!$E:$E,"Mixed")*'Medal values'!$B$3/2
+ COUNTIFS('Official Medal Table'!$I:$I,'Each Gender Events'!$A12,'Official Medal Table'!$C:$C,'Each Gender Events'!BW$1,'Official Medal Table'!$E:$E,"Mixed")*'Medal values'!$B$3/2</f>
        <v>0</v>
      </c>
      <c r="BX12">
        <f>COUNTIFS('Official Medal Table'!$F:$F,'Each Gender Events'!$A12,'Official Medal Table'!$C:$C,'Each Gender Events'!BX$1,'Official Medal Table'!$E:$E,'Each Gender Events'!BX$2)*'Medal values'!$B$1
+ COUNTIFS('Official Medal Table'!$G:$G,'Each Gender Events'!$A12,'Official Medal Table'!$C:$C,'Each Gender Events'!BX$1,'Official Medal Table'!$E:$E,'Each Gender Events'!BX$2)*'Medal values'!$B$2
+ COUNTIFS('Official Medal Table'!$H:$H,'Each Gender Events'!$A12,'Official Medal Table'!$C:$C,'Each Gender Events'!BX$1,'Official Medal Table'!$E:$E,'Each Gender Events'!BX$2)*'Medal values'!$B$3
+ COUNTIFS('Official Medal Table'!$I:$I,'Each Gender Events'!$A12,'Official Medal Table'!$C:$C,'Each Gender Events'!BX$1,'Official Medal Table'!$E:$E,'Each Gender Events'!BX$2)*'Medal values'!$B$3
+ COUNTIFS('Official Medal Table'!$F:$F,'Each Gender Events'!$A12,'Official Medal Table'!$C:$C,'Each Gender Events'!BX$1,'Official Medal Table'!$E:$E,"Mixed")*'Medal values'!$B$1/2
+ COUNTIFS('Official Medal Table'!$G:$G,'Each Gender Events'!$A12,'Official Medal Table'!$C:$C,'Each Gender Events'!BX$1,'Official Medal Table'!$E:$E,"Mixed")*'Medal values'!$B$2/2
+ COUNTIFS('Official Medal Table'!$H:$H,'Each Gender Events'!$A12,'Official Medal Table'!$C:$C,'Each Gender Events'!BX$1,'Official Medal Table'!$E:$E,"Mixed")*'Medal values'!$B$3/2
+ COUNTIFS('Official Medal Table'!$I:$I,'Each Gender Events'!$A12,'Official Medal Table'!$C:$C,'Each Gender Events'!BX$1,'Official Medal Table'!$E:$E,"Mixed")*'Medal values'!$B$3/2</f>
        <v>0</v>
      </c>
      <c r="BY12">
        <f>COUNTIFS('Official Medal Table'!$F:$F,'Each Gender Events'!$A12,'Official Medal Table'!$C:$C,'Each Gender Events'!BY$1,'Official Medal Table'!$E:$E,'Each Gender Events'!BY$2)*'Medal values'!$B$1
+ COUNTIFS('Official Medal Table'!$G:$G,'Each Gender Events'!$A12,'Official Medal Table'!$C:$C,'Each Gender Events'!BY$1,'Official Medal Table'!$E:$E,'Each Gender Events'!BY$2)*'Medal values'!$B$2
+ COUNTIFS('Official Medal Table'!$H:$H,'Each Gender Events'!$A12,'Official Medal Table'!$C:$C,'Each Gender Events'!BY$1,'Official Medal Table'!$E:$E,'Each Gender Events'!BY$2)*'Medal values'!$B$3
+ COUNTIFS('Official Medal Table'!$I:$I,'Each Gender Events'!$A12,'Official Medal Table'!$C:$C,'Each Gender Events'!BY$1,'Official Medal Table'!$E:$E,'Each Gender Events'!BY$2)*'Medal values'!$B$3
+ COUNTIFS('Official Medal Table'!$F:$F,'Each Gender Events'!$A12,'Official Medal Table'!$C:$C,'Each Gender Events'!BY$1,'Official Medal Table'!$E:$E,"Mixed")*'Medal values'!$B$1/2
+ COUNTIFS('Official Medal Table'!$G:$G,'Each Gender Events'!$A12,'Official Medal Table'!$C:$C,'Each Gender Events'!BY$1,'Official Medal Table'!$E:$E,"Mixed")*'Medal values'!$B$2/2
+ COUNTIFS('Official Medal Table'!$H:$H,'Each Gender Events'!$A12,'Official Medal Table'!$C:$C,'Each Gender Events'!BY$1,'Official Medal Table'!$E:$E,"Mixed")*'Medal values'!$B$3/2
+ COUNTIFS('Official Medal Table'!$I:$I,'Each Gender Events'!$A12,'Official Medal Table'!$C:$C,'Each Gender Events'!BY$1,'Official Medal Table'!$E:$E,"Mixed")*'Medal values'!$B$3/2</f>
        <v>0</v>
      </c>
      <c r="BZ12">
        <f>COUNTIFS('Official Medal Table'!$F:$F,'Each Gender Events'!$A12,'Official Medal Table'!$C:$C,'Each Gender Events'!BZ$1,'Official Medal Table'!$E:$E,'Each Gender Events'!BZ$2)*'Medal values'!$B$1
+ COUNTIFS('Official Medal Table'!$G:$G,'Each Gender Events'!$A12,'Official Medal Table'!$C:$C,'Each Gender Events'!BZ$1,'Official Medal Table'!$E:$E,'Each Gender Events'!BZ$2)*'Medal values'!$B$2
+ COUNTIFS('Official Medal Table'!$H:$H,'Each Gender Events'!$A12,'Official Medal Table'!$C:$C,'Each Gender Events'!BZ$1,'Official Medal Table'!$E:$E,'Each Gender Events'!BZ$2)*'Medal values'!$B$3
+ COUNTIFS('Official Medal Table'!$I:$I,'Each Gender Events'!$A12,'Official Medal Table'!$C:$C,'Each Gender Events'!BZ$1,'Official Medal Table'!$E:$E,'Each Gender Events'!BZ$2)*'Medal values'!$B$3
+ COUNTIFS('Official Medal Table'!$F:$F,'Each Gender Events'!$A12,'Official Medal Table'!$C:$C,'Each Gender Events'!BZ$1,'Official Medal Table'!$E:$E,"Mixed")*'Medal values'!$B$1/2
+ COUNTIFS('Official Medal Table'!$G:$G,'Each Gender Events'!$A12,'Official Medal Table'!$C:$C,'Each Gender Events'!BZ$1,'Official Medal Table'!$E:$E,"Mixed")*'Medal values'!$B$2/2
+ COUNTIFS('Official Medal Table'!$H:$H,'Each Gender Events'!$A12,'Official Medal Table'!$C:$C,'Each Gender Events'!BZ$1,'Official Medal Table'!$E:$E,"Mixed")*'Medal values'!$B$3/2
+ COUNTIFS('Official Medal Table'!$I:$I,'Each Gender Events'!$A12,'Official Medal Table'!$C:$C,'Each Gender Events'!BZ$1,'Official Medal Table'!$E:$E,"Mixed")*'Medal values'!$B$3/2</f>
        <v>0</v>
      </c>
      <c r="CA12">
        <f>COUNTIFS('Official Medal Table'!$F:$F,'Each Gender Events'!$A12,'Official Medal Table'!$C:$C,'Each Gender Events'!CA$1,'Official Medal Table'!$E:$E,'Each Gender Events'!CA$2)*'Medal values'!$B$1
+ COUNTIFS('Official Medal Table'!$G:$G,'Each Gender Events'!$A12,'Official Medal Table'!$C:$C,'Each Gender Events'!CA$1,'Official Medal Table'!$E:$E,'Each Gender Events'!CA$2)*'Medal values'!$B$2
+ COUNTIFS('Official Medal Table'!$H:$H,'Each Gender Events'!$A12,'Official Medal Table'!$C:$C,'Each Gender Events'!CA$1,'Official Medal Table'!$E:$E,'Each Gender Events'!CA$2)*'Medal values'!$B$3
+ COUNTIFS('Official Medal Table'!$I:$I,'Each Gender Events'!$A12,'Official Medal Table'!$C:$C,'Each Gender Events'!CA$1,'Official Medal Table'!$E:$E,'Each Gender Events'!CA$2)*'Medal values'!$B$3
+ COUNTIFS('Official Medal Table'!$F:$F,'Each Gender Events'!$A12,'Official Medal Table'!$C:$C,'Each Gender Events'!CA$1,'Official Medal Table'!$E:$E,"Mixed")*'Medal values'!$B$1/2
+ COUNTIFS('Official Medal Table'!$G:$G,'Each Gender Events'!$A12,'Official Medal Table'!$C:$C,'Each Gender Events'!CA$1,'Official Medal Table'!$E:$E,"Mixed")*'Medal values'!$B$2/2
+ COUNTIFS('Official Medal Table'!$H:$H,'Each Gender Events'!$A12,'Official Medal Table'!$C:$C,'Each Gender Events'!CA$1,'Official Medal Table'!$E:$E,"Mixed")*'Medal values'!$B$3/2
+ COUNTIFS('Official Medal Table'!$I:$I,'Each Gender Events'!$A12,'Official Medal Table'!$C:$C,'Each Gender Events'!CA$1,'Official Medal Table'!$E:$E,"Mixed")*'Medal values'!$B$3/2</f>
        <v>0</v>
      </c>
      <c r="CB12">
        <f>COUNTIFS('Official Medal Table'!$F:$F,'Each Gender Events'!$A12,'Official Medal Table'!$C:$C,'Each Gender Events'!CB$1,'Official Medal Table'!$E:$E,'Each Gender Events'!CB$2)*'Medal values'!$B$1
+ COUNTIFS('Official Medal Table'!$G:$G,'Each Gender Events'!$A12,'Official Medal Table'!$C:$C,'Each Gender Events'!CB$1,'Official Medal Table'!$E:$E,'Each Gender Events'!CB$2)*'Medal values'!$B$2
+ COUNTIFS('Official Medal Table'!$H:$H,'Each Gender Events'!$A12,'Official Medal Table'!$C:$C,'Each Gender Events'!CB$1,'Official Medal Table'!$E:$E,'Each Gender Events'!CB$2)*'Medal values'!$B$3
+ COUNTIFS('Official Medal Table'!$I:$I,'Each Gender Events'!$A12,'Official Medal Table'!$C:$C,'Each Gender Events'!CB$1,'Official Medal Table'!$E:$E,'Each Gender Events'!CB$2)*'Medal values'!$B$3
+ COUNTIFS('Official Medal Table'!$F:$F,'Each Gender Events'!$A12,'Official Medal Table'!$C:$C,'Each Gender Events'!CB$1,'Official Medal Table'!$E:$E,"Mixed")*'Medal values'!$B$1/2
+ COUNTIFS('Official Medal Table'!$G:$G,'Each Gender Events'!$A12,'Official Medal Table'!$C:$C,'Each Gender Events'!CB$1,'Official Medal Table'!$E:$E,"Mixed")*'Medal values'!$B$2/2
+ COUNTIFS('Official Medal Table'!$H:$H,'Each Gender Events'!$A12,'Official Medal Table'!$C:$C,'Each Gender Events'!CB$1,'Official Medal Table'!$E:$E,"Mixed")*'Medal values'!$B$3/2
+ COUNTIFS('Official Medal Table'!$I:$I,'Each Gender Events'!$A12,'Official Medal Table'!$C:$C,'Each Gender Events'!CB$1,'Official Medal Table'!$E:$E,"Mixed")*'Medal values'!$B$3/2</f>
        <v>0</v>
      </c>
      <c r="CC12">
        <f>COUNTIFS('Official Medal Table'!$F:$F,'Each Gender Events'!$A12,'Official Medal Table'!$C:$C,'Each Gender Events'!CC$1,'Official Medal Table'!$E:$E,'Each Gender Events'!CC$2)*'Medal values'!$B$1
+ COUNTIFS('Official Medal Table'!$G:$G,'Each Gender Events'!$A12,'Official Medal Table'!$C:$C,'Each Gender Events'!CC$1,'Official Medal Table'!$E:$E,'Each Gender Events'!CC$2)*'Medal values'!$B$2
+ COUNTIFS('Official Medal Table'!$H:$H,'Each Gender Events'!$A12,'Official Medal Table'!$C:$C,'Each Gender Events'!CC$1,'Official Medal Table'!$E:$E,'Each Gender Events'!CC$2)*'Medal values'!$B$3
+ COUNTIFS('Official Medal Table'!$I:$I,'Each Gender Events'!$A12,'Official Medal Table'!$C:$C,'Each Gender Events'!CC$1,'Official Medal Table'!$E:$E,'Each Gender Events'!CC$2)*'Medal values'!$B$3
+ COUNTIFS('Official Medal Table'!$F:$F,'Each Gender Events'!$A12,'Official Medal Table'!$C:$C,'Each Gender Events'!CC$1,'Official Medal Table'!$E:$E,"Mixed")*'Medal values'!$B$1/2
+ COUNTIFS('Official Medal Table'!$G:$G,'Each Gender Events'!$A12,'Official Medal Table'!$C:$C,'Each Gender Events'!CC$1,'Official Medal Table'!$E:$E,"Mixed")*'Medal values'!$B$2/2
+ COUNTIFS('Official Medal Table'!$H:$H,'Each Gender Events'!$A12,'Official Medal Table'!$C:$C,'Each Gender Events'!CC$1,'Official Medal Table'!$E:$E,"Mixed")*'Medal values'!$B$3/2
+ COUNTIFS('Official Medal Table'!$I:$I,'Each Gender Events'!$A12,'Official Medal Table'!$C:$C,'Each Gender Events'!CC$1,'Official Medal Table'!$E:$E,"Mixed")*'Medal values'!$B$3/2</f>
        <v>0</v>
      </c>
      <c r="CD12">
        <f>COUNTIFS('Official Medal Table'!$F:$F,'Each Gender Events'!$A12,'Official Medal Table'!$C:$C,'Each Gender Events'!CD$1,'Official Medal Table'!$E:$E,'Each Gender Events'!CD$2)*'Medal values'!$B$1
+ COUNTIFS('Official Medal Table'!$G:$G,'Each Gender Events'!$A12,'Official Medal Table'!$C:$C,'Each Gender Events'!CD$1,'Official Medal Table'!$E:$E,'Each Gender Events'!CD$2)*'Medal values'!$B$2
+ COUNTIFS('Official Medal Table'!$H:$H,'Each Gender Events'!$A12,'Official Medal Table'!$C:$C,'Each Gender Events'!CD$1,'Official Medal Table'!$E:$E,'Each Gender Events'!CD$2)*'Medal values'!$B$3
+ COUNTIFS('Official Medal Table'!$I:$I,'Each Gender Events'!$A12,'Official Medal Table'!$C:$C,'Each Gender Events'!CD$1,'Official Medal Table'!$E:$E,'Each Gender Events'!CD$2)*'Medal values'!$B$3
+ COUNTIFS('Official Medal Table'!$F:$F,'Each Gender Events'!$A12,'Official Medal Table'!$C:$C,'Each Gender Events'!CD$1,'Official Medal Table'!$E:$E,"Mixed")*'Medal values'!$B$1/2
+ COUNTIFS('Official Medal Table'!$G:$G,'Each Gender Events'!$A12,'Official Medal Table'!$C:$C,'Each Gender Events'!CD$1,'Official Medal Table'!$E:$E,"Mixed")*'Medal values'!$B$2/2
+ COUNTIFS('Official Medal Table'!$H:$H,'Each Gender Events'!$A12,'Official Medal Table'!$C:$C,'Each Gender Events'!CD$1,'Official Medal Table'!$E:$E,"Mixed")*'Medal values'!$B$3/2
+ COUNTIFS('Official Medal Table'!$I:$I,'Each Gender Events'!$A12,'Official Medal Table'!$C:$C,'Each Gender Events'!CD$1,'Official Medal Table'!$E:$E,"Mixed")*'Medal values'!$B$3/2</f>
        <v>0</v>
      </c>
      <c r="CE12">
        <f>COUNTIFS('Official Medal Table'!$F:$F,'Each Gender Events'!$A12,'Official Medal Table'!$C:$C,'Each Gender Events'!CE$1,'Official Medal Table'!$E:$E,'Each Gender Events'!CE$2)*'Medal values'!$B$1
+ COUNTIFS('Official Medal Table'!$G:$G,'Each Gender Events'!$A12,'Official Medal Table'!$C:$C,'Each Gender Events'!CE$1,'Official Medal Table'!$E:$E,'Each Gender Events'!CE$2)*'Medal values'!$B$2
+ COUNTIFS('Official Medal Table'!$H:$H,'Each Gender Events'!$A12,'Official Medal Table'!$C:$C,'Each Gender Events'!CE$1,'Official Medal Table'!$E:$E,'Each Gender Events'!CE$2)*'Medal values'!$B$3
+ COUNTIFS('Official Medal Table'!$I:$I,'Each Gender Events'!$A12,'Official Medal Table'!$C:$C,'Each Gender Events'!CE$1,'Official Medal Table'!$E:$E,'Each Gender Events'!CE$2)*'Medal values'!$B$3
+ COUNTIFS('Official Medal Table'!$F:$F,'Each Gender Events'!$A12,'Official Medal Table'!$C:$C,'Each Gender Events'!CE$1,'Official Medal Table'!$E:$E,"Mixed")*'Medal values'!$B$1/2
+ COUNTIFS('Official Medal Table'!$G:$G,'Each Gender Events'!$A12,'Official Medal Table'!$C:$C,'Each Gender Events'!CE$1,'Official Medal Table'!$E:$E,"Mixed")*'Medal values'!$B$2/2
+ COUNTIFS('Official Medal Table'!$H:$H,'Each Gender Events'!$A12,'Official Medal Table'!$C:$C,'Each Gender Events'!CE$1,'Official Medal Table'!$E:$E,"Mixed")*'Medal values'!$B$3/2
+ COUNTIFS('Official Medal Table'!$I:$I,'Each Gender Events'!$A12,'Official Medal Table'!$C:$C,'Each Gender Events'!CE$1,'Official Medal Table'!$E:$E,"Mixed")*'Medal values'!$B$3/2</f>
        <v>0</v>
      </c>
      <c r="CF12">
        <f>COUNTIFS('Official Medal Table'!$F:$F,'Each Gender Events'!$A12,'Official Medal Table'!$C:$C,'Each Gender Events'!CF$1,'Official Medal Table'!$E:$E,'Each Gender Events'!CF$2)*'Medal values'!$B$1
+ COUNTIFS('Official Medal Table'!$G:$G,'Each Gender Events'!$A12,'Official Medal Table'!$C:$C,'Each Gender Events'!CF$1,'Official Medal Table'!$E:$E,'Each Gender Events'!CF$2)*'Medal values'!$B$2
+ COUNTIFS('Official Medal Table'!$H:$H,'Each Gender Events'!$A12,'Official Medal Table'!$C:$C,'Each Gender Events'!CF$1,'Official Medal Table'!$E:$E,'Each Gender Events'!CF$2)*'Medal values'!$B$3
+ COUNTIFS('Official Medal Table'!$I:$I,'Each Gender Events'!$A12,'Official Medal Table'!$C:$C,'Each Gender Events'!CF$1,'Official Medal Table'!$E:$E,'Each Gender Events'!CF$2)*'Medal values'!$B$3
+ COUNTIFS('Official Medal Table'!$F:$F,'Each Gender Events'!$A12,'Official Medal Table'!$C:$C,'Each Gender Events'!CF$1,'Official Medal Table'!$E:$E,"Mixed")*'Medal values'!$B$1/2
+ COUNTIFS('Official Medal Table'!$G:$G,'Each Gender Events'!$A12,'Official Medal Table'!$C:$C,'Each Gender Events'!CF$1,'Official Medal Table'!$E:$E,"Mixed")*'Medal values'!$B$2/2
+ COUNTIFS('Official Medal Table'!$H:$H,'Each Gender Events'!$A12,'Official Medal Table'!$C:$C,'Each Gender Events'!CF$1,'Official Medal Table'!$E:$E,"Mixed")*'Medal values'!$B$3/2
+ COUNTIFS('Official Medal Table'!$I:$I,'Each Gender Events'!$A12,'Official Medal Table'!$C:$C,'Each Gender Events'!CF$1,'Official Medal Table'!$E:$E,"Mixed")*'Medal values'!$B$3/2</f>
        <v>0</v>
      </c>
      <c r="CG12">
        <f>COUNTIFS('Official Medal Table'!$F:$F,'Each Gender Events'!$A12,'Official Medal Table'!$C:$C,'Each Gender Events'!CG$1,'Official Medal Table'!$E:$E,'Each Gender Events'!CG$2)*'Medal values'!$B$1
+ COUNTIFS('Official Medal Table'!$G:$G,'Each Gender Events'!$A12,'Official Medal Table'!$C:$C,'Each Gender Events'!CG$1,'Official Medal Table'!$E:$E,'Each Gender Events'!CG$2)*'Medal values'!$B$2
+ COUNTIFS('Official Medal Table'!$H:$H,'Each Gender Events'!$A12,'Official Medal Table'!$C:$C,'Each Gender Events'!CG$1,'Official Medal Table'!$E:$E,'Each Gender Events'!CG$2)*'Medal values'!$B$3
+ COUNTIFS('Official Medal Table'!$I:$I,'Each Gender Events'!$A12,'Official Medal Table'!$C:$C,'Each Gender Events'!CG$1,'Official Medal Table'!$E:$E,'Each Gender Events'!CG$2)*'Medal values'!$B$3
+ COUNTIFS('Official Medal Table'!$F:$F,'Each Gender Events'!$A12,'Official Medal Table'!$C:$C,'Each Gender Events'!CG$1,'Official Medal Table'!$E:$E,"Mixed")*'Medal values'!$B$1/2
+ COUNTIFS('Official Medal Table'!$G:$G,'Each Gender Events'!$A12,'Official Medal Table'!$C:$C,'Each Gender Events'!CG$1,'Official Medal Table'!$E:$E,"Mixed")*'Medal values'!$B$2/2
+ COUNTIFS('Official Medal Table'!$H:$H,'Each Gender Events'!$A12,'Official Medal Table'!$C:$C,'Each Gender Events'!CG$1,'Official Medal Table'!$E:$E,"Mixed")*'Medal values'!$B$3/2
+ COUNTIFS('Official Medal Table'!$I:$I,'Each Gender Events'!$A12,'Official Medal Table'!$C:$C,'Each Gender Events'!CG$1,'Official Medal Table'!$E:$E,"Mixed")*'Medal values'!$B$3/2</f>
        <v>0</v>
      </c>
      <c r="CH12">
        <f>COUNTIFS('Official Medal Table'!$F:$F,'Each Gender Events'!$A12,'Official Medal Table'!$C:$C,'Each Gender Events'!CH$1,'Official Medal Table'!$E:$E,'Each Gender Events'!CH$2)*'Medal values'!$B$1
+ COUNTIFS('Official Medal Table'!$G:$G,'Each Gender Events'!$A12,'Official Medal Table'!$C:$C,'Each Gender Events'!CH$1,'Official Medal Table'!$E:$E,'Each Gender Events'!CH$2)*'Medal values'!$B$2
+ COUNTIFS('Official Medal Table'!$H:$H,'Each Gender Events'!$A12,'Official Medal Table'!$C:$C,'Each Gender Events'!CH$1,'Official Medal Table'!$E:$E,'Each Gender Events'!CH$2)*'Medal values'!$B$3
+ COUNTIFS('Official Medal Table'!$I:$I,'Each Gender Events'!$A12,'Official Medal Table'!$C:$C,'Each Gender Events'!CH$1,'Official Medal Table'!$E:$E,'Each Gender Events'!CH$2)*'Medal values'!$B$3
+ COUNTIFS('Official Medal Table'!$F:$F,'Each Gender Events'!$A12,'Official Medal Table'!$C:$C,'Each Gender Events'!CH$1,'Official Medal Table'!$E:$E,"Mixed")*'Medal values'!$B$1/2
+ COUNTIFS('Official Medal Table'!$G:$G,'Each Gender Events'!$A12,'Official Medal Table'!$C:$C,'Each Gender Events'!CH$1,'Official Medal Table'!$E:$E,"Mixed")*'Medal values'!$B$2/2
+ COUNTIFS('Official Medal Table'!$H:$H,'Each Gender Events'!$A12,'Official Medal Table'!$C:$C,'Each Gender Events'!CH$1,'Official Medal Table'!$E:$E,"Mixed")*'Medal values'!$B$3/2
+ COUNTIFS('Official Medal Table'!$I:$I,'Each Gender Events'!$A12,'Official Medal Table'!$C:$C,'Each Gender Events'!CH$1,'Official Medal Table'!$E:$E,"Mixed")*'Medal values'!$B$3/2</f>
        <v>0</v>
      </c>
      <c r="CI12">
        <f>COUNTIFS('Official Medal Table'!$F:$F,'Each Gender Events'!$A12,'Official Medal Table'!$C:$C,'Each Gender Events'!CI$1,'Official Medal Table'!$E:$E,'Each Gender Events'!CI$2)*'Medal values'!$B$1
+ COUNTIFS('Official Medal Table'!$G:$G,'Each Gender Events'!$A12,'Official Medal Table'!$C:$C,'Each Gender Events'!CI$1,'Official Medal Table'!$E:$E,'Each Gender Events'!CI$2)*'Medal values'!$B$2
+ COUNTIFS('Official Medal Table'!$H:$H,'Each Gender Events'!$A12,'Official Medal Table'!$C:$C,'Each Gender Events'!CI$1,'Official Medal Table'!$E:$E,'Each Gender Events'!CI$2)*'Medal values'!$B$3
+ COUNTIFS('Official Medal Table'!$I:$I,'Each Gender Events'!$A12,'Official Medal Table'!$C:$C,'Each Gender Events'!CI$1,'Official Medal Table'!$E:$E,'Each Gender Events'!CI$2)*'Medal values'!$B$3
+ COUNTIFS('Official Medal Table'!$F:$F,'Each Gender Events'!$A12,'Official Medal Table'!$C:$C,'Each Gender Events'!CI$1,'Official Medal Table'!$E:$E,"Mixed")*'Medal values'!$B$1/2
+ COUNTIFS('Official Medal Table'!$G:$G,'Each Gender Events'!$A12,'Official Medal Table'!$C:$C,'Each Gender Events'!CI$1,'Official Medal Table'!$E:$E,"Mixed")*'Medal values'!$B$2/2
+ COUNTIFS('Official Medal Table'!$H:$H,'Each Gender Events'!$A12,'Official Medal Table'!$C:$C,'Each Gender Events'!CI$1,'Official Medal Table'!$E:$E,"Mixed")*'Medal values'!$B$3/2
+ COUNTIFS('Official Medal Table'!$I:$I,'Each Gender Events'!$A12,'Official Medal Table'!$C:$C,'Each Gender Events'!CI$1,'Official Medal Table'!$E:$E,"Mixed")*'Medal values'!$B$3/2</f>
        <v>0</v>
      </c>
      <c r="CJ12">
        <f>COUNTIFS('Official Medal Table'!$F:$F,'Each Gender Events'!$A12,'Official Medal Table'!$C:$C,'Each Gender Events'!CJ$1,'Official Medal Table'!$E:$E,'Each Gender Events'!CJ$2)*'Medal values'!$B$1
+ COUNTIFS('Official Medal Table'!$G:$G,'Each Gender Events'!$A12,'Official Medal Table'!$C:$C,'Each Gender Events'!CJ$1,'Official Medal Table'!$E:$E,'Each Gender Events'!CJ$2)*'Medal values'!$B$2
+ COUNTIFS('Official Medal Table'!$H:$H,'Each Gender Events'!$A12,'Official Medal Table'!$C:$C,'Each Gender Events'!CJ$1,'Official Medal Table'!$E:$E,'Each Gender Events'!CJ$2)*'Medal values'!$B$3
+ COUNTIFS('Official Medal Table'!$I:$I,'Each Gender Events'!$A12,'Official Medal Table'!$C:$C,'Each Gender Events'!CJ$1,'Official Medal Table'!$E:$E,'Each Gender Events'!CJ$2)*'Medal values'!$B$3
+ COUNTIFS('Official Medal Table'!$F:$F,'Each Gender Events'!$A12,'Official Medal Table'!$C:$C,'Each Gender Events'!CJ$1,'Official Medal Table'!$E:$E,"Mixed")*'Medal values'!$B$1/2
+ COUNTIFS('Official Medal Table'!$G:$G,'Each Gender Events'!$A12,'Official Medal Table'!$C:$C,'Each Gender Events'!CJ$1,'Official Medal Table'!$E:$E,"Mixed")*'Medal values'!$B$2/2
+ COUNTIFS('Official Medal Table'!$H:$H,'Each Gender Events'!$A12,'Official Medal Table'!$C:$C,'Each Gender Events'!CJ$1,'Official Medal Table'!$E:$E,"Mixed")*'Medal values'!$B$3/2
+ COUNTIFS('Official Medal Table'!$I:$I,'Each Gender Events'!$A12,'Official Medal Table'!$C:$C,'Each Gender Events'!CJ$1,'Official Medal Table'!$E:$E,"Mixed")*'Medal values'!$B$3/2</f>
        <v>0</v>
      </c>
      <c r="CK12">
        <f>COUNTIFS('Official Medal Table'!$F:$F,'Each Gender Events'!$A12,'Official Medal Table'!$C:$C,'Each Gender Events'!CK$1,'Official Medal Table'!$E:$E,'Each Gender Events'!CK$2)*'Medal values'!$B$1
+ COUNTIFS('Official Medal Table'!$G:$G,'Each Gender Events'!$A12,'Official Medal Table'!$C:$C,'Each Gender Events'!CK$1,'Official Medal Table'!$E:$E,'Each Gender Events'!CK$2)*'Medal values'!$B$2
+ COUNTIFS('Official Medal Table'!$H:$H,'Each Gender Events'!$A12,'Official Medal Table'!$C:$C,'Each Gender Events'!CK$1,'Official Medal Table'!$E:$E,'Each Gender Events'!CK$2)*'Medal values'!$B$3
+ COUNTIFS('Official Medal Table'!$I:$I,'Each Gender Events'!$A12,'Official Medal Table'!$C:$C,'Each Gender Events'!CK$1,'Official Medal Table'!$E:$E,'Each Gender Events'!CK$2)*'Medal values'!$B$3
+ COUNTIFS('Official Medal Table'!$F:$F,'Each Gender Events'!$A12,'Official Medal Table'!$C:$C,'Each Gender Events'!CK$1,'Official Medal Table'!$E:$E,"Mixed")*'Medal values'!$B$1/2
+ COUNTIFS('Official Medal Table'!$G:$G,'Each Gender Events'!$A12,'Official Medal Table'!$C:$C,'Each Gender Events'!CK$1,'Official Medal Table'!$E:$E,"Mixed")*'Medal values'!$B$2/2
+ COUNTIFS('Official Medal Table'!$H:$H,'Each Gender Events'!$A12,'Official Medal Table'!$C:$C,'Each Gender Events'!CK$1,'Official Medal Table'!$E:$E,"Mixed")*'Medal values'!$B$3/2
+ COUNTIFS('Official Medal Table'!$I:$I,'Each Gender Events'!$A12,'Official Medal Table'!$C:$C,'Each Gender Events'!CK$1,'Official Medal Table'!$E:$E,"Mixed")*'Medal values'!$B$3/2</f>
        <v>0</v>
      </c>
      <c r="CL12">
        <f>COUNTIFS('Official Medal Table'!$F:$F,'Each Gender Events'!$A12,'Official Medal Table'!$C:$C,'Each Gender Events'!CL$1,'Official Medal Table'!$E:$E,'Each Gender Events'!CL$2)*'Medal values'!$B$1
+ COUNTIFS('Official Medal Table'!$G:$G,'Each Gender Events'!$A12,'Official Medal Table'!$C:$C,'Each Gender Events'!CL$1,'Official Medal Table'!$E:$E,'Each Gender Events'!CL$2)*'Medal values'!$B$2
+ COUNTIFS('Official Medal Table'!$H:$H,'Each Gender Events'!$A12,'Official Medal Table'!$C:$C,'Each Gender Events'!CL$1,'Official Medal Table'!$E:$E,'Each Gender Events'!CL$2)*'Medal values'!$B$3
+ COUNTIFS('Official Medal Table'!$I:$I,'Each Gender Events'!$A12,'Official Medal Table'!$C:$C,'Each Gender Events'!CL$1,'Official Medal Table'!$E:$E,'Each Gender Events'!CL$2)*'Medal values'!$B$3
+ COUNTIFS('Official Medal Table'!$F:$F,'Each Gender Events'!$A12,'Official Medal Table'!$C:$C,'Each Gender Events'!CL$1,'Official Medal Table'!$E:$E,"Mixed")*'Medal values'!$B$1/2
+ COUNTIFS('Official Medal Table'!$G:$G,'Each Gender Events'!$A12,'Official Medal Table'!$C:$C,'Each Gender Events'!CL$1,'Official Medal Table'!$E:$E,"Mixed")*'Medal values'!$B$2/2
+ COUNTIFS('Official Medal Table'!$H:$H,'Each Gender Events'!$A12,'Official Medal Table'!$C:$C,'Each Gender Events'!CL$1,'Official Medal Table'!$E:$E,"Mixed")*'Medal values'!$B$3/2
+ COUNTIFS('Official Medal Table'!$I:$I,'Each Gender Events'!$A12,'Official Medal Table'!$C:$C,'Each Gender Events'!CL$1,'Official Medal Table'!$E:$E,"Mixed")*'Medal values'!$B$3/2</f>
        <v>0</v>
      </c>
      <c r="CM12">
        <f>COUNTIFS('Official Medal Table'!$F:$F,'Each Gender Events'!$A12,'Official Medal Table'!$C:$C,'Each Gender Events'!CM$1,'Official Medal Table'!$E:$E,'Each Gender Events'!CM$2)*'Medal values'!$B$1
+ COUNTIFS('Official Medal Table'!$G:$G,'Each Gender Events'!$A12,'Official Medal Table'!$C:$C,'Each Gender Events'!CM$1,'Official Medal Table'!$E:$E,'Each Gender Events'!CM$2)*'Medal values'!$B$2
+ COUNTIFS('Official Medal Table'!$H:$H,'Each Gender Events'!$A12,'Official Medal Table'!$C:$C,'Each Gender Events'!CM$1,'Official Medal Table'!$E:$E,'Each Gender Events'!CM$2)*'Medal values'!$B$3
+ COUNTIFS('Official Medal Table'!$I:$I,'Each Gender Events'!$A12,'Official Medal Table'!$C:$C,'Each Gender Events'!CM$1,'Official Medal Table'!$E:$E,'Each Gender Events'!CM$2)*'Medal values'!$B$3
+ COUNTIFS('Official Medal Table'!$F:$F,'Each Gender Events'!$A12,'Official Medal Table'!$C:$C,'Each Gender Events'!CM$1,'Official Medal Table'!$E:$E,"Mixed")*'Medal values'!$B$1/2
+ COUNTIFS('Official Medal Table'!$G:$G,'Each Gender Events'!$A12,'Official Medal Table'!$C:$C,'Each Gender Events'!CM$1,'Official Medal Table'!$E:$E,"Mixed")*'Medal values'!$B$2/2
+ COUNTIFS('Official Medal Table'!$H:$H,'Each Gender Events'!$A12,'Official Medal Table'!$C:$C,'Each Gender Events'!CM$1,'Official Medal Table'!$E:$E,"Mixed")*'Medal values'!$B$3/2
+ COUNTIFS('Official Medal Table'!$I:$I,'Each Gender Events'!$A12,'Official Medal Table'!$C:$C,'Each Gender Events'!CM$1,'Official Medal Table'!$E:$E,"Mixed")*'Medal values'!$B$3/2</f>
        <v>0</v>
      </c>
      <c r="CN12">
        <f>COUNTIFS('Official Medal Table'!$F:$F,'Each Gender Events'!$A12,'Official Medal Table'!$C:$C,'Each Gender Events'!CN$1,'Official Medal Table'!$E:$E,'Each Gender Events'!CN$2)*'Medal values'!$B$1
+ COUNTIFS('Official Medal Table'!$G:$G,'Each Gender Events'!$A12,'Official Medal Table'!$C:$C,'Each Gender Events'!CN$1,'Official Medal Table'!$E:$E,'Each Gender Events'!CN$2)*'Medal values'!$B$2
+ COUNTIFS('Official Medal Table'!$H:$H,'Each Gender Events'!$A12,'Official Medal Table'!$C:$C,'Each Gender Events'!CN$1,'Official Medal Table'!$E:$E,'Each Gender Events'!CN$2)*'Medal values'!$B$3
+ COUNTIFS('Official Medal Table'!$I:$I,'Each Gender Events'!$A12,'Official Medal Table'!$C:$C,'Each Gender Events'!CN$1,'Official Medal Table'!$E:$E,'Each Gender Events'!CN$2)*'Medal values'!$B$3
+ COUNTIFS('Official Medal Table'!$F:$F,'Each Gender Events'!$A12,'Official Medal Table'!$C:$C,'Each Gender Events'!CN$1,'Official Medal Table'!$E:$E,"Mixed")*'Medal values'!$B$1/2
+ COUNTIFS('Official Medal Table'!$G:$G,'Each Gender Events'!$A12,'Official Medal Table'!$C:$C,'Each Gender Events'!CN$1,'Official Medal Table'!$E:$E,"Mixed")*'Medal values'!$B$2/2
+ COUNTIFS('Official Medal Table'!$H:$H,'Each Gender Events'!$A12,'Official Medal Table'!$C:$C,'Each Gender Events'!CN$1,'Official Medal Table'!$E:$E,"Mixed")*'Medal values'!$B$3/2
+ COUNTIFS('Official Medal Table'!$I:$I,'Each Gender Events'!$A12,'Official Medal Table'!$C:$C,'Each Gender Events'!CN$1,'Official Medal Table'!$E:$E,"Mixed")*'Medal values'!$B$3/2</f>
        <v>0</v>
      </c>
      <c r="CO12">
        <f>COUNTIFS('Official Medal Table'!$F:$F,'Each Gender Events'!$A12,'Official Medal Table'!$C:$C,'Each Gender Events'!CO$1,'Official Medal Table'!$E:$E,'Each Gender Events'!CO$2)*'Medal values'!$B$1
+ COUNTIFS('Official Medal Table'!$G:$G,'Each Gender Events'!$A12,'Official Medal Table'!$C:$C,'Each Gender Events'!CO$1,'Official Medal Table'!$E:$E,'Each Gender Events'!CO$2)*'Medal values'!$B$2
+ COUNTIFS('Official Medal Table'!$H:$H,'Each Gender Events'!$A12,'Official Medal Table'!$C:$C,'Each Gender Events'!CO$1,'Official Medal Table'!$E:$E,'Each Gender Events'!CO$2)*'Medal values'!$B$3
+ COUNTIFS('Official Medal Table'!$I:$I,'Each Gender Events'!$A12,'Official Medal Table'!$C:$C,'Each Gender Events'!CO$1,'Official Medal Table'!$E:$E,'Each Gender Events'!CO$2)*'Medal values'!$B$3
+ COUNTIFS('Official Medal Table'!$F:$F,'Each Gender Events'!$A12,'Official Medal Table'!$C:$C,'Each Gender Events'!CO$1,'Official Medal Table'!$E:$E,"Mixed")*'Medal values'!$B$1/2
+ COUNTIFS('Official Medal Table'!$G:$G,'Each Gender Events'!$A12,'Official Medal Table'!$C:$C,'Each Gender Events'!CO$1,'Official Medal Table'!$E:$E,"Mixed")*'Medal values'!$B$2/2
+ COUNTIFS('Official Medal Table'!$H:$H,'Each Gender Events'!$A12,'Official Medal Table'!$C:$C,'Each Gender Events'!CO$1,'Official Medal Table'!$E:$E,"Mixed")*'Medal values'!$B$3/2
+ COUNTIFS('Official Medal Table'!$I:$I,'Each Gender Events'!$A12,'Official Medal Table'!$C:$C,'Each Gender Events'!CO$1,'Official Medal Table'!$E:$E,"Mixed")*'Medal values'!$B$3/2</f>
        <v>0</v>
      </c>
      <c r="CP12">
        <f>COUNTIFS('Official Medal Table'!$F:$F,'Each Gender Events'!$A12,'Official Medal Table'!$C:$C,'Each Gender Events'!CP$1,'Official Medal Table'!$E:$E,'Each Gender Events'!CP$2)*'Medal values'!$B$1
+ COUNTIFS('Official Medal Table'!$G:$G,'Each Gender Events'!$A12,'Official Medal Table'!$C:$C,'Each Gender Events'!CP$1,'Official Medal Table'!$E:$E,'Each Gender Events'!CP$2)*'Medal values'!$B$2
+ COUNTIFS('Official Medal Table'!$H:$H,'Each Gender Events'!$A12,'Official Medal Table'!$C:$C,'Each Gender Events'!CP$1,'Official Medal Table'!$E:$E,'Each Gender Events'!CP$2)*'Medal values'!$B$3
+ COUNTIFS('Official Medal Table'!$I:$I,'Each Gender Events'!$A12,'Official Medal Table'!$C:$C,'Each Gender Events'!CP$1,'Official Medal Table'!$E:$E,'Each Gender Events'!CP$2)*'Medal values'!$B$3
+ COUNTIFS('Official Medal Table'!$F:$F,'Each Gender Events'!$A12,'Official Medal Table'!$C:$C,'Each Gender Events'!CP$1,'Official Medal Table'!$E:$E,"Mixed")*'Medal values'!$B$1/2
+ COUNTIFS('Official Medal Table'!$G:$G,'Each Gender Events'!$A12,'Official Medal Table'!$C:$C,'Each Gender Events'!CP$1,'Official Medal Table'!$E:$E,"Mixed")*'Medal values'!$B$2/2
+ COUNTIFS('Official Medal Table'!$H:$H,'Each Gender Events'!$A12,'Official Medal Table'!$C:$C,'Each Gender Events'!CP$1,'Official Medal Table'!$E:$E,"Mixed")*'Medal values'!$B$3/2
+ COUNTIFS('Official Medal Table'!$I:$I,'Each Gender Events'!$A12,'Official Medal Table'!$C:$C,'Each Gender Events'!CP$1,'Official Medal Table'!$E:$E,"Mixed")*'Medal values'!$B$3/2</f>
        <v>0</v>
      </c>
      <c r="CQ12">
        <f>COUNTIFS('Official Medal Table'!$F:$F,'Each Gender Events'!$A12,'Official Medal Table'!$C:$C,'Each Gender Events'!CQ$1,'Official Medal Table'!$E:$E,'Each Gender Events'!CQ$2)*'Medal values'!$B$1
+ COUNTIFS('Official Medal Table'!$G:$G,'Each Gender Events'!$A12,'Official Medal Table'!$C:$C,'Each Gender Events'!CQ$1,'Official Medal Table'!$E:$E,'Each Gender Events'!CQ$2)*'Medal values'!$B$2
+ COUNTIFS('Official Medal Table'!$H:$H,'Each Gender Events'!$A12,'Official Medal Table'!$C:$C,'Each Gender Events'!CQ$1,'Official Medal Table'!$E:$E,'Each Gender Events'!CQ$2)*'Medal values'!$B$3
+ COUNTIFS('Official Medal Table'!$I:$I,'Each Gender Events'!$A12,'Official Medal Table'!$C:$C,'Each Gender Events'!CQ$1,'Official Medal Table'!$E:$E,'Each Gender Events'!CQ$2)*'Medal values'!$B$3
+ COUNTIFS('Official Medal Table'!$F:$F,'Each Gender Events'!$A12,'Official Medal Table'!$C:$C,'Each Gender Events'!CQ$1,'Official Medal Table'!$E:$E,"Mixed")*'Medal values'!$B$1/2
+ COUNTIFS('Official Medal Table'!$G:$G,'Each Gender Events'!$A12,'Official Medal Table'!$C:$C,'Each Gender Events'!CQ$1,'Official Medal Table'!$E:$E,"Mixed")*'Medal values'!$B$2/2
+ COUNTIFS('Official Medal Table'!$H:$H,'Each Gender Events'!$A12,'Official Medal Table'!$C:$C,'Each Gender Events'!CQ$1,'Official Medal Table'!$E:$E,"Mixed")*'Medal values'!$B$3/2
+ COUNTIFS('Official Medal Table'!$I:$I,'Each Gender Events'!$A12,'Official Medal Table'!$C:$C,'Each Gender Events'!CQ$1,'Official Medal Table'!$E:$E,"Mixed")*'Medal values'!$B$3/2</f>
        <v>0</v>
      </c>
      <c r="CR12">
        <f>COUNTIFS('Official Medal Table'!$F:$F,'Each Gender Events'!$A12,'Official Medal Table'!$C:$C,'Each Gender Events'!CR$1,'Official Medal Table'!$E:$E,'Each Gender Events'!CR$2)*'Medal values'!$B$1
+ COUNTIFS('Official Medal Table'!$G:$G,'Each Gender Events'!$A12,'Official Medal Table'!$C:$C,'Each Gender Events'!CR$1,'Official Medal Table'!$E:$E,'Each Gender Events'!CR$2)*'Medal values'!$B$2
+ COUNTIFS('Official Medal Table'!$H:$H,'Each Gender Events'!$A12,'Official Medal Table'!$C:$C,'Each Gender Events'!CR$1,'Official Medal Table'!$E:$E,'Each Gender Events'!CR$2)*'Medal values'!$B$3
+ COUNTIFS('Official Medal Table'!$I:$I,'Each Gender Events'!$A12,'Official Medal Table'!$C:$C,'Each Gender Events'!CR$1,'Official Medal Table'!$E:$E,'Each Gender Events'!CR$2)*'Medal values'!$B$3
+ COUNTIFS('Official Medal Table'!$F:$F,'Each Gender Events'!$A12,'Official Medal Table'!$C:$C,'Each Gender Events'!CR$1,'Official Medal Table'!$E:$E,"Mixed")*'Medal values'!$B$1/2
+ COUNTIFS('Official Medal Table'!$G:$G,'Each Gender Events'!$A12,'Official Medal Table'!$C:$C,'Each Gender Events'!CR$1,'Official Medal Table'!$E:$E,"Mixed")*'Medal values'!$B$2/2
+ COUNTIFS('Official Medal Table'!$H:$H,'Each Gender Events'!$A12,'Official Medal Table'!$C:$C,'Each Gender Events'!CR$1,'Official Medal Table'!$E:$E,"Mixed")*'Medal values'!$B$3/2
+ COUNTIFS('Official Medal Table'!$I:$I,'Each Gender Events'!$A12,'Official Medal Table'!$C:$C,'Each Gender Events'!CR$1,'Official Medal Table'!$E:$E,"Mixed")*'Medal values'!$B$3/2</f>
        <v>0</v>
      </c>
      <c r="CS12">
        <f>COUNTIFS('Official Medal Table'!$F:$F,'Each Gender Events'!$A12,'Official Medal Table'!$C:$C,'Each Gender Events'!CS$1,'Official Medal Table'!$E:$E,'Each Gender Events'!CS$2)*'Medal values'!$B$1
+ COUNTIFS('Official Medal Table'!$G:$G,'Each Gender Events'!$A12,'Official Medal Table'!$C:$C,'Each Gender Events'!CS$1,'Official Medal Table'!$E:$E,'Each Gender Events'!CS$2)*'Medal values'!$B$2
+ COUNTIFS('Official Medal Table'!$H:$H,'Each Gender Events'!$A12,'Official Medal Table'!$C:$C,'Each Gender Events'!CS$1,'Official Medal Table'!$E:$E,'Each Gender Events'!CS$2)*'Medal values'!$B$3
+ COUNTIFS('Official Medal Table'!$I:$I,'Each Gender Events'!$A12,'Official Medal Table'!$C:$C,'Each Gender Events'!CS$1,'Official Medal Table'!$E:$E,'Each Gender Events'!CS$2)*'Medal values'!$B$3
+ COUNTIFS('Official Medal Table'!$F:$F,'Each Gender Events'!$A12,'Official Medal Table'!$C:$C,'Each Gender Events'!CS$1,'Official Medal Table'!$E:$E,"Mixed")*'Medal values'!$B$1/2
+ COUNTIFS('Official Medal Table'!$G:$G,'Each Gender Events'!$A12,'Official Medal Table'!$C:$C,'Each Gender Events'!CS$1,'Official Medal Table'!$E:$E,"Mixed")*'Medal values'!$B$2/2
+ COUNTIFS('Official Medal Table'!$H:$H,'Each Gender Events'!$A12,'Official Medal Table'!$C:$C,'Each Gender Events'!CS$1,'Official Medal Table'!$E:$E,"Mixed")*'Medal values'!$B$3/2
+ COUNTIFS('Official Medal Table'!$I:$I,'Each Gender Events'!$A12,'Official Medal Table'!$C:$C,'Each Gender Events'!CS$1,'Official Medal Table'!$E:$E,"Mixed")*'Medal values'!$B$3/2</f>
        <v>0</v>
      </c>
      <c r="CT12">
        <f>COUNTIFS('Official Medal Table'!$F:$F,'Each Gender Events'!$A12,'Official Medal Table'!$C:$C,'Each Gender Events'!CT$1,'Official Medal Table'!$E:$E,'Each Gender Events'!CT$2)*'Medal values'!$B$1
+ COUNTIFS('Official Medal Table'!$G:$G,'Each Gender Events'!$A12,'Official Medal Table'!$C:$C,'Each Gender Events'!CT$1,'Official Medal Table'!$E:$E,'Each Gender Events'!CT$2)*'Medal values'!$B$2
+ COUNTIFS('Official Medal Table'!$H:$H,'Each Gender Events'!$A12,'Official Medal Table'!$C:$C,'Each Gender Events'!CT$1,'Official Medal Table'!$E:$E,'Each Gender Events'!CT$2)*'Medal values'!$B$3
+ COUNTIFS('Official Medal Table'!$I:$I,'Each Gender Events'!$A12,'Official Medal Table'!$C:$C,'Each Gender Events'!CT$1,'Official Medal Table'!$E:$E,'Each Gender Events'!CT$2)*'Medal values'!$B$3
+ COUNTIFS('Official Medal Table'!$F:$F,'Each Gender Events'!$A12,'Official Medal Table'!$C:$C,'Each Gender Events'!CT$1,'Official Medal Table'!$E:$E,"Mixed")*'Medal values'!$B$1/2
+ COUNTIFS('Official Medal Table'!$G:$G,'Each Gender Events'!$A12,'Official Medal Table'!$C:$C,'Each Gender Events'!CT$1,'Official Medal Table'!$E:$E,"Mixed")*'Medal values'!$B$2/2
+ COUNTIFS('Official Medal Table'!$H:$H,'Each Gender Events'!$A12,'Official Medal Table'!$C:$C,'Each Gender Events'!CT$1,'Official Medal Table'!$E:$E,"Mixed")*'Medal values'!$B$3/2
+ COUNTIFS('Official Medal Table'!$I:$I,'Each Gender Events'!$A12,'Official Medal Table'!$C:$C,'Each Gender Events'!CT$1,'Official Medal Table'!$E:$E,"Mixed")*'Medal values'!$B$3/2</f>
        <v>0</v>
      </c>
    </row>
    <row r="13" spans="1:98" x14ac:dyDescent="0.3">
      <c r="A13" t="str">
        <f>Countries!A11</f>
        <v>FRA</v>
      </c>
      <c r="B13">
        <f>COUNTIFS('Official Medal Table'!$F:$F,'Each Gender Events'!$A13,'Official Medal Table'!$C:$C,'Each Gender Events'!B$1,'Official Medal Table'!$E:$E,'Each Gender Events'!B$2)*'Medal values'!$B$1
+ COUNTIFS('Official Medal Table'!$G:$G,'Each Gender Events'!$A13,'Official Medal Table'!$C:$C,'Each Gender Events'!B$1,'Official Medal Table'!$E:$E,'Each Gender Events'!B$2)*'Medal values'!$B$2
+ COUNTIFS('Official Medal Table'!$H:$H,'Each Gender Events'!$A13,'Official Medal Table'!$C:$C,'Each Gender Events'!B$1,'Official Medal Table'!$E:$E,'Each Gender Events'!B$2)*'Medal values'!$B$3
+ COUNTIFS('Official Medal Table'!$I:$I,'Each Gender Events'!$A13,'Official Medal Table'!$C:$C,'Each Gender Events'!B$1,'Official Medal Table'!$E:$E,'Each Gender Events'!B$2)*'Medal values'!$B$3
+ COUNTIFS('Official Medal Table'!$F:$F,'Each Gender Events'!$A13,'Official Medal Table'!$C:$C,'Each Gender Events'!B$1,'Official Medal Table'!$E:$E,"Mixed")*'Medal values'!$B$1/2
+ COUNTIFS('Official Medal Table'!$G:$G,'Each Gender Events'!$A13,'Official Medal Table'!$C:$C,'Each Gender Events'!B$1,'Official Medal Table'!$E:$E,"Mixed")*'Medal values'!$B$2/2
+ COUNTIFS('Official Medal Table'!$H:$H,'Each Gender Events'!$A13,'Official Medal Table'!$C:$C,'Each Gender Events'!B$1,'Official Medal Table'!$E:$E,"Mixed")*'Medal values'!$B$3/2
+ COUNTIFS('Official Medal Table'!$I:$I,'Each Gender Events'!$A13,'Official Medal Table'!$C:$C,'Each Gender Events'!B$1,'Official Medal Table'!$E:$E,"Mixed")*'Medal values'!$B$3/2</f>
        <v>2.0000010000000001</v>
      </c>
      <c r="C13">
        <f>COUNTIFS('Official Medal Table'!$F:$F,'Each Gender Events'!$A13,'Official Medal Table'!$C:$C,'Each Gender Events'!C$1,'Official Medal Table'!$E:$E,'Each Gender Events'!C$2)*'Medal values'!$B$1
+ COUNTIFS('Official Medal Table'!$G:$G,'Each Gender Events'!$A13,'Official Medal Table'!$C:$C,'Each Gender Events'!C$1,'Official Medal Table'!$E:$E,'Each Gender Events'!C$2)*'Medal values'!$B$2
+ COUNTIFS('Official Medal Table'!$H:$H,'Each Gender Events'!$A13,'Official Medal Table'!$C:$C,'Each Gender Events'!C$1,'Official Medal Table'!$E:$E,'Each Gender Events'!C$2)*'Medal values'!$B$3
+ COUNTIFS('Official Medal Table'!$I:$I,'Each Gender Events'!$A13,'Official Medal Table'!$C:$C,'Each Gender Events'!C$1,'Official Medal Table'!$E:$E,'Each Gender Events'!C$2)*'Medal values'!$B$3
+ COUNTIFS('Official Medal Table'!$F:$F,'Each Gender Events'!$A13,'Official Medal Table'!$C:$C,'Each Gender Events'!C$1,'Official Medal Table'!$E:$E,"Mixed")*'Medal values'!$B$1/2
+ COUNTIFS('Official Medal Table'!$G:$G,'Each Gender Events'!$A13,'Official Medal Table'!$C:$C,'Each Gender Events'!C$1,'Official Medal Table'!$E:$E,"Mixed")*'Medal values'!$B$2/2
+ COUNTIFS('Official Medal Table'!$H:$H,'Each Gender Events'!$A13,'Official Medal Table'!$C:$C,'Each Gender Events'!C$1,'Official Medal Table'!$E:$E,"Mixed")*'Medal values'!$B$3/2
+ COUNTIFS('Official Medal Table'!$I:$I,'Each Gender Events'!$A13,'Official Medal Table'!$C:$C,'Each Gender Events'!C$1,'Official Medal Table'!$E:$E,"Mixed")*'Medal values'!$B$3/2</f>
        <v>0</v>
      </c>
      <c r="D13">
        <f>COUNTIFS('Official Medal Table'!$F:$F,'Each Gender Events'!$A13,'Official Medal Table'!$C:$C,'Each Gender Events'!D$1,'Official Medal Table'!$E:$E,'Each Gender Events'!D$2)*'Medal values'!$B$1
+ COUNTIFS('Official Medal Table'!$G:$G,'Each Gender Events'!$A13,'Official Medal Table'!$C:$C,'Each Gender Events'!D$1,'Official Medal Table'!$E:$E,'Each Gender Events'!D$2)*'Medal values'!$B$2
+ COUNTIFS('Official Medal Table'!$H:$H,'Each Gender Events'!$A13,'Official Medal Table'!$C:$C,'Each Gender Events'!D$1,'Official Medal Table'!$E:$E,'Each Gender Events'!D$2)*'Medal values'!$B$3
+ COUNTIFS('Official Medal Table'!$I:$I,'Each Gender Events'!$A13,'Official Medal Table'!$C:$C,'Each Gender Events'!D$1,'Official Medal Table'!$E:$E,'Each Gender Events'!D$2)*'Medal values'!$B$3
+ COUNTIFS('Official Medal Table'!$F:$F,'Each Gender Events'!$A13,'Official Medal Table'!$C:$C,'Each Gender Events'!D$1,'Official Medal Table'!$E:$E,"Mixed")*'Medal values'!$B$1/2
+ COUNTIFS('Official Medal Table'!$G:$G,'Each Gender Events'!$A13,'Official Medal Table'!$C:$C,'Each Gender Events'!D$1,'Official Medal Table'!$E:$E,"Mixed")*'Medal values'!$B$2/2
+ COUNTIFS('Official Medal Table'!$H:$H,'Each Gender Events'!$A13,'Official Medal Table'!$C:$C,'Each Gender Events'!D$1,'Official Medal Table'!$E:$E,"Mixed")*'Medal values'!$B$3/2
+ COUNTIFS('Official Medal Table'!$I:$I,'Each Gender Events'!$A13,'Official Medal Table'!$C:$C,'Each Gender Events'!D$1,'Official Medal Table'!$E:$E,"Mixed")*'Medal values'!$B$3/2</f>
        <v>1</v>
      </c>
      <c r="E13">
        <f>COUNTIFS('Official Medal Table'!$F:$F,'Each Gender Events'!$A13,'Official Medal Table'!$C:$C,'Each Gender Events'!E$1,'Official Medal Table'!$E:$E,'Each Gender Events'!E$2)*'Medal values'!$B$1
+ COUNTIFS('Official Medal Table'!$G:$G,'Each Gender Events'!$A13,'Official Medal Table'!$C:$C,'Each Gender Events'!E$1,'Official Medal Table'!$E:$E,'Each Gender Events'!E$2)*'Medal values'!$B$2
+ COUNTIFS('Official Medal Table'!$H:$H,'Each Gender Events'!$A13,'Official Medal Table'!$C:$C,'Each Gender Events'!E$1,'Official Medal Table'!$E:$E,'Each Gender Events'!E$2)*'Medal values'!$B$3
+ COUNTIFS('Official Medal Table'!$I:$I,'Each Gender Events'!$A13,'Official Medal Table'!$C:$C,'Each Gender Events'!E$1,'Official Medal Table'!$E:$E,'Each Gender Events'!E$2)*'Medal values'!$B$3
+ COUNTIFS('Official Medal Table'!$F:$F,'Each Gender Events'!$A13,'Official Medal Table'!$C:$C,'Each Gender Events'!E$1,'Official Medal Table'!$E:$E,"Mixed")*'Medal values'!$B$1/2
+ COUNTIFS('Official Medal Table'!$G:$G,'Each Gender Events'!$A13,'Official Medal Table'!$C:$C,'Each Gender Events'!E$1,'Official Medal Table'!$E:$E,"Mixed")*'Medal values'!$B$2/2
+ COUNTIFS('Official Medal Table'!$H:$H,'Each Gender Events'!$A13,'Official Medal Table'!$C:$C,'Each Gender Events'!E$1,'Official Medal Table'!$E:$E,"Mixed")*'Medal values'!$B$3/2
+ COUNTIFS('Official Medal Table'!$I:$I,'Each Gender Events'!$A13,'Official Medal Table'!$C:$C,'Each Gender Events'!E$1,'Official Medal Table'!$E:$E,"Mixed")*'Medal values'!$B$3/2</f>
        <v>2.0000010000000001</v>
      </c>
      <c r="F13">
        <f>COUNTIFS('Official Medal Table'!$F:$F,'Each Gender Events'!$A13,'Official Medal Table'!$C:$C,'Each Gender Events'!F$1,'Official Medal Table'!$E:$E,'Each Gender Events'!F$2)*'Medal values'!$B$1
+ COUNTIFS('Official Medal Table'!$G:$G,'Each Gender Events'!$A13,'Official Medal Table'!$C:$C,'Each Gender Events'!F$1,'Official Medal Table'!$E:$E,'Each Gender Events'!F$2)*'Medal values'!$B$2
+ COUNTIFS('Official Medal Table'!$H:$H,'Each Gender Events'!$A13,'Official Medal Table'!$C:$C,'Each Gender Events'!F$1,'Official Medal Table'!$E:$E,'Each Gender Events'!F$2)*'Medal values'!$B$3
+ COUNTIFS('Official Medal Table'!$I:$I,'Each Gender Events'!$A13,'Official Medal Table'!$C:$C,'Each Gender Events'!F$1,'Official Medal Table'!$E:$E,'Each Gender Events'!F$2)*'Medal values'!$B$3
+ COUNTIFS('Official Medal Table'!$F:$F,'Each Gender Events'!$A13,'Official Medal Table'!$C:$C,'Each Gender Events'!F$1,'Official Medal Table'!$E:$E,"Mixed")*'Medal values'!$B$1/2
+ COUNTIFS('Official Medal Table'!$G:$G,'Each Gender Events'!$A13,'Official Medal Table'!$C:$C,'Each Gender Events'!F$1,'Official Medal Table'!$E:$E,"Mixed")*'Medal values'!$B$2/2
+ COUNTIFS('Official Medal Table'!$H:$H,'Each Gender Events'!$A13,'Official Medal Table'!$C:$C,'Each Gender Events'!F$1,'Official Medal Table'!$E:$E,"Mixed")*'Medal values'!$B$3/2
+ COUNTIFS('Official Medal Table'!$I:$I,'Each Gender Events'!$A13,'Official Medal Table'!$C:$C,'Each Gender Events'!F$1,'Official Medal Table'!$E:$E,"Mixed")*'Medal values'!$B$3/2</f>
        <v>0</v>
      </c>
      <c r="G13">
        <f>COUNTIFS('Official Medal Table'!$F:$F,'Each Gender Events'!$A13,'Official Medal Table'!$C:$C,'Each Gender Events'!G$1,'Official Medal Table'!$E:$E,'Each Gender Events'!G$2)*'Medal values'!$B$1
+ COUNTIFS('Official Medal Table'!$G:$G,'Each Gender Events'!$A13,'Official Medal Table'!$C:$C,'Each Gender Events'!G$1,'Official Medal Table'!$E:$E,'Each Gender Events'!G$2)*'Medal values'!$B$2
+ COUNTIFS('Official Medal Table'!$H:$H,'Each Gender Events'!$A13,'Official Medal Table'!$C:$C,'Each Gender Events'!G$1,'Official Medal Table'!$E:$E,'Each Gender Events'!G$2)*'Medal values'!$B$3
+ COUNTIFS('Official Medal Table'!$I:$I,'Each Gender Events'!$A13,'Official Medal Table'!$C:$C,'Each Gender Events'!G$1,'Official Medal Table'!$E:$E,'Each Gender Events'!G$2)*'Medal values'!$B$3
+ COUNTIFS('Official Medal Table'!$F:$F,'Each Gender Events'!$A13,'Official Medal Table'!$C:$C,'Each Gender Events'!G$1,'Official Medal Table'!$E:$E,"Mixed")*'Medal values'!$B$1/2
+ COUNTIFS('Official Medal Table'!$G:$G,'Each Gender Events'!$A13,'Official Medal Table'!$C:$C,'Each Gender Events'!G$1,'Official Medal Table'!$E:$E,"Mixed")*'Medal values'!$B$2/2
+ COUNTIFS('Official Medal Table'!$H:$H,'Each Gender Events'!$A13,'Official Medal Table'!$C:$C,'Each Gender Events'!G$1,'Official Medal Table'!$E:$E,"Mixed")*'Medal values'!$B$3/2
+ COUNTIFS('Official Medal Table'!$I:$I,'Each Gender Events'!$A13,'Official Medal Table'!$C:$C,'Each Gender Events'!G$1,'Official Medal Table'!$E:$E,"Mixed")*'Medal values'!$B$3/2</f>
        <v>0</v>
      </c>
      <c r="H13">
        <f>COUNTIFS('Official Medal Table'!$F:$F,'Each Gender Events'!$A13,'Official Medal Table'!$C:$C,'Each Gender Events'!H$1,'Official Medal Table'!$E:$E,'Each Gender Events'!H$2)*'Medal values'!$B$1
+ COUNTIFS('Official Medal Table'!$G:$G,'Each Gender Events'!$A13,'Official Medal Table'!$C:$C,'Each Gender Events'!H$1,'Official Medal Table'!$E:$E,'Each Gender Events'!H$2)*'Medal values'!$B$2
+ COUNTIFS('Official Medal Table'!$H:$H,'Each Gender Events'!$A13,'Official Medal Table'!$C:$C,'Each Gender Events'!H$1,'Official Medal Table'!$E:$E,'Each Gender Events'!H$2)*'Medal values'!$B$3
+ COUNTIFS('Official Medal Table'!$I:$I,'Each Gender Events'!$A13,'Official Medal Table'!$C:$C,'Each Gender Events'!H$1,'Official Medal Table'!$E:$E,'Each Gender Events'!H$2)*'Medal values'!$B$3
+ COUNTIFS('Official Medal Table'!$F:$F,'Each Gender Events'!$A13,'Official Medal Table'!$C:$C,'Each Gender Events'!H$1,'Official Medal Table'!$E:$E,"Mixed")*'Medal values'!$B$1/2
+ COUNTIFS('Official Medal Table'!$G:$G,'Each Gender Events'!$A13,'Official Medal Table'!$C:$C,'Each Gender Events'!H$1,'Official Medal Table'!$E:$E,"Mixed")*'Medal values'!$B$2/2
+ COUNTIFS('Official Medal Table'!$H:$H,'Each Gender Events'!$A13,'Official Medal Table'!$C:$C,'Each Gender Events'!H$1,'Official Medal Table'!$E:$E,"Mixed")*'Medal values'!$B$3/2
+ COUNTIFS('Official Medal Table'!$I:$I,'Each Gender Events'!$A13,'Official Medal Table'!$C:$C,'Each Gender Events'!H$1,'Official Medal Table'!$E:$E,"Mixed")*'Medal values'!$B$3/2</f>
        <v>0</v>
      </c>
      <c r="I13">
        <f>COUNTIFS('Official Medal Table'!$F:$F,'Each Gender Events'!$A13,'Official Medal Table'!$C:$C,'Each Gender Events'!I$1,'Official Medal Table'!$E:$E,'Each Gender Events'!I$2)*'Medal values'!$B$1
+ COUNTIFS('Official Medal Table'!$G:$G,'Each Gender Events'!$A13,'Official Medal Table'!$C:$C,'Each Gender Events'!I$1,'Official Medal Table'!$E:$E,'Each Gender Events'!I$2)*'Medal values'!$B$2
+ COUNTIFS('Official Medal Table'!$H:$H,'Each Gender Events'!$A13,'Official Medal Table'!$C:$C,'Each Gender Events'!I$1,'Official Medal Table'!$E:$E,'Each Gender Events'!I$2)*'Medal values'!$B$3
+ COUNTIFS('Official Medal Table'!$I:$I,'Each Gender Events'!$A13,'Official Medal Table'!$C:$C,'Each Gender Events'!I$1,'Official Medal Table'!$E:$E,'Each Gender Events'!I$2)*'Medal values'!$B$3
+ COUNTIFS('Official Medal Table'!$F:$F,'Each Gender Events'!$A13,'Official Medal Table'!$C:$C,'Each Gender Events'!I$1,'Official Medal Table'!$E:$E,"Mixed")*'Medal values'!$B$1/2
+ COUNTIFS('Official Medal Table'!$G:$G,'Each Gender Events'!$A13,'Official Medal Table'!$C:$C,'Each Gender Events'!I$1,'Official Medal Table'!$E:$E,"Mixed")*'Medal values'!$B$2/2
+ COUNTIFS('Official Medal Table'!$H:$H,'Each Gender Events'!$A13,'Official Medal Table'!$C:$C,'Each Gender Events'!I$1,'Official Medal Table'!$E:$E,"Mixed")*'Medal values'!$B$3/2
+ COUNTIFS('Official Medal Table'!$I:$I,'Each Gender Events'!$A13,'Official Medal Table'!$C:$C,'Each Gender Events'!I$1,'Official Medal Table'!$E:$E,"Mixed")*'Medal values'!$B$3/2</f>
        <v>0</v>
      </c>
      <c r="J13">
        <f>COUNTIFS('Official Medal Table'!$F:$F,'Each Gender Events'!$A13,'Official Medal Table'!$C:$C,'Each Gender Events'!J$1,'Official Medal Table'!$E:$E,'Each Gender Events'!J$2)*'Medal values'!$B$1
+ COUNTIFS('Official Medal Table'!$G:$G,'Each Gender Events'!$A13,'Official Medal Table'!$C:$C,'Each Gender Events'!J$1,'Official Medal Table'!$E:$E,'Each Gender Events'!J$2)*'Medal values'!$B$2
+ COUNTIFS('Official Medal Table'!$H:$H,'Each Gender Events'!$A13,'Official Medal Table'!$C:$C,'Each Gender Events'!J$1,'Official Medal Table'!$E:$E,'Each Gender Events'!J$2)*'Medal values'!$B$3
+ COUNTIFS('Official Medal Table'!$I:$I,'Each Gender Events'!$A13,'Official Medal Table'!$C:$C,'Each Gender Events'!J$1,'Official Medal Table'!$E:$E,'Each Gender Events'!J$2)*'Medal values'!$B$3
+ COUNTIFS('Official Medal Table'!$F:$F,'Each Gender Events'!$A13,'Official Medal Table'!$C:$C,'Each Gender Events'!J$1,'Official Medal Table'!$E:$E,"Mixed")*'Medal values'!$B$1/2
+ COUNTIFS('Official Medal Table'!$G:$G,'Each Gender Events'!$A13,'Official Medal Table'!$C:$C,'Each Gender Events'!J$1,'Official Medal Table'!$E:$E,"Mixed")*'Medal values'!$B$2/2
+ COUNTIFS('Official Medal Table'!$H:$H,'Each Gender Events'!$A13,'Official Medal Table'!$C:$C,'Each Gender Events'!J$1,'Official Medal Table'!$E:$E,"Mixed")*'Medal values'!$B$3/2
+ COUNTIFS('Official Medal Table'!$I:$I,'Each Gender Events'!$A13,'Official Medal Table'!$C:$C,'Each Gender Events'!J$1,'Official Medal Table'!$E:$E,"Mixed")*'Medal values'!$B$3/2</f>
        <v>0</v>
      </c>
      <c r="K13">
        <f>COUNTIFS('Official Medal Table'!$F:$F,'Each Gender Events'!$A13,'Official Medal Table'!$C:$C,'Each Gender Events'!K$1,'Official Medal Table'!$E:$E,'Each Gender Events'!K$2)*'Medal values'!$B$1
+ COUNTIFS('Official Medal Table'!$G:$G,'Each Gender Events'!$A13,'Official Medal Table'!$C:$C,'Each Gender Events'!K$1,'Official Medal Table'!$E:$E,'Each Gender Events'!K$2)*'Medal values'!$B$2
+ COUNTIFS('Official Medal Table'!$H:$H,'Each Gender Events'!$A13,'Official Medal Table'!$C:$C,'Each Gender Events'!K$1,'Official Medal Table'!$E:$E,'Each Gender Events'!K$2)*'Medal values'!$B$3
+ COUNTIFS('Official Medal Table'!$I:$I,'Each Gender Events'!$A13,'Official Medal Table'!$C:$C,'Each Gender Events'!K$1,'Official Medal Table'!$E:$E,'Each Gender Events'!K$2)*'Medal values'!$B$3
+ COUNTIFS('Official Medal Table'!$F:$F,'Each Gender Events'!$A13,'Official Medal Table'!$C:$C,'Each Gender Events'!K$1,'Official Medal Table'!$E:$E,"Mixed")*'Medal values'!$B$1/2
+ COUNTIFS('Official Medal Table'!$G:$G,'Each Gender Events'!$A13,'Official Medal Table'!$C:$C,'Each Gender Events'!K$1,'Official Medal Table'!$E:$E,"Mixed")*'Medal values'!$B$2/2
+ COUNTIFS('Official Medal Table'!$H:$H,'Each Gender Events'!$A13,'Official Medal Table'!$C:$C,'Each Gender Events'!K$1,'Official Medal Table'!$E:$E,"Mixed")*'Medal values'!$B$3/2
+ COUNTIFS('Official Medal Table'!$I:$I,'Each Gender Events'!$A13,'Official Medal Table'!$C:$C,'Each Gender Events'!K$1,'Official Medal Table'!$E:$E,"Mixed")*'Medal values'!$B$3/2</f>
        <v>2.0000010000000001</v>
      </c>
      <c r="L13">
        <f>COUNTIFS('Official Medal Table'!$F:$F,'Each Gender Events'!$A13,'Official Medal Table'!$C:$C,'Each Gender Events'!L$1,'Official Medal Table'!$E:$E,'Each Gender Events'!L$2)*'Medal values'!$B$1
+ COUNTIFS('Official Medal Table'!$G:$G,'Each Gender Events'!$A13,'Official Medal Table'!$C:$C,'Each Gender Events'!L$1,'Official Medal Table'!$E:$E,'Each Gender Events'!L$2)*'Medal values'!$B$2
+ COUNTIFS('Official Medal Table'!$H:$H,'Each Gender Events'!$A13,'Official Medal Table'!$C:$C,'Each Gender Events'!L$1,'Official Medal Table'!$E:$E,'Each Gender Events'!L$2)*'Medal values'!$B$3
+ COUNTIFS('Official Medal Table'!$I:$I,'Each Gender Events'!$A13,'Official Medal Table'!$C:$C,'Each Gender Events'!L$1,'Official Medal Table'!$E:$E,'Each Gender Events'!L$2)*'Medal values'!$B$3
+ COUNTIFS('Official Medal Table'!$F:$F,'Each Gender Events'!$A13,'Official Medal Table'!$C:$C,'Each Gender Events'!L$1,'Official Medal Table'!$E:$E,"Mixed")*'Medal values'!$B$1/2
+ COUNTIFS('Official Medal Table'!$G:$G,'Each Gender Events'!$A13,'Official Medal Table'!$C:$C,'Each Gender Events'!L$1,'Official Medal Table'!$E:$E,"Mixed")*'Medal values'!$B$2/2
+ COUNTIFS('Official Medal Table'!$H:$H,'Each Gender Events'!$A13,'Official Medal Table'!$C:$C,'Each Gender Events'!L$1,'Official Medal Table'!$E:$E,"Mixed")*'Medal values'!$B$3/2
+ COUNTIFS('Official Medal Table'!$I:$I,'Each Gender Events'!$A13,'Official Medal Table'!$C:$C,'Each Gender Events'!L$1,'Official Medal Table'!$E:$E,"Mixed")*'Medal values'!$B$3/2</f>
        <v>0</v>
      </c>
      <c r="M13">
        <f>COUNTIFS('Official Medal Table'!$F:$F,'Each Gender Events'!$A13,'Official Medal Table'!$C:$C,'Each Gender Events'!M$1,'Official Medal Table'!$E:$E,'Each Gender Events'!M$2)*'Medal values'!$B$1
+ COUNTIFS('Official Medal Table'!$G:$G,'Each Gender Events'!$A13,'Official Medal Table'!$C:$C,'Each Gender Events'!M$1,'Official Medal Table'!$E:$E,'Each Gender Events'!M$2)*'Medal values'!$B$2
+ COUNTIFS('Official Medal Table'!$H:$H,'Each Gender Events'!$A13,'Official Medal Table'!$C:$C,'Each Gender Events'!M$1,'Official Medal Table'!$E:$E,'Each Gender Events'!M$2)*'Medal values'!$B$3
+ COUNTIFS('Official Medal Table'!$I:$I,'Each Gender Events'!$A13,'Official Medal Table'!$C:$C,'Each Gender Events'!M$1,'Official Medal Table'!$E:$E,'Each Gender Events'!M$2)*'Medal values'!$B$3
+ COUNTIFS('Official Medal Table'!$F:$F,'Each Gender Events'!$A13,'Official Medal Table'!$C:$C,'Each Gender Events'!M$1,'Official Medal Table'!$E:$E,"Mixed")*'Medal values'!$B$1/2
+ COUNTIFS('Official Medal Table'!$G:$G,'Each Gender Events'!$A13,'Official Medal Table'!$C:$C,'Each Gender Events'!M$1,'Official Medal Table'!$E:$E,"Mixed")*'Medal values'!$B$2/2
+ COUNTIFS('Official Medal Table'!$H:$H,'Each Gender Events'!$A13,'Official Medal Table'!$C:$C,'Each Gender Events'!M$1,'Official Medal Table'!$E:$E,"Mixed")*'Medal values'!$B$3/2
+ COUNTIFS('Official Medal Table'!$I:$I,'Each Gender Events'!$A13,'Official Medal Table'!$C:$C,'Each Gender Events'!M$1,'Official Medal Table'!$E:$E,"Mixed")*'Medal values'!$B$3/2</f>
        <v>0</v>
      </c>
      <c r="N13">
        <f>COUNTIFS('Official Medal Table'!$F:$F,'Each Gender Events'!$A13,'Official Medal Table'!$C:$C,'Each Gender Events'!N$1,'Official Medal Table'!$E:$E,'Each Gender Events'!N$2)*'Medal values'!$B$1
+ COUNTIFS('Official Medal Table'!$G:$G,'Each Gender Events'!$A13,'Official Medal Table'!$C:$C,'Each Gender Events'!N$1,'Official Medal Table'!$E:$E,'Each Gender Events'!N$2)*'Medal values'!$B$2
+ COUNTIFS('Official Medal Table'!$H:$H,'Each Gender Events'!$A13,'Official Medal Table'!$C:$C,'Each Gender Events'!N$1,'Official Medal Table'!$E:$E,'Each Gender Events'!N$2)*'Medal values'!$B$3
+ COUNTIFS('Official Medal Table'!$I:$I,'Each Gender Events'!$A13,'Official Medal Table'!$C:$C,'Each Gender Events'!N$1,'Official Medal Table'!$E:$E,'Each Gender Events'!N$2)*'Medal values'!$B$3
+ COUNTIFS('Official Medal Table'!$F:$F,'Each Gender Events'!$A13,'Official Medal Table'!$C:$C,'Each Gender Events'!N$1,'Official Medal Table'!$E:$E,"Mixed")*'Medal values'!$B$1/2
+ COUNTIFS('Official Medal Table'!$G:$G,'Each Gender Events'!$A13,'Official Medal Table'!$C:$C,'Each Gender Events'!N$1,'Official Medal Table'!$E:$E,"Mixed")*'Medal values'!$B$2/2
+ COUNTIFS('Official Medal Table'!$H:$H,'Each Gender Events'!$A13,'Official Medal Table'!$C:$C,'Each Gender Events'!N$1,'Official Medal Table'!$E:$E,"Mixed")*'Medal values'!$B$3/2
+ COUNTIFS('Official Medal Table'!$I:$I,'Each Gender Events'!$A13,'Official Medal Table'!$C:$C,'Each Gender Events'!N$1,'Official Medal Table'!$E:$E,"Mixed")*'Medal values'!$B$3/2</f>
        <v>0</v>
      </c>
      <c r="O13">
        <f>COUNTIFS('Official Medal Table'!$F:$F,'Each Gender Events'!$A13,'Official Medal Table'!$C:$C,'Each Gender Events'!O$1,'Official Medal Table'!$E:$E,'Each Gender Events'!O$2)*'Medal values'!$B$1
+ COUNTIFS('Official Medal Table'!$G:$G,'Each Gender Events'!$A13,'Official Medal Table'!$C:$C,'Each Gender Events'!O$1,'Official Medal Table'!$E:$E,'Each Gender Events'!O$2)*'Medal values'!$B$2
+ COUNTIFS('Official Medal Table'!$H:$H,'Each Gender Events'!$A13,'Official Medal Table'!$C:$C,'Each Gender Events'!O$1,'Official Medal Table'!$E:$E,'Each Gender Events'!O$2)*'Medal values'!$B$3
+ COUNTIFS('Official Medal Table'!$I:$I,'Each Gender Events'!$A13,'Official Medal Table'!$C:$C,'Each Gender Events'!O$1,'Official Medal Table'!$E:$E,'Each Gender Events'!O$2)*'Medal values'!$B$3
+ COUNTIFS('Official Medal Table'!$F:$F,'Each Gender Events'!$A13,'Official Medal Table'!$C:$C,'Each Gender Events'!O$1,'Official Medal Table'!$E:$E,"Mixed")*'Medal values'!$B$1/2
+ COUNTIFS('Official Medal Table'!$G:$G,'Each Gender Events'!$A13,'Official Medal Table'!$C:$C,'Each Gender Events'!O$1,'Official Medal Table'!$E:$E,"Mixed")*'Medal values'!$B$2/2
+ COUNTIFS('Official Medal Table'!$H:$H,'Each Gender Events'!$A13,'Official Medal Table'!$C:$C,'Each Gender Events'!O$1,'Official Medal Table'!$E:$E,"Mixed")*'Medal values'!$B$3/2
+ COUNTIFS('Official Medal Table'!$I:$I,'Each Gender Events'!$A13,'Official Medal Table'!$C:$C,'Each Gender Events'!O$1,'Official Medal Table'!$E:$E,"Mixed")*'Medal values'!$B$3/2</f>
        <v>0</v>
      </c>
      <c r="P13">
        <f>COUNTIFS('Official Medal Table'!$F:$F,'Each Gender Events'!$A13,'Official Medal Table'!$C:$C,'Each Gender Events'!P$1,'Official Medal Table'!$E:$E,'Each Gender Events'!P$2)*'Medal values'!$B$1
+ COUNTIFS('Official Medal Table'!$G:$G,'Each Gender Events'!$A13,'Official Medal Table'!$C:$C,'Each Gender Events'!P$1,'Official Medal Table'!$E:$E,'Each Gender Events'!P$2)*'Medal values'!$B$2
+ COUNTIFS('Official Medal Table'!$H:$H,'Each Gender Events'!$A13,'Official Medal Table'!$C:$C,'Each Gender Events'!P$1,'Official Medal Table'!$E:$E,'Each Gender Events'!P$2)*'Medal values'!$B$3
+ COUNTIFS('Official Medal Table'!$I:$I,'Each Gender Events'!$A13,'Official Medal Table'!$C:$C,'Each Gender Events'!P$1,'Official Medal Table'!$E:$E,'Each Gender Events'!P$2)*'Medal values'!$B$3
+ COUNTIFS('Official Medal Table'!$F:$F,'Each Gender Events'!$A13,'Official Medal Table'!$C:$C,'Each Gender Events'!P$1,'Official Medal Table'!$E:$E,"Mixed")*'Medal values'!$B$1/2
+ COUNTIFS('Official Medal Table'!$G:$G,'Each Gender Events'!$A13,'Official Medal Table'!$C:$C,'Each Gender Events'!P$1,'Official Medal Table'!$E:$E,"Mixed")*'Medal values'!$B$2/2
+ COUNTIFS('Official Medal Table'!$H:$H,'Each Gender Events'!$A13,'Official Medal Table'!$C:$C,'Each Gender Events'!P$1,'Official Medal Table'!$E:$E,"Mixed")*'Medal values'!$B$3/2
+ COUNTIFS('Official Medal Table'!$I:$I,'Each Gender Events'!$A13,'Official Medal Table'!$C:$C,'Each Gender Events'!P$1,'Official Medal Table'!$E:$E,"Mixed")*'Medal values'!$B$3/2</f>
        <v>2.0000010000000001</v>
      </c>
      <c r="Q13">
        <f>COUNTIFS('Official Medal Table'!$F:$F,'Each Gender Events'!$A13,'Official Medal Table'!$C:$C,'Each Gender Events'!Q$1,'Official Medal Table'!$E:$E,'Each Gender Events'!Q$2)*'Medal values'!$B$1
+ COUNTIFS('Official Medal Table'!$G:$G,'Each Gender Events'!$A13,'Official Medal Table'!$C:$C,'Each Gender Events'!Q$1,'Official Medal Table'!$E:$E,'Each Gender Events'!Q$2)*'Medal values'!$B$2
+ COUNTIFS('Official Medal Table'!$H:$H,'Each Gender Events'!$A13,'Official Medal Table'!$C:$C,'Each Gender Events'!Q$1,'Official Medal Table'!$E:$E,'Each Gender Events'!Q$2)*'Medal values'!$B$3
+ COUNTIFS('Official Medal Table'!$I:$I,'Each Gender Events'!$A13,'Official Medal Table'!$C:$C,'Each Gender Events'!Q$1,'Official Medal Table'!$E:$E,'Each Gender Events'!Q$2)*'Medal values'!$B$3
+ COUNTIFS('Official Medal Table'!$F:$F,'Each Gender Events'!$A13,'Official Medal Table'!$C:$C,'Each Gender Events'!Q$1,'Official Medal Table'!$E:$E,"Mixed")*'Medal values'!$B$1/2
+ COUNTIFS('Official Medal Table'!$G:$G,'Each Gender Events'!$A13,'Official Medal Table'!$C:$C,'Each Gender Events'!Q$1,'Official Medal Table'!$E:$E,"Mixed")*'Medal values'!$B$2/2
+ COUNTIFS('Official Medal Table'!$H:$H,'Each Gender Events'!$A13,'Official Medal Table'!$C:$C,'Each Gender Events'!Q$1,'Official Medal Table'!$E:$E,"Mixed")*'Medal values'!$B$3/2
+ COUNTIFS('Official Medal Table'!$I:$I,'Each Gender Events'!$A13,'Official Medal Table'!$C:$C,'Each Gender Events'!Q$1,'Official Medal Table'!$E:$E,"Mixed")*'Medal values'!$B$3/2</f>
        <v>2.0000010000000001</v>
      </c>
      <c r="R13">
        <f>COUNTIFS('Official Medal Table'!$F:$F,'Each Gender Events'!$A13,'Official Medal Table'!$C:$C,'Each Gender Events'!R$1,'Official Medal Table'!$E:$E,'Each Gender Events'!R$2)*'Medal values'!$B$1
+ COUNTIFS('Official Medal Table'!$G:$G,'Each Gender Events'!$A13,'Official Medal Table'!$C:$C,'Each Gender Events'!R$1,'Official Medal Table'!$E:$E,'Each Gender Events'!R$2)*'Medal values'!$B$2
+ COUNTIFS('Official Medal Table'!$H:$H,'Each Gender Events'!$A13,'Official Medal Table'!$C:$C,'Each Gender Events'!R$1,'Official Medal Table'!$E:$E,'Each Gender Events'!R$2)*'Medal values'!$B$3
+ COUNTIFS('Official Medal Table'!$I:$I,'Each Gender Events'!$A13,'Official Medal Table'!$C:$C,'Each Gender Events'!R$1,'Official Medal Table'!$E:$E,'Each Gender Events'!R$2)*'Medal values'!$B$3
+ COUNTIFS('Official Medal Table'!$F:$F,'Each Gender Events'!$A13,'Official Medal Table'!$C:$C,'Each Gender Events'!R$1,'Official Medal Table'!$E:$E,"Mixed")*'Medal values'!$B$1/2
+ COUNTIFS('Official Medal Table'!$G:$G,'Each Gender Events'!$A13,'Official Medal Table'!$C:$C,'Each Gender Events'!R$1,'Official Medal Table'!$E:$E,"Mixed")*'Medal values'!$B$2/2
+ COUNTIFS('Official Medal Table'!$H:$H,'Each Gender Events'!$A13,'Official Medal Table'!$C:$C,'Each Gender Events'!R$1,'Official Medal Table'!$E:$E,"Mixed")*'Medal values'!$B$3/2
+ COUNTIFS('Official Medal Table'!$I:$I,'Each Gender Events'!$A13,'Official Medal Table'!$C:$C,'Each Gender Events'!R$1,'Official Medal Table'!$E:$E,"Mixed")*'Medal values'!$B$3/2</f>
        <v>0</v>
      </c>
      <c r="S13">
        <f>COUNTIFS('Official Medal Table'!$F:$F,'Each Gender Events'!$A13,'Official Medal Table'!$C:$C,'Each Gender Events'!S$1,'Official Medal Table'!$E:$E,'Each Gender Events'!S$2)*'Medal values'!$B$1
+ COUNTIFS('Official Medal Table'!$G:$G,'Each Gender Events'!$A13,'Official Medal Table'!$C:$C,'Each Gender Events'!S$1,'Official Medal Table'!$E:$E,'Each Gender Events'!S$2)*'Medal values'!$B$2
+ COUNTIFS('Official Medal Table'!$H:$H,'Each Gender Events'!$A13,'Official Medal Table'!$C:$C,'Each Gender Events'!S$1,'Official Medal Table'!$E:$E,'Each Gender Events'!S$2)*'Medal values'!$B$3
+ COUNTIFS('Official Medal Table'!$I:$I,'Each Gender Events'!$A13,'Official Medal Table'!$C:$C,'Each Gender Events'!S$1,'Official Medal Table'!$E:$E,'Each Gender Events'!S$2)*'Medal values'!$B$3
+ COUNTIFS('Official Medal Table'!$F:$F,'Each Gender Events'!$A13,'Official Medal Table'!$C:$C,'Each Gender Events'!S$1,'Official Medal Table'!$E:$E,"Mixed")*'Medal values'!$B$1/2
+ COUNTIFS('Official Medal Table'!$G:$G,'Each Gender Events'!$A13,'Official Medal Table'!$C:$C,'Each Gender Events'!S$1,'Official Medal Table'!$E:$E,"Mixed")*'Medal values'!$B$2/2
+ COUNTIFS('Official Medal Table'!$H:$H,'Each Gender Events'!$A13,'Official Medal Table'!$C:$C,'Each Gender Events'!S$1,'Official Medal Table'!$E:$E,"Mixed")*'Medal values'!$B$3/2
+ COUNTIFS('Official Medal Table'!$I:$I,'Each Gender Events'!$A13,'Official Medal Table'!$C:$C,'Each Gender Events'!S$1,'Official Medal Table'!$E:$E,"Mixed")*'Medal values'!$B$3/2</f>
        <v>0</v>
      </c>
      <c r="T13">
        <f>COUNTIFS('Official Medal Table'!$F:$F,'Each Gender Events'!$A13,'Official Medal Table'!$C:$C,'Each Gender Events'!T$1,'Official Medal Table'!$E:$E,'Each Gender Events'!T$2)*'Medal values'!$B$1
+ COUNTIFS('Official Medal Table'!$G:$G,'Each Gender Events'!$A13,'Official Medal Table'!$C:$C,'Each Gender Events'!T$1,'Official Medal Table'!$E:$E,'Each Gender Events'!T$2)*'Medal values'!$B$2
+ COUNTIFS('Official Medal Table'!$H:$H,'Each Gender Events'!$A13,'Official Medal Table'!$C:$C,'Each Gender Events'!T$1,'Official Medal Table'!$E:$E,'Each Gender Events'!T$2)*'Medal values'!$B$3
+ COUNTIFS('Official Medal Table'!$I:$I,'Each Gender Events'!$A13,'Official Medal Table'!$C:$C,'Each Gender Events'!T$1,'Official Medal Table'!$E:$E,'Each Gender Events'!T$2)*'Medal values'!$B$3
+ COUNTIFS('Official Medal Table'!$F:$F,'Each Gender Events'!$A13,'Official Medal Table'!$C:$C,'Each Gender Events'!T$1,'Official Medal Table'!$E:$E,"Mixed")*'Medal values'!$B$1/2
+ COUNTIFS('Official Medal Table'!$G:$G,'Each Gender Events'!$A13,'Official Medal Table'!$C:$C,'Each Gender Events'!T$1,'Official Medal Table'!$E:$E,"Mixed")*'Medal values'!$B$2/2
+ COUNTIFS('Official Medal Table'!$H:$H,'Each Gender Events'!$A13,'Official Medal Table'!$C:$C,'Each Gender Events'!T$1,'Official Medal Table'!$E:$E,"Mixed")*'Medal values'!$B$3/2
+ COUNTIFS('Official Medal Table'!$I:$I,'Each Gender Events'!$A13,'Official Medal Table'!$C:$C,'Each Gender Events'!T$1,'Official Medal Table'!$E:$E,"Mixed")*'Medal values'!$B$3/2</f>
        <v>0</v>
      </c>
      <c r="U13">
        <f>COUNTIFS('Official Medal Table'!$F:$F,'Each Gender Events'!$A13,'Official Medal Table'!$C:$C,'Each Gender Events'!U$1,'Official Medal Table'!$E:$E,'Each Gender Events'!U$2)*'Medal values'!$B$1
+ COUNTIFS('Official Medal Table'!$G:$G,'Each Gender Events'!$A13,'Official Medal Table'!$C:$C,'Each Gender Events'!U$1,'Official Medal Table'!$E:$E,'Each Gender Events'!U$2)*'Medal values'!$B$2
+ COUNTIFS('Official Medal Table'!$H:$H,'Each Gender Events'!$A13,'Official Medal Table'!$C:$C,'Each Gender Events'!U$1,'Official Medal Table'!$E:$E,'Each Gender Events'!U$2)*'Medal values'!$B$3
+ COUNTIFS('Official Medal Table'!$I:$I,'Each Gender Events'!$A13,'Official Medal Table'!$C:$C,'Each Gender Events'!U$1,'Official Medal Table'!$E:$E,'Each Gender Events'!U$2)*'Medal values'!$B$3
+ COUNTIFS('Official Medal Table'!$F:$F,'Each Gender Events'!$A13,'Official Medal Table'!$C:$C,'Each Gender Events'!U$1,'Official Medal Table'!$E:$E,"Mixed")*'Medal values'!$B$1/2
+ COUNTIFS('Official Medal Table'!$G:$G,'Each Gender Events'!$A13,'Official Medal Table'!$C:$C,'Each Gender Events'!U$1,'Official Medal Table'!$E:$E,"Mixed")*'Medal values'!$B$2/2
+ COUNTIFS('Official Medal Table'!$H:$H,'Each Gender Events'!$A13,'Official Medal Table'!$C:$C,'Each Gender Events'!U$1,'Official Medal Table'!$E:$E,"Mixed")*'Medal values'!$B$3/2
+ COUNTIFS('Official Medal Table'!$I:$I,'Each Gender Events'!$A13,'Official Medal Table'!$C:$C,'Each Gender Events'!U$1,'Official Medal Table'!$E:$E,"Mixed")*'Medal values'!$B$3/2</f>
        <v>6.0000020000000003</v>
      </c>
      <c r="V13">
        <f>COUNTIFS('Official Medal Table'!$F:$F,'Each Gender Events'!$A13,'Official Medal Table'!$C:$C,'Each Gender Events'!V$1,'Official Medal Table'!$E:$E,'Each Gender Events'!V$2)*'Medal values'!$B$1
+ COUNTIFS('Official Medal Table'!$G:$G,'Each Gender Events'!$A13,'Official Medal Table'!$C:$C,'Each Gender Events'!V$1,'Official Medal Table'!$E:$E,'Each Gender Events'!V$2)*'Medal values'!$B$2
+ COUNTIFS('Official Medal Table'!$H:$H,'Each Gender Events'!$A13,'Official Medal Table'!$C:$C,'Each Gender Events'!V$1,'Official Medal Table'!$E:$E,'Each Gender Events'!V$2)*'Medal values'!$B$3
+ COUNTIFS('Official Medal Table'!$I:$I,'Each Gender Events'!$A13,'Official Medal Table'!$C:$C,'Each Gender Events'!V$1,'Official Medal Table'!$E:$E,'Each Gender Events'!V$2)*'Medal values'!$B$3
+ COUNTIFS('Official Medal Table'!$F:$F,'Each Gender Events'!$A13,'Official Medal Table'!$C:$C,'Each Gender Events'!V$1,'Official Medal Table'!$E:$E,"Mixed")*'Medal values'!$B$1/2
+ COUNTIFS('Official Medal Table'!$G:$G,'Each Gender Events'!$A13,'Official Medal Table'!$C:$C,'Each Gender Events'!V$1,'Official Medal Table'!$E:$E,"Mixed")*'Medal values'!$B$2/2
+ COUNTIFS('Official Medal Table'!$H:$H,'Each Gender Events'!$A13,'Official Medal Table'!$C:$C,'Each Gender Events'!V$1,'Official Medal Table'!$E:$E,"Mixed")*'Medal values'!$B$3/2
+ COUNTIFS('Official Medal Table'!$I:$I,'Each Gender Events'!$A13,'Official Medal Table'!$C:$C,'Each Gender Events'!V$1,'Official Medal Table'!$E:$E,"Mixed")*'Medal values'!$B$3/2</f>
        <v>0</v>
      </c>
      <c r="W13">
        <f>COUNTIFS('Official Medal Table'!$F:$F,'Each Gender Events'!$A13,'Official Medal Table'!$C:$C,'Each Gender Events'!W$1,'Official Medal Table'!$E:$E,'Each Gender Events'!W$2)*'Medal values'!$B$1
+ COUNTIFS('Official Medal Table'!$G:$G,'Each Gender Events'!$A13,'Official Medal Table'!$C:$C,'Each Gender Events'!W$1,'Official Medal Table'!$E:$E,'Each Gender Events'!W$2)*'Medal values'!$B$2
+ COUNTIFS('Official Medal Table'!$H:$H,'Each Gender Events'!$A13,'Official Medal Table'!$C:$C,'Each Gender Events'!W$1,'Official Medal Table'!$E:$E,'Each Gender Events'!W$2)*'Medal values'!$B$3
+ COUNTIFS('Official Medal Table'!$I:$I,'Each Gender Events'!$A13,'Official Medal Table'!$C:$C,'Each Gender Events'!W$1,'Official Medal Table'!$E:$E,'Each Gender Events'!W$2)*'Medal values'!$B$3
+ COUNTIFS('Official Medal Table'!$F:$F,'Each Gender Events'!$A13,'Official Medal Table'!$C:$C,'Each Gender Events'!W$1,'Official Medal Table'!$E:$E,"Mixed")*'Medal values'!$B$1/2
+ COUNTIFS('Official Medal Table'!$G:$G,'Each Gender Events'!$A13,'Official Medal Table'!$C:$C,'Each Gender Events'!W$1,'Official Medal Table'!$E:$E,"Mixed")*'Medal values'!$B$2/2
+ COUNTIFS('Official Medal Table'!$H:$H,'Each Gender Events'!$A13,'Official Medal Table'!$C:$C,'Each Gender Events'!W$1,'Official Medal Table'!$E:$E,"Mixed")*'Medal values'!$B$3/2
+ COUNTIFS('Official Medal Table'!$I:$I,'Each Gender Events'!$A13,'Official Medal Table'!$C:$C,'Each Gender Events'!W$1,'Official Medal Table'!$E:$E,"Mixed")*'Medal values'!$B$3/2</f>
        <v>2.0000010000000001</v>
      </c>
      <c r="X13">
        <f>COUNTIFS('Official Medal Table'!$F:$F,'Each Gender Events'!$A13,'Official Medal Table'!$C:$C,'Each Gender Events'!X$1,'Official Medal Table'!$E:$E,'Each Gender Events'!X$2)*'Medal values'!$B$1
+ COUNTIFS('Official Medal Table'!$G:$G,'Each Gender Events'!$A13,'Official Medal Table'!$C:$C,'Each Gender Events'!X$1,'Official Medal Table'!$E:$E,'Each Gender Events'!X$2)*'Medal values'!$B$2
+ COUNTIFS('Official Medal Table'!$H:$H,'Each Gender Events'!$A13,'Official Medal Table'!$C:$C,'Each Gender Events'!X$1,'Official Medal Table'!$E:$E,'Each Gender Events'!X$2)*'Medal values'!$B$3
+ COUNTIFS('Official Medal Table'!$I:$I,'Each Gender Events'!$A13,'Official Medal Table'!$C:$C,'Each Gender Events'!X$1,'Official Medal Table'!$E:$E,'Each Gender Events'!X$2)*'Medal values'!$B$3
+ COUNTIFS('Official Medal Table'!$F:$F,'Each Gender Events'!$A13,'Official Medal Table'!$C:$C,'Each Gender Events'!X$1,'Official Medal Table'!$E:$E,"Mixed")*'Medal values'!$B$1/2
+ COUNTIFS('Official Medal Table'!$G:$G,'Each Gender Events'!$A13,'Official Medal Table'!$C:$C,'Each Gender Events'!X$1,'Official Medal Table'!$E:$E,"Mixed")*'Medal values'!$B$2/2
+ COUNTIFS('Official Medal Table'!$H:$H,'Each Gender Events'!$A13,'Official Medal Table'!$C:$C,'Each Gender Events'!X$1,'Official Medal Table'!$E:$E,"Mixed")*'Medal values'!$B$3/2
+ COUNTIFS('Official Medal Table'!$I:$I,'Each Gender Events'!$A13,'Official Medal Table'!$C:$C,'Each Gender Events'!X$1,'Official Medal Table'!$E:$E,"Mixed")*'Medal values'!$B$3/2</f>
        <v>2.0000010000000001</v>
      </c>
      <c r="Y13">
        <f>COUNTIFS('Official Medal Table'!$F:$F,'Each Gender Events'!$A13,'Official Medal Table'!$C:$C,'Each Gender Events'!Y$1,'Official Medal Table'!$E:$E,'Each Gender Events'!Y$2)*'Medal values'!$B$1
+ COUNTIFS('Official Medal Table'!$G:$G,'Each Gender Events'!$A13,'Official Medal Table'!$C:$C,'Each Gender Events'!Y$1,'Official Medal Table'!$E:$E,'Each Gender Events'!Y$2)*'Medal values'!$B$2
+ COUNTIFS('Official Medal Table'!$H:$H,'Each Gender Events'!$A13,'Official Medal Table'!$C:$C,'Each Gender Events'!Y$1,'Official Medal Table'!$E:$E,'Each Gender Events'!Y$2)*'Medal values'!$B$3
+ COUNTIFS('Official Medal Table'!$I:$I,'Each Gender Events'!$A13,'Official Medal Table'!$C:$C,'Each Gender Events'!Y$1,'Official Medal Table'!$E:$E,'Each Gender Events'!Y$2)*'Medal values'!$B$3
+ COUNTIFS('Official Medal Table'!$F:$F,'Each Gender Events'!$A13,'Official Medal Table'!$C:$C,'Each Gender Events'!Y$1,'Official Medal Table'!$E:$E,"Mixed")*'Medal values'!$B$1/2
+ COUNTIFS('Official Medal Table'!$G:$G,'Each Gender Events'!$A13,'Official Medal Table'!$C:$C,'Each Gender Events'!Y$1,'Official Medal Table'!$E:$E,"Mixed")*'Medal values'!$B$2/2
+ COUNTIFS('Official Medal Table'!$H:$H,'Each Gender Events'!$A13,'Official Medal Table'!$C:$C,'Each Gender Events'!Y$1,'Official Medal Table'!$E:$E,"Mixed")*'Medal values'!$B$3/2
+ COUNTIFS('Official Medal Table'!$I:$I,'Each Gender Events'!$A13,'Official Medal Table'!$C:$C,'Each Gender Events'!Y$1,'Official Medal Table'!$E:$E,"Mixed")*'Medal values'!$B$3/2</f>
        <v>5.0010010000000005</v>
      </c>
      <c r="Z13">
        <f>COUNTIFS('Official Medal Table'!$F:$F,'Each Gender Events'!$A13,'Official Medal Table'!$C:$C,'Each Gender Events'!Z$1,'Official Medal Table'!$E:$E,'Each Gender Events'!Z$2)*'Medal values'!$B$1
+ COUNTIFS('Official Medal Table'!$G:$G,'Each Gender Events'!$A13,'Official Medal Table'!$C:$C,'Each Gender Events'!Z$1,'Official Medal Table'!$E:$E,'Each Gender Events'!Z$2)*'Medal values'!$B$2
+ COUNTIFS('Official Medal Table'!$H:$H,'Each Gender Events'!$A13,'Official Medal Table'!$C:$C,'Each Gender Events'!Z$1,'Official Medal Table'!$E:$E,'Each Gender Events'!Z$2)*'Medal values'!$B$3
+ COUNTIFS('Official Medal Table'!$I:$I,'Each Gender Events'!$A13,'Official Medal Table'!$C:$C,'Each Gender Events'!Z$1,'Official Medal Table'!$E:$E,'Each Gender Events'!Z$2)*'Medal values'!$B$3
+ COUNTIFS('Official Medal Table'!$F:$F,'Each Gender Events'!$A13,'Official Medal Table'!$C:$C,'Each Gender Events'!Z$1,'Official Medal Table'!$E:$E,"Mixed")*'Medal values'!$B$1/2
+ COUNTIFS('Official Medal Table'!$G:$G,'Each Gender Events'!$A13,'Official Medal Table'!$C:$C,'Each Gender Events'!Z$1,'Official Medal Table'!$E:$E,"Mixed")*'Medal values'!$B$2/2
+ COUNTIFS('Official Medal Table'!$H:$H,'Each Gender Events'!$A13,'Official Medal Table'!$C:$C,'Each Gender Events'!Z$1,'Official Medal Table'!$E:$E,"Mixed")*'Medal values'!$B$3/2
+ COUNTIFS('Official Medal Table'!$I:$I,'Each Gender Events'!$A13,'Official Medal Table'!$C:$C,'Each Gender Events'!Z$1,'Official Medal Table'!$E:$E,"Mixed")*'Medal values'!$B$3/2</f>
        <v>0</v>
      </c>
      <c r="AA13">
        <f>COUNTIFS('Official Medal Table'!$F:$F,'Each Gender Events'!$A13,'Official Medal Table'!$C:$C,'Each Gender Events'!AA$1,'Official Medal Table'!$E:$E,'Each Gender Events'!AA$2)*'Medal values'!$B$1
+ COUNTIFS('Official Medal Table'!$G:$G,'Each Gender Events'!$A13,'Official Medal Table'!$C:$C,'Each Gender Events'!AA$1,'Official Medal Table'!$E:$E,'Each Gender Events'!AA$2)*'Medal values'!$B$2
+ COUNTIFS('Official Medal Table'!$H:$H,'Each Gender Events'!$A13,'Official Medal Table'!$C:$C,'Each Gender Events'!AA$1,'Official Medal Table'!$E:$E,'Each Gender Events'!AA$2)*'Medal values'!$B$3
+ COUNTIFS('Official Medal Table'!$I:$I,'Each Gender Events'!$A13,'Official Medal Table'!$C:$C,'Each Gender Events'!AA$1,'Official Medal Table'!$E:$E,'Each Gender Events'!AA$2)*'Medal values'!$B$3
+ COUNTIFS('Official Medal Table'!$F:$F,'Each Gender Events'!$A13,'Official Medal Table'!$C:$C,'Each Gender Events'!AA$1,'Official Medal Table'!$E:$E,"Mixed")*'Medal values'!$B$1/2
+ COUNTIFS('Official Medal Table'!$G:$G,'Each Gender Events'!$A13,'Official Medal Table'!$C:$C,'Each Gender Events'!AA$1,'Official Medal Table'!$E:$E,"Mixed")*'Medal values'!$B$2/2
+ COUNTIFS('Official Medal Table'!$H:$H,'Each Gender Events'!$A13,'Official Medal Table'!$C:$C,'Each Gender Events'!AA$1,'Official Medal Table'!$E:$E,"Mixed")*'Medal values'!$B$3/2
+ COUNTIFS('Official Medal Table'!$I:$I,'Each Gender Events'!$A13,'Official Medal Table'!$C:$C,'Each Gender Events'!AA$1,'Official Medal Table'!$E:$E,"Mixed")*'Medal values'!$B$3/2</f>
        <v>0</v>
      </c>
      <c r="AB13">
        <f>COUNTIFS('Official Medal Table'!$F:$F,'Each Gender Events'!$A13,'Official Medal Table'!$C:$C,'Each Gender Events'!AB$1,'Official Medal Table'!$E:$E,'Each Gender Events'!AB$2)*'Medal values'!$B$1
+ COUNTIFS('Official Medal Table'!$G:$G,'Each Gender Events'!$A13,'Official Medal Table'!$C:$C,'Each Gender Events'!AB$1,'Official Medal Table'!$E:$E,'Each Gender Events'!AB$2)*'Medal values'!$B$2
+ COUNTIFS('Official Medal Table'!$H:$H,'Each Gender Events'!$A13,'Official Medal Table'!$C:$C,'Each Gender Events'!AB$1,'Official Medal Table'!$E:$E,'Each Gender Events'!AB$2)*'Medal values'!$B$3
+ COUNTIFS('Official Medal Table'!$I:$I,'Each Gender Events'!$A13,'Official Medal Table'!$C:$C,'Each Gender Events'!AB$1,'Official Medal Table'!$E:$E,'Each Gender Events'!AB$2)*'Medal values'!$B$3
+ COUNTIFS('Official Medal Table'!$F:$F,'Each Gender Events'!$A13,'Official Medal Table'!$C:$C,'Each Gender Events'!AB$1,'Official Medal Table'!$E:$E,"Mixed")*'Medal values'!$B$1/2
+ COUNTIFS('Official Medal Table'!$G:$G,'Each Gender Events'!$A13,'Official Medal Table'!$C:$C,'Each Gender Events'!AB$1,'Official Medal Table'!$E:$E,"Mixed")*'Medal values'!$B$2/2
+ COUNTIFS('Official Medal Table'!$H:$H,'Each Gender Events'!$A13,'Official Medal Table'!$C:$C,'Each Gender Events'!AB$1,'Official Medal Table'!$E:$E,"Mixed")*'Medal values'!$B$3/2
+ COUNTIFS('Official Medal Table'!$I:$I,'Each Gender Events'!$A13,'Official Medal Table'!$C:$C,'Each Gender Events'!AB$1,'Official Medal Table'!$E:$E,"Mixed")*'Medal values'!$B$3/2</f>
        <v>0</v>
      </c>
      <c r="AC13">
        <f>COUNTIFS('Official Medal Table'!$F:$F,'Each Gender Events'!$A13,'Official Medal Table'!$C:$C,'Each Gender Events'!AC$1,'Official Medal Table'!$E:$E,'Each Gender Events'!AC$2)*'Medal values'!$B$1
+ COUNTIFS('Official Medal Table'!$G:$G,'Each Gender Events'!$A13,'Official Medal Table'!$C:$C,'Each Gender Events'!AC$1,'Official Medal Table'!$E:$E,'Each Gender Events'!AC$2)*'Medal values'!$B$2
+ COUNTIFS('Official Medal Table'!$H:$H,'Each Gender Events'!$A13,'Official Medal Table'!$C:$C,'Each Gender Events'!AC$1,'Official Medal Table'!$E:$E,'Each Gender Events'!AC$2)*'Medal values'!$B$3
+ COUNTIFS('Official Medal Table'!$I:$I,'Each Gender Events'!$A13,'Official Medal Table'!$C:$C,'Each Gender Events'!AC$1,'Official Medal Table'!$E:$E,'Each Gender Events'!AC$2)*'Medal values'!$B$3
+ COUNTIFS('Official Medal Table'!$F:$F,'Each Gender Events'!$A13,'Official Medal Table'!$C:$C,'Each Gender Events'!AC$1,'Official Medal Table'!$E:$E,"Mixed")*'Medal values'!$B$1/2
+ COUNTIFS('Official Medal Table'!$G:$G,'Each Gender Events'!$A13,'Official Medal Table'!$C:$C,'Each Gender Events'!AC$1,'Official Medal Table'!$E:$E,"Mixed")*'Medal values'!$B$2/2
+ COUNTIFS('Official Medal Table'!$H:$H,'Each Gender Events'!$A13,'Official Medal Table'!$C:$C,'Each Gender Events'!AC$1,'Official Medal Table'!$E:$E,"Mixed")*'Medal values'!$B$3/2
+ COUNTIFS('Official Medal Table'!$I:$I,'Each Gender Events'!$A13,'Official Medal Table'!$C:$C,'Each Gender Events'!AC$1,'Official Medal Table'!$E:$E,"Mixed")*'Medal values'!$B$3/2</f>
        <v>1</v>
      </c>
      <c r="AD13">
        <f>COUNTIFS('Official Medal Table'!$F:$F,'Each Gender Events'!$A13,'Official Medal Table'!$C:$C,'Each Gender Events'!AD$1,'Official Medal Table'!$E:$E,'Each Gender Events'!AD$2)*'Medal values'!$B$1
+ COUNTIFS('Official Medal Table'!$G:$G,'Each Gender Events'!$A13,'Official Medal Table'!$C:$C,'Each Gender Events'!AD$1,'Official Medal Table'!$E:$E,'Each Gender Events'!AD$2)*'Medal values'!$B$2
+ COUNTIFS('Official Medal Table'!$H:$H,'Each Gender Events'!$A13,'Official Medal Table'!$C:$C,'Each Gender Events'!AD$1,'Official Medal Table'!$E:$E,'Each Gender Events'!AD$2)*'Medal values'!$B$3
+ COUNTIFS('Official Medal Table'!$I:$I,'Each Gender Events'!$A13,'Official Medal Table'!$C:$C,'Each Gender Events'!AD$1,'Official Medal Table'!$E:$E,'Each Gender Events'!AD$2)*'Medal values'!$B$3
+ COUNTIFS('Official Medal Table'!$F:$F,'Each Gender Events'!$A13,'Official Medal Table'!$C:$C,'Each Gender Events'!AD$1,'Official Medal Table'!$E:$E,"Mixed")*'Medal values'!$B$1/2
+ COUNTIFS('Official Medal Table'!$G:$G,'Each Gender Events'!$A13,'Official Medal Table'!$C:$C,'Each Gender Events'!AD$1,'Official Medal Table'!$E:$E,"Mixed")*'Medal values'!$B$2/2
+ COUNTIFS('Official Medal Table'!$H:$H,'Each Gender Events'!$A13,'Official Medal Table'!$C:$C,'Each Gender Events'!AD$1,'Official Medal Table'!$E:$E,"Mixed")*'Medal values'!$B$3/2
+ COUNTIFS('Official Medal Table'!$I:$I,'Each Gender Events'!$A13,'Official Medal Table'!$C:$C,'Each Gender Events'!AD$1,'Official Medal Table'!$E:$E,"Mixed")*'Medal values'!$B$3/2</f>
        <v>6.0010010000000005</v>
      </c>
      <c r="AE13">
        <f>COUNTIFS('Official Medal Table'!$F:$F,'Each Gender Events'!$A13,'Official Medal Table'!$C:$C,'Each Gender Events'!AE$1,'Official Medal Table'!$E:$E,'Each Gender Events'!AE$2)*'Medal values'!$B$1
+ COUNTIFS('Official Medal Table'!$G:$G,'Each Gender Events'!$A13,'Official Medal Table'!$C:$C,'Each Gender Events'!AE$1,'Official Medal Table'!$E:$E,'Each Gender Events'!AE$2)*'Medal values'!$B$2
+ COUNTIFS('Official Medal Table'!$H:$H,'Each Gender Events'!$A13,'Official Medal Table'!$C:$C,'Each Gender Events'!AE$1,'Official Medal Table'!$E:$E,'Each Gender Events'!AE$2)*'Medal values'!$B$3
+ COUNTIFS('Official Medal Table'!$I:$I,'Each Gender Events'!$A13,'Official Medal Table'!$C:$C,'Each Gender Events'!AE$1,'Official Medal Table'!$E:$E,'Each Gender Events'!AE$2)*'Medal values'!$B$3
+ COUNTIFS('Official Medal Table'!$F:$F,'Each Gender Events'!$A13,'Official Medal Table'!$C:$C,'Each Gender Events'!AE$1,'Official Medal Table'!$E:$E,"Mixed")*'Medal values'!$B$1/2
+ COUNTIFS('Official Medal Table'!$G:$G,'Each Gender Events'!$A13,'Official Medal Table'!$C:$C,'Each Gender Events'!AE$1,'Official Medal Table'!$E:$E,"Mixed")*'Medal values'!$B$2/2
+ COUNTIFS('Official Medal Table'!$H:$H,'Each Gender Events'!$A13,'Official Medal Table'!$C:$C,'Each Gender Events'!AE$1,'Official Medal Table'!$E:$E,"Mixed")*'Medal values'!$B$3/2
+ COUNTIFS('Official Medal Table'!$I:$I,'Each Gender Events'!$A13,'Official Medal Table'!$C:$C,'Each Gender Events'!AE$1,'Official Medal Table'!$E:$E,"Mixed")*'Medal values'!$B$3/2</f>
        <v>0</v>
      </c>
      <c r="AF13">
        <f>COUNTIFS('Official Medal Table'!$F:$F,'Each Gender Events'!$A13,'Official Medal Table'!$C:$C,'Each Gender Events'!AF$1,'Official Medal Table'!$E:$E,'Each Gender Events'!AF$2)*'Medal values'!$B$1
+ COUNTIFS('Official Medal Table'!$G:$G,'Each Gender Events'!$A13,'Official Medal Table'!$C:$C,'Each Gender Events'!AF$1,'Official Medal Table'!$E:$E,'Each Gender Events'!AF$2)*'Medal values'!$B$2
+ COUNTIFS('Official Medal Table'!$H:$H,'Each Gender Events'!$A13,'Official Medal Table'!$C:$C,'Each Gender Events'!AF$1,'Official Medal Table'!$E:$E,'Each Gender Events'!AF$2)*'Medal values'!$B$3
+ COUNTIFS('Official Medal Table'!$I:$I,'Each Gender Events'!$A13,'Official Medal Table'!$C:$C,'Each Gender Events'!AF$1,'Official Medal Table'!$E:$E,'Each Gender Events'!AF$2)*'Medal values'!$B$3
+ COUNTIFS('Official Medal Table'!$F:$F,'Each Gender Events'!$A13,'Official Medal Table'!$C:$C,'Each Gender Events'!AF$1,'Official Medal Table'!$E:$E,"Mixed")*'Medal values'!$B$1/2
+ COUNTIFS('Official Medal Table'!$G:$G,'Each Gender Events'!$A13,'Official Medal Table'!$C:$C,'Each Gender Events'!AF$1,'Official Medal Table'!$E:$E,"Mixed")*'Medal values'!$B$2/2
+ COUNTIFS('Official Medal Table'!$H:$H,'Each Gender Events'!$A13,'Official Medal Table'!$C:$C,'Each Gender Events'!AF$1,'Official Medal Table'!$E:$E,"Mixed")*'Medal values'!$B$3/2
+ COUNTIFS('Official Medal Table'!$I:$I,'Each Gender Events'!$A13,'Official Medal Table'!$C:$C,'Each Gender Events'!AF$1,'Official Medal Table'!$E:$E,"Mixed")*'Medal values'!$B$3/2</f>
        <v>3.0009999999999999</v>
      </c>
      <c r="AG13">
        <f>COUNTIFS('Official Medal Table'!$F:$F,'Each Gender Events'!$A13,'Official Medal Table'!$C:$C,'Each Gender Events'!AG$1,'Official Medal Table'!$E:$E,'Each Gender Events'!AG$2)*'Medal values'!$B$1
+ COUNTIFS('Official Medal Table'!$G:$G,'Each Gender Events'!$A13,'Official Medal Table'!$C:$C,'Each Gender Events'!AG$1,'Official Medal Table'!$E:$E,'Each Gender Events'!AG$2)*'Medal values'!$B$2
+ COUNTIFS('Official Medal Table'!$H:$H,'Each Gender Events'!$A13,'Official Medal Table'!$C:$C,'Each Gender Events'!AG$1,'Official Medal Table'!$E:$E,'Each Gender Events'!AG$2)*'Medal values'!$B$3
+ COUNTIFS('Official Medal Table'!$I:$I,'Each Gender Events'!$A13,'Official Medal Table'!$C:$C,'Each Gender Events'!AG$1,'Official Medal Table'!$E:$E,'Each Gender Events'!AG$2)*'Medal values'!$B$3
+ COUNTIFS('Official Medal Table'!$F:$F,'Each Gender Events'!$A13,'Official Medal Table'!$C:$C,'Each Gender Events'!AG$1,'Official Medal Table'!$E:$E,"Mixed")*'Medal values'!$B$1/2
+ COUNTIFS('Official Medal Table'!$G:$G,'Each Gender Events'!$A13,'Official Medal Table'!$C:$C,'Each Gender Events'!AG$1,'Official Medal Table'!$E:$E,"Mixed")*'Medal values'!$B$2/2
+ COUNTIFS('Official Medal Table'!$H:$H,'Each Gender Events'!$A13,'Official Medal Table'!$C:$C,'Each Gender Events'!AG$1,'Official Medal Table'!$E:$E,"Mixed")*'Medal values'!$B$3/2
+ COUNTIFS('Official Medal Table'!$I:$I,'Each Gender Events'!$A13,'Official Medal Table'!$C:$C,'Each Gender Events'!AG$1,'Official Medal Table'!$E:$E,"Mixed")*'Medal values'!$B$3/2</f>
        <v>2.0000010000000001</v>
      </c>
      <c r="AH13">
        <f>COUNTIFS('Official Medal Table'!$F:$F,'Each Gender Events'!$A13,'Official Medal Table'!$C:$C,'Each Gender Events'!AH$1,'Official Medal Table'!$E:$E,'Each Gender Events'!AH$2)*'Medal values'!$B$1
+ COUNTIFS('Official Medal Table'!$G:$G,'Each Gender Events'!$A13,'Official Medal Table'!$C:$C,'Each Gender Events'!AH$1,'Official Medal Table'!$E:$E,'Each Gender Events'!AH$2)*'Medal values'!$B$2
+ COUNTIFS('Official Medal Table'!$H:$H,'Each Gender Events'!$A13,'Official Medal Table'!$C:$C,'Each Gender Events'!AH$1,'Official Medal Table'!$E:$E,'Each Gender Events'!AH$2)*'Medal values'!$B$3
+ COUNTIFS('Official Medal Table'!$I:$I,'Each Gender Events'!$A13,'Official Medal Table'!$C:$C,'Each Gender Events'!AH$1,'Official Medal Table'!$E:$E,'Each Gender Events'!AH$2)*'Medal values'!$B$3
+ COUNTIFS('Official Medal Table'!$F:$F,'Each Gender Events'!$A13,'Official Medal Table'!$C:$C,'Each Gender Events'!AH$1,'Official Medal Table'!$E:$E,"Mixed")*'Medal values'!$B$1/2
+ COUNTIFS('Official Medal Table'!$G:$G,'Each Gender Events'!$A13,'Official Medal Table'!$C:$C,'Each Gender Events'!AH$1,'Official Medal Table'!$E:$E,"Mixed")*'Medal values'!$B$2/2
+ COUNTIFS('Official Medal Table'!$H:$H,'Each Gender Events'!$A13,'Official Medal Table'!$C:$C,'Each Gender Events'!AH$1,'Official Medal Table'!$E:$E,"Mixed")*'Medal values'!$B$3/2
+ COUNTIFS('Official Medal Table'!$I:$I,'Each Gender Events'!$A13,'Official Medal Table'!$C:$C,'Each Gender Events'!AH$1,'Official Medal Table'!$E:$E,"Mixed")*'Medal values'!$B$3/2</f>
        <v>0</v>
      </c>
      <c r="AI13">
        <f>COUNTIFS('Official Medal Table'!$F:$F,'Each Gender Events'!$A13,'Official Medal Table'!$C:$C,'Each Gender Events'!AI$1,'Official Medal Table'!$E:$E,'Each Gender Events'!AI$2)*'Medal values'!$B$1
+ COUNTIFS('Official Medal Table'!$G:$G,'Each Gender Events'!$A13,'Official Medal Table'!$C:$C,'Each Gender Events'!AI$1,'Official Medal Table'!$E:$E,'Each Gender Events'!AI$2)*'Medal values'!$B$2
+ COUNTIFS('Official Medal Table'!$H:$H,'Each Gender Events'!$A13,'Official Medal Table'!$C:$C,'Each Gender Events'!AI$1,'Official Medal Table'!$E:$E,'Each Gender Events'!AI$2)*'Medal values'!$B$3
+ COUNTIFS('Official Medal Table'!$I:$I,'Each Gender Events'!$A13,'Official Medal Table'!$C:$C,'Each Gender Events'!AI$1,'Official Medal Table'!$E:$E,'Each Gender Events'!AI$2)*'Medal values'!$B$3
+ COUNTIFS('Official Medal Table'!$F:$F,'Each Gender Events'!$A13,'Official Medal Table'!$C:$C,'Each Gender Events'!AI$1,'Official Medal Table'!$E:$E,"Mixed")*'Medal values'!$B$1/2
+ COUNTIFS('Official Medal Table'!$G:$G,'Each Gender Events'!$A13,'Official Medal Table'!$C:$C,'Each Gender Events'!AI$1,'Official Medal Table'!$E:$E,"Mixed")*'Medal values'!$B$2/2
+ COUNTIFS('Official Medal Table'!$H:$H,'Each Gender Events'!$A13,'Official Medal Table'!$C:$C,'Each Gender Events'!AI$1,'Official Medal Table'!$E:$E,"Mixed")*'Medal values'!$B$3/2
+ COUNTIFS('Official Medal Table'!$I:$I,'Each Gender Events'!$A13,'Official Medal Table'!$C:$C,'Each Gender Events'!AI$1,'Official Medal Table'!$E:$E,"Mixed")*'Medal values'!$B$3/2</f>
        <v>3.0000010000000001</v>
      </c>
      <c r="AJ13">
        <f>COUNTIFS('Official Medal Table'!$F:$F,'Each Gender Events'!$A13,'Official Medal Table'!$C:$C,'Each Gender Events'!AJ$1,'Official Medal Table'!$E:$E,'Each Gender Events'!AJ$2)*'Medal values'!$B$1
+ COUNTIFS('Official Medal Table'!$G:$G,'Each Gender Events'!$A13,'Official Medal Table'!$C:$C,'Each Gender Events'!AJ$1,'Official Medal Table'!$E:$E,'Each Gender Events'!AJ$2)*'Medal values'!$B$2
+ COUNTIFS('Official Medal Table'!$H:$H,'Each Gender Events'!$A13,'Official Medal Table'!$C:$C,'Each Gender Events'!AJ$1,'Official Medal Table'!$E:$E,'Each Gender Events'!AJ$2)*'Medal values'!$B$3
+ COUNTIFS('Official Medal Table'!$I:$I,'Each Gender Events'!$A13,'Official Medal Table'!$C:$C,'Each Gender Events'!AJ$1,'Official Medal Table'!$E:$E,'Each Gender Events'!AJ$2)*'Medal values'!$B$3
+ COUNTIFS('Official Medal Table'!$F:$F,'Each Gender Events'!$A13,'Official Medal Table'!$C:$C,'Each Gender Events'!AJ$1,'Official Medal Table'!$E:$E,"Mixed")*'Medal values'!$B$1/2
+ COUNTIFS('Official Medal Table'!$G:$G,'Each Gender Events'!$A13,'Official Medal Table'!$C:$C,'Each Gender Events'!AJ$1,'Official Medal Table'!$E:$E,"Mixed")*'Medal values'!$B$2/2
+ COUNTIFS('Official Medal Table'!$H:$H,'Each Gender Events'!$A13,'Official Medal Table'!$C:$C,'Each Gender Events'!AJ$1,'Official Medal Table'!$E:$E,"Mixed")*'Medal values'!$B$3/2
+ COUNTIFS('Official Medal Table'!$I:$I,'Each Gender Events'!$A13,'Official Medal Table'!$C:$C,'Each Gender Events'!AJ$1,'Official Medal Table'!$E:$E,"Mixed")*'Medal values'!$B$3/2</f>
        <v>0</v>
      </c>
      <c r="AK13">
        <f>COUNTIFS('Official Medal Table'!$F:$F,'Each Gender Events'!$A13,'Official Medal Table'!$C:$C,'Each Gender Events'!AK$1,'Official Medal Table'!$E:$E,'Each Gender Events'!AK$2)*'Medal values'!$B$1
+ COUNTIFS('Official Medal Table'!$G:$G,'Each Gender Events'!$A13,'Official Medal Table'!$C:$C,'Each Gender Events'!AK$1,'Official Medal Table'!$E:$E,'Each Gender Events'!AK$2)*'Medal values'!$B$2
+ COUNTIFS('Official Medal Table'!$H:$H,'Each Gender Events'!$A13,'Official Medal Table'!$C:$C,'Each Gender Events'!AK$1,'Official Medal Table'!$E:$E,'Each Gender Events'!AK$2)*'Medal values'!$B$3
+ COUNTIFS('Official Medal Table'!$I:$I,'Each Gender Events'!$A13,'Official Medal Table'!$C:$C,'Each Gender Events'!AK$1,'Official Medal Table'!$E:$E,'Each Gender Events'!AK$2)*'Medal values'!$B$3
+ COUNTIFS('Official Medal Table'!$F:$F,'Each Gender Events'!$A13,'Official Medal Table'!$C:$C,'Each Gender Events'!AK$1,'Official Medal Table'!$E:$E,"Mixed")*'Medal values'!$B$1/2
+ COUNTIFS('Official Medal Table'!$G:$G,'Each Gender Events'!$A13,'Official Medal Table'!$C:$C,'Each Gender Events'!AK$1,'Official Medal Table'!$E:$E,"Mixed")*'Medal values'!$B$2/2
+ COUNTIFS('Official Medal Table'!$H:$H,'Each Gender Events'!$A13,'Official Medal Table'!$C:$C,'Each Gender Events'!AK$1,'Official Medal Table'!$E:$E,"Mixed")*'Medal values'!$B$3/2
+ COUNTIFS('Official Medal Table'!$I:$I,'Each Gender Events'!$A13,'Official Medal Table'!$C:$C,'Each Gender Events'!AK$1,'Official Medal Table'!$E:$E,"Mixed")*'Medal values'!$B$3/2</f>
        <v>3.0009999999999999</v>
      </c>
      <c r="AL13">
        <f>COUNTIFS('Official Medal Table'!$F:$F,'Each Gender Events'!$A13,'Official Medal Table'!$C:$C,'Each Gender Events'!AL$1,'Official Medal Table'!$E:$E,'Each Gender Events'!AL$2)*'Medal values'!$B$1
+ COUNTIFS('Official Medal Table'!$G:$G,'Each Gender Events'!$A13,'Official Medal Table'!$C:$C,'Each Gender Events'!AL$1,'Official Medal Table'!$E:$E,'Each Gender Events'!AL$2)*'Medal values'!$B$2
+ COUNTIFS('Official Medal Table'!$H:$H,'Each Gender Events'!$A13,'Official Medal Table'!$C:$C,'Each Gender Events'!AL$1,'Official Medal Table'!$E:$E,'Each Gender Events'!AL$2)*'Medal values'!$B$3
+ COUNTIFS('Official Medal Table'!$I:$I,'Each Gender Events'!$A13,'Official Medal Table'!$C:$C,'Each Gender Events'!AL$1,'Official Medal Table'!$E:$E,'Each Gender Events'!AL$2)*'Medal values'!$B$3
+ COUNTIFS('Official Medal Table'!$F:$F,'Each Gender Events'!$A13,'Official Medal Table'!$C:$C,'Each Gender Events'!AL$1,'Official Medal Table'!$E:$E,"Mixed")*'Medal values'!$B$1/2
+ COUNTIFS('Official Medal Table'!$G:$G,'Each Gender Events'!$A13,'Official Medal Table'!$C:$C,'Each Gender Events'!AL$1,'Official Medal Table'!$E:$E,"Mixed")*'Medal values'!$B$2/2
+ COUNTIFS('Official Medal Table'!$H:$H,'Each Gender Events'!$A13,'Official Medal Table'!$C:$C,'Each Gender Events'!AL$1,'Official Medal Table'!$E:$E,"Mixed")*'Medal values'!$B$3/2
+ COUNTIFS('Official Medal Table'!$I:$I,'Each Gender Events'!$A13,'Official Medal Table'!$C:$C,'Each Gender Events'!AL$1,'Official Medal Table'!$E:$E,"Mixed")*'Medal values'!$B$3/2</f>
        <v>0</v>
      </c>
      <c r="AM13">
        <f>COUNTIFS('Official Medal Table'!$F:$F,'Each Gender Events'!$A13,'Official Medal Table'!$C:$C,'Each Gender Events'!AM$1,'Official Medal Table'!$E:$E,'Each Gender Events'!AM$2)*'Medal values'!$B$1
+ COUNTIFS('Official Medal Table'!$G:$G,'Each Gender Events'!$A13,'Official Medal Table'!$C:$C,'Each Gender Events'!AM$1,'Official Medal Table'!$E:$E,'Each Gender Events'!AM$2)*'Medal values'!$B$2
+ COUNTIFS('Official Medal Table'!$H:$H,'Each Gender Events'!$A13,'Official Medal Table'!$C:$C,'Each Gender Events'!AM$1,'Official Medal Table'!$E:$E,'Each Gender Events'!AM$2)*'Medal values'!$B$3
+ COUNTIFS('Official Medal Table'!$I:$I,'Each Gender Events'!$A13,'Official Medal Table'!$C:$C,'Each Gender Events'!AM$1,'Official Medal Table'!$E:$E,'Each Gender Events'!AM$2)*'Medal values'!$B$3
+ COUNTIFS('Official Medal Table'!$F:$F,'Each Gender Events'!$A13,'Official Medal Table'!$C:$C,'Each Gender Events'!AM$1,'Official Medal Table'!$E:$E,"Mixed")*'Medal values'!$B$1/2
+ COUNTIFS('Official Medal Table'!$G:$G,'Each Gender Events'!$A13,'Official Medal Table'!$C:$C,'Each Gender Events'!AM$1,'Official Medal Table'!$E:$E,"Mixed")*'Medal values'!$B$2/2
+ COUNTIFS('Official Medal Table'!$H:$H,'Each Gender Events'!$A13,'Official Medal Table'!$C:$C,'Each Gender Events'!AM$1,'Official Medal Table'!$E:$E,"Mixed")*'Medal values'!$B$3/2
+ COUNTIFS('Official Medal Table'!$I:$I,'Each Gender Events'!$A13,'Official Medal Table'!$C:$C,'Each Gender Events'!AM$1,'Official Medal Table'!$E:$E,"Mixed")*'Medal values'!$B$3/2</f>
        <v>0</v>
      </c>
      <c r="AN13">
        <f>COUNTIFS('Official Medal Table'!$F:$F,'Each Gender Events'!$A13,'Official Medal Table'!$C:$C,'Each Gender Events'!AN$1,'Official Medal Table'!$E:$E,'Each Gender Events'!AN$2)*'Medal values'!$B$1
+ COUNTIFS('Official Medal Table'!$G:$G,'Each Gender Events'!$A13,'Official Medal Table'!$C:$C,'Each Gender Events'!AN$1,'Official Medal Table'!$E:$E,'Each Gender Events'!AN$2)*'Medal values'!$B$2
+ COUNTIFS('Official Medal Table'!$H:$H,'Each Gender Events'!$A13,'Official Medal Table'!$C:$C,'Each Gender Events'!AN$1,'Official Medal Table'!$E:$E,'Each Gender Events'!AN$2)*'Medal values'!$B$3
+ COUNTIFS('Official Medal Table'!$I:$I,'Each Gender Events'!$A13,'Official Medal Table'!$C:$C,'Each Gender Events'!AN$1,'Official Medal Table'!$E:$E,'Each Gender Events'!AN$2)*'Medal values'!$B$3
+ COUNTIFS('Official Medal Table'!$F:$F,'Each Gender Events'!$A13,'Official Medal Table'!$C:$C,'Each Gender Events'!AN$1,'Official Medal Table'!$E:$E,"Mixed")*'Medal values'!$B$1/2
+ COUNTIFS('Official Medal Table'!$G:$G,'Each Gender Events'!$A13,'Official Medal Table'!$C:$C,'Each Gender Events'!AN$1,'Official Medal Table'!$E:$E,"Mixed")*'Medal values'!$B$2/2
+ COUNTIFS('Official Medal Table'!$H:$H,'Each Gender Events'!$A13,'Official Medal Table'!$C:$C,'Each Gender Events'!AN$1,'Official Medal Table'!$E:$E,"Mixed")*'Medal values'!$B$3/2
+ COUNTIFS('Official Medal Table'!$I:$I,'Each Gender Events'!$A13,'Official Medal Table'!$C:$C,'Each Gender Events'!AN$1,'Official Medal Table'!$E:$E,"Mixed")*'Medal values'!$B$3/2</f>
        <v>3.0000010000000001</v>
      </c>
      <c r="AO13">
        <f>COUNTIFS('Official Medal Table'!$F:$F,'Each Gender Events'!$A13,'Official Medal Table'!$C:$C,'Each Gender Events'!AO$1,'Official Medal Table'!$E:$E,'Each Gender Events'!AO$2)*'Medal values'!$B$1
+ COUNTIFS('Official Medal Table'!$G:$G,'Each Gender Events'!$A13,'Official Medal Table'!$C:$C,'Each Gender Events'!AO$1,'Official Medal Table'!$E:$E,'Each Gender Events'!AO$2)*'Medal values'!$B$2
+ COUNTIFS('Official Medal Table'!$H:$H,'Each Gender Events'!$A13,'Official Medal Table'!$C:$C,'Each Gender Events'!AO$1,'Official Medal Table'!$E:$E,'Each Gender Events'!AO$2)*'Medal values'!$B$3
+ COUNTIFS('Official Medal Table'!$I:$I,'Each Gender Events'!$A13,'Official Medal Table'!$C:$C,'Each Gender Events'!AO$1,'Official Medal Table'!$E:$E,'Each Gender Events'!AO$2)*'Medal values'!$B$3
+ COUNTIFS('Official Medal Table'!$F:$F,'Each Gender Events'!$A13,'Official Medal Table'!$C:$C,'Each Gender Events'!AO$1,'Official Medal Table'!$E:$E,"Mixed")*'Medal values'!$B$1/2
+ COUNTIFS('Official Medal Table'!$G:$G,'Each Gender Events'!$A13,'Official Medal Table'!$C:$C,'Each Gender Events'!AO$1,'Official Medal Table'!$E:$E,"Mixed")*'Medal values'!$B$2/2
+ COUNTIFS('Official Medal Table'!$H:$H,'Each Gender Events'!$A13,'Official Medal Table'!$C:$C,'Each Gender Events'!AO$1,'Official Medal Table'!$E:$E,"Mixed")*'Medal values'!$B$3/2
+ COUNTIFS('Official Medal Table'!$I:$I,'Each Gender Events'!$A13,'Official Medal Table'!$C:$C,'Each Gender Events'!AO$1,'Official Medal Table'!$E:$E,"Mixed")*'Medal values'!$B$3/2</f>
        <v>9.0010030000000008</v>
      </c>
      <c r="AP13">
        <f>COUNTIFS('Official Medal Table'!$F:$F,'Each Gender Events'!$A13,'Official Medal Table'!$C:$C,'Each Gender Events'!AP$1,'Official Medal Table'!$E:$E,'Each Gender Events'!AP$2)*'Medal values'!$B$1
+ COUNTIFS('Official Medal Table'!$G:$G,'Each Gender Events'!$A13,'Official Medal Table'!$C:$C,'Each Gender Events'!AP$1,'Official Medal Table'!$E:$E,'Each Gender Events'!AP$2)*'Medal values'!$B$2
+ COUNTIFS('Official Medal Table'!$H:$H,'Each Gender Events'!$A13,'Official Medal Table'!$C:$C,'Each Gender Events'!AP$1,'Official Medal Table'!$E:$E,'Each Gender Events'!AP$2)*'Medal values'!$B$3
+ COUNTIFS('Official Medal Table'!$I:$I,'Each Gender Events'!$A13,'Official Medal Table'!$C:$C,'Each Gender Events'!AP$1,'Official Medal Table'!$E:$E,'Each Gender Events'!AP$2)*'Medal values'!$B$3
+ COUNTIFS('Official Medal Table'!$F:$F,'Each Gender Events'!$A13,'Official Medal Table'!$C:$C,'Each Gender Events'!AP$1,'Official Medal Table'!$E:$E,"Mixed")*'Medal values'!$B$1/2
+ COUNTIFS('Official Medal Table'!$G:$G,'Each Gender Events'!$A13,'Official Medal Table'!$C:$C,'Each Gender Events'!AP$1,'Official Medal Table'!$E:$E,"Mixed")*'Medal values'!$B$2/2
+ COUNTIFS('Official Medal Table'!$H:$H,'Each Gender Events'!$A13,'Official Medal Table'!$C:$C,'Each Gender Events'!AP$1,'Official Medal Table'!$E:$E,"Mixed")*'Medal values'!$B$3/2
+ COUNTIFS('Official Medal Table'!$I:$I,'Each Gender Events'!$A13,'Official Medal Table'!$C:$C,'Each Gender Events'!AP$1,'Official Medal Table'!$E:$E,"Mixed")*'Medal values'!$B$3/2</f>
        <v>4.0000010000000001</v>
      </c>
      <c r="AQ13">
        <f>COUNTIFS('Official Medal Table'!$F:$F,'Each Gender Events'!$A13,'Official Medal Table'!$C:$C,'Each Gender Events'!AQ$1,'Official Medal Table'!$E:$E,'Each Gender Events'!AQ$2)*'Medal values'!$B$1
+ COUNTIFS('Official Medal Table'!$G:$G,'Each Gender Events'!$A13,'Official Medal Table'!$C:$C,'Each Gender Events'!AQ$1,'Official Medal Table'!$E:$E,'Each Gender Events'!AQ$2)*'Medal values'!$B$2
+ COUNTIFS('Official Medal Table'!$H:$H,'Each Gender Events'!$A13,'Official Medal Table'!$C:$C,'Each Gender Events'!AQ$1,'Official Medal Table'!$E:$E,'Each Gender Events'!AQ$2)*'Medal values'!$B$3
+ COUNTIFS('Official Medal Table'!$I:$I,'Each Gender Events'!$A13,'Official Medal Table'!$C:$C,'Each Gender Events'!AQ$1,'Official Medal Table'!$E:$E,'Each Gender Events'!AQ$2)*'Medal values'!$B$3
+ COUNTIFS('Official Medal Table'!$F:$F,'Each Gender Events'!$A13,'Official Medal Table'!$C:$C,'Each Gender Events'!AQ$1,'Official Medal Table'!$E:$E,"Mixed")*'Medal values'!$B$1/2
+ COUNTIFS('Official Medal Table'!$G:$G,'Each Gender Events'!$A13,'Official Medal Table'!$C:$C,'Each Gender Events'!AQ$1,'Official Medal Table'!$E:$E,"Mixed")*'Medal values'!$B$2/2
+ COUNTIFS('Official Medal Table'!$H:$H,'Each Gender Events'!$A13,'Official Medal Table'!$C:$C,'Each Gender Events'!AQ$1,'Official Medal Table'!$E:$E,"Mixed")*'Medal values'!$B$3/2
+ COUNTIFS('Official Medal Table'!$I:$I,'Each Gender Events'!$A13,'Official Medal Table'!$C:$C,'Each Gender Events'!AQ$1,'Official Medal Table'!$E:$E,"Mixed")*'Medal values'!$B$3/2</f>
        <v>2.0000010000000001</v>
      </c>
      <c r="AR13">
        <f>COUNTIFS('Official Medal Table'!$F:$F,'Each Gender Events'!$A13,'Official Medal Table'!$C:$C,'Each Gender Events'!AR$1,'Official Medal Table'!$E:$E,'Each Gender Events'!AR$2)*'Medal values'!$B$1
+ COUNTIFS('Official Medal Table'!$G:$G,'Each Gender Events'!$A13,'Official Medal Table'!$C:$C,'Each Gender Events'!AR$1,'Official Medal Table'!$E:$E,'Each Gender Events'!AR$2)*'Medal values'!$B$2
+ COUNTIFS('Official Medal Table'!$H:$H,'Each Gender Events'!$A13,'Official Medal Table'!$C:$C,'Each Gender Events'!AR$1,'Official Medal Table'!$E:$E,'Each Gender Events'!AR$2)*'Medal values'!$B$3
+ COUNTIFS('Official Medal Table'!$I:$I,'Each Gender Events'!$A13,'Official Medal Table'!$C:$C,'Each Gender Events'!AR$1,'Official Medal Table'!$E:$E,'Each Gender Events'!AR$2)*'Medal values'!$B$3
+ COUNTIFS('Official Medal Table'!$F:$F,'Each Gender Events'!$A13,'Official Medal Table'!$C:$C,'Each Gender Events'!AR$1,'Official Medal Table'!$E:$E,"Mixed")*'Medal values'!$B$1/2
+ COUNTIFS('Official Medal Table'!$G:$G,'Each Gender Events'!$A13,'Official Medal Table'!$C:$C,'Each Gender Events'!AR$1,'Official Medal Table'!$E:$E,"Mixed")*'Medal values'!$B$2/2
+ COUNTIFS('Official Medal Table'!$H:$H,'Each Gender Events'!$A13,'Official Medal Table'!$C:$C,'Each Gender Events'!AR$1,'Official Medal Table'!$E:$E,"Mixed")*'Medal values'!$B$3/2
+ COUNTIFS('Official Medal Table'!$I:$I,'Each Gender Events'!$A13,'Official Medal Table'!$C:$C,'Each Gender Events'!AR$1,'Official Medal Table'!$E:$E,"Mixed")*'Medal values'!$B$3/2</f>
        <v>0</v>
      </c>
      <c r="AS13">
        <f>COUNTIFS('Official Medal Table'!$F:$F,'Each Gender Events'!$A13,'Official Medal Table'!$C:$C,'Each Gender Events'!AS$1,'Official Medal Table'!$E:$E,'Each Gender Events'!AS$2)*'Medal values'!$B$1
+ COUNTIFS('Official Medal Table'!$G:$G,'Each Gender Events'!$A13,'Official Medal Table'!$C:$C,'Each Gender Events'!AS$1,'Official Medal Table'!$E:$E,'Each Gender Events'!AS$2)*'Medal values'!$B$2
+ COUNTIFS('Official Medal Table'!$H:$H,'Each Gender Events'!$A13,'Official Medal Table'!$C:$C,'Each Gender Events'!AS$1,'Official Medal Table'!$E:$E,'Each Gender Events'!AS$2)*'Medal values'!$B$3
+ COUNTIFS('Official Medal Table'!$I:$I,'Each Gender Events'!$A13,'Official Medal Table'!$C:$C,'Each Gender Events'!AS$1,'Official Medal Table'!$E:$E,'Each Gender Events'!AS$2)*'Medal values'!$B$3
+ COUNTIFS('Official Medal Table'!$F:$F,'Each Gender Events'!$A13,'Official Medal Table'!$C:$C,'Each Gender Events'!AS$1,'Official Medal Table'!$E:$E,"Mixed")*'Medal values'!$B$1/2
+ COUNTIFS('Official Medal Table'!$G:$G,'Each Gender Events'!$A13,'Official Medal Table'!$C:$C,'Each Gender Events'!AS$1,'Official Medal Table'!$E:$E,"Mixed")*'Medal values'!$B$2/2
+ COUNTIFS('Official Medal Table'!$H:$H,'Each Gender Events'!$A13,'Official Medal Table'!$C:$C,'Each Gender Events'!AS$1,'Official Medal Table'!$E:$E,"Mixed")*'Medal values'!$B$3/2
+ COUNTIFS('Official Medal Table'!$I:$I,'Each Gender Events'!$A13,'Official Medal Table'!$C:$C,'Each Gender Events'!AS$1,'Official Medal Table'!$E:$E,"Mixed")*'Medal values'!$B$3/2</f>
        <v>0</v>
      </c>
      <c r="AT13">
        <f>COUNTIFS('Official Medal Table'!$F:$F,'Each Gender Events'!$A13,'Official Medal Table'!$C:$C,'Each Gender Events'!AT$1,'Official Medal Table'!$E:$E,'Each Gender Events'!AT$2)*'Medal values'!$B$1
+ COUNTIFS('Official Medal Table'!$G:$G,'Each Gender Events'!$A13,'Official Medal Table'!$C:$C,'Each Gender Events'!AT$1,'Official Medal Table'!$E:$E,'Each Gender Events'!AT$2)*'Medal values'!$B$2
+ COUNTIFS('Official Medal Table'!$H:$H,'Each Gender Events'!$A13,'Official Medal Table'!$C:$C,'Each Gender Events'!AT$1,'Official Medal Table'!$E:$E,'Each Gender Events'!AT$2)*'Medal values'!$B$3
+ COUNTIFS('Official Medal Table'!$I:$I,'Each Gender Events'!$A13,'Official Medal Table'!$C:$C,'Each Gender Events'!AT$1,'Official Medal Table'!$E:$E,'Each Gender Events'!AT$2)*'Medal values'!$B$3
+ COUNTIFS('Official Medal Table'!$F:$F,'Each Gender Events'!$A13,'Official Medal Table'!$C:$C,'Each Gender Events'!AT$1,'Official Medal Table'!$E:$E,"Mixed")*'Medal values'!$B$1/2
+ COUNTIFS('Official Medal Table'!$G:$G,'Each Gender Events'!$A13,'Official Medal Table'!$C:$C,'Each Gender Events'!AT$1,'Official Medal Table'!$E:$E,"Mixed")*'Medal values'!$B$2/2
+ COUNTIFS('Official Medal Table'!$H:$H,'Each Gender Events'!$A13,'Official Medal Table'!$C:$C,'Each Gender Events'!AT$1,'Official Medal Table'!$E:$E,"Mixed")*'Medal values'!$B$3/2
+ COUNTIFS('Official Medal Table'!$I:$I,'Each Gender Events'!$A13,'Official Medal Table'!$C:$C,'Each Gender Events'!AT$1,'Official Medal Table'!$E:$E,"Mixed")*'Medal values'!$B$3/2</f>
        <v>0</v>
      </c>
      <c r="AU13">
        <f>COUNTIFS('Official Medal Table'!$F:$F,'Each Gender Events'!$A13,'Official Medal Table'!$C:$C,'Each Gender Events'!AU$1,'Official Medal Table'!$E:$E,'Each Gender Events'!AU$2)*'Medal values'!$B$1
+ COUNTIFS('Official Medal Table'!$G:$G,'Each Gender Events'!$A13,'Official Medal Table'!$C:$C,'Each Gender Events'!AU$1,'Official Medal Table'!$E:$E,'Each Gender Events'!AU$2)*'Medal values'!$B$2
+ COUNTIFS('Official Medal Table'!$H:$H,'Each Gender Events'!$A13,'Official Medal Table'!$C:$C,'Each Gender Events'!AU$1,'Official Medal Table'!$E:$E,'Each Gender Events'!AU$2)*'Medal values'!$B$3
+ COUNTIFS('Official Medal Table'!$I:$I,'Each Gender Events'!$A13,'Official Medal Table'!$C:$C,'Each Gender Events'!AU$1,'Official Medal Table'!$E:$E,'Each Gender Events'!AU$2)*'Medal values'!$B$3
+ COUNTIFS('Official Medal Table'!$F:$F,'Each Gender Events'!$A13,'Official Medal Table'!$C:$C,'Each Gender Events'!AU$1,'Official Medal Table'!$E:$E,"Mixed")*'Medal values'!$B$1/2
+ COUNTIFS('Official Medal Table'!$G:$G,'Each Gender Events'!$A13,'Official Medal Table'!$C:$C,'Each Gender Events'!AU$1,'Official Medal Table'!$E:$E,"Mixed")*'Medal values'!$B$2/2
+ COUNTIFS('Official Medal Table'!$H:$H,'Each Gender Events'!$A13,'Official Medal Table'!$C:$C,'Each Gender Events'!AU$1,'Official Medal Table'!$E:$E,"Mixed")*'Medal values'!$B$3/2
+ COUNTIFS('Official Medal Table'!$I:$I,'Each Gender Events'!$A13,'Official Medal Table'!$C:$C,'Each Gender Events'!AU$1,'Official Medal Table'!$E:$E,"Mixed")*'Medal values'!$B$3/2</f>
        <v>2.0000010000000001</v>
      </c>
      <c r="AV13">
        <f>COUNTIFS('Official Medal Table'!$F:$F,'Each Gender Events'!$A13,'Official Medal Table'!$C:$C,'Each Gender Events'!AV$1,'Official Medal Table'!$E:$E,'Each Gender Events'!AV$2)*'Medal values'!$B$1
+ COUNTIFS('Official Medal Table'!$G:$G,'Each Gender Events'!$A13,'Official Medal Table'!$C:$C,'Each Gender Events'!AV$1,'Official Medal Table'!$E:$E,'Each Gender Events'!AV$2)*'Medal values'!$B$2
+ COUNTIFS('Official Medal Table'!$H:$H,'Each Gender Events'!$A13,'Official Medal Table'!$C:$C,'Each Gender Events'!AV$1,'Official Medal Table'!$E:$E,'Each Gender Events'!AV$2)*'Medal values'!$B$3
+ COUNTIFS('Official Medal Table'!$I:$I,'Each Gender Events'!$A13,'Official Medal Table'!$C:$C,'Each Gender Events'!AV$1,'Official Medal Table'!$E:$E,'Each Gender Events'!AV$2)*'Medal values'!$B$3
+ COUNTIFS('Official Medal Table'!$F:$F,'Each Gender Events'!$A13,'Official Medal Table'!$C:$C,'Each Gender Events'!AV$1,'Official Medal Table'!$E:$E,"Mixed")*'Medal values'!$B$1/2
+ COUNTIFS('Official Medal Table'!$G:$G,'Each Gender Events'!$A13,'Official Medal Table'!$C:$C,'Each Gender Events'!AV$1,'Official Medal Table'!$E:$E,"Mixed")*'Medal values'!$B$2/2
+ COUNTIFS('Official Medal Table'!$H:$H,'Each Gender Events'!$A13,'Official Medal Table'!$C:$C,'Each Gender Events'!AV$1,'Official Medal Table'!$E:$E,"Mixed")*'Medal values'!$B$3/2
+ COUNTIFS('Official Medal Table'!$I:$I,'Each Gender Events'!$A13,'Official Medal Table'!$C:$C,'Each Gender Events'!AV$1,'Official Medal Table'!$E:$E,"Mixed")*'Medal values'!$B$3/2</f>
        <v>0</v>
      </c>
      <c r="AW13">
        <f>COUNTIFS('Official Medal Table'!$F:$F,'Each Gender Events'!$A13,'Official Medal Table'!$C:$C,'Each Gender Events'!AW$1,'Official Medal Table'!$E:$E,'Each Gender Events'!AW$2)*'Medal values'!$B$1
+ COUNTIFS('Official Medal Table'!$G:$G,'Each Gender Events'!$A13,'Official Medal Table'!$C:$C,'Each Gender Events'!AW$1,'Official Medal Table'!$E:$E,'Each Gender Events'!AW$2)*'Medal values'!$B$2
+ COUNTIFS('Official Medal Table'!$H:$H,'Each Gender Events'!$A13,'Official Medal Table'!$C:$C,'Each Gender Events'!AW$1,'Official Medal Table'!$E:$E,'Each Gender Events'!AW$2)*'Medal values'!$B$3
+ COUNTIFS('Official Medal Table'!$I:$I,'Each Gender Events'!$A13,'Official Medal Table'!$C:$C,'Each Gender Events'!AW$1,'Official Medal Table'!$E:$E,'Each Gender Events'!AW$2)*'Medal values'!$B$3
+ COUNTIFS('Official Medal Table'!$F:$F,'Each Gender Events'!$A13,'Official Medal Table'!$C:$C,'Each Gender Events'!AW$1,'Official Medal Table'!$E:$E,"Mixed")*'Medal values'!$B$1/2
+ COUNTIFS('Official Medal Table'!$G:$G,'Each Gender Events'!$A13,'Official Medal Table'!$C:$C,'Each Gender Events'!AW$1,'Official Medal Table'!$E:$E,"Mixed")*'Medal values'!$B$2/2
+ COUNTIFS('Official Medal Table'!$H:$H,'Each Gender Events'!$A13,'Official Medal Table'!$C:$C,'Each Gender Events'!AW$1,'Official Medal Table'!$E:$E,"Mixed")*'Medal values'!$B$3/2
+ COUNTIFS('Official Medal Table'!$I:$I,'Each Gender Events'!$A13,'Official Medal Table'!$C:$C,'Each Gender Events'!AW$1,'Official Medal Table'!$E:$E,"Mixed")*'Medal values'!$B$3/2</f>
        <v>0</v>
      </c>
      <c r="AX13">
        <f>COUNTIFS('Official Medal Table'!$F:$F,'Each Gender Events'!$A13,'Official Medal Table'!$C:$C,'Each Gender Events'!AX$1,'Official Medal Table'!$E:$E,'Each Gender Events'!AX$2)*'Medal values'!$B$1
+ COUNTIFS('Official Medal Table'!$G:$G,'Each Gender Events'!$A13,'Official Medal Table'!$C:$C,'Each Gender Events'!AX$1,'Official Medal Table'!$E:$E,'Each Gender Events'!AX$2)*'Medal values'!$B$2
+ COUNTIFS('Official Medal Table'!$H:$H,'Each Gender Events'!$A13,'Official Medal Table'!$C:$C,'Each Gender Events'!AX$1,'Official Medal Table'!$E:$E,'Each Gender Events'!AX$2)*'Medal values'!$B$3
+ COUNTIFS('Official Medal Table'!$I:$I,'Each Gender Events'!$A13,'Official Medal Table'!$C:$C,'Each Gender Events'!AX$1,'Official Medal Table'!$E:$E,'Each Gender Events'!AX$2)*'Medal values'!$B$3
+ COUNTIFS('Official Medal Table'!$F:$F,'Each Gender Events'!$A13,'Official Medal Table'!$C:$C,'Each Gender Events'!AX$1,'Official Medal Table'!$E:$E,"Mixed")*'Medal values'!$B$1/2
+ COUNTIFS('Official Medal Table'!$G:$G,'Each Gender Events'!$A13,'Official Medal Table'!$C:$C,'Each Gender Events'!AX$1,'Official Medal Table'!$E:$E,"Mixed")*'Medal values'!$B$2/2
+ COUNTIFS('Official Medal Table'!$H:$H,'Each Gender Events'!$A13,'Official Medal Table'!$C:$C,'Each Gender Events'!AX$1,'Official Medal Table'!$E:$E,"Mixed")*'Medal values'!$B$3/2
+ COUNTIFS('Official Medal Table'!$I:$I,'Each Gender Events'!$A13,'Official Medal Table'!$C:$C,'Each Gender Events'!AX$1,'Official Medal Table'!$E:$E,"Mixed")*'Medal values'!$B$3/2</f>
        <v>0</v>
      </c>
      <c r="AY13">
        <f>COUNTIFS('Official Medal Table'!$F:$F,'Each Gender Events'!$A13,'Official Medal Table'!$C:$C,'Each Gender Events'!AY$1,'Official Medal Table'!$E:$E,'Each Gender Events'!AY$2)*'Medal values'!$B$1
+ COUNTIFS('Official Medal Table'!$G:$G,'Each Gender Events'!$A13,'Official Medal Table'!$C:$C,'Each Gender Events'!AY$1,'Official Medal Table'!$E:$E,'Each Gender Events'!AY$2)*'Medal values'!$B$2
+ COUNTIFS('Official Medal Table'!$H:$H,'Each Gender Events'!$A13,'Official Medal Table'!$C:$C,'Each Gender Events'!AY$1,'Official Medal Table'!$E:$E,'Each Gender Events'!AY$2)*'Medal values'!$B$3
+ COUNTIFS('Official Medal Table'!$I:$I,'Each Gender Events'!$A13,'Official Medal Table'!$C:$C,'Each Gender Events'!AY$1,'Official Medal Table'!$E:$E,'Each Gender Events'!AY$2)*'Medal values'!$B$3
+ COUNTIFS('Official Medal Table'!$F:$F,'Each Gender Events'!$A13,'Official Medal Table'!$C:$C,'Each Gender Events'!AY$1,'Official Medal Table'!$E:$E,"Mixed")*'Medal values'!$B$1/2
+ COUNTIFS('Official Medal Table'!$G:$G,'Each Gender Events'!$A13,'Official Medal Table'!$C:$C,'Each Gender Events'!AY$1,'Official Medal Table'!$E:$E,"Mixed")*'Medal values'!$B$2/2
+ COUNTIFS('Official Medal Table'!$H:$H,'Each Gender Events'!$A13,'Official Medal Table'!$C:$C,'Each Gender Events'!AY$1,'Official Medal Table'!$E:$E,"Mixed")*'Medal values'!$B$3/2
+ COUNTIFS('Official Medal Table'!$I:$I,'Each Gender Events'!$A13,'Official Medal Table'!$C:$C,'Each Gender Events'!AY$1,'Official Medal Table'!$E:$E,"Mixed")*'Medal values'!$B$3/2</f>
        <v>6.5004999999999997</v>
      </c>
      <c r="AZ13">
        <f>COUNTIFS('Official Medal Table'!$F:$F,'Each Gender Events'!$A13,'Official Medal Table'!$C:$C,'Each Gender Events'!AZ$1,'Official Medal Table'!$E:$E,'Each Gender Events'!AZ$2)*'Medal values'!$B$1
+ COUNTIFS('Official Medal Table'!$G:$G,'Each Gender Events'!$A13,'Official Medal Table'!$C:$C,'Each Gender Events'!AZ$1,'Official Medal Table'!$E:$E,'Each Gender Events'!AZ$2)*'Medal values'!$B$2
+ COUNTIFS('Official Medal Table'!$H:$H,'Each Gender Events'!$A13,'Official Medal Table'!$C:$C,'Each Gender Events'!AZ$1,'Official Medal Table'!$E:$E,'Each Gender Events'!AZ$2)*'Medal values'!$B$3
+ COUNTIFS('Official Medal Table'!$I:$I,'Each Gender Events'!$A13,'Official Medal Table'!$C:$C,'Each Gender Events'!AZ$1,'Official Medal Table'!$E:$E,'Each Gender Events'!AZ$2)*'Medal values'!$B$3
+ COUNTIFS('Official Medal Table'!$F:$F,'Each Gender Events'!$A13,'Official Medal Table'!$C:$C,'Each Gender Events'!AZ$1,'Official Medal Table'!$E:$E,"Mixed")*'Medal values'!$B$1/2
+ COUNTIFS('Official Medal Table'!$G:$G,'Each Gender Events'!$A13,'Official Medal Table'!$C:$C,'Each Gender Events'!AZ$1,'Official Medal Table'!$E:$E,"Mixed")*'Medal values'!$B$2/2
+ COUNTIFS('Official Medal Table'!$H:$H,'Each Gender Events'!$A13,'Official Medal Table'!$C:$C,'Each Gender Events'!AZ$1,'Official Medal Table'!$E:$E,"Mixed")*'Medal values'!$B$3/2
+ COUNTIFS('Official Medal Table'!$I:$I,'Each Gender Events'!$A13,'Official Medal Table'!$C:$C,'Each Gender Events'!AZ$1,'Official Medal Table'!$E:$E,"Mixed")*'Medal values'!$B$3/2</f>
        <v>9.5015020000000003</v>
      </c>
      <c r="BA13">
        <f>COUNTIFS('Official Medal Table'!$F:$F,'Each Gender Events'!$A13,'Official Medal Table'!$C:$C,'Each Gender Events'!BA$1,'Official Medal Table'!$E:$E,'Each Gender Events'!BA$2)*'Medal values'!$B$1
+ COUNTIFS('Official Medal Table'!$G:$G,'Each Gender Events'!$A13,'Official Medal Table'!$C:$C,'Each Gender Events'!BA$1,'Official Medal Table'!$E:$E,'Each Gender Events'!BA$2)*'Medal values'!$B$2
+ COUNTIFS('Official Medal Table'!$H:$H,'Each Gender Events'!$A13,'Official Medal Table'!$C:$C,'Each Gender Events'!BA$1,'Official Medal Table'!$E:$E,'Each Gender Events'!BA$2)*'Medal values'!$B$3
+ COUNTIFS('Official Medal Table'!$I:$I,'Each Gender Events'!$A13,'Official Medal Table'!$C:$C,'Each Gender Events'!BA$1,'Official Medal Table'!$E:$E,'Each Gender Events'!BA$2)*'Medal values'!$B$3
+ COUNTIFS('Official Medal Table'!$F:$F,'Each Gender Events'!$A13,'Official Medal Table'!$C:$C,'Each Gender Events'!BA$1,'Official Medal Table'!$E:$E,"Mixed")*'Medal values'!$B$1/2
+ COUNTIFS('Official Medal Table'!$G:$G,'Each Gender Events'!$A13,'Official Medal Table'!$C:$C,'Each Gender Events'!BA$1,'Official Medal Table'!$E:$E,"Mixed")*'Medal values'!$B$2/2
+ COUNTIFS('Official Medal Table'!$H:$H,'Each Gender Events'!$A13,'Official Medal Table'!$C:$C,'Each Gender Events'!BA$1,'Official Medal Table'!$E:$E,"Mixed")*'Medal values'!$B$3/2
+ COUNTIFS('Official Medal Table'!$I:$I,'Each Gender Events'!$A13,'Official Medal Table'!$C:$C,'Each Gender Events'!BA$1,'Official Medal Table'!$E:$E,"Mixed")*'Medal values'!$B$3/2</f>
        <v>4.5015000000000001</v>
      </c>
      <c r="BB13">
        <f>COUNTIFS('Official Medal Table'!$F:$F,'Each Gender Events'!$A13,'Official Medal Table'!$C:$C,'Each Gender Events'!BB$1,'Official Medal Table'!$E:$E,'Each Gender Events'!BB$2)*'Medal values'!$B$1
+ COUNTIFS('Official Medal Table'!$G:$G,'Each Gender Events'!$A13,'Official Medal Table'!$C:$C,'Each Gender Events'!BB$1,'Official Medal Table'!$E:$E,'Each Gender Events'!BB$2)*'Medal values'!$B$2
+ COUNTIFS('Official Medal Table'!$H:$H,'Each Gender Events'!$A13,'Official Medal Table'!$C:$C,'Each Gender Events'!BB$1,'Official Medal Table'!$E:$E,'Each Gender Events'!BB$2)*'Medal values'!$B$3
+ COUNTIFS('Official Medal Table'!$I:$I,'Each Gender Events'!$A13,'Official Medal Table'!$C:$C,'Each Gender Events'!BB$1,'Official Medal Table'!$E:$E,'Each Gender Events'!BB$2)*'Medal values'!$B$3
+ COUNTIFS('Official Medal Table'!$F:$F,'Each Gender Events'!$A13,'Official Medal Table'!$C:$C,'Each Gender Events'!BB$1,'Official Medal Table'!$E:$E,"Mixed")*'Medal values'!$B$1/2
+ COUNTIFS('Official Medal Table'!$G:$G,'Each Gender Events'!$A13,'Official Medal Table'!$C:$C,'Each Gender Events'!BB$1,'Official Medal Table'!$E:$E,"Mixed")*'Medal values'!$B$2/2
+ COUNTIFS('Official Medal Table'!$H:$H,'Each Gender Events'!$A13,'Official Medal Table'!$C:$C,'Each Gender Events'!BB$1,'Official Medal Table'!$E:$E,"Mixed")*'Medal values'!$B$3/2
+ COUNTIFS('Official Medal Table'!$I:$I,'Each Gender Events'!$A13,'Official Medal Table'!$C:$C,'Each Gender Events'!BB$1,'Official Medal Table'!$E:$E,"Mixed")*'Medal values'!$B$3/2</f>
        <v>0</v>
      </c>
      <c r="BC13">
        <f>COUNTIFS('Official Medal Table'!$F:$F,'Each Gender Events'!$A13,'Official Medal Table'!$C:$C,'Each Gender Events'!BC$1,'Official Medal Table'!$E:$E,'Each Gender Events'!BC$2)*'Medal values'!$B$1
+ COUNTIFS('Official Medal Table'!$G:$G,'Each Gender Events'!$A13,'Official Medal Table'!$C:$C,'Each Gender Events'!BC$1,'Official Medal Table'!$E:$E,'Each Gender Events'!BC$2)*'Medal values'!$B$2
+ COUNTIFS('Official Medal Table'!$H:$H,'Each Gender Events'!$A13,'Official Medal Table'!$C:$C,'Each Gender Events'!BC$1,'Official Medal Table'!$E:$E,'Each Gender Events'!BC$2)*'Medal values'!$B$3
+ COUNTIFS('Official Medal Table'!$I:$I,'Each Gender Events'!$A13,'Official Medal Table'!$C:$C,'Each Gender Events'!BC$1,'Official Medal Table'!$E:$E,'Each Gender Events'!BC$2)*'Medal values'!$B$3
+ COUNTIFS('Official Medal Table'!$F:$F,'Each Gender Events'!$A13,'Official Medal Table'!$C:$C,'Each Gender Events'!BC$1,'Official Medal Table'!$E:$E,"Mixed")*'Medal values'!$B$1/2
+ COUNTIFS('Official Medal Table'!$G:$G,'Each Gender Events'!$A13,'Official Medal Table'!$C:$C,'Each Gender Events'!BC$1,'Official Medal Table'!$E:$E,"Mixed")*'Medal values'!$B$2/2
+ COUNTIFS('Official Medal Table'!$H:$H,'Each Gender Events'!$A13,'Official Medal Table'!$C:$C,'Each Gender Events'!BC$1,'Official Medal Table'!$E:$E,"Mixed")*'Medal values'!$B$3/2
+ COUNTIFS('Official Medal Table'!$I:$I,'Each Gender Events'!$A13,'Official Medal Table'!$C:$C,'Each Gender Events'!BC$1,'Official Medal Table'!$E:$E,"Mixed")*'Medal values'!$B$3/2</f>
        <v>0</v>
      </c>
      <c r="BD13">
        <f>COUNTIFS('Official Medal Table'!$F:$F,'Each Gender Events'!$A13,'Official Medal Table'!$C:$C,'Each Gender Events'!BD$1,'Official Medal Table'!$E:$E,'Each Gender Events'!BD$2)*'Medal values'!$B$1
+ COUNTIFS('Official Medal Table'!$G:$G,'Each Gender Events'!$A13,'Official Medal Table'!$C:$C,'Each Gender Events'!BD$1,'Official Medal Table'!$E:$E,'Each Gender Events'!BD$2)*'Medal values'!$B$2
+ COUNTIFS('Official Medal Table'!$H:$H,'Each Gender Events'!$A13,'Official Medal Table'!$C:$C,'Each Gender Events'!BD$1,'Official Medal Table'!$E:$E,'Each Gender Events'!BD$2)*'Medal values'!$B$3
+ COUNTIFS('Official Medal Table'!$I:$I,'Each Gender Events'!$A13,'Official Medal Table'!$C:$C,'Each Gender Events'!BD$1,'Official Medal Table'!$E:$E,'Each Gender Events'!BD$2)*'Medal values'!$B$3
+ COUNTIFS('Official Medal Table'!$F:$F,'Each Gender Events'!$A13,'Official Medal Table'!$C:$C,'Each Gender Events'!BD$1,'Official Medal Table'!$E:$E,"Mixed")*'Medal values'!$B$1/2
+ COUNTIFS('Official Medal Table'!$G:$G,'Each Gender Events'!$A13,'Official Medal Table'!$C:$C,'Each Gender Events'!BD$1,'Official Medal Table'!$E:$E,"Mixed")*'Medal values'!$B$2/2
+ COUNTIFS('Official Medal Table'!$H:$H,'Each Gender Events'!$A13,'Official Medal Table'!$C:$C,'Each Gender Events'!BD$1,'Official Medal Table'!$E:$E,"Mixed")*'Medal values'!$B$3/2
+ COUNTIFS('Official Medal Table'!$I:$I,'Each Gender Events'!$A13,'Official Medal Table'!$C:$C,'Each Gender Events'!BD$1,'Official Medal Table'!$E:$E,"Mixed")*'Medal values'!$B$3/2</f>
        <v>0</v>
      </c>
      <c r="BE13">
        <f>COUNTIFS('Official Medal Table'!$F:$F,'Each Gender Events'!$A13,'Official Medal Table'!$C:$C,'Each Gender Events'!BE$1,'Official Medal Table'!$E:$E,'Each Gender Events'!BE$2)*'Medal values'!$B$1
+ COUNTIFS('Official Medal Table'!$G:$G,'Each Gender Events'!$A13,'Official Medal Table'!$C:$C,'Each Gender Events'!BE$1,'Official Medal Table'!$E:$E,'Each Gender Events'!BE$2)*'Medal values'!$B$2
+ COUNTIFS('Official Medal Table'!$H:$H,'Each Gender Events'!$A13,'Official Medal Table'!$C:$C,'Each Gender Events'!BE$1,'Official Medal Table'!$E:$E,'Each Gender Events'!BE$2)*'Medal values'!$B$3
+ COUNTIFS('Official Medal Table'!$I:$I,'Each Gender Events'!$A13,'Official Medal Table'!$C:$C,'Each Gender Events'!BE$1,'Official Medal Table'!$E:$E,'Each Gender Events'!BE$2)*'Medal values'!$B$3
+ COUNTIFS('Official Medal Table'!$F:$F,'Each Gender Events'!$A13,'Official Medal Table'!$C:$C,'Each Gender Events'!BE$1,'Official Medal Table'!$E:$E,"Mixed")*'Medal values'!$B$1/2
+ COUNTIFS('Official Medal Table'!$G:$G,'Each Gender Events'!$A13,'Official Medal Table'!$C:$C,'Each Gender Events'!BE$1,'Official Medal Table'!$E:$E,"Mixed")*'Medal values'!$B$2/2
+ COUNTIFS('Official Medal Table'!$H:$H,'Each Gender Events'!$A13,'Official Medal Table'!$C:$C,'Each Gender Events'!BE$1,'Official Medal Table'!$E:$E,"Mixed")*'Medal values'!$B$3/2
+ COUNTIFS('Official Medal Table'!$I:$I,'Each Gender Events'!$A13,'Official Medal Table'!$C:$C,'Each Gender Events'!BE$1,'Official Medal Table'!$E:$E,"Mixed")*'Medal values'!$B$3/2</f>
        <v>2.0000010000000001</v>
      </c>
      <c r="BF13">
        <f>COUNTIFS('Official Medal Table'!$F:$F,'Each Gender Events'!$A13,'Official Medal Table'!$C:$C,'Each Gender Events'!BF$1,'Official Medal Table'!$E:$E,'Each Gender Events'!BF$2)*'Medal values'!$B$1
+ COUNTIFS('Official Medal Table'!$G:$G,'Each Gender Events'!$A13,'Official Medal Table'!$C:$C,'Each Gender Events'!BF$1,'Official Medal Table'!$E:$E,'Each Gender Events'!BF$2)*'Medal values'!$B$2
+ COUNTIFS('Official Medal Table'!$H:$H,'Each Gender Events'!$A13,'Official Medal Table'!$C:$C,'Each Gender Events'!BF$1,'Official Medal Table'!$E:$E,'Each Gender Events'!BF$2)*'Medal values'!$B$3
+ COUNTIFS('Official Medal Table'!$I:$I,'Each Gender Events'!$A13,'Official Medal Table'!$C:$C,'Each Gender Events'!BF$1,'Official Medal Table'!$E:$E,'Each Gender Events'!BF$2)*'Medal values'!$B$3
+ COUNTIFS('Official Medal Table'!$F:$F,'Each Gender Events'!$A13,'Official Medal Table'!$C:$C,'Each Gender Events'!BF$1,'Official Medal Table'!$E:$E,"Mixed")*'Medal values'!$B$1/2
+ COUNTIFS('Official Medal Table'!$G:$G,'Each Gender Events'!$A13,'Official Medal Table'!$C:$C,'Each Gender Events'!BF$1,'Official Medal Table'!$E:$E,"Mixed")*'Medal values'!$B$2/2
+ COUNTIFS('Official Medal Table'!$H:$H,'Each Gender Events'!$A13,'Official Medal Table'!$C:$C,'Each Gender Events'!BF$1,'Official Medal Table'!$E:$E,"Mixed")*'Medal values'!$B$3/2
+ COUNTIFS('Official Medal Table'!$I:$I,'Each Gender Events'!$A13,'Official Medal Table'!$C:$C,'Each Gender Events'!BF$1,'Official Medal Table'!$E:$E,"Mixed")*'Medal values'!$B$3/2</f>
        <v>0</v>
      </c>
      <c r="BG13">
        <f>COUNTIFS('Official Medal Table'!$F:$F,'Each Gender Events'!$A13,'Official Medal Table'!$C:$C,'Each Gender Events'!BG$1,'Official Medal Table'!$E:$E,'Each Gender Events'!BG$2)*'Medal values'!$B$1
+ COUNTIFS('Official Medal Table'!$G:$G,'Each Gender Events'!$A13,'Official Medal Table'!$C:$C,'Each Gender Events'!BG$1,'Official Medal Table'!$E:$E,'Each Gender Events'!BG$2)*'Medal values'!$B$2
+ COUNTIFS('Official Medal Table'!$H:$H,'Each Gender Events'!$A13,'Official Medal Table'!$C:$C,'Each Gender Events'!BG$1,'Official Medal Table'!$E:$E,'Each Gender Events'!BG$2)*'Medal values'!$B$3
+ COUNTIFS('Official Medal Table'!$I:$I,'Each Gender Events'!$A13,'Official Medal Table'!$C:$C,'Each Gender Events'!BG$1,'Official Medal Table'!$E:$E,'Each Gender Events'!BG$2)*'Medal values'!$B$3
+ COUNTIFS('Official Medal Table'!$F:$F,'Each Gender Events'!$A13,'Official Medal Table'!$C:$C,'Each Gender Events'!BG$1,'Official Medal Table'!$E:$E,"Mixed")*'Medal values'!$B$1/2
+ COUNTIFS('Official Medal Table'!$G:$G,'Each Gender Events'!$A13,'Official Medal Table'!$C:$C,'Each Gender Events'!BG$1,'Official Medal Table'!$E:$E,"Mixed")*'Medal values'!$B$2/2
+ COUNTIFS('Official Medal Table'!$H:$H,'Each Gender Events'!$A13,'Official Medal Table'!$C:$C,'Each Gender Events'!BG$1,'Official Medal Table'!$E:$E,"Mixed")*'Medal values'!$B$3/2
+ COUNTIFS('Official Medal Table'!$I:$I,'Each Gender Events'!$A13,'Official Medal Table'!$C:$C,'Each Gender Events'!BG$1,'Official Medal Table'!$E:$E,"Mixed")*'Medal values'!$B$3/2</f>
        <v>0</v>
      </c>
      <c r="BH13">
        <f>COUNTIFS('Official Medal Table'!$F:$F,'Each Gender Events'!$A13,'Official Medal Table'!$C:$C,'Each Gender Events'!BH$1,'Official Medal Table'!$E:$E,'Each Gender Events'!BH$2)*'Medal values'!$B$1
+ COUNTIFS('Official Medal Table'!$G:$G,'Each Gender Events'!$A13,'Official Medal Table'!$C:$C,'Each Gender Events'!BH$1,'Official Medal Table'!$E:$E,'Each Gender Events'!BH$2)*'Medal values'!$B$2
+ COUNTIFS('Official Medal Table'!$H:$H,'Each Gender Events'!$A13,'Official Medal Table'!$C:$C,'Each Gender Events'!BH$1,'Official Medal Table'!$E:$E,'Each Gender Events'!BH$2)*'Medal values'!$B$3
+ COUNTIFS('Official Medal Table'!$I:$I,'Each Gender Events'!$A13,'Official Medal Table'!$C:$C,'Each Gender Events'!BH$1,'Official Medal Table'!$E:$E,'Each Gender Events'!BH$2)*'Medal values'!$B$3
+ COUNTIFS('Official Medal Table'!$F:$F,'Each Gender Events'!$A13,'Official Medal Table'!$C:$C,'Each Gender Events'!BH$1,'Official Medal Table'!$E:$E,"Mixed")*'Medal values'!$B$1/2
+ COUNTIFS('Official Medal Table'!$G:$G,'Each Gender Events'!$A13,'Official Medal Table'!$C:$C,'Each Gender Events'!BH$1,'Official Medal Table'!$E:$E,"Mixed")*'Medal values'!$B$2/2
+ COUNTIFS('Official Medal Table'!$H:$H,'Each Gender Events'!$A13,'Official Medal Table'!$C:$C,'Each Gender Events'!BH$1,'Official Medal Table'!$E:$E,"Mixed")*'Medal values'!$B$3/2
+ COUNTIFS('Official Medal Table'!$I:$I,'Each Gender Events'!$A13,'Official Medal Table'!$C:$C,'Each Gender Events'!BH$1,'Official Medal Table'!$E:$E,"Mixed")*'Medal values'!$B$3/2</f>
        <v>0</v>
      </c>
      <c r="BI13">
        <f>COUNTIFS('Official Medal Table'!$F:$F,'Each Gender Events'!$A13,'Official Medal Table'!$C:$C,'Each Gender Events'!BI$1,'Official Medal Table'!$E:$E,'Each Gender Events'!BI$2)*'Medal values'!$B$1
+ COUNTIFS('Official Medal Table'!$G:$G,'Each Gender Events'!$A13,'Official Medal Table'!$C:$C,'Each Gender Events'!BI$1,'Official Medal Table'!$E:$E,'Each Gender Events'!BI$2)*'Medal values'!$B$2
+ COUNTIFS('Official Medal Table'!$H:$H,'Each Gender Events'!$A13,'Official Medal Table'!$C:$C,'Each Gender Events'!BI$1,'Official Medal Table'!$E:$E,'Each Gender Events'!BI$2)*'Medal values'!$B$3
+ COUNTIFS('Official Medal Table'!$I:$I,'Each Gender Events'!$A13,'Official Medal Table'!$C:$C,'Each Gender Events'!BI$1,'Official Medal Table'!$E:$E,'Each Gender Events'!BI$2)*'Medal values'!$B$3
+ COUNTIFS('Official Medal Table'!$F:$F,'Each Gender Events'!$A13,'Official Medal Table'!$C:$C,'Each Gender Events'!BI$1,'Official Medal Table'!$E:$E,"Mixed")*'Medal values'!$B$1/2
+ COUNTIFS('Official Medal Table'!$G:$G,'Each Gender Events'!$A13,'Official Medal Table'!$C:$C,'Each Gender Events'!BI$1,'Official Medal Table'!$E:$E,"Mixed")*'Medal values'!$B$2/2
+ COUNTIFS('Official Medal Table'!$H:$H,'Each Gender Events'!$A13,'Official Medal Table'!$C:$C,'Each Gender Events'!BI$1,'Official Medal Table'!$E:$E,"Mixed")*'Medal values'!$B$3/2
+ COUNTIFS('Official Medal Table'!$I:$I,'Each Gender Events'!$A13,'Official Medal Table'!$C:$C,'Each Gender Events'!BI$1,'Official Medal Table'!$E:$E,"Mixed")*'Medal values'!$B$3/2</f>
        <v>3.0009999999999999</v>
      </c>
      <c r="BJ13">
        <f>COUNTIFS('Official Medal Table'!$F:$F,'Each Gender Events'!$A13,'Official Medal Table'!$C:$C,'Each Gender Events'!BJ$1,'Official Medal Table'!$E:$E,'Each Gender Events'!BJ$2)*'Medal values'!$B$1
+ COUNTIFS('Official Medal Table'!$G:$G,'Each Gender Events'!$A13,'Official Medal Table'!$C:$C,'Each Gender Events'!BJ$1,'Official Medal Table'!$E:$E,'Each Gender Events'!BJ$2)*'Medal values'!$B$2
+ COUNTIFS('Official Medal Table'!$H:$H,'Each Gender Events'!$A13,'Official Medal Table'!$C:$C,'Each Gender Events'!BJ$1,'Official Medal Table'!$E:$E,'Each Gender Events'!BJ$2)*'Medal values'!$B$3
+ COUNTIFS('Official Medal Table'!$I:$I,'Each Gender Events'!$A13,'Official Medal Table'!$C:$C,'Each Gender Events'!BJ$1,'Official Medal Table'!$E:$E,'Each Gender Events'!BJ$2)*'Medal values'!$B$3
+ COUNTIFS('Official Medal Table'!$F:$F,'Each Gender Events'!$A13,'Official Medal Table'!$C:$C,'Each Gender Events'!BJ$1,'Official Medal Table'!$E:$E,"Mixed")*'Medal values'!$B$1/2
+ COUNTIFS('Official Medal Table'!$G:$G,'Each Gender Events'!$A13,'Official Medal Table'!$C:$C,'Each Gender Events'!BJ$1,'Official Medal Table'!$E:$E,"Mixed")*'Medal values'!$B$2/2
+ COUNTIFS('Official Medal Table'!$H:$H,'Each Gender Events'!$A13,'Official Medal Table'!$C:$C,'Each Gender Events'!BJ$1,'Official Medal Table'!$E:$E,"Mixed")*'Medal values'!$B$3/2
+ COUNTIFS('Official Medal Table'!$I:$I,'Each Gender Events'!$A13,'Official Medal Table'!$C:$C,'Each Gender Events'!BJ$1,'Official Medal Table'!$E:$E,"Mixed")*'Medal values'!$B$3/2</f>
        <v>0</v>
      </c>
      <c r="BK13">
        <f>COUNTIFS('Official Medal Table'!$F:$F,'Each Gender Events'!$A13,'Official Medal Table'!$C:$C,'Each Gender Events'!BK$1,'Official Medal Table'!$E:$E,'Each Gender Events'!BK$2)*'Medal values'!$B$1
+ COUNTIFS('Official Medal Table'!$G:$G,'Each Gender Events'!$A13,'Official Medal Table'!$C:$C,'Each Gender Events'!BK$1,'Official Medal Table'!$E:$E,'Each Gender Events'!BK$2)*'Medal values'!$B$2
+ COUNTIFS('Official Medal Table'!$H:$H,'Each Gender Events'!$A13,'Official Medal Table'!$C:$C,'Each Gender Events'!BK$1,'Official Medal Table'!$E:$E,'Each Gender Events'!BK$2)*'Medal values'!$B$3
+ COUNTIFS('Official Medal Table'!$I:$I,'Each Gender Events'!$A13,'Official Medal Table'!$C:$C,'Each Gender Events'!BK$1,'Official Medal Table'!$E:$E,'Each Gender Events'!BK$2)*'Medal values'!$B$3
+ COUNTIFS('Official Medal Table'!$F:$F,'Each Gender Events'!$A13,'Official Medal Table'!$C:$C,'Each Gender Events'!BK$1,'Official Medal Table'!$E:$E,"Mixed")*'Medal values'!$B$1/2
+ COUNTIFS('Official Medal Table'!$G:$G,'Each Gender Events'!$A13,'Official Medal Table'!$C:$C,'Each Gender Events'!BK$1,'Official Medal Table'!$E:$E,"Mixed")*'Medal values'!$B$2/2
+ COUNTIFS('Official Medal Table'!$H:$H,'Each Gender Events'!$A13,'Official Medal Table'!$C:$C,'Each Gender Events'!BK$1,'Official Medal Table'!$E:$E,"Mixed")*'Medal values'!$B$3/2
+ COUNTIFS('Official Medal Table'!$I:$I,'Each Gender Events'!$A13,'Official Medal Table'!$C:$C,'Each Gender Events'!BK$1,'Official Medal Table'!$E:$E,"Mixed")*'Medal values'!$B$3/2</f>
        <v>1</v>
      </c>
      <c r="BL13">
        <f>COUNTIFS('Official Medal Table'!$F:$F,'Each Gender Events'!$A13,'Official Medal Table'!$C:$C,'Each Gender Events'!BL$1,'Official Medal Table'!$E:$E,'Each Gender Events'!BL$2)*'Medal values'!$B$1
+ COUNTIFS('Official Medal Table'!$G:$G,'Each Gender Events'!$A13,'Official Medal Table'!$C:$C,'Each Gender Events'!BL$1,'Official Medal Table'!$E:$E,'Each Gender Events'!BL$2)*'Medal values'!$B$2
+ COUNTIFS('Official Medal Table'!$H:$H,'Each Gender Events'!$A13,'Official Medal Table'!$C:$C,'Each Gender Events'!BL$1,'Official Medal Table'!$E:$E,'Each Gender Events'!BL$2)*'Medal values'!$B$3
+ COUNTIFS('Official Medal Table'!$I:$I,'Each Gender Events'!$A13,'Official Medal Table'!$C:$C,'Each Gender Events'!BL$1,'Official Medal Table'!$E:$E,'Each Gender Events'!BL$2)*'Medal values'!$B$3
+ COUNTIFS('Official Medal Table'!$F:$F,'Each Gender Events'!$A13,'Official Medal Table'!$C:$C,'Each Gender Events'!BL$1,'Official Medal Table'!$E:$E,"Mixed")*'Medal values'!$B$1/2
+ COUNTIFS('Official Medal Table'!$G:$G,'Each Gender Events'!$A13,'Official Medal Table'!$C:$C,'Each Gender Events'!BL$1,'Official Medal Table'!$E:$E,"Mixed")*'Medal values'!$B$2/2
+ COUNTIFS('Official Medal Table'!$H:$H,'Each Gender Events'!$A13,'Official Medal Table'!$C:$C,'Each Gender Events'!BL$1,'Official Medal Table'!$E:$E,"Mixed")*'Medal values'!$B$3/2
+ COUNTIFS('Official Medal Table'!$I:$I,'Each Gender Events'!$A13,'Official Medal Table'!$C:$C,'Each Gender Events'!BL$1,'Official Medal Table'!$E:$E,"Mixed")*'Medal values'!$B$3/2</f>
        <v>2.0000010000000001</v>
      </c>
      <c r="BM13">
        <f>COUNTIFS('Official Medal Table'!$F:$F,'Each Gender Events'!$A13,'Official Medal Table'!$C:$C,'Each Gender Events'!BM$1,'Official Medal Table'!$E:$E,'Each Gender Events'!BM$2)*'Medal values'!$B$1
+ COUNTIFS('Official Medal Table'!$G:$G,'Each Gender Events'!$A13,'Official Medal Table'!$C:$C,'Each Gender Events'!BM$1,'Official Medal Table'!$E:$E,'Each Gender Events'!BM$2)*'Medal values'!$B$2
+ COUNTIFS('Official Medal Table'!$H:$H,'Each Gender Events'!$A13,'Official Medal Table'!$C:$C,'Each Gender Events'!BM$1,'Official Medal Table'!$E:$E,'Each Gender Events'!BM$2)*'Medal values'!$B$3
+ COUNTIFS('Official Medal Table'!$I:$I,'Each Gender Events'!$A13,'Official Medal Table'!$C:$C,'Each Gender Events'!BM$1,'Official Medal Table'!$E:$E,'Each Gender Events'!BM$2)*'Medal values'!$B$3
+ COUNTIFS('Official Medal Table'!$F:$F,'Each Gender Events'!$A13,'Official Medal Table'!$C:$C,'Each Gender Events'!BM$1,'Official Medal Table'!$E:$E,"Mixed")*'Medal values'!$B$1/2
+ COUNTIFS('Official Medal Table'!$G:$G,'Each Gender Events'!$A13,'Official Medal Table'!$C:$C,'Each Gender Events'!BM$1,'Official Medal Table'!$E:$E,"Mixed")*'Medal values'!$B$2/2
+ COUNTIFS('Official Medal Table'!$H:$H,'Each Gender Events'!$A13,'Official Medal Table'!$C:$C,'Each Gender Events'!BM$1,'Official Medal Table'!$E:$E,"Mixed")*'Medal values'!$B$3/2
+ COUNTIFS('Official Medal Table'!$I:$I,'Each Gender Events'!$A13,'Official Medal Table'!$C:$C,'Each Gender Events'!BM$1,'Official Medal Table'!$E:$E,"Mixed")*'Medal values'!$B$3/2</f>
        <v>0</v>
      </c>
      <c r="BN13">
        <f>COUNTIFS('Official Medal Table'!$F:$F,'Each Gender Events'!$A13,'Official Medal Table'!$C:$C,'Each Gender Events'!BN$1,'Official Medal Table'!$E:$E,'Each Gender Events'!BN$2)*'Medal values'!$B$1
+ COUNTIFS('Official Medal Table'!$G:$G,'Each Gender Events'!$A13,'Official Medal Table'!$C:$C,'Each Gender Events'!BN$1,'Official Medal Table'!$E:$E,'Each Gender Events'!BN$2)*'Medal values'!$B$2
+ COUNTIFS('Official Medal Table'!$H:$H,'Each Gender Events'!$A13,'Official Medal Table'!$C:$C,'Each Gender Events'!BN$1,'Official Medal Table'!$E:$E,'Each Gender Events'!BN$2)*'Medal values'!$B$3
+ COUNTIFS('Official Medal Table'!$I:$I,'Each Gender Events'!$A13,'Official Medal Table'!$C:$C,'Each Gender Events'!BN$1,'Official Medal Table'!$E:$E,'Each Gender Events'!BN$2)*'Medal values'!$B$3
+ COUNTIFS('Official Medal Table'!$F:$F,'Each Gender Events'!$A13,'Official Medal Table'!$C:$C,'Each Gender Events'!BN$1,'Official Medal Table'!$E:$E,"Mixed")*'Medal values'!$B$1/2
+ COUNTIFS('Official Medal Table'!$G:$G,'Each Gender Events'!$A13,'Official Medal Table'!$C:$C,'Each Gender Events'!BN$1,'Official Medal Table'!$E:$E,"Mixed")*'Medal values'!$B$2/2
+ COUNTIFS('Official Medal Table'!$H:$H,'Each Gender Events'!$A13,'Official Medal Table'!$C:$C,'Each Gender Events'!BN$1,'Official Medal Table'!$E:$E,"Mixed")*'Medal values'!$B$3/2
+ COUNTIFS('Official Medal Table'!$I:$I,'Each Gender Events'!$A13,'Official Medal Table'!$C:$C,'Each Gender Events'!BN$1,'Official Medal Table'!$E:$E,"Mixed")*'Medal values'!$B$3/2</f>
        <v>0</v>
      </c>
      <c r="BO13">
        <f>COUNTIFS('Official Medal Table'!$F:$F,'Each Gender Events'!$A13,'Official Medal Table'!$C:$C,'Each Gender Events'!BO$1,'Official Medal Table'!$E:$E,'Each Gender Events'!BO$2)*'Medal values'!$B$1
+ COUNTIFS('Official Medal Table'!$G:$G,'Each Gender Events'!$A13,'Official Medal Table'!$C:$C,'Each Gender Events'!BO$1,'Official Medal Table'!$E:$E,'Each Gender Events'!BO$2)*'Medal values'!$B$2
+ COUNTIFS('Official Medal Table'!$H:$H,'Each Gender Events'!$A13,'Official Medal Table'!$C:$C,'Each Gender Events'!BO$1,'Official Medal Table'!$E:$E,'Each Gender Events'!BO$2)*'Medal values'!$B$3
+ COUNTIFS('Official Medal Table'!$I:$I,'Each Gender Events'!$A13,'Official Medal Table'!$C:$C,'Each Gender Events'!BO$1,'Official Medal Table'!$E:$E,'Each Gender Events'!BO$2)*'Medal values'!$B$3
+ COUNTIFS('Official Medal Table'!$F:$F,'Each Gender Events'!$A13,'Official Medal Table'!$C:$C,'Each Gender Events'!BO$1,'Official Medal Table'!$E:$E,"Mixed")*'Medal values'!$B$1/2
+ COUNTIFS('Official Medal Table'!$G:$G,'Each Gender Events'!$A13,'Official Medal Table'!$C:$C,'Each Gender Events'!BO$1,'Official Medal Table'!$E:$E,"Mixed")*'Medal values'!$B$2/2
+ COUNTIFS('Official Medal Table'!$H:$H,'Each Gender Events'!$A13,'Official Medal Table'!$C:$C,'Each Gender Events'!BO$1,'Official Medal Table'!$E:$E,"Mixed")*'Medal values'!$B$3/2
+ COUNTIFS('Official Medal Table'!$I:$I,'Each Gender Events'!$A13,'Official Medal Table'!$C:$C,'Each Gender Events'!BO$1,'Official Medal Table'!$E:$E,"Mixed")*'Medal values'!$B$3/2</f>
        <v>0</v>
      </c>
      <c r="BP13">
        <f>COUNTIFS('Official Medal Table'!$F:$F,'Each Gender Events'!$A13,'Official Medal Table'!$C:$C,'Each Gender Events'!BP$1,'Official Medal Table'!$E:$E,'Each Gender Events'!BP$2)*'Medal values'!$B$1
+ COUNTIFS('Official Medal Table'!$G:$G,'Each Gender Events'!$A13,'Official Medal Table'!$C:$C,'Each Gender Events'!BP$1,'Official Medal Table'!$E:$E,'Each Gender Events'!BP$2)*'Medal values'!$B$2
+ COUNTIFS('Official Medal Table'!$H:$H,'Each Gender Events'!$A13,'Official Medal Table'!$C:$C,'Each Gender Events'!BP$1,'Official Medal Table'!$E:$E,'Each Gender Events'!BP$2)*'Medal values'!$B$3
+ COUNTIFS('Official Medal Table'!$I:$I,'Each Gender Events'!$A13,'Official Medal Table'!$C:$C,'Each Gender Events'!BP$1,'Official Medal Table'!$E:$E,'Each Gender Events'!BP$2)*'Medal values'!$B$3
+ COUNTIFS('Official Medal Table'!$F:$F,'Each Gender Events'!$A13,'Official Medal Table'!$C:$C,'Each Gender Events'!BP$1,'Official Medal Table'!$E:$E,"Mixed")*'Medal values'!$B$1/2
+ COUNTIFS('Official Medal Table'!$G:$G,'Each Gender Events'!$A13,'Official Medal Table'!$C:$C,'Each Gender Events'!BP$1,'Official Medal Table'!$E:$E,"Mixed")*'Medal values'!$B$2/2
+ COUNTIFS('Official Medal Table'!$H:$H,'Each Gender Events'!$A13,'Official Medal Table'!$C:$C,'Each Gender Events'!BP$1,'Official Medal Table'!$E:$E,"Mixed")*'Medal values'!$B$3/2
+ COUNTIFS('Official Medal Table'!$I:$I,'Each Gender Events'!$A13,'Official Medal Table'!$C:$C,'Each Gender Events'!BP$1,'Official Medal Table'!$E:$E,"Mixed")*'Medal values'!$B$3/2</f>
        <v>2.0000010000000001</v>
      </c>
      <c r="BQ13">
        <f>COUNTIFS('Official Medal Table'!$F:$F,'Each Gender Events'!$A13,'Official Medal Table'!$C:$C,'Each Gender Events'!BQ$1,'Official Medal Table'!$E:$E,'Each Gender Events'!BQ$2)*'Medal values'!$B$1
+ COUNTIFS('Official Medal Table'!$G:$G,'Each Gender Events'!$A13,'Official Medal Table'!$C:$C,'Each Gender Events'!BQ$1,'Official Medal Table'!$E:$E,'Each Gender Events'!BQ$2)*'Medal values'!$B$2
+ COUNTIFS('Official Medal Table'!$H:$H,'Each Gender Events'!$A13,'Official Medal Table'!$C:$C,'Each Gender Events'!BQ$1,'Official Medal Table'!$E:$E,'Each Gender Events'!BQ$2)*'Medal values'!$B$3
+ COUNTIFS('Official Medal Table'!$I:$I,'Each Gender Events'!$A13,'Official Medal Table'!$C:$C,'Each Gender Events'!BQ$1,'Official Medal Table'!$E:$E,'Each Gender Events'!BQ$2)*'Medal values'!$B$3
+ COUNTIFS('Official Medal Table'!$F:$F,'Each Gender Events'!$A13,'Official Medal Table'!$C:$C,'Each Gender Events'!BQ$1,'Official Medal Table'!$E:$E,"Mixed")*'Medal values'!$B$1/2
+ COUNTIFS('Official Medal Table'!$G:$G,'Each Gender Events'!$A13,'Official Medal Table'!$C:$C,'Each Gender Events'!BQ$1,'Official Medal Table'!$E:$E,"Mixed")*'Medal values'!$B$2/2
+ COUNTIFS('Official Medal Table'!$H:$H,'Each Gender Events'!$A13,'Official Medal Table'!$C:$C,'Each Gender Events'!BQ$1,'Official Medal Table'!$E:$E,"Mixed")*'Medal values'!$B$3/2
+ COUNTIFS('Official Medal Table'!$I:$I,'Each Gender Events'!$A13,'Official Medal Table'!$C:$C,'Each Gender Events'!BQ$1,'Official Medal Table'!$E:$E,"Mixed")*'Medal values'!$B$3/2</f>
        <v>0</v>
      </c>
      <c r="BR13">
        <f>COUNTIFS('Official Medal Table'!$F:$F,'Each Gender Events'!$A13,'Official Medal Table'!$C:$C,'Each Gender Events'!BR$1,'Official Medal Table'!$E:$E,'Each Gender Events'!BR$2)*'Medal values'!$B$1
+ COUNTIFS('Official Medal Table'!$G:$G,'Each Gender Events'!$A13,'Official Medal Table'!$C:$C,'Each Gender Events'!BR$1,'Official Medal Table'!$E:$E,'Each Gender Events'!BR$2)*'Medal values'!$B$2
+ COUNTIFS('Official Medal Table'!$H:$H,'Each Gender Events'!$A13,'Official Medal Table'!$C:$C,'Each Gender Events'!BR$1,'Official Medal Table'!$E:$E,'Each Gender Events'!BR$2)*'Medal values'!$B$3
+ COUNTIFS('Official Medal Table'!$I:$I,'Each Gender Events'!$A13,'Official Medal Table'!$C:$C,'Each Gender Events'!BR$1,'Official Medal Table'!$E:$E,'Each Gender Events'!BR$2)*'Medal values'!$B$3
+ COUNTIFS('Official Medal Table'!$F:$F,'Each Gender Events'!$A13,'Official Medal Table'!$C:$C,'Each Gender Events'!BR$1,'Official Medal Table'!$E:$E,"Mixed")*'Medal values'!$B$1/2
+ COUNTIFS('Official Medal Table'!$G:$G,'Each Gender Events'!$A13,'Official Medal Table'!$C:$C,'Each Gender Events'!BR$1,'Official Medal Table'!$E:$E,"Mixed")*'Medal values'!$B$2/2
+ COUNTIFS('Official Medal Table'!$H:$H,'Each Gender Events'!$A13,'Official Medal Table'!$C:$C,'Each Gender Events'!BR$1,'Official Medal Table'!$E:$E,"Mixed")*'Medal values'!$B$3/2
+ COUNTIFS('Official Medal Table'!$I:$I,'Each Gender Events'!$A13,'Official Medal Table'!$C:$C,'Each Gender Events'!BR$1,'Official Medal Table'!$E:$E,"Mixed")*'Medal values'!$B$3/2</f>
        <v>0</v>
      </c>
      <c r="BS13">
        <f>COUNTIFS('Official Medal Table'!$F:$F,'Each Gender Events'!$A13,'Official Medal Table'!$C:$C,'Each Gender Events'!BS$1,'Official Medal Table'!$E:$E,'Each Gender Events'!BS$2)*'Medal values'!$B$1
+ COUNTIFS('Official Medal Table'!$G:$G,'Each Gender Events'!$A13,'Official Medal Table'!$C:$C,'Each Gender Events'!BS$1,'Official Medal Table'!$E:$E,'Each Gender Events'!BS$2)*'Medal values'!$B$2
+ COUNTIFS('Official Medal Table'!$H:$H,'Each Gender Events'!$A13,'Official Medal Table'!$C:$C,'Each Gender Events'!BS$1,'Official Medal Table'!$E:$E,'Each Gender Events'!BS$2)*'Medal values'!$B$3
+ COUNTIFS('Official Medal Table'!$I:$I,'Each Gender Events'!$A13,'Official Medal Table'!$C:$C,'Each Gender Events'!BS$1,'Official Medal Table'!$E:$E,'Each Gender Events'!BS$2)*'Medal values'!$B$3
+ COUNTIFS('Official Medal Table'!$F:$F,'Each Gender Events'!$A13,'Official Medal Table'!$C:$C,'Each Gender Events'!BS$1,'Official Medal Table'!$E:$E,"Mixed")*'Medal values'!$B$1/2
+ COUNTIFS('Official Medal Table'!$G:$G,'Each Gender Events'!$A13,'Official Medal Table'!$C:$C,'Each Gender Events'!BS$1,'Official Medal Table'!$E:$E,"Mixed")*'Medal values'!$B$2/2
+ COUNTIFS('Official Medal Table'!$H:$H,'Each Gender Events'!$A13,'Official Medal Table'!$C:$C,'Each Gender Events'!BS$1,'Official Medal Table'!$E:$E,"Mixed")*'Medal values'!$B$3/2
+ COUNTIFS('Official Medal Table'!$I:$I,'Each Gender Events'!$A13,'Official Medal Table'!$C:$C,'Each Gender Events'!BS$1,'Official Medal Table'!$E:$E,"Mixed")*'Medal values'!$B$3/2</f>
        <v>0</v>
      </c>
      <c r="BT13">
        <f>COUNTIFS('Official Medal Table'!$F:$F,'Each Gender Events'!$A13,'Official Medal Table'!$C:$C,'Each Gender Events'!BT$1,'Official Medal Table'!$E:$E,'Each Gender Events'!BT$2)*'Medal values'!$B$1
+ COUNTIFS('Official Medal Table'!$G:$G,'Each Gender Events'!$A13,'Official Medal Table'!$C:$C,'Each Gender Events'!BT$1,'Official Medal Table'!$E:$E,'Each Gender Events'!BT$2)*'Medal values'!$B$2
+ COUNTIFS('Official Medal Table'!$H:$H,'Each Gender Events'!$A13,'Official Medal Table'!$C:$C,'Each Gender Events'!BT$1,'Official Medal Table'!$E:$E,'Each Gender Events'!BT$2)*'Medal values'!$B$3
+ COUNTIFS('Official Medal Table'!$I:$I,'Each Gender Events'!$A13,'Official Medal Table'!$C:$C,'Each Gender Events'!BT$1,'Official Medal Table'!$E:$E,'Each Gender Events'!BT$2)*'Medal values'!$B$3
+ COUNTIFS('Official Medal Table'!$F:$F,'Each Gender Events'!$A13,'Official Medal Table'!$C:$C,'Each Gender Events'!BT$1,'Official Medal Table'!$E:$E,"Mixed")*'Medal values'!$B$1/2
+ COUNTIFS('Official Medal Table'!$G:$G,'Each Gender Events'!$A13,'Official Medal Table'!$C:$C,'Each Gender Events'!BT$1,'Official Medal Table'!$E:$E,"Mixed")*'Medal values'!$B$2/2
+ COUNTIFS('Official Medal Table'!$H:$H,'Each Gender Events'!$A13,'Official Medal Table'!$C:$C,'Each Gender Events'!BT$1,'Official Medal Table'!$E:$E,"Mixed")*'Medal values'!$B$3/2
+ COUNTIFS('Official Medal Table'!$I:$I,'Each Gender Events'!$A13,'Official Medal Table'!$C:$C,'Each Gender Events'!BT$1,'Official Medal Table'!$E:$E,"Mixed")*'Medal values'!$B$3/2</f>
        <v>0</v>
      </c>
      <c r="BU13">
        <f>COUNTIFS('Official Medal Table'!$F:$F,'Each Gender Events'!$A13,'Official Medal Table'!$C:$C,'Each Gender Events'!BU$1,'Official Medal Table'!$E:$E,'Each Gender Events'!BU$2)*'Medal values'!$B$1
+ COUNTIFS('Official Medal Table'!$G:$G,'Each Gender Events'!$A13,'Official Medal Table'!$C:$C,'Each Gender Events'!BU$1,'Official Medal Table'!$E:$E,'Each Gender Events'!BU$2)*'Medal values'!$B$2
+ COUNTIFS('Official Medal Table'!$H:$H,'Each Gender Events'!$A13,'Official Medal Table'!$C:$C,'Each Gender Events'!BU$1,'Official Medal Table'!$E:$E,'Each Gender Events'!BU$2)*'Medal values'!$B$3
+ COUNTIFS('Official Medal Table'!$I:$I,'Each Gender Events'!$A13,'Official Medal Table'!$C:$C,'Each Gender Events'!BU$1,'Official Medal Table'!$E:$E,'Each Gender Events'!BU$2)*'Medal values'!$B$3
+ COUNTIFS('Official Medal Table'!$F:$F,'Each Gender Events'!$A13,'Official Medal Table'!$C:$C,'Each Gender Events'!BU$1,'Official Medal Table'!$E:$E,"Mixed")*'Medal values'!$B$1/2
+ COUNTIFS('Official Medal Table'!$G:$G,'Each Gender Events'!$A13,'Official Medal Table'!$C:$C,'Each Gender Events'!BU$1,'Official Medal Table'!$E:$E,"Mixed")*'Medal values'!$B$2/2
+ COUNTIFS('Official Medal Table'!$H:$H,'Each Gender Events'!$A13,'Official Medal Table'!$C:$C,'Each Gender Events'!BU$1,'Official Medal Table'!$E:$E,"Mixed")*'Medal values'!$B$3/2
+ COUNTIFS('Official Medal Table'!$I:$I,'Each Gender Events'!$A13,'Official Medal Table'!$C:$C,'Each Gender Events'!BU$1,'Official Medal Table'!$E:$E,"Mixed")*'Medal values'!$B$3/2</f>
        <v>3.0009999999999999</v>
      </c>
      <c r="BV13">
        <f>COUNTIFS('Official Medal Table'!$F:$F,'Each Gender Events'!$A13,'Official Medal Table'!$C:$C,'Each Gender Events'!BV$1,'Official Medal Table'!$E:$E,'Each Gender Events'!BV$2)*'Medal values'!$B$1
+ COUNTIFS('Official Medal Table'!$G:$G,'Each Gender Events'!$A13,'Official Medal Table'!$C:$C,'Each Gender Events'!BV$1,'Official Medal Table'!$E:$E,'Each Gender Events'!BV$2)*'Medal values'!$B$2
+ COUNTIFS('Official Medal Table'!$H:$H,'Each Gender Events'!$A13,'Official Medal Table'!$C:$C,'Each Gender Events'!BV$1,'Official Medal Table'!$E:$E,'Each Gender Events'!BV$2)*'Medal values'!$B$3
+ COUNTIFS('Official Medal Table'!$I:$I,'Each Gender Events'!$A13,'Official Medal Table'!$C:$C,'Each Gender Events'!BV$1,'Official Medal Table'!$E:$E,'Each Gender Events'!BV$2)*'Medal values'!$B$3
+ COUNTIFS('Official Medal Table'!$F:$F,'Each Gender Events'!$A13,'Official Medal Table'!$C:$C,'Each Gender Events'!BV$1,'Official Medal Table'!$E:$E,"Mixed")*'Medal values'!$B$1/2
+ COUNTIFS('Official Medal Table'!$G:$G,'Each Gender Events'!$A13,'Official Medal Table'!$C:$C,'Each Gender Events'!BV$1,'Official Medal Table'!$E:$E,"Mixed")*'Medal values'!$B$2/2
+ COUNTIFS('Official Medal Table'!$H:$H,'Each Gender Events'!$A13,'Official Medal Table'!$C:$C,'Each Gender Events'!BV$1,'Official Medal Table'!$E:$E,"Mixed")*'Medal values'!$B$3/2
+ COUNTIFS('Official Medal Table'!$I:$I,'Each Gender Events'!$A13,'Official Medal Table'!$C:$C,'Each Gender Events'!BV$1,'Official Medal Table'!$E:$E,"Mixed")*'Medal values'!$B$3/2</f>
        <v>1</v>
      </c>
      <c r="BW13">
        <f>COUNTIFS('Official Medal Table'!$F:$F,'Each Gender Events'!$A13,'Official Medal Table'!$C:$C,'Each Gender Events'!BW$1,'Official Medal Table'!$E:$E,'Each Gender Events'!BW$2)*'Medal values'!$B$1
+ COUNTIFS('Official Medal Table'!$G:$G,'Each Gender Events'!$A13,'Official Medal Table'!$C:$C,'Each Gender Events'!BW$1,'Official Medal Table'!$E:$E,'Each Gender Events'!BW$2)*'Medal values'!$B$2
+ COUNTIFS('Official Medal Table'!$H:$H,'Each Gender Events'!$A13,'Official Medal Table'!$C:$C,'Each Gender Events'!BW$1,'Official Medal Table'!$E:$E,'Each Gender Events'!BW$2)*'Medal values'!$B$3
+ COUNTIFS('Official Medal Table'!$I:$I,'Each Gender Events'!$A13,'Official Medal Table'!$C:$C,'Each Gender Events'!BW$1,'Official Medal Table'!$E:$E,'Each Gender Events'!BW$2)*'Medal values'!$B$3
+ COUNTIFS('Official Medal Table'!$F:$F,'Each Gender Events'!$A13,'Official Medal Table'!$C:$C,'Each Gender Events'!BW$1,'Official Medal Table'!$E:$E,"Mixed")*'Medal values'!$B$1/2
+ COUNTIFS('Official Medal Table'!$G:$G,'Each Gender Events'!$A13,'Official Medal Table'!$C:$C,'Each Gender Events'!BW$1,'Official Medal Table'!$E:$E,"Mixed")*'Medal values'!$B$2/2
+ COUNTIFS('Official Medal Table'!$H:$H,'Each Gender Events'!$A13,'Official Medal Table'!$C:$C,'Each Gender Events'!BW$1,'Official Medal Table'!$E:$E,"Mixed")*'Medal values'!$B$3/2
+ COUNTIFS('Official Medal Table'!$I:$I,'Each Gender Events'!$A13,'Official Medal Table'!$C:$C,'Each Gender Events'!BW$1,'Official Medal Table'!$E:$E,"Mixed")*'Medal values'!$B$3/2</f>
        <v>14.004</v>
      </c>
      <c r="BX13">
        <f>COUNTIFS('Official Medal Table'!$F:$F,'Each Gender Events'!$A13,'Official Medal Table'!$C:$C,'Each Gender Events'!BX$1,'Official Medal Table'!$E:$E,'Each Gender Events'!BX$2)*'Medal values'!$B$1
+ COUNTIFS('Official Medal Table'!$G:$G,'Each Gender Events'!$A13,'Official Medal Table'!$C:$C,'Each Gender Events'!BX$1,'Official Medal Table'!$E:$E,'Each Gender Events'!BX$2)*'Medal values'!$B$2
+ COUNTIFS('Official Medal Table'!$H:$H,'Each Gender Events'!$A13,'Official Medal Table'!$C:$C,'Each Gender Events'!BX$1,'Official Medal Table'!$E:$E,'Each Gender Events'!BX$2)*'Medal values'!$B$3
+ COUNTIFS('Official Medal Table'!$I:$I,'Each Gender Events'!$A13,'Official Medal Table'!$C:$C,'Each Gender Events'!BX$1,'Official Medal Table'!$E:$E,'Each Gender Events'!BX$2)*'Medal values'!$B$3
+ COUNTIFS('Official Medal Table'!$F:$F,'Each Gender Events'!$A13,'Official Medal Table'!$C:$C,'Each Gender Events'!BX$1,'Official Medal Table'!$E:$E,"Mixed")*'Medal values'!$B$1/2
+ COUNTIFS('Official Medal Table'!$G:$G,'Each Gender Events'!$A13,'Official Medal Table'!$C:$C,'Each Gender Events'!BX$1,'Official Medal Table'!$E:$E,"Mixed")*'Medal values'!$B$2/2
+ COUNTIFS('Official Medal Table'!$H:$H,'Each Gender Events'!$A13,'Official Medal Table'!$C:$C,'Each Gender Events'!BX$1,'Official Medal Table'!$E:$E,"Mixed")*'Medal values'!$B$3/2
+ COUNTIFS('Official Medal Table'!$I:$I,'Each Gender Events'!$A13,'Official Medal Table'!$C:$C,'Each Gender Events'!BX$1,'Official Medal Table'!$E:$E,"Mixed")*'Medal values'!$B$3/2</f>
        <v>2.0000010000000001</v>
      </c>
      <c r="BY13">
        <f>COUNTIFS('Official Medal Table'!$F:$F,'Each Gender Events'!$A13,'Official Medal Table'!$C:$C,'Each Gender Events'!BY$1,'Official Medal Table'!$E:$E,'Each Gender Events'!BY$2)*'Medal values'!$B$1
+ COUNTIFS('Official Medal Table'!$G:$G,'Each Gender Events'!$A13,'Official Medal Table'!$C:$C,'Each Gender Events'!BY$1,'Official Medal Table'!$E:$E,'Each Gender Events'!BY$2)*'Medal values'!$B$2
+ COUNTIFS('Official Medal Table'!$H:$H,'Each Gender Events'!$A13,'Official Medal Table'!$C:$C,'Each Gender Events'!BY$1,'Official Medal Table'!$E:$E,'Each Gender Events'!BY$2)*'Medal values'!$B$3
+ COUNTIFS('Official Medal Table'!$I:$I,'Each Gender Events'!$A13,'Official Medal Table'!$C:$C,'Each Gender Events'!BY$1,'Official Medal Table'!$E:$E,'Each Gender Events'!BY$2)*'Medal values'!$B$3
+ COUNTIFS('Official Medal Table'!$F:$F,'Each Gender Events'!$A13,'Official Medal Table'!$C:$C,'Each Gender Events'!BY$1,'Official Medal Table'!$E:$E,"Mixed")*'Medal values'!$B$1/2
+ COUNTIFS('Official Medal Table'!$G:$G,'Each Gender Events'!$A13,'Official Medal Table'!$C:$C,'Each Gender Events'!BY$1,'Official Medal Table'!$E:$E,"Mixed")*'Medal values'!$B$2/2
+ COUNTIFS('Official Medal Table'!$H:$H,'Each Gender Events'!$A13,'Official Medal Table'!$C:$C,'Each Gender Events'!BY$1,'Official Medal Table'!$E:$E,"Mixed")*'Medal values'!$B$3/2
+ COUNTIFS('Official Medal Table'!$I:$I,'Each Gender Events'!$A13,'Official Medal Table'!$C:$C,'Each Gender Events'!BY$1,'Official Medal Table'!$E:$E,"Mixed")*'Medal values'!$B$3/2</f>
        <v>0</v>
      </c>
      <c r="BZ13">
        <f>COUNTIFS('Official Medal Table'!$F:$F,'Each Gender Events'!$A13,'Official Medal Table'!$C:$C,'Each Gender Events'!BZ$1,'Official Medal Table'!$E:$E,'Each Gender Events'!BZ$2)*'Medal values'!$B$1
+ COUNTIFS('Official Medal Table'!$G:$G,'Each Gender Events'!$A13,'Official Medal Table'!$C:$C,'Each Gender Events'!BZ$1,'Official Medal Table'!$E:$E,'Each Gender Events'!BZ$2)*'Medal values'!$B$2
+ COUNTIFS('Official Medal Table'!$H:$H,'Each Gender Events'!$A13,'Official Medal Table'!$C:$C,'Each Gender Events'!BZ$1,'Official Medal Table'!$E:$E,'Each Gender Events'!BZ$2)*'Medal values'!$B$3
+ COUNTIFS('Official Medal Table'!$I:$I,'Each Gender Events'!$A13,'Official Medal Table'!$C:$C,'Each Gender Events'!BZ$1,'Official Medal Table'!$E:$E,'Each Gender Events'!BZ$2)*'Medal values'!$B$3
+ COUNTIFS('Official Medal Table'!$F:$F,'Each Gender Events'!$A13,'Official Medal Table'!$C:$C,'Each Gender Events'!BZ$1,'Official Medal Table'!$E:$E,"Mixed")*'Medal values'!$B$1/2
+ COUNTIFS('Official Medal Table'!$G:$G,'Each Gender Events'!$A13,'Official Medal Table'!$C:$C,'Each Gender Events'!BZ$1,'Official Medal Table'!$E:$E,"Mixed")*'Medal values'!$B$2/2
+ COUNTIFS('Official Medal Table'!$H:$H,'Each Gender Events'!$A13,'Official Medal Table'!$C:$C,'Each Gender Events'!BZ$1,'Official Medal Table'!$E:$E,"Mixed")*'Medal values'!$B$3/2
+ COUNTIFS('Official Medal Table'!$I:$I,'Each Gender Events'!$A13,'Official Medal Table'!$C:$C,'Each Gender Events'!BZ$1,'Official Medal Table'!$E:$E,"Mixed")*'Medal values'!$B$3/2</f>
        <v>0</v>
      </c>
      <c r="CA13">
        <f>COUNTIFS('Official Medal Table'!$F:$F,'Each Gender Events'!$A13,'Official Medal Table'!$C:$C,'Each Gender Events'!CA$1,'Official Medal Table'!$E:$E,'Each Gender Events'!CA$2)*'Medal values'!$B$1
+ COUNTIFS('Official Medal Table'!$G:$G,'Each Gender Events'!$A13,'Official Medal Table'!$C:$C,'Each Gender Events'!CA$1,'Official Medal Table'!$E:$E,'Each Gender Events'!CA$2)*'Medal values'!$B$2
+ COUNTIFS('Official Medal Table'!$H:$H,'Each Gender Events'!$A13,'Official Medal Table'!$C:$C,'Each Gender Events'!CA$1,'Official Medal Table'!$E:$E,'Each Gender Events'!CA$2)*'Medal values'!$B$3
+ COUNTIFS('Official Medal Table'!$I:$I,'Each Gender Events'!$A13,'Official Medal Table'!$C:$C,'Each Gender Events'!CA$1,'Official Medal Table'!$E:$E,'Each Gender Events'!CA$2)*'Medal values'!$B$3
+ COUNTIFS('Official Medal Table'!$F:$F,'Each Gender Events'!$A13,'Official Medal Table'!$C:$C,'Each Gender Events'!CA$1,'Official Medal Table'!$E:$E,"Mixed")*'Medal values'!$B$1/2
+ COUNTIFS('Official Medal Table'!$G:$G,'Each Gender Events'!$A13,'Official Medal Table'!$C:$C,'Each Gender Events'!CA$1,'Official Medal Table'!$E:$E,"Mixed")*'Medal values'!$B$2/2
+ COUNTIFS('Official Medal Table'!$H:$H,'Each Gender Events'!$A13,'Official Medal Table'!$C:$C,'Each Gender Events'!CA$1,'Official Medal Table'!$E:$E,"Mixed")*'Medal values'!$B$3/2
+ COUNTIFS('Official Medal Table'!$I:$I,'Each Gender Events'!$A13,'Official Medal Table'!$C:$C,'Each Gender Events'!CA$1,'Official Medal Table'!$E:$E,"Mixed")*'Medal values'!$B$3/2</f>
        <v>0</v>
      </c>
      <c r="CB13">
        <f>COUNTIFS('Official Medal Table'!$F:$F,'Each Gender Events'!$A13,'Official Medal Table'!$C:$C,'Each Gender Events'!CB$1,'Official Medal Table'!$E:$E,'Each Gender Events'!CB$2)*'Medal values'!$B$1
+ COUNTIFS('Official Medal Table'!$G:$G,'Each Gender Events'!$A13,'Official Medal Table'!$C:$C,'Each Gender Events'!CB$1,'Official Medal Table'!$E:$E,'Each Gender Events'!CB$2)*'Medal values'!$B$2
+ COUNTIFS('Official Medal Table'!$H:$H,'Each Gender Events'!$A13,'Official Medal Table'!$C:$C,'Each Gender Events'!CB$1,'Official Medal Table'!$E:$E,'Each Gender Events'!CB$2)*'Medal values'!$B$3
+ COUNTIFS('Official Medal Table'!$I:$I,'Each Gender Events'!$A13,'Official Medal Table'!$C:$C,'Each Gender Events'!CB$1,'Official Medal Table'!$E:$E,'Each Gender Events'!CB$2)*'Medal values'!$B$3
+ COUNTIFS('Official Medal Table'!$F:$F,'Each Gender Events'!$A13,'Official Medal Table'!$C:$C,'Each Gender Events'!CB$1,'Official Medal Table'!$E:$E,"Mixed")*'Medal values'!$B$1/2
+ COUNTIFS('Official Medal Table'!$G:$G,'Each Gender Events'!$A13,'Official Medal Table'!$C:$C,'Each Gender Events'!CB$1,'Official Medal Table'!$E:$E,"Mixed")*'Medal values'!$B$2/2
+ COUNTIFS('Official Medal Table'!$H:$H,'Each Gender Events'!$A13,'Official Medal Table'!$C:$C,'Each Gender Events'!CB$1,'Official Medal Table'!$E:$E,"Mixed")*'Medal values'!$B$3/2
+ COUNTIFS('Official Medal Table'!$I:$I,'Each Gender Events'!$A13,'Official Medal Table'!$C:$C,'Each Gender Events'!CB$1,'Official Medal Table'!$E:$E,"Mixed")*'Medal values'!$B$3/2</f>
        <v>2</v>
      </c>
      <c r="CC13">
        <f>COUNTIFS('Official Medal Table'!$F:$F,'Each Gender Events'!$A13,'Official Medal Table'!$C:$C,'Each Gender Events'!CC$1,'Official Medal Table'!$E:$E,'Each Gender Events'!CC$2)*'Medal values'!$B$1
+ COUNTIFS('Official Medal Table'!$G:$G,'Each Gender Events'!$A13,'Official Medal Table'!$C:$C,'Each Gender Events'!CC$1,'Official Medal Table'!$E:$E,'Each Gender Events'!CC$2)*'Medal values'!$B$2
+ COUNTIFS('Official Medal Table'!$H:$H,'Each Gender Events'!$A13,'Official Medal Table'!$C:$C,'Each Gender Events'!CC$1,'Official Medal Table'!$E:$E,'Each Gender Events'!CC$2)*'Medal values'!$B$3
+ COUNTIFS('Official Medal Table'!$I:$I,'Each Gender Events'!$A13,'Official Medal Table'!$C:$C,'Each Gender Events'!CC$1,'Official Medal Table'!$E:$E,'Each Gender Events'!CC$2)*'Medal values'!$B$3
+ COUNTIFS('Official Medal Table'!$F:$F,'Each Gender Events'!$A13,'Official Medal Table'!$C:$C,'Each Gender Events'!CC$1,'Official Medal Table'!$E:$E,"Mixed")*'Medal values'!$B$1/2
+ COUNTIFS('Official Medal Table'!$G:$G,'Each Gender Events'!$A13,'Official Medal Table'!$C:$C,'Each Gender Events'!CC$1,'Official Medal Table'!$E:$E,"Mixed")*'Medal values'!$B$2/2
+ COUNTIFS('Official Medal Table'!$H:$H,'Each Gender Events'!$A13,'Official Medal Table'!$C:$C,'Each Gender Events'!CC$1,'Official Medal Table'!$E:$E,"Mixed")*'Medal values'!$B$3/2
+ COUNTIFS('Official Medal Table'!$I:$I,'Each Gender Events'!$A13,'Official Medal Table'!$C:$C,'Each Gender Events'!CC$1,'Official Medal Table'!$E:$E,"Mixed")*'Medal values'!$B$3/2</f>
        <v>3.0009999999999999</v>
      </c>
      <c r="CD13">
        <f>COUNTIFS('Official Medal Table'!$F:$F,'Each Gender Events'!$A13,'Official Medal Table'!$C:$C,'Each Gender Events'!CD$1,'Official Medal Table'!$E:$E,'Each Gender Events'!CD$2)*'Medal values'!$B$1
+ COUNTIFS('Official Medal Table'!$G:$G,'Each Gender Events'!$A13,'Official Medal Table'!$C:$C,'Each Gender Events'!CD$1,'Official Medal Table'!$E:$E,'Each Gender Events'!CD$2)*'Medal values'!$B$2
+ COUNTIFS('Official Medal Table'!$H:$H,'Each Gender Events'!$A13,'Official Medal Table'!$C:$C,'Each Gender Events'!CD$1,'Official Medal Table'!$E:$E,'Each Gender Events'!CD$2)*'Medal values'!$B$3
+ COUNTIFS('Official Medal Table'!$I:$I,'Each Gender Events'!$A13,'Official Medal Table'!$C:$C,'Each Gender Events'!CD$1,'Official Medal Table'!$E:$E,'Each Gender Events'!CD$2)*'Medal values'!$B$3
+ COUNTIFS('Official Medal Table'!$F:$F,'Each Gender Events'!$A13,'Official Medal Table'!$C:$C,'Each Gender Events'!CD$1,'Official Medal Table'!$E:$E,"Mixed")*'Medal values'!$B$1/2
+ COUNTIFS('Official Medal Table'!$G:$G,'Each Gender Events'!$A13,'Official Medal Table'!$C:$C,'Each Gender Events'!CD$1,'Official Medal Table'!$E:$E,"Mixed")*'Medal values'!$B$2/2
+ COUNTIFS('Official Medal Table'!$H:$H,'Each Gender Events'!$A13,'Official Medal Table'!$C:$C,'Each Gender Events'!CD$1,'Official Medal Table'!$E:$E,"Mixed")*'Medal values'!$B$3/2
+ COUNTIFS('Official Medal Table'!$I:$I,'Each Gender Events'!$A13,'Official Medal Table'!$C:$C,'Each Gender Events'!CD$1,'Official Medal Table'!$E:$E,"Mixed")*'Medal values'!$B$3/2</f>
        <v>1</v>
      </c>
      <c r="CE13">
        <f>COUNTIFS('Official Medal Table'!$F:$F,'Each Gender Events'!$A13,'Official Medal Table'!$C:$C,'Each Gender Events'!CE$1,'Official Medal Table'!$E:$E,'Each Gender Events'!CE$2)*'Medal values'!$B$1
+ COUNTIFS('Official Medal Table'!$G:$G,'Each Gender Events'!$A13,'Official Medal Table'!$C:$C,'Each Gender Events'!CE$1,'Official Medal Table'!$E:$E,'Each Gender Events'!CE$2)*'Medal values'!$B$2
+ COUNTIFS('Official Medal Table'!$H:$H,'Each Gender Events'!$A13,'Official Medal Table'!$C:$C,'Each Gender Events'!CE$1,'Official Medal Table'!$E:$E,'Each Gender Events'!CE$2)*'Medal values'!$B$3
+ COUNTIFS('Official Medal Table'!$I:$I,'Each Gender Events'!$A13,'Official Medal Table'!$C:$C,'Each Gender Events'!CE$1,'Official Medal Table'!$E:$E,'Each Gender Events'!CE$2)*'Medal values'!$B$3
+ COUNTIFS('Official Medal Table'!$F:$F,'Each Gender Events'!$A13,'Official Medal Table'!$C:$C,'Each Gender Events'!CE$1,'Official Medal Table'!$E:$E,"Mixed")*'Medal values'!$B$1/2
+ COUNTIFS('Official Medal Table'!$G:$G,'Each Gender Events'!$A13,'Official Medal Table'!$C:$C,'Each Gender Events'!CE$1,'Official Medal Table'!$E:$E,"Mixed")*'Medal values'!$B$2/2
+ COUNTIFS('Official Medal Table'!$H:$H,'Each Gender Events'!$A13,'Official Medal Table'!$C:$C,'Each Gender Events'!CE$1,'Official Medal Table'!$E:$E,"Mixed")*'Medal values'!$B$3/2
+ COUNTIFS('Official Medal Table'!$I:$I,'Each Gender Events'!$A13,'Official Medal Table'!$C:$C,'Each Gender Events'!CE$1,'Official Medal Table'!$E:$E,"Mixed")*'Medal values'!$B$3/2</f>
        <v>0</v>
      </c>
      <c r="CF13">
        <f>COUNTIFS('Official Medal Table'!$F:$F,'Each Gender Events'!$A13,'Official Medal Table'!$C:$C,'Each Gender Events'!CF$1,'Official Medal Table'!$E:$E,'Each Gender Events'!CF$2)*'Medal values'!$B$1
+ COUNTIFS('Official Medal Table'!$G:$G,'Each Gender Events'!$A13,'Official Medal Table'!$C:$C,'Each Gender Events'!CF$1,'Official Medal Table'!$E:$E,'Each Gender Events'!CF$2)*'Medal values'!$B$2
+ COUNTIFS('Official Medal Table'!$H:$H,'Each Gender Events'!$A13,'Official Medal Table'!$C:$C,'Each Gender Events'!CF$1,'Official Medal Table'!$E:$E,'Each Gender Events'!CF$2)*'Medal values'!$B$3
+ COUNTIFS('Official Medal Table'!$I:$I,'Each Gender Events'!$A13,'Official Medal Table'!$C:$C,'Each Gender Events'!CF$1,'Official Medal Table'!$E:$E,'Each Gender Events'!CF$2)*'Medal values'!$B$3
+ COUNTIFS('Official Medal Table'!$F:$F,'Each Gender Events'!$A13,'Official Medal Table'!$C:$C,'Each Gender Events'!CF$1,'Official Medal Table'!$E:$E,"Mixed")*'Medal values'!$B$1/2
+ COUNTIFS('Official Medal Table'!$G:$G,'Each Gender Events'!$A13,'Official Medal Table'!$C:$C,'Each Gender Events'!CF$1,'Official Medal Table'!$E:$E,"Mixed")*'Medal values'!$B$2/2
+ COUNTIFS('Official Medal Table'!$H:$H,'Each Gender Events'!$A13,'Official Medal Table'!$C:$C,'Each Gender Events'!CF$1,'Official Medal Table'!$E:$E,"Mixed")*'Medal values'!$B$3/2
+ COUNTIFS('Official Medal Table'!$I:$I,'Each Gender Events'!$A13,'Official Medal Table'!$C:$C,'Each Gender Events'!CF$1,'Official Medal Table'!$E:$E,"Mixed")*'Medal values'!$B$3/2</f>
        <v>0</v>
      </c>
      <c r="CG13">
        <f>COUNTIFS('Official Medal Table'!$F:$F,'Each Gender Events'!$A13,'Official Medal Table'!$C:$C,'Each Gender Events'!CG$1,'Official Medal Table'!$E:$E,'Each Gender Events'!CG$2)*'Medal values'!$B$1
+ COUNTIFS('Official Medal Table'!$G:$G,'Each Gender Events'!$A13,'Official Medal Table'!$C:$C,'Each Gender Events'!CG$1,'Official Medal Table'!$E:$E,'Each Gender Events'!CG$2)*'Medal values'!$B$2
+ COUNTIFS('Official Medal Table'!$H:$H,'Each Gender Events'!$A13,'Official Medal Table'!$C:$C,'Each Gender Events'!CG$1,'Official Medal Table'!$E:$E,'Each Gender Events'!CG$2)*'Medal values'!$B$3
+ COUNTIFS('Official Medal Table'!$I:$I,'Each Gender Events'!$A13,'Official Medal Table'!$C:$C,'Each Gender Events'!CG$1,'Official Medal Table'!$E:$E,'Each Gender Events'!CG$2)*'Medal values'!$B$3
+ COUNTIFS('Official Medal Table'!$F:$F,'Each Gender Events'!$A13,'Official Medal Table'!$C:$C,'Each Gender Events'!CG$1,'Official Medal Table'!$E:$E,"Mixed")*'Medal values'!$B$1/2
+ COUNTIFS('Official Medal Table'!$G:$G,'Each Gender Events'!$A13,'Official Medal Table'!$C:$C,'Each Gender Events'!CG$1,'Official Medal Table'!$E:$E,"Mixed")*'Medal values'!$B$2/2
+ COUNTIFS('Official Medal Table'!$H:$H,'Each Gender Events'!$A13,'Official Medal Table'!$C:$C,'Each Gender Events'!CG$1,'Official Medal Table'!$E:$E,"Mixed")*'Medal values'!$B$3/2
+ COUNTIFS('Official Medal Table'!$I:$I,'Each Gender Events'!$A13,'Official Medal Table'!$C:$C,'Each Gender Events'!CG$1,'Official Medal Table'!$E:$E,"Mixed")*'Medal values'!$B$3/2</f>
        <v>0</v>
      </c>
      <c r="CH13">
        <f>COUNTIFS('Official Medal Table'!$F:$F,'Each Gender Events'!$A13,'Official Medal Table'!$C:$C,'Each Gender Events'!CH$1,'Official Medal Table'!$E:$E,'Each Gender Events'!CH$2)*'Medal values'!$B$1
+ COUNTIFS('Official Medal Table'!$G:$G,'Each Gender Events'!$A13,'Official Medal Table'!$C:$C,'Each Gender Events'!CH$1,'Official Medal Table'!$E:$E,'Each Gender Events'!CH$2)*'Medal values'!$B$2
+ COUNTIFS('Official Medal Table'!$H:$H,'Each Gender Events'!$A13,'Official Medal Table'!$C:$C,'Each Gender Events'!CH$1,'Official Medal Table'!$E:$E,'Each Gender Events'!CH$2)*'Medal values'!$B$3
+ COUNTIFS('Official Medal Table'!$I:$I,'Each Gender Events'!$A13,'Official Medal Table'!$C:$C,'Each Gender Events'!CH$1,'Official Medal Table'!$E:$E,'Each Gender Events'!CH$2)*'Medal values'!$B$3
+ COUNTIFS('Official Medal Table'!$F:$F,'Each Gender Events'!$A13,'Official Medal Table'!$C:$C,'Each Gender Events'!CH$1,'Official Medal Table'!$E:$E,"Mixed")*'Medal values'!$B$1/2
+ COUNTIFS('Official Medal Table'!$G:$G,'Each Gender Events'!$A13,'Official Medal Table'!$C:$C,'Each Gender Events'!CH$1,'Official Medal Table'!$E:$E,"Mixed")*'Medal values'!$B$2/2
+ COUNTIFS('Official Medal Table'!$H:$H,'Each Gender Events'!$A13,'Official Medal Table'!$C:$C,'Each Gender Events'!CH$1,'Official Medal Table'!$E:$E,"Mixed")*'Medal values'!$B$3/2
+ COUNTIFS('Official Medal Table'!$I:$I,'Each Gender Events'!$A13,'Official Medal Table'!$C:$C,'Each Gender Events'!CH$1,'Official Medal Table'!$E:$E,"Mixed")*'Medal values'!$B$3/2</f>
        <v>0</v>
      </c>
      <c r="CI13">
        <f>COUNTIFS('Official Medal Table'!$F:$F,'Each Gender Events'!$A13,'Official Medal Table'!$C:$C,'Each Gender Events'!CI$1,'Official Medal Table'!$E:$E,'Each Gender Events'!CI$2)*'Medal values'!$B$1
+ COUNTIFS('Official Medal Table'!$G:$G,'Each Gender Events'!$A13,'Official Medal Table'!$C:$C,'Each Gender Events'!CI$1,'Official Medal Table'!$E:$E,'Each Gender Events'!CI$2)*'Medal values'!$B$2
+ COUNTIFS('Official Medal Table'!$H:$H,'Each Gender Events'!$A13,'Official Medal Table'!$C:$C,'Each Gender Events'!CI$1,'Official Medal Table'!$E:$E,'Each Gender Events'!CI$2)*'Medal values'!$B$3
+ COUNTIFS('Official Medal Table'!$I:$I,'Each Gender Events'!$A13,'Official Medal Table'!$C:$C,'Each Gender Events'!CI$1,'Official Medal Table'!$E:$E,'Each Gender Events'!CI$2)*'Medal values'!$B$3
+ COUNTIFS('Official Medal Table'!$F:$F,'Each Gender Events'!$A13,'Official Medal Table'!$C:$C,'Each Gender Events'!CI$1,'Official Medal Table'!$E:$E,"Mixed")*'Medal values'!$B$1/2
+ COUNTIFS('Official Medal Table'!$G:$G,'Each Gender Events'!$A13,'Official Medal Table'!$C:$C,'Each Gender Events'!CI$1,'Official Medal Table'!$E:$E,"Mixed")*'Medal values'!$B$2/2
+ COUNTIFS('Official Medal Table'!$H:$H,'Each Gender Events'!$A13,'Official Medal Table'!$C:$C,'Each Gender Events'!CI$1,'Official Medal Table'!$E:$E,"Mixed")*'Medal values'!$B$3/2
+ COUNTIFS('Official Medal Table'!$I:$I,'Each Gender Events'!$A13,'Official Medal Table'!$C:$C,'Each Gender Events'!CI$1,'Official Medal Table'!$E:$E,"Mixed")*'Medal values'!$B$3/2</f>
        <v>0</v>
      </c>
      <c r="CJ13">
        <f>COUNTIFS('Official Medal Table'!$F:$F,'Each Gender Events'!$A13,'Official Medal Table'!$C:$C,'Each Gender Events'!CJ$1,'Official Medal Table'!$E:$E,'Each Gender Events'!CJ$2)*'Medal values'!$B$1
+ COUNTIFS('Official Medal Table'!$G:$G,'Each Gender Events'!$A13,'Official Medal Table'!$C:$C,'Each Gender Events'!CJ$1,'Official Medal Table'!$E:$E,'Each Gender Events'!CJ$2)*'Medal values'!$B$2
+ COUNTIFS('Official Medal Table'!$H:$H,'Each Gender Events'!$A13,'Official Medal Table'!$C:$C,'Each Gender Events'!CJ$1,'Official Medal Table'!$E:$E,'Each Gender Events'!CJ$2)*'Medal values'!$B$3
+ COUNTIFS('Official Medal Table'!$I:$I,'Each Gender Events'!$A13,'Official Medal Table'!$C:$C,'Each Gender Events'!CJ$1,'Official Medal Table'!$E:$E,'Each Gender Events'!CJ$2)*'Medal values'!$B$3
+ COUNTIFS('Official Medal Table'!$F:$F,'Each Gender Events'!$A13,'Official Medal Table'!$C:$C,'Each Gender Events'!CJ$1,'Official Medal Table'!$E:$E,"Mixed")*'Medal values'!$B$1/2
+ COUNTIFS('Official Medal Table'!$G:$G,'Each Gender Events'!$A13,'Official Medal Table'!$C:$C,'Each Gender Events'!CJ$1,'Official Medal Table'!$E:$E,"Mixed")*'Medal values'!$B$2/2
+ COUNTIFS('Official Medal Table'!$H:$H,'Each Gender Events'!$A13,'Official Medal Table'!$C:$C,'Each Gender Events'!CJ$1,'Official Medal Table'!$E:$E,"Mixed")*'Medal values'!$B$3/2
+ COUNTIFS('Official Medal Table'!$I:$I,'Each Gender Events'!$A13,'Official Medal Table'!$C:$C,'Each Gender Events'!CJ$1,'Official Medal Table'!$E:$E,"Mixed")*'Medal values'!$B$3/2</f>
        <v>1</v>
      </c>
      <c r="CK13">
        <f>COUNTIFS('Official Medal Table'!$F:$F,'Each Gender Events'!$A13,'Official Medal Table'!$C:$C,'Each Gender Events'!CK$1,'Official Medal Table'!$E:$E,'Each Gender Events'!CK$2)*'Medal values'!$B$1
+ COUNTIFS('Official Medal Table'!$G:$G,'Each Gender Events'!$A13,'Official Medal Table'!$C:$C,'Each Gender Events'!CK$1,'Official Medal Table'!$E:$E,'Each Gender Events'!CK$2)*'Medal values'!$B$2
+ COUNTIFS('Official Medal Table'!$H:$H,'Each Gender Events'!$A13,'Official Medal Table'!$C:$C,'Each Gender Events'!CK$1,'Official Medal Table'!$E:$E,'Each Gender Events'!CK$2)*'Medal values'!$B$3
+ COUNTIFS('Official Medal Table'!$I:$I,'Each Gender Events'!$A13,'Official Medal Table'!$C:$C,'Each Gender Events'!CK$1,'Official Medal Table'!$E:$E,'Each Gender Events'!CK$2)*'Medal values'!$B$3
+ COUNTIFS('Official Medal Table'!$F:$F,'Each Gender Events'!$A13,'Official Medal Table'!$C:$C,'Each Gender Events'!CK$1,'Official Medal Table'!$E:$E,"Mixed")*'Medal values'!$B$1/2
+ COUNTIFS('Official Medal Table'!$G:$G,'Each Gender Events'!$A13,'Official Medal Table'!$C:$C,'Each Gender Events'!CK$1,'Official Medal Table'!$E:$E,"Mixed")*'Medal values'!$B$2/2
+ COUNTIFS('Official Medal Table'!$H:$H,'Each Gender Events'!$A13,'Official Medal Table'!$C:$C,'Each Gender Events'!CK$1,'Official Medal Table'!$E:$E,"Mixed")*'Medal values'!$B$3/2
+ COUNTIFS('Official Medal Table'!$I:$I,'Each Gender Events'!$A13,'Official Medal Table'!$C:$C,'Each Gender Events'!CK$1,'Official Medal Table'!$E:$E,"Mixed")*'Medal values'!$B$3/2</f>
        <v>3.0009999999999999</v>
      </c>
      <c r="CL13">
        <f>COUNTIFS('Official Medal Table'!$F:$F,'Each Gender Events'!$A13,'Official Medal Table'!$C:$C,'Each Gender Events'!CL$1,'Official Medal Table'!$E:$E,'Each Gender Events'!CL$2)*'Medal values'!$B$1
+ COUNTIFS('Official Medal Table'!$G:$G,'Each Gender Events'!$A13,'Official Medal Table'!$C:$C,'Each Gender Events'!CL$1,'Official Medal Table'!$E:$E,'Each Gender Events'!CL$2)*'Medal values'!$B$2
+ COUNTIFS('Official Medal Table'!$H:$H,'Each Gender Events'!$A13,'Official Medal Table'!$C:$C,'Each Gender Events'!CL$1,'Official Medal Table'!$E:$E,'Each Gender Events'!CL$2)*'Medal values'!$B$3
+ COUNTIFS('Official Medal Table'!$I:$I,'Each Gender Events'!$A13,'Official Medal Table'!$C:$C,'Each Gender Events'!CL$1,'Official Medal Table'!$E:$E,'Each Gender Events'!CL$2)*'Medal values'!$B$3
+ COUNTIFS('Official Medal Table'!$F:$F,'Each Gender Events'!$A13,'Official Medal Table'!$C:$C,'Each Gender Events'!CL$1,'Official Medal Table'!$E:$E,"Mixed")*'Medal values'!$B$1/2
+ COUNTIFS('Official Medal Table'!$G:$G,'Each Gender Events'!$A13,'Official Medal Table'!$C:$C,'Each Gender Events'!CL$1,'Official Medal Table'!$E:$E,"Mixed")*'Medal values'!$B$2/2
+ COUNTIFS('Official Medal Table'!$H:$H,'Each Gender Events'!$A13,'Official Medal Table'!$C:$C,'Each Gender Events'!CL$1,'Official Medal Table'!$E:$E,"Mixed")*'Medal values'!$B$3/2
+ COUNTIFS('Official Medal Table'!$I:$I,'Each Gender Events'!$A13,'Official Medal Table'!$C:$C,'Each Gender Events'!CL$1,'Official Medal Table'!$E:$E,"Mixed")*'Medal values'!$B$3/2</f>
        <v>0</v>
      </c>
      <c r="CM13">
        <f>COUNTIFS('Official Medal Table'!$F:$F,'Each Gender Events'!$A13,'Official Medal Table'!$C:$C,'Each Gender Events'!CM$1,'Official Medal Table'!$E:$E,'Each Gender Events'!CM$2)*'Medal values'!$B$1
+ COUNTIFS('Official Medal Table'!$G:$G,'Each Gender Events'!$A13,'Official Medal Table'!$C:$C,'Each Gender Events'!CM$1,'Official Medal Table'!$E:$E,'Each Gender Events'!CM$2)*'Medal values'!$B$2
+ COUNTIFS('Official Medal Table'!$H:$H,'Each Gender Events'!$A13,'Official Medal Table'!$C:$C,'Each Gender Events'!CM$1,'Official Medal Table'!$E:$E,'Each Gender Events'!CM$2)*'Medal values'!$B$3
+ COUNTIFS('Official Medal Table'!$I:$I,'Each Gender Events'!$A13,'Official Medal Table'!$C:$C,'Each Gender Events'!CM$1,'Official Medal Table'!$E:$E,'Each Gender Events'!CM$2)*'Medal values'!$B$3
+ COUNTIFS('Official Medal Table'!$F:$F,'Each Gender Events'!$A13,'Official Medal Table'!$C:$C,'Each Gender Events'!CM$1,'Official Medal Table'!$E:$E,"Mixed")*'Medal values'!$B$1/2
+ COUNTIFS('Official Medal Table'!$G:$G,'Each Gender Events'!$A13,'Official Medal Table'!$C:$C,'Each Gender Events'!CM$1,'Official Medal Table'!$E:$E,"Mixed")*'Medal values'!$B$2/2
+ COUNTIFS('Official Medal Table'!$H:$H,'Each Gender Events'!$A13,'Official Medal Table'!$C:$C,'Each Gender Events'!CM$1,'Official Medal Table'!$E:$E,"Mixed")*'Medal values'!$B$3/2
+ COUNTIFS('Official Medal Table'!$I:$I,'Each Gender Events'!$A13,'Official Medal Table'!$C:$C,'Each Gender Events'!CM$1,'Official Medal Table'!$E:$E,"Mixed")*'Medal values'!$B$3/2</f>
        <v>3.0009999999999999</v>
      </c>
      <c r="CN13">
        <f>COUNTIFS('Official Medal Table'!$F:$F,'Each Gender Events'!$A13,'Official Medal Table'!$C:$C,'Each Gender Events'!CN$1,'Official Medal Table'!$E:$E,'Each Gender Events'!CN$2)*'Medal values'!$B$1
+ COUNTIFS('Official Medal Table'!$G:$G,'Each Gender Events'!$A13,'Official Medal Table'!$C:$C,'Each Gender Events'!CN$1,'Official Medal Table'!$E:$E,'Each Gender Events'!CN$2)*'Medal values'!$B$2
+ COUNTIFS('Official Medal Table'!$H:$H,'Each Gender Events'!$A13,'Official Medal Table'!$C:$C,'Each Gender Events'!CN$1,'Official Medal Table'!$E:$E,'Each Gender Events'!CN$2)*'Medal values'!$B$3
+ COUNTIFS('Official Medal Table'!$I:$I,'Each Gender Events'!$A13,'Official Medal Table'!$C:$C,'Each Gender Events'!CN$1,'Official Medal Table'!$E:$E,'Each Gender Events'!CN$2)*'Medal values'!$B$3
+ COUNTIFS('Official Medal Table'!$F:$F,'Each Gender Events'!$A13,'Official Medal Table'!$C:$C,'Each Gender Events'!CN$1,'Official Medal Table'!$E:$E,"Mixed")*'Medal values'!$B$1/2
+ COUNTIFS('Official Medal Table'!$G:$G,'Each Gender Events'!$A13,'Official Medal Table'!$C:$C,'Each Gender Events'!CN$1,'Official Medal Table'!$E:$E,"Mixed")*'Medal values'!$B$2/2
+ COUNTIFS('Official Medal Table'!$H:$H,'Each Gender Events'!$A13,'Official Medal Table'!$C:$C,'Each Gender Events'!CN$1,'Official Medal Table'!$E:$E,"Mixed")*'Medal values'!$B$3/2
+ COUNTIFS('Official Medal Table'!$I:$I,'Each Gender Events'!$A13,'Official Medal Table'!$C:$C,'Each Gender Events'!CN$1,'Official Medal Table'!$E:$E,"Mixed")*'Medal values'!$B$3/2</f>
        <v>0</v>
      </c>
      <c r="CO13">
        <f>COUNTIFS('Official Medal Table'!$F:$F,'Each Gender Events'!$A13,'Official Medal Table'!$C:$C,'Each Gender Events'!CO$1,'Official Medal Table'!$E:$E,'Each Gender Events'!CO$2)*'Medal values'!$B$1
+ COUNTIFS('Official Medal Table'!$G:$G,'Each Gender Events'!$A13,'Official Medal Table'!$C:$C,'Each Gender Events'!CO$1,'Official Medal Table'!$E:$E,'Each Gender Events'!CO$2)*'Medal values'!$B$2
+ COUNTIFS('Official Medal Table'!$H:$H,'Each Gender Events'!$A13,'Official Medal Table'!$C:$C,'Each Gender Events'!CO$1,'Official Medal Table'!$E:$E,'Each Gender Events'!CO$2)*'Medal values'!$B$3
+ COUNTIFS('Official Medal Table'!$I:$I,'Each Gender Events'!$A13,'Official Medal Table'!$C:$C,'Each Gender Events'!CO$1,'Official Medal Table'!$E:$E,'Each Gender Events'!CO$2)*'Medal values'!$B$3
+ COUNTIFS('Official Medal Table'!$F:$F,'Each Gender Events'!$A13,'Official Medal Table'!$C:$C,'Each Gender Events'!CO$1,'Official Medal Table'!$E:$E,"Mixed")*'Medal values'!$B$1/2
+ COUNTIFS('Official Medal Table'!$G:$G,'Each Gender Events'!$A13,'Official Medal Table'!$C:$C,'Each Gender Events'!CO$1,'Official Medal Table'!$E:$E,"Mixed")*'Medal values'!$B$2/2
+ COUNTIFS('Official Medal Table'!$H:$H,'Each Gender Events'!$A13,'Official Medal Table'!$C:$C,'Each Gender Events'!CO$1,'Official Medal Table'!$E:$E,"Mixed")*'Medal values'!$B$3/2
+ COUNTIFS('Official Medal Table'!$I:$I,'Each Gender Events'!$A13,'Official Medal Table'!$C:$C,'Each Gender Events'!CO$1,'Official Medal Table'!$E:$E,"Mixed")*'Medal values'!$B$3/2</f>
        <v>0</v>
      </c>
      <c r="CP13">
        <f>COUNTIFS('Official Medal Table'!$F:$F,'Each Gender Events'!$A13,'Official Medal Table'!$C:$C,'Each Gender Events'!CP$1,'Official Medal Table'!$E:$E,'Each Gender Events'!CP$2)*'Medal values'!$B$1
+ COUNTIFS('Official Medal Table'!$G:$G,'Each Gender Events'!$A13,'Official Medal Table'!$C:$C,'Each Gender Events'!CP$1,'Official Medal Table'!$E:$E,'Each Gender Events'!CP$2)*'Medal values'!$B$2
+ COUNTIFS('Official Medal Table'!$H:$H,'Each Gender Events'!$A13,'Official Medal Table'!$C:$C,'Each Gender Events'!CP$1,'Official Medal Table'!$E:$E,'Each Gender Events'!CP$2)*'Medal values'!$B$3
+ COUNTIFS('Official Medal Table'!$I:$I,'Each Gender Events'!$A13,'Official Medal Table'!$C:$C,'Each Gender Events'!CP$1,'Official Medal Table'!$E:$E,'Each Gender Events'!CP$2)*'Medal values'!$B$3
+ COUNTIFS('Official Medal Table'!$F:$F,'Each Gender Events'!$A13,'Official Medal Table'!$C:$C,'Each Gender Events'!CP$1,'Official Medal Table'!$E:$E,"Mixed")*'Medal values'!$B$1/2
+ COUNTIFS('Official Medal Table'!$G:$G,'Each Gender Events'!$A13,'Official Medal Table'!$C:$C,'Each Gender Events'!CP$1,'Official Medal Table'!$E:$E,"Mixed")*'Medal values'!$B$2/2
+ COUNTIFS('Official Medal Table'!$H:$H,'Each Gender Events'!$A13,'Official Medal Table'!$C:$C,'Each Gender Events'!CP$1,'Official Medal Table'!$E:$E,"Mixed")*'Medal values'!$B$3/2
+ COUNTIFS('Official Medal Table'!$I:$I,'Each Gender Events'!$A13,'Official Medal Table'!$C:$C,'Each Gender Events'!CP$1,'Official Medal Table'!$E:$E,"Mixed")*'Medal values'!$B$3/2</f>
        <v>0</v>
      </c>
      <c r="CQ13">
        <f>COUNTIFS('Official Medal Table'!$F:$F,'Each Gender Events'!$A13,'Official Medal Table'!$C:$C,'Each Gender Events'!CQ$1,'Official Medal Table'!$E:$E,'Each Gender Events'!CQ$2)*'Medal values'!$B$1
+ COUNTIFS('Official Medal Table'!$G:$G,'Each Gender Events'!$A13,'Official Medal Table'!$C:$C,'Each Gender Events'!CQ$1,'Official Medal Table'!$E:$E,'Each Gender Events'!CQ$2)*'Medal values'!$B$2
+ COUNTIFS('Official Medal Table'!$H:$H,'Each Gender Events'!$A13,'Official Medal Table'!$C:$C,'Each Gender Events'!CQ$1,'Official Medal Table'!$E:$E,'Each Gender Events'!CQ$2)*'Medal values'!$B$3
+ COUNTIFS('Official Medal Table'!$I:$I,'Each Gender Events'!$A13,'Official Medal Table'!$C:$C,'Each Gender Events'!CQ$1,'Official Medal Table'!$E:$E,'Each Gender Events'!CQ$2)*'Medal values'!$B$3
+ COUNTIFS('Official Medal Table'!$F:$F,'Each Gender Events'!$A13,'Official Medal Table'!$C:$C,'Each Gender Events'!CQ$1,'Official Medal Table'!$E:$E,"Mixed")*'Medal values'!$B$1/2
+ COUNTIFS('Official Medal Table'!$G:$G,'Each Gender Events'!$A13,'Official Medal Table'!$C:$C,'Each Gender Events'!CQ$1,'Official Medal Table'!$E:$E,"Mixed")*'Medal values'!$B$2/2
+ COUNTIFS('Official Medal Table'!$H:$H,'Each Gender Events'!$A13,'Official Medal Table'!$C:$C,'Each Gender Events'!CQ$1,'Official Medal Table'!$E:$E,"Mixed")*'Medal values'!$B$3/2
+ COUNTIFS('Official Medal Table'!$I:$I,'Each Gender Events'!$A13,'Official Medal Table'!$C:$C,'Each Gender Events'!CQ$1,'Official Medal Table'!$E:$E,"Mixed")*'Medal values'!$B$3/2</f>
        <v>0</v>
      </c>
      <c r="CR13">
        <f>COUNTIFS('Official Medal Table'!$F:$F,'Each Gender Events'!$A13,'Official Medal Table'!$C:$C,'Each Gender Events'!CR$1,'Official Medal Table'!$E:$E,'Each Gender Events'!CR$2)*'Medal values'!$B$1
+ COUNTIFS('Official Medal Table'!$G:$G,'Each Gender Events'!$A13,'Official Medal Table'!$C:$C,'Each Gender Events'!CR$1,'Official Medal Table'!$E:$E,'Each Gender Events'!CR$2)*'Medal values'!$B$2
+ COUNTIFS('Official Medal Table'!$H:$H,'Each Gender Events'!$A13,'Official Medal Table'!$C:$C,'Each Gender Events'!CR$1,'Official Medal Table'!$E:$E,'Each Gender Events'!CR$2)*'Medal values'!$B$3
+ COUNTIFS('Official Medal Table'!$I:$I,'Each Gender Events'!$A13,'Official Medal Table'!$C:$C,'Each Gender Events'!CR$1,'Official Medal Table'!$E:$E,'Each Gender Events'!CR$2)*'Medal values'!$B$3
+ COUNTIFS('Official Medal Table'!$F:$F,'Each Gender Events'!$A13,'Official Medal Table'!$C:$C,'Each Gender Events'!CR$1,'Official Medal Table'!$E:$E,"Mixed")*'Medal values'!$B$1/2
+ COUNTIFS('Official Medal Table'!$G:$G,'Each Gender Events'!$A13,'Official Medal Table'!$C:$C,'Each Gender Events'!CR$1,'Official Medal Table'!$E:$E,"Mixed")*'Medal values'!$B$2/2
+ COUNTIFS('Official Medal Table'!$H:$H,'Each Gender Events'!$A13,'Official Medal Table'!$C:$C,'Each Gender Events'!CR$1,'Official Medal Table'!$E:$E,"Mixed")*'Medal values'!$B$3/2
+ COUNTIFS('Official Medal Table'!$I:$I,'Each Gender Events'!$A13,'Official Medal Table'!$C:$C,'Each Gender Events'!CR$1,'Official Medal Table'!$E:$E,"Mixed")*'Medal values'!$B$3/2</f>
        <v>0</v>
      </c>
      <c r="CS13">
        <f>COUNTIFS('Official Medal Table'!$F:$F,'Each Gender Events'!$A13,'Official Medal Table'!$C:$C,'Each Gender Events'!CS$1,'Official Medal Table'!$E:$E,'Each Gender Events'!CS$2)*'Medal values'!$B$1
+ COUNTIFS('Official Medal Table'!$G:$G,'Each Gender Events'!$A13,'Official Medal Table'!$C:$C,'Each Gender Events'!CS$1,'Official Medal Table'!$E:$E,'Each Gender Events'!CS$2)*'Medal values'!$B$2
+ COUNTIFS('Official Medal Table'!$H:$H,'Each Gender Events'!$A13,'Official Medal Table'!$C:$C,'Each Gender Events'!CS$1,'Official Medal Table'!$E:$E,'Each Gender Events'!CS$2)*'Medal values'!$B$3
+ COUNTIFS('Official Medal Table'!$I:$I,'Each Gender Events'!$A13,'Official Medal Table'!$C:$C,'Each Gender Events'!CS$1,'Official Medal Table'!$E:$E,'Each Gender Events'!CS$2)*'Medal values'!$B$3
+ COUNTIFS('Official Medal Table'!$F:$F,'Each Gender Events'!$A13,'Official Medal Table'!$C:$C,'Each Gender Events'!CS$1,'Official Medal Table'!$E:$E,"Mixed")*'Medal values'!$B$1/2
+ COUNTIFS('Official Medal Table'!$G:$G,'Each Gender Events'!$A13,'Official Medal Table'!$C:$C,'Each Gender Events'!CS$1,'Official Medal Table'!$E:$E,"Mixed")*'Medal values'!$B$2/2
+ COUNTIFS('Official Medal Table'!$H:$H,'Each Gender Events'!$A13,'Official Medal Table'!$C:$C,'Each Gender Events'!CS$1,'Official Medal Table'!$E:$E,"Mixed")*'Medal values'!$B$3/2
+ COUNTIFS('Official Medal Table'!$I:$I,'Each Gender Events'!$A13,'Official Medal Table'!$C:$C,'Each Gender Events'!CS$1,'Official Medal Table'!$E:$E,"Mixed")*'Medal values'!$B$3/2</f>
        <v>0</v>
      </c>
      <c r="CT13">
        <f>COUNTIFS('Official Medal Table'!$F:$F,'Each Gender Events'!$A13,'Official Medal Table'!$C:$C,'Each Gender Events'!CT$1,'Official Medal Table'!$E:$E,'Each Gender Events'!CT$2)*'Medal values'!$B$1
+ COUNTIFS('Official Medal Table'!$G:$G,'Each Gender Events'!$A13,'Official Medal Table'!$C:$C,'Each Gender Events'!CT$1,'Official Medal Table'!$E:$E,'Each Gender Events'!CT$2)*'Medal values'!$B$2
+ COUNTIFS('Official Medal Table'!$H:$H,'Each Gender Events'!$A13,'Official Medal Table'!$C:$C,'Each Gender Events'!CT$1,'Official Medal Table'!$E:$E,'Each Gender Events'!CT$2)*'Medal values'!$B$3
+ COUNTIFS('Official Medal Table'!$I:$I,'Each Gender Events'!$A13,'Official Medal Table'!$C:$C,'Each Gender Events'!CT$1,'Official Medal Table'!$E:$E,'Each Gender Events'!CT$2)*'Medal values'!$B$3
+ COUNTIFS('Official Medal Table'!$F:$F,'Each Gender Events'!$A13,'Official Medal Table'!$C:$C,'Each Gender Events'!CT$1,'Official Medal Table'!$E:$E,"Mixed")*'Medal values'!$B$1/2
+ COUNTIFS('Official Medal Table'!$G:$G,'Each Gender Events'!$A13,'Official Medal Table'!$C:$C,'Each Gender Events'!CT$1,'Official Medal Table'!$E:$E,"Mixed")*'Medal values'!$B$2/2
+ COUNTIFS('Official Medal Table'!$H:$H,'Each Gender Events'!$A13,'Official Medal Table'!$C:$C,'Each Gender Events'!CT$1,'Official Medal Table'!$E:$E,"Mixed")*'Medal values'!$B$3/2
+ COUNTIFS('Official Medal Table'!$I:$I,'Each Gender Events'!$A13,'Official Medal Table'!$C:$C,'Each Gender Events'!CT$1,'Official Medal Table'!$E:$E,"Mixed")*'Medal values'!$B$3/2</f>
        <v>0</v>
      </c>
    </row>
    <row r="14" spans="1:98" x14ac:dyDescent="0.3">
      <c r="A14" t="str">
        <f>Countries!A12</f>
        <v>GBR</v>
      </c>
      <c r="B14">
        <f>COUNTIFS('Official Medal Table'!$F:$F,'Each Gender Events'!$A14,'Official Medal Table'!$C:$C,'Each Gender Events'!B$1,'Official Medal Table'!$E:$E,'Each Gender Events'!B$2)*'Medal values'!$B$1
+ COUNTIFS('Official Medal Table'!$G:$G,'Each Gender Events'!$A14,'Official Medal Table'!$C:$C,'Each Gender Events'!B$1,'Official Medal Table'!$E:$E,'Each Gender Events'!B$2)*'Medal values'!$B$2
+ COUNTIFS('Official Medal Table'!$H:$H,'Each Gender Events'!$A14,'Official Medal Table'!$C:$C,'Each Gender Events'!B$1,'Official Medal Table'!$E:$E,'Each Gender Events'!B$2)*'Medal values'!$B$3
+ COUNTIFS('Official Medal Table'!$I:$I,'Each Gender Events'!$A14,'Official Medal Table'!$C:$C,'Each Gender Events'!B$1,'Official Medal Table'!$E:$E,'Each Gender Events'!B$2)*'Medal values'!$B$3
+ COUNTIFS('Official Medal Table'!$F:$F,'Each Gender Events'!$A14,'Official Medal Table'!$C:$C,'Each Gender Events'!B$1,'Official Medal Table'!$E:$E,"Mixed")*'Medal values'!$B$1/2
+ COUNTIFS('Official Medal Table'!$G:$G,'Each Gender Events'!$A14,'Official Medal Table'!$C:$C,'Each Gender Events'!B$1,'Official Medal Table'!$E:$E,"Mixed")*'Medal values'!$B$2/2
+ COUNTIFS('Official Medal Table'!$H:$H,'Each Gender Events'!$A14,'Official Medal Table'!$C:$C,'Each Gender Events'!B$1,'Official Medal Table'!$E:$E,"Mixed")*'Medal values'!$B$3/2
+ COUNTIFS('Official Medal Table'!$I:$I,'Each Gender Events'!$A14,'Official Medal Table'!$C:$C,'Each Gender Events'!B$1,'Official Medal Table'!$E:$E,"Mixed")*'Medal values'!$B$3/2</f>
        <v>0</v>
      </c>
      <c r="C14">
        <f>COUNTIFS('Official Medal Table'!$F:$F,'Each Gender Events'!$A14,'Official Medal Table'!$C:$C,'Each Gender Events'!C$1,'Official Medal Table'!$E:$E,'Each Gender Events'!C$2)*'Medal values'!$B$1
+ COUNTIFS('Official Medal Table'!$G:$G,'Each Gender Events'!$A14,'Official Medal Table'!$C:$C,'Each Gender Events'!C$1,'Official Medal Table'!$E:$E,'Each Gender Events'!C$2)*'Medal values'!$B$2
+ COUNTIFS('Official Medal Table'!$H:$H,'Each Gender Events'!$A14,'Official Medal Table'!$C:$C,'Each Gender Events'!C$1,'Official Medal Table'!$E:$E,'Each Gender Events'!C$2)*'Medal values'!$B$3
+ COUNTIFS('Official Medal Table'!$I:$I,'Each Gender Events'!$A14,'Official Medal Table'!$C:$C,'Each Gender Events'!C$1,'Official Medal Table'!$E:$E,'Each Gender Events'!C$2)*'Medal values'!$B$3
+ COUNTIFS('Official Medal Table'!$F:$F,'Each Gender Events'!$A14,'Official Medal Table'!$C:$C,'Each Gender Events'!C$1,'Official Medal Table'!$E:$E,"Mixed")*'Medal values'!$B$1/2
+ COUNTIFS('Official Medal Table'!$G:$G,'Each Gender Events'!$A14,'Official Medal Table'!$C:$C,'Each Gender Events'!C$1,'Official Medal Table'!$E:$E,"Mixed")*'Medal values'!$B$2/2
+ COUNTIFS('Official Medal Table'!$H:$H,'Each Gender Events'!$A14,'Official Medal Table'!$C:$C,'Each Gender Events'!C$1,'Official Medal Table'!$E:$E,"Mixed")*'Medal values'!$B$3/2
+ COUNTIFS('Official Medal Table'!$I:$I,'Each Gender Events'!$A14,'Official Medal Table'!$C:$C,'Each Gender Events'!C$1,'Official Medal Table'!$E:$E,"Mixed")*'Medal values'!$B$3/2</f>
        <v>0</v>
      </c>
      <c r="D14">
        <f>COUNTIFS('Official Medal Table'!$F:$F,'Each Gender Events'!$A14,'Official Medal Table'!$C:$C,'Each Gender Events'!D$1,'Official Medal Table'!$E:$E,'Each Gender Events'!D$2)*'Medal values'!$B$1
+ COUNTIFS('Official Medal Table'!$G:$G,'Each Gender Events'!$A14,'Official Medal Table'!$C:$C,'Each Gender Events'!D$1,'Official Medal Table'!$E:$E,'Each Gender Events'!D$2)*'Medal values'!$B$2
+ COUNTIFS('Official Medal Table'!$H:$H,'Each Gender Events'!$A14,'Official Medal Table'!$C:$C,'Each Gender Events'!D$1,'Official Medal Table'!$E:$E,'Each Gender Events'!D$2)*'Medal values'!$B$3
+ COUNTIFS('Official Medal Table'!$I:$I,'Each Gender Events'!$A14,'Official Medal Table'!$C:$C,'Each Gender Events'!D$1,'Official Medal Table'!$E:$E,'Each Gender Events'!D$2)*'Medal values'!$B$3
+ COUNTIFS('Official Medal Table'!$F:$F,'Each Gender Events'!$A14,'Official Medal Table'!$C:$C,'Each Gender Events'!D$1,'Official Medal Table'!$E:$E,"Mixed")*'Medal values'!$B$1/2
+ COUNTIFS('Official Medal Table'!$G:$G,'Each Gender Events'!$A14,'Official Medal Table'!$C:$C,'Each Gender Events'!D$1,'Official Medal Table'!$E:$E,"Mixed")*'Medal values'!$B$2/2
+ COUNTIFS('Official Medal Table'!$H:$H,'Each Gender Events'!$A14,'Official Medal Table'!$C:$C,'Each Gender Events'!D$1,'Official Medal Table'!$E:$E,"Mixed")*'Medal values'!$B$3/2
+ COUNTIFS('Official Medal Table'!$I:$I,'Each Gender Events'!$A14,'Official Medal Table'!$C:$C,'Each Gender Events'!D$1,'Official Medal Table'!$E:$E,"Mixed")*'Medal values'!$B$3/2</f>
        <v>0</v>
      </c>
      <c r="E14">
        <f>COUNTIFS('Official Medal Table'!$F:$F,'Each Gender Events'!$A14,'Official Medal Table'!$C:$C,'Each Gender Events'!E$1,'Official Medal Table'!$E:$E,'Each Gender Events'!E$2)*'Medal values'!$B$1
+ COUNTIFS('Official Medal Table'!$G:$G,'Each Gender Events'!$A14,'Official Medal Table'!$C:$C,'Each Gender Events'!E$1,'Official Medal Table'!$E:$E,'Each Gender Events'!E$2)*'Medal values'!$B$2
+ COUNTIFS('Official Medal Table'!$H:$H,'Each Gender Events'!$A14,'Official Medal Table'!$C:$C,'Each Gender Events'!E$1,'Official Medal Table'!$E:$E,'Each Gender Events'!E$2)*'Medal values'!$B$3
+ COUNTIFS('Official Medal Table'!$I:$I,'Each Gender Events'!$A14,'Official Medal Table'!$C:$C,'Each Gender Events'!E$1,'Official Medal Table'!$E:$E,'Each Gender Events'!E$2)*'Medal values'!$B$3
+ COUNTIFS('Official Medal Table'!$F:$F,'Each Gender Events'!$A14,'Official Medal Table'!$C:$C,'Each Gender Events'!E$1,'Official Medal Table'!$E:$E,"Mixed")*'Medal values'!$B$1/2
+ COUNTIFS('Official Medal Table'!$G:$G,'Each Gender Events'!$A14,'Official Medal Table'!$C:$C,'Each Gender Events'!E$1,'Official Medal Table'!$E:$E,"Mixed")*'Medal values'!$B$2/2
+ COUNTIFS('Official Medal Table'!$H:$H,'Each Gender Events'!$A14,'Official Medal Table'!$C:$C,'Each Gender Events'!E$1,'Official Medal Table'!$E:$E,"Mixed")*'Medal values'!$B$3/2
+ COUNTIFS('Official Medal Table'!$I:$I,'Each Gender Events'!$A14,'Official Medal Table'!$C:$C,'Each Gender Events'!E$1,'Official Medal Table'!$E:$E,"Mixed")*'Medal values'!$B$3/2</f>
        <v>0</v>
      </c>
      <c r="F14">
        <f>COUNTIFS('Official Medal Table'!$F:$F,'Each Gender Events'!$A14,'Official Medal Table'!$C:$C,'Each Gender Events'!F$1,'Official Medal Table'!$E:$E,'Each Gender Events'!F$2)*'Medal values'!$B$1
+ COUNTIFS('Official Medal Table'!$G:$G,'Each Gender Events'!$A14,'Official Medal Table'!$C:$C,'Each Gender Events'!F$1,'Official Medal Table'!$E:$E,'Each Gender Events'!F$2)*'Medal values'!$B$2
+ COUNTIFS('Official Medal Table'!$H:$H,'Each Gender Events'!$A14,'Official Medal Table'!$C:$C,'Each Gender Events'!F$1,'Official Medal Table'!$E:$E,'Each Gender Events'!F$2)*'Medal values'!$B$3
+ COUNTIFS('Official Medal Table'!$I:$I,'Each Gender Events'!$A14,'Official Medal Table'!$C:$C,'Each Gender Events'!F$1,'Official Medal Table'!$E:$E,'Each Gender Events'!F$2)*'Medal values'!$B$3
+ COUNTIFS('Official Medal Table'!$F:$F,'Each Gender Events'!$A14,'Official Medal Table'!$C:$C,'Each Gender Events'!F$1,'Official Medal Table'!$E:$E,"Mixed")*'Medal values'!$B$1/2
+ COUNTIFS('Official Medal Table'!$G:$G,'Each Gender Events'!$A14,'Official Medal Table'!$C:$C,'Each Gender Events'!F$1,'Official Medal Table'!$E:$E,"Mixed")*'Medal values'!$B$2/2
+ COUNTIFS('Official Medal Table'!$H:$H,'Each Gender Events'!$A14,'Official Medal Table'!$C:$C,'Each Gender Events'!F$1,'Official Medal Table'!$E:$E,"Mixed")*'Medal values'!$B$3/2
+ COUNTIFS('Official Medal Table'!$I:$I,'Each Gender Events'!$A14,'Official Medal Table'!$C:$C,'Each Gender Events'!F$1,'Official Medal Table'!$E:$E,"Mixed")*'Medal values'!$B$3/2</f>
        <v>0</v>
      </c>
      <c r="G14">
        <f>COUNTIFS('Official Medal Table'!$F:$F,'Each Gender Events'!$A14,'Official Medal Table'!$C:$C,'Each Gender Events'!G$1,'Official Medal Table'!$E:$E,'Each Gender Events'!G$2)*'Medal values'!$B$1
+ COUNTIFS('Official Medal Table'!$G:$G,'Each Gender Events'!$A14,'Official Medal Table'!$C:$C,'Each Gender Events'!G$1,'Official Medal Table'!$E:$E,'Each Gender Events'!G$2)*'Medal values'!$B$2
+ COUNTIFS('Official Medal Table'!$H:$H,'Each Gender Events'!$A14,'Official Medal Table'!$C:$C,'Each Gender Events'!G$1,'Official Medal Table'!$E:$E,'Each Gender Events'!G$2)*'Medal values'!$B$3
+ COUNTIFS('Official Medal Table'!$I:$I,'Each Gender Events'!$A14,'Official Medal Table'!$C:$C,'Each Gender Events'!G$1,'Official Medal Table'!$E:$E,'Each Gender Events'!G$2)*'Medal values'!$B$3
+ COUNTIFS('Official Medal Table'!$F:$F,'Each Gender Events'!$A14,'Official Medal Table'!$C:$C,'Each Gender Events'!G$1,'Official Medal Table'!$E:$E,"Mixed")*'Medal values'!$B$1/2
+ COUNTIFS('Official Medal Table'!$G:$G,'Each Gender Events'!$A14,'Official Medal Table'!$C:$C,'Each Gender Events'!G$1,'Official Medal Table'!$E:$E,"Mixed")*'Medal values'!$B$2/2
+ COUNTIFS('Official Medal Table'!$H:$H,'Each Gender Events'!$A14,'Official Medal Table'!$C:$C,'Each Gender Events'!G$1,'Official Medal Table'!$E:$E,"Mixed")*'Medal values'!$B$3/2
+ COUNTIFS('Official Medal Table'!$I:$I,'Each Gender Events'!$A14,'Official Medal Table'!$C:$C,'Each Gender Events'!G$1,'Official Medal Table'!$E:$E,"Mixed")*'Medal values'!$B$3/2</f>
        <v>2</v>
      </c>
      <c r="H14">
        <f>COUNTIFS('Official Medal Table'!$F:$F,'Each Gender Events'!$A14,'Official Medal Table'!$C:$C,'Each Gender Events'!H$1,'Official Medal Table'!$E:$E,'Each Gender Events'!H$2)*'Medal values'!$B$1
+ COUNTIFS('Official Medal Table'!$G:$G,'Each Gender Events'!$A14,'Official Medal Table'!$C:$C,'Each Gender Events'!H$1,'Official Medal Table'!$E:$E,'Each Gender Events'!H$2)*'Medal values'!$B$2
+ COUNTIFS('Official Medal Table'!$H:$H,'Each Gender Events'!$A14,'Official Medal Table'!$C:$C,'Each Gender Events'!H$1,'Official Medal Table'!$E:$E,'Each Gender Events'!H$2)*'Medal values'!$B$3
+ COUNTIFS('Official Medal Table'!$I:$I,'Each Gender Events'!$A14,'Official Medal Table'!$C:$C,'Each Gender Events'!H$1,'Official Medal Table'!$E:$E,'Each Gender Events'!H$2)*'Medal values'!$B$3
+ COUNTIFS('Official Medal Table'!$F:$F,'Each Gender Events'!$A14,'Official Medal Table'!$C:$C,'Each Gender Events'!H$1,'Official Medal Table'!$E:$E,"Mixed")*'Medal values'!$B$1/2
+ COUNTIFS('Official Medal Table'!$G:$G,'Each Gender Events'!$A14,'Official Medal Table'!$C:$C,'Each Gender Events'!H$1,'Official Medal Table'!$E:$E,"Mixed")*'Medal values'!$B$2/2
+ COUNTIFS('Official Medal Table'!$H:$H,'Each Gender Events'!$A14,'Official Medal Table'!$C:$C,'Each Gender Events'!H$1,'Official Medal Table'!$E:$E,"Mixed")*'Medal values'!$B$3/2
+ COUNTIFS('Official Medal Table'!$I:$I,'Each Gender Events'!$A14,'Official Medal Table'!$C:$C,'Each Gender Events'!H$1,'Official Medal Table'!$E:$E,"Mixed")*'Medal values'!$B$3/2</f>
        <v>0</v>
      </c>
      <c r="I14">
        <f>COUNTIFS('Official Medal Table'!$F:$F,'Each Gender Events'!$A14,'Official Medal Table'!$C:$C,'Each Gender Events'!I$1,'Official Medal Table'!$E:$E,'Each Gender Events'!I$2)*'Medal values'!$B$1
+ COUNTIFS('Official Medal Table'!$G:$G,'Each Gender Events'!$A14,'Official Medal Table'!$C:$C,'Each Gender Events'!I$1,'Official Medal Table'!$E:$E,'Each Gender Events'!I$2)*'Medal values'!$B$2
+ COUNTIFS('Official Medal Table'!$H:$H,'Each Gender Events'!$A14,'Official Medal Table'!$C:$C,'Each Gender Events'!I$1,'Official Medal Table'!$E:$E,'Each Gender Events'!I$2)*'Medal values'!$B$3
+ COUNTIFS('Official Medal Table'!$I:$I,'Each Gender Events'!$A14,'Official Medal Table'!$C:$C,'Each Gender Events'!I$1,'Official Medal Table'!$E:$E,'Each Gender Events'!I$2)*'Medal values'!$B$3
+ COUNTIFS('Official Medal Table'!$F:$F,'Each Gender Events'!$A14,'Official Medal Table'!$C:$C,'Each Gender Events'!I$1,'Official Medal Table'!$E:$E,"Mixed")*'Medal values'!$B$1/2
+ COUNTIFS('Official Medal Table'!$G:$G,'Each Gender Events'!$A14,'Official Medal Table'!$C:$C,'Each Gender Events'!I$1,'Official Medal Table'!$E:$E,"Mixed")*'Medal values'!$B$2/2
+ COUNTIFS('Official Medal Table'!$H:$H,'Each Gender Events'!$A14,'Official Medal Table'!$C:$C,'Each Gender Events'!I$1,'Official Medal Table'!$E:$E,"Mixed")*'Medal values'!$B$3/2
+ COUNTIFS('Official Medal Table'!$I:$I,'Each Gender Events'!$A14,'Official Medal Table'!$C:$C,'Each Gender Events'!I$1,'Official Medal Table'!$E:$E,"Mixed")*'Medal values'!$B$3/2</f>
        <v>2.0000010000000001</v>
      </c>
      <c r="J14">
        <f>COUNTIFS('Official Medal Table'!$F:$F,'Each Gender Events'!$A14,'Official Medal Table'!$C:$C,'Each Gender Events'!J$1,'Official Medal Table'!$E:$E,'Each Gender Events'!J$2)*'Medal values'!$B$1
+ COUNTIFS('Official Medal Table'!$G:$G,'Each Gender Events'!$A14,'Official Medal Table'!$C:$C,'Each Gender Events'!J$1,'Official Medal Table'!$E:$E,'Each Gender Events'!J$2)*'Medal values'!$B$2
+ COUNTIFS('Official Medal Table'!$H:$H,'Each Gender Events'!$A14,'Official Medal Table'!$C:$C,'Each Gender Events'!J$1,'Official Medal Table'!$E:$E,'Each Gender Events'!J$2)*'Medal values'!$B$3
+ COUNTIFS('Official Medal Table'!$I:$I,'Each Gender Events'!$A14,'Official Medal Table'!$C:$C,'Each Gender Events'!J$1,'Official Medal Table'!$E:$E,'Each Gender Events'!J$2)*'Medal values'!$B$3
+ COUNTIFS('Official Medal Table'!$F:$F,'Each Gender Events'!$A14,'Official Medal Table'!$C:$C,'Each Gender Events'!J$1,'Official Medal Table'!$E:$E,"Mixed")*'Medal values'!$B$1/2
+ COUNTIFS('Official Medal Table'!$G:$G,'Each Gender Events'!$A14,'Official Medal Table'!$C:$C,'Each Gender Events'!J$1,'Official Medal Table'!$E:$E,"Mixed")*'Medal values'!$B$2/2
+ COUNTIFS('Official Medal Table'!$H:$H,'Each Gender Events'!$A14,'Official Medal Table'!$C:$C,'Each Gender Events'!J$1,'Official Medal Table'!$E:$E,"Mixed")*'Medal values'!$B$3/2
+ COUNTIFS('Official Medal Table'!$I:$I,'Each Gender Events'!$A14,'Official Medal Table'!$C:$C,'Each Gender Events'!J$1,'Official Medal Table'!$E:$E,"Mixed")*'Medal values'!$B$3/2</f>
        <v>6.5000020000000003</v>
      </c>
      <c r="K14">
        <f>COUNTIFS('Official Medal Table'!$F:$F,'Each Gender Events'!$A14,'Official Medal Table'!$C:$C,'Each Gender Events'!K$1,'Official Medal Table'!$E:$E,'Each Gender Events'!K$2)*'Medal values'!$B$1
+ COUNTIFS('Official Medal Table'!$G:$G,'Each Gender Events'!$A14,'Official Medal Table'!$C:$C,'Each Gender Events'!K$1,'Official Medal Table'!$E:$E,'Each Gender Events'!K$2)*'Medal values'!$B$2
+ COUNTIFS('Official Medal Table'!$H:$H,'Each Gender Events'!$A14,'Official Medal Table'!$C:$C,'Each Gender Events'!K$1,'Official Medal Table'!$E:$E,'Each Gender Events'!K$2)*'Medal values'!$B$3
+ COUNTIFS('Official Medal Table'!$I:$I,'Each Gender Events'!$A14,'Official Medal Table'!$C:$C,'Each Gender Events'!K$1,'Official Medal Table'!$E:$E,'Each Gender Events'!K$2)*'Medal values'!$B$3
+ COUNTIFS('Official Medal Table'!$F:$F,'Each Gender Events'!$A14,'Official Medal Table'!$C:$C,'Each Gender Events'!K$1,'Official Medal Table'!$E:$E,"Mixed")*'Medal values'!$B$1/2
+ COUNTIFS('Official Medal Table'!$G:$G,'Each Gender Events'!$A14,'Official Medal Table'!$C:$C,'Each Gender Events'!K$1,'Official Medal Table'!$E:$E,"Mixed")*'Medal values'!$B$2/2
+ COUNTIFS('Official Medal Table'!$H:$H,'Each Gender Events'!$A14,'Official Medal Table'!$C:$C,'Each Gender Events'!K$1,'Official Medal Table'!$E:$E,"Mixed")*'Medal values'!$B$3/2
+ COUNTIFS('Official Medal Table'!$I:$I,'Each Gender Events'!$A14,'Official Medal Table'!$C:$C,'Each Gender Events'!K$1,'Official Medal Table'!$E:$E,"Mixed")*'Medal values'!$B$3/2</f>
        <v>9.5010019999999997</v>
      </c>
      <c r="L14">
        <f>COUNTIFS('Official Medal Table'!$F:$F,'Each Gender Events'!$A14,'Official Medal Table'!$C:$C,'Each Gender Events'!L$1,'Official Medal Table'!$E:$E,'Each Gender Events'!L$2)*'Medal values'!$B$1
+ COUNTIFS('Official Medal Table'!$G:$G,'Each Gender Events'!$A14,'Official Medal Table'!$C:$C,'Each Gender Events'!L$1,'Official Medal Table'!$E:$E,'Each Gender Events'!L$2)*'Medal values'!$B$2
+ COUNTIFS('Official Medal Table'!$H:$H,'Each Gender Events'!$A14,'Official Medal Table'!$C:$C,'Each Gender Events'!L$1,'Official Medal Table'!$E:$E,'Each Gender Events'!L$2)*'Medal values'!$B$3
+ COUNTIFS('Official Medal Table'!$I:$I,'Each Gender Events'!$A14,'Official Medal Table'!$C:$C,'Each Gender Events'!L$1,'Official Medal Table'!$E:$E,'Each Gender Events'!L$2)*'Medal values'!$B$3
+ COUNTIFS('Official Medal Table'!$F:$F,'Each Gender Events'!$A14,'Official Medal Table'!$C:$C,'Each Gender Events'!L$1,'Official Medal Table'!$E:$E,"Mixed")*'Medal values'!$B$1/2
+ COUNTIFS('Official Medal Table'!$G:$G,'Each Gender Events'!$A14,'Official Medal Table'!$C:$C,'Each Gender Events'!L$1,'Official Medal Table'!$E:$E,"Mixed")*'Medal values'!$B$2/2
+ COUNTIFS('Official Medal Table'!$H:$H,'Each Gender Events'!$A14,'Official Medal Table'!$C:$C,'Each Gender Events'!L$1,'Official Medal Table'!$E:$E,"Mixed")*'Medal values'!$B$3/2
+ COUNTIFS('Official Medal Table'!$I:$I,'Each Gender Events'!$A14,'Official Medal Table'!$C:$C,'Each Gender Events'!L$1,'Official Medal Table'!$E:$E,"Mixed")*'Medal values'!$B$3/2</f>
        <v>1.5</v>
      </c>
      <c r="M14">
        <f>COUNTIFS('Official Medal Table'!$F:$F,'Each Gender Events'!$A14,'Official Medal Table'!$C:$C,'Each Gender Events'!M$1,'Official Medal Table'!$E:$E,'Each Gender Events'!M$2)*'Medal values'!$B$1
+ COUNTIFS('Official Medal Table'!$G:$G,'Each Gender Events'!$A14,'Official Medal Table'!$C:$C,'Each Gender Events'!M$1,'Official Medal Table'!$E:$E,'Each Gender Events'!M$2)*'Medal values'!$B$2
+ COUNTIFS('Official Medal Table'!$H:$H,'Each Gender Events'!$A14,'Official Medal Table'!$C:$C,'Each Gender Events'!M$1,'Official Medal Table'!$E:$E,'Each Gender Events'!M$2)*'Medal values'!$B$3
+ COUNTIFS('Official Medal Table'!$I:$I,'Each Gender Events'!$A14,'Official Medal Table'!$C:$C,'Each Gender Events'!M$1,'Official Medal Table'!$E:$E,'Each Gender Events'!M$2)*'Medal values'!$B$3
+ COUNTIFS('Official Medal Table'!$F:$F,'Each Gender Events'!$A14,'Official Medal Table'!$C:$C,'Each Gender Events'!M$1,'Official Medal Table'!$E:$E,"Mixed")*'Medal values'!$B$1/2
+ COUNTIFS('Official Medal Table'!$G:$G,'Each Gender Events'!$A14,'Official Medal Table'!$C:$C,'Each Gender Events'!M$1,'Official Medal Table'!$E:$E,"Mixed")*'Medal values'!$B$2/2
+ COUNTIFS('Official Medal Table'!$H:$H,'Each Gender Events'!$A14,'Official Medal Table'!$C:$C,'Each Gender Events'!M$1,'Official Medal Table'!$E:$E,"Mixed")*'Medal values'!$B$3/2
+ COUNTIFS('Official Medal Table'!$I:$I,'Each Gender Events'!$A14,'Official Medal Table'!$C:$C,'Each Gender Events'!M$1,'Official Medal Table'!$E:$E,"Mixed")*'Medal values'!$B$3/2</f>
        <v>0</v>
      </c>
      <c r="N14">
        <f>COUNTIFS('Official Medal Table'!$F:$F,'Each Gender Events'!$A14,'Official Medal Table'!$C:$C,'Each Gender Events'!N$1,'Official Medal Table'!$E:$E,'Each Gender Events'!N$2)*'Medal values'!$B$1
+ COUNTIFS('Official Medal Table'!$G:$G,'Each Gender Events'!$A14,'Official Medal Table'!$C:$C,'Each Gender Events'!N$1,'Official Medal Table'!$E:$E,'Each Gender Events'!N$2)*'Medal values'!$B$2
+ COUNTIFS('Official Medal Table'!$H:$H,'Each Gender Events'!$A14,'Official Medal Table'!$C:$C,'Each Gender Events'!N$1,'Official Medal Table'!$E:$E,'Each Gender Events'!N$2)*'Medal values'!$B$3
+ COUNTIFS('Official Medal Table'!$I:$I,'Each Gender Events'!$A14,'Official Medal Table'!$C:$C,'Each Gender Events'!N$1,'Official Medal Table'!$E:$E,'Each Gender Events'!N$2)*'Medal values'!$B$3
+ COUNTIFS('Official Medal Table'!$F:$F,'Each Gender Events'!$A14,'Official Medal Table'!$C:$C,'Each Gender Events'!N$1,'Official Medal Table'!$E:$E,"Mixed")*'Medal values'!$B$1/2
+ COUNTIFS('Official Medal Table'!$G:$G,'Each Gender Events'!$A14,'Official Medal Table'!$C:$C,'Each Gender Events'!N$1,'Official Medal Table'!$E:$E,"Mixed")*'Medal values'!$B$2/2
+ COUNTIFS('Official Medal Table'!$H:$H,'Each Gender Events'!$A14,'Official Medal Table'!$C:$C,'Each Gender Events'!N$1,'Official Medal Table'!$E:$E,"Mixed")*'Medal values'!$B$3/2
+ COUNTIFS('Official Medal Table'!$I:$I,'Each Gender Events'!$A14,'Official Medal Table'!$C:$C,'Each Gender Events'!N$1,'Official Medal Table'!$E:$E,"Mixed")*'Medal values'!$B$3/2</f>
        <v>0</v>
      </c>
      <c r="O14">
        <f>COUNTIFS('Official Medal Table'!$F:$F,'Each Gender Events'!$A14,'Official Medal Table'!$C:$C,'Each Gender Events'!O$1,'Official Medal Table'!$E:$E,'Each Gender Events'!O$2)*'Medal values'!$B$1
+ COUNTIFS('Official Medal Table'!$G:$G,'Each Gender Events'!$A14,'Official Medal Table'!$C:$C,'Each Gender Events'!O$1,'Official Medal Table'!$E:$E,'Each Gender Events'!O$2)*'Medal values'!$B$2
+ COUNTIFS('Official Medal Table'!$H:$H,'Each Gender Events'!$A14,'Official Medal Table'!$C:$C,'Each Gender Events'!O$1,'Official Medal Table'!$E:$E,'Each Gender Events'!O$2)*'Medal values'!$B$3
+ COUNTIFS('Official Medal Table'!$I:$I,'Each Gender Events'!$A14,'Official Medal Table'!$C:$C,'Each Gender Events'!O$1,'Official Medal Table'!$E:$E,'Each Gender Events'!O$2)*'Medal values'!$B$3
+ COUNTIFS('Official Medal Table'!$F:$F,'Each Gender Events'!$A14,'Official Medal Table'!$C:$C,'Each Gender Events'!O$1,'Official Medal Table'!$E:$E,"Mixed")*'Medal values'!$B$1/2
+ COUNTIFS('Official Medal Table'!$G:$G,'Each Gender Events'!$A14,'Official Medal Table'!$C:$C,'Each Gender Events'!O$1,'Official Medal Table'!$E:$E,"Mixed")*'Medal values'!$B$2/2
+ COUNTIFS('Official Medal Table'!$H:$H,'Each Gender Events'!$A14,'Official Medal Table'!$C:$C,'Each Gender Events'!O$1,'Official Medal Table'!$E:$E,"Mixed")*'Medal values'!$B$3/2
+ COUNTIFS('Official Medal Table'!$I:$I,'Each Gender Events'!$A14,'Official Medal Table'!$C:$C,'Each Gender Events'!O$1,'Official Medal Table'!$E:$E,"Mixed")*'Medal values'!$B$3/2</f>
        <v>0</v>
      </c>
      <c r="P14">
        <f>COUNTIFS('Official Medal Table'!$F:$F,'Each Gender Events'!$A14,'Official Medal Table'!$C:$C,'Each Gender Events'!P$1,'Official Medal Table'!$E:$E,'Each Gender Events'!P$2)*'Medal values'!$B$1
+ COUNTIFS('Official Medal Table'!$G:$G,'Each Gender Events'!$A14,'Official Medal Table'!$C:$C,'Each Gender Events'!P$1,'Official Medal Table'!$E:$E,'Each Gender Events'!P$2)*'Medal values'!$B$2
+ COUNTIFS('Official Medal Table'!$H:$H,'Each Gender Events'!$A14,'Official Medal Table'!$C:$C,'Each Gender Events'!P$1,'Official Medal Table'!$E:$E,'Each Gender Events'!P$2)*'Medal values'!$B$3
+ COUNTIFS('Official Medal Table'!$I:$I,'Each Gender Events'!$A14,'Official Medal Table'!$C:$C,'Each Gender Events'!P$1,'Official Medal Table'!$E:$E,'Each Gender Events'!P$2)*'Medal values'!$B$3
+ COUNTIFS('Official Medal Table'!$F:$F,'Each Gender Events'!$A14,'Official Medal Table'!$C:$C,'Each Gender Events'!P$1,'Official Medal Table'!$E:$E,"Mixed")*'Medal values'!$B$1/2
+ COUNTIFS('Official Medal Table'!$G:$G,'Each Gender Events'!$A14,'Official Medal Table'!$C:$C,'Each Gender Events'!P$1,'Official Medal Table'!$E:$E,"Mixed")*'Medal values'!$B$2/2
+ COUNTIFS('Official Medal Table'!$H:$H,'Each Gender Events'!$A14,'Official Medal Table'!$C:$C,'Each Gender Events'!P$1,'Official Medal Table'!$E:$E,"Mixed")*'Medal values'!$B$3/2
+ COUNTIFS('Official Medal Table'!$I:$I,'Each Gender Events'!$A14,'Official Medal Table'!$C:$C,'Each Gender Events'!P$1,'Official Medal Table'!$E:$E,"Mixed")*'Medal values'!$B$3/2</f>
        <v>0</v>
      </c>
      <c r="Q14">
        <f>COUNTIFS('Official Medal Table'!$F:$F,'Each Gender Events'!$A14,'Official Medal Table'!$C:$C,'Each Gender Events'!Q$1,'Official Medal Table'!$E:$E,'Each Gender Events'!Q$2)*'Medal values'!$B$1
+ COUNTIFS('Official Medal Table'!$G:$G,'Each Gender Events'!$A14,'Official Medal Table'!$C:$C,'Each Gender Events'!Q$1,'Official Medal Table'!$E:$E,'Each Gender Events'!Q$2)*'Medal values'!$B$2
+ COUNTIFS('Official Medal Table'!$H:$H,'Each Gender Events'!$A14,'Official Medal Table'!$C:$C,'Each Gender Events'!Q$1,'Official Medal Table'!$E:$E,'Each Gender Events'!Q$2)*'Medal values'!$B$3
+ COUNTIFS('Official Medal Table'!$I:$I,'Each Gender Events'!$A14,'Official Medal Table'!$C:$C,'Each Gender Events'!Q$1,'Official Medal Table'!$E:$E,'Each Gender Events'!Q$2)*'Medal values'!$B$3
+ COUNTIFS('Official Medal Table'!$F:$F,'Each Gender Events'!$A14,'Official Medal Table'!$C:$C,'Each Gender Events'!Q$1,'Official Medal Table'!$E:$E,"Mixed")*'Medal values'!$B$1/2
+ COUNTIFS('Official Medal Table'!$G:$G,'Each Gender Events'!$A14,'Official Medal Table'!$C:$C,'Each Gender Events'!Q$1,'Official Medal Table'!$E:$E,"Mixed")*'Medal values'!$B$2/2
+ COUNTIFS('Official Medal Table'!$H:$H,'Each Gender Events'!$A14,'Official Medal Table'!$C:$C,'Each Gender Events'!Q$1,'Official Medal Table'!$E:$E,"Mixed")*'Medal values'!$B$3/2
+ COUNTIFS('Official Medal Table'!$I:$I,'Each Gender Events'!$A14,'Official Medal Table'!$C:$C,'Each Gender Events'!Q$1,'Official Medal Table'!$E:$E,"Mixed")*'Medal values'!$B$3/2</f>
        <v>0</v>
      </c>
      <c r="R14">
        <f>COUNTIFS('Official Medal Table'!$F:$F,'Each Gender Events'!$A14,'Official Medal Table'!$C:$C,'Each Gender Events'!R$1,'Official Medal Table'!$E:$E,'Each Gender Events'!R$2)*'Medal values'!$B$1
+ COUNTIFS('Official Medal Table'!$G:$G,'Each Gender Events'!$A14,'Official Medal Table'!$C:$C,'Each Gender Events'!R$1,'Official Medal Table'!$E:$E,'Each Gender Events'!R$2)*'Medal values'!$B$2
+ COUNTIFS('Official Medal Table'!$H:$H,'Each Gender Events'!$A14,'Official Medal Table'!$C:$C,'Each Gender Events'!R$1,'Official Medal Table'!$E:$E,'Each Gender Events'!R$2)*'Medal values'!$B$3
+ COUNTIFS('Official Medal Table'!$I:$I,'Each Gender Events'!$A14,'Official Medal Table'!$C:$C,'Each Gender Events'!R$1,'Official Medal Table'!$E:$E,'Each Gender Events'!R$2)*'Medal values'!$B$3
+ COUNTIFS('Official Medal Table'!$F:$F,'Each Gender Events'!$A14,'Official Medal Table'!$C:$C,'Each Gender Events'!R$1,'Official Medal Table'!$E:$E,"Mixed")*'Medal values'!$B$1/2
+ COUNTIFS('Official Medal Table'!$G:$G,'Each Gender Events'!$A14,'Official Medal Table'!$C:$C,'Each Gender Events'!R$1,'Official Medal Table'!$E:$E,"Mixed")*'Medal values'!$B$2/2
+ COUNTIFS('Official Medal Table'!$H:$H,'Each Gender Events'!$A14,'Official Medal Table'!$C:$C,'Each Gender Events'!R$1,'Official Medal Table'!$E:$E,"Mixed")*'Medal values'!$B$3/2
+ COUNTIFS('Official Medal Table'!$I:$I,'Each Gender Events'!$A14,'Official Medal Table'!$C:$C,'Each Gender Events'!R$1,'Official Medal Table'!$E:$E,"Mixed")*'Medal values'!$B$3/2</f>
        <v>0</v>
      </c>
      <c r="S14">
        <f>COUNTIFS('Official Medal Table'!$F:$F,'Each Gender Events'!$A14,'Official Medal Table'!$C:$C,'Each Gender Events'!S$1,'Official Medal Table'!$E:$E,'Each Gender Events'!S$2)*'Medal values'!$B$1
+ COUNTIFS('Official Medal Table'!$G:$G,'Each Gender Events'!$A14,'Official Medal Table'!$C:$C,'Each Gender Events'!S$1,'Official Medal Table'!$E:$E,'Each Gender Events'!S$2)*'Medal values'!$B$2
+ COUNTIFS('Official Medal Table'!$H:$H,'Each Gender Events'!$A14,'Official Medal Table'!$C:$C,'Each Gender Events'!S$1,'Official Medal Table'!$E:$E,'Each Gender Events'!S$2)*'Medal values'!$B$3
+ COUNTIFS('Official Medal Table'!$I:$I,'Each Gender Events'!$A14,'Official Medal Table'!$C:$C,'Each Gender Events'!S$1,'Official Medal Table'!$E:$E,'Each Gender Events'!S$2)*'Medal values'!$B$3
+ COUNTIFS('Official Medal Table'!$F:$F,'Each Gender Events'!$A14,'Official Medal Table'!$C:$C,'Each Gender Events'!S$1,'Official Medal Table'!$E:$E,"Mixed")*'Medal values'!$B$1/2
+ COUNTIFS('Official Medal Table'!$G:$G,'Each Gender Events'!$A14,'Official Medal Table'!$C:$C,'Each Gender Events'!S$1,'Official Medal Table'!$E:$E,"Mixed")*'Medal values'!$B$2/2
+ COUNTIFS('Official Medal Table'!$H:$H,'Each Gender Events'!$A14,'Official Medal Table'!$C:$C,'Each Gender Events'!S$1,'Official Medal Table'!$E:$E,"Mixed")*'Medal values'!$B$3/2
+ COUNTIFS('Official Medal Table'!$I:$I,'Each Gender Events'!$A14,'Official Medal Table'!$C:$C,'Each Gender Events'!S$1,'Official Medal Table'!$E:$E,"Mixed")*'Medal values'!$B$3/2</f>
        <v>0</v>
      </c>
      <c r="T14">
        <f>COUNTIFS('Official Medal Table'!$F:$F,'Each Gender Events'!$A14,'Official Medal Table'!$C:$C,'Each Gender Events'!T$1,'Official Medal Table'!$E:$E,'Each Gender Events'!T$2)*'Medal values'!$B$1
+ COUNTIFS('Official Medal Table'!$G:$G,'Each Gender Events'!$A14,'Official Medal Table'!$C:$C,'Each Gender Events'!T$1,'Official Medal Table'!$E:$E,'Each Gender Events'!T$2)*'Medal values'!$B$2
+ COUNTIFS('Official Medal Table'!$H:$H,'Each Gender Events'!$A14,'Official Medal Table'!$C:$C,'Each Gender Events'!T$1,'Official Medal Table'!$E:$E,'Each Gender Events'!T$2)*'Medal values'!$B$3
+ COUNTIFS('Official Medal Table'!$I:$I,'Each Gender Events'!$A14,'Official Medal Table'!$C:$C,'Each Gender Events'!T$1,'Official Medal Table'!$E:$E,'Each Gender Events'!T$2)*'Medal values'!$B$3
+ COUNTIFS('Official Medal Table'!$F:$F,'Each Gender Events'!$A14,'Official Medal Table'!$C:$C,'Each Gender Events'!T$1,'Official Medal Table'!$E:$E,"Mixed")*'Medal values'!$B$1/2
+ COUNTIFS('Official Medal Table'!$G:$G,'Each Gender Events'!$A14,'Official Medal Table'!$C:$C,'Each Gender Events'!T$1,'Official Medal Table'!$E:$E,"Mixed")*'Medal values'!$B$2/2
+ COUNTIFS('Official Medal Table'!$H:$H,'Each Gender Events'!$A14,'Official Medal Table'!$C:$C,'Each Gender Events'!T$1,'Official Medal Table'!$E:$E,"Mixed")*'Medal values'!$B$3/2
+ COUNTIFS('Official Medal Table'!$I:$I,'Each Gender Events'!$A14,'Official Medal Table'!$C:$C,'Each Gender Events'!T$1,'Official Medal Table'!$E:$E,"Mixed")*'Medal values'!$B$3/2</f>
        <v>0</v>
      </c>
      <c r="U14">
        <f>COUNTIFS('Official Medal Table'!$F:$F,'Each Gender Events'!$A14,'Official Medal Table'!$C:$C,'Each Gender Events'!U$1,'Official Medal Table'!$E:$E,'Each Gender Events'!U$2)*'Medal values'!$B$1
+ COUNTIFS('Official Medal Table'!$G:$G,'Each Gender Events'!$A14,'Official Medal Table'!$C:$C,'Each Gender Events'!U$1,'Official Medal Table'!$E:$E,'Each Gender Events'!U$2)*'Medal values'!$B$2
+ COUNTIFS('Official Medal Table'!$H:$H,'Each Gender Events'!$A14,'Official Medal Table'!$C:$C,'Each Gender Events'!U$1,'Official Medal Table'!$E:$E,'Each Gender Events'!U$2)*'Medal values'!$B$3
+ COUNTIFS('Official Medal Table'!$I:$I,'Each Gender Events'!$A14,'Official Medal Table'!$C:$C,'Each Gender Events'!U$1,'Official Medal Table'!$E:$E,'Each Gender Events'!U$2)*'Medal values'!$B$3
+ COUNTIFS('Official Medal Table'!$F:$F,'Each Gender Events'!$A14,'Official Medal Table'!$C:$C,'Each Gender Events'!U$1,'Official Medal Table'!$E:$E,"Mixed")*'Medal values'!$B$1/2
+ COUNTIFS('Official Medal Table'!$G:$G,'Each Gender Events'!$A14,'Official Medal Table'!$C:$C,'Each Gender Events'!U$1,'Official Medal Table'!$E:$E,"Mixed")*'Medal values'!$B$2/2
+ COUNTIFS('Official Medal Table'!$H:$H,'Each Gender Events'!$A14,'Official Medal Table'!$C:$C,'Each Gender Events'!U$1,'Official Medal Table'!$E:$E,"Mixed")*'Medal values'!$B$3/2
+ COUNTIFS('Official Medal Table'!$I:$I,'Each Gender Events'!$A14,'Official Medal Table'!$C:$C,'Each Gender Events'!U$1,'Official Medal Table'!$E:$E,"Mixed")*'Medal values'!$B$3/2</f>
        <v>1</v>
      </c>
      <c r="V14">
        <f>COUNTIFS('Official Medal Table'!$F:$F,'Each Gender Events'!$A14,'Official Medal Table'!$C:$C,'Each Gender Events'!V$1,'Official Medal Table'!$E:$E,'Each Gender Events'!V$2)*'Medal values'!$B$1
+ COUNTIFS('Official Medal Table'!$G:$G,'Each Gender Events'!$A14,'Official Medal Table'!$C:$C,'Each Gender Events'!V$1,'Official Medal Table'!$E:$E,'Each Gender Events'!V$2)*'Medal values'!$B$2
+ COUNTIFS('Official Medal Table'!$H:$H,'Each Gender Events'!$A14,'Official Medal Table'!$C:$C,'Each Gender Events'!V$1,'Official Medal Table'!$E:$E,'Each Gender Events'!V$2)*'Medal values'!$B$3
+ COUNTIFS('Official Medal Table'!$I:$I,'Each Gender Events'!$A14,'Official Medal Table'!$C:$C,'Each Gender Events'!V$1,'Official Medal Table'!$E:$E,'Each Gender Events'!V$2)*'Medal values'!$B$3
+ COUNTIFS('Official Medal Table'!$F:$F,'Each Gender Events'!$A14,'Official Medal Table'!$C:$C,'Each Gender Events'!V$1,'Official Medal Table'!$E:$E,"Mixed")*'Medal values'!$B$1/2
+ COUNTIFS('Official Medal Table'!$G:$G,'Each Gender Events'!$A14,'Official Medal Table'!$C:$C,'Each Gender Events'!V$1,'Official Medal Table'!$E:$E,"Mixed")*'Medal values'!$B$2/2
+ COUNTIFS('Official Medal Table'!$H:$H,'Each Gender Events'!$A14,'Official Medal Table'!$C:$C,'Each Gender Events'!V$1,'Official Medal Table'!$E:$E,"Mixed")*'Medal values'!$B$3/2
+ COUNTIFS('Official Medal Table'!$I:$I,'Each Gender Events'!$A14,'Official Medal Table'!$C:$C,'Each Gender Events'!V$1,'Official Medal Table'!$E:$E,"Mixed")*'Medal values'!$B$3/2</f>
        <v>0</v>
      </c>
      <c r="W14">
        <f>COUNTIFS('Official Medal Table'!$F:$F,'Each Gender Events'!$A14,'Official Medal Table'!$C:$C,'Each Gender Events'!W$1,'Official Medal Table'!$E:$E,'Each Gender Events'!W$2)*'Medal values'!$B$1
+ COUNTIFS('Official Medal Table'!$G:$G,'Each Gender Events'!$A14,'Official Medal Table'!$C:$C,'Each Gender Events'!W$1,'Official Medal Table'!$E:$E,'Each Gender Events'!W$2)*'Medal values'!$B$2
+ COUNTIFS('Official Medal Table'!$H:$H,'Each Gender Events'!$A14,'Official Medal Table'!$C:$C,'Each Gender Events'!W$1,'Official Medal Table'!$E:$E,'Each Gender Events'!W$2)*'Medal values'!$B$3
+ COUNTIFS('Official Medal Table'!$I:$I,'Each Gender Events'!$A14,'Official Medal Table'!$C:$C,'Each Gender Events'!W$1,'Official Medal Table'!$E:$E,'Each Gender Events'!W$2)*'Medal values'!$B$3
+ COUNTIFS('Official Medal Table'!$F:$F,'Each Gender Events'!$A14,'Official Medal Table'!$C:$C,'Each Gender Events'!W$1,'Official Medal Table'!$E:$E,"Mixed")*'Medal values'!$B$1/2
+ COUNTIFS('Official Medal Table'!$G:$G,'Each Gender Events'!$A14,'Official Medal Table'!$C:$C,'Each Gender Events'!W$1,'Official Medal Table'!$E:$E,"Mixed")*'Medal values'!$B$2/2
+ COUNTIFS('Official Medal Table'!$H:$H,'Each Gender Events'!$A14,'Official Medal Table'!$C:$C,'Each Gender Events'!W$1,'Official Medal Table'!$E:$E,"Mixed")*'Medal values'!$B$3/2
+ COUNTIFS('Official Medal Table'!$I:$I,'Each Gender Events'!$A14,'Official Medal Table'!$C:$C,'Each Gender Events'!W$1,'Official Medal Table'!$E:$E,"Mixed")*'Medal values'!$B$3/2</f>
        <v>0</v>
      </c>
      <c r="X14">
        <f>COUNTIFS('Official Medal Table'!$F:$F,'Each Gender Events'!$A14,'Official Medal Table'!$C:$C,'Each Gender Events'!X$1,'Official Medal Table'!$E:$E,'Each Gender Events'!X$2)*'Medal values'!$B$1
+ COUNTIFS('Official Medal Table'!$G:$G,'Each Gender Events'!$A14,'Official Medal Table'!$C:$C,'Each Gender Events'!X$1,'Official Medal Table'!$E:$E,'Each Gender Events'!X$2)*'Medal values'!$B$2
+ COUNTIFS('Official Medal Table'!$H:$H,'Each Gender Events'!$A14,'Official Medal Table'!$C:$C,'Each Gender Events'!X$1,'Official Medal Table'!$E:$E,'Each Gender Events'!X$2)*'Medal values'!$B$3
+ COUNTIFS('Official Medal Table'!$I:$I,'Each Gender Events'!$A14,'Official Medal Table'!$C:$C,'Each Gender Events'!X$1,'Official Medal Table'!$E:$E,'Each Gender Events'!X$2)*'Medal values'!$B$3
+ COUNTIFS('Official Medal Table'!$F:$F,'Each Gender Events'!$A14,'Official Medal Table'!$C:$C,'Each Gender Events'!X$1,'Official Medal Table'!$E:$E,"Mixed")*'Medal values'!$B$1/2
+ COUNTIFS('Official Medal Table'!$G:$G,'Each Gender Events'!$A14,'Official Medal Table'!$C:$C,'Each Gender Events'!X$1,'Official Medal Table'!$E:$E,"Mixed")*'Medal values'!$B$2/2
+ COUNTIFS('Official Medal Table'!$H:$H,'Each Gender Events'!$A14,'Official Medal Table'!$C:$C,'Each Gender Events'!X$1,'Official Medal Table'!$E:$E,"Mixed")*'Medal values'!$B$3/2
+ COUNTIFS('Official Medal Table'!$I:$I,'Each Gender Events'!$A14,'Official Medal Table'!$C:$C,'Each Gender Events'!X$1,'Official Medal Table'!$E:$E,"Mixed")*'Medal values'!$B$3/2</f>
        <v>2</v>
      </c>
      <c r="Y14">
        <f>COUNTIFS('Official Medal Table'!$F:$F,'Each Gender Events'!$A14,'Official Medal Table'!$C:$C,'Each Gender Events'!Y$1,'Official Medal Table'!$E:$E,'Each Gender Events'!Y$2)*'Medal values'!$B$1
+ COUNTIFS('Official Medal Table'!$G:$G,'Each Gender Events'!$A14,'Official Medal Table'!$C:$C,'Each Gender Events'!Y$1,'Official Medal Table'!$E:$E,'Each Gender Events'!Y$2)*'Medal values'!$B$2
+ COUNTIFS('Official Medal Table'!$H:$H,'Each Gender Events'!$A14,'Official Medal Table'!$C:$C,'Each Gender Events'!Y$1,'Official Medal Table'!$E:$E,'Each Gender Events'!Y$2)*'Medal values'!$B$3
+ COUNTIFS('Official Medal Table'!$I:$I,'Each Gender Events'!$A14,'Official Medal Table'!$C:$C,'Each Gender Events'!Y$1,'Official Medal Table'!$E:$E,'Each Gender Events'!Y$2)*'Medal values'!$B$3
+ COUNTIFS('Official Medal Table'!$F:$F,'Each Gender Events'!$A14,'Official Medal Table'!$C:$C,'Each Gender Events'!Y$1,'Official Medal Table'!$E:$E,"Mixed")*'Medal values'!$B$1/2
+ COUNTIFS('Official Medal Table'!$G:$G,'Each Gender Events'!$A14,'Official Medal Table'!$C:$C,'Each Gender Events'!Y$1,'Official Medal Table'!$E:$E,"Mixed")*'Medal values'!$B$2/2
+ COUNTIFS('Official Medal Table'!$H:$H,'Each Gender Events'!$A14,'Official Medal Table'!$C:$C,'Each Gender Events'!Y$1,'Official Medal Table'!$E:$E,"Mixed")*'Medal values'!$B$3/2
+ COUNTIFS('Official Medal Table'!$I:$I,'Each Gender Events'!$A14,'Official Medal Table'!$C:$C,'Each Gender Events'!Y$1,'Official Medal Table'!$E:$E,"Mixed")*'Medal values'!$B$3/2</f>
        <v>4.0000020000000003</v>
      </c>
      <c r="Z14">
        <f>COUNTIFS('Official Medal Table'!$F:$F,'Each Gender Events'!$A14,'Official Medal Table'!$C:$C,'Each Gender Events'!Z$1,'Official Medal Table'!$E:$E,'Each Gender Events'!Z$2)*'Medal values'!$B$1
+ COUNTIFS('Official Medal Table'!$G:$G,'Each Gender Events'!$A14,'Official Medal Table'!$C:$C,'Each Gender Events'!Z$1,'Official Medal Table'!$E:$E,'Each Gender Events'!Z$2)*'Medal values'!$B$2
+ COUNTIFS('Official Medal Table'!$H:$H,'Each Gender Events'!$A14,'Official Medal Table'!$C:$C,'Each Gender Events'!Z$1,'Official Medal Table'!$E:$E,'Each Gender Events'!Z$2)*'Medal values'!$B$3
+ COUNTIFS('Official Medal Table'!$I:$I,'Each Gender Events'!$A14,'Official Medal Table'!$C:$C,'Each Gender Events'!Z$1,'Official Medal Table'!$E:$E,'Each Gender Events'!Z$2)*'Medal values'!$B$3
+ COUNTIFS('Official Medal Table'!$F:$F,'Each Gender Events'!$A14,'Official Medal Table'!$C:$C,'Each Gender Events'!Z$1,'Official Medal Table'!$E:$E,"Mixed")*'Medal values'!$B$1/2
+ COUNTIFS('Official Medal Table'!$G:$G,'Each Gender Events'!$A14,'Official Medal Table'!$C:$C,'Each Gender Events'!Z$1,'Official Medal Table'!$E:$E,"Mixed")*'Medal values'!$B$2/2
+ COUNTIFS('Official Medal Table'!$H:$H,'Each Gender Events'!$A14,'Official Medal Table'!$C:$C,'Each Gender Events'!Z$1,'Official Medal Table'!$E:$E,"Mixed")*'Medal values'!$B$3/2
+ COUNTIFS('Official Medal Table'!$I:$I,'Each Gender Events'!$A14,'Official Medal Table'!$C:$C,'Each Gender Events'!Z$1,'Official Medal Table'!$E:$E,"Mixed")*'Medal values'!$B$3/2</f>
        <v>0</v>
      </c>
      <c r="AA14">
        <f>COUNTIFS('Official Medal Table'!$F:$F,'Each Gender Events'!$A14,'Official Medal Table'!$C:$C,'Each Gender Events'!AA$1,'Official Medal Table'!$E:$E,'Each Gender Events'!AA$2)*'Medal values'!$B$1
+ COUNTIFS('Official Medal Table'!$G:$G,'Each Gender Events'!$A14,'Official Medal Table'!$C:$C,'Each Gender Events'!AA$1,'Official Medal Table'!$E:$E,'Each Gender Events'!AA$2)*'Medal values'!$B$2
+ COUNTIFS('Official Medal Table'!$H:$H,'Each Gender Events'!$A14,'Official Medal Table'!$C:$C,'Each Gender Events'!AA$1,'Official Medal Table'!$E:$E,'Each Gender Events'!AA$2)*'Medal values'!$B$3
+ COUNTIFS('Official Medal Table'!$I:$I,'Each Gender Events'!$A14,'Official Medal Table'!$C:$C,'Each Gender Events'!AA$1,'Official Medal Table'!$E:$E,'Each Gender Events'!AA$2)*'Medal values'!$B$3
+ COUNTIFS('Official Medal Table'!$F:$F,'Each Gender Events'!$A14,'Official Medal Table'!$C:$C,'Each Gender Events'!AA$1,'Official Medal Table'!$E:$E,"Mixed")*'Medal values'!$B$1/2
+ COUNTIFS('Official Medal Table'!$G:$G,'Each Gender Events'!$A14,'Official Medal Table'!$C:$C,'Each Gender Events'!AA$1,'Official Medal Table'!$E:$E,"Mixed")*'Medal values'!$B$2/2
+ COUNTIFS('Official Medal Table'!$H:$H,'Each Gender Events'!$A14,'Official Medal Table'!$C:$C,'Each Gender Events'!AA$1,'Official Medal Table'!$E:$E,"Mixed")*'Medal values'!$B$3/2
+ COUNTIFS('Official Medal Table'!$I:$I,'Each Gender Events'!$A14,'Official Medal Table'!$C:$C,'Each Gender Events'!AA$1,'Official Medal Table'!$E:$E,"Mixed")*'Medal values'!$B$3/2</f>
        <v>0</v>
      </c>
      <c r="AB14">
        <f>COUNTIFS('Official Medal Table'!$F:$F,'Each Gender Events'!$A14,'Official Medal Table'!$C:$C,'Each Gender Events'!AB$1,'Official Medal Table'!$E:$E,'Each Gender Events'!AB$2)*'Medal values'!$B$1
+ COUNTIFS('Official Medal Table'!$G:$G,'Each Gender Events'!$A14,'Official Medal Table'!$C:$C,'Each Gender Events'!AB$1,'Official Medal Table'!$E:$E,'Each Gender Events'!AB$2)*'Medal values'!$B$2
+ COUNTIFS('Official Medal Table'!$H:$H,'Each Gender Events'!$A14,'Official Medal Table'!$C:$C,'Each Gender Events'!AB$1,'Official Medal Table'!$E:$E,'Each Gender Events'!AB$2)*'Medal values'!$B$3
+ COUNTIFS('Official Medal Table'!$I:$I,'Each Gender Events'!$A14,'Official Medal Table'!$C:$C,'Each Gender Events'!AB$1,'Official Medal Table'!$E:$E,'Each Gender Events'!AB$2)*'Medal values'!$B$3
+ COUNTIFS('Official Medal Table'!$F:$F,'Each Gender Events'!$A14,'Official Medal Table'!$C:$C,'Each Gender Events'!AB$1,'Official Medal Table'!$E:$E,"Mixed")*'Medal values'!$B$1/2
+ COUNTIFS('Official Medal Table'!$G:$G,'Each Gender Events'!$A14,'Official Medal Table'!$C:$C,'Each Gender Events'!AB$1,'Official Medal Table'!$E:$E,"Mixed")*'Medal values'!$B$2/2
+ COUNTIFS('Official Medal Table'!$H:$H,'Each Gender Events'!$A14,'Official Medal Table'!$C:$C,'Each Gender Events'!AB$1,'Official Medal Table'!$E:$E,"Mixed")*'Medal values'!$B$3/2
+ COUNTIFS('Official Medal Table'!$I:$I,'Each Gender Events'!$A14,'Official Medal Table'!$C:$C,'Each Gender Events'!AB$1,'Official Medal Table'!$E:$E,"Mixed")*'Medal values'!$B$3/2</f>
        <v>0</v>
      </c>
      <c r="AC14">
        <f>COUNTIFS('Official Medal Table'!$F:$F,'Each Gender Events'!$A14,'Official Medal Table'!$C:$C,'Each Gender Events'!AC$1,'Official Medal Table'!$E:$E,'Each Gender Events'!AC$2)*'Medal values'!$B$1
+ COUNTIFS('Official Medal Table'!$G:$G,'Each Gender Events'!$A14,'Official Medal Table'!$C:$C,'Each Gender Events'!AC$1,'Official Medal Table'!$E:$E,'Each Gender Events'!AC$2)*'Medal values'!$B$2
+ COUNTIFS('Official Medal Table'!$H:$H,'Each Gender Events'!$A14,'Official Medal Table'!$C:$C,'Each Gender Events'!AC$1,'Official Medal Table'!$E:$E,'Each Gender Events'!AC$2)*'Medal values'!$B$3
+ COUNTIFS('Official Medal Table'!$I:$I,'Each Gender Events'!$A14,'Official Medal Table'!$C:$C,'Each Gender Events'!AC$1,'Official Medal Table'!$E:$E,'Each Gender Events'!AC$2)*'Medal values'!$B$3
+ COUNTIFS('Official Medal Table'!$F:$F,'Each Gender Events'!$A14,'Official Medal Table'!$C:$C,'Each Gender Events'!AC$1,'Official Medal Table'!$E:$E,"Mixed")*'Medal values'!$B$1/2
+ COUNTIFS('Official Medal Table'!$G:$G,'Each Gender Events'!$A14,'Official Medal Table'!$C:$C,'Each Gender Events'!AC$1,'Official Medal Table'!$E:$E,"Mixed")*'Medal values'!$B$2/2
+ COUNTIFS('Official Medal Table'!$H:$H,'Each Gender Events'!$A14,'Official Medal Table'!$C:$C,'Each Gender Events'!AC$1,'Official Medal Table'!$E:$E,"Mixed")*'Medal values'!$B$3/2
+ COUNTIFS('Official Medal Table'!$I:$I,'Each Gender Events'!$A14,'Official Medal Table'!$C:$C,'Each Gender Events'!AC$1,'Official Medal Table'!$E:$E,"Mixed")*'Medal values'!$B$3/2</f>
        <v>2.0000010000000001</v>
      </c>
      <c r="AD14">
        <f>COUNTIFS('Official Medal Table'!$F:$F,'Each Gender Events'!$A14,'Official Medal Table'!$C:$C,'Each Gender Events'!AD$1,'Official Medal Table'!$E:$E,'Each Gender Events'!AD$2)*'Medal values'!$B$1
+ COUNTIFS('Official Medal Table'!$G:$G,'Each Gender Events'!$A14,'Official Medal Table'!$C:$C,'Each Gender Events'!AD$1,'Official Medal Table'!$E:$E,'Each Gender Events'!AD$2)*'Medal values'!$B$2
+ COUNTIFS('Official Medal Table'!$H:$H,'Each Gender Events'!$A14,'Official Medal Table'!$C:$C,'Each Gender Events'!AD$1,'Official Medal Table'!$E:$E,'Each Gender Events'!AD$2)*'Medal values'!$B$3
+ COUNTIFS('Official Medal Table'!$I:$I,'Each Gender Events'!$A14,'Official Medal Table'!$C:$C,'Each Gender Events'!AD$1,'Official Medal Table'!$E:$E,'Each Gender Events'!AD$2)*'Medal values'!$B$3
+ COUNTIFS('Official Medal Table'!$F:$F,'Each Gender Events'!$A14,'Official Medal Table'!$C:$C,'Each Gender Events'!AD$1,'Official Medal Table'!$E:$E,"Mixed")*'Medal values'!$B$1/2
+ COUNTIFS('Official Medal Table'!$G:$G,'Each Gender Events'!$A14,'Official Medal Table'!$C:$C,'Each Gender Events'!AD$1,'Official Medal Table'!$E:$E,"Mixed")*'Medal values'!$B$2/2
+ COUNTIFS('Official Medal Table'!$H:$H,'Each Gender Events'!$A14,'Official Medal Table'!$C:$C,'Each Gender Events'!AD$1,'Official Medal Table'!$E:$E,"Mixed")*'Medal values'!$B$3/2
+ COUNTIFS('Official Medal Table'!$I:$I,'Each Gender Events'!$A14,'Official Medal Table'!$C:$C,'Each Gender Events'!AD$1,'Official Medal Table'!$E:$E,"Mixed")*'Medal values'!$B$3/2</f>
        <v>0</v>
      </c>
      <c r="AE14">
        <f>COUNTIFS('Official Medal Table'!$F:$F,'Each Gender Events'!$A14,'Official Medal Table'!$C:$C,'Each Gender Events'!AE$1,'Official Medal Table'!$E:$E,'Each Gender Events'!AE$2)*'Medal values'!$B$1
+ COUNTIFS('Official Medal Table'!$G:$G,'Each Gender Events'!$A14,'Official Medal Table'!$C:$C,'Each Gender Events'!AE$1,'Official Medal Table'!$E:$E,'Each Gender Events'!AE$2)*'Medal values'!$B$2
+ COUNTIFS('Official Medal Table'!$H:$H,'Each Gender Events'!$A14,'Official Medal Table'!$C:$C,'Each Gender Events'!AE$1,'Official Medal Table'!$E:$E,'Each Gender Events'!AE$2)*'Medal values'!$B$3
+ COUNTIFS('Official Medal Table'!$I:$I,'Each Gender Events'!$A14,'Official Medal Table'!$C:$C,'Each Gender Events'!AE$1,'Official Medal Table'!$E:$E,'Each Gender Events'!AE$2)*'Medal values'!$B$3
+ COUNTIFS('Official Medal Table'!$F:$F,'Each Gender Events'!$A14,'Official Medal Table'!$C:$C,'Each Gender Events'!AE$1,'Official Medal Table'!$E:$E,"Mixed")*'Medal values'!$B$1/2
+ COUNTIFS('Official Medal Table'!$G:$G,'Each Gender Events'!$A14,'Official Medal Table'!$C:$C,'Each Gender Events'!AE$1,'Official Medal Table'!$E:$E,"Mixed")*'Medal values'!$B$2/2
+ COUNTIFS('Official Medal Table'!$H:$H,'Each Gender Events'!$A14,'Official Medal Table'!$C:$C,'Each Gender Events'!AE$1,'Official Medal Table'!$E:$E,"Mixed")*'Medal values'!$B$3/2
+ COUNTIFS('Official Medal Table'!$I:$I,'Each Gender Events'!$A14,'Official Medal Table'!$C:$C,'Each Gender Events'!AE$1,'Official Medal Table'!$E:$E,"Mixed")*'Medal values'!$B$3/2</f>
        <v>0</v>
      </c>
      <c r="AF14">
        <f>COUNTIFS('Official Medal Table'!$F:$F,'Each Gender Events'!$A14,'Official Medal Table'!$C:$C,'Each Gender Events'!AF$1,'Official Medal Table'!$E:$E,'Each Gender Events'!AF$2)*'Medal values'!$B$1
+ COUNTIFS('Official Medal Table'!$G:$G,'Each Gender Events'!$A14,'Official Medal Table'!$C:$C,'Each Gender Events'!AF$1,'Official Medal Table'!$E:$E,'Each Gender Events'!AF$2)*'Medal values'!$B$2
+ COUNTIFS('Official Medal Table'!$H:$H,'Each Gender Events'!$A14,'Official Medal Table'!$C:$C,'Each Gender Events'!AF$1,'Official Medal Table'!$E:$E,'Each Gender Events'!AF$2)*'Medal values'!$B$3
+ COUNTIFS('Official Medal Table'!$I:$I,'Each Gender Events'!$A14,'Official Medal Table'!$C:$C,'Each Gender Events'!AF$1,'Official Medal Table'!$E:$E,'Each Gender Events'!AF$2)*'Medal values'!$B$3
+ COUNTIFS('Official Medal Table'!$F:$F,'Each Gender Events'!$A14,'Official Medal Table'!$C:$C,'Each Gender Events'!AF$1,'Official Medal Table'!$E:$E,"Mixed")*'Medal values'!$B$1/2
+ COUNTIFS('Official Medal Table'!$G:$G,'Each Gender Events'!$A14,'Official Medal Table'!$C:$C,'Each Gender Events'!AF$1,'Official Medal Table'!$E:$E,"Mixed")*'Medal values'!$B$2/2
+ COUNTIFS('Official Medal Table'!$H:$H,'Each Gender Events'!$A14,'Official Medal Table'!$C:$C,'Each Gender Events'!AF$1,'Official Medal Table'!$E:$E,"Mixed")*'Medal values'!$B$3/2
+ COUNTIFS('Official Medal Table'!$I:$I,'Each Gender Events'!$A14,'Official Medal Table'!$C:$C,'Each Gender Events'!AF$1,'Official Medal Table'!$E:$E,"Mixed")*'Medal values'!$B$3/2</f>
        <v>0</v>
      </c>
      <c r="AG14">
        <f>COUNTIFS('Official Medal Table'!$F:$F,'Each Gender Events'!$A14,'Official Medal Table'!$C:$C,'Each Gender Events'!AG$1,'Official Medal Table'!$E:$E,'Each Gender Events'!AG$2)*'Medal values'!$B$1
+ COUNTIFS('Official Medal Table'!$G:$G,'Each Gender Events'!$A14,'Official Medal Table'!$C:$C,'Each Gender Events'!AG$1,'Official Medal Table'!$E:$E,'Each Gender Events'!AG$2)*'Medal values'!$B$2
+ COUNTIFS('Official Medal Table'!$H:$H,'Each Gender Events'!$A14,'Official Medal Table'!$C:$C,'Each Gender Events'!AG$1,'Official Medal Table'!$E:$E,'Each Gender Events'!AG$2)*'Medal values'!$B$3
+ COUNTIFS('Official Medal Table'!$I:$I,'Each Gender Events'!$A14,'Official Medal Table'!$C:$C,'Each Gender Events'!AG$1,'Official Medal Table'!$E:$E,'Each Gender Events'!AG$2)*'Medal values'!$B$3
+ COUNTIFS('Official Medal Table'!$F:$F,'Each Gender Events'!$A14,'Official Medal Table'!$C:$C,'Each Gender Events'!AG$1,'Official Medal Table'!$E:$E,"Mixed")*'Medal values'!$B$1/2
+ COUNTIFS('Official Medal Table'!$G:$G,'Each Gender Events'!$A14,'Official Medal Table'!$C:$C,'Each Gender Events'!AG$1,'Official Medal Table'!$E:$E,"Mixed")*'Medal values'!$B$2/2
+ COUNTIFS('Official Medal Table'!$H:$H,'Each Gender Events'!$A14,'Official Medal Table'!$C:$C,'Each Gender Events'!AG$1,'Official Medal Table'!$E:$E,"Mixed")*'Medal values'!$B$3/2
+ COUNTIFS('Official Medal Table'!$I:$I,'Each Gender Events'!$A14,'Official Medal Table'!$C:$C,'Each Gender Events'!AG$1,'Official Medal Table'!$E:$E,"Mixed")*'Medal values'!$B$3/2</f>
        <v>3.0009999999999999</v>
      </c>
      <c r="AH14">
        <f>COUNTIFS('Official Medal Table'!$F:$F,'Each Gender Events'!$A14,'Official Medal Table'!$C:$C,'Each Gender Events'!AH$1,'Official Medal Table'!$E:$E,'Each Gender Events'!AH$2)*'Medal values'!$B$1
+ COUNTIFS('Official Medal Table'!$G:$G,'Each Gender Events'!$A14,'Official Medal Table'!$C:$C,'Each Gender Events'!AH$1,'Official Medal Table'!$E:$E,'Each Gender Events'!AH$2)*'Medal values'!$B$2
+ COUNTIFS('Official Medal Table'!$H:$H,'Each Gender Events'!$A14,'Official Medal Table'!$C:$C,'Each Gender Events'!AH$1,'Official Medal Table'!$E:$E,'Each Gender Events'!AH$2)*'Medal values'!$B$3
+ COUNTIFS('Official Medal Table'!$I:$I,'Each Gender Events'!$A14,'Official Medal Table'!$C:$C,'Each Gender Events'!AH$1,'Official Medal Table'!$E:$E,'Each Gender Events'!AH$2)*'Medal values'!$B$3
+ COUNTIFS('Official Medal Table'!$F:$F,'Each Gender Events'!$A14,'Official Medal Table'!$C:$C,'Each Gender Events'!AH$1,'Official Medal Table'!$E:$E,"Mixed")*'Medal values'!$B$1/2
+ COUNTIFS('Official Medal Table'!$G:$G,'Each Gender Events'!$A14,'Official Medal Table'!$C:$C,'Each Gender Events'!AH$1,'Official Medal Table'!$E:$E,"Mixed")*'Medal values'!$B$2/2
+ COUNTIFS('Official Medal Table'!$H:$H,'Each Gender Events'!$A14,'Official Medal Table'!$C:$C,'Each Gender Events'!AH$1,'Official Medal Table'!$E:$E,"Mixed")*'Medal values'!$B$3/2
+ COUNTIFS('Official Medal Table'!$I:$I,'Each Gender Events'!$A14,'Official Medal Table'!$C:$C,'Each Gender Events'!AH$1,'Official Medal Table'!$E:$E,"Mixed")*'Medal values'!$B$3/2</f>
        <v>2.0000010000000001</v>
      </c>
      <c r="AI14">
        <f>COUNTIFS('Official Medal Table'!$F:$F,'Each Gender Events'!$A14,'Official Medal Table'!$C:$C,'Each Gender Events'!AI$1,'Official Medal Table'!$E:$E,'Each Gender Events'!AI$2)*'Medal values'!$B$1
+ COUNTIFS('Official Medal Table'!$G:$G,'Each Gender Events'!$A14,'Official Medal Table'!$C:$C,'Each Gender Events'!AI$1,'Official Medal Table'!$E:$E,'Each Gender Events'!AI$2)*'Medal values'!$B$2
+ COUNTIFS('Official Medal Table'!$H:$H,'Each Gender Events'!$A14,'Official Medal Table'!$C:$C,'Each Gender Events'!AI$1,'Official Medal Table'!$E:$E,'Each Gender Events'!AI$2)*'Medal values'!$B$3
+ COUNTIFS('Official Medal Table'!$I:$I,'Each Gender Events'!$A14,'Official Medal Table'!$C:$C,'Each Gender Events'!AI$1,'Official Medal Table'!$E:$E,'Each Gender Events'!AI$2)*'Medal values'!$B$3
+ COUNTIFS('Official Medal Table'!$F:$F,'Each Gender Events'!$A14,'Official Medal Table'!$C:$C,'Each Gender Events'!AI$1,'Official Medal Table'!$E:$E,"Mixed")*'Medal values'!$B$1/2
+ COUNTIFS('Official Medal Table'!$G:$G,'Each Gender Events'!$A14,'Official Medal Table'!$C:$C,'Each Gender Events'!AI$1,'Official Medal Table'!$E:$E,"Mixed")*'Medal values'!$B$2/2
+ COUNTIFS('Official Medal Table'!$H:$H,'Each Gender Events'!$A14,'Official Medal Table'!$C:$C,'Each Gender Events'!AI$1,'Official Medal Table'!$E:$E,"Mixed")*'Medal values'!$B$3/2
+ COUNTIFS('Official Medal Table'!$I:$I,'Each Gender Events'!$A14,'Official Medal Table'!$C:$C,'Each Gender Events'!AI$1,'Official Medal Table'!$E:$E,"Mixed")*'Medal values'!$B$3/2</f>
        <v>0</v>
      </c>
      <c r="AJ14">
        <f>COUNTIFS('Official Medal Table'!$F:$F,'Each Gender Events'!$A14,'Official Medal Table'!$C:$C,'Each Gender Events'!AJ$1,'Official Medal Table'!$E:$E,'Each Gender Events'!AJ$2)*'Medal values'!$B$1
+ COUNTIFS('Official Medal Table'!$G:$G,'Each Gender Events'!$A14,'Official Medal Table'!$C:$C,'Each Gender Events'!AJ$1,'Official Medal Table'!$E:$E,'Each Gender Events'!AJ$2)*'Medal values'!$B$2
+ COUNTIFS('Official Medal Table'!$H:$H,'Each Gender Events'!$A14,'Official Medal Table'!$C:$C,'Each Gender Events'!AJ$1,'Official Medal Table'!$E:$E,'Each Gender Events'!AJ$2)*'Medal values'!$B$3
+ COUNTIFS('Official Medal Table'!$I:$I,'Each Gender Events'!$A14,'Official Medal Table'!$C:$C,'Each Gender Events'!AJ$1,'Official Medal Table'!$E:$E,'Each Gender Events'!AJ$2)*'Medal values'!$B$3
+ COUNTIFS('Official Medal Table'!$F:$F,'Each Gender Events'!$A14,'Official Medal Table'!$C:$C,'Each Gender Events'!AJ$1,'Official Medal Table'!$E:$E,"Mixed")*'Medal values'!$B$1/2
+ COUNTIFS('Official Medal Table'!$G:$G,'Each Gender Events'!$A14,'Official Medal Table'!$C:$C,'Each Gender Events'!AJ$1,'Official Medal Table'!$E:$E,"Mixed")*'Medal values'!$B$2/2
+ COUNTIFS('Official Medal Table'!$H:$H,'Each Gender Events'!$A14,'Official Medal Table'!$C:$C,'Each Gender Events'!AJ$1,'Official Medal Table'!$E:$E,"Mixed")*'Medal values'!$B$3/2
+ COUNTIFS('Official Medal Table'!$I:$I,'Each Gender Events'!$A14,'Official Medal Table'!$C:$C,'Each Gender Events'!AJ$1,'Official Medal Table'!$E:$E,"Mixed")*'Medal values'!$B$3/2</f>
        <v>8.0010010000000005</v>
      </c>
      <c r="AK14">
        <f>COUNTIFS('Official Medal Table'!$F:$F,'Each Gender Events'!$A14,'Official Medal Table'!$C:$C,'Each Gender Events'!AK$1,'Official Medal Table'!$E:$E,'Each Gender Events'!AK$2)*'Medal values'!$B$1
+ COUNTIFS('Official Medal Table'!$G:$G,'Each Gender Events'!$A14,'Official Medal Table'!$C:$C,'Each Gender Events'!AK$1,'Official Medal Table'!$E:$E,'Each Gender Events'!AK$2)*'Medal values'!$B$2
+ COUNTIFS('Official Medal Table'!$H:$H,'Each Gender Events'!$A14,'Official Medal Table'!$C:$C,'Each Gender Events'!AK$1,'Official Medal Table'!$E:$E,'Each Gender Events'!AK$2)*'Medal values'!$B$3
+ COUNTIFS('Official Medal Table'!$I:$I,'Each Gender Events'!$A14,'Official Medal Table'!$C:$C,'Each Gender Events'!AK$1,'Official Medal Table'!$E:$E,'Each Gender Events'!AK$2)*'Medal values'!$B$3
+ COUNTIFS('Official Medal Table'!$F:$F,'Each Gender Events'!$A14,'Official Medal Table'!$C:$C,'Each Gender Events'!AK$1,'Official Medal Table'!$E:$E,"Mixed")*'Medal values'!$B$1/2
+ COUNTIFS('Official Medal Table'!$G:$G,'Each Gender Events'!$A14,'Official Medal Table'!$C:$C,'Each Gender Events'!AK$1,'Official Medal Table'!$E:$E,"Mixed")*'Medal values'!$B$2/2
+ COUNTIFS('Official Medal Table'!$H:$H,'Each Gender Events'!$A14,'Official Medal Table'!$C:$C,'Each Gender Events'!AK$1,'Official Medal Table'!$E:$E,"Mixed")*'Medal values'!$B$3/2
+ COUNTIFS('Official Medal Table'!$I:$I,'Each Gender Events'!$A14,'Official Medal Table'!$C:$C,'Each Gender Events'!AK$1,'Official Medal Table'!$E:$E,"Mixed")*'Medal values'!$B$3/2</f>
        <v>5.0000020000000003</v>
      </c>
      <c r="AL14">
        <f>COUNTIFS('Official Medal Table'!$F:$F,'Each Gender Events'!$A14,'Official Medal Table'!$C:$C,'Each Gender Events'!AL$1,'Official Medal Table'!$E:$E,'Each Gender Events'!AL$2)*'Medal values'!$B$1
+ COUNTIFS('Official Medal Table'!$G:$G,'Each Gender Events'!$A14,'Official Medal Table'!$C:$C,'Each Gender Events'!AL$1,'Official Medal Table'!$E:$E,'Each Gender Events'!AL$2)*'Medal values'!$B$2
+ COUNTIFS('Official Medal Table'!$H:$H,'Each Gender Events'!$A14,'Official Medal Table'!$C:$C,'Each Gender Events'!AL$1,'Official Medal Table'!$E:$E,'Each Gender Events'!AL$2)*'Medal values'!$B$3
+ COUNTIFS('Official Medal Table'!$I:$I,'Each Gender Events'!$A14,'Official Medal Table'!$C:$C,'Each Gender Events'!AL$1,'Official Medal Table'!$E:$E,'Each Gender Events'!AL$2)*'Medal values'!$B$3
+ COUNTIFS('Official Medal Table'!$F:$F,'Each Gender Events'!$A14,'Official Medal Table'!$C:$C,'Each Gender Events'!AL$1,'Official Medal Table'!$E:$E,"Mixed")*'Medal values'!$B$1/2
+ COUNTIFS('Official Medal Table'!$G:$G,'Each Gender Events'!$A14,'Official Medal Table'!$C:$C,'Each Gender Events'!AL$1,'Official Medal Table'!$E:$E,"Mixed")*'Medal values'!$B$2/2
+ COUNTIFS('Official Medal Table'!$H:$H,'Each Gender Events'!$A14,'Official Medal Table'!$C:$C,'Each Gender Events'!AL$1,'Official Medal Table'!$E:$E,"Mixed")*'Medal values'!$B$3/2
+ COUNTIFS('Official Medal Table'!$I:$I,'Each Gender Events'!$A14,'Official Medal Table'!$C:$C,'Each Gender Events'!AL$1,'Official Medal Table'!$E:$E,"Mixed")*'Medal values'!$B$3/2</f>
        <v>1</v>
      </c>
      <c r="AM14">
        <f>COUNTIFS('Official Medal Table'!$F:$F,'Each Gender Events'!$A14,'Official Medal Table'!$C:$C,'Each Gender Events'!AM$1,'Official Medal Table'!$E:$E,'Each Gender Events'!AM$2)*'Medal values'!$B$1
+ COUNTIFS('Official Medal Table'!$G:$G,'Each Gender Events'!$A14,'Official Medal Table'!$C:$C,'Each Gender Events'!AM$1,'Official Medal Table'!$E:$E,'Each Gender Events'!AM$2)*'Medal values'!$B$2
+ COUNTIFS('Official Medal Table'!$H:$H,'Each Gender Events'!$A14,'Official Medal Table'!$C:$C,'Each Gender Events'!AM$1,'Official Medal Table'!$E:$E,'Each Gender Events'!AM$2)*'Medal values'!$B$3
+ COUNTIFS('Official Medal Table'!$I:$I,'Each Gender Events'!$A14,'Official Medal Table'!$C:$C,'Each Gender Events'!AM$1,'Official Medal Table'!$E:$E,'Each Gender Events'!AM$2)*'Medal values'!$B$3
+ COUNTIFS('Official Medal Table'!$F:$F,'Each Gender Events'!$A14,'Official Medal Table'!$C:$C,'Each Gender Events'!AM$1,'Official Medal Table'!$E:$E,"Mixed")*'Medal values'!$B$1/2
+ COUNTIFS('Official Medal Table'!$G:$G,'Each Gender Events'!$A14,'Official Medal Table'!$C:$C,'Each Gender Events'!AM$1,'Official Medal Table'!$E:$E,"Mixed")*'Medal values'!$B$2/2
+ COUNTIFS('Official Medal Table'!$H:$H,'Each Gender Events'!$A14,'Official Medal Table'!$C:$C,'Each Gender Events'!AM$1,'Official Medal Table'!$E:$E,"Mixed")*'Medal values'!$B$3/2
+ COUNTIFS('Official Medal Table'!$I:$I,'Each Gender Events'!$A14,'Official Medal Table'!$C:$C,'Each Gender Events'!AM$1,'Official Medal Table'!$E:$E,"Mixed")*'Medal values'!$B$3/2</f>
        <v>4.0000010000000001</v>
      </c>
      <c r="AN14">
        <f>COUNTIFS('Official Medal Table'!$F:$F,'Each Gender Events'!$A14,'Official Medal Table'!$C:$C,'Each Gender Events'!AN$1,'Official Medal Table'!$E:$E,'Each Gender Events'!AN$2)*'Medal values'!$B$1
+ COUNTIFS('Official Medal Table'!$G:$G,'Each Gender Events'!$A14,'Official Medal Table'!$C:$C,'Each Gender Events'!AN$1,'Official Medal Table'!$E:$E,'Each Gender Events'!AN$2)*'Medal values'!$B$2
+ COUNTIFS('Official Medal Table'!$H:$H,'Each Gender Events'!$A14,'Official Medal Table'!$C:$C,'Each Gender Events'!AN$1,'Official Medal Table'!$E:$E,'Each Gender Events'!AN$2)*'Medal values'!$B$3
+ COUNTIFS('Official Medal Table'!$I:$I,'Each Gender Events'!$A14,'Official Medal Table'!$C:$C,'Each Gender Events'!AN$1,'Official Medal Table'!$E:$E,'Each Gender Events'!AN$2)*'Medal values'!$B$3
+ COUNTIFS('Official Medal Table'!$F:$F,'Each Gender Events'!$A14,'Official Medal Table'!$C:$C,'Each Gender Events'!AN$1,'Official Medal Table'!$E:$E,"Mixed")*'Medal values'!$B$1/2
+ COUNTIFS('Official Medal Table'!$G:$G,'Each Gender Events'!$A14,'Official Medal Table'!$C:$C,'Each Gender Events'!AN$1,'Official Medal Table'!$E:$E,"Mixed")*'Medal values'!$B$2/2
+ COUNTIFS('Official Medal Table'!$H:$H,'Each Gender Events'!$A14,'Official Medal Table'!$C:$C,'Each Gender Events'!AN$1,'Official Medal Table'!$E:$E,"Mixed")*'Medal values'!$B$3/2
+ COUNTIFS('Official Medal Table'!$I:$I,'Each Gender Events'!$A14,'Official Medal Table'!$C:$C,'Each Gender Events'!AN$1,'Official Medal Table'!$E:$E,"Mixed")*'Medal values'!$B$3/2</f>
        <v>9.0019999999999989</v>
      </c>
      <c r="AO14">
        <f>COUNTIFS('Official Medal Table'!$F:$F,'Each Gender Events'!$A14,'Official Medal Table'!$C:$C,'Each Gender Events'!AO$1,'Official Medal Table'!$E:$E,'Each Gender Events'!AO$2)*'Medal values'!$B$1
+ COUNTIFS('Official Medal Table'!$G:$G,'Each Gender Events'!$A14,'Official Medal Table'!$C:$C,'Each Gender Events'!AO$1,'Official Medal Table'!$E:$E,'Each Gender Events'!AO$2)*'Medal values'!$B$2
+ COUNTIFS('Official Medal Table'!$H:$H,'Each Gender Events'!$A14,'Official Medal Table'!$C:$C,'Each Gender Events'!AO$1,'Official Medal Table'!$E:$E,'Each Gender Events'!AO$2)*'Medal values'!$B$3
+ COUNTIFS('Official Medal Table'!$I:$I,'Each Gender Events'!$A14,'Official Medal Table'!$C:$C,'Each Gender Events'!AO$1,'Official Medal Table'!$E:$E,'Each Gender Events'!AO$2)*'Medal values'!$B$3
+ COUNTIFS('Official Medal Table'!$F:$F,'Each Gender Events'!$A14,'Official Medal Table'!$C:$C,'Each Gender Events'!AO$1,'Official Medal Table'!$E:$E,"Mixed")*'Medal values'!$B$1/2
+ COUNTIFS('Official Medal Table'!$G:$G,'Each Gender Events'!$A14,'Official Medal Table'!$C:$C,'Each Gender Events'!AO$1,'Official Medal Table'!$E:$E,"Mixed")*'Medal values'!$B$2/2
+ COUNTIFS('Official Medal Table'!$H:$H,'Each Gender Events'!$A14,'Official Medal Table'!$C:$C,'Each Gender Events'!AO$1,'Official Medal Table'!$E:$E,"Mixed")*'Medal values'!$B$3/2
+ COUNTIFS('Official Medal Table'!$I:$I,'Each Gender Events'!$A14,'Official Medal Table'!$C:$C,'Each Gender Events'!AO$1,'Official Medal Table'!$E:$E,"Mixed")*'Medal values'!$B$3/2</f>
        <v>0</v>
      </c>
      <c r="AP14">
        <f>COUNTIFS('Official Medal Table'!$F:$F,'Each Gender Events'!$A14,'Official Medal Table'!$C:$C,'Each Gender Events'!AP$1,'Official Medal Table'!$E:$E,'Each Gender Events'!AP$2)*'Medal values'!$B$1
+ COUNTIFS('Official Medal Table'!$G:$G,'Each Gender Events'!$A14,'Official Medal Table'!$C:$C,'Each Gender Events'!AP$1,'Official Medal Table'!$E:$E,'Each Gender Events'!AP$2)*'Medal values'!$B$2
+ COUNTIFS('Official Medal Table'!$H:$H,'Each Gender Events'!$A14,'Official Medal Table'!$C:$C,'Each Gender Events'!AP$1,'Official Medal Table'!$E:$E,'Each Gender Events'!AP$2)*'Medal values'!$B$3
+ COUNTIFS('Official Medal Table'!$I:$I,'Each Gender Events'!$A14,'Official Medal Table'!$C:$C,'Each Gender Events'!AP$1,'Official Medal Table'!$E:$E,'Each Gender Events'!AP$2)*'Medal values'!$B$3
+ COUNTIFS('Official Medal Table'!$F:$F,'Each Gender Events'!$A14,'Official Medal Table'!$C:$C,'Each Gender Events'!AP$1,'Official Medal Table'!$E:$E,"Mixed")*'Medal values'!$B$1/2
+ COUNTIFS('Official Medal Table'!$G:$G,'Each Gender Events'!$A14,'Official Medal Table'!$C:$C,'Each Gender Events'!AP$1,'Official Medal Table'!$E:$E,"Mixed")*'Medal values'!$B$2/2
+ COUNTIFS('Official Medal Table'!$H:$H,'Each Gender Events'!$A14,'Official Medal Table'!$C:$C,'Each Gender Events'!AP$1,'Official Medal Table'!$E:$E,"Mixed")*'Medal values'!$B$3/2
+ COUNTIFS('Official Medal Table'!$I:$I,'Each Gender Events'!$A14,'Official Medal Table'!$C:$C,'Each Gender Events'!AP$1,'Official Medal Table'!$E:$E,"Mixed")*'Medal values'!$B$3/2</f>
        <v>0</v>
      </c>
      <c r="AQ14">
        <f>COUNTIFS('Official Medal Table'!$F:$F,'Each Gender Events'!$A14,'Official Medal Table'!$C:$C,'Each Gender Events'!AQ$1,'Official Medal Table'!$E:$E,'Each Gender Events'!AQ$2)*'Medal values'!$B$1
+ COUNTIFS('Official Medal Table'!$G:$G,'Each Gender Events'!$A14,'Official Medal Table'!$C:$C,'Each Gender Events'!AQ$1,'Official Medal Table'!$E:$E,'Each Gender Events'!AQ$2)*'Medal values'!$B$2
+ COUNTIFS('Official Medal Table'!$H:$H,'Each Gender Events'!$A14,'Official Medal Table'!$C:$C,'Each Gender Events'!AQ$1,'Official Medal Table'!$E:$E,'Each Gender Events'!AQ$2)*'Medal values'!$B$3
+ COUNTIFS('Official Medal Table'!$I:$I,'Each Gender Events'!$A14,'Official Medal Table'!$C:$C,'Each Gender Events'!AQ$1,'Official Medal Table'!$E:$E,'Each Gender Events'!AQ$2)*'Medal values'!$B$3
+ COUNTIFS('Official Medal Table'!$F:$F,'Each Gender Events'!$A14,'Official Medal Table'!$C:$C,'Each Gender Events'!AQ$1,'Official Medal Table'!$E:$E,"Mixed")*'Medal values'!$B$1/2
+ COUNTIFS('Official Medal Table'!$G:$G,'Each Gender Events'!$A14,'Official Medal Table'!$C:$C,'Each Gender Events'!AQ$1,'Official Medal Table'!$E:$E,"Mixed")*'Medal values'!$B$2/2
+ COUNTIFS('Official Medal Table'!$H:$H,'Each Gender Events'!$A14,'Official Medal Table'!$C:$C,'Each Gender Events'!AQ$1,'Official Medal Table'!$E:$E,"Mixed")*'Medal values'!$B$3/2
+ COUNTIFS('Official Medal Table'!$I:$I,'Each Gender Events'!$A14,'Official Medal Table'!$C:$C,'Each Gender Events'!AQ$1,'Official Medal Table'!$E:$E,"Mixed")*'Medal values'!$B$3/2</f>
        <v>0</v>
      </c>
      <c r="AR14">
        <f>COUNTIFS('Official Medal Table'!$F:$F,'Each Gender Events'!$A14,'Official Medal Table'!$C:$C,'Each Gender Events'!AR$1,'Official Medal Table'!$E:$E,'Each Gender Events'!AR$2)*'Medal values'!$B$1
+ COUNTIFS('Official Medal Table'!$G:$G,'Each Gender Events'!$A14,'Official Medal Table'!$C:$C,'Each Gender Events'!AR$1,'Official Medal Table'!$E:$E,'Each Gender Events'!AR$2)*'Medal values'!$B$2
+ COUNTIFS('Official Medal Table'!$H:$H,'Each Gender Events'!$A14,'Official Medal Table'!$C:$C,'Each Gender Events'!AR$1,'Official Medal Table'!$E:$E,'Each Gender Events'!AR$2)*'Medal values'!$B$3
+ COUNTIFS('Official Medal Table'!$I:$I,'Each Gender Events'!$A14,'Official Medal Table'!$C:$C,'Each Gender Events'!AR$1,'Official Medal Table'!$E:$E,'Each Gender Events'!AR$2)*'Medal values'!$B$3
+ COUNTIFS('Official Medal Table'!$F:$F,'Each Gender Events'!$A14,'Official Medal Table'!$C:$C,'Each Gender Events'!AR$1,'Official Medal Table'!$E:$E,"Mixed")*'Medal values'!$B$1/2
+ COUNTIFS('Official Medal Table'!$G:$G,'Each Gender Events'!$A14,'Official Medal Table'!$C:$C,'Each Gender Events'!AR$1,'Official Medal Table'!$E:$E,"Mixed")*'Medal values'!$B$2/2
+ COUNTIFS('Official Medal Table'!$H:$H,'Each Gender Events'!$A14,'Official Medal Table'!$C:$C,'Each Gender Events'!AR$1,'Official Medal Table'!$E:$E,"Mixed")*'Medal values'!$B$3/2
+ COUNTIFS('Official Medal Table'!$I:$I,'Each Gender Events'!$A14,'Official Medal Table'!$C:$C,'Each Gender Events'!AR$1,'Official Medal Table'!$E:$E,"Mixed")*'Medal values'!$B$3/2</f>
        <v>0</v>
      </c>
      <c r="AS14">
        <f>COUNTIFS('Official Medal Table'!$F:$F,'Each Gender Events'!$A14,'Official Medal Table'!$C:$C,'Each Gender Events'!AS$1,'Official Medal Table'!$E:$E,'Each Gender Events'!AS$2)*'Medal values'!$B$1
+ COUNTIFS('Official Medal Table'!$G:$G,'Each Gender Events'!$A14,'Official Medal Table'!$C:$C,'Each Gender Events'!AS$1,'Official Medal Table'!$E:$E,'Each Gender Events'!AS$2)*'Medal values'!$B$2
+ COUNTIFS('Official Medal Table'!$H:$H,'Each Gender Events'!$A14,'Official Medal Table'!$C:$C,'Each Gender Events'!AS$1,'Official Medal Table'!$E:$E,'Each Gender Events'!AS$2)*'Medal values'!$B$3
+ COUNTIFS('Official Medal Table'!$I:$I,'Each Gender Events'!$A14,'Official Medal Table'!$C:$C,'Each Gender Events'!AS$1,'Official Medal Table'!$E:$E,'Each Gender Events'!AS$2)*'Medal values'!$B$3
+ COUNTIFS('Official Medal Table'!$F:$F,'Each Gender Events'!$A14,'Official Medal Table'!$C:$C,'Each Gender Events'!AS$1,'Official Medal Table'!$E:$E,"Mixed")*'Medal values'!$B$1/2
+ COUNTIFS('Official Medal Table'!$G:$G,'Each Gender Events'!$A14,'Official Medal Table'!$C:$C,'Each Gender Events'!AS$1,'Official Medal Table'!$E:$E,"Mixed")*'Medal values'!$B$2/2
+ COUNTIFS('Official Medal Table'!$H:$H,'Each Gender Events'!$A14,'Official Medal Table'!$C:$C,'Each Gender Events'!AS$1,'Official Medal Table'!$E:$E,"Mixed")*'Medal values'!$B$3/2
+ COUNTIFS('Official Medal Table'!$I:$I,'Each Gender Events'!$A14,'Official Medal Table'!$C:$C,'Each Gender Events'!AS$1,'Official Medal Table'!$E:$E,"Mixed")*'Medal values'!$B$3/2</f>
        <v>2.0000010000000001</v>
      </c>
      <c r="AT14">
        <f>COUNTIFS('Official Medal Table'!$F:$F,'Each Gender Events'!$A14,'Official Medal Table'!$C:$C,'Each Gender Events'!AT$1,'Official Medal Table'!$E:$E,'Each Gender Events'!AT$2)*'Medal values'!$B$1
+ COUNTIFS('Official Medal Table'!$G:$G,'Each Gender Events'!$A14,'Official Medal Table'!$C:$C,'Each Gender Events'!AT$1,'Official Medal Table'!$E:$E,'Each Gender Events'!AT$2)*'Medal values'!$B$2
+ COUNTIFS('Official Medal Table'!$H:$H,'Each Gender Events'!$A14,'Official Medal Table'!$C:$C,'Each Gender Events'!AT$1,'Official Medal Table'!$E:$E,'Each Gender Events'!AT$2)*'Medal values'!$B$3
+ COUNTIFS('Official Medal Table'!$I:$I,'Each Gender Events'!$A14,'Official Medal Table'!$C:$C,'Each Gender Events'!AT$1,'Official Medal Table'!$E:$E,'Each Gender Events'!AT$2)*'Medal values'!$B$3
+ COUNTIFS('Official Medal Table'!$F:$F,'Each Gender Events'!$A14,'Official Medal Table'!$C:$C,'Each Gender Events'!AT$1,'Official Medal Table'!$E:$E,"Mixed")*'Medal values'!$B$1/2
+ COUNTIFS('Official Medal Table'!$G:$G,'Each Gender Events'!$A14,'Official Medal Table'!$C:$C,'Each Gender Events'!AT$1,'Official Medal Table'!$E:$E,"Mixed")*'Medal values'!$B$2/2
+ COUNTIFS('Official Medal Table'!$H:$H,'Each Gender Events'!$A14,'Official Medal Table'!$C:$C,'Each Gender Events'!AT$1,'Official Medal Table'!$E:$E,"Mixed")*'Medal values'!$B$3/2
+ COUNTIFS('Official Medal Table'!$I:$I,'Each Gender Events'!$A14,'Official Medal Table'!$C:$C,'Each Gender Events'!AT$1,'Official Medal Table'!$E:$E,"Mixed")*'Medal values'!$B$3/2</f>
        <v>0</v>
      </c>
      <c r="AU14">
        <f>COUNTIFS('Official Medal Table'!$F:$F,'Each Gender Events'!$A14,'Official Medal Table'!$C:$C,'Each Gender Events'!AU$1,'Official Medal Table'!$E:$E,'Each Gender Events'!AU$2)*'Medal values'!$B$1
+ COUNTIFS('Official Medal Table'!$G:$G,'Each Gender Events'!$A14,'Official Medal Table'!$C:$C,'Each Gender Events'!AU$1,'Official Medal Table'!$E:$E,'Each Gender Events'!AU$2)*'Medal values'!$B$2
+ COUNTIFS('Official Medal Table'!$H:$H,'Each Gender Events'!$A14,'Official Medal Table'!$C:$C,'Each Gender Events'!AU$1,'Official Medal Table'!$E:$E,'Each Gender Events'!AU$2)*'Medal values'!$B$3
+ COUNTIFS('Official Medal Table'!$I:$I,'Each Gender Events'!$A14,'Official Medal Table'!$C:$C,'Each Gender Events'!AU$1,'Official Medal Table'!$E:$E,'Each Gender Events'!AU$2)*'Medal values'!$B$3
+ COUNTIFS('Official Medal Table'!$F:$F,'Each Gender Events'!$A14,'Official Medal Table'!$C:$C,'Each Gender Events'!AU$1,'Official Medal Table'!$E:$E,"Mixed")*'Medal values'!$B$1/2
+ COUNTIFS('Official Medal Table'!$G:$G,'Each Gender Events'!$A14,'Official Medal Table'!$C:$C,'Each Gender Events'!AU$1,'Official Medal Table'!$E:$E,"Mixed")*'Medal values'!$B$2/2
+ COUNTIFS('Official Medal Table'!$H:$H,'Each Gender Events'!$A14,'Official Medal Table'!$C:$C,'Each Gender Events'!AU$1,'Official Medal Table'!$E:$E,"Mixed")*'Medal values'!$B$3/2
+ COUNTIFS('Official Medal Table'!$I:$I,'Each Gender Events'!$A14,'Official Medal Table'!$C:$C,'Each Gender Events'!AU$1,'Official Medal Table'!$E:$E,"Mixed")*'Medal values'!$B$3/2</f>
        <v>0</v>
      </c>
      <c r="AV14">
        <f>COUNTIFS('Official Medal Table'!$F:$F,'Each Gender Events'!$A14,'Official Medal Table'!$C:$C,'Each Gender Events'!AV$1,'Official Medal Table'!$E:$E,'Each Gender Events'!AV$2)*'Medal values'!$B$1
+ COUNTIFS('Official Medal Table'!$G:$G,'Each Gender Events'!$A14,'Official Medal Table'!$C:$C,'Each Gender Events'!AV$1,'Official Medal Table'!$E:$E,'Each Gender Events'!AV$2)*'Medal values'!$B$2
+ COUNTIFS('Official Medal Table'!$H:$H,'Each Gender Events'!$A14,'Official Medal Table'!$C:$C,'Each Gender Events'!AV$1,'Official Medal Table'!$E:$E,'Each Gender Events'!AV$2)*'Medal values'!$B$3
+ COUNTIFS('Official Medal Table'!$I:$I,'Each Gender Events'!$A14,'Official Medal Table'!$C:$C,'Each Gender Events'!AV$1,'Official Medal Table'!$E:$E,'Each Gender Events'!AV$2)*'Medal values'!$B$3
+ COUNTIFS('Official Medal Table'!$F:$F,'Each Gender Events'!$A14,'Official Medal Table'!$C:$C,'Each Gender Events'!AV$1,'Official Medal Table'!$E:$E,"Mixed")*'Medal values'!$B$1/2
+ COUNTIFS('Official Medal Table'!$G:$G,'Each Gender Events'!$A14,'Official Medal Table'!$C:$C,'Each Gender Events'!AV$1,'Official Medal Table'!$E:$E,"Mixed")*'Medal values'!$B$2/2
+ COUNTIFS('Official Medal Table'!$H:$H,'Each Gender Events'!$A14,'Official Medal Table'!$C:$C,'Each Gender Events'!AV$1,'Official Medal Table'!$E:$E,"Mixed")*'Medal values'!$B$3/2
+ COUNTIFS('Official Medal Table'!$I:$I,'Each Gender Events'!$A14,'Official Medal Table'!$C:$C,'Each Gender Events'!AV$1,'Official Medal Table'!$E:$E,"Mixed")*'Medal values'!$B$3/2</f>
        <v>0</v>
      </c>
      <c r="AW14">
        <f>COUNTIFS('Official Medal Table'!$F:$F,'Each Gender Events'!$A14,'Official Medal Table'!$C:$C,'Each Gender Events'!AW$1,'Official Medal Table'!$E:$E,'Each Gender Events'!AW$2)*'Medal values'!$B$1
+ COUNTIFS('Official Medal Table'!$G:$G,'Each Gender Events'!$A14,'Official Medal Table'!$C:$C,'Each Gender Events'!AW$1,'Official Medal Table'!$E:$E,'Each Gender Events'!AW$2)*'Medal values'!$B$2
+ COUNTIFS('Official Medal Table'!$H:$H,'Each Gender Events'!$A14,'Official Medal Table'!$C:$C,'Each Gender Events'!AW$1,'Official Medal Table'!$E:$E,'Each Gender Events'!AW$2)*'Medal values'!$B$3
+ COUNTIFS('Official Medal Table'!$I:$I,'Each Gender Events'!$A14,'Official Medal Table'!$C:$C,'Each Gender Events'!AW$1,'Official Medal Table'!$E:$E,'Each Gender Events'!AW$2)*'Medal values'!$B$3
+ COUNTIFS('Official Medal Table'!$F:$F,'Each Gender Events'!$A14,'Official Medal Table'!$C:$C,'Each Gender Events'!AW$1,'Official Medal Table'!$E:$E,"Mixed")*'Medal values'!$B$1/2
+ COUNTIFS('Official Medal Table'!$G:$G,'Each Gender Events'!$A14,'Official Medal Table'!$C:$C,'Each Gender Events'!AW$1,'Official Medal Table'!$E:$E,"Mixed")*'Medal values'!$B$2/2
+ COUNTIFS('Official Medal Table'!$H:$H,'Each Gender Events'!$A14,'Official Medal Table'!$C:$C,'Each Gender Events'!AW$1,'Official Medal Table'!$E:$E,"Mixed")*'Medal values'!$B$3/2
+ COUNTIFS('Official Medal Table'!$I:$I,'Each Gender Events'!$A14,'Official Medal Table'!$C:$C,'Each Gender Events'!AW$1,'Official Medal Table'!$E:$E,"Mixed")*'Medal values'!$B$3/2</f>
        <v>0</v>
      </c>
      <c r="AX14">
        <f>COUNTIFS('Official Medal Table'!$F:$F,'Each Gender Events'!$A14,'Official Medal Table'!$C:$C,'Each Gender Events'!AX$1,'Official Medal Table'!$E:$E,'Each Gender Events'!AX$2)*'Medal values'!$B$1
+ COUNTIFS('Official Medal Table'!$G:$G,'Each Gender Events'!$A14,'Official Medal Table'!$C:$C,'Each Gender Events'!AX$1,'Official Medal Table'!$E:$E,'Each Gender Events'!AX$2)*'Medal values'!$B$2
+ COUNTIFS('Official Medal Table'!$H:$H,'Each Gender Events'!$A14,'Official Medal Table'!$C:$C,'Each Gender Events'!AX$1,'Official Medal Table'!$E:$E,'Each Gender Events'!AX$2)*'Medal values'!$B$3
+ COUNTIFS('Official Medal Table'!$I:$I,'Each Gender Events'!$A14,'Official Medal Table'!$C:$C,'Each Gender Events'!AX$1,'Official Medal Table'!$E:$E,'Each Gender Events'!AX$2)*'Medal values'!$B$3
+ COUNTIFS('Official Medal Table'!$F:$F,'Each Gender Events'!$A14,'Official Medal Table'!$C:$C,'Each Gender Events'!AX$1,'Official Medal Table'!$E:$E,"Mixed")*'Medal values'!$B$1/2
+ COUNTIFS('Official Medal Table'!$G:$G,'Each Gender Events'!$A14,'Official Medal Table'!$C:$C,'Each Gender Events'!AX$1,'Official Medal Table'!$E:$E,"Mixed")*'Medal values'!$B$2/2
+ COUNTIFS('Official Medal Table'!$H:$H,'Each Gender Events'!$A14,'Official Medal Table'!$C:$C,'Each Gender Events'!AX$1,'Official Medal Table'!$E:$E,"Mixed")*'Medal values'!$B$3/2
+ COUNTIFS('Official Medal Table'!$I:$I,'Each Gender Events'!$A14,'Official Medal Table'!$C:$C,'Each Gender Events'!AX$1,'Official Medal Table'!$E:$E,"Mixed")*'Medal values'!$B$3/2</f>
        <v>0</v>
      </c>
      <c r="AY14">
        <f>COUNTIFS('Official Medal Table'!$F:$F,'Each Gender Events'!$A14,'Official Medal Table'!$C:$C,'Each Gender Events'!AY$1,'Official Medal Table'!$E:$E,'Each Gender Events'!AY$2)*'Medal values'!$B$1
+ COUNTIFS('Official Medal Table'!$G:$G,'Each Gender Events'!$A14,'Official Medal Table'!$C:$C,'Each Gender Events'!AY$1,'Official Medal Table'!$E:$E,'Each Gender Events'!AY$2)*'Medal values'!$B$2
+ COUNTIFS('Official Medal Table'!$H:$H,'Each Gender Events'!$A14,'Official Medal Table'!$C:$C,'Each Gender Events'!AY$1,'Official Medal Table'!$E:$E,'Each Gender Events'!AY$2)*'Medal values'!$B$3
+ COUNTIFS('Official Medal Table'!$I:$I,'Each Gender Events'!$A14,'Official Medal Table'!$C:$C,'Each Gender Events'!AY$1,'Official Medal Table'!$E:$E,'Each Gender Events'!AY$2)*'Medal values'!$B$3
+ COUNTIFS('Official Medal Table'!$F:$F,'Each Gender Events'!$A14,'Official Medal Table'!$C:$C,'Each Gender Events'!AY$1,'Official Medal Table'!$E:$E,"Mixed")*'Medal values'!$B$1/2
+ COUNTIFS('Official Medal Table'!$G:$G,'Each Gender Events'!$A14,'Official Medal Table'!$C:$C,'Each Gender Events'!AY$1,'Official Medal Table'!$E:$E,"Mixed")*'Medal values'!$B$2/2
+ COUNTIFS('Official Medal Table'!$H:$H,'Each Gender Events'!$A14,'Official Medal Table'!$C:$C,'Each Gender Events'!AY$1,'Official Medal Table'!$E:$E,"Mixed")*'Medal values'!$B$3/2
+ COUNTIFS('Official Medal Table'!$I:$I,'Each Gender Events'!$A14,'Official Medal Table'!$C:$C,'Each Gender Events'!AY$1,'Official Medal Table'!$E:$E,"Mixed")*'Medal values'!$B$3/2</f>
        <v>0</v>
      </c>
      <c r="AZ14">
        <f>COUNTIFS('Official Medal Table'!$F:$F,'Each Gender Events'!$A14,'Official Medal Table'!$C:$C,'Each Gender Events'!AZ$1,'Official Medal Table'!$E:$E,'Each Gender Events'!AZ$2)*'Medal values'!$B$1
+ COUNTIFS('Official Medal Table'!$G:$G,'Each Gender Events'!$A14,'Official Medal Table'!$C:$C,'Each Gender Events'!AZ$1,'Official Medal Table'!$E:$E,'Each Gender Events'!AZ$2)*'Medal values'!$B$2
+ COUNTIFS('Official Medal Table'!$H:$H,'Each Gender Events'!$A14,'Official Medal Table'!$C:$C,'Each Gender Events'!AZ$1,'Official Medal Table'!$E:$E,'Each Gender Events'!AZ$2)*'Medal values'!$B$3
+ COUNTIFS('Official Medal Table'!$I:$I,'Each Gender Events'!$A14,'Official Medal Table'!$C:$C,'Each Gender Events'!AZ$1,'Official Medal Table'!$E:$E,'Each Gender Events'!AZ$2)*'Medal values'!$B$3
+ COUNTIFS('Official Medal Table'!$F:$F,'Each Gender Events'!$A14,'Official Medal Table'!$C:$C,'Each Gender Events'!AZ$1,'Official Medal Table'!$E:$E,"Mixed")*'Medal values'!$B$1/2
+ COUNTIFS('Official Medal Table'!$G:$G,'Each Gender Events'!$A14,'Official Medal Table'!$C:$C,'Each Gender Events'!AZ$1,'Official Medal Table'!$E:$E,"Mixed")*'Medal values'!$B$2/2
+ COUNTIFS('Official Medal Table'!$H:$H,'Each Gender Events'!$A14,'Official Medal Table'!$C:$C,'Each Gender Events'!AZ$1,'Official Medal Table'!$E:$E,"Mixed")*'Medal values'!$B$3/2
+ COUNTIFS('Official Medal Table'!$I:$I,'Each Gender Events'!$A14,'Official Medal Table'!$C:$C,'Each Gender Events'!AZ$1,'Official Medal Table'!$E:$E,"Mixed")*'Medal values'!$B$3/2</f>
        <v>0</v>
      </c>
      <c r="BA14">
        <f>COUNTIFS('Official Medal Table'!$F:$F,'Each Gender Events'!$A14,'Official Medal Table'!$C:$C,'Each Gender Events'!BA$1,'Official Medal Table'!$E:$E,'Each Gender Events'!BA$2)*'Medal values'!$B$1
+ COUNTIFS('Official Medal Table'!$G:$G,'Each Gender Events'!$A14,'Official Medal Table'!$C:$C,'Each Gender Events'!BA$1,'Official Medal Table'!$E:$E,'Each Gender Events'!BA$2)*'Medal values'!$B$2
+ COUNTIFS('Official Medal Table'!$H:$H,'Each Gender Events'!$A14,'Official Medal Table'!$C:$C,'Each Gender Events'!BA$1,'Official Medal Table'!$E:$E,'Each Gender Events'!BA$2)*'Medal values'!$B$3
+ COUNTIFS('Official Medal Table'!$I:$I,'Each Gender Events'!$A14,'Official Medal Table'!$C:$C,'Each Gender Events'!BA$1,'Official Medal Table'!$E:$E,'Each Gender Events'!BA$2)*'Medal values'!$B$3
+ COUNTIFS('Official Medal Table'!$F:$F,'Each Gender Events'!$A14,'Official Medal Table'!$C:$C,'Each Gender Events'!BA$1,'Official Medal Table'!$E:$E,"Mixed")*'Medal values'!$B$1/2
+ COUNTIFS('Official Medal Table'!$G:$G,'Each Gender Events'!$A14,'Official Medal Table'!$C:$C,'Each Gender Events'!BA$1,'Official Medal Table'!$E:$E,"Mixed")*'Medal values'!$B$2/2
+ COUNTIFS('Official Medal Table'!$H:$H,'Each Gender Events'!$A14,'Official Medal Table'!$C:$C,'Each Gender Events'!BA$1,'Official Medal Table'!$E:$E,"Mixed")*'Medal values'!$B$3/2
+ COUNTIFS('Official Medal Table'!$I:$I,'Each Gender Events'!$A14,'Official Medal Table'!$C:$C,'Each Gender Events'!BA$1,'Official Medal Table'!$E:$E,"Mixed")*'Medal values'!$B$3/2</f>
        <v>0</v>
      </c>
      <c r="BB14">
        <f>COUNTIFS('Official Medal Table'!$F:$F,'Each Gender Events'!$A14,'Official Medal Table'!$C:$C,'Each Gender Events'!BB$1,'Official Medal Table'!$E:$E,'Each Gender Events'!BB$2)*'Medal values'!$B$1
+ COUNTIFS('Official Medal Table'!$G:$G,'Each Gender Events'!$A14,'Official Medal Table'!$C:$C,'Each Gender Events'!BB$1,'Official Medal Table'!$E:$E,'Each Gender Events'!BB$2)*'Medal values'!$B$2
+ COUNTIFS('Official Medal Table'!$H:$H,'Each Gender Events'!$A14,'Official Medal Table'!$C:$C,'Each Gender Events'!BB$1,'Official Medal Table'!$E:$E,'Each Gender Events'!BB$2)*'Medal values'!$B$3
+ COUNTIFS('Official Medal Table'!$I:$I,'Each Gender Events'!$A14,'Official Medal Table'!$C:$C,'Each Gender Events'!BB$1,'Official Medal Table'!$E:$E,'Each Gender Events'!BB$2)*'Medal values'!$B$3
+ COUNTIFS('Official Medal Table'!$F:$F,'Each Gender Events'!$A14,'Official Medal Table'!$C:$C,'Each Gender Events'!BB$1,'Official Medal Table'!$E:$E,"Mixed")*'Medal values'!$B$1/2
+ COUNTIFS('Official Medal Table'!$G:$G,'Each Gender Events'!$A14,'Official Medal Table'!$C:$C,'Each Gender Events'!BB$1,'Official Medal Table'!$E:$E,"Mixed")*'Medal values'!$B$2/2
+ COUNTIFS('Official Medal Table'!$H:$H,'Each Gender Events'!$A14,'Official Medal Table'!$C:$C,'Each Gender Events'!BB$1,'Official Medal Table'!$E:$E,"Mixed")*'Medal values'!$B$3/2
+ COUNTIFS('Official Medal Table'!$I:$I,'Each Gender Events'!$A14,'Official Medal Table'!$C:$C,'Each Gender Events'!BB$1,'Official Medal Table'!$E:$E,"Mixed")*'Medal values'!$B$3/2</f>
        <v>0</v>
      </c>
      <c r="BC14">
        <f>COUNTIFS('Official Medal Table'!$F:$F,'Each Gender Events'!$A14,'Official Medal Table'!$C:$C,'Each Gender Events'!BC$1,'Official Medal Table'!$E:$E,'Each Gender Events'!BC$2)*'Medal values'!$B$1
+ COUNTIFS('Official Medal Table'!$G:$G,'Each Gender Events'!$A14,'Official Medal Table'!$C:$C,'Each Gender Events'!BC$1,'Official Medal Table'!$E:$E,'Each Gender Events'!BC$2)*'Medal values'!$B$2
+ COUNTIFS('Official Medal Table'!$H:$H,'Each Gender Events'!$A14,'Official Medal Table'!$C:$C,'Each Gender Events'!BC$1,'Official Medal Table'!$E:$E,'Each Gender Events'!BC$2)*'Medal values'!$B$3
+ COUNTIFS('Official Medal Table'!$I:$I,'Each Gender Events'!$A14,'Official Medal Table'!$C:$C,'Each Gender Events'!BC$1,'Official Medal Table'!$E:$E,'Each Gender Events'!BC$2)*'Medal values'!$B$3
+ COUNTIFS('Official Medal Table'!$F:$F,'Each Gender Events'!$A14,'Official Medal Table'!$C:$C,'Each Gender Events'!BC$1,'Official Medal Table'!$E:$E,"Mixed")*'Medal values'!$B$1/2
+ COUNTIFS('Official Medal Table'!$G:$G,'Each Gender Events'!$A14,'Official Medal Table'!$C:$C,'Each Gender Events'!BC$1,'Official Medal Table'!$E:$E,"Mixed")*'Medal values'!$B$2/2
+ COUNTIFS('Official Medal Table'!$H:$H,'Each Gender Events'!$A14,'Official Medal Table'!$C:$C,'Each Gender Events'!BC$1,'Official Medal Table'!$E:$E,"Mixed")*'Medal values'!$B$3/2
+ COUNTIFS('Official Medal Table'!$I:$I,'Each Gender Events'!$A14,'Official Medal Table'!$C:$C,'Each Gender Events'!BC$1,'Official Medal Table'!$E:$E,"Mixed")*'Medal values'!$B$3/2</f>
        <v>0</v>
      </c>
      <c r="BD14">
        <f>COUNTIFS('Official Medal Table'!$F:$F,'Each Gender Events'!$A14,'Official Medal Table'!$C:$C,'Each Gender Events'!BD$1,'Official Medal Table'!$E:$E,'Each Gender Events'!BD$2)*'Medal values'!$B$1
+ COUNTIFS('Official Medal Table'!$G:$G,'Each Gender Events'!$A14,'Official Medal Table'!$C:$C,'Each Gender Events'!BD$1,'Official Medal Table'!$E:$E,'Each Gender Events'!BD$2)*'Medal values'!$B$2
+ COUNTIFS('Official Medal Table'!$H:$H,'Each Gender Events'!$A14,'Official Medal Table'!$C:$C,'Each Gender Events'!BD$1,'Official Medal Table'!$E:$E,'Each Gender Events'!BD$2)*'Medal values'!$B$3
+ COUNTIFS('Official Medal Table'!$I:$I,'Each Gender Events'!$A14,'Official Medal Table'!$C:$C,'Each Gender Events'!BD$1,'Official Medal Table'!$E:$E,'Each Gender Events'!BD$2)*'Medal values'!$B$3
+ COUNTIFS('Official Medal Table'!$F:$F,'Each Gender Events'!$A14,'Official Medal Table'!$C:$C,'Each Gender Events'!BD$1,'Official Medal Table'!$E:$E,"Mixed")*'Medal values'!$B$1/2
+ COUNTIFS('Official Medal Table'!$G:$G,'Each Gender Events'!$A14,'Official Medal Table'!$C:$C,'Each Gender Events'!BD$1,'Official Medal Table'!$E:$E,"Mixed")*'Medal values'!$B$2/2
+ COUNTIFS('Official Medal Table'!$H:$H,'Each Gender Events'!$A14,'Official Medal Table'!$C:$C,'Each Gender Events'!BD$1,'Official Medal Table'!$E:$E,"Mixed")*'Medal values'!$B$3/2
+ COUNTIFS('Official Medal Table'!$I:$I,'Each Gender Events'!$A14,'Official Medal Table'!$C:$C,'Each Gender Events'!BD$1,'Official Medal Table'!$E:$E,"Mixed")*'Medal values'!$B$3/2</f>
        <v>0</v>
      </c>
      <c r="BE14">
        <f>COUNTIFS('Official Medal Table'!$F:$F,'Each Gender Events'!$A14,'Official Medal Table'!$C:$C,'Each Gender Events'!BE$1,'Official Medal Table'!$E:$E,'Each Gender Events'!BE$2)*'Medal values'!$B$1
+ COUNTIFS('Official Medal Table'!$G:$G,'Each Gender Events'!$A14,'Official Medal Table'!$C:$C,'Each Gender Events'!BE$1,'Official Medal Table'!$E:$E,'Each Gender Events'!BE$2)*'Medal values'!$B$2
+ COUNTIFS('Official Medal Table'!$H:$H,'Each Gender Events'!$A14,'Official Medal Table'!$C:$C,'Each Gender Events'!BE$1,'Official Medal Table'!$E:$E,'Each Gender Events'!BE$2)*'Medal values'!$B$3
+ COUNTIFS('Official Medal Table'!$I:$I,'Each Gender Events'!$A14,'Official Medal Table'!$C:$C,'Each Gender Events'!BE$1,'Official Medal Table'!$E:$E,'Each Gender Events'!BE$2)*'Medal values'!$B$3
+ COUNTIFS('Official Medal Table'!$F:$F,'Each Gender Events'!$A14,'Official Medal Table'!$C:$C,'Each Gender Events'!BE$1,'Official Medal Table'!$E:$E,"Mixed")*'Medal values'!$B$1/2
+ COUNTIFS('Official Medal Table'!$G:$G,'Each Gender Events'!$A14,'Official Medal Table'!$C:$C,'Each Gender Events'!BE$1,'Official Medal Table'!$E:$E,"Mixed")*'Medal values'!$B$2/2
+ COUNTIFS('Official Medal Table'!$H:$H,'Each Gender Events'!$A14,'Official Medal Table'!$C:$C,'Each Gender Events'!BE$1,'Official Medal Table'!$E:$E,"Mixed")*'Medal values'!$B$3/2
+ COUNTIFS('Official Medal Table'!$I:$I,'Each Gender Events'!$A14,'Official Medal Table'!$C:$C,'Each Gender Events'!BE$1,'Official Medal Table'!$E:$E,"Mixed")*'Medal values'!$B$3/2</f>
        <v>0</v>
      </c>
      <c r="BF14">
        <f>COUNTIFS('Official Medal Table'!$F:$F,'Each Gender Events'!$A14,'Official Medal Table'!$C:$C,'Each Gender Events'!BF$1,'Official Medal Table'!$E:$E,'Each Gender Events'!BF$2)*'Medal values'!$B$1
+ COUNTIFS('Official Medal Table'!$G:$G,'Each Gender Events'!$A14,'Official Medal Table'!$C:$C,'Each Gender Events'!BF$1,'Official Medal Table'!$E:$E,'Each Gender Events'!BF$2)*'Medal values'!$B$2
+ COUNTIFS('Official Medal Table'!$H:$H,'Each Gender Events'!$A14,'Official Medal Table'!$C:$C,'Each Gender Events'!BF$1,'Official Medal Table'!$E:$E,'Each Gender Events'!BF$2)*'Medal values'!$B$3
+ COUNTIFS('Official Medal Table'!$I:$I,'Each Gender Events'!$A14,'Official Medal Table'!$C:$C,'Each Gender Events'!BF$1,'Official Medal Table'!$E:$E,'Each Gender Events'!BF$2)*'Medal values'!$B$3
+ COUNTIFS('Official Medal Table'!$F:$F,'Each Gender Events'!$A14,'Official Medal Table'!$C:$C,'Each Gender Events'!BF$1,'Official Medal Table'!$E:$E,"Mixed")*'Medal values'!$B$1/2
+ COUNTIFS('Official Medal Table'!$G:$G,'Each Gender Events'!$A14,'Official Medal Table'!$C:$C,'Each Gender Events'!BF$1,'Official Medal Table'!$E:$E,"Mixed")*'Medal values'!$B$2/2
+ COUNTIFS('Official Medal Table'!$H:$H,'Each Gender Events'!$A14,'Official Medal Table'!$C:$C,'Each Gender Events'!BF$1,'Official Medal Table'!$E:$E,"Mixed")*'Medal values'!$B$3/2
+ COUNTIFS('Official Medal Table'!$I:$I,'Each Gender Events'!$A14,'Official Medal Table'!$C:$C,'Each Gender Events'!BF$1,'Official Medal Table'!$E:$E,"Mixed")*'Medal values'!$B$3/2</f>
        <v>0</v>
      </c>
      <c r="BG14">
        <f>COUNTIFS('Official Medal Table'!$F:$F,'Each Gender Events'!$A14,'Official Medal Table'!$C:$C,'Each Gender Events'!BG$1,'Official Medal Table'!$E:$E,'Each Gender Events'!BG$2)*'Medal values'!$B$1
+ COUNTIFS('Official Medal Table'!$G:$G,'Each Gender Events'!$A14,'Official Medal Table'!$C:$C,'Each Gender Events'!BG$1,'Official Medal Table'!$E:$E,'Each Gender Events'!BG$2)*'Medal values'!$B$2
+ COUNTIFS('Official Medal Table'!$H:$H,'Each Gender Events'!$A14,'Official Medal Table'!$C:$C,'Each Gender Events'!BG$1,'Official Medal Table'!$E:$E,'Each Gender Events'!BG$2)*'Medal values'!$B$3
+ COUNTIFS('Official Medal Table'!$I:$I,'Each Gender Events'!$A14,'Official Medal Table'!$C:$C,'Each Gender Events'!BG$1,'Official Medal Table'!$E:$E,'Each Gender Events'!BG$2)*'Medal values'!$B$3
+ COUNTIFS('Official Medal Table'!$F:$F,'Each Gender Events'!$A14,'Official Medal Table'!$C:$C,'Each Gender Events'!BG$1,'Official Medal Table'!$E:$E,"Mixed")*'Medal values'!$B$1/2
+ COUNTIFS('Official Medal Table'!$G:$G,'Each Gender Events'!$A14,'Official Medal Table'!$C:$C,'Each Gender Events'!BG$1,'Official Medal Table'!$E:$E,"Mixed")*'Medal values'!$B$2/2
+ COUNTIFS('Official Medal Table'!$H:$H,'Each Gender Events'!$A14,'Official Medal Table'!$C:$C,'Each Gender Events'!BG$1,'Official Medal Table'!$E:$E,"Mixed")*'Medal values'!$B$3/2
+ COUNTIFS('Official Medal Table'!$I:$I,'Each Gender Events'!$A14,'Official Medal Table'!$C:$C,'Each Gender Events'!BG$1,'Official Medal Table'!$E:$E,"Mixed")*'Medal values'!$B$3/2</f>
        <v>6.0010010000000005</v>
      </c>
      <c r="BH14">
        <f>COUNTIFS('Official Medal Table'!$F:$F,'Each Gender Events'!$A14,'Official Medal Table'!$C:$C,'Each Gender Events'!BH$1,'Official Medal Table'!$E:$E,'Each Gender Events'!BH$2)*'Medal values'!$B$1
+ COUNTIFS('Official Medal Table'!$G:$G,'Each Gender Events'!$A14,'Official Medal Table'!$C:$C,'Each Gender Events'!BH$1,'Official Medal Table'!$E:$E,'Each Gender Events'!BH$2)*'Medal values'!$B$2
+ COUNTIFS('Official Medal Table'!$H:$H,'Each Gender Events'!$A14,'Official Medal Table'!$C:$C,'Each Gender Events'!BH$1,'Official Medal Table'!$E:$E,'Each Gender Events'!BH$2)*'Medal values'!$B$3
+ COUNTIFS('Official Medal Table'!$I:$I,'Each Gender Events'!$A14,'Official Medal Table'!$C:$C,'Each Gender Events'!BH$1,'Official Medal Table'!$E:$E,'Each Gender Events'!BH$2)*'Medal values'!$B$3
+ COUNTIFS('Official Medal Table'!$F:$F,'Each Gender Events'!$A14,'Official Medal Table'!$C:$C,'Each Gender Events'!BH$1,'Official Medal Table'!$E:$E,"Mixed")*'Medal values'!$B$1/2
+ COUNTIFS('Official Medal Table'!$G:$G,'Each Gender Events'!$A14,'Official Medal Table'!$C:$C,'Each Gender Events'!BH$1,'Official Medal Table'!$E:$E,"Mixed")*'Medal values'!$B$2/2
+ COUNTIFS('Official Medal Table'!$H:$H,'Each Gender Events'!$A14,'Official Medal Table'!$C:$C,'Each Gender Events'!BH$1,'Official Medal Table'!$E:$E,"Mixed")*'Medal values'!$B$3/2
+ COUNTIFS('Official Medal Table'!$I:$I,'Each Gender Events'!$A14,'Official Medal Table'!$C:$C,'Each Gender Events'!BH$1,'Official Medal Table'!$E:$E,"Mixed")*'Medal values'!$B$3/2</f>
        <v>10.002001</v>
      </c>
      <c r="BI14">
        <f>COUNTIFS('Official Medal Table'!$F:$F,'Each Gender Events'!$A14,'Official Medal Table'!$C:$C,'Each Gender Events'!BI$1,'Official Medal Table'!$E:$E,'Each Gender Events'!BI$2)*'Medal values'!$B$1
+ COUNTIFS('Official Medal Table'!$G:$G,'Each Gender Events'!$A14,'Official Medal Table'!$C:$C,'Each Gender Events'!BI$1,'Official Medal Table'!$E:$E,'Each Gender Events'!BI$2)*'Medal values'!$B$2
+ COUNTIFS('Official Medal Table'!$H:$H,'Each Gender Events'!$A14,'Official Medal Table'!$C:$C,'Each Gender Events'!BI$1,'Official Medal Table'!$E:$E,'Each Gender Events'!BI$2)*'Medal values'!$B$3
+ COUNTIFS('Official Medal Table'!$I:$I,'Each Gender Events'!$A14,'Official Medal Table'!$C:$C,'Each Gender Events'!BI$1,'Official Medal Table'!$E:$E,'Each Gender Events'!BI$2)*'Medal values'!$B$3
+ COUNTIFS('Official Medal Table'!$F:$F,'Each Gender Events'!$A14,'Official Medal Table'!$C:$C,'Each Gender Events'!BI$1,'Official Medal Table'!$E:$E,"Mixed")*'Medal values'!$B$1/2
+ COUNTIFS('Official Medal Table'!$G:$G,'Each Gender Events'!$A14,'Official Medal Table'!$C:$C,'Each Gender Events'!BI$1,'Official Medal Table'!$E:$E,"Mixed")*'Medal values'!$B$2/2
+ COUNTIFS('Official Medal Table'!$H:$H,'Each Gender Events'!$A14,'Official Medal Table'!$C:$C,'Each Gender Events'!BI$1,'Official Medal Table'!$E:$E,"Mixed")*'Medal values'!$B$3/2
+ COUNTIFS('Official Medal Table'!$I:$I,'Each Gender Events'!$A14,'Official Medal Table'!$C:$C,'Each Gender Events'!BI$1,'Official Medal Table'!$E:$E,"Mixed")*'Medal values'!$B$3/2</f>
        <v>0</v>
      </c>
      <c r="BJ14">
        <f>COUNTIFS('Official Medal Table'!$F:$F,'Each Gender Events'!$A14,'Official Medal Table'!$C:$C,'Each Gender Events'!BJ$1,'Official Medal Table'!$E:$E,'Each Gender Events'!BJ$2)*'Medal values'!$B$1
+ COUNTIFS('Official Medal Table'!$G:$G,'Each Gender Events'!$A14,'Official Medal Table'!$C:$C,'Each Gender Events'!BJ$1,'Official Medal Table'!$E:$E,'Each Gender Events'!BJ$2)*'Medal values'!$B$2
+ COUNTIFS('Official Medal Table'!$H:$H,'Each Gender Events'!$A14,'Official Medal Table'!$C:$C,'Each Gender Events'!BJ$1,'Official Medal Table'!$E:$E,'Each Gender Events'!BJ$2)*'Medal values'!$B$3
+ COUNTIFS('Official Medal Table'!$I:$I,'Each Gender Events'!$A14,'Official Medal Table'!$C:$C,'Each Gender Events'!BJ$1,'Official Medal Table'!$E:$E,'Each Gender Events'!BJ$2)*'Medal values'!$B$3
+ COUNTIFS('Official Medal Table'!$F:$F,'Each Gender Events'!$A14,'Official Medal Table'!$C:$C,'Each Gender Events'!BJ$1,'Official Medal Table'!$E:$E,"Mixed")*'Medal values'!$B$1/2
+ COUNTIFS('Official Medal Table'!$G:$G,'Each Gender Events'!$A14,'Official Medal Table'!$C:$C,'Each Gender Events'!BJ$1,'Official Medal Table'!$E:$E,"Mixed")*'Medal values'!$B$2/2
+ COUNTIFS('Official Medal Table'!$H:$H,'Each Gender Events'!$A14,'Official Medal Table'!$C:$C,'Each Gender Events'!BJ$1,'Official Medal Table'!$E:$E,"Mixed")*'Medal values'!$B$3/2
+ COUNTIFS('Official Medal Table'!$I:$I,'Each Gender Events'!$A14,'Official Medal Table'!$C:$C,'Each Gender Events'!BJ$1,'Official Medal Table'!$E:$E,"Mixed")*'Medal values'!$B$3/2</f>
        <v>0</v>
      </c>
      <c r="BK14">
        <f>COUNTIFS('Official Medal Table'!$F:$F,'Each Gender Events'!$A14,'Official Medal Table'!$C:$C,'Each Gender Events'!BK$1,'Official Medal Table'!$E:$E,'Each Gender Events'!BK$2)*'Medal values'!$B$1
+ COUNTIFS('Official Medal Table'!$G:$G,'Each Gender Events'!$A14,'Official Medal Table'!$C:$C,'Each Gender Events'!BK$1,'Official Medal Table'!$E:$E,'Each Gender Events'!BK$2)*'Medal values'!$B$2
+ COUNTIFS('Official Medal Table'!$H:$H,'Each Gender Events'!$A14,'Official Medal Table'!$C:$C,'Each Gender Events'!BK$1,'Official Medal Table'!$E:$E,'Each Gender Events'!BK$2)*'Medal values'!$B$3
+ COUNTIFS('Official Medal Table'!$I:$I,'Each Gender Events'!$A14,'Official Medal Table'!$C:$C,'Each Gender Events'!BK$1,'Official Medal Table'!$E:$E,'Each Gender Events'!BK$2)*'Medal values'!$B$3
+ COUNTIFS('Official Medal Table'!$F:$F,'Each Gender Events'!$A14,'Official Medal Table'!$C:$C,'Each Gender Events'!BK$1,'Official Medal Table'!$E:$E,"Mixed")*'Medal values'!$B$1/2
+ COUNTIFS('Official Medal Table'!$G:$G,'Each Gender Events'!$A14,'Official Medal Table'!$C:$C,'Each Gender Events'!BK$1,'Official Medal Table'!$E:$E,"Mixed")*'Medal values'!$B$2/2
+ COUNTIFS('Official Medal Table'!$H:$H,'Each Gender Events'!$A14,'Official Medal Table'!$C:$C,'Each Gender Events'!BK$1,'Official Medal Table'!$E:$E,"Mixed")*'Medal values'!$B$3/2
+ COUNTIFS('Official Medal Table'!$I:$I,'Each Gender Events'!$A14,'Official Medal Table'!$C:$C,'Each Gender Events'!BK$1,'Official Medal Table'!$E:$E,"Mixed")*'Medal values'!$B$3/2</f>
        <v>0</v>
      </c>
      <c r="BL14">
        <f>COUNTIFS('Official Medal Table'!$F:$F,'Each Gender Events'!$A14,'Official Medal Table'!$C:$C,'Each Gender Events'!BL$1,'Official Medal Table'!$E:$E,'Each Gender Events'!BL$2)*'Medal values'!$B$1
+ COUNTIFS('Official Medal Table'!$G:$G,'Each Gender Events'!$A14,'Official Medal Table'!$C:$C,'Each Gender Events'!BL$1,'Official Medal Table'!$E:$E,'Each Gender Events'!BL$2)*'Medal values'!$B$2
+ COUNTIFS('Official Medal Table'!$H:$H,'Each Gender Events'!$A14,'Official Medal Table'!$C:$C,'Each Gender Events'!BL$1,'Official Medal Table'!$E:$E,'Each Gender Events'!BL$2)*'Medal values'!$B$3
+ COUNTIFS('Official Medal Table'!$I:$I,'Each Gender Events'!$A14,'Official Medal Table'!$C:$C,'Each Gender Events'!BL$1,'Official Medal Table'!$E:$E,'Each Gender Events'!BL$2)*'Medal values'!$B$3
+ COUNTIFS('Official Medal Table'!$F:$F,'Each Gender Events'!$A14,'Official Medal Table'!$C:$C,'Each Gender Events'!BL$1,'Official Medal Table'!$E:$E,"Mixed")*'Medal values'!$B$1/2
+ COUNTIFS('Official Medal Table'!$G:$G,'Each Gender Events'!$A14,'Official Medal Table'!$C:$C,'Each Gender Events'!BL$1,'Official Medal Table'!$E:$E,"Mixed")*'Medal values'!$B$2/2
+ COUNTIFS('Official Medal Table'!$H:$H,'Each Gender Events'!$A14,'Official Medal Table'!$C:$C,'Each Gender Events'!BL$1,'Official Medal Table'!$E:$E,"Mixed")*'Medal values'!$B$3/2
+ COUNTIFS('Official Medal Table'!$I:$I,'Each Gender Events'!$A14,'Official Medal Table'!$C:$C,'Each Gender Events'!BL$1,'Official Medal Table'!$E:$E,"Mixed")*'Medal values'!$B$3/2</f>
        <v>4.0009999999999994</v>
      </c>
      <c r="BM14">
        <f>COUNTIFS('Official Medal Table'!$F:$F,'Each Gender Events'!$A14,'Official Medal Table'!$C:$C,'Each Gender Events'!BM$1,'Official Medal Table'!$E:$E,'Each Gender Events'!BM$2)*'Medal values'!$B$1
+ COUNTIFS('Official Medal Table'!$G:$G,'Each Gender Events'!$A14,'Official Medal Table'!$C:$C,'Each Gender Events'!BM$1,'Official Medal Table'!$E:$E,'Each Gender Events'!BM$2)*'Medal values'!$B$2
+ COUNTIFS('Official Medal Table'!$H:$H,'Each Gender Events'!$A14,'Official Medal Table'!$C:$C,'Each Gender Events'!BM$1,'Official Medal Table'!$E:$E,'Each Gender Events'!BM$2)*'Medal values'!$B$3
+ COUNTIFS('Official Medal Table'!$I:$I,'Each Gender Events'!$A14,'Official Medal Table'!$C:$C,'Each Gender Events'!BM$1,'Official Medal Table'!$E:$E,'Each Gender Events'!BM$2)*'Medal values'!$B$3
+ COUNTIFS('Official Medal Table'!$F:$F,'Each Gender Events'!$A14,'Official Medal Table'!$C:$C,'Each Gender Events'!BM$1,'Official Medal Table'!$E:$E,"Mixed")*'Medal values'!$B$1/2
+ COUNTIFS('Official Medal Table'!$G:$G,'Each Gender Events'!$A14,'Official Medal Table'!$C:$C,'Each Gender Events'!BM$1,'Official Medal Table'!$E:$E,"Mixed")*'Medal values'!$B$2/2
+ COUNTIFS('Official Medal Table'!$H:$H,'Each Gender Events'!$A14,'Official Medal Table'!$C:$C,'Each Gender Events'!BM$1,'Official Medal Table'!$E:$E,"Mixed")*'Medal values'!$B$3/2
+ COUNTIFS('Official Medal Table'!$I:$I,'Each Gender Events'!$A14,'Official Medal Table'!$C:$C,'Each Gender Events'!BM$1,'Official Medal Table'!$E:$E,"Mixed")*'Medal values'!$B$3/2</f>
        <v>0</v>
      </c>
      <c r="BN14">
        <f>COUNTIFS('Official Medal Table'!$F:$F,'Each Gender Events'!$A14,'Official Medal Table'!$C:$C,'Each Gender Events'!BN$1,'Official Medal Table'!$E:$E,'Each Gender Events'!BN$2)*'Medal values'!$B$1
+ COUNTIFS('Official Medal Table'!$G:$G,'Each Gender Events'!$A14,'Official Medal Table'!$C:$C,'Each Gender Events'!BN$1,'Official Medal Table'!$E:$E,'Each Gender Events'!BN$2)*'Medal values'!$B$2
+ COUNTIFS('Official Medal Table'!$H:$H,'Each Gender Events'!$A14,'Official Medal Table'!$C:$C,'Each Gender Events'!BN$1,'Official Medal Table'!$E:$E,'Each Gender Events'!BN$2)*'Medal values'!$B$3
+ COUNTIFS('Official Medal Table'!$I:$I,'Each Gender Events'!$A14,'Official Medal Table'!$C:$C,'Each Gender Events'!BN$1,'Official Medal Table'!$E:$E,'Each Gender Events'!BN$2)*'Medal values'!$B$3
+ COUNTIFS('Official Medal Table'!$F:$F,'Each Gender Events'!$A14,'Official Medal Table'!$C:$C,'Each Gender Events'!BN$1,'Official Medal Table'!$E:$E,"Mixed")*'Medal values'!$B$1/2
+ COUNTIFS('Official Medal Table'!$G:$G,'Each Gender Events'!$A14,'Official Medal Table'!$C:$C,'Each Gender Events'!BN$1,'Official Medal Table'!$E:$E,"Mixed")*'Medal values'!$B$2/2
+ COUNTIFS('Official Medal Table'!$H:$H,'Each Gender Events'!$A14,'Official Medal Table'!$C:$C,'Each Gender Events'!BN$1,'Official Medal Table'!$E:$E,"Mixed")*'Medal values'!$B$3/2
+ COUNTIFS('Official Medal Table'!$I:$I,'Each Gender Events'!$A14,'Official Medal Table'!$C:$C,'Each Gender Events'!BN$1,'Official Medal Table'!$E:$E,"Mixed")*'Medal values'!$B$3/2</f>
        <v>0</v>
      </c>
      <c r="BO14">
        <f>COUNTIFS('Official Medal Table'!$F:$F,'Each Gender Events'!$A14,'Official Medal Table'!$C:$C,'Each Gender Events'!BO$1,'Official Medal Table'!$E:$E,'Each Gender Events'!BO$2)*'Medal values'!$B$1
+ COUNTIFS('Official Medal Table'!$G:$G,'Each Gender Events'!$A14,'Official Medal Table'!$C:$C,'Each Gender Events'!BO$1,'Official Medal Table'!$E:$E,'Each Gender Events'!BO$2)*'Medal values'!$B$2
+ COUNTIFS('Official Medal Table'!$H:$H,'Each Gender Events'!$A14,'Official Medal Table'!$C:$C,'Each Gender Events'!BO$1,'Official Medal Table'!$E:$E,'Each Gender Events'!BO$2)*'Medal values'!$B$3
+ COUNTIFS('Official Medal Table'!$I:$I,'Each Gender Events'!$A14,'Official Medal Table'!$C:$C,'Each Gender Events'!BO$1,'Official Medal Table'!$E:$E,'Each Gender Events'!BO$2)*'Medal values'!$B$3
+ COUNTIFS('Official Medal Table'!$F:$F,'Each Gender Events'!$A14,'Official Medal Table'!$C:$C,'Each Gender Events'!BO$1,'Official Medal Table'!$E:$E,"Mixed")*'Medal values'!$B$1/2
+ COUNTIFS('Official Medal Table'!$G:$G,'Each Gender Events'!$A14,'Official Medal Table'!$C:$C,'Each Gender Events'!BO$1,'Official Medal Table'!$E:$E,"Mixed")*'Medal values'!$B$2/2
+ COUNTIFS('Official Medal Table'!$H:$H,'Each Gender Events'!$A14,'Official Medal Table'!$C:$C,'Each Gender Events'!BO$1,'Official Medal Table'!$E:$E,"Mixed")*'Medal values'!$B$3/2
+ COUNTIFS('Official Medal Table'!$I:$I,'Each Gender Events'!$A14,'Official Medal Table'!$C:$C,'Each Gender Events'!BO$1,'Official Medal Table'!$E:$E,"Mixed")*'Medal values'!$B$3/2</f>
        <v>3.0009999999999999</v>
      </c>
      <c r="BP14">
        <f>COUNTIFS('Official Medal Table'!$F:$F,'Each Gender Events'!$A14,'Official Medal Table'!$C:$C,'Each Gender Events'!BP$1,'Official Medal Table'!$E:$E,'Each Gender Events'!BP$2)*'Medal values'!$B$1
+ COUNTIFS('Official Medal Table'!$G:$G,'Each Gender Events'!$A14,'Official Medal Table'!$C:$C,'Each Gender Events'!BP$1,'Official Medal Table'!$E:$E,'Each Gender Events'!BP$2)*'Medal values'!$B$2
+ COUNTIFS('Official Medal Table'!$H:$H,'Each Gender Events'!$A14,'Official Medal Table'!$C:$C,'Each Gender Events'!BP$1,'Official Medal Table'!$E:$E,'Each Gender Events'!BP$2)*'Medal values'!$B$3
+ COUNTIFS('Official Medal Table'!$I:$I,'Each Gender Events'!$A14,'Official Medal Table'!$C:$C,'Each Gender Events'!BP$1,'Official Medal Table'!$E:$E,'Each Gender Events'!BP$2)*'Medal values'!$B$3
+ COUNTIFS('Official Medal Table'!$F:$F,'Each Gender Events'!$A14,'Official Medal Table'!$C:$C,'Each Gender Events'!BP$1,'Official Medal Table'!$E:$E,"Mixed")*'Medal values'!$B$1/2
+ COUNTIFS('Official Medal Table'!$G:$G,'Each Gender Events'!$A14,'Official Medal Table'!$C:$C,'Each Gender Events'!BP$1,'Official Medal Table'!$E:$E,"Mixed")*'Medal values'!$B$2/2
+ COUNTIFS('Official Medal Table'!$H:$H,'Each Gender Events'!$A14,'Official Medal Table'!$C:$C,'Each Gender Events'!BP$1,'Official Medal Table'!$E:$E,"Mixed")*'Medal values'!$B$3/2
+ COUNTIFS('Official Medal Table'!$I:$I,'Each Gender Events'!$A14,'Official Medal Table'!$C:$C,'Each Gender Events'!BP$1,'Official Medal Table'!$E:$E,"Mixed")*'Medal values'!$B$3/2</f>
        <v>2.0000010000000001</v>
      </c>
      <c r="BQ14">
        <f>COUNTIFS('Official Medal Table'!$F:$F,'Each Gender Events'!$A14,'Official Medal Table'!$C:$C,'Each Gender Events'!BQ$1,'Official Medal Table'!$E:$E,'Each Gender Events'!BQ$2)*'Medal values'!$B$1
+ COUNTIFS('Official Medal Table'!$G:$G,'Each Gender Events'!$A14,'Official Medal Table'!$C:$C,'Each Gender Events'!BQ$1,'Official Medal Table'!$E:$E,'Each Gender Events'!BQ$2)*'Medal values'!$B$2
+ COUNTIFS('Official Medal Table'!$H:$H,'Each Gender Events'!$A14,'Official Medal Table'!$C:$C,'Each Gender Events'!BQ$1,'Official Medal Table'!$E:$E,'Each Gender Events'!BQ$2)*'Medal values'!$B$3
+ COUNTIFS('Official Medal Table'!$I:$I,'Each Gender Events'!$A14,'Official Medal Table'!$C:$C,'Each Gender Events'!BQ$1,'Official Medal Table'!$E:$E,'Each Gender Events'!BQ$2)*'Medal values'!$B$3
+ COUNTIFS('Official Medal Table'!$F:$F,'Each Gender Events'!$A14,'Official Medal Table'!$C:$C,'Each Gender Events'!BQ$1,'Official Medal Table'!$E:$E,"Mixed")*'Medal values'!$B$1/2
+ COUNTIFS('Official Medal Table'!$G:$G,'Each Gender Events'!$A14,'Official Medal Table'!$C:$C,'Each Gender Events'!BQ$1,'Official Medal Table'!$E:$E,"Mixed")*'Medal values'!$B$2/2
+ COUNTIFS('Official Medal Table'!$H:$H,'Each Gender Events'!$A14,'Official Medal Table'!$C:$C,'Each Gender Events'!BQ$1,'Official Medal Table'!$E:$E,"Mixed")*'Medal values'!$B$3/2
+ COUNTIFS('Official Medal Table'!$I:$I,'Each Gender Events'!$A14,'Official Medal Table'!$C:$C,'Each Gender Events'!BQ$1,'Official Medal Table'!$E:$E,"Mixed")*'Medal values'!$B$3/2</f>
        <v>0</v>
      </c>
      <c r="BR14">
        <f>COUNTIFS('Official Medal Table'!$F:$F,'Each Gender Events'!$A14,'Official Medal Table'!$C:$C,'Each Gender Events'!BR$1,'Official Medal Table'!$E:$E,'Each Gender Events'!BR$2)*'Medal values'!$B$1
+ COUNTIFS('Official Medal Table'!$G:$G,'Each Gender Events'!$A14,'Official Medal Table'!$C:$C,'Each Gender Events'!BR$1,'Official Medal Table'!$E:$E,'Each Gender Events'!BR$2)*'Medal values'!$B$2
+ COUNTIFS('Official Medal Table'!$H:$H,'Each Gender Events'!$A14,'Official Medal Table'!$C:$C,'Each Gender Events'!BR$1,'Official Medal Table'!$E:$E,'Each Gender Events'!BR$2)*'Medal values'!$B$3
+ COUNTIFS('Official Medal Table'!$I:$I,'Each Gender Events'!$A14,'Official Medal Table'!$C:$C,'Each Gender Events'!BR$1,'Official Medal Table'!$E:$E,'Each Gender Events'!BR$2)*'Medal values'!$B$3
+ COUNTIFS('Official Medal Table'!$F:$F,'Each Gender Events'!$A14,'Official Medal Table'!$C:$C,'Each Gender Events'!BR$1,'Official Medal Table'!$E:$E,"Mixed")*'Medal values'!$B$1/2
+ COUNTIFS('Official Medal Table'!$G:$G,'Each Gender Events'!$A14,'Official Medal Table'!$C:$C,'Each Gender Events'!BR$1,'Official Medal Table'!$E:$E,"Mixed")*'Medal values'!$B$2/2
+ COUNTIFS('Official Medal Table'!$H:$H,'Each Gender Events'!$A14,'Official Medal Table'!$C:$C,'Each Gender Events'!BR$1,'Official Medal Table'!$E:$E,"Mixed")*'Medal values'!$B$3/2
+ COUNTIFS('Official Medal Table'!$I:$I,'Each Gender Events'!$A14,'Official Medal Table'!$C:$C,'Each Gender Events'!BR$1,'Official Medal Table'!$E:$E,"Mixed")*'Medal values'!$B$3/2</f>
        <v>1</v>
      </c>
      <c r="BS14">
        <f>COUNTIFS('Official Medal Table'!$F:$F,'Each Gender Events'!$A14,'Official Medal Table'!$C:$C,'Each Gender Events'!BS$1,'Official Medal Table'!$E:$E,'Each Gender Events'!BS$2)*'Medal values'!$B$1
+ COUNTIFS('Official Medal Table'!$G:$G,'Each Gender Events'!$A14,'Official Medal Table'!$C:$C,'Each Gender Events'!BS$1,'Official Medal Table'!$E:$E,'Each Gender Events'!BS$2)*'Medal values'!$B$2
+ COUNTIFS('Official Medal Table'!$H:$H,'Each Gender Events'!$A14,'Official Medal Table'!$C:$C,'Each Gender Events'!BS$1,'Official Medal Table'!$E:$E,'Each Gender Events'!BS$2)*'Medal values'!$B$3
+ COUNTIFS('Official Medal Table'!$I:$I,'Each Gender Events'!$A14,'Official Medal Table'!$C:$C,'Each Gender Events'!BS$1,'Official Medal Table'!$E:$E,'Each Gender Events'!BS$2)*'Medal values'!$B$3
+ COUNTIFS('Official Medal Table'!$F:$F,'Each Gender Events'!$A14,'Official Medal Table'!$C:$C,'Each Gender Events'!BS$1,'Official Medal Table'!$E:$E,"Mixed")*'Medal values'!$B$1/2
+ COUNTIFS('Official Medal Table'!$G:$G,'Each Gender Events'!$A14,'Official Medal Table'!$C:$C,'Each Gender Events'!BS$1,'Official Medal Table'!$E:$E,"Mixed")*'Medal values'!$B$2/2
+ COUNTIFS('Official Medal Table'!$H:$H,'Each Gender Events'!$A14,'Official Medal Table'!$C:$C,'Each Gender Events'!BS$1,'Official Medal Table'!$E:$E,"Mixed")*'Medal values'!$B$3/2
+ COUNTIFS('Official Medal Table'!$I:$I,'Each Gender Events'!$A14,'Official Medal Table'!$C:$C,'Each Gender Events'!BS$1,'Official Medal Table'!$E:$E,"Mixed")*'Medal values'!$B$3/2</f>
        <v>0</v>
      </c>
      <c r="BT14">
        <f>COUNTIFS('Official Medal Table'!$F:$F,'Each Gender Events'!$A14,'Official Medal Table'!$C:$C,'Each Gender Events'!BT$1,'Official Medal Table'!$E:$E,'Each Gender Events'!BT$2)*'Medal values'!$B$1
+ COUNTIFS('Official Medal Table'!$G:$G,'Each Gender Events'!$A14,'Official Medal Table'!$C:$C,'Each Gender Events'!BT$1,'Official Medal Table'!$E:$E,'Each Gender Events'!BT$2)*'Medal values'!$B$2
+ COUNTIFS('Official Medal Table'!$H:$H,'Each Gender Events'!$A14,'Official Medal Table'!$C:$C,'Each Gender Events'!BT$1,'Official Medal Table'!$E:$E,'Each Gender Events'!BT$2)*'Medal values'!$B$3
+ COUNTIFS('Official Medal Table'!$I:$I,'Each Gender Events'!$A14,'Official Medal Table'!$C:$C,'Each Gender Events'!BT$1,'Official Medal Table'!$E:$E,'Each Gender Events'!BT$2)*'Medal values'!$B$3
+ COUNTIFS('Official Medal Table'!$F:$F,'Each Gender Events'!$A14,'Official Medal Table'!$C:$C,'Each Gender Events'!BT$1,'Official Medal Table'!$E:$E,"Mixed")*'Medal values'!$B$1/2
+ COUNTIFS('Official Medal Table'!$G:$G,'Each Gender Events'!$A14,'Official Medal Table'!$C:$C,'Each Gender Events'!BT$1,'Official Medal Table'!$E:$E,"Mixed")*'Medal values'!$B$2/2
+ COUNTIFS('Official Medal Table'!$H:$H,'Each Gender Events'!$A14,'Official Medal Table'!$C:$C,'Each Gender Events'!BT$1,'Official Medal Table'!$E:$E,"Mixed")*'Medal values'!$B$3/2
+ COUNTIFS('Official Medal Table'!$I:$I,'Each Gender Events'!$A14,'Official Medal Table'!$C:$C,'Each Gender Events'!BT$1,'Official Medal Table'!$E:$E,"Mixed")*'Medal values'!$B$3/2</f>
        <v>3.0009999999999999</v>
      </c>
      <c r="BU14">
        <f>COUNTIFS('Official Medal Table'!$F:$F,'Each Gender Events'!$A14,'Official Medal Table'!$C:$C,'Each Gender Events'!BU$1,'Official Medal Table'!$E:$E,'Each Gender Events'!BU$2)*'Medal values'!$B$1
+ COUNTIFS('Official Medal Table'!$G:$G,'Each Gender Events'!$A14,'Official Medal Table'!$C:$C,'Each Gender Events'!BU$1,'Official Medal Table'!$E:$E,'Each Gender Events'!BU$2)*'Medal values'!$B$2
+ COUNTIFS('Official Medal Table'!$H:$H,'Each Gender Events'!$A14,'Official Medal Table'!$C:$C,'Each Gender Events'!BU$1,'Official Medal Table'!$E:$E,'Each Gender Events'!BU$2)*'Medal values'!$B$3
+ COUNTIFS('Official Medal Table'!$I:$I,'Each Gender Events'!$A14,'Official Medal Table'!$C:$C,'Each Gender Events'!BU$1,'Official Medal Table'!$E:$E,'Each Gender Events'!BU$2)*'Medal values'!$B$3
+ COUNTIFS('Official Medal Table'!$F:$F,'Each Gender Events'!$A14,'Official Medal Table'!$C:$C,'Each Gender Events'!BU$1,'Official Medal Table'!$E:$E,"Mixed")*'Medal values'!$B$1/2
+ COUNTIFS('Official Medal Table'!$G:$G,'Each Gender Events'!$A14,'Official Medal Table'!$C:$C,'Each Gender Events'!BU$1,'Official Medal Table'!$E:$E,"Mixed")*'Medal values'!$B$2/2
+ COUNTIFS('Official Medal Table'!$H:$H,'Each Gender Events'!$A14,'Official Medal Table'!$C:$C,'Each Gender Events'!BU$1,'Official Medal Table'!$E:$E,"Mixed")*'Medal values'!$B$3/2
+ COUNTIFS('Official Medal Table'!$I:$I,'Each Gender Events'!$A14,'Official Medal Table'!$C:$C,'Each Gender Events'!BU$1,'Official Medal Table'!$E:$E,"Mixed")*'Medal values'!$B$3/2</f>
        <v>0</v>
      </c>
      <c r="BV14">
        <f>COUNTIFS('Official Medal Table'!$F:$F,'Each Gender Events'!$A14,'Official Medal Table'!$C:$C,'Each Gender Events'!BV$1,'Official Medal Table'!$E:$E,'Each Gender Events'!BV$2)*'Medal values'!$B$1
+ COUNTIFS('Official Medal Table'!$G:$G,'Each Gender Events'!$A14,'Official Medal Table'!$C:$C,'Each Gender Events'!BV$1,'Official Medal Table'!$E:$E,'Each Gender Events'!BV$2)*'Medal values'!$B$2
+ COUNTIFS('Official Medal Table'!$H:$H,'Each Gender Events'!$A14,'Official Medal Table'!$C:$C,'Each Gender Events'!BV$1,'Official Medal Table'!$E:$E,'Each Gender Events'!BV$2)*'Medal values'!$B$3
+ COUNTIFS('Official Medal Table'!$I:$I,'Each Gender Events'!$A14,'Official Medal Table'!$C:$C,'Each Gender Events'!BV$1,'Official Medal Table'!$E:$E,'Each Gender Events'!BV$2)*'Medal values'!$B$3
+ COUNTIFS('Official Medal Table'!$F:$F,'Each Gender Events'!$A14,'Official Medal Table'!$C:$C,'Each Gender Events'!BV$1,'Official Medal Table'!$E:$E,"Mixed")*'Medal values'!$B$1/2
+ COUNTIFS('Official Medal Table'!$G:$G,'Each Gender Events'!$A14,'Official Medal Table'!$C:$C,'Each Gender Events'!BV$1,'Official Medal Table'!$E:$E,"Mixed")*'Medal values'!$B$2/2
+ COUNTIFS('Official Medal Table'!$H:$H,'Each Gender Events'!$A14,'Official Medal Table'!$C:$C,'Each Gender Events'!BV$1,'Official Medal Table'!$E:$E,"Mixed")*'Medal values'!$B$3/2
+ COUNTIFS('Official Medal Table'!$I:$I,'Each Gender Events'!$A14,'Official Medal Table'!$C:$C,'Each Gender Events'!BV$1,'Official Medal Table'!$E:$E,"Mixed")*'Medal values'!$B$3/2</f>
        <v>0</v>
      </c>
      <c r="BW14">
        <f>-0.5000005
+COUNTIFS('Official Medal Table'!$F:$F,'Each Gender Events'!$A14,'Official Medal Table'!$C:$C,'Each Gender Events'!BW$1,'Official Medal Table'!$E:$E,'Each Gender Events'!BW$2)*'Medal values'!$B$1
+ COUNTIFS('Official Medal Table'!$G:$G,'Each Gender Events'!$A14,'Official Medal Table'!$C:$C,'Each Gender Events'!BW$1,'Official Medal Table'!$E:$E,'Each Gender Events'!BW$2)*'Medal values'!$B$2
+ COUNTIFS('Official Medal Table'!$H:$H,'Each Gender Events'!$A14,'Official Medal Table'!$C:$C,'Each Gender Events'!BW$1,'Official Medal Table'!$E:$E,'Each Gender Events'!BW$2)*'Medal values'!$B$3
+ COUNTIFS('Official Medal Table'!$I:$I,'Each Gender Events'!$A14,'Official Medal Table'!$C:$C,'Each Gender Events'!BW$1,'Official Medal Table'!$E:$E,'Each Gender Events'!BW$2)*'Medal values'!$B$3
+ COUNTIFS('Official Medal Table'!$F:$F,'Each Gender Events'!$A14,'Official Medal Table'!$C:$C,'Each Gender Events'!BW$1,'Official Medal Table'!$E:$E,"Mixed")*'Medal values'!$B$1/2
+ COUNTIFS('Official Medal Table'!$G:$G,'Each Gender Events'!$A14,'Official Medal Table'!$C:$C,'Each Gender Events'!BW$1,'Official Medal Table'!$E:$E,"Mixed")*'Medal values'!$B$2/2
+ COUNTIFS('Official Medal Table'!$H:$H,'Each Gender Events'!$A14,'Official Medal Table'!$C:$C,'Each Gender Events'!BW$1,'Official Medal Table'!$E:$E,"Mixed")*'Medal values'!$B$3/2
+ COUNTIFS('Official Medal Table'!$I:$I,'Each Gender Events'!$A14,'Official Medal Table'!$C:$C,'Each Gender Events'!BW$1,'Official Medal Table'!$E:$E,"Mixed")*'Medal values'!$B$3/2</f>
        <v>10.501003499999999</v>
      </c>
      <c r="BX14">
        <f>COUNTIFS('Official Medal Table'!$F:$F,'Each Gender Events'!$A14,'Official Medal Table'!$C:$C,'Each Gender Events'!BX$1,'Official Medal Table'!$E:$E,'Each Gender Events'!BX$2)*'Medal values'!$B$1
+ COUNTIFS('Official Medal Table'!$G:$G,'Each Gender Events'!$A14,'Official Medal Table'!$C:$C,'Each Gender Events'!BX$1,'Official Medal Table'!$E:$E,'Each Gender Events'!BX$2)*'Medal values'!$B$2
+ COUNTIFS('Official Medal Table'!$H:$H,'Each Gender Events'!$A14,'Official Medal Table'!$C:$C,'Each Gender Events'!BX$1,'Official Medal Table'!$E:$E,'Each Gender Events'!BX$2)*'Medal values'!$B$3
+ COUNTIFS('Official Medal Table'!$I:$I,'Each Gender Events'!$A14,'Official Medal Table'!$C:$C,'Each Gender Events'!BX$1,'Official Medal Table'!$E:$E,'Each Gender Events'!BX$2)*'Medal values'!$B$3
+ COUNTIFS('Official Medal Table'!$F:$F,'Each Gender Events'!$A14,'Official Medal Table'!$C:$C,'Each Gender Events'!BX$1,'Official Medal Table'!$E:$E,"Mixed")*'Medal values'!$B$1/2
+ COUNTIFS('Official Medal Table'!$G:$G,'Each Gender Events'!$A14,'Official Medal Table'!$C:$C,'Each Gender Events'!BX$1,'Official Medal Table'!$E:$E,"Mixed")*'Medal values'!$B$2/2
+ COUNTIFS('Official Medal Table'!$H:$H,'Each Gender Events'!$A14,'Official Medal Table'!$C:$C,'Each Gender Events'!BX$1,'Official Medal Table'!$E:$E,"Mixed")*'Medal values'!$B$3/2
+ COUNTIFS('Official Medal Table'!$I:$I,'Each Gender Events'!$A14,'Official Medal Table'!$C:$C,'Each Gender Events'!BX$1,'Official Medal Table'!$E:$E,"Mixed")*'Medal values'!$B$3/2</f>
        <v>0</v>
      </c>
      <c r="BY14">
        <f>COUNTIFS('Official Medal Table'!$F:$F,'Each Gender Events'!$A14,'Official Medal Table'!$C:$C,'Each Gender Events'!BY$1,'Official Medal Table'!$E:$E,'Each Gender Events'!BY$2)*'Medal values'!$B$1
+ COUNTIFS('Official Medal Table'!$G:$G,'Each Gender Events'!$A14,'Official Medal Table'!$C:$C,'Each Gender Events'!BY$1,'Official Medal Table'!$E:$E,'Each Gender Events'!BY$2)*'Medal values'!$B$2
+ COUNTIFS('Official Medal Table'!$H:$H,'Each Gender Events'!$A14,'Official Medal Table'!$C:$C,'Each Gender Events'!BY$1,'Official Medal Table'!$E:$E,'Each Gender Events'!BY$2)*'Medal values'!$B$3
+ COUNTIFS('Official Medal Table'!$I:$I,'Each Gender Events'!$A14,'Official Medal Table'!$C:$C,'Each Gender Events'!BY$1,'Official Medal Table'!$E:$E,'Each Gender Events'!BY$2)*'Medal values'!$B$3
+ COUNTIFS('Official Medal Table'!$F:$F,'Each Gender Events'!$A14,'Official Medal Table'!$C:$C,'Each Gender Events'!BY$1,'Official Medal Table'!$E:$E,"Mixed")*'Medal values'!$B$1/2
+ COUNTIFS('Official Medal Table'!$G:$G,'Each Gender Events'!$A14,'Official Medal Table'!$C:$C,'Each Gender Events'!BY$1,'Official Medal Table'!$E:$E,"Mixed")*'Medal values'!$B$2/2
+ COUNTIFS('Official Medal Table'!$H:$H,'Each Gender Events'!$A14,'Official Medal Table'!$C:$C,'Each Gender Events'!BY$1,'Official Medal Table'!$E:$E,"Mixed")*'Medal values'!$B$3/2
+ COUNTIFS('Official Medal Table'!$I:$I,'Each Gender Events'!$A14,'Official Medal Table'!$C:$C,'Each Gender Events'!BY$1,'Official Medal Table'!$E:$E,"Mixed")*'Medal values'!$B$3/2</f>
        <v>0</v>
      </c>
      <c r="BZ14">
        <f>COUNTIFS('Official Medal Table'!$F:$F,'Each Gender Events'!$A14,'Official Medal Table'!$C:$C,'Each Gender Events'!BZ$1,'Official Medal Table'!$E:$E,'Each Gender Events'!BZ$2)*'Medal values'!$B$1
+ COUNTIFS('Official Medal Table'!$G:$G,'Each Gender Events'!$A14,'Official Medal Table'!$C:$C,'Each Gender Events'!BZ$1,'Official Medal Table'!$E:$E,'Each Gender Events'!BZ$2)*'Medal values'!$B$2
+ COUNTIFS('Official Medal Table'!$H:$H,'Each Gender Events'!$A14,'Official Medal Table'!$C:$C,'Each Gender Events'!BZ$1,'Official Medal Table'!$E:$E,'Each Gender Events'!BZ$2)*'Medal values'!$B$3
+ COUNTIFS('Official Medal Table'!$I:$I,'Each Gender Events'!$A14,'Official Medal Table'!$C:$C,'Each Gender Events'!BZ$1,'Official Medal Table'!$E:$E,'Each Gender Events'!BZ$2)*'Medal values'!$B$3
+ COUNTIFS('Official Medal Table'!$F:$F,'Each Gender Events'!$A14,'Official Medal Table'!$C:$C,'Each Gender Events'!BZ$1,'Official Medal Table'!$E:$E,"Mixed")*'Medal values'!$B$1/2
+ COUNTIFS('Official Medal Table'!$G:$G,'Each Gender Events'!$A14,'Official Medal Table'!$C:$C,'Each Gender Events'!BZ$1,'Official Medal Table'!$E:$E,"Mixed")*'Medal values'!$B$2/2
+ COUNTIFS('Official Medal Table'!$H:$H,'Each Gender Events'!$A14,'Official Medal Table'!$C:$C,'Each Gender Events'!BZ$1,'Official Medal Table'!$E:$E,"Mixed")*'Medal values'!$B$3/2
+ COUNTIFS('Official Medal Table'!$I:$I,'Each Gender Events'!$A14,'Official Medal Table'!$C:$C,'Each Gender Events'!BZ$1,'Official Medal Table'!$E:$E,"Mixed")*'Medal values'!$B$3/2</f>
        <v>0</v>
      </c>
      <c r="CA14">
        <f>COUNTIFS('Official Medal Table'!$F:$F,'Each Gender Events'!$A14,'Official Medal Table'!$C:$C,'Each Gender Events'!CA$1,'Official Medal Table'!$E:$E,'Each Gender Events'!CA$2)*'Medal values'!$B$1
+ COUNTIFS('Official Medal Table'!$G:$G,'Each Gender Events'!$A14,'Official Medal Table'!$C:$C,'Each Gender Events'!CA$1,'Official Medal Table'!$E:$E,'Each Gender Events'!CA$2)*'Medal values'!$B$2
+ COUNTIFS('Official Medal Table'!$H:$H,'Each Gender Events'!$A14,'Official Medal Table'!$C:$C,'Each Gender Events'!CA$1,'Official Medal Table'!$E:$E,'Each Gender Events'!CA$2)*'Medal values'!$B$3
+ COUNTIFS('Official Medal Table'!$I:$I,'Each Gender Events'!$A14,'Official Medal Table'!$C:$C,'Each Gender Events'!CA$1,'Official Medal Table'!$E:$E,'Each Gender Events'!CA$2)*'Medal values'!$B$3
+ COUNTIFS('Official Medal Table'!$F:$F,'Each Gender Events'!$A14,'Official Medal Table'!$C:$C,'Each Gender Events'!CA$1,'Official Medal Table'!$E:$E,"Mixed")*'Medal values'!$B$1/2
+ COUNTIFS('Official Medal Table'!$G:$G,'Each Gender Events'!$A14,'Official Medal Table'!$C:$C,'Each Gender Events'!CA$1,'Official Medal Table'!$E:$E,"Mixed")*'Medal values'!$B$2/2
+ COUNTIFS('Official Medal Table'!$H:$H,'Each Gender Events'!$A14,'Official Medal Table'!$C:$C,'Each Gender Events'!CA$1,'Official Medal Table'!$E:$E,"Mixed")*'Medal values'!$B$3/2
+ COUNTIFS('Official Medal Table'!$I:$I,'Each Gender Events'!$A14,'Official Medal Table'!$C:$C,'Each Gender Events'!CA$1,'Official Medal Table'!$E:$E,"Mixed")*'Medal values'!$B$3/2</f>
        <v>0</v>
      </c>
      <c r="CB14">
        <f>COUNTIFS('Official Medal Table'!$F:$F,'Each Gender Events'!$A14,'Official Medal Table'!$C:$C,'Each Gender Events'!CB$1,'Official Medal Table'!$E:$E,'Each Gender Events'!CB$2)*'Medal values'!$B$1
+ COUNTIFS('Official Medal Table'!$G:$G,'Each Gender Events'!$A14,'Official Medal Table'!$C:$C,'Each Gender Events'!CB$1,'Official Medal Table'!$E:$E,'Each Gender Events'!CB$2)*'Medal values'!$B$2
+ COUNTIFS('Official Medal Table'!$H:$H,'Each Gender Events'!$A14,'Official Medal Table'!$C:$C,'Each Gender Events'!CB$1,'Official Medal Table'!$E:$E,'Each Gender Events'!CB$2)*'Medal values'!$B$3
+ COUNTIFS('Official Medal Table'!$I:$I,'Each Gender Events'!$A14,'Official Medal Table'!$C:$C,'Each Gender Events'!CB$1,'Official Medal Table'!$E:$E,'Each Gender Events'!CB$2)*'Medal values'!$B$3
+ COUNTIFS('Official Medal Table'!$F:$F,'Each Gender Events'!$A14,'Official Medal Table'!$C:$C,'Each Gender Events'!CB$1,'Official Medal Table'!$E:$E,"Mixed")*'Medal values'!$B$1/2
+ COUNTIFS('Official Medal Table'!$G:$G,'Each Gender Events'!$A14,'Official Medal Table'!$C:$C,'Each Gender Events'!CB$1,'Official Medal Table'!$E:$E,"Mixed")*'Medal values'!$B$2/2
+ COUNTIFS('Official Medal Table'!$H:$H,'Each Gender Events'!$A14,'Official Medal Table'!$C:$C,'Each Gender Events'!CB$1,'Official Medal Table'!$E:$E,"Mixed")*'Medal values'!$B$3/2
+ COUNTIFS('Official Medal Table'!$I:$I,'Each Gender Events'!$A14,'Official Medal Table'!$C:$C,'Each Gender Events'!CB$1,'Official Medal Table'!$E:$E,"Mixed")*'Medal values'!$B$3/2</f>
        <v>0</v>
      </c>
      <c r="CC14">
        <f>COUNTIFS('Official Medal Table'!$F:$F,'Each Gender Events'!$A14,'Official Medal Table'!$C:$C,'Each Gender Events'!CC$1,'Official Medal Table'!$E:$E,'Each Gender Events'!CC$2)*'Medal values'!$B$1
+ COUNTIFS('Official Medal Table'!$G:$G,'Each Gender Events'!$A14,'Official Medal Table'!$C:$C,'Each Gender Events'!CC$1,'Official Medal Table'!$E:$E,'Each Gender Events'!CC$2)*'Medal values'!$B$2
+ COUNTIFS('Official Medal Table'!$H:$H,'Each Gender Events'!$A14,'Official Medal Table'!$C:$C,'Each Gender Events'!CC$1,'Official Medal Table'!$E:$E,'Each Gender Events'!CC$2)*'Medal values'!$B$3
+ COUNTIFS('Official Medal Table'!$I:$I,'Each Gender Events'!$A14,'Official Medal Table'!$C:$C,'Each Gender Events'!CC$1,'Official Medal Table'!$E:$E,'Each Gender Events'!CC$2)*'Medal values'!$B$3
+ COUNTIFS('Official Medal Table'!$F:$F,'Each Gender Events'!$A14,'Official Medal Table'!$C:$C,'Each Gender Events'!CC$1,'Official Medal Table'!$E:$E,"Mixed")*'Medal values'!$B$1/2
+ COUNTIFS('Official Medal Table'!$G:$G,'Each Gender Events'!$A14,'Official Medal Table'!$C:$C,'Each Gender Events'!CC$1,'Official Medal Table'!$E:$E,"Mixed")*'Medal values'!$B$2/2
+ COUNTIFS('Official Medal Table'!$H:$H,'Each Gender Events'!$A14,'Official Medal Table'!$C:$C,'Each Gender Events'!CC$1,'Official Medal Table'!$E:$E,"Mixed")*'Medal values'!$B$3/2
+ COUNTIFS('Official Medal Table'!$I:$I,'Each Gender Events'!$A14,'Official Medal Table'!$C:$C,'Each Gender Events'!CC$1,'Official Medal Table'!$E:$E,"Mixed")*'Medal values'!$B$3/2</f>
        <v>0</v>
      </c>
      <c r="CD14">
        <f>COUNTIFS('Official Medal Table'!$F:$F,'Each Gender Events'!$A14,'Official Medal Table'!$C:$C,'Each Gender Events'!CD$1,'Official Medal Table'!$E:$E,'Each Gender Events'!CD$2)*'Medal values'!$B$1
+ COUNTIFS('Official Medal Table'!$G:$G,'Each Gender Events'!$A14,'Official Medal Table'!$C:$C,'Each Gender Events'!CD$1,'Official Medal Table'!$E:$E,'Each Gender Events'!CD$2)*'Medal values'!$B$2
+ COUNTIFS('Official Medal Table'!$H:$H,'Each Gender Events'!$A14,'Official Medal Table'!$C:$C,'Each Gender Events'!CD$1,'Official Medal Table'!$E:$E,'Each Gender Events'!CD$2)*'Medal values'!$B$3
+ COUNTIFS('Official Medal Table'!$I:$I,'Each Gender Events'!$A14,'Official Medal Table'!$C:$C,'Each Gender Events'!CD$1,'Official Medal Table'!$E:$E,'Each Gender Events'!CD$2)*'Medal values'!$B$3
+ COUNTIFS('Official Medal Table'!$F:$F,'Each Gender Events'!$A14,'Official Medal Table'!$C:$C,'Each Gender Events'!CD$1,'Official Medal Table'!$E:$E,"Mixed")*'Medal values'!$B$1/2
+ COUNTIFS('Official Medal Table'!$G:$G,'Each Gender Events'!$A14,'Official Medal Table'!$C:$C,'Each Gender Events'!CD$1,'Official Medal Table'!$E:$E,"Mixed")*'Medal values'!$B$2/2
+ COUNTIFS('Official Medal Table'!$H:$H,'Each Gender Events'!$A14,'Official Medal Table'!$C:$C,'Each Gender Events'!CD$1,'Official Medal Table'!$E:$E,"Mixed")*'Medal values'!$B$3/2
+ COUNTIFS('Official Medal Table'!$I:$I,'Each Gender Events'!$A14,'Official Medal Table'!$C:$C,'Each Gender Events'!CD$1,'Official Medal Table'!$E:$E,"Mixed")*'Medal values'!$B$3/2</f>
        <v>2.0000010000000001</v>
      </c>
      <c r="CE14">
        <f>COUNTIFS('Official Medal Table'!$F:$F,'Each Gender Events'!$A14,'Official Medal Table'!$C:$C,'Each Gender Events'!CE$1,'Official Medal Table'!$E:$E,'Each Gender Events'!CE$2)*'Medal values'!$B$1
+ COUNTIFS('Official Medal Table'!$G:$G,'Each Gender Events'!$A14,'Official Medal Table'!$C:$C,'Each Gender Events'!CE$1,'Official Medal Table'!$E:$E,'Each Gender Events'!CE$2)*'Medal values'!$B$2
+ COUNTIFS('Official Medal Table'!$H:$H,'Each Gender Events'!$A14,'Official Medal Table'!$C:$C,'Each Gender Events'!CE$1,'Official Medal Table'!$E:$E,'Each Gender Events'!CE$2)*'Medal values'!$B$3
+ COUNTIFS('Official Medal Table'!$I:$I,'Each Gender Events'!$A14,'Official Medal Table'!$C:$C,'Each Gender Events'!CE$1,'Official Medal Table'!$E:$E,'Each Gender Events'!CE$2)*'Medal values'!$B$3
+ COUNTIFS('Official Medal Table'!$F:$F,'Each Gender Events'!$A14,'Official Medal Table'!$C:$C,'Each Gender Events'!CE$1,'Official Medal Table'!$E:$E,"Mixed")*'Medal values'!$B$1/2
+ COUNTIFS('Official Medal Table'!$G:$G,'Each Gender Events'!$A14,'Official Medal Table'!$C:$C,'Each Gender Events'!CE$1,'Official Medal Table'!$E:$E,"Mixed")*'Medal values'!$B$2/2
+ COUNTIFS('Official Medal Table'!$H:$H,'Each Gender Events'!$A14,'Official Medal Table'!$C:$C,'Each Gender Events'!CE$1,'Official Medal Table'!$E:$E,"Mixed")*'Medal values'!$B$3/2
+ COUNTIFS('Official Medal Table'!$I:$I,'Each Gender Events'!$A14,'Official Medal Table'!$C:$C,'Each Gender Events'!CE$1,'Official Medal Table'!$E:$E,"Mixed")*'Medal values'!$B$3/2</f>
        <v>0</v>
      </c>
      <c r="CF14">
        <f>COUNTIFS('Official Medal Table'!$F:$F,'Each Gender Events'!$A14,'Official Medal Table'!$C:$C,'Each Gender Events'!CF$1,'Official Medal Table'!$E:$E,'Each Gender Events'!CF$2)*'Medal values'!$B$1
+ COUNTIFS('Official Medal Table'!$G:$G,'Each Gender Events'!$A14,'Official Medal Table'!$C:$C,'Each Gender Events'!CF$1,'Official Medal Table'!$E:$E,'Each Gender Events'!CF$2)*'Medal values'!$B$2
+ COUNTIFS('Official Medal Table'!$H:$H,'Each Gender Events'!$A14,'Official Medal Table'!$C:$C,'Each Gender Events'!CF$1,'Official Medal Table'!$E:$E,'Each Gender Events'!CF$2)*'Medal values'!$B$3
+ COUNTIFS('Official Medal Table'!$I:$I,'Each Gender Events'!$A14,'Official Medal Table'!$C:$C,'Each Gender Events'!CF$1,'Official Medal Table'!$E:$E,'Each Gender Events'!CF$2)*'Medal values'!$B$3
+ COUNTIFS('Official Medal Table'!$F:$F,'Each Gender Events'!$A14,'Official Medal Table'!$C:$C,'Each Gender Events'!CF$1,'Official Medal Table'!$E:$E,"Mixed")*'Medal values'!$B$1/2
+ COUNTIFS('Official Medal Table'!$G:$G,'Each Gender Events'!$A14,'Official Medal Table'!$C:$C,'Each Gender Events'!CF$1,'Official Medal Table'!$E:$E,"Mixed")*'Medal values'!$B$2/2
+ COUNTIFS('Official Medal Table'!$H:$H,'Each Gender Events'!$A14,'Official Medal Table'!$C:$C,'Each Gender Events'!CF$1,'Official Medal Table'!$E:$E,"Mixed")*'Medal values'!$B$3/2
+ COUNTIFS('Official Medal Table'!$I:$I,'Each Gender Events'!$A14,'Official Medal Table'!$C:$C,'Each Gender Events'!CF$1,'Official Medal Table'!$E:$E,"Mixed")*'Medal values'!$B$3/2</f>
        <v>0</v>
      </c>
      <c r="CG14">
        <f>COUNTIFS('Official Medal Table'!$F:$F,'Each Gender Events'!$A14,'Official Medal Table'!$C:$C,'Each Gender Events'!CG$1,'Official Medal Table'!$E:$E,'Each Gender Events'!CG$2)*'Medal values'!$B$1
+ COUNTIFS('Official Medal Table'!$G:$G,'Each Gender Events'!$A14,'Official Medal Table'!$C:$C,'Each Gender Events'!CG$1,'Official Medal Table'!$E:$E,'Each Gender Events'!CG$2)*'Medal values'!$B$2
+ COUNTIFS('Official Medal Table'!$H:$H,'Each Gender Events'!$A14,'Official Medal Table'!$C:$C,'Each Gender Events'!CG$1,'Official Medal Table'!$E:$E,'Each Gender Events'!CG$2)*'Medal values'!$B$3
+ COUNTIFS('Official Medal Table'!$I:$I,'Each Gender Events'!$A14,'Official Medal Table'!$C:$C,'Each Gender Events'!CG$1,'Official Medal Table'!$E:$E,'Each Gender Events'!CG$2)*'Medal values'!$B$3
+ COUNTIFS('Official Medal Table'!$F:$F,'Each Gender Events'!$A14,'Official Medal Table'!$C:$C,'Each Gender Events'!CG$1,'Official Medal Table'!$E:$E,"Mixed")*'Medal values'!$B$1/2
+ COUNTIFS('Official Medal Table'!$G:$G,'Each Gender Events'!$A14,'Official Medal Table'!$C:$C,'Each Gender Events'!CG$1,'Official Medal Table'!$E:$E,"Mixed")*'Medal values'!$B$2/2
+ COUNTIFS('Official Medal Table'!$H:$H,'Each Gender Events'!$A14,'Official Medal Table'!$C:$C,'Each Gender Events'!CG$1,'Official Medal Table'!$E:$E,"Mixed")*'Medal values'!$B$3/2
+ COUNTIFS('Official Medal Table'!$I:$I,'Each Gender Events'!$A14,'Official Medal Table'!$C:$C,'Each Gender Events'!CG$1,'Official Medal Table'!$E:$E,"Mixed")*'Medal values'!$B$3/2</f>
        <v>0</v>
      </c>
      <c r="CH14">
        <f>COUNTIFS('Official Medal Table'!$F:$F,'Each Gender Events'!$A14,'Official Medal Table'!$C:$C,'Each Gender Events'!CH$1,'Official Medal Table'!$E:$E,'Each Gender Events'!CH$2)*'Medal values'!$B$1
+ COUNTIFS('Official Medal Table'!$G:$G,'Each Gender Events'!$A14,'Official Medal Table'!$C:$C,'Each Gender Events'!CH$1,'Official Medal Table'!$E:$E,'Each Gender Events'!CH$2)*'Medal values'!$B$2
+ COUNTIFS('Official Medal Table'!$H:$H,'Each Gender Events'!$A14,'Official Medal Table'!$C:$C,'Each Gender Events'!CH$1,'Official Medal Table'!$E:$E,'Each Gender Events'!CH$2)*'Medal values'!$B$3
+ COUNTIFS('Official Medal Table'!$I:$I,'Each Gender Events'!$A14,'Official Medal Table'!$C:$C,'Each Gender Events'!CH$1,'Official Medal Table'!$E:$E,'Each Gender Events'!CH$2)*'Medal values'!$B$3
+ COUNTIFS('Official Medal Table'!$F:$F,'Each Gender Events'!$A14,'Official Medal Table'!$C:$C,'Each Gender Events'!CH$1,'Official Medal Table'!$E:$E,"Mixed")*'Medal values'!$B$1/2
+ COUNTIFS('Official Medal Table'!$G:$G,'Each Gender Events'!$A14,'Official Medal Table'!$C:$C,'Each Gender Events'!CH$1,'Official Medal Table'!$E:$E,"Mixed")*'Medal values'!$B$2/2
+ COUNTIFS('Official Medal Table'!$H:$H,'Each Gender Events'!$A14,'Official Medal Table'!$C:$C,'Each Gender Events'!CH$1,'Official Medal Table'!$E:$E,"Mixed")*'Medal values'!$B$3/2
+ COUNTIFS('Official Medal Table'!$I:$I,'Each Gender Events'!$A14,'Official Medal Table'!$C:$C,'Each Gender Events'!CH$1,'Official Medal Table'!$E:$E,"Mixed")*'Medal values'!$B$3/2</f>
        <v>3.0009999999999999</v>
      </c>
      <c r="CI14">
        <f>COUNTIFS('Official Medal Table'!$F:$F,'Each Gender Events'!$A14,'Official Medal Table'!$C:$C,'Each Gender Events'!CI$1,'Official Medal Table'!$E:$E,'Each Gender Events'!CI$2)*'Medal values'!$B$1
+ COUNTIFS('Official Medal Table'!$G:$G,'Each Gender Events'!$A14,'Official Medal Table'!$C:$C,'Each Gender Events'!CI$1,'Official Medal Table'!$E:$E,'Each Gender Events'!CI$2)*'Medal values'!$B$2
+ COUNTIFS('Official Medal Table'!$H:$H,'Each Gender Events'!$A14,'Official Medal Table'!$C:$C,'Each Gender Events'!CI$1,'Official Medal Table'!$E:$E,'Each Gender Events'!CI$2)*'Medal values'!$B$3
+ COUNTIFS('Official Medal Table'!$I:$I,'Each Gender Events'!$A14,'Official Medal Table'!$C:$C,'Each Gender Events'!CI$1,'Official Medal Table'!$E:$E,'Each Gender Events'!CI$2)*'Medal values'!$B$3
+ COUNTIFS('Official Medal Table'!$F:$F,'Each Gender Events'!$A14,'Official Medal Table'!$C:$C,'Each Gender Events'!CI$1,'Official Medal Table'!$E:$E,"Mixed")*'Medal values'!$B$1/2
+ COUNTIFS('Official Medal Table'!$G:$G,'Each Gender Events'!$A14,'Official Medal Table'!$C:$C,'Each Gender Events'!CI$1,'Official Medal Table'!$E:$E,"Mixed")*'Medal values'!$B$2/2
+ COUNTIFS('Official Medal Table'!$H:$H,'Each Gender Events'!$A14,'Official Medal Table'!$C:$C,'Each Gender Events'!CI$1,'Official Medal Table'!$E:$E,"Mixed")*'Medal values'!$B$3/2
+ COUNTIFS('Official Medal Table'!$I:$I,'Each Gender Events'!$A14,'Official Medal Table'!$C:$C,'Each Gender Events'!CI$1,'Official Medal Table'!$E:$E,"Mixed")*'Medal values'!$B$3/2</f>
        <v>0</v>
      </c>
      <c r="CJ14">
        <f>COUNTIFS('Official Medal Table'!$F:$F,'Each Gender Events'!$A14,'Official Medal Table'!$C:$C,'Each Gender Events'!CJ$1,'Official Medal Table'!$E:$E,'Each Gender Events'!CJ$2)*'Medal values'!$B$1
+ COUNTIFS('Official Medal Table'!$G:$G,'Each Gender Events'!$A14,'Official Medal Table'!$C:$C,'Each Gender Events'!CJ$1,'Official Medal Table'!$E:$E,'Each Gender Events'!CJ$2)*'Medal values'!$B$2
+ COUNTIFS('Official Medal Table'!$H:$H,'Each Gender Events'!$A14,'Official Medal Table'!$C:$C,'Each Gender Events'!CJ$1,'Official Medal Table'!$E:$E,'Each Gender Events'!CJ$2)*'Medal values'!$B$3
+ COUNTIFS('Official Medal Table'!$I:$I,'Each Gender Events'!$A14,'Official Medal Table'!$C:$C,'Each Gender Events'!CJ$1,'Official Medal Table'!$E:$E,'Each Gender Events'!CJ$2)*'Medal values'!$B$3
+ COUNTIFS('Official Medal Table'!$F:$F,'Each Gender Events'!$A14,'Official Medal Table'!$C:$C,'Each Gender Events'!CJ$1,'Official Medal Table'!$E:$E,"Mixed")*'Medal values'!$B$1/2
+ COUNTIFS('Official Medal Table'!$G:$G,'Each Gender Events'!$A14,'Official Medal Table'!$C:$C,'Each Gender Events'!CJ$1,'Official Medal Table'!$E:$E,"Mixed")*'Medal values'!$B$2/2
+ COUNTIFS('Official Medal Table'!$H:$H,'Each Gender Events'!$A14,'Official Medal Table'!$C:$C,'Each Gender Events'!CJ$1,'Official Medal Table'!$E:$E,"Mixed")*'Medal values'!$B$3/2
+ COUNTIFS('Official Medal Table'!$I:$I,'Each Gender Events'!$A14,'Official Medal Table'!$C:$C,'Each Gender Events'!CJ$1,'Official Medal Table'!$E:$E,"Mixed")*'Medal values'!$B$3/2</f>
        <v>3.5009999999999999</v>
      </c>
      <c r="CK14">
        <f>COUNTIFS('Official Medal Table'!$F:$F,'Each Gender Events'!$A14,'Official Medal Table'!$C:$C,'Each Gender Events'!CK$1,'Official Medal Table'!$E:$E,'Each Gender Events'!CK$2)*'Medal values'!$B$1
+ COUNTIFS('Official Medal Table'!$G:$G,'Each Gender Events'!$A14,'Official Medal Table'!$C:$C,'Each Gender Events'!CK$1,'Official Medal Table'!$E:$E,'Each Gender Events'!CK$2)*'Medal values'!$B$2
+ COUNTIFS('Official Medal Table'!$H:$H,'Each Gender Events'!$A14,'Official Medal Table'!$C:$C,'Each Gender Events'!CK$1,'Official Medal Table'!$E:$E,'Each Gender Events'!CK$2)*'Medal values'!$B$3
+ COUNTIFS('Official Medal Table'!$I:$I,'Each Gender Events'!$A14,'Official Medal Table'!$C:$C,'Each Gender Events'!CK$1,'Official Medal Table'!$E:$E,'Each Gender Events'!CK$2)*'Medal values'!$B$3
+ COUNTIFS('Official Medal Table'!$F:$F,'Each Gender Events'!$A14,'Official Medal Table'!$C:$C,'Each Gender Events'!CK$1,'Official Medal Table'!$E:$E,"Mixed")*'Medal values'!$B$1/2
+ COUNTIFS('Official Medal Table'!$G:$G,'Each Gender Events'!$A14,'Official Medal Table'!$C:$C,'Each Gender Events'!CK$1,'Official Medal Table'!$E:$E,"Mixed")*'Medal values'!$B$2/2
+ COUNTIFS('Official Medal Table'!$H:$H,'Each Gender Events'!$A14,'Official Medal Table'!$C:$C,'Each Gender Events'!CK$1,'Official Medal Table'!$E:$E,"Mixed")*'Medal values'!$B$3/2
+ COUNTIFS('Official Medal Table'!$I:$I,'Each Gender Events'!$A14,'Official Medal Table'!$C:$C,'Each Gender Events'!CK$1,'Official Medal Table'!$E:$E,"Mixed")*'Medal values'!$B$3/2</f>
        <v>1.5</v>
      </c>
      <c r="CL14">
        <f>COUNTIFS('Official Medal Table'!$F:$F,'Each Gender Events'!$A14,'Official Medal Table'!$C:$C,'Each Gender Events'!CL$1,'Official Medal Table'!$E:$E,'Each Gender Events'!CL$2)*'Medal values'!$B$1
+ COUNTIFS('Official Medal Table'!$G:$G,'Each Gender Events'!$A14,'Official Medal Table'!$C:$C,'Each Gender Events'!CL$1,'Official Medal Table'!$E:$E,'Each Gender Events'!CL$2)*'Medal values'!$B$2
+ COUNTIFS('Official Medal Table'!$H:$H,'Each Gender Events'!$A14,'Official Medal Table'!$C:$C,'Each Gender Events'!CL$1,'Official Medal Table'!$E:$E,'Each Gender Events'!CL$2)*'Medal values'!$B$3
+ COUNTIFS('Official Medal Table'!$I:$I,'Each Gender Events'!$A14,'Official Medal Table'!$C:$C,'Each Gender Events'!CL$1,'Official Medal Table'!$E:$E,'Each Gender Events'!CL$2)*'Medal values'!$B$3
+ COUNTIFS('Official Medal Table'!$F:$F,'Each Gender Events'!$A14,'Official Medal Table'!$C:$C,'Each Gender Events'!CL$1,'Official Medal Table'!$E:$E,"Mixed")*'Medal values'!$B$1/2
+ COUNTIFS('Official Medal Table'!$G:$G,'Each Gender Events'!$A14,'Official Medal Table'!$C:$C,'Each Gender Events'!CL$1,'Official Medal Table'!$E:$E,"Mixed")*'Medal values'!$B$2/2
+ COUNTIFS('Official Medal Table'!$H:$H,'Each Gender Events'!$A14,'Official Medal Table'!$C:$C,'Each Gender Events'!CL$1,'Official Medal Table'!$E:$E,"Mixed")*'Medal values'!$B$3/2
+ COUNTIFS('Official Medal Table'!$I:$I,'Each Gender Events'!$A14,'Official Medal Table'!$C:$C,'Each Gender Events'!CL$1,'Official Medal Table'!$E:$E,"Mixed")*'Medal values'!$B$3/2</f>
        <v>1.5</v>
      </c>
      <c r="CM14">
        <f>COUNTIFS('Official Medal Table'!$F:$F,'Each Gender Events'!$A14,'Official Medal Table'!$C:$C,'Each Gender Events'!CM$1,'Official Medal Table'!$E:$E,'Each Gender Events'!CM$2)*'Medal values'!$B$1
+ COUNTIFS('Official Medal Table'!$G:$G,'Each Gender Events'!$A14,'Official Medal Table'!$C:$C,'Each Gender Events'!CM$1,'Official Medal Table'!$E:$E,'Each Gender Events'!CM$2)*'Medal values'!$B$2
+ COUNTIFS('Official Medal Table'!$H:$H,'Each Gender Events'!$A14,'Official Medal Table'!$C:$C,'Each Gender Events'!CM$1,'Official Medal Table'!$E:$E,'Each Gender Events'!CM$2)*'Medal values'!$B$3
+ COUNTIFS('Official Medal Table'!$I:$I,'Each Gender Events'!$A14,'Official Medal Table'!$C:$C,'Each Gender Events'!CM$1,'Official Medal Table'!$E:$E,'Each Gender Events'!CM$2)*'Medal values'!$B$3
+ COUNTIFS('Official Medal Table'!$F:$F,'Each Gender Events'!$A14,'Official Medal Table'!$C:$C,'Each Gender Events'!CM$1,'Official Medal Table'!$E:$E,"Mixed")*'Medal values'!$B$1/2
+ COUNTIFS('Official Medal Table'!$G:$G,'Each Gender Events'!$A14,'Official Medal Table'!$C:$C,'Each Gender Events'!CM$1,'Official Medal Table'!$E:$E,"Mixed")*'Medal values'!$B$2/2
+ COUNTIFS('Official Medal Table'!$H:$H,'Each Gender Events'!$A14,'Official Medal Table'!$C:$C,'Each Gender Events'!CM$1,'Official Medal Table'!$E:$E,"Mixed")*'Medal values'!$B$3/2
+ COUNTIFS('Official Medal Table'!$I:$I,'Each Gender Events'!$A14,'Official Medal Table'!$C:$C,'Each Gender Events'!CM$1,'Official Medal Table'!$E:$E,"Mixed")*'Medal values'!$B$3/2</f>
        <v>0</v>
      </c>
      <c r="CN14">
        <f>COUNTIFS('Official Medal Table'!$F:$F,'Each Gender Events'!$A14,'Official Medal Table'!$C:$C,'Each Gender Events'!CN$1,'Official Medal Table'!$E:$E,'Each Gender Events'!CN$2)*'Medal values'!$B$1
+ COUNTIFS('Official Medal Table'!$G:$G,'Each Gender Events'!$A14,'Official Medal Table'!$C:$C,'Each Gender Events'!CN$1,'Official Medal Table'!$E:$E,'Each Gender Events'!CN$2)*'Medal values'!$B$2
+ COUNTIFS('Official Medal Table'!$H:$H,'Each Gender Events'!$A14,'Official Medal Table'!$C:$C,'Each Gender Events'!CN$1,'Official Medal Table'!$E:$E,'Each Gender Events'!CN$2)*'Medal values'!$B$3
+ COUNTIFS('Official Medal Table'!$I:$I,'Each Gender Events'!$A14,'Official Medal Table'!$C:$C,'Each Gender Events'!CN$1,'Official Medal Table'!$E:$E,'Each Gender Events'!CN$2)*'Medal values'!$B$3
+ COUNTIFS('Official Medal Table'!$F:$F,'Each Gender Events'!$A14,'Official Medal Table'!$C:$C,'Each Gender Events'!CN$1,'Official Medal Table'!$E:$E,"Mixed")*'Medal values'!$B$1/2
+ COUNTIFS('Official Medal Table'!$G:$G,'Each Gender Events'!$A14,'Official Medal Table'!$C:$C,'Each Gender Events'!CN$1,'Official Medal Table'!$E:$E,"Mixed")*'Medal values'!$B$2/2
+ COUNTIFS('Official Medal Table'!$H:$H,'Each Gender Events'!$A14,'Official Medal Table'!$C:$C,'Each Gender Events'!CN$1,'Official Medal Table'!$E:$E,"Mixed")*'Medal values'!$B$3/2
+ COUNTIFS('Official Medal Table'!$I:$I,'Each Gender Events'!$A14,'Official Medal Table'!$C:$C,'Each Gender Events'!CN$1,'Official Medal Table'!$E:$E,"Mixed")*'Medal values'!$B$3/2</f>
        <v>0</v>
      </c>
      <c r="CO14">
        <f>COUNTIFS('Official Medal Table'!$F:$F,'Each Gender Events'!$A14,'Official Medal Table'!$C:$C,'Each Gender Events'!CO$1,'Official Medal Table'!$E:$E,'Each Gender Events'!CO$2)*'Medal values'!$B$1
+ COUNTIFS('Official Medal Table'!$G:$G,'Each Gender Events'!$A14,'Official Medal Table'!$C:$C,'Each Gender Events'!CO$1,'Official Medal Table'!$E:$E,'Each Gender Events'!CO$2)*'Medal values'!$B$2
+ COUNTIFS('Official Medal Table'!$H:$H,'Each Gender Events'!$A14,'Official Medal Table'!$C:$C,'Each Gender Events'!CO$1,'Official Medal Table'!$E:$E,'Each Gender Events'!CO$2)*'Medal values'!$B$3
+ COUNTIFS('Official Medal Table'!$I:$I,'Each Gender Events'!$A14,'Official Medal Table'!$C:$C,'Each Gender Events'!CO$1,'Official Medal Table'!$E:$E,'Each Gender Events'!CO$2)*'Medal values'!$B$3
+ COUNTIFS('Official Medal Table'!$F:$F,'Each Gender Events'!$A14,'Official Medal Table'!$C:$C,'Each Gender Events'!CO$1,'Official Medal Table'!$E:$E,"Mixed")*'Medal values'!$B$1/2
+ COUNTIFS('Official Medal Table'!$G:$G,'Each Gender Events'!$A14,'Official Medal Table'!$C:$C,'Each Gender Events'!CO$1,'Official Medal Table'!$E:$E,"Mixed")*'Medal values'!$B$2/2
+ COUNTIFS('Official Medal Table'!$H:$H,'Each Gender Events'!$A14,'Official Medal Table'!$C:$C,'Each Gender Events'!CO$1,'Official Medal Table'!$E:$E,"Mixed")*'Medal values'!$B$3/2
+ COUNTIFS('Official Medal Table'!$I:$I,'Each Gender Events'!$A14,'Official Medal Table'!$C:$C,'Each Gender Events'!CO$1,'Official Medal Table'!$E:$E,"Mixed")*'Medal values'!$B$3/2</f>
        <v>0</v>
      </c>
      <c r="CP14">
        <f>COUNTIFS('Official Medal Table'!$F:$F,'Each Gender Events'!$A14,'Official Medal Table'!$C:$C,'Each Gender Events'!CP$1,'Official Medal Table'!$E:$E,'Each Gender Events'!CP$2)*'Medal values'!$B$1
+ COUNTIFS('Official Medal Table'!$G:$G,'Each Gender Events'!$A14,'Official Medal Table'!$C:$C,'Each Gender Events'!CP$1,'Official Medal Table'!$E:$E,'Each Gender Events'!CP$2)*'Medal values'!$B$2
+ COUNTIFS('Official Medal Table'!$H:$H,'Each Gender Events'!$A14,'Official Medal Table'!$C:$C,'Each Gender Events'!CP$1,'Official Medal Table'!$E:$E,'Each Gender Events'!CP$2)*'Medal values'!$B$3
+ COUNTIFS('Official Medal Table'!$I:$I,'Each Gender Events'!$A14,'Official Medal Table'!$C:$C,'Each Gender Events'!CP$1,'Official Medal Table'!$E:$E,'Each Gender Events'!CP$2)*'Medal values'!$B$3
+ COUNTIFS('Official Medal Table'!$F:$F,'Each Gender Events'!$A14,'Official Medal Table'!$C:$C,'Each Gender Events'!CP$1,'Official Medal Table'!$E:$E,"Mixed")*'Medal values'!$B$1/2
+ COUNTIFS('Official Medal Table'!$G:$G,'Each Gender Events'!$A14,'Official Medal Table'!$C:$C,'Each Gender Events'!CP$1,'Official Medal Table'!$E:$E,"Mixed")*'Medal values'!$B$2/2
+ COUNTIFS('Official Medal Table'!$H:$H,'Each Gender Events'!$A14,'Official Medal Table'!$C:$C,'Each Gender Events'!CP$1,'Official Medal Table'!$E:$E,"Mixed")*'Medal values'!$B$3/2
+ COUNTIFS('Official Medal Table'!$I:$I,'Each Gender Events'!$A14,'Official Medal Table'!$C:$C,'Each Gender Events'!CP$1,'Official Medal Table'!$E:$E,"Mixed")*'Medal values'!$B$3/2</f>
        <v>0</v>
      </c>
      <c r="CQ14">
        <f>COUNTIFS('Official Medal Table'!$F:$F,'Each Gender Events'!$A14,'Official Medal Table'!$C:$C,'Each Gender Events'!CQ$1,'Official Medal Table'!$E:$E,'Each Gender Events'!CQ$2)*'Medal values'!$B$1
+ COUNTIFS('Official Medal Table'!$G:$G,'Each Gender Events'!$A14,'Official Medal Table'!$C:$C,'Each Gender Events'!CQ$1,'Official Medal Table'!$E:$E,'Each Gender Events'!CQ$2)*'Medal values'!$B$2
+ COUNTIFS('Official Medal Table'!$H:$H,'Each Gender Events'!$A14,'Official Medal Table'!$C:$C,'Each Gender Events'!CQ$1,'Official Medal Table'!$E:$E,'Each Gender Events'!CQ$2)*'Medal values'!$B$3
+ COUNTIFS('Official Medal Table'!$I:$I,'Each Gender Events'!$A14,'Official Medal Table'!$C:$C,'Each Gender Events'!CQ$1,'Official Medal Table'!$E:$E,'Each Gender Events'!CQ$2)*'Medal values'!$B$3
+ COUNTIFS('Official Medal Table'!$F:$F,'Each Gender Events'!$A14,'Official Medal Table'!$C:$C,'Each Gender Events'!CQ$1,'Official Medal Table'!$E:$E,"Mixed")*'Medal values'!$B$1/2
+ COUNTIFS('Official Medal Table'!$G:$G,'Each Gender Events'!$A14,'Official Medal Table'!$C:$C,'Each Gender Events'!CQ$1,'Official Medal Table'!$E:$E,"Mixed")*'Medal values'!$B$2/2
+ COUNTIFS('Official Medal Table'!$H:$H,'Each Gender Events'!$A14,'Official Medal Table'!$C:$C,'Each Gender Events'!CQ$1,'Official Medal Table'!$E:$E,"Mixed")*'Medal values'!$B$3/2
+ COUNTIFS('Official Medal Table'!$I:$I,'Each Gender Events'!$A14,'Official Medal Table'!$C:$C,'Each Gender Events'!CQ$1,'Official Medal Table'!$E:$E,"Mixed")*'Medal values'!$B$3/2</f>
        <v>0</v>
      </c>
      <c r="CR14">
        <f>COUNTIFS('Official Medal Table'!$F:$F,'Each Gender Events'!$A14,'Official Medal Table'!$C:$C,'Each Gender Events'!CR$1,'Official Medal Table'!$E:$E,'Each Gender Events'!CR$2)*'Medal values'!$B$1
+ COUNTIFS('Official Medal Table'!$G:$G,'Each Gender Events'!$A14,'Official Medal Table'!$C:$C,'Each Gender Events'!CR$1,'Official Medal Table'!$E:$E,'Each Gender Events'!CR$2)*'Medal values'!$B$2
+ COUNTIFS('Official Medal Table'!$H:$H,'Each Gender Events'!$A14,'Official Medal Table'!$C:$C,'Each Gender Events'!CR$1,'Official Medal Table'!$E:$E,'Each Gender Events'!CR$2)*'Medal values'!$B$3
+ COUNTIFS('Official Medal Table'!$I:$I,'Each Gender Events'!$A14,'Official Medal Table'!$C:$C,'Each Gender Events'!CR$1,'Official Medal Table'!$E:$E,'Each Gender Events'!CR$2)*'Medal values'!$B$3
+ COUNTIFS('Official Medal Table'!$F:$F,'Each Gender Events'!$A14,'Official Medal Table'!$C:$C,'Each Gender Events'!CR$1,'Official Medal Table'!$E:$E,"Mixed")*'Medal values'!$B$1/2
+ COUNTIFS('Official Medal Table'!$G:$G,'Each Gender Events'!$A14,'Official Medal Table'!$C:$C,'Each Gender Events'!CR$1,'Official Medal Table'!$E:$E,"Mixed")*'Medal values'!$B$2/2
+ COUNTIFS('Official Medal Table'!$H:$H,'Each Gender Events'!$A14,'Official Medal Table'!$C:$C,'Each Gender Events'!CR$1,'Official Medal Table'!$E:$E,"Mixed")*'Medal values'!$B$3/2
+ COUNTIFS('Official Medal Table'!$I:$I,'Each Gender Events'!$A14,'Official Medal Table'!$C:$C,'Each Gender Events'!CR$1,'Official Medal Table'!$E:$E,"Mixed")*'Medal values'!$B$3/2</f>
        <v>1</v>
      </c>
      <c r="CS14">
        <f>COUNTIFS('Official Medal Table'!$F:$F,'Each Gender Events'!$A14,'Official Medal Table'!$C:$C,'Each Gender Events'!CS$1,'Official Medal Table'!$E:$E,'Each Gender Events'!CS$2)*'Medal values'!$B$1
+ COUNTIFS('Official Medal Table'!$G:$G,'Each Gender Events'!$A14,'Official Medal Table'!$C:$C,'Each Gender Events'!CS$1,'Official Medal Table'!$E:$E,'Each Gender Events'!CS$2)*'Medal values'!$B$2
+ COUNTIFS('Official Medal Table'!$H:$H,'Each Gender Events'!$A14,'Official Medal Table'!$C:$C,'Each Gender Events'!CS$1,'Official Medal Table'!$E:$E,'Each Gender Events'!CS$2)*'Medal values'!$B$3
+ COUNTIFS('Official Medal Table'!$I:$I,'Each Gender Events'!$A14,'Official Medal Table'!$C:$C,'Each Gender Events'!CS$1,'Official Medal Table'!$E:$E,'Each Gender Events'!CS$2)*'Medal values'!$B$3
+ COUNTIFS('Official Medal Table'!$F:$F,'Each Gender Events'!$A14,'Official Medal Table'!$C:$C,'Each Gender Events'!CS$1,'Official Medal Table'!$E:$E,"Mixed")*'Medal values'!$B$1/2
+ COUNTIFS('Official Medal Table'!$G:$G,'Each Gender Events'!$A14,'Official Medal Table'!$C:$C,'Each Gender Events'!CS$1,'Official Medal Table'!$E:$E,"Mixed")*'Medal values'!$B$2/2
+ COUNTIFS('Official Medal Table'!$H:$H,'Each Gender Events'!$A14,'Official Medal Table'!$C:$C,'Each Gender Events'!CS$1,'Official Medal Table'!$E:$E,"Mixed")*'Medal values'!$B$3/2
+ COUNTIFS('Official Medal Table'!$I:$I,'Each Gender Events'!$A14,'Official Medal Table'!$C:$C,'Each Gender Events'!CS$1,'Official Medal Table'!$E:$E,"Mixed")*'Medal values'!$B$3/2</f>
        <v>0</v>
      </c>
      <c r="CT14">
        <f>COUNTIFS('Official Medal Table'!$F:$F,'Each Gender Events'!$A14,'Official Medal Table'!$C:$C,'Each Gender Events'!CT$1,'Official Medal Table'!$E:$E,'Each Gender Events'!CT$2)*'Medal values'!$B$1
+ COUNTIFS('Official Medal Table'!$G:$G,'Each Gender Events'!$A14,'Official Medal Table'!$C:$C,'Each Gender Events'!CT$1,'Official Medal Table'!$E:$E,'Each Gender Events'!CT$2)*'Medal values'!$B$2
+ COUNTIFS('Official Medal Table'!$H:$H,'Each Gender Events'!$A14,'Official Medal Table'!$C:$C,'Each Gender Events'!CT$1,'Official Medal Table'!$E:$E,'Each Gender Events'!CT$2)*'Medal values'!$B$3
+ COUNTIFS('Official Medal Table'!$I:$I,'Each Gender Events'!$A14,'Official Medal Table'!$C:$C,'Each Gender Events'!CT$1,'Official Medal Table'!$E:$E,'Each Gender Events'!CT$2)*'Medal values'!$B$3
+ COUNTIFS('Official Medal Table'!$F:$F,'Each Gender Events'!$A14,'Official Medal Table'!$C:$C,'Each Gender Events'!CT$1,'Official Medal Table'!$E:$E,"Mixed")*'Medal values'!$B$1/2
+ COUNTIFS('Official Medal Table'!$G:$G,'Each Gender Events'!$A14,'Official Medal Table'!$C:$C,'Each Gender Events'!CT$1,'Official Medal Table'!$E:$E,"Mixed")*'Medal values'!$B$2/2
+ COUNTIFS('Official Medal Table'!$H:$H,'Each Gender Events'!$A14,'Official Medal Table'!$C:$C,'Each Gender Events'!CT$1,'Official Medal Table'!$E:$E,"Mixed")*'Medal values'!$B$3/2
+ COUNTIFS('Official Medal Table'!$I:$I,'Each Gender Events'!$A14,'Official Medal Table'!$C:$C,'Each Gender Events'!CT$1,'Official Medal Table'!$E:$E,"Mixed")*'Medal values'!$B$3/2</f>
        <v>0</v>
      </c>
    </row>
    <row r="15" spans="1:98" x14ac:dyDescent="0.3">
      <c r="A15" t="str">
        <f>Countries!A13</f>
        <v>GER</v>
      </c>
      <c r="B15">
        <f>COUNTIFS('Official Medal Table'!$F:$F,'Each Gender Events'!$A15,'Official Medal Table'!$C:$C,'Each Gender Events'!B$1,'Official Medal Table'!$E:$E,'Each Gender Events'!B$2)*'Medal values'!$B$1
+ COUNTIFS('Official Medal Table'!$G:$G,'Each Gender Events'!$A15,'Official Medal Table'!$C:$C,'Each Gender Events'!B$1,'Official Medal Table'!$E:$E,'Each Gender Events'!B$2)*'Medal values'!$B$2
+ COUNTIFS('Official Medal Table'!$H:$H,'Each Gender Events'!$A15,'Official Medal Table'!$C:$C,'Each Gender Events'!B$1,'Official Medal Table'!$E:$E,'Each Gender Events'!B$2)*'Medal values'!$B$3
+ COUNTIFS('Official Medal Table'!$I:$I,'Each Gender Events'!$A15,'Official Medal Table'!$C:$C,'Each Gender Events'!B$1,'Official Medal Table'!$E:$E,'Each Gender Events'!B$2)*'Medal values'!$B$3
+ COUNTIFS('Official Medal Table'!$F:$F,'Each Gender Events'!$A15,'Official Medal Table'!$C:$C,'Each Gender Events'!B$1,'Official Medal Table'!$E:$E,"Mixed")*'Medal values'!$B$1/2
+ COUNTIFS('Official Medal Table'!$G:$G,'Each Gender Events'!$A15,'Official Medal Table'!$C:$C,'Each Gender Events'!B$1,'Official Medal Table'!$E:$E,"Mixed")*'Medal values'!$B$2/2
+ COUNTIFS('Official Medal Table'!$H:$H,'Each Gender Events'!$A15,'Official Medal Table'!$C:$C,'Each Gender Events'!B$1,'Official Medal Table'!$E:$E,"Mixed")*'Medal values'!$B$3/2
+ COUNTIFS('Official Medal Table'!$I:$I,'Each Gender Events'!$A15,'Official Medal Table'!$C:$C,'Each Gender Events'!B$1,'Official Medal Table'!$E:$E,"Mixed")*'Medal values'!$B$3/2</f>
        <v>0</v>
      </c>
      <c r="C15">
        <f>COUNTIFS('Official Medal Table'!$F:$F,'Each Gender Events'!$A15,'Official Medal Table'!$C:$C,'Each Gender Events'!C$1,'Official Medal Table'!$E:$E,'Each Gender Events'!C$2)*'Medal values'!$B$1
+ COUNTIFS('Official Medal Table'!$G:$G,'Each Gender Events'!$A15,'Official Medal Table'!$C:$C,'Each Gender Events'!C$1,'Official Medal Table'!$E:$E,'Each Gender Events'!C$2)*'Medal values'!$B$2
+ COUNTIFS('Official Medal Table'!$H:$H,'Each Gender Events'!$A15,'Official Medal Table'!$C:$C,'Each Gender Events'!C$1,'Official Medal Table'!$E:$E,'Each Gender Events'!C$2)*'Medal values'!$B$3
+ COUNTIFS('Official Medal Table'!$I:$I,'Each Gender Events'!$A15,'Official Medal Table'!$C:$C,'Each Gender Events'!C$1,'Official Medal Table'!$E:$E,'Each Gender Events'!C$2)*'Medal values'!$B$3
+ COUNTIFS('Official Medal Table'!$F:$F,'Each Gender Events'!$A15,'Official Medal Table'!$C:$C,'Each Gender Events'!C$1,'Official Medal Table'!$E:$E,"Mixed")*'Medal values'!$B$1/2
+ COUNTIFS('Official Medal Table'!$G:$G,'Each Gender Events'!$A15,'Official Medal Table'!$C:$C,'Each Gender Events'!C$1,'Official Medal Table'!$E:$E,"Mixed")*'Medal values'!$B$2/2
+ COUNTIFS('Official Medal Table'!$H:$H,'Each Gender Events'!$A15,'Official Medal Table'!$C:$C,'Each Gender Events'!C$1,'Official Medal Table'!$E:$E,"Mixed")*'Medal values'!$B$3/2
+ COUNTIFS('Official Medal Table'!$I:$I,'Each Gender Events'!$A15,'Official Medal Table'!$C:$C,'Each Gender Events'!C$1,'Official Medal Table'!$E:$E,"Mixed")*'Medal values'!$B$3/2</f>
        <v>3.0009999999999999</v>
      </c>
      <c r="D15">
        <f>COUNTIFS('Official Medal Table'!$F:$F,'Each Gender Events'!$A15,'Official Medal Table'!$C:$C,'Each Gender Events'!D$1,'Official Medal Table'!$E:$E,'Each Gender Events'!D$2)*'Medal values'!$B$1
+ COUNTIFS('Official Medal Table'!$G:$G,'Each Gender Events'!$A15,'Official Medal Table'!$C:$C,'Each Gender Events'!D$1,'Official Medal Table'!$E:$E,'Each Gender Events'!D$2)*'Medal values'!$B$2
+ COUNTIFS('Official Medal Table'!$H:$H,'Each Gender Events'!$A15,'Official Medal Table'!$C:$C,'Each Gender Events'!D$1,'Official Medal Table'!$E:$E,'Each Gender Events'!D$2)*'Medal values'!$B$3
+ COUNTIFS('Official Medal Table'!$I:$I,'Each Gender Events'!$A15,'Official Medal Table'!$C:$C,'Each Gender Events'!D$1,'Official Medal Table'!$E:$E,'Each Gender Events'!D$2)*'Medal values'!$B$3
+ COUNTIFS('Official Medal Table'!$F:$F,'Each Gender Events'!$A15,'Official Medal Table'!$C:$C,'Each Gender Events'!D$1,'Official Medal Table'!$E:$E,"Mixed")*'Medal values'!$B$1/2
+ COUNTIFS('Official Medal Table'!$G:$G,'Each Gender Events'!$A15,'Official Medal Table'!$C:$C,'Each Gender Events'!D$1,'Official Medal Table'!$E:$E,"Mixed")*'Medal values'!$B$2/2
+ COUNTIFS('Official Medal Table'!$H:$H,'Each Gender Events'!$A15,'Official Medal Table'!$C:$C,'Each Gender Events'!D$1,'Official Medal Table'!$E:$E,"Mixed")*'Medal values'!$B$3/2
+ COUNTIFS('Official Medal Table'!$I:$I,'Each Gender Events'!$A15,'Official Medal Table'!$C:$C,'Each Gender Events'!D$1,'Official Medal Table'!$E:$E,"Mixed")*'Medal values'!$B$3/2</f>
        <v>1.0000005000000001</v>
      </c>
      <c r="E15">
        <f>COUNTIFS('Official Medal Table'!$F:$F,'Each Gender Events'!$A15,'Official Medal Table'!$C:$C,'Each Gender Events'!E$1,'Official Medal Table'!$E:$E,'Each Gender Events'!E$2)*'Medal values'!$B$1
+ COUNTIFS('Official Medal Table'!$G:$G,'Each Gender Events'!$A15,'Official Medal Table'!$C:$C,'Each Gender Events'!E$1,'Official Medal Table'!$E:$E,'Each Gender Events'!E$2)*'Medal values'!$B$2
+ COUNTIFS('Official Medal Table'!$H:$H,'Each Gender Events'!$A15,'Official Medal Table'!$C:$C,'Each Gender Events'!E$1,'Official Medal Table'!$E:$E,'Each Gender Events'!E$2)*'Medal values'!$B$3
+ COUNTIFS('Official Medal Table'!$I:$I,'Each Gender Events'!$A15,'Official Medal Table'!$C:$C,'Each Gender Events'!E$1,'Official Medal Table'!$E:$E,'Each Gender Events'!E$2)*'Medal values'!$B$3
+ COUNTIFS('Official Medal Table'!$F:$F,'Each Gender Events'!$A15,'Official Medal Table'!$C:$C,'Each Gender Events'!E$1,'Official Medal Table'!$E:$E,"Mixed")*'Medal values'!$B$1/2
+ COUNTIFS('Official Medal Table'!$G:$G,'Each Gender Events'!$A15,'Official Medal Table'!$C:$C,'Each Gender Events'!E$1,'Official Medal Table'!$E:$E,"Mixed")*'Medal values'!$B$2/2
+ COUNTIFS('Official Medal Table'!$H:$H,'Each Gender Events'!$A15,'Official Medal Table'!$C:$C,'Each Gender Events'!E$1,'Official Medal Table'!$E:$E,"Mixed")*'Medal values'!$B$3/2
+ COUNTIFS('Official Medal Table'!$I:$I,'Each Gender Events'!$A15,'Official Medal Table'!$C:$C,'Each Gender Events'!E$1,'Official Medal Table'!$E:$E,"Mixed")*'Medal values'!$B$3/2</f>
        <v>1.0000005000000001</v>
      </c>
      <c r="F15">
        <f>COUNTIFS('Official Medal Table'!$F:$F,'Each Gender Events'!$A15,'Official Medal Table'!$C:$C,'Each Gender Events'!F$1,'Official Medal Table'!$E:$E,'Each Gender Events'!F$2)*'Medal values'!$B$1
+ COUNTIFS('Official Medal Table'!$G:$G,'Each Gender Events'!$A15,'Official Medal Table'!$C:$C,'Each Gender Events'!F$1,'Official Medal Table'!$E:$E,'Each Gender Events'!F$2)*'Medal values'!$B$2
+ COUNTIFS('Official Medal Table'!$H:$H,'Each Gender Events'!$A15,'Official Medal Table'!$C:$C,'Each Gender Events'!F$1,'Official Medal Table'!$E:$E,'Each Gender Events'!F$2)*'Medal values'!$B$3
+ COUNTIFS('Official Medal Table'!$I:$I,'Each Gender Events'!$A15,'Official Medal Table'!$C:$C,'Each Gender Events'!F$1,'Official Medal Table'!$E:$E,'Each Gender Events'!F$2)*'Medal values'!$B$3
+ COUNTIFS('Official Medal Table'!$F:$F,'Each Gender Events'!$A15,'Official Medal Table'!$C:$C,'Each Gender Events'!F$1,'Official Medal Table'!$E:$E,"Mixed")*'Medal values'!$B$1/2
+ COUNTIFS('Official Medal Table'!$G:$G,'Each Gender Events'!$A15,'Official Medal Table'!$C:$C,'Each Gender Events'!F$1,'Official Medal Table'!$E:$E,"Mixed")*'Medal values'!$B$2/2
+ COUNTIFS('Official Medal Table'!$H:$H,'Each Gender Events'!$A15,'Official Medal Table'!$C:$C,'Each Gender Events'!F$1,'Official Medal Table'!$E:$E,"Mixed")*'Medal values'!$B$3/2
+ COUNTIFS('Official Medal Table'!$I:$I,'Each Gender Events'!$A15,'Official Medal Table'!$C:$C,'Each Gender Events'!F$1,'Official Medal Table'!$E:$E,"Mixed")*'Medal values'!$B$3/2</f>
        <v>3.0000015000000002</v>
      </c>
      <c r="G15">
        <f>COUNTIFS('Official Medal Table'!$F:$F,'Each Gender Events'!$A15,'Official Medal Table'!$C:$C,'Each Gender Events'!G$1,'Official Medal Table'!$E:$E,'Each Gender Events'!G$2)*'Medal values'!$B$1
+ COUNTIFS('Official Medal Table'!$G:$G,'Each Gender Events'!$A15,'Official Medal Table'!$C:$C,'Each Gender Events'!G$1,'Official Medal Table'!$E:$E,'Each Gender Events'!G$2)*'Medal values'!$B$2
+ COUNTIFS('Official Medal Table'!$H:$H,'Each Gender Events'!$A15,'Official Medal Table'!$C:$C,'Each Gender Events'!G$1,'Official Medal Table'!$E:$E,'Each Gender Events'!G$2)*'Medal values'!$B$3
+ COUNTIFS('Official Medal Table'!$I:$I,'Each Gender Events'!$A15,'Official Medal Table'!$C:$C,'Each Gender Events'!G$1,'Official Medal Table'!$E:$E,'Each Gender Events'!G$2)*'Medal values'!$B$3
+ COUNTIFS('Official Medal Table'!$F:$F,'Each Gender Events'!$A15,'Official Medal Table'!$C:$C,'Each Gender Events'!G$1,'Official Medal Table'!$E:$E,"Mixed")*'Medal values'!$B$1/2
+ COUNTIFS('Official Medal Table'!$G:$G,'Each Gender Events'!$A15,'Official Medal Table'!$C:$C,'Each Gender Events'!G$1,'Official Medal Table'!$E:$E,"Mixed")*'Medal values'!$B$2/2
+ COUNTIFS('Official Medal Table'!$H:$H,'Each Gender Events'!$A15,'Official Medal Table'!$C:$C,'Each Gender Events'!G$1,'Official Medal Table'!$E:$E,"Mixed")*'Medal values'!$B$3/2
+ COUNTIFS('Official Medal Table'!$I:$I,'Each Gender Events'!$A15,'Official Medal Table'!$C:$C,'Each Gender Events'!G$1,'Official Medal Table'!$E:$E,"Mixed")*'Medal values'!$B$3/2</f>
        <v>0</v>
      </c>
      <c r="H15">
        <f>COUNTIFS('Official Medal Table'!$F:$F,'Each Gender Events'!$A15,'Official Medal Table'!$C:$C,'Each Gender Events'!H$1,'Official Medal Table'!$E:$E,'Each Gender Events'!H$2)*'Medal values'!$B$1
+ COUNTIFS('Official Medal Table'!$G:$G,'Each Gender Events'!$A15,'Official Medal Table'!$C:$C,'Each Gender Events'!H$1,'Official Medal Table'!$E:$E,'Each Gender Events'!H$2)*'Medal values'!$B$2
+ COUNTIFS('Official Medal Table'!$H:$H,'Each Gender Events'!$A15,'Official Medal Table'!$C:$C,'Each Gender Events'!H$1,'Official Medal Table'!$E:$E,'Each Gender Events'!H$2)*'Medal values'!$B$3
+ COUNTIFS('Official Medal Table'!$I:$I,'Each Gender Events'!$A15,'Official Medal Table'!$C:$C,'Each Gender Events'!H$1,'Official Medal Table'!$E:$E,'Each Gender Events'!H$2)*'Medal values'!$B$3
+ COUNTIFS('Official Medal Table'!$F:$F,'Each Gender Events'!$A15,'Official Medal Table'!$C:$C,'Each Gender Events'!H$1,'Official Medal Table'!$E:$E,"Mixed")*'Medal values'!$B$1/2
+ COUNTIFS('Official Medal Table'!$G:$G,'Each Gender Events'!$A15,'Official Medal Table'!$C:$C,'Each Gender Events'!H$1,'Official Medal Table'!$E:$E,"Mixed")*'Medal values'!$B$2/2
+ COUNTIFS('Official Medal Table'!$H:$H,'Each Gender Events'!$A15,'Official Medal Table'!$C:$C,'Each Gender Events'!H$1,'Official Medal Table'!$E:$E,"Mixed")*'Medal values'!$B$3/2
+ COUNTIFS('Official Medal Table'!$I:$I,'Each Gender Events'!$A15,'Official Medal Table'!$C:$C,'Each Gender Events'!H$1,'Official Medal Table'!$E:$E,"Mixed")*'Medal values'!$B$3/2</f>
        <v>0</v>
      </c>
      <c r="I15">
        <f>COUNTIFS('Official Medal Table'!$F:$F,'Each Gender Events'!$A15,'Official Medal Table'!$C:$C,'Each Gender Events'!I$1,'Official Medal Table'!$E:$E,'Each Gender Events'!I$2)*'Medal values'!$B$1
+ COUNTIFS('Official Medal Table'!$G:$G,'Each Gender Events'!$A15,'Official Medal Table'!$C:$C,'Each Gender Events'!I$1,'Official Medal Table'!$E:$E,'Each Gender Events'!I$2)*'Medal values'!$B$2
+ COUNTIFS('Official Medal Table'!$H:$H,'Each Gender Events'!$A15,'Official Medal Table'!$C:$C,'Each Gender Events'!I$1,'Official Medal Table'!$E:$E,'Each Gender Events'!I$2)*'Medal values'!$B$3
+ COUNTIFS('Official Medal Table'!$I:$I,'Each Gender Events'!$A15,'Official Medal Table'!$C:$C,'Each Gender Events'!I$1,'Official Medal Table'!$E:$E,'Each Gender Events'!I$2)*'Medal values'!$B$3
+ COUNTIFS('Official Medal Table'!$F:$F,'Each Gender Events'!$A15,'Official Medal Table'!$C:$C,'Each Gender Events'!I$1,'Official Medal Table'!$E:$E,"Mixed")*'Medal values'!$B$1/2
+ COUNTIFS('Official Medal Table'!$G:$G,'Each Gender Events'!$A15,'Official Medal Table'!$C:$C,'Each Gender Events'!I$1,'Official Medal Table'!$E:$E,"Mixed")*'Medal values'!$B$2/2
+ COUNTIFS('Official Medal Table'!$H:$H,'Each Gender Events'!$A15,'Official Medal Table'!$C:$C,'Each Gender Events'!I$1,'Official Medal Table'!$E:$E,"Mixed")*'Medal values'!$B$3/2
+ COUNTIFS('Official Medal Table'!$I:$I,'Each Gender Events'!$A15,'Official Medal Table'!$C:$C,'Each Gender Events'!I$1,'Official Medal Table'!$E:$E,"Mixed")*'Medal values'!$B$3/2</f>
        <v>0</v>
      </c>
      <c r="J15">
        <f>COUNTIFS('Official Medal Table'!$F:$F,'Each Gender Events'!$A15,'Official Medal Table'!$C:$C,'Each Gender Events'!J$1,'Official Medal Table'!$E:$E,'Each Gender Events'!J$2)*'Medal values'!$B$1
+ COUNTIFS('Official Medal Table'!$G:$G,'Each Gender Events'!$A15,'Official Medal Table'!$C:$C,'Each Gender Events'!J$1,'Official Medal Table'!$E:$E,'Each Gender Events'!J$2)*'Medal values'!$B$2
+ COUNTIFS('Official Medal Table'!$H:$H,'Each Gender Events'!$A15,'Official Medal Table'!$C:$C,'Each Gender Events'!J$1,'Official Medal Table'!$E:$E,'Each Gender Events'!J$2)*'Medal values'!$B$3
+ COUNTIFS('Official Medal Table'!$I:$I,'Each Gender Events'!$A15,'Official Medal Table'!$C:$C,'Each Gender Events'!J$1,'Official Medal Table'!$E:$E,'Each Gender Events'!J$2)*'Medal values'!$B$3
+ COUNTIFS('Official Medal Table'!$F:$F,'Each Gender Events'!$A15,'Official Medal Table'!$C:$C,'Each Gender Events'!J$1,'Official Medal Table'!$E:$E,"Mixed")*'Medal values'!$B$1/2
+ COUNTIFS('Official Medal Table'!$G:$G,'Each Gender Events'!$A15,'Official Medal Table'!$C:$C,'Each Gender Events'!J$1,'Official Medal Table'!$E:$E,"Mixed")*'Medal values'!$B$2/2
+ COUNTIFS('Official Medal Table'!$H:$H,'Each Gender Events'!$A15,'Official Medal Table'!$C:$C,'Each Gender Events'!J$1,'Official Medal Table'!$E:$E,"Mixed")*'Medal values'!$B$3/2
+ COUNTIFS('Official Medal Table'!$I:$I,'Each Gender Events'!$A15,'Official Medal Table'!$C:$C,'Each Gender Events'!J$1,'Official Medal Table'!$E:$E,"Mixed")*'Medal values'!$B$3/2</f>
        <v>2.0000010000000001</v>
      </c>
      <c r="K15">
        <f>COUNTIFS('Official Medal Table'!$F:$F,'Each Gender Events'!$A15,'Official Medal Table'!$C:$C,'Each Gender Events'!K$1,'Official Medal Table'!$E:$E,'Each Gender Events'!K$2)*'Medal values'!$B$1
+ COUNTIFS('Official Medal Table'!$G:$G,'Each Gender Events'!$A15,'Official Medal Table'!$C:$C,'Each Gender Events'!K$1,'Official Medal Table'!$E:$E,'Each Gender Events'!K$2)*'Medal values'!$B$2
+ COUNTIFS('Official Medal Table'!$H:$H,'Each Gender Events'!$A15,'Official Medal Table'!$C:$C,'Each Gender Events'!K$1,'Official Medal Table'!$E:$E,'Each Gender Events'!K$2)*'Medal values'!$B$3
+ COUNTIFS('Official Medal Table'!$I:$I,'Each Gender Events'!$A15,'Official Medal Table'!$C:$C,'Each Gender Events'!K$1,'Official Medal Table'!$E:$E,'Each Gender Events'!K$2)*'Medal values'!$B$3
+ COUNTIFS('Official Medal Table'!$F:$F,'Each Gender Events'!$A15,'Official Medal Table'!$C:$C,'Each Gender Events'!K$1,'Official Medal Table'!$E:$E,"Mixed")*'Medal values'!$B$1/2
+ COUNTIFS('Official Medal Table'!$G:$G,'Each Gender Events'!$A15,'Official Medal Table'!$C:$C,'Each Gender Events'!K$1,'Official Medal Table'!$E:$E,"Mixed")*'Medal values'!$B$2/2
+ COUNTIFS('Official Medal Table'!$H:$H,'Each Gender Events'!$A15,'Official Medal Table'!$C:$C,'Each Gender Events'!K$1,'Official Medal Table'!$E:$E,"Mixed")*'Medal values'!$B$3/2
+ COUNTIFS('Official Medal Table'!$I:$I,'Each Gender Events'!$A15,'Official Medal Table'!$C:$C,'Each Gender Events'!K$1,'Official Medal Table'!$E:$E,"Mixed")*'Medal values'!$B$3/2</f>
        <v>6.0010010000000005</v>
      </c>
      <c r="L15">
        <f>COUNTIFS('Official Medal Table'!$F:$F,'Each Gender Events'!$A15,'Official Medal Table'!$C:$C,'Each Gender Events'!L$1,'Official Medal Table'!$E:$E,'Each Gender Events'!L$2)*'Medal values'!$B$1
+ COUNTIFS('Official Medal Table'!$G:$G,'Each Gender Events'!$A15,'Official Medal Table'!$C:$C,'Each Gender Events'!L$1,'Official Medal Table'!$E:$E,'Each Gender Events'!L$2)*'Medal values'!$B$2
+ COUNTIFS('Official Medal Table'!$H:$H,'Each Gender Events'!$A15,'Official Medal Table'!$C:$C,'Each Gender Events'!L$1,'Official Medal Table'!$E:$E,'Each Gender Events'!L$2)*'Medal values'!$B$3
+ COUNTIFS('Official Medal Table'!$I:$I,'Each Gender Events'!$A15,'Official Medal Table'!$C:$C,'Each Gender Events'!L$1,'Official Medal Table'!$E:$E,'Each Gender Events'!L$2)*'Medal values'!$B$3
+ COUNTIFS('Official Medal Table'!$F:$F,'Each Gender Events'!$A15,'Official Medal Table'!$C:$C,'Each Gender Events'!L$1,'Official Medal Table'!$E:$E,"Mixed")*'Medal values'!$B$1/2
+ COUNTIFS('Official Medal Table'!$G:$G,'Each Gender Events'!$A15,'Official Medal Table'!$C:$C,'Each Gender Events'!L$1,'Official Medal Table'!$E:$E,"Mixed")*'Medal values'!$B$2/2
+ COUNTIFS('Official Medal Table'!$H:$H,'Each Gender Events'!$A15,'Official Medal Table'!$C:$C,'Each Gender Events'!L$1,'Official Medal Table'!$E:$E,"Mixed")*'Medal values'!$B$3/2
+ COUNTIFS('Official Medal Table'!$I:$I,'Each Gender Events'!$A15,'Official Medal Table'!$C:$C,'Each Gender Events'!L$1,'Official Medal Table'!$E:$E,"Mixed")*'Medal values'!$B$3/2</f>
        <v>0</v>
      </c>
      <c r="M15">
        <f>COUNTIFS('Official Medal Table'!$F:$F,'Each Gender Events'!$A15,'Official Medal Table'!$C:$C,'Each Gender Events'!M$1,'Official Medal Table'!$E:$E,'Each Gender Events'!M$2)*'Medal values'!$B$1
+ COUNTIFS('Official Medal Table'!$G:$G,'Each Gender Events'!$A15,'Official Medal Table'!$C:$C,'Each Gender Events'!M$1,'Official Medal Table'!$E:$E,'Each Gender Events'!M$2)*'Medal values'!$B$2
+ COUNTIFS('Official Medal Table'!$H:$H,'Each Gender Events'!$A15,'Official Medal Table'!$C:$C,'Each Gender Events'!M$1,'Official Medal Table'!$E:$E,'Each Gender Events'!M$2)*'Medal values'!$B$3
+ COUNTIFS('Official Medal Table'!$I:$I,'Each Gender Events'!$A15,'Official Medal Table'!$C:$C,'Each Gender Events'!M$1,'Official Medal Table'!$E:$E,'Each Gender Events'!M$2)*'Medal values'!$B$3
+ COUNTIFS('Official Medal Table'!$F:$F,'Each Gender Events'!$A15,'Official Medal Table'!$C:$C,'Each Gender Events'!M$1,'Official Medal Table'!$E:$E,"Mixed")*'Medal values'!$B$1/2
+ COUNTIFS('Official Medal Table'!$G:$G,'Each Gender Events'!$A15,'Official Medal Table'!$C:$C,'Each Gender Events'!M$1,'Official Medal Table'!$E:$E,"Mixed")*'Medal values'!$B$2/2
+ COUNTIFS('Official Medal Table'!$H:$H,'Each Gender Events'!$A15,'Official Medal Table'!$C:$C,'Each Gender Events'!M$1,'Official Medal Table'!$E:$E,"Mixed")*'Medal values'!$B$3/2
+ COUNTIFS('Official Medal Table'!$I:$I,'Each Gender Events'!$A15,'Official Medal Table'!$C:$C,'Each Gender Events'!M$1,'Official Medal Table'!$E:$E,"Mixed")*'Medal values'!$B$3/2</f>
        <v>0</v>
      </c>
      <c r="N15">
        <f>COUNTIFS('Official Medal Table'!$F:$F,'Each Gender Events'!$A15,'Official Medal Table'!$C:$C,'Each Gender Events'!N$1,'Official Medal Table'!$E:$E,'Each Gender Events'!N$2)*'Medal values'!$B$1
+ COUNTIFS('Official Medal Table'!$G:$G,'Each Gender Events'!$A15,'Official Medal Table'!$C:$C,'Each Gender Events'!N$1,'Official Medal Table'!$E:$E,'Each Gender Events'!N$2)*'Medal values'!$B$2
+ COUNTIFS('Official Medal Table'!$H:$H,'Each Gender Events'!$A15,'Official Medal Table'!$C:$C,'Each Gender Events'!N$1,'Official Medal Table'!$E:$E,'Each Gender Events'!N$2)*'Medal values'!$B$3
+ COUNTIFS('Official Medal Table'!$I:$I,'Each Gender Events'!$A15,'Official Medal Table'!$C:$C,'Each Gender Events'!N$1,'Official Medal Table'!$E:$E,'Each Gender Events'!N$2)*'Medal values'!$B$3
+ COUNTIFS('Official Medal Table'!$F:$F,'Each Gender Events'!$A15,'Official Medal Table'!$C:$C,'Each Gender Events'!N$1,'Official Medal Table'!$E:$E,"Mixed")*'Medal values'!$B$1/2
+ COUNTIFS('Official Medal Table'!$G:$G,'Each Gender Events'!$A15,'Official Medal Table'!$C:$C,'Each Gender Events'!N$1,'Official Medal Table'!$E:$E,"Mixed")*'Medal values'!$B$2/2
+ COUNTIFS('Official Medal Table'!$H:$H,'Each Gender Events'!$A15,'Official Medal Table'!$C:$C,'Each Gender Events'!N$1,'Official Medal Table'!$E:$E,"Mixed")*'Medal values'!$B$3/2
+ COUNTIFS('Official Medal Table'!$I:$I,'Each Gender Events'!$A15,'Official Medal Table'!$C:$C,'Each Gender Events'!N$1,'Official Medal Table'!$E:$E,"Mixed")*'Medal values'!$B$3/2</f>
        <v>0</v>
      </c>
      <c r="O15">
        <f>COUNTIFS('Official Medal Table'!$F:$F,'Each Gender Events'!$A15,'Official Medal Table'!$C:$C,'Each Gender Events'!O$1,'Official Medal Table'!$E:$E,'Each Gender Events'!O$2)*'Medal values'!$B$1
+ COUNTIFS('Official Medal Table'!$G:$G,'Each Gender Events'!$A15,'Official Medal Table'!$C:$C,'Each Gender Events'!O$1,'Official Medal Table'!$E:$E,'Each Gender Events'!O$2)*'Medal values'!$B$2
+ COUNTIFS('Official Medal Table'!$H:$H,'Each Gender Events'!$A15,'Official Medal Table'!$C:$C,'Each Gender Events'!O$1,'Official Medal Table'!$E:$E,'Each Gender Events'!O$2)*'Medal values'!$B$3
+ COUNTIFS('Official Medal Table'!$I:$I,'Each Gender Events'!$A15,'Official Medal Table'!$C:$C,'Each Gender Events'!O$1,'Official Medal Table'!$E:$E,'Each Gender Events'!O$2)*'Medal values'!$B$3
+ COUNTIFS('Official Medal Table'!$F:$F,'Each Gender Events'!$A15,'Official Medal Table'!$C:$C,'Each Gender Events'!O$1,'Official Medal Table'!$E:$E,"Mixed")*'Medal values'!$B$1/2
+ COUNTIFS('Official Medal Table'!$G:$G,'Each Gender Events'!$A15,'Official Medal Table'!$C:$C,'Each Gender Events'!O$1,'Official Medal Table'!$E:$E,"Mixed")*'Medal values'!$B$2/2
+ COUNTIFS('Official Medal Table'!$H:$H,'Each Gender Events'!$A15,'Official Medal Table'!$C:$C,'Each Gender Events'!O$1,'Official Medal Table'!$E:$E,"Mixed")*'Medal values'!$B$3/2
+ COUNTIFS('Official Medal Table'!$I:$I,'Each Gender Events'!$A15,'Official Medal Table'!$C:$C,'Each Gender Events'!O$1,'Official Medal Table'!$E:$E,"Mixed")*'Medal values'!$B$3/2</f>
        <v>0</v>
      </c>
      <c r="P15">
        <f>COUNTIFS('Official Medal Table'!$F:$F,'Each Gender Events'!$A15,'Official Medal Table'!$C:$C,'Each Gender Events'!P$1,'Official Medal Table'!$E:$E,'Each Gender Events'!P$2)*'Medal values'!$B$1
+ COUNTIFS('Official Medal Table'!$G:$G,'Each Gender Events'!$A15,'Official Medal Table'!$C:$C,'Each Gender Events'!P$1,'Official Medal Table'!$E:$E,'Each Gender Events'!P$2)*'Medal values'!$B$2
+ COUNTIFS('Official Medal Table'!$H:$H,'Each Gender Events'!$A15,'Official Medal Table'!$C:$C,'Each Gender Events'!P$1,'Official Medal Table'!$E:$E,'Each Gender Events'!P$2)*'Medal values'!$B$3
+ COUNTIFS('Official Medal Table'!$I:$I,'Each Gender Events'!$A15,'Official Medal Table'!$C:$C,'Each Gender Events'!P$1,'Official Medal Table'!$E:$E,'Each Gender Events'!P$2)*'Medal values'!$B$3
+ COUNTIFS('Official Medal Table'!$F:$F,'Each Gender Events'!$A15,'Official Medal Table'!$C:$C,'Each Gender Events'!P$1,'Official Medal Table'!$E:$E,"Mixed")*'Medal values'!$B$1/2
+ COUNTIFS('Official Medal Table'!$G:$G,'Each Gender Events'!$A15,'Official Medal Table'!$C:$C,'Each Gender Events'!P$1,'Official Medal Table'!$E:$E,"Mixed")*'Medal values'!$B$2/2
+ COUNTIFS('Official Medal Table'!$H:$H,'Each Gender Events'!$A15,'Official Medal Table'!$C:$C,'Each Gender Events'!P$1,'Official Medal Table'!$E:$E,"Mixed")*'Medal values'!$B$3/2
+ COUNTIFS('Official Medal Table'!$I:$I,'Each Gender Events'!$A15,'Official Medal Table'!$C:$C,'Each Gender Events'!P$1,'Official Medal Table'!$E:$E,"Mixed")*'Medal values'!$B$3/2</f>
        <v>0</v>
      </c>
      <c r="Q15">
        <f>COUNTIFS('Official Medal Table'!$F:$F,'Each Gender Events'!$A15,'Official Medal Table'!$C:$C,'Each Gender Events'!Q$1,'Official Medal Table'!$E:$E,'Each Gender Events'!Q$2)*'Medal values'!$B$1
+ COUNTIFS('Official Medal Table'!$G:$G,'Each Gender Events'!$A15,'Official Medal Table'!$C:$C,'Each Gender Events'!Q$1,'Official Medal Table'!$E:$E,'Each Gender Events'!Q$2)*'Medal values'!$B$2
+ COUNTIFS('Official Medal Table'!$H:$H,'Each Gender Events'!$A15,'Official Medal Table'!$C:$C,'Each Gender Events'!Q$1,'Official Medal Table'!$E:$E,'Each Gender Events'!Q$2)*'Medal values'!$B$3
+ COUNTIFS('Official Medal Table'!$I:$I,'Each Gender Events'!$A15,'Official Medal Table'!$C:$C,'Each Gender Events'!Q$1,'Official Medal Table'!$E:$E,'Each Gender Events'!Q$2)*'Medal values'!$B$3
+ COUNTIFS('Official Medal Table'!$F:$F,'Each Gender Events'!$A15,'Official Medal Table'!$C:$C,'Each Gender Events'!Q$1,'Official Medal Table'!$E:$E,"Mixed")*'Medal values'!$B$1/2
+ COUNTIFS('Official Medal Table'!$G:$G,'Each Gender Events'!$A15,'Official Medal Table'!$C:$C,'Each Gender Events'!Q$1,'Official Medal Table'!$E:$E,"Mixed")*'Medal values'!$B$2/2
+ COUNTIFS('Official Medal Table'!$H:$H,'Each Gender Events'!$A15,'Official Medal Table'!$C:$C,'Each Gender Events'!Q$1,'Official Medal Table'!$E:$E,"Mixed")*'Medal values'!$B$3/2
+ COUNTIFS('Official Medal Table'!$I:$I,'Each Gender Events'!$A15,'Official Medal Table'!$C:$C,'Each Gender Events'!Q$1,'Official Medal Table'!$E:$E,"Mixed")*'Medal values'!$B$3/2</f>
        <v>0</v>
      </c>
      <c r="R15">
        <f>COUNTIFS('Official Medal Table'!$F:$F,'Each Gender Events'!$A15,'Official Medal Table'!$C:$C,'Each Gender Events'!R$1,'Official Medal Table'!$E:$E,'Each Gender Events'!R$2)*'Medal values'!$B$1
+ COUNTIFS('Official Medal Table'!$G:$G,'Each Gender Events'!$A15,'Official Medal Table'!$C:$C,'Each Gender Events'!R$1,'Official Medal Table'!$E:$E,'Each Gender Events'!R$2)*'Medal values'!$B$2
+ COUNTIFS('Official Medal Table'!$H:$H,'Each Gender Events'!$A15,'Official Medal Table'!$C:$C,'Each Gender Events'!R$1,'Official Medal Table'!$E:$E,'Each Gender Events'!R$2)*'Medal values'!$B$3
+ COUNTIFS('Official Medal Table'!$I:$I,'Each Gender Events'!$A15,'Official Medal Table'!$C:$C,'Each Gender Events'!R$1,'Official Medal Table'!$E:$E,'Each Gender Events'!R$2)*'Medal values'!$B$3
+ COUNTIFS('Official Medal Table'!$F:$F,'Each Gender Events'!$A15,'Official Medal Table'!$C:$C,'Each Gender Events'!R$1,'Official Medal Table'!$E:$E,"Mixed")*'Medal values'!$B$1/2
+ COUNTIFS('Official Medal Table'!$G:$G,'Each Gender Events'!$A15,'Official Medal Table'!$C:$C,'Each Gender Events'!R$1,'Official Medal Table'!$E:$E,"Mixed")*'Medal values'!$B$2/2
+ COUNTIFS('Official Medal Table'!$H:$H,'Each Gender Events'!$A15,'Official Medal Table'!$C:$C,'Each Gender Events'!R$1,'Official Medal Table'!$E:$E,"Mixed")*'Medal values'!$B$3/2
+ COUNTIFS('Official Medal Table'!$I:$I,'Each Gender Events'!$A15,'Official Medal Table'!$C:$C,'Each Gender Events'!R$1,'Official Medal Table'!$E:$E,"Mixed")*'Medal values'!$B$3/2</f>
        <v>0</v>
      </c>
      <c r="S15">
        <f>COUNTIFS('Official Medal Table'!$F:$F,'Each Gender Events'!$A15,'Official Medal Table'!$C:$C,'Each Gender Events'!S$1,'Official Medal Table'!$E:$E,'Each Gender Events'!S$2)*'Medal values'!$B$1
+ COUNTIFS('Official Medal Table'!$G:$G,'Each Gender Events'!$A15,'Official Medal Table'!$C:$C,'Each Gender Events'!S$1,'Official Medal Table'!$E:$E,'Each Gender Events'!S$2)*'Medal values'!$B$2
+ COUNTIFS('Official Medal Table'!$H:$H,'Each Gender Events'!$A15,'Official Medal Table'!$C:$C,'Each Gender Events'!S$1,'Official Medal Table'!$E:$E,'Each Gender Events'!S$2)*'Medal values'!$B$3
+ COUNTIFS('Official Medal Table'!$I:$I,'Each Gender Events'!$A15,'Official Medal Table'!$C:$C,'Each Gender Events'!S$1,'Official Medal Table'!$E:$E,'Each Gender Events'!S$2)*'Medal values'!$B$3
+ COUNTIFS('Official Medal Table'!$F:$F,'Each Gender Events'!$A15,'Official Medal Table'!$C:$C,'Each Gender Events'!S$1,'Official Medal Table'!$E:$E,"Mixed")*'Medal values'!$B$1/2
+ COUNTIFS('Official Medal Table'!$G:$G,'Each Gender Events'!$A15,'Official Medal Table'!$C:$C,'Each Gender Events'!S$1,'Official Medal Table'!$E:$E,"Mixed")*'Medal values'!$B$2/2
+ COUNTIFS('Official Medal Table'!$H:$H,'Each Gender Events'!$A15,'Official Medal Table'!$C:$C,'Each Gender Events'!S$1,'Official Medal Table'!$E:$E,"Mixed")*'Medal values'!$B$3/2
+ COUNTIFS('Official Medal Table'!$I:$I,'Each Gender Events'!$A15,'Official Medal Table'!$C:$C,'Each Gender Events'!S$1,'Official Medal Table'!$E:$E,"Mixed")*'Medal values'!$B$3/2</f>
        <v>2.0000010000000001</v>
      </c>
      <c r="T15">
        <f>COUNTIFS('Official Medal Table'!$F:$F,'Each Gender Events'!$A15,'Official Medal Table'!$C:$C,'Each Gender Events'!T$1,'Official Medal Table'!$E:$E,'Each Gender Events'!T$2)*'Medal values'!$B$1
+ COUNTIFS('Official Medal Table'!$G:$G,'Each Gender Events'!$A15,'Official Medal Table'!$C:$C,'Each Gender Events'!T$1,'Official Medal Table'!$E:$E,'Each Gender Events'!T$2)*'Medal values'!$B$2
+ COUNTIFS('Official Medal Table'!$H:$H,'Each Gender Events'!$A15,'Official Medal Table'!$C:$C,'Each Gender Events'!T$1,'Official Medal Table'!$E:$E,'Each Gender Events'!T$2)*'Medal values'!$B$3
+ COUNTIFS('Official Medal Table'!$I:$I,'Each Gender Events'!$A15,'Official Medal Table'!$C:$C,'Each Gender Events'!T$1,'Official Medal Table'!$E:$E,'Each Gender Events'!T$2)*'Medal values'!$B$3
+ COUNTIFS('Official Medal Table'!$F:$F,'Each Gender Events'!$A15,'Official Medal Table'!$C:$C,'Each Gender Events'!T$1,'Official Medal Table'!$E:$E,"Mixed")*'Medal values'!$B$1/2
+ COUNTIFS('Official Medal Table'!$G:$G,'Each Gender Events'!$A15,'Official Medal Table'!$C:$C,'Each Gender Events'!T$1,'Official Medal Table'!$E:$E,"Mixed")*'Medal values'!$B$2/2
+ COUNTIFS('Official Medal Table'!$H:$H,'Each Gender Events'!$A15,'Official Medal Table'!$C:$C,'Each Gender Events'!T$1,'Official Medal Table'!$E:$E,"Mixed")*'Medal values'!$B$3/2
+ COUNTIFS('Official Medal Table'!$I:$I,'Each Gender Events'!$A15,'Official Medal Table'!$C:$C,'Each Gender Events'!T$1,'Official Medal Table'!$E:$E,"Mixed")*'Medal values'!$B$3/2</f>
        <v>0</v>
      </c>
      <c r="U15">
        <f>COUNTIFS('Official Medal Table'!$F:$F,'Each Gender Events'!$A15,'Official Medal Table'!$C:$C,'Each Gender Events'!U$1,'Official Medal Table'!$E:$E,'Each Gender Events'!U$2)*'Medal values'!$B$1
+ COUNTIFS('Official Medal Table'!$G:$G,'Each Gender Events'!$A15,'Official Medal Table'!$C:$C,'Each Gender Events'!U$1,'Official Medal Table'!$E:$E,'Each Gender Events'!U$2)*'Medal values'!$B$2
+ COUNTIFS('Official Medal Table'!$H:$H,'Each Gender Events'!$A15,'Official Medal Table'!$C:$C,'Each Gender Events'!U$1,'Official Medal Table'!$E:$E,'Each Gender Events'!U$2)*'Medal values'!$B$3
+ COUNTIFS('Official Medal Table'!$I:$I,'Each Gender Events'!$A15,'Official Medal Table'!$C:$C,'Each Gender Events'!U$1,'Official Medal Table'!$E:$E,'Each Gender Events'!U$2)*'Medal values'!$B$3
+ COUNTIFS('Official Medal Table'!$F:$F,'Each Gender Events'!$A15,'Official Medal Table'!$C:$C,'Each Gender Events'!U$1,'Official Medal Table'!$E:$E,"Mixed")*'Medal values'!$B$1/2
+ COUNTIFS('Official Medal Table'!$G:$G,'Each Gender Events'!$A15,'Official Medal Table'!$C:$C,'Each Gender Events'!U$1,'Official Medal Table'!$E:$E,"Mixed")*'Medal values'!$B$2/2
+ COUNTIFS('Official Medal Table'!$H:$H,'Each Gender Events'!$A15,'Official Medal Table'!$C:$C,'Each Gender Events'!U$1,'Official Medal Table'!$E:$E,"Mixed")*'Medal values'!$B$3/2
+ COUNTIFS('Official Medal Table'!$I:$I,'Each Gender Events'!$A15,'Official Medal Table'!$C:$C,'Each Gender Events'!U$1,'Official Medal Table'!$E:$E,"Mixed")*'Medal values'!$B$3/2</f>
        <v>1</v>
      </c>
      <c r="V15">
        <f>COUNTIFS('Official Medal Table'!$F:$F,'Each Gender Events'!$A15,'Official Medal Table'!$C:$C,'Each Gender Events'!V$1,'Official Medal Table'!$E:$E,'Each Gender Events'!V$2)*'Medal values'!$B$1
+ COUNTIFS('Official Medal Table'!$G:$G,'Each Gender Events'!$A15,'Official Medal Table'!$C:$C,'Each Gender Events'!V$1,'Official Medal Table'!$E:$E,'Each Gender Events'!V$2)*'Medal values'!$B$2
+ COUNTIFS('Official Medal Table'!$H:$H,'Each Gender Events'!$A15,'Official Medal Table'!$C:$C,'Each Gender Events'!V$1,'Official Medal Table'!$E:$E,'Each Gender Events'!V$2)*'Medal values'!$B$3
+ COUNTIFS('Official Medal Table'!$I:$I,'Each Gender Events'!$A15,'Official Medal Table'!$C:$C,'Each Gender Events'!V$1,'Official Medal Table'!$E:$E,'Each Gender Events'!V$2)*'Medal values'!$B$3
+ COUNTIFS('Official Medal Table'!$F:$F,'Each Gender Events'!$A15,'Official Medal Table'!$C:$C,'Each Gender Events'!V$1,'Official Medal Table'!$E:$E,"Mixed")*'Medal values'!$B$1/2
+ COUNTIFS('Official Medal Table'!$G:$G,'Each Gender Events'!$A15,'Official Medal Table'!$C:$C,'Each Gender Events'!V$1,'Official Medal Table'!$E:$E,"Mixed")*'Medal values'!$B$2/2
+ COUNTIFS('Official Medal Table'!$H:$H,'Each Gender Events'!$A15,'Official Medal Table'!$C:$C,'Each Gender Events'!V$1,'Official Medal Table'!$E:$E,"Mixed")*'Medal values'!$B$3/2
+ COUNTIFS('Official Medal Table'!$I:$I,'Each Gender Events'!$A15,'Official Medal Table'!$C:$C,'Each Gender Events'!V$1,'Official Medal Table'!$E:$E,"Mixed")*'Medal values'!$B$3/2</f>
        <v>0</v>
      </c>
      <c r="W15">
        <f>COUNTIFS('Official Medal Table'!$F:$F,'Each Gender Events'!$A15,'Official Medal Table'!$C:$C,'Each Gender Events'!W$1,'Official Medal Table'!$E:$E,'Each Gender Events'!W$2)*'Medal values'!$B$1
+ COUNTIFS('Official Medal Table'!$G:$G,'Each Gender Events'!$A15,'Official Medal Table'!$C:$C,'Each Gender Events'!W$1,'Official Medal Table'!$E:$E,'Each Gender Events'!W$2)*'Medal values'!$B$2
+ COUNTIFS('Official Medal Table'!$H:$H,'Each Gender Events'!$A15,'Official Medal Table'!$C:$C,'Each Gender Events'!W$1,'Official Medal Table'!$E:$E,'Each Gender Events'!W$2)*'Medal values'!$B$3
+ COUNTIFS('Official Medal Table'!$I:$I,'Each Gender Events'!$A15,'Official Medal Table'!$C:$C,'Each Gender Events'!W$1,'Official Medal Table'!$E:$E,'Each Gender Events'!W$2)*'Medal values'!$B$3
+ COUNTIFS('Official Medal Table'!$F:$F,'Each Gender Events'!$A15,'Official Medal Table'!$C:$C,'Each Gender Events'!W$1,'Official Medal Table'!$E:$E,"Mixed")*'Medal values'!$B$1/2
+ COUNTIFS('Official Medal Table'!$G:$G,'Each Gender Events'!$A15,'Official Medal Table'!$C:$C,'Each Gender Events'!W$1,'Official Medal Table'!$E:$E,"Mixed")*'Medal values'!$B$2/2
+ COUNTIFS('Official Medal Table'!$H:$H,'Each Gender Events'!$A15,'Official Medal Table'!$C:$C,'Each Gender Events'!W$1,'Official Medal Table'!$E:$E,"Mixed")*'Medal values'!$B$3/2
+ COUNTIFS('Official Medal Table'!$I:$I,'Each Gender Events'!$A15,'Official Medal Table'!$C:$C,'Each Gender Events'!W$1,'Official Medal Table'!$E:$E,"Mixed")*'Medal values'!$B$3/2</f>
        <v>0</v>
      </c>
      <c r="X15">
        <f>COUNTIFS('Official Medal Table'!$F:$F,'Each Gender Events'!$A15,'Official Medal Table'!$C:$C,'Each Gender Events'!X$1,'Official Medal Table'!$E:$E,'Each Gender Events'!X$2)*'Medal values'!$B$1
+ COUNTIFS('Official Medal Table'!$G:$G,'Each Gender Events'!$A15,'Official Medal Table'!$C:$C,'Each Gender Events'!X$1,'Official Medal Table'!$E:$E,'Each Gender Events'!X$2)*'Medal values'!$B$2
+ COUNTIFS('Official Medal Table'!$H:$H,'Each Gender Events'!$A15,'Official Medal Table'!$C:$C,'Each Gender Events'!X$1,'Official Medal Table'!$E:$E,'Each Gender Events'!X$2)*'Medal values'!$B$3
+ COUNTIFS('Official Medal Table'!$I:$I,'Each Gender Events'!$A15,'Official Medal Table'!$C:$C,'Each Gender Events'!X$1,'Official Medal Table'!$E:$E,'Each Gender Events'!X$2)*'Medal values'!$B$3
+ COUNTIFS('Official Medal Table'!$F:$F,'Each Gender Events'!$A15,'Official Medal Table'!$C:$C,'Each Gender Events'!X$1,'Official Medal Table'!$E:$E,"Mixed")*'Medal values'!$B$1/2
+ COUNTIFS('Official Medal Table'!$G:$G,'Each Gender Events'!$A15,'Official Medal Table'!$C:$C,'Each Gender Events'!X$1,'Official Medal Table'!$E:$E,"Mixed")*'Medal values'!$B$2/2
+ COUNTIFS('Official Medal Table'!$H:$H,'Each Gender Events'!$A15,'Official Medal Table'!$C:$C,'Each Gender Events'!X$1,'Official Medal Table'!$E:$E,"Mixed")*'Medal values'!$B$3/2
+ COUNTIFS('Official Medal Table'!$I:$I,'Each Gender Events'!$A15,'Official Medal Table'!$C:$C,'Each Gender Events'!X$1,'Official Medal Table'!$E:$E,"Mixed")*'Medal values'!$B$3/2</f>
        <v>2.0000010000000001</v>
      </c>
      <c r="Y15">
        <f>COUNTIFS('Official Medal Table'!$F:$F,'Each Gender Events'!$A15,'Official Medal Table'!$C:$C,'Each Gender Events'!Y$1,'Official Medal Table'!$E:$E,'Each Gender Events'!Y$2)*'Medal values'!$B$1
+ COUNTIFS('Official Medal Table'!$G:$G,'Each Gender Events'!$A15,'Official Medal Table'!$C:$C,'Each Gender Events'!Y$1,'Official Medal Table'!$E:$E,'Each Gender Events'!Y$2)*'Medal values'!$B$2
+ COUNTIFS('Official Medal Table'!$H:$H,'Each Gender Events'!$A15,'Official Medal Table'!$C:$C,'Each Gender Events'!Y$1,'Official Medal Table'!$E:$E,'Each Gender Events'!Y$2)*'Medal values'!$B$3
+ COUNTIFS('Official Medal Table'!$I:$I,'Each Gender Events'!$A15,'Official Medal Table'!$C:$C,'Each Gender Events'!Y$1,'Official Medal Table'!$E:$E,'Each Gender Events'!Y$2)*'Medal values'!$B$3
+ COUNTIFS('Official Medal Table'!$F:$F,'Each Gender Events'!$A15,'Official Medal Table'!$C:$C,'Each Gender Events'!Y$1,'Official Medal Table'!$E:$E,"Mixed")*'Medal values'!$B$1/2
+ COUNTIFS('Official Medal Table'!$G:$G,'Each Gender Events'!$A15,'Official Medal Table'!$C:$C,'Each Gender Events'!Y$1,'Official Medal Table'!$E:$E,"Mixed")*'Medal values'!$B$2/2
+ COUNTIFS('Official Medal Table'!$H:$H,'Each Gender Events'!$A15,'Official Medal Table'!$C:$C,'Each Gender Events'!Y$1,'Official Medal Table'!$E:$E,"Mixed")*'Medal values'!$B$3/2
+ COUNTIFS('Official Medal Table'!$I:$I,'Each Gender Events'!$A15,'Official Medal Table'!$C:$C,'Each Gender Events'!Y$1,'Official Medal Table'!$E:$E,"Mixed")*'Medal values'!$B$3/2</f>
        <v>1</v>
      </c>
      <c r="Z15">
        <f>COUNTIFS('Official Medal Table'!$F:$F,'Each Gender Events'!$A15,'Official Medal Table'!$C:$C,'Each Gender Events'!Z$1,'Official Medal Table'!$E:$E,'Each Gender Events'!Z$2)*'Medal values'!$B$1
+ COUNTIFS('Official Medal Table'!$G:$G,'Each Gender Events'!$A15,'Official Medal Table'!$C:$C,'Each Gender Events'!Z$1,'Official Medal Table'!$E:$E,'Each Gender Events'!Z$2)*'Medal values'!$B$2
+ COUNTIFS('Official Medal Table'!$H:$H,'Each Gender Events'!$A15,'Official Medal Table'!$C:$C,'Each Gender Events'!Z$1,'Official Medal Table'!$E:$E,'Each Gender Events'!Z$2)*'Medal values'!$B$3
+ COUNTIFS('Official Medal Table'!$I:$I,'Each Gender Events'!$A15,'Official Medal Table'!$C:$C,'Each Gender Events'!Z$1,'Official Medal Table'!$E:$E,'Each Gender Events'!Z$2)*'Medal values'!$B$3
+ COUNTIFS('Official Medal Table'!$F:$F,'Each Gender Events'!$A15,'Official Medal Table'!$C:$C,'Each Gender Events'!Z$1,'Official Medal Table'!$E:$E,"Mixed")*'Medal values'!$B$1/2
+ COUNTIFS('Official Medal Table'!$G:$G,'Each Gender Events'!$A15,'Official Medal Table'!$C:$C,'Each Gender Events'!Z$1,'Official Medal Table'!$E:$E,"Mixed")*'Medal values'!$B$2/2
+ COUNTIFS('Official Medal Table'!$H:$H,'Each Gender Events'!$A15,'Official Medal Table'!$C:$C,'Each Gender Events'!Z$1,'Official Medal Table'!$E:$E,"Mixed")*'Medal values'!$B$3/2
+ COUNTIFS('Official Medal Table'!$I:$I,'Each Gender Events'!$A15,'Official Medal Table'!$C:$C,'Each Gender Events'!Z$1,'Official Medal Table'!$E:$E,"Mixed")*'Medal values'!$B$3/2</f>
        <v>6.0019999999999998</v>
      </c>
      <c r="AA15">
        <f>-0.5+COUNTIFS('Official Medal Table'!$F:$F,'Each Gender Events'!$A15,'Official Medal Table'!$C:$C,'Each Gender Events'!AA$1,'Official Medal Table'!$E:$E,'Each Gender Events'!AA$2)*'Medal values'!$B$1
+ COUNTIFS('Official Medal Table'!$G:$G,'Each Gender Events'!$A15,'Official Medal Table'!$C:$C,'Each Gender Events'!AA$1,'Official Medal Table'!$E:$E,'Each Gender Events'!AA$2)*'Medal values'!$B$2
+ COUNTIFS('Official Medal Table'!$H:$H,'Each Gender Events'!$A15,'Official Medal Table'!$C:$C,'Each Gender Events'!AA$1,'Official Medal Table'!$E:$E,'Each Gender Events'!AA$2)*'Medal values'!$B$3
+ COUNTIFS('Official Medal Table'!$I:$I,'Each Gender Events'!$A15,'Official Medal Table'!$C:$C,'Each Gender Events'!AA$1,'Official Medal Table'!$E:$E,'Each Gender Events'!AA$2)*'Medal values'!$B$3
+ COUNTIFS('Official Medal Table'!$F:$F,'Each Gender Events'!$A15,'Official Medal Table'!$C:$C,'Each Gender Events'!AA$1,'Official Medal Table'!$E:$E,"Mixed")*'Medal values'!$B$1/2
+ COUNTIFS('Official Medal Table'!$G:$G,'Each Gender Events'!$A15,'Official Medal Table'!$C:$C,'Each Gender Events'!AA$1,'Official Medal Table'!$E:$E,"Mixed")*'Medal values'!$B$2/2
+ COUNTIFS('Official Medal Table'!$H:$H,'Each Gender Events'!$A15,'Official Medal Table'!$C:$C,'Each Gender Events'!AA$1,'Official Medal Table'!$E:$E,"Mixed")*'Medal values'!$B$3/2
+ COUNTIFS('Official Medal Table'!$I:$I,'Each Gender Events'!$A15,'Official Medal Table'!$C:$C,'Each Gender Events'!AA$1,'Official Medal Table'!$E:$E,"Mixed")*'Medal values'!$B$3/2</f>
        <v>2.5000010000000001</v>
      </c>
      <c r="AB15">
        <f>COUNTIFS('Official Medal Table'!$F:$F,'Each Gender Events'!$A15,'Official Medal Table'!$C:$C,'Each Gender Events'!AB$1,'Official Medal Table'!$E:$E,'Each Gender Events'!AB$2)*'Medal values'!$B$1
+ COUNTIFS('Official Medal Table'!$G:$G,'Each Gender Events'!$A15,'Official Medal Table'!$C:$C,'Each Gender Events'!AB$1,'Official Medal Table'!$E:$E,'Each Gender Events'!AB$2)*'Medal values'!$B$2
+ COUNTIFS('Official Medal Table'!$H:$H,'Each Gender Events'!$A15,'Official Medal Table'!$C:$C,'Each Gender Events'!AB$1,'Official Medal Table'!$E:$E,'Each Gender Events'!AB$2)*'Medal values'!$B$3
+ COUNTIFS('Official Medal Table'!$I:$I,'Each Gender Events'!$A15,'Official Medal Table'!$C:$C,'Each Gender Events'!AB$1,'Official Medal Table'!$E:$E,'Each Gender Events'!AB$2)*'Medal values'!$B$3
+ COUNTIFS('Official Medal Table'!$F:$F,'Each Gender Events'!$A15,'Official Medal Table'!$C:$C,'Each Gender Events'!AB$1,'Official Medal Table'!$E:$E,"Mixed")*'Medal values'!$B$1/2
+ COUNTIFS('Official Medal Table'!$G:$G,'Each Gender Events'!$A15,'Official Medal Table'!$C:$C,'Each Gender Events'!AB$1,'Official Medal Table'!$E:$E,"Mixed")*'Medal values'!$B$2/2
+ COUNTIFS('Official Medal Table'!$H:$H,'Each Gender Events'!$A15,'Official Medal Table'!$C:$C,'Each Gender Events'!AB$1,'Official Medal Table'!$E:$E,"Mixed")*'Medal values'!$B$3/2
+ COUNTIFS('Official Medal Table'!$I:$I,'Each Gender Events'!$A15,'Official Medal Table'!$C:$C,'Each Gender Events'!AB$1,'Official Medal Table'!$E:$E,"Mixed")*'Medal values'!$B$3/2</f>
        <v>0</v>
      </c>
      <c r="AC15">
        <f>COUNTIFS('Official Medal Table'!$F:$F,'Each Gender Events'!$A15,'Official Medal Table'!$C:$C,'Each Gender Events'!AC$1,'Official Medal Table'!$E:$E,'Each Gender Events'!AC$2)*'Medal values'!$B$1
+ COUNTIFS('Official Medal Table'!$G:$G,'Each Gender Events'!$A15,'Official Medal Table'!$C:$C,'Each Gender Events'!AC$1,'Official Medal Table'!$E:$E,'Each Gender Events'!AC$2)*'Medal values'!$B$2
+ COUNTIFS('Official Medal Table'!$H:$H,'Each Gender Events'!$A15,'Official Medal Table'!$C:$C,'Each Gender Events'!AC$1,'Official Medal Table'!$E:$E,'Each Gender Events'!AC$2)*'Medal values'!$B$3
+ COUNTIFS('Official Medal Table'!$I:$I,'Each Gender Events'!$A15,'Official Medal Table'!$C:$C,'Each Gender Events'!AC$1,'Official Medal Table'!$E:$E,'Each Gender Events'!AC$2)*'Medal values'!$B$3
+ COUNTIFS('Official Medal Table'!$F:$F,'Each Gender Events'!$A15,'Official Medal Table'!$C:$C,'Each Gender Events'!AC$1,'Official Medal Table'!$E:$E,"Mixed")*'Medal values'!$B$1/2
+ COUNTIFS('Official Medal Table'!$G:$G,'Each Gender Events'!$A15,'Official Medal Table'!$C:$C,'Each Gender Events'!AC$1,'Official Medal Table'!$E:$E,"Mixed")*'Medal values'!$B$2/2
+ COUNTIFS('Official Medal Table'!$H:$H,'Each Gender Events'!$A15,'Official Medal Table'!$C:$C,'Each Gender Events'!AC$1,'Official Medal Table'!$E:$E,"Mixed")*'Medal values'!$B$3/2
+ COUNTIFS('Official Medal Table'!$I:$I,'Each Gender Events'!$A15,'Official Medal Table'!$C:$C,'Each Gender Events'!AC$1,'Official Medal Table'!$E:$E,"Mixed")*'Medal values'!$B$3/2</f>
        <v>0</v>
      </c>
      <c r="AD15">
        <f>COUNTIFS('Official Medal Table'!$F:$F,'Each Gender Events'!$A15,'Official Medal Table'!$C:$C,'Each Gender Events'!AD$1,'Official Medal Table'!$E:$E,'Each Gender Events'!AD$2)*'Medal values'!$B$1
+ COUNTIFS('Official Medal Table'!$G:$G,'Each Gender Events'!$A15,'Official Medal Table'!$C:$C,'Each Gender Events'!AD$1,'Official Medal Table'!$E:$E,'Each Gender Events'!AD$2)*'Medal values'!$B$2
+ COUNTIFS('Official Medal Table'!$H:$H,'Each Gender Events'!$A15,'Official Medal Table'!$C:$C,'Each Gender Events'!AD$1,'Official Medal Table'!$E:$E,'Each Gender Events'!AD$2)*'Medal values'!$B$3
+ COUNTIFS('Official Medal Table'!$I:$I,'Each Gender Events'!$A15,'Official Medal Table'!$C:$C,'Each Gender Events'!AD$1,'Official Medal Table'!$E:$E,'Each Gender Events'!AD$2)*'Medal values'!$B$3
+ COUNTIFS('Official Medal Table'!$F:$F,'Each Gender Events'!$A15,'Official Medal Table'!$C:$C,'Each Gender Events'!AD$1,'Official Medal Table'!$E:$E,"Mixed")*'Medal values'!$B$1/2
+ COUNTIFS('Official Medal Table'!$G:$G,'Each Gender Events'!$A15,'Official Medal Table'!$C:$C,'Each Gender Events'!AD$1,'Official Medal Table'!$E:$E,"Mixed")*'Medal values'!$B$2/2
+ COUNTIFS('Official Medal Table'!$H:$H,'Each Gender Events'!$A15,'Official Medal Table'!$C:$C,'Each Gender Events'!AD$1,'Official Medal Table'!$E:$E,"Mixed")*'Medal values'!$B$3/2
+ COUNTIFS('Official Medal Table'!$I:$I,'Each Gender Events'!$A15,'Official Medal Table'!$C:$C,'Each Gender Events'!AD$1,'Official Medal Table'!$E:$E,"Mixed")*'Medal values'!$B$3/2</f>
        <v>0</v>
      </c>
      <c r="AE15">
        <f>COUNTIFS('Official Medal Table'!$F:$F,'Each Gender Events'!$A15,'Official Medal Table'!$C:$C,'Each Gender Events'!AE$1,'Official Medal Table'!$E:$E,'Each Gender Events'!AE$2)*'Medal values'!$B$1
+ COUNTIFS('Official Medal Table'!$G:$G,'Each Gender Events'!$A15,'Official Medal Table'!$C:$C,'Each Gender Events'!AE$1,'Official Medal Table'!$E:$E,'Each Gender Events'!AE$2)*'Medal values'!$B$2
+ COUNTIFS('Official Medal Table'!$H:$H,'Each Gender Events'!$A15,'Official Medal Table'!$C:$C,'Each Gender Events'!AE$1,'Official Medal Table'!$E:$E,'Each Gender Events'!AE$2)*'Medal values'!$B$3
+ COUNTIFS('Official Medal Table'!$I:$I,'Each Gender Events'!$A15,'Official Medal Table'!$C:$C,'Each Gender Events'!AE$1,'Official Medal Table'!$E:$E,'Each Gender Events'!AE$2)*'Medal values'!$B$3
+ COUNTIFS('Official Medal Table'!$F:$F,'Each Gender Events'!$A15,'Official Medal Table'!$C:$C,'Each Gender Events'!AE$1,'Official Medal Table'!$E:$E,"Mixed")*'Medal values'!$B$1/2
+ COUNTIFS('Official Medal Table'!$G:$G,'Each Gender Events'!$A15,'Official Medal Table'!$C:$C,'Each Gender Events'!AE$1,'Official Medal Table'!$E:$E,"Mixed")*'Medal values'!$B$2/2
+ COUNTIFS('Official Medal Table'!$H:$H,'Each Gender Events'!$A15,'Official Medal Table'!$C:$C,'Each Gender Events'!AE$1,'Official Medal Table'!$E:$E,"Mixed")*'Medal values'!$B$3/2
+ COUNTIFS('Official Medal Table'!$I:$I,'Each Gender Events'!$A15,'Official Medal Table'!$C:$C,'Each Gender Events'!AE$1,'Official Medal Table'!$E:$E,"Mixed")*'Medal values'!$B$3/2</f>
        <v>0</v>
      </c>
      <c r="AF15">
        <f>COUNTIFS('Official Medal Table'!$F:$F,'Each Gender Events'!$A15,'Official Medal Table'!$C:$C,'Each Gender Events'!AF$1,'Official Medal Table'!$E:$E,'Each Gender Events'!AF$2)*'Medal values'!$B$1
+ COUNTIFS('Official Medal Table'!$G:$G,'Each Gender Events'!$A15,'Official Medal Table'!$C:$C,'Each Gender Events'!AF$1,'Official Medal Table'!$E:$E,'Each Gender Events'!AF$2)*'Medal values'!$B$2
+ COUNTIFS('Official Medal Table'!$H:$H,'Each Gender Events'!$A15,'Official Medal Table'!$C:$C,'Each Gender Events'!AF$1,'Official Medal Table'!$E:$E,'Each Gender Events'!AF$2)*'Medal values'!$B$3
+ COUNTIFS('Official Medal Table'!$I:$I,'Each Gender Events'!$A15,'Official Medal Table'!$C:$C,'Each Gender Events'!AF$1,'Official Medal Table'!$E:$E,'Each Gender Events'!AF$2)*'Medal values'!$B$3
+ COUNTIFS('Official Medal Table'!$F:$F,'Each Gender Events'!$A15,'Official Medal Table'!$C:$C,'Each Gender Events'!AF$1,'Official Medal Table'!$E:$E,"Mixed")*'Medal values'!$B$1/2
+ COUNTIFS('Official Medal Table'!$G:$G,'Each Gender Events'!$A15,'Official Medal Table'!$C:$C,'Each Gender Events'!AF$1,'Official Medal Table'!$E:$E,"Mixed")*'Medal values'!$B$2/2
+ COUNTIFS('Official Medal Table'!$H:$H,'Each Gender Events'!$A15,'Official Medal Table'!$C:$C,'Each Gender Events'!AF$1,'Official Medal Table'!$E:$E,"Mixed")*'Medal values'!$B$3/2
+ COUNTIFS('Official Medal Table'!$I:$I,'Each Gender Events'!$A15,'Official Medal Table'!$C:$C,'Each Gender Events'!AF$1,'Official Medal Table'!$E:$E,"Mixed")*'Medal values'!$B$3/2</f>
        <v>0</v>
      </c>
      <c r="AG15">
        <f>COUNTIFS('Official Medal Table'!$F:$F,'Each Gender Events'!$A15,'Official Medal Table'!$C:$C,'Each Gender Events'!AG$1,'Official Medal Table'!$E:$E,'Each Gender Events'!AG$2)*'Medal values'!$B$1
+ COUNTIFS('Official Medal Table'!$G:$G,'Each Gender Events'!$A15,'Official Medal Table'!$C:$C,'Each Gender Events'!AG$1,'Official Medal Table'!$E:$E,'Each Gender Events'!AG$2)*'Medal values'!$B$2
+ COUNTIFS('Official Medal Table'!$H:$H,'Each Gender Events'!$A15,'Official Medal Table'!$C:$C,'Each Gender Events'!AG$1,'Official Medal Table'!$E:$E,'Each Gender Events'!AG$2)*'Medal values'!$B$3
+ COUNTIFS('Official Medal Table'!$I:$I,'Each Gender Events'!$A15,'Official Medal Table'!$C:$C,'Each Gender Events'!AG$1,'Official Medal Table'!$E:$E,'Each Gender Events'!AG$2)*'Medal values'!$B$3
+ COUNTIFS('Official Medal Table'!$F:$F,'Each Gender Events'!$A15,'Official Medal Table'!$C:$C,'Each Gender Events'!AG$1,'Official Medal Table'!$E:$E,"Mixed")*'Medal values'!$B$1/2
+ COUNTIFS('Official Medal Table'!$G:$G,'Each Gender Events'!$A15,'Official Medal Table'!$C:$C,'Each Gender Events'!AG$1,'Official Medal Table'!$E:$E,"Mixed")*'Medal values'!$B$2/2
+ COUNTIFS('Official Medal Table'!$H:$H,'Each Gender Events'!$A15,'Official Medal Table'!$C:$C,'Each Gender Events'!AG$1,'Official Medal Table'!$E:$E,"Mixed")*'Medal values'!$B$3/2
+ COUNTIFS('Official Medal Table'!$I:$I,'Each Gender Events'!$A15,'Official Medal Table'!$C:$C,'Each Gender Events'!AG$1,'Official Medal Table'!$E:$E,"Mixed")*'Medal values'!$B$3/2</f>
        <v>0</v>
      </c>
      <c r="AH15">
        <f>COUNTIFS('Official Medal Table'!$F:$F,'Each Gender Events'!$A15,'Official Medal Table'!$C:$C,'Each Gender Events'!AH$1,'Official Medal Table'!$E:$E,'Each Gender Events'!AH$2)*'Medal values'!$B$1
+ COUNTIFS('Official Medal Table'!$G:$G,'Each Gender Events'!$A15,'Official Medal Table'!$C:$C,'Each Gender Events'!AH$1,'Official Medal Table'!$E:$E,'Each Gender Events'!AH$2)*'Medal values'!$B$2
+ COUNTIFS('Official Medal Table'!$H:$H,'Each Gender Events'!$A15,'Official Medal Table'!$C:$C,'Each Gender Events'!AH$1,'Official Medal Table'!$E:$E,'Each Gender Events'!AH$2)*'Medal values'!$B$3
+ COUNTIFS('Official Medal Table'!$I:$I,'Each Gender Events'!$A15,'Official Medal Table'!$C:$C,'Each Gender Events'!AH$1,'Official Medal Table'!$E:$E,'Each Gender Events'!AH$2)*'Medal values'!$B$3
+ COUNTIFS('Official Medal Table'!$F:$F,'Each Gender Events'!$A15,'Official Medal Table'!$C:$C,'Each Gender Events'!AH$1,'Official Medal Table'!$E:$E,"Mixed")*'Medal values'!$B$1/2
+ COUNTIFS('Official Medal Table'!$G:$G,'Each Gender Events'!$A15,'Official Medal Table'!$C:$C,'Each Gender Events'!AH$1,'Official Medal Table'!$E:$E,"Mixed")*'Medal values'!$B$2/2
+ COUNTIFS('Official Medal Table'!$H:$H,'Each Gender Events'!$A15,'Official Medal Table'!$C:$C,'Each Gender Events'!AH$1,'Official Medal Table'!$E:$E,"Mixed")*'Medal values'!$B$3/2
+ COUNTIFS('Official Medal Table'!$I:$I,'Each Gender Events'!$A15,'Official Medal Table'!$C:$C,'Each Gender Events'!AH$1,'Official Medal Table'!$E:$E,"Mixed")*'Medal values'!$B$3/2</f>
        <v>0</v>
      </c>
      <c r="AI15">
        <f>COUNTIFS('Official Medal Table'!$F:$F,'Each Gender Events'!$A15,'Official Medal Table'!$C:$C,'Each Gender Events'!AI$1,'Official Medal Table'!$E:$E,'Each Gender Events'!AI$2)*'Medal values'!$B$1
+ COUNTIFS('Official Medal Table'!$G:$G,'Each Gender Events'!$A15,'Official Medal Table'!$C:$C,'Each Gender Events'!AI$1,'Official Medal Table'!$E:$E,'Each Gender Events'!AI$2)*'Medal values'!$B$2
+ COUNTIFS('Official Medal Table'!$H:$H,'Each Gender Events'!$A15,'Official Medal Table'!$C:$C,'Each Gender Events'!AI$1,'Official Medal Table'!$E:$E,'Each Gender Events'!AI$2)*'Medal values'!$B$3
+ COUNTIFS('Official Medal Table'!$I:$I,'Each Gender Events'!$A15,'Official Medal Table'!$C:$C,'Each Gender Events'!AI$1,'Official Medal Table'!$E:$E,'Each Gender Events'!AI$2)*'Medal values'!$B$3
+ COUNTIFS('Official Medal Table'!$F:$F,'Each Gender Events'!$A15,'Official Medal Table'!$C:$C,'Each Gender Events'!AI$1,'Official Medal Table'!$E:$E,"Mixed")*'Medal values'!$B$1/2
+ COUNTIFS('Official Medal Table'!$G:$G,'Each Gender Events'!$A15,'Official Medal Table'!$C:$C,'Each Gender Events'!AI$1,'Official Medal Table'!$E:$E,"Mixed")*'Medal values'!$B$2/2
+ COUNTIFS('Official Medal Table'!$H:$H,'Each Gender Events'!$A15,'Official Medal Table'!$C:$C,'Each Gender Events'!AI$1,'Official Medal Table'!$E:$E,"Mixed")*'Medal values'!$B$3/2
+ COUNTIFS('Official Medal Table'!$I:$I,'Each Gender Events'!$A15,'Official Medal Table'!$C:$C,'Each Gender Events'!AI$1,'Official Medal Table'!$E:$E,"Mixed")*'Medal values'!$B$3/2</f>
        <v>0</v>
      </c>
      <c r="AJ15">
        <f>COUNTIFS('Official Medal Table'!$F:$F,'Each Gender Events'!$A15,'Official Medal Table'!$C:$C,'Each Gender Events'!AJ$1,'Official Medal Table'!$E:$E,'Each Gender Events'!AJ$2)*'Medal values'!$B$1
+ COUNTIFS('Official Medal Table'!$G:$G,'Each Gender Events'!$A15,'Official Medal Table'!$C:$C,'Each Gender Events'!AJ$1,'Official Medal Table'!$E:$E,'Each Gender Events'!AJ$2)*'Medal values'!$B$2
+ COUNTIFS('Official Medal Table'!$H:$H,'Each Gender Events'!$A15,'Official Medal Table'!$C:$C,'Each Gender Events'!AJ$1,'Official Medal Table'!$E:$E,'Each Gender Events'!AJ$2)*'Medal values'!$B$3
+ COUNTIFS('Official Medal Table'!$I:$I,'Each Gender Events'!$A15,'Official Medal Table'!$C:$C,'Each Gender Events'!AJ$1,'Official Medal Table'!$E:$E,'Each Gender Events'!AJ$2)*'Medal values'!$B$3
+ COUNTIFS('Official Medal Table'!$F:$F,'Each Gender Events'!$A15,'Official Medal Table'!$C:$C,'Each Gender Events'!AJ$1,'Official Medal Table'!$E:$E,"Mixed")*'Medal values'!$B$1/2
+ COUNTIFS('Official Medal Table'!$G:$G,'Each Gender Events'!$A15,'Official Medal Table'!$C:$C,'Each Gender Events'!AJ$1,'Official Medal Table'!$E:$E,"Mixed")*'Medal values'!$B$2/2
+ COUNTIFS('Official Medal Table'!$H:$H,'Each Gender Events'!$A15,'Official Medal Table'!$C:$C,'Each Gender Events'!AJ$1,'Official Medal Table'!$E:$E,"Mixed")*'Medal values'!$B$3/2
+ COUNTIFS('Official Medal Table'!$I:$I,'Each Gender Events'!$A15,'Official Medal Table'!$C:$C,'Each Gender Events'!AJ$1,'Official Medal Table'!$E:$E,"Mixed")*'Medal values'!$B$3/2</f>
        <v>3.0000010000000001</v>
      </c>
      <c r="AK15">
        <f>COUNTIFS('Official Medal Table'!$F:$F,'Each Gender Events'!$A15,'Official Medal Table'!$C:$C,'Each Gender Events'!AK$1,'Official Medal Table'!$E:$E,'Each Gender Events'!AK$2)*'Medal values'!$B$1
+ COUNTIFS('Official Medal Table'!$G:$G,'Each Gender Events'!$A15,'Official Medal Table'!$C:$C,'Each Gender Events'!AK$1,'Official Medal Table'!$E:$E,'Each Gender Events'!AK$2)*'Medal values'!$B$2
+ COUNTIFS('Official Medal Table'!$H:$H,'Each Gender Events'!$A15,'Official Medal Table'!$C:$C,'Each Gender Events'!AK$1,'Official Medal Table'!$E:$E,'Each Gender Events'!AK$2)*'Medal values'!$B$3
+ COUNTIFS('Official Medal Table'!$I:$I,'Each Gender Events'!$A15,'Official Medal Table'!$C:$C,'Each Gender Events'!AK$1,'Official Medal Table'!$E:$E,'Each Gender Events'!AK$2)*'Medal values'!$B$3
+ COUNTIFS('Official Medal Table'!$F:$F,'Each Gender Events'!$A15,'Official Medal Table'!$C:$C,'Each Gender Events'!AK$1,'Official Medal Table'!$E:$E,"Mixed")*'Medal values'!$B$1/2
+ COUNTIFS('Official Medal Table'!$G:$G,'Each Gender Events'!$A15,'Official Medal Table'!$C:$C,'Each Gender Events'!AK$1,'Official Medal Table'!$E:$E,"Mixed")*'Medal values'!$B$2/2
+ COUNTIFS('Official Medal Table'!$H:$H,'Each Gender Events'!$A15,'Official Medal Table'!$C:$C,'Each Gender Events'!AK$1,'Official Medal Table'!$E:$E,"Mixed")*'Medal values'!$B$3/2
+ COUNTIFS('Official Medal Table'!$I:$I,'Each Gender Events'!$A15,'Official Medal Table'!$C:$C,'Each Gender Events'!AK$1,'Official Medal Table'!$E:$E,"Mixed")*'Medal values'!$B$3/2</f>
        <v>0</v>
      </c>
      <c r="AL15">
        <f>COUNTIFS('Official Medal Table'!$F:$F,'Each Gender Events'!$A15,'Official Medal Table'!$C:$C,'Each Gender Events'!AL$1,'Official Medal Table'!$E:$E,'Each Gender Events'!AL$2)*'Medal values'!$B$1
+ COUNTIFS('Official Medal Table'!$G:$G,'Each Gender Events'!$A15,'Official Medal Table'!$C:$C,'Each Gender Events'!AL$1,'Official Medal Table'!$E:$E,'Each Gender Events'!AL$2)*'Medal values'!$B$2
+ COUNTIFS('Official Medal Table'!$H:$H,'Each Gender Events'!$A15,'Official Medal Table'!$C:$C,'Each Gender Events'!AL$1,'Official Medal Table'!$E:$E,'Each Gender Events'!AL$2)*'Medal values'!$B$3
+ COUNTIFS('Official Medal Table'!$I:$I,'Each Gender Events'!$A15,'Official Medal Table'!$C:$C,'Each Gender Events'!AL$1,'Official Medal Table'!$E:$E,'Each Gender Events'!AL$2)*'Medal values'!$B$3
+ COUNTIFS('Official Medal Table'!$F:$F,'Each Gender Events'!$A15,'Official Medal Table'!$C:$C,'Each Gender Events'!AL$1,'Official Medal Table'!$E:$E,"Mixed")*'Medal values'!$B$1/2
+ COUNTIFS('Official Medal Table'!$G:$G,'Each Gender Events'!$A15,'Official Medal Table'!$C:$C,'Each Gender Events'!AL$1,'Official Medal Table'!$E:$E,"Mixed")*'Medal values'!$B$2/2
+ COUNTIFS('Official Medal Table'!$H:$H,'Each Gender Events'!$A15,'Official Medal Table'!$C:$C,'Each Gender Events'!AL$1,'Official Medal Table'!$E:$E,"Mixed")*'Medal values'!$B$3/2
+ COUNTIFS('Official Medal Table'!$I:$I,'Each Gender Events'!$A15,'Official Medal Table'!$C:$C,'Each Gender Events'!AL$1,'Official Medal Table'!$E:$E,"Mixed")*'Medal values'!$B$3/2</f>
        <v>0</v>
      </c>
      <c r="AM15">
        <f>COUNTIFS('Official Medal Table'!$F:$F,'Each Gender Events'!$A15,'Official Medal Table'!$C:$C,'Each Gender Events'!AM$1,'Official Medal Table'!$E:$E,'Each Gender Events'!AM$2)*'Medal values'!$B$1
+ COUNTIFS('Official Medal Table'!$G:$G,'Each Gender Events'!$A15,'Official Medal Table'!$C:$C,'Each Gender Events'!AM$1,'Official Medal Table'!$E:$E,'Each Gender Events'!AM$2)*'Medal values'!$B$2
+ COUNTIFS('Official Medal Table'!$H:$H,'Each Gender Events'!$A15,'Official Medal Table'!$C:$C,'Each Gender Events'!AM$1,'Official Medal Table'!$E:$E,'Each Gender Events'!AM$2)*'Medal values'!$B$3
+ COUNTIFS('Official Medal Table'!$I:$I,'Each Gender Events'!$A15,'Official Medal Table'!$C:$C,'Each Gender Events'!AM$1,'Official Medal Table'!$E:$E,'Each Gender Events'!AM$2)*'Medal values'!$B$3
+ COUNTIFS('Official Medal Table'!$F:$F,'Each Gender Events'!$A15,'Official Medal Table'!$C:$C,'Each Gender Events'!AM$1,'Official Medal Table'!$E:$E,"Mixed")*'Medal values'!$B$1/2
+ COUNTIFS('Official Medal Table'!$G:$G,'Each Gender Events'!$A15,'Official Medal Table'!$C:$C,'Each Gender Events'!AM$1,'Official Medal Table'!$E:$E,"Mixed")*'Medal values'!$B$2/2
+ COUNTIFS('Official Medal Table'!$H:$H,'Each Gender Events'!$A15,'Official Medal Table'!$C:$C,'Each Gender Events'!AM$1,'Official Medal Table'!$E:$E,"Mixed")*'Medal values'!$B$3/2
+ COUNTIFS('Official Medal Table'!$I:$I,'Each Gender Events'!$A15,'Official Medal Table'!$C:$C,'Each Gender Events'!AM$1,'Official Medal Table'!$E:$E,"Mixed")*'Medal values'!$B$3/2</f>
        <v>0</v>
      </c>
      <c r="AN15">
        <f>COUNTIFS('Official Medal Table'!$F:$F,'Each Gender Events'!$A15,'Official Medal Table'!$C:$C,'Each Gender Events'!AN$1,'Official Medal Table'!$E:$E,'Each Gender Events'!AN$2)*'Medal values'!$B$1
+ COUNTIFS('Official Medal Table'!$G:$G,'Each Gender Events'!$A15,'Official Medal Table'!$C:$C,'Each Gender Events'!AN$1,'Official Medal Table'!$E:$E,'Each Gender Events'!AN$2)*'Medal values'!$B$2
+ COUNTIFS('Official Medal Table'!$H:$H,'Each Gender Events'!$A15,'Official Medal Table'!$C:$C,'Each Gender Events'!AN$1,'Official Medal Table'!$E:$E,'Each Gender Events'!AN$2)*'Medal values'!$B$3
+ COUNTIFS('Official Medal Table'!$I:$I,'Each Gender Events'!$A15,'Official Medal Table'!$C:$C,'Each Gender Events'!AN$1,'Official Medal Table'!$E:$E,'Each Gender Events'!AN$2)*'Medal values'!$B$3
+ COUNTIFS('Official Medal Table'!$F:$F,'Each Gender Events'!$A15,'Official Medal Table'!$C:$C,'Each Gender Events'!AN$1,'Official Medal Table'!$E:$E,"Mixed")*'Medal values'!$B$1/2
+ COUNTIFS('Official Medal Table'!$G:$G,'Each Gender Events'!$A15,'Official Medal Table'!$C:$C,'Each Gender Events'!AN$1,'Official Medal Table'!$E:$E,"Mixed")*'Medal values'!$B$2/2
+ COUNTIFS('Official Medal Table'!$H:$H,'Each Gender Events'!$A15,'Official Medal Table'!$C:$C,'Each Gender Events'!AN$1,'Official Medal Table'!$E:$E,"Mixed")*'Medal values'!$B$3/2
+ COUNTIFS('Official Medal Table'!$I:$I,'Each Gender Events'!$A15,'Official Medal Table'!$C:$C,'Each Gender Events'!AN$1,'Official Medal Table'!$E:$E,"Mixed")*'Medal values'!$B$3/2</f>
        <v>14.004000999999999</v>
      </c>
      <c r="AO15">
        <f>COUNTIFS('Official Medal Table'!$F:$F,'Each Gender Events'!$A15,'Official Medal Table'!$C:$C,'Each Gender Events'!AO$1,'Official Medal Table'!$E:$E,'Each Gender Events'!AO$2)*'Medal values'!$B$1
+ COUNTIFS('Official Medal Table'!$G:$G,'Each Gender Events'!$A15,'Official Medal Table'!$C:$C,'Each Gender Events'!AO$1,'Official Medal Table'!$E:$E,'Each Gender Events'!AO$2)*'Medal values'!$B$2
+ COUNTIFS('Official Medal Table'!$H:$H,'Each Gender Events'!$A15,'Official Medal Table'!$C:$C,'Each Gender Events'!AO$1,'Official Medal Table'!$E:$E,'Each Gender Events'!AO$2)*'Medal values'!$B$3
+ COUNTIFS('Official Medal Table'!$I:$I,'Each Gender Events'!$A15,'Official Medal Table'!$C:$C,'Each Gender Events'!AO$1,'Official Medal Table'!$E:$E,'Each Gender Events'!AO$2)*'Medal values'!$B$3
+ COUNTIFS('Official Medal Table'!$F:$F,'Each Gender Events'!$A15,'Official Medal Table'!$C:$C,'Each Gender Events'!AO$1,'Official Medal Table'!$E:$E,"Mixed")*'Medal values'!$B$1/2
+ COUNTIFS('Official Medal Table'!$G:$G,'Each Gender Events'!$A15,'Official Medal Table'!$C:$C,'Each Gender Events'!AO$1,'Official Medal Table'!$E:$E,"Mixed")*'Medal values'!$B$2/2
+ COUNTIFS('Official Medal Table'!$H:$H,'Each Gender Events'!$A15,'Official Medal Table'!$C:$C,'Each Gender Events'!AO$1,'Official Medal Table'!$E:$E,"Mixed")*'Medal values'!$B$3/2
+ COUNTIFS('Official Medal Table'!$I:$I,'Each Gender Events'!$A15,'Official Medal Table'!$C:$C,'Each Gender Events'!AO$1,'Official Medal Table'!$E:$E,"Mixed")*'Medal values'!$B$3/2</f>
        <v>0</v>
      </c>
      <c r="AP15">
        <f>COUNTIFS('Official Medal Table'!$F:$F,'Each Gender Events'!$A15,'Official Medal Table'!$C:$C,'Each Gender Events'!AP$1,'Official Medal Table'!$E:$E,'Each Gender Events'!AP$2)*'Medal values'!$B$1
+ COUNTIFS('Official Medal Table'!$G:$G,'Each Gender Events'!$A15,'Official Medal Table'!$C:$C,'Each Gender Events'!AP$1,'Official Medal Table'!$E:$E,'Each Gender Events'!AP$2)*'Medal values'!$B$2
+ COUNTIFS('Official Medal Table'!$H:$H,'Each Gender Events'!$A15,'Official Medal Table'!$C:$C,'Each Gender Events'!AP$1,'Official Medal Table'!$E:$E,'Each Gender Events'!AP$2)*'Medal values'!$B$3
+ COUNTIFS('Official Medal Table'!$I:$I,'Each Gender Events'!$A15,'Official Medal Table'!$C:$C,'Each Gender Events'!AP$1,'Official Medal Table'!$E:$E,'Each Gender Events'!AP$2)*'Medal values'!$B$3
+ COUNTIFS('Official Medal Table'!$F:$F,'Each Gender Events'!$A15,'Official Medal Table'!$C:$C,'Each Gender Events'!AP$1,'Official Medal Table'!$E:$E,"Mixed")*'Medal values'!$B$1/2
+ COUNTIFS('Official Medal Table'!$G:$G,'Each Gender Events'!$A15,'Official Medal Table'!$C:$C,'Each Gender Events'!AP$1,'Official Medal Table'!$E:$E,"Mixed")*'Medal values'!$B$2/2
+ COUNTIFS('Official Medal Table'!$H:$H,'Each Gender Events'!$A15,'Official Medal Table'!$C:$C,'Each Gender Events'!AP$1,'Official Medal Table'!$E:$E,"Mixed")*'Medal values'!$B$3/2
+ COUNTIFS('Official Medal Table'!$I:$I,'Each Gender Events'!$A15,'Official Medal Table'!$C:$C,'Each Gender Events'!AP$1,'Official Medal Table'!$E:$E,"Mixed")*'Medal values'!$B$3/2</f>
        <v>0</v>
      </c>
      <c r="AQ15">
        <f>COUNTIFS('Official Medal Table'!$F:$F,'Each Gender Events'!$A15,'Official Medal Table'!$C:$C,'Each Gender Events'!AQ$1,'Official Medal Table'!$E:$E,'Each Gender Events'!AQ$2)*'Medal values'!$B$1
+ COUNTIFS('Official Medal Table'!$G:$G,'Each Gender Events'!$A15,'Official Medal Table'!$C:$C,'Each Gender Events'!AQ$1,'Official Medal Table'!$E:$E,'Each Gender Events'!AQ$2)*'Medal values'!$B$2
+ COUNTIFS('Official Medal Table'!$H:$H,'Each Gender Events'!$A15,'Official Medal Table'!$C:$C,'Each Gender Events'!AQ$1,'Official Medal Table'!$E:$E,'Each Gender Events'!AQ$2)*'Medal values'!$B$3
+ COUNTIFS('Official Medal Table'!$I:$I,'Each Gender Events'!$A15,'Official Medal Table'!$C:$C,'Each Gender Events'!AQ$1,'Official Medal Table'!$E:$E,'Each Gender Events'!AQ$2)*'Medal values'!$B$3
+ COUNTIFS('Official Medal Table'!$F:$F,'Each Gender Events'!$A15,'Official Medal Table'!$C:$C,'Each Gender Events'!AQ$1,'Official Medal Table'!$E:$E,"Mixed")*'Medal values'!$B$1/2
+ COUNTIFS('Official Medal Table'!$G:$G,'Each Gender Events'!$A15,'Official Medal Table'!$C:$C,'Each Gender Events'!AQ$1,'Official Medal Table'!$E:$E,"Mixed")*'Medal values'!$B$2/2
+ COUNTIFS('Official Medal Table'!$H:$H,'Each Gender Events'!$A15,'Official Medal Table'!$C:$C,'Each Gender Events'!AQ$1,'Official Medal Table'!$E:$E,"Mixed")*'Medal values'!$B$3/2
+ COUNTIFS('Official Medal Table'!$I:$I,'Each Gender Events'!$A15,'Official Medal Table'!$C:$C,'Each Gender Events'!AQ$1,'Official Medal Table'!$E:$E,"Mixed")*'Medal values'!$B$3/2</f>
        <v>0</v>
      </c>
      <c r="AR15">
        <f>COUNTIFS('Official Medal Table'!$F:$F,'Each Gender Events'!$A15,'Official Medal Table'!$C:$C,'Each Gender Events'!AR$1,'Official Medal Table'!$E:$E,'Each Gender Events'!AR$2)*'Medal values'!$B$1
+ COUNTIFS('Official Medal Table'!$G:$G,'Each Gender Events'!$A15,'Official Medal Table'!$C:$C,'Each Gender Events'!AR$1,'Official Medal Table'!$E:$E,'Each Gender Events'!AR$2)*'Medal values'!$B$2
+ COUNTIFS('Official Medal Table'!$H:$H,'Each Gender Events'!$A15,'Official Medal Table'!$C:$C,'Each Gender Events'!AR$1,'Official Medal Table'!$E:$E,'Each Gender Events'!AR$2)*'Medal values'!$B$3
+ COUNTIFS('Official Medal Table'!$I:$I,'Each Gender Events'!$A15,'Official Medal Table'!$C:$C,'Each Gender Events'!AR$1,'Official Medal Table'!$E:$E,'Each Gender Events'!AR$2)*'Medal values'!$B$3
+ COUNTIFS('Official Medal Table'!$F:$F,'Each Gender Events'!$A15,'Official Medal Table'!$C:$C,'Each Gender Events'!AR$1,'Official Medal Table'!$E:$E,"Mixed")*'Medal values'!$B$1/2
+ COUNTIFS('Official Medal Table'!$G:$G,'Each Gender Events'!$A15,'Official Medal Table'!$C:$C,'Each Gender Events'!AR$1,'Official Medal Table'!$E:$E,"Mixed")*'Medal values'!$B$2/2
+ COUNTIFS('Official Medal Table'!$H:$H,'Each Gender Events'!$A15,'Official Medal Table'!$C:$C,'Each Gender Events'!AR$1,'Official Medal Table'!$E:$E,"Mixed")*'Medal values'!$B$3/2
+ COUNTIFS('Official Medal Table'!$I:$I,'Each Gender Events'!$A15,'Official Medal Table'!$C:$C,'Each Gender Events'!AR$1,'Official Medal Table'!$E:$E,"Mixed")*'Medal values'!$B$3/2</f>
        <v>1</v>
      </c>
      <c r="AS15">
        <f>COUNTIFS('Official Medal Table'!$F:$F,'Each Gender Events'!$A15,'Official Medal Table'!$C:$C,'Each Gender Events'!AS$1,'Official Medal Table'!$E:$E,'Each Gender Events'!AS$2)*'Medal values'!$B$1
+ COUNTIFS('Official Medal Table'!$G:$G,'Each Gender Events'!$A15,'Official Medal Table'!$C:$C,'Each Gender Events'!AS$1,'Official Medal Table'!$E:$E,'Each Gender Events'!AS$2)*'Medal values'!$B$2
+ COUNTIFS('Official Medal Table'!$H:$H,'Each Gender Events'!$A15,'Official Medal Table'!$C:$C,'Each Gender Events'!AS$1,'Official Medal Table'!$E:$E,'Each Gender Events'!AS$2)*'Medal values'!$B$3
+ COUNTIFS('Official Medal Table'!$I:$I,'Each Gender Events'!$A15,'Official Medal Table'!$C:$C,'Each Gender Events'!AS$1,'Official Medal Table'!$E:$E,'Each Gender Events'!AS$2)*'Medal values'!$B$3
+ COUNTIFS('Official Medal Table'!$F:$F,'Each Gender Events'!$A15,'Official Medal Table'!$C:$C,'Each Gender Events'!AS$1,'Official Medal Table'!$E:$E,"Mixed")*'Medal values'!$B$1/2
+ COUNTIFS('Official Medal Table'!$G:$G,'Each Gender Events'!$A15,'Official Medal Table'!$C:$C,'Each Gender Events'!AS$1,'Official Medal Table'!$E:$E,"Mixed")*'Medal values'!$B$2/2
+ COUNTIFS('Official Medal Table'!$H:$H,'Each Gender Events'!$A15,'Official Medal Table'!$C:$C,'Each Gender Events'!AS$1,'Official Medal Table'!$E:$E,"Mixed")*'Medal values'!$B$3/2
+ COUNTIFS('Official Medal Table'!$I:$I,'Each Gender Events'!$A15,'Official Medal Table'!$C:$C,'Each Gender Events'!AS$1,'Official Medal Table'!$E:$E,"Mixed")*'Medal values'!$B$3/2</f>
        <v>0</v>
      </c>
      <c r="AT15">
        <f>COUNTIFS('Official Medal Table'!$F:$F,'Each Gender Events'!$A15,'Official Medal Table'!$C:$C,'Each Gender Events'!AT$1,'Official Medal Table'!$E:$E,'Each Gender Events'!AT$2)*'Medal values'!$B$1
+ COUNTIFS('Official Medal Table'!$G:$G,'Each Gender Events'!$A15,'Official Medal Table'!$C:$C,'Each Gender Events'!AT$1,'Official Medal Table'!$E:$E,'Each Gender Events'!AT$2)*'Medal values'!$B$2
+ COUNTIFS('Official Medal Table'!$H:$H,'Each Gender Events'!$A15,'Official Medal Table'!$C:$C,'Each Gender Events'!AT$1,'Official Medal Table'!$E:$E,'Each Gender Events'!AT$2)*'Medal values'!$B$3
+ COUNTIFS('Official Medal Table'!$I:$I,'Each Gender Events'!$A15,'Official Medal Table'!$C:$C,'Each Gender Events'!AT$1,'Official Medal Table'!$E:$E,'Each Gender Events'!AT$2)*'Medal values'!$B$3
+ COUNTIFS('Official Medal Table'!$F:$F,'Each Gender Events'!$A15,'Official Medal Table'!$C:$C,'Each Gender Events'!AT$1,'Official Medal Table'!$E:$E,"Mixed")*'Medal values'!$B$1/2
+ COUNTIFS('Official Medal Table'!$G:$G,'Each Gender Events'!$A15,'Official Medal Table'!$C:$C,'Each Gender Events'!AT$1,'Official Medal Table'!$E:$E,"Mixed")*'Medal values'!$B$2/2
+ COUNTIFS('Official Medal Table'!$H:$H,'Each Gender Events'!$A15,'Official Medal Table'!$C:$C,'Each Gender Events'!AT$1,'Official Medal Table'!$E:$E,"Mixed")*'Medal values'!$B$3/2
+ COUNTIFS('Official Medal Table'!$I:$I,'Each Gender Events'!$A15,'Official Medal Table'!$C:$C,'Each Gender Events'!AT$1,'Official Medal Table'!$E:$E,"Mixed")*'Medal values'!$B$3/2</f>
        <v>2.0000010000000001</v>
      </c>
      <c r="AU15">
        <f>COUNTIFS('Official Medal Table'!$F:$F,'Each Gender Events'!$A15,'Official Medal Table'!$C:$C,'Each Gender Events'!AU$1,'Official Medal Table'!$E:$E,'Each Gender Events'!AU$2)*'Medal values'!$B$1
+ COUNTIFS('Official Medal Table'!$G:$G,'Each Gender Events'!$A15,'Official Medal Table'!$C:$C,'Each Gender Events'!AU$1,'Official Medal Table'!$E:$E,'Each Gender Events'!AU$2)*'Medal values'!$B$2
+ COUNTIFS('Official Medal Table'!$H:$H,'Each Gender Events'!$A15,'Official Medal Table'!$C:$C,'Each Gender Events'!AU$1,'Official Medal Table'!$E:$E,'Each Gender Events'!AU$2)*'Medal values'!$B$3
+ COUNTIFS('Official Medal Table'!$I:$I,'Each Gender Events'!$A15,'Official Medal Table'!$C:$C,'Each Gender Events'!AU$1,'Official Medal Table'!$E:$E,'Each Gender Events'!AU$2)*'Medal values'!$B$3
+ COUNTIFS('Official Medal Table'!$F:$F,'Each Gender Events'!$A15,'Official Medal Table'!$C:$C,'Each Gender Events'!AU$1,'Official Medal Table'!$E:$E,"Mixed")*'Medal values'!$B$1/2
+ COUNTIFS('Official Medal Table'!$G:$G,'Each Gender Events'!$A15,'Official Medal Table'!$C:$C,'Each Gender Events'!AU$1,'Official Medal Table'!$E:$E,"Mixed")*'Medal values'!$B$2/2
+ COUNTIFS('Official Medal Table'!$H:$H,'Each Gender Events'!$A15,'Official Medal Table'!$C:$C,'Each Gender Events'!AU$1,'Official Medal Table'!$E:$E,"Mixed")*'Medal values'!$B$3/2
+ COUNTIFS('Official Medal Table'!$I:$I,'Each Gender Events'!$A15,'Official Medal Table'!$C:$C,'Each Gender Events'!AU$1,'Official Medal Table'!$E:$E,"Mixed")*'Medal values'!$B$3/2</f>
        <v>0</v>
      </c>
      <c r="AV15">
        <f>COUNTIFS('Official Medal Table'!$F:$F,'Each Gender Events'!$A15,'Official Medal Table'!$C:$C,'Each Gender Events'!AV$1,'Official Medal Table'!$E:$E,'Each Gender Events'!AV$2)*'Medal values'!$B$1
+ COUNTIFS('Official Medal Table'!$G:$G,'Each Gender Events'!$A15,'Official Medal Table'!$C:$C,'Each Gender Events'!AV$1,'Official Medal Table'!$E:$E,'Each Gender Events'!AV$2)*'Medal values'!$B$2
+ COUNTIFS('Official Medal Table'!$H:$H,'Each Gender Events'!$A15,'Official Medal Table'!$C:$C,'Each Gender Events'!AV$1,'Official Medal Table'!$E:$E,'Each Gender Events'!AV$2)*'Medal values'!$B$3
+ COUNTIFS('Official Medal Table'!$I:$I,'Each Gender Events'!$A15,'Official Medal Table'!$C:$C,'Each Gender Events'!AV$1,'Official Medal Table'!$E:$E,'Each Gender Events'!AV$2)*'Medal values'!$B$3
+ COUNTIFS('Official Medal Table'!$F:$F,'Each Gender Events'!$A15,'Official Medal Table'!$C:$C,'Each Gender Events'!AV$1,'Official Medal Table'!$E:$E,"Mixed")*'Medal values'!$B$1/2
+ COUNTIFS('Official Medal Table'!$G:$G,'Each Gender Events'!$A15,'Official Medal Table'!$C:$C,'Each Gender Events'!AV$1,'Official Medal Table'!$E:$E,"Mixed")*'Medal values'!$B$2/2
+ COUNTIFS('Official Medal Table'!$H:$H,'Each Gender Events'!$A15,'Official Medal Table'!$C:$C,'Each Gender Events'!AV$1,'Official Medal Table'!$E:$E,"Mixed")*'Medal values'!$B$3/2
+ COUNTIFS('Official Medal Table'!$I:$I,'Each Gender Events'!$A15,'Official Medal Table'!$C:$C,'Each Gender Events'!AV$1,'Official Medal Table'!$E:$E,"Mixed")*'Medal values'!$B$3/2</f>
        <v>2.0000010000000001</v>
      </c>
      <c r="AW15">
        <f>COUNTIFS('Official Medal Table'!$F:$F,'Each Gender Events'!$A15,'Official Medal Table'!$C:$C,'Each Gender Events'!AW$1,'Official Medal Table'!$E:$E,'Each Gender Events'!AW$2)*'Medal values'!$B$1
+ COUNTIFS('Official Medal Table'!$G:$G,'Each Gender Events'!$A15,'Official Medal Table'!$C:$C,'Each Gender Events'!AW$1,'Official Medal Table'!$E:$E,'Each Gender Events'!AW$2)*'Medal values'!$B$2
+ COUNTIFS('Official Medal Table'!$H:$H,'Each Gender Events'!$A15,'Official Medal Table'!$C:$C,'Each Gender Events'!AW$1,'Official Medal Table'!$E:$E,'Each Gender Events'!AW$2)*'Medal values'!$B$3
+ COUNTIFS('Official Medal Table'!$I:$I,'Each Gender Events'!$A15,'Official Medal Table'!$C:$C,'Each Gender Events'!AW$1,'Official Medal Table'!$E:$E,'Each Gender Events'!AW$2)*'Medal values'!$B$3
+ COUNTIFS('Official Medal Table'!$F:$F,'Each Gender Events'!$A15,'Official Medal Table'!$C:$C,'Each Gender Events'!AW$1,'Official Medal Table'!$E:$E,"Mixed")*'Medal values'!$B$1/2
+ COUNTIFS('Official Medal Table'!$G:$G,'Each Gender Events'!$A15,'Official Medal Table'!$C:$C,'Each Gender Events'!AW$1,'Official Medal Table'!$E:$E,"Mixed")*'Medal values'!$B$2/2
+ COUNTIFS('Official Medal Table'!$H:$H,'Each Gender Events'!$A15,'Official Medal Table'!$C:$C,'Each Gender Events'!AW$1,'Official Medal Table'!$E:$E,"Mixed")*'Medal values'!$B$3/2
+ COUNTIFS('Official Medal Table'!$I:$I,'Each Gender Events'!$A15,'Official Medal Table'!$C:$C,'Each Gender Events'!AW$1,'Official Medal Table'!$E:$E,"Mixed")*'Medal values'!$B$3/2</f>
        <v>2.0000010000000001</v>
      </c>
      <c r="AX15">
        <f>COUNTIFS('Official Medal Table'!$F:$F,'Each Gender Events'!$A15,'Official Medal Table'!$C:$C,'Each Gender Events'!AX$1,'Official Medal Table'!$E:$E,'Each Gender Events'!AX$2)*'Medal values'!$B$1
+ COUNTIFS('Official Medal Table'!$G:$G,'Each Gender Events'!$A15,'Official Medal Table'!$C:$C,'Each Gender Events'!AX$1,'Official Medal Table'!$E:$E,'Each Gender Events'!AX$2)*'Medal values'!$B$2
+ COUNTIFS('Official Medal Table'!$H:$H,'Each Gender Events'!$A15,'Official Medal Table'!$C:$C,'Each Gender Events'!AX$1,'Official Medal Table'!$E:$E,'Each Gender Events'!AX$2)*'Medal values'!$B$3
+ COUNTIFS('Official Medal Table'!$I:$I,'Each Gender Events'!$A15,'Official Medal Table'!$C:$C,'Each Gender Events'!AX$1,'Official Medal Table'!$E:$E,'Each Gender Events'!AX$2)*'Medal values'!$B$3
+ COUNTIFS('Official Medal Table'!$F:$F,'Each Gender Events'!$A15,'Official Medal Table'!$C:$C,'Each Gender Events'!AX$1,'Official Medal Table'!$E:$E,"Mixed")*'Medal values'!$B$1/2
+ COUNTIFS('Official Medal Table'!$G:$G,'Each Gender Events'!$A15,'Official Medal Table'!$C:$C,'Each Gender Events'!AX$1,'Official Medal Table'!$E:$E,"Mixed")*'Medal values'!$B$2/2
+ COUNTIFS('Official Medal Table'!$H:$H,'Each Gender Events'!$A15,'Official Medal Table'!$C:$C,'Each Gender Events'!AX$1,'Official Medal Table'!$E:$E,"Mixed")*'Medal values'!$B$3/2
+ COUNTIFS('Official Medal Table'!$I:$I,'Each Gender Events'!$A15,'Official Medal Table'!$C:$C,'Each Gender Events'!AX$1,'Official Medal Table'!$E:$E,"Mixed")*'Medal values'!$B$3/2</f>
        <v>0</v>
      </c>
      <c r="AY15">
        <f>COUNTIFS('Official Medal Table'!$F:$F,'Each Gender Events'!$A15,'Official Medal Table'!$C:$C,'Each Gender Events'!AY$1,'Official Medal Table'!$E:$E,'Each Gender Events'!AY$2)*'Medal values'!$B$1
+ COUNTIFS('Official Medal Table'!$G:$G,'Each Gender Events'!$A15,'Official Medal Table'!$C:$C,'Each Gender Events'!AY$1,'Official Medal Table'!$E:$E,'Each Gender Events'!AY$2)*'Medal values'!$B$2
+ COUNTIFS('Official Medal Table'!$H:$H,'Each Gender Events'!$A15,'Official Medal Table'!$C:$C,'Each Gender Events'!AY$1,'Official Medal Table'!$E:$E,'Each Gender Events'!AY$2)*'Medal values'!$B$3
+ COUNTIFS('Official Medal Table'!$I:$I,'Each Gender Events'!$A15,'Official Medal Table'!$C:$C,'Each Gender Events'!AY$1,'Official Medal Table'!$E:$E,'Each Gender Events'!AY$2)*'Medal values'!$B$3
+ COUNTIFS('Official Medal Table'!$F:$F,'Each Gender Events'!$A15,'Official Medal Table'!$C:$C,'Each Gender Events'!AY$1,'Official Medal Table'!$E:$E,"Mixed")*'Medal values'!$B$1/2
+ COUNTIFS('Official Medal Table'!$G:$G,'Each Gender Events'!$A15,'Official Medal Table'!$C:$C,'Each Gender Events'!AY$1,'Official Medal Table'!$E:$E,"Mixed")*'Medal values'!$B$2/2
+ COUNTIFS('Official Medal Table'!$H:$H,'Each Gender Events'!$A15,'Official Medal Table'!$C:$C,'Each Gender Events'!AY$1,'Official Medal Table'!$E:$E,"Mixed")*'Medal values'!$B$3/2
+ COUNTIFS('Official Medal Table'!$I:$I,'Each Gender Events'!$A15,'Official Medal Table'!$C:$C,'Each Gender Events'!AY$1,'Official Medal Table'!$E:$E,"Mixed")*'Medal values'!$B$3/2</f>
        <v>2.0000010000000001</v>
      </c>
      <c r="AZ15">
        <f>COUNTIFS('Official Medal Table'!$F:$F,'Each Gender Events'!$A15,'Official Medal Table'!$C:$C,'Each Gender Events'!AZ$1,'Official Medal Table'!$E:$E,'Each Gender Events'!AZ$2)*'Medal values'!$B$1
+ COUNTIFS('Official Medal Table'!$G:$G,'Each Gender Events'!$A15,'Official Medal Table'!$C:$C,'Each Gender Events'!AZ$1,'Official Medal Table'!$E:$E,'Each Gender Events'!AZ$2)*'Medal values'!$B$2
+ COUNTIFS('Official Medal Table'!$H:$H,'Each Gender Events'!$A15,'Official Medal Table'!$C:$C,'Each Gender Events'!AZ$1,'Official Medal Table'!$E:$E,'Each Gender Events'!AZ$2)*'Medal values'!$B$3
+ COUNTIFS('Official Medal Table'!$I:$I,'Each Gender Events'!$A15,'Official Medal Table'!$C:$C,'Each Gender Events'!AZ$1,'Official Medal Table'!$E:$E,'Each Gender Events'!AZ$2)*'Medal values'!$B$3
+ COUNTIFS('Official Medal Table'!$F:$F,'Each Gender Events'!$A15,'Official Medal Table'!$C:$C,'Each Gender Events'!AZ$1,'Official Medal Table'!$E:$E,"Mixed")*'Medal values'!$B$1/2
+ COUNTIFS('Official Medal Table'!$G:$G,'Each Gender Events'!$A15,'Official Medal Table'!$C:$C,'Each Gender Events'!AZ$1,'Official Medal Table'!$E:$E,"Mixed")*'Medal values'!$B$2/2
+ COUNTIFS('Official Medal Table'!$H:$H,'Each Gender Events'!$A15,'Official Medal Table'!$C:$C,'Each Gender Events'!AZ$1,'Official Medal Table'!$E:$E,"Mixed")*'Medal values'!$B$3/2
+ COUNTIFS('Official Medal Table'!$I:$I,'Each Gender Events'!$A15,'Official Medal Table'!$C:$C,'Each Gender Events'!AZ$1,'Official Medal Table'!$E:$E,"Mixed")*'Medal values'!$B$3/2</f>
        <v>0</v>
      </c>
      <c r="BA15">
        <f>COUNTIFS('Official Medal Table'!$F:$F,'Each Gender Events'!$A15,'Official Medal Table'!$C:$C,'Each Gender Events'!BA$1,'Official Medal Table'!$E:$E,'Each Gender Events'!BA$2)*'Medal values'!$B$1
+ COUNTIFS('Official Medal Table'!$G:$G,'Each Gender Events'!$A15,'Official Medal Table'!$C:$C,'Each Gender Events'!BA$1,'Official Medal Table'!$E:$E,'Each Gender Events'!BA$2)*'Medal values'!$B$2
+ COUNTIFS('Official Medal Table'!$H:$H,'Each Gender Events'!$A15,'Official Medal Table'!$C:$C,'Each Gender Events'!BA$1,'Official Medal Table'!$E:$E,'Each Gender Events'!BA$2)*'Medal values'!$B$3
+ COUNTIFS('Official Medal Table'!$I:$I,'Each Gender Events'!$A15,'Official Medal Table'!$C:$C,'Each Gender Events'!BA$1,'Official Medal Table'!$E:$E,'Each Gender Events'!BA$2)*'Medal values'!$B$3
+ COUNTIFS('Official Medal Table'!$F:$F,'Each Gender Events'!$A15,'Official Medal Table'!$C:$C,'Each Gender Events'!BA$1,'Official Medal Table'!$E:$E,"Mixed")*'Medal values'!$B$1/2
+ COUNTIFS('Official Medal Table'!$G:$G,'Each Gender Events'!$A15,'Official Medal Table'!$C:$C,'Each Gender Events'!BA$1,'Official Medal Table'!$E:$E,"Mixed")*'Medal values'!$B$2/2
+ COUNTIFS('Official Medal Table'!$H:$H,'Each Gender Events'!$A15,'Official Medal Table'!$C:$C,'Each Gender Events'!BA$1,'Official Medal Table'!$E:$E,"Mixed")*'Medal values'!$B$3/2
+ COUNTIFS('Official Medal Table'!$I:$I,'Each Gender Events'!$A15,'Official Medal Table'!$C:$C,'Each Gender Events'!BA$1,'Official Medal Table'!$E:$E,"Mixed")*'Medal values'!$B$3/2</f>
        <v>0</v>
      </c>
      <c r="BB15">
        <f>COUNTIFS('Official Medal Table'!$F:$F,'Each Gender Events'!$A15,'Official Medal Table'!$C:$C,'Each Gender Events'!BB$1,'Official Medal Table'!$E:$E,'Each Gender Events'!BB$2)*'Medal values'!$B$1
+ COUNTIFS('Official Medal Table'!$G:$G,'Each Gender Events'!$A15,'Official Medal Table'!$C:$C,'Each Gender Events'!BB$1,'Official Medal Table'!$E:$E,'Each Gender Events'!BB$2)*'Medal values'!$B$2
+ COUNTIFS('Official Medal Table'!$H:$H,'Each Gender Events'!$A15,'Official Medal Table'!$C:$C,'Each Gender Events'!BB$1,'Official Medal Table'!$E:$E,'Each Gender Events'!BB$2)*'Medal values'!$B$3
+ COUNTIFS('Official Medal Table'!$I:$I,'Each Gender Events'!$A15,'Official Medal Table'!$C:$C,'Each Gender Events'!BB$1,'Official Medal Table'!$E:$E,'Each Gender Events'!BB$2)*'Medal values'!$B$3
+ COUNTIFS('Official Medal Table'!$F:$F,'Each Gender Events'!$A15,'Official Medal Table'!$C:$C,'Each Gender Events'!BB$1,'Official Medal Table'!$E:$E,"Mixed")*'Medal values'!$B$1/2
+ COUNTIFS('Official Medal Table'!$G:$G,'Each Gender Events'!$A15,'Official Medal Table'!$C:$C,'Each Gender Events'!BB$1,'Official Medal Table'!$E:$E,"Mixed")*'Medal values'!$B$2/2
+ COUNTIFS('Official Medal Table'!$H:$H,'Each Gender Events'!$A15,'Official Medal Table'!$C:$C,'Each Gender Events'!BB$1,'Official Medal Table'!$E:$E,"Mixed")*'Medal values'!$B$3/2
+ COUNTIFS('Official Medal Table'!$I:$I,'Each Gender Events'!$A15,'Official Medal Table'!$C:$C,'Each Gender Events'!BB$1,'Official Medal Table'!$E:$E,"Mixed")*'Medal values'!$B$3/2</f>
        <v>0</v>
      </c>
      <c r="BC15">
        <f>COUNTIFS('Official Medal Table'!$F:$F,'Each Gender Events'!$A15,'Official Medal Table'!$C:$C,'Each Gender Events'!BC$1,'Official Medal Table'!$E:$E,'Each Gender Events'!BC$2)*'Medal values'!$B$1
+ COUNTIFS('Official Medal Table'!$G:$G,'Each Gender Events'!$A15,'Official Medal Table'!$C:$C,'Each Gender Events'!BC$1,'Official Medal Table'!$E:$E,'Each Gender Events'!BC$2)*'Medal values'!$B$2
+ COUNTIFS('Official Medal Table'!$H:$H,'Each Gender Events'!$A15,'Official Medal Table'!$C:$C,'Each Gender Events'!BC$1,'Official Medal Table'!$E:$E,'Each Gender Events'!BC$2)*'Medal values'!$B$3
+ COUNTIFS('Official Medal Table'!$I:$I,'Each Gender Events'!$A15,'Official Medal Table'!$C:$C,'Each Gender Events'!BC$1,'Official Medal Table'!$E:$E,'Each Gender Events'!BC$2)*'Medal values'!$B$3
+ COUNTIFS('Official Medal Table'!$F:$F,'Each Gender Events'!$A15,'Official Medal Table'!$C:$C,'Each Gender Events'!BC$1,'Official Medal Table'!$E:$E,"Mixed")*'Medal values'!$B$1/2
+ COUNTIFS('Official Medal Table'!$G:$G,'Each Gender Events'!$A15,'Official Medal Table'!$C:$C,'Each Gender Events'!BC$1,'Official Medal Table'!$E:$E,"Mixed")*'Medal values'!$B$2/2
+ COUNTIFS('Official Medal Table'!$H:$H,'Each Gender Events'!$A15,'Official Medal Table'!$C:$C,'Each Gender Events'!BC$1,'Official Medal Table'!$E:$E,"Mixed")*'Medal values'!$B$3/2
+ COUNTIFS('Official Medal Table'!$I:$I,'Each Gender Events'!$A15,'Official Medal Table'!$C:$C,'Each Gender Events'!BC$1,'Official Medal Table'!$E:$E,"Mixed")*'Medal values'!$B$3/2</f>
        <v>2.0000010000000001</v>
      </c>
      <c r="BD15">
        <f>COUNTIFS('Official Medal Table'!$F:$F,'Each Gender Events'!$A15,'Official Medal Table'!$C:$C,'Each Gender Events'!BD$1,'Official Medal Table'!$E:$E,'Each Gender Events'!BD$2)*'Medal values'!$B$1
+ COUNTIFS('Official Medal Table'!$G:$G,'Each Gender Events'!$A15,'Official Medal Table'!$C:$C,'Each Gender Events'!BD$1,'Official Medal Table'!$E:$E,'Each Gender Events'!BD$2)*'Medal values'!$B$2
+ COUNTIFS('Official Medal Table'!$H:$H,'Each Gender Events'!$A15,'Official Medal Table'!$C:$C,'Each Gender Events'!BD$1,'Official Medal Table'!$E:$E,'Each Gender Events'!BD$2)*'Medal values'!$B$3
+ COUNTIFS('Official Medal Table'!$I:$I,'Each Gender Events'!$A15,'Official Medal Table'!$C:$C,'Each Gender Events'!BD$1,'Official Medal Table'!$E:$E,'Each Gender Events'!BD$2)*'Medal values'!$B$3
+ COUNTIFS('Official Medal Table'!$F:$F,'Each Gender Events'!$A15,'Official Medal Table'!$C:$C,'Each Gender Events'!BD$1,'Official Medal Table'!$E:$E,"Mixed")*'Medal values'!$B$1/2
+ COUNTIFS('Official Medal Table'!$G:$G,'Each Gender Events'!$A15,'Official Medal Table'!$C:$C,'Each Gender Events'!BD$1,'Official Medal Table'!$E:$E,"Mixed")*'Medal values'!$B$2/2
+ COUNTIFS('Official Medal Table'!$H:$H,'Each Gender Events'!$A15,'Official Medal Table'!$C:$C,'Each Gender Events'!BD$1,'Official Medal Table'!$E:$E,"Mixed")*'Medal values'!$B$3/2
+ COUNTIFS('Official Medal Table'!$I:$I,'Each Gender Events'!$A15,'Official Medal Table'!$C:$C,'Each Gender Events'!BD$1,'Official Medal Table'!$E:$E,"Mixed")*'Medal values'!$B$3/2</f>
        <v>0</v>
      </c>
      <c r="BE15">
        <f>COUNTIFS('Official Medal Table'!$F:$F,'Each Gender Events'!$A15,'Official Medal Table'!$C:$C,'Each Gender Events'!BE$1,'Official Medal Table'!$E:$E,'Each Gender Events'!BE$2)*'Medal values'!$B$1
+ COUNTIFS('Official Medal Table'!$G:$G,'Each Gender Events'!$A15,'Official Medal Table'!$C:$C,'Each Gender Events'!BE$1,'Official Medal Table'!$E:$E,'Each Gender Events'!BE$2)*'Medal values'!$B$2
+ COUNTIFS('Official Medal Table'!$H:$H,'Each Gender Events'!$A15,'Official Medal Table'!$C:$C,'Each Gender Events'!BE$1,'Official Medal Table'!$E:$E,'Each Gender Events'!BE$2)*'Medal values'!$B$3
+ COUNTIFS('Official Medal Table'!$I:$I,'Each Gender Events'!$A15,'Official Medal Table'!$C:$C,'Each Gender Events'!BE$1,'Official Medal Table'!$E:$E,'Each Gender Events'!BE$2)*'Medal values'!$B$3
+ COUNTIFS('Official Medal Table'!$F:$F,'Each Gender Events'!$A15,'Official Medal Table'!$C:$C,'Each Gender Events'!BE$1,'Official Medal Table'!$E:$E,"Mixed")*'Medal values'!$B$1/2
+ COUNTIFS('Official Medal Table'!$G:$G,'Each Gender Events'!$A15,'Official Medal Table'!$C:$C,'Each Gender Events'!BE$1,'Official Medal Table'!$E:$E,"Mixed")*'Medal values'!$B$2/2
+ COUNTIFS('Official Medal Table'!$H:$H,'Each Gender Events'!$A15,'Official Medal Table'!$C:$C,'Each Gender Events'!BE$1,'Official Medal Table'!$E:$E,"Mixed")*'Medal values'!$B$3/2
+ COUNTIFS('Official Medal Table'!$I:$I,'Each Gender Events'!$A15,'Official Medal Table'!$C:$C,'Each Gender Events'!BE$1,'Official Medal Table'!$E:$E,"Mixed")*'Medal values'!$B$3/2</f>
        <v>0</v>
      </c>
      <c r="BF15">
        <f>COUNTIFS('Official Medal Table'!$F:$F,'Each Gender Events'!$A15,'Official Medal Table'!$C:$C,'Each Gender Events'!BF$1,'Official Medal Table'!$E:$E,'Each Gender Events'!BF$2)*'Medal values'!$B$1
+ COUNTIFS('Official Medal Table'!$G:$G,'Each Gender Events'!$A15,'Official Medal Table'!$C:$C,'Each Gender Events'!BF$1,'Official Medal Table'!$E:$E,'Each Gender Events'!BF$2)*'Medal values'!$B$2
+ COUNTIFS('Official Medal Table'!$H:$H,'Each Gender Events'!$A15,'Official Medal Table'!$C:$C,'Each Gender Events'!BF$1,'Official Medal Table'!$E:$E,'Each Gender Events'!BF$2)*'Medal values'!$B$3
+ COUNTIFS('Official Medal Table'!$I:$I,'Each Gender Events'!$A15,'Official Medal Table'!$C:$C,'Each Gender Events'!BF$1,'Official Medal Table'!$E:$E,'Each Gender Events'!BF$2)*'Medal values'!$B$3
+ COUNTIFS('Official Medal Table'!$F:$F,'Each Gender Events'!$A15,'Official Medal Table'!$C:$C,'Each Gender Events'!BF$1,'Official Medal Table'!$E:$E,"Mixed")*'Medal values'!$B$1/2
+ COUNTIFS('Official Medal Table'!$G:$G,'Each Gender Events'!$A15,'Official Medal Table'!$C:$C,'Each Gender Events'!BF$1,'Official Medal Table'!$E:$E,"Mixed")*'Medal values'!$B$2/2
+ COUNTIFS('Official Medal Table'!$H:$H,'Each Gender Events'!$A15,'Official Medal Table'!$C:$C,'Each Gender Events'!BF$1,'Official Medal Table'!$E:$E,"Mixed")*'Medal values'!$B$3/2
+ COUNTIFS('Official Medal Table'!$I:$I,'Each Gender Events'!$A15,'Official Medal Table'!$C:$C,'Each Gender Events'!BF$1,'Official Medal Table'!$E:$E,"Mixed")*'Medal values'!$B$3/2</f>
        <v>3.0009999999999999</v>
      </c>
      <c r="BG15">
        <f>COUNTIFS('Official Medal Table'!$F:$F,'Each Gender Events'!$A15,'Official Medal Table'!$C:$C,'Each Gender Events'!BG$1,'Official Medal Table'!$E:$E,'Each Gender Events'!BG$2)*'Medal values'!$B$1
+ COUNTIFS('Official Medal Table'!$G:$G,'Each Gender Events'!$A15,'Official Medal Table'!$C:$C,'Each Gender Events'!BG$1,'Official Medal Table'!$E:$E,'Each Gender Events'!BG$2)*'Medal values'!$B$2
+ COUNTIFS('Official Medal Table'!$H:$H,'Each Gender Events'!$A15,'Official Medal Table'!$C:$C,'Each Gender Events'!BG$1,'Official Medal Table'!$E:$E,'Each Gender Events'!BG$2)*'Medal values'!$B$3
+ COUNTIFS('Official Medal Table'!$I:$I,'Each Gender Events'!$A15,'Official Medal Table'!$C:$C,'Each Gender Events'!BG$1,'Official Medal Table'!$E:$E,'Each Gender Events'!BG$2)*'Medal values'!$B$3
+ COUNTIFS('Official Medal Table'!$F:$F,'Each Gender Events'!$A15,'Official Medal Table'!$C:$C,'Each Gender Events'!BG$1,'Official Medal Table'!$E:$E,"Mixed")*'Medal values'!$B$1/2
+ COUNTIFS('Official Medal Table'!$G:$G,'Each Gender Events'!$A15,'Official Medal Table'!$C:$C,'Each Gender Events'!BG$1,'Official Medal Table'!$E:$E,"Mixed")*'Medal values'!$B$2/2
+ COUNTIFS('Official Medal Table'!$H:$H,'Each Gender Events'!$A15,'Official Medal Table'!$C:$C,'Each Gender Events'!BG$1,'Official Medal Table'!$E:$E,"Mixed")*'Medal values'!$B$3/2
+ COUNTIFS('Official Medal Table'!$I:$I,'Each Gender Events'!$A15,'Official Medal Table'!$C:$C,'Each Gender Events'!BG$1,'Official Medal Table'!$E:$E,"Mixed")*'Medal values'!$B$3/2</f>
        <v>3.0009999999999999</v>
      </c>
      <c r="BH15">
        <f>COUNTIFS('Official Medal Table'!$F:$F,'Each Gender Events'!$A15,'Official Medal Table'!$C:$C,'Each Gender Events'!BH$1,'Official Medal Table'!$E:$E,'Each Gender Events'!BH$2)*'Medal values'!$B$1
+ COUNTIFS('Official Medal Table'!$G:$G,'Each Gender Events'!$A15,'Official Medal Table'!$C:$C,'Each Gender Events'!BH$1,'Official Medal Table'!$E:$E,'Each Gender Events'!BH$2)*'Medal values'!$B$2
+ COUNTIFS('Official Medal Table'!$H:$H,'Each Gender Events'!$A15,'Official Medal Table'!$C:$C,'Each Gender Events'!BH$1,'Official Medal Table'!$E:$E,'Each Gender Events'!BH$2)*'Medal values'!$B$3
+ COUNTIFS('Official Medal Table'!$I:$I,'Each Gender Events'!$A15,'Official Medal Table'!$C:$C,'Each Gender Events'!BH$1,'Official Medal Table'!$E:$E,'Each Gender Events'!BH$2)*'Medal values'!$B$3
+ COUNTIFS('Official Medal Table'!$F:$F,'Each Gender Events'!$A15,'Official Medal Table'!$C:$C,'Each Gender Events'!BH$1,'Official Medal Table'!$E:$E,"Mixed")*'Medal values'!$B$1/2
+ COUNTIFS('Official Medal Table'!$G:$G,'Each Gender Events'!$A15,'Official Medal Table'!$C:$C,'Each Gender Events'!BH$1,'Official Medal Table'!$E:$E,"Mixed")*'Medal values'!$B$2/2
+ COUNTIFS('Official Medal Table'!$H:$H,'Each Gender Events'!$A15,'Official Medal Table'!$C:$C,'Each Gender Events'!BH$1,'Official Medal Table'!$E:$E,"Mixed")*'Medal values'!$B$3/2
+ COUNTIFS('Official Medal Table'!$I:$I,'Each Gender Events'!$A15,'Official Medal Table'!$C:$C,'Each Gender Events'!BH$1,'Official Medal Table'!$E:$E,"Mixed")*'Medal values'!$B$3/2</f>
        <v>1</v>
      </c>
      <c r="BI15">
        <f>COUNTIFS('Official Medal Table'!$F:$F,'Each Gender Events'!$A15,'Official Medal Table'!$C:$C,'Each Gender Events'!BI$1,'Official Medal Table'!$E:$E,'Each Gender Events'!BI$2)*'Medal values'!$B$1
+ COUNTIFS('Official Medal Table'!$G:$G,'Each Gender Events'!$A15,'Official Medal Table'!$C:$C,'Each Gender Events'!BI$1,'Official Medal Table'!$E:$E,'Each Gender Events'!BI$2)*'Medal values'!$B$2
+ COUNTIFS('Official Medal Table'!$H:$H,'Each Gender Events'!$A15,'Official Medal Table'!$C:$C,'Each Gender Events'!BI$1,'Official Medal Table'!$E:$E,'Each Gender Events'!BI$2)*'Medal values'!$B$3
+ COUNTIFS('Official Medal Table'!$I:$I,'Each Gender Events'!$A15,'Official Medal Table'!$C:$C,'Each Gender Events'!BI$1,'Official Medal Table'!$E:$E,'Each Gender Events'!BI$2)*'Medal values'!$B$3
+ COUNTIFS('Official Medal Table'!$F:$F,'Each Gender Events'!$A15,'Official Medal Table'!$C:$C,'Each Gender Events'!BI$1,'Official Medal Table'!$E:$E,"Mixed")*'Medal values'!$B$1/2
+ COUNTIFS('Official Medal Table'!$G:$G,'Each Gender Events'!$A15,'Official Medal Table'!$C:$C,'Each Gender Events'!BI$1,'Official Medal Table'!$E:$E,"Mixed")*'Medal values'!$B$2/2
+ COUNTIFS('Official Medal Table'!$H:$H,'Each Gender Events'!$A15,'Official Medal Table'!$C:$C,'Each Gender Events'!BI$1,'Official Medal Table'!$E:$E,"Mixed")*'Medal values'!$B$3/2
+ COUNTIFS('Official Medal Table'!$I:$I,'Each Gender Events'!$A15,'Official Medal Table'!$C:$C,'Each Gender Events'!BI$1,'Official Medal Table'!$E:$E,"Mixed")*'Medal values'!$B$3/2</f>
        <v>0</v>
      </c>
      <c r="BJ15">
        <f>COUNTIFS('Official Medal Table'!$F:$F,'Each Gender Events'!$A15,'Official Medal Table'!$C:$C,'Each Gender Events'!BJ$1,'Official Medal Table'!$E:$E,'Each Gender Events'!BJ$2)*'Medal values'!$B$1
+ COUNTIFS('Official Medal Table'!$G:$G,'Each Gender Events'!$A15,'Official Medal Table'!$C:$C,'Each Gender Events'!BJ$1,'Official Medal Table'!$E:$E,'Each Gender Events'!BJ$2)*'Medal values'!$B$2
+ COUNTIFS('Official Medal Table'!$H:$H,'Each Gender Events'!$A15,'Official Medal Table'!$C:$C,'Each Gender Events'!BJ$1,'Official Medal Table'!$E:$E,'Each Gender Events'!BJ$2)*'Medal values'!$B$3
+ COUNTIFS('Official Medal Table'!$I:$I,'Each Gender Events'!$A15,'Official Medal Table'!$C:$C,'Each Gender Events'!BJ$1,'Official Medal Table'!$E:$E,'Each Gender Events'!BJ$2)*'Medal values'!$B$3
+ COUNTIFS('Official Medal Table'!$F:$F,'Each Gender Events'!$A15,'Official Medal Table'!$C:$C,'Each Gender Events'!BJ$1,'Official Medal Table'!$E:$E,"Mixed")*'Medal values'!$B$1/2
+ COUNTIFS('Official Medal Table'!$G:$G,'Each Gender Events'!$A15,'Official Medal Table'!$C:$C,'Each Gender Events'!BJ$1,'Official Medal Table'!$E:$E,"Mixed")*'Medal values'!$B$2/2
+ COUNTIFS('Official Medal Table'!$H:$H,'Each Gender Events'!$A15,'Official Medal Table'!$C:$C,'Each Gender Events'!BJ$1,'Official Medal Table'!$E:$E,"Mixed")*'Medal values'!$B$3/2
+ COUNTIFS('Official Medal Table'!$I:$I,'Each Gender Events'!$A15,'Official Medal Table'!$C:$C,'Each Gender Events'!BJ$1,'Official Medal Table'!$E:$E,"Mixed")*'Medal values'!$B$3/2</f>
        <v>0</v>
      </c>
      <c r="BK15">
        <f>COUNTIFS('Official Medal Table'!$F:$F,'Each Gender Events'!$A15,'Official Medal Table'!$C:$C,'Each Gender Events'!BK$1,'Official Medal Table'!$E:$E,'Each Gender Events'!BK$2)*'Medal values'!$B$1
+ COUNTIFS('Official Medal Table'!$G:$G,'Each Gender Events'!$A15,'Official Medal Table'!$C:$C,'Each Gender Events'!BK$1,'Official Medal Table'!$E:$E,'Each Gender Events'!BK$2)*'Medal values'!$B$2
+ COUNTIFS('Official Medal Table'!$H:$H,'Each Gender Events'!$A15,'Official Medal Table'!$C:$C,'Each Gender Events'!BK$1,'Official Medal Table'!$E:$E,'Each Gender Events'!BK$2)*'Medal values'!$B$3
+ COUNTIFS('Official Medal Table'!$I:$I,'Each Gender Events'!$A15,'Official Medal Table'!$C:$C,'Each Gender Events'!BK$1,'Official Medal Table'!$E:$E,'Each Gender Events'!BK$2)*'Medal values'!$B$3
+ COUNTIFS('Official Medal Table'!$F:$F,'Each Gender Events'!$A15,'Official Medal Table'!$C:$C,'Each Gender Events'!BK$1,'Official Medal Table'!$E:$E,"Mixed")*'Medal values'!$B$1/2
+ COUNTIFS('Official Medal Table'!$G:$G,'Each Gender Events'!$A15,'Official Medal Table'!$C:$C,'Each Gender Events'!BK$1,'Official Medal Table'!$E:$E,"Mixed")*'Medal values'!$B$2/2
+ COUNTIFS('Official Medal Table'!$H:$H,'Each Gender Events'!$A15,'Official Medal Table'!$C:$C,'Each Gender Events'!BK$1,'Official Medal Table'!$E:$E,"Mixed")*'Medal values'!$B$3/2
+ COUNTIFS('Official Medal Table'!$I:$I,'Each Gender Events'!$A15,'Official Medal Table'!$C:$C,'Each Gender Events'!BK$1,'Official Medal Table'!$E:$E,"Mixed")*'Medal values'!$B$3/2</f>
        <v>0</v>
      </c>
      <c r="BL15">
        <f>COUNTIFS('Official Medal Table'!$F:$F,'Each Gender Events'!$A15,'Official Medal Table'!$C:$C,'Each Gender Events'!BL$1,'Official Medal Table'!$E:$E,'Each Gender Events'!BL$2)*'Medal values'!$B$1
+ COUNTIFS('Official Medal Table'!$G:$G,'Each Gender Events'!$A15,'Official Medal Table'!$C:$C,'Each Gender Events'!BL$1,'Official Medal Table'!$E:$E,'Each Gender Events'!BL$2)*'Medal values'!$B$2
+ COUNTIFS('Official Medal Table'!$H:$H,'Each Gender Events'!$A15,'Official Medal Table'!$C:$C,'Each Gender Events'!BL$1,'Official Medal Table'!$E:$E,'Each Gender Events'!BL$2)*'Medal values'!$B$3
+ COUNTIFS('Official Medal Table'!$I:$I,'Each Gender Events'!$A15,'Official Medal Table'!$C:$C,'Each Gender Events'!BL$1,'Official Medal Table'!$E:$E,'Each Gender Events'!BL$2)*'Medal values'!$B$3
+ COUNTIFS('Official Medal Table'!$F:$F,'Each Gender Events'!$A15,'Official Medal Table'!$C:$C,'Each Gender Events'!BL$1,'Official Medal Table'!$E:$E,"Mixed")*'Medal values'!$B$1/2
+ COUNTIFS('Official Medal Table'!$G:$G,'Each Gender Events'!$A15,'Official Medal Table'!$C:$C,'Each Gender Events'!BL$1,'Official Medal Table'!$E:$E,"Mixed")*'Medal values'!$B$2/2
+ COUNTIFS('Official Medal Table'!$H:$H,'Each Gender Events'!$A15,'Official Medal Table'!$C:$C,'Each Gender Events'!BL$1,'Official Medal Table'!$E:$E,"Mixed")*'Medal values'!$B$3/2
+ COUNTIFS('Official Medal Table'!$I:$I,'Each Gender Events'!$A15,'Official Medal Table'!$C:$C,'Each Gender Events'!BL$1,'Official Medal Table'!$E:$E,"Mixed")*'Medal values'!$B$3/2</f>
        <v>0</v>
      </c>
      <c r="BM15">
        <f>COUNTIFS('Official Medal Table'!$F:$F,'Each Gender Events'!$A15,'Official Medal Table'!$C:$C,'Each Gender Events'!BM$1,'Official Medal Table'!$E:$E,'Each Gender Events'!BM$2)*'Medal values'!$B$1
+ COUNTIFS('Official Medal Table'!$G:$G,'Each Gender Events'!$A15,'Official Medal Table'!$C:$C,'Each Gender Events'!BM$1,'Official Medal Table'!$E:$E,'Each Gender Events'!BM$2)*'Medal values'!$B$2
+ COUNTIFS('Official Medal Table'!$H:$H,'Each Gender Events'!$A15,'Official Medal Table'!$C:$C,'Each Gender Events'!BM$1,'Official Medal Table'!$E:$E,'Each Gender Events'!BM$2)*'Medal values'!$B$3
+ COUNTIFS('Official Medal Table'!$I:$I,'Each Gender Events'!$A15,'Official Medal Table'!$C:$C,'Each Gender Events'!BM$1,'Official Medal Table'!$E:$E,'Each Gender Events'!BM$2)*'Medal values'!$B$3
+ COUNTIFS('Official Medal Table'!$F:$F,'Each Gender Events'!$A15,'Official Medal Table'!$C:$C,'Each Gender Events'!BM$1,'Official Medal Table'!$E:$E,"Mixed")*'Medal values'!$B$1/2
+ COUNTIFS('Official Medal Table'!$G:$G,'Each Gender Events'!$A15,'Official Medal Table'!$C:$C,'Each Gender Events'!BM$1,'Official Medal Table'!$E:$E,"Mixed")*'Medal values'!$B$2/2
+ COUNTIFS('Official Medal Table'!$H:$H,'Each Gender Events'!$A15,'Official Medal Table'!$C:$C,'Each Gender Events'!BM$1,'Official Medal Table'!$E:$E,"Mixed")*'Medal values'!$B$3/2
+ COUNTIFS('Official Medal Table'!$I:$I,'Each Gender Events'!$A15,'Official Medal Table'!$C:$C,'Each Gender Events'!BM$1,'Official Medal Table'!$E:$E,"Mixed")*'Medal values'!$B$3/2</f>
        <v>0</v>
      </c>
      <c r="BN15">
        <f>COUNTIFS('Official Medal Table'!$F:$F,'Each Gender Events'!$A15,'Official Medal Table'!$C:$C,'Each Gender Events'!BN$1,'Official Medal Table'!$E:$E,'Each Gender Events'!BN$2)*'Medal values'!$B$1
+ COUNTIFS('Official Medal Table'!$G:$G,'Each Gender Events'!$A15,'Official Medal Table'!$C:$C,'Each Gender Events'!BN$1,'Official Medal Table'!$E:$E,'Each Gender Events'!BN$2)*'Medal values'!$B$2
+ COUNTIFS('Official Medal Table'!$H:$H,'Each Gender Events'!$A15,'Official Medal Table'!$C:$C,'Each Gender Events'!BN$1,'Official Medal Table'!$E:$E,'Each Gender Events'!BN$2)*'Medal values'!$B$3
+ COUNTIFS('Official Medal Table'!$I:$I,'Each Gender Events'!$A15,'Official Medal Table'!$C:$C,'Each Gender Events'!BN$1,'Official Medal Table'!$E:$E,'Each Gender Events'!BN$2)*'Medal values'!$B$3
+ COUNTIFS('Official Medal Table'!$F:$F,'Each Gender Events'!$A15,'Official Medal Table'!$C:$C,'Each Gender Events'!BN$1,'Official Medal Table'!$E:$E,"Mixed")*'Medal values'!$B$1/2
+ COUNTIFS('Official Medal Table'!$G:$G,'Each Gender Events'!$A15,'Official Medal Table'!$C:$C,'Each Gender Events'!BN$1,'Official Medal Table'!$E:$E,"Mixed")*'Medal values'!$B$2/2
+ COUNTIFS('Official Medal Table'!$H:$H,'Each Gender Events'!$A15,'Official Medal Table'!$C:$C,'Each Gender Events'!BN$1,'Official Medal Table'!$E:$E,"Mixed")*'Medal values'!$B$3/2
+ COUNTIFS('Official Medal Table'!$I:$I,'Each Gender Events'!$A15,'Official Medal Table'!$C:$C,'Each Gender Events'!BN$1,'Official Medal Table'!$E:$E,"Mixed")*'Medal values'!$B$3/2</f>
        <v>0</v>
      </c>
      <c r="BO15">
        <f>COUNTIFS('Official Medal Table'!$F:$F,'Each Gender Events'!$A15,'Official Medal Table'!$C:$C,'Each Gender Events'!BO$1,'Official Medal Table'!$E:$E,'Each Gender Events'!BO$2)*'Medal values'!$B$1
+ COUNTIFS('Official Medal Table'!$G:$G,'Each Gender Events'!$A15,'Official Medal Table'!$C:$C,'Each Gender Events'!BO$1,'Official Medal Table'!$E:$E,'Each Gender Events'!BO$2)*'Medal values'!$B$2
+ COUNTIFS('Official Medal Table'!$H:$H,'Each Gender Events'!$A15,'Official Medal Table'!$C:$C,'Each Gender Events'!BO$1,'Official Medal Table'!$E:$E,'Each Gender Events'!BO$2)*'Medal values'!$B$3
+ COUNTIFS('Official Medal Table'!$I:$I,'Each Gender Events'!$A15,'Official Medal Table'!$C:$C,'Each Gender Events'!BO$1,'Official Medal Table'!$E:$E,'Each Gender Events'!BO$2)*'Medal values'!$B$3
+ COUNTIFS('Official Medal Table'!$F:$F,'Each Gender Events'!$A15,'Official Medal Table'!$C:$C,'Each Gender Events'!BO$1,'Official Medal Table'!$E:$E,"Mixed")*'Medal values'!$B$1/2
+ COUNTIFS('Official Medal Table'!$G:$G,'Each Gender Events'!$A15,'Official Medal Table'!$C:$C,'Each Gender Events'!BO$1,'Official Medal Table'!$E:$E,"Mixed")*'Medal values'!$B$2/2
+ COUNTIFS('Official Medal Table'!$H:$H,'Each Gender Events'!$A15,'Official Medal Table'!$C:$C,'Each Gender Events'!BO$1,'Official Medal Table'!$E:$E,"Mixed")*'Medal values'!$B$3/2
+ COUNTIFS('Official Medal Table'!$I:$I,'Each Gender Events'!$A15,'Official Medal Table'!$C:$C,'Each Gender Events'!BO$1,'Official Medal Table'!$E:$E,"Mixed")*'Medal values'!$B$3/2</f>
        <v>0</v>
      </c>
      <c r="BP15">
        <f>COUNTIFS('Official Medal Table'!$F:$F,'Each Gender Events'!$A15,'Official Medal Table'!$C:$C,'Each Gender Events'!BP$1,'Official Medal Table'!$E:$E,'Each Gender Events'!BP$2)*'Medal values'!$B$1
+ COUNTIFS('Official Medal Table'!$G:$G,'Each Gender Events'!$A15,'Official Medal Table'!$C:$C,'Each Gender Events'!BP$1,'Official Medal Table'!$E:$E,'Each Gender Events'!BP$2)*'Medal values'!$B$2
+ COUNTIFS('Official Medal Table'!$H:$H,'Each Gender Events'!$A15,'Official Medal Table'!$C:$C,'Each Gender Events'!BP$1,'Official Medal Table'!$E:$E,'Each Gender Events'!BP$2)*'Medal values'!$B$3
+ COUNTIFS('Official Medal Table'!$I:$I,'Each Gender Events'!$A15,'Official Medal Table'!$C:$C,'Each Gender Events'!BP$1,'Official Medal Table'!$E:$E,'Each Gender Events'!BP$2)*'Medal values'!$B$3
+ COUNTIFS('Official Medal Table'!$F:$F,'Each Gender Events'!$A15,'Official Medal Table'!$C:$C,'Each Gender Events'!BP$1,'Official Medal Table'!$E:$E,"Mixed")*'Medal values'!$B$1/2
+ COUNTIFS('Official Medal Table'!$G:$G,'Each Gender Events'!$A15,'Official Medal Table'!$C:$C,'Each Gender Events'!BP$1,'Official Medal Table'!$E:$E,"Mixed")*'Medal values'!$B$2/2
+ COUNTIFS('Official Medal Table'!$H:$H,'Each Gender Events'!$A15,'Official Medal Table'!$C:$C,'Each Gender Events'!BP$1,'Official Medal Table'!$E:$E,"Mixed")*'Medal values'!$B$3/2
+ COUNTIFS('Official Medal Table'!$I:$I,'Each Gender Events'!$A15,'Official Medal Table'!$C:$C,'Each Gender Events'!BP$1,'Official Medal Table'!$E:$E,"Mixed")*'Medal values'!$B$3/2</f>
        <v>0</v>
      </c>
      <c r="BQ15">
        <f>COUNTIFS('Official Medal Table'!$F:$F,'Each Gender Events'!$A15,'Official Medal Table'!$C:$C,'Each Gender Events'!BQ$1,'Official Medal Table'!$E:$E,'Each Gender Events'!BQ$2)*'Medal values'!$B$1
+ COUNTIFS('Official Medal Table'!$G:$G,'Each Gender Events'!$A15,'Official Medal Table'!$C:$C,'Each Gender Events'!BQ$1,'Official Medal Table'!$E:$E,'Each Gender Events'!BQ$2)*'Medal values'!$B$2
+ COUNTIFS('Official Medal Table'!$H:$H,'Each Gender Events'!$A15,'Official Medal Table'!$C:$C,'Each Gender Events'!BQ$1,'Official Medal Table'!$E:$E,'Each Gender Events'!BQ$2)*'Medal values'!$B$3
+ COUNTIFS('Official Medal Table'!$I:$I,'Each Gender Events'!$A15,'Official Medal Table'!$C:$C,'Each Gender Events'!BQ$1,'Official Medal Table'!$E:$E,'Each Gender Events'!BQ$2)*'Medal values'!$B$3
+ COUNTIFS('Official Medal Table'!$F:$F,'Each Gender Events'!$A15,'Official Medal Table'!$C:$C,'Each Gender Events'!BQ$1,'Official Medal Table'!$E:$E,"Mixed")*'Medal values'!$B$1/2
+ COUNTIFS('Official Medal Table'!$G:$G,'Each Gender Events'!$A15,'Official Medal Table'!$C:$C,'Each Gender Events'!BQ$1,'Official Medal Table'!$E:$E,"Mixed")*'Medal values'!$B$2/2
+ COUNTIFS('Official Medal Table'!$H:$H,'Each Gender Events'!$A15,'Official Medal Table'!$C:$C,'Each Gender Events'!BQ$1,'Official Medal Table'!$E:$E,"Mixed")*'Medal values'!$B$3/2
+ COUNTIFS('Official Medal Table'!$I:$I,'Each Gender Events'!$A15,'Official Medal Table'!$C:$C,'Each Gender Events'!BQ$1,'Official Medal Table'!$E:$E,"Mixed")*'Medal values'!$B$3/2</f>
        <v>0</v>
      </c>
      <c r="BR15">
        <f>COUNTIFS('Official Medal Table'!$F:$F,'Each Gender Events'!$A15,'Official Medal Table'!$C:$C,'Each Gender Events'!BR$1,'Official Medal Table'!$E:$E,'Each Gender Events'!BR$2)*'Medal values'!$B$1
+ COUNTIFS('Official Medal Table'!$G:$G,'Each Gender Events'!$A15,'Official Medal Table'!$C:$C,'Each Gender Events'!BR$1,'Official Medal Table'!$E:$E,'Each Gender Events'!BR$2)*'Medal values'!$B$2
+ COUNTIFS('Official Medal Table'!$H:$H,'Each Gender Events'!$A15,'Official Medal Table'!$C:$C,'Each Gender Events'!BR$1,'Official Medal Table'!$E:$E,'Each Gender Events'!BR$2)*'Medal values'!$B$3
+ COUNTIFS('Official Medal Table'!$I:$I,'Each Gender Events'!$A15,'Official Medal Table'!$C:$C,'Each Gender Events'!BR$1,'Official Medal Table'!$E:$E,'Each Gender Events'!BR$2)*'Medal values'!$B$3
+ COUNTIFS('Official Medal Table'!$F:$F,'Each Gender Events'!$A15,'Official Medal Table'!$C:$C,'Each Gender Events'!BR$1,'Official Medal Table'!$E:$E,"Mixed")*'Medal values'!$B$1/2
+ COUNTIFS('Official Medal Table'!$G:$G,'Each Gender Events'!$A15,'Official Medal Table'!$C:$C,'Each Gender Events'!BR$1,'Official Medal Table'!$E:$E,"Mixed")*'Medal values'!$B$2/2
+ COUNTIFS('Official Medal Table'!$H:$H,'Each Gender Events'!$A15,'Official Medal Table'!$C:$C,'Each Gender Events'!BR$1,'Official Medal Table'!$E:$E,"Mixed")*'Medal values'!$B$3/2
+ COUNTIFS('Official Medal Table'!$I:$I,'Each Gender Events'!$A15,'Official Medal Table'!$C:$C,'Each Gender Events'!BR$1,'Official Medal Table'!$E:$E,"Mixed")*'Medal values'!$B$3/2</f>
        <v>0</v>
      </c>
      <c r="BS15">
        <f>COUNTIFS('Official Medal Table'!$F:$F,'Each Gender Events'!$A15,'Official Medal Table'!$C:$C,'Each Gender Events'!BS$1,'Official Medal Table'!$E:$E,'Each Gender Events'!BS$2)*'Medal values'!$B$1
+ COUNTIFS('Official Medal Table'!$G:$G,'Each Gender Events'!$A15,'Official Medal Table'!$C:$C,'Each Gender Events'!BS$1,'Official Medal Table'!$E:$E,'Each Gender Events'!BS$2)*'Medal values'!$B$2
+ COUNTIFS('Official Medal Table'!$H:$H,'Each Gender Events'!$A15,'Official Medal Table'!$C:$C,'Each Gender Events'!BS$1,'Official Medal Table'!$E:$E,'Each Gender Events'!BS$2)*'Medal values'!$B$3
+ COUNTIFS('Official Medal Table'!$I:$I,'Each Gender Events'!$A15,'Official Medal Table'!$C:$C,'Each Gender Events'!BS$1,'Official Medal Table'!$E:$E,'Each Gender Events'!BS$2)*'Medal values'!$B$3
+ COUNTIFS('Official Medal Table'!$F:$F,'Each Gender Events'!$A15,'Official Medal Table'!$C:$C,'Each Gender Events'!BS$1,'Official Medal Table'!$E:$E,"Mixed")*'Medal values'!$B$1/2
+ COUNTIFS('Official Medal Table'!$G:$G,'Each Gender Events'!$A15,'Official Medal Table'!$C:$C,'Each Gender Events'!BS$1,'Official Medal Table'!$E:$E,"Mixed")*'Medal values'!$B$2/2
+ COUNTIFS('Official Medal Table'!$H:$H,'Each Gender Events'!$A15,'Official Medal Table'!$C:$C,'Each Gender Events'!BS$1,'Official Medal Table'!$E:$E,"Mixed")*'Medal values'!$B$3/2
+ COUNTIFS('Official Medal Table'!$I:$I,'Each Gender Events'!$A15,'Official Medal Table'!$C:$C,'Each Gender Events'!BS$1,'Official Medal Table'!$E:$E,"Mixed")*'Medal values'!$B$3/2</f>
        <v>0</v>
      </c>
      <c r="BT15">
        <f>COUNTIFS('Official Medal Table'!$F:$F,'Each Gender Events'!$A15,'Official Medal Table'!$C:$C,'Each Gender Events'!BT$1,'Official Medal Table'!$E:$E,'Each Gender Events'!BT$2)*'Medal values'!$B$1
+ COUNTIFS('Official Medal Table'!$G:$G,'Each Gender Events'!$A15,'Official Medal Table'!$C:$C,'Each Gender Events'!BT$1,'Official Medal Table'!$E:$E,'Each Gender Events'!BT$2)*'Medal values'!$B$2
+ COUNTIFS('Official Medal Table'!$H:$H,'Each Gender Events'!$A15,'Official Medal Table'!$C:$C,'Each Gender Events'!BT$1,'Official Medal Table'!$E:$E,'Each Gender Events'!BT$2)*'Medal values'!$B$3
+ COUNTIFS('Official Medal Table'!$I:$I,'Each Gender Events'!$A15,'Official Medal Table'!$C:$C,'Each Gender Events'!BT$1,'Official Medal Table'!$E:$E,'Each Gender Events'!BT$2)*'Medal values'!$B$3
+ COUNTIFS('Official Medal Table'!$F:$F,'Each Gender Events'!$A15,'Official Medal Table'!$C:$C,'Each Gender Events'!BT$1,'Official Medal Table'!$E:$E,"Mixed")*'Medal values'!$B$1/2
+ COUNTIFS('Official Medal Table'!$G:$G,'Each Gender Events'!$A15,'Official Medal Table'!$C:$C,'Each Gender Events'!BT$1,'Official Medal Table'!$E:$E,"Mixed")*'Medal values'!$B$2/2
+ COUNTIFS('Official Medal Table'!$H:$H,'Each Gender Events'!$A15,'Official Medal Table'!$C:$C,'Each Gender Events'!BT$1,'Official Medal Table'!$E:$E,"Mixed")*'Medal values'!$B$3/2
+ COUNTIFS('Official Medal Table'!$I:$I,'Each Gender Events'!$A15,'Official Medal Table'!$C:$C,'Each Gender Events'!BT$1,'Official Medal Table'!$E:$E,"Mixed")*'Medal values'!$B$3/2</f>
        <v>0</v>
      </c>
      <c r="BU15">
        <f>COUNTIFS('Official Medal Table'!$F:$F,'Each Gender Events'!$A15,'Official Medal Table'!$C:$C,'Each Gender Events'!BU$1,'Official Medal Table'!$E:$E,'Each Gender Events'!BU$2)*'Medal values'!$B$1
+ COUNTIFS('Official Medal Table'!$G:$G,'Each Gender Events'!$A15,'Official Medal Table'!$C:$C,'Each Gender Events'!BU$1,'Official Medal Table'!$E:$E,'Each Gender Events'!BU$2)*'Medal values'!$B$2
+ COUNTIFS('Official Medal Table'!$H:$H,'Each Gender Events'!$A15,'Official Medal Table'!$C:$C,'Each Gender Events'!BU$1,'Official Medal Table'!$E:$E,'Each Gender Events'!BU$2)*'Medal values'!$B$3
+ COUNTIFS('Official Medal Table'!$I:$I,'Each Gender Events'!$A15,'Official Medal Table'!$C:$C,'Each Gender Events'!BU$1,'Official Medal Table'!$E:$E,'Each Gender Events'!BU$2)*'Medal values'!$B$3
+ COUNTIFS('Official Medal Table'!$F:$F,'Each Gender Events'!$A15,'Official Medal Table'!$C:$C,'Each Gender Events'!BU$1,'Official Medal Table'!$E:$E,"Mixed")*'Medal values'!$B$1/2
+ COUNTIFS('Official Medal Table'!$G:$G,'Each Gender Events'!$A15,'Official Medal Table'!$C:$C,'Each Gender Events'!BU$1,'Official Medal Table'!$E:$E,"Mixed")*'Medal values'!$B$2/2
+ COUNTIFS('Official Medal Table'!$H:$H,'Each Gender Events'!$A15,'Official Medal Table'!$C:$C,'Each Gender Events'!BU$1,'Official Medal Table'!$E:$E,"Mixed")*'Medal values'!$B$3/2
+ COUNTIFS('Official Medal Table'!$I:$I,'Each Gender Events'!$A15,'Official Medal Table'!$C:$C,'Each Gender Events'!BU$1,'Official Medal Table'!$E:$E,"Mixed")*'Medal values'!$B$3/2</f>
        <v>0</v>
      </c>
      <c r="BV15">
        <f>COUNTIFS('Official Medal Table'!$F:$F,'Each Gender Events'!$A15,'Official Medal Table'!$C:$C,'Each Gender Events'!BV$1,'Official Medal Table'!$E:$E,'Each Gender Events'!BV$2)*'Medal values'!$B$1
+ COUNTIFS('Official Medal Table'!$G:$G,'Each Gender Events'!$A15,'Official Medal Table'!$C:$C,'Each Gender Events'!BV$1,'Official Medal Table'!$E:$E,'Each Gender Events'!BV$2)*'Medal values'!$B$2
+ COUNTIFS('Official Medal Table'!$H:$H,'Each Gender Events'!$A15,'Official Medal Table'!$C:$C,'Each Gender Events'!BV$1,'Official Medal Table'!$E:$E,'Each Gender Events'!BV$2)*'Medal values'!$B$3
+ COUNTIFS('Official Medal Table'!$I:$I,'Each Gender Events'!$A15,'Official Medal Table'!$C:$C,'Each Gender Events'!BV$1,'Official Medal Table'!$E:$E,'Each Gender Events'!BV$2)*'Medal values'!$B$3
+ COUNTIFS('Official Medal Table'!$F:$F,'Each Gender Events'!$A15,'Official Medal Table'!$C:$C,'Each Gender Events'!BV$1,'Official Medal Table'!$E:$E,"Mixed")*'Medal values'!$B$1/2
+ COUNTIFS('Official Medal Table'!$G:$G,'Each Gender Events'!$A15,'Official Medal Table'!$C:$C,'Each Gender Events'!BV$1,'Official Medal Table'!$E:$E,"Mixed")*'Medal values'!$B$2/2
+ COUNTIFS('Official Medal Table'!$H:$H,'Each Gender Events'!$A15,'Official Medal Table'!$C:$C,'Each Gender Events'!BV$1,'Official Medal Table'!$E:$E,"Mixed")*'Medal values'!$B$3/2
+ COUNTIFS('Official Medal Table'!$I:$I,'Each Gender Events'!$A15,'Official Medal Table'!$C:$C,'Each Gender Events'!BV$1,'Official Medal Table'!$E:$E,"Mixed")*'Medal values'!$B$3/2</f>
        <v>0</v>
      </c>
      <c r="BW15">
        <f>COUNTIFS('Official Medal Table'!$F:$F,'Each Gender Events'!$A15,'Official Medal Table'!$C:$C,'Each Gender Events'!BW$1,'Official Medal Table'!$E:$E,'Each Gender Events'!BW$2)*'Medal values'!$B$1
+ COUNTIFS('Official Medal Table'!$G:$G,'Each Gender Events'!$A15,'Official Medal Table'!$C:$C,'Each Gender Events'!BW$1,'Official Medal Table'!$E:$E,'Each Gender Events'!BW$2)*'Medal values'!$B$2
+ COUNTIFS('Official Medal Table'!$H:$H,'Each Gender Events'!$A15,'Official Medal Table'!$C:$C,'Each Gender Events'!BW$1,'Official Medal Table'!$E:$E,'Each Gender Events'!BW$2)*'Medal values'!$B$3
+ COUNTIFS('Official Medal Table'!$I:$I,'Each Gender Events'!$A15,'Official Medal Table'!$C:$C,'Each Gender Events'!BW$1,'Official Medal Table'!$E:$E,'Each Gender Events'!BW$2)*'Medal values'!$B$3
+ COUNTIFS('Official Medal Table'!$F:$F,'Each Gender Events'!$A15,'Official Medal Table'!$C:$C,'Each Gender Events'!BW$1,'Official Medal Table'!$E:$E,"Mixed")*'Medal values'!$B$1/2
+ COUNTIFS('Official Medal Table'!$G:$G,'Each Gender Events'!$A15,'Official Medal Table'!$C:$C,'Each Gender Events'!BW$1,'Official Medal Table'!$E:$E,"Mixed")*'Medal values'!$B$2/2
+ COUNTIFS('Official Medal Table'!$H:$H,'Each Gender Events'!$A15,'Official Medal Table'!$C:$C,'Each Gender Events'!BW$1,'Official Medal Table'!$E:$E,"Mixed")*'Medal values'!$B$3/2
+ COUNTIFS('Official Medal Table'!$I:$I,'Each Gender Events'!$A15,'Official Medal Table'!$C:$C,'Each Gender Events'!BW$1,'Official Medal Table'!$E:$E,"Mixed")*'Medal values'!$B$3/2</f>
        <v>3.0009999999999999</v>
      </c>
      <c r="BX15">
        <f>COUNTIFS('Official Medal Table'!$F:$F,'Each Gender Events'!$A15,'Official Medal Table'!$C:$C,'Each Gender Events'!BX$1,'Official Medal Table'!$E:$E,'Each Gender Events'!BX$2)*'Medal values'!$B$1
+ COUNTIFS('Official Medal Table'!$G:$G,'Each Gender Events'!$A15,'Official Medal Table'!$C:$C,'Each Gender Events'!BX$1,'Official Medal Table'!$E:$E,'Each Gender Events'!BX$2)*'Medal values'!$B$2
+ COUNTIFS('Official Medal Table'!$H:$H,'Each Gender Events'!$A15,'Official Medal Table'!$C:$C,'Each Gender Events'!BX$1,'Official Medal Table'!$E:$E,'Each Gender Events'!BX$2)*'Medal values'!$B$3
+ COUNTIFS('Official Medal Table'!$I:$I,'Each Gender Events'!$A15,'Official Medal Table'!$C:$C,'Each Gender Events'!BX$1,'Official Medal Table'!$E:$E,'Each Gender Events'!BX$2)*'Medal values'!$B$3
+ COUNTIFS('Official Medal Table'!$F:$F,'Each Gender Events'!$A15,'Official Medal Table'!$C:$C,'Each Gender Events'!BX$1,'Official Medal Table'!$E:$E,"Mixed")*'Medal values'!$B$1/2
+ COUNTIFS('Official Medal Table'!$G:$G,'Each Gender Events'!$A15,'Official Medal Table'!$C:$C,'Each Gender Events'!BX$1,'Official Medal Table'!$E:$E,"Mixed")*'Medal values'!$B$2/2
+ COUNTIFS('Official Medal Table'!$H:$H,'Each Gender Events'!$A15,'Official Medal Table'!$C:$C,'Each Gender Events'!BX$1,'Official Medal Table'!$E:$E,"Mixed")*'Medal values'!$B$3/2
+ COUNTIFS('Official Medal Table'!$I:$I,'Each Gender Events'!$A15,'Official Medal Table'!$C:$C,'Each Gender Events'!BX$1,'Official Medal Table'!$E:$E,"Mixed")*'Medal values'!$B$3/2</f>
        <v>1</v>
      </c>
      <c r="BY15">
        <f>COUNTIFS('Official Medal Table'!$F:$F,'Each Gender Events'!$A15,'Official Medal Table'!$C:$C,'Each Gender Events'!BY$1,'Official Medal Table'!$E:$E,'Each Gender Events'!BY$2)*'Medal values'!$B$1
+ COUNTIFS('Official Medal Table'!$G:$G,'Each Gender Events'!$A15,'Official Medal Table'!$C:$C,'Each Gender Events'!BY$1,'Official Medal Table'!$E:$E,'Each Gender Events'!BY$2)*'Medal values'!$B$2
+ COUNTIFS('Official Medal Table'!$H:$H,'Each Gender Events'!$A15,'Official Medal Table'!$C:$C,'Each Gender Events'!BY$1,'Official Medal Table'!$E:$E,'Each Gender Events'!BY$2)*'Medal values'!$B$3
+ COUNTIFS('Official Medal Table'!$I:$I,'Each Gender Events'!$A15,'Official Medal Table'!$C:$C,'Each Gender Events'!BY$1,'Official Medal Table'!$E:$E,'Each Gender Events'!BY$2)*'Medal values'!$B$3
+ COUNTIFS('Official Medal Table'!$F:$F,'Each Gender Events'!$A15,'Official Medal Table'!$C:$C,'Each Gender Events'!BY$1,'Official Medal Table'!$E:$E,"Mixed")*'Medal values'!$B$1/2
+ COUNTIFS('Official Medal Table'!$G:$G,'Each Gender Events'!$A15,'Official Medal Table'!$C:$C,'Each Gender Events'!BY$1,'Official Medal Table'!$E:$E,"Mixed")*'Medal values'!$B$2/2
+ COUNTIFS('Official Medal Table'!$H:$H,'Each Gender Events'!$A15,'Official Medal Table'!$C:$C,'Each Gender Events'!BY$1,'Official Medal Table'!$E:$E,"Mixed")*'Medal values'!$B$3/2
+ COUNTIFS('Official Medal Table'!$I:$I,'Each Gender Events'!$A15,'Official Medal Table'!$C:$C,'Each Gender Events'!BY$1,'Official Medal Table'!$E:$E,"Mixed")*'Medal values'!$B$3/2</f>
        <v>0</v>
      </c>
      <c r="BZ15">
        <f>COUNTIFS('Official Medal Table'!$F:$F,'Each Gender Events'!$A15,'Official Medal Table'!$C:$C,'Each Gender Events'!BZ$1,'Official Medal Table'!$E:$E,'Each Gender Events'!BZ$2)*'Medal values'!$B$1
+ COUNTIFS('Official Medal Table'!$G:$G,'Each Gender Events'!$A15,'Official Medal Table'!$C:$C,'Each Gender Events'!BZ$1,'Official Medal Table'!$E:$E,'Each Gender Events'!BZ$2)*'Medal values'!$B$2
+ COUNTIFS('Official Medal Table'!$H:$H,'Each Gender Events'!$A15,'Official Medal Table'!$C:$C,'Each Gender Events'!BZ$1,'Official Medal Table'!$E:$E,'Each Gender Events'!BZ$2)*'Medal values'!$B$3
+ COUNTIFS('Official Medal Table'!$I:$I,'Each Gender Events'!$A15,'Official Medal Table'!$C:$C,'Each Gender Events'!BZ$1,'Official Medal Table'!$E:$E,'Each Gender Events'!BZ$2)*'Medal values'!$B$3
+ COUNTIFS('Official Medal Table'!$F:$F,'Each Gender Events'!$A15,'Official Medal Table'!$C:$C,'Each Gender Events'!BZ$1,'Official Medal Table'!$E:$E,"Mixed")*'Medal values'!$B$1/2
+ COUNTIFS('Official Medal Table'!$G:$G,'Each Gender Events'!$A15,'Official Medal Table'!$C:$C,'Each Gender Events'!BZ$1,'Official Medal Table'!$E:$E,"Mixed")*'Medal values'!$B$2/2
+ COUNTIFS('Official Medal Table'!$H:$H,'Each Gender Events'!$A15,'Official Medal Table'!$C:$C,'Each Gender Events'!BZ$1,'Official Medal Table'!$E:$E,"Mixed")*'Medal values'!$B$3/2
+ COUNTIFS('Official Medal Table'!$I:$I,'Each Gender Events'!$A15,'Official Medal Table'!$C:$C,'Each Gender Events'!BZ$1,'Official Medal Table'!$E:$E,"Mixed")*'Medal values'!$B$3/2</f>
        <v>0</v>
      </c>
      <c r="CA15">
        <f>COUNTIFS('Official Medal Table'!$F:$F,'Each Gender Events'!$A15,'Official Medal Table'!$C:$C,'Each Gender Events'!CA$1,'Official Medal Table'!$E:$E,'Each Gender Events'!CA$2)*'Medal values'!$B$1
+ COUNTIFS('Official Medal Table'!$G:$G,'Each Gender Events'!$A15,'Official Medal Table'!$C:$C,'Each Gender Events'!CA$1,'Official Medal Table'!$E:$E,'Each Gender Events'!CA$2)*'Medal values'!$B$2
+ COUNTIFS('Official Medal Table'!$H:$H,'Each Gender Events'!$A15,'Official Medal Table'!$C:$C,'Each Gender Events'!CA$1,'Official Medal Table'!$E:$E,'Each Gender Events'!CA$2)*'Medal values'!$B$3
+ COUNTIFS('Official Medal Table'!$I:$I,'Each Gender Events'!$A15,'Official Medal Table'!$C:$C,'Each Gender Events'!CA$1,'Official Medal Table'!$E:$E,'Each Gender Events'!CA$2)*'Medal values'!$B$3
+ COUNTIFS('Official Medal Table'!$F:$F,'Each Gender Events'!$A15,'Official Medal Table'!$C:$C,'Each Gender Events'!CA$1,'Official Medal Table'!$E:$E,"Mixed")*'Medal values'!$B$1/2
+ COUNTIFS('Official Medal Table'!$G:$G,'Each Gender Events'!$A15,'Official Medal Table'!$C:$C,'Each Gender Events'!CA$1,'Official Medal Table'!$E:$E,"Mixed")*'Medal values'!$B$2/2
+ COUNTIFS('Official Medal Table'!$H:$H,'Each Gender Events'!$A15,'Official Medal Table'!$C:$C,'Each Gender Events'!CA$1,'Official Medal Table'!$E:$E,"Mixed")*'Medal values'!$B$3/2
+ COUNTIFS('Official Medal Table'!$I:$I,'Each Gender Events'!$A15,'Official Medal Table'!$C:$C,'Each Gender Events'!CA$1,'Official Medal Table'!$E:$E,"Mixed")*'Medal values'!$B$3/2</f>
        <v>0</v>
      </c>
      <c r="CB15">
        <f>COUNTIFS('Official Medal Table'!$F:$F,'Each Gender Events'!$A15,'Official Medal Table'!$C:$C,'Each Gender Events'!CB$1,'Official Medal Table'!$E:$E,'Each Gender Events'!CB$2)*'Medal values'!$B$1
+ COUNTIFS('Official Medal Table'!$G:$G,'Each Gender Events'!$A15,'Official Medal Table'!$C:$C,'Each Gender Events'!CB$1,'Official Medal Table'!$E:$E,'Each Gender Events'!CB$2)*'Medal values'!$B$2
+ COUNTIFS('Official Medal Table'!$H:$H,'Each Gender Events'!$A15,'Official Medal Table'!$C:$C,'Each Gender Events'!CB$1,'Official Medal Table'!$E:$E,'Each Gender Events'!CB$2)*'Medal values'!$B$3
+ COUNTIFS('Official Medal Table'!$I:$I,'Each Gender Events'!$A15,'Official Medal Table'!$C:$C,'Each Gender Events'!CB$1,'Official Medal Table'!$E:$E,'Each Gender Events'!CB$2)*'Medal values'!$B$3
+ COUNTIFS('Official Medal Table'!$F:$F,'Each Gender Events'!$A15,'Official Medal Table'!$C:$C,'Each Gender Events'!CB$1,'Official Medal Table'!$E:$E,"Mixed")*'Medal values'!$B$1/2
+ COUNTIFS('Official Medal Table'!$G:$G,'Each Gender Events'!$A15,'Official Medal Table'!$C:$C,'Each Gender Events'!CB$1,'Official Medal Table'!$E:$E,"Mixed")*'Medal values'!$B$2/2
+ COUNTIFS('Official Medal Table'!$H:$H,'Each Gender Events'!$A15,'Official Medal Table'!$C:$C,'Each Gender Events'!CB$1,'Official Medal Table'!$E:$E,"Mixed")*'Medal values'!$B$3/2
+ COUNTIFS('Official Medal Table'!$I:$I,'Each Gender Events'!$A15,'Official Medal Table'!$C:$C,'Each Gender Events'!CB$1,'Official Medal Table'!$E:$E,"Mixed")*'Medal values'!$B$3/2</f>
        <v>0</v>
      </c>
      <c r="CC15">
        <f>COUNTIFS('Official Medal Table'!$F:$F,'Each Gender Events'!$A15,'Official Medal Table'!$C:$C,'Each Gender Events'!CC$1,'Official Medal Table'!$E:$E,'Each Gender Events'!CC$2)*'Medal values'!$B$1
+ COUNTIFS('Official Medal Table'!$G:$G,'Each Gender Events'!$A15,'Official Medal Table'!$C:$C,'Each Gender Events'!CC$1,'Official Medal Table'!$E:$E,'Each Gender Events'!CC$2)*'Medal values'!$B$2
+ COUNTIFS('Official Medal Table'!$H:$H,'Each Gender Events'!$A15,'Official Medal Table'!$C:$C,'Each Gender Events'!CC$1,'Official Medal Table'!$E:$E,'Each Gender Events'!CC$2)*'Medal values'!$B$3
+ COUNTIFS('Official Medal Table'!$I:$I,'Each Gender Events'!$A15,'Official Medal Table'!$C:$C,'Each Gender Events'!CC$1,'Official Medal Table'!$E:$E,'Each Gender Events'!CC$2)*'Medal values'!$B$3
+ COUNTIFS('Official Medal Table'!$F:$F,'Each Gender Events'!$A15,'Official Medal Table'!$C:$C,'Each Gender Events'!CC$1,'Official Medal Table'!$E:$E,"Mixed")*'Medal values'!$B$1/2
+ COUNTIFS('Official Medal Table'!$G:$G,'Each Gender Events'!$A15,'Official Medal Table'!$C:$C,'Each Gender Events'!CC$1,'Official Medal Table'!$E:$E,"Mixed")*'Medal values'!$B$2/2
+ COUNTIFS('Official Medal Table'!$H:$H,'Each Gender Events'!$A15,'Official Medal Table'!$C:$C,'Each Gender Events'!CC$1,'Official Medal Table'!$E:$E,"Mixed")*'Medal values'!$B$3/2
+ COUNTIFS('Official Medal Table'!$I:$I,'Each Gender Events'!$A15,'Official Medal Table'!$C:$C,'Each Gender Events'!CC$1,'Official Medal Table'!$E:$E,"Mixed")*'Medal values'!$B$3/2</f>
        <v>0</v>
      </c>
      <c r="CD15">
        <f>COUNTIFS('Official Medal Table'!$F:$F,'Each Gender Events'!$A15,'Official Medal Table'!$C:$C,'Each Gender Events'!CD$1,'Official Medal Table'!$E:$E,'Each Gender Events'!CD$2)*'Medal values'!$B$1
+ COUNTIFS('Official Medal Table'!$G:$G,'Each Gender Events'!$A15,'Official Medal Table'!$C:$C,'Each Gender Events'!CD$1,'Official Medal Table'!$E:$E,'Each Gender Events'!CD$2)*'Medal values'!$B$2
+ COUNTIFS('Official Medal Table'!$H:$H,'Each Gender Events'!$A15,'Official Medal Table'!$C:$C,'Each Gender Events'!CD$1,'Official Medal Table'!$E:$E,'Each Gender Events'!CD$2)*'Medal values'!$B$3
+ COUNTIFS('Official Medal Table'!$I:$I,'Each Gender Events'!$A15,'Official Medal Table'!$C:$C,'Each Gender Events'!CD$1,'Official Medal Table'!$E:$E,'Each Gender Events'!CD$2)*'Medal values'!$B$3
+ COUNTIFS('Official Medal Table'!$F:$F,'Each Gender Events'!$A15,'Official Medal Table'!$C:$C,'Each Gender Events'!CD$1,'Official Medal Table'!$E:$E,"Mixed")*'Medal values'!$B$1/2
+ COUNTIFS('Official Medal Table'!$G:$G,'Each Gender Events'!$A15,'Official Medal Table'!$C:$C,'Each Gender Events'!CD$1,'Official Medal Table'!$E:$E,"Mixed")*'Medal values'!$B$2/2
+ COUNTIFS('Official Medal Table'!$H:$H,'Each Gender Events'!$A15,'Official Medal Table'!$C:$C,'Each Gender Events'!CD$1,'Official Medal Table'!$E:$E,"Mixed")*'Medal values'!$B$3/2
+ COUNTIFS('Official Medal Table'!$I:$I,'Each Gender Events'!$A15,'Official Medal Table'!$C:$C,'Each Gender Events'!CD$1,'Official Medal Table'!$E:$E,"Mixed")*'Medal values'!$B$3/2</f>
        <v>0</v>
      </c>
      <c r="CE15">
        <f>COUNTIFS('Official Medal Table'!$F:$F,'Each Gender Events'!$A15,'Official Medal Table'!$C:$C,'Each Gender Events'!CE$1,'Official Medal Table'!$E:$E,'Each Gender Events'!CE$2)*'Medal values'!$B$1
+ COUNTIFS('Official Medal Table'!$G:$G,'Each Gender Events'!$A15,'Official Medal Table'!$C:$C,'Each Gender Events'!CE$1,'Official Medal Table'!$E:$E,'Each Gender Events'!CE$2)*'Medal values'!$B$2
+ COUNTIFS('Official Medal Table'!$H:$H,'Each Gender Events'!$A15,'Official Medal Table'!$C:$C,'Each Gender Events'!CE$1,'Official Medal Table'!$E:$E,'Each Gender Events'!CE$2)*'Medal values'!$B$3
+ COUNTIFS('Official Medal Table'!$I:$I,'Each Gender Events'!$A15,'Official Medal Table'!$C:$C,'Each Gender Events'!CE$1,'Official Medal Table'!$E:$E,'Each Gender Events'!CE$2)*'Medal values'!$B$3
+ COUNTIFS('Official Medal Table'!$F:$F,'Each Gender Events'!$A15,'Official Medal Table'!$C:$C,'Each Gender Events'!CE$1,'Official Medal Table'!$E:$E,"Mixed")*'Medal values'!$B$1/2
+ COUNTIFS('Official Medal Table'!$G:$G,'Each Gender Events'!$A15,'Official Medal Table'!$C:$C,'Each Gender Events'!CE$1,'Official Medal Table'!$E:$E,"Mixed")*'Medal values'!$B$2/2
+ COUNTIFS('Official Medal Table'!$H:$H,'Each Gender Events'!$A15,'Official Medal Table'!$C:$C,'Each Gender Events'!CE$1,'Official Medal Table'!$E:$E,"Mixed")*'Medal values'!$B$3/2
+ COUNTIFS('Official Medal Table'!$I:$I,'Each Gender Events'!$A15,'Official Medal Table'!$C:$C,'Each Gender Events'!CE$1,'Official Medal Table'!$E:$E,"Mixed")*'Medal values'!$B$3/2</f>
        <v>0</v>
      </c>
      <c r="CF15">
        <f>COUNTIFS('Official Medal Table'!$F:$F,'Each Gender Events'!$A15,'Official Medal Table'!$C:$C,'Each Gender Events'!CF$1,'Official Medal Table'!$E:$E,'Each Gender Events'!CF$2)*'Medal values'!$B$1
+ COUNTIFS('Official Medal Table'!$G:$G,'Each Gender Events'!$A15,'Official Medal Table'!$C:$C,'Each Gender Events'!CF$1,'Official Medal Table'!$E:$E,'Each Gender Events'!CF$2)*'Medal values'!$B$2
+ COUNTIFS('Official Medal Table'!$H:$H,'Each Gender Events'!$A15,'Official Medal Table'!$C:$C,'Each Gender Events'!CF$1,'Official Medal Table'!$E:$E,'Each Gender Events'!CF$2)*'Medal values'!$B$3
+ COUNTIFS('Official Medal Table'!$I:$I,'Each Gender Events'!$A15,'Official Medal Table'!$C:$C,'Each Gender Events'!CF$1,'Official Medal Table'!$E:$E,'Each Gender Events'!CF$2)*'Medal values'!$B$3
+ COUNTIFS('Official Medal Table'!$F:$F,'Each Gender Events'!$A15,'Official Medal Table'!$C:$C,'Each Gender Events'!CF$1,'Official Medal Table'!$E:$E,"Mixed")*'Medal values'!$B$1/2
+ COUNTIFS('Official Medal Table'!$G:$G,'Each Gender Events'!$A15,'Official Medal Table'!$C:$C,'Each Gender Events'!CF$1,'Official Medal Table'!$E:$E,"Mixed")*'Medal values'!$B$2/2
+ COUNTIFS('Official Medal Table'!$H:$H,'Each Gender Events'!$A15,'Official Medal Table'!$C:$C,'Each Gender Events'!CF$1,'Official Medal Table'!$E:$E,"Mixed")*'Medal values'!$B$3/2
+ COUNTIFS('Official Medal Table'!$I:$I,'Each Gender Events'!$A15,'Official Medal Table'!$C:$C,'Each Gender Events'!CF$1,'Official Medal Table'!$E:$E,"Mixed")*'Medal values'!$B$3/2</f>
        <v>0</v>
      </c>
      <c r="CG15">
        <f>COUNTIFS('Official Medal Table'!$F:$F,'Each Gender Events'!$A15,'Official Medal Table'!$C:$C,'Each Gender Events'!CG$1,'Official Medal Table'!$E:$E,'Each Gender Events'!CG$2)*'Medal values'!$B$1
+ COUNTIFS('Official Medal Table'!$G:$G,'Each Gender Events'!$A15,'Official Medal Table'!$C:$C,'Each Gender Events'!CG$1,'Official Medal Table'!$E:$E,'Each Gender Events'!CG$2)*'Medal values'!$B$2
+ COUNTIFS('Official Medal Table'!$H:$H,'Each Gender Events'!$A15,'Official Medal Table'!$C:$C,'Each Gender Events'!CG$1,'Official Medal Table'!$E:$E,'Each Gender Events'!CG$2)*'Medal values'!$B$3
+ COUNTIFS('Official Medal Table'!$I:$I,'Each Gender Events'!$A15,'Official Medal Table'!$C:$C,'Each Gender Events'!CG$1,'Official Medal Table'!$E:$E,'Each Gender Events'!CG$2)*'Medal values'!$B$3
+ COUNTIFS('Official Medal Table'!$F:$F,'Each Gender Events'!$A15,'Official Medal Table'!$C:$C,'Each Gender Events'!CG$1,'Official Medal Table'!$E:$E,"Mixed")*'Medal values'!$B$1/2
+ COUNTIFS('Official Medal Table'!$G:$G,'Each Gender Events'!$A15,'Official Medal Table'!$C:$C,'Each Gender Events'!CG$1,'Official Medal Table'!$E:$E,"Mixed")*'Medal values'!$B$2/2
+ COUNTIFS('Official Medal Table'!$H:$H,'Each Gender Events'!$A15,'Official Medal Table'!$C:$C,'Each Gender Events'!CG$1,'Official Medal Table'!$E:$E,"Mixed")*'Medal values'!$B$3/2
+ COUNTIFS('Official Medal Table'!$I:$I,'Each Gender Events'!$A15,'Official Medal Table'!$C:$C,'Each Gender Events'!CG$1,'Official Medal Table'!$E:$E,"Mixed")*'Medal values'!$B$3/2</f>
        <v>0</v>
      </c>
      <c r="CH15">
        <f>COUNTIFS('Official Medal Table'!$F:$F,'Each Gender Events'!$A15,'Official Medal Table'!$C:$C,'Each Gender Events'!CH$1,'Official Medal Table'!$E:$E,'Each Gender Events'!CH$2)*'Medal values'!$B$1
+ COUNTIFS('Official Medal Table'!$G:$G,'Each Gender Events'!$A15,'Official Medal Table'!$C:$C,'Each Gender Events'!CH$1,'Official Medal Table'!$E:$E,'Each Gender Events'!CH$2)*'Medal values'!$B$2
+ COUNTIFS('Official Medal Table'!$H:$H,'Each Gender Events'!$A15,'Official Medal Table'!$C:$C,'Each Gender Events'!CH$1,'Official Medal Table'!$E:$E,'Each Gender Events'!CH$2)*'Medal values'!$B$3
+ COUNTIFS('Official Medal Table'!$I:$I,'Each Gender Events'!$A15,'Official Medal Table'!$C:$C,'Each Gender Events'!CH$1,'Official Medal Table'!$E:$E,'Each Gender Events'!CH$2)*'Medal values'!$B$3
+ COUNTIFS('Official Medal Table'!$F:$F,'Each Gender Events'!$A15,'Official Medal Table'!$C:$C,'Each Gender Events'!CH$1,'Official Medal Table'!$E:$E,"Mixed")*'Medal values'!$B$1/2
+ COUNTIFS('Official Medal Table'!$G:$G,'Each Gender Events'!$A15,'Official Medal Table'!$C:$C,'Each Gender Events'!CH$1,'Official Medal Table'!$E:$E,"Mixed")*'Medal values'!$B$2/2
+ COUNTIFS('Official Medal Table'!$H:$H,'Each Gender Events'!$A15,'Official Medal Table'!$C:$C,'Each Gender Events'!CH$1,'Official Medal Table'!$E:$E,"Mixed")*'Medal values'!$B$3/2
+ COUNTIFS('Official Medal Table'!$I:$I,'Each Gender Events'!$A15,'Official Medal Table'!$C:$C,'Each Gender Events'!CH$1,'Official Medal Table'!$E:$E,"Mixed")*'Medal values'!$B$3/2</f>
        <v>0</v>
      </c>
      <c r="CI15">
        <f>COUNTIFS('Official Medal Table'!$F:$F,'Each Gender Events'!$A15,'Official Medal Table'!$C:$C,'Each Gender Events'!CI$1,'Official Medal Table'!$E:$E,'Each Gender Events'!CI$2)*'Medal values'!$B$1
+ COUNTIFS('Official Medal Table'!$G:$G,'Each Gender Events'!$A15,'Official Medal Table'!$C:$C,'Each Gender Events'!CI$1,'Official Medal Table'!$E:$E,'Each Gender Events'!CI$2)*'Medal values'!$B$2
+ COUNTIFS('Official Medal Table'!$H:$H,'Each Gender Events'!$A15,'Official Medal Table'!$C:$C,'Each Gender Events'!CI$1,'Official Medal Table'!$E:$E,'Each Gender Events'!CI$2)*'Medal values'!$B$3
+ COUNTIFS('Official Medal Table'!$I:$I,'Each Gender Events'!$A15,'Official Medal Table'!$C:$C,'Each Gender Events'!CI$1,'Official Medal Table'!$E:$E,'Each Gender Events'!CI$2)*'Medal values'!$B$3
+ COUNTIFS('Official Medal Table'!$F:$F,'Each Gender Events'!$A15,'Official Medal Table'!$C:$C,'Each Gender Events'!CI$1,'Official Medal Table'!$E:$E,"Mixed")*'Medal values'!$B$1/2
+ COUNTIFS('Official Medal Table'!$G:$G,'Each Gender Events'!$A15,'Official Medal Table'!$C:$C,'Each Gender Events'!CI$1,'Official Medal Table'!$E:$E,"Mixed")*'Medal values'!$B$2/2
+ COUNTIFS('Official Medal Table'!$H:$H,'Each Gender Events'!$A15,'Official Medal Table'!$C:$C,'Each Gender Events'!CI$1,'Official Medal Table'!$E:$E,"Mixed")*'Medal values'!$B$3/2
+ COUNTIFS('Official Medal Table'!$I:$I,'Each Gender Events'!$A15,'Official Medal Table'!$C:$C,'Each Gender Events'!CI$1,'Official Medal Table'!$E:$E,"Mixed")*'Medal values'!$B$3/2</f>
        <v>0</v>
      </c>
      <c r="CJ15">
        <f>COUNTIFS('Official Medal Table'!$F:$F,'Each Gender Events'!$A15,'Official Medal Table'!$C:$C,'Each Gender Events'!CJ$1,'Official Medal Table'!$E:$E,'Each Gender Events'!CJ$2)*'Medal values'!$B$1
+ COUNTIFS('Official Medal Table'!$G:$G,'Each Gender Events'!$A15,'Official Medal Table'!$C:$C,'Each Gender Events'!CJ$1,'Official Medal Table'!$E:$E,'Each Gender Events'!CJ$2)*'Medal values'!$B$2
+ COUNTIFS('Official Medal Table'!$H:$H,'Each Gender Events'!$A15,'Official Medal Table'!$C:$C,'Each Gender Events'!CJ$1,'Official Medal Table'!$E:$E,'Each Gender Events'!CJ$2)*'Medal values'!$B$3
+ COUNTIFS('Official Medal Table'!$I:$I,'Each Gender Events'!$A15,'Official Medal Table'!$C:$C,'Each Gender Events'!CJ$1,'Official Medal Table'!$E:$E,'Each Gender Events'!CJ$2)*'Medal values'!$B$3
+ COUNTIFS('Official Medal Table'!$F:$F,'Each Gender Events'!$A15,'Official Medal Table'!$C:$C,'Each Gender Events'!CJ$1,'Official Medal Table'!$E:$E,"Mixed")*'Medal values'!$B$1/2
+ COUNTIFS('Official Medal Table'!$G:$G,'Each Gender Events'!$A15,'Official Medal Table'!$C:$C,'Each Gender Events'!CJ$1,'Official Medal Table'!$E:$E,"Mixed")*'Medal values'!$B$2/2
+ COUNTIFS('Official Medal Table'!$H:$H,'Each Gender Events'!$A15,'Official Medal Table'!$C:$C,'Each Gender Events'!CJ$1,'Official Medal Table'!$E:$E,"Mixed")*'Medal values'!$B$3/2
+ COUNTIFS('Official Medal Table'!$I:$I,'Each Gender Events'!$A15,'Official Medal Table'!$C:$C,'Each Gender Events'!CJ$1,'Official Medal Table'!$E:$E,"Mixed")*'Medal values'!$B$3/2</f>
        <v>1.5004999999999999</v>
      </c>
      <c r="CK15">
        <f>COUNTIFS('Official Medal Table'!$F:$F,'Each Gender Events'!$A15,'Official Medal Table'!$C:$C,'Each Gender Events'!CK$1,'Official Medal Table'!$E:$E,'Each Gender Events'!CK$2)*'Medal values'!$B$1
+ COUNTIFS('Official Medal Table'!$G:$G,'Each Gender Events'!$A15,'Official Medal Table'!$C:$C,'Each Gender Events'!CK$1,'Official Medal Table'!$E:$E,'Each Gender Events'!CK$2)*'Medal values'!$B$2
+ COUNTIFS('Official Medal Table'!$H:$H,'Each Gender Events'!$A15,'Official Medal Table'!$C:$C,'Each Gender Events'!CK$1,'Official Medal Table'!$E:$E,'Each Gender Events'!CK$2)*'Medal values'!$B$3
+ COUNTIFS('Official Medal Table'!$I:$I,'Each Gender Events'!$A15,'Official Medal Table'!$C:$C,'Each Gender Events'!CK$1,'Official Medal Table'!$E:$E,'Each Gender Events'!CK$2)*'Medal values'!$B$3
+ COUNTIFS('Official Medal Table'!$F:$F,'Each Gender Events'!$A15,'Official Medal Table'!$C:$C,'Each Gender Events'!CK$1,'Official Medal Table'!$E:$E,"Mixed")*'Medal values'!$B$1/2
+ COUNTIFS('Official Medal Table'!$G:$G,'Each Gender Events'!$A15,'Official Medal Table'!$C:$C,'Each Gender Events'!CK$1,'Official Medal Table'!$E:$E,"Mixed")*'Medal values'!$B$2/2
+ COUNTIFS('Official Medal Table'!$H:$H,'Each Gender Events'!$A15,'Official Medal Table'!$C:$C,'Each Gender Events'!CK$1,'Official Medal Table'!$E:$E,"Mixed")*'Medal values'!$B$3/2
+ COUNTIFS('Official Medal Table'!$I:$I,'Each Gender Events'!$A15,'Official Medal Table'!$C:$C,'Each Gender Events'!CK$1,'Official Medal Table'!$E:$E,"Mixed")*'Medal values'!$B$3/2</f>
        <v>1.5004999999999999</v>
      </c>
      <c r="CL15">
        <f>COUNTIFS('Official Medal Table'!$F:$F,'Each Gender Events'!$A15,'Official Medal Table'!$C:$C,'Each Gender Events'!CL$1,'Official Medal Table'!$E:$E,'Each Gender Events'!CL$2)*'Medal values'!$B$1
+ COUNTIFS('Official Medal Table'!$G:$G,'Each Gender Events'!$A15,'Official Medal Table'!$C:$C,'Each Gender Events'!CL$1,'Official Medal Table'!$E:$E,'Each Gender Events'!CL$2)*'Medal values'!$B$2
+ COUNTIFS('Official Medal Table'!$H:$H,'Each Gender Events'!$A15,'Official Medal Table'!$C:$C,'Each Gender Events'!CL$1,'Official Medal Table'!$E:$E,'Each Gender Events'!CL$2)*'Medal values'!$B$3
+ COUNTIFS('Official Medal Table'!$I:$I,'Each Gender Events'!$A15,'Official Medal Table'!$C:$C,'Each Gender Events'!CL$1,'Official Medal Table'!$E:$E,'Each Gender Events'!CL$2)*'Medal values'!$B$3
+ COUNTIFS('Official Medal Table'!$F:$F,'Each Gender Events'!$A15,'Official Medal Table'!$C:$C,'Each Gender Events'!CL$1,'Official Medal Table'!$E:$E,"Mixed")*'Medal values'!$B$1/2
+ COUNTIFS('Official Medal Table'!$G:$G,'Each Gender Events'!$A15,'Official Medal Table'!$C:$C,'Each Gender Events'!CL$1,'Official Medal Table'!$E:$E,"Mixed")*'Medal values'!$B$2/2
+ COUNTIFS('Official Medal Table'!$H:$H,'Each Gender Events'!$A15,'Official Medal Table'!$C:$C,'Each Gender Events'!CL$1,'Official Medal Table'!$E:$E,"Mixed")*'Medal values'!$B$3/2
+ COUNTIFS('Official Medal Table'!$I:$I,'Each Gender Events'!$A15,'Official Medal Table'!$C:$C,'Each Gender Events'!CL$1,'Official Medal Table'!$E:$E,"Mixed")*'Medal values'!$B$3/2</f>
        <v>4.5015000000000001</v>
      </c>
      <c r="CM15">
        <f>COUNTIFS('Official Medal Table'!$F:$F,'Each Gender Events'!$A15,'Official Medal Table'!$C:$C,'Each Gender Events'!CM$1,'Official Medal Table'!$E:$E,'Each Gender Events'!CM$2)*'Medal values'!$B$1
+ COUNTIFS('Official Medal Table'!$G:$G,'Each Gender Events'!$A15,'Official Medal Table'!$C:$C,'Each Gender Events'!CM$1,'Official Medal Table'!$E:$E,'Each Gender Events'!CM$2)*'Medal values'!$B$2
+ COUNTIFS('Official Medal Table'!$H:$H,'Each Gender Events'!$A15,'Official Medal Table'!$C:$C,'Each Gender Events'!CM$1,'Official Medal Table'!$E:$E,'Each Gender Events'!CM$2)*'Medal values'!$B$3
+ COUNTIFS('Official Medal Table'!$I:$I,'Each Gender Events'!$A15,'Official Medal Table'!$C:$C,'Each Gender Events'!CM$1,'Official Medal Table'!$E:$E,'Each Gender Events'!CM$2)*'Medal values'!$B$3
+ COUNTIFS('Official Medal Table'!$F:$F,'Each Gender Events'!$A15,'Official Medal Table'!$C:$C,'Each Gender Events'!CM$1,'Official Medal Table'!$E:$E,"Mixed")*'Medal values'!$B$1/2
+ COUNTIFS('Official Medal Table'!$G:$G,'Each Gender Events'!$A15,'Official Medal Table'!$C:$C,'Each Gender Events'!CM$1,'Official Medal Table'!$E:$E,"Mixed")*'Medal values'!$B$2/2
+ COUNTIFS('Official Medal Table'!$H:$H,'Each Gender Events'!$A15,'Official Medal Table'!$C:$C,'Each Gender Events'!CM$1,'Official Medal Table'!$E:$E,"Mixed")*'Medal values'!$B$3/2
+ COUNTIFS('Official Medal Table'!$I:$I,'Each Gender Events'!$A15,'Official Medal Table'!$C:$C,'Each Gender Events'!CM$1,'Official Medal Table'!$E:$E,"Mixed")*'Medal values'!$B$3/2</f>
        <v>0</v>
      </c>
      <c r="CN15">
        <f>COUNTIFS('Official Medal Table'!$F:$F,'Each Gender Events'!$A15,'Official Medal Table'!$C:$C,'Each Gender Events'!CN$1,'Official Medal Table'!$E:$E,'Each Gender Events'!CN$2)*'Medal values'!$B$1
+ COUNTIFS('Official Medal Table'!$G:$G,'Each Gender Events'!$A15,'Official Medal Table'!$C:$C,'Each Gender Events'!CN$1,'Official Medal Table'!$E:$E,'Each Gender Events'!CN$2)*'Medal values'!$B$2
+ COUNTIFS('Official Medal Table'!$H:$H,'Each Gender Events'!$A15,'Official Medal Table'!$C:$C,'Each Gender Events'!CN$1,'Official Medal Table'!$E:$E,'Each Gender Events'!CN$2)*'Medal values'!$B$3
+ COUNTIFS('Official Medal Table'!$I:$I,'Each Gender Events'!$A15,'Official Medal Table'!$C:$C,'Each Gender Events'!CN$1,'Official Medal Table'!$E:$E,'Each Gender Events'!CN$2)*'Medal values'!$B$3
+ COUNTIFS('Official Medal Table'!$F:$F,'Each Gender Events'!$A15,'Official Medal Table'!$C:$C,'Each Gender Events'!CN$1,'Official Medal Table'!$E:$E,"Mixed")*'Medal values'!$B$1/2
+ COUNTIFS('Official Medal Table'!$G:$G,'Each Gender Events'!$A15,'Official Medal Table'!$C:$C,'Each Gender Events'!CN$1,'Official Medal Table'!$E:$E,"Mixed")*'Medal values'!$B$2/2
+ COUNTIFS('Official Medal Table'!$H:$H,'Each Gender Events'!$A15,'Official Medal Table'!$C:$C,'Each Gender Events'!CN$1,'Official Medal Table'!$E:$E,"Mixed")*'Medal values'!$B$3/2
+ COUNTIFS('Official Medal Table'!$I:$I,'Each Gender Events'!$A15,'Official Medal Table'!$C:$C,'Each Gender Events'!CN$1,'Official Medal Table'!$E:$E,"Mixed")*'Medal values'!$B$3/2</f>
        <v>0</v>
      </c>
      <c r="CO15">
        <f>COUNTIFS('Official Medal Table'!$F:$F,'Each Gender Events'!$A15,'Official Medal Table'!$C:$C,'Each Gender Events'!CO$1,'Official Medal Table'!$E:$E,'Each Gender Events'!CO$2)*'Medal values'!$B$1
+ COUNTIFS('Official Medal Table'!$G:$G,'Each Gender Events'!$A15,'Official Medal Table'!$C:$C,'Each Gender Events'!CO$1,'Official Medal Table'!$E:$E,'Each Gender Events'!CO$2)*'Medal values'!$B$2
+ COUNTIFS('Official Medal Table'!$H:$H,'Each Gender Events'!$A15,'Official Medal Table'!$C:$C,'Each Gender Events'!CO$1,'Official Medal Table'!$E:$E,'Each Gender Events'!CO$2)*'Medal values'!$B$3
+ COUNTIFS('Official Medal Table'!$I:$I,'Each Gender Events'!$A15,'Official Medal Table'!$C:$C,'Each Gender Events'!CO$1,'Official Medal Table'!$E:$E,'Each Gender Events'!CO$2)*'Medal values'!$B$3
+ COUNTIFS('Official Medal Table'!$F:$F,'Each Gender Events'!$A15,'Official Medal Table'!$C:$C,'Each Gender Events'!CO$1,'Official Medal Table'!$E:$E,"Mixed")*'Medal values'!$B$1/2
+ COUNTIFS('Official Medal Table'!$G:$G,'Each Gender Events'!$A15,'Official Medal Table'!$C:$C,'Each Gender Events'!CO$1,'Official Medal Table'!$E:$E,"Mixed")*'Medal values'!$B$2/2
+ COUNTIFS('Official Medal Table'!$H:$H,'Each Gender Events'!$A15,'Official Medal Table'!$C:$C,'Each Gender Events'!CO$1,'Official Medal Table'!$E:$E,"Mixed")*'Medal values'!$B$3/2
+ COUNTIFS('Official Medal Table'!$I:$I,'Each Gender Events'!$A15,'Official Medal Table'!$C:$C,'Each Gender Events'!CO$1,'Official Medal Table'!$E:$E,"Mixed")*'Medal values'!$B$3/2</f>
        <v>0</v>
      </c>
      <c r="CP15">
        <f>COUNTIFS('Official Medal Table'!$F:$F,'Each Gender Events'!$A15,'Official Medal Table'!$C:$C,'Each Gender Events'!CP$1,'Official Medal Table'!$E:$E,'Each Gender Events'!CP$2)*'Medal values'!$B$1
+ COUNTIFS('Official Medal Table'!$G:$G,'Each Gender Events'!$A15,'Official Medal Table'!$C:$C,'Each Gender Events'!CP$1,'Official Medal Table'!$E:$E,'Each Gender Events'!CP$2)*'Medal values'!$B$2
+ COUNTIFS('Official Medal Table'!$H:$H,'Each Gender Events'!$A15,'Official Medal Table'!$C:$C,'Each Gender Events'!CP$1,'Official Medal Table'!$E:$E,'Each Gender Events'!CP$2)*'Medal values'!$B$3
+ COUNTIFS('Official Medal Table'!$I:$I,'Each Gender Events'!$A15,'Official Medal Table'!$C:$C,'Each Gender Events'!CP$1,'Official Medal Table'!$E:$E,'Each Gender Events'!CP$2)*'Medal values'!$B$3
+ COUNTIFS('Official Medal Table'!$F:$F,'Each Gender Events'!$A15,'Official Medal Table'!$C:$C,'Each Gender Events'!CP$1,'Official Medal Table'!$E:$E,"Mixed")*'Medal values'!$B$1/2
+ COUNTIFS('Official Medal Table'!$G:$G,'Each Gender Events'!$A15,'Official Medal Table'!$C:$C,'Each Gender Events'!CP$1,'Official Medal Table'!$E:$E,"Mixed")*'Medal values'!$B$2/2
+ COUNTIFS('Official Medal Table'!$H:$H,'Each Gender Events'!$A15,'Official Medal Table'!$C:$C,'Each Gender Events'!CP$1,'Official Medal Table'!$E:$E,"Mixed")*'Medal values'!$B$3/2
+ COUNTIFS('Official Medal Table'!$I:$I,'Each Gender Events'!$A15,'Official Medal Table'!$C:$C,'Each Gender Events'!CP$1,'Official Medal Table'!$E:$E,"Mixed")*'Medal values'!$B$3/2</f>
        <v>0</v>
      </c>
      <c r="CQ15">
        <f>COUNTIFS('Official Medal Table'!$F:$F,'Each Gender Events'!$A15,'Official Medal Table'!$C:$C,'Each Gender Events'!CQ$1,'Official Medal Table'!$E:$E,'Each Gender Events'!CQ$2)*'Medal values'!$B$1
+ COUNTIFS('Official Medal Table'!$G:$G,'Each Gender Events'!$A15,'Official Medal Table'!$C:$C,'Each Gender Events'!CQ$1,'Official Medal Table'!$E:$E,'Each Gender Events'!CQ$2)*'Medal values'!$B$2
+ COUNTIFS('Official Medal Table'!$H:$H,'Each Gender Events'!$A15,'Official Medal Table'!$C:$C,'Each Gender Events'!CQ$1,'Official Medal Table'!$E:$E,'Each Gender Events'!CQ$2)*'Medal values'!$B$3
+ COUNTIFS('Official Medal Table'!$I:$I,'Each Gender Events'!$A15,'Official Medal Table'!$C:$C,'Each Gender Events'!CQ$1,'Official Medal Table'!$E:$E,'Each Gender Events'!CQ$2)*'Medal values'!$B$3
+ COUNTIFS('Official Medal Table'!$F:$F,'Each Gender Events'!$A15,'Official Medal Table'!$C:$C,'Each Gender Events'!CQ$1,'Official Medal Table'!$E:$E,"Mixed")*'Medal values'!$B$1/2
+ COUNTIFS('Official Medal Table'!$G:$G,'Each Gender Events'!$A15,'Official Medal Table'!$C:$C,'Each Gender Events'!CQ$1,'Official Medal Table'!$E:$E,"Mixed")*'Medal values'!$B$2/2
+ COUNTIFS('Official Medal Table'!$H:$H,'Each Gender Events'!$A15,'Official Medal Table'!$C:$C,'Each Gender Events'!CQ$1,'Official Medal Table'!$E:$E,"Mixed")*'Medal values'!$B$3/2
+ COUNTIFS('Official Medal Table'!$I:$I,'Each Gender Events'!$A15,'Official Medal Table'!$C:$C,'Each Gender Events'!CQ$1,'Official Medal Table'!$E:$E,"Mixed")*'Medal values'!$B$3/2</f>
        <v>0</v>
      </c>
      <c r="CR15">
        <f>COUNTIFS('Official Medal Table'!$F:$F,'Each Gender Events'!$A15,'Official Medal Table'!$C:$C,'Each Gender Events'!CR$1,'Official Medal Table'!$E:$E,'Each Gender Events'!CR$2)*'Medal values'!$B$1
+ COUNTIFS('Official Medal Table'!$G:$G,'Each Gender Events'!$A15,'Official Medal Table'!$C:$C,'Each Gender Events'!CR$1,'Official Medal Table'!$E:$E,'Each Gender Events'!CR$2)*'Medal values'!$B$2
+ COUNTIFS('Official Medal Table'!$H:$H,'Each Gender Events'!$A15,'Official Medal Table'!$C:$C,'Each Gender Events'!CR$1,'Official Medal Table'!$E:$E,'Each Gender Events'!CR$2)*'Medal values'!$B$3
+ COUNTIFS('Official Medal Table'!$I:$I,'Each Gender Events'!$A15,'Official Medal Table'!$C:$C,'Each Gender Events'!CR$1,'Official Medal Table'!$E:$E,'Each Gender Events'!CR$2)*'Medal values'!$B$3
+ COUNTIFS('Official Medal Table'!$F:$F,'Each Gender Events'!$A15,'Official Medal Table'!$C:$C,'Each Gender Events'!CR$1,'Official Medal Table'!$E:$E,"Mixed")*'Medal values'!$B$1/2
+ COUNTIFS('Official Medal Table'!$G:$G,'Each Gender Events'!$A15,'Official Medal Table'!$C:$C,'Each Gender Events'!CR$1,'Official Medal Table'!$E:$E,"Mixed")*'Medal values'!$B$2/2
+ COUNTIFS('Official Medal Table'!$H:$H,'Each Gender Events'!$A15,'Official Medal Table'!$C:$C,'Each Gender Events'!CR$1,'Official Medal Table'!$E:$E,"Mixed")*'Medal values'!$B$3/2
+ COUNTIFS('Official Medal Table'!$I:$I,'Each Gender Events'!$A15,'Official Medal Table'!$C:$C,'Each Gender Events'!CR$1,'Official Medal Table'!$E:$E,"Mixed")*'Medal values'!$B$3/2</f>
        <v>0</v>
      </c>
      <c r="CS15">
        <f>COUNTIFS('Official Medal Table'!$F:$F,'Each Gender Events'!$A15,'Official Medal Table'!$C:$C,'Each Gender Events'!CS$1,'Official Medal Table'!$E:$E,'Each Gender Events'!CS$2)*'Medal values'!$B$1
+ COUNTIFS('Official Medal Table'!$G:$G,'Each Gender Events'!$A15,'Official Medal Table'!$C:$C,'Each Gender Events'!CS$1,'Official Medal Table'!$E:$E,'Each Gender Events'!CS$2)*'Medal values'!$B$2
+ COUNTIFS('Official Medal Table'!$H:$H,'Each Gender Events'!$A15,'Official Medal Table'!$C:$C,'Each Gender Events'!CS$1,'Official Medal Table'!$E:$E,'Each Gender Events'!CS$2)*'Medal values'!$B$3
+ COUNTIFS('Official Medal Table'!$I:$I,'Each Gender Events'!$A15,'Official Medal Table'!$C:$C,'Each Gender Events'!CS$1,'Official Medal Table'!$E:$E,'Each Gender Events'!CS$2)*'Medal values'!$B$3
+ COUNTIFS('Official Medal Table'!$F:$F,'Each Gender Events'!$A15,'Official Medal Table'!$C:$C,'Each Gender Events'!CS$1,'Official Medal Table'!$E:$E,"Mixed")*'Medal values'!$B$1/2
+ COUNTIFS('Official Medal Table'!$G:$G,'Each Gender Events'!$A15,'Official Medal Table'!$C:$C,'Each Gender Events'!CS$1,'Official Medal Table'!$E:$E,"Mixed")*'Medal values'!$B$2/2
+ COUNTIFS('Official Medal Table'!$H:$H,'Each Gender Events'!$A15,'Official Medal Table'!$C:$C,'Each Gender Events'!CS$1,'Official Medal Table'!$E:$E,"Mixed")*'Medal values'!$B$3/2
+ COUNTIFS('Official Medal Table'!$I:$I,'Each Gender Events'!$A15,'Official Medal Table'!$C:$C,'Each Gender Events'!CS$1,'Official Medal Table'!$E:$E,"Mixed")*'Medal values'!$B$3/2</f>
        <v>0</v>
      </c>
      <c r="CT15">
        <f>COUNTIFS('Official Medal Table'!$F:$F,'Each Gender Events'!$A15,'Official Medal Table'!$C:$C,'Each Gender Events'!CT$1,'Official Medal Table'!$E:$E,'Each Gender Events'!CT$2)*'Medal values'!$B$1
+ COUNTIFS('Official Medal Table'!$G:$G,'Each Gender Events'!$A15,'Official Medal Table'!$C:$C,'Each Gender Events'!CT$1,'Official Medal Table'!$E:$E,'Each Gender Events'!CT$2)*'Medal values'!$B$2
+ COUNTIFS('Official Medal Table'!$H:$H,'Each Gender Events'!$A15,'Official Medal Table'!$C:$C,'Each Gender Events'!CT$1,'Official Medal Table'!$E:$E,'Each Gender Events'!CT$2)*'Medal values'!$B$3
+ COUNTIFS('Official Medal Table'!$I:$I,'Each Gender Events'!$A15,'Official Medal Table'!$C:$C,'Each Gender Events'!CT$1,'Official Medal Table'!$E:$E,'Each Gender Events'!CT$2)*'Medal values'!$B$3
+ COUNTIFS('Official Medal Table'!$F:$F,'Each Gender Events'!$A15,'Official Medal Table'!$C:$C,'Each Gender Events'!CT$1,'Official Medal Table'!$E:$E,"Mixed")*'Medal values'!$B$1/2
+ COUNTIFS('Official Medal Table'!$G:$G,'Each Gender Events'!$A15,'Official Medal Table'!$C:$C,'Each Gender Events'!CT$1,'Official Medal Table'!$E:$E,"Mixed")*'Medal values'!$B$2/2
+ COUNTIFS('Official Medal Table'!$H:$H,'Each Gender Events'!$A15,'Official Medal Table'!$C:$C,'Each Gender Events'!CT$1,'Official Medal Table'!$E:$E,"Mixed")*'Medal values'!$B$3/2
+ COUNTIFS('Official Medal Table'!$I:$I,'Each Gender Events'!$A15,'Official Medal Table'!$C:$C,'Each Gender Events'!CT$1,'Official Medal Table'!$E:$E,"Mixed")*'Medal values'!$B$3/2</f>
        <v>0</v>
      </c>
    </row>
    <row r="16" spans="1:98" x14ac:dyDescent="0.3">
      <c r="A16" t="str">
        <f>Countries!A14</f>
        <v>HUN</v>
      </c>
      <c r="B16">
        <f>COUNTIFS('Official Medal Table'!$F:$F,'Each Gender Events'!$A16,'Official Medal Table'!$C:$C,'Each Gender Events'!B$1,'Official Medal Table'!$E:$E,'Each Gender Events'!B$2)*'Medal values'!$B$1
+ COUNTIFS('Official Medal Table'!$G:$G,'Each Gender Events'!$A16,'Official Medal Table'!$C:$C,'Each Gender Events'!B$1,'Official Medal Table'!$E:$E,'Each Gender Events'!B$2)*'Medal values'!$B$2
+ COUNTIFS('Official Medal Table'!$H:$H,'Each Gender Events'!$A16,'Official Medal Table'!$C:$C,'Each Gender Events'!B$1,'Official Medal Table'!$E:$E,'Each Gender Events'!B$2)*'Medal values'!$B$3
+ COUNTIFS('Official Medal Table'!$I:$I,'Each Gender Events'!$A16,'Official Medal Table'!$C:$C,'Each Gender Events'!B$1,'Official Medal Table'!$E:$E,'Each Gender Events'!B$2)*'Medal values'!$B$3
+ COUNTIFS('Official Medal Table'!$F:$F,'Each Gender Events'!$A16,'Official Medal Table'!$C:$C,'Each Gender Events'!B$1,'Official Medal Table'!$E:$E,"Mixed")*'Medal values'!$B$1/2
+ COUNTIFS('Official Medal Table'!$G:$G,'Each Gender Events'!$A16,'Official Medal Table'!$C:$C,'Each Gender Events'!B$1,'Official Medal Table'!$E:$E,"Mixed")*'Medal values'!$B$2/2
+ COUNTIFS('Official Medal Table'!$H:$H,'Each Gender Events'!$A16,'Official Medal Table'!$C:$C,'Each Gender Events'!B$1,'Official Medal Table'!$E:$E,"Mixed")*'Medal values'!$B$3/2
+ COUNTIFS('Official Medal Table'!$I:$I,'Each Gender Events'!$A16,'Official Medal Table'!$C:$C,'Each Gender Events'!B$1,'Official Medal Table'!$E:$E,"Mixed")*'Medal values'!$B$3/2</f>
        <v>0</v>
      </c>
      <c r="C16">
        <f>COUNTIFS('Official Medal Table'!$F:$F,'Each Gender Events'!$A16,'Official Medal Table'!$C:$C,'Each Gender Events'!C$1,'Official Medal Table'!$E:$E,'Each Gender Events'!C$2)*'Medal values'!$B$1
+ COUNTIFS('Official Medal Table'!$G:$G,'Each Gender Events'!$A16,'Official Medal Table'!$C:$C,'Each Gender Events'!C$1,'Official Medal Table'!$E:$E,'Each Gender Events'!C$2)*'Medal values'!$B$2
+ COUNTIFS('Official Medal Table'!$H:$H,'Each Gender Events'!$A16,'Official Medal Table'!$C:$C,'Each Gender Events'!C$1,'Official Medal Table'!$E:$E,'Each Gender Events'!C$2)*'Medal values'!$B$3
+ COUNTIFS('Official Medal Table'!$I:$I,'Each Gender Events'!$A16,'Official Medal Table'!$C:$C,'Each Gender Events'!C$1,'Official Medal Table'!$E:$E,'Each Gender Events'!C$2)*'Medal values'!$B$3
+ COUNTIFS('Official Medal Table'!$F:$F,'Each Gender Events'!$A16,'Official Medal Table'!$C:$C,'Each Gender Events'!C$1,'Official Medal Table'!$E:$E,"Mixed")*'Medal values'!$B$1/2
+ COUNTIFS('Official Medal Table'!$G:$G,'Each Gender Events'!$A16,'Official Medal Table'!$C:$C,'Each Gender Events'!C$1,'Official Medal Table'!$E:$E,"Mixed")*'Medal values'!$B$2/2
+ COUNTIFS('Official Medal Table'!$H:$H,'Each Gender Events'!$A16,'Official Medal Table'!$C:$C,'Each Gender Events'!C$1,'Official Medal Table'!$E:$E,"Mixed")*'Medal values'!$B$3/2
+ COUNTIFS('Official Medal Table'!$I:$I,'Each Gender Events'!$A16,'Official Medal Table'!$C:$C,'Each Gender Events'!C$1,'Official Medal Table'!$E:$E,"Mixed")*'Medal values'!$B$3/2</f>
        <v>0</v>
      </c>
      <c r="D16">
        <f>COUNTIFS('Official Medal Table'!$F:$F,'Each Gender Events'!$A16,'Official Medal Table'!$C:$C,'Each Gender Events'!D$1,'Official Medal Table'!$E:$E,'Each Gender Events'!D$2)*'Medal values'!$B$1
+ COUNTIFS('Official Medal Table'!$G:$G,'Each Gender Events'!$A16,'Official Medal Table'!$C:$C,'Each Gender Events'!D$1,'Official Medal Table'!$E:$E,'Each Gender Events'!D$2)*'Medal values'!$B$2
+ COUNTIFS('Official Medal Table'!$H:$H,'Each Gender Events'!$A16,'Official Medal Table'!$C:$C,'Each Gender Events'!D$1,'Official Medal Table'!$E:$E,'Each Gender Events'!D$2)*'Medal values'!$B$3
+ COUNTIFS('Official Medal Table'!$I:$I,'Each Gender Events'!$A16,'Official Medal Table'!$C:$C,'Each Gender Events'!D$1,'Official Medal Table'!$E:$E,'Each Gender Events'!D$2)*'Medal values'!$B$3
+ COUNTIFS('Official Medal Table'!$F:$F,'Each Gender Events'!$A16,'Official Medal Table'!$C:$C,'Each Gender Events'!D$1,'Official Medal Table'!$E:$E,"Mixed")*'Medal values'!$B$1/2
+ COUNTIFS('Official Medal Table'!$G:$G,'Each Gender Events'!$A16,'Official Medal Table'!$C:$C,'Each Gender Events'!D$1,'Official Medal Table'!$E:$E,"Mixed")*'Medal values'!$B$2/2
+ COUNTIFS('Official Medal Table'!$H:$H,'Each Gender Events'!$A16,'Official Medal Table'!$C:$C,'Each Gender Events'!D$1,'Official Medal Table'!$E:$E,"Mixed")*'Medal values'!$B$3/2
+ COUNTIFS('Official Medal Table'!$I:$I,'Each Gender Events'!$A16,'Official Medal Table'!$C:$C,'Each Gender Events'!D$1,'Official Medal Table'!$E:$E,"Mixed")*'Medal values'!$B$3/2</f>
        <v>0</v>
      </c>
      <c r="E16">
        <f>COUNTIFS('Official Medal Table'!$F:$F,'Each Gender Events'!$A16,'Official Medal Table'!$C:$C,'Each Gender Events'!E$1,'Official Medal Table'!$E:$E,'Each Gender Events'!E$2)*'Medal values'!$B$1
+ COUNTIFS('Official Medal Table'!$G:$G,'Each Gender Events'!$A16,'Official Medal Table'!$C:$C,'Each Gender Events'!E$1,'Official Medal Table'!$E:$E,'Each Gender Events'!E$2)*'Medal values'!$B$2
+ COUNTIFS('Official Medal Table'!$H:$H,'Each Gender Events'!$A16,'Official Medal Table'!$C:$C,'Each Gender Events'!E$1,'Official Medal Table'!$E:$E,'Each Gender Events'!E$2)*'Medal values'!$B$3
+ COUNTIFS('Official Medal Table'!$I:$I,'Each Gender Events'!$A16,'Official Medal Table'!$C:$C,'Each Gender Events'!E$1,'Official Medal Table'!$E:$E,'Each Gender Events'!E$2)*'Medal values'!$B$3
+ COUNTIFS('Official Medal Table'!$F:$F,'Each Gender Events'!$A16,'Official Medal Table'!$C:$C,'Each Gender Events'!E$1,'Official Medal Table'!$E:$E,"Mixed")*'Medal values'!$B$1/2
+ COUNTIFS('Official Medal Table'!$G:$G,'Each Gender Events'!$A16,'Official Medal Table'!$C:$C,'Each Gender Events'!E$1,'Official Medal Table'!$E:$E,"Mixed")*'Medal values'!$B$2/2
+ COUNTIFS('Official Medal Table'!$H:$H,'Each Gender Events'!$A16,'Official Medal Table'!$C:$C,'Each Gender Events'!E$1,'Official Medal Table'!$E:$E,"Mixed")*'Medal values'!$B$3/2
+ COUNTIFS('Official Medal Table'!$I:$I,'Each Gender Events'!$A16,'Official Medal Table'!$C:$C,'Each Gender Events'!E$1,'Official Medal Table'!$E:$E,"Mixed")*'Medal values'!$B$3/2</f>
        <v>0</v>
      </c>
      <c r="F16">
        <f>COUNTIFS('Official Medal Table'!$F:$F,'Each Gender Events'!$A16,'Official Medal Table'!$C:$C,'Each Gender Events'!F$1,'Official Medal Table'!$E:$E,'Each Gender Events'!F$2)*'Medal values'!$B$1
+ COUNTIFS('Official Medal Table'!$G:$G,'Each Gender Events'!$A16,'Official Medal Table'!$C:$C,'Each Gender Events'!F$1,'Official Medal Table'!$E:$E,'Each Gender Events'!F$2)*'Medal values'!$B$2
+ COUNTIFS('Official Medal Table'!$H:$H,'Each Gender Events'!$A16,'Official Medal Table'!$C:$C,'Each Gender Events'!F$1,'Official Medal Table'!$E:$E,'Each Gender Events'!F$2)*'Medal values'!$B$3
+ COUNTIFS('Official Medal Table'!$I:$I,'Each Gender Events'!$A16,'Official Medal Table'!$C:$C,'Each Gender Events'!F$1,'Official Medal Table'!$E:$E,'Each Gender Events'!F$2)*'Medal values'!$B$3
+ COUNTIFS('Official Medal Table'!$F:$F,'Each Gender Events'!$A16,'Official Medal Table'!$C:$C,'Each Gender Events'!F$1,'Official Medal Table'!$E:$E,"Mixed")*'Medal values'!$B$1/2
+ COUNTIFS('Official Medal Table'!$G:$G,'Each Gender Events'!$A16,'Official Medal Table'!$C:$C,'Each Gender Events'!F$1,'Official Medal Table'!$E:$E,"Mixed")*'Medal values'!$B$2/2
+ COUNTIFS('Official Medal Table'!$H:$H,'Each Gender Events'!$A16,'Official Medal Table'!$C:$C,'Each Gender Events'!F$1,'Official Medal Table'!$E:$E,"Mixed")*'Medal values'!$B$3/2
+ COUNTIFS('Official Medal Table'!$I:$I,'Each Gender Events'!$A16,'Official Medal Table'!$C:$C,'Each Gender Events'!F$1,'Official Medal Table'!$E:$E,"Mixed")*'Medal values'!$B$3/2</f>
        <v>0</v>
      </c>
      <c r="G16">
        <f>COUNTIFS('Official Medal Table'!$F:$F,'Each Gender Events'!$A16,'Official Medal Table'!$C:$C,'Each Gender Events'!G$1,'Official Medal Table'!$E:$E,'Each Gender Events'!G$2)*'Medal values'!$B$1
+ COUNTIFS('Official Medal Table'!$G:$G,'Each Gender Events'!$A16,'Official Medal Table'!$C:$C,'Each Gender Events'!G$1,'Official Medal Table'!$E:$E,'Each Gender Events'!G$2)*'Medal values'!$B$2
+ COUNTIFS('Official Medal Table'!$H:$H,'Each Gender Events'!$A16,'Official Medal Table'!$C:$C,'Each Gender Events'!G$1,'Official Medal Table'!$E:$E,'Each Gender Events'!G$2)*'Medal values'!$B$3
+ COUNTIFS('Official Medal Table'!$I:$I,'Each Gender Events'!$A16,'Official Medal Table'!$C:$C,'Each Gender Events'!G$1,'Official Medal Table'!$E:$E,'Each Gender Events'!G$2)*'Medal values'!$B$3
+ COUNTIFS('Official Medal Table'!$F:$F,'Each Gender Events'!$A16,'Official Medal Table'!$C:$C,'Each Gender Events'!G$1,'Official Medal Table'!$E:$E,"Mixed")*'Medal values'!$B$1/2
+ COUNTIFS('Official Medal Table'!$G:$G,'Each Gender Events'!$A16,'Official Medal Table'!$C:$C,'Each Gender Events'!G$1,'Official Medal Table'!$E:$E,"Mixed")*'Medal values'!$B$2/2
+ COUNTIFS('Official Medal Table'!$H:$H,'Each Gender Events'!$A16,'Official Medal Table'!$C:$C,'Each Gender Events'!G$1,'Official Medal Table'!$E:$E,"Mixed")*'Medal values'!$B$3/2
+ COUNTIFS('Official Medal Table'!$I:$I,'Each Gender Events'!$A16,'Official Medal Table'!$C:$C,'Each Gender Events'!G$1,'Official Medal Table'!$E:$E,"Mixed")*'Medal values'!$B$3/2</f>
        <v>0</v>
      </c>
      <c r="H16">
        <f>COUNTIFS('Official Medal Table'!$F:$F,'Each Gender Events'!$A16,'Official Medal Table'!$C:$C,'Each Gender Events'!H$1,'Official Medal Table'!$E:$E,'Each Gender Events'!H$2)*'Medal values'!$B$1
+ COUNTIFS('Official Medal Table'!$G:$G,'Each Gender Events'!$A16,'Official Medal Table'!$C:$C,'Each Gender Events'!H$1,'Official Medal Table'!$E:$E,'Each Gender Events'!H$2)*'Medal values'!$B$2
+ COUNTIFS('Official Medal Table'!$H:$H,'Each Gender Events'!$A16,'Official Medal Table'!$C:$C,'Each Gender Events'!H$1,'Official Medal Table'!$E:$E,'Each Gender Events'!H$2)*'Medal values'!$B$3
+ COUNTIFS('Official Medal Table'!$I:$I,'Each Gender Events'!$A16,'Official Medal Table'!$C:$C,'Each Gender Events'!H$1,'Official Medal Table'!$E:$E,'Each Gender Events'!H$2)*'Medal values'!$B$3
+ COUNTIFS('Official Medal Table'!$F:$F,'Each Gender Events'!$A16,'Official Medal Table'!$C:$C,'Each Gender Events'!H$1,'Official Medal Table'!$E:$E,"Mixed")*'Medal values'!$B$1/2
+ COUNTIFS('Official Medal Table'!$G:$G,'Each Gender Events'!$A16,'Official Medal Table'!$C:$C,'Each Gender Events'!H$1,'Official Medal Table'!$E:$E,"Mixed")*'Medal values'!$B$2/2
+ COUNTIFS('Official Medal Table'!$H:$H,'Each Gender Events'!$A16,'Official Medal Table'!$C:$C,'Each Gender Events'!H$1,'Official Medal Table'!$E:$E,"Mixed")*'Medal values'!$B$3/2
+ COUNTIFS('Official Medal Table'!$I:$I,'Each Gender Events'!$A16,'Official Medal Table'!$C:$C,'Each Gender Events'!H$1,'Official Medal Table'!$E:$E,"Mixed")*'Medal values'!$B$3/2</f>
        <v>0</v>
      </c>
      <c r="I16">
        <f>COUNTIFS('Official Medal Table'!$F:$F,'Each Gender Events'!$A16,'Official Medal Table'!$C:$C,'Each Gender Events'!I$1,'Official Medal Table'!$E:$E,'Each Gender Events'!I$2)*'Medal values'!$B$1
+ COUNTIFS('Official Medal Table'!$G:$G,'Each Gender Events'!$A16,'Official Medal Table'!$C:$C,'Each Gender Events'!I$1,'Official Medal Table'!$E:$E,'Each Gender Events'!I$2)*'Medal values'!$B$2
+ COUNTIFS('Official Medal Table'!$H:$H,'Each Gender Events'!$A16,'Official Medal Table'!$C:$C,'Each Gender Events'!I$1,'Official Medal Table'!$E:$E,'Each Gender Events'!I$2)*'Medal values'!$B$3
+ COUNTIFS('Official Medal Table'!$I:$I,'Each Gender Events'!$A16,'Official Medal Table'!$C:$C,'Each Gender Events'!I$1,'Official Medal Table'!$E:$E,'Each Gender Events'!I$2)*'Medal values'!$B$3
+ COUNTIFS('Official Medal Table'!$F:$F,'Each Gender Events'!$A16,'Official Medal Table'!$C:$C,'Each Gender Events'!I$1,'Official Medal Table'!$E:$E,"Mixed")*'Medal values'!$B$1/2
+ COUNTIFS('Official Medal Table'!$G:$G,'Each Gender Events'!$A16,'Official Medal Table'!$C:$C,'Each Gender Events'!I$1,'Official Medal Table'!$E:$E,"Mixed")*'Medal values'!$B$2/2
+ COUNTIFS('Official Medal Table'!$H:$H,'Each Gender Events'!$A16,'Official Medal Table'!$C:$C,'Each Gender Events'!I$1,'Official Medal Table'!$E:$E,"Mixed")*'Medal values'!$B$3/2
+ COUNTIFS('Official Medal Table'!$I:$I,'Each Gender Events'!$A16,'Official Medal Table'!$C:$C,'Each Gender Events'!I$1,'Official Medal Table'!$E:$E,"Mixed")*'Medal values'!$B$3/2</f>
        <v>0</v>
      </c>
      <c r="J16">
        <f>COUNTIFS('Official Medal Table'!$F:$F,'Each Gender Events'!$A16,'Official Medal Table'!$C:$C,'Each Gender Events'!J$1,'Official Medal Table'!$E:$E,'Each Gender Events'!J$2)*'Medal values'!$B$1
+ COUNTIFS('Official Medal Table'!$G:$G,'Each Gender Events'!$A16,'Official Medal Table'!$C:$C,'Each Gender Events'!J$1,'Official Medal Table'!$E:$E,'Each Gender Events'!J$2)*'Medal values'!$B$2
+ COUNTIFS('Official Medal Table'!$H:$H,'Each Gender Events'!$A16,'Official Medal Table'!$C:$C,'Each Gender Events'!J$1,'Official Medal Table'!$E:$E,'Each Gender Events'!J$2)*'Medal values'!$B$3
+ COUNTIFS('Official Medal Table'!$I:$I,'Each Gender Events'!$A16,'Official Medal Table'!$C:$C,'Each Gender Events'!J$1,'Official Medal Table'!$E:$E,'Each Gender Events'!J$2)*'Medal values'!$B$3
+ COUNTIFS('Official Medal Table'!$F:$F,'Each Gender Events'!$A16,'Official Medal Table'!$C:$C,'Each Gender Events'!J$1,'Official Medal Table'!$E:$E,"Mixed")*'Medal values'!$B$1/2
+ COUNTIFS('Official Medal Table'!$G:$G,'Each Gender Events'!$A16,'Official Medal Table'!$C:$C,'Each Gender Events'!J$1,'Official Medal Table'!$E:$E,"Mixed")*'Medal values'!$B$2/2
+ COUNTIFS('Official Medal Table'!$H:$H,'Each Gender Events'!$A16,'Official Medal Table'!$C:$C,'Each Gender Events'!J$1,'Official Medal Table'!$E:$E,"Mixed")*'Medal values'!$B$3/2
+ COUNTIFS('Official Medal Table'!$I:$I,'Each Gender Events'!$A16,'Official Medal Table'!$C:$C,'Each Gender Events'!J$1,'Official Medal Table'!$E:$E,"Mixed")*'Medal values'!$B$3/2</f>
        <v>2.0000010000000001</v>
      </c>
      <c r="K16">
        <f>COUNTIFS('Official Medal Table'!$F:$F,'Each Gender Events'!$A16,'Official Medal Table'!$C:$C,'Each Gender Events'!K$1,'Official Medal Table'!$E:$E,'Each Gender Events'!K$2)*'Medal values'!$B$1
+ COUNTIFS('Official Medal Table'!$G:$G,'Each Gender Events'!$A16,'Official Medal Table'!$C:$C,'Each Gender Events'!K$1,'Official Medal Table'!$E:$E,'Each Gender Events'!K$2)*'Medal values'!$B$2
+ COUNTIFS('Official Medal Table'!$H:$H,'Each Gender Events'!$A16,'Official Medal Table'!$C:$C,'Each Gender Events'!K$1,'Official Medal Table'!$E:$E,'Each Gender Events'!K$2)*'Medal values'!$B$3
+ COUNTIFS('Official Medal Table'!$I:$I,'Each Gender Events'!$A16,'Official Medal Table'!$C:$C,'Each Gender Events'!K$1,'Official Medal Table'!$E:$E,'Each Gender Events'!K$2)*'Medal values'!$B$3
+ COUNTIFS('Official Medal Table'!$F:$F,'Each Gender Events'!$A16,'Official Medal Table'!$C:$C,'Each Gender Events'!K$1,'Official Medal Table'!$E:$E,"Mixed")*'Medal values'!$B$1/2
+ COUNTIFS('Official Medal Table'!$G:$G,'Each Gender Events'!$A16,'Official Medal Table'!$C:$C,'Each Gender Events'!K$1,'Official Medal Table'!$E:$E,"Mixed")*'Medal values'!$B$2/2
+ COUNTIFS('Official Medal Table'!$H:$H,'Each Gender Events'!$A16,'Official Medal Table'!$C:$C,'Each Gender Events'!K$1,'Official Medal Table'!$E:$E,"Mixed")*'Medal values'!$B$3/2
+ COUNTIFS('Official Medal Table'!$I:$I,'Each Gender Events'!$A16,'Official Medal Table'!$C:$C,'Each Gender Events'!K$1,'Official Medal Table'!$E:$E,"Mixed")*'Medal values'!$B$3/2</f>
        <v>0</v>
      </c>
      <c r="L16">
        <f>COUNTIFS('Official Medal Table'!$F:$F,'Each Gender Events'!$A16,'Official Medal Table'!$C:$C,'Each Gender Events'!L$1,'Official Medal Table'!$E:$E,'Each Gender Events'!L$2)*'Medal values'!$B$1
+ COUNTIFS('Official Medal Table'!$G:$G,'Each Gender Events'!$A16,'Official Medal Table'!$C:$C,'Each Gender Events'!L$1,'Official Medal Table'!$E:$E,'Each Gender Events'!L$2)*'Medal values'!$B$2
+ COUNTIFS('Official Medal Table'!$H:$H,'Each Gender Events'!$A16,'Official Medal Table'!$C:$C,'Each Gender Events'!L$1,'Official Medal Table'!$E:$E,'Each Gender Events'!L$2)*'Medal values'!$B$3
+ COUNTIFS('Official Medal Table'!$I:$I,'Each Gender Events'!$A16,'Official Medal Table'!$C:$C,'Each Gender Events'!L$1,'Official Medal Table'!$E:$E,'Each Gender Events'!L$2)*'Medal values'!$B$3
+ COUNTIFS('Official Medal Table'!$F:$F,'Each Gender Events'!$A16,'Official Medal Table'!$C:$C,'Each Gender Events'!L$1,'Official Medal Table'!$E:$E,"Mixed")*'Medal values'!$B$1/2
+ COUNTIFS('Official Medal Table'!$G:$G,'Each Gender Events'!$A16,'Official Medal Table'!$C:$C,'Each Gender Events'!L$1,'Official Medal Table'!$E:$E,"Mixed")*'Medal values'!$B$2/2
+ COUNTIFS('Official Medal Table'!$H:$H,'Each Gender Events'!$A16,'Official Medal Table'!$C:$C,'Each Gender Events'!L$1,'Official Medal Table'!$E:$E,"Mixed")*'Medal values'!$B$3/2
+ COUNTIFS('Official Medal Table'!$I:$I,'Each Gender Events'!$A16,'Official Medal Table'!$C:$C,'Each Gender Events'!L$1,'Official Medal Table'!$E:$E,"Mixed")*'Medal values'!$B$3/2</f>
        <v>0</v>
      </c>
      <c r="M16">
        <f>COUNTIFS('Official Medal Table'!$F:$F,'Each Gender Events'!$A16,'Official Medal Table'!$C:$C,'Each Gender Events'!M$1,'Official Medal Table'!$E:$E,'Each Gender Events'!M$2)*'Medal values'!$B$1
+ COUNTIFS('Official Medal Table'!$G:$G,'Each Gender Events'!$A16,'Official Medal Table'!$C:$C,'Each Gender Events'!M$1,'Official Medal Table'!$E:$E,'Each Gender Events'!M$2)*'Medal values'!$B$2
+ COUNTIFS('Official Medal Table'!$H:$H,'Each Gender Events'!$A16,'Official Medal Table'!$C:$C,'Each Gender Events'!M$1,'Official Medal Table'!$E:$E,'Each Gender Events'!M$2)*'Medal values'!$B$3
+ COUNTIFS('Official Medal Table'!$I:$I,'Each Gender Events'!$A16,'Official Medal Table'!$C:$C,'Each Gender Events'!M$1,'Official Medal Table'!$E:$E,'Each Gender Events'!M$2)*'Medal values'!$B$3
+ COUNTIFS('Official Medal Table'!$F:$F,'Each Gender Events'!$A16,'Official Medal Table'!$C:$C,'Each Gender Events'!M$1,'Official Medal Table'!$E:$E,"Mixed")*'Medal values'!$B$1/2
+ COUNTIFS('Official Medal Table'!$G:$G,'Each Gender Events'!$A16,'Official Medal Table'!$C:$C,'Each Gender Events'!M$1,'Official Medal Table'!$E:$E,"Mixed")*'Medal values'!$B$2/2
+ COUNTIFS('Official Medal Table'!$H:$H,'Each Gender Events'!$A16,'Official Medal Table'!$C:$C,'Each Gender Events'!M$1,'Official Medal Table'!$E:$E,"Mixed")*'Medal values'!$B$3/2
+ COUNTIFS('Official Medal Table'!$I:$I,'Each Gender Events'!$A16,'Official Medal Table'!$C:$C,'Each Gender Events'!M$1,'Official Medal Table'!$E:$E,"Mixed")*'Medal values'!$B$3/2</f>
        <v>0</v>
      </c>
      <c r="N16">
        <f>COUNTIFS('Official Medal Table'!$F:$F,'Each Gender Events'!$A16,'Official Medal Table'!$C:$C,'Each Gender Events'!N$1,'Official Medal Table'!$E:$E,'Each Gender Events'!N$2)*'Medal values'!$B$1
+ COUNTIFS('Official Medal Table'!$G:$G,'Each Gender Events'!$A16,'Official Medal Table'!$C:$C,'Each Gender Events'!N$1,'Official Medal Table'!$E:$E,'Each Gender Events'!N$2)*'Medal values'!$B$2
+ COUNTIFS('Official Medal Table'!$H:$H,'Each Gender Events'!$A16,'Official Medal Table'!$C:$C,'Each Gender Events'!N$1,'Official Medal Table'!$E:$E,'Each Gender Events'!N$2)*'Medal values'!$B$3
+ COUNTIFS('Official Medal Table'!$I:$I,'Each Gender Events'!$A16,'Official Medal Table'!$C:$C,'Each Gender Events'!N$1,'Official Medal Table'!$E:$E,'Each Gender Events'!N$2)*'Medal values'!$B$3
+ COUNTIFS('Official Medal Table'!$F:$F,'Each Gender Events'!$A16,'Official Medal Table'!$C:$C,'Each Gender Events'!N$1,'Official Medal Table'!$E:$E,"Mixed")*'Medal values'!$B$1/2
+ COUNTIFS('Official Medal Table'!$G:$G,'Each Gender Events'!$A16,'Official Medal Table'!$C:$C,'Each Gender Events'!N$1,'Official Medal Table'!$E:$E,"Mixed")*'Medal values'!$B$2/2
+ COUNTIFS('Official Medal Table'!$H:$H,'Each Gender Events'!$A16,'Official Medal Table'!$C:$C,'Each Gender Events'!N$1,'Official Medal Table'!$E:$E,"Mixed")*'Medal values'!$B$3/2
+ COUNTIFS('Official Medal Table'!$I:$I,'Each Gender Events'!$A16,'Official Medal Table'!$C:$C,'Each Gender Events'!N$1,'Official Medal Table'!$E:$E,"Mixed")*'Medal values'!$B$3/2</f>
        <v>0</v>
      </c>
      <c r="O16">
        <f>COUNTIFS('Official Medal Table'!$F:$F,'Each Gender Events'!$A16,'Official Medal Table'!$C:$C,'Each Gender Events'!O$1,'Official Medal Table'!$E:$E,'Each Gender Events'!O$2)*'Medal values'!$B$1
+ COUNTIFS('Official Medal Table'!$G:$G,'Each Gender Events'!$A16,'Official Medal Table'!$C:$C,'Each Gender Events'!O$1,'Official Medal Table'!$E:$E,'Each Gender Events'!O$2)*'Medal values'!$B$2
+ COUNTIFS('Official Medal Table'!$H:$H,'Each Gender Events'!$A16,'Official Medal Table'!$C:$C,'Each Gender Events'!O$1,'Official Medal Table'!$E:$E,'Each Gender Events'!O$2)*'Medal values'!$B$3
+ COUNTIFS('Official Medal Table'!$I:$I,'Each Gender Events'!$A16,'Official Medal Table'!$C:$C,'Each Gender Events'!O$1,'Official Medal Table'!$E:$E,'Each Gender Events'!O$2)*'Medal values'!$B$3
+ COUNTIFS('Official Medal Table'!$F:$F,'Each Gender Events'!$A16,'Official Medal Table'!$C:$C,'Each Gender Events'!O$1,'Official Medal Table'!$E:$E,"Mixed")*'Medal values'!$B$1/2
+ COUNTIFS('Official Medal Table'!$G:$G,'Each Gender Events'!$A16,'Official Medal Table'!$C:$C,'Each Gender Events'!O$1,'Official Medal Table'!$E:$E,"Mixed")*'Medal values'!$B$2/2
+ COUNTIFS('Official Medal Table'!$H:$H,'Each Gender Events'!$A16,'Official Medal Table'!$C:$C,'Each Gender Events'!O$1,'Official Medal Table'!$E:$E,"Mixed")*'Medal values'!$B$3/2
+ COUNTIFS('Official Medal Table'!$I:$I,'Each Gender Events'!$A16,'Official Medal Table'!$C:$C,'Each Gender Events'!O$1,'Official Medal Table'!$E:$E,"Mixed")*'Medal values'!$B$3/2</f>
        <v>0</v>
      </c>
      <c r="P16">
        <f>COUNTIFS('Official Medal Table'!$F:$F,'Each Gender Events'!$A16,'Official Medal Table'!$C:$C,'Each Gender Events'!P$1,'Official Medal Table'!$E:$E,'Each Gender Events'!P$2)*'Medal values'!$B$1
+ COUNTIFS('Official Medal Table'!$G:$G,'Each Gender Events'!$A16,'Official Medal Table'!$C:$C,'Each Gender Events'!P$1,'Official Medal Table'!$E:$E,'Each Gender Events'!P$2)*'Medal values'!$B$2
+ COUNTIFS('Official Medal Table'!$H:$H,'Each Gender Events'!$A16,'Official Medal Table'!$C:$C,'Each Gender Events'!P$1,'Official Medal Table'!$E:$E,'Each Gender Events'!P$2)*'Medal values'!$B$3
+ COUNTIFS('Official Medal Table'!$I:$I,'Each Gender Events'!$A16,'Official Medal Table'!$C:$C,'Each Gender Events'!P$1,'Official Medal Table'!$E:$E,'Each Gender Events'!P$2)*'Medal values'!$B$3
+ COUNTIFS('Official Medal Table'!$F:$F,'Each Gender Events'!$A16,'Official Medal Table'!$C:$C,'Each Gender Events'!P$1,'Official Medal Table'!$E:$E,"Mixed")*'Medal values'!$B$1/2
+ COUNTIFS('Official Medal Table'!$G:$G,'Each Gender Events'!$A16,'Official Medal Table'!$C:$C,'Each Gender Events'!P$1,'Official Medal Table'!$E:$E,"Mixed")*'Medal values'!$B$2/2
+ COUNTIFS('Official Medal Table'!$H:$H,'Each Gender Events'!$A16,'Official Medal Table'!$C:$C,'Each Gender Events'!P$1,'Official Medal Table'!$E:$E,"Mixed")*'Medal values'!$B$3/2
+ COUNTIFS('Official Medal Table'!$I:$I,'Each Gender Events'!$A16,'Official Medal Table'!$C:$C,'Each Gender Events'!P$1,'Official Medal Table'!$E:$E,"Mixed")*'Medal values'!$B$3/2</f>
        <v>0</v>
      </c>
      <c r="Q16">
        <f>COUNTIFS('Official Medal Table'!$F:$F,'Each Gender Events'!$A16,'Official Medal Table'!$C:$C,'Each Gender Events'!Q$1,'Official Medal Table'!$E:$E,'Each Gender Events'!Q$2)*'Medal values'!$B$1
+ COUNTIFS('Official Medal Table'!$G:$G,'Each Gender Events'!$A16,'Official Medal Table'!$C:$C,'Each Gender Events'!Q$1,'Official Medal Table'!$E:$E,'Each Gender Events'!Q$2)*'Medal values'!$B$2
+ COUNTIFS('Official Medal Table'!$H:$H,'Each Gender Events'!$A16,'Official Medal Table'!$C:$C,'Each Gender Events'!Q$1,'Official Medal Table'!$E:$E,'Each Gender Events'!Q$2)*'Medal values'!$B$3
+ COUNTIFS('Official Medal Table'!$I:$I,'Each Gender Events'!$A16,'Official Medal Table'!$C:$C,'Each Gender Events'!Q$1,'Official Medal Table'!$E:$E,'Each Gender Events'!Q$2)*'Medal values'!$B$3
+ COUNTIFS('Official Medal Table'!$F:$F,'Each Gender Events'!$A16,'Official Medal Table'!$C:$C,'Each Gender Events'!Q$1,'Official Medal Table'!$E:$E,"Mixed")*'Medal values'!$B$1/2
+ COUNTIFS('Official Medal Table'!$G:$G,'Each Gender Events'!$A16,'Official Medal Table'!$C:$C,'Each Gender Events'!Q$1,'Official Medal Table'!$E:$E,"Mixed")*'Medal values'!$B$2/2
+ COUNTIFS('Official Medal Table'!$H:$H,'Each Gender Events'!$A16,'Official Medal Table'!$C:$C,'Each Gender Events'!Q$1,'Official Medal Table'!$E:$E,"Mixed")*'Medal values'!$B$3/2
+ COUNTIFS('Official Medal Table'!$I:$I,'Each Gender Events'!$A16,'Official Medal Table'!$C:$C,'Each Gender Events'!Q$1,'Official Medal Table'!$E:$E,"Mixed")*'Medal values'!$B$3/2</f>
        <v>0</v>
      </c>
      <c r="R16">
        <f>COUNTIFS('Official Medal Table'!$F:$F,'Each Gender Events'!$A16,'Official Medal Table'!$C:$C,'Each Gender Events'!R$1,'Official Medal Table'!$E:$E,'Each Gender Events'!R$2)*'Medal values'!$B$1
+ COUNTIFS('Official Medal Table'!$G:$G,'Each Gender Events'!$A16,'Official Medal Table'!$C:$C,'Each Gender Events'!R$1,'Official Medal Table'!$E:$E,'Each Gender Events'!R$2)*'Medal values'!$B$2
+ COUNTIFS('Official Medal Table'!$H:$H,'Each Gender Events'!$A16,'Official Medal Table'!$C:$C,'Each Gender Events'!R$1,'Official Medal Table'!$E:$E,'Each Gender Events'!R$2)*'Medal values'!$B$3
+ COUNTIFS('Official Medal Table'!$I:$I,'Each Gender Events'!$A16,'Official Medal Table'!$C:$C,'Each Gender Events'!R$1,'Official Medal Table'!$E:$E,'Each Gender Events'!R$2)*'Medal values'!$B$3
+ COUNTIFS('Official Medal Table'!$F:$F,'Each Gender Events'!$A16,'Official Medal Table'!$C:$C,'Each Gender Events'!R$1,'Official Medal Table'!$E:$E,"Mixed")*'Medal values'!$B$1/2
+ COUNTIFS('Official Medal Table'!$G:$G,'Each Gender Events'!$A16,'Official Medal Table'!$C:$C,'Each Gender Events'!R$1,'Official Medal Table'!$E:$E,"Mixed")*'Medal values'!$B$2/2
+ COUNTIFS('Official Medal Table'!$H:$H,'Each Gender Events'!$A16,'Official Medal Table'!$C:$C,'Each Gender Events'!R$1,'Official Medal Table'!$E:$E,"Mixed")*'Medal values'!$B$3/2
+ COUNTIFS('Official Medal Table'!$I:$I,'Each Gender Events'!$A16,'Official Medal Table'!$C:$C,'Each Gender Events'!R$1,'Official Medal Table'!$E:$E,"Mixed")*'Medal values'!$B$3/2</f>
        <v>0</v>
      </c>
      <c r="S16">
        <f>COUNTIFS('Official Medal Table'!$F:$F,'Each Gender Events'!$A16,'Official Medal Table'!$C:$C,'Each Gender Events'!S$1,'Official Medal Table'!$E:$E,'Each Gender Events'!S$2)*'Medal values'!$B$1
+ COUNTIFS('Official Medal Table'!$G:$G,'Each Gender Events'!$A16,'Official Medal Table'!$C:$C,'Each Gender Events'!S$1,'Official Medal Table'!$E:$E,'Each Gender Events'!S$2)*'Medal values'!$B$2
+ COUNTIFS('Official Medal Table'!$H:$H,'Each Gender Events'!$A16,'Official Medal Table'!$C:$C,'Each Gender Events'!S$1,'Official Medal Table'!$E:$E,'Each Gender Events'!S$2)*'Medal values'!$B$3
+ COUNTIFS('Official Medal Table'!$I:$I,'Each Gender Events'!$A16,'Official Medal Table'!$C:$C,'Each Gender Events'!S$1,'Official Medal Table'!$E:$E,'Each Gender Events'!S$2)*'Medal values'!$B$3
+ COUNTIFS('Official Medal Table'!$F:$F,'Each Gender Events'!$A16,'Official Medal Table'!$C:$C,'Each Gender Events'!S$1,'Official Medal Table'!$E:$E,"Mixed")*'Medal values'!$B$1/2
+ COUNTIFS('Official Medal Table'!$G:$G,'Each Gender Events'!$A16,'Official Medal Table'!$C:$C,'Each Gender Events'!S$1,'Official Medal Table'!$E:$E,"Mixed")*'Medal values'!$B$2/2
+ COUNTIFS('Official Medal Table'!$H:$H,'Each Gender Events'!$A16,'Official Medal Table'!$C:$C,'Each Gender Events'!S$1,'Official Medal Table'!$E:$E,"Mixed")*'Medal values'!$B$3/2
+ COUNTIFS('Official Medal Table'!$I:$I,'Each Gender Events'!$A16,'Official Medal Table'!$C:$C,'Each Gender Events'!S$1,'Official Medal Table'!$E:$E,"Mixed")*'Medal values'!$B$3/2</f>
        <v>0</v>
      </c>
      <c r="T16">
        <f>COUNTIFS('Official Medal Table'!$F:$F,'Each Gender Events'!$A16,'Official Medal Table'!$C:$C,'Each Gender Events'!T$1,'Official Medal Table'!$E:$E,'Each Gender Events'!T$2)*'Medal values'!$B$1
+ COUNTIFS('Official Medal Table'!$G:$G,'Each Gender Events'!$A16,'Official Medal Table'!$C:$C,'Each Gender Events'!T$1,'Official Medal Table'!$E:$E,'Each Gender Events'!T$2)*'Medal values'!$B$2
+ COUNTIFS('Official Medal Table'!$H:$H,'Each Gender Events'!$A16,'Official Medal Table'!$C:$C,'Each Gender Events'!T$1,'Official Medal Table'!$E:$E,'Each Gender Events'!T$2)*'Medal values'!$B$3
+ COUNTIFS('Official Medal Table'!$I:$I,'Each Gender Events'!$A16,'Official Medal Table'!$C:$C,'Each Gender Events'!T$1,'Official Medal Table'!$E:$E,'Each Gender Events'!T$2)*'Medal values'!$B$3
+ COUNTIFS('Official Medal Table'!$F:$F,'Each Gender Events'!$A16,'Official Medal Table'!$C:$C,'Each Gender Events'!T$1,'Official Medal Table'!$E:$E,"Mixed")*'Medal values'!$B$1/2
+ COUNTIFS('Official Medal Table'!$G:$G,'Each Gender Events'!$A16,'Official Medal Table'!$C:$C,'Each Gender Events'!T$1,'Official Medal Table'!$E:$E,"Mixed")*'Medal values'!$B$2/2
+ COUNTIFS('Official Medal Table'!$H:$H,'Each Gender Events'!$A16,'Official Medal Table'!$C:$C,'Each Gender Events'!T$1,'Official Medal Table'!$E:$E,"Mixed")*'Medal values'!$B$3/2
+ COUNTIFS('Official Medal Table'!$I:$I,'Each Gender Events'!$A16,'Official Medal Table'!$C:$C,'Each Gender Events'!T$1,'Official Medal Table'!$E:$E,"Mixed")*'Medal values'!$B$3/2</f>
        <v>0</v>
      </c>
      <c r="U16">
        <f>COUNTIFS('Official Medal Table'!$F:$F,'Each Gender Events'!$A16,'Official Medal Table'!$C:$C,'Each Gender Events'!U$1,'Official Medal Table'!$E:$E,'Each Gender Events'!U$2)*'Medal values'!$B$1
+ COUNTIFS('Official Medal Table'!$G:$G,'Each Gender Events'!$A16,'Official Medal Table'!$C:$C,'Each Gender Events'!U$1,'Official Medal Table'!$E:$E,'Each Gender Events'!U$2)*'Medal values'!$B$2
+ COUNTIFS('Official Medal Table'!$H:$H,'Each Gender Events'!$A16,'Official Medal Table'!$C:$C,'Each Gender Events'!U$1,'Official Medal Table'!$E:$E,'Each Gender Events'!U$2)*'Medal values'!$B$3
+ COUNTIFS('Official Medal Table'!$I:$I,'Each Gender Events'!$A16,'Official Medal Table'!$C:$C,'Each Gender Events'!U$1,'Official Medal Table'!$E:$E,'Each Gender Events'!U$2)*'Medal values'!$B$3
+ COUNTIFS('Official Medal Table'!$F:$F,'Each Gender Events'!$A16,'Official Medal Table'!$C:$C,'Each Gender Events'!U$1,'Official Medal Table'!$E:$E,"Mixed")*'Medal values'!$B$1/2
+ COUNTIFS('Official Medal Table'!$G:$G,'Each Gender Events'!$A16,'Official Medal Table'!$C:$C,'Each Gender Events'!U$1,'Official Medal Table'!$E:$E,"Mixed")*'Medal values'!$B$2/2
+ COUNTIFS('Official Medal Table'!$H:$H,'Each Gender Events'!$A16,'Official Medal Table'!$C:$C,'Each Gender Events'!U$1,'Official Medal Table'!$E:$E,"Mixed")*'Medal values'!$B$3/2
+ COUNTIFS('Official Medal Table'!$I:$I,'Each Gender Events'!$A16,'Official Medal Table'!$C:$C,'Each Gender Events'!U$1,'Official Medal Table'!$E:$E,"Mixed")*'Medal values'!$B$3/2</f>
        <v>0</v>
      </c>
      <c r="V16">
        <f>COUNTIFS('Official Medal Table'!$F:$F,'Each Gender Events'!$A16,'Official Medal Table'!$C:$C,'Each Gender Events'!V$1,'Official Medal Table'!$E:$E,'Each Gender Events'!V$2)*'Medal values'!$B$1
+ COUNTIFS('Official Medal Table'!$G:$G,'Each Gender Events'!$A16,'Official Medal Table'!$C:$C,'Each Gender Events'!V$1,'Official Medal Table'!$E:$E,'Each Gender Events'!V$2)*'Medal values'!$B$2
+ COUNTIFS('Official Medal Table'!$H:$H,'Each Gender Events'!$A16,'Official Medal Table'!$C:$C,'Each Gender Events'!V$1,'Official Medal Table'!$E:$E,'Each Gender Events'!V$2)*'Medal values'!$B$3
+ COUNTIFS('Official Medal Table'!$I:$I,'Each Gender Events'!$A16,'Official Medal Table'!$C:$C,'Each Gender Events'!V$1,'Official Medal Table'!$E:$E,'Each Gender Events'!V$2)*'Medal values'!$B$3
+ COUNTIFS('Official Medal Table'!$F:$F,'Each Gender Events'!$A16,'Official Medal Table'!$C:$C,'Each Gender Events'!V$1,'Official Medal Table'!$E:$E,"Mixed")*'Medal values'!$B$1/2
+ COUNTIFS('Official Medal Table'!$G:$G,'Each Gender Events'!$A16,'Official Medal Table'!$C:$C,'Each Gender Events'!V$1,'Official Medal Table'!$E:$E,"Mixed")*'Medal values'!$B$2/2
+ COUNTIFS('Official Medal Table'!$H:$H,'Each Gender Events'!$A16,'Official Medal Table'!$C:$C,'Each Gender Events'!V$1,'Official Medal Table'!$E:$E,"Mixed")*'Medal values'!$B$3/2
+ COUNTIFS('Official Medal Table'!$I:$I,'Each Gender Events'!$A16,'Official Medal Table'!$C:$C,'Each Gender Events'!V$1,'Official Medal Table'!$E:$E,"Mixed")*'Medal values'!$B$3/2</f>
        <v>0</v>
      </c>
      <c r="W16">
        <f>COUNTIFS('Official Medal Table'!$F:$F,'Each Gender Events'!$A16,'Official Medal Table'!$C:$C,'Each Gender Events'!W$1,'Official Medal Table'!$E:$E,'Each Gender Events'!W$2)*'Medal values'!$B$1
+ COUNTIFS('Official Medal Table'!$G:$G,'Each Gender Events'!$A16,'Official Medal Table'!$C:$C,'Each Gender Events'!W$1,'Official Medal Table'!$E:$E,'Each Gender Events'!W$2)*'Medal values'!$B$2
+ COUNTIFS('Official Medal Table'!$H:$H,'Each Gender Events'!$A16,'Official Medal Table'!$C:$C,'Each Gender Events'!W$1,'Official Medal Table'!$E:$E,'Each Gender Events'!W$2)*'Medal values'!$B$3
+ COUNTIFS('Official Medal Table'!$I:$I,'Each Gender Events'!$A16,'Official Medal Table'!$C:$C,'Each Gender Events'!W$1,'Official Medal Table'!$E:$E,'Each Gender Events'!W$2)*'Medal values'!$B$3
+ COUNTIFS('Official Medal Table'!$F:$F,'Each Gender Events'!$A16,'Official Medal Table'!$C:$C,'Each Gender Events'!W$1,'Official Medal Table'!$E:$E,"Mixed")*'Medal values'!$B$1/2
+ COUNTIFS('Official Medal Table'!$G:$G,'Each Gender Events'!$A16,'Official Medal Table'!$C:$C,'Each Gender Events'!W$1,'Official Medal Table'!$E:$E,"Mixed")*'Medal values'!$B$2/2
+ COUNTIFS('Official Medal Table'!$H:$H,'Each Gender Events'!$A16,'Official Medal Table'!$C:$C,'Each Gender Events'!W$1,'Official Medal Table'!$E:$E,"Mixed")*'Medal values'!$B$3/2
+ COUNTIFS('Official Medal Table'!$I:$I,'Each Gender Events'!$A16,'Official Medal Table'!$C:$C,'Each Gender Events'!W$1,'Official Medal Table'!$E:$E,"Mixed")*'Medal values'!$B$3/2</f>
        <v>0</v>
      </c>
      <c r="X16">
        <f>COUNTIFS('Official Medal Table'!$F:$F,'Each Gender Events'!$A16,'Official Medal Table'!$C:$C,'Each Gender Events'!X$1,'Official Medal Table'!$E:$E,'Each Gender Events'!X$2)*'Medal values'!$B$1
+ COUNTIFS('Official Medal Table'!$G:$G,'Each Gender Events'!$A16,'Official Medal Table'!$C:$C,'Each Gender Events'!X$1,'Official Medal Table'!$E:$E,'Each Gender Events'!X$2)*'Medal values'!$B$2
+ COUNTIFS('Official Medal Table'!$H:$H,'Each Gender Events'!$A16,'Official Medal Table'!$C:$C,'Each Gender Events'!X$1,'Official Medal Table'!$E:$E,'Each Gender Events'!X$2)*'Medal values'!$B$3
+ COUNTIFS('Official Medal Table'!$I:$I,'Each Gender Events'!$A16,'Official Medal Table'!$C:$C,'Each Gender Events'!X$1,'Official Medal Table'!$E:$E,'Each Gender Events'!X$2)*'Medal values'!$B$3
+ COUNTIFS('Official Medal Table'!$F:$F,'Each Gender Events'!$A16,'Official Medal Table'!$C:$C,'Each Gender Events'!X$1,'Official Medal Table'!$E:$E,"Mixed")*'Medal values'!$B$1/2
+ COUNTIFS('Official Medal Table'!$G:$G,'Each Gender Events'!$A16,'Official Medal Table'!$C:$C,'Each Gender Events'!X$1,'Official Medal Table'!$E:$E,"Mixed")*'Medal values'!$B$2/2
+ COUNTIFS('Official Medal Table'!$H:$H,'Each Gender Events'!$A16,'Official Medal Table'!$C:$C,'Each Gender Events'!X$1,'Official Medal Table'!$E:$E,"Mixed")*'Medal values'!$B$3/2
+ COUNTIFS('Official Medal Table'!$I:$I,'Each Gender Events'!$A16,'Official Medal Table'!$C:$C,'Each Gender Events'!X$1,'Official Medal Table'!$E:$E,"Mixed")*'Medal values'!$B$3/2</f>
        <v>0</v>
      </c>
      <c r="Y16">
        <f>COUNTIFS('Official Medal Table'!$F:$F,'Each Gender Events'!$A16,'Official Medal Table'!$C:$C,'Each Gender Events'!Y$1,'Official Medal Table'!$E:$E,'Each Gender Events'!Y$2)*'Medal values'!$B$1
+ COUNTIFS('Official Medal Table'!$G:$G,'Each Gender Events'!$A16,'Official Medal Table'!$C:$C,'Each Gender Events'!Y$1,'Official Medal Table'!$E:$E,'Each Gender Events'!Y$2)*'Medal values'!$B$2
+ COUNTIFS('Official Medal Table'!$H:$H,'Each Gender Events'!$A16,'Official Medal Table'!$C:$C,'Each Gender Events'!Y$1,'Official Medal Table'!$E:$E,'Each Gender Events'!Y$2)*'Medal values'!$B$3
+ COUNTIFS('Official Medal Table'!$I:$I,'Each Gender Events'!$A16,'Official Medal Table'!$C:$C,'Each Gender Events'!Y$1,'Official Medal Table'!$E:$E,'Each Gender Events'!Y$2)*'Medal values'!$B$3
+ COUNTIFS('Official Medal Table'!$F:$F,'Each Gender Events'!$A16,'Official Medal Table'!$C:$C,'Each Gender Events'!Y$1,'Official Medal Table'!$E:$E,"Mixed")*'Medal values'!$B$1/2
+ COUNTIFS('Official Medal Table'!$G:$G,'Each Gender Events'!$A16,'Official Medal Table'!$C:$C,'Each Gender Events'!Y$1,'Official Medal Table'!$E:$E,"Mixed")*'Medal values'!$B$2/2
+ COUNTIFS('Official Medal Table'!$H:$H,'Each Gender Events'!$A16,'Official Medal Table'!$C:$C,'Each Gender Events'!Y$1,'Official Medal Table'!$E:$E,"Mixed")*'Medal values'!$B$3/2
+ COUNTIFS('Official Medal Table'!$I:$I,'Each Gender Events'!$A16,'Official Medal Table'!$C:$C,'Each Gender Events'!Y$1,'Official Medal Table'!$E:$E,"Mixed")*'Medal values'!$B$3/2</f>
        <v>0</v>
      </c>
      <c r="Z16">
        <f>COUNTIFS('Official Medal Table'!$F:$F,'Each Gender Events'!$A16,'Official Medal Table'!$C:$C,'Each Gender Events'!Z$1,'Official Medal Table'!$E:$E,'Each Gender Events'!Z$2)*'Medal values'!$B$1
+ COUNTIFS('Official Medal Table'!$G:$G,'Each Gender Events'!$A16,'Official Medal Table'!$C:$C,'Each Gender Events'!Z$1,'Official Medal Table'!$E:$E,'Each Gender Events'!Z$2)*'Medal values'!$B$2
+ COUNTIFS('Official Medal Table'!$H:$H,'Each Gender Events'!$A16,'Official Medal Table'!$C:$C,'Each Gender Events'!Z$1,'Official Medal Table'!$E:$E,'Each Gender Events'!Z$2)*'Medal values'!$B$3
+ COUNTIFS('Official Medal Table'!$I:$I,'Each Gender Events'!$A16,'Official Medal Table'!$C:$C,'Each Gender Events'!Z$1,'Official Medal Table'!$E:$E,'Each Gender Events'!Z$2)*'Medal values'!$B$3
+ COUNTIFS('Official Medal Table'!$F:$F,'Each Gender Events'!$A16,'Official Medal Table'!$C:$C,'Each Gender Events'!Z$1,'Official Medal Table'!$E:$E,"Mixed")*'Medal values'!$B$1/2
+ COUNTIFS('Official Medal Table'!$G:$G,'Each Gender Events'!$A16,'Official Medal Table'!$C:$C,'Each Gender Events'!Z$1,'Official Medal Table'!$E:$E,"Mixed")*'Medal values'!$B$2/2
+ COUNTIFS('Official Medal Table'!$H:$H,'Each Gender Events'!$A16,'Official Medal Table'!$C:$C,'Each Gender Events'!Z$1,'Official Medal Table'!$E:$E,"Mixed")*'Medal values'!$B$3/2
+ COUNTIFS('Official Medal Table'!$I:$I,'Each Gender Events'!$A16,'Official Medal Table'!$C:$C,'Each Gender Events'!Z$1,'Official Medal Table'!$E:$E,"Mixed")*'Medal values'!$B$3/2</f>
        <v>5.0000020000000003</v>
      </c>
      <c r="AA16">
        <f>-0.5+COUNTIFS('Official Medal Table'!$F:$F,'Each Gender Events'!$A16,'Official Medal Table'!$C:$C,'Each Gender Events'!AA$1,'Official Medal Table'!$E:$E,'Each Gender Events'!AA$2)*'Medal values'!$B$1
+ COUNTIFS('Official Medal Table'!$G:$G,'Each Gender Events'!$A16,'Official Medal Table'!$C:$C,'Each Gender Events'!AA$1,'Official Medal Table'!$E:$E,'Each Gender Events'!AA$2)*'Medal values'!$B$2
+ COUNTIFS('Official Medal Table'!$H:$H,'Each Gender Events'!$A16,'Official Medal Table'!$C:$C,'Each Gender Events'!AA$1,'Official Medal Table'!$E:$E,'Each Gender Events'!AA$2)*'Medal values'!$B$3
+ COUNTIFS('Official Medal Table'!$I:$I,'Each Gender Events'!$A16,'Official Medal Table'!$C:$C,'Each Gender Events'!AA$1,'Official Medal Table'!$E:$E,'Each Gender Events'!AA$2)*'Medal values'!$B$3
+ COUNTIFS('Official Medal Table'!$F:$F,'Each Gender Events'!$A16,'Official Medal Table'!$C:$C,'Each Gender Events'!AA$1,'Official Medal Table'!$E:$E,"Mixed")*'Medal values'!$B$1/2
+ COUNTIFS('Official Medal Table'!$G:$G,'Each Gender Events'!$A16,'Official Medal Table'!$C:$C,'Each Gender Events'!AA$1,'Official Medal Table'!$E:$E,"Mixed")*'Medal values'!$B$2/2
+ COUNTIFS('Official Medal Table'!$H:$H,'Each Gender Events'!$A16,'Official Medal Table'!$C:$C,'Each Gender Events'!AA$1,'Official Medal Table'!$E:$E,"Mixed")*'Medal values'!$B$3/2
+ COUNTIFS('Official Medal Table'!$I:$I,'Each Gender Events'!$A16,'Official Medal Table'!$C:$C,'Each Gender Events'!AA$1,'Official Medal Table'!$E:$E,"Mixed")*'Medal values'!$B$3/2</f>
        <v>5.5000020000000003</v>
      </c>
      <c r="AB16">
        <f>COUNTIFS('Official Medal Table'!$F:$F,'Each Gender Events'!$A16,'Official Medal Table'!$C:$C,'Each Gender Events'!AB$1,'Official Medal Table'!$E:$E,'Each Gender Events'!AB$2)*'Medal values'!$B$1
+ COUNTIFS('Official Medal Table'!$G:$G,'Each Gender Events'!$A16,'Official Medal Table'!$C:$C,'Each Gender Events'!AB$1,'Official Medal Table'!$E:$E,'Each Gender Events'!AB$2)*'Medal values'!$B$2
+ COUNTIFS('Official Medal Table'!$H:$H,'Each Gender Events'!$A16,'Official Medal Table'!$C:$C,'Each Gender Events'!AB$1,'Official Medal Table'!$E:$E,'Each Gender Events'!AB$2)*'Medal values'!$B$3
+ COUNTIFS('Official Medal Table'!$I:$I,'Each Gender Events'!$A16,'Official Medal Table'!$C:$C,'Each Gender Events'!AB$1,'Official Medal Table'!$E:$E,'Each Gender Events'!AB$2)*'Medal values'!$B$3
+ COUNTIFS('Official Medal Table'!$F:$F,'Each Gender Events'!$A16,'Official Medal Table'!$C:$C,'Each Gender Events'!AB$1,'Official Medal Table'!$E:$E,"Mixed")*'Medal values'!$B$1/2
+ COUNTIFS('Official Medal Table'!$G:$G,'Each Gender Events'!$A16,'Official Medal Table'!$C:$C,'Each Gender Events'!AB$1,'Official Medal Table'!$E:$E,"Mixed")*'Medal values'!$B$2/2
+ COUNTIFS('Official Medal Table'!$H:$H,'Each Gender Events'!$A16,'Official Medal Table'!$C:$C,'Each Gender Events'!AB$1,'Official Medal Table'!$E:$E,"Mixed")*'Medal values'!$B$3/2
+ COUNTIFS('Official Medal Table'!$I:$I,'Each Gender Events'!$A16,'Official Medal Table'!$C:$C,'Each Gender Events'!AB$1,'Official Medal Table'!$E:$E,"Mixed")*'Medal values'!$B$3/2</f>
        <v>0</v>
      </c>
      <c r="AC16">
        <f>COUNTIFS('Official Medal Table'!$F:$F,'Each Gender Events'!$A16,'Official Medal Table'!$C:$C,'Each Gender Events'!AC$1,'Official Medal Table'!$E:$E,'Each Gender Events'!AC$2)*'Medal values'!$B$1
+ COUNTIFS('Official Medal Table'!$G:$G,'Each Gender Events'!$A16,'Official Medal Table'!$C:$C,'Each Gender Events'!AC$1,'Official Medal Table'!$E:$E,'Each Gender Events'!AC$2)*'Medal values'!$B$2
+ COUNTIFS('Official Medal Table'!$H:$H,'Each Gender Events'!$A16,'Official Medal Table'!$C:$C,'Each Gender Events'!AC$1,'Official Medal Table'!$E:$E,'Each Gender Events'!AC$2)*'Medal values'!$B$3
+ COUNTIFS('Official Medal Table'!$I:$I,'Each Gender Events'!$A16,'Official Medal Table'!$C:$C,'Each Gender Events'!AC$1,'Official Medal Table'!$E:$E,'Each Gender Events'!AC$2)*'Medal values'!$B$3
+ COUNTIFS('Official Medal Table'!$F:$F,'Each Gender Events'!$A16,'Official Medal Table'!$C:$C,'Each Gender Events'!AC$1,'Official Medal Table'!$E:$E,"Mixed")*'Medal values'!$B$1/2
+ COUNTIFS('Official Medal Table'!$G:$G,'Each Gender Events'!$A16,'Official Medal Table'!$C:$C,'Each Gender Events'!AC$1,'Official Medal Table'!$E:$E,"Mixed")*'Medal values'!$B$2/2
+ COUNTIFS('Official Medal Table'!$H:$H,'Each Gender Events'!$A16,'Official Medal Table'!$C:$C,'Each Gender Events'!AC$1,'Official Medal Table'!$E:$E,"Mixed")*'Medal values'!$B$3/2
+ COUNTIFS('Official Medal Table'!$I:$I,'Each Gender Events'!$A16,'Official Medal Table'!$C:$C,'Each Gender Events'!AC$1,'Official Medal Table'!$E:$E,"Mixed")*'Medal values'!$B$3/2</f>
        <v>0</v>
      </c>
      <c r="AD16">
        <f>COUNTIFS('Official Medal Table'!$F:$F,'Each Gender Events'!$A16,'Official Medal Table'!$C:$C,'Each Gender Events'!AD$1,'Official Medal Table'!$E:$E,'Each Gender Events'!AD$2)*'Medal values'!$B$1
+ COUNTIFS('Official Medal Table'!$G:$G,'Each Gender Events'!$A16,'Official Medal Table'!$C:$C,'Each Gender Events'!AD$1,'Official Medal Table'!$E:$E,'Each Gender Events'!AD$2)*'Medal values'!$B$2
+ COUNTIFS('Official Medal Table'!$H:$H,'Each Gender Events'!$A16,'Official Medal Table'!$C:$C,'Each Gender Events'!AD$1,'Official Medal Table'!$E:$E,'Each Gender Events'!AD$2)*'Medal values'!$B$3
+ COUNTIFS('Official Medal Table'!$I:$I,'Each Gender Events'!$A16,'Official Medal Table'!$C:$C,'Each Gender Events'!AD$1,'Official Medal Table'!$E:$E,'Each Gender Events'!AD$2)*'Medal values'!$B$3
+ COUNTIFS('Official Medal Table'!$F:$F,'Each Gender Events'!$A16,'Official Medal Table'!$C:$C,'Each Gender Events'!AD$1,'Official Medal Table'!$E:$E,"Mixed")*'Medal values'!$B$1/2
+ COUNTIFS('Official Medal Table'!$G:$G,'Each Gender Events'!$A16,'Official Medal Table'!$C:$C,'Each Gender Events'!AD$1,'Official Medal Table'!$E:$E,"Mixed")*'Medal values'!$B$2/2
+ COUNTIFS('Official Medal Table'!$H:$H,'Each Gender Events'!$A16,'Official Medal Table'!$C:$C,'Each Gender Events'!AD$1,'Official Medal Table'!$E:$E,"Mixed")*'Medal values'!$B$3/2
+ COUNTIFS('Official Medal Table'!$I:$I,'Each Gender Events'!$A16,'Official Medal Table'!$C:$C,'Each Gender Events'!AD$1,'Official Medal Table'!$E:$E,"Mixed")*'Medal values'!$B$3/2</f>
        <v>0</v>
      </c>
      <c r="AE16">
        <f>COUNTIFS('Official Medal Table'!$F:$F,'Each Gender Events'!$A16,'Official Medal Table'!$C:$C,'Each Gender Events'!AE$1,'Official Medal Table'!$E:$E,'Each Gender Events'!AE$2)*'Medal values'!$B$1
+ COUNTIFS('Official Medal Table'!$G:$G,'Each Gender Events'!$A16,'Official Medal Table'!$C:$C,'Each Gender Events'!AE$1,'Official Medal Table'!$E:$E,'Each Gender Events'!AE$2)*'Medal values'!$B$2
+ COUNTIFS('Official Medal Table'!$H:$H,'Each Gender Events'!$A16,'Official Medal Table'!$C:$C,'Each Gender Events'!AE$1,'Official Medal Table'!$E:$E,'Each Gender Events'!AE$2)*'Medal values'!$B$3
+ COUNTIFS('Official Medal Table'!$I:$I,'Each Gender Events'!$A16,'Official Medal Table'!$C:$C,'Each Gender Events'!AE$1,'Official Medal Table'!$E:$E,'Each Gender Events'!AE$2)*'Medal values'!$B$3
+ COUNTIFS('Official Medal Table'!$F:$F,'Each Gender Events'!$A16,'Official Medal Table'!$C:$C,'Each Gender Events'!AE$1,'Official Medal Table'!$E:$E,"Mixed")*'Medal values'!$B$1/2
+ COUNTIFS('Official Medal Table'!$G:$G,'Each Gender Events'!$A16,'Official Medal Table'!$C:$C,'Each Gender Events'!AE$1,'Official Medal Table'!$E:$E,"Mixed")*'Medal values'!$B$2/2
+ COUNTIFS('Official Medal Table'!$H:$H,'Each Gender Events'!$A16,'Official Medal Table'!$C:$C,'Each Gender Events'!AE$1,'Official Medal Table'!$E:$E,"Mixed")*'Medal values'!$B$3/2
+ COUNTIFS('Official Medal Table'!$I:$I,'Each Gender Events'!$A16,'Official Medal Table'!$C:$C,'Each Gender Events'!AE$1,'Official Medal Table'!$E:$E,"Mixed")*'Medal values'!$B$3/2</f>
        <v>0</v>
      </c>
      <c r="AF16">
        <f>COUNTIFS('Official Medal Table'!$F:$F,'Each Gender Events'!$A16,'Official Medal Table'!$C:$C,'Each Gender Events'!AF$1,'Official Medal Table'!$E:$E,'Each Gender Events'!AF$2)*'Medal values'!$B$1
+ COUNTIFS('Official Medal Table'!$G:$G,'Each Gender Events'!$A16,'Official Medal Table'!$C:$C,'Each Gender Events'!AF$1,'Official Medal Table'!$E:$E,'Each Gender Events'!AF$2)*'Medal values'!$B$2
+ COUNTIFS('Official Medal Table'!$H:$H,'Each Gender Events'!$A16,'Official Medal Table'!$C:$C,'Each Gender Events'!AF$1,'Official Medal Table'!$E:$E,'Each Gender Events'!AF$2)*'Medal values'!$B$3
+ COUNTIFS('Official Medal Table'!$I:$I,'Each Gender Events'!$A16,'Official Medal Table'!$C:$C,'Each Gender Events'!AF$1,'Official Medal Table'!$E:$E,'Each Gender Events'!AF$2)*'Medal values'!$B$3
+ COUNTIFS('Official Medal Table'!$F:$F,'Each Gender Events'!$A16,'Official Medal Table'!$C:$C,'Each Gender Events'!AF$1,'Official Medal Table'!$E:$E,"Mixed")*'Medal values'!$B$1/2
+ COUNTIFS('Official Medal Table'!$G:$G,'Each Gender Events'!$A16,'Official Medal Table'!$C:$C,'Each Gender Events'!AF$1,'Official Medal Table'!$E:$E,"Mixed")*'Medal values'!$B$2/2
+ COUNTIFS('Official Medal Table'!$H:$H,'Each Gender Events'!$A16,'Official Medal Table'!$C:$C,'Each Gender Events'!AF$1,'Official Medal Table'!$E:$E,"Mixed")*'Medal values'!$B$3/2
+ COUNTIFS('Official Medal Table'!$I:$I,'Each Gender Events'!$A16,'Official Medal Table'!$C:$C,'Each Gender Events'!AF$1,'Official Medal Table'!$E:$E,"Mixed")*'Medal values'!$B$3/2</f>
        <v>0</v>
      </c>
      <c r="AG16">
        <f>COUNTIFS('Official Medal Table'!$F:$F,'Each Gender Events'!$A16,'Official Medal Table'!$C:$C,'Each Gender Events'!AG$1,'Official Medal Table'!$E:$E,'Each Gender Events'!AG$2)*'Medal values'!$B$1
+ COUNTIFS('Official Medal Table'!$G:$G,'Each Gender Events'!$A16,'Official Medal Table'!$C:$C,'Each Gender Events'!AG$1,'Official Medal Table'!$E:$E,'Each Gender Events'!AG$2)*'Medal values'!$B$2
+ COUNTIFS('Official Medal Table'!$H:$H,'Each Gender Events'!$A16,'Official Medal Table'!$C:$C,'Each Gender Events'!AG$1,'Official Medal Table'!$E:$E,'Each Gender Events'!AG$2)*'Medal values'!$B$3
+ COUNTIFS('Official Medal Table'!$I:$I,'Each Gender Events'!$A16,'Official Medal Table'!$C:$C,'Each Gender Events'!AG$1,'Official Medal Table'!$E:$E,'Each Gender Events'!AG$2)*'Medal values'!$B$3
+ COUNTIFS('Official Medal Table'!$F:$F,'Each Gender Events'!$A16,'Official Medal Table'!$C:$C,'Each Gender Events'!AG$1,'Official Medal Table'!$E:$E,"Mixed")*'Medal values'!$B$1/2
+ COUNTIFS('Official Medal Table'!$G:$G,'Each Gender Events'!$A16,'Official Medal Table'!$C:$C,'Each Gender Events'!AG$1,'Official Medal Table'!$E:$E,"Mixed")*'Medal values'!$B$2/2
+ COUNTIFS('Official Medal Table'!$H:$H,'Each Gender Events'!$A16,'Official Medal Table'!$C:$C,'Each Gender Events'!AG$1,'Official Medal Table'!$E:$E,"Mixed")*'Medal values'!$B$3/2
+ COUNTIFS('Official Medal Table'!$I:$I,'Each Gender Events'!$A16,'Official Medal Table'!$C:$C,'Each Gender Events'!AG$1,'Official Medal Table'!$E:$E,"Mixed")*'Medal values'!$B$3/2</f>
        <v>0</v>
      </c>
      <c r="AH16">
        <f>COUNTIFS('Official Medal Table'!$F:$F,'Each Gender Events'!$A16,'Official Medal Table'!$C:$C,'Each Gender Events'!AH$1,'Official Medal Table'!$E:$E,'Each Gender Events'!AH$2)*'Medal values'!$B$1
+ COUNTIFS('Official Medal Table'!$G:$G,'Each Gender Events'!$A16,'Official Medal Table'!$C:$C,'Each Gender Events'!AH$1,'Official Medal Table'!$E:$E,'Each Gender Events'!AH$2)*'Medal values'!$B$2
+ COUNTIFS('Official Medal Table'!$H:$H,'Each Gender Events'!$A16,'Official Medal Table'!$C:$C,'Each Gender Events'!AH$1,'Official Medal Table'!$E:$E,'Each Gender Events'!AH$2)*'Medal values'!$B$3
+ COUNTIFS('Official Medal Table'!$I:$I,'Each Gender Events'!$A16,'Official Medal Table'!$C:$C,'Each Gender Events'!AH$1,'Official Medal Table'!$E:$E,'Each Gender Events'!AH$2)*'Medal values'!$B$3
+ COUNTIFS('Official Medal Table'!$F:$F,'Each Gender Events'!$A16,'Official Medal Table'!$C:$C,'Each Gender Events'!AH$1,'Official Medal Table'!$E:$E,"Mixed")*'Medal values'!$B$1/2
+ COUNTIFS('Official Medal Table'!$G:$G,'Each Gender Events'!$A16,'Official Medal Table'!$C:$C,'Each Gender Events'!AH$1,'Official Medal Table'!$E:$E,"Mixed")*'Medal values'!$B$2/2
+ COUNTIFS('Official Medal Table'!$H:$H,'Each Gender Events'!$A16,'Official Medal Table'!$C:$C,'Each Gender Events'!AH$1,'Official Medal Table'!$E:$E,"Mixed")*'Medal values'!$B$3/2
+ COUNTIFS('Official Medal Table'!$I:$I,'Each Gender Events'!$A16,'Official Medal Table'!$C:$C,'Each Gender Events'!AH$1,'Official Medal Table'!$E:$E,"Mixed")*'Medal values'!$B$3/2</f>
        <v>0</v>
      </c>
      <c r="AI16">
        <f>COUNTIFS('Official Medal Table'!$F:$F,'Each Gender Events'!$A16,'Official Medal Table'!$C:$C,'Each Gender Events'!AI$1,'Official Medal Table'!$E:$E,'Each Gender Events'!AI$2)*'Medal values'!$B$1
+ COUNTIFS('Official Medal Table'!$G:$G,'Each Gender Events'!$A16,'Official Medal Table'!$C:$C,'Each Gender Events'!AI$1,'Official Medal Table'!$E:$E,'Each Gender Events'!AI$2)*'Medal values'!$B$2
+ COUNTIFS('Official Medal Table'!$H:$H,'Each Gender Events'!$A16,'Official Medal Table'!$C:$C,'Each Gender Events'!AI$1,'Official Medal Table'!$E:$E,'Each Gender Events'!AI$2)*'Medal values'!$B$3
+ COUNTIFS('Official Medal Table'!$I:$I,'Each Gender Events'!$A16,'Official Medal Table'!$C:$C,'Each Gender Events'!AI$1,'Official Medal Table'!$E:$E,'Each Gender Events'!AI$2)*'Medal values'!$B$3
+ COUNTIFS('Official Medal Table'!$F:$F,'Each Gender Events'!$A16,'Official Medal Table'!$C:$C,'Each Gender Events'!AI$1,'Official Medal Table'!$E:$E,"Mixed")*'Medal values'!$B$1/2
+ COUNTIFS('Official Medal Table'!$G:$G,'Each Gender Events'!$A16,'Official Medal Table'!$C:$C,'Each Gender Events'!AI$1,'Official Medal Table'!$E:$E,"Mixed")*'Medal values'!$B$2/2
+ COUNTIFS('Official Medal Table'!$H:$H,'Each Gender Events'!$A16,'Official Medal Table'!$C:$C,'Each Gender Events'!AI$1,'Official Medal Table'!$E:$E,"Mixed")*'Medal values'!$B$3/2
+ COUNTIFS('Official Medal Table'!$I:$I,'Each Gender Events'!$A16,'Official Medal Table'!$C:$C,'Each Gender Events'!AI$1,'Official Medal Table'!$E:$E,"Mixed")*'Medal values'!$B$3/2</f>
        <v>0</v>
      </c>
      <c r="AJ16">
        <f>COUNTIFS('Official Medal Table'!$F:$F,'Each Gender Events'!$A16,'Official Medal Table'!$C:$C,'Each Gender Events'!AJ$1,'Official Medal Table'!$E:$E,'Each Gender Events'!AJ$2)*'Medal values'!$B$1
+ COUNTIFS('Official Medal Table'!$G:$G,'Each Gender Events'!$A16,'Official Medal Table'!$C:$C,'Each Gender Events'!AJ$1,'Official Medal Table'!$E:$E,'Each Gender Events'!AJ$2)*'Medal values'!$B$2
+ COUNTIFS('Official Medal Table'!$H:$H,'Each Gender Events'!$A16,'Official Medal Table'!$C:$C,'Each Gender Events'!AJ$1,'Official Medal Table'!$E:$E,'Each Gender Events'!AJ$2)*'Medal values'!$B$3
+ COUNTIFS('Official Medal Table'!$I:$I,'Each Gender Events'!$A16,'Official Medal Table'!$C:$C,'Each Gender Events'!AJ$1,'Official Medal Table'!$E:$E,'Each Gender Events'!AJ$2)*'Medal values'!$B$3
+ COUNTIFS('Official Medal Table'!$F:$F,'Each Gender Events'!$A16,'Official Medal Table'!$C:$C,'Each Gender Events'!AJ$1,'Official Medal Table'!$E:$E,"Mixed")*'Medal values'!$B$1/2
+ COUNTIFS('Official Medal Table'!$G:$G,'Each Gender Events'!$A16,'Official Medal Table'!$C:$C,'Each Gender Events'!AJ$1,'Official Medal Table'!$E:$E,"Mixed")*'Medal values'!$B$2/2
+ COUNTIFS('Official Medal Table'!$H:$H,'Each Gender Events'!$A16,'Official Medal Table'!$C:$C,'Each Gender Events'!AJ$1,'Official Medal Table'!$E:$E,"Mixed")*'Medal values'!$B$3/2
+ COUNTIFS('Official Medal Table'!$I:$I,'Each Gender Events'!$A16,'Official Medal Table'!$C:$C,'Each Gender Events'!AJ$1,'Official Medal Table'!$E:$E,"Mixed")*'Medal values'!$B$3/2</f>
        <v>0</v>
      </c>
      <c r="AK16">
        <f>COUNTIFS('Official Medal Table'!$F:$F,'Each Gender Events'!$A16,'Official Medal Table'!$C:$C,'Each Gender Events'!AK$1,'Official Medal Table'!$E:$E,'Each Gender Events'!AK$2)*'Medal values'!$B$1
+ COUNTIFS('Official Medal Table'!$G:$G,'Each Gender Events'!$A16,'Official Medal Table'!$C:$C,'Each Gender Events'!AK$1,'Official Medal Table'!$E:$E,'Each Gender Events'!AK$2)*'Medal values'!$B$2
+ COUNTIFS('Official Medal Table'!$H:$H,'Each Gender Events'!$A16,'Official Medal Table'!$C:$C,'Each Gender Events'!AK$1,'Official Medal Table'!$E:$E,'Each Gender Events'!AK$2)*'Medal values'!$B$3
+ COUNTIFS('Official Medal Table'!$I:$I,'Each Gender Events'!$A16,'Official Medal Table'!$C:$C,'Each Gender Events'!AK$1,'Official Medal Table'!$E:$E,'Each Gender Events'!AK$2)*'Medal values'!$B$3
+ COUNTIFS('Official Medal Table'!$F:$F,'Each Gender Events'!$A16,'Official Medal Table'!$C:$C,'Each Gender Events'!AK$1,'Official Medal Table'!$E:$E,"Mixed")*'Medal values'!$B$1/2
+ COUNTIFS('Official Medal Table'!$G:$G,'Each Gender Events'!$A16,'Official Medal Table'!$C:$C,'Each Gender Events'!AK$1,'Official Medal Table'!$E:$E,"Mixed")*'Medal values'!$B$2/2
+ COUNTIFS('Official Medal Table'!$H:$H,'Each Gender Events'!$A16,'Official Medal Table'!$C:$C,'Each Gender Events'!AK$1,'Official Medal Table'!$E:$E,"Mixed")*'Medal values'!$B$3/2
+ COUNTIFS('Official Medal Table'!$I:$I,'Each Gender Events'!$A16,'Official Medal Table'!$C:$C,'Each Gender Events'!AK$1,'Official Medal Table'!$E:$E,"Mixed")*'Medal values'!$B$3/2</f>
        <v>0</v>
      </c>
      <c r="AL16">
        <f>COUNTIFS('Official Medal Table'!$F:$F,'Each Gender Events'!$A16,'Official Medal Table'!$C:$C,'Each Gender Events'!AL$1,'Official Medal Table'!$E:$E,'Each Gender Events'!AL$2)*'Medal values'!$B$1
+ COUNTIFS('Official Medal Table'!$G:$G,'Each Gender Events'!$A16,'Official Medal Table'!$C:$C,'Each Gender Events'!AL$1,'Official Medal Table'!$E:$E,'Each Gender Events'!AL$2)*'Medal values'!$B$2
+ COUNTIFS('Official Medal Table'!$H:$H,'Each Gender Events'!$A16,'Official Medal Table'!$C:$C,'Each Gender Events'!AL$1,'Official Medal Table'!$E:$E,'Each Gender Events'!AL$2)*'Medal values'!$B$3
+ COUNTIFS('Official Medal Table'!$I:$I,'Each Gender Events'!$A16,'Official Medal Table'!$C:$C,'Each Gender Events'!AL$1,'Official Medal Table'!$E:$E,'Each Gender Events'!AL$2)*'Medal values'!$B$3
+ COUNTIFS('Official Medal Table'!$F:$F,'Each Gender Events'!$A16,'Official Medal Table'!$C:$C,'Each Gender Events'!AL$1,'Official Medal Table'!$E:$E,"Mixed")*'Medal values'!$B$1/2
+ COUNTIFS('Official Medal Table'!$G:$G,'Each Gender Events'!$A16,'Official Medal Table'!$C:$C,'Each Gender Events'!AL$1,'Official Medal Table'!$E:$E,"Mixed")*'Medal values'!$B$2/2
+ COUNTIFS('Official Medal Table'!$H:$H,'Each Gender Events'!$A16,'Official Medal Table'!$C:$C,'Each Gender Events'!AL$1,'Official Medal Table'!$E:$E,"Mixed")*'Medal values'!$B$3/2
+ COUNTIFS('Official Medal Table'!$I:$I,'Each Gender Events'!$A16,'Official Medal Table'!$C:$C,'Each Gender Events'!AL$1,'Official Medal Table'!$E:$E,"Mixed")*'Medal values'!$B$3/2</f>
        <v>0</v>
      </c>
      <c r="AM16">
        <f>COUNTIFS('Official Medal Table'!$F:$F,'Each Gender Events'!$A16,'Official Medal Table'!$C:$C,'Each Gender Events'!AM$1,'Official Medal Table'!$E:$E,'Each Gender Events'!AM$2)*'Medal values'!$B$1
+ COUNTIFS('Official Medal Table'!$G:$G,'Each Gender Events'!$A16,'Official Medal Table'!$C:$C,'Each Gender Events'!AM$1,'Official Medal Table'!$E:$E,'Each Gender Events'!AM$2)*'Medal values'!$B$2
+ COUNTIFS('Official Medal Table'!$H:$H,'Each Gender Events'!$A16,'Official Medal Table'!$C:$C,'Each Gender Events'!AM$1,'Official Medal Table'!$E:$E,'Each Gender Events'!AM$2)*'Medal values'!$B$3
+ COUNTIFS('Official Medal Table'!$I:$I,'Each Gender Events'!$A16,'Official Medal Table'!$C:$C,'Each Gender Events'!AM$1,'Official Medal Table'!$E:$E,'Each Gender Events'!AM$2)*'Medal values'!$B$3
+ COUNTIFS('Official Medal Table'!$F:$F,'Each Gender Events'!$A16,'Official Medal Table'!$C:$C,'Each Gender Events'!AM$1,'Official Medal Table'!$E:$E,"Mixed")*'Medal values'!$B$1/2
+ COUNTIFS('Official Medal Table'!$G:$G,'Each Gender Events'!$A16,'Official Medal Table'!$C:$C,'Each Gender Events'!AM$1,'Official Medal Table'!$E:$E,"Mixed")*'Medal values'!$B$2/2
+ COUNTIFS('Official Medal Table'!$H:$H,'Each Gender Events'!$A16,'Official Medal Table'!$C:$C,'Each Gender Events'!AM$1,'Official Medal Table'!$E:$E,"Mixed")*'Medal values'!$B$3/2
+ COUNTIFS('Official Medal Table'!$I:$I,'Each Gender Events'!$A16,'Official Medal Table'!$C:$C,'Each Gender Events'!AM$1,'Official Medal Table'!$E:$E,"Mixed")*'Medal values'!$B$3/2</f>
        <v>0</v>
      </c>
      <c r="AN16">
        <f>COUNTIFS('Official Medal Table'!$F:$F,'Each Gender Events'!$A16,'Official Medal Table'!$C:$C,'Each Gender Events'!AN$1,'Official Medal Table'!$E:$E,'Each Gender Events'!AN$2)*'Medal values'!$B$1
+ COUNTIFS('Official Medal Table'!$G:$G,'Each Gender Events'!$A16,'Official Medal Table'!$C:$C,'Each Gender Events'!AN$1,'Official Medal Table'!$E:$E,'Each Gender Events'!AN$2)*'Medal values'!$B$2
+ COUNTIFS('Official Medal Table'!$H:$H,'Each Gender Events'!$A16,'Official Medal Table'!$C:$C,'Each Gender Events'!AN$1,'Official Medal Table'!$E:$E,'Each Gender Events'!AN$2)*'Medal values'!$B$3
+ COUNTIFS('Official Medal Table'!$I:$I,'Each Gender Events'!$A16,'Official Medal Table'!$C:$C,'Each Gender Events'!AN$1,'Official Medal Table'!$E:$E,'Each Gender Events'!AN$2)*'Medal values'!$B$3
+ COUNTIFS('Official Medal Table'!$F:$F,'Each Gender Events'!$A16,'Official Medal Table'!$C:$C,'Each Gender Events'!AN$1,'Official Medal Table'!$E:$E,"Mixed")*'Medal values'!$B$1/2
+ COUNTIFS('Official Medal Table'!$G:$G,'Each Gender Events'!$A16,'Official Medal Table'!$C:$C,'Each Gender Events'!AN$1,'Official Medal Table'!$E:$E,"Mixed")*'Medal values'!$B$2/2
+ COUNTIFS('Official Medal Table'!$H:$H,'Each Gender Events'!$A16,'Official Medal Table'!$C:$C,'Each Gender Events'!AN$1,'Official Medal Table'!$E:$E,"Mixed")*'Medal values'!$B$3/2
+ COUNTIFS('Official Medal Table'!$I:$I,'Each Gender Events'!$A16,'Official Medal Table'!$C:$C,'Each Gender Events'!AN$1,'Official Medal Table'!$E:$E,"Mixed")*'Medal values'!$B$3/2</f>
        <v>0</v>
      </c>
      <c r="AO16">
        <f>COUNTIFS('Official Medal Table'!$F:$F,'Each Gender Events'!$A16,'Official Medal Table'!$C:$C,'Each Gender Events'!AO$1,'Official Medal Table'!$E:$E,'Each Gender Events'!AO$2)*'Medal values'!$B$1
+ COUNTIFS('Official Medal Table'!$G:$G,'Each Gender Events'!$A16,'Official Medal Table'!$C:$C,'Each Gender Events'!AO$1,'Official Medal Table'!$E:$E,'Each Gender Events'!AO$2)*'Medal values'!$B$2
+ COUNTIFS('Official Medal Table'!$H:$H,'Each Gender Events'!$A16,'Official Medal Table'!$C:$C,'Each Gender Events'!AO$1,'Official Medal Table'!$E:$E,'Each Gender Events'!AO$2)*'Medal values'!$B$3
+ COUNTIFS('Official Medal Table'!$I:$I,'Each Gender Events'!$A16,'Official Medal Table'!$C:$C,'Each Gender Events'!AO$1,'Official Medal Table'!$E:$E,'Each Gender Events'!AO$2)*'Medal values'!$B$3
+ COUNTIFS('Official Medal Table'!$F:$F,'Each Gender Events'!$A16,'Official Medal Table'!$C:$C,'Each Gender Events'!AO$1,'Official Medal Table'!$E:$E,"Mixed")*'Medal values'!$B$1/2
+ COUNTIFS('Official Medal Table'!$G:$G,'Each Gender Events'!$A16,'Official Medal Table'!$C:$C,'Each Gender Events'!AO$1,'Official Medal Table'!$E:$E,"Mixed")*'Medal values'!$B$2/2
+ COUNTIFS('Official Medal Table'!$H:$H,'Each Gender Events'!$A16,'Official Medal Table'!$C:$C,'Each Gender Events'!AO$1,'Official Medal Table'!$E:$E,"Mixed")*'Medal values'!$B$3/2
+ COUNTIFS('Official Medal Table'!$I:$I,'Each Gender Events'!$A16,'Official Medal Table'!$C:$C,'Each Gender Events'!AO$1,'Official Medal Table'!$E:$E,"Mixed")*'Medal values'!$B$3/2</f>
        <v>1</v>
      </c>
      <c r="AP16">
        <f>COUNTIFS('Official Medal Table'!$F:$F,'Each Gender Events'!$A16,'Official Medal Table'!$C:$C,'Each Gender Events'!AP$1,'Official Medal Table'!$E:$E,'Each Gender Events'!AP$2)*'Medal values'!$B$1
+ COUNTIFS('Official Medal Table'!$G:$G,'Each Gender Events'!$A16,'Official Medal Table'!$C:$C,'Each Gender Events'!AP$1,'Official Medal Table'!$E:$E,'Each Gender Events'!AP$2)*'Medal values'!$B$2
+ COUNTIFS('Official Medal Table'!$H:$H,'Each Gender Events'!$A16,'Official Medal Table'!$C:$C,'Each Gender Events'!AP$1,'Official Medal Table'!$E:$E,'Each Gender Events'!AP$2)*'Medal values'!$B$3
+ COUNTIFS('Official Medal Table'!$I:$I,'Each Gender Events'!$A16,'Official Medal Table'!$C:$C,'Each Gender Events'!AP$1,'Official Medal Table'!$E:$E,'Each Gender Events'!AP$2)*'Medal values'!$B$3
+ COUNTIFS('Official Medal Table'!$F:$F,'Each Gender Events'!$A16,'Official Medal Table'!$C:$C,'Each Gender Events'!AP$1,'Official Medal Table'!$E:$E,"Mixed")*'Medal values'!$B$1/2
+ COUNTIFS('Official Medal Table'!$G:$G,'Each Gender Events'!$A16,'Official Medal Table'!$C:$C,'Each Gender Events'!AP$1,'Official Medal Table'!$E:$E,"Mixed")*'Medal values'!$B$2/2
+ COUNTIFS('Official Medal Table'!$H:$H,'Each Gender Events'!$A16,'Official Medal Table'!$C:$C,'Each Gender Events'!AP$1,'Official Medal Table'!$E:$E,"Mixed")*'Medal values'!$B$3/2
+ COUNTIFS('Official Medal Table'!$I:$I,'Each Gender Events'!$A16,'Official Medal Table'!$C:$C,'Each Gender Events'!AP$1,'Official Medal Table'!$E:$E,"Mixed")*'Medal values'!$B$3/2</f>
        <v>5.0010010000000005</v>
      </c>
      <c r="AQ16">
        <f>COUNTIFS('Official Medal Table'!$F:$F,'Each Gender Events'!$A16,'Official Medal Table'!$C:$C,'Each Gender Events'!AQ$1,'Official Medal Table'!$E:$E,'Each Gender Events'!AQ$2)*'Medal values'!$B$1
+ COUNTIFS('Official Medal Table'!$G:$G,'Each Gender Events'!$A16,'Official Medal Table'!$C:$C,'Each Gender Events'!AQ$1,'Official Medal Table'!$E:$E,'Each Gender Events'!AQ$2)*'Medal values'!$B$2
+ COUNTIFS('Official Medal Table'!$H:$H,'Each Gender Events'!$A16,'Official Medal Table'!$C:$C,'Each Gender Events'!AQ$1,'Official Medal Table'!$E:$E,'Each Gender Events'!AQ$2)*'Medal values'!$B$3
+ COUNTIFS('Official Medal Table'!$I:$I,'Each Gender Events'!$A16,'Official Medal Table'!$C:$C,'Each Gender Events'!AQ$1,'Official Medal Table'!$E:$E,'Each Gender Events'!AQ$2)*'Medal values'!$B$3
+ COUNTIFS('Official Medal Table'!$F:$F,'Each Gender Events'!$A16,'Official Medal Table'!$C:$C,'Each Gender Events'!AQ$1,'Official Medal Table'!$E:$E,"Mixed")*'Medal values'!$B$1/2
+ COUNTIFS('Official Medal Table'!$G:$G,'Each Gender Events'!$A16,'Official Medal Table'!$C:$C,'Each Gender Events'!AQ$1,'Official Medal Table'!$E:$E,"Mixed")*'Medal values'!$B$2/2
+ COUNTIFS('Official Medal Table'!$H:$H,'Each Gender Events'!$A16,'Official Medal Table'!$C:$C,'Each Gender Events'!AQ$1,'Official Medal Table'!$E:$E,"Mixed")*'Medal values'!$B$3/2
+ COUNTIFS('Official Medal Table'!$I:$I,'Each Gender Events'!$A16,'Official Medal Table'!$C:$C,'Each Gender Events'!AQ$1,'Official Medal Table'!$E:$E,"Mixed")*'Medal values'!$B$3/2</f>
        <v>0</v>
      </c>
      <c r="AR16">
        <f>COUNTIFS('Official Medal Table'!$F:$F,'Each Gender Events'!$A16,'Official Medal Table'!$C:$C,'Each Gender Events'!AR$1,'Official Medal Table'!$E:$E,'Each Gender Events'!AR$2)*'Medal values'!$B$1
+ COUNTIFS('Official Medal Table'!$G:$G,'Each Gender Events'!$A16,'Official Medal Table'!$C:$C,'Each Gender Events'!AR$1,'Official Medal Table'!$E:$E,'Each Gender Events'!AR$2)*'Medal values'!$B$2
+ COUNTIFS('Official Medal Table'!$H:$H,'Each Gender Events'!$A16,'Official Medal Table'!$C:$C,'Each Gender Events'!AR$1,'Official Medal Table'!$E:$E,'Each Gender Events'!AR$2)*'Medal values'!$B$3
+ COUNTIFS('Official Medal Table'!$I:$I,'Each Gender Events'!$A16,'Official Medal Table'!$C:$C,'Each Gender Events'!AR$1,'Official Medal Table'!$E:$E,'Each Gender Events'!AR$2)*'Medal values'!$B$3
+ COUNTIFS('Official Medal Table'!$F:$F,'Each Gender Events'!$A16,'Official Medal Table'!$C:$C,'Each Gender Events'!AR$1,'Official Medal Table'!$E:$E,"Mixed")*'Medal values'!$B$1/2
+ COUNTIFS('Official Medal Table'!$G:$G,'Each Gender Events'!$A16,'Official Medal Table'!$C:$C,'Each Gender Events'!AR$1,'Official Medal Table'!$E:$E,"Mixed")*'Medal values'!$B$2/2
+ COUNTIFS('Official Medal Table'!$H:$H,'Each Gender Events'!$A16,'Official Medal Table'!$C:$C,'Each Gender Events'!AR$1,'Official Medal Table'!$E:$E,"Mixed")*'Medal values'!$B$3/2
+ COUNTIFS('Official Medal Table'!$I:$I,'Each Gender Events'!$A16,'Official Medal Table'!$C:$C,'Each Gender Events'!AR$1,'Official Medal Table'!$E:$E,"Mixed")*'Medal values'!$B$3/2</f>
        <v>0</v>
      </c>
      <c r="AS16">
        <f>COUNTIFS('Official Medal Table'!$F:$F,'Each Gender Events'!$A16,'Official Medal Table'!$C:$C,'Each Gender Events'!AS$1,'Official Medal Table'!$E:$E,'Each Gender Events'!AS$2)*'Medal values'!$B$1
+ COUNTIFS('Official Medal Table'!$G:$G,'Each Gender Events'!$A16,'Official Medal Table'!$C:$C,'Each Gender Events'!AS$1,'Official Medal Table'!$E:$E,'Each Gender Events'!AS$2)*'Medal values'!$B$2
+ COUNTIFS('Official Medal Table'!$H:$H,'Each Gender Events'!$A16,'Official Medal Table'!$C:$C,'Each Gender Events'!AS$1,'Official Medal Table'!$E:$E,'Each Gender Events'!AS$2)*'Medal values'!$B$3
+ COUNTIFS('Official Medal Table'!$I:$I,'Each Gender Events'!$A16,'Official Medal Table'!$C:$C,'Each Gender Events'!AS$1,'Official Medal Table'!$E:$E,'Each Gender Events'!AS$2)*'Medal values'!$B$3
+ COUNTIFS('Official Medal Table'!$F:$F,'Each Gender Events'!$A16,'Official Medal Table'!$C:$C,'Each Gender Events'!AS$1,'Official Medal Table'!$E:$E,"Mixed")*'Medal values'!$B$1/2
+ COUNTIFS('Official Medal Table'!$G:$G,'Each Gender Events'!$A16,'Official Medal Table'!$C:$C,'Each Gender Events'!AS$1,'Official Medal Table'!$E:$E,"Mixed")*'Medal values'!$B$2/2
+ COUNTIFS('Official Medal Table'!$H:$H,'Each Gender Events'!$A16,'Official Medal Table'!$C:$C,'Each Gender Events'!AS$1,'Official Medal Table'!$E:$E,"Mixed")*'Medal values'!$B$3/2
+ COUNTIFS('Official Medal Table'!$I:$I,'Each Gender Events'!$A16,'Official Medal Table'!$C:$C,'Each Gender Events'!AS$1,'Official Medal Table'!$E:$E,"Mixed")*'Medal values'!$B$3/2</f>
        <v>0</v>
      </c>
      <c r="AT16">
        <f>COUNTIFS('Official Medal Table'!$F:$F,'Each Gender Events'!$A16,'Official Medal Table'!$C:$C,'Each Gender Events'!AT$1,'Official Medal Table'!$E:$E,'Each Gender Events'!AT$2)*'Medal values'!$B$1
+ COUNTIFS('Official Medal Table'!$G:$G,'Each Gender Events'!$A16,'Official Medal Table'!$C:$C,'Each Gender Events'!AT$1,'Official Medal Table'!$E:$E,'Each Gender Events'!AT$2)*'Medal values'!$B$2
+ COUNTIFS('Official Medal Table'!$H:$H,'Each Gender Events'!$A16,'Official Medal Table'!$C:$C,'Each Gender Events'!AT$1,'Official Medal Table'!$E:$E,'Each Gender Events'!AT$2)*'Medal values'!$B$3
+ COUNTIFS('Official Medal Table'!$I:$I,'Each Gender Events'!$A16,'Official Medal Table'!$C:$C,'Each Gender Events'!AT$1,'Official Medal Table'!$E:$E,'Each Gender Events'!AT$2)*'Medal values'!$B$3
+ COUNTIFS('Official Medal Table'!$F:$F,'Each Gender Events'!$A16,'Official Medal Table'!$C:$C,'Each Gender Events'!AT$1,'Official Medal Table'!$E:$E,"Mixed")*'Medal values'!$B$1/2
+ COUNTIFS('Official Medal Table'!$G:$G,'Each Gender Events'!$A16,'Official Medal Table'!$C:$C,'Each Gender Events'!AT$1,'Official Medal Table'!$E:$E,"Mixed")*'Medal values'!$B$2/2
+ COUNTIFS('Official Medal Table'!$H:$H,'Each Gender Events'!$A16,'Official Medal Table'!$C:$C,'Each Gender Events'!AT$1,'Official Medal Table'!$E:$E,"Mixed")*'Medal values'!$B$3/2
+ COUNTIFS('Official Medal Table'!$I:$I,'Each Gender Events'!$A16,'Official Medal Table'!$C:$C,'Each Gender Events'!AT$1,'Official Medal Table'!$E:$E,"Mixed")*'Medal values'!$B$3/2</f>
        <v>0</v>
      </c>
      <c r="AU16">
        <f>COUNTIFS('Official Medal Table'!$F:$F,'Each Gender Events'!$A16,'Official Medal Table'!$C:$C,'Each Gender Events'!AU$1,'Official Medal Table'!$E:$E,'Each Gender Events'!AU$2)*'Medal values'!$B$1
+ COUNTIFS('Official Medal Table'!$G:$G,'Each Gender Events'!$A16,'Official Medal Table'!$C:$C,'Each Gender Events'!AU$1,'Official Medal Table'!$E:$E,'Each Gender Events'!AU$2)*'Medal values'!$B$2
+ COUNTIFS('Official Medal Table'!$H:$H,'Each Gender Events'!$A16,'Official Medal Table'!$C:$C,'Each Gender Events'!AU$1,'Official Medal Table'!$E:$E,'Each Gender Events'!AU$2)*'Medal values'!$B$3
+ COUNTIFS('Official Medal Table'!$I:$I,'Each Gender Events'!$A16,'Official Medal Table'!$C:$C,'Each Gender Events'!AU$1,'Official Medal Table'!$E:$E,'Each Gender Events'!AU$2)*'Medal values'!$B$3
+ COUNTIFS('Official Medal Table'!$F:$F,'Each Gender Events'!$A16,'Official Medal Table'!$C:$C,'Each Gender Events'!AU$1,'Official Medal Table'!$E:$E,"Mixed")*'Medal values'!$B$1/2
+ COUNTIFS('Official Medal Table'!$G:$G,'Each Gender Events'!$A16,'Official Medal Table'!$C:$C,'Each Gender Events'!AU$1,'Official Medal Table'!$E:$E,"Mixed")*'Medal values'!$B$2/2
+ COUNTIFS('Official Medal Table'!$H:$H,'Each Gender Events'!$A16,'Official Medal Table'!$C:$C,'Each Gender Events'!AU$1,'Official Medal Table'!$E:$E,"Mixed")*'Medal values'!$B$3/2
+ COUNTIFS('Official Medal Table'!$I:$I,'Each Gender Events'!$A16,'Official Medal Table'!$C:$C,'Each Gender Events'!AU$1,'Official Medal Table'!$E:$E,"Mixed")*'Medal values'!$B$3/2</f>
        <v>0</v>
      </c>
      <c r="AV16">
        <f>COUNTIFS('Official Medal Table'!$F:$F,'Each Gender Events'!$A16,'Official Medal Table'!$C:$C,'Each Gender Events'!AV$1,'Official Medal Table'!$E:$E,'Each Gender Events'!AV$2)*'Medal values'!$B$1
+ COUNTIFS('Official Medal Table'!$G:$G,'Each Gender Events'!$A16,'Official Medal Table'!$C:$C,'Each Gender Events'!AV$1,'Official Medal Table'!$E:$E,'Each Gender Events'!AV$2)*'Medal values'!$B$2
+ COUNTIFS('Official Medal Table'!$H:$H,'Each Gender Events'!$A16,'Official Medal Table'!$C:$C,'Each Gender Events'!AV$1,'Official Medal Table'!$E:$E,'Each Gender Events'!AV$2)*'Medal values'!$B$3
+ COUNTIFS('Official Medal Table'!$I:$I,'Each Gender Events'!$A16,'Official Medal Table'!$C:$C,'Each Gender Events'!AV$1,'Official Medal Table'!$E:$E,'Each Gender Events'!AV$2)*'Medal values'!$B$3
+ COUNTIFS('Official Medal Table'!$F:$F,'Each Gender Events'!$A16,'Official Medal Table'!$C:$C,'Each Gender Events'!AV$1,'Official Medal Table'!$E:$E,"Mixed")*'Medal values'!$B$1/2
+ COUNTIFS('Official Medal Table'!$G:$G,'Each Gender Events'!$A16,'Official Medal Table'!$C:$C,'Each Gender Events'!AV$1,'Official Medal Table'!$E:$E,"Mixed")*'Medal values'!$B$2/2
+ COUNTIFS('Official Medal Table'!$H:$H,'Each Gender Events'!$A16,'Official Medal Table'!$C:$C,'Each Gender Events'!AV$1,'Official Medal Table'!$E:$E,"Mixed")*'Medal values'!$B$3/2
+ COUNTIFS('Official Medal Table'!$I:$I,'Each Gender Events'!$A16,'Official Medal Table'!$C:$C,'Each Gender Events'!AV$1,'Official Medal Table'!$E:$E,"Mixed")*'Medal values'!$B$3/2</f>
        <v>0</v>
      </c>
      <c r="AW16">
        <f>COUNTIFS('Official Medal Table'!$F:$F,'Each Gender Events'!$A16,'Official Medal Table'!$C:$C,'Each Gender Events'!AW$1,'Official Medal Table'!$E:$E,'Each Gender Events'!AW$2)*'Medal values'!$B$1
+ COUNTIFS('Official Medal Table'!$G:$G,'Each Gender Events'!$A16,'Official Medal Table'!$C:$C,'Each Gender Events'!AW$1,'Official Medal Table'!$E:$E,'Each Gender Events'!AW$2)*'Medal values'!$B$2
+ COUNTIFS('Official Medal Table'!$H:$H,'Each Gender Events'!$A16,'Official Medal Table'!$C:$C,'Each Gender Events'!AW$1,'Official Medal Table'!$E:$E,'Each Gender Events'!AW$2)*'Medal values'!$B$3
+ COUNTIFS('Official Medal Table'!$I:$I,'Each Gender Events'!$A16,'Official Medal Table'!$C:$C,'Each Gender Events'!AW$1,'Official Medal Table'!$E:$E,'Each Gender Events'!AW$2)*'Medal values'!$B$3
+ COUNTIFS('Official Medal Table'!$F:$F,'Each Gender Events'!$A16,'Official Medal Table'!$C:$C,'Each Gender Events'!AW$1,'Official Medal Table'!$E:$E,"Mixed")*'Medal values'!$B$1/2
+ COUNTIFS('Official Medal Table'!$G:$G,'Each Gender Events'!$A16,'Official Medal Table'!$C:$C,'Each Gender Events'!AW$1,'Official Medal Table'!$E:$E,"Mixed")*'Medal values'!$B$2/2
+ COUNTIFS('Official Medal Table'!$H:$H,'Each Gender Events'!$A16,'Official Medal Table'!$C:$C,'Each Gender Events'!AW$1,'Official Medal Table'!$E:$E,"Mixed")*'Medal values'!$B$3/2
+ COUNTIFS('Official Medal Table'!$I:$I,'Each Gender Events'!$A16,'Official Medal Table'!$C:$C,'Each Gender Events'!AW$1,'Official Medal Table'!$E:$E,"Mixed")*'Medal values'!$B$3/2</f>
        <v>0</v>
      </c>
      <c r="AX16">
        <f>COUNTIFS('Official Medal Table'!$F:$F,'Each Gender Events'!$A16,'Official Medal Table'!$C:$C,'Each Gender Events'!AX$1,'Official Medal Table'!$E:$E,'Each Gender Events'!AX$2)*'Medal values'!$B$1
+ COUNTIFS('Official Medal Table'!$G:$G,'Each Gender Events'!$A16,'Official Medal Table'!$C:$C,'Each Gender Events'!AX$1,'Official Medal Table'!$E:$E,'Each Gender Events'!AX$2)*'Medal values'!$B$2
+ COUNTIFS('Official Medal Table'!$H:$H,'Each Gender Events'!$A16,'Official Medal Table'!$C:$C,'Each Gender Events'!AX$1,'Official Medal Table'!$E:$E,'Each Gender Events'!AX$2)*'Medal values'!$B$3
+ COUNTIFS('Official Medal Table'!$I:$I,'Each Gender Events'!$A16,'Official Medal Table'!$C:$C,'Each Gender Events'!AX$1,'Official Medal Table'!$E:$E,'Each Gender Events'!AX$2)*'Medal values'!$B$3
+ COUNTIFS('Official Medal Table'!$F:$F,'Each Gender Events'!$A16,'Official Medal Table'!$C:$C,'Each Gender Events'!AX$1,'Official Medal Table'!$E:$E,"Mixed")*'Medal values'!$B$1/2
+ COUNTIFS('Official Medal Table'!$G:$G,'Each Gender Events'!$A16,'Official Medal Table'!$C:$C,'Each Gender Events'!AX$1,'Official Medal Table'!$E:$E,"Mixed")*'Medal values'!$B$2/2
+ COUNTIFS('Official Medal Table'!$H:$H,'Each Gender Events'!$A16,'Official Medal Table'!$C:$C,'Each Gender Events'!AX$1,'Official Medal Table'!$E:$E,"Mixed")*'Medal values'!$B$3/2
+ COUNTIFS('Official Medal Table'!$I:$I,'Each Gender Events'!$A16,'Official Medal Table'!$C:$C,'Each Gender Events'!AX$1,'Official Medal Table'!$E:$E,"Mixed")*'Medal values'!$B$3/2</f>
        <v>0</v>
      </c>
      <c r="AY16">
        <f>COUNTIFS('Official Medal Table'!$F:$F,'Each Gender Events'!$A16,'Official Medal Table'!$C:$C,'Each Gender Events'!AY$1,'Official Medal Table'!$E:$E,'Each Gender Events'!AY$2)*'Medal values'!$B$1
+ COUNTIFS('Official Medal Table'!$G:$G,'Each Gender Events'!$A16,'Official Medal Table'!$C:$C,'Each Gender Events'!AY$1,'Official Medal Table'!$E:$E,'Each Gender Events'!AY$2)*'Medal values'!$B$2
+ COUNTIFS('Official Medal Table'!$H:$H,'Each Gender Events'!$A16,'Official Medal Table'!$C:$C,'Each Gender Events'!AY$1,'Official Medal Table'!$E:$E,'Each Gender Events'!AY$2)*'Medal values'!$B$3
+ COUNTIFS('Official Medal Table'!$I:$I,'Each Gender Events'!$A16,'Official Medal Table'!$C:$C,'Each Gender Events'!AY$1,'Official Medal Table'!$E:$E,'Each Gender Events'!AY$2)*'Medal values'!$B$3
+ COUNTIFS('Official Medal Table'!$F:$F,'Each Gender Events'!$A16,'Official Medal Table'!$C:$C,'Each Gender Events'!AY$1,'Official Medal Table'!$E:$E,"Mixed")*'Medal values'!$B$1/2
+ COUNTIFS('Official Medal Table'!$G:$G,'Each Gender Events'!$A16,'Official Medal Table'!$C:$C,'Each Gender Events'!AY$1,'Official Medal Table'!$E:$E,"Mixed")*'Medal values'!$B$2/2
+ COUNTIFS('Official Medal Table'!$H:$H,'Each Gender Events'!$A16,'Official Medal Table'!$C:$C,'Each Gender Events'!AY$1,'Official Medal Table'!$E:$E,"Mixed")*'Medal values'!$B$3/2
+ COUNTIFS('Official Medal Table'!$I:$I,'Each Gender Events'!$A16,'Official Medal Table'!$C:$C,'Each Gender Events'!AY$1,'Official Medal Table'!$E:$E,"Mixed")*'Medal values'!$B$3/2</f>
        <v>0</v>
      </c>
      <c r="AZ16">
        <f>COUNTIFS('Official Medal Table'!$F:$F,'Each Gender Events'!$A16,'Official Medal Table'!$C:$C,'Each Gender Events'!AZ$1,'Official Medal Table'!$E:$E,'Each Gender Events'!AZ$2)*'Medal values'!$B$1
+ COUNTIFS('Official Medal Table'!$G:$G,'Each Gender Events'!$A16,'Official Medal Table'!$C:$C,'Each Gender Events'!AZ$1,'Official Medal Table'!$E:$E,'Each Gender Events'!AZ$2)*'Medal values'!$B$2
+ COUNTIFS('Official Medal Table'!$H:$H,'Each Gender Events'!$A16,'Official Medal Table'!$C:$C,'Each Gender Events'!AZ$1,'Official Medal Table'!$E:$E,'Each Gender Events'!AZ$2)*'Medal values'!$B$3
+ COUNTIFS('Official Medal Table'!$I:$I,'Each Gender Events'!$A16,'Official Medal Table'!$C:$C,'Each Gender Events'!AZ$1,'Official Medal Table'!$E:$E,'Each Gender Events'!AZ$2)*'Medal values'!$B$3
+ COUNTIFS('Official Medal Table'!$F:$F,'Each Gender Events'!$A16,'Official Medal Table'!$C:$C,'Each Gender Events'!AZ$1,'Official Medal Table'!$E:$E,"Mixed")*'Medal values'!$B$1/2
+ COUNTIFS('Official Medal Table'!$G:$G,'Each Gender Events'!$A16,'Official Medal Table'!$C:$C,'Each Gender Events'!AZ$1,'Official Medal Table'!$E:$E,"Mixed")*'Medal values'!$B$2/2
+ COUNTIFS('Official Medal Table'!$H:$H,'Each Gender Events'!$A16,'Official Medal Table'!$C:$C,'Each Gender Events'!AZ$1,'Official Medal Table'!$E:$E,"Mixed")*'Medal values'!$B$3/2
+ COUNTIFS('Official Medal Table'!$I:$I,'Each Gender Events'!$A16,'Official Medal Table'!$C:$C,'Each Gender Events'!AZ$1,'Official Medal Table'!$E:$E,"Mixed")*'Medal values'!$B$3/2</f>
        <v>0</v>
      </c>
      <c r="BA16">
        <f>COUNTIFS('Official Medal Table'!$F:$F,'Each Gender Events'!$A16,'Official Medal Table'!$C:$C,'Each Gender Events'!BA$1,'Official Medal Table'!$E:$E,'Each Gender Events'!BA$2)*'Medal values'!$B$1
+ COUNTIFS('Official Medal Table'!$G:$G,'Each Gender Events'!$A16,'Official Medal Table'!$C:$C,'Each Gender Events'!BA$1,'Official Medal Table'!$E:$E,'Each Gender Events'!BA$2)*'Medal values'!$B$2
+ COUNTIFS('Official Medal Table'!$H:$H,'Each Gender Events'!$A16,'Official Medal Table'!$C:$C,'Each Gender Events'!BA$1,'Official Medal Table'!$E:$E,'Each Gender Events'!BA$2)*'Medal values'!$B$3
+ COUNTIFS('Official Medal Table'!$I:$I,'Each Gender Events'!$A16,'Official Medal Table'!$C:$C,'Each Gender Events'!BA$1,'Official Medal Table'!$E:$E,'Each Gender Events'!BA$2)*'Medal values'!$B$3
+ COUNTIFS('Official Medal Table'!$F:$F,'Each Gender Events'!$A16,'Official Medal Table'!$C:$C,'Each Gender Events'!BA$1,'Official Medal Table'!$E:$E,"Mixed")*'Medal values'!$B$1/2
+ COUNTIFS('Official Medal Table'!$G:$G,'Each Gender Events'!$A16,'Official Medal Table'!$C:$C,'Each Gender Events'!BA$1,'Official Medal Table'!$E:$E,"Mixed")*'Medal values'!$B$2/2
+ COUNTIFS('Official Medal Table'!$H:$H,'Each Gender Events'!$A16,'Official Medal Table'!$C:$C,'Each Gender Events'!BA$1,'Official Medal Table'!$E:$E,"Mixed")*'Medal values'!$B$3/2
+ COUNTIFS('Official Medal Table'!$I:$I,'Each Gender Events'!$A16,'Official Medal Table'!$C:$C,'Each Gender Events'!BA$1,'Official Medal Table'!$E:$E,"Mixed")*'Medal values'!$B$3/2</f>
        <v>0</v>
      </c>
      <c r="BB16">
        <f>COUNTIFS('Official Medal Table'!$F:$F,'Each Gender Events'!$A16,'Official Medal Table'!$C:$C,'Each Gender Events'!BB$1,'Official Medal Table'!$E:$E,'Each Gender Events'!BB$2)*'Medal values'!$B$1
+ COUNTIFS('Official Medal Table'!$G:$G,'Each Gender Events'!$A16,'Official Medal Table'!$C:$C,'Each Gender Events'!BB$1,'Official Medal Table'!$E:$E,'Each Gender Events'!BB$2)*'Medal values'!$B$2
+ COUNTIFS('Official Medal Table'!$H:$H,'Each Gender Events'!$A16,'Official Medal Table'!$C:$C,'Each Gender Events'!BB$1,'Official Medal Table'!$E:$E,'Each Gender Events'!BB$2)*'Medal values'!$B$3
+ COUNTIFS('Official Medal Table'!$I:$I,'Each Gender Events'!$A16,'Official Medal Table'!$C:$C,'Each Gender Events'!BB$1,'Official Medal Table'!$E:$E,'Each Gender Events'!BB$2)*'Medal values'!$B$3
+ COUNTIFS('Official Medal Table'!$F:$F,'Each Gender Events'!$A16,'Official Medal Table'!$C:$C,'Each Gender Events'!BB$1,'Official Medal Table'!$E:$E,"Mixed")*'Medal values'!$B$1/2
+ COUNTIFS('Official Medal Table'!$G:$G,'Each Gender Events'!$A16,'Official Medal Table'!$C:$C,'Each Gender Events'!BB$1,'Official Medal Table'!$E:$E,"Mixed")*'Medal values'!$B$2/2
+ COUNTIFS('Official Medal Table'!$H:$H,'Each Gender Events'!$A16,'Official Medal Table'!$C:$C,'Each Gender Events'!BB$1,'Official Medal Table'!$E:$E,"Mixed")*'Medal values'!$B$3/2
+ COUNTIFS('Official Medal Table'!$I:$I,'Each Gender Events'!$A16,'Official Medal Table'!$C:$C,'Each Gender Events'!BB$1,'Official Medal Table'!$E:$E,"Mixed")*'Medal values'!$B$3/2</f>
        <v>0</v>
      </c>
      <c r="BC16">
        <f>COUNTIFS('Official Medal Table'!$F:$F,'Each Gender Events'!$A16,'Official Medal Table'!$C:$C,'Each Gender Events'!BC$1,'Official Medal Table'!$E:$E,'Each Gender Events'!BC$2)*'Medal values'!$B$1
+ COUNTIFS('Official Medal Table'!$G:$G,'Each Gender Events'!$A16,'Official Medal Table'!$C:$C,'Each Gender Events'!BC$1,'Official Medal Table'!$E:$E,'Each Gender Events'!BC$2)*'Medal values'!$B$2
+ COUNTIFS('Official Medal Table'!$H:$H,'Each Gender Events'!$A16,'Official Medal Table'!$C:$C,'Each Gender Events'!BC$1,'Official Medal Table'!$E:$E,'Each Gender Events'!BC$2)*'Medal values'!$B$3
+ COUNTIFS('Official Medal Table'!$I:$I,'Each Gender Events'!$A16,'Official Medal Table'!$C:$C,'Each Gender Events'!BC$1,'Official Medal Table'!$E:$E,'Each Gender Events'!BC$2)*'Medal values'!$B$3
+ COUNTIFS('Official Medal Table'!$F:$F,'Each Gender Events'!$A16,'Official Medal Table'!$C:$C,'Each Gender Events'!BC$1,'Official Medal Table'!$E:$E,"Mixed")*'Medal values'!$B$1/2
+ COUNTIFS('Official Medal Table'!$G:$G,'Each Gender Events'!$A16,'Official Medal Table'!$C:$C,'Each Gender Events'!BC$1,'Official Medal Table'!$E:$E,"Mixed")*'Medal values'!$B$2/2
+ COUNTIFS('Official Medal Table'!$H:$H,'Each Gender Events'!$A16,'Official Medal Table'!$C:$C,'Each Gender Events'!BC$1,'Official Medal Table'!$E:$E,"Mixed")*'Medal values'!$B$3/2
+ COUNTIFS('Official Medal Table'!$I:$I,'Each Gender Events'!$A16,'Official Medal Table'!$C:$C,'Each Gender Events'!BC$1,'Official Medal Table'!$E:$E,"Mixed")*'Medal values'!$B$3/2</f>
        <v>4.0009999999999994</v>
      </c>
      <c r="BD16">
        <f>COUNTIFS('Official Medal Table'!$F:$F,'Each Gender Events'!$A16,'Official Medal Table'!$C:$C,'Each Gender Events'!BD$1,'Official Medal Table'!$E:$E,'Each Gender Events'!BD$2)*'Medal values'!$B$1
+ COUNTIFS('Official Medal Table'!$G:$G,'Each Gender Events'!$A16,'Official Medal Table'!$C:$C,'Each Gender Events'!BD$1,'Official Medal Table'!$E:$E,'Each Gender Events'!BD$2)*'Medal values'!$B$2
+ COUNTIFS('Official Medal Table'!$H:$H,'Each Gender Events'!$A16,'Official Medal Table'!$C:$C,'Each Gender Events'!BD$1,'Official Medal Table'!$E:$E,'Each Gender Events'!BD$2)*'Medal values'!$B$3
+ COUNTIFS('Official Medal Table'!$I:$I,'Each Gender Events'!$A16,'Official Medal Table'!$C:$C,'Each Gender Events'!BD$1,'Official Medal Table'!$E:$E,'Each Gender Events'!BD$2)*'Medal values'!$B$3
+ COUNTIFS('Official Medal Table'!$F:$F,'Each Gender Events'!$A16,'Official Medal Table'!$C:$C,'Each Gender Events'!BD$1,'Official Medal Table'!$E:$E,"Mixed")*'Medal values'!$B$1/2
+ COUNTIFS('Official Medal Table'!$G:$G,'Each Gender Events'!$A16,'Official Medal Table'!$C:$C,'Each Gender Events'!BD$1,'Official Medal Table'!$E:$E,"Mixed")*'Medal values'!$B$2/2
+ COUNTIFS('Official Medal Table'!$H:$H,'Each Gender Events'!$A16,'Official Medal Table'!$C:$C,'Each Gender Events'!BD$1,'Official Medal Table'!$E:$E,"Mixed")*'Medal values'!$B$3/2
+ COUNTIFS('Official Medal Table'!$I:$I,'Each Gender Events'!$A16,'Official Medal Table'!$C:$C,'Each Gender Events'!BD$1,'Official Medal Table'!$E:$E,"Mixed")*'Medal values'!$B$3/2</f>
        <v>0</v>
      </c>
      <c r="BE16">
        <f>COUNTIFS('Official Medal Table'!$F:$F,'Each Gender Events'!$A16,'Official Medal Table'!$C:$C,'Each Gender Events'!BE$1,'Official Medal Table'!$E:$E,'Each Gender Events'!BE$2)*'Medal values'!$B$1
+ COUNTIFS('Official Medal Table'!$G:$G,'Each Gender Events'!$A16,'Official Medal Table'!$C:$C,'Each Gender Events'!BE$1,'Official Medal Table'!$E:$E,'Each Gender Events'!BE$2)*'Medal values'!$B$2
+ COUNTIFS('Official Medal Table'!$H:$H,'Each Gender Events'!$A16,'Official Medal Table'!$C:$C,'Each Gender Events'!BE$1,'Official Medal Table'!$E:$E,'Each Gender Events'!BE$2)*'Medal values'!$B$3
+ COUNTIFS('Official Medal Table'!$I:$I,'Each Gender Events'!$A16,'Official Medal Table'!$C:$C,'Each Gender Events'!BE$1,'Official Medal Table'!$E:$E,'Each Gender Events'!BE$2)*'Medal values'!$B$3
+ COUNTIFS('Official Medal Table'!$F:$F,'Each Gender Events'!$A16,'Official Medal Table'!$C:$C,'Each Gender Events'!BE$1,'Official Medal Table'!$E:$E,"Mixed")*'Medal values'!$B$1/2
+ COUNTIFS('Official Medal Table'!$G:$G,'Each Gender Events'!$A16,'Official Medal Table'!$C:$C,'Each Gender Events'!BE$1,'Official Medal Table'!$E:$E,"Mixed")*'Medal values'!$B$2/2
+ COUNTIFS('Official Medal Table'!$H:$H,'Each Gender Events'!$A16,'Official Medal Table'!$C:$C,'Each Gender Events'!BE$1,'Official Medal Table'!$E:$E,"Mixed")*'Medal values'!$B$3/2
+ COUNTIFS('Official Medal Table'!$I:$I,'Each Gender Events'!$A16,'Official Medal Table'!$C:$C,'Each Gender Events'!BE$1,'Official Medal Table'!$E:$E,"Mixed")*'Medal values'!$B$3/2</f>
        <v>3.0009999999999999</v>
      </c>
      <c r="BF16">
        <f>COUNTIFS('Official Medal Table'!$F:$F,'Each Gender Events'!$A16,'Official Medal Table'!$C:$C,'Each Gender Events'!BF$1,'Official Medal Table'!$E:$E,'Each Gender Events'!BF$2)*'Medal values'!$B$1
+ COUNTIFS('Official Medal Table'!$G:$G,'Each Gender Events'!$A16,'Official Medal Table'!$C:$C,'Each Gender Events'!BF$1,'Official Medal Table'!$E:$E,'Each Gender Events'!BF$2)*'Medal values'!$B$2
+ COUNTIFS('Official Medal Table'!$H:$H,'Each Gender Events'!$A16,'Official Medal Table'!$C:$C,'Each Gender Events'!BF$1,'Official Medal Table'!$E:$E,'Each Gender Events'!BF$2)*'Medal values'!$B$3
+ COUNTIFS('Official Medal Table'!$I:$I,'Each Gender Events'!$A16,'Official Medal Table'!$C:$C,'Each Gender Events'!BF$1,'Official Medal Table'!$E:$E,'Each Gender Events'!BF$2)*'Medal values'!$B$3
+ COUNTIFS('Official Medal Table'!$F:$F,'Each Gender Events'!$A16,'Official Medal Table'!$C:$C,'Each Gender Events'!BF$1,'Official Medal Table'!$E:$E,"Mixed")*'Medal values'!$B$1/2
+ COUNTIFS('Official Medal Table'!$G:$G,'Each Gender Events'!$A16,'Official Medal Table'!$C:$C,'Each Gender Events'!BF$1,'Official Medal Table'!$E:$E,"Mixed")*'Medal values'!$B$2/2
+ COUNTIFS('Official Medal Table'!$H:$H,'Each Gender Events'!$A16,'Official Medal Table'!$C:$C,'Each Gender Events'!BF$1,'Official Medal Table'!$E:$E,"Mixed")*'Medal values'!$B$3/2
+ COUNTIFS('Official Medal Table'!$I:$I,'Each Gender Events'!$A16,'Official Medal Table'!$C:$C,'Each Gender Events'!BF$1,'Official Medal Table'!$E:$E,"Mixed")*'Medal values'!$B$3/2</f>
        <v>0</v>
      </c>
      <c r="BG16">
        <f>COUNTIFS('Official Medal Table'!$F:$F,'Each Gender Events'!$A16,'Official Medal Table'!$C:$C,'Each Gender Events'!BG$1,'Official Medal Table'!$E:$E,'Each Gender Events'!BG$2)*'Medal values'!$B$1
+ COUNTIFS('Official Medal Table'!$G:$G,'Each Gender Events'!$A16,'Official Medal Table'!$C:$C,'Each Gender Events'!BG$1,'Official Medal Table'!$E:$E,'Each Gender Events'!BG$2)*'Medal values'!$B$2
+ COUNTIFS('Official Medal Table'!$H:$H,'Each Gender Events'!$A16,'Official Medal Table'!$C:$C,'Each Gender Events'!BG$1,'Official Medal Table'!$E:$E,'Each Gender Events'!BG$2)*'Medal values'!$B$3
+ COUNTIFS('Official Medal Table'!$I:$I,'Each Gender Events'!$A16,'Official Medal Table'!$C:$C,'Each Gender Events'!BG$1,'Official Medal Table'!$E:$E,'Each Gender Events'!BG$2)*'Medal values'!$B$3
+ COUNTIFS('Official Medal Table'!$F:$F,'Each Gender Events'!$A16,'Official Medal Table'!$C:$C,'Each Gender Events'!BG$1,'Official Medal Table'!$E:$E,"Mixed")*'Medal values'!$B$1/2
+ COUNTIFS('Official Medal Table'!$G:$G,'Each Gender Events'!$A16,'Official Medal Table'!$C:$C,'Each Gender Events'!BG$1,'Official Medal Table'!$E:$E,"Mixed")*'Medal values'!$B$2/2
+ COUNTIFS('Official Medal Table'!$H:$H,'Each Gender Events'!$A16,'Official Medal Table'!$C:$C,'Each Gender Events'!BG$1,'Official Medal Table'!$E:$E,"Mixed")*'Medal values'!$B$3/2
+ COUNTIFS('Official Medal Table'!$I:$I,'Each Gender Events'!$A16,'Official Medal Table'!$C:$C,'Each Gender Events'!BG$1,'Official Medal Table'!$E:$E,"Mixed")*'Medal values'!$B$3/2</f>
        <v>0</v>
      </c>
      <c r="BH16">
        <f>COUNTIFS('Official Medal Table'!$F:$F,'Each Gender Events'!$A16,'Official Medal Table'!$C:$C,'Each Gender Events'!BH$1,'Official Medal Table'!$E:$E,'Each Gender Events'!BH$2)*'Medal values'!$B$1
+ COUNTIFS('Official Medal Table'!$G:$G,'Each Gender Events'!$A16,'Official Medal Table'!$C:$C,'Each Gender Events'!BH$1,'Official Medal Table'!$E:$E,'Each Gender Events'!BH$2)*'Medal values'!$B$2
+ COUNTIFS('Official Medal Table'!$H:$H,'Each Gender Events'!$A16,'Official Medal Table'!$C:$C,'Each Gender Events'!BH$1,'Official Medal Table'!$E:$E,'Each Gender Events'!BH$2)*'Medal values'!$B$3
+ COUNTIFS('Official Medal Table'!$I:$I,'Each Gender Events'!$A16,'Official Medal Table'!$C:$C,'Each Gender Events'!BH$1,'Official Medal Table'!$E:$E,'Each Gender Events'!BH$2)*'Medal values'!$B$3
+ COUNTIFS('Official Medal Table'!$F:$F,'Each Gender Events'!$A16,'Official Medal Table'!$C:$C,'Each Gender Events'!BH$1,'Official Medal Table'!$E:$E,"Mixed")*'Medal values'!$B$1/2
+ COUNTIFS('Official Medal Table'!$G:$G,'Each Gender Events'!$A16,'Official Medal Table'!$C:$C,'Each Gender Events'!BH$1,'Official Medal Table'!$E:$E,"Mixed")*'Medal values'!$B$2/2
+ COUNTIFS('Official Medal Table'!$H:$H,'Each Gender Events'!$A16,'Official Medal Table'!$C:$C,'Each Gender Events'!BH$1,'Official Medal Table'!$E:$E,"Mixed")*'Medal values'!$B$3/2
+ COUNTIFS('Official Medal Table'!$I:$I,'Each Gender Events'!$A16,'Official Medal Table'!$C:$C,'Each Gender Events'!BH$1,'Official Medal Table'!$E:$E,"Mixed")*'Medal values'!$B$3/2</f>
        <v>0</v>
      </c>
      <c r="BI16">
        <f>COUNTIFS('Official Medal Table'!$F:$F,'Each Gender Events'!$A16,'Official Medal Table'!$C:$C,'Each Gender Events'!BI$1,'Official Medal Table'!$E:$E,'Each Gender Events'!BI$2)*'Medal values'!$B$1
+ COUNTIFS('Official Medal Table'!$G:$G,'Each Gender Events'!$A16,'Official Medal Table'!$C:$C,'Each Gender Events'!BI$1,'Official Medal Table'!$E:$E,'Each Gender Events'!BI$2)*'Medal values'!$B$2
+ COUNTIFS('Official Medal Table'!$H:$H,'Each Gender Events'!$A16,'Official Medal Table'!$C:$C,'Each Gender Events'!BI$1,'Official Medal Table'!$E:$E,'Each Gender Events'!BI$2)*'Medal values'!$B$3
+ COUNTIFS('Official Medal Table'!$I:$I,'Each Gender Events'!$A16,'Official Medal Table'!$C:$C,'Each Gender Events'!BI$1,'Official Medal Table'!$E:$E,'Each Gender Events'!BI$2)*'Medal values'!$B$3
+ COUNTIFS('Official Medal Table'!$F:$F,'Each Gender Events'!$A16,'Official Medal Table'!$C:$C,'Each Gender Events'!BI$1,'Official Medal Table'!$E:$E,"Mixed")*'Medal values'!$B$1/2
+ COUNTIFS('Official Medal Table'!$G:$G,'Each Gender Events'!$A16,'Official Medal Table'!$C:$C,'Each Gender Events'!BI$1,'Official Medal Table'!$E:$E,"Mixed")*'Medal values'!$B$2/2
+ COUNTIFS('Official Medal Table'!$H:$H,'Each Gender Events'!$A16,'Official Medal Table'!$C:$C,'Each Gender Events'!BI$1,'Official Medal Table'!$E:$E,"Mixed")*'Medal values'!$B$3/2
+ COUNTIFS('Official Medal Table'!$I:$I,'Each Gender Events'!$A16,'Official Medal Table'!$C:$C,'Each Gender Events'!BI$1,'Official Medal Table'!$E:$E,"Mixed")*'Medal values'!$B$3/2</f>
        <v>0</v>
      </c>
      <c r="BJ16">
        <f>COUNTIFS('Official Medal Table'!$F:$F,'Each Gender Events'!$A16,'Official Medal Table'!$C:$C,'Each Gender Events'!BJ$1,'Official Medal Table'!$E:$E,'Each Gender Events'!BJ$2)*'Medal values'!$B$1
+ COUNTIFS('Official Medal Table'!$G:$G,'Each Gender Events'!$A16,'Official Medal Table'!$C:$C,'Each Gender Events'!BJ$1,'Official Medal Table'!$E:$E,'Each Gender Events'!BJ$2)*'Medal values'!$B$2
+ COUNTIFS('Official Medal Table'!$H:$H,'Each Gender Events'!$A16,'Official Medal Table'!$C:$C,'Each Gender Events'!BJ$1,'Official Medal Table'!$E:$E,'Each Gender Events'!BJ$2)*'Medal values'!$B$3
+ COUNTIFS('Official Medal Table'!$I:$I,'Each Gender Events'!$A16,'Official Medal Table'!$C:$C,'Each Gender Events'!BJ$1,'Official Medal Table'!$E:$E,'Each Gender Events'!BJ$2)*'Medal values'!$B$3
+ COUNTIFS('Official Medal Table'!$F:$F,'Each Gender Events'!$A16,'Official Medal Table'!$C:$C,'Each Gender Events'!BJ$1,'Official Medal Table'!$E:$E,"Mixed")*'Medal values'!$B$1/2
+ COUNTIFS('Official Medal Table'!$G:$G,'Each Gender Events'!$A16,'Official Medal Table'!$C:$C,'Each Gender Events'!BJ$1,'Official Medal Table'!$E:$E,"Mixed")*'Medal values'!$B$2/2
+ COUNTIFS('Official Medal Table'!$H:$H,'Each Gender Events'!$A16,'Official Medal Table'!$C:$C,'Each Gender Events'!BJ$1,'Official Medal Table'!$E:$E,"Mixed")*'Medal values'!$B$3/2
+ COUNTIFS('Official Medal Table'!$I:$I,'Each Gender Events'!$A16,'Official Medal Table'!$C:$C,'Each Gender Events'!BJ$1,'Official Medal Table'!$E:$E,"Mixed")*'Medal values'!$B$3/2</f>
        <v>0</v>
      </c>
      <c r="BK16">
        <f>COUNTIFS('Official Medal Table'!$F:$F,'Each Gender Events'!$A16,'Official Medal Table'!$C:$C,'Each Gender Events'!BK$1,'Official Medal Table'!$E:$E,'Each Gender Events'!BK$2)*'Medal values'!$B$1
+ COUNTIFS('Official Medal Table'!$G:$G,'Each Gender Events'!$A16,'Official Medal Table'!$C:$C,'Each Gender Events'!BK$1,'Official Medal Table'!$E:$E,'Each Gender Events'!BK$2)*'Medal values'!$B$2
+ COUNTIFS('Official Medal Table'!$H:$H,'Each Gender Events'!$A16,'Official Medal Table'!$C:$C,'Each Gender Events'!BK$1,'Official Medal Table'!$E:$E,'Each Gender Events'!BK$2)*'Medal values'!$B$3
+ COUNTIFS('Official Medal Table'!$I:$I,'Each Gender Events'!$A16,'Official Medal Table'!$C:$C,'Each Gender Events'!BK$1,'Official Medal Table'!$E:$E,'Each Gender Events'!BK$2)*'Medal values'!$B$3
+ COUNTIFS('Official Medal Table'!$F:$F,'Each Gender Events'!$A16,'Official Medal Table'!$C:$C,'Each Gender Events'!BK$1,'Official Medal Table'!$E:$E,"Mixed")*'Medal values'!$B$1/2
+ COUNTIFS('Official Medal Table'!$G:$G,'Each Gender Events'!$A16,'Official Medal Table'!$C:$C,'Each Gender Events'!BK$1,'Official Medal Table'!$E:$E,"Mixed")*'Medal values'!$B$2/2
+ COUNTIFS('Official Medal Table'!$H:$H,'Each Gender Events'!$A16,'Official Medal Table'!$C:$C,'Each Gender Events'!BK$1,'Official Medal Table'!$E:$E,"Mixed")*'Medal values'!$B$3/2
+ COUNTIFS('Official Medal Table'!$I:$I,'Each Gender Events'!$A16,'Official Medal Table'!$C:$C,'Each Gender Events'!BK$1,'Official Medal Table'!$E:$E,"Mixed")*'Medal values'!$B$3/2</f>
        <v>0</v>
      </c>
      <c r="BL16">
        <f>COUNTIFS('Official Medal Table'!$F:$F,'Each Gender Events'!$A16,'Official Medal Table'!$C:$C,'Each Gender Events'!BL$1,'Official Medal Table'!$E:$E,'Each Gender Events'!BL$2)*'Medal values'!$B$1
+ COUNTIFS('Official Medal Table'!$G:$G,'Each Gender Events'!$A16,'Official Medal Table'!$C:$C,'Each Gender Events'!BL$1,'Official Medal Table'!$E:$E,'Each Gender Events'!BL$2)*'Medal values'!$B$2
+ COUNTIFS('Official Medal Table'!$H:$H,'Each Gender Events'!$A16,'Official Medal Table'!$C:$C,'Each Gender Events'!BL$1,'Official Medal Table'!$E:$E,'Each Gender Events'!BL$2)*'Medal values'!$B$3
+ COUNTIFS('Official Medal Table'!$I:$I,'Each Gender Events'!$A16,'Official Medal Table'!$C:$C,'Each Gender Events'!BL$1,'Official Medal Table'!$E:$E,'Each Gender Events'!BL$2)*'Medal values'!$B$3
+ COUNTIFS('Official Medal Table'!$F:$F,'Each Gender Events'!$A16,'Official Medal Table'!$C:$C,'Each Gender Events'!BL$1,'Official Medal Table'!$E:$E,"Mixed")*'Medal values'!$B$1/2
+ COUNTIFS('Official Medal Table'!$G:$G,'Each Gender Events'!$A16,'Official Medal Table'!$C:$C,'Each Gender Events'!BL$1,'Official Medal Table'!$E:$E,"Mixed")*'Medal values'!$B$2/2
+ COUNTIFS('Official Medal Table'!$H:$H,'Each Gender Events'!$A16,'Official Medal Table'!$C:$C,'Each Gender Events'!BL$1,'Official Medal Table'!$E:$E,"Mixed")*'Medal values'!$B$3/2
+ COUNTIFS('Official Medal Table'!$I:$I,'Each Gender Events'!$A16,'Official Medal Table'!$C:$C,'Each Gender Events'!BL$1,'Official Medal Table'!$E:$E,"Mixed")*'Medal values'!$B$3/2</f>
        <v>0</v>
      </c>
      <c r="BM16">
        <f>COUNTIFS('Official Medal Table'!$F:$F,'Each Gender Events'!$A16,'Official Medal Table'!$C:$C,'Each Gender Events'!BM$1,'Official Medal Table'!$E:$E,'Each Gender Events'!BM$2)*'Medal values'!$B$1
+ COUNTIFS('Official Medal Table'!$G:$G,'Each Gender Events'!$A16,'Official Medal Table'!$C:$C,'Each Gender Events'!BM$1,'Official Medal Table'!$E:$E,'Each Gender Events'!BM$2)*'Medal values'!$B$2
+ COUNTIFS('Official Medal Table'!$H:$H,'Each Gender Events'!$A16,'Official Medal Table'!$C:$C,'Each Gender Events'!BM$1,'Official Medal Table'!$E:$E,'Each Gender Events'!BM$2)*'Medal values'!$B$3
+ COUNTIFS('Official Medal Table'!$I:$I,'Each Gender Events'!$A16,'Official Medal Table'!$C:$C,'Each Gender Events'!BM$1,'Official Medal Table'!$E:$E,'Each Gender Events'!BM$2)*'Medal values'!$B$3
+ COUNTIFS('Official Medal Table'!$F:$F,'Each Gender Events'!$A16,'Official Medal Table'!$C:$C,'Each Gender Events'!BM$1,'Official Medal Table'!$E:$E,"Mixed")*'Medal values'!$B$1/2
+ COUNTIFS('Official Medal Table'!$G:$G,'Each Gender Events'!$A16,'Official Medal Table'!$C:$C,'Each Gender Events'!BM$1,'Official Medal Table'!$E:$E,"Mixed")*'Medal values'!$B$2/2
+ COUNTIFS('Official Medal Table'!$H:$H,'Each Gender Events'!$A16,'Official Medal Table'!$C:$C,'Each Gender Events'!BM$1,'Official Medal Table'!$E:$E,"Mixed")*'Medal values'!$B$3/2
+ COUNTIFS('Official Medal Table'!$I:$I,'Each Gender Events'!$A16,'Official Medal Table'!$C:$C,'Each Gender Events'!BM$1,'Official Medal Table'!$E:$E,"Mixed")*'Medal values'!$B$3/2</f>
        <v>0</v>
      </c>
      <c r="BN16">
        <f>COUNTIFS('Official Medal Table'!$F:$F,'Each Gender Events'!$A16,'Official Medal Table'!$C:$C,'Each Gender Events'!BN$1,'Official Medal Table'!$E:$E,'Each Gender Events'!BN$2)*'Medal values'!$B$1
+ COUNTIFS('Official Medal Table'!$G:$G,'Each Gender Events'!$A16,'Official Medal Table'!$C:$C,'Each Gender Events'!BN$1,'Official Medal Table'!$E:$E,'Each Gender Events'!BN$2)*'Medal values'!$B$2
+ COUNTIFS('Official Medal Table'!$H:$H,'Each Gender Events'!$A16,'Official Medal Table'!$C:$C,'Each Gender Events'!BN$1,'Official Medal Table'!$E:$E,'Each Gender Events'!BN$2)*'Medal values'!$B$3
+ COUNTIFS('Official Medal Table'!$I:$I,'Each Gender Events'!$A16,'Official Medal Table'!$C:$C,'Each Gender Events'!BN$1,'Official Medal Table'!$E:$E,'Each Gender Events'!BN$2)*'Medal values'!$B$3
+ COUNTIFS('Official Medal Table'!$F:$F,'Each Gender Events'!$A16,'Official Medal Table'!$C:$C,'Each Gender Events'!BN$1,'Official Medal Table'!$E:$E,"Mixed")*'Medal values'!$B$1/2
+ COUNTIFS('Official Medal Table'!$G:$G,'Each Gender Events'!$A16,'Official Medal Table'!$C:$C,'Each Gender Events'!BN$1,'Official Medal Table'!$E:$E,"Mixed")*'Medal values'!$B$2/2
+ COUNTIFS('Official Medal Table'!$H:$H,'Each Gender Events'!$A16,'Official Medal Table'!$C:$C,'Each Gender Events'!BN$1,'Official Medal Table'!$E:$E,"Mixed")*'Medal values'!$B$3/2
+ COUNTIFS('Official Medal Table'!$I:$I,'Each Gender Events'!$A16,'Official Medal Table'!$C:$C,'Each Gender Events'!BN$1,'Official Medal Table'!$E:$E,"Mixed")*'Medal values'!$B$3/2</f>
        <v>0</v>
      </c>
      <c r="BO16">
        <f>COUNTIFS('Official Medal Table'!$F:$F,'Each Gender Events'!$A16,'Official Medal Table'!$C:$C,'Each Gender Events'!BO$1,'Official Medal Table'!$E:$E,'Each Gender Events'!BO$2)*'Medal values'!$B$1
+ COUNTIFS('Official Medal Table'!$G:$G,'Each Gender Events'!$A16,'Official Medal Table'!$C:$C,'Each Gender Events'!BO$1,'Official Medal Table'!$E:$E,'Each Gender Events'!BO$2)*'Medal values'!$B$2
+ COUNTIFS('Official Medal Table'!$H:$H,'Each Gender Events'!$A16,'Official Medal Table'!$C:$C,'Each Gender Events'!BO$1,'Official Medal Table'!$E:$E,'Each Gender Events'!BO$2)*'Medal values'!$B$3
+ COUNTIFS('Official Medal Table'!$I:$I,'Each Gender Events'!$A16,'Official Medal Table'!$C:$C,'Each Gender Events'!BO$1,'Official Medal Table'!$E:$E,'Each Gender Events'!BO$2)*'Medal values'!$B$3
+ COUNTIFS('Official Medal Table'!$F:$F,'Each Gender Events'!$A16,'Official Medal Table'!$C:$C,'Each Gender Events'!BO$1,'Official Medal Table'!$E:$E,"Mixed")*'Medal values'!$B$1/2
+ COUNTIFS('Official Medal Table'!$G:$G,'Each Gender Events'!$A16,'Official Medal Table'!$C:$C,'Each Gender Events'!BO$1,'Official Medal Table'!$E:$E,"Mixed")*'Medal values'!$B$2/2
+ COUNTIFS('Official Medal Table'!$H:$H,'Each Gender Events'!$A16,'Official Medal Table'!$C:$C,'Each Gender Events'!BO$1,'Official Medal Table'!$E:$E,"Mixed")*'Medal values'!$B$3/2
+ COUNTIFS('Official Medal Table'!$I:$I,'Each Gender Events'!$A16,'Official Medal Table'!$C:$C,'Each Gender Events'!BO$1,'Official Medal Table'!$E:$E,"Mixed")*'Medal values'!$B$3/2</f>
        <v>0</v>
      </c>
      <c r="BP16">
        <f>COUNTIFS('Official Medal Table'!$F:$F,'Each Gender Events'!$A16,'Official Medal Table'!$C:$C,'Each Gender Events'!BP$1,'Official Medal Table'!$E:$E,'Each Gender Events'!BP$2)*'Medal values'!$B$1
+ COUNTIFS('Official Medal Table'!$G:$G,'Each Gender Events'!$A16,'Official Medal Table'!$C:$C,'Each Gender Events'!BP$1,'Official Medal Table'!$E:$E,'Each Gender Events'!BP$2)*'Medal values'!$B$2
+ COUNTIFS('Official Medal Table'!$H:$H,'Each Gender Events'!$A16,'Official Medal Table'!$C:$C,'Each Gender Events'!BP$1,'Official Medal Table'!$E:$E,'Each Gender Events'!BP$2)*'Medal values'!$B$3
+ COUNTIFS('Official Medal Table'!$I:$I,'Each Gender Events'!$A16,'Official Medal Table'!$C:$C,'Each Gender Events'!BP$1,'Official Medal Table'!$E:$E,'Each Gender Events'!BP$2)*'Medal values'!$B$3
+ COUNTIFS('Official Medal Table'!$F:$F,'Each Gender Events'!$A16,'Official Medal Table'!$C:$C,'Each Gender Events'!BP$1,'Official Medal Table'!$E:$E,"Mixed")*'Medal values'!$B$1/2
+ COUNTIFS('Official Medal Table'!$G:$G,'Each Gender Events'!$A16,'Official Medal Table'!$C:$C,'Each Gender Events'!BP$1,'Official Medal Table'!$E:$E,"Mixed")*'Medal values'!$B$2/2
+ COUNTIFS('Official Medal Table'!$H:$H,'Each Gender Events'!$A16,'Official Medal Table'!$C:$C,'Each Gender Events'!BP$1,'Official Medal Table'!$E:$E,"Mixed")*'Medal values'!$B$3/2
+ COUNTIFS('Official Medal Table'!$I:$I,'Each Gender Events'!$A16,'Official Medal Table'!$C:$C,'Each Gender Events'!BP$1,'Official Medal Table'!$E:$E,"Mixed")*'Medal values'!$B$3/2</f>
        <v>1</v>
      </c>
      <c r="BQ16">
        <f>COUNTIFS('Official Medal Table'!$F:$F,'Each Gender Events'!$A16,'Official Medal Table'!$C:$C,'Each Gender Events'!BQ$1,'Official Medal Table'!$E:$E,'Each Gender Events'!BQ$2)*'Medal values'!$B$1
+ COUNTIFS('Official Medal Table'!$G:$G,'Each Gender Events'!$A16,'Official Medal Table'!$C:$C,'Each Gender Events'!BQ$1,'Official Medal Table'!$E:$E,'Each Gender Events'!BQ$2)*'Medal values'!$B$2
+ COUNTIFS('Official Medal Table'!$H:$H,'Each Gender Events'!$A16,'Official Medal Table'!$C:$C,'Each Gender Events'!BQ$1,'Official Medal Table'!$E:$E,'Each Gender Events'!BQ$2)*'Medal values'!$B$3
+ COUNTIFS('Official Medal Table'!$I:$I,'Each Gender Events'!$A16,'Official Medal Table'!$C:$C,'Each Gender Events'!BQ$1,'Official Medal Table'!$E:$E,'Each Gender Events'!BQ$2)*'Medal values'!$B$3
+ COUNTIFS('Official Medal Table'!$F:$F,'Each Gender Events'!$A16,'Official Medal Table'!$C:$C,'Each Gender Events'!BQ$1,'Official Medal Table'!$E:$E,"Mixed")*'Medal values'!$B$1/2
+ COUNTIFS('Official Medal Table'!$G:$G,'Each Gender Events'!$A16,'Official Medal Table'!$C:$C,'Each Gender Events'!BQ$1,'Official Medal Table'!$E:$E,"Mixed")*'Medal values'!$B$2/2
+ COUNTIFS('Official Medal Table'!$H:$H,'Each Gender Events'!$A16,'Official Medal Table'!$C:$C,'Each Gender Events'!BQ$1,'Official Medal Table'!$E:$E,"Mixed")*'Medal values'!$B$3/2
+ COUNTIFS('Official Medal Table'!$I:$I,'Each Gender Events'!$A16,'Official Medal Table'!$C:$C,'Each Gender Events'!BQ$1,'Official Medal Table'!$E:$E,"Mixed")*'Medal values'!$B$3/2</f>
        <v>0</v>
      </c>
      <c r="BR16">
        <f>COUNTIFS('Official Medal Table'!$F:$F,'Each Gender Events'!$A16,'Official Medal Table'!$C:$C,'Each Gender Events'!BR$1,'Official Medal Table'!$E:$E,'Each Gender Events'!BR$2)*'Medal values'!$B$1
+ COUNTIFS('Official Medal Table'!$G:$G,'Each Gender Events'!$A16,'Official Medal Table'!$C:$C,'Each Gender Events'!BR$1,'Official Medal Table'!$E:$E,'Each Gender Events'!BR$2)*'Medal values'!$B$2
+ COUNTIFS('Official Medal Table'!$H:$H,'Each Gender Events'!$A16,'Official Medal Table'!$C:$C,'Each Gender Events'!BR$1,'Official Medal Table'!$E:$E,'Each Gender Events'!BR$2)*'Medal values'!$B$3
+ COUNTIFS('Official Medal Table'!$I:$I,'Each Gender Events'!$A16,'Official Medal Table'!$C:$C,'Each Gender Events'!BR$1,'Official Medal Table'!$E:$E,'Each Gender Events'!BR$2)*'Medal values'!$B$3
+ COUNTIFS('Official Medal Table'!$F:$F,'Each Gender Events'!$A16,'Official Medal Table'!$C:$C,'Each Gender Events'!BR$1,'Official Medal Table'!$E:$E,"Mixed")*'Medal values'!$B$1/2
+ COUNTIFS('Official Medal Table'!$G:$G,'Each Gender Events'!$A16,'Official Medal Table'!$C:$C,'Each Gender Events'!BR$1,'Official Medal Table'!$E:$E,"Mixed")*'Medal values'!$B$2/2
+ COUNTIFS('Official Medal Table'!$H:$H,'Each Gender Events'!$A16,'Official Medal Table'!$C:$C,'Each Gender Events'!BR$1,'Official Medal Table'!$E:$E,"Mixed")*'Medal values'!$B$3/2
+ COUNTIFS('Official Medal Table'!$I:$I,'Each Gender Events'!$A16,'Official Medal Table'!$C:$C,'Each Gender Events'!BR$1,'Official Medal Table'!$E:$E,"Mixed")*'Medal values'!$B$3/2</f>
        <v>0</v>
      </c>
      <c r="BS16">
        <f>COUNTIFS('Official Medal Table'!$F:$F,'Each Gender Events'!$A16,'Official Medal Table'!$C:$C,'Each Gender Events'!BS$1,'Official Medal Table'!$E:$E,'Each Gender Events'!BS$2)*'Medal values'!$B$1
+ COUNTIFS('Official Medal Table'!$G:$G,'Each Gender Events'!$A16,'Official Medal Table'!$C:$C,'Each Gender Events'!BS$1,'Official Medal Table'!$E:$E,'Each Gender Events'!BS$2)*'Medal values'!$B$2
+ COUNTIFS('Official Medal Table'!$H:$H,'Each Gender Events'!$A16,'Official Medal Table'!$C:$C,'Each Gender Events'!BS$1,'Official Medal Table'!$E:$E,'Each Gender Events'!BS$2)*'Medal values'!$B$3
+ COUNTIFS('Official Medal Table'!$I:$I,'Each Gender Events'!$A16,'Official Medal Table'!$C:$C,'Each Gender Events'!BS$1,'Official Medal Table'!$E:$E,'Each Gender Events'!BS$2)*'Medal values'!$B$3
+ COUNTIFS('Official Medal Table'!$F:$F,'Each Gender Events'!$A16,'Official Medal Table'!$C:$C,'Each Gender Events'!BS$1,'Official Medal Table'!$E:$E,"Mixed")*'Medal values'!$B$1/2
+ COUNTIFS('Official Medal Table'!$G:$G,'Each Gender Events'!$A16,'Official Medal Table'!$C:$C,'Each Gender Events'!BS$1,'Official Medal Table'!$E:$E,"Mixed")*'Medal values'!$B$2/2
+ COUNTIFS('Official Medal Table'!$H:$H,'Each Gender Events'!$A16,'Official Medal Table'!$C:$C,'Each Gender Events'!BS$1,'Official Medal Table'!$E:$E,"Mixed")*'Medal values'!$B$3/2
+ COUNTIFS('Official Medal Table'!$I:$I,'Each Gender Events'!$A16,'Official Medal Table'!$C:$C,'Each Gender Events'!BS$1,'Official Medal Table'!$E:$E,"Mixed")*'Medal values'!$B$3/2</f>
        <v>0</v>
      </c>
      <c r="BT16">
        <f>COUNTIFS('Official Medal Table'!$F:$F,'Each Gender Events'!$A16,'Official Medal Table'!$C:$C,'Each Gender Events'!BT$1,'Official Medal Table'!$E:$E,'Each Gender Events'!BT$2)*'Medal values'!$B$1
+ COUNTIFS('Official Medal Table'!$G:$G,'Each Gender Events'!$A16,'Official Medal Table'!$C:$C,'Each Gender Events'!BT$1,'Official Medal Table'!$E:$E,'Each Gender Events'!BT$2)*'Medal values'!$B$2
+ COUNTIFS('Official Medal Table'!$H:$H,'Each Gender Events'!$A16,'Official Medal Table'!$C:$C,'Each Gender Events'!BT$1,'Official Medal Table'!$E:$E,'Each Gender Events'!BT$2)*'Medal values'!$B$3
+ COUNTIFS('Official Medal Table'!$I:$I,'Each Gender Events'!$A16,'Official Medal Table'!$C:$C,'Each Gender Events'!BT$1,'Official Medal Table'!$E:$E,'Each Gender Events'!BT$2)*'Medal values'!$B$3
+ COUNTIFS('Official Medal Table'!$F:$F,'Each Gender Events'!$A16,'Official Medal Table'!$C:$C,'Each Gender Events'!BT$1,'Official Medal Table'!$E:$E,"Mixed")*'Medal values'!$B$1/2
+ COUNTIFS('Official Medal Table'!$G:$G,'Each Gender Events'!$A16,'Official Medal Table'!$C:$C,'Each Gender Events'!BT$1,'Official Medal Table'!$E:$E,"Mixed")*'Medal values'!$B$2/2
+ COUNTIFS('Official Medal Table'!$H:$H,'Each Gender Events'!$A16,'Official Medal Table'!$C:$C,'Each Gender Events'!BT$1,'Official Medal Table'!$E:$E,"Mixed")*'Medal values'!$B$3/2
+ COUNTIFS('Official Medal Table'!$I:$I,'Each Gender Events'!$A16,'Official Medal Table'!$C:$C,'Each Gender Events'!BT$1,'Official Medal Table'!$E:$E,"Mixed")*'Medal values'!$B$3/2</f>
        <v>0</v>
      </c>
      <c r="BU16">
        <f>COUNTIFS('Official Medal Table'!$F:$F,'Each Gender Events'!$A16,'Official Medal Table'!$C:$C,'Each Gender Events'!BU$1,'Official Medal Table'!$E:$E,'Each Gender Events'!BU$2)*'Medal values'!$B$1
+ COUNTIFS('Official Medal Table'!$G:$G,'Each Gender Events'!$A16,'Official Medal Table'!$C:$C,'Each Gender Events'!BU$1,'Official Medal Table'!$E:$E,'Each Gender Events'!BU$2)*'Medal values'!$B$2
+ COUNTIFS('Official Medal Table'!$H:$H,'Each Gender Events'!$A16,'Official Medal Table'!$C:$C,'Each Gender Events'!BU$1,'Official Medal Table'!$E:$E,'Each Gender Events'!BU$2)*'Medal values'!$B$3
+ COUNTIFS('Official Medal Table'!$I:$I,'Each Gender Events'!$A16,'Official Medal Table'!$C:$C,'Each Gender Events'!BU$1,'Official Medal Table'!$E:$E,'Each Gender Events'!BU$2)*'Medal values'!$B$3
+ COUNTIFS('Official Medal Table'!$F:$F,'Each Gender Events'!$A16,'Official Medal Table'!$C:$C,'Each Gender Events'!BU$1,'Official Medal Table'!$E:$E,"Mixed")*'Medal values'!$B$1/2
+ COUNTIFS('Official Medal Table'!$G:$G,'Each Gender Events'!$A16,'Official Medal Table'!$C:$C,'Each Gender Events'!BU$1,'Official Medal Table'!$E:$E,"Mixed")*'Medal values'!$B$2/2
+ COUNTIFS('Official Medal Table'!$H:$H,'Each Gender Events'!$A16,'Official Medal Table'!$C:$C,'Each Gender Events'!BU$1,'Official Medal Table'!$E:$E,"Mixed")*'Medal values'!$B$3/2
+ COUNTIFS('Official Medal Table'!$I:$I,'Each Gender Events'!$A16,'Official Medal Table'!$C:$C,'Each Gender Events'!BU$1,'Official Medal Table'!$E:$E,"Mixed")*'Medal values'!$B$3/2</f>
        <v>0</v>
      </c>
      <c r="BV16">
        <f>COUNTIFS('Official Medal Table'!$F:$F,'Each Gender Events'!$A16,'Official Medal Table'!$C:$C,'Each Gender Events'!BV$1,'Official Medal Table'!$E:$E,'Each Gender Events'!BV$2)*'Medal values'!$B$1
+ COUNTIFS('Official Medal Table'!$G:$G,'Each Gender Events'!$A16,'Official Medal Table'!$C:$C,'Each Gender Events'!BV$1,'Official Medal Table'!$E:$E,'Each Gender Events'!BV$2)*'Medal values'!$B$2
+ COUNTIFS('Official Medal Table'!$H:$H,'Each Gender Events'!$A16,'Official Medal Table'!$C:$C,'Each Gender Events'!BV$1,'Official Medal Table'!$E:$E,'Each Gender Events'!BV$2)*'Medal values'!$B$3
+ COUNTIFS('Official Medal Table'!$I:$I,'Each Gender Events'!$A16,'Official Medal Table'!$C:$C,'Each Gender Events'!BV$1,'Official Medal Table'!$E:$E,'Each Gender Events'!BV$2)*'Medal values'!$B$3
+ COUNTIFS('Official Medal Table'!$F:$F,'Each Gender Events'!$A16,'Official Medal Table'!$C:$C,'Each Gender Events'!BV$1,'Official Medal Table'!$E:$E,"Mixed")*'Medal values'!$B$1/2
+ COUNTIFS('Official Medal Table'!$G:$G,'Each Gender Events'!$A16,'Official Medal Table'!$C:$C,'Each Gender Events'!BV$1,'Official Medal Table'!$E:$E,"Mixed")*'Medal values'!$B$2/2
+ COUNTIFS('Official Medal Table'!$H:$H,'Each Gender Events'!$A16,'Official Medal Table'!$C:$C,'Each Gender Events'!BV$1,'Official Medal Table'!$E:$E,"Mixed")*'Medal values'!$B$3/2
+ COUNTIFS('Official Medal Table'!$I:$I,'Each Gender Events'!$A16,'Official Medal Table'!$C:$C,'Each Gender Events'!BV$1,'Official Medal Table'!$E:$E,"Mixed")*'Medal values'!$B$3/2</f>
        <v>0</v>
      </c>
      <c r="BW16">
        <f>COUNTIFS('Official Medal Table'!$F:$F,'Each Gender Events'!$A16,'Official Medal Table'!$C:$C,'Each Gender Events'!BW$1,'Official Medal Table'!$E:$E,'Each Gender Events'!BW$2)*'Medal values'!$B$1
+ COUNTIFS('Official Medal Table'!$G:$G,'Each Gender Events'!$A16,'Official Medal Table'!$C:$C,'Each Gender Events'!BW$1,'Official Medal Table'!$E:$E,'Each Gender Events'!BW$2)*'Medal values'!$B$2
+ COUNTIFS('Official Medal Table'!$H:$H,'Each Gender Events'!$A16,'Official Medal Table'!$C:$C,'Each Gender Events'!BW$1,'Official Medal Table'!$E:$E,'Each Gender Events'!BW$2)*'Medal values'!$B$3
+ COUNTIFS('Official Medal Table'!$I:$I,'Each Gender Events'!$A16,'Official Medal Table'!$C:$C,'Each Gender Events'!BW$1,'Official Medal Table'!$E:$E,'Each Gender Events'!BW$2)*'Medal values'!$B$3
+ COUNTIFS('Official Medal Table'!$F:$F,'Each Gender Events'!$A16,'Official Medal Table'!$C:$C,'Each Gender Events'!BW$1,'Official Medal Table'!$E:$E,"Mixed")*'Medal values'!$B$1/2
+ COUNTIFS('Official Medal Table'!$G:$G,'Each Gender Events'!$A16,'Official Medal Table'!$C:$C,'Each Gender Events'!BW$1,'Official Medal Table'!$E:$E,"Mixed")*'Medal values'!$B$2/2
+ COUNTIFS('Official Medal Table'!$H:$H,'Each Gender Events'!$A16,'Official Medal Table'!$C:$C,'Each Gender Events'!BW$1,'Official Medal Table'!$E:$E,"Mixed")*'Medal values'!$B$3/2
+ COUNTIFS('Official Medal Table'!$I:$I,'Each Gender Events'!$A16,'Official Medal Table'!$C:$C,'Each Gender Events'!BW$1,'Official Medal Table'!$E:$E,"Mixed")*'Medal values'!$B$3/2</f>
        <v>8.0020009999999999</v>
      </c>
      <c r="BX16">
        <f>COUNTIFS('Official Medal Table'!$F:$F,'Each Gender Events'!$A16,'Official Medal Table'!$C:$C,'Each Gender Events'!BX$1,'Official Medal Table'!$E:$E,'Each Gender Events'!BX$2)*'Medal values'!$B$1
+ COUNTIFS('Official Medal Table'!$G:$G,'Each Gender Events'!$A16,'Official Medal Table'!$C:$C,'Each Gender Events'!BX$1,'Official Medal Table'!$E:$E,'Each Gender Events'!BX$2)*'Medal values'!$B$2
+ COUNTIFS('Official Medal Table'!$H:$H,'Each Gender Events'!$A16,'Official Medal Table'!$C:$C,'Each Gender Events'!BX$1,'Official Medal Table'!$E:$E,'Each Gender Events'!BX$2)*'Medal values'!$B$3
+ COUNTIFS('Official Medal Table'!$I:$I,'Each Gender Events'!$A16,'Official Medal Table'!$C:$C,'Each Gender Events'!BX$1,'Official Medal Table'!$E:$E,'Each Gender Events'!BX$2)*'Medal values'!$B$3
+ COUNTIFS('Official Medal Table'!$F:$F,'Each Gender Events'!$A16,'Official Medal Table'!$C:$C,'Each Gender Events'!BX$1,'Official Medal Table'!$E:$E,"Mixed")*'Medal values'!$B$1/2
+ COUNTIFS('Official Medal Table'!$G:$G,'Each Gender Events'!$A16,'Official Medal Table'!$C:$C,'Each Gender Events'!BX$1,'Official Medal Table'!$E:$E,"Mixed")*'Medal values'!$B$2/2
+ COUNTIFS('Official Medal Table'!$H:$H,'Each Gender Events'!$A16,'Official Medal Table'!$C:$C,'Each Gender Events'!BX$1,'Official Medal Table'!$E:$E,"Mixed")*'Medal values'!$B$3/2
+ COUNTIFS('Official Medal Table'!$I:$I,'Each Gender Events'!$A16,'Official Medal Table'!$C:$C,'Each Gender Events'!BX$1,'Official Medal Table'!$E:$E,"Mixed")*'Medal values'!$B$3/2</f>
        <v>0</v>
      </c>
      <c r="BY16">
        <f>COUNTIFS('Official Medal Table'!$F:$F,'Each Gender Events'!$A16,'Official Medal Table'!$C:$C,'Each Gender Events'!BY$1,'Official Medal Table'!$E:$E,'Each Gender Events'!BY$2)*'Medal values'!$B$1
+ COUNTIFS('Official Medal Table'!$G:$G,'Each Gender Events'!$A16,'Official Medal Table'!$C:$C,'Each Gender Events'!BY$1,'Official Medal Table'!$E:$E,'Each Gender Events'!BY$2)*'Medal values'!$B$2
+ COUNTIFS('Official Medal Table'!$H:$H,'Each Gender Events'!$A16,'Official Medal Table'!$C:$C,'Each Gender Events'!BY$1,'Official Medal Table'!$E:$E,'Each Gender Events'!BY$2)*'Medal values'!$B$3
+ COUNTIFS('Official Medal Table'!$I:$I,'Each Gender Events'!$A16,'Official Medal Table'!$C:$C,'Each Gender Events'!BY$1,'Official Medal Table'!$E:$E,'Each Gender Events'!BY$2)*'Medal values'!$B$3
+ COUNTIFS('Official Medal Table'!$F:$F,'Each Gender Events'!$A16,'Official Medal Table'!$C:$C,'Each Gender Events'!BY$1,'Official Medal Table'!$E:$E,"Mixed")*'Medal values'!$B$1/2
+ COUNTIFS('Official Medal Table'!$G:$G,'Each Gender Events'!$A16,'Official Medal Table'!$C:$C,'Each Gender Events'!BY$1,'Official Medal Table'!$E:$E,"Mixed")*'Medal values'!$B$2/2
+ COUNTIFS('Official Medal Table'!$H:$H,'Each Gender Events'!$A16,'Official Medal Table'!$C:$C,'Each Gender Events'!BY$1,'Official Medal Table'!$E:$E,"Mixed")*'Medal values'!$B$3/2
+ COUNTIFS('Official Medal Table'!$I:$I,'Each Gender Events'!$A16,'Official Medal Table'!$C:$C,'Each Gender Events'!BY$1,'Official Medal Table'!$E:$E,"Mixed")*'Medal values'!$B$3/2</f>
        <v>0</v>
      </c>
      <c r="BZ16">
        <f>COUNTIFS('Official Medal Table'!$F:$F,'Each Gender Events'!$A16,'Official Medal Table'!$C:$C,'Each Gender Events'!BZ$1,'Official Medal Table'!$E:$E,'Each Gender Events'!BZ$2)*'Medal values'!$B$1
+ COUNTIFS('Official Medal Table'!$G:$G,'Each Gender Events'!$A16,'Official Medal Table'!$C:$C,'Each Gender Events'!BZ$1,'Official Medal Table'!$E:$E,'Each Gender Events'!BZ$2)*'Medal values'!$B$2
+ COUNTIFS('Official Medal Table'!$H:$H,'Each Gender Events'!$A16,'Official Medal Table'!$C:$C,'Each Gender Events'!BZ$1,'Official Medal Table'!$E:$E,'Each Gender Events'!BZ$2)*'Medal values'!$B$3
+ COUNTIFS('Official Medal Table'!$I:$I,'Each Gender Events'!$A16,'Official Medal Table'!$C:$C,'Each Gender Events'!BZ$1,'Official Medal Table'!$E:$E,'Each Gender Events'!BZ$2)*'Medal values'!$B$3
+ COUNTIFS('Official Medal Table'!$F:$F,'Each Gender Events'!$A16,'Official Medal Table'!$C:$C,'Each Gender Events'!BZ$1,'Official Medal Table'!$E:$E,"Mixed")*'Medal values'!$B$1/2
+ COUNTIFS('Official Medal Table'!$G:$G,'Each Gender Events'!$A16,'Official Medal Table'!$C:$C,'Each Gender Events'!BZ$1,'Official Medal Table'!$E:$E,"Mixed")*'Medal values'!$B$2/2
+ COUNTIFS('Official Medal Table'!$H:$H,'Each Gender Events'!$A16,'Official Medal Table'!$C:$C,'Each Gender Events'!BZ$1,'Official Medal Table'!$E:$E,"Mixed")*'Medal values'!$B$3/2
+ COUNTIFS('Official Medal Table'!$I:$I,'Each Gender Events'!$A16,'Official Medal Table'!$C:$C,'Each Gender Events'!BZ$1,'Official Medal Table'!$E:$E,"Mixed")*'Medal values'!$B$3/2</f>
        <v>0</v>
      </c>
      <c r="CA16">
        <f>COUNTIFS('Official Medal Table'!$F:$F,'Each Gender Events'!$A16,'Official Medal Table'!$C:$C,'Each Gender Events'!CA$1,'Official Medal Table'!$E:$E,'Each Gender Events'!CA$2)*'Medal values'!$B$1
+ COUNTIFS('Official Medal Table'!$G:$G,'Each Gender Events'!$A16,'Official Medal Table'!$C:$C,'Each Gender Events'!CA$1,'Official Medal Table'!$E:$E,'Each Gender Events'!CA$2)*'Medal values'!$B$2
+ COUNTIFS('Official Medal Table'!$H:$H,'Each Gender Events'!$A16,'Official Medal Table'!$C:$C,'Each Gender Events'!CA$1,'Official Medal Table'!$E:$E,'Each Gender Events'!CA$2)*'Medal values'!$B$3
+ COUNTIFS('Official Medal Table'!$I:$I,'Each Gender Events'!$A16,'Official Medal Table'!$C:$C,'Each Gender Events'!CA$1,'Official Medal Table'!$E:$E,'Each Gender Events'!CA$2)*'Medal values'!$B$3
+ COUNTIFS('Official Medal Table'!$F:$F,'Each Gender Events'!$A16,'Official Medal Table'!$C:$C,'Each Gender Events'!CA$1,'Official Medal Table'!$E:$E,"Mixed")*'Medal values'!$B$1/2
+ COUNTIFS('Official Medal Table'!$G:$G,'Each Gender Events'!$A16,'Official Medal Table'!$C:$C,'Each Gender Events'!CA$1,'Official Medal Table'!$E:$E,"Mixed")*'Medal values'!$B$2/2
+ COUNTIFS('Official Medal Table'!$H:$H,'Each Gender Events'!$A16,'Official Medal Table'!$C:$C,'Each Gender Events'!CA$1,'Official Medal Table'!$E:$E,"Mixed")*'Medal values'!$B$3/2
+ COUNTIFS('Official Medal Table'!$I:$I,'Each Gender Events'!$A16,'Official Medal Table'!$C:$C,'Each Gender Events'!CA$1,'Official Medal Table'!$E:$E,"Mixed")*'Medal values'!$B$3/2</f>
        <v>0</v>
      </c>
      <c r="CB16">
        <f>COUNTIFS('Official Medal Table'!$F:$F,'Each Gender Events'!$A16,'Official Medal Table'!$C:$C,'Each Gender Events'!CB$1,'Official Medal Table'!$E:$E,'Each Gender Events'!CB$2)*'Medal values'!$B$1
+ COUNTIFS('Official Medal Table'!$G:$G,'Each Gender Events'!$A16,'Official Medal Table'!$C:$C,'Each Gender Events'!CB$1,'Official Medal Table'!$E:$E,'Each Gender Events'!CB$2)*'Medal values'!$B$2
+ COUNTIFS('Official Medal Table'!$H:$H,'Each Gender Events'!$A16,'Official Medal Table'!$C:$C,'Each Gender Events'!CB$1,'Official Medal Table'!$E:$E,'Each Gender Events'!CB$2)*'Medal values'!$B$3
+ COUNTIFS('Official Medal Table'!$I:$I,'Each Gender Events'!$A16,'Official Medal Table'!$C:$C,'Each Gender Events'!CB$1,'Official Medal Table'!$E:$E,'Each Gender Events'!CB$2)*'Medal values'!$B$3
+ COUNTIFS('Official Medal Table'!$F:$F,'Each Gender Events'!$A16,'Official Medal Table'!$C:$C,'Each Gender Events'!CB$1,'Official Medal Table'!$E:$E,"Mixed")*'Medal values'!$B$1/2
+ COUNTIFS('Official Medal Table'!$G:$G,'Each Gender Events'!$A16,'Official Medal Table'!$C:$C,'Each Gender Events'!CB$1,'Official Medal Table'!$E:$E,"Mixed")*'Medal values'!$B$2/2
+ COUNTIFS('Official Medal Table'!$H:$H,'Each Gender Events'!$A16,'Official Medal Table'!$C:$C,'Each Gender Events'!CB$1,'Official Medal Table'!$E:$E,"Mixed")*'Medal values'!$B$3/2
+ COUNTIFS('Official Medal Table'!$I:$I,'Each Gender Events'!$A16,'Official Medal Table'!$C:$C,'Each Gender Events'!CB$1,'Official Medal Table'!$E:$E,"Mixed")*'Medal values'!$B$3/2</f>
        <v>0</v>
      </c>
      <c r="CC16">
        <f>COUNTIFS('Official Medal Table'!$F:$F,'Each Gender Events'!$A16,'Official Medal Table'!$C:$C,'Each Gender Events'!CC$1,'Official Medal Table'!$E:$E,'Each Gender Events'!CC$2)*'Medal values'!$B$1
+ COUNTIFS('Official Medal Table'!$G:$G,'Each Gender Events'!$A16,'Official Medal Table'!$C:$C,'Each Gender Events'!CC$1,'Official Medal Table'!$E:$E,'Each Gender Events'!CC$2)*'Medal values'!$B$2
+ COUNTIFS('Official Medal Table'!$H:$H,'Each Gender Events'!$A16,'Official Medal Table'!$C:$C,'Each Gender Events'!CC$1,'Official Medal Table'!$E:$E,'Each Gender Events'!CC$2)*'Medal values'!$B$3
+ COUNTIFS('Official Medal Table'!$I:$I,'Each Gender Events'!$A16,'Official Medal Table'!$C:$C,'Each Gender Events'!CC$1,'Official Medal Table'!$E:$E,'Each Gender Events'!CC$2)*'Medal values'!$B$3
+ COUNTIFS('Official Medal Table'!$F:$F,'Each Gender Events'!$A16,'Official Medal Table'!$C:$C,'Each Gender Events'!CC$1,'Official Medal Table'!$E:$E,"Mixed")*'Medal values'!$B$1/2
+ COUNTIFS('Official Medal Table'!$G:$G,'Each Gender Events'!$A16,'Official Medal Table'!$C:$C,'Each Gender Events'!CC$1,'Official Medal Table'!$E:$E,"Mixed")*'Medal values'!$B$2/2
+ COUNTIFS('Official Medal Table'!$H:$H,'Each Gender Events'!$A16,'Official Medal Table'!$C:$C,'Each Gender Events'!CC$1,'Official Medal Table'!$E:$E,"Mixed")*'Medal values'!$B$3/2
+ COUNTIFS('Official Medal Table'!$I:$I,'Each Gender Events'!$A16,'Official Medal Table'!$C:$C,'Each Gender Events'!CC$1,'Official Medal Table'!$E:$E,"Mixed")*'Medal values'!$B$3/2</f>
        <v>3.0009999999999999</v>
      </c>
      <c r="CD16">
        <f>COUNTIFS('Official Medal Table'!$F:$F,'Each Gender Events'!$A16,'Official Medal Table'!$C:$C,'Each Gender Events'!CD$1,'Official Medal Table'!$E:$E,'Each Gender Events'!CD$2)*'Medal values'!$B$1
+ COUNTIFS('Official Medal Table'!$G:$G,'Each Gender Events'!$A16,'Official Medal Table'!$C:$C,'Each Gender Events'!CD$1,'Official Medal Table'!$E:$E,'Each Gender Events'!CD$2)*'Medal values'!$B$2
+ COUNTIFS('Official Medal Table'!$H:$H,'Each Gender Events'!$A16,'Official Medal Table'!$C:$C,'Each Gender Events'!CD$1,'Official Medal Table'!$E:$E,'Each Gender Events'!CD$2)*'Medal values'!$B$3
+ COUNTIFS('Official Medal Table'!$I:$I,'Each Gender Events'!$A16,'Official Medal Table'!$C:$C,'Each Gender Events'!CD$1,'Official Medal Table'!$E:$E,'Each Gender Events'!CD$2)*'Medal values'!$B$3
+ COUNTIFS('Official Medal Table'!$F:$F,'Each Gender Events'!$A16,'Official Medal Table'!$C:$C,'Each Gender Events'!CD$1,'Official Medal Table'!$E:$E,"Mixed")*'Medal values'!$B$1/2
+ COUNTIFS('Official Medal Table'!$G:$G,'Each Gender Events'!$A16,'Official Medal Table'!$C:$C,'Each Gender Events'!CD$1,'Official Medal Table'!$E:$E,"Mixed")*'Medal values'!$B$2/2
+ COUNTIFS('Official Medal Table'!$H:$H,'Each Gender Events'!$A16,'Official Medal Table'!$C:$C,'Each Gender Events'!CD$1,'Official Medal Table'!$E:$E,"Mixed")*'Medal values'!$B$3/2
+ COUNTIFS('Official Medal Table'!$I:$I,'Each Gender Events'!$A16,'Official Medal Table'!$C:$C,'Each Gender Events'!CD$1,'Official Medal Table'!$E:$E,"Mixed")*'Medal values'!$B$3/2</f>
        <v>0</v>
      </c>
      <c r="CE16">
        <f>COUNTIFS('Official Medal Table'!$F:$F,'Each Gender Events'!$A16,'Official Medal Table'!$C:$C,'Each Gender Events'!CE$1,'Official Medal Table'!$E:$E,'Each Gender Events'!CE$2)*'Medal values'!$B$1
+ COUNTIFS('Official Medal Table'!$G:$G,'Each Gender Events'!$A16,'Official Medal Table'!$C:$C,'Each Gender Events'!CE$1,'Official Medal Table'!$E:$E,'Each Gender Events'!CE$2)*'Medal values'!$B$2
+ COUNTIFS('Official Medal Table'!$H:$H,'Each Gender Events'!$A16,'Official Medal Table'!$C:$C,'Each Gender Events'!CE$1,'Official Medal Table'!$E:$E,'Each Gender Events'!CE$2)*'Medal values'!$B$3
+ COUNTIFS('Official Medal Table'!$I:$I,'Each Gender Events'!$A16,'Official Medal Table'!$C:$C,'Each Gender Events'!CE$1,'Official Medal Table'!$E:$E,'Each Gender Events'!CE$2)*'Medal values'!$B$3
+ COUNTIFS('Official Medal Table'!$F:$F,'Each Gender Events'!$A16,'Official Medal Table'!$C:$C,'Each Gender Events'!CE$1,'Official Medal Table'!$E:$E,"Mixed")*'Medal values'!$B$1/2
+ COUNTIFS('Official Medal Table'!$G:$G,'Each Gender Events'!$A16,'Official Medal Table'!$C:$C,'Each Gender Events'!CE$1,'Official Medal Table'!$E:$E,"Mixed")*'Medal values'!$B$2/2
+ COUNTIFS('Official Medal Table'!$H:$H,'Each Gender Events'!$A16,'Official Medal Table'!$C:$C,'Each Gender Events'!CE$1,'Official Medal Table'!$E:$E,"Mixed")*'Medal values'!$B$3/2
+ COUNTIFS('Official Medal Table'!$I:$I,'Each Gender Events'!$A16,'Official Medal Table'!$C:$C,'Each Gender Events'!CE$1,'Official Medal Table'!$E:$E,"Mixed")*'Medal values'!$B$3/2</f>
        <v>0</v>
      </c>
      <c r="CF16">
        <f>COUNTIFS('Official Medal Table'!$F:$F,'Each Gender Events'!$A16,'Official Medal Table'!$C:$C,'Each Gender Events'!CF$1,'Official Medal Table'!$E:$E,'Each Gender Events'!CF$2)*'Medal values'!$B$1
+ COUNTIFS('Official Medal Table'!$G:$G,'Each Gender Events'!$A16,'Official Medal Table'!$C:$C,'Each Gender Events'!CF$1,'Official Medal Table'!$E:$E,'Each Gender Events'!CF$2)*'Medal values'!$B$2
+ COUNTIFS('Official Medal Table'!$H:$H,'Each Gender Events'!$A16,'Official Medal Table'!$C:$C,'Each Gender Events'!CF$1,'Official Medal Table'!$E:$E,'Each Gender Events'!CF$2)*'Medal values'!$B$3
+ COUNTIFS('Official Medal Table'!$I:$I,'Each Gender Events'!$A16,'Official Medal Table'!$C:$C,'Each Gender Events'!CF$1,'Official Medal Table'!$E:$E,'Each Gender Events'!CF$2)*'Medal values'!$B$3
+ COUNTIFS('Official Medal Table'!$F:$F,'Each Gender Events'!$A16,'Official Medal Table'!$C:$C,'Each Gender Events'!CF$1,'Official Medal Table'!$E:$E,"Mixed")*'Medal values'!$B$1/2
+ COUNTIFS('Official Medal Table'!$G:$G,'Each Gender Events'!$A16,'Official Medal Table'!$C:$C,'Each Gender Events'!CF$1,'Official Medal Table'!$E:$E,"Mixed")*'Medal values'!$B$2/2
+ COUNTIFS('Official Medal Table'!$H:$H,'Each Gender Events'!$A16,'Official Medal Table'!$C:$C,'Each Gender Events'!CF$1,'Official Medal Table'!$E:$E,"Mixed")*'Medal values'!$B$3/2
+ COUNTIFS('Official Medal Table'!$I:$I,'Each Gender Events'!$A16,'Official Medal Table'!$C:$C,'Each Gender Events'!CF$1,'Official Medal Table'!$E:$E,"Mixed")*'Medal values'!$B$3/2</f>
        <v>0</v>
      </c>
      <c r="CG16">
        <f>COUNTIFS('Official Medal Table'!$F:$F,'Each Gender Events'!$A16,'Official Medal Table'!$C:$C,'Each Gender Events'!CG$1,'Official Medal Table'!$E:$E,'Each Gender Events'!CG$2)*'Medal values'!$B$1
+ COUNTIFS('Official Medal Table'!$G:$G,'Each Gender Events'!$A16,'Official Medal Table'!$C:$C,'Each Gender Events'!CG$1,'Official Medal Table'!$E:$E,'Each Gender Events'!CG$2)*'Medal values'!$B$2
+ COUNTIFS('Official Medal Table'!$H:$H,'Each Gender Events'!$A16,'Official Medal Table'!$C:$C,'Each Gender Events'!CG$1,'Official Medal Table'!$E:$E,'Each Gender Events'!CG$2)*'Medal values'!$B$3
+ COUNTIFS('Official Medal Table'!$I:$I,'Each Gender Events'!$A16,'Official Medal Table'!$C:$C,'Each Gender Events'!CG$1,'Official Medal Table'!$E:$E,'Each Gender Events'!CG$2)*'Medal values'!$B$3
+ COUNTIFS('Official Medal Table'!$F:$F,'Each Gender Events'!$A16,'Official Medal Table'!$C:$C,'Each Gender Events'!CG$1,'Official Medal Table'!$E:$E,"Mixed")*'Medal values'!$B$1/2
+ COUNTIFS('Official Medal Table'!$G:$G,'Each Gender Events'!$A16,'Official Medal Table'!$C:$C,'Each Gender Events'!CG$1,'Official Medal Table'!$E:$E,"Mixed")*'Medal values'!$B$2/2
+ COUNTIFS('Official Medal Table'!$H:$H,'Each Gender Events'!$A16,'Official Medal Table'!$C:$C,'Each Gender Events'!CG$1,'Official Medal Table'!$E:$E,"Mixed")*'Medal values'!$B$3/2
+ COUNTIFS('Official Medal Table'!$I:$I,'Each Gender Events'!$A16,'Official Medal Table'!$C:$C,'Each Gender Events'!CG$1,'Official Medal Table'!$E:$E,"Mixed")*'Medal values'!$B$3/2</f>
        <v>0</v>
      </c>
      <c r="CH16">
        <f>COUNTIFS('Official Medal Table'!$F:$F,'Each Gender Events'!$A16,'Official Medal Table'!$C:$C,'Each Gender Events'!CH$1,'Official Medal Table'!$E:$E,'Each Gender Events'!CH$2)*'Medal values'!$B$1
+ COUNTIFS('Official Medal Table'!$G:$G,'Each Gender Events'!$A16,'Official Medal Table'!$C:$C,'Each Gender Events'!CH$1,'Official Medal Table'!$E:$E,'Each Gender Events'!CH$2)*'Medal values'!$B$2
+ COUNTIFS('Official Medal Table'!$H:$H,'Each Gender Events'!$A16,'Official Medal Table'!$C:$C,'Each Gender Events'!CH$1,'Official Medal Table'!$E:$E,'Each Gender Events'!CH$2)*'Medal values'!$B$3
+ COUNTIFS('Official Medal Table'!$I:$I,'Each Gender Events'!$A16,'Official Medal Table'!$C:$C,'Each Gender Events'!CH$1,'Official Medal Table'!$E:$E,'Each Gender Events'!CH$2)*'Medal values'!$B$3
+ COUNTIFS('Official Medal Table'!$F:$F,'Each Gender Events'!$A16,'Official Medal Table'!$C:$C,'Each Gender Events'!CH$1,'Official Medal Table'!$E:$E,"Mixed")*'Medal values'!$B$1/2
+ COUNTIFS('Official Medal Table'!$G:$G,'Each Gender Events'!$A16,'Official Medal Table'!$C:$C,'Each Gender Events'!CH$1,'Official Medal Table'!$E:$E,"Mixed")*'Medal values'!$B$2/2
+ COUNTIFS('Official Medal Table'!$H:$H,'Each Gender Events'!$A16,'Official Medal Table'!$C:$C,'Each Gender Events'!CH$1,'Official Medal Table'!$E:$E,"Mixed")*'Medal values'!$B$3/2
+ COUNTIFS('Official Medal Table'!$I:$I,'Each Gender Events'!$A16,'Official Medal Table'!$C:$C,'Each Gender Events'!CH$1,'Official Medal Table'!$E:$E,"Mixed")*'Medal values'!$B$3/2</f>
        <v>0</v>
      </c>
      <c r="CI16">
        <f>COUNTIFS('Official Medal Table'!$F:$F,'Each Gender Events'!$A16,'Official Medal Table'!$C:$C,'Each Gender Events'!CI$1,'Official Medal Table'!$E:$E,'Each Gender Events'!CI$2)*'Medal values'!$B$1
+ COUNTIFS('Official Medal Table'!$G:$G,'Each Gender Events'!$A16,'Official Medal Table'!$C:$C,'Each Gender Events'!CI$1,'Official Medal Table'!$E:$E,'Each Gender Events'!CI$2)*'Medal values'!$B$2
+ COUNTIFS('Official Medal Table'!$H:$H,'Each Gender Events'!$A16,'Official Medal Table'!$C:$C,'Each Gender Events'!CI$1,'Official Medal Table'!$E:$E,'Each Gender Events'!CI$2)*'Medal values'!$B$3
+ COUNTIFS('Official Medal Table'!$I:$I,'Each Gender Events'!$A16,'Official Medal Table'!$C:$C,'Each Gender Events'!CI$1,'Official Medal Table'!$E:$E,'Each Gender Events'!CI$2)*'Medal values'!$B$3
+ COUNTIFS('Official Medal Table'!$F:$F,'Each Gender Events'!$A16,'Official Medal Table'!$C:$C,'Each Gender Events'!CI$1,'Official Medal Table'!$E:$E,"Mixed")*'Medal values'!$B$1/2
+ COUNTIFS('Official Medal Table'!$G:$G,'Each Gender Events'!$A16,'Official Medal Table'!$C:$C,'Each Gender Events'!CI$1,'Official Medal Table'!$E:$E,"Mixed")*'Medal values'!$B$2/2
+ COUNTIFS('Official Medal Table'!$H:$H,'Each Gender Events'!$A16,'Official Medal Table'!$C:$C,'Each Gender Events'!CI$1,'Official Medal Table'!$E:$E,"Mixed")*'Medal values'!$B$3/2
+ COUNTIFS('Official Medal Table'!$I:$I,'Each Gender Events'!$A16,'Official Medal Table'!$C:$C,'Each Gender Events'!CI$1,'Official Medal Table'!$E:$E,"Mixed")*'Medal values'!$B$3/2</f>
        <v>0</v>
      </c>
      <c r="CJ16">
        <f>COUNTIFS('Official Medal Table'!$F:$F,'Each Gender Events'!$A16,'Official Medal Table'!$C:$C,'Each Gender Events'!CJ$1,'Official Medal Table'!$E:$E,'Each Gender Events'!CJ$2)*'Medal values'!$B$1
+ COUNTIFS('Official Medal Table'!$G:$G,'Each Gender Events'!$A16,'Official Medal Table'!$C:$C,'Each Gender Events'!CJ$1,'Official Medal Table'!$E:$E,'Each Gender Events'!CJ$2)*'Medal values'!$B$2
+ COUNTIFS('Official Medal Table'!$H:$H,'Each Gender Events'!$A16,'Official Medal Table'!$C:$C,'Each Gender Events'!CJ$1,'Official Medal Table'!$E:$E,'Each Gender Events'!CJ$2)*'Medal values'!$B$3
+ COUNTIFS('Official Medal Table'!$I:$I,'Each Gender Events'!$A16,'Official Medal Table'!$C:$C,'Each Gender Events'!CJ$1,'Official Medal Table'!$E:$E,'Each Gender Events'!CJ$2)*'Medal values'!$B$3
+ COUNTIFS('Official Medal Table'!$F:$F,'Each Gender Events'!$A16,'Official Medal Table'!$C:$C,'Each Gender Events'!CJ$1,'Official Medal Table'!$E:$E,"Mixed")*'Medal values'!$B$1/2
+ COUNTIFS('Official Medal Table'!$G:$G,'Each Gender Events'!$A16,'Official Medal Table'!$C:$C,'Each Gender Events'!CJ$1,'Official Medal Table'!$E:$E,"Mixed")*'Medal values'!$B$2/2
+ COUNTIFS('Official Medal Table'!$H:$H,'Each Gender Events'!$A16,'Official Medal Table'!$C:$C,'Each Gender Events'!CJ$1,'Official Medal Table'!$E:$E,"Mixed")*'Medal values'!$B$3/2
+ COUNTIFS('Official Medal Table'!$I:$I,'Each Gender Events'!$A16,'Official Medal Table'!$C:$C,'Each Gender Events'!CJ$1,'Official Medal Table'!$E:$E,"Mixed")*'Medal values'!$B$3/2</f>
        <v>0</v>
      </c>
      <c r="CK16">
        <f>COUNTIFS('Official Medal Table'!$F:$F,'Each Gender Events'!$A16,'Official Medal Table'!$C:$C,'Each Gender Events'!CK$1,'Official Medal Table'!$E:$E,'Each Gender Events'!CK$2)*'Medal values'!$B$1
+ COUNTIFS('Official Medal Table'!$G:$G,'Each Gender Events'!$A16,'Official Medal Table'!$C:$C,'Each Gender Events'!CK$1,'Official Medal Table'!$E:$E,'Each Gender Events'!CK$2)*'Medal values'!$B$2
+ COUNTIFS('Official Medal Table'!$H:$H,'Each Gender Events'!$A16,'Official Medal Table'!$C:$C,'Each Gender Events'!CK$1,'Official Medal Table'!$E:$E,'Each Gender Events'!CK$2)*'Medal values'!$B$3
+ COUNTIFS('Official Medal Table'!$I:$I,'Each Gender Events'!$A16,'Official Medal Table'!$C:$C,'Each Gender Events'!CK$1,'Official Medal Table'!$E:$E,'Each Gender Events'!CK$2)*'Medal values'!$B$3
+ COUNTIFS('Official Medal Table'!$F:$F,'Each Gender Events'!$A16,'Official Medal Table'!$C:$C,'Each Gender Events'!CK$1,'Official Medal Table'!$E:$E,"Mixed")*'Medal values'!$B$1/2
+ COUNTIFS('Official Medal Table'!$G:$G,'Each Gender Events'!$A16,'Official Medal Table'!$C:$C,'Each Gender Events'!CK$1,'Official Medal Table'!$E:$E,"Mixed")*'Medal values'!$B$2/2
+ COUNTIFS('Official Medal Table'!$H:$H,'Each Gender Events'!$A16,'Official Medal Table'!$C:$C,'Each Gender Events'!CK$1,'Official Medal Table'!$E:$E,"Mixed")*'Medal values'!$B$3/2
+ COUNTIFS('Official Medal Table'!$I:$I,'Each Gender Events'!$A16,'Official Medal Table'!$C:$C,'Each Gender Events'!CK$1,'Official Medal Table'!$E:$E,"Mixed")*'Medal values'!$B$3/2</f>
        <v>0</v>
      </c>
      <c r="CL16">
        <f>COUNTIFS('Official Medal Table'!$F:$F,'Each Gender Events'!$A16,'Official Medal Table'!$C:$C,'Each Gender Events'!CL$1,'Official Medal Table'!$E:$E,'Each Gender Events'!CL$2)*'Medal values'!$B$1
+ COUNTIFS('Official Medal Table'!$G:$G,'Each Gender Events'!$A16,'Official Medal Table'!$C:$C,'Each Gender Events'!CL$1,'Official Medal Table'!$E:$E,'Each Gender Events'!CL$2)*'Medal values'!$B$2
+ COUNTIFS('Official Medal Table'!$H:$H,'Each Gender Events'!$A16,'Official Medal Table'!$C:$C,'Each Gender Events'!CL$1,'Official Medal Table'!$E:$E,'Each Gender Events'!CL$2)*'Medal values'!$B$3
+ COUNTIFS('Official Medal Table'!$I:$I,'Each Gender Events'!$A16,'Official Medal Table'!$C:$C,'Each Gender Events'!CL$1,'Official Medal Table'!$E:$E,'Each Gender Events'!CL$2)*'Medal values'!$B$3
+ COUNTIFS('Official Medal Table'!$F:$F,'Each Gender Events'!$A16,'Official Medal Table'!$C:$C,'Each Gender Events'!CL$1,'Official Medal Table'!$E:$E,"Mixed")*'Medal values'!$B$1/2
+ COUNTIFS('Official Medal Table'!$G:$G,'Each Gender Events'!$A16,'Official Medal Table'!$C:$C,'Each Gender Events'!CL$1,'Official Medal Table'!$E:$E,"Mixed")*'Medal values'!$B$2/2
+ COUNTIFS('Official Medal Table'!$H:$H,'Each Gender Events'!$A16,'Official Medal Table'!$C:$C,'Each Gender Events'!CL$1,'Official Medal Table'!$E:$E,"Mixed")*'Medal values'!$B$3/2
+ COUNTIFS('Official Medal Table'!$I:$I,'Each Gender Events'!$A16,'Official Medal Table'!$C:$C,'Each Gender Events'!CL$1,'Official Medal Table'!$E:$E,"Mixed")*'Medal values'!$B$3/2</f>
        <v>0</v>
      </c>
      <c r="CM16">
        <f>COUNTIFS('Official Medal Table'!$F:$F,'Each Gender Events'!$A16,'Official Medal Table'!$C:$C,'Each Gender Events'!CM$1,'Official Medal Table'!$E:$E,'Each Gender Events'!CM$2)*'Medal values'!$B$1
+ COUNTIFS('Official Medal Table'!$G:$G,'Each Gender Events'!$A16,'Official Medal Table'!$C:$C,'Each Gender Events'!CM$1,'Official Medal Table'!$E:$E,'Each Gender Events'!CM$2)*'Medal values'!$B$2
+ COUNTIFS('Official Medal Table'!$H:$H,'Each Gender Events'!$A16,'Official Medal Table'!$C:$C,'Each Gender Events'!CM$1,'Official Medal Table'!$E:$E,'Each Gender Events'!CM$2)*'Medal values'!$B$3
+ COUNTIFS('Official Medal Table'!$I:$I,'Each Gender Events'!$A16,'Official Medal Table'!$C:$C,'Each Gender Events'!CM$1,'Official Medal Table'!$E:$E,'Each Gender Events'!CM$2)*'Medal values'!$B$3
+ COUNTIFS('Official Medal Table'!$F:$F,'Each Gender Events'!$A16,'Official Medal Table'!$C:$C,'Each Gender Events'!CM$1,'Official Medal Table'!$E:$E,"Mixed")*'Medal values'!$B$1/2
+ COUNTIFS('Official Medal Table'!$G:$G,'Each Gender Events'!$A16,'Official Medal Table'!$C:$C,'Each Gender Events'!CM$1,'Official Medal Table'!$E:$E,"Mixed")*'Medal values'!$B$2/2
+ COUNTIFS('Official Medal Table'!$H:$H,'Each Gender Events'!$A16,'Official Medal Table'!$C:$C,'Each Gender Events'!CM$1,'Official Medal Table'!$E:$E,"Mixed")*'Medal values'!$B$3/2
+ COUNTIFS('Official Medal Table'!$I:$I,'Each Gender Events'!$A16,'Official Medal Table'!$C:$C,'Each Gender Events'!CM$1,'Official Medal Table'!$E:$E,"Mixed")*'Medal values'!$B$3/2</f>
        <v>0</v>
      </c>
      <c r="CN16">
        <f>COUNTIFS('Official Medal Table'!$F:$F,'Each Gender Events'!$A16,'Official Medal Table'!$C:$C,'Each Gender Events'!CN$1,'Official Medal Table'!$E:$E,'Each Gender Events'!CN$2)*'Medal values'!$B$1
+ COUNTIFS('Official Medal Table'!$G:$G,'Each Gender Events'!$A16,'Official Medal Table'!$C:$C,'Each Gender Events'!CN$1,'Official Medal Table'!$E:$E,'Each Gender Events'!CN$2)*'Medal values'!$B$2
+ COUNTIFS('Official Medal Table'!$H:$H,'Each Gender Events'!$A16,'Official Medal Table'!$C:$C,'Each Gender Events'!CN$1,'Official Medal Table'!$E:$E,'Each Gender Events'!CN$2)*'Medal values'!$B$3
+ COUNTIFS('Official Medal Table'!$I:$I,'Each Gender Events'!$A16,'Official Medal Table'!$C:$C,'Each Gender Events'!CN$1,'Official Medal Table'!$E:$E,'Each Gender Events'!CN$2)*'Medal values'!$B$3
+ COUNTIFS('Official Medal Table'!$F:$F,'Each Gender Events'!$A16,'Official Medal Table'!$C:$C,'Each Gender Events'!CN$1,'Official Medal Table'!$E:$E,"Mixed")*'Medal values'!$B$1/2
+ COUNTIFS('Official Medal Table'!$G:$G,'Each Gender Events'!$A16,'Official Medal Table'!$C:$C,'Each Gender Events'!CN$1,'Official Medal Table'!$E:$E,"Mixed")*'Medal values'!$B$2/2
+ COUNTIFS('Official Medal Table'!$H:$H,'Each Gender Events'!$A16,'Official Medal Table'!$C:$C,'Each Gender Events'!CN$1,'Official Medal Table'!$E:$E,"Mixed")*'Medal values'!$B$3/2
+ COUNTIFS('Official Medal Table'!$I:$I,'Each Gender Events'!$A16,'Official Medal Table'!$C:$C,'Each Gender Events'!CN$1,'Official Medal Table'!$E:$E,"Mixed")*'Medal values'!$B$3/2</f>
        <v>0</v>
      </c>
      <c r="CO16">
        <f>COUNTIFS('Official Medal Table'!$F:$F,'Each Gender Events'!$A16,'Official Medal Table'!$C:$C,'Each Gender Events'!CO$1,'Official Medal Table'!$E:$E,'Each Gender Events'!CO$2)*'Medal values'!$B$1
+ COUNTIFS('Official Medal Table'!$G:$G,'Each Gender Events'!$A16,'Official Medal Table'!$C:$C,'Each Gender Events'!CO$1,'Official Medal Table'!$E:$E,'Each Gender Events'!CO$2)*'Medal values'!$B$2
+ COUNTIFS('Official Medal Table'!$H:$H,'Each Gender Events'!$A16,'Official Medal Table'!$C:$C,'Each Gender Events'!CO$1,'Official Medal Table'!$E:$E,'Each Gender Events'!CO$2)*'Medal values'!$B$3
+ COUNTIFS('Official Medal Table'!$I:$I,'Each Gender Events'!$A16,'Official Medal Table'!$C:$C,'Each Gender Events'!CO$1,'Official Medal Table'!$E:$E,'Each Gender Events'!CO$2)*'Medal values'!$B$3
+ COUNTIFS('Official Medal Table'!$F:$F,'Each Gender Events'!$A16,'Official Medal Table'!$C:$C,'Each Gender Events'!CO$1,'Official Medal Table'!$E:$E,"Mixed")*'Medal values'!$B$1/2
+ COUNTIFS('Official Medal Table'!$G:$G,'Each Gender Events'!$A16,'Official Medal Table'!$C:$C,'Each Gender Events'!CO$1,'Official Medal Table'!$E:$E,"Mixed")*'Medal values'!$B$2/2
+ COUNTIFS('Official Medal Table'!$H:$H,'Each Gender Events'!$A16,'Official Medal Table'!$C:$C,'Each Gender Events'!CO$1,'Official Medal Table'!$E:$E,"Mixed")*'Medal values'!$B$3/2
+ COUNTIFS('Official Medal Table'!$I:$I,'Each Gender Events'!$A16,'Official Medal Table'!$C:$C,'Each Gender Events'!CO$1,'Official Medal Table'!$E:$E,"Mixed")*'Medal values'!$B$3/2</f>
        <v>0</v>
      </c>
      <c r="CP16">
        <f>COUNTIFS('Official Medal Table'!$F:$F,'Each Gender Events'!$A16,'Official Medal Table'!$C:$C,'Each Gender Events'!CP$1,'Official Medal Table'!$E:$E,'Each Gender Events'!CP$2)*'Medal values'!$B$1
+ COUNTIFS('Official Medal Table'!$G:$G,'Each Gender Events'!$A16,'Official Medal Table'!$C:$C,'Each Gender Events'!CP$1,'Official Medal Table'!$E:$E,'Each Gender Events'!CP$2)*'Medal values'!$B$2
+ COUNTIFS('Official Medal Table'!$H:$H,'Each Gender Events'!$A16,'Official Medal Table'!$C:$C,'Each Gender Events'!CP$1,'Official Medal Table'!$E:$E,'Each Gender Events'!CP$2)*'Medal values'!$B$3
+ COUNTIFS('Official Medal Table'!$I:$I,'Each Gender Events'!$A16,'Official Medal Table'!$C:$C,'Each Gender Events'!CP$1,'Official Medal Table'!$E:$E,'Each Gender Events'!CP$2)*'Medal values'!$B$3
+ COUNTIFS('Official Medal Table'!$F:$F,'Each Gender Events'!$A16,'Official Medal Table'!$C:$C,'Each Gender Events'!CP$1,'Official Medal Table'!$E:$E,"Mixed")*'Medal values'!$B$1/2
+ COUNTIFS('Official Medal Table'!$G:$G,'Each Gender Events'!$A16,'Official Medal Table'!$C:$C,'Each Gender Events'!CP$1,'Official Medal Table'!$E:$E,"Mixed")*'Medal values'!$B$2/2
+ COUNTIFS('Official Medal Table'!$H:$H,'Each Gender Events'!$A16,'Official Medal Table'!$C:$C,'Each Gender Events'!CP$1,'Official Medal Table'!$E:$E,"Mixed")*'Medal values'!$B$3/2
+ COUNTIFS('Official Medal Table'!$I:$I,'Each Gender Events'!$A16,'Official Medal Table'!$C:$C,'Each Gender Events'!CP$1,'Official Medal Table'!$E:$E,"Mixed")*'Medal values'!$B$3/2</f>
        <v>0</v>
      </c>
      <c r="CQ16">
        <f>COUNTIFS('Official Medal Table'!$F:$F,'Each Gender Events'!$A16,'Official Medal Table'!$C:$C,'Each Gender Events'!CQ$1,'Official Medal Table'!$E:$E,'Each Gender Events'!CQ$2)*'Medal values'!$B$1
+ COUNTIFS('Official Medal Table'!$G:$G,'Each Gender Events'!$A16,'Official Medal Table'!$C:$C,'Each Gender Events'!CQ$1,'Official Medal Table'!$E:$E,'Each Gender Events'!CQ$2)*'Medal values'!$B$2
+ COUNTIFS('Official Medal Table'!$H:$H,'Each Gender Events'!$A16,'Official Medal Table'!$C:$C,'Each Gender Events'!CQ$1,'Official Medal Table'!$E:$E,'Each Gender Events'!CQ$2)*'Medal values'!$B$3
+ COUNTIFS('Official Medal Table'!$I:$I,'Each Gender Events'!$A16,'Official Medal Table'!$C:$C,'Each Gender Events'!CQ$1,'Official Medal Table'!$E:$E,'Each Gender Events'!CQ$2)*'Medal values'!$B$3
+ COUNTIFS('Official Medal Table'!$F:$F,'Each Gender Events'!$A16,'Official Medal Table'!$C:$C,'Each Gender Events'!CQ$1,'Official Medal Table'!$E:$E,"Mixed")*'Medal values'!$B$1/2
+ COUNTIFS('Official Medal Table'!$G:$G,'Each Gender Events'!$A16,'Official Medal Table'!$C:$C,'Each Gender Events'!CQ$1,'Official Medal Table'!$E:$E,"Mixed")*'Medal values'!$B$2/2
+ COUNTIFS('Official Medal Table'!$H:$H,'Each Gender Events'!$A16,'Official Medal Table'!$C:$C,'Each Gender Events'!CQ$1,'Official Medal Table'!$E:$E,"Mixed")*'Medal values'!$B$3/2
+ COUNTIFS('Official Medal Table'!$I:$I,'Each Gender Events'!$A16,'Official Medal Table'!$C:$C,'Each Gender Events'!CQ$1,'Official Medal Table'!$E:$E,"Mixed")*'Medal values'!$B$3/2</f>
        <v>0</v>
      </c>
      <c r="CR16">
        <f>COUNTIFS('Official Medal Table'!$F:$F,'Each Gender Events'!$A16,'Official Medal Table'!$C:$C,'Each Gender Events'!CR$1,'Official Medal Table'!$E:$E,'Each Gender Events'!CR$2)*'Medal values'!$B$1
+ COUNTIFS('Official Medal Table'!$G:$G,'Each Gender Events'!$A16,'Official Medal Table'!$C:$C,'Each Gender Events'!CR$1,'Official Medal Table'!$E:$E,'Each Gender Events'!CR$2)*'Medal values'!$B$2
+ COUNTIFS('Official Medal Table'!$H:$H,'Each Gender Events'!$A16,'Official Medal Table'!$C:$C,'Each Gender Events'!CR$1,'Official Medal Table'!$E:$E,'Each Gender Events'!CR$2)*'Medal values'!$B$3
+ COUNTIFS('Official Medal Table'!$I:$I,'Each Gender Events'!$A16,'Official Medal Table'!$C:$C,'Each Gender Events'!CR$1,'Official Medal Table'!$E:$E,'Each Gender Events'!CR$2)*'Medal values'!$B$3
+ COUNTIFS('Official Medal Table'!$F:$F,'Each Gender Events'!$A16,'Official Medal Table'!$C:$C,'Each Gender Events'!CR$1,'Official Medal Table'!$E:$E,"Mixed")*'Medal values'!$B$1/2
+ COUNTIFS('Official Medal Table'!$G:$G,'Each Gender Events'!$A16,'Official Medal Table'!$C:$C,'Each Gender Events'!CR$1,'Official Medal Table'!$E:$E,"Mixed")*'Medal values'!$B$2/2
+ COUNTIFS('Official Medal Table'!$H:$H,'Each Gender Events'!$A16,'Official Medal Table'!$C:$C,'Each Gender Events'!CR$1,'Official Medal Table'!$E:$E,"Mixed")*'Medal values'!$B$3/2
+ COUNTIFS('Official Medal Table'!$I:$I,'Each Gender Events'!$A16,'Official Medal Table'!$C:$C,'Each Gender Events'!CR$1,'Official Medal Table'!$E:$E,"Mixed")*'Medal values'!$B$3/2</f>
        <v>0</v>
      </c>
      <c r="CS16">
        <f>COUNTIFS('Official Medal Table'!$F:$F,'Each Gender Events'!$A16,'Official Medal Table'!$C:$C,'Each Gender Events'!CS$1,'Official Medal Table'!$E:$E,'Each Gender Events'!CS$2)*'Medal values'!$B$1
+ COUNTIFS('Official Medal Table'!$G:$G,'Each Gender Events'!$A16,'Official Medal Table'!$C:$C,'Each Gender Events'!CS$1,'Official Medal Table'!$E:$E,'Each Gender Events'!CS$2)*'Medal values'!$B$2
+ COUNTIFS('Official Medal Table'!$H:$H,'Each Gender Events'!$A16,'Official Medal Table'!$C:$C,'Each Gender Events'!CS$1,'Official Medal Table'!$E:$E,'Each Gender Events'!CS$2)*'Medal values'!$B$3
+ COUNTIFS('Official Medal Table'!$I:$I,'Each Gender Events'!$A16,'Official Medal Table'!$C:$C,'Each Gender Events'!CS$1,'Official Medal Table'!$E:$E,'Each Gender Events'!CS$2)*'Medal values'!$B$3
+ COUNTIFS('Official Medal Table'!$F:$F,'Each Gender Events'!$A16,'Official Medal Table'!$C:$C,'Each Gender Events'!CS$1,'Official Medal Table'!$E:$E,"Mixed")*'Medal values'!$B$1/2
+ COUNTIFS('Official Medal Table'!$G:$G,'Each Gender Events'!$A16,'Official Medal Table'!$C:$C,'Each Gender Events'!CS$1,'Official Medal Table'!$E:$E,"Mixed")*'Medal values'!$B$2/2
+ COUNTIFS('Official Medal Table'!$H:$H,'Each Gender Events'!$A16,'Official Medal Table'!$C:$C,'Each Gender Events'!CS$1,'Official Medal Table'!$E:$E,"Mixed")*'Medal values'!$B$3/2
+ COUNTIFS('Official Medal Table'!$I:$I,'Each Gender Events'!$A16,'Official Medal Table'!$C:$C,'Each Gender Events'!CS$1,'Official Medal Table'!$E:$E,"Mixed")*'Medal values'!$B$3/2</f>
        <v>0</v>
      </c>
      <c r="CT16">
        <f>COUNTIFS('Official Medal Table'!$F:$F,'Each Gender Events'!$A16,'Official Medal Table'!$C:$C,'Each Gender Events'!CT$1,'Official Medal Table'!$E:$E,'Each Gender Events'!CT$2)*'Medal values'!$B$1
+ COUNTIFS('Official Medal Table'!$G:$G,'Each Gender Events'!$A16,'Official Medal Table'!$C:$C,'Each Gender Events'!CT$1,'Official Medal Table'!$E:$E,'Each Gender Events'!CT$2)*'Medal values'!$B$2
+ COUNTIFS('Official Medal Table'!$H:$H,'Each Gender Events'!$A16,'Official Medal Table'!$C:$C,'Each Gender Events'!CT$1,'Official Medal Table'!$E:$E,'Each Gender Events'!CT$2)*'Medal values'!$B$3
+ COUNTIFS('Official Medal Table'!$I:$I,'Each Gender Events'!$A16,'Official Medal Table'!$C:$C,'Each Gender Events'!CT$1,'Official Medal Table'!$E:$E,'Each Gender Events'!CT$2)*'Medal values'!$B$3
+ COUNTIFS('Official Medal Table'!$F:$F,'Each Gender Events'!$A16,'Official Medal Table'!$C:$C,'Each Gender Events'!CT$1,'Official Medal Table'!$E:$E,"Mixed")*'Medal values'!$B$1/2
+ COUNTIFS('Official Medal Table'!$G:$G,'Each Gender Events'!$A16,'Official Medal Table'!$C:$C,'Each Gender Events'!CT$1,'Official Medal Table'!$E:$E,"Mixed")*'Medal values'!$B$2/2
+ COUNTIFS('Official Medal Table'!$H:$H,'Each Gender Events'!$A16,'Official Medal Table'!$C:$C,'Each Gender Events'!CT$1,'Official Medal Table'!$E:$E,"Mixed")*'Medal values'!$B$3/2
+ COUNTIFS('Official Medal Table'!$I:$I,'Each Gender Events'!$A16,'Official Medal Table'!$C:$C,'Each Gender Events'!CT$1,'Official Medal Table'!$E:$E,"Mixed")*'Medal values'!$B$3/2</f>
        <v>0</v>
      </c>
    </row>
    <row r="17" spans="1:98" x14ac:dyDescent="0.3">
      <c r="A17" t="str">
        <f>Countries!A15</f>
        <v>ITA</v>
      </c>
      <c r="B17">
        <f>COUNTIFS('Official Medal Table'!$F:$F,'Each Gender Events'!$A17,'Official Medal Table'!$C:$C,'Each Gender Events'!B$1,'Official Medal Table'!$E:$E,'Each Gender Events'!B$2)*'Medal values'!$B$1
+ COUNTIFS('Official Medal Table'!$G:$G,'Each Gender Events'!$A17,'Official Medal Table'!$C:$C,'Each Gender Events'!B$1,'Official Medal Table'!$E:$E,'Each Gender Events'!B$2)*'Medal values'!$B$2
+ COUNTIFS('Official Medal Table'!$H:$H,'Each Gender Events'!$A17,'Official Medal Table'!$C:$C,'Each Gender Events'!B$1,'Official Medal Table'!$E:$E,'Each Gender Events'!B$2)*'Medal values'!$B$3
+ COUNTIFS('Official Medal Table'!$I:$I,'Each Gender Events'!$A17,'Official Medal Table'!$C:$C,'Each Gender Events'!B$1,'Official Medal Table'!$E:$E,'Each Gender Events'!B$2)*'Medal values'!$B$3
+ COUNTIFS('Official Medal Table'!$F:$F,'Each Gender Events'!$A17,'Official Medal Table'!$C:$C,'Each Gender Events'!B$1,'Official Medal Table'!$E:$E,"Mixed")*'Medal values'!$B$1/2
+ COUNTIFS('Official Medal Table'!$G:$G,'Each Gender Events'!$A17,'Official Medal Table'!$C:$C,'Each Gender Events'!B$1,'Official Medal Table'!$E:$E,"Mixed")*'Medal values'!$B$2/2
+ COUNTIFS('Official Medal Table'!$H:$H,'Each Gender Events'!$A17,'Official Medal Table'!$C:$C,'Each Gender Events'!B$1,'Official Medal Table'!$E:$E,"Mixed")*'Medal values'!$B$3/2
+ COUNTIFS('Official Medal Table'!$I:$I,'Each Gender Events'!$A17,'Official Medal Table'!$C:$C,'Each Gender Events'!B$1,'Official Medal Table'!$E:$E,"Mixed")*'Medal values'!$B$3/2</f>
        <v>0</v>
      </c>
      <c r="C17">
        <f>COUNTIFS('Official Medal Table'!$F:$F,'Each Gender Events'!$A17,'Official Medal Table'!$C:$C,'Each Gender Events'!C$1,'Official Medal Table'!$E:$E,'Each Gender Events'!C$2)*'Medal values'!$B$1
+ COUNTIFS('Official Medal Table'!$G:$G,'Each Gender Events'!$A17,'Official Medal Table'!$C:$C,'Each Gender Events'!C$1,'Official Medal Table'!$E:$E,'Each Gender Events'!C$2)*'Medal values'!$B$2
+ COUNTIFS('Official Medal Table'!$H:$H,'Each Gender Events'!$A17,'Official Medal Table'!$C:$C,'Each Gender Events'!C$1,'Official Medal Table'!$E:$E,'Each Gender Events'!C$2)*'Medal values'!$B$3
+ COUNTIFS('Official Medal Table'!$I:$I,'Each Gender Events'!$A17,'Official Medal Table'!$C:$C,'Each Gender Events'!C$1,'Official Medal Table'!$E:$E,'Each Gender Events'!C$2)*'Medal values'!$B$3
+ COUNTIFS('Official Medal Table'!$F:$F,'Each Gender Events'!$A17,'Official Medal Table'!$C:$C,'Each Gender Events'!C$1,'Official Medal Table'!$E:$E,"Mixed")*'Medal values'!$B$1/2
+ COUNTIFS('Official Medal Table'!$G:$G,'Each Gender Events'!$A17,'Official Medal Table'!$C:$C,'Each Gender Events'!C$1,'Official Medal Table'!$E:$E,"Mixed")*'Medal values'!$B$2/2
+ COUNTIFS('Official Medal Table'!$H:$H,'Each Gender Events'!$A17,'Official Medal Table'!$C:$C,'Each Gender Events'!C$1,'Official Medal Table'!$E:$E,"Mixed")*'Medal values'!$B$3/2
+ COUNTIFS('Official Medal Table'!$I:$I,'Each Gender Events'!$A17,'Official Medal Table'!$C:$C,'Each Gender Events'!C$1,'Official Medal Table'!$E:$E,"Mixed")*'Medal values'!$B$3/2</f>
        <v>0</v>
      </c>
      <c r="D17">
        <f>COUNTIFS('Official Medal Table'!$F:$F,'Each Gender Events'!$A17,'Official Medal Table'!$C:$C,'Each Gender Events'!D$1,'Official Medal Table'!$E:$E,'Each Gender Events'!D$2)*'Medal values'!$B$1
+ COUNTIFS('Official Medal Table'!$G:$G,'Each Gender Events'!$A17,'Official Medal Table'!$C:$C,'Each Gender Events'!D$1,'Official Medal Table'!$E:$E,'Each Gender Events'!D$2)*'Medal values'!$B$2
+ COUNTIFS('Official Medal Table'!$H:$H,'Each Gender Events'!$A17,'Official Medal Table'!$C:$C,'Each Gender Events'!D$1,'Official Medal Table'!$E:$E,'Each Gender Events'!D$2)*'Medal values'!$B$3
+ COUNTIFS('Official Medal Table'!$I:$I,'Each Gender Events'!$A17,'Official Medal Table'!$C:$C,'Each Gender Events'!D$1,'Official Medal Table'!$E:$E,'Each Gender Events'!D$2)*'Medal values'!$B$3
+ COUNTIFS('Official Medal Table'!$F:$F,'Each Gender Events'!$A17,'Official Medal Table'!$C:$C,'Each Gender Events'!D$1,'Official Medal Table'!$E:$E,"Mixed")*'Medal values'!$B$1/2
+ COUNTIFS('Official Medal Table'!$G:$G,'Each Gender Events'!$A17,'Official Medal Table'!$C:$C,'Each Gender Events'!D$1,'Official Medal Table'!$E:$E,"Mixed")*'Medal values'!$B$2/2
+ COUNTIFS('Official Medal Table'!$H:$H,'Each Gender Events'!$A17,'Official Medal Table'!$C:$C,'Each Gender Events'!D$1,'Official Medal Table'!$E:$E,"Mixed")*'Medal values'!$B$3/2
+ COUNTIFS('Official Medal Table'!$I:$I,'Each Gender Events'!$A17,'Official Medal Table'!$C:$C,'Each Gender Events'!D$1,'Official Medal Table'!$E:$E,"Mixed")*'Medal values'!$B$3/2</f>
        <v>0</v>
      </c>
      <c r="E17">
        <f>COUNTIFS('Official Medal Table'!$F:$F,'Each Gender Events'!$A17,'Official Medal Table'!$C:$C,'Each Gender Events'!E$1,'Official Medal Table'!$E:$E,'Each Gender Events'!E$2)*'Medal values'!$B$1
+ COUNTIFS('Official Medal Table'!$G:$G,'Each Gender Events'!$A17,'Official Medal Table'!$C:$C,'Each Gender Events'!E$1,'Official Medal Table'!$E:$E,'Each Gender Events'!E$2)*'Medal values'!$B$2
+ COUNTIFS('Official Medal Table'!$H:$H,'Each Gender Events'!$A17,'Official Medal Table'!$C:$C,'Each Gender Events'!E$1,'Official Medal Table'!$E:$E,'Each Gender Events'!E$2)*'Medal values'!$B$3
+ COUNTIFS('Official Medal Table'!$I:$I,'Each Gender Events'!$A17,'Official Medal Table'!$C:$C,'Each Gender Events'!E$1,'Official Medal Table'!$E:$E,'Each Gender Events'!E$2)*'Medal values'!$B$3
+ COUNTIFS('Official Medal Table'!$F:$F,'Each Gender Events'!$A17,'Official Medal Table'!$C:$C,'Each Gender Events'!E$1,'Official Medal Table'!$E:$E,"Mixed")*'Medal values'!$B$1/2
+ COUNTIFS('Official Medal Table'!$G:$G,'Each Gender Events'!$A17,'Official Medal Table'!$C:$C,'Each Gender Events'!E$1,'Official Medal Table'!$E:$E,"Mixed")*'Medal values'!$B$2/2
+ COUNTIFS('Official Medal Table'!$H:$H,'Each Gender Events'!$A17,'Official Medal Table'!$C:$C,'Each Gender Events'!E$1,'Official Medal Table'!$E:$E,"Mixed")*'Medal values'!$B$3/2
+ COUNTIFS('Official Medal Table'!$I:$I,'Each Gender Events'!$A17,'Official Medal Table'!$C:$C,'Each Gender Events'!E$1,'Official Medal Table'!$E:$E,"Mixed")*'Medal values'!$B$3/2</f>
        <v>0</v>
      </c>
      <c r="F17">
        <f>COUNTIFS('Official Medal Table'!$F:$F,'Each Gender Events'!$A17,'Official Medal Table'!$C:$C,'Each Gender Events'!F$1,'Official Medal Table'!$E:$E,'Each Gender Events'!F$2)*'Medal values'!$B$1
+ COUNTIFS('Official Medal Table'!$G:$G,'Each Gender Events'!$A17,'Official Medal Table'!$C:$C,'Each Gender Events'!F$1,'Official Medal Table'!$E:$E,'Each Gender Events'!F$2)*'Medal values'!$B$2
+ COUNTIFS('Official Medal Table'!$H:$H,'Each Gender Events'!$A17,'Official Medal Table'!$C:$C,'Each Gender Events'!F$1,'Official Medal Table'!$E:$E,'Each Gender Events'!F$2)*'Medal values'!$B$3
+ COUNTIFS('Official Medal Table'!$I:$I,'Each Gender Events'!$A17,'Official Medal Table'!$C:$C,'Each Gender Events'!F$1,'Official Medal Table'!$E:$E,'Each Gender Events'!F$2)*'Medal values'!$B$3
+ COUNTIFS('Official Medal Table'!$F:$F,'Each Gender Events'!$A17,'Official Medal Table'!$C:$C,'Each Gender Events'!F$1,'Official Medal Table'!$E:$E,"Mixed")*'Medal values'!$B$1/2
+ COUNTIFS('Official Medal Table'!$G:$G,'Each Gender Events'!$A17,'Official Medal Table'!$C:$C,'Each Gender Events'!F$1,'Official Medal Table'!$E:$E,"Mixed")*'Medal values'!$B$2/2
+ COUNTIFS('Official Medal Table'!$H:$H,'Each Gender Events'!$A17,'Official Medal Table'!$C:$C,'Each Gender Events'!F$1,'Official Medal Table'!$E:$E,"Mixed")*'Medal values'!$B$3/2
+ COUNTIFS('Official Medal Table'!$I:$I,'Each Gender Events'!$A17,'Official Medal Table'!$C:$C,'Each Gender Events'!F$1,'Official Medal Table'!$E:$E,"Mixed")*'Medal values'!$B$3/2</f>
        <v>0</v>
      </c>
      <c r="G17">
        <f>COUNTIFS('Official Medal Table'!$F:$F,'Each Gender Events'!$A17,'Official Medal Table'!$C:$C,'Each Gender Events'!G$1,'Official Medal Table'!$E:$E,'Each Gender Events'!G$2)*'Medal values'!$B$1
+ COUNTIFS('Official Medal Table'!$G:$G,'Each Gender Events'!$A17,'Official Medal Table'!$C:$C,'Each Gender Events'!G$1,'Official Medal Table'!$E:$E,'Each Gender Events'!G$2)*'Medal values'!$B$2
+ COUNTIFS('Official Medal Table'!$H:$H,'Each Gender Events'!$A17,'Official Medal Table'!$C:$C,'Each Gender Events'!G$1,'Official Medal Table'!$E:$E,'Each Gender Events'!G$2)*'Medal values'!$B$3
+ COUNTIFS('Official Medal Table'!$I:$I,'Each Gender Events'!$A17,'Official Medal Table'!$C:$C,'Each Gender Events'!G$1,'Official Medal Table'!$E:$E,'Each Gender Events'!G$2)*'Medal values'!$B$3
+ COUNTIFS('Official Medal Table'!$F:$F,'Each Gender Events'!$A17,'Official Medal Table'!$C:$C,'Each Gender Events'!G$1,'Official Medal Table'!$E:$E,"Mixed")*'Medal values'!$B$1/2
+ COUNTIFS('Official Medal Table'!$G:$G,'Each Gender Events'!$A17,'Official Medal Table'!$C:$C,'Each Gender Events'!G$1,'Official Medal Table'!$E:$E,"Mixed")*'Medal values'!$B$2/2
+ COUNTIFS('Official Medal Table'!$H:$H,'Each Gender Events'!$A17,'Official Medal Table'!$C:$C,'Each Gender Events'!G$1,'Official Medal Table'!$E:$E,"Mixed")*'Medal values'!$B$3/2
+ COUNTIFS('Official Medal Table'!$I:$I,'Each Gender Events'!$A17,'Official Medal Table'!$C:$C,'Each Gender Events'!G$1,'Official Medal Table'!$E:$E,"Mixed")*'Medal values'!$B$3/2</f>
        <v>0</v>
      </c>
      <c r="H17">
        <f>COUNTIFS('Official Medal Table'!$F:$F,'Each Gender Events'!$A17,'Official Medal Table'!$C:$C,'Each Gender Events'!H$1,'Official Medal Table'!$E:$E,'Each Gender Events'!H$2)*'Medal values'!$B$1
+ COUNTIFS('Official Medal Table'!$G:$G,'Each Gender Events'!$A17,'Official Medal Table'!$C:$C,'Each Gender Events'!H$1,'Official Medal Table'!$E:$E,'Each Gender Events'!H$2)*'Medal values'!$B$2
+ COUNTIFS('Official Medal Table'!$H:$H,'Each Gender Events'!$A17,'Official Medal Table'!$C:$C,'Each Gender Events'!H$1,'Official Medal Table'!$E:$E,'Each Gender Events'!H$2)*'Medal values'!$B$3
+ COUNTIFS('Official Medal Table'!$I:$I,'Each Gender Events'!$A17,'Official Medal Table'!$C:$C,'Each Gender Events'!H$1,'Official Medal Table'!$E:$E,'Each Gender Events'!H$2)*'Medal values'!$B$3
+ COUNTIFS('Official Medal Table'!$F:$F,'Each Gender Events'!$A17,'Official Medal Table'!$C:$C,'Each Gender Events'!H$1,'Official Medal Table'!$E:$E,"Mixed")*'Medal values'!$B$1/2
+ COUNTIFS('Official Medal Table'!$G:$G,'Each Gender Events'!$A17,'Official Medal Table'!$C:$C,'Each Gender Events'!H$1,'Official Medal Table'!$E:$E,"Mixed")*'Medal values'!$B$2/2
+ COUNTIFS('Official Medal Table'!$H:$H,'Each Gender Events'!$A17,'Official Medal Table'!$C:$C,'Each Gender Events'!H$1,'Official Medal Table'!$E:$E,"Mixed")*'Medal values'!$B$3/2
+ COUNTIFS('Official Medal Table'!$I:$I,'Each Gender Events'!$A17,'Official Medal Table'!$C:$C,'Each Gender Events'!H$1,'Official Medal Table'!$E:$E,"Mixed")*'Medal values'!$B$3/2</f>
        <v>6.0010010000000005</v>
      </c>
      <c r="I17">
        <f>COUNTIFS('Official Medal Table'!$F:$F,'Each Gender Events'!$A17,'Official Medal Table'!$C:$C,'Each Gender Events'!I$1,'Official Medal Table'!$E:$E,'Each Gender Events'!I$2)*'Medal values'!$B$1
+ COUNTIFS('Official Medal Table'!$G:$G,'Each Gender Events'!$A17,'Official Medal Table'!$C:$C,'Each Gender Events'!I$1,'Official Medal Table'!$E:$E,'Each Gender Events'!I$2)*'Medal values'!$B$2
+ COUNTIFS('Official Medal Table'!$H:$H,'Each Gender Events'!$A17,'Official Medal Table'!$C:$C,'Each Gender Events'!I$1,'Official Medal Table'!$E:$E,'Each Gender Events'!I$2)*'Medal values'!$B$3
+ COUNTIFS('Official Medal Table'!$I:$I,'Each Gender Events'!$A17,'Official Medal Table'!$C:$C,'Each Gender Events'!I$1,'Official Medal Table'!$E:$E,'Each Gender Events'!I$2)*'Medal values'!$B$3
+ COUNTIFS('Official Medal Table'!$F:$F,'Each Gender Events'!$A17,'Official Medal Table'!$C:$C,'Each Gender Events'!I$1,'Official Medal Table'!$E:$E,"Mixed")*'Medal values'!$B$1/2
+ COUNTIFS('Official Medal Table'!$G:$G,'Each Gender Events'!$A17,'Official Medal Table'!$C:$C,'Each Gender Events'!I$1,'Official Medal Table'!$E:$E,"Mixed")*'Medal values'!$B$2/2
+ COUNTIFS('Official Medal Table'!$H:$H,'Each Gender Events'!$A17,'Official Medal Table'!$C:$C,'Each Gender Events'!I$1,'Official Medal Table'!$E:$E,"Mixed")*'Medal values'!$B$3/2
+ COUNTIFS('Official Medal Table'!$I:$I,'Each Gender Events'!$A17,'Official Medal Table'!$C:$C,'Each Gender Events'!I$1,'Official Medal Table'!$E:$E,"Mixed")*'Medal values'!$B$3/2</f>
        <v>0</v>
      </c>
      <c r="J17">
        <f>COUNTIFS('Official Medal Table'!$F:$F,'Each Gender Events'!$A17,'Official Medal Table'!$C:$C,'Each Gender Events'!J$1,'Official Medal Table'!$E:$E,'Each Gender Events'!J$2)*'Medal values'!$B$1
+ COUNTIFS('Official Medal Table'!$G:$G,'Each Gender Events'!$A17,'Official Medal Table'!$C:$C,'Each Gender Events'!J$1,'Official Medal Table'!$E:$E,'Each Gender Events'!J$2)*'Medal values'!$B$2
+ COUNTIFS('Official Medal Table'!$H:$H,'Each Gender Events'!$A17,'Official Medal Table'!$C:$C,'Each Gender Events'!J$1,'Official Medal Table'!$E:$E,'Each Gender Events'!J$2)*'Medal values'!$B$3
+ COUNTIFS('Official Medal Table'!$I:$I,'Each Gender Events'!$A17,'Official Medal Table'!$C:$C,'Each Gender Events'!J$1,'Official Medal Table'!$E:$E,'Each Gender Events'!J$2)*'Medal values'!$B$3
+ COUNTIFS('Official Medal Table'!$F:$F,'Each Gender Events'!$A17,'Official Medal Table'!$C:$C,'Each Gender Events'!J$1,'Official Medal Table'!$E:$E,"Mixed")*'Medal values'!$B$1/2
+ COUNTIFS('Official Medal Table'!$G:$G,'Each Gender Events'!$A17,'Official Medal Table'!$C:$C,'Each Gender Events'!J$1,'Official Medal Table'!$E:$E,"Mixed")*'Medal values'!$B$2/2
+ COUNTIFS('Official Medal Table'!$H:$H,'Each Gender Events'!$A17,'Official Medal Table'!$C:$C,'Each Gender Events'!J$1,'Official Medal Table'!$E:$E,"Mixed")*'Medal values'!$B$3/2
+ COUNTIFS('Official Medal Table'!$I:$I,'Each Gender Events'!$A17,'Official Medal Table'!$C:$C,'Each Gender Events'!J$1,'Official Medal Table'!$E:$E,"Mixed")*'Medal values'!$B$3/2</f>
        <v>2</v>
      </c>
      <c r="K17">
        <f>COUNTIFS('Official Medal Table'!$F:$F,'Each Gender Events'!$A17,'Official Medal Table'!$C:$C,'Each Gender Events'!K$1,'Official Medal Table'!$E:$E,'Each Gender Events'!K$2)*'Medal values'!$B$1
+ COUNTIFS('Official Medal Table'!$G:$G,'Each Gender Events'!$A17,'Official Medal Table'!$C:$C,'Each Gender Events'!K$1,'Official Medal Table'!$E:$E,'Each Gender Events'!K$2)*'Medal values'!$B$2
+ COUNTIFS('Official Medal Table'!$H:$H,'Each Gender Events'!$A17,'Official Medal Table'!$C:$C,'Each Gender Events'!K$1,'Official Medal Table'!$E:$E,'Each Gender Events'!K$2)*'Medal values'!$B$3
+ COUNTIFS('Official Medal Table'!$I:$I,'Each Gender Events'!$A17,'Official Medal Table'!$C:$C,'Each Gender Events'!K$1,'Official Medal Table'!$E:$E,'Each Gender Events'!K$2)*'Medal values'!$B$3
+ COUNTIFS('Official Medal Table'!$F:$F,'Each Gender Events'!$A17,'Official Medal Table'!$C:$C,'Each Gender Events'!K$1,'Official Medal Table'!$E:$E,"Mixed")*'Medal values'!$B$1/2
+ COUNTIFS('Official Medal Table'!$G:$G,'Each Gender Events'!$A17,'Official Medal Table'!$C:$C,'Each Gender Events'!K$1,'Official Medal Table'!$E:$E,"Mixed")*'Medal values'!$B$2/2
+ COUNTIFS('Official Medal Table'!$H:$H,'Each Gender Events'!$A17,'Official Medal Table'!$C:$C,'Each Gender Events'!K$1,'Official Medal Table'!$E:$E,"Mixed")*'Medal values'!$B$3/2
+ COUNTIFS('Official Medal Table'!$I:$I,'Each Gender Events'!$A17,'Official Medal Table'!$C:$C,'Each Gender Events'!K$1,'Official Medal Table'!$E:$E,"Mixed")*'Medal values'!$B$3/2</f>
        <v>2.0000010000000001</v>
      </c>
      <c r="L17">
        <f>COUNTIFS('Official Medal Table'!$F:$F,'Each Gender Events'!$A17,'Official Medal Table'!$C:$C,'Each Gender Events'!L$1,'Official Medal Table'!$E:$E,'Each Gender Events'!L$2)*'Medal values'!$B$1
+ COUNTIFS('Official Medal Table'!$G:$G,'Each Gender Events'!$A17,'Official Medal Table'!$C:$C,'Each Gender Events'!L$1,'Official Medal Table'!$E:$E,'Each Gender Events'!L$2)*'Medal values'!$B$2
+ COUNTIFS('Official Medal Table'!$H:$H,'Each Gender Events'!$A17,'Official Medal Table'!$C:$C,'Each Gender Events'!L$1,'Official Medal Table'!$E:$E,'Each Gender Events'!L$2)*'Medal values'!$B$3
+ COUNTIFS('Official Medal Table'!$I:$I,'Each Gender Events'!$A17,'Official Medal Table'!$C:$C,'Each Gender Events'!L$1,'Official Medal Table'!$E:$E,'Each Gender Events'!L$2)*'Medal values'!$B$3
+ COUNTIFS('Official Medal Table'!$F:$F,'Each Gender Events'!$A17,'Official Medal Table'!$C:$C,'Each Gender Events'!L$1,'Official Medal Table'!$E:$E,"Mixed")*'Medal values'!$B$1/2
+ COUNTIFS('Official Medal Table'!$G:$G,'Each Gender Events'!$A17,'Official Medal Table'!$C:$C,'Each Gender Events'!L$1,'Official Medal Table'!$E:$E,"Mixed")*'Medal values'!$B$2/2
+ COUNTIFS('Official Medal Table'!$H:$H,'Each Gender Events'!$A17,'Official Medal Table'!$C:$C,'Each Gender Events'!L$1,'Official Medal Table'!$E:$E,"Mixed")*'Medal values'!$B$3/2
+ COUNTIFS('Official Medal Table'!$I:$I,'Each Gender Events'!$A17,'Official Medal Table'!$C:$C,'Each Gender Events'!L$1,'Official Medal Table'!$E:$E,"Mixed")*'Medal values'!$B$3/2</f>
        <v>0</v>
      </c>
      <c r="M17">
        <f>COUNTIFS('Official Medal Table'!$F:$F,'Each Gender Events'!$A17,'Official Medal Table'!$C:$C,'Each Gender Events'!M$1,'Official Medal Table'!$E:$E,'Each Gender Events'!M$2)*'Medal values'!$B$1
+ COUNTIFS('Official Medal Table'!$G:$G,'Each Gender Events'!$A17,'Official Medal Table'!$C:$C,'Each Gender Events'!M$1,'Official Medal Table'!$E:$E,'Each Gender Events'!M$2)*'Medal values'!$B$2
+ COUNTIFS('Official Medal Table'!$H:$H,'Each Gender Events'!$A17,'Official Medal Table'!$C:$C,'Each Gender Events'!M$1,'Official Medal Table'!$E:$E,'Each Gender Events'!M$2)*'Medal values'!$B$3
+ COUNTIFS('Official Medal Table'!$I:$I,'Each Gender Events'!$A17,'Official Medal Table'!$C:$C,'Each Gender Events'!M$1,'Official Medal Table'!$E:$E,'Each Gender Events'!M$2)*'Medal values'!$B$3
+ COUNTIFS('Official Medal Table'!$F:$F,'Each Gender Events'!$A17,'Official Medal Table'!$C:$C,'Each Gender Events'!M$1,'Official Medal Table'!$E:$E,"Mixed")*'Medal values'!$B$1/2
+ COUNTIFS('Official Medal Table'!$G:$G,'Each Gender Events'!$A17,'Official Medal Table'!$C:$C,'Each Gender Events'!M$1,'Official Medal Table'!$E:$E,"Mixed")*'Medal values'!$B$2/2
+ COUNTIFS('Official Medal Table'!$H:$H,'Each Gender Events'!$A17,'Official Medal Table'!$C:$C,'Each Gender Events'!M$1,'Official Medal Table'!$E:$E,"Mixed")*'Medal values'!$B$3/2
+ COUNTIFS('Official Medal Table'!$I:$I,'Each Gender Events'!$A17,'Official Medal Table'!$C:$C,'Each Gender Events'!M$1,'Official Medal Table'!$E:$E,"Mixed")*'Medal values'!$B$3/2</f>
        <v>0</v>
      </c>
      <c r="N17">
        <f>COUNTIFS('Official Medal Table'!$F:$F,'Each Gender Events'!$A17,'Official Medal Table'!$C:$C,'Each Gender Events'!N$1,'Official Medal Table'!$E:$E,'Each Gender Events'!N$2)*'Medal values'!$B$1
+ COUNTIFS('Official Medal Table'!$G:$G,'Each Gender Events'!$A17,'Official Medal Table'!$C:$C,'Each Gender Events'!N$1,'Official Medal Table'!$E:$E,'Each Gender Events'!N$2)*'Medal values'!$B$2
+ COUNTIFS('Official Medal Table'!$H:$H,'Each Gender Events'!$A17,'Official Medal Table'!$C:$C,'Each Gender Events'!N$1,'Official Medal Table'!$E:$E,'Each Gender Events'!N$2)*'Medal values'!$B$3
+ COUNTIFS('Official Medal Table'!$I:$I,'Each Gender Events'!$A17,'Official Medal Table'!$C:$C,'Each Gender Events'!N$1,'Official Medal Table'!$E:$E,'Each Gender Events'!N$2)*'Medal values'!$B$3
+ COUNTIFS('Official Medal Table'!$F:$F,'Each Gender Events'!$A17,'Official Medal Table'!$C:$C,'Each Gender Events'!N$1,'Official Medal Table'!$E:$E,"Mixed")*'Medal values'!$B$1/2
+ COUNTIFS('Official Medal Table'!$G:$G,'Each Gender Events'!$A17,'Official Medal Table'!$C:$C,'Each Gender Events'!N$1,'Official Medal Table'!$E:$E,"Mixed")*'Medal values'!$B$2/2
+ COUNTIFS('Official Medal Table'!$H:$H,'Each Gender Events'!$A17,'Official Medal Table'!$C:$C,'Each Gender Events'!N$1,'Official Medal Table'!$E:$E,"Mixed")*'Medal values'!$B$3/2
+ COUNTIFS('Official Medal Table'!$I:$I,'Each Gender Events'!$A17,'Official Medal Table'!$C:$C,'Each Gender Events'!N$1,'Official Medal Table'!$E:$E,"Mixed")*'Medal values'!$B$3/2</f>
        <v>0</v>
      </c>
      <c r="O17">
        <f>COUNTIFS('Official Medal Table'!$F:$F,'Each Gender Events'!$A17,'Official Medal Table'!$C:$C,'Each Gender Events'!O$1,'Official Medal Table'!$E:$E,'Each Gender Events'!O$2)*'Medal values'!$B$1
+ COUNTIFS('Official Medal Table'!$G:$G,'Each Gender Events'!$A17,'Official Medal Table'!$C:$C,'Each Gender Events'!O$1,'Official Medal Table'!$E:$E,'Each Gender Events'!O$2)*'Medal values'!$B$2
+ COUNTIFS('Official Medal Table'!$H:$H,'Each Gender Events'!$A17,'Official Medal Table'!$C:$C,'Each Gender Events'!O$1,'Official Medal Table'!$E:$E,'Each Gender Events'!O$2)*'Medal values'!$B$3
+ COUNTIFS('Official Medal Table'!$I:$I,'Each Gender Events'!$A17,'Official Medal Table'!$C:$C,'Each Gender Events'!O$1,'Official Medal Table'!$E:$E,'Each Gender Events'!O$2)*'Medal values'!$B$3
+ COUNTIFS('Official Medal Table'!$F:$F,'Each Gender Events'!$A17,'Official Medal Table'!$C:$C,'Each Gender Events'!O$1,'Official Medal Table'!$E:$E,"Mixed")*'Medal values'!$B$1/2
+ COUNTIFS('Official Medal Table'!$G:$G,'Each Gender Events'!$A17,'Official Medal Table'!$C:$C,'Each Gender Events'!O$1,'Official Medal Table'!$E:$E,"Mixed")*'Medal values'!$B$2/2
+ COUNTIFS('Official Medal Table'!$H:$H,'Each Gender Events'!$A17,'Official Medal Table'!$C:$C,'Each Gender Events'!O$1,'Official Medal Table'!$E:$E,"Mixed")*'Medal values'!$B$3/2
+ COUNTIFS('Official Medal Table'!$I:$I,'Each Gender Events'!$A17,'Official Medal Table'!$C:$C,'Each Gender Events'!O$1,'Official Medal Table'!$E:$E,"Mixed")*'Medal values'!$B$3/2</f>
        <v>0</v>
      </c>
      <c r="P17">
        <f>COUNTIFS('Official Medal Table'!$F:$F,'Each Gender Events'!$A17,'Official Medal Table'!$C:$C,'Each Gender Events'!P$1,'Official Medal Table'!$E:$E,'Each Gender Events'!P$2)*'Medal values'!$B$1
+ COUNTIFS('Official Medal Table'!$G:$G,'Each Gender Events'!$A17,'Official Medal Table'!$C:$C,'Each Gender Events'!P$1,'Official Medal Table'!$E:$E,'Each Gender Events'!P$2)*'Medal values'!$B$2
+ COUNTIFS('Official Medal Table'!$H:$H,'Each Gender Events'!$A17,'Official Medal Table'!$C:$C,'Each Gender Events'!P$1,'Official Medal Table'!$E:$E,'Each Gender Events'!P$2)*'Medal values'!$B$3
+ COUNTIFS('Official Medal Table'!$I:$I,'Each Gender Events'!$A17,'Official Medal Table'!$C:$C,'Each Gender Events'!P$1,'Official Medal Table'!$E:$E,'Each Gender Events'!P$2)*'Medal values'!$B$3
+ COUNTIFS('Official Medal Table'!$F:$F,'Each Gender Events'!$A17,'Official Medal Table'!$C:$C,'Each Gender Events'!P$1,'Official Medal Table'!$E:$E,"Mixed")*'Medal values'!$B$1/2
+ COUNTIFS('Official Medal Table'!$G:$G,'Each Gender Events'!$A17,'Official Medal Table'!$C:$C,'Each Gender Events'!P$1,'Official Medal Table'!$E:$E,"Mixed")*'Medal values'!$B$2/2
+ COUNTIFS('Official Medal Table'!$H:$H,'Each Gender Events'!$A17,'Official Medal Table'!$C:$C,'Each Gender Events'!P$1,'Official Medal Table'!$E:$E,"Mixed")*'Medal values'!$B$3/2
+ COUNTIFS('Official Medal Table'!$I:$I,'Each Gender Events'!$A17,'Official Medal Table'!$C:$C,'Each Gender Events'!P$1,'Official Medal Table'!$E:$E,"Mixed")*'Medal values'!$B$3/2</f>
        <v>0</v>
      </c>
      <c r="Q17">
        <f>COUNTIFS('Official Medal Table'!$F:$F,'Each Gender Events'!$A17,'Official Medal Table'!$C:$C,'Each Gender Events'!Q$1,'Official Medal Table'!$E:$E,'Each Gender Events'!Q$2)*'Medal values'!$B$1
+ COUNTIFS('Official Medal Table'!$G:$G,'Each Gender Events'!$A17,'Official Medal Table'!$C:$C,'Each Gender Events'!Q$1,'Official Medal Table'!$E:$E,'Each Gender Events'!Q$2)*'Medal values'!$B$2
+ COUNTIFS('Official Medal Table'!$H:$H,'Each Gender Events'!$A17,'Official Medal Table'!$C:$C,'Each Gender Events'!Q$1,'Official Medal Table'!$E:$E,'Each Gender Events'!Q$2)*'Medal values'!$B$3
+ COUNTIFS('Official Medal Table'!$I:$I,'Each Gender Events'!$A17,'Official Medal Table'!$C:$C,'Each Gender Events'!Q$1,'Official Medal Table'!$E:$E,'Each Gender Events'!Q$2)*'Medal values'!$B$3
+ COUNTIFS('Official Medal Table'!$F:$F,'Each Gender Events'!$A17,'Official Medal Table'!$C:$C,'Each Gender Events'!Q$1,'Official Medal Table'!$E:$E,"Mixed")*'Medal values'!$B$1/2
+ COUNTIFS('Official Medal Table'!$G:$G,'Each Gender Events'!$A17,'Official Medal Table'!$C:$C,'Each Gender Events'!Q$1,'Official Medal Table'!$E:$E,"Mixed")*'Medal values'!$B$2/2
+ COUNTIFS('Official Medal Table'!$H:$H,'Each Gender Events'!$A17,'Official Medal Table'!$C:$C,'Each Gender Events'!Q$1,'Official Medal Table'!$E:$E,"Mixed")*'Medal values'!$B$3/2
+ COUNTIFS('Official Medal Table'!$I:$I,'Each Gender Events'!$A17,'Official Medal Table'!$C:$C,'Each Gender Events'!Q$1,'Official Medal Table'!$E:$E,"Mixed")*'Medal values'!$B$3/2</f>
        <v>0</v>
      </c>
      <c r="R17">
        <f>COUNTIFS('Official Medal Table'!$F:$F,'Each Gender Events'!$A17,'Official Medal Table'!$C:$C,'Each Gender Events'!R$1,'Official Medal Table'!$E:$E,'Each Gender Events'!R$2)*'Medal values'!$B$1
+ COUNTIFS('Official Medal Table'!$G:$G,'Each Gender Events'!$A17,'Official Medal Table'!$C:$C,'Each Gender Events'!R$1,'Official Medal Table'!$E:$E,'Each Gender Events'!R$2)*'Medal values'!$B$2
+ COUNTIFS('Official Medal Table'!$H:$H,'Each Gender Events'!$A17,'Official Medal Table'!$C:$C,'Each Gender Events'!R$1,'Official Medal Table'!$E:$E,'Each Gender Events'!R$2)*'Medal values'!$B$3
+ COUNTIFS('Official Medal Table'!$I:$I,'Each Gender Events'!$A17,'Official Medal Table'!$C:$C,'Each Gender Events'!R$1,'Official Medal Table'!$E:$E,'Each Gender Events'!R$2)*'Medal values'!$B$3
+ COUNTIFS('Official Medal Table'!$F:$F,'Each Gender Events'!$A17,'Official Medal Table'!$C:$C,'Each Gender Events'!R$1,'Official Medal Table'!$E:$E,"Mixed")*'Medal values'!$B$1/2
+ COUNTIFS('Official Medal Table'!$G:$G,'Each Gender Events'!$A17,'Official Medal Table'!$C:$C,'Each Gender Events'!R$1,'Official Medal Table'!$E:$E,"Mixed")*'Medal values'!$B$2/2
+ COUNTIFS('Official Medal Table'!$H:$H,'Each Gender Events'!$A17,'Official Medal Table'!$C:$C,'Each Gender Events'!R$1,'Official Medal Table'!$E:$E,"Mixed")*'Medal values'!$B$3/2
+ COUNTIFS('Official Medal Table'!$I:$I,'Each Gender Events'!$A17,'Official Medal Table'!$C:$C,'Each Gender Events'!R$1,'Official Medal Table'!$E:$E,"Mixed")*'Medal values'!$B$3/2</f>
        <v>0</v>
      </c>
      <c r="S17">
        <f>COUNTIFS('Official Medal Table'!$F:$F,'Each Gender Events'!$A17,'Official Medal Table'!$C:$C,'Each Gender Events'!S$1,'Official Medal Table'!$E:$E,'Each Gender Events'!S$2)*'Medal values'!$B$1
+ COUNTIFS('Official Medal Table'!$G:$G,'Each Gender Events'!$A17,'Official Medal Table'!$C:$C,'Each Gender Events'!S$1,'Official Medal Table'!$E:$E,'Each Gender Events'!S$2)*'Medal values'!$B$2
+ COUNTIFS('Official Medal Table'!$H:$H,'Each Gender Events'!$A17,'Official Medal Table'!$C:$C,'Each Gender Events'!S$1,'Official Medal Table'!$E:$E,'Each Gender Events'!S$2)*'Medal values'!$B$3
+ COUNTIFS('Official Medal Table'!$I:$I,'Each Gender Events'!$A17,'Official Medal Table'!$C:$C,'Each Gender Events'!S$1,'Official Medal Table'!$E:$E,'Each Gender Events'!S$2)*'Medal values'!$B$3
+ COUNTIFS('Official Medal Table'!$F:$F,'Each Gender Events'!$A17,'Official Medal Table'!$C:$C,'Each Gender Events'!S$1,'Official Medal Table'!$E:$E,"Mixed")*'Medal values'!$B$1/2
+ COUNTIFS('Official Medal Table'!$G:$G,'Each Gender Events'!$A17,'Official Medal Table'!$C:$C,'Each Gender Events'!S$1,'Official Medal Table'!$E:$E,"Mixed")*'Medal values'!$B$2/2
+ COUNTIFS('Official Medal Table'!$H:$H,'Each Gender Events'!$A17,'Official Medal Table'!$C:$C,'Each Gender Events'!S$1,'Official Medal Table'!$E:$E,"Mixed")*'Medal values'!$B$3/2
+ COUNTIFS('Official Medal Table'!$I:$I,'Each Gender Events'!$A17,'Official Medal Table'!$C:$C,'Each Gender Events'!S$1,'Official Medal Table'!$E:$E,"Mixed")*'Medal values'!$B$3/2</f>
        <v>0</v>
      </c>
      <c r="T17">
        <f>COUNTIFS('Official Medal Table'!$F:$F,'Each Gender Events'!$A17,'Official Medal Table'!$C:$C,'Each Gender Events'!T$1,'Official Medal Table'!$E:$E,'Each Gender Events'!T$2)*'Medal values'!$B$1
+ COUNTIFS('Official Medal Table'!$G:$G,'Each Gender Events'!$A17,'Official Medal Table'!$C:$C,'Each Gender Events'!T$1,'Official Medal Table'!$E:$E,'Each Gender Events'!T$2)*'Medal values'!$B$2
+ COUNTIFS('Official Medal Table'!$H:$H,'Each Gender Events'!$A17,'Official Medal Table'!$C:$C,'Each Gender Events'!T$1,'Official Medal Table'!$E:$E,'Each Gender Events'!T$2)*'Medal values'!$B$3
+ COUNTIFS('Official Medal Table'!$I:$I,'Each Gender Events'!$A17,'Official Medal Table'!$C:$C,'Each Gender Events'!T$1,'Official Medal Table'!$E:$E,'Each Gender Events'!T$2)*'Medal values'!$B$3
+ COUNTIFS('Official Medal Table'!$F:$F,'Each Gender Events'!$A17,'Official Medal Table'!$C:$C,'Each Gender Events'!T$1,'Official Medal Table'!$E:$E,"Mixed")*'Medal values'!$B$1/2
+ COUNTIFS('Official Medal Table'!$G:$G,'Each Gender Events'!$A17,'Official Medal Table'!$C:$C,'Each Gender Events'!T$1,'Official Medal Table'!$E:$E,"Mixed")*'Medal values'!$B$2/2
+ COUNTIFS('Official Medal Table'!$H:$H,'Each Gender Events'!$A17,'Official Medal Table'!$C:$C,'Each Gender Events'!T$1,'Official Medal Table'!$E:$E,"Mixed")*'Medal values'!$B$3/2
+ COUNTIFS('Official Medal Table'!$I:$I,'Each Gender Events'!$A17,'Official Medal Table'!$C:$C,'Each Gender Events'!T$1,'Official Medal Table'!$E:$E,"Mixed")*'Medal values'!$B$3/2</f>
        <v>0</v>
      </c>
      <c r="U17">
        <f>COUNTIFS('Official Medal Table'!$F:$F,'Each Gender Events'!$A17,'Official Medal Table'!$C:$C,'Each Gender Events'!U$1,'Official Medal Table'!$E:$E,'Each Gender Events'!U$2)*'Medal values'!$B$1
+ COUNTIFS('Official Medal Table'!$G:$G,'Each Gender Events'!$A17,'Official Medal Table'!$C:$C,'Each Gender Events'!U$1,'Official Medal Table'!$E:$E,'Each Gender Events'!U$2)*'Medal values'!$B$2
+ COUNTIFS('Official Medal Table'!$H:$H,'Each Gender Events'!$A17,'Official Medal Table'!$C:$C,'Each Gender Events'!U$1,'Official Medal Table'!$E:$E,'Each Gender Events'!U$2)*'Medal values'!$B$3
+ COUNTIFS('Official Medal Table'!$I:$I,'Each Gender Events'!$A17,'Official Medal Table'!$C:$C,'Each Gender Events'!U$1,'Official Medal Table'!$E:$E,'Each Gender Events'!U$2)*'Medal values'!$B$3
+ COUNTIFS('Official Medal Table'!$F:$F,'Each Gender Events'!$A17,'Official Medal Table'!$C:$C,'Each Gender Events'!U$1,'Official Medal Table'!$E:$E,"Mixed")*'Medal values'!$B$1/2
+ COUNTIFS('Official Medal Table'!$G:$G,'Each Gender Events'!$A17,'Official Medal Table'!$C:$C,'Each Gender Events'!U$1,'Official Medal Table'!$E:$E,"Mixed")*'Medal values'!$B$2/2
+ COUNTIFS('Official Medal Table'!$H:$H,'Each Gender Events'!$A17,'Official Medal Table'!$C:$C,'Each Gender Events'!U$1,'Official Medal Table'!$E:$E,"Mixed")*'Medal values'!$B$3/2
+ COUNTIFS('Official Medal Table'!$I:$I,'Each Gender Events'!$A17,'Official Medal Table'!$C:$C,'Each Gender Events'!U$1,'Official Medal Table'!$E:$E,"Mixed")*'Medal values'!$B$3/2</f>
        <v>0</v>
      </c>
      <c r="V17">
        <f>COUNTIFS('Official Medal Table'!$F:$F,'Each Gender Events'!$A17,'Official Medal Table'!$C:$C,'Each Gender Events'!V$1,'Official Medal Table'!$E:$E,'Each Gender Events'!V$2)*'Medal values'!$B$1
+ COUNTIFS('Official Medal Table'!$G:$G,'Each Gender Events'!$A17,'Official Medal Table'!$C:$C,'Each Gender Events'!V$1,'Official Medal Table'!$E:$E,'Each Gender Events'!V$2)*'Medal values'!$B$2
+ COUNTIFS('Official Medal Table'!$H:$H,'Each Gender Events'!$A17,'Official Medal Table'!$C:$C,'Each Gender Events'!V$1,'Official Medal Table'!$E:$E,'Each Gender Events'!V$2)*'Medal values'!$B$3
+ COUNTIFS('Official Medal Table'!$I:$I,'Each Gender Events'!$A17,'Official Medal Table'!$C:$C,'Each Gender Events'!V$1,'Official Medal Table'!$E:$E,'Each Gender Events'!V$2)*'Medal values'!$B$3
+ COUNTIFS('Official Medal Table'!$F:$F,'Each Gender Events'!$A17,'Official Medal Table'!$C:$C,'Each Gender Events'!V$1,'Official Medal Table'!$E:$E,"Mixed")*'Medal values'!$B$1/2
+ COUNTIFS('Official Medal Table'!$G:$G,'Each Gender Events'!$A17,'Official Medal Table'!$C:$C,'Each Gender Events'!V$1,'Official Medal Table'!$E:$E,"Mixed")*'Medal values'!$B$2/2
+ COUNTIFS('Official Medal Table'!$H:$H,'Each Gender Events'!$A17,'Official Medal Table'!$C:$C,'Each Gender Events'!V$1,'Official Medal Table'!$E:$E,"Mixed")*'Medal values'!$B$3/2
+ COUNTIFS('Official Medal Table'!$I:$I,'Each Gender Events'!$A17,'Official Medal Table'!$C:$C,'Each Gender Events'!V$1,'Official Medal Table'!$E:$E,"Mixed")*'Medal values'!$B$3/2</f>
        <v>0</v>
      </c>
      <c r="W17">
        <f>COUNTIFS('Official Medal Table'!$F:$F,'Each Gender Events'!$A17,'Official Medal Table'!$C:$C,'Each Gender Events'!W$1,'Official Medal Table'!$E:$E,'Each Gender Events'!W$2)*'Medal values'!$B$1
+ COUNTIFS('Official Medal Table'!$G:$G,'Each Gender Events'!$A17,'Official Medal Table'!$C:$C,'Each Gender Events'!W$1,'Official Medal Table'!$E:$E,'Each Gender Events'!W$2)*'Medal values'!$B$2
+ COUNTIFS('Official Medal Table'!$H:$H,'Each Gender Events'!$A17,'Official Medal Table'!$C:$C,'Each Gender Events'!W$1,'Official Medal Table'!$E:$E,'Each Gender Events'!W$2)*'Medal values'!$B$3
+ COUNTIFS('Official Medal Table'!$I:$I,'Each Gender Events'!$A17,'Official Medal Table'!$C:$C,'Each Gender Events'!W$1,'Official Medal Table'!$E:$E,'Each Gender Events'!W$2)*'Medal values'!$B$3
+ COUNTIFS('Official Medal Table'!$F:$F,'Each Gender Events'!$A17,'Official Medal Table'!$C:$C,'Each Gender Events'!W$1,'Official Medal Table'!$E:$E,"Mixed")*'Medal values'!$B$1/2
+ COUNTIFS('Official Medal Table'!$G:$G,'Each Gender Events'!$A17,'Official Medal Table'!$C:$C,'Each Gender Events'!W$1,'Official Medal Table'!$E:$E,"Mixed")*'Medal values'!$B$2/2
+ COUNTIFS('Official Medal Table'!$H:$H,'Each Gender Events'!$A17,'Official Medal Table'!$C:$C,'Each Gender Events'!W$1,'Official Medal Table'!$E:$E,"Mixed")*'Medal values'!$B$3/2
+ COUNTIFS('Official Medal Table'!$I:$I,'Each Gender Events'!$A17,'Official Medal Table'!$C:$C,'Each Gender Events'!W$1,'Official Medal Table'!$E:$E,"Mixed")*'Medal values'!$B$3/2</f>
        <v>0</v>
      </c>
      <c r="X17">
        <f>COUNTIFS('Official Medal Table'!$F:$F,'Each Gender Events'!$A17,'Official Medal Table'!$C:$C,'Each Gender Events'!X$1,'Official Medal Table'!$E:$E,'Each Gender Events'!X$2)*'Medal values'!$B$1
+ COUNTIFS('Official Medal Table'!$G:$G,'Each Gender Events'!$A17,'Official Medal Table'!$C:$C,'Each Gender Events'!X$1,'Official Medal Table'!$E:$E,'Each Gender Events'!X$2)*'Medal values'!$B$2
+ COUNTIFS('Official Medal Table'!$H:$H,'Each Gender Events'!$A17,'Official Medal Table'!$C:$C,'Each Gender Events'!X$1,'Official Medal Table'!$E:$E,'Each Gender Events'!X$2)*'Medal values'!$B$3
+ COUNTIFS('Official Medal Table'!$I:$I,'Each Gender Events'!$A17,'Official Medal Table'!$C:$C,'Each Gender Events'!X$1,'Official Medal Table'!$E:$E,'Each Gender Events'!X$2)*'Medal values'!$B$3
+ COUNTIFS('Official Medal Table'!$F:$F,'Each Gender Events'!$A17,'Official Medal Table'!$C:$C,'Each Gender Events'!X$1,'Official Medal Table'!$E:$E,"Mixed")*'Medal values'!$B$1/2
+ COUNTIFS('Official Medal Table'!$G:$G,'Each Gender Events'!$A17,'Official Medal Table'!$C:$C,'Each Gender Events'!X$1,'Official Medal Table'!$E:$E,"Mixed")*'Medal values'!$B$2/2
+ COUNTIFS('Official Medal Table'!$H:$H,'Each Gender Events'!$A17,'Official Medal Table'!$C:$C,'Each Gender Events'!X$1,'Official Medal Table'!$E:$E,"Mixed")*'Medal values'!$B$3/2
+ COUNTIFS('Official Medal Table'!$I:$I,'Each Gender Events'!$A17,'Official Medal Table'!$C:$C,'Each Gender Events'!X$1,'Official Medal Table'!$E:$E,"Mixed")*'Medal values'!$B$3/2</f>
        <v>0</v>
      </c>
      <c r="Y17">
        <f>COUNTIFS('Official Medal Table'!$F:$F,'Each Gender Events'!$A17,'Official Medal Table'!$C:$C,'Each Gender Events'!Y$1,'Official Medal Table'!$E:$E,'Each Gender Events'!Y$2)*'Medal values'!$B$1
+ COUNTIFS('Official Medal Table'!$G:$G,'Each Gender Events'!$A17,'Official Medal Table'!$C:$C,'Each Gender Events'!Y$1,'Official Medal Table'!$E:$E,'Each Gender Events'!Y$2)*'Medal values'!$B$2
+ COUNTIFS('Official Medal Table'!$H:$H,'Each Gender Events'!$A17,'Official Medal Table'!$C:$C,'Each Gender Events'!Y$1,'Official Medal Table'!$E:$E,'Each Gender Events'!Y$2)*'Medal values'!$B$3
+ COUNTIFS('Official Medal Table'!$I:$I,'Each Gender Events'!$A17,'Official Medal Table'!$C:$C,'Each Gender Events'!Y$1,'Official Medal Table'!$E:$E,'Each Gender Events'!Y$2)*'Medal values'!$B$3
+ COUNTIFS('Official Medal Table'!$F:$F,'Each Gender Events'!$A17,'Official Medal Table'!$C:$C,'Each Gender Events'!Y$1,'Official Medal Table'!$E:$E,"Mixed")*'Medal values'!$B$1/2
+ COUNTIFS('Official Medal Table'!$G:$G,'Each Gender Events'!$A17,'Official Medal Table'!$C:$C,'Each Gender Events'!Y$1,'Official Medal Table'!$E:$E,"Mixed")*'Medal values'!$B$2/2
+ COUNTIFS('Official Medal Table'!$H:$H,'Each Gender Events'!$A17,'Official Medal Table'!$C:$C,'Each Gender Events'!Y$1,'Official Medal Table'!$E:$E,"Mixed")*'Medal values'!$B$3/2
+ COUNTIFS('Official Medal Table'!$I:$I,'Each Gender Events'!$A17,'Official Medal Table'!$C:$C,'Each Gender Events'!Y$1,'Official Medal Table'!$E:$E,"Mixed")*'Medal values'!$B$3/2</f>
        <v>3.0009999999999999</v>
      </c>
      <c r="Z17">
        <f>COUNTIFS('Official Medal Table'!$F:$F,'Each Gender Events'!$A17,'Official Medal Table'!$C:$C,'Each Gender Events'!Z$1,'Official Medal Table'!$E:$E,'Each Gender Events'!Z$2)*'Medal values'!$B$1
+ COUNTIFS('Official Medal Table'!$G:$G,'Each Gender Events'!$A17,'Official Medal Table'!$C:$C,'Each Gender Events'!Z$1,'Official Medal Table'!$E:$E,'Each Gender Events'!Z$2)*'Medal values'!$B$2
+ COUNTIFS('Official Medal Table'!$H:$H,'Each Gender Events'!$A17,'Official Medal Table'!$C:$C,'Each Gender Events'!Z$1,'Official Medal Table'!$E:$E,'Each Gender Events'!Z$2)*'Medal values'!$B$3
+ COUNTIFS('Official Medal Table'!$I:$I,'Each Gender Events'!$A17,'Official Medal Table'!$C:$C,'Each Gender Events'!Z$1,'Official Medal Table'!$E:$E,'Each Gender Events'!Z$2)*'Medal values'!$B$3
+ COUNTIFS('Official Medal Table'!$F:$F,'Each Gender Events'!$A17,'Official Medal Table'!$C:$C,'Each Gender Events'!Z$1,'Official Medal Table'!$E:$E,"Mixed")*'Medal values'!$B$1/2
+ COUNTIFS('Official Medal Table'!$G:$G,'Each Gender Events'!$A17,'Official Medal Table'!$C:$C,'Each Gender Events'!Z$1,'Official Medal Table'!$E:$E,"Mixed")*'Medal values'!$B$2/2
+ COUNTIFS('Official Medal Table'!$H:$H,'Each Gender Events'!$A17,'Official Medal Table'!$C:$C,'Each Gender Events'!Z$1,'Official Medal Table'!$E:$E,"Mixed")*'Medal values'!$B$3/2
+ COUNTIFS('Official Medal Table'!$I:$I,'Each Gender Events'!$A17,'Official Medal Table'!$C:$C,'Each Gender Events'!Z$1,'Official Medal Table'!$E:$E,"Mixed")*'Medal values'!$B$3/2</f>
        <v>2.0000010000000001</v>
      </c>
      <c r="AA17">
        <f>COUNTIFS('Official Medal Table'!$F:$F,'Each Gender Events'!$A17,'Official Medal Table'!$C:$C,'Each Gender Events'!AA$1,'Official Medal Table'!$E:$E,'Each Gender Events'!AA$2)*'Medal values'!$B$1
+ COUNTIFS('Official Medal Table'!$G:$G,'Each Gender Events'!$A17,'Official Medal Table'!$C:$C,'Each Gender Events'!AA$1,'Official Medal Table'!$E:$E,'Each Gender Events'!AA$2)*'Medal values'!$B$2
+ COUNTIFS('Official Medal Table'!$H:$H,'Each Gender Events'!$A17,'Official Medal Table'!$C:$C,'Each Gender Events'!AA$1,'Official Medal Table'!$E:$E,'Each Gender Events'!AA$2)*'Medal values'!$B$3
+ COUNTIFS('Official Medal Table'!$I:$I,'Each Gender Events'!$A17,'Official Medal Table'!$C:$C,'Each Gender Events'!AA$1,'Official Medal Table'!$E:$E,'Each Gender Events'!AA$2)*'Medal values'!$B$3
+ COUNTIFS('Official Medal Table'!$F:$F,'Each Gender Events'!$A17,'Official Medal Table'!$C:$C,'Each Gender Events'!AA$1,'Official Medal Table'!$E:$E,"Mixed")*'Medal values'!$B$1/2
+ COUNTIFS('Official Medal Table'!$G:$G,'Each Gender Events'!$A17,'Official Medal Table'!$C:$C,'Each Gender Events'!AA$1,'Official Medal Table'!$E:$E,"Mixed")*'Medal values'!$B$2/2
+ COUNTIFS('Official Medal Table'!$H:$H,'Each Gender Events'!$A17,'Official Medal Table'!$C:$C,'Each Gender Events'!AA$1,'Official Medal Table'!$E:$E,"Mixed")*'Medal values'!$B$3/2
+ COUNTIFS('Official Medal Table'!$I:$I,'Each Gender Events'!$A17,'Official Medal Table'!$C:$C,'Each Gender Events'!AA$1,'Official Medal Table'!$E:$E,"Mixed")*'Medal values'!$B$3/2</f>
        <v>0</v>
      </c>
      <c r="AB17">
        <f>COUNTIFS('Official Medal Table'!$F:$F,'Each Gender Events'!$A17,'Official Medal Table'!$C:$C,'Each Gender Events'!AB$1,'Official Medal Table'!$E:$E,'Each Gender Events'!AB$2)*'Medal values'!$B$1
+ COUNTIFS('Official Medal Table'!$G:$G,'Each Gender Events'!$A17,'Official Medal Table'!$C:$C,'Each Gender Events'!AB$1,'Official Medal Table'!$E:$E,'Each Gender Events'!AB$2)*'Medal values'!$B$2
+ COUNTIFS('Official Medal Table'!$H:$H,'Each Gender Events'!$A17,'Official Medal Table'!$C:$C,'Each Gender Events'!AB$1,'Official Medal Table'!$E:$E,'Each Gender Events'!AB$2)*'Medal values'!$B$3
+ COUNTIFS('Official Medal Table'!$I:$I,'Each Gender Events'!$A17,'Official Medal Table'!$C:$C,'Each Gender Events'!AB$1,'Official Medal Table'!$E:$E,'Each Gender Events'!AB$2)*'Medal values'!$B$3
+ COUNTIFS('Official Medal Table'!$F:$F,'Each Gender Events'!$A17,'Official Medal Table'!$C:$C,'Each Gender Events'!AB$1,'Official Medal Table'!$E:$E,"Mixed")*'Medal values'!$B$1/2
+ COUNTIFS('Official Medal Table'!$G:$G,'Each Gender Events'!$A17,'Official Medal Table'!$C:$C,'Each Gender Events'!AB$1,'Official Medal Table'!$E:$E,"Mixed")*'Medal values'!$B$2/2
+ COUNTIFS('Official Medal Table'!$H:$H,'Each Gender Events'!$A17,'Official Medal Table'!$C:$C,'Each Gender Events'!AB$1,'Official Medal Table'!$E:$E,"Mixed")*'Medal values'!$B$3/2
+ COUNTIFS('Official Medal Table'!$I:$I,'Each Gender Events'!$A17,'Official Medal Table'!$C:$C,'Each Gender Events'!AB$1,'Official Medal Table'!$E:$E,"Mixed")*'Medal values'!$B$3/2</f>
        <v>0</v>
      </c>
      <c r="AC17">
        <f>COUNTIFS('Official Medal Table'!$F:$F,'Each Gender Events'!$A17,'Official Medal Table'!$C:$C,'Each Gender Events'!AC$1,'Official Medal Table'!$E:$E,'Each Gender Events'!AC$2)*'Medal values'!$B$1
+ COUNTIFS('Official Medal Table'!$G:$G,'Each Gender Events'!$A17,'Official Medal Table'!$C:$C,'Each Gender Events'!AC$1,'Official Medal Table'!$E:$E,'Each Gender Events'!AC$2)*'Medal values'!$B$2
+ COUNTIFS('Official Medal Table'!$H:$H,'Each Gender Events'!$A17,'Official Medal Table'!$C:$C,'Each Gender Events'!AC$1,'Official Medal Table'!$E:$E,'Each Gender Events'!AC$2)*'Medal values'!$B$3
+ COUNTIFS('Official Medal Table'!$I:$I,'Each Gender Events'!$A17,'Official Medal Table'!$C:$C,'Each Gender Events'!AC$1,'Official Medal Table'!$E:$E,'Each Gender Events'!AC$2)*'Medal values'!$B$3
+ COUNTIFS('Official Medal Table'!$F:$F,'Each Gender Events'!$A17,'Official Medal Table'!$C:$C,'Each Gender Events'!AC$1,'Official Medal Table'!$E:$E,"Mixed")*'Medal values'!$B$1/2
+ COUNTIFS('Official Medal Table'!$G:$G,'Each Gender Events'!$A17,'Official Medal Table'!$C:$C,'Each Gender Events'!AC$1,'Official Medal Table'!$E:$E,"Mixed")*'Medal values'!$B$2/2
+ COUNTIFS('Official Medal Table'!$H:$H,'Each Gender Events'!$A17,'Official Medal Table'!$C:$C,'Each Gender Events'!AC$1,'Official Medal Table'!$E:$E,"Mixed")*'Medal values'!$B$3/2
+ COUNTIFS('Official Medal Table'!$I:$I,'Each Gender Events'!$A17,'Official Medal Table'!$C:$C,'Each Gender Events'!AC$1,'Official Medal Table'!$E:$E,"Mixed")*'Medal values'!$B$3/2</f>
        <v>0</v>
      </c>
      <c r="AD17">
        <f>COUNTIFS('Official Medal Table'!$F:$F,'Each Gender Events'!$A17,'Official Medal Table'!$C:$C,'Each Gender Events'!AD$1,'Official Medal Table'!$E:$E,'Each Gender Events'!AD$2)*'Medal values'!$B$1
+ COUNTIFS('Official Medal Table'!$G:$G,'Each Gender Events'!$A17,'Official Medal Table'!$C:$C,'Each Gender Events'!AD$1,'Official Medal Table'!$E:$E,'Each Gender Events'!AD$2)*'Medal values'!$B$2
+ COUNTIFS('Official Medal Table'!$H:$H,'Each Gender Events'!$A17,'Official Medal Table'!$C:$C,'Each Gender Events'!AD$1,'Official Medal Table'!$E:$E,'Each Gender Events'!AD$2)*'Medal values'!$B$3
+ COUNTIFS('Official Medal Table'!$I:$I,'Each Gender Events'!$A17,'Official Medal Table'!$C:$C,'Each Gender Events'!AD$1,'Official Medal Table'!$E:$E,'Each Gender Events'!AD$2)*'Medal values'!$B$3
+ COUNTIFS('Official Medal Table'!$F:$F,'Each Gender Events'!$A17,'Official Medal Table'!$C:$C,'Each Gender Events'!AD$1,'Official Medal Table'!$E:$E,"Mixed")*'Medal values'!$B$1/2
+ COUNTIFS('Official Medal Table'!$G:$G,'Each Gender Events'!$A17,'Official Medal Table'!$C:$C,'Each Gender Events'!AD$1,'Official Medal Table'!$E:$E,"Mixed")*'Medal values'!$B$2/2
+ COUNTIFS('Official Medal Table'!$H:$H,'Each Gender Events'!$A17,'Official Medal Table'!$C:$C,'Each Gender Events'!AD$1,'Official Medal Table'!$E:$E,"Mixed")*'Medal values'!$B$3/2
+ COUNTIFS('Official Medal Table'!$I:$I,'Each Gender Events'!$A17,'Official Medal Table'!$C:$C,'Each Gender Events'!AD$1,'Official Medal Table'!$E:$E,"Mixed")*'Medal values'!$B$3/2</f>
        <v>0</v>
      </c>
      <c r="AE17">
        <f>COUNTIFS('Official Medal Table'!$F:$F,'Each Gender Events'!$A17,'Official Medal Table'!$C:$C,'Each Gender Events'!AE$1,'Official Medal Table'!$E:$E,'Each Gender Events'!AE$2)*'Medal values'!$B$1
+ COUNTIFS('Official Medal Table'!$G:$G,'Each Gender Events'!$A17,'Official Medal Table'!$C:$C,'Each Gender Events'!AE$1,'Official Medal Table'!$E:$E,'Each Gender Events'!AE$2)*'Medal values'!$B$2
+ COUNTIFS('Official Medal Table'!$H:$H,'Each Gender Events'!$A17,'Official Medal Table'!$C:$C,'Each Gender Events'!AE$1,'Official Medal Table'!$E:$E,'Each Gender Events'!AE$2)*'Medal values'!$B$3
+ COUNTIFS('Official Medal Table'!$I:$I,'Each Gender Events'!$A17,'Official Medal Table'!$C:$C,'Each Gender Events'!AE$1,'Official Medal Table'!$E:$E,'Each Gender Events'!AE$2)*'Medal values'!$B$3
+ COUNTIFS('Official Medal Table'!$F:$F,'Each Gender Events'!$A17,'Official Medal Table'!$C:$C,'Each Gender Events'!AE$1,'Official Medal Table'!$E:$E,"Mixed")*'Medal values'!$B$1/2
+ COUNTIFS('Official Medal Table'!$G:$G,'Each Gender Events'!$A17,'Official Medal Table'!$C:$C,'Each Gender Events'!AE$1,'Official Medal Table'!$E:$E,"Mixed")*'Medal values'!$B$2/2
+ COUNTIFS('Official Medal Table'!$H:$H,'Each Gender Events'!$A17,'Official Medal Table'!$C:$C,'Each Gender Events'!AE$1,'Official Medal Table'!$E:$E,"Mixed")*'Medal values'!$B$3/2
+ COUNTIFS('Official Medal Table'!$I:$I,'Each Gender Events'!$A17,'Official Medal Table'!$C:$C,'Each Gender Events'!AE$1,'Official Medal Table'!$E:$E,"Mixed")*'Medal values'!$B$3/2</f>
        <v>0</v>
      </c>
      <c r="AF17">
        <f>COUNTIFS('Official Medal Table'!$F:$F,'Each Gender Events'!$A17,'Official Medal Table'!$C:$C,'Each Gender Events'!AF$1,'Official Medal Table'!$E:$E,'Each Gender Events'!AF$2)*'Medal values'!$B$1
+ COUNTIFS('Official Medal Table'!$G:$G,'Each Gender Events'!$A17,'Official Medal Table'!$C:$C,'Each Gender Events'!AF$1,'Official Medal Table'!$E:$E,'Each Gender Events'!AF$2)*'Medal values'!$B$2
+ COUNTIFS('Official Medal Table'!$H:$H,'Each Gender Events'!$A17,'Official Medal Table'!$C:$C,'Each Gender Events'!AF$1,'Official Medal Table'!$E:$E,'Each Gender Events'!AF$2)*'Medal values'!$B$3
+ COUNTIFS('Official Medal Table'!$I:$I,'Each Gender Events'!$A17,'Official Medal Table'!$C:$C,'Each Gender Events'!AF$1,'Official Medal Table'!$E:$E,'Each Gender Events'!AF$2)*'Medal values'!$B$3
+ COUNTIFS('Official Medal Table'!$F:$F,'Each Gender Events'!$A17,'Official Medal Table'!$C:$C,'Each Gender Events'!AF$1,'Official Medal Table'!$E:$E,"Mixed")*'Medal values'!$B$1/2
+ COUNTIFS('Official Medal Table'!$G:$G,'Each Gender Events'!$A17,'Official Medal Table'!$C:$C,'Each Gender Events'!AF$1,'Official Medal Table'!$E:$E,"Mixed")*'Medal values'!$B$2/2
+ COUNTIFS('Official Medal Table'!$H:$H,'Each Gender Events'!$A17,'Official Medal Table'!$C:$C,'Each Gender Events'!AF$1,'Official Medal Table'!$E:$E,"Mixed")*'Medal values'!$B$3/2
+ COUNTIFS('Official Medal Table'!$I:$I,'Each Gender Events'!$A17,'Official Medal Table'!$C:$C,'Each Gender Events'!AF$1,'Official Medal Table'!$E:$E,"Mixed")*'Medal values'!$B$3/2</f>
        <v>0</v>
      </c>
      <c r="AG17">
        <f>COUNTIFS('Official Medal Table'!$F:$F,'Each Gender Events'!$A17,'Official Medal Table'!$C:$C,'Each Gender Events'!AG$1,'Official Medal Table'!$E:$E,'Each Gender Events'!AG$2)*'Medal values'!$B$1
+ COUNTIFS('Official Medal Table'!$G:$G,'Each Gender Events'!$A17,'Official Medal Table'!$C:$C,'Each Gender Events'!AG$1,'Official Medal Table'!$E:$E,'Each Gender Events'!AG$2)*'Medal values'!$B$2
+ COUNTIFS('Official Medal Table'!$H:$H,'Each Gender Events'!$A17,'Official Medal Table'!$C:$C,'Each Gender Events'!AG$1,'Official Medal Table'!$E:$E,'Each Gender Events'!AG$2)*'Medal values'!$B$3
+ COUNTIFS('Official Medal Table'!$I:$I,'Each Gender Events'!$A17,'Official Medal Table'!$C:$C,'Each Gender Events'!AG$1,'Official Medal Table'!$E:$E,'Each Gender Events'!AG$2)*'Medal values'!$B$3
+ COUNTIFS('Official Medal Table'!$F:$F,'Each Gender Events'!$A17,'Official Medal Table'!$C:$C,'Each Gender Events'!AG$1,'Official Medal Table'!$E:$E,"Mixed")*'Medal values'!$B$1/2
+ COUNTIFS('Official Medal Table'!$G:$G,'Each Gender Events'!$A17,'Official Medal Table'!$C:$C,'Each Gender Events'!AG$1,'Official Medal Table'!$E:$E,"Mixed")*'Medal values'!$B$2/2
+ COUNTIFS('Official Medal Table'!$H:$H,'Each Gender Events'!$A17,'Official Medal Table'!$C:$C,'Each Gender Events'!AG$1,'Official Medal Table'!$E:$E,"Mixed")*'Medal values'!$B$3/2
+ COUNTIFS('Official Medal Table'!$I:$I,'Each Gender Events'!$A17,'Official Medal Table'!$C:$C,'Each Gender Events'!AG$1,'Official Medal Table'!$E:$E,"Mixed")*'Medal values'!$B$3/2</f>
        <v>0</v>
      </c>
      <c r="AH17">
        <f>COUNTIFS('Official Medal Table'!$F:$F,'Each Gender Events'!$A17,'Official Medal Table'!$C:$C,'Each Gender Events'!AH$1,'Official Medal Table'!$E:$E,'Each Gender Events'!AH$2)*'Medal values'!$B$1
+ COUNTIFS('Official Medal Table'!$G:$G,'Each Gender Events'!$A17,'Official Medal Table'!$C:$C,'Each Gender Events'!AH$1,'Official Medal Table'!$E:$E,'Each Gender Events'!AH$2)*'Medal values'!$B$2
+ COUNTIFS('Official Medal Table'!$H:$H,'Each Gender Events'!$A17,'Official Medal Table'!$C:$C,'Each Gender Events'!AH$1,'Official Medal Table'!$E:$E,'Each Gender Events'!AH$2)*'Medal values'!$B$3
+ COUNTIFS('Official Medal Table'!$I:$I,'Each Gender Events'!$A17,'Official Medal Table'!$C:$C,'Each Gender Events'!AH$1,'Official Medal Table'!$E:$E,'Each Gender Events'!AH$2)*'Medal values'!$B$3
+ COUNTIFS('Official Medal Table'!$F:$F,'Each Gender Events'!$A17,'Official Medal Table'!$C:$C,'Each Gender Events'!AH$1,'Official Medal Table'!$E:$E,"Mixed")*'Medal values'!$B$1/2
+ COUNTIFS('Official Medal Table'!$G:$G,'Each Gender Events'!$A17,'Official Medal Table'!$C:$C,'Each Gender Events'!AH$1,'Official Medal Table'!$E:$E,"Mixed")*'Medal values'!$B$2/2
+ COUNTIFS('Official Medal Table'!$H:$H,'Each Gender Events'!$A17,'Official Medal Table'!$C:$C,'Each Gender Events'!AH$1,'Official Medal Table'!$E:$E,"Mixed")*'Medal values'!$B$3/2
+ COUNTIFS('Official Medal Table'!$I:$I,'Each Gender Events'!$A17,'Official Medal Table'!$C:$C,'Each Gender Events'!AH$1,'Official Medal Table'!$E:$E,"Mixed")*'Medal values'!$B$3/2</f>
        <v>0</v>
      </c>
      <c r="AI17">
        <f>COUNTIFS('Official Medal Table'!$F:$F,'Each Gender Events'!$A17,'Official Medal Table'!$C:$C,'Each Gender Events'!AI$1,'Official Medal Table'!$E:$E,'Each Gender Events'!AI$2)*'Medal values'!$B$1
+ COUNTIFS('Official Medal Table'!$G:$G,'Each Gender Events'!$A17,'Official Medal Table'!$C:$C,'Each Gender Events'!AI$1,'Official Medal Table'!$E:$E,'Each Gender Events'!AI$2)*'Medal values'!$B$2
+ COUNTIFS('Official Medal Table'!$H:$H,'Each Gender Events'!$A17,'Official Medal Table'!$C:$C,'Each Gender Events'!AI$1,'Official Medal Table'!$E:$E,'Each Gender Events'!AI$2)*'Medal values'!$B$3
+ COUNTIFS('Official Medal Table'!$I:$I,'Each Gender Events'!$A17,'Official Medal Table'!$C:$C,'Each Gender Events'!AI$1,'Official Medal Table'!$E:$E,'Each Gender Events'!AI$2)*'Medal values'!$B$3
+ COUNTIFS('Official Medal Table'!$F:$F,'Each Gender Events'!$A17,'Official Medal Table'!$C:$C,'Each Gender Events'!AI$1,'Official Medal Table'!$E:$E,"Mixed")*'Medal values'!$B$1/2
+ COUNTIFS('Official Medal Table'!$G:$G,'Each Gender Events'!$A17,'Official Medal Table'!$C:$C,'Each Gender Events'!AI$1,'Official Medal Table'!$E:$E,"Mixed")*'Medal values'!$B$2/2
+ COUNTIFS('Official Medal Table'!$H:$H,'Each Gender Events'!$A17,'Official Medal Table'!$C:$C,'Each Gender Events'!AI$1,'Official Medal Table'!$E:$E,"Mixed")*'Medal values'!$B$3/2
+ COUNTIFS('Official Medal Table'!$I:$I,'Each Gender Events'!$A17,'Official Medal Table'!$C:$C,'Each Gender Events'!AI$1,'Official Medal Table'!$E:$E,"Mixed")*'Medal values'!$B$3/2</f>
        <v>2.0000010000000001</v>
      </c>
      <c r="AJ17">
        <f>COUNTIFS('Official Medal Table'!$F:$F,'Each Gender Events'!$A17,'Official Medal Table'!$C:$C,'Each Gender Events'!AJ$1,'Official Medal Table'!$E:$E,'Each Gender Events'!AJ$2)*'Medal values'!$B$1
+ COUNTIFS('Official Medal Table'!$G:$G,'Each Gender Events'!$A17,'Official Medal Table'!$C:$C,'Each Gender Events'!AJ$1,'Official Medal Table'!$E:$E,'Each Gender Events'!AJ$2)*'Medal values'!$B$2
+ COUNTIFS('Official Medal Table'!$H:$H,'Each Gender Events'!$A17,'Official Medal Table'!$C:$C,'Each Gender Events'!AJ$1,'Official Medal Table'!$E:$E,'Each Gender Events'!AJ$2)*'Medal values'!$B$3
+ COUNTIFS('Official Medal Table'!$I:$I,'Each Gender Events'!$A17,'Official Medal Table'!$C:$C,'Each Gender Events'!AJ$1,'Official Medal Table'!$E:$E,'Each Gender Events'!AJ$2)*'Medal values'!$B$3
+ COUNTIFS('Official Medal Table'!$F:$F,'Each Gender Events'!$A17,'Official Medal Table'!$C:$C,'Each Gender Events'!AJ$1,'Official Medal Table'!$E:$E,"Mixed")*'Medal values'!$B$1/2
+ COUNTIFS('Official Medal Table'!$G:$G,'Each Gender Events'!$A17,'Official Medal Table'!$C:$C,'Each Gender Events'!AJ$1,'Official Medal Table'!$E:$E,"Mixed")*'Medal values'!$B$2/2
+ COUNTIFS('Official Medal Table'!$H:$H,'Each Gender Events'!$A17,'Official Medal Table'!$C:$C,'Each Gender Events'!AJ$1,'Official Medal Table'!$E:$E,"Mixed")*'Medal values'!$B$3/2
+ COUNTIFS('Official Medal Table'!$I:$I,'Each Gender Events'!$A17,'Official Medal Table'!$C:$C,'Each Gender Events'!AJ$1,'Official Medal Table'!$E:$E,"Mixed")*'Medal values'!$B$3/2</f>
        <v>3.0009999999999999</v>
      </c>
      <c r="AK17">
        <f>COUNTIFS('Official Medal Table'!$F:$F,'Each Gender Events'!$A17,'Official Medal Table'!$C:$C,'Each Gender Events'!AK$1,'Official Medal Table'!$E:$E,'Each Gender Events'!AK$2)*'Medal values'!$B$1
+ COUNTIFS('Official Medal Table'!$G:$G,'Each Gender Events'!$A17,'Official Medal Table'!$C:$C,'Each Gender Events'!AK$1,'Official Medal Table'!$E:$E,'Each Gender Events'!AK$2)*'Medal values'!$B$2
+ COUNTIFS('Official Medal Table'!$H:$H,'Each Gender Events'!$A17,'Official Medal Table'!$C:$C,'Each Gender Events'!AK$1,'Official Medal Table'!$E:$E,'Each Gender Events'!AK$2)*'Medal values'!$B$3
+ COUNTIFS('Official Medal Table'!$I:$I,'Each Gender Events'!$A17,'Official Medal Table'!$C:$C,'Each Gender Events'!AK$1,'Official Medal Table'!$E:$E,'Each Gender Events'!AK$2)*'Medal values'!$B$3
+ COUNTIFS('Official Medal Table'!$F:$F,'Each Gender Events'!$A17,'Official Medal Table'!$C:$C,'Each Gender Events'!AK$1,'Official Medal Table'!$E:$E,"Mixed")*'Medal values'!$B$1/2
+ COUNTIFS('Official Medal Table'!$G:$G,'Each Gender Events'!$A17,'Official Medal Table'!$C:$C,'Each Gender Events'!AK$1,'Official Medal Table'!$E:$E,"Mixed")*'Medal values'!$B$2/2
+ COUNTIFS('Official Medal Table'!$H:$H,'Each Gender Events'!$A17,'Official Medal Table'!$C:$C,'Each Gender Events'!AK$1,'Official Medal Table'!$E:$E,"Mixed")*'Medal values'!$B$3/2
+ COUNTIFS('Official Medal Table'!$I:$I,'Each Gender Events'!$A17,'Official Medal Table'!$C:$C,'Each Gender Events'!AK$1,'Official Medal Table'!$E:$E,"Mixed")*'Medal values'!$B$3/2</f>
        <v>3.0000010000000001</v>
      </c>
      <c r="AL17">
        <f>COUNTIFS('Official Medal Table'!$F:$F,'Each Gender Events'!$A17,'Official Medal Table'!$C:$C,'Each Gender Events'!AL$1,'Official Medal Table'!$E:$E,'Each Gender Events'!AL$2)*'Medal values'!$B$1
+ COUNTIFS('Official Medal Table'!$G:$G,'Each Gender Events'!$A17,'Official Medal Table'!$C:$C,'Each Gender Events'!AL$1,'Official Medal Table'!$E:$E,'Each Gender Events'!AL$2)*'Medal values'!$B$2
+ COUNTIFS('Official Medal Table'!$H:$H,'Each Gender Events'!$A17,'Official Medal Table'!$C:$C,'Each Gender Events'!AL$1,'Official Medal Table'!$E:$E,'Each Gender Events'!AL$2)*'Medal values'!$B$3
+ COUNTIFS('Official Medal Table'!$I:$I,'Each Gender Events'!$A17,'Official Medal Table'!$C:$C,'Each Gender Events'!AL$1,'Official Medal Table'!$E:$E,'Each Gender Events'!AL$2)*'Medal values'!$B$3
+ COUNTIFS('Official Medal Table'!$F:$F,'Each Gender Events'!$A17,'Official Medal Table'!$C:$C,'Each Gender Events'!AL$1,'Official Medal Table'!$E:$E,"Mixed")*'Medal values'!$B$1/2
+ COUNTIFS('Official Medal Table'!$G:$G,'Each Gender Events'!$A17,'Official Medal Table'!$C:$C,'Each Gender Events'!AL$1,'Official Medal Table'!$E:$E,"Mixed")*'Medal values'!$B$2/2
+ COUNTIFS('Official Medal Table'!$H:$H,'Each Gender Events'!$A17,'Official Medal Table'!$C:$C,'Each Gender Events'!AL$1,'Official Medal Table'!$E:$E,"Mixed")*'Medal values'!$B$3/2
+ COUNTIFS('Official Medal Table'!$I:$I,'Each Gender Events'!$A17,'Official Medal Table'!$C:$C,'Each Gender Events'!AL$1,'Official Medal Table'!$E:$E,"Mixed")*'Medal values'!$B$3/2</f>
        <v>0</v>
      </c>
      <c r="AM17">
        <f>COUNTIFS('Official Medal Table'!$F:$F,'Each Gender Events'!$A17,'Official Medal Table'!$C:$C,'Each Gender Events'!AM$1,'Official Medal Table'!$E:$E,'Each Gender Events'!AM$2)*'Medal values'!$B$1
+ COUNTIFS('Official Medal Table'!$G:$G,'Each Gender Events'!$A17,'Official Medal Table'!$C:$C,'Each Gender Events'!AM$1,'Official Medal Table'!$E:$E,'Each Gender Events'!AM$2)*'Medal values'!$B$2
+ COUNTIFS('Official Medal Table'!$H:$H,'Each Gender Events'!$A17,'Official Medal Table'!$C:$C,'Each Gender Events'!AM$1,'Official Medal Table'!$E:$E,'Each Gender Events'!AM$2)*'Medal values'!$B$3
+ COUNTIFS('Official Medal Table'!$I:$I,'Each Gender Events'!$A17,'Official Medal Table'!$C:$C,'Each Gender Events'!AM$1,'Official Medal Table'!$E:$E,'Each Gender Events'!AM$2)*'Medal values'!$B$3
+ COUNTIFS('Official Medal Table'!$F:$F,'Each Gender Events'!$A17,'Official Medal Table'!$C:$C,'Each Gender Events'!AM$1,'Official Medal Table'!$E:$E,"Mixed")*'Medal values'!$B$1/2
+ COUNTIFS('Official Medal Table'!$G:$G,'Each Gender Events'!$A17,'Official Medal Table'!$C:$C,'Each Gender Events'!AM$1,'Official Medal Table'!$E:$E,"Mixed")*'Medal values'!$B$2/2
+ COUNTIFS('Official Medal Table'!$H:$H,'Each Gender Events'!$A17,'Official Medal Table'!$C:$C,'Each Gender Events'!AM$1,'Official Medal Table'!$E:$E,"Mixed")*'Medal values'!$B$3/2
+ COUNTIFS('Official Medal Table'!$I:$I,'Each Gender Events'!$A17,'Official Medal Table'!$C:$C,'Each Gender Events'!AM$1,'Official Medal Table'!$E:$E,"Mixed")*'Medal values'!$B$3/2</f>
        <v>0</v>
      </c>
      <c r="AN17">
        <f>COUNTIFS('Official Medal Table'!$F:$F,'Each Gender Events'!$A17,'Official Medal Table'!$C:$C,'Each Gender Events'!AN$1,'Official Medal Table'!$E:$E,'Each Gender Events'!AN$2)*'Medal values'!$B$1
+ COUNTIFS('Official Medal Table'!$G:$G,'Each Gender Events'!$A17,'Official Medal Table'!$C:$C,'Each Gender Events'!AN$1,'Official Medal Table'!$E:$E,'Each Gender Events'!AN$2)*'Medal values'!$B$2
+ COUNTIFS('Official Medal Table'!$H:$H,'Each Gender Events'!$A17,'Official Medal Table'!$C:$C,'Each Gender Events'!AN$1,'Official Medal Table'!$E:$E,'Each Gender Events'!AN$2)*'Medal values'!$B$3
+ COUNTIFS('Official Medal Table'!$I:$I,'Each Gender Events'!$A17,'Official Medal Table'!$C:$C,'Each Gender Events'!AN$1,'Official Medal Table'!$E:$E,'Each Gender Events'!AN$2)*'Medal values'!$B$3
+ COUNTIFS('Official Medal Table'!$F:$F,'Each Gender Events'!$A17,'Official Medal Table'!$C:$C,'Each Gender Events'!AN$1,'Official Medal Table'!$E:$E,"Mixed")*'Medal values'!$B$1/2
+ COUNTIFS('Official Medal Table'!$G:$G,'Each Gender Events'!$A17,'Official Medal Table'!$C:$C,'Each Gender Events'!AN$1,'Official Medal Table'!$E:$E,"Mixed")*'Medal values'!$B$2/2
+ COUNTIFS('Official Medal Table'!$H:$H,'Each Gender Events'!$A17,'Official Medal Table'!$C:$C,'Each Gender Events'!AN$1,'Official Medal Table'!$E:$E,"Mixed")*'Medal values'!$B$3/2
+ COUNTIFS('Official Medal Table'!$I:$I,'Each Gender Events'!$A17,'Official Medal Table'!$C:$C,'Each Gender Events'!AN$1,'Official Medal Table'!$E:$E,"Mixed")*'Medal values'!$B$3/2</f>
        <v>0</v>
      </c>
      <c r="AO17">
        <f>COUNTIFS('Official Medal Table'!$F:$F,'Each Gender Events'!$A17,'Official Medal Table'!$C:$C,'Each Gender Events'!AO$1,'Official Medal Table'!$E:$E,'Each Gender Events'!AO$2)*'Medal values'!$B$1
+ COUNTIFS('Official Medal Table'!$G:$G,'Each Gender Events'!$A17,'Official Medal Table'!$C:$C,'Each Gender Events'!AO$1,'Official Medal Table'!$E:$E,'Each Gender Events'!AO$2)*'Medal values'!$B$2
+ COUNTIFS('Official Medal Table'!$H:$H,'Each Gender Events'!$A17,'Official Medal Table'!$C:$C,'Each Gender Events'!AO$1,'Official Medal Table'!$E:$E,'Each Gender Events'!AO$2)*'Medal values'!$B$3
+ COUNTIFS('Official Medal Table'!$I:$I,'Each Gender Events'!$A17,'Official Medal Table'!$C:$C,'Each Gender Events'!AO$1,'Official Medal Table'!$E:$E,'Each Gender Events'!AO$2)*'Medal values'!$B$3
+ COUNTIFS('Official Medal Table'!$F:$F,'Each Gender Events'!$A17,'Official Medal Table'!$C:$C,'Each Gender Events'!AO$1,'Official Medal Table'!$E:$E,"Mixed")*'Medal values'!$B$1/2
+ COUNTIFS('Official Medal Table'!$G:$G,'Each Gender Events'!$A17,'Official Medal Table'!$C:$C,'Each Gender Events'!AO$1,'Official Medal Table'!$E:$E,"Mixed")*'Medal values'!$B$2/2
+ COUNTIFS('Official Medal Table'!$H:$H,'Each Gender Events'!$A17,'Official Medal Table'!$C:$C,'Each Gender Events'!AO$1,'Official Medal Table'!$E:$E,"Mixed")*'Medal values'!$B$3/2
+ COUNTIFS('Official Medal Table'!$I:$I,'Each Gender Events'!$A17,'Official Medal Table'!$C:$C,'Each Gender Events'!AO$1,'Official Medal Table'!$E:$E,"Mixed")*'Medal values'!$B$3/2</f>
        <v>5.0010010000000005</v>
      </c>
      <c r="AP17">
        <f>COUNTIFS('Official Medal Table'!$F:$F,'Each Gender Events'!$A17,'Official Medal Table'!$C:$C,'Each Gender Events'!AP$1,'Official Medal Table'!$E:$E,'Each Gender Events'!AP$2)*'Medal values'!$B$1
+ COUNTIFS('Official Medal Table'!$G:$G,'Each Gender Events'!$A17,'Official Medal Table'!$C:$C,'Each Gender Events'!AP$1,'Official Medal Table'!$E:$E,'Each Gender Events'!AP$2)*'Medal values'!$B$2
+ COUNTIFS('Official Medal Table'!$H:$H,'Each Gender Events'!$A17,'Official Medal Table'!$C:$C,'Each Gender Events'!AP$1,'Official Medal Table'!$E:$E,'Each Gender Events'!AP$2)*'Medal values'!$B$3
+ COUNTIFS('Official Medal Table'!$I:$I,'Each Gender Events'!$A17,'Official Medal Table'!$C:$C,'Each Gender Events'!AP$1,'Official Medal Table'!$E:$E,'Each Gender Events'!AP$2)*'Medal values'!$B$3
+ COUNTIFS('Official Medal Table'!$F:$F,'Each Gender Events'!$A17,'Official Medal Table'!$C:$C,'Each Gender Events'!AP$1,'Official Medal Table'!$E:$E,"Mixed")*'Medal values'!$B$1/2
+ COUNTIFS('Official Medal Table'!$G:$G,'Each Gender Events'!$A17,'Official Medal Table'!$C:$C,'Each Gender Events'!AP$1,'Official Medal Table'!$E:$E,"Mixed")*'Medal values'!$B$2/2
+ COUNTIFS('Official Medal Table'!$H:$H,'Each Gender Events'!$A17,'Official Medal Table'!$C:$C,'Each Gender Events'!AP$1,'Official Medal Table'!$E:$E,"Mixed")*'Medal values'!$B$3/2
+ COUNTIFS('Official Medal Table'!$I:$I,'Each Gender Events'!$A17,'Official Medal Table'!$C:$C,'Each Gender Events'!AP$1,'Official Medal Table'!$E:$E,"Mixed")*'Medal values'!$B$3/2</f>
        <v>5.0000020000000003</v>
      </c>
      <c r="AQ17">
        <f>COUNTIFS('Official Medal Table'!$F:$F,'Each Gender Events'!$A17,'Official Medal Table'!$C:$C,'Each Gender Events'!AQ$1,'Official Medal Table'!$E:$E,'Each Gender Events'!AQ$2)*'Medal values'!$B$1
+ COUNTIFS('Official Medal Table'!$G:$G,'Each Gender Events'!$A17,'Official Medal Table'!$C:$C,'Each Gender Events'!AQ$1,'Official Medal Table'!$E:$E,'Each Gender Events'!AQ$2)*'Medal values'!$B$2
+ COUNTIFS('Official Medal Table'!$H:$H,'Each Gender Events'!$A17,'Official Medal Table'!$C:$C,'Each Gender Events'!AQ$1,'Official Medal Table'!$E:$E,'Each Gender Events'!AQ$2)*'Medal values'!$B$3
+ COUNTIFS('Official Medal Table'!$I:$I,'Each Gender Events'!$A17,'Official Medal Table'!$C:$C,'Each Gender Events'!AQ$1,'Official Medal Table'!$E:$E,'Each Gender Events'!AQ$2)*'Medal values'!$B$3
+ COUNTIFS('Official Medal Table'!$F:$F,'Each Gender Events'!$A17,'Official Medal Table'!$C:$C,'Each Gender Events'!AQ$1,'Official Medal Table'!$E:$E,"Mixed")*'Medal values'!$B$1/2
+ COUNTIFS('Official Medal Table'!$G:$G,'Each Gender Events'!$A17,'Official Medal Table'!$C:$C,'Each Gender Events'!AQ$1,'Official Medal Table'!$E:$E,"Mixed")*'Medal values'!$B$2/2
+ COUNTIFS('Official Medal Table'!$H:$H,'Each Gender Events'!$A17,'Official Medal Table'!$C:$C,'Each Gender Events'!AQ$1,'Official Medal Table'!$E:$E,"Mixed")*'Medal values'!$B$3/2
+ COUNTIFS('Official Medal Table'!$I:$I,'Each Gender Events'!$A17,'Official Medal Table'!$C:$C,'Each Gender Events'!AQ$1,'Official Medal Table'!$E:$E,"Mixed")*'Medal values'!$B$3/2</f>
        <v>0</v>
      </c>
      <c r="AR17">
        <f>COUNTIFS('Official Medal Table'!$F:$F,'Each Gender Events'!$A17,'Official Medal Table'!$C:$C,'Each Gender Events'!AR$1,'Official Medal Table'!$E:$E,'Each Gender Events'!AR$2)*'Medal values'!$B$1
+ COUNTIFS('Official Medal Table'!$G:$G,'Each Gender Events'!$A17,'Official Medal Table'!$C:$C,'Each Gender Events'!AR$1,'Official Medal Table'!$E:$E,'Each Gender Events'!AR$2)*'Medal values'!$B$2
+ COUNTIFS('Official Medal Table'!$H:$H,'Each Gender Events'!$A17,'Official Medal Table'!$C:$C,'Each Gender Events'!AR$1,'Official Medal Table'!$E:$E,'Each Gender Events'!AR$2)*'Medal values'!$B$3
+ COUNTIFS('Official Medal Table'!$I:$I,'Each Gender Events'!$A17,'Official Medal Table'!$C:$C,'Each Gender Events'!AR$1,'Official Medal Table'!$E:$E,'Each Gender Events'!AR$2)*'Medal values'!$B$3
+ COUNTIFS('Official Medal Table'!$F:$F,'Each Gender Events'!$A17,'Official Medal Table'!$C:$C,'Each Gender Events'!AR$1,'Official Medal Table'!$E:$E,"Mixed")*'Medal values'!$B$1/2
+ COUNTIFS('Official Medal Table'!$G:$G,'Each Gender Events'!$A17,'Official Medal Table'!$C:$C,'Each Gender Events'!AR$1,'Official Medal Table'!$E:$E,"Mixed")*'Medal values'!$B$2/2
+ COUNTIFS('Official Medal Table'!$H:$H,'Each Gender Events'!$A17,'Official Medal Table'!$C:$C,'Each Gender Events'!AR$1,'Official Medal Table'!$E:$E,"Mixed")*'Medal values'!$B$3/2
+ COUNTIFS('Official Medal Table'!$I:$I,'Each Gender Events'!$A17,'Official Medal Table'!$C:$C,'Each Gender Events'!AR$1,'Official Medal Table'!$E:$E,"Mixed")*'Medal values'!$B$3/2</f>
        <v>0</v>
      </c>
      <c r="AS17">
        <f>COUNTIFS('Official Medal Table'!$F:$F,'Each Gender Events'!$A17,'Official Medal Table'!$C:$C,'Each Gender Events'!AS$1,'Official Medal Table'!$E:$E,'Each Gender Events'!AS$2)*'Medal values'!$B$1
+ COUNTIFS('Official Medal Table'!$G:$G,'Each Gender Events'!$A17,'Official Medal Table'!$C:$C,'Each Gender Events'!AS$1,'Official Medal Table'!$E:$E,'Each Gender Events'!AS$2)*'Medal values'!$B$2
+ COUNTIFS('Official Medal Table'!$H:$H,'Each Gender Events'!$A17,'Official Medal Table'!$C:$C,'Each Gender Events'!AS$1,'Official Medal Table'!$E:$E,'Each Gender Events'!AS$2)*'Medal values'!$B$3
+ COUNTIFS('Official Medal Table'!$I:$I,'Each Gender Events'!$A17,'Official Medal Table'!$C:$C,'Each Gender Events'!AS$1,'Official Medal Table'!$E:$E,'Each Gender Events'!AS$2)*'Medal values'!$B$3
+ COUNTIFS('Official Medal Table'!$F:$F,'Each Gender Events'!$A17,'Official Medal Table'!$C:$C,'Each Gender Events'!AS$1,'Official Medal Table'!$E:$E,"Mixed")*'Medal values'!$B$1/2
+ COUNTIFS('Official Medal Table'!$G:$G,'Each Gender Events'!$A17,'Official Medal Table'!$C:$C,'Each Gender Events'!AS$1,'Official Medal Table'!$E:$E,"Mixed")*'Medal values'!$B$2/2
+ COUNTIFS('Official Medal Table'!$H:$H,'Each Gender Events'!$A17,'Official Medal Table'!$C:$C,'Each Gender Events'!AS$1,'Official Medal Table'!$E:$E,"Mixed")*'Medal values'!$B$3/2
+ COUNTIFS('Official Medal Table'!$I:$I,'Each Gender Events'!$A17,'Official Medal Table'!$C:$C,'Each Gender Events'!AS$1,'Official Medal Table'!$E:$E,"Mixed")*'Medal values'!$B$3/2</f>
        <v>0</v>
      </c>
      <c r="AT17">
        <f>COUNTIFS('Official Medal Table'!$F:$F,'Each Gender Events'!$A17,'Official Medal Table'!$C:$C,'Each Gender Events'!AT$1,'Official Medal Table'!$E:$E,'Each Gender Events'!AT$2)*'Medal values'!$B$1
+ COUNTIFS('Official Medal Table'!$G:$G,'Each Gender Events'!$A17,'Official Medal Table'!$C:$C,'Each Gender Events'!AT$1,'Official Medal Table'!$E:$E,'Each Gender Events'!AT$2)*'Medal values'!$B$2
+ COUNTIFS('Official Medal Table'!$H:$H,'Each Gender Events'!$A17,'Official Medal Table'!$C:$C,'Each Gender Events'!AT$1,'Official Medal Table'!$E:$E,'Each Gender Events'!AT$2)*'Medal values'!$B$3
+ COUNTIFS('Official Medal Table'!$I:$I,'Each Gender Events'!$A17,'Official Medal Table'!$C:$C,'Each Gender Events'!AT$1,'Official Medal Table'!$E:$E,'Each Gender Events'!AT$2)*'Medal values'!$B$3
+ COUNTIFS('Official Medal Table'!$F:$F,'Each Gender Events'!$A17,'Official Medal Table'!$C:$C,'Each Gender Events'!AT$1,'Official Medal Table'!$E:$E,"Mixed")*'Medal values'!$B$1/2
+ COUNTIFS('Official Medal Table'!$G:$G,'Each Gender Events'!$A17,'Official Medal Table'!$C:$C,'Each Gender Events'!AT$1,'Official Medal Table'!$E:$E,"Mixed")*'Medal values'!$B$2/2
+ COUNTIFS('Official Medal Table'!$H:$H,'Each Gender Events'!$A17,'Official Medal Table'!$C:$C,'Each Gender Events'!AT$1,'Official Medal Table'!$E:$E,"Mixed")*'Medal values'!$B$3/2
+ COUNTIFS('Official Medal Table'!$I:$I,'Each Gender Events'!$A17,'Official Medal Table'!$C:$C,'Each Gender Events'!AT$1,'Official Medal Table'!$E:$E,"Mixed")*'Medal values'!$B$3/2</f>
        <v>0</v>
      </c>
      <c r="AU17">
        <f>COUNTIFS('Official Medal Table'!$F:$F,'Each Gender Events'!$A17,'Official Medal Table'!$C:$C,'Each Gender Events'!AU$1,'Official Medal Table'!$E:$E,'Each Gender Events'!AU$2)*'Medal values'!$B$1
+ COUNTIFS('Official Medal Table'!$G:$G,'Each Gender Events'!$A17,'Official Medal Table'!$C:$C,'Each Gender Events'!AU$1,'Official Medal Table'!$E:$E,'Each Gender Events'!AU$2)*'Medal values'!$B$2
+ COUNTIFS('Official Medal Table'!$H:$H,'Each Gender Events'!$A17,'Official Medal Table'!$C:$C,'Each Gender Events'!AU$1,'Official Medal Table'!$E:$E,'Each Gender Events'!AU$2)*'Medal values'!$B$3
+ COUNTIFS('Official Medal Table'!$I:$I,'Each Gender Events'!$A17,'Official Medal Table'!$C:$C,'Each Gender Events'!AU$1,'Official Medal Table'!$E:$E,'Each Gender Events'!AU$2)*'Medal values'!$B$3
+ COUNTIFS('Official Medal Table'!$F:$F,'Each Gender Events'!$A17,'Official Medal Table'!$C:$C,'Each Gender Events'!AU$1,'Official Medal Table'!$E:$E,"Mixed")*'Medal values'!$B$1/2
+ COUNTIFS('Official Medal Table'!$G:$G,'Each Gender Events'!$A17,'Official Medal Table'!$C:$C,'Each Gender Events'!AU$1,'Official Medal Table'!$E:$E,"Mixed")*'Medal values'!$B$2/2
+ COUNTIFS('Official Medal Table'!$H:$H,'Each Gender Events'!$A17,'Official Medal Table'!$C:$C,'Each Gender Events'!AU$1,'Official Medal Table'!$E:$E,"Mixed")*'Medal values'!$B$3/2
+ COUNTIFS('Official Medal Table'!$I:$I,'Each Gender Events'!$A17,'Official Medal Table'!$C:$C,'Each Gender Events'!AU$1,'Official Medal Table'!$E:$E,"Mixed")*'Medal values'!$B$3/2</f>
        <v>0</v>
      </c>
      <c r="AV17">
        <f>COUNTIFS('Official Medal Table'!$F:$F,'Each Gender Events'!$A17,'Official Medal Table'!$C:$C,'Each Gender Events'!AV$1,'Official Medal Table'!$E:$E,'Each Gender Events'!AV$2)*'Medal values'!$B$1
+ COUNTIFS('Official Medal Table'!$G:$G,'Each Gender Events'!$A17,'Official Medal Table'!$C:$C,'Each Gender Events'!AV$1,'Official Medal Table'!$E:$E,'Each Gender Events'!AV$2)*'Medal values'!$B$2
+ COUNTIFS('Official Medal Table'!$H:$H,'Each Gender Events'!$A17,'Official Medal Table'!$C:$C,'Each Gender Events'!AV$1,'Official Medal Table'!$E:$E,'Each Gender Events'!AV$2)*'Medal values'!$B$3
+ COUNTIFS('Official Medal Table'!$I:$I,'Each Gender Events'!$A17,'Official Medal Table'!$C:$C,'Each Gender Events'!AV$1,'Official Medal Table'!$E:$E,'Each Gender Events'!AV$2)*'Medal values'!$B$3
+ COUNTIFS('Official Medal Table'!$F:$F,'Each Gender Events'!$A17,'Official Medal Table'!$C:$C,'Each Gender Events'!AV$1,'Official Medal Table'!$E:$E,"Mixed")*'Medal values'!$B$1/2
+ COUNTIFS('Official Medal Table'!$G:$G,'Each Gender Events'!$A17,'Official Medal Table'!$C:$C,'Each Gender Events'!AV$1,'Official Medal Table'!$E:$E,"Mixed")*'Medal values'!$B$2/2
+ COUNTIFS('Official Medal Table'!$H:$H,'Each Gender Events'!$A17,'Official Medal Table'!$C:$C,'Each Gender Events'!AV$1,'Official Medal Table'!$E:$E,"Mixed")*'Medal values'!$B$3/2
+ COUNTIFS('Official Medal Table'!$I:$I,'Each Gender Events'!$A17,'Official Medal Table'!$C:$C,'Each Gender Events'!AV$1,'Official Medal Table'!$E:$E,"Mixed")*'Medal values'!$B$3/2</f>
        <v>0</v>
      </c>
      <c r="AW17">
        <f>COUNTIFS('Official Medal Table'!$F:$F,'Each Gender Events'!$A17,'Official Medal Table'!$C:$C,'Each Gender Events'!AW$1,'Official Medal Table'!$E:$E,'Each Gender Events'!AW$2)*'Medal values'!$B$1
+ COUNTIFS('Official Medal Table'!$G:$G,'Each Gender Events'!$A17,'Official Medal Table'!$C:$C,'Each Gender Events'!AW$1,'Official Medal Table'!$E:$E,'Each Gender Events'!AW$2)*'Medal values'!$B$2
+ COUNTIFS('Official Medal Table'!$H:$H,'Each Gender Events'!$A17,'Official Medal Table'!$C:$C,'Each Gender Events'!AW$1,'Official Medal Table'!$E:$E,'Each Gender Events'!AW$2)*'Medal values'!$B$3
+ COUNTIFS('Official Medal Table'!$I:$I,'Each Gender Events'!$A17,'Official Medal Table'!$C:$C,'Each Gender Events'!AW$1,'Official Medal Table'!$E:$E,'Each Gender Events'!AW$2)*'Medal values'!$B$3
+ COUNTIFS('Official Medal Table'!$F:$F,'Each Gender Events'!$A17,'Official Medal Table'!$C:$C,'Each Gender Events'!AW$1,'Official Medal Table'!$E:$E,"Mixed")*'Medal values'!$B$1/2
+ COUNTIFS('Official Medal Table'!$G:$G,'Each Gender Events'!$A17,'Official Medal Table'!$C:$C,'Each Gender Events'!AW$1,'Official Medal Table'!$E:$E,"Mixed")*'Medal values'!$B$2/2
+ COUNTIFS('Official Medal Table'!$H:$H,'Each Gender Events'!$A17,'Official Medal Table'!$C:$C,'Each Gender Events'!AW$1,'Official Medal Table'!$E:$E,"Mixed")*'Medal values'!$B$3/2
+ COUNTIFS('Official Medal Table'!$I:$I,'Each Gender Events'!$A17,'Official Medal Table'!$C:$C,'Each Gender Events'!AW$1,'Official Medal Table'!$E:$E,"Mixed")*'Medal values'!$B$3/2</f>
        <v>0</v>
      </c>
      <c r="AX17">
        <f>COUNTIFS('Official Medal Table'!$F:$F,'Each Gender Events'!$A17,'Official Medal Table'!$C:$C,'Each Gender Events'!AX$1,'Official Medal Table'!$E:$E,'Each Gender Events'!AX$2)*'Medal values'!$B$1
+ COUNTIFS('Official Medal Table'!$G:$G,'Each Gender Events'!$A17,'Official Medal Table'!$C:$C,'Each Gender Events'!AX$1,'Official Medal Table'!$E:$E,'Each Gender Events'!AX$2)*'Medal values'!$B$2
+ COUNTIFS('Official Medal Table'!$H:$H,'Each Gender Events'!$A17,'Official Medal Table'!$C:$C,'Each Gender Events'!AX$1,'Official Medal Table'!$E:$E,'Each Gender Events'!AX$2)*'Medal values'!$B$3
+ COUNTIFS('Official Medal Table'!$I:$I,'Each Gender Events'!$A17,'Official Medal Table'!$C:$C,'Each Gender Events'!AX$1,'Official Medal Table'!$E:$E,'Each Gender Events'!AX$2)*'Medal values'!$B$3
+ COUNTIFS('Official Medal Table'!$F:$F,'Each Gender Events'!$A17,'Official Medal Table'!$C:$C,'Each Gender Events'!AX$1,'Official Medal Table'!$E:$E,"Mixed")*'Medal values'!$B$1/2
+ COUNTIFS('Official Medal Table'!$G:$G,'Each Gender Events'!$A17,'Official Medal Table'!$C:$C,'Each Gender Events'!AX$1,'Official Medal Table'!$E:$E,"Mixed")*'Medal values'!$B$2/2
+ COUNTIFS('Official Medal Table'!$H:$H,'Each Gender Events'!$A17,'Official Medal Table'!$C:$C,'Each Gender Events'!AX$1,'Official Medal Table'!$E:$E,"Mixed")*'Medal values'!$B$3/2
+ COUNTIFS('Official Medal Table'!$I:$I,'Each Gender Events'!$A17,'Official Medal Table'!$C:$C,'Each Gender Events'!AX$1,'Official Medal Table'!$E:$E,"Mixed")*'Medal values'!$B$3/2</f>
        <v>0</v>
      </c>
      <c r="AY17">
        <f>COUNTIFS('Official Medal Table'!$F:$F,'Each Gender Events'!$A17,'Official Medal Table'!$C:$C,'Each Gender Events'!AY$1,'Official Medal Table'!$E:$E,'Each Gender Events'!AY$2)*'Medal values'!$B$1
+ COUNTIFS('Official Medal Table'!$G:$G,'Each Gender Events'!$A17,'Official Medal Table'!$C:$C,'Each Gender Events'!AY$1,'Official Medal Table'!$E:$E,'Each Gender Events'!AY$2)*'Medal values'!$B$2
+ COUNTIFS('Official Medal Table'!$H:$H,'Each Gender Events'!$A17,'Official Medal Table'!$C:$C,'Each Gender Events'!AY$1,'Official Medal Table'!$E:$E,'Each Gender Events'!AY$2)*'Medal values'!$B$3
+ COUNTIFS('Official Medal Table'!$I:$I,'Each Gender Events'!$A17,'Official Medal Table'!$C:$C,'Each Gender Events'!AY$1,'Official Medal Table'!$E:$E,'Each Gender Events'!AY$2)*'Medal values'!$B$3
+ COUNTIFS('Official Medal Table'!$F:$F,'Each Gender Events'!$A17,'Official Medal Table'!$C:$C,'Each Gender Events'!AY$1,'Official Medal Table'!$E:$E,"Mixed")*'Medal values'!$B$1/2
+ COUNTIFS('Official Medal Table'!$G:$G,'Each Gender Events'!$A17,'Official Medal Table'!$C:$C,'Each Gender Events'!AY$1,'Official Medal Table'!$E:$E,"Mixed")*'Medal values'!$B$2/2
+ COUNTIFS('Official Medal Table'!$H:$H,'Each Gender Events'!$A17,'Official Medal Table'!$C:$C,'Each Gender Events'!AY$1,'Official Medal Table'!$E:$E,"Mixed")*'Medal values'!$B$3/2
+ COUNTIFS('Official Medal Table'!$I:$I,'Each Gender Events'!$A17,'Official Medal Table'!$C:$C,'Each Gender Events'!AY$1,'Official Medal Table'!$E:$E,"Mixed")*'Medal values'!$B$3/2</f>
        <v>3.0009999999999999</v>
      </c>
      <c r="AZ17">
        <f>COUNTIFS('Official Medal Table'!$F:$F,'Each Gender Events'!$A17,'Official Medal Table'!$C:$C,'Each Gender Events'!AZ$1,'Official Medal Table'!$E:$E,'Each Gender Events'!AZ$2)*'Medal values'!$B$1
+ COUNTIFS('Official Medal Table'!$G:$G,'Each Gender Events'!$A17,'Official Medal Table'!$C:$C,'Each Gender Events'!AZ$1,'Official Medal Table'!$E:$E,'Each Gender Events'!AZ$2)*'Medal values'!$B$2
+ COUNTIFS('Official Medal Table'!$H:$H,'Each Gender Events'!$A17,'Official Medal Table'!$C:$C,'Each Gender Events'!AZ$1,'Official Medal Table'!$E:$E,'Each Gender Events'!AZ$2)*'Medal values'!$B$3
+ COUNTIFS('Official Medal Table'!$I:$I,'Each Gender Events'!$A17,'Official Medal Table'!$C:$C,'Each Gender Events'!AZ$1,'Official Medal Table'!$E:$E,'Each Gender Events'!AZ$2)*'Medal values'!$B$3
+ COUNTIFS('Official Medal Table'!$F:$F,'Each Gender Events'!$A17,'Official Medal Table'!$C:$C,'Each Gender Events'!AZ$1,'Official Medal Table'!$E:$E,"Mixed")*'Medal values'!$B$1/2
+ COUNTIFS('Official Medal Table'!$G:$G,'Each Gender Events'!$A17,'Official Medal Table'!$C:$C,'Each Gender Events'!AZ$1,'Official Medal Table'!$E:$E,"Mixed")*'Medal values'!$B$2/2
+ COUNTIFS('Official Medal Table'!$H:$H,'Each Gender Events'!$A17,'Official Medal Table'!$C:$C,'Each Gender Events'!AZ$1,'Official Medal Table'!$E:$E,"Mixed")*'Medal values'!$B$3/2
+ COUNTIFS('Official Medal Table'!$I:$I,'Each Gender Events'!$A17,'Official Medal Table'!$C:$C,'Each Gender Events'!AZ$1,'Official Medal Table'!$E:$E,"Mixed")*'Medal values'!$B$3/2</f>
        <v>0</v>
      </c>
      <c r="BA17">
        <f>COUNTIFS('Official Medal Table'!$F:$F,'Each Gender Events'!$A17,'Official Medal Table'!$C:$C,'Each Gender Events'!BA$1,'Official Medal Table'!$E:$E,'Each Gender Events'!BA$2)*'Medal values'!$B$1
+ COUNTIFS('Official Medal Table'!$G:$G,'Each Gender Events'!$A17,'Official Medal Table'!$C:$C,'Each Gender Events'!BA$1,'Official Medal Table'!$E:$E,'Each Gender Events'!BA$2)*'Medal values'!$B$2
+ COUNTIFS('Official Medal Table'!$H:$H,'Each Gender Events'!$A17,'Official Medal Table'!$C:$C,'Each Gender Events'!BA$1,'Official Medal Table'!$E:$E,'Each Gender Events'!BA$2)*'Medal values'!$B$3
+ COUNTIFS('Official Medal Table'!$I:$I,'Each Gender Events'!$A17,'Official Medal Table'!$C:$C,'Each Gender Events'!BA$1,'Official Medal Table'!$E:$E,'Each Gender Events'!BA$2)*'Medal values'!$B$3
+ COUNTIFS('Official Medal Table'!$F:$F,'Each Gender Events'!$A17,'Official Medal Table'!$C:$C,'Each Gender Events'!BA$1,'Official Medal Table'!$E:$E,"Mixed")*'Medal values'!$B$1/2
+ COUNTIFS('Official Medal Table'!$G:$G,'Each Gender Events'!$A17,'Official Medal Table'!$C:$C,'Each Gender Events'!BA$1,'Official Medal Table'!$E:$E,"Mixed")*'Medal values'!$B$2/2
+ COUNTIFS('Official Medal Table'!$H:$H,'Each Gender Events'!$A17,'Official Medal Table'!$C:$C,'Each Gender Events'!BA$1,'Official Medal Table'!$E:$E,"Mixed")*'Medal values'!$B$3/2
+ COUNTIFS('Official Medal Table'!$I:$I,'Each Gender Events'!$A17,'Official Medal Table'!$C:$C,'Each Gender Events'!BA$1,'Official Medal Table'!$E:$E,"Mixed")*'Medal values'!$B$3/2</f>
        <v>0</v>
      </c>
      <c r="BB17">
        <f>COUNTIFS('Official Medal Table'!$F:$F,'Each Gender Events'!$A17,'Official Medal Table'!$C:$C,'Each Gender Events'!BB$1,'Official Medal Table'!$E:$E,'Each Gender Events'!BB$2)*'Medal values'!$B$1
+ COUNTIFS('Official Medal Table'!$G:$G,'Each Gender Events'!$A17,'Official Medal Table'!$C:$C,'Each Gender Events'!BB$1,'Official Medal Table'!$E:$E,'Each Gender Events'!BB$2)*'Medal values'!$B$2
+ COUNTIFS('Official Medal Table'!$H:$H,'Each Gender Events'!$A17,'Official Medal Table'!$C:$C,'Each Gender Events'!BB$1,'Official Medal Table'!$E:$E,'Each Gender Events'!BB$2)*'Medal values'!$B$3
+ COUNTIFS('Official Medal Table'!$I:$I,'Each Gender Events'!$A17,'Official Medal Table'!$C:$C,'Each Gender Events'!BB$1,'Official Medal Table'!$E:$E,'Each Gender Events'!BB$2)*'Medal values'!$B$3
+ COUNTIFS('Official Medal Table'!$F:$F,'Each Gender Events'!$A17,'Official Medal Table'!$C:$C,'Each Gender Events'!BB$1,'Official Medal Table'!$E:$E,"Mixed")*'Medal values'!$B$1/2
+ COUNTIFS('Official Medal Table'!$G:$G,'Each Gender Events'!$A17,'Official Medal Table'!$C:$C,'Each Gender Events'!BB$1,'Official Medal Table'!$E:$E,"Mixed")*'Medal values'!$B$2/2
+ COUNTIFS('Official Medal Table'!$H:$H,'Each Gender Events'!$A17,'Official Medal Table'!$C:$C,'Each Gender Events'!BB$1,'Official Medal Table'!$E:$E,"Mixed")*'Medal values'!$B$3/2
+ COUNTIFS('Official Medal Table'!$I:$I,'Each Gender Events'!$A17,'Official Medal Table'!$C:$C,'Each Gender Events'!BB$1,'Official Medal Table'!$E:$E,"Mixed")*'Medal values'!$B$3/2</f>
        <v>1</v>
      </c>
      <c r="BC17">
        <f>COUNTIFS('Official Medal Table'!$F:$F,'Each Gender Events'!$A17,'Official Medal Table'!$C:$C,'Each Gender Events'!BC$1,'Official Medal Table'!$E:$E,'Each Gender Events'!BC$2)*'Medal values'!$B$1
+ COUNTIFS('Official Medal Table'!$G:$G,'Each Gender Events'!$A17,'Official Medal Table'!$C:$C,'Each Gender Events'!BC$1,'Official Medal Table'!$E:$E,'Each Gender Events'!BC$2)*'Medal values'!$B$2
+ COUNTIFS('Official Medal Table'!$H:$H,'Each Gender Events'!$A17,'Official Medal Table'!$C:$C,'Each Gender Events'!BC$1,'Official Medal Table'!$E:$E,'Each Gender Events'!BC$2)*'Medal values'!$B$3
+ COUNTIFS('Official Medal Table'!$I:$I,'Each Gender Events'!$A17,'Official Medal Table'!$C:$C,'Each Gender Events'!BC$1,'Official Medal Table'!$E:$E,'Each Gender Events'!BC$2)*'Medal values'!$B$3
+ COUNTIFS('Official Medal Table'!$F:$F,'Each Gender Events'!$A17,'Official Medal Table'!$C:$C,'Each Gender Events'!BC$1,'Official Medal Table'!$E:$E,"Mixed")*'Medal values'!$B$1/2
+ COUNTIFS('Official Medal Table'!$G:$G,'Each Gender Events'!$A17,'Official Medal Table'!$C:$C,'Each Gender Events'!BC$1,'Official Medal Table'!$E:$E,"Mixed")*'Medal values'!$B$2/2
+ COUNTIFS('Official Medal Table'!$H:$H,'Each Gender Events'!$A17,'Official Medal Table'!$C:$C,'Each Gender Events'!BC$1,'Official Medal Table'!$E:$E,"Mixed")*'Medal values'!$B$3/2
+ COUNTIFS('Official Medal Table'!$I:$I,'Each Gender Events'!$A17,'Official Medal Table'!$C:$C,'Each Gender Events'!BC$1,'Official Medal Table'!$E:$E,"Mixed")*'Medal values'!$B$3/2</f>
        <v>0</v>
      </c>
      <c r="BD17">
        <f>COUNTIFS('Official Medal Table'!$F:$F,'Each Gender Events'!$A17,'Official Medal Table'!$C:$C,'Each Gender Events'!BD$1,'Official Medal Table'!$E:$E,'Each Gender Events'!BD$2)*'Medal values'!$B$1
+ COUNTIFS('Official Medal Table'!$G:$G,'Each Gender Events'!$A17,'Official Medal Table'!$C:$C,'Each Gender Events'!BD$1,'Official Medal Table'!$E:$E,'Each Gender Events'!BD$2)*'Medal values'!$B$2
+ COUNTIFS('Official Medal Table'!$H:$H,'Each Gender Events'!$A17,'Official Medal Table'!$C:$C,'Each Gender Events'!BD$1,'Official Medal Table'!$E:$E,'Each Gender Events'!BD$2)*'Medal values'!$B$3
+ COUNTIFS('Official Medal Table'!$I:$I,'Each Gender Events'!$A17,'Official Medal Table'!$C:$C,'Each Gender Events'!BD$1,'Official Medal Table'!$E:$E,'Each Gender Events'!BD$2)*'Medal values'!$B$3
+ COUNTIFS('Official Medal Table'!$F:$F,'Each Gender Events'!$A17,'Official Medal Table'!$C:$C,'Each Gender Events'!BD$1,'Official Medal Table'!$E:$E,"Mixed")*'Medal values'!$B$1/2
+ COUNTIFS('Official Medal Table'!$G:$G,'Each Gender Events'!$A17,'Official Medal Table'!$C:$C,'Each Gender Events'!BD$1,'Official Medal Table'!$E:$E,"Mixed")*'Medal values'!$B$2/2
+ COUNTIFS('Official Medal Table'!$H:$H,'Each Gender Events'!$A17,'Official Medal Table'!$C:$C,'Each Gender Events'!BD$1,'Official Medal Table'!$E:$E,"Mixed")*'Medal values'!$B$3/2
+ COUNTIFS('Official Medal Table'!$I:$I,'Each Gender Events'!$A17,'Official Medal Table'!$C:$C,'Each Gender Events'!BD$1,'Official Medal Table'!$E:$E,"Mixed")*'Medal values'!$B$3/2</f>
        <v>1</v>
      </c>
      <c r="BE17">
        <f>COUNTIFS('Official Medal Table'!$F:$F,'Each Gender Events'!$A17,'Official Medal Table'!$C:$C,'Each Gender Events'!BE$1,'Official Medal Table'!$E:$E,'Each Gender Events'!BE$2)*'Medal values'!$B$1
+ COUNTIFS('Official Medal Table'!$G:$G,'Each Gender Events'!$A17,'Official Medal Table'!$C:$C,'Each Gender Events'!BE$1,'Official Medal Table'!$E:$E,'Each Gender Events'!BE$2)*'Medal values'!$B$2
+ COUNTIFS('Official Medal Table'!$H:$H,'Each Gender Events'!$A17,'Official Medal Table'!$C:$C,'Each Gender Events'!BE$1,'Official Medal Table'!$E:$E,'Each Gender Events'!BE$2)*'Medal values'!$B$3
+ COUNTIFS('Official Medal Table'!$I:$I,'Each Gender Events'!$A17,'Official Medal Table'!$C:$C,'Each Gender Events'!BE$1,'Official Medal Table'!$E:$E,'Each Gender Events'!BE$2)*'Medal values'!$B$3
+ COUNTIFS('Official Medal Table'!$F:$F,'Each Gender Events'!$A17,'Official Medal Table'!$C:$C,'Each Gender Events'!BE$1,'Official Medal Table'!$E:$E,"Mixed")*'Medal values'!$B$1/2
+ COUNTIFS('Official Medal Table'!$G:$G,'Each Gender Events'!$A17,'Official Medal Table'!$C:$C,'Each Gender Events'!BE$1,'Official Medal Table'!$E:$E,"Mixed")*'Medal values'!$B$2/2
+ COUNTIFS('Official Medal Table'!$H:$H,'Each Gender Events'!$A17,'Official Medal Table'!$C:$C,'Each Gender Events'!BE$1,'Official Medal Table'!$E:$E,"Mixed")*'Medal values'!$B$3/2
+ COUNTIFS('Official Medal Table'!$I:$I,'Each Gender Events'!$A17,'Official Medal Table'!$C:$C,'Each Gender Events'!BE$1,'Official Medal Table'!$E:$E,"Mixed")*'Medal values'!$B$3/2</f>
        <v>0</v>
      </c>
      <c r="BF17">
        <f>COUNTIFS('Official Medal Table'!$F:$F,'Each Gender Events'!$A17,'Official Medal Table'!$C:$C,'Each Gender Events'!BF$1,'Official Medal Table'!$E:$E,'Each Gender Events'!BF$2)*'Medal values'!$B$1
+ COUNTIFS('Official Medal Table'!$G:$G,'Each Gender Events'!$A17,'Official Medal Table'!$C:$C,'Each Gender Events'!BF$1,'Official Medal Table'!$E:$E,'Each Gender Events'!BF$2)*'Medal values'!$B$2
+ COUNTIFS('Official Medal Table'!$H:$H,'Each Gender Events'!$A17,'Official Medal Table'!$C:$C,'Each Gender Events'!BF$1,'Official Medal Table'!$E:$E,'Each Gender Events'!BF$2)*'Medal values'!$B$3
+ COUNTIFS('Official Medal Table'!$I:$I,'Each Gender Events'!$A17,'Official Medal Table'!$C:$C,'Each Gender Events'!BF$1,'Official Medal Table'!$E:$E,'Each Gender Events'!BF$2)*'Medal values'!$B$3
+ COUNTIFS('Official Medal Table'!$F:$F,'Each Gender Events'!$A17,'Official Medal Table'!$C:$C,'Each Gender Events'!BF$1,'Official Medal Table'!$E:$E,"Mixed")*'Medal values'!$B$1/2
+ COUNTIFS('Official Medal Table'!$G:$G,'Each Gender Events'!$A17,'Official Medal Table'!$C:$C,'Each Gender Events'!BF$1,'Official Medal Table'!$E:$E,"Mixed")*'Medal values'!$B$2/2
+ COUNTIFS('Official Medal Table'!$H:$H,'Each Gender Events'!$A17,'Official Medal Table'!$C:$C,'Each Gender Events'!BF$1,'Official Medal Table'!$E:$E,"Mixed")*'Medal values'!$B$3/2
+ COUNTIFS('Official Medal Table'!$I:$I,'Each Gender Events'!$A17,'Official Medal Table'!$C:$C,'Each Gender Events'!BF$1,'Official Medal Table'!$E:$E,"Mixed")*'Medal values'!$B$3/2</f>
        <v>2</v>
      </c>
      <c r="BG17">
        <f>COUNTIFS('Official Medal Table'!$F:$F,'Each Gender Events'!$A17,'Official Medal Table'!$C:$C,'Each Gender Events'!BG$1,'Official Medal Table'!$E:$E,'Each Gender Events'!BG$2)*'Medal values'!$B$1
+ COUNTIFS('Official Medal Table'!$G:$G,'Each Gender Events'!$A17,'Official Medal Table'!$C:$C,'Each Gender Events'!BG$1,'Official Medal Table'!$E:$E,'Each Gender Events'!BG$2)*'Medal values'!$B$2
+ COUNTIFS('Official Medal Table'!$H:$H,'Each Gender Events'!$A17,'Official Medal Table'!$C:$C,'Each Gender Events'!BG$1,'Official Medal Table'!$E:$E,'Each Gender Events'!BG$2)*'Medal values'!$B$3
+ COUNTIFS('Official Medal Table'!$I:$I,'Each Gender Events'!$A17,'Official Medal Table'!$C:$C,'Each Gender Events'!BG$1,'Official Medal Table'!$E:$E,'Each Gender Events'!BG$2)*'Medal values'!$B$3
+ COUNTIFS('Official Medal Table'!$F:$F,'Each Gender Events'!$A17,'Official Medal Table'!$C:$C,'Each Gender Events'!BG$1,'Official Medal Table'!$E:$E,"Mixed")*'Medal values'!$B$1/2
+ COUNTIFS('Official Medal Table'!$G:$G,'Each Gender Events'!$A17,'Official Medal Table'!$C:$C,'Each Gender Events'!BG$1,'Official Medal Table'!$E:$E,"Mixed")*'Medal values'!$B$2/2
+ COUNTIFS('Official Medal Table'!$H:$H,'Each Gender Events'!$A17,'Official Medal Table'!$C:$C,'Each Gender Events'!BG$1,'Official Medal Table'!$E:$E,"Mixed")*'Medal values'!$B$3/2
+ COUNTIFS('Official Medal Table'!$I:$I,'Each Gender Events'!$A17,'Official Medal Table'!$C:$C,'Each Gender Events'!BG$1,'Official Medal Table'!$E:$E,"Mixed")*'Medal values'!$B$3/2</f>
        <v>4.0000020000000003</v>
      </c>
      <c r="BH17">
        <f>COUNTIFS('Official Medal Table'!$F:$F,'Each Gender Events'!$A17,'Official Medal Table'!$C:$C,'Each Gender Events'!BH$1,'Official Medal Table'!$E:$E,'Each Gender Events'!BH$2)*'Medal values'!$B$1
+ COUNTIFS('Official Medal Table'!$G:$G,'Each Gender Events'!$A17,'Official Medal Table'!$C:$C,'Each Gender Events'!BH$1,'Official Medal Table'!$E:$E,'Each Gender Events'!BH$2)*'Medal values'!$B$2
+ COUNTIFS('Official Medal Table'!$H:$H,'Each Gender Events'!$A17,'Official Medal Table'!$C:$C,'Each Gender Events'!BH$1,'Official Medal Table'!$E:$E,'Each Gender Events'!BH$2)*'Medal values'!$B$3
+ COUNTIFS('Official Medal Table'!$I:$I,'Each Gender Events'!$A17,'Official Medal Table'!$C:$C,'Each Gender Events'!BH$1,'Official Medal Table'!$E:$E,'Each Gender Events'!BH$2)*'Medal values'!$B$3
+ COUNTIFS('Official Medal Table'!$F:$F,'Each Gender Events'!$A17,'Official Medal Table'!$C:$C,'Each Gender Events'!BH$1,'Official Medal Table'!$E:$E,"Mixed")*'Medal values'!$B$1/2
+ COUNTIFS('Official Medal Table'!$G:$G,'Each Gender Events'!$A17,'Official Medal Table'!$C:$C,'Each Gender Events'!BH$1,'Official Medal Table'!$E:$E,"Mixed")*'Medal values'!$B$2/2
+ COUNTIFS('Official Medal Table'!$H:$H,'Each Gender Events'!$A17,'Official Medal Table'!$C:$C,'Each Gender Events'!BH$1,'Official Medal Table'!$E:$E,"Mixed")*'Medal values'!$B$3/2
+ COUNTIFS('Official Medal Table'!$I:$I,'Each Gender Events'!$A17,'Official Medal Table'!$C:$C,'Each Gender Events'!BH$1,'Official Medal Table'!$E:$E,"Mixed")*'Medal values'!$B$3/2</f>
        <v>0</v>
      </c>
      <c r="BI17">
        <f>COUNTIFS('Official Medal Table'!$F:$F,'Each Gender Events'!$A17,'Official Medal Table'!$C:$C,'Each Gender Events'!BI$1,'Official Medal Table'!$E:$E,'Each Gender Events'!BI$2)*'Medal values'!$B$1
+ COUNTIFS('Official Medal Table'!$G:$G,'Each Gender Events'!$A17,'Official Medal Table'!$C:$C,'Each Gender Events'!BI$1,'Official Medal Table'!$E:$E,'Each Gender Events'!BI$2)*'Medal values'!$B$2
+ COUNTIFS('Official Medal Table'!$H:$H,'Each Gender Events'!$A17,'Official Medal Table'!$C:$C,'Each Gender Events'!BI$1,'Official Medal Table'!$E:$E,'Each Gender Events'!BI$2)*'Medal values'!$B$3
+ COUNTIFS('Official Medal Table'!$I:$I,'Each Gender Events'!$A17,'Official Medal Table'!$C:$C,'Each Gender Events'!BI$1,'Official Medal Table'!$E:$E,'Each Gender Events'!BI$2)*'Medal values'!$B$3
+ COUNTIFS('Official Medal Table'!$F:$F,'Each Gender Events'!$A17,'Official Medal Table'!$C:$C,'Each Gender Events'!BI$1,'Official Medal Table'!$E:$E,"Mixed")*'Medal values'!$B$1/2
+ COUNTIFS('Official Medal Table'!$G:$G,'Each Gender Events'!$A17,'Official Medal Table'!$C:$C,'Each Gender Events'!BI$1,'Official Medal Table'!$E:$E,"Mixed")*'Medal values'!$B$2/2
+ COUNTIFS('Official Medal Table'!$H:$H,'Each Gender Events'!$A17,'Official Medal Table'!$C:$C,'Each Gender Events'!BI$1,'Official Medal Table'!$E:$E,"Mixed")*'Medal values'!$B$3/2
+ COUNTIFS('Official Medal Table'!$I:$I,'Each Gender Events'!$A17,'Official Medal Table'!$C:$C,'Each Gender Events'!BI$1,'Official Medal Table'!$E:$E,"Mixed")*'Medal values'!$B$3/2</f>
        <v>0</v>
      </c>
      <c r="BJ17">
        <f>COUNTIFS('Official Medal Table'!$F:$F,'Each Gender Events'!$A17,'Official Medal Table'!$C:$C,'Each Gender Events'!BJ$1,'Official Medal Table'!$E:$E,'Each Gender Events'!BJ$2)*'Medal values'!$B$1
+ COUNTIFS('Official Medal Table'!$G:$G,'Each Gender Events'!$A17,'Official Medal Table'!$C:$C,'Each Gender Events'!BJ$1,'Official Medal Table'!$E:$E,'Each Gender Events'!BJ$2)*'Medal values'!$B$2
+ COUNTIFS('Official Medal Table'!$H:$H,'Each Gender Events'!$A17,'Official Medal Table'!$C:$C,'Each Gender Events'!BJ$1,'Official Medal Table'!$E:$E,'Each Gender Events'!BJ$2)*'Medal values'!$B$3
+ COUNTIFS('Official Medal Table'!$I:$I,'Each Gender Events'!$A17,'Official Medal Table'!$C:$C,'Each Gender Events'!BJ$1,'Official Medal Table'!$E:$E,'Each Gender Events'!BJ$2)*'Medal values'!$B$3
+ COUNTIFS('Official Medal Table'!$F:$F,'Each Gender Events'!$A17,'Official Medal Table'!$C:$C,'Each Gender Events'!BJ$1,'Official Medal Table'!$E:$E,"Mixed")*'Medal values'!$B$1/2
+ COUNTIFS('Official Medal Table'!$G:$G,'Each Gender Events'!$A17,'Official Medal Table'!$C:$C,'Each Gender Events'!BJ$1,'Official Medal Table'!$E:$E,"Mixed")*'Medal values'!$B$2/2
+ COUNTIFS('Official Medal Table'!$H:$H,'Each Gender Events'!$A17,'Official Medal Table'!$C:$C,'Each Gender Events'!BJ$1,'Official Medal Table'!$E:$E,"Mixed")*'Medal values'!$B$3/2
+ COUNTIFS('Official Medal Table'!$I:$I,'Each Gender Events'!$A17,'Official Medal Table'!$C:$C,'Each Gender Events'!BJ$1,'Official Medal Table'!$E:$E,"Mixed")*'Medal values'!$B$3/2</f>
        <v>0</v>
      </c>
      <c r="BK17">
        <f>COUNTIFS('Official Medal Table'!$F:$F,'Each Gender Events'!$A17,'Official Medal Table'!$C:$C,'Each Gender Events'!BK$1,'Official Medal Table'!$E:$E,'Each Gender Events'!BK$2)*'Medal values'!$B$1
+ COUNTIFS('Official Medal Table'!$G:$G,'Each Gender Events'!$A17,'Official Medal Table'!$C:$C,'Each Gender Events'!BK$1,'Official Medal Table'!$E:$E,'Each Gender Events'!BK$2)*'Medal values'!$B$2
+ COUNTIFS('Official Medal Table'!$H:$H,'Each Gender Events'!$A17,'Official Medal Table'!$C:$C,'Each Gender Events'!BK$1,'Official Medal Table'!$E:$E,'Each Gender Events'!BK$2)*'Medal values'!$B$3
+ COUNTIFS('Official Medal Table'!$I:$I,'Each Gender Events'!$A17,'Official Medal Table'!$C:$C,'Each Gender Events'!BK$1,'Official Medal Table'!$E:$E,'Each Gender Events'!BK$2)*'Medal values'!$B$3
+ COUNTIFS('Official Medal Table'!$F:$F,'Each Gender Events'!$A17,'Official Medal Table'!$C:$C,'Each Gender Events'!BK$1,'Official Medal Table'!$E:$E,"Mixed")*'Medal values'!$B$1/2
+ COUNTIFS('Official Medal Table'!$G:$G,'Each Gender Events'!$A17,'Official Medal Table'!$C:$C,'Each Gender Events'!BK$1,'Official Medal Table'!$E:$E,"Mixed")*'Medal values'!$B$2/2
+ COUNTIFS('Official Medal Table'!$H:$H,'Each Gender Events'!$A17,'Official Medal Table'!$C:$C,'Each Gender Events'!BK$1,'Official Medal Table'!$E:$E,"Mixed")*'Medal values'!$B$3/2
+ COUNTIFS('Official Medal Table'!$I:$I,'Each Gender Events'!$A17,'Official Medal Table'!$C:$C,'Each Gender Events'!BK$1,'Official Medal Table'!$E:$E,"Mixed")*'Medal values'!$B$3/2</f>
        <v>1.5004999999999999</v>
      </c>
      <c r="BL17">
        <f>COUNTIFS('Official Medal Table'!$F:$F,'Each Gender Events'!$A17,'Official Medal Table'!$C:$C,'Each Gender Events'!BL$1,'Official Medal Table'!$E:$E,'Each Gender Events'!BL$2)*'Medal values'!$B$1
+ COUNTIFS('Official Medal Table'!$G:$G,'Each Gender Events'!$A17,'Official Medal Table'!$C:$C,'Each Gender Events'!BL$1,'Official Medal Table'!$E:$E,'Each Gender Events'!BL$2)*'Medal values'!$B$2
+ COUNTIFS('Official Medal Table'!$H:$H,'Each Gender Events'!$A17,'Official Medal Table'!$C:$C,'Each Gender Events'!BL$1,'Official Medal Table'!$E:$E,'Each Gender Events'!BL$2)*'Medal values'!$B$3
+ COUNTIFS('Official Medal Table'!$I:$I,'Each Gender Events'!$A17,'Official Medal Table'!$C:$C,'Each Gender Events'!BL$1,'Official Medal Table'!$E:$E,'Each Gender Events'!BL$2)*'Medal values'!$B$3
+ COUNTIFS('Official Medal Table'!$F:$F,'Each Gender Events'!$A17,'Official Medal Table'!$C:$C,'Each Gender Events'!BL$1,'Official Medal Table'!$E:$E,"Mixed")*'Medal values'!$B$1/2
+ COUNTIFS('Official Medal Table'!$G:$G,'Each Gender Events'!$A17,'Official Medal Table'!$C:$C,'Each Gender Events'!BL$1,'Official Medal Table'!$E:$E,"Mixed")*'Medal values'!$B$2/2
+ COUNTIFS('Official Medal Table'!$H:$H,'Each Gender Events'!$A17,'Official Medal Table'!$C:$C,'Each Gender Events'!BL$1,'Official Medal Table'!$E:$E,"Mixed")*'Medal values'!$B$3/2
+ COUNTIFS('Official Medal Table'!$I:$I,'Each Gender Events'!$A17,'Official Medal Table'!$C:$C,'Each Gender Events'!BL$1,'Official Medal Table'!$E:$E,"Mixed")*'Medal values'!$B$3/2</f>
        <v>4.5015000000000001</v>
      </c>
      <c r="BM17">
        <f>COUNTIFS('Official Medal Table'!$F:$F,'Each Gender Events'!$A17,'Official Medal Table'!$C:$C,'Each Gender Events'!BM$1,'Official Medal Table'!$E:$E,'Each Gender Events'!BM$2)*'Medal values'!$B$1
+ COUNTIFS('Official Medal Table'!$G:$G,'Each Gender Events'!$A17,'Official Medal Table'!$C:$C,'Each Gender Events'!BM$1,'Official Medal Table'!$E:$E,'Each Gender Events'!BM$2)*'Medal values'!$B$2
+ COUNTIFS('Official Medal Table'!$H:$H,'Each Gender Events'!$A17,'Official Medal Table'!$C:$C,'Each Gender Events'!BM$1,'Official Medal Table'!$E:$E,'Each Gender Events'!BM$2)*'Medal values'!$B$3
+ COUNTIFS('Official Medal Table'!$I:$I,'Each Gender Events'!$A17,'Official Medal Table'!$C:$C,'Each Gender Events'!BM$1,'Official Medal Table'!$E:$E,'Each Gender Events'!BM$2)*'Medal values'!$B$3
+ COUNTIFS('Official Medal Table'!$F:$F,'Each Gender Events'!$A17,'Official Medal Table'!$C:$C,'Each Gender Events'!BM$1,'Official Medal Table'!$E:$E,"Mixed")*'Medal values'!$B$1/2
+ COUNTIFS('Official Medal Table'!$G:$G,'Each Gender Events'!$A17,'Official Medal Table'!$C:$C,'Each Gender Events'!BM$1,'Official Medal Table'!$E:$E,"Mixed")*'Medal values'!$B$2/2
+ COUNTIFS('Official Medal Table'!$H:$H,'Each Gender Events'!$A17,'Official Medal Table'!$C:$C,'Each Gender Events'!BM$1,'Official Medal Table'!$E:$E,"Mixed")*'Medal values'!$B$3/2
+ COUNTIFS('Official Medal Table'!$I:$I,'Each Gender Events'!$A17,'Official Medal Table'!$C:$C,'Each Gender Events'!BM$1,'Official Medal Table'!$E:$E,"Mixed")*'Medal values'!$B$3/2</f>
        <v>4.5015000000000001</v>
      </c>
      <c r="BN17">
        <f>COUNTIFS('Official Medal Table'!$F:$F,'Each Gender Events'!$A17,'Official Medal Table'!$C:$C,'Each Gender Events'!BN$1,'Official Medal Table'!$E:$E,'Each Gender Events'!BN$2)*'Medal values'!$B$1
+ COUNTIFS('Official Medal Table'!$G:$G,'Each Gender Events'!$A17,'Official Medal Table'!$C:$C,'Each Gender Events'!BN$1,'Official Medal Table'!$E:$E,'Each Gender Events'!BN$2)*'Medal values'!$B$2
+ COUNTIFS('Official Medal Table'!$H:$H,'Each Gender Events'!$A17,'Official Medal Table'!$C:$C,'Each Gender Events'!BN$1,'Official Medal Table'!$E:$E,'Each Gender Events'!BN$2)*'Medal values'!$B$3
+ COUNTIFS('Official Medal Table'!$I:$I,'Each Gender Events'!$A17,'Official Medal Table'!$C:$C,'Each Gender Events'!BN$1,'Official Medal Table'!$E:$E,'Each Gender Events'!BN$2)*'Medal values'!$B$3
+ COUNTIFS('Official Medal Table'!$F:$F,'Each Gender Events'!$A17,'Official Medal Table'!$C:$C,'Each Gender Events'!BN$1,'Official Medal Table'!$E:$E,"Mixed")*'Medal values'!$B$1/2
+ COUNTIFS('Official Medal Table'!$G:$G,'Each Gender Events'!$A17,'Official Medal Table'!$C:$C,'Each Gender Events'!BN$1,'Official Medal Table'!$E:$E,"Mixed")*'Medal values'!$B$2/2
+ COUNTIFS('Official Medal Table'!$H:$H,'Each Gender Events'!$A17,'Official Medal Table'!$C:$C,'Each Gender Events'!BN$1,'Official Medal Table'!$E:$E,"Mixed")*'Medal values'!$B$3/2
+ COUNTIFS('Official Medal Table'!$I:$I,'Each Gender Events'!$A17,'Official Medal Table'!$C:$C,'Each Gender Events'!BN$1,'Official Medal Table'!$E:$E,"Mixed")*'Medal values'!$B$3/2</f>
        <v>4.5015000000000001</v>
      </c>
      <c r="BO17">
        <f>COUNTIFS('Official Medal Table'!$F:$F,'Each Gender Events'!$A17,'Official Medal Table'!$C:$C,'Each Gender Events'!BO$1,'Official Medal Table'!$E:$E,'Each Gender Events'!BO$2)*'Medal values'!$B$1
+ COUNTIFS('Official Medal Table'!$G:$G,'Each Gender Events'!$A17,'Official Medal Table'!$C:$C,'Each Gender Events'!BO$1,'Official Medal Table'!$E:$E,'Each Gender Events'!BO$2)*'Medal values'!$B$2
+ COUNTIFS('Official Medal Table'!$H:$H,'Each Gender Events'!$A17,'Official Medal Table'!$C:$C,'Each Gender Events'!BO$1,'Official Medal Table'!$E:$E,'Each Gender Events'!BO$2)*'Medal values'!$B$3
+ COUNTIFS('Official Medal Table'!$I:$I,'Each Gender Events'!$A17,'Official Medal Table'!$C:$C,'Each Gender Events'!BO$1,'Official Medal Table'!$E:$E,'Each Gender Events'!BO$2)*'Medal values'!$B$3
+ COUNTIFS('Official Medal Table'!$F:$F,'Each Gender Events'!$A17,'Official Medal Table'!$C:$C,'Each Gender Events'!BO$1,'Official Medal Table'!$E:$E,"Mixed")*'Medal values'!$B$1/2
+ COUNTIFS('Official Medal Table'!$G:$G,'Each Gender Events'!$A17,'Official Medal Table'!$C:$C,'Each Gender Events'!BO$1,'Official Medal Table'!$E:$E,"Mixed")*'Medal values'!$B$2/2
+ COUNTIFS('Official Medal Table'!$H:$H,'Each Gender Events'!$A17,'Official Medal Table'!$C:$C,'Each Gender Events'!BO$1,'Official Medal Table'!$E:$E,"Mixed")*'Medal values'!$B$3/2
+ COUNTIFS('Official Medal Table'!$I:$I,'Each Gender Events'!$A17,'Official Medal Table'!$C:$C,'Each Gender Events'!BO$1,'Official Medal Table'!$E:$E,"Mixed")*'Medal values'!$B$3/2</f>
        <v>4.5005009999999999</v>
      </c>
      <c r="BP17">
        <f>COUNTIFS('Official Medal Table'!$F:$F,'Each Gender Events'!$A17,'Official Medal Table'!$C:$C,'Each Gender Events'!BP$1,'Official Medal Table'!$E:$E,'Each Gender Events'!BP$2)*'Medal values'!$B$1
+ COUNTIFS('Official Medal Table'!$G:$G,'Each Gender Events'!$A17,'Official Medal Table'!$C:$C,'Each Gender Events'!BP$1,'Official Medal Table'!$E:$E,'Each Gender Events'!BP$2)*'Medal values'!$B$2
+ COUNTIFS('Official Medal Table'!$H:$H,'Each Gender Events'!$A17,'Official Medal Table'!$C:$C,'Each Gender Events'!BP$1,'Official Medal Table'!$E:$E,'Each Gender Events'!BP$2)*'Medal values'!$B$3
+ COUNTIFS('Official Medal Table'!$I:$I,'Each Gender Events'!$A17,'Official Medal Table'!$C:$C,'Each Gender Events'!BP$1,'Official Medal Table'!$E:$E,'Each Gender Events'!BP$2)*'Medal values'!$B$3
+ COUNTIFS('Official Medal Table'!$F:$F,'Each Gender Events'!$A17,'Official Medal Table'!$C:$C,'Each Gender Events'!BP$1,'Official Medal Table'!$E:$E,"Mixed")*'Medal values'!$B$1/2
+ COUNTIFS('Official Medal Table'!$G:$G,'Each Gender Events'!$A17,'Official Medal Table'!$C:$C,'Each Gender Events'!BP$1,'Official Medal Table'!$E:$E,"Mixed")*'Medal values'!$B$2/2
+ COUNTIFS('Official Medal Table'!$H:$H,'Each Gender Events'!$A17,'Official Medal Table'!$C:$C,'Each Gender Events'!BP$1,'Official Medal Table'!$E:$E,"Mixed")*'Medal values'!$B$3/2
+ COUNTIFS('Official Medal Table'!$I:$I,'Each Gender Events'!$A17,'Official Medal Table'!$C:$C,'Each Gender Events'!BP$1,'Official Medal Table'!$E:$E,"Mixed")*'Medal values'!$B$3/2</f>
        <v>3.5005009999999999</v>
      </c>
      <c r="BQ17">
        <f>COUNTIFS('Official Medal Table'!$F:$F,'Each Gender Events'!$A17,'Official Medal Table'!$C:$C,'Each Gender Events'!BQ$1,'Official Medal Table'!$E:$E,'Each Gender Events'!BQ$2)*'Medal values'!$B$1
+ COUNTIFS('Official Medal Table'!$G:$G,'Each Gender Events'!$A17,'Official Medal Table'!$C:$C,'Each Gender Events'!BQ$1,'Official Medal Table'!$E:$E,'Each Gender Events'!BQ$2)*'Medal values'!$B$2
+ COUNTIFS('Official Medal Table'!$H:$H,'Each Gender Events'!$A17,'Official Medal Table'!$C:$C,'Each Gender Events'!BQ$1,'Official Medal Table'!$E:$E,'Each Gender Events'!BQ$2)*'Medal values'!$B$3
+ COUNTIFS('Official Medal Table'!$I:$I,'Each Gender Events'!$A17,'Official Medal Table'!$C:$C,'Each Gender Events'!BQ$1,'Official Medal Table'!$E:$E,'Each Gender Events'!BQ$2)*'Medal values'!$B$3
+ COUNTIFS('Official Medal Table'!$F:$F,'Each Gender Events'!$A17,'Official Medal Table'!$C:$C,'Each Gender Events'!BQ$1,'Official Medal Table'!$E:$E,"Mixed")*'Medal values'!$B$1/2
+ COUNTIFS('Official Medal Table'!$G:$G,'Each Gender Events'!$A17,'Official Medal Table'!$C:$C,'Each Gender Events'!BQ$1,'Official Medal Table'!$E:$E,"Mixed")*'Medal values'!$B$2/2
+ COUNTIFS('Official Medal Table'!$H:$H,'Each Gender Events'!$A17,'Official Medal Table'!$C:$C,'Each Gender Events'!BQ$1,'Official Medal Table'!$E:$E,"Mixed")*'Medal values'!$B$3/2
+ COUNTIFS('Official Medal Table'!$I:$I,'Each Gender Events'!$A17,'Official Medal Table'!$C:$C,'Each Gender Events'!BQ$1,'Official Medal Table'!$E:$E,"Mixed")*'Medal values'!$B$3/2</f>
        <v>0</v>
      </c>
      <c r="BR17">
        <f>COUNTIFS('Official Medal Table'!$F:$F,'Each Gender Events'!$A17,'Official Medal Table'!$C:$C,'Each Gender Events'!BR$1,'Official Medal Table'!$E:$E,'Each Gender Events'!BR$2)*'Medal values'!$B$1
+ COUNTIFS('Official Medal Table'!$G:$G,'Each Gender Events'!$A17,'Official Medal Table'!$C:$C,'Each Gender Events'!BR$1,'Official Medal Table'!$E:$E,'Each Gender Events'!BR$2)*'Medal values'!$B$2
+ COUNTIFS('Official Medal Table'!$H:$H,'Each Gender Events'!$A17,'Official Medal Table'!$C:$C,'Each Gender Events'!BR$1,'Official Medal Table'!$E:$E,'Each Gender Events'!BR$2)*'Medal values'!$B$3
+ COUNTIFS('Official Medal Table'!$I:$I,'Each Gender Events'!$A17,'Official Medal Table'!$C:$C,'Each Gender Events'!BR$1,'Official Medal Table'!$E:$E,'Each Gender Events'!BR$2)*'Medal values'!$B$3
+ COUNTIFS('Official Medal Table'!$F:$F,'Each Gender Events'!$A17,'Official Medal Table'!$C:$C,'Each Gender Events'!BR$1,'Official Medal Table'!$E:$E,"Mixed")*'Medal values'!$B$1/2
+ COUNTIFS('Official Medal Table'!$G:$G,'Each Gender Events'!$A17,'Official Medal Table'!$C:$C,'Each Gender Events'!BR$1,'Official Medal Table'!$E:$E,"Mixed")*'Medal values'!$B$2/2
+ COUNTIFS('Official Medal Table'!$H:$H,'Each Gender Events'!$A17,'Official Medal Table'!$C:$C,'Each Gender Events'!BR$1,'Official Medal Table'!$E:$E,"Mixed")*'Medal values'!$B$3/2
+ COUNTIFS('Official Medal Table'!$I:$I,'Each Gender Events'!$A17,'Official Medal Table'!$C:$C,'Each Gender Events'!BR$1,'Official Medal Table'!$E:$E,"Mixed")*'Medal values'!$B$3/2</f>
        <v>0</v>
      </c>
      <c r="BS17">
        <f>COUNTIFS('Official Medal Table'!$F:$F,'Each Gender Events'!$A17,'Official Medal Table'!$C:$C,'Each Gender Events'!BS$1,'Official Medal Table'!$E:$E,'Each Gender Events'!BS$2)*'Medal values'!$B$1
+ COUNTIFS('Official Medal Table'!$G:$G,'Each Gender Events'!$A17,'Official Medal Table'!$C:$C,'Each Gender Events'!BS$1,'Official Medal Table'!$E:$E,'Each Gender Events'!BS$2)*'Medal values'!$B$2
+ COUNTIFS('Official Medal Table'!$H:$H,'Each Gender Events'!$A17,'Official Medal Table'!$C:$C,'Each Gender Events'!BS$1,'Official Medal Table'!$E:$E,'Each Gender Events'!BS$2)*'Medal values'!$B$3
+ COUNTIFS('Official Medal Table'!$I:$I,'Each Gender Events'!$A17,'Official Medal Table'!$C:$C,'Each Gender Events'!BS$1,'Official Medal Table'!$E:$E,'Each Gender Events'!BS$2)*'Medal values'!$B$3
+ COUNTIFS('Official Medal Table'!$F:$F,'Each Gender Events'!$A17,'Official Medal Table'!$C:$C,'Each Gender Events'!BS$1,'Official Medal Table'!$E:$E,"Mixed")*'Medal values'!$B$1/2
+ COUNTIFS('Official Medal Table'!$G:$G,'Each Gender Events'!$A17,'Official Medal Table'!$C:$C,'Each Gender Events'!BS$1,'Official Medal Table'!$E:$E,"Mixed")*'Medal values'!$B$2/2
+ COUNTIFS('Official Medal Table'!$H:$H,'Each Gender Events'!$A17,'Official Medal Table'!$C:$C,'Each Gender Events'!BS$1,'Official Medal Table'!$E:$E,"Mixed")*'Medal values'!$B$3/2
+ COUNTIFS('Official Medal Table'!$I:$I,'Each Gender Events'!$A17,'Official Medal Table'!$C:$C,'Each Gender Events'!BS$1,'Official Medal Table'!$E:$E,"Mixed")*'Medal values'!$B$3/2</f>
        <v>0</v>
      </c>
      <c r="BT17">
        <f>COUNTIFS('Official Medal Table'!$F:$F,'Each Gender Events'!$A17,'Official Medal Table'!$C:$C,'Each Gender Events'!BT$1,'Official Medal Table'!$E:$E,'Each Gender Events'!BT$2)*'Medal values'!$B$1
+ COUNTIFS('Official Medal Table'!$G:$G,'Each Gender Events'!$A17,'Official Medal Table'!$C:$C,'Each Gender Events'!BT$1,'Official Medal Table'!$E:$E,'Each Gender Events'!BT$2)*'Medal values'!$B$2
+ COUNTIFS('Official Medal Table'!$H:$H,'Each Gender Events'!$A17,'Official Medal Table'!$C:$C,'Each Gender Events'!BT$1,'Official Medal Table'!$E:$E,'Each Gender Events'!BT$2)*'Medal values'!$B$3
+ COUNTIFS('Official Medal Table'!$I:$I,'Each Gender Events'!$A17,'Official Medal Table'!$C:$C,'Each Gender Events'!BT$1,'Official Medal Table'!$E:$E,'Each Gender Events'!BT$2)*'Medal values'!$B$3
+ COUNTIFS('Official Medal Table'!$F:$F,'Each Gender Events'!$A17,'Official Medal Table'!$C:$C,'Each Gender Events'!BT$1,'Official Medal Table'!$E:$E,"Mixed")*'Medal values'!$B$1/2
+ COUNTIFS('Official Medal Table'!$G:$G,'Each Gender Events'!$A17,'Official Medal Table'!$C:$C,'Each Gender Events'!BT$1,'Official Medal Table'!$E:$E,"Mixed")*'Medal values'!$B$2/2
+ COUNTIFS('Official Medal Table'!$H:$H,'Each Gender Events'!$A17,'Official Medal Table'!$C:$C,'Each Gender Events'!BT$1,'Official Medal Table'!$E:$E,"Mixed")*'Medal values'!$B$3/2
+ COUNTIFS('Official Medal Table'!$I:$I,'Each Gender Events'!$A17,'Official Medal Table'!$C:$C,'Each Gender Events'!BT$1,'Official Medal Table'!$E:$E,"Mixed")*'Medal values'!$B$3/2</f>
        <v>0</v>
      </c>
      <c r="BU17">
        <f>COUNTIFS('Official Medal Table'!$F:$F,'Each Gender Events'!$A17,'Official Medal Table'!$C:$C,'Each Gender Events'!BU$1,'Official Medal Table'!$E:$E,'Each Gender Events'!BU$2)*'Medal values'!$B$1
+ COUNTIFS('Official Medal Table'!$G:$G,'Each Gender Events'!$A17,'Official Medal Table'!$C:$C,'Each Gender Events'!BU$1,'Official Medal Table'!$E:$E,'Each Gender Events'!BU$2)*'Medal values'!$B$2
+ COUNTIFS('Official Medal Table'!$H:$H,'Each Gender Events'!$A17,'Official Medal Table'!$C:$C,'Each Gender Events'!BU$1,'Official Medal Table'!$E:$E,'Each Gender Events'!BU$2)*'Medal values'!$B$3
+ COUNTIFS('Official Medal Table'!$I:$I,'Each Gender Events'!$A17,'Official Medal Table'!$C:$C,'Each Gender Events'!BU$1,'Official Medal Table'!$E:$E,'Each Gender Events'!BU$2)*'Medal values'!$B$3
+ COUNTIFS('Official Medal Table'!$F:$F,'Each Gender Events'!$A17,'Official Medal Table'!$C:$C,'Each Gender Events'!BU$1,'Official Medal Table'!$E:$E,"Mixed")*'Medal values'!$B$1/2
+ COUNTIFS('Official Medal Table'!$G:$G,'Each Gender Events'!$A17,'Official Medal Table'!$C:$C,'Each Gender Events'!BU$1,'Official Medal Table'!$E:$E,"Mixed")*'Medal values'!$B$2/2
+ COUNTIFS('Official Medal Table'!$H:$H,'Each Gender Events'!$A17,'Official Medal Table'!$C:$C,'Each Gender Events'!BU$1,'Official Medal Table'!$E:$E,"Mixed")*'Medal values'!$B$3/2
+ COUNTIFS('Official Medal Table'!$I:$I,'Each Gender Events'!$A17,'Official Medal Table'!$C:$C,'Each Gender Events'!BU$1,'Official Medal Table'!$E:$E,"Mixed")*'Medal values'!$B$3/2</f>
        <v>0</v>
      </c>
      <c r="BV17">
        <f>COUNTIFS('Official Medal Table'!$F:$F,'Each Gender Events'!$A17,'Official Medal Table'!$C:$C,'Each Gender Events'!BV$1,'Official Medal Table'!$E:$E,'Each Gender Events'!BV$2)*'Medal values'!$B$1
+ COUNTIFS('Official Medal Table'!$G:$G,'Each Gender Events'!$A17,'Official Medal Table'!$C:$C,'Each Gender Events'!BV$1,'Official Medal Table'!$E:$E,'Each Gender Events'!BV$2)*'Medal values'!$B$2
+ COUNTIFS('Official Medal Table'!$H:$H,'Each Gender Events'!$A17,'Official Medal Table'!$C:$C,'Each Gender Events'!BV$1,'Official Medal Table'!$E:$E,'Each Gender Events'!BV$2)*'Medal values'!$B$3
+ COUNTIFS('Official Medal Table'!$I:$I,'Each Gender Events'!$A17,'Official Medal Table'!$C:$C,'Each Gender Events'!BV$1,'Official Medal Table'!$E:$E,'Each Gender Events'!BV$2)*'Medal values'!$B$3
+ COUNTIFS('Official Medal Table'!$F:$F,'Each Gender Events'!$A17,'Official Medal Table'!$C:$C,'Each Gender Events'!BV$1,'Official Medal Table'!$E:$E,"Mixed")*'Medal values'!$B$1/2
+ COUNTIFS('Official Medal Table'!$G:$G,'Each Gender Events'!$A17,'Official Medal Table'!$C:$C,'Each Gender Events'!BV$1,'Official Medal Table'!$E:$E,"Mixed")*'Medal values'!$B$2/2
+ COUNTIFS('Official Medal Table'!$H:$H,'Each Gender Events'!$A17,'Official Medal Table'!$C:$C,'Each Gender Events'!BV$1,'Official Medal Table'!$E:$E,"Mixed")*'Medal values'!$B$3/2
+ COUNTIFS('Official Medal Table'!$I:$I,'Each Gender Events'!$A17,'Official Medal Table'!$C:$C,'Each Gender Events'!BV$1,'Official Medal Table'!$E:$E,"Mixed")*'Medal values'!$B$3/2</f>
        <v>0</v>
      </c>
      <c r="BW17">
        <f>COUNTIFS('Official Medal Table'!$F:$F,'Each Gender Events'!$A17,'Official Medal Table'!$C:$C,'Each Gender Events'!BW$1,'Official Medal Table'!$E:$E,'Each Gender Events'!BW$2)*'Medal values'!$B$1
+ COUNTIFS('Official Medal Table'!$G:$G,'Each Gender Events'!$A17,'Official Medal Table'!$C:$C,'Each Gender Events'!BW$1,'Official Medal Table'!$E:$E,'Each Gender Events'!BW$2)*'Medal values'!$B$2
+ COUNTIFS('Official Medal Table'!$H:$H,'Each Gender Events'!$A17,'Official Medal Table'!$C:$C,'Each Gender Events'!BW$1,'Official Medal Table'!$E:$E,'Each Gender Events'!BW$2)*'Medal values'!$B$3
+ COUNTIFS('Official Medal Table'!$I:$I,'Each Gender Events'!$A17,'Official Medal Table'!$C:$C,'Each Gender Events'!BW$1,'Official Medal Table'!$E:$E,'Each Gender Events'!BW$2)*'Medal values'!$B$3
+ COUNTIFS('Official Medal Table'!$F:$F,'Each Gender Events'!$A17,'Official Medal Table'!$C:$C,'Each Gender Events'!BW$1,'Official Medal Table'!$E:$E,"Mixed")*'Medal values'!$B$1/2
+ COUNTIFS('Official Medal Table'!$G:$G,'Each Gender Events'!$A17,'Official Medal Table'!$C:$C,'Each Gender Events'!BW$1,'Official Medal Table'!$E:$E,"Mixed")*'Medal values'!$B$2/2
+ COUNTIFS('Official Medal Table'!$H:$H,'Each Gender Events'!$A17,'Official Medal Table'!$C:$C,'Each Gender Events'!BW$1,'Official Medal Table'!$E:$E,"Mixed")*'Medal values'!$B$3/2
+ COUNTIFS('Official Medal Table'!$I:$I,'Each Gender Events'!$A17,'Official Medal Table'!$C:$C,'Each Gender Events'!BW$1,'Official Medal Table'!$E:$E,"Mixed")*'Medal values'!$B$3/2</f>
        <v>10.002001</v>
      </c>
      <c r="BX17">
        <f>COUNTIFS('Official Medal Table'!$F:$F,'Each Gender Events'!$A17,'Official Medal Table'!$C:$C,'Each Gender Events'!BX$1,'Official Medal Table'!$E:$E,'Each Gender Events'!BX$2)*'Medal values'!$B$1
+ COUNTIFS('Official Medal Table'!$G:$G,'Each Gender Events'!$A17,'Official Medal Table'!$C:$C,'Each Gender Events'!BX$1,'Official Medal Table'!$E:$E,'Each Gender Events'!BX$2)*'Medal values'!$B$2
+ COUNTIFS('Official Medal Table'!$H:$H,'Each Gender Events'!$A17,'Official Medal Table'!$C:$C,'Each Gender Events'!BX$1,'Official Medal Table'!$E:$E,'Each Gender Events'!BX$2)*'Medal values'!$B$3
+ COUNTIFS('Official Medal Table'!$I:$I,'Each Gender Events'!$A17,'Official Medal Table'!$C:$C,'Each Gender Events'!BX$1,'Official Medal Table'!$E:$E,'Each Gender Events'!BX$2)*'Medal values'!$B$3
+ COUNTIFS('Official Medal Table'!$F:$F,'Each Gender Events'!$A17,'Official Medal Table'!$C:$C,'Each Gender Events'!BX$1,'Official Medal Table'!$E:$E,"Mixed")*'Medal values'!$B$1/2
+ COUNTIFS('Official Medal Table'!$G:$G,'Each Gender Events'!$A17,'Official Medal Table'!$C:$C,'Each Gender Events'!BX$1,'Official Medal Table'!$E:$E,"Mixed")*'Medal values'!$B$2/2
+ COUNTIFS('Official Medal Table'!$H:$H,'Each Gender Events'!$A17,'Official Medal Table'!$C:$C,'Each Gender Events'!BX$1,'Official Medal Table'!$E:$E,"Mixed")*'Medal values'!$B$3/2
+ COUNTIFS('Official Medal Table'!$I:$I,'Each Gender Events'!$A17,'Official Medal Table'!$C:$C,'Each Gender Events'!BX$1,'Official Medal Table'!$E:$E,"Mixed")*'Medal values'!$B$3/2</f>
        <v>0</v>
      </c>
      <c r="BY17">
        <f>COUNTIFS('Official Medal Table'!$F:$F,'Each Gender Events'!$A17,'Official Medal Table'!$C:$C,'Each Gender Events'!BY$1,'Official Medal Table'!$E:$E,'Each Gender Events'!BY$2)*'Medal values'!$B$1
+ COUNTIFS('Official Medal Table'!$G:$G,'Each Gender Events'!$A17,'Official Medal Table'!$C:$C,'Each Gender Events'!BY$1,'Official Medal Table'!$E:$E,'Each Gender Events'!BY$2)*'Medal values'!$B$2
+ COUNTIFS('Official Medal Table'!$H:$H,'Each Gender Events'!$A17,'Official Medal Table'!$C:$C,'Each Gender Events'!BY$1,'Official Medal Table'!$E:$E,'Each Gender Events'!BY$2)*'Medal values'!$B$3
+ COUNTIFS('Official Medal Table'!$I:$I,'Each Gender Events'!$A17,'Official Medal Table'!$C:$C,'Each Gender Events'!BY$1,'Official Medal Table'!$E:$E,'Each Gender Events'!BY$2)*'Medal values'!$B$3
+ COUNTIFS('Official Medal Table'!$F:$F,'Each Gender Events'!$A17,'Official Medal Table'!$C:$C,'Each Gender Events'!BY$1,'Official Medal Table'!$E:$E,"Mixed")*'Medal values'!$B$1/2
+ COUNTIFS('Official Medal Table'!$G:$G,'Each Gender Events'!$A17,'Official Medal Table'!$C:$C,'Each Gender Events'!BY$1,'Official Medal Table'!$E:$E,"Mixed")*'Medal values'!$B$2/2
+ COUNTIFS('Official Medal Table'!$H:$H,'Each Gender Events'!$A17,'Official Medal Table'!$C:$C,'Each Gender Events'!BY$1,'Official Medal Table'!$E:$E,"Mixed")*'Medal values'!$B$3/2
+ COUNTIFS('Official Medal Table'!$I:$I,'Each Gender Events'!$A17,'Official Medal Table'!$C:$C,'Each Gender Events'!BY$1,'Official Medal Table'!$E:$E,"Mixed")*'Medal values'!$B$3/2</f>
        <v>0</v>
      </c>
      <c r="BZ17">
        <f>COUNTIFS('Official Medal Table'!$F:$F,'Each Gender Events'!$A17,'Official Medal Table'!$C:$C,'Each Gender Events'!BZ$1,'Official Medal Table'!$E:$E,'Each Gender Events'!BZ$2)*'Medal values'!$B$1
+ COUNTIFS('Official Medal Table'!$G:$G,'Each Gender Events'!$A17,'Official Medal Table'!$C:$C,'Each Gender Events'!BZ$1,'Official Medal Table'!$E:$E,'Each Gender Events'!BZ$2)*'Medal values'!$B$2
+ COUNTIFS('Official Medal Table'!$H:$H,'Each Gender Events'!$A17,'Official Medal Table'!$C:$C,'Each Gender Events'!BZ$1,'Official Medal Table'!$E:$E,'Each Gender Events'!BZ$2)*'Medal values'!$B$3
+ COUNTIFS('Official Medal Table'!$I:$I,'Each Gender Events'!$A17,'Official Medal Table'!$C:$C,'Each Gender Events'!BZ$1,'Official Medal Table'!$E:$E,'Each Gender Events'!BZ$2)*'Medal values'!$B$3
+ COUNTIFS('Official Medal Table'!$F:$F,'Each Gender Events'!$A17,'Official Medal Table'!$C:$C,'Each Gender Events'!BZ$1,'Official Medal Table'!$E:$E,"Mixed")*'Medal values'!$B$1/2
+ COUNTIFS('Official Medal Table'!$G:$G,'Each Gender Events'!$A17,'Official Medal Table'!$C:$C,'Each Gender Events'!BZ$1,'Official Medal Table'!$E:$E,"Mixed")*'Medal values'!$B$2/2
+ COUNTIFS('Official Medal Table'!$H:$H,'Each Gender Events'!$A17,'Official Medal Table'!$C:$C,'Each Gender Events'!BZ$1,'Official Medal Table'!$E:$E,"Mixed")*'Medal values'!$B$3/2
+ COUNTIFS('Official Medal Table'!$I:$I,'Each Gender Events'!$A17,'Official Medal Table'!$C:$C,'Each Gender Events'!BZ$1,'Official Medal Table'!$E:$E,"Mixed")*'Medal values'!$B$3/2</f>
        <v>0</v>
      </c>
      <c r="CA17">
        <f>COUNTIFS('Official Medal Table'!$F:$F,'Each Gender Events'!$A17,'Official Medal Table'!$C:$C,'Each Gender Events'!CA$1,'Official Medal Table'!$E:$E,'Each Gender Events'!CA$2)*'Medal values'!$B$1
+ COUNTIFS('Official Medal Table'!$G:$G,'Each Gender Events'!$A17,'Official Medal Table'!$C:$C,'Each Gender Events'!CA$1,'Official Medal Table'!$E:$E,'Each Gender Events'!CA$2)*'Medal values'!$B$2
+ COUNTIFS('Official Medal Table'!$H:$H,'Each Gender Events'!$A17,'Official Medal Table'!$C:$C,'Each Gender Events'!CA$1,'Official Medal Table'!$E:$E,'Each Gender Events'!CA$2)*'Medal values'!$B$3
+ COUNTIFS('Official Medal Table'!$I:$I,'Each Gender Events'!$A17,'Official Medal Table'!$C:$C,'Each Gender Events'!CA$1,'Official Medal Table'!$E:$E,'Each Gender Events'!CA$2)*'Medal values'!$B$3
+ COUNTIFS('Official Medal Table'!$F:$F,'Each Gender Events'!$A17,'Official Medal Table'!$C:$C,'Each Gender Events'!CA$1,'Official Medal Table'!$E:$E,"Mixed")*'Medal values'!$B$1/2
+ COUNTIFS('Official Medal Table'!$G:$G,'Each Gender Events'!$A17,'Official Medal Table'!$C:$C,'Each Gender Events'!CA$1,'Official Medal Table'!$E:$E,"Mixed")*'Medal values'!$B$2/2
+ COUNTIFS('Official Medal Table'!$H:$H,'Each Gender Events'!$A17,'Official Medal Table'!$C:$C,'Each Gender Events'!CA$1,'Official Medal Table'!$E:$E,"Mixed")*'Medal values'!$B$3/2
+ COUNTIFS('Official Medal Table'!$I:$I,'Each Gender Events'!$A17,'Official Medal Table'!$C:$C,'Each Gender Events'!CA$1,'Official Medal Table'!$E:$E,"Mixed")*'Medal values'!$B$3/2</f>
        <v>0</v>
      </c>
      <c r="CB17">
        <f>COUNTIFS('Official Medal Table'!$F:$F,'Each Gender Events'!$A17,'Official Medal Table'!$C:$C,'Each Gender Events'!CB$1,'Official Medal Table'!$E:$E,'Each Gender Events'!CB$2)*'Medal values'!$B$1
+ COUNTIFS('Official Medal Table'!$G:$G,'Each Gender Events'!$A17,'Official Medal Table'!$C:$C,'Each Gender Events'!CB$1,'Official Medal Table'!$E:$E,'Each Gender Events'!CB$2)*'Medal values'!$B$2
+ COUNTIFS('Official Medal Table'!$H:$H,'Each Gender Events'!$A17,'Official Medal Table'!$C:$C,'Each Gender Events'!CB$1,'Official Medal Table'!$E:$E,'Each Gender Events'!CB$2)*'Medal values'!$B$3
+ COUNTIFS('Official Medal Table'!$I:$I,'Each Gender Events'!$A17,'Official Medal Table'!$C:$C,'Each Gender Events'!CB$1,'Official Medal Table'!$E:$E,'Each Gender Events'!CB$2)*'Medal values'!$B$3
+ COUNTIFS('Official Medal Table'!$F:$F,'Each Gender Events'!$A17,'Official Medal Table'!$C:$C,'Each Gender Events'!CB$1,'Official Medal Table'!$E:$E,"Mixed")*'Medal values'!$B$1/2
+ COUNTIFS('Official Medal Table'!$G:$G,'Each Gender Events'!$A17,'Official Medal Table'!$C:$C,'Each Gender Events'!CB$1,'Official Medal Table'!$E:$E,"Mixed")*'Medal values'!$B$2/2
+ COUNTIFS('Official Medal Table'!$H:$H,'Each Gender Events'!$A17,'Official Medal Table'!$C:$C,'Each Gender Events'!CB$1,'Official Medal Table'!$E:$E,"Mixed")*'Medal values'!$B$3/2
+ COUNTIFS('Official Medal Table'!$I:$I,'Each Gender Events'!$A17,'Official Medal Table'!$C:$C,'Each Gender Events'!CB$1,'Official Medal Table'!$E:$E,"Mixed")*'Medal values'!$B$3/2</f>
        <v>0</v>
      </c>
      <c r="CC17">
        <f>COUNTIFS('Official Medal Table'!$F:$F,'Each Gender Events'!$A17,'Official Medal Table'!$C:$C,'Each Gender Events'!CC$1,'Official Medal Table'!$E:$E,'Each Gender Events'!CC$2)*'Medal values'!$B$1
+ COUNTIFS('Official Medal Table'!$G:$G,'Each Gender Events'!$A17,'Official Medal Table'!$C:$C,'Each Gender Events'!CC$1,'Official Medal Table'!$E:$E,'Each Gender Events'!CC$2)*'Medal values'!$B$2
+ COUNTIFS('Official Medal Table'!$H:$H,'Each Gender Events'!$A17,'Official Medal Table'!$C:$C,'Each Gender Events'!CC$1,'Official Medal Table'!$E:$E,'Each Gender Events'!CC$2)*'Medal values'!$B$3
+ COUNTIFS('Official Medal Table'!$I:$I,'Each Gender Events'!$A17,'Official Medal Table'!$C:$C,'Each Gender Events'!CC$1,'Official Medal Table'!$E:$E,'Each Gender Events'!CC$2)*'Medal values'!$B$3
+ COUNTIFS('Official Medal Table'!$F:$F,'Each Gender Events'!$A17,'Official Medal Table'!$C:$C,'Each Gender Events'!CC$1,'Official Medal Table'!$E:$E,"Mixed")*'Medal values'!$B$1/2
+ COUNTIFS('Official Medal Table'!$G:$G,'Each Gender Events'!$A17,'Official Medal Table'!$C:$C,'Each Gender Events'!CC$1,'Official Medal Table'!$E:$E,"Mixed")*'Medal values'!$B$2/2
+ COUNTIFS('Official Medal Table'!$H:$H,'Each Gender Events'!$A17,'Official Medal Table'!$C:$C,'Each Gender Events'!CC$1,'Official Medal Table'!$E:$E,"Mixed")*'Medal values'!$B$3/2
+ COUNTIFS('Official Medal Table'!$I:$I,'Each Gender Events'!$A17,'Official Medal Table'!$C:$C,'Each Gender Events'!CC$1,'Official Medal Table'!$E:$E,"Mixed")*'Medal values'!$B$3/2</f>
        <v>0</v>
      </c>
      <c r="CD17">
        <f>COUNTIFS('Official Medal Table'!$F:$F,'Each Gender Events'!$A17,'Official Medal Table'!$C:$C,'Each Gender Events'!CD$1,'Official Medal Table'!$E:$E,'Each Gender Events'!CD$2)*'Medal values'!$B$1
+ COUNTIFS('Official Medal Table'!$G:$G,'Each Gender Events'!$A17,'Official Medal Table'!$C:$C,'Each Gender Events'!CD$1,'Official Medal Table'!$E:$E,'Each Gender Events'!CD$2)*'Medal values'!$B$2
+ COUNTIFS('Official Medal Table'!$H:$H,'Each Gender Events'!$A17,'Official Medal Table'!$C:$C,'Each Gender Events'!CD$1,'Official Medal Table'!$E:$E,'Each Gender Events'!CD$2)*'Medal values'!$B$3
+ COUNTIFS('Official Medal Table'!$I:$I,'Each Gender Events'!$A17,'Official Medal Table'!$C:$C,'Each Gender Events'!CD$1,'Official Medal Table'!$E:$E,'Each Gender Events'!CD$2)*'Medal values'!$B$3
+ COUNTIFS('Official Medal Table'!$F:$F,'Each Gender Events'!$A17,'Official Medal Table'!$C:$C,'Each Gender Events'!CD$1,'Official Medal Table'!$E:$E,"Mixed")*'Medal values'!$B$1/2
+ COUNTIFS('Official Medal Table'!$G:$G,'Each Gender Events'!$A17,'Official Medal Table'!$C:$C,'Each Gender Events'!CD$1,'Official Medal Table'!$E:$E,"Mixed")*'Medal values'!$B$2/2
+ COUNTIFS('Official Medal Table'!$H:$H,'Each Gender Events'!$A17,'Official Medal Table'!$C:$C,'Each Gender Events'!CD$1,'Official Medal Table'!$E:$E,"Mixed")*'Medal values'!$B$3/2
+ COUNTIFS('Official Medal Table'!$I:$I,'Each Gender Events'!$A17,'Official Medal Table'!$C:$C,'Each Gender Events'!CD$1,'Official Medal Table'!$E:$E,"Mixed")*'Medal values'!$B$3/2</f>
        <v>1</v>
      </c>
      <c r="CE17">
        <f>COUNTIFS('Official Medal Table'!$F:$F,'Each Gender Events'!$A17,'Official Medal Table'!$C:$C,'Each Gender Events'!CE$1,'Official Medal Table'!$E:$E,'Each Gender Events'!CE$2)*'Medal values'!$B$1
+ COUNTIFS('Official Medal Table'!$G:$G,'Each Gender Events'!$A17,'Official Medal Table'!$C:$C,'Each Gender Events'!CE$1,'Official Medal Table'!$E:$E,'Each Gender Events'!CE$2)*'Medal values'!$B$2
+ COUNTIFS('Official Medal Table'!$H:$H,'Each Gender Events'!$A17,'Official Medal Table'!$C:$C,'Each Gender Events'!CE$1,'Official Medal Table'!$E:$E,'Each Gender Events'!CE$2)*'Medal values'!$B$3
+ COUNTIFS('Official Medal Table'!$I:$I,'Each Gender Events'!$A17,'Official Medal Table'!$C:$C,'Each Gender Events'!CE$1,'Official Medal Table'!$E:$E,'Each Gender Events'!CE$2)*'Medal values'!$B$3
+ COUNTIFS('Official Medal Table'!$F:$F,'Each Gender Events'!$A17,'Official Medal Table'!$C:$C,'Each Gender Events'!CE$1,'Official Medal Table'!$E:$E,"Mixed")*'Medal values'!$B$1/2
+ COUNTIFS('Official Medal Table'!$G:$G,'Each Gender Events'!$A17,'Official Medal Table'!$C:$C,'Each Gender Events'!CE$1,'Official Medal Table'!$E:$E,"Mixed")*'Medal values'!$B$2/2
+ COUNTIFS('Official Medal Table'!$H:$H,'Each Gender Events'!$A17,'Official Medal Table'!$C:$C,'Each Gender Events'!CE$1,'Official Medal Table'!$E:$E,"Mixed")*'Medal values'!$B$3/2
+ COUNTIFS('Official Medal Table'!$I:$I,'Each Gender Events'!$A17,'Official Medal Table'!$C:$C,'Each Gender Events'!CE$1,'Official Medal Table'!$E:$E,"Mixed")*'Medal values'!$B$3/2</f>
        <v>0</v>
      </c>
      <c r="CF17">
        <f>COUNTIFS('Official Medal Table'!$F:$F,'Each Gender Events'!$A17,'Official Medal Table'!$C:$C,'Each Gender Events'!CF$1,'Official Medal Table'!$E:$E,'Each Gender Events'!CF$2)*'Medal values'!$B$1
+ COUNTIFS('Official Medal Table'!$G:$G,'Each Gender Events'!$A17,'Official Medal Table'!$C:$C,'Each Gender Events'!CF$1,'Official Medal Table'!$E:$E,'Each Gender Events'!CF$2)*'Medal values'!$B$2
+ COUNTIFS('Official Medal Table'!$H:$H,'Each Gender Events'!$A17,'Official Medal Table'!$C:$C,'Each Gender Events'!CF$1,'Official Medal Table'!$E:$E,'Each Gender Events'!CF$2)*'Medal values'!$B$3
+ COUNTIFS('Official Medal Table'!$I:$I,'Each Gender Events'!$A17,'Official Medal Table'!$C:$C,'Each Gender Events'!CF$1,'Official Medal Table'!$E:$E,'Each Gender Events'!CF$2)*'Medal values'!$B$3
+ COUNTIFS('Official Medal Table'!$F:$F,'Each Gender Events'!$A17,'Official Medal Table'!$C:$C,'Each Gender Events'!CF$1,'Official Medal Table'!$E:$E,"Mixed")*'Medal values'!$B$1/2
+ COUNTIFS('Official Medal Table'!$G:$G,'Each Gender Events'!$A17,'Official Medal Table'!$C:$C,'Each Gender Events'!CF$1,'Official Medal Table'!$E:$E,"Mixed")*'Medal values'!$B$2/2
+ COUNTIFS('Official Medal Table'!$H:$H,'Each Gender Events'!$A17,'Official Medal Table'!$C:$C,'Each Gender Events'!CF$1,'Official Medal Table'!$E:$E,"Mixed")*'Medal values'!$B$3/2
+ COUNTIFS('Official Medal Table'!$I:$I,'Each Gender Events'!$A17,'Official Medal Table'!$C:$C,'Each Gender Events'!CF$1,'Official Medal Table'!$E:$E,"Mixed")*'Medal values'!$B$3/2</f>
        <v>3.0009999999999999</v>
      </c>
      <c r="CG17">
        <f>COUNTIFS('Official Medal Table'!$F:$F,'Each Gender Events'!$A17,'Official Medal Table'!$C:$C,'Each Gender Events'!CG$1,'Official Medal Table'!$E:$E,'Each Gender Events'!CG$2)*'Medal values'!$B$1
+ COUNTIFS('Official Medal Table'!$G:$G,'Each Gender Events'!$A17,'Official Medal Table'!$C:$C,'Each Gender Events'!CG$1,'Official Medal Table'!$E:$E,'Each Gender Events'!CG$2)*'Medal values'!$B$2
+ COUNTIFS('Official Medal Table'!$H:$H,'Each Gender Events'!$A17,'Official Medal Table'!$C:$C,'Each Gender Events'!CG$1,'Official Medal Table'!$E:$E,'Each Gender Events'!CG$2)*'Medal values'!$B$3
+ COUNTIFS('Official Medal Table'!$I:$I,'Each Gender Events'!$A17,'Official Medal Table'!$C:$C,'Each Gender Events'!CG$1,'Official Medal Table'!$E:$E,'Each Gender Events'!CG$2)*'Medal values'!$B$3
+ COUNTIFS('Official Medal Table'!$F:$F,'Each Gender Events'!$A17,'Official Medal Table'!$C:$C,'Each Gender Events'!CG$1,'Official Medal Table'!$E:$E,"Mixed")*'Medal values'!$B$1/2
+ COUNTIFS('Official Medal Table'!$G:$G,'Each Gender Events'!$A17,'Official Medal Table'!$C:$C,'Each Gender Events'!CG$1,'Official Medal Table'!$E:$E,"Mixed")*'Medal values'!$B$2/2
+ COUNTIFS('Official Medal Table'!$H:$H,'Each Gender Events'!$A17,'Official Medal Table'!$C:$C,'Each Gender Events'!CG$1,'Official Medal Table'!$E:$E,"Mixed")*'Medal values'!$B$3/2
+ COUNTIFS('Official Medal Table'!$I:$I,'Each Gender Events'!$A17,'Official Medal Table'!$C:$C,'Each Gender Events'!CG$1,'Official Medal Table'!$E:$E,"Mixed")*'Medal values'!$B$3/2</f>
        <v>1</v>
      </c>
      <c r="CH17">
        <f>COUNTIFS('Official Medal Table'!$F:$F,'Each Gender Events'!$A17,'Official Medal Table'!$C:$C,'Each Gender Events'!CH$1,'Official Medal Table'!$E:$E,'Each Gender Events'!CH$2)*'Medal values'!$B$1
+ COUNTIFS('Official Medal Table'!$G:$G,'Each Gender Events'!$A17,'Official Medal Table'!$C:$C,'Each Gender Events'!CH$1,'Official Medal Table'!$E:$E,'Each Gender Events'!CH$2)*'Medal values'!$B$2
+ COUNTIFS('Official Medal Table'!$H:$H,'Each Gender Events'!$A17,'Official Medal Table'!$C:$C,'Each Gender Events'!CH$1,'Official Medal Table'!$E:$E,'Each Gender Events'!CH$2)*'Medal values'!$B$3
+ COUNTIFS('Official Medal Table'!$I:$I,'Each Gender Events'!$A17,'Official Medal Table'!$C:$C,'Each Gender Events'!CH$1,'Official Medal Table'!$E:$E,'Each Gender Events'!CH$2)*'Medal values'!$B$3
+ COUNTIFS('Official Medal Table'!$F:$F,'Each Gender Events'!$A17,'Official Medal Table'!$C:$C,'Each Gender Events'!CH$1,'Official Medal Table'!$E:$E,"Mixed")*'Medal values'!$B$1/2
+ COUNTIFS('Official Medal Table'!$G:$G,'Each Gender Events'!$A17,'Official Medal Table'!$C:$C,'Each Gender Events'!CH$1,'Official Medal Table'!$E:$E,"Mixed")*'Medal values'!$B$2/2
+ COUNTIFS('Official Medal Table'!$H:$H,'Each Gender Events'!$A17,'Official Medal Table'!$C:$C,'Each Gender Events'!CH$1,'Official Medal Table'!$E:$E,"Mixed")*'Medal values'!$B$3/2
+ COUNTIFS('Official Medal Table'!$I:$I,'Each Gender Events'!$A17,'Official Medal Table'!$C:$C,'Each Gender Events'!CH$1,'Official Medal Table'!$E:$E,"Mixed")*'Medal values'!$B$3/2</f>
        <v>0</v>
      </c>
      <c r="CI17">
        <f>COUNTIFS('Official Medal Table'!$F:$F,'Each Gender Events'!$A17,'Official Medal Table'!$C:$C,'Each Gender Events'!CI$1,'Official Medal Table'!$E:$E,'Each Gender Events'!CI$2)*'Medal values'!$B$1
+ COUNTIFS('Official Medal Table'!$G:$G,'Each Gender Events'!$A17,'Official Medal Table'!$C:$C,'Each Gender Events'!CI$1,'Official Medal Table'!$E:$E,'Each Gender Events'!CI$2)*'Medal values'!$B$2
+ COUNTIFS('Official Medal Table'!$H:$H,'Each Gender Events'!$A17,'Official Medal Table'!$C:$C,'Each Gender Events'!CI$1,'Official Medal Table'!$E:$E,'Each Gender Events'!CI$2)*'Medal values'!$B$3
+ COUNTIFS('Official Medal Table'!$I:$I,'Each Gender Events'!$A17,'Official Medal Table'!$C:$C,'Each Gender Events'!CI$1,'Official Medal Table'!$E:$E,'Each Gender Events'!CI$2)*'Medal values'!$B$3
+ COUNTIFS('Official Medal Table'!$F:$F,'Each Gender Events'!$A17,'Official Medal Table'!$C:$C,'Each Gender Events'!CI$1,'Official Medal Table'!$E:$E,"Mixed")*'Medal values'!$B$1/2
+ COUNTIFS('Official Medal Table'!$G:$G,'Each Gender Events'!$A17,'Official Medal Table'!$C:$C,'Each Gender Events'!CI$1,'Official Medal Table'!$E:$E,"Mixed")*'Medal values'!$B$2/2
+ COUNTIFS('Official Medal Table'!$H:$H,'Each Gender Events'!$A17,'Official Medal Table'!$C:$C,'Each Gender Events'!CI$1,'Official Medal Table'!$E:$E,"Mixed")*'Medal values'!$B$3/2
+ COUNTIFS('Official Medal Table'!$I:$I,'Each Gender Events'!$A17,'Official Medal Table'!$C:$C,'Each Gender Events'!CI$1,'Official Medal Table'!$E:$E,"Mixed")*'Medal values'!$B$3/2</f>
        <v>0</v>
      </c>
      <c r="CJ17">
        <f>COUNTIFS('Official Medal Table'!$F:$F,'Each Gender Events'!$A17,'Official Medal Table'!$C:$C,'Each Gender Events'!CJ$1,'Official Medal Table'!$E:$E,'Each Gender Events'!CJ$2)*'Medal values'!$B$1
+ COUNTIFS('Official Medal Table'!$G:$G,'Each Gender Events'!$A17,'Official Medal Table'!$C:$C,'Each Gender Events'!CJ$1,'Official Medal Table'!$E:$E,'Each Gender Events'!CJ$2)*'Medal values'!$B$2
+ COUNTIFS('Official Medal Table'!$H:$H,'Each Gender Events'!$A17,'Official Medal Table'!$C:$C,'Each Gender Events'!CJ$1,'Official Medal Table'!$E:$E,'Each Gender Events'!CJ$2)*'Medal values'!$B$3
+ COUNTIFS('Official Medal Table'!$I:$I,'Each Gender Events'!$A17,'Official Medal Table'!$C:$C,'Each Gender Events'!CJ$1,'Official Medal Table'!$E:$E,'Each Gender Events'!CJ$2)*'Medal values'!$B$3
+ COUNTIFS('Official Medal Table'!$F:$F,'Each Gender Events'!$A17,'Official Medal Table'!$C:$C,'Each Gender Events'!CJ$1,'Official Medal Table'!$E:$E,"Mixed")*'Medal values'!$B$1/2
+ COUNTIFS('Official Medal Table'!$G:$G,'Each Gender Events'!$A17,'Official Medal Table'!$C:$C,'Each Gender Events'!CJ$1,'Official Medal Table'!$E:$E,"Mixed")*'Medal values'!$B$2/2
+ COUNTIFS('Official Medal Table'!$H:$H,'Each Gender Events'!$A17,'Official Medal Table'!$C:$C,'Each Gender Events'!CJ$1,'Official Medal Table'!$E:$E,"Mixed")*'Medal values'!$B$3/2
+ COUNTIFS('Official Medal Table'!$I:$I,'Each Gender Events'!$A17,'Official Medal Table'!$C:$C,'Each Gender Events'!CJ$1,'Official Medal Table'!$E:$E,"Mixed")*'Medal values'!$B$3/2</f>
        <v>0</v>
      </c>
      <c r="CK17">
        <f>COUNTIFS('Official Medal Table'!$F:$F,'Each Gender Events'!$A17,'Official Medal Table'!$C:$C,'Each Gender Events'!CK$1,'Official Medal Table'!$E:$E,'Each Gender Events'!CK$2)*'Medal values'!$B$1
+ COUNTIFS('Official Medal Table'!$G:$G,'Each Gender Events'!$A17,'Official Medal Table'!$C:$C,'Each Gender Events'!CK$1,'Official Medal Table'!$E:$E,'Each Gender Events'!CK$2)*'Medal values'!$B$2
+ COUNTIFS('Official Medal Table'!$H:$H,'Each Gender Events'!$A17,'Official Medal Table'!$C:$C,'Each Gender Events'!CK$1,'Official Medal Table'!$E:$E,'Each Gender Events'!CK$2)*'Medal values'!$B$3
+ COUNTIFS('Official Medal Table'!$I:$I,'Each Gender Events'!$A17,'Official Medal Table'!$C:$C,'Each Gender Events'!CK$1,'Official Medal Table'!$E:$E,'Each Gender Events'!CK$2)*'Medal values'!$B$3
+ COUNTIFS('Official Medal Table'!$F:$F,'Each Gender Events'!$A17,'Official Medal Table'!$C:$C,'Each Gender Events'!CK$1,'Official Medal Table'!$E:$E,"Mixed")*'Medal values'!$B$1/2
+ COUNTIFS('Official Medal Table'!$G:$G,'Each Gender Events'!$A17,'Official Medal Table'!$C:$C,'Each Gender Events'!CK$1,'Official Medal Table'!$E:$E,"Mixed")*'Medal values'!$B$2/2
+ COUNTIFS('Official Medal Table'!$H:$H,'Each Gender Events'!$A17,'Official Medal Table'!$C:$C,'Each Gender Events'!CK$1,'Official Medal Table'!$E:$E,"Mixed")*'Medal values'!$B$3/2
+ COUNTIFS('Official Medal Table'!$I:$I,'Each Gender Events'!$A17,'Official Medal Table'!$C:$C,'Each Gender Events'!CK$1,'Official Medal Table'!$E:$E,"Mixed")*'Medal values'!$B$3/2</f>
        <v>0</v>
      </c>
      <c r="CL17">
        <f>COUNTIFS('Official Medal Table'!$F:$F,'Each Gender Events'!$A17,'Official Medal Table'!$C:$C,'Each Gender Events'!CL$1,'Official Medal Table'!$E:$E,'Each Gender Events'!CL$2)*'Medal values'!$B$1
+ COUNTIFS('Official Medal Table'!$G:$G,'Each Gender Events'!$A17,'Official Medal Table'!$C:$C,'Each Gender Events'!CL$1,'Official Medal Table'!$E:$E,'Each Gender Events'!CL$2)*'Medal values'!$B$2
+ COUNTIFS('Official Medal Table'!$H:$H,'Each Gender Events'!$A17,'Official Medal Table'!$C:$C,'Each Gender Events'!CL$1,'Official Medal Table'!$E:$E,'Each Gender Events'!CL$2)*'Medal values'!$B$3
+ COUNTIFS('Official Medal Table'!$I:$I,'Each Gender Events'!$A17,'Official Medal Table'!$C:$C,'Each Gender Events'!CL$1,'Official Medal Table'!$E:$E,'Each Gender Events'!CL$2)*'Medal values'!$B$3
+ COUNTIFS('Official Medal Table'!$F:$F,'Each Gender Events'!$A17,'Official Medal Table'!$C:$C,'Each Gender Events'!CL$1,'Official Medal Table'!$E:$E,"Mixed")*'Medal values'!$B$1/2
+ COUNTIFS('Official Medal Table'!$G:$G,'Each Gender Events'!$A17,'Official Medal Table'!$C:$C,'Each Gender Events'!CL$1,'Official Medal Table'!$E:$E,"Mixed")*'Medal values'!$B$2/2
+ COUNTIFS('Official Medal Table'!$H:$H,'Each Gender Events'!$A17,'Official Medal Table'!$C:$C,'Each Gender Events'!CL$1,'Official Medal Table'!$E:$E,"Mixed")*'Medal values'!$B$3/2
+ COUNTIFS('Official Medal Table'!$I:$I,'Each Gender Events'!$A17,'Official Medal Table'!$C:$C,'Each Gender Events'!CL$1,'Official Medal Table'!$E:$E,"Mixed")*'Medal values'!$B$3/2</f>
        <v>0</v>
      </c>
      <c r="CM17">
        <f>COUNTIFS('Official Medal Table'!$F:$F,'Each Gender Events'!$A17,'Official Medal Table'!$C:$C,'Each Gender Events'!CM$1,'Official Medal Table'!$E:$E,'Each Gender Events'!CM$2)*'Medal values'!$B$1
+ COUNTIFS('Official Medal Table'!$G:$G,'Each Gender Events'!$A17,'Official Medal Table'!$C:$C,'Each Gender Events'!CM$1,'Official Medal Table'!$E:$E,'Each Gender Events'!CM$2)*'Medal values'!$B$2
+ COUNTIFS('Official Medal Table'!$H:$H,'Each Gender Events'!$A17,'Official Medal Table'!$C:$C,'Each Gender Events'!CM$1,'Official Medal Table'!$E:$E,'Each Gender Events'!CM$2)*'Medal values'!$B$3
+ COUNTIFS('Official Medal Table'!$I:$I,'Each Gender Events'!$A17,'Official Medal Table'!$C:$C,'Each Gender Events'!CM$1,'Official Medal Table'!$E:$E,'Each Gender Events'!CM$2)*'Medal values'!$B$3
+ COUNTIFS('Official Medal Table'!$F:$F,'Each Gender Events'!$A17,'Official Medal Table'!$C:$C,'Each Gender Events'!CM$1,'Official Medal Table'!$E:$E,"Mixed")*'Medal values'!$B$1/2
+ COUNTIFS('Official Medal Table'!$G:$G,'Each Gender Events'!$A17,'Official Medal Table'!$C:$C,'Each Gender Events'!CM$1,'Official Medal Table'!$E:$E,"Mixed")*'Medal values'!$B$2/2
+ COUNTIFS('Official Medal Table'!$H:$H,'Each Gender Events'!$A17,'Official Medal Table'!$C:$C,'Each Gender Events'!CM$1,'Official Medal Table'!$E:$E,"Mixed")*'Medal values'!$B$3/2
+ COUNTIFS('Official Medal Table'!$I:$I,'Each Gender Events'!$A17,'Official Medal Table'!$C:$C,'Each Gender Events'!CM$1,'Official Medal Table'!$E:$E,"Mixed")*'Medal values'!$B$3/2</f>
        <v>0</v>
      </c>
      <c r="CN17">
        <f>COUNTIFS('Official Medal Table'!$F:$F,'Each Gender Events'!$A17,'Official Medal Table'!$C:$C,'Each Gender Events'!CN$1,'Official Medal Table'!$E:$E,'Each Gender Events'!CN$2)*'Medal values'!$B$1
+ COUNTIFS('Official Medal Table'!$G:$G,'Each Gender Events'!$A17,'Official Medal Table'!$C:$C,'Each Gender Events'!CN$1,'Official Medal Table'!$E:$E,'Each Gender Events'!CN$2)*'Medal values'!$B$2
+ COUNTIFS('Official Medal Table'!$H:$H,'Each Gender Events'!$A17,'Official Medal Table'!$C:$C,'Each Gender Events'!CN$1,'Official Medal Table'!$E:$E,'Each Gender Events'!CN$2)*'Medal values'!$B$3
+ COUNTIFS('Official Medal Table'!$I:$I,'Each Gender Events'!$A17,'Official Medal Table'!$C:$C,'Each Gender Events'!CN$1,'Official Medal Table'!$E:$E,'Each Gender Events'!CN$2)*'Medal values'!$B$3
+ COUNTIFS('Official Medal Table'!$F:$F,'Each Gender Events'!$A17,'Official Medal Table'!$C:$C,'Each Gender Events'!CN$1,'Official Medal Table'!$E:$E,"Mixed")*'Medal values'!$B$1/2
+ COUNTIFS('Official Medal Table'!$G:$G,'Each Gender Events'!$A17,'Official Medal Table'!$C:$C,'Each Gender Events'!CN$1,'Official Medal Table'!$E:$E,"Mixed")*'Medal values'!$B$2/2
+ COUNTIFS('Official Medal Table'!$H:$H,'Each Gender Events'!$A17,'Official Medal Table'!$C:$C,'Each Gender Events'!CN$1,'Official Medal Table'!$E:$E,"Mixed")*'Medal values'!$B$3/2
+ COUNTIFS('Official Medal Table'!$I:$I,'Each Gender Events'!$A17,'Official Medal Table'!$C:$C,'Each Gender Events'!CN$1,'Official Medal Table'!$E:$E,"Mixed")*'Medal values'!$B$3/2</f>
        <v>3.0009999999999999</v>
      </c>
      <c r="CO17">
        <f>COUNTIFS('Official Medal Table'!$F:$F,'Each Gender Events'!$A17,'Official Medal Table'!$C:$C,'Each Gender Events'!CO$1,'Official Medal Table'!$E:$E,'Each Gender Events'!CO$2)*'Medal values'!$B$1
+ COUNTIFS('Official Medal Table'!$G:$G,'Each Gender Events'!$A17,'Official Medal Table'!$C:$C,'Each Gender Events'!CO$1,'Official Medal Table'!$E:$E,'Each Gender Events'!CO$2)*'Medal values'!$B$2
+ COUNTIFS('Official Medal Table'!$H:$H,'Each Gender Events'!$A17,'Official Medal Table'!$C:$C,'Each Gender Events'!CO$1,'Official Medal Table'!$E:$E,'Each Gender Events'!CO$2)*'Medal values'!$B$3
+ COUNTIFS('Official Medal Table'!$I:$I,'Each Gender Events'!$A17,'Official Medal Table'!$C:$C,'Each Gender Events'!CO$1,'Official Medal Table'!$E:$E,'Each Gender Events'!CO$2)*'Medal values'!$B$3
+ COUNTIFS('Official Medal Table'!$F:$F,'Each Gender Events'!$A17,'Official Medal Table'!$C:$C,'Each Gender Events'!CO$1,'Official Medal Table'!$E:$E,"Mixed")*'Medal values'!$B$1/2
+ COUNTIFS('Official Medal Table'!$G:$G,'Each Gender Events'!$A17,'Official Medal Table'!$C:$C,'Each Gender Events'!CO$1,'Official Medal Table'!$E:$E,"Mixed")*'Medal values'!$B$2/2
+ COUNTIFS('Official Medal Table'!$H:$H,'Each Gender Events'!$A17,'Official Medal Table'!$C:$C,'Each Gender Events'!CO$1,'Official Medal Table'!$E:$E,"Mixed")*'Medal values'!$B$3/2
+ COUNTIFS('Official Medal Table'!$I:$I,'Each Gender Events'!$A17,'Official Medal Table'!$C:$C,'Each Gender Events'!CO$1,'Official Medal Table'!$E:$E,"Mixed")*'Medal values'!$B$3/2</f>
        <v>0</v>
      </c>
      <c r="CP17">
        <f>COUNTIFS('Official Medal Table'!$F:$F,'Each Gender Events'!$A17,'Official Medal Table'!$C:$C,'Each Gender Events'!CP$1,'Official Medal Table'!$E:$E,'Each Gender Events'!CP$2)*'Medal values'!$B$1
+ COUNTIFS('Official Medal Table'!$G:$G,'Each Gender Events'!$A17,'Official Medal Table'!$C:$C,'Each Gender Events'!CP$1,'Official Medal Table'!$E:$E,'Each Gender Events'!CP$2)*'Medal values'!$B$2
+ COUNTIFS('Official Medal Table'!$H:$H,'Each Gender Events'!$A17,'Official Medal Table'!$C:$C,'Each Gender Events'!CP$1,'Official Medal Table'!$E:$E,'Each Gender Events'!CP$2)*'Medal values'!$B$3
+ COUNTIFS('Official Medal Table'!$I:$I,'Each Gender Events'!$A17,'Official Medal Table'!$C:$C,'Each Gender Events'!CP$1,'Official Medal Table'!$E:$E,'Each Gender Events'!CP$2)*'Medal values'!$B$3
+ COUNTIFS('Official Medal Table'!$F:$F,'Each Gender Events'!$A17,'Official Medal Table'!$C:$C,'Each Gender Events'!CP$1,'Official Medal Table'!$E:$E,"Mixed")*'Medal values'!$B$1/2
+ COUNTIFS('Official Medal Table'!$G:$G,'Each Gender Events'!$A17,'Official Medal Table'!$C:$C,'Each Gender Events'!CP$1,'Official Medal Table'!$E:$E,"Mixed")*'Medal values'!$B$2/2
+ COUNTIFS('Official Medal Table'!$H:$H,'Each Gender Events'!$A17,'Official Medal Table'!$C:$C,'Each Gender Events'!CP$1,'Official Medal Table'!$E:$E,"Mixed")*'Medal values'!$B$3/2
+ COUNTIFS('Official Medal Table'!$I:$I,'Each Gender Events'!$A17,'Official Medal Table'!$C:$C,'Each Gender Events'!CP$1,'Official Medal Table'!$E:$E,"Mixed")*'Medal values'!$B$3/2</f>
        <v>0</v>
      </c>
      <c r="CQ17">
        <f>COUNTIFS('Official Medal Table'!$F:$F,'Each Gender Events'!$A17,'Official Medal Table'!$C:$C,'Each Gender Events'!CQ$1,'Official Medal Table'!$E:$E,'Each Gender Events'!CQ$2)*'Medal values'!$B$1
+ COUNTIFS('Official Medal Table'!$G:$G,'Each Gender Events'!$A17,'Official Medal Table'!$C:$C,'Each Gender Events'!CQ$1,'Official Medal Table'!$E:$E,'Each Gender Events'!CQ$2)*'Medal values'!$B$2
+ COUNTIFS('Official Medal Table'!$H:$H,'Each Gender Events'!$A17,'Official Medal Table'!$C:$C,'Each Gender Events'!CQ$1,'Official Medal Table'!$E:$E,'Each Gender Events'!CQ$2)*'Medal values'!$B$3
+ COUNTIFS('Official Medal Table'!$I:$I,'Each Gender Events'!$A17,'Official Medal Table'!$C:$C,'Each Gender Events'!CQ$1,'Official Medal Table'!$E:$E,'Each Gender Events'!CQ$2)*'Medal values'!$B$3
+ COUNTIFS('Official Medal Table'!$F:$F,'Each Gender Events'!$A17,'Official Medal Table'!$C:$C,'Each Gender Events'!CQ$1,'Official Medal Table'!$E:$E,"Mixed")*'Medal values'!$B$1/2
+ COUNTIFS('Official Medal Table'!$G:$G,'Each Gender Events'!$A17,'Official Medal Table'!$C:$C,'Each Gender Events'!CQ$1,'Official Medal Table'!$E:$E,"Mixed")*'Medal values'!$B$2/2
+ COUNTIFS('Official Medal Table'!$H:$H,'Each Gender Events'!$A17,'Official Medal Table'!$C:$C,'Each Gender Events'!CQ$1,'Official Medal Table'!$E:$E,"Mixed")*'Medal values'!$B$3/2
+ COUNTIFS('Official Medal Table'!$I:$I,'Each Gender Events'!$A17,'Official Medal Table'!$C:$C,'Each Gender Events'!CQ$1,'Official Medal Table'!$E:$E,"Mixed")*'Medal values'!$B$3/2</f>
        <v>1</v>
      </c>
      <c r="CR17">
        <f>COUNTIFS('Official Medal Table'!$F:$F,'Each Gender Events'!$A17,'Official Medal Table'!$C:$C,'Each Gender Events'!CR$1,'Official Medal Table'!$E:$E,'Each Gender Events'!CR$2)*'Medal values'!$B$1
+ COUNTIFS('Official Medal Table'!$G:$G,'Each Gender Events'!$A17,'Official Medal Table'!$C:$C,'Each Gender Events'!CR$1,'Official Medal Table'!$E:$E,'Each Gender Events'!CR$2)*'Medal values'!$B$2
+ COUNTIFS('Official Medal Table'!$H:$H,'Each Gender Events'!$A17,'Official Medal Table'!$C:$C,'Each Gender Events'!CR$1,'Official Medal Table'!$E:$E,'Each Gender Events'!CR$2)*'Medal values'!$B$3
+ COUNTIFS('Official Medal Table'!$I:$I,'Each Gender Events'!$A17,'Official Medal Table'!$C:$C,'Each Gender Events'!CR$1,'Official Medal Table'!$E:$E,'Each Gender Events'!CR$2)*'Medal values'!$B$3
+ COUNTIFS('Official Medal Table'!$F:$F,'Each Gender Events'!$A17,'Official Medal Table'!$C:$C,'Each Gender Events'!CR$1,'Official Medal Table'!$E:$E,"Mixed")*'Medal values'!$B$1/2
+ COUNTIFS('Official Medal Table'!$G:$G,'Each Gender Events'!$A17,'Official Medal Table'!$C:$C,'Each Gender Events'!CR$1,'Official Medal Table'!$E:$E,"Mixed")*'Medal values'!$B$2/2
+ COUNTIFS('Official Medal Table'!$H:$H,'Each Gender Events'!$A17,'Official Medal Table'!$C:$C,'Each Gender Events'!CR$1,'Official Medal Table'!$E:$E,"Mixed")*'Medal values'!$B$3/2
+ COUNTIFS('Official Medal Table'!$I:$I,'Each Gender Events'!$A17,'Official Medal Table'!$C:$C,'Each Gender Events'!CR$1,'Official Medal Table'!$E:$E,"Mixed")*'Medal values'!$B$3/2</f>
        <v>0</v>
      </c>
      <c r="CS17">
        <f>COUNTIFS('Official Medal Table'!$F:$F,'Each Gender Events'!$A17,'Official Medal Table'!$C:$C,'Each Gender Events'!CS$1,'Official Medal Table'!$E:$E,'Each Gender Events'!CS$2)*'Medal values'!$B$1
+ COUNTIFS('Official Medal Table'!$G:$G,'Each Gender Events'!$A17,'Official Medal Table'!$C:$C,'Each Gender Events'!CS$1,'Official Medal Table'!$E:$E,'Each Gender Events'!CS$2)*'Medal values'!$B$2
+ COUNTIFS('Official Medal Table'!$H:$H,'Each Gender Events'!$A17,'Official Medal Table'!$C:$C,'Each Gender Events'!CS$1,'Official Medal Table'!$E:$E,'Each Gender Events'!CS$2)*'Medal values'!$B$3
+ COUNTIFS('Official Medal Table'!$I:$I,'Each Gender Events'!$A17,'Official Medal Table'!$C:$C,'Each Gender Events'!CS$1,'Official Medal Table'!$E:$E,'Each Gender Events'!CS$2)*'Medal values'!$B$3
+ COUNTIFS('Official Medal Table'!$F:$F,'Each Gender Events'!$A17,'Official Medal Table'!$C:$C,'Each Gender Events'!CS$1,'Official Medal Table'!$E:$E,"Mixed")*'Medal values'!$B$1/2
+ COUNTIFS('Official Medal Table'!$G:$G,'Each Gender Events'!$A17,'Official Medal Table'!$C:$C,'Each Gender Events'!CS$1,'Official Medal Table'!$E:$E,"Mixed")*'Medal values'!$B$2/2
+ COUNTIFS('Official Medal Table'!$H:$H,'Each Gender Events'!$A17,'Official Medal Table'!$C:$C,'Each Gender Events'!CS$1,'Official Medal Table'!$E:$E,"Mixed")*'Medal values'!$B$3/2
+ COUNTIFS('Official Medal Table'!$I:$I,'Each Gender Events'!$A17,'Official Medal Table'!$C:$C,'Each Gender Events'!CS$1,'Official Medal Table'!$E:$E,"Mixed")*'Medal values'!$B$3/2</f>
        <v>0</v>
      </c>
      <c r="CT17">
        <f>COUNTIFS('Official Medal Table'!$F:$F,'Each Gender Events'!$A17,'Official Medal Table'!$C:$C,'Each Gender Events'!CT$1,'Official Medal Table'!$E:$E,'Each Gender Events'!CT$2)*'Medal values'!$B$1
+ COUNTIFS('Official Medal Table'!$G:$G,'Each Gender Events'!$A17,'Official Medal Table'!$C:$C,'Each Gender Events'!CT$1,'Official Medal Table'!$E:$E,'Each Gender Events'!CT$2)*'Medal values'!$B$2
+ COUNTIFS('Official Medal Table'!$H:$H,'Each Gender Events'!$A17,'Official Medal Table'!$C:$C,'Each Gender Events'!CT$1,'Official Medal Table'!$E:$E,'Each Gender Events'!CT$2)*'Medal values'!$B$3
+ COUNTIFS('Official Medal Table'!$I:$I,'Each Gender Events'!$A17,'Official Medal Table'!$C:$C,'Each Gender Events'!CT$1,'Official Medal Table'!$E:$E,'Each Gender Events'!CT$2)*'Medal values'!$B$3
+ COUNTIFS('Official Medal Table'!$F:$F,'Each Gender Events'!$A17,'Official Medal Table'!$C:$C,'Each Gender Events'!CT$1,'Official Medal Table'!$E:$E,"Mixed")*'Medal values'!$B$1/2
+ COUNTIFS('Official Medal Table'!$G:$G,'Each Gender Events'!$A17,'Official Medal Table'!$C:$C,'Each Gender Events'!CT$1,'Official Medal Table'!$E:$E,"Mixed")*'Medal values'!$B$2/2
+ COUNTIFS('Official Medal Table'!$H:$H,'Each Gender Events'!$A17,'Official Medal Table'!$C:$C,'Each Gender Events'!CT$1,'Official Medal Table'!$E:$E,"Mixed")*'Medal values'!$B$3/2
+ COUNTIFS('Official Medal Table'!$I:$I,'Each Gender Events'!$A17,'Official Medal Table'!$C:$C,'Each Gender Events'!CT$1,'Official Medal Table'!$E:$E,"Mixed")*'Medal values'!$B$3/2</f>
        <v>0</v>
      </c>
    </row>
    <row r="18" spans="1:98" x14ac:dyDescent="0.3">
      <c r="A18" t="str">
        <f>Countries!A16</f>
        <v>JPN</v>
      </c>
      <c r="B18">
        <f>COUNTIFS('Official Medal Table'!$F:$F,'Each Gender Events'!$A18,'Official Medal Table'!$C:$C,'Each Gender Events'!B$1,'Official Medal Table'!$E:$E,'Each Gender Events'!B$2)*'Medal values'!$B$1
+ COUNTIFS('Official Medal Table'!$G:$G,'Each Gender Events'!$A18,'Official Medal Table'!$C:$C,'Each Gender Events'!B$1,'Official Medal Table'!$E:$E,'Each Gender Events'!B$2)*'Medal values'!$B$2
+ COUNTIFS('Official Medal Table'!$H:$H,'Each Gender Events'!$A18,'Official Medal Table'!$C:$C,'Each Gender Events'!B$1,'Official Medal Table'!$E:$E,'Each Gender Events'!B$2)*'Medal values'!$B$3
+ COUNTIFS('Official Medal Table'!$I:$I,'Each Gender Events'!$A18,'Official Medal Table'!$C:$C,'Each Gender Events'!B$1,'Official Medal Table'!$E:$E,'Each Gender Events'!B$2)*'Medal values'!$B$3
+ COUNTIFS('Official Medal Table'!$F:$F,'Each Gender Events'!$A18,'Official Medal Table'!$C:$C,'Each Gender Events'!B$1,'Official Medal Table'!$E:$E,"Mixed")*'Medal values'!$B$1/2
+ COUNTIFS('Official Medal Table'!$G:$G,'Each Gender Events'!$A18,'Official Medal Table'!$C:$C,'Each Gender Events'!B$1,'Official Medal Table'!$E:$E,"Mixed")*'Medal values'!$B$2/2
+ COUNTIFS('Official Medal Table'!$H:$H,'Each Gender Events'!$A18,'Official Medal Table'!$C:$C,'Each Gender Events'!B$1,'Official Medal Table'!$E:$E,"Mixed")*'Medal values'!$B$3/2
+ COUNTIFS('Official Medal Table'!$I:$I,'Each Gender Events'!$A18,'Official Medal Table'!$C:$C,'Each Gender Events'!B$1,'Official Medal Table'!$E:$E,"Mixed")*'Medal values'!$B$3/2</f>
        <v>0</v>
      </c>
      <c r="C18">
        <f>COUNTIFS('Official Medal Table'!$F:$F,'Each Gender Events'!$A18,'Official Medal Table'!$C:$C,'Each Gender Events'!C$1,'Official Medal Table'!$E:$E,'Each Gender Events'!C$2)*'Medal values'!$B$1
+ COUNTIFS('Official Medal Table'!$G:$G,'Each Gender Events'!$A18,'Official Medal Table'!$C:$C,'Each Gender Events'!C$1,'Official Medal Table'!$E:$E,'Each Gender Events'!C$2)*'Medal values'!$B$2
+ COUNTIFS('Official Medal Table'!$H:$H,'Each Gender Events'!$A18,'Official Medal Table'!$C:$C,'Each Gender Events'!C$1,'Official Medal Table'!$E:$E,'Each Gender Events'!C$2)*'Medal values'!$B$3
+ COUNTIFS('Official Medal Table'!$I:$I,'Each Gender Events'!$A18,'Official Medal Table'!$C:$C,'Each Gender Events'!C$1,'Official Medal Table'!$E:$E,'Each Gender Events'!C$2)*'Medal values'!$B$3
+ COUNTIFS('Official Medal Table'!$F:$F,'Each Gender Events'!$A18,'Official Medal Table'!$C:$C,'Each Gender Events'!C$1,'Official Medal Table'!$E:$E,"Mixed")*'Medal values'!$B$1/2
+ COUNTIFS('Official Medal Table'!$G:$G,'Each Gender Events'!$A18,'Official Medal Table'!$C:$C,'Each Gender Events'!C$1,'Official Medal Table'!$E:$E,"Mixed")*'Medal values'!$B$2/2
+ COUNTIFS('Official Medal Table'!$H:$H,'Each Gender Events'!$A18,'Official Medal Table'!$C:$C,'Each Gender Events'!C$1,'Official Medal Table'!$E:$E,"Mixed")*'Medal values'!$B$3/2
+ COUNTIFS('Official Medal Table'!$I:$I,'Each Gender Events'!$A18,'Official Medal Table'!$C:$C,'Each Gender Events'!C$1,'Official Medal Table'!$E:$E,"Mixed")*'Medal values'!$B$3/2</f>
        <v>0</v>
      </c>
      <c r="D18">
        <f>COUNTIFS('Official Medal Table'!$F:$F,'Each Gender Events'!$A18,'Official Medal Table'!$C:$C,'Each Gender Events'!D$1,'Official Medal Table'!$E:$E,'Each Gender Events'!D$2)*'Medal values'!$B$1
+ COUNTIFS('Official Medal Table'!$G:$G,'Each Gender Events'!$A18,'Official Medal Table'!$C:$C,'Each Gender Events'!D$1,'Official Medal Table'!$E:$E,'Each Gender Events'!D$2)*'Medal values'!$B$2
+ COUNTIFS('Official Medal Table'!$H:$H,'Each Gender Events'!$A18,'Official Medal Table'!$C:$C,'Each Gender Events'!D$1,'Official Medal Table'!$E:$E,'Each Gender Events'!D$2)*'Medal values'!$B$3
+ COUNTIFS('Official Medal Table'!$I:$I,'Each Gender Events'!$A18,'Official Medal Table'!$C:$C,'Each Gender Events'!D$1,'Official Medal Table'!$E:$E,'Each Gender Events'!D$2)*'Medal values'!$B$3
+ COUNTIFS('Official Medal Table'!$F:$F,'Each Gender Events'!$A18,'Official Medal Table'!$C:$C,'Each Gender Events'!D$1,'Official Medal Table'!$E:$E,"Mixed")*'Medal values'!$B$1/2
+ COUNTIFS('Official Medal Table'!$G:$G,'Each Gender Events'!$A18,'Official Medal Table'!$C:$C,'Each Gender Events'!D$1,'Official Medal Table'!$E:$E,"Mixed")*'Medal values'!$B$2/2
+ COUNTIFS('Official Medal Table'!$H:$H,'Each Gender Events'!$A18,'Official Medal Table'!$C:$C,'Each Gender Events'!D$1,'Official Medal Table'!$E:$E,"Mixed")*'Medal values'!$B$3/2
+ COUNTIFS('Official Medal Table'!$I:$I,'Each Gender Events'!$A18,'Official Medal Table'!$C:$C,'Each Gender Events'!D$1,'Official Medal Table'!$E:$E,"Mixed")*'Medal values'!$B$3/2</f>
        <v>0</v>
      </c>
      <c r="E18">
        <f>COUNTIFS('Official Medal Table'!$F:$F,'Each Gender Events'!$A18,'Official Medal Table'!$C:$C,'Each Gender Events'!E$1,'Official Medal Table'!$E:$E,'Each Gender Events'!E$2)*'Medal values'!$B$1
+ COUNTIFS('Official Medal Table'!$G:$G,'Each Gender Events'!$A18,'Official Medal Table'!$C:$C,'Each Gender Events'!E$1,'Official Medal Table'!$E:$E,'Each Gender Events'!E$2)*'Medal values'!$B$2
+ COUNTIFS('Official Medal Table'!$H:$H,'Each Gender Events'!$A18,'Official Medal Table'!$C:$C,'Each Gender Events'!E$1,'Official Medal Table'!$E:$E,'Each Gender Events'!E$2)*'Medal values'!$B$3
+ COUNTIFS('Official Medal Table'!$I:$I,'Each Gender Events'!$A18,'Official Medal Table'!$C:$C,'Each Gender Events'!E$1,'Official Medal Table'!$E:$E,'Each Gender Events'!E$2)*'Medal values'!$B$3
+ COUNTIFS('Official Medal Table'!$F:$F,'Each Gender Events'!$A18,'Official Medal Table'!$C:$C,'Each Gender Events'!E$1,'Official Medal Table'!$E:$E,"Mixed")*'Medal values'!$B$1/2
+ COUNTIFS('Official Medal Table'!$G:$G,'Each Gender Events'!$A18,'Official Medal Table'!$C:$C,'Each Gender Events'!E$1,'Official Medal Table'!$E:$E,"Mixed")*'Medal values'!$B$2/2
+ COUNTIFS('Official Medal Table'!$H:$H,'Each Gender Events'!$A18,'Official Medal Table'!$C:$C,'Each Gender Events'!E$1,'Official Medal Table'!$E:$E,"Mixed")*'Medal values'!$B$3/2
+ COUNTIFS('Official Medal Table'!$I:$I,'Each Gender Events'!$A18,'Official Medal Table'!$C:$C,'Each Gender Events'!E$1,'Official Medal Table'!$E:$E,"Mixed")*'Medal values'!$B$3/2</f>
        <v>0</v>
      </c>
      <c r="F18">
        <f>COUNTIFS('Official Medal Table'!$F:$F,'Each Gender Events'!$A18,'Official Medal Table'!$C:$C,'Each Gender Events'!F$1,'Official Medal Table'!$E:$E,'Each Gender Events'!F$2)*'Medal values'!$B$1
+ COUNTIFS('Official Medal Table'!$G:$G,'Each Gender Events'!$A18,'Official Medal Table'!$C:$C,'Each Gender Events'!F$1,'Official Medal Table'!$E:$E,'Each Gender Events'!F$2)*'Medal values'!$B$2
+ COUNTIFS('Official Medal Table'!$H:$H,'Each Gender Events'!$A18,'Official Medal Table'!$C:$C,'Each Gender Events'!F$1,'Official Medal Table'!$E:$E,'Each Gender Events'!F$2)*'Medal values'!$B$3
+ COUNTIFS('Official Medal Table'!$I:$I,'Each Gender Events'!$A18,'Official Medal Table'!$C:$C,'Each Gender Events'!F$1,'Official Medal Table'!$E:$E,'Each Gender Events'!F$2)*'Medal values'!$B$3
+ COUNTIFS('Official Medal Table'!$F:$F,'Each Gender Events'!$A18,'Official Medal Table'!$C:$C,'Each Gender Events'!F$1,'Official Medal Table'!$E:$E,"Mixed")*'Medal values'!$B$1/2
+ COUNTIFS('Official Medal Table'!$G:$G,'Each Gender Events'!$A18,'Official Medal Table'!$C:$C,'Each Gender Events'!F$1,'Official Medal Table'!$E:$E,"Mixed")*'Medal values'!$B$2/2
+ COUNTIFS('Official Medal Table'!$H:$H,'Each Gender Events'!$A18,'Official Medal Table'!$C:$C,'Each Gender Events'!F$1,'Official Medal Table'!$E:$E,"Mixed")*'Medal values'!$B$3/2
+ COUNTIFS('Official Medal Table'!$I:$I,'Each Gender Events'!$A18,'Official Medal Table'!$C:$C,'Each Gender Events'!F$1,'Official Medal Table'!$E:$E,"Mixed")*'Medal values'!$B$3/2</f>
        <v>0</v>
      </c>
      <c r="G18">
        <f>COUNTIFS('Official Medal Table'!$F:$F,'Each Gender Events'!$A18,'Official Medal Table'!$C:$C,'Each Gender Events'!G$1,'Official Medal Table'!$E:$E,'Each Gender Events'!G$2)*'Medal values'!$B$1
+ COUNTIFS('Official Medal Table'!$G:$G,'Each Gender Events'!$A18,'Official Medal Table'!$C:$C,'Each Gender Events'!G$1,'Official Medal Table'!$E:$E,'Each Gender Events'!G$2)*'Medal values'!$B$2
+ COUNTIFS('Official Medal Table'!$H:$H,'Each Gender Events'!$A18,'Official Medal Table'!$C:$C,'Each Gender Events'!G$1,'Official Medal Table'!$E:$E,'Each Gender Events'!G$2)*'Medal values'!$B$3
+ COUNTIFS('Official Medal Table'!$I:$I,'Each Gender Events'!$A18,'Official Medal Table'!$C:$C,'Each Gender Events'!G$1,'Official Medal Table'!$E:$E,'Each Gender Events'!G$2)*'Medal values'!$B$3
+ COUNTIFS('Official Medal Table'!$F:$F,'Each Gender Events'!$A18,'Official Medal Table'!$C:$C,'Each Gender Events'!G$1,'Official Medal Table'!$E:$E,"Mixed")*'Medal values'!$B$1/2
+ COUNTIFS('Official Medal Table'!$G:$G,'Each Gender Events'!$A18,'Official Medal Table'!$C:$C,'Each Gender Events'!G$1,'Official Medal Table'!$E:$E,"Mixed")*'Medal values'!$B$2/2
+ COUNTIFS('Official Medal Table'!$H:$H,'Each Gender Events'!$A18,'Official Medal Table'!$C:$C,'Each Gender Events'!G$1,'Official Medal Table'!$E:$E,"Mixed")*'Medal values'!$B$3/2
+ COUNTIFS('Official Medal Table'!$I:$I,'Each Gender Events'!$A18,'Official Medal Table'!$C:$C,'Each Gender Events'!G$1,'Official Medal Table'!$E:$E,"Mixed")*'Medal values'!$B$3/2</f>
        <v>10.003</v>
      </c>
      <c r="H18">
        <f>COUNTIFS('Official Medal Table'!$F:$F,'Each Gender Events'!$A18,'Official Medal Table'!$C:$C,'Each Gender Events'!H$1,'Official Medal Table'!$E:$E,'Each Gender Events'!H$2)*'Medal values'!$B$1
+ COUNTIFS('Official Medal Table'!$G:$G,'Each Gender Events'!$A18,'Official Medal Table'!$C:$C,'Each Gender Events'!H$1,'Official Medal Table'!$E:$E,'Each Gender Events'!H$2)*'Medal values'!$B$2
+ COUNTIFS('Official Medal Table'!$H:$H,'Each Gender Events'!$A18,'Official Medal Table'!$C:$C,'Each Gender Events'!H$1,'Official Medal Table'!$E:$E,'Each Gender Events'!H$2)*'Medal values'!$B$3
+ COUNTIFS('Official Medal Table'!$I:$I,'Each Gender Events'!$A18,'Official Medal Table'!$C:$C,'Each Gender Events'!H$1,'Official Medal Table'!$E:$E,'Each Gender Events'!H$2)*'Medal values'!$B$3
+ COUNTIFS('Official Medal Table'!$F:$F,'Each Gender Events'!$A18,'Official Medal Table'!$C:$C,'Each Gender Events'!H$1,'Official Medal Table'!$E:$E,"Mixed")*'Medal values'!$B$1/2
+ COUNTIFS('Official Medal Table'!$G:$G,'Each Gender Events'!$A18,'Official Medal Table'!$C:$C,'Each Gender Events'!H$1,'Official Medal Table'!$E:$E,"Mixed")*'Medal values'!$B$2/2
+ COUNTIFS('Official Medal Table'!$H:$H,'Each Gender Events'!$A18,'Official Medal Table'!$C:$C,'Each Gender Events'!H$1,'Official Medal Table'!$E:$E,"Mixed")*'Medal values'!$B$3/2
+ COUNTIFS('Official Medal Table'!$I:$I,'Each Gender Events'!$A18,'Official Medal Table'!$C:$C,'Each Gender Events'!H$1,'Official Medal Table'!$E:$E,"Mixed")*'Medal values'!$B$3/2</f>
        <v>0</v>
      </c>
      <c r="I18">
        <f>COUNTIFS('Official Medal Table'!$F:$F,'Each Gender Events'!$A18,'Official Medal Table'!$C:$C,'Each Gender Events'!I$1,'Official Medal Table'!$E:$E,'Each Gender Events'!I$2)*'Medal values'!$B$1
+ COUNTIFS('Official Medal Table'!$G:$G,'Each Gender Events'!$A18,'Official Medal Table'!$C:$C,'Each Gender Events'!I$1,'Official Medal Table'!$E:$E,'Each Gender Events'!I$2)*'Medal values'!$B$2
+ COUNTIFS('Official Medal Table'!$H:$H,'Each Gender Events'!$A18,'Official Medal Table'!$C:$C,'Each Gender Events'!I$1,'Official Medal Table'!$E:$E,'Each Gender Events'!I$2)*'Medal values'!$B$3
+ COUNTIFS('Official Medal Table'!$I:$I,'Each Gender Events'!$A18,'Official Medal Table'!$C:$C,'Each Gender Events'!I$1,'Official Medal Table'!$E:$E,'Each Gender Events'!I$2)*'Medal values'!$B$3
+ COUNTIFS('Official Medal Table'!$F:$F,'Each Gender Events'!$A18,'Official Medal Table'!$C:$C,'Each Gender Events'!I$1,'Official Medal Table'!$E:$E,"Mixed")*'Medal values'!$B$1/2
+ COUNTIFS('Official Medal Table'!$G:$G,'Each Gender Events'!$A18,'Official Medal Table'!$C:$C,'Each Gender Events'!I$1,'Official Medal Table'!$E:$E,"Mixed")*'Medal values'!$B$2/2
+ COUNTIFS('Official Medal Table'!$H:$H,'Each Gender Events'!$A18,'Official Medal Table'!$C:$C,'Each Gender Events'!I$1,'Official Medal Table'!$E:$E,"Mixed")*'Medal values'!$B$3/2
+ COUNTIFS('Official Medal Table'!$I:$I,'Each Gender Events'!$A18,'Official Medal Table'!$C:$C,'Each Gender Events'!I$1,'Official Medal Table'!$E:$E,"Mixed")*'Medal values'!$B$3/2</f>
        <v>0</v>
      </c>
      <c r="J18">
        <f>COUNTIFS('Official Medal Table'!$F:$F,'Each Gender Events'!$A18,'Official Medal Table'!$C:$C,'Each Gender Events'!J$1,'Official Medal Table'!$E:$E,'Each Gender Events'!J$2)*'Medal values'!$B$1
+ COUNTIFS('Official Medal Table'!$G:$G,'Each Gender Events'!$A18,'Official Medal Table'!$C:$C,'Each Gender Events'!J$1,'Official Medal Table'!$E:$E,'Each Gender Events'!J$2)*'Medal values'!$B$2
+ COUNTIFS('Official Medal Table'!$H:$H,'Each Gender Events'!$A18,'Official Medal Table'!$C:$C,'Each Gender Events'!J$1,'Official Medal Table'!$E:$E,'Each Gender Events'!J$2)*'Medal values'!$B$3
+ COUNTIFS('Official Medal Table'!$I:$I,'Each Gender Events'!$A18,'Official Medal Table'!$C:$C,'Each Gender Events'!J$1,'Official Medal Table'!$E:$E,'Each Gender Events'!J$2)*'Medal values'!$B$3
+ COUNTIFS('Official Medal Table'!$F:$F,'Each Gender Events'!$A18,'Official Medal Table'!$C:$C,'Each Gender Events'!J$1,'Official Medal Table'!$E:$E,"Mixed")*'Medal values'!$B$1/2
+ COUNTIFS('Official Medal Table'!$G:$G,'Each Gender Events'!$A18,'Official Medal Table'!$C:$C,'Each Gender Events'!J$1,'Official Medal Table'!$E:$E,"Mixed")*'Medal values'!$B$2/2
+ COUNTIFS('Official Medal Table'!$H:$H,'Each Gender Events'!$A18,'Official Medal Table'!$C:$C,'Each Gender Events'!J$1,'Official Medal Table'!$E:$E,"Mixed")*'Medal values'!$B$3/2
+ COUNTIFS('Official Medal Table'!$I:$I,'Each Gender Events'!$A18,'Official Medal Table'!$C:$C,'Each Gender Events'!J$1,'Official Medal Table'!$E:$E,"Mixed")*'Medal values'!$B$3/2</f>
        <v>0</v>
      </c>
      <c r="K18">
        <f>COUNTIFS('Official Medal Table'!$F:$F,'Each Gender Events'!$A18,'Official Medal Table'!$C:$C,'Each Gender Events'!K$1,'Official Medal Table'!$E:$E,'Each Gender Events'!K$2)*'Medal values'!$B$1
+ COUNTIFS('Official Medal Table'!$G:$G,'Each Gender Events'!$A18,'Official Medal Table'!$C:$C,'Each Gender Events'!K$1,'Official Medal Table'!$E:$E,'Each Gender Events'!K$2)*'Medal values'!$B$2
+ COUNTIFS('Official Medal Table'!$H:$H,'Each Gender Events'!$A18,'Official Medal Table'!$C:$C,'Each Gender Events'!K$1,'Official Medal Table'!$E:$E,'Each Gender Events'!K$2)*'Medal values'!$B$3
+ COUNTIFS('Official Medal Table'!$I:$I,'Each Gender Events'!$A18,'Official Medal Table'!$C:$C,'Each Gender Events'!K$1,'Official Medal Table'!$E:$E,'Each Gender Events'!K$2)*'Medal values'!$B$3
+ COUNTIFS('Official Medal Table'!$F:$F,'Each Gender Events'!$A18,'Official Medal Table'!$C:$C,'Each Gender Events'!K$1,'Official Medal Table'!$E:$E,"Mixed")*'Medal values'!$B$1/2
+ COUNTIFS('Official Medal Table'!$G:$G,'Each Gender Events'!$A18,'Official Medal Table'!$C:$C,'Each Gender Events'!K$1,'Official Medal Table'!$E:$E,"Mixed")*'Medal values'!$B$2/2
+ COUNTIFS('Official Medal Table'!$H:$H,'Each Gender Events'!$A18,'Official Medal Table'!$C:$C,'Each Gender Events'!K$1,'Official Medal Table'!$E:$E,"Mixed")*'Medal values'!$B$3/2
+ COUNTIFS('Official Medal Table'!$I:$I,'Each Gender Events'!$A18,'Official Medal Table'!$C:$C,'Each Gender Events'!K$1,'Official Medal Table'!$E:$E,"Mixed")*'Medal values'!$B$3/2</f>
        <v>3.0009999999999999</v>
      </c>
      <c r="L18">
        <f>COUNTIFS('Official Medal Table'!$F:$F,'Each Gender Events'!$A18,'Official Medal Table'!$C:$C,'Each Gender Events'!L$1,'Official Medal Table'!$E:$E,'Each Gender Events'!L$2)*'Medal values'!$B$1
+ COUNTIFS('Official Medal Table'!$G:$G,'Each Gender Events'!$A18,'Official Medal Table'!$C:$C,'Each Gender Events'!L$1,'Official Medal Table'!$E:$E,'Each Gender Events'!L$2)*'Medal values'!$B$2
+ COUNTIFS('Official Medal Table'!$H:$H,'Each Gender Events'!$A18,'Official Medal Table'!$C:$C,'Each Gender Events'!L$1,'Official Medal Table'!$E:$E,'Each Gender Events'!L$2)*'Medal values'!$B$3
+ COUNTIFS('Official Medal Table'!$I:$I,'Each Gender Events'!$A18,'Official Medal Table'!$C:$C,'Each Gender Events'!L$1,'Official Medal Table'!$E:$E,'Each Gender Events'!L$2)*'Medal values'!$B$3
+ COUNTIFS('Official Medal Table'!$F:$F,'Each Gender Events'!$A18,'Official Medal Table'!$C:$C,'Each Gender Events'!L$1,'Official Medal Table'!$E:$E,"Mixed")*'Medal values'!$B$1/2
+ COUNTIFS('Official Medal Table'!$G:$G,'Each Gender Events'!$A18,'Official Medal Table'!$C:$C,'Each Gender Events'!L$1,'Official Medal Table'!$E:$E,"Mixed")*'Medal values'!$B$2/2
+ COUNTIFS('Official Medal Table'!$H:$H,'Each Gender Events'!$A18,'Official Medal Table'!$C:$C,'Each Gender Events'!L$1,'Official Medal Table'!$E:$E,"Mixed")*'Medal values'!$B$3/2
+ COUNTIFS('Official Medal Table'!$I:$I,'Each Gender Events'!$A18,'Official Medal Table'!$C:$C,'Each Gender Events'!L$1,'Official Medal Table'!$E:$E,"Mixed")*'Medal values'!$B$3/2</f>
        <v>0</v>
      </c>
      <c r="M18">
        <f>COUNTIFS('Official Medal Table'!$F:$F,'Each Gender Events'!$A18,'Official Medal Table'!$C:$C,'Each Gender Events'!M$1,'Official Medal Table'!$E:$E,'Each Gender Events'!M$2)*'Medal values'!$B$1
+ COUNTIFS('Official Medal Table'!$G:$G,'Each Gender Events'!$A18,'Official Medal Table'!$C:$C,'Each Gender Events'!M$1,'Official Medal Table'!$E:$E,'Each Gender Events'!M$2)*'Medal values'!$B$2
+ COUNTIFS('Official Medal Table'!$H:$H,'Each Gender Events'!$A18,'Official Medal Table'!$C:$C,'Each Gender Events'!M$1,'Official Medal Table'!$E:$E,'Each Gender Events'!M$2)*'Medal values'!$B$3
+ COUNTIFS('Official Medal Table'!$I:$I,'Each Gender Events'!$A18,'Official Medal Table'!$C:$C,'Each Gender Events'!M$1,'Official Medal Table'!$E:$E,'Each Gender Events'!M$2)*'Medal values'!$B$3
+ COUNTIFS('Official Medal Table'!$F:$F,'Each Gender Events'!$A18,'Official Medal Table'!$C:$C,'Each Gender Events'!M$1,'Official Medal Table'!$E:$E,"Mixed")*'Medal values'!$B$1/2
+ COUNTIFS('Official Medal Table'!$G:$G,'Each Gender Events'!$A18,'Official Medal Table'!$C:$C,'Each Gender Events'!M$1,'Official Medal Table'!$E:$E,"Mixed")*'Medal values'!$B$2/2
+ COUNTIFS('Official Medal Table'!$H:$H,'Each Gender Events'!$A18,'Official Medal Table'!$C:$C,'Each Gender Events'!M$1,'Official Medal Table'!$E:$E,"Mixed")*'Medal values'!$B$3/2
+ COUNTIFS('Official Medal Table'!$I:$I,'Each Gender Events'!$A18,'Official Medal Table'!$C:$C,'Each Gender Events'!M$1,'Official Medal Table'!$E:$E,"Mixed")*'Medal values'!$B$3/2</f>
        <v>1.5</v>
      </c>
      <c r="N18">
        <f>COUNTIFS('Official Medal Table'!$F:$F,'Each Gender Events'!$A18,'Official Medal Table'!$C:$C,'Each Gender Events'!N$1,'Official Medal Table'!$E:$E,'Each Gender Events'!N$2)*'Medal values'!$B$1
+ COUNTIFS('Official Medal Table'!$G:$G,'Each Gender Events'!$A18,'Official Medal Table'!$C:$C,'Each Gender Events'!N$1,'Official Medal Table'!$E:$E,'Each Gender Events'!N$2)*'Medal values'!$B$2
+ COUNTIFS('Official Medal Table'!$H:$H,'Each Gender Events'!$A18,'Official Medal Table'!$C:$C,'Each Gender Events'!N$1,'Official Medal Table'!$E:$E,'Each Gender Events'!N$2)*'Medal values'!$B$3
+ COUNTIFS('Official Medal Table'!$I:$I,'Each Gender Events'!$A18,'Official Medal Table'!$C:$C,'Each Gender Events'!N$1,'Official Medal Table'!$E:$E,'Each Gender Events'!N$2)*'Medal values'!$B$3
+ COUNTIFS('Official Medal Table'!$F:$F,'Each Gender Events'!$A18,'Official Medal Table'!$C:$C,'Each Gender Events'!N$1,'Official Medal Table'!$E:$E,"Mixed")*'Medal values'!$B$1/2
+ COUNTIFS('Official Medal Table'!$G:$G,'Each Gender Events'!$A18,'Official Medal Table'!$C:$C,'Each Gender Events'!N$1,'Official Medal Table'!$E:$E,"Mixed")*'Medal values'!$B$2/2
+ COUNTIFS('Official Medal Table'!$H:$H,'Each Gender Events'!$A18,'Official Medal Table'!$C:$C,'Each Gender Events'!N$1,'Official Medal Table'!$E:$E,"Mixed")*'Medal values'!$B$3/2
+ COUNTIFS('Official Medal Table'!$I:$I,'Each Gender Events'!$A18,'Official Medal Table'!$C:$C,'Each Gender Events'!N$1,'Official Medal Table'!$E:$E,"Mixed")*'Medal values'!$B$3/2</f>
        <v>1.5</v>
      </c>
      <c r="O18">
        <f>COUNTIFS('Official Medal Table'!$F:$F,'Each Gender Events'!$A18,'Official Medal Table'!$C:$C,'Each Gender Events'!O$1,'Official Medal Table'!$E:$E,'Each Gender Events'!O$2)*'Medal values'!$B$1
+ COUNTIFS('Official Medal Table'!$G:$G,'Each Gender Events'!$A18,'Official Medal Table'!$C:$C,'Each Gender Events'!O$1,'Official Medal Table'!$E:$E,'Each Gender Events'!O$2)*'Medal values'!$B$2
+ COUNTIFS('Official Medal Table'!$H:$H,'Each Gender Events'!$A18,'Official Medal Table'!$C:$C,'Each Gender Events'!O$1,'Official Medal Table'!$E:$E,'Each Gender Events'!O$2)*'Medal values'!$B$3
+ COUNTIFS('Official Medal Table'!$I:$I,'Each Gender Events'!$A18,'Official Medal Table'!$C:$C,'Each Gender Events'!O$1,'Official Medal Table'!$E:$E,'Each Gender Events'!O$2)*'Medal values'!$B$3
+ COUNTIFS('Official Medal Table'!$F:$F,'Each Gender Events'!$A18,'Official Medal Table'!$C:$C,'Each Gender Events'!O$1,'Official Medal Table'!$E:$E,"Mixed")*'Medal values'!$B$1/2
+ COUNTIFS('Official Medal Table'!$G:$G,'Each Gender Events'!$A18,'Official Medal Table'!$C:$C,'Each Gender Events'!O$1,'Official Medal Table'!$E:$E,"Mixed")*'Medal values'!$B$2/2
+ COUNTIFS('Official Medal Table'!$H:$H,'Each Gender Events'!$A18,'Official Medal Table'!$C:$C,'Each Gender Events'!O$1,'Official Medal Table'!$E:$E,"Mixed")*'Medal values'!$B$3/2
+ COUNTIFS('Official Medal Table'!$I:$I,'Each Gender Events'!$A18,'Official Medal Table'!$C:$C,'Each Gender Events'!O$1,'Official Medal Table'!$E:$E,"Mixed")*'Medal values'!$B$3/2</f>
        <v>0.5</v>
      </c>
      <c r="P18">
        <f>COUNTIFS('Official Medal Table'!$F:$F,'Each Gender Events'!$A18,'Official Medal Table'!$C:$C,'Each Gender Events'!P$1,'Official Medal Table'!$E:$E,'Each Gender Events'!P$2)*'Medal values'!$B$1
+ COUNTIFS('Official Medal Table'!$G:$G,'Each Gender Events'!$A18,'Official Medal Table'!$C:$C,'Each Gender Events'!P$1,'Official Medal Table'!$E:$E,'Each Gender Events'!P$2)*'Medal values'!$B$2
+ COUNTIFS('Official Medal Table'!$H:$H,'Each Gender Events'!$A18,'Official Medal Table'!$C:$C,'Each Gender Events'!P$1,'Official Medal Table'!$E:$E,'Each Gender Events'!P$2)*'Medal values'!$B$3
+ COUNTIFS('Official Medal Table'!$I:$I,'Each Gender Events'!$A18,'Official Medal Table'!$C:$C,'Each Gender Events'!P$1,'Official Medal Table'!$E:$E,'Each Gender Events'!P$2)*'Medal values'!$B$3
+ COUNTIFS('Official Medal Table'!$F:$F,'Each Gender Events'!$A18,'Official Medal Table'!$C:$C,'Each Gender Events'!P$1,'Official Medal Table'!$E:$E,"Mixed")*'Medal values'!$B$1/2
+ COUNTIFS('Official Medal Table'!$G:$G,'Each Gender Events'!$A18,'Official Medal Table'!$C:$C,'Each Gender Events'!P$1,'Official Medal Table'!$E:$E,"Mixed")*'Medal values'!$B$2/2
+ COUNTIFS('Official Medal Table'!$H:$H,'Each Gender Events'!$A18,'Official Medal Table'!$C:$C,'Each Gender Events'!P$1,'Official Medal Table'!$E:$E,"Mixed")*'Medal values'!$B$3/2
+ COUNTIFS('Official Medal Table'!$I:$I,'Each Gender Events'!$A18,'Official Medal Table'!$C:$C,'Each Gender Events'!P$1,'Official Medal Table'!$E:$E,"Mixed")*'Medal values'!$B$3/2</f>
        <v>0</v>
      </c>
      <c r="Q18">
        <f>COUNTIFS('Official Medal Table'!$F:$F,'Each Gender Events'!$A18,'Official Medal Table'!$C:$C,'Each Gender Events'!Q$1,'Official Medal Table'!$E:$E,'Each Gender Events'!Q$2)*'Medal values'!$B$1
+ COUNTIFS('Official Medal Table'!$G:$G,'Each Gender Events'!$A18,'Official Medal Table'!$C:$C,'Each Gender Events'!Q$1,'Official Medal Table'!$E:$E,'Each Gender Events'!Q$2)*'Medal values'!$B$2
+ COUNTIFS('Official Medal Table'!$H:$H,'Each Gender Events'!$A18,'Official Medal Table'!$C:$C,'Each Gender Events'!Q$1,'Official Medal Table'!$E:$E,'Each Gender Events'!Q$2)*'Medal values'!$B$3
+ COUNTIFS('Official Medal Table'!$I:$I,'Each Gender Events'!$A18,'Official Medal Table'!$C:$C,'Each Gender Events'!Q$1,'Official Medal Table'!$E:$E,'Each Gender Events'!Q$2)*'Medal values'!$B$3
+ COUNTIFS('Official Medal Table'!$F:$F,'Each Gender Events'!$A18,'Official Medal Table'!$C:$C,'Each Gender Events'!Q$1,'Official Medal Table'!$E:$E,"Mixed")*'Medal values'!$B$1/2
+ COUNTIFS('Official Medal Table'!$G:$G,'Each Gender Events'!$A18,'Official Medal Table'!$C:$C,'Each Gender Events'!Q$1,'Official Medal Table'!$E:$E,"Mixed")*'Medal values'!$B$2/2
+ COUNTIFS('Official Medal Table'!$H:$H,'Each Gender Events'!$A18,'Official Medal Table'!$C:$C,'Each Gender Events'!Q$1,'Official Medal Table'!$E:$E,"Mixed")*'Medal values'!$B$3/2
+ COUNTIFS('Official Medal Table'!$I:$I,'Each Gender Events'!$A18,'Official Medal Table'!$C:$C,'Each Gender Events'!Q$1,'Official Medal Table'!$E:$E,"Mixed")*'Medal values'!$B$3/2</f>
        <v>0</v>
      </c>
      <c r="R18">
        <f>COUNTIFS('Official Medal Table'!$F:$F,'Each Gender Events'!$A18,'Official Medal Table'!$C:$C,'Each Gender Events'!R$1,'Official Medal Table'!$E:$E,'Each Gender Events'!R$2)*'Medal values'!$B$1
+ COUNTIFS('Official Medal Table'!$G:$G,'Each Gender Events'!$A18,'Official Medal Table'!$C:$C,'Each Gender Events'!R$1,'Official Medal Table'!$E:$E,'Each Gender Events'!R$2)*'Medal values'!$B$2
+ COUNTIFS('Official Medal Table'!$H:$H,'Each Gender Events'!$A18,'Official Medal Table'!$C:$C,'Each Gender Events'!R$1,'Official Medal Table'!$E:$E,'Each Gender Events'!R$2)*'Medal values'!$B$3
+ COUNTIFS('Official Medal Table'!$I:$I,'Each Gender Events'!$A18,'Official Medal Table'!$C:$C,'Each Gender Events'!R$1,'Official Medal Table'!$E:$E,'Each Gender Events'!R$2)*'Medal values'!$B$3
+ COUNTIFS('Official Medal Table'!$F:$F,'Each Gender Events'!$A18,'Official Medal Table'!$C:$C,'Each Gender Events'!R$1,'Official Medal Table'!$E:$E,"Mixed")*'Medal values'!$B$1/2
+ COUNTIFS('Official Medal Table'!$G:$G,'Each Gender Events'!$A18,'Official Medal Table'!$C:$C,'Each Gender Events'!R$1,'Official Medal Table'!$E:$E,"Mixed")*'Medal values'!$B$2/2
+ COUNTIFS('Official Medal Table'!$H:$H,'Each Gender Events'!$A18,'Official Medal Table'!$C:$C,'Each Gender Events'!R$1,'Official Medal Table'!$E:$E,"Mixed")*'Medal values'!$B$3/2
+ COUNTIFS('Official Medal Table'!$I:$I,'Each Gender Events'!$A18,'Official Medal Table'!$C:$C,'Each Gender Events'!R$1,'Official Medal Table'!$E:$E,"Mixed")*'Medal values'!$B$3/2</f>
        <v>0</v>
      </c>
      <c r="S18">
        <f>COUNTIFS('Official Medal Table'!$F:$F,'Each Gender Events'!$A18,'Official Medal Table'!$C:$C,'Each Gender Events'!S$1,'Official Medal Table'!$E:$E,'Each Gender Events'!S$2)*'Medal values'!$B$1
+ COUNTIFS('Official Medal Table'!$G:$G,'Each Gender Events'!$A18,'Official Medal Table'!$C:$C,'Each Gender Events'!S$1,'Official Medal Table'!$E:$E,'Each Gender Events'!S$2)*'Medal values'!$B$2
+ COUNTIFS('Official Medal Table'!$H:$H,'Each Gender Events'!$A18,'Official Medal Table'!$C:$C,'Each Gender Events'!S$1,'Official Medal Table'!$E:$E,'Each Gender Events'!S$2)*'Medal values'!$B$3
+ COUNTIFS('Official Medal Table'!$I:$I,'Each Gender Events'!$A18,'Official Medal Table'!$C:$C,'Each Gender Events'!S$1,'Official Medal Table'!$E:$E,'Each Gender Events'!S$2)*'Medal values'!$B$3
+ COUNTIFS('Official Medal Table'!$F:$F,'Each Gender Events'!$A18,'Official Medal Table'!$C:$C,'Each Gender Events'!S$1,'Official Medal Table'!$E:$E,"Mixed")*'Medal values'!$B$1/2
+ COUNTIFS('Official Medal Table'!$G:$G,'Each Gender Events'!$A18,'Official Medal Table'!$C:$C,'Each Gender Events'!S$1,'Official Medal Table'!$E:$E,"Mixed")*'Medal values'!$B$2/2
+ COUNTIFS('Official Medal Table'!$H:$H,'Each Gender Events'!$A18,'Official Medal Table'!$C:$C,'Each Gender Events'!S$1,'Official Medal Table'!$E:$E,"Mixed")*'Medal values'!$B$3/2
+ COUNTIFS('Official Medal Table'!$I:$I,'Each Gender Events'!$A18,'Official Medal Table'!$C:$C,'Each Gender Events'!S$1,'Official Medal Table'!$E:$E,"Mixed")*'Medal values'!$B$3/2</f>
        <v>0</v>
      </c>
      <c r="T18">
        <f>COUNTIFS('Official Medal Table'!$F:$F,'Each Gender Events'!$A18,'Official Medal Table'!$C:$C,'Each Gender Events'!T$1,'Official Medal Table'!$E:$E,'Each Gender Events'!T$2)*'Medal values'!$B$1
+ COUNTIFS('Official Medal Table'!$G:$G,'Each Gender Events'!$A18,'Official Medal Table'!$C:$C,'Each Gender Events'!T$1,'Official Medal Table'!$E:$E,'Each Gender Events'!T$2)*'Medal values'!$B$2
+ COUNTIFS('Official Medal Table'!$H:$H,'Each Gender Events'!$A18,'Official Medal Table'!$C:$C,'Each Gender Events'!T$1,'Official Medal Table'!$E:$E,'Each Gender Events'!T$2)*'Medal values'!$B$3
+ COUNTIFS('Official Medal Table'!$I:$I,'Each Gender Events'!$A18,'Official Medal Table'!$C:$C,'Each Gender Events'!T$1,'Official Medal Table'!$E:$E,'Each Gender Events'!T$2)*'Medal values'!$B$3
+ COUNTIFS('Official Medal Table'!$F:$F,'Each Gender Events'!$A18,'Official Medal Table'!$C:$C,'Each Gender Events'!T$1,'Official Medal Table'!$E:$E,"Mixed")*'Medal values'!$B$1/2
+ COUNTIFS('Official Medal Table'!$G:$G,'Each Gender Events'!$A18,'Official Medal Table'!$C:$C,'Each Gender Events'!T$1,'Official Medal Table'!$E:$E,"Mixed")*'Medal values'!$B$2/2
+ COUNTIFS('Official Medal Table'!$H:$H,'Each Gender Events'!$A18,'Official Medal Table'!$C:$C,'Each Gender Events'!T$1,'Official Medal Table'!$E:$E,"Mixed")*'Medal values'!$B$3/2
+ COUNTIFS('Official Medal Table'!$I:$I,'Each Gender Events'!$A18,'Official Medal Table'!$C:$C,'Each Gender Events'!T$1,'Official Medal Table'!$E:$E,"Mixed")*'Medal values'!$B$3/2</f>
        <v>0</v>
      </c>
      <c r="U18">
        <f>COUNTIFS('Official Medal Table'!$F:$F,'Each Gender Events'!$A18,'Official Medal Table'!$C:$C,'Each Gender Events'!U$1,'Official Medal Table'!$E:$E,'Each Gender Events'!U$2)*'Medal values'!$B$1
+ COUNTIFS('Official Medal Table'!$G:$G,'Each Gender Events'!$A18,'Official Medal Table'!$C:$C,'Each Gender Events'!U$1,'Official Medal Table'!$E:$E,'Each Gender Events'!U$2)*'Medal values'!$B$2
+ COUNTIFS('Official Medal Table'!$H:$H,'Each Gender Events'!$A18,'Official Medal Table'!$C:$C,'Each Gender Events'!U$1,'Official Medal Table'!$E:$E,'Each Gender Events'!U$2)*'Medal values'!$B$3
+ COUNTIFS('Official Medal Table'!$I:$I,'Each Gender Events'!$A18,'Official Medal Table'!$C:$C,'Each Gender Events'!U$1,'Official Medal Table'!$E:$E,'Each Gender Events'!U$2)*'Medal values'!$B$3
+ COUNTIFS('Official Medal Table'!$F:$F,'Each Gender Events'!$A18,'Official Medal Table'!$C:$C,'Each Gender Events'!U$1,'Official Medal Table'!$E:$E,"Mixed")*'Medal values'!$B$1/2
+ COUNTIFS('Official Medal Table'!$G:$G,'Each Gender Events'!$A18,'Official Medal Table'!$C:$C,'Each Gender Events'!U$1,'Official Medal Table'!$E:$E,"Mixed")*'Medal values'!$B$2/2
+ COUNTIFS('Official Medal Table'!$H:$H,'Each Gender Events'!$A18,'Official Medal Table'!$C:$C,'Each Gender Events'!U$1,'Official Medal Table'!$E:$E,"Mixed")*'Medal values'!$B$3/2
+ COUNTIFS('Official Medal Table'!$I:$I,'Each Gender Events'!$A18,'Official Medal Table'!$C:$C,'Each Gender Events'!U$1,'Official Medal Table'!$E:$E,"Mixed")*'Medal values'!$B$3/2</f>
        <v>0</v>
      </c>
      <c r="V18">
        <f>COUNTIFS('Official Medal Table'!$F:$F,'Each Gender Events'!$A18,'Official Medal Table'!$C:$C,'Each Gender Events'!V$1,'Official Medal Table'!$E:$E,'Each Gender Events'!V$2)*'Medal values'!$B$1
+ COUNTIFS('Official Medal Table'!$G:$G,'Each Gender Events'!$A18,'Official Medal Table'!$C:$C,'Each Gender Events'!V$1,'Official Medal Table'!$E:$E,'Each Gender Events'!V$2)*'Medal values'!$B$2
+ COUNTIFS('Official Medal Table'!$H:$H,'Each Gender Events'!$A18,'Official Medal Table'!$C:$C,'Each Gender Events'!V$1,'Official Medal Table'!$E:$E,'Each Gender Events'!V$2)*'Medal values'!$B$3
+ COUNTIFS('Official Medal Table'!$I:$I,'Each Gender Events'!$A18,'Official Medal Table'!$C:$C,'Each Gender Events'!V$1,'Official Medal Table'!$E:$E,'Each Gender Events'!V$2)*'Medal values'!$B$3
+ COUNTIFS('Official Medal Table'!$F:$F,'Each Gender Events'!$A18,'Official Medal Table'!$C:$C,'Each Gender Events'!V$1,'Official Medal Table'!$E:$E,"Mixed")*'Medal values'!$B$1/2
+ COUNTIFS('Official Medal Table'!$G:$G,'Each Gender Events'!$A18,'Official Medal Table'!$C:$C,'Each Gender Events'!V$1,'Official Medal Table'!$E:$E,"Mixed")*'Medal values'!$B$2/2
+ COUNTIFS('Official Medal Table'!$H:$H,'Each Gender Events'!$A18,'Official Medal Table'!$C:$C,'Each Gender Events'!V$1,'Official Medal Table'!$E:$E,"Mixed")*'Medal values'!$B$3/2
+ COUNTIFS('Official Medal Table'!$I:$I,'Each Gender Events'!$A18,'Official Medal Table'!$C:$C,'Each Gender Events'!V$1,'Official Medal Table'!$E:$E,"Mixed")*'Medal values'!$B$3/2</f>
        <v>3.0009999999999999</v>
      </c>
      <c r="W18">
        <f>COUNTIFS('Official Medal Table'!$F:$F,'Each Gender Events'!$A18,'Official Medal Table'!$C:$C,'Each Gender Events'!W$1,'Official Medal Table'!$E:$E,'Each Gender Events'!W$2)*'Medal values'!$B$1
+ COUNTIFS('Official Medal Table'!$G:$G,'Each Gender Events'!$A18,'Official Medal Table'!$C:$C,'Each Gender Events'!W$1,'Official Medal Table'!$E:$E,'Each Gender Events'!W$2)*'Medal values'!$B$2
+ COUNTIFS('Official Medal Table'!$H:$H,'Each Gender Events'!$A18,'Official Medal Table'!$C:$C,'Each Gender Events'!W$1,'Official Medal Table'!$E:$E,'Each Gender Events'!W$2)*'Medal values'!$B$3
+ COUNTIFS('Official Medal Table'!$I:$I,'Each Gender Events'!$A18,'Official Medal Table'!$C:$C,'Each Gender Events'!W$1,'Official Medal Table'!$E:$E,'Each Gender Events'!W$2)*'Medal values'!$B$3
+ COUNTIFS('Official Medal Table'!$F:$F,'Each Gender Events'!$A18,'Official Medal Table'!$C:$C,'Each Gender Events'!W$1,'Official Medal Table'!$E:$E,"Mixed")*'Medal values'!$B$1/2
+ COUNTIFS('Official Medal Table'!$G:$G,'Each Gender Events'!$A18,'Official Medal Table'!$C:$C,'Each Gender Events'!W$1,'Official Medal Table'!$E:$E,"Mixed")*'Medal values'!$B$2/2
+ COUNTIFS('Official Medal Table'!$H:$H,'Each Gender Events'!$A18,'Official Medal Table'!$C:$C,'Each Gender Events'!W$1,'Official Medal Table'!$E:$E,"Mixed")*'Medal values'!$B$3/2
+ COUNTIFS('Official Medal Table'!$I:$I,'Each Gender Events'!$A18,'Official Medal Table'!$C:$C,'Each Gender Events'!W$1,'Official Medal Table'!$E:$E,"Mixed")*'Medal values'!$B$3/2</f>
        <v>0</v>
      </c>
      <c r="X18">
        <f>COUNTIFS('Official Medal Table'!$F:$F,'Each Gender Events'!$A18,'Official Medal Table'!$C:$C,'Each Gender Events'!X$1,'Official Medal Table'!$E:$E,'Each Gender Events'!X$2)*'Medal values'!$B$1
+ COUNTIFS('Official Medal Table'!$G:$G,'Each Gender Events'!$A18,'Official Medal Table'!$C:$C,'Each Gender Events'!X$1,'Official Medal Table'!$E:$E,'Each Gender Events'!X$2)*'Medal values'!$B$2
+ COUNTIFS('Official Medal Table'!$H:$H,'Each Gender Events'!$A18,'Official Medal Table'!$C:$C,'Each Gender Events'!X$1,'Official Medal Table'!$E:$E,'Each Gender Events'!X$2)*'Medal values'!$B$3
+ COUNTIFS('Official Medal Table'!$I:$I,'Each Gender Events'!$A18,'Official Medal Table'!$C:$C,'Each Gender Events'!X$1,'Official Medal Table'!$E:$E,'Each Gender Events'!X$2)*'Medal values'!$B$3
+ COUNTIFS('Official Medal Table'!$F:$F,'Each Gender Events'!$A18,'Official Medal Table'!$C:$C,'Each Gender Events'!X$1,'Official Medal Table'!$E:$E,"Mixed")*'Medal values'!$B$1/2
+ COUNTIFS('Official Medal Table'!$G:$G,'Each Gender Events'!$A18,'Official Medal Table'!$C:$C,'Each Gender Events'!X$1,'Official Medal Table'!$E:$E,"Mixed")*'Medal values'!$B$2/2
+ COUNTIFS('Official Medal Table'!$H:$H,'Each Gender Events'!$A18,'Official Medal Table'!$C:$C,'Each Gender Events'!X$1,'Official Medal Table'!$E:$E,"Mixed")*'Medal values'!$B$3/2
+ COUNTIFS('Official Medal Table'!$I:$I,'Each Gender Events'!$A18,'Official Medal Table'!$C:$C,'Each Gender Events'!X$1,'Official Medal Table'!$E:$E,"Mixed")*'Medal values'!$B$3/2</f>
        <v>0</v>
      </c>
      <c r="Y18">
        <f>COUNTIFS('Official Medal Table'!$F:$F,'Each Gender Events'!$A18,'Official Medal Table'!$C:$C,'Each Gender Events'!Y$1,'Official Medal Table'!$E:$E,'Each Gender Events'!Y$2)*'Medal values'!$B$1
+ COUNTIFS('Official Medal Table'!$G:$G,'Each Gender Events'!$A18,'Official Medal Table'!$C:$C,'Each Gender Events'!Y$1,'Official Medal Table'!$E:$E,'Each Gender Events'!Y$2)*'Medal values'!$B$2
+ COUNTIFS('Official Medal Table'!$H:$H,'Each Gender Events'!$A18,'Official Medal Table'!$C:$C,'Each Gender Events'!Y$1,'Official Medal Table'!$E:$E,'Each Gender Events'!Y$2)*'Medal values'!$B$3
+ COUNTIFS('Official Medal Table'!$I:$I,'Each Gender Events'!$A18,'Official Medal Table'!$C:$C,'Each Gender Events'!Y$1,'Official Medal Table'!$E:$E,'Each Gender Events'!Y$2)*'Medal values'!$B$3
+ COUNTIFS('Official Medal Table'!$F:$F,'Each Gender Events'!$A18,'Official Medal Table'!$C:$C,'Each Gender Events'!Y$1,'Official Medal Table'!$E:$E,"Mixed")*'Medal values'!$B$1/2
+ COUNTIFS('Official Medal Table'!$G:$G,'Each Gender Events'!$A18,'Official Medal Table'!$C:$C,'Each Gender Events'!Y$1,'Official Medal Table'!$E:$E,"Mixed")*'Medal values'!$B$2/2
+ COUNTIFS('Official Medal Table'!$H:$H,'Each Gender Events'!$A18,'Official Medal Table'!$C:$C,'Each Gender Events'!Y$1,'Official Medal Table'!$E:$E,"Mixed")*'Medal values'!$B$3/2
+ COUNTIFS('Official Medal Table'!$I:$I,'Each Gender Events'!$A18,'Official Medal Table'!$C:$C,'Each Gender Events'!Y$1,'Official Medal Table'!$E:$E,"Mixed")*'Medal values'!$B$3/2</f>
        <v>0</v>
      </c>
      <c r="Z18">
        <f>COUNTIFS('Official Medal Table'!$F:$F,'Each Gender Events'!$A18,'Official Medal Table'!$C:$C,'Each Gender Events'!Z$1,'Official Medal Table'!$E:$E,'Each Gender Events'!Z$2)*'Medal values'!$B$1
+ COUNTIFS('Official Medal Table'!$G:$G,'Each Gender Events'!$A18,'Official Medal Table'!$C:$C,'Each Gender Events'!Z$1,'Official Medal Table'!$E:$E,'Each Gender Events'!Z$2)*'Medal values'!$B$2
+ COUNTIFS('Official Medal Table'!$H:$H,'Each Gender Events'!$A18,'Official Medal Table'!$C:$C,'Each Gender Events'!Z$1,'Official Medal Table'!$E:$E,'Each Gender Events'!Z$2)*'Medal values'!$B$3
+ COUNTIFS('Official Medal Table'!$I:$I,'Each Gender Events'!$A18,'Official Medal Table'!$C:$C,'Each Gender Events'!Z$1,'Official Medal Table'!$E:$E,'Each Gender Events'!Z$2)*'Medal values'!$B$3
+ COUNTIFS('Official Medal Table'!$F:$F,'Each Gender Events'!$A18,'Official Medal Table'!$C:$C,'Each Gender Events'!Z$1,'Official Medal Table'!$E:$E,"Mixed")*'Medal values'!$B$1/2
+ COUNTIFS('Official Medal Table'!$G:$G,'Each Gender Events'!$A18,'Official Medal Table'!$C:$C,'Each Gender Events'!Z$1,'Official Medal Table'!$E:$E,"Mixed")*'Medal values'!$B$2/2
+ COUNTIFS('Official Medal Table'!$H:$H,'Each Gender Events'!$A18,'Official Medal Table'!$C:$C,'Each Gender Events'!Z$1,'Official Medal Table'!$E:$E,"Mixed")*'Medal values'!$B$3/2
+ COUNTIFS('Official Medal Table'!$I:$I,'Each Gender Events'!$A18,'Official Medal Table'!$C:$C,'Each Gender Events'!Z$1,'Official Medal Table'!$E:$E,"Mixed")*'Medal values'!$B$3/2</f>
        <v>0</v>
      </c>
      <c r="AA18">
        <f>COUNTIFS('Official Medal Table'!$F:$F,'Each Gender Events'!$A18,'Official Medal Table'!$C:$C,'Each Gender Events'!AA$1,'Official Medal Table'!$E:$E,'Each Gender Events'!AA$2)*'Medal values'!$B$1
+ COUNTIFS('Official Medal Table'!$G:$G,'Each Gender Events'!$A18,'Official Medal Table'!$C:$C,'Each Gender Events'!AA$1,'Official Medal Table'!$E:$E,'Each Gender Events'!AA$2)*'Medal values'!$B$2
+ COUNTIFS('Official Medal Table'!$H:$H,'Each Gender Events'!$A18,'Official Medal Table'!$C:$C,'Each Gender Events'!AA$1,'Official Medal Table'!$E:$E,'Each Gender Events'!AA$2)*'Medal values'!$B$3
+ COUNTIFS('Official Medal Table'!$I:$I,'Each Gender Events'!$A18,'Official Medal Table'!$C:$C,'Each Gender Events'!AA$1,'Official Medal Table'!$E:$E,'Each Gender Events'!AA$2)*'Medal values'!$B$3
+ COUNTIFS('Official Medal Table'!$F:$F,'Each Gender Events'!$A18,'Official Medal Table'!$C:$C,'Each Gender Events'!AA$1,'Official Medal Table'!$E:$E,"Mixed")*'Medal values'!$B$1/2
+ COUNTIFS('Official Medal Table'!$G:$G,'Each Gender Events'!$A18,'Official Medal Table'!$C:$C,'Each Gender Events'!AA$1,'Official Medal Table'!$E:$E,"Mixed")*'Medal values'!$B$2/2
+ COUNTIFS('Official Medal Table'!$H:$H,'Each Gender Events'!$A18,'Official Medal Table'!$C:$C,'Each Gender Events'!AA$1,'Official Medal Table'!$E:$E,"Mixed")*'Medal values'!$B$3/2
+ COUNTIFS('Official Medal Table'!$I:$I,'Each Gender Events'!$A18,'Official Medal Table'!$C:$C,'Each Gender Events'!AA$1,'Official Medal Table'!$E:$E,"Mixed")*'Medal values'!$B$3/2</f>
        <v>0</v>
      </c>
      <c r="AB18">
        <f>COUNTIFS('Official Medal Table'!$F:$F,'Each Gender Events'!$A18,'Official Medal Table'!$C:$C,'Each Gender Events'!AB$1,'Official Medal Table'!$E:$E,'Each Gender Events'!AB$2)*'Medal values'!$B$1
+ COUNTIFS('Official Medal Table'!$G:$G,'Each Gender Events'!$A18,'Official Medal Table'!$C:$C,'Each Gender Events'!AB$1,'Official Medal Table'!$E:$E,'Each Gender Events'!AB$2)*'Medal values'!$B$2
+ COUNTIFS('Official Medal Table'!$H:$H,'Each Gender Events'!$A18,'Official Medal Table'!$C:$C,'Each Gender Events'!AB$1,'Official Medal Table'!$E:$E,'Each Gender Events'!AB$2)*'Medal values'!$B$3
+ COUNTIFS('Official Medal Table'!$I:$I,'Each Gender Events'!$A18,'Official Medal Table'!$C:$C,'Each Gender Events'!AB$1,'Official Medal Table'!$E:$E,'Each Gender Events'!AB$2)*'Medal values'!$B$3
+ COUNTIFS('Official Medal Table'!$F:$F,'Each Gender Events'!$A18,'Official Medal Table'!$C:$C,'Each Gender Events'!AB$1,'Official Medal Table'!$E:$E,"Mixed")*'Medal values'!$B$1/2
+ COUNTIFS('Official Medal Table'!$G:$G,'Each Gender Events'!$A18,'Official Medal Table'!$C:$C,'Each Gender Events'!AB$1,'Official Medal Table'!$E:$E,"Mixed")*'Medal values'!$B$2/2
+ COUNTIFS('Official Medal Table'!$H:$H,'Each Gender Events'!$A18,'Official Medal Table'!$C:$C,'Each Gender Events'!AB$1,'Official Medal Table'!$E:$E,"Mixed")*'Medal values'!$B$3/2
+ COUNTIFS('Official Medal Table'!$I:$I,'Each Gender Events'!$A18,'Official Medal Table'!$C:$C,'Each Gender Events'!AB$1,'Official Medal Table'!$E:$E,"Mixed")*'Medal values'!$B$3/2</f>
        <v>0</v>
      </c>
      <c r="AC18">
        <f>COUNTIFS('Official Medal Table'!$F:$F,'Each Gender Events'!$A18,'Official Medal Table'!$C:$C,'Each Gender Events'!AC$1,'Official Medal Table'!$E:$E,'Each Gender Events'!AC$2)*'Medal values'!$B$1
+ COUNTIFS('Official Medal Table'!$G:$G,'Each Gender Events'!$A18,'Official Medal Table'!$C:$C,'Each Gender Events'!AC$1,'Official Medal Table'!$E:$E,'Each Gender Events'!AC$2)*'Medal values'!$B$2
+ COUNTIFS('Official Medal Table'!$H:$H,'Each Gender Events'!$A18,'Official Medal Table'!$C:$C,'Each Gender Events'!AC$1,'Official Medal Table'!$E:$E,'Each Gender Events'!AC$2)*'Medal values'!$B$3
+ COUNTIFS('Official Medal Table'!$I:$I,'Each Gender Events'!$A18,'Official Medal Table'!$C:$C,'Each Gender Events'!AC$1,'Official Medal Table'!$E:$E,'Each Gender Events'!AC$2)*'Medal values'!$B$3
+ COUNTIFS('Official Medal Table'!$F:$F,'Each Gender Events'!$A18,'Official Medal Table'!$C:$C,'Each Gender Events'!AC$1,'Official Medal Table'!$E:$E,"Mixed")*'Medal values'!$B$1/2
+ COUNTIFS('Official Medal Table'!$G:$G,'Each Gender Events'!$A18,'Official Medal Table'!$C:$C,'Each Gender Events'!AC$1,'Official Medal Table'!$E:$E,"Mixed")*'Medal values'!$B$2/2
+ COUNTIFS('Official Medal Table'!$H:$H,'Each Gender Events'!$A18,'Official Medal Table'!$C:$C,'Each Gender Events'!AC$1,'Official Medal Table'!$E:$E,"Mixed")*'Medal values'!$B$3/2
+ COUNTIFS('Official Medal Table'!$I:$I,'Each Gender Events'!$A18,'Official Medal Table'!$C:$C,'Each Gender Events'!AC$1,'Official Medal Table'!$E:$E,"Mixed")*'Medal values'!$B$3/2</f>
        <v>0</v>
      </c>
      <c r="AD18">
        <f>COUNTIFS('Official Medal Table'!$F:$F,'Each Gender Events'!$A18,'Official Medal Table'!$C:$C,'Each Gender Events'!AD$1,'Official Medal Table'!$E:$E,'Each Gender Events'!AD$2)*'Medal values'!$B$1
+ COUNTIFS('Official Medal Table'!$G:$G,'Each Gender Events'!$A18,'Official Medal Table'!$C:$C,'Each Gender Events'!AD$1,'Official Medal Table'!$E:$E,'Each Gender Events'!AD$2)*'Medal values'!$B$2
+ COUNTIFS('Official Medal Table'!$H:$H,'Each Gender Events'!$A18,'Official Medal Table'!$C:$C,'Each Gender Events'!AD$1,'Official Medal Table'!$E:$E,'Each Gender Events'!AD$2)*'Medal values'!$B$3
+ COUNTIFS('Official Medal Table'!$I:$I,'Each Gender Events'!$A18,'Official Medal Table'!$C:$C,'Each Gender Events'!AD$1,'Official Medal Table'!$E:$E,'Each Gender Events'!AD$2)*'Medal values'!$B$3
+ COUNTIFS('Official Medal Table'!$F:$F,'Each Gender Events'!$A18,'Official Medal Table'!$C:$C,'Each Gender Events'!AD$1,'Official Medal Table'!$E:$E,"Mixed")*'Medal values'!$B$1/2
+ COUNTIFS('Official Medal Table'!$G:$G,'Each Gender Events'!$A18,'Official Medal Table'!$C:$C,'Each Gender Events'!AD$1,'Official Medal Table'!$E:$E,"Mixed")*'Medal values'!$B$2/2
+ COUNTIFS('Official Medal Table'!$H:$H,'Each Gender Events'!$A18,'Official Medal Table'!$C:$C,'Each Gender Events'!AD$1,'Official Medal Table'!$E:$E,"Mixed")*'Medal values'!$B$3/2
+ COUNTIFS('Official Medal Table'!$I:$I,'Each Gender Events'!$A18,'Official Medal Table'!$C:$C,'Each Gender Events'!AD$1,'Official Medal Table'!$E:$E,"Mixed")*'Medal values'!$B$3/2</f>
        <v>0</v>
      </c>
      <c r="AE18">
        <f>COUNTIFS('Official Medal Table'!$F:$F,'Each Gender Events'!$A18,'Official Medal Table'!$C:$C,'Each Gender Events'!AE$1,'Official Medal Table'!$E:$E,'Each Gender Events'!AE$2)*'Medal values'!$B$1
+ COUNTIFS('Official Medal Table'!$G:$G,'Each Gender Events'!$A18,'Official Medal Table'!$C:$C,'Each Gender Events'!AE$1,'Official Medal Table'!$E:$E,'Each Gender Events'!AE$2)*'Medal values'!$B$2
+ COUNTIFS('Official Medal Table'!$H:$H,'Each Gender Events'!$A18,'Official Medal Table'!$C:$C,'Each Gender Events'!AE$1,'Official Medal Table'!$E:$E,'Each Gender Events'!AE$2)*'Medal values'!$B$3
+ COUNTIFS('Official Medal Table'!$I:$I,'Each Gender Events'!$A18,'Official Medal Table'!$C:$C,'Each Gender Events'!AE$1,'Official Medal Table'!$E:$E,'Each Gender Events'!AE$2)*'Medal values'!$B$3
+ COUNTIFS('Official Medal Table'!$F:$F,'Each Gender Events'!$A18,'Official Medal Table'!$C:$C,'Each Gender Events'!AE$1,'Official Medal Table'!$E:$E,"Mixed")*'Medal values'!$B$1/2
+ COUNTIFS('Official Medal Table'!$G:$G,'Each Gender Events'!$A18,'Official Medal Table'!$C:$C,'Each Gender Events'!AE$1,'Official Medal Table'!$E:$E,"Mixed")*'Medal values'!$B$2/2
+ COUNTIFS('Official Medal Table'!$H:$H,'Each Gender Events'!$A18,'Official Medal Table'!$C:$C,'Each Gender Events'!AE$1,'Official Medal Table'!$E:$E,"Mixed")*'Medal values'!$B$3/2
+ COUNTIFS('Official Medal Table'!$I:$I,'Each Gender Events'!$A18,'Official Medal Table'!$C:$C,'Each Gender Events'!AE$1,'Official Medal Table'!$E:$E,"Mixed")*'Medal values'!$B$3/2</f>
        <v>0</v>
      </c>
      <c r="AF18">
        <f>COUNTIFS('Official Medal Table'!$F:$F,'Each Gender Events'!$A18,'Official Medal Table'!$C:$C,'Each Gender Events'!AF$1,'Official Medal Table'!$E:$E,'Each Gender Events'!AF$2)*'Medal values'!$B$1
+ COUNTIFS('Official Medal Table'!$G:$G,'Each Gender Events'!$A18,'Official Medal Table'!$C:$C,'Each Gender Events'!AF$1,'Official Medal Table'!$E:$E,'Each Gender Events'!AF$2)*'Medal values'!$B$2
+ COUNTIFS('Official Medal Table'!$H:$H,'Each Gender Events'!$A18,'Official Medal Table'!$C:$C,'Each Gender Events'!AF$1,'Official Medal Table'!$E:$E,'Each Gender Events'!AF$2)*'Medal values'!$B$3
+ COUNTIFS('Official Medal Table'!$I:$I,'Each Gender Events'!$A18,'Official Medal Table'!$C:$C,'Each Gender Events'!AF$1,'Official Medal Table'!$E:$E,'Each Gender Events'!AF$2)*'Medal values'!$B$3
+ COUNTIFS('Official Medal Table'!$F:$F,'Each Gender Events'!$A18,'Official Medal Table'!$C:$C,'Each Gender Events'!AF$1,'Official Medal Table'!$E:$E,"Mixed")*'Medal values'!$B$1/2
+ COUNTIFS('Official Medal Table'!$G:$G,'Each Gender Events'!$A18,'Official Medal Table'!$C:$C,'Each Gender Events'!AF$1,'Official Medal Table'!$E:$E,"Mixed")*'Medal values'!$B$2/2
+ COUNTIFS('Official Medal Table'!$H:$H,'Each Gender Events'!$A18,'Official Medal Table'!$C:$C,'Each Gender Events'!AF$1,'Official Medal Table'!$E:$E,"Mixed")*'Medal values'!$B$3/2
+ COUNTIFS('Official Medal Table'!$I:$I,'Each Gender Events'!$A18,'Official Medal Table'!$C:$C,'Each Gender Events'!AF$1,'Official Medal Table'!$E:$E,"Mixed")*'Medal values'!$B$3/2</f>
        <v>0</v>
      </c>
      <c r="AG18">
        <f>COUNTIFS('Official Medal Table'!$F:$F,'Each Gender Events'!$A18,'Official Medal Table'!$C:$C,'Each Gender Events'!AG$1,'Official Medal Table'!$E:$E,'Each Gender Events'!AG$2)*'Medal values'!$B$1
+ COUNTIFS('Official Medal Table'!$G:$G,'Each Gender Events'!$A18,'Official Medal Table'!$C:$C,'Each Gender Events'!AG$1,'Official Medal Table'!$E:$E,'Each Gender Events'!AG$2)*'Medal values'!$B$2
+ COUNTIFS('Official Medal Table'!$H:$H,'Each Gender Events'!$A18,'Official Medal Table'!$C:$C,'Each Gender Events'!AG$1,'Official Medal Table'!$E:$E,'Each Gender Events'!AG$2)*'Medal values'!$B$3
+ COUNTIFS('Official Medal Table'!$I:$I,'Each Gender Events'!$A18,'Official Medal Table'!$C:$C,'Each Gender Events'!AG$1,'Official Medal Table'!$E:$E,'Each Gender Events'!AG$2)*'Medal values'!$B$3
+ COUNTIFS('Official Medal Table'!$F:$F,'Each Gender Events'!$A18,'Official Medal Table'!$C:$C,'Each Gender Events'!AG$1,'Official Medal Table'!$E:$E,"Mixed")*'Medal values'!$B$1/2
+ COUNTIFS('Official Medal Table'!$G:$G,'Each Gender Events'!$A18,'Official Medal Table'!$C:$C,'Each Gender Events'!AG$1,'Official Medal Table'!$E:$E,"Mixed")*'Medal values'!$B$2/2
+ COUNTIFS('Official Medal Table'!$H:$H,'Each Gender Events'!$A18,'Official Medal Table'!$C:$C,'Each Gender Events'!AG$1,'Official Medal Table'!$E:$E,"Mixed")*'Medal values'!$B$3/2
+ COUNTIFS('Official Medal Table'!$I:$I,'Each Gender Events'!$A18,'Official Medal Table'!$C:$C,'Each Gender Events'!AG$1,'Official Medal Table'!$E:$E,"Mixed")*'Medal values'!$B$3/2</f>
        <v>0</v>
      </c>
      <c r="AH18">
        <f>COUNTIFS('Official Medal Table'!$F:$F,'Each Gender Events'!$A18,'Official Medal Table'!$C:$C,'Each Gender Events'!AH$1,'Official Medal Table'!$E:$E,'Each Gender Events'!AH$2)*'Medal values'!$B$1
+ COUNTIFS('Official Medal Table'!$G:$G,'Each Gender Events'!$A18,'Official Medal Table'!$C:$C,'Each Gender Events'!AH$1,'Official Medal Table'!$E:$E,'Each Gender Events'!AH$2)*'Medal values'!$B$2
+ COUNTIFS('Official Medal Table'!$H:$H,'Each Gender Events'!$A18,'Official Medal Table'!$C:$C,'Each Gender Events'!AH$1,'Official Medal Table'!$E:$E,'Each Gender Events'!AH$2)*'Medal values'!$B$3
+ COUNTIFS('Official Medal Table'!$I:$I,'Each Gender Events'!$A18,'Official Medal Table'!$C:$C,'Each Gender Events'!AH$1,'Official Medal Table'!$E:$E,'Each Gender Events'!AH$2)*'Medal values'!$B$3
+ COUNTIFS('Official Medal Table'!$F:$F,'Each Gender Events'!$A18,'Official Medal Table'!$C:$C,'Each Gender Events'!AH$1,'Official Medal Table'!$E:$E,"Mixed")*'Medal values'!$B$1/2
+ COUNTIFS('Official Medal Table'!$G:$G,'Each Gender Events'!$A18,'Official Medal Table'!$C:$C,'Each Gender Events'!AH$1,'Official Medal Table'!$E:$E,"Mixed")*'Medal values'!$B$2/2
+ COUNTIFS('Official Medal Table'!$H:$H,'Each Gender Events'!$A18,'Official Medal Table'!$C:$C,'Each Gender Events'!AH$1,'Official Medal Table'!$E:$E,"Mixed")*'Medal values'!$B$3/2
+ COUNTIFS('Official Medal Table'!$I:$I,'Each Gender Events'!$A18,'Official Medal Table'!$C:$C,'Each Gender Events'!AH$1,'Official Medal Table'!$E:$E,"Mixed")*'Medal values'!$B$3/2</f>
        <v>0</v>
      </c>
      <c r="AI18">
        <f>COUNTIFS('Official Medal Table'!$F:$F,'Each Gender Events'!$A18,'Official Medal Table'!$C:$C,'Each Gender Events'!AI$1,'Official Medal Table'!$E:$E,'Each Gender Events'!AI$2)*'Medal values'!$B$1
+ COUNTIFS('Official Medal Table'!$G:$G,'Each Gender Events'!$A18,'Official Medal Table'!$C:$C,'Each Gender Events'!AI$1,'Official Medal Table'!$E:$E,'Each Gender Events'!AI$2)*'Medal values'!$B$2
+ COUNTIFS('Official Medal Table'!$H:$H,'Each Gender Events'!$A18,'Official Medal Table'!$C:$C,'Each Gender Events'!AI$1,'Official Medal Table'!$E:$E,'Each Gender Events'!AI$2)*'Medal values'!$B$3
+ COUNTIFS('Official Medal Table'!$I:$I,'Each Gender Events'!$A18,'Official Medal Table'!$C:$C,'Each Gender Events'!AI$1,'Official Medal Table'!$E:$E,'Each Gender Events'!AI$2)*'Medal values'!$B$3
+ COUNTIFS('Official Medal Table'!$F:$F,'Each Gender Events'!$A18,'Official Medal Table'!$C:$C,'Each Gender Events'!AI$1,'Official Medal Table'!$E:$E,"Mixed")*'Medal values'!$B$1/2
+ COUNTIFS('Official Medal Table'!$G:$G,'Each Gender Events'!$A18,'Official Medal Table'!$C:$C,'Each Gender Events'!AI$1,'Official Medal Table'!$E:$E,"Mixed")*'Medal values'!$B$2/2
+ COUNTIFS('Official Medal Table'!$H:$H,'Each Gender Events'!$A18,'Official Medal Table'!$C:$C,'Each Gender Events'!AI$1,'Official Medal Table'!$E:$E,"Mixed")*'Medal values'!$B$3/2
+ COUNTIFS('Official Medal Table'!$I:$I,'Each Gender Events'!$A18,'Official Medal Table'!$C:$C,'Each Gender Events'!AI$1,'Official Medal Table'!$E:$E,"Mixed")*'Medal values'!$B$3/2</f>
        <v>0</v>
      </c>
      <c r="AJ18">
        <f>COUNTIFS('Official Medal Table'!$F:$F,'Each Gender Events'!$A18,'Official Medal Table'!$C:$C,'Each Gender Events'!AJ$1,'Official Medal Table'!$E:$E,'Each Gender Events'!AJ$2)*'Medal values'!$B$1
+ COUNTIFS('Official Medal Table'!$G:$G,'Each Gender Events'!$A18,'Official Medal Table'!$C:$C,'Each Gender Events'!AJ$1,'Official Medal Table'!$E:$E,'Each Gender Events'!AJ$2)*'Medal values'!$B$2
+ COUNTIFS('Official Medal Table'!$H:$H,'Each Gender Events'!$A18,'Official Medal Table'!$C:$C,'Each Gender Events'!AJ$1,'Official Medal Table'!$E:$E,'Each Gender Events'!AJ$2)*'Medal values'!$B$3
+ COUNTIFS('Official Medal Table'!$I:$I,'Each Gender Events'!$A18,'Official Medal Table'!$C:$C,'Each Gender Events'!AJ$1,'Official Medal Table'!$E:$E,'Each Gender Events'!AJ$2)*'Medal values'!$B$3
+ COUNTIFS('Official Medal Table'!$F:$F,'Each Gender Events'!$A18,'Official Medal Table'!$C:$C,'Each Gender Events'!AJ$1,'Official Medal Table'!$E:$E,"Mixed")*'Medal values'!$B$1/2
+ COUNTIFS('Official Medal Table'!$G:$G,'Each Gender Events'!$A18,'Official Medal Table'!$C:$C,'Each Gender Events'!AJ$1,'Official Medal Table'!$E:$E,"Mixed")*'Medal values'!$B$2/2
+ COUNTIFS('Official Medal Table'!$H:$H,'Each Gender Events'!$A18,'Official Medal Table'!$C:$C,'Each Gender Events'!AJ$1,'Official Medal Table'!$E:$E,"Mixed")*'Medal values'!$B$3/2
+ COUNTIFS('Official Medal Table'!$I:$I,'Each Gender Events'!$A18,'Official Medal Table'!$C:$C,'Each Gender Events'!AJ$1,'Official Medal Table'!$E:$E,"Mixed")*'Medal values'!$B$3/2</f>
        <v>0</v>
      </c>
      <c r="AK18">
        <f>COUNTIFS('Official Medal Table'!$F:$F,'Each Gender Events'!$A18,'Official Medal Table'!$C:$C,'Each Gender Events'!AK$1,'Official Medal Table'!$E:$E,'Each Gender Events'!AK$2)*'Medal values'!$B$1
+ COUNTIFS('Official Medal Table'!$G:$G,'Each Gender Events'!$A18,'Official Medal Table'!$C:$C,'Each Gender Events'!AK$1,'Official Medal Table'!$E:$E,'Each Gender Events'!AK$2)*'Medal values'!$B$2
+ COUNTIFS('Official Medal Table'!$H:$H,'Each Gender Events'!$A18,'Official Medal Table'!$C:$C,'Each Gender Events'!AK$1,'Official Medal Table'!$E:$E,'Each Gender Events'!AK$2)*'Medal values'!$B$3
+ COUNTIFS('Official Medal Table'!$I:$I,'Each Gender Events'!$A18,'Official Medal Table'!$C:$C,'Each Gender Events'!AK$1,'Official Medal Table'!$E:$E,'Each Gender Events'!AK$2)*'Medal values'!$B$3
+ COUNTIFS('Official Medal Table'!$F:$F,'Each Gender Events'!$A18,'Official Medal Table'!$C:$C,'Each Gender Events'!AK$1,'Official Medal Table'!$E:$E,"Mixed")*'Medal values'!$B$1/2
+ COUNTIFS('Official Medal Table'!$G:$G,'Each Gender Events'!$A18,'Official Medal Table'!$C:$C,'Each Gender Events'!AK$1,'Official Medal Table'!$E:$E,"Mixed")*'Medal values'!$B$2/2
+ COUNTIFS('Official Medal Table'!$H:$H,'Each Gender Events'!$A18,'Official Medal Table'!$C:$C,'Each Gender Events'!AK$1,'Official Medal Table'!$E:$E,"Mixed")*'Medal values'!$B$3/2
+ COUNTIFS('Official Medal Table'!$I:$I,'Each Gender Events'!$A18,'Official Medal Table'!$C:$C,'Each Gender Events'!AK$1,'Official Medal Table'!$E:$E,"Mixed")*'Medal values'!$B$3/2</f>
        <v>0</v>
      </c>
      <c r="AL18">
        <f>COUNTIFS('Official Medal Table'!$F:$F,'Each Gender Events'!$A18,'Official Medal Table'!$C:$C,'Each Gender Events'!AL$1,'Official Medal Table'!$E:$E,'Each Gender Events'!AL$2)*'Medal values'!$B$1
+ COUNTIFS('Official Medal Table'!$G:$G,'Each Gender Events'!$A18,'Official Medal Table'!$C:$C,'Each Gender Events'!AL$1,'Official Medal Table'!$E:$E,'Each Gender Events'!AL$2)*'Medal values'!$B$2
+ COUNTIFS('Official Medal Table'!$H:$H,'Each Gender Events'!$A18,'Official Medal Table'!$C:$C,'Each Gender Events'!AL$1,'Official Medal Table'!$E:$E,'Each Gender Events'!AL$2)*'Medal values'!$B$3
+ COUNTIFS('Official Medal Table'!$I:$I,'Each Gender Events'!$A18,'Official Medal Table'!$C:$C,'Each Gender Events'!AL$1,'Official Medal Table'!$E:$E,'Each Gender Events'!AL$2)*'Medal values'!$B$3
+ COUNTIFS('Official Medal Table'!$F:$F,'Each Gender Events'!$A18,'Official Medal Table'!$C:$C,'Each Gender Events'!AL$1,'Official Medal Table'!$E:$E,"Mixed")*'Medal values'!$B$1/2
+ COUNTIFS('Official Medal Table'!$G:$G,'Each Gender Events'!$A18,'Official Medal Table'!$C:$C,'Each Gender Events'!AL$1,'Official Medal Table'!$E:$E,"Mixed")*'Medal values'!$B$2/2
+ COUNTIFS('Official Medal Table'!$H:$H,'Each Gender Events'!$A18,'Official Medal Table'!$C:$C,'Each Gender Events'!AL$1,'Official Medal Table'!$E:$E,"Mixed")*'Medal values'!$B$3/2
+ COUNTIFS('Official Medal Table'!$I:$I,'Each Gender Events'!$A18,'Official Medal Table'!$C:$C,'Each Gender Events'!AL$1,'Official Medal Table'!$E:$E,"Mixed")*'Medal values'!$B$3/2</f>
        <v>0</v>
      </c>
      <c r="AM18">
        <f>COUNTIFS('Official Medal Table'!$F:$F,'Each Gender Events'!$A18,'Official Medal Table'!$C:$C,'Each Gender Events'!AM$1,'Official Medal Table'!$E:$E,'Each Gender Events'!AM$2)*'Medal values'!$B$1
+ COUNTIFS('Official Medal Table'!$G:$G,'Each Gender Events'!$A18,'Official Medal Table'!$C:$C,'Each Gender Events'!AM$1,'Official Medal Table'!$E:$E,'Each Gender Events'!AM$2)*'Medal values'!$B$2
+ COUNTIFS('Official Medal Table'!$H:$H,'Each Gender Events'!$A18,'Official Medal Table'!$C:$C,'Each Gender Events'!AM$1,'Official Medal Table'!$E:$E,'Each Gender Events'!AM$2)*'Medal values'!$B$3
+ COUNTIFS('Official Medal Table'!$I:$I,'Each Gender Events'!$A18,'Official Medal Table'!$C:$C,'Each Gender Events'!AM$1,'Official Medal Table'!$E:$E,'Each Gender Events'!AM$2)*'Medal values'!$B$3
+ COUNTIFS('Official Medal Table'!$F:$F,'Each Gender Events'!$A18,'Official Medal Table'!$C:$C,'Each Gender Events'!AM$1,'Official Medal Table'!$E:$E,"Mixed")*'Medal values'!$B$1/2
+ COUNTIFS('Official Medal Table'!$G:$G,'Each Gender Events'!$A18,'Official Medal Table'!$C:$C,'Each Gender Events'!AM$1,'Official Medal Table'!$E:$E,"Mixed")*'Medal values'!$B$2/2
+ COUNTIFS('Official Medal Table'!$H:$H,'Each Gender Events'!$A18,'Official Medal Table'!$C:$C,'Each Gender Events'!AM$1,'Official Medal Table'!$E:$E,"Mixed")*'Medal values'!$B$3/2
+ COUNTIFS('Official Medal Table'!$I:$I,'Each Gender Events'!$A18,'Official Medal Table'!$C:$C,'Each Gender Events'!AM$1,'Official Medal Table'!$E:$E,"Mixed")*'Medal values'!$B$3/2</f>
        <v>2.0000010000000001</v>
      </c>
      <c r="AN18">
        <f>COUNTIFS('Official Medal Table'!$F:$F,'Each Gender Events'!$A18,'Official Medal Table'!$C:$C,'Each Gender Events'!AN$1,'Official Medal Table'!$E:$E,'Each Gender Events'!AN$2)*'Medal values'!$B$1
+ COUNTIFS('Official Medal Table'!$G:$G,'Each Gender Events'!$A18,'Official Medal Table'!$C:$C,'Each Gender Events'!AN$1,'Official Medal Table'!$E:$E,'Each Gender Events'!AN$2)*'Medal values'!$B$2
+ COUNTIFS('Official Medal Table'!$H:$H,'Each Gender Events'!$A18,'Official Medal Table'!$C:$C,'Each Gender Events'!AN$1,'Official Medal Table'!$E:$E,'Each Gender Events'!AN$2)*'Medal values'!$B$3
+ COUNTIFS('Official Medal Table'!$I:$I,'Each Gender Events'!$A18,'Official Medal Table'!$C:$C,'Each Gender Events'!AN$1,'Official Medal Table'!$E:$E,'Each Gender Events'!AN$2)*'Medal values'!$B$3
+ COUNTIFS('Official Medal Table'!$F:$F,'Each Gender Events'!$A18,'Official Medal Table'!$C:$C,'Each Gender Events'!AN$1,'Official Medal Table'!$E:$E,"Mixed")*'Medal values'!$B$1/2
+ COUNTIFS('Official Medal Table'!$G:$G,'Each Gender Events'!$A18,'Official Medal Table'!$C:$C,'Each Gender Events'!AN$1,'Official Medal Table'!$E:$E,"Mixed")*'Medal values'!$B$2/2
+ COUNTIFS('Official Medal Table'!$H:$H,'Each Gender Events'!$A18,'Official Medal Table'!$C:$C,'Each Gender Events'!AN$1,'Official Medal Table'!$E:$E,"Mixed")*'Medal values'!$B$3/2
+ COUNTIFS('Official Medal Table'!$I:$I,'Each Gender Events'!$A18,'Official Medal Table'!$C:$C,'Each Gender Events'!AN$1,'Official Medal Table'!$E:$E,"Mixed")*'Medal values'!$B$3/2</f>
        <v>1</v>
      </c>
      <c r="AO18">
        <f>COUNTIFS('Official Medal Table'!$F:$F,'Each Gender Events'!$A18,'Official Medal Table'!$C:$C,'Each Gender Events'!AO$1,'Official Medal Table'!$E:$E,'Each Gender Events'!AO$2)*'Medal values'!$B$1
+ COUNTIFS('Official Medal Table'!$G:$G,'Each Gender Events'!$A18,'Official Medal Table'!$C:$C,'Each Gender Events'!AO$1,'Official Medal Table'!$E:$E,'Each Gender Events'!AO$2)*'Medal values'!$B$2
+ COUNTIFS('Official Medal Table'!$H:$H,'Each Gender Events'!$A18,'Official Medal Table'!$C:$C,'Each Gender Events'!AO$1,'Official Medal Table'!$E:$E,'Each Gender Events'!AO$2)*'Medal values'!$B$3
+ COUNTIFS('Official Medal Table'!$I:$I,'Each Gender Events'!$A18,'Official Medal Table'!$C:$C,'Each Gender Events'!AO$1,'Official Medal Table'!$E:$E,'Each Gender Events'!AO$2)*'Medal values'!$B$3
+ COUNTIFS('Official Medal Table'!$F:$F,'Each Gender Events'!$A18,'Official Medal Table'!$C:$C,'Each Gender Events'!AO$1,'Official Medal Table'!$E:$E,"Mixed")*'Medal values'!$B$1/2
+ COUNTIFS('Official Medal Table'!$G:$G,'Each Gender Events'!$A18,'Official Medal Table'!$C:$C,'Each Gender Events'!AO$1,'Official Medal Table'!$E:$E,"Mixed")*'Medal values'!$B$2/2
+ COUNTIFS('Official Medal Table'!$H:$H,'Each Gender Events'!$A18,'Official Medal Table'!$C:$C,'Each Gender Events'!AO$1,'Official Medal Table'!$E:$E,"Mixed")*'Medal values'!$B$3/2
+ COUNTIFS('Official Medal Table'!$I:$I,'Each Gender Events'!$A18,'Official Medal Table'!$C:$C,'Each Gender Events'!AO$1,'Official Medal Table'!$E:$E,"Mixed")*'Medal values'!$B$3/2</f>
        <v>2</v>
      </c>
      <c r="AP18">
        <f>COUNTIFS('Official Medal Table'!$F:$F,'Each Gender Events'!$A18,'Official Medal Table'!$C:$C,'Each Gender Events'!AP$1,'Official Medal Table'!$E:$E,'Each Gender Events'!AP$2)*'Medal values'!$B$1
+ COUNTIFS('Official Medal Table'!$G:$G,'Each Gender Events'!$A18,'Official Medal Table'!$C:$C,'Each Gender Events'!AP$1,'Official Medal Table'!$E:$E,'Each Gender Events'!AP$2)*'Medal values'!$B$2
+ COUNTIFS('Official Medal Table'!$H:$H,'Each Gender Events'!$A18,'Official Medal Table'!$C:$C,'Each Gender Events'!AP$1,'Official Medal Table'!$E:$E,'Each Gender Events'!AP$2)*'Medal values'!$B$3
+ COUNTIFS('Official Medal Table'!$I:$I,'Each Gender Events'!$A18,'Official Medal Table'!$C:$C,'Each Gender Events'!AP$1,'Official Medal Table'!$E:$E,'Each Gender Events'!AP$2)*'Medal values'!$B$3
+ COUNTIFS('Official Medal Table'!$F:$F,'Each Gender Events'!$A18,'Official Medal Table'!$C:$C,'Each Gender Events'!AP$1,'Official Medal Table'!$E:$E,"Mixed")*'Medal values'!$B$1/2
+ COUNTIFS('Official Medal Table'!$G:$G,'Each Gender Events'!$A18,'Official Medal Table'!$C:$C,'Each Gender Events'!AP$1,'Official Medal Table'!$E:$E,"Mixed")*'Medal values'!$B$2/2
+ COUNTIFS('Official Medal Table'!$H:$H,'Each Gender Events'!$A18,'Official Medal Table'!$C:$C,'Each Gender Events'!AP$1,'Official Medal Table'!$E:$E,"Mixed")*'Medal values'!$B$3/2
+ COUNTIFS('Official Medal Table'!$I:$I,'Each Gender Events'!$A18,'Official Medal Table'!$C:$C,'Each Gender Events'!AP$1,'Official Medal Table'!$E:$E,"Mixed")*'Medal values'!$B$3/2</f>
        <v>8.0020009999999999</v>
      </c>
      <c r="AQ18">
        <f>COUNTIFS('Official Medal Table'!$F:$F,'Each Gender Events'!$A18,'Official Medal Table'!$C:$C,'Each Gender Events'!AQ$1,'Official Medal Table'!$E:$E,'Each Gender Events'!AQ$2)*'Medal values'!$B$1
+ COUNTIFS('Official Medal Table'!$G:$G,'Each Gender Events'!$A18,'Official Medal Table'!$C:$C,'Each Gender Events'!AQ$1,'Official Medal Table'!$E:$E,'Each Gender Events'!AQ$2)*'Medal values'!$B$2
+ COUNTIFS('Official Medal Table'!$H:$H,'Each Gender Events'!$A18,'Official Medal Table'!$C:$C,'Each Gender Events'!AQ$1,'Official Medal Table'!$E:$E,'Each Gender Events'!AQ$2)*'Medal values'!$B$3
+ COUNTIFS('Official Medal Table'!$I:$I,'Each Gender Events'!$A18,'Official Medal Table'!$C:$C,'Each Gender Events'!AQ$1,'Official Medal Table'!$E:$E,'Each Gender Events'!AQ$2)*'Medal values'!$B$3
+ COUNTIFS('Official Medal Table'!$F:$F,'Each Gender Events'!$A18,'Official Medal Table'!$C:$C,'Each Gender Events'!AQ$1,'Official Medal Table'!$E:$E,"Mixed")*'Medal values'!$B$1/2
+ COUNTIFS('Official Medal Table'!$G:$G,'Each Gender Events'!$A18,'Official Medal Table'!$C:$C,'Each Gender Events'!AQ$1,'Official Medal Table'!$E:$E,"Mixed")*'Medal values'!$B$2/2
+ COUNTIFS('Official Medal Table'!$H:$H,'Each Gender Events'!$A18,'Official Medal Table'!$C:$C,'Each Gender Events'!AQ$1,'Official Medal Table'!$E:$E,"Mixed")*'Medal values'!$B$3/2
+ COUNTIFS('Official Medal Table'!$I:$I,'Each Gender Events'!$A18,'Official Medal Table'!$C:$C,'Each Gender Events'!AQ$1,'Official Medal Table'!$E:$E,"Mixed")*'Medal values'!$B$3/2</f>
        <v>0</v>
      </c>
      <c r="AR18">
        <f>COUNTIFS('Official Medal Table'!$F:$F,'Each Gender Events'!$A18,'Official Medal Table'!$C:$C,'Each Gender Events'!AR$1,'Official Medal Table'!$E:$E,'Each Gender Events'!AR$2)*'Medal values'!$B$1
+ COUNTIFS('Official Medal Table'!$G:$G,'Each Gender Events'!$A18,'Official Medal Table'!$C:$C,'Each Gender Events'!AR$1,'Official Medal Table'!$E:$E,'Each Gender Events'!AR$2)*'Medal values'!$B$2
+ COUNTIFS('Official Medal Table'!$H:$H,'Each Gender Events'!$A18,'Official Medal Table'!$C:$C,'Each Gender Events'!AR$1,'Official Medal Table'!$E:$E,'Each Gender Events'!AR$2)*'Medal values'!$B$3
+ COUNTIFS('Official Medal Table'!$I:$I,'Each Gender Events'!$A18,'Official Medal Table'!$C:$C,'Each Gender Events'!AR$1,'Official Medal Table'!$E:$E,'Each Gender Events'!AR$2)*'Medal values'!$B$3
+ COUNTIFS('Official Medal Table'!$F:$F,'Each Gender Events'!$A18,'Official Medal Table'!$C:$C,'Each Gender Events'!AR$1,'Official Medal Table'!$E:$E,"Mixed")*'Medal values'!$B$1/2
+ COUNTIFS('Official Medal Table'!$G:$G,'Each Gender Events'!$A18,'Official Medal Table'!$C:$C,'Each Gender Events'!AR$1,'Official Medal Table'!$E:$E,"Mixed")*'Medal values'!$B$2/2
+ COUNTIFS('Official Medal Table'!$H:$H,'Each Gender Events'!$A18,'Official Medal Table'!$C:$C,'Each Gender Events'!AR$1,'Official Medal Table'!$E:$E,"Mixed")*'Medal values'!$B$3/2
+ COUNTIFS('Official Medal Table'!$I:$I,'Each Gender Events'!$A18,'Official Medal Table'!$C:$C,'Each Gender Events'!AR$1,'Official Medal Table'!$E:$E,"Mixed")*'Medal values'!$B$3/2</f>
        <v>0</v>
      </c>
      <c r="AS18">
        <f>COUNTIFS('Official Medal Table'!$F:$F,'Each Gender Events'!$A18,'Official Medal Table'!$C:$C,'Each Gender Events'!AS$1,'Official Medal Table'!$E:$E,'Each Gender Events'!AS$2)*'Medal values'!$B$1
+ COUNTIFS('Official Medal Table'!$G:$G,'Each Gender Events'!$A18,'Official Medal Table'!$C:$C,'Each Gender Events'!AS$1,'Official Medal Table'!$E:$E,'Each Gender Events'!AS$2)*'Medal values'!$B$2
+ COUNTIFS('Official Medal Table'!$H:$H,'Each Gender Events'!$A18,'Official Medal Table'!$C:$C,'Each Gender Events'!AS$1,'Official Medal Table'!$E:$E,'Each Gender Events'!AS$2)*'Medal values'!$B$3
+ COUNTIFS('Official Medal Table'!$I:$I,'Each Gender Events'!$A18,'Official Medal Table'!$C:$C,'Each Gender Events'!AS$1,'Official Medal Table'!$E:$E,'Each Gender Events'!AS$2)*'Medal values'!$B$3
+ COUNTIFS('Official Medal Table'!$F:$F,'Each Gender Events'!$A18,'Official Medal Table'!$C:$C,'Each Gender Events'!AS$1,'Official Medal Table'!$E:$E,"Mixed")*'Medal values'!$B$1/2
+ COUNTIFS('Official Medal Table'!$G:$G,'Each Gender Events'!$A18,'Official Medal Table'!$C:$C,'Each Gender Events'!AS$1,'Official Medal Table'!$E:$E,"Mixed")*'Medal values'!$B$2/2
+ COUNTIFS('Official Medal Table'!$H:$H,'Each Gender Events'!$A18,'Official Medal Table'!$C:$C,'Each Gender Events'!AS$1,'Official Medal Table'!$E:$E,"Mixed")*'Medal values'!$B$3/2
+ COUNTIFS('Official Medal Table'!$I:$I,'Each Gender Events'!$A18,'Official Medal Table'!$C:$C,'Each Gender Events'!AS$1,'Official Medal Table'!$E:$E,"Mixed")*'Medal values'!$B$3/2</f>
        <v>1</v>
      </c>
      <c r="AT18">
        <f>COUNTIFS('Official Medal Table'!$F:$F,'Each Gender Events'!$A18,'Official Medal Table'!$C:$C,'Each Gender Events'!AT$1,'Official Medal Table'!$E:$E,'Each Gender Events'!AT$2)*'Medal values'!$B$1
+ COUNTIFS('Official Medal Table'!$G:$G,'Each Gender Events'!$A18,'Official Medal Table'!$C:$C,'Each Gender Events'!AT$1,'Official Medal Table'!$E:$E,'Each Gender Events'!AT$2)*'Medal values'!$B$2
+ COUNTIFS('Official Medal Table'!$H:$H,'Each Gender Events'!$A18,'Official Medal Table'!$C:$C,'Each Gender Events'!AT$1,'Official Medal Table'!$E:$E,'Each Gender Events'!AT$2)*'Medal values'!$B$3
+ COUNTIFS('Official Medal Table'!$I:$I,'Each Gender Events'!$A18,'Official Medal Table'!$C:$C,'Each Gender Events'!AT$1,'Official Medal Table'!$E:$E,'Each Gender Events'!AT$2)*'Medal values'!$B$3
+ COUNTIFS('Official Medal Table'!$F:$F,'Each Gender Events'!$A18,'Official Medal Table'!$C:$C,'Each Gender Events'!AT$1,'Official Medal Table'!$E:$E,"Mixed")*'Medal values'!$B$1/2
+ COUNTIFS('Official Medal Table'!$G:$G,'Each Gender Events'!$A18,'Official Medal Table'!$C:$C,'Each Gender Events'!AT$1,'Official Medal Table'!$E:$E,"Mixed")*'Medal values'!$B$2/2
+ COUNTIFS('Official Medal Table'!$H:$H,'Each Gender Events'!$A18,'Official Medal Table'!$C:$C,'Each Gender Events'!AT$1,'Official Medal Table'!$E:$E,"Mixed")*'Medal values'!$B$3/2
+ COUNTIFS('Official Medal Table'!$I:$I,'Each Gender Events'!$A18,'Official Medal Table'!$C:$C,'Each Gender Events'!AT$1,'Official Medal Table'!$E:$E,"Mixed")*'Medal values'!$B$3/2</f>
        <v>0</v>
      </c>
      <c r="AU18">
        <f>COUNTIFS('Official Medal Table'!$F:$F,'Each Gender Events'!$A18,'Official Medal Table'!$C:$C,'Each Gender Events'!AU$1,'Official Medal Table'!$E:$E,'Each Gender Events'!AU$2)*'Medal values'!$B$1
+ COUNTIFS('Official Medal Table'!$G:$G,'Each Gender Events'!$A18,'Official Medal Table'!$C:$C,'Each Gender Events'!AU$1,'Official Medal Table'!$E:$E,'Each Gender Events'!AU$2)*'Medal values'!$B$2
+ COUNTIFS('Official Medal Table'!$H:$H,'Each Gender Events'!$A18,'Official Medal Table'!$C:$C,'Each Gender Events'!AU$1,'Official Medal Table'!$E:$E,'Each Gender Events'!AU$2)*'Medal values'!$B$3
+ COUNTIFS('Official Medal Table'!$I:$I,'Each Gender Events'!$A18,'Official Medal Table'!$C:$C,'Each Gender Events'!AU$1,'Official Medal Table'!$E:$E,'Each Gender Events'!AU$2)*'Medal values'!$B$3
+ COUNTIFS('Official Medal Table'!$F:$F,'Each Gender Events'!$A18,'Official Medal Table'!$C:$C,'Each Gender Events'!AU$1,'Official Medal Table'!$E:$E,"Mixed")*'Medal values'!$B$1/2
+ COUNTIFS('Official Medal Table'!$G:$G,'Each Gender Events'!$A18,'Official Medal Table'!$C:$C,'Each Gender Events'!AU$1,'Official Medal Table'!$E:$E,"Mixed")*'Medal values'!$B$2/2
+ COUNTIFS('Official Medal Table'!$H:$H,'Each Gender Events'!$A18,'Official Medal Table'!$C:$C,'Each Gender Events'!AU$1,'Official Medal Table'!$E:$E,"Mixed")*'Medal values'!$B$3/2
+ COUNTIFS('Official Medal Table'!$I:$I,'Each Gender Events'!$A18,'Official Medal Table'!$C:$C,'Each Gender Events'!AU$1,'Official Medal Table'!$E:$E,"Mixed")*'Medal values'!$B$3/2</f>
        <v>0</v>
      </c>
      <c r="AV18">
        <f>COUNTIFS('Official Medal Table'!$F:$F,'Each Gender Events'!$A18,'Official Medal Table'!$C:$C,'Each Gender Events'!AV$1,'Official Medal Table'!$E:$E,'Each Gender Events'!AV$2)*'Medal values'!$B$1
+ COUNTIFS('Official Medal Table'!$G:$G,'Each Gender Events'!$A18,'Official Medal Table'!$C:$C,'Each Gender Events'!AV$1,'Official Medal Table'!$E:$E,'Each Gender Events'!AV$2)*'Medal values'!$B$2
+ COUNTIFS('Official Medal Table'!$H:$H,'Each Gender Events'!$A18,'Official Medal Table'!$C:$C,'Each Gender Events'!AV$1,'Official Medal Table'!$E:$E,'Each Gender Events'!AV$2)*'Medal values'!$B$3
+ COUNTIFS('Official Medal Table'!$I:$I,'Each Gender Events'!$A18,'Official Medal Table'!$C:$C,'Each Gender Events'!AV$1,'Official Medal Table'!$E:$E,'Each Gender Events'!AV$2)*'Medal values'!$B$3
+ COUNTIFS('Official Medal Table'!$F:$F,'Each Gender Events'!$A18,'Official Medal Table'!$C:$C,'Each Gender Events'!AV$1,'Official Medal Table'!$E:$E,"Mixed")*'Medal values'!$B$1/2
+ COUNTIFS('Official Medal Table'!$G:$G,'Each Gender Events'!$A18,'Official Medal Table'!$C:$C,'Each Gender Events'!AV$1,'Official Medal Table'!$E:$E,"Mixed")*'Medal values'!$B$2/2
+ COUNTIFS('Official Medal Table'!$H:$H,'Each Gender Events'!$A18,'Official Medal Table'!$C:$C,'Each Gender Events'!AV$1,'Official Medal Table'!$E:$E,"Mixed")*'Medal values'!$B$3/2
+ COUNTIFS('Official Medal Table'!$I:$I,'Each Gender Events'!$A18,'Official Medal Table'!$C:$C,'Each Gender Events'!AV$1,'Official Medal Table'!$E:$E,"Mixed")*'Medal values'!$B$3/2</f>
        <v>0</v>
      </c>
      <c r="AW18">
        <f>COUNTIFS('Official Medal Table'!$F:$F,'Each Gender Events'!$A18,'Official Medal Table'!$C:$C,'Each Gender Events'!AW$1,'Official Medal Table'!$E:$E,'Each Gender Events'!AW$2)*'Medal values'!$B$1
+ COUNTIFS('Official Medal Table'!$G:$G,'Each Gender Events'!$A18,'Official Medal Table'!$C:$C,'Each Gender Events'!AW$1,'Official Medal Table'!$E:$E,'Each Gender Events'!AW$2)*'Medal values'!$B$2
+ COUNTIFS('Official Medal Table'!$H:$H,'Each Gender Events'!$A18,'Official Medal Table'!$C:$C,'Each Gender Events'!AW$1,'Official Medal Table'!$E:$E,'Each Gender Events'!AW$2)*'Medal values'!$B$3
+ COUNTIFS('Official Medal Table'!$I:$I,'Each Gender Events'!$A18,'Official Medal Table'!$C:$C,'Each Gender Events'!AW$1,'Official Medal Table'!$E:$E,'Each Gender Events'!AW$2)*'Medal values'!$B$3
+ COUNTIFS('Official Medal Table'!$F:$F,'Each Gender Events'!$A18,'Official Medal Table'!$C:$C,'Each Gender Events'!AW$1,'Official Medal Table'!$E:$E,"Mixed")*'Medal values'!$B$1/2
+ COUNTIFS('Official Medal Table'!$G:$G,'Each Gender Events'!$A18,'Official Medal Table'!$C:$C,'Each Gender Events'!AW$1,'Official Medal Table'!$E:$E,"Mixed")*'Medal values'!$B$2/2
+ COUNTIFS('Official Medal Table'!$H:$H,'Each Gender Events'!$A18,'Official Medal Table'!$C:$C,'Each Gender Events'!AW$1,'Official Medal Table'!$E:$E,"Mixed")*'Medal values'!$B$3/2
+ COUNTIFS('Official Medal Table'!$I:$I,'Each Gender Events'!$A18,'Official Medal Table'!$C:$C,'Each Gender Events'!AW$1,'Official Medal Table'!$E:$E,"Mixed")*'Medal values'!$B$3/2</f>
        <v>0</v>
      </c>
      <c r="AX18">
        <f>COUNTIFS('Official Medal Table'!$F:$F,'Each Gender Events'!$A18,'Official Medal Table'!$C:$C,'Each Gender Events'!AX$1,'Official Medal Table'!$E:$E,'Each Gender Events'!AX$2)*'Medal values'!$B$1
+ COUNTIFS('Official Medal Table'!$G:$G,'Each Gender Events'!$A18,'Official Medal Table'!$C:$C,'Each Gender Events'!AX$1,'Official Medal Table'!$E:$E,'Each Gender Events'!AX$2)*'Medal values'!$B$2
+ COUNTIFS('Official Medal Table'!$H:$H,'Each Gender Events'!$A18,'Official Medal Table'!$C:$C,'Each Gender Events'!AX$1,'Official Medal Table'!$E:$E,'Each Gender Events'!AX$2)*'Medal values'!$B$3
+ COUNTIFS('Official Medal Table'!$I:$I,'Each Gender Events'!$A18,'Official Medal Table'!$C:$C,'Each Gender Events'!AX$1,'Official Medal Table'!$E:$E,'Each Gender Events'!AX$2)*'Medal values'!$B$3
+ COUNTIFS('Official Medal Table'!$F:$F,'Each Gender Events'!$A18,'Official Medal Table'!$C:$C,'Each Gender Events'!AX$1,'Official Medal Table'!$E:$E,"Mixed")*'Medal values'!$B$1/2
+ COUNTIFS('Official Medal Table'!$G:$G,'Each Gender Events'!$A18,'Official Medal Table'!$C:$C,'Each Gender Events'!AX$1,'Official Medal Table'!$E:$E,"Mixed")*'Medal values'!$B$2/2
+ COUNTIFS('Official Medal Table'!$H:$H,'Each Gender Events'!$A18,'Official Medal Table'!$C:$C,'Each Gender Events'!AX$1,'Official Medal Table'!$E:$E,"Mixed")*'Medal values'!$B$3/2
+ COUNTIFS('Official Medal Table'!$I:$I,'Each Gender Events'!$A18,'Official Medal Table'!$C:$C,'Each Gender Events'!AX$1,'Official Medal Table'!$E:$E,"Mixed")*'Medal values'!$B$3/2</f>
        <v>0</v>
      </c>
      <c r="AY18">
        <f>COUNTIFS('Official Medal Table'!$F:$F,'Each Gender Events'!$A18,'Official Medal Table'!$C:$C,'Each Gender Events'!AY$1,'Official Medal Table'!$E:$E,'Each Gender Events'!AY$2)*'Medal values'!$B$1
+ COUNTIFS('Official Medal Table'!$G:$G,'Each Gender Events'!$A18,'Official Medal Table'!$C:$C,'Each Gender Events'!AY$1,'Official Medal Table'!$E:$E,'Each Gender Events'!AY$2)*'Medal values'!$B$2
+ COUNTIFS('Official Medal Table'!$H:$H,'Each Gender Events'!$A18,'Official Medal Table'!$C:$C,'Each Gender Events'!AY$1,'Official Medal Table'!$E:$E,'Each Gender Events'!AY$2)*'Medal values'!$B$3
+ COUNTIFS('Official Medal Table'!$I:$I,'Each Gender Events'!$A18,'Official Medal Table'!$C:$C,'Each Gender Events'!AY$1,'Official Medal Table'!$E:$E,'Each Gender Events'!AY$2)*'Medal values'!$B$3
+ COUNTIFS('Official Medal Table'!$F:$F,'Each Gender Events'!$A18,'Official Medal Table'!$C:$C,'Each Gender Events'!AY$1,'Official Medal Table'!$E:$E,"Mixed")*'Medal values'!$B$1/2
+ COUNTIFS('Official Medal Table'!$G:$G,'Each Gender Events'!$A18,'Official Medal Table'!$C:$C,'Each Gender Events'!AY$1,'Official Medal Table'!$E:$E,"Mixed")*'Medal values'!$B$2/2
+ COUNTIFS('Official Medal Table'!$H:$H,'Each Gender Events'!$A18,'Official Medal Table'!$C:$C,'Each Gender Events'!AY$1,'Official Medal Table'!$E:$E,"Mixed")*'Medal values'!$B$3/2
+ COUNTIFS('Official Medal Table'!$I:$I,'Each Gender Events'!$A18,'Official Medal Table'!$C:$C,'Each Gender Events'!AY$1,'Official Medal Table'!$E:$E,"Mixed")*'Medal values'!$B$3/2</f>
        <v>5.0010005</v>
      </c>
      <c r="AZ18">
        <f>COUNTIFS('Official Medal Table'!$F:$F,'Each Gender Events'!$A18,'Official Medal Table'!$C:$C,'Each Gender Events'!AZ$1,'Official Medal Table'!$E:$E,'Each Gender Events'!AZ$2)*'Medal values'!$B$1
+ COUNTIFS('Official Medal Table'!$G:$G,'Each Gender Events'!$A18,'Official Medal Table'!$C:$C,'Each Gender Events'!AZ$1,'Official Medal Table'!$E:$E,'Each Gender Events'!AZ$2)*'Medal values'!$B$2
+ COUNTIFS('Official Medal Table'!$H:$H,'Each Gender Events'!$A18,'Official Medal Table'!$C:$C,'Each Gender Events'!AZ$1,'Official Medal Table'!$E:$E,'Each Gender Events'!AZ$2)*'Medal values'!$B$3
+ COUNTIFS('Official Medal Table'!$I:$I,'Each Gender Events'!$A18,'Official Medal Table'!$C:$C,'Each Gender Events'!AZ$1,'Official Medal Table'!$E:$E,'Each Gender Events'!AZ$2)*'Medal values'!$B$3
+ COUNTIFS('Official Medal Table'!$F:$F,'Each Gender Events'!$A18,'Official Medal Table'!$C:$C,'Each Gender Events'!AZ$1,'Official Medal Table'!$E:$E,"Mixed")*'Medal values'!$B$1/2
+ COUNTIFS('Official Medal Table'!$G:$G,'Each Gender Events'!$A18,'Official Medal Table'!$C:$C,'Each Gender Events'!AZ$1,'Official Medal Table'!$E:$E,"Mixed")*'Medal values'!$B$2/2
+ COUNTIFS('Official Medal Table'!$H:$H,'Each Gender Events'!$A18,'Official Medal Table'!$C:$C,'Each Gender Events'!AZ$1,'Official Medal Table'!$E:$E,"Mixed")*'Medal values'!$B$3/2
+ COUNTIFS('Official Medal Table'!$I:$I,'Each Gender Events'!$A18,'Official Medal Table'!$C:$C,'Each Gender Events'!AZ$1,'Official Medal Table'!$E:$E,"Mixed")*'Medal values'!$B$3/2</f>
        <v>11.0020015</v>
      </c>
      <c r="BA18">
        <f>COUNTIFS('Official Medal Table'!$F:$F,'Each Gender Events'!$A18,'Official Medal Table'!$C:$C,'Each Gender Events'!BA$1,'Official Medal Table'!$E:$E,'Each Gender Events'!BA$2)*'Medal values'!$B$1
+ COUNTIFS('Official Medal Table'!$G:$G,'Each Gender Events'!$A18,'Official Medal Table'!$C:$C,'Each Gender Events'!BA$1,'Official Medal Table'!$E:$E,'Each Gender Events'!BA$2)*'Medal values'!$B$2
+ COUNTIFS('Official Medal Table'!$H:$H,'Each Gender Events'!$A18,'Official Medal Table'!$C:$C,'Each Gender Events'!BA$1,'Official Medal Table'!$E:$E,'Each Gender Events'!BA$2)*'Medal values'!$B$3
+ COUNTIFS('Official Medal Table'!$I:$I,'Each Gender Events'!$A18,'Official Medal Table'!$C:$C,'Each Gender Events'!BA$1,'Official Medal Table'!$E:$E,'Each Gender Events'!BA$2)*'Medal values'!$B$3
+ COUNTIFS('Official Medal Table'!$F:$F,'Each Gender Events'!$A18,'Official Medal Table'!$C:$C,'Each Gender Events'!BA$1,'Official Medal Table'!$E:$E,"Mixed")*'Medal values'!$B$1/2
+ COUNTIFS('Official Medal Table'!$G:$G,'Each Gender Events'!$A18,'Official Medal Table'!$C:$C,'Each Gender Events'!BA$1,'Official Medal Table'!$E:$E,"Mixed")*'Medal values'!$B$2/2
+ COUNTIFS('Official Medal Table'!$H:$H,'Each Gender Events'!$A18,'Official Medal Table'!$C:$C,'Each Gender Events'!BA$1,'Official Medal Table'!$E:$E,"Mixed")*'Medal values'!$B$3/2
+ COUNTIFS('Official Medal Table'!$I:$I,'Each Gender Events'!$A18,'Official Medal Table'!$C:$C,'Each Gender Events'!BA$1,'Official Medal Table'!$E:$E,"Mixed")*'Medal values'!$B$3/2</f>
        <v>3.0000015000000002</v>
      </c>
      <c r="BB18">
        <f>COUNTIFS('Official Medal Table'!$F:$F,'Each Gender Events'!$A18,'Official Medal Table'!$C:$C,'Each Gender Events'!BB$1,'Official Medal Table'!$E:$E,'Each Gender Events'!BB$2)*'Medal values'!$B$1
+ COUNTIFS('Official Medal Table'!$G:$G,'Each Gender Events'!$A18,'Official Medal Table'!$C:$C,'Each Gender Events'!BB$1,'Official Medal Table'!$E:$E,'Each Gender Events'!BB$2)*'Medal values'!$B$2
+ COUNTIFS('Official Medal Table'!$H:$H,'Each Gender Events'!$A18,'Official Medal Table'!$C:$C,'Each Gender Events'!BB$1,'Official Medal Table'!$E:$E,'Each Gender Events'!BB$2)*'Medal values'!$B$3
+ COUNTIFS('Official Medal Table'!$I:$I,'Each Gender Events'!$A18,'Official Medal Table'!$C:$C,'Each Gender Events'!BB$1,'Official Medal Table'!$E:$E,'Each Gender Events'!BB$2)*'Medal values'!$B$3
+ COUNTIFS('Official Medal Table'!$F:$F,'Each Gender Events'!$A18,'Official Medal Table'!$C:$C,'Each Gender Events'!BB$1,'Official Medal Table'!$E:$E,"Mixed")*'Medal values'!$B$1/2
+ COUNTIFS('Official Medal Table'!$G:$G,'Each Gender Events'!$A18,'Official Medal Table'!$C:$C,'Each Gender Events'!BB$1,'Official Medal Table'!$E:$E,"Mixed")*'Medal values'!$B$2/2
+ COUNTIFS('Official Medal Table'!$H:$H,'Each Gender Events'!$A18,'Official Medal Table'!$C:$C,'Each Gender Events'!BB$1,'Official Medal Table'!$E:$E,"Mixed")*'Medal values'!$B$3/2
+ COUNTIFS('Official Medal Table'!$I:$I,'Each Gender Events'!$A18,'Official Medal Table'!$C:$C,'Each Gender Events'!BB$1,'Official Medal Table'!$E:$E,"Mixed")*'Medal values'!$B$3/2</f>
        <v>0</v>
      </c>
      <c r="BC18">
        <f>COUNTIFS('Official Medal Table'!$F:$F,'Each Gender Events'!$A18,'Official Medal Table'!$C:$C,'Each Gender Events'!BC$1,'Official Medal Table'!$E:$E,'Each Gender Events'!BC$2)*'Medal values'!$B$1
+ COUNTIFS('Official Medal Table'!$G:$G,'Each Gender Events'!$A18,'Official Medal Table'!$C:$C,'Each Gender Events'!BC$1,'Official Medal Table'!$E:$E,'Each Gender Events'!BC$2)*'Medal values'!$B$2
+ COUNTIFS('Official Medal Table'!$H:$H,'Each Gender Events'!$A18,'Official Medal Table'!$C:$C,'Each Gender Events'!BC$1,'Official Medal Table'!$E:$E,'Each Gender Events'!BC$2)*'Medal values'!$B$3
+ COUNTIFS('Official Medal Table'!$I:$I,'Each Gender Events'!$A18,'Official Medal Table'!$C:$C,'Each Gender Events'!BC$1,'Official Medal Table'!$E:$E,'Each Gender Events'!BC$2)*'Medal values'!$B$3
+ COUNTIFS('Official Medal Table'!$F:$F,'Each Gender Events'!$A18,'Official Medal Table'!$C:$C,'Each Gender Events'!BC$1,'Official Medal Table'!$E:$E,"Mixed")*'Medal values'!$B$1/2
+ COUNTIFS('Official Medal Table'!$G:$G,'Each Gender Events'!$A18,'Official Medal Table'!$C:$C,'Each Gender Events'!BC$1,'Official Medal Table'!$E:$E,"Mixed")*'Medal values'!$B$2/2
+ COUNTIFS('Official Medal Table'!$H:$H,'Each Gender Events'!$A18,'Official Medal Table'!$C:$C,'Each Gender Events'!BC$1,'Official Medal Table'!$E:$E,"Mixed")*'Medal values'!$B$3/2
+ COUNTIFS('Official Medal Table'!$I:$I,'Each Gender Events'!$A18,'Official Medal Table'!$C:$C,'Each Gender Events'!BC$1,'Official Medal Table'!$E:$E,"Mixed")*'Medal values'!$B$3/2</f>
        <v>0</v>
      </c>
      <c r="BD18">
        <f>COUNTIFS('Official Medal Table'!$F:$F,'Each Gender Events'!$A18,'Official Medal Table'!$C:$C,'Each Gender Events'!BD$1,'Official Medal Table'!$E:$E,'Each Gender Events'!BD$2)*'Medal values'!$B$1
+ COUNTIFS('Official Medal Table'!$G:$G,'Each Gender Events'!$A18,'Official Medal Table'!$C:$C,'Each Gender Events'!BD$1,'Official Medal Table'!$E:$E,'Each Gender Events'!BD$2)*'Medal values'!$B$2
+ COUNTIFS('Official Medal Table'!$H:$H,'Each Gender Events'!$A18,'Official Medal Table'!$C:$C,'Each Gender Events'!BD$1,'Official Medal Table'!$E:$E,'Each Gender Events'!BD$2)*'Medal values'!$B$3
+ COUNTIFS('Official Medal Table'!$I:$I,'Each Gender Events'!$A18,'Official Medal Table'!$C:$C,'Each Gender Events'!BD$1,'Official Medal Table'!$E:$E,'Each Gender Events'!BD$2)*'Medal values'!$B$3
+ COUNTIFS('Official Medal Table'!$F:$F,'Each Gender Events'!$A18,'Official Medal Table'!$C:$C,'Each Gender Events'!BD$1,'Official Medal Table'!$E:$E,"Mixed")*'Medal values'!$B$1/2
+ COUNTIFS('Official Medal Table'!$G:$G,'Each Gender Events'!$A18,'Official Medal Table'!$C:$C,'Each Gender Events'!BD$1,'Official Medal Table'!$E:$E,"Mixed")*'Medal values'!$B$2/2
+ COUNTIFS('Official Medal Table'!$H:$H,'Each Gender Events'!$A18,'Official Medal Table'!$C:$C,'Each Gender Events'!BD$1,'Official Medal Table'!$E:$E,"Mixed")*'Medal values'!$B$3/2
+ COUNTIFS('Official Medal Table'!$I:$I,'Each Gender Events'!$A18,'Official Medal Table'!$C:$C,'Each Gender Events'!BD$1,'Official Medal Table'!$E:$E,"Mixed")*'Medal values'!$B$3/2</f>
        <v>2.0000010000000001</v>
      </c>
      <c r="BE18">
        <f>COUNTIFS('Official Medal Table'!$F:$F,'Each Gender Events'!$A18,'Official Medal Table'!$C:$C,'Each Gender Events'!BE$1,'Official Medal Table'!$E:$E,'Each Gender Events'!BE$2)*'Medal values'!$B$1
+ COUNTIFS('Official Medal Table'!$G:$G,'Each Gender Events'!$A18,'Official Medal Table'!$C:$C,'Each Gender Events'!BE$1,'Official Medal Table'!$E:$E,'Each Gender Events'!BE$2)*'Medal values'!$B$2
+ COUNTIFS('Official Medal Table'!$H:$H,'Each Gender Events'!$A18,'Official Medal Table'!$C:$C,'Each Gender Events'!BE$1,'Official Medal Table'!$E:$E,'Each Gender Events'!BE$2)*'Medal values'!$B$3
+ COUNTIFS('Official Medal Table'!$I:$I,'Each Gender Events'!$A18,'Official Medal Table'!$C:$C,'Each Gender Events'!BE$1,'Official Medal Table'!$E:$E,'Each Gender Events'!BE$2)*'Medal values'!$B$3
+ COUNTIFS('Official Medal Table'!$F:$F,'Each Gender Events'!$A18,'Official Medal Table'!$C:$C,'Each Gender Events'!BE$1,'Official Medal Table'!$E:$E,"Mixed")*'Medal values'!$B$1/2
+ COUNTIFS('Official Medal Table'!$G:$G,'Each Gender Events'!$A18,'Official Medal Table'!$C:$C,'Each Gender Events'!BE$1,'Official Medal Table'!$E:$E,"Mixed")*'Medal values'!$B$2/2
+ COUNTIFS('Official Medal Table'!$H:$H,'Each Gender Events'!$A18,'Official Medal Table'!$C:$C,'Each Gender Events'!BE$1,'Official Medal Table'!$E:$E,"Mixed")*'Medal values'!$B$3/2
+ COUNTIFS('Official Medal Table'!$I:$I,'Each Gender Events'!$A18,'Official Medal Table'!$C:$C,'Each Gender Events'!BE$1,'Official Medal Table'!$E:$E,"Mixed")*'Medal values'!$B$3/2</f>
        <v>0</v>
      </c>
      <c r="BF18">
        <f>COUNTIFS('Official Medal Table'!$F:$F,'Each Gender Events'!$A18,'Official Medal Table'!$C:$C,'Each Gender Events'!BF$1,'Official Medal Table'!$E:$E,'Each Gender Events'!BF$2)*'Medal values'!$B$1
+ COUNTIFS('Official Medal Table'!$G:$G,'Each Gender Events'!$A18,'Official Medal Table'!$C:$C,'Each Gender Events'!BF$1,'Official Medal Table'!$E:$E,'Each Gender Events'!BF$2)*'Medal values'!$B$2
+ COUNTIFS('Official Medal Table'!$H:$H,'Each Gender Events'!$A18,'Official Medal Table'!$C:$C,'Each Gender Events'!BF$1,'Official Medal Table'!$E:$E,'Each Gender Events'!BF$2)*'Medal values'!$B$3
+ COUNTIFS('Official Medal Table'!$I:$I,'Each Gender Events'!$A18,'Official Medal Table'!$C:$C,'Each Gender Events'!BF$1,'Official Medal Table'!$E:$E,'Each Gender Events'!BF$2)*'Medal values'!$B$3
+ COUNTIFS('Official Medal Table'!$F:$F,'Each Gender Events'!$A18,'Official Medal Table'!$C:$C,'Each Gender Events'!BF$1,'Official Medal Table'!$E:$E,"Mixed")*'Medal values'!$B$1/2
+ COUNTIFS('Official Medal Table'!$G:$G,'Each Gender Events'!$A18,'Official Medal Table'!$C:$C,'Each Gender Events'!BF$1,'Official Medal Table'!$E:$E,"Mixed")*'Medal values'!$B$2/2
+ COUNTIFS('Official Medal Table'!$H:$H,'Each Gender Events'!$A18,'Official Medal Table'!$C:$C,'Each Gender Events'!BF$1,'Official Medal Table'!$E:$E,"Mixed")*'Medal values'!$B$3/2
+ COUNTIFS('Official Medal Table'!$I:$I,'Each Gender Events'!$A18,'Official Medal Table'!$C:$C,'Each Gender Events'!BF$1,'Official Medal Table'!$E:$E,"Mixed")*'Medal values'!$B$3/2</f>
        <v>0</v>
      </c>
      <c r="BG18">
        <f>COUNTIFS('Official Medal Table'!$F:$F,'Each Gender Events'!$A18,'Official Medal Table'!$C:$C,'Each Gender Events'!BG$1,'Official Medal Table'!$E:$E,'Each Gender Events'!BG$2)*'Medal values'!$B$1
+ COUNTIFS('Official Medal Table'!$G:$G,'Each Gender Events'!$A18,'Official Medal Table'!$C:$C,'Each Gender Events'!BG$1,'Official Medal Table'!$E:$E,'Each Gender Events'!BG$2)*'Medal values'!$B$2
+ COUNTIFS('Official Medal Table'!$H:$H,'Each Gender Events'!$A18,'Official Medal Table'!$C:$C,'Each Gender Events'!BG$1,'Official Medal Table'!$E:$E,'Each Gender Events'!BG$2)*'Medal values'!$B$3
+ COUNTIFS('Official Medal Table'!$I:$I,'Each Gender Events'!$A18,'Official Medal Table'!$C:$C,'Each Gender Events'!BG$1,'Official Medal Table'!$E:$E,'Each Gender Events'!BG$2)*'Medal values'!$B$3
+ COUNTIFS('Official Medal Table'!$F:$F,'Each Gender Events'!$A18,'Official Medal Table'!$C:$C,'Each Gender Events'!BG$1,'Official Medal Table'!$E:$E,"Mixed")*'Medal values'!$B$1/2
+ COUNTIFS('Official Medal Table'!$G:$G,'Each Gender Events'!$A18,'Official Medal Table'!$C:$C,'Each Gender Events'!BG$1,'Official Medal Table'!$E:$E,"Mixed")*'Medal values'!$B$2/2
+ COUNTIFS('Official Medal Table'!$H:$H,'Each Gender Events'!$A18,'Official Medal Table'!$C:$C,'Each Gender Events'!BG$1,'Official Medal Table'!$E:$E,"Mixed")*'Medal values'!$B$3/2
+ COUNTIFS('Official Medal Table'!$I:$I,'Each Gender Events'!$A18,'Official Medal Table'!$C:$C,'Each Gender Events'!BG$1,'Official Medal Table'!$E:$E,"Mixed")*'Medal values'!$B$3/2</f>
        <v>0</v>
      </c>
      <c r="BH18">
        <f>COUNTIFS('Official Medal Table'!$F:$F,'Each Gender Events'!$A18,'Official Medal Table'!$C:$C,'Each Gender Events'!BH$1,'Official Medal Table'!$E:$E,'Each Gender Events'!BH$2)*'Medal values'!$B$1
+ COUNTIFS('Official Medal Table'!$G:$G,'Each Gender Events'!$A18,'Official Medal Table'!$C:$C,'Each Gender Events'!BH$1,'Official Medal Table'!$E:$E,'Each Gender Events'!BH$2)*'Medal values'!$B$2
+ COUNTIFS('Official Medal Table'!$H:$H,'Each Gender Events'!$A18,'Official Medal Table'!$C:$C,'Each Gender Events'!BH$1,'Official Medal Table'!$E:$E,'Each Gender Events'!BH$2)*'Medal values'!$B$3
+ COUNTIFS('Official Medal Table'!$I:$I,'Each Gender Events'!$A18,'Official Medal Table'!$C:$C,'Each Gender Events'!BH$1,'Official Medal Table'!$E:$E,'Each Gender Events'!BH$2)*'Medal values'!$B$3
+ COUNTIFS('Official Medal Table'!$F:$F,'Each Gender Events'!$A18,'Official Medal Table'!$C:$C,'Each Gender Events'!BH$1,'Official Medal Table'!$E:$E,"Mixed")*'Medal values'!$B$1/2
+ COUNTIFS('Official Medal Table'!$G:$G,'Each Gender Events'!$A18,'Official Medal Table'!$C:$C,'Each Gender Events'!BH$1,'Official Medal Table'!$E:$E,"Mixed")*'Medal values'!$B$2/2
+ COUNTIFS('Official Medal Table'!$H:$H,'Each Gender Events'!$A18,'Official Medal Table'!$C:$C,'Each Gender Events'!BH$1,'Official Medal Table'!$E:$E,"Mixed")*'Medal values'!$B$3/2
+ COUNTIFS('Official Medal Table'!$I:$I,'Each Gender Events'!$A18,'Official Medal Table'!$C:$C,'Each Gender Events'!BH$1,'Official Medal Table'!$E:$E,"Mixed")*'Medal values'!$B$3/2</f>
        <v>0</v>
      </c>
      <c r="BI18">
        <f>COUNTIFS('Official Medal Table'!$F:$F,'Each Gender Events'!$A18,'Official Medal Table'!$C:$C,'Each Gender Events'!BI$1,'Official Medal Table'!$E:$E,'Each Gender Events'!BI$2)*'Medal values'!$B$1
+ COUNTIFS('Official Medal Table'!$G:$G,'Each Gender Events'!$A18,'Official Medal Table'!$C:$C,'Each Gender Events'!BI$1,'Official Medal Table'!$E:$E,'Each Gender Events'!BI$2)*'Medal values'!$B$2
+ COUNTIFS('Official Medal Table'!$H:$H,'Each Gender Events'!$A18,'Official Medal Table'!$C:$C,'Each Gender Events'!BI$1,'Official Medal Table'!$E:$E,'Each Gender Events'!BI$2)*'Medal values'!$B$3
+ COUNTIFS('Official Medal Table'!$I:$I,'Each Gender Events'!$A18,'Official Medal Table'!$C:$C,'Each Gender Events'!BI$1,'Official Medal Table'!$E:$E,'Each Gender Events'!BI$2)*'Medal values'!$B$3
+ COUNTIFS('Official Medal Table'!$F:$F,'Each Gender Events'!$A18,'Official Medal Table'!$C:$C,'Each Gender Events'!BI$1,'Official Medal Table'!$E:$E,"Mixed")*'Medal values'!$B$1/2
+ COUNTIFS('Official Medal Table'!$G:$G,'Each Gender Events'!$A18,'Official Medal Table'!$C:$C,'Each Gender Events'!BI$1,'Official Medal Table'!$E:$E,"Mixed")*'Medal values'!$B$2/2
+ COUNTIFS('Official Medal Table'!$H:$H,'Each Gender Events'!$A18,'Official Medal Table'!$C:$C,'Each Gender Events'!BI$1,'Official Medal Table'!$E:$E,"Mixed")*'Medal values'!$B$3/2
+ COUNTIFS('Official Medal Table'!$I:$I,'Each Gender Events'!$A18,'Official Medal Table'!$C:$C,'Each Gender Events'!BI$1,'Official Medal Table'!$E:$E,"Mixed")*'Medal values'!$B$3/2</f>
        <v>0</v>
      </c>
      <c r="BJ18">
        <f>COUNTIFS('Official Medal Table'!$F:$F,'Each Gender Events'!$A18,'Official Medal Table'!$C:$C,'Each Gender Events'!BJ$1,'Official Medal Table'!$E:$E,'Each Gender Events'!BJ$2)*'Medal values'!$B$1
+ COUNTIFS('Official Medal Table'!$G:$G,'Each Gender Events'!$A18,'Official Medal Table'!$C:$C,'Each Gender Events'!BJ$1,'Official Medal Table'!$E:$E,'Each Gender Events'!BJ$2)*'Medal values'!$B$2
+ COUNTIFS('Official Medal Table'!$H:$H,'Each Gender Events'!$A18,'Official Medal Table'!$C:$C,'Each Gender Events'!BJ$1,'Official Medal Table'!$E:$E,'Each Gender Events'!BJ$2)*'Medal values'!$B$3
+ COUNTIFS('Official Medal Table'!$I:$I,'Each Gender Events'!$A18,'Official Medal Table'!$C:$C,'Each Gender Events'!BJ$1,'Official Medal Table'!$E:$E,'Each Gender Events'!BJ$2)*'Medal values'!$B$3
+ COUNTIFS('Official Medal Table'!$F:$F,'Each Gender Events'!$A18,'Official Medal Table'!$C:$C,'Each Gender Events'!BJ$1,'Official Medal Table'!$E:$E,"Mixed")*'Medal values'!$B$1/2
+ COUNTIFS('Official Medal Table'!$G:$G,'Each Gender Events'!$A18,'Official Medal Table'!$C:$C,'Each Gender Events'!BJ$1,'Official Medal Table'!$E:$E,"Mixed")*'Medal values'!$B$2/2
+ COUNTIFS('Official Medal Table'!$H:$H,'Each Gender Events'!$A18,'Official Medal Table'!$C:$C,'Each Gender Events'!BJ$1,'Official Medal Table'!$E:$E,"Mixed")*'Medal values'!$B$3/2
+ COUNTIFS('Official Medal Table'!$I:$I,'Each Gender Events'!$A18,'Official Medal Table'!$C:$C,'Each Gender Events'!BJ$1,'Official Medal Table'!$E:$E,"Mixed")*'Medal values'!$B$3/2</f>
        <v>0</v>
      </c>
      <c r="BK18">
        <f>COUNTIFS('Official Medal Table'!$F:$F,'Each Gender Events'!$A18,'Official Medal Table'!$C:$C,'Each Gender Events'!BK$1,'Official Medal Table'!$E:$E,'Each Gender Events'!BK$2)*'Medal values'!$B$1
+ COUNTIFS('Official Medal Table'!$G:$G,'Each Gender Events'!$A18,'Official Medal Table'!$C:$C,'Each Gender Events'!BK$1,'Official Medal Table'!$E:$E,'Each Gender Events'!BK$2)*'Medal values'!$B$2
+ COUNTIFS('Official Medal Table'!$H:$H,'Each Gender Events'!$A18,'Official Medal Table'!$C:$C,'Each Gender Events'!BK$1,'Official Medal Table'!$E:$E,'Each Gender Events'!BK$2)*'Medal values'!$B$3
+ COUNTIFS('Official Medal Table'!$I:$I,'Each Gender Events'!$A18,'Official Medal Table'!$C:$C,'Each Gender Events'!BK$1,'Official Medal Table'!$E:$E,'Each Gender Events'!BK$2)*'Medal values'!$B$3
+ COUNTIFS('Official Medal Table'!$F:$F,'Each Gender Events'!$A18,'Official Medal Table'!$C:$C,'Each Gender Events'!BK$1,'Official Medal Table'!$E:$E,"Mixed")*'Medal values'!$B$1/2
+ COUNTIFS('Official Medal Table'!$G:$G,'Each Gender Events'!$A18,'Official Medal Table'!$C:$C,'Each Gender Events'!BK$1,'Official Medal Table'!$E:$E,"Mixed")*'Medal values'!$B$2/2
+ COUNTIFS('Official Medal Table'!$H:$H,'Each Gender Events'!$A18,'Official Medal Table'!$C:$C,'Each Gender Events'!BK$1,'Official Medal Table'!$E:$E,"Mixed")*'Medal values'!$B$3/2
+ COUNTIFS('Official Medal Table'!$I:$I,'Each Gender Events'!$A18,'Official Medal Table'!$C:$C,'Each Gender Events'!BK$1,'Official Medal Table'!$E:$E,"Mixed")*'Medal values'!$B$3/2</f>
        <v>1.0000005000000001</v>
      </c>
      <c r="BL18">
        <f>COUNTIFS('Official Medal Table'!$F:$F,'Each Gender Events'!$A18,'Official Medal Table'!$C:$C,'Each Gender Events'!BL$1,'Official Medal Table'!$E:$E,'Each Gender Events'!BL$2)*'Medal values'!$B$1
+ COUNTIFS('Official Medal Table'!$G:$G,'Each Gender Events'!$A18,'Official Medal Table'!$C:$C,'Each Gender Events'!BL$1,'Official Medal Table'!$E:$E,'Each Gender Events'!BL$2)*'Medal values'!$B$2
+ COUNTIFS('Official Medal Table'!$H:$H,'Each Gender Events'!$A18,'Official Medal Table'!$C:$C,'Each Gender Events'!BL$1,'Official Medal Table'!$E:$E,'Each Gender Events'!BL$2)*'Medal values'!$B$3
+ COUNTIFS('Official Medal Table'!$I:$I,'Each Gender Events'!$A18,'Official Medal Table'!$C:$C,'Each Gender Events'!BL$1,'Official Medal Table'!$E:$E,'Each Gender Events'!BL$2)*'Medal values'!$B$3
+ COUNTIFS('Official Medal Table'!$F:$F,'Each Gender Events'!$A18,'Official Medal Table'!$C:$C,'Each Gender Events'!BL$1,'Official Medal Table'!$E:$E,"Mixed")*'Medal values'!$B$1/2
+ COUNTIFS('Official Medal Table'!$G:$G,'Each Gender Events'!$A18,'Official Medal Table'!$C:$C,'Each Gender Events'!BL$1,'Official Medal Table'!$E:$E,"Mixed")*'Medal values'!$B$2/2
+ COUNTIFS('Official Medal Table'!$H:$H,'Each Gender Events'!$A18,'Official Medal Table'!$C:$C,'Each Gender Events'!BL$1,'Official Medal Table'!$E:$E,"Mixed")*'Medal values'!$B$3/2
+ COUNTIFS('Official Medal Table'!$I:$I,'Each Gender Events'!$A18,'Official Medal Table'!$C:$C,'Each Gender Events'!BL$1,'Official Medal Table'!$E:$E,"Mixed")*'Medal values'!$B$3/2</f>
        <v>1.0000005000000001</v>
      </c>
      <c r="BM18">
        <f>COUNTIFS('Official Medal Table'!$F:$F,'Each Gender Events'!$A18,'Official Medal Table'!$C:$C,'Each Gender Events'!BM$1,'Official Medal Table'!$E:$E,'Each Gender Events'!BM$2)*'Medal values'!$B$1
+ COUNTIFS('Official Medal Table'!$G:$G,'Each Gender Events'!$A18,'Official Medal Table'!$C:$C,'Each Gender Events'!BM$1,'Official Medal Table'!$E:$E,'Each Gender Events'!BM$2)*'Medal values'!$B$2
+ COUNTIFS('Official Medal Table'!$H:$H,'Each Gender Events'!$A18,'Official Medal Table'!$C:$C,'Each Gender Events'!BM$1,'Official Medal Table'!$E:$E,'Each Gender Events'!BM$2)*'Medal values'!$B$3
+ COUNTIFS('Official Medal Table'!$I:$I,'Each Gender Events'!$A18,'Official Medal Table'!$C:$C,'Each Gender Events'!BM$1,'Official Medal Table'!$E:$E,'Each Gender Events'!BM$2)*'Medal values'!$B$3
+ COUNTIFS('Official Medal Table'!$F:$F,'Each Gender Events'!$A18,'Official Medal Table'!$C:$C,'Each Gender Events'!BM$1,'Official Medal Table'!$E:$E,"Mixed")*'Medal values'!$B$1/2
+ COUNTIFS('Official Medal Table'!$G:$G,'Each Gender Events'!$A18,'Official Medal Table'!$C:$C,'Each Gender Events'!BM$1,'Official Medal Table'!$E:$E,"Mixed")*'Medal values'!$B$2/2
+ COUNTIFS('Official Medal Table'!$H:$H,'Each Gender Events'!$A18,'Official Medal Table'!$C:$C,'Each Gender Events'!BM$1,'Official Medal Table'!$E:$E,"Mixed")*'Medal values'!$B$3/2
+ COUNTIFS('Official Medal Table'!$I:$I,'Each Gender Events'!$A18,'Official Medal Table'!$C:$C,'Each Gender Events'!BM$1,'Official Medal Table'!$E:$E,"Mixed")*'Medal values'!$B$3/2</f>
        <v>3.0000015000000002</v>
      </c>
      <c r="BN18">
        <f>COUNTIFS('Official Medal Table'!$F:$F,'Each Gender Events'!$A18,'Official Medal Table'!$C:$C,'Each Gender Events'!BN$1,'Official Medal Table'!$E:$E,'Each Gender Events'!BN$2)*'Medal values'!$B$1
+ COUNTIFS('Official Medal Table'!$G:$G,'Each Gender Events'!$A18,'Official Medal Table'!$C:$C,'Each Gender Events'!BN$1,'Official Medal Table'!$E:$E,'Each Gender Events'!BN$2)*'Medal values'!$B$2
+ COUNTIFS('Official Medal Table'!$H:$H,'Each Gender Events'!$A18,'Official Medal Table'!$C:$C,'Each Gender Events'!BN$1,'Official Medal Table'!$E:$E,'Each Gender Events'!BN$2)*'Medal values'!$B$3
+ COUNTIFS('Official Medal Table'!$I:$I,'Each Gender Events'!$A18,'Official Medal Table'!$C:$C,'Each Gender Events'!BN$1,'Official Medal Table'!$E:$E,'Each Gender Events'!BN$2)*'Medal values'!$B$3
+ COUNTIFS('Official Medal Table'!$F:$F,'Each Gender Events'!$A18,'Official Medal Table'!$C:$C,'Each Gender Events'!BN$1,'Official Medal Table'!$E:$E,"Mixed")*'Medal values'!$B$1/2
+ COUNTIFS('Official Medal Table'!$G:$G,'Each Gender Events'!$A18,'Official Medal Table'!$C:$C,'Each Gender Events'!BN$1,'Official Medal Table'!$E:$E,"Mixed")*'Medal values'!$B$2/2
+ COUNTIFS('Official Medal Table'!$H:$H,'Each Gender Events'!$A18,'Official Medal Table'!$C:$C,'Each Gender Events'!BN$1,'Official Medal Table'!$E:$E,"Mixed")*'Medal values'!$B$3/2
+ COUNTIFS('Official Medal Table'!$I:$I,'Each Gender Events'!$A18,'Official Medal Table'!$C:$C,'Each Gender Events'!BN$1,'Official Medal Table'!$E:$E,"Mixed")*'Medal values'!$B$3/2</f>
        <v>0</v>
      </c>
      <c r="BO18">
        <f>COUNTIFS('Official Medal Table'!$F:$F,'Each Gender Events'!$A18,'Official Medal Table'!$C:$C,'Each Gender Events'!BO$1,'Official Medal Table'!$E:$E,'Each Gender Events'!BO$2)*'Medal values'!$B$1
+ COUNTIFS('Official Medal Table'!$G:$G,'Each Gender Events'!$A18,'Official Medal Table'!$C:$C,'Each Gender Events'!BO$1,'Official Medal Table'!$E:$E,'Each Gender Events'!BO$2)*'Medal values'!$B$2
+ COUNTIFS('Official Medal Table'!$H:$H,'Each Gender Events'!$A18,'Official Medal Table'!$C:$C,'Each Gender Events'!BO$1,'Official Medal Table'!$E:$E,'Each Gender Events'!BO$2)*'Medal values'!$B$3
+ COUNTIFS('Official Medal Table'!$I:$I,'Each Gender Events'!$A18,'Official Medal Table'!$C:$C,'Each Gender Events'!BO$1,'Official Medal Table'!$E:$E,'Each Gender Events'!BO$2)*'Medal values'!$B$3
+ COUNTIFS('Official Medal Table'!$F:$F,'Each Gender Events'!$A18,'Official Medal Table'!$C:$C,'Each Gender Events'!BO$1,'Official Medal Table'!$E:$E,"Mixed")*'Medal values'!$B$1/2
+ COUNTIFS('Official Medal Table'!$G:$G,'Each Gender Events'!$A18,'Official Medal Table'!$C:$C,'Each Gender Events'!BO$1,'Official Medal Table'!$E:$E,"Mixed")*'Medal values'!$B$2/2
+ COUNTIFS('Official Medal Table'!$H:$H,'Each Gender Events'!$A18,'Official Medal Table'!$C:$C,'Each Gender Events'!BO$1,'Official Medal Table'!$E:$E,"Mixed")*'Medal values'!$B$3/2
+ COUNTIFS('Official Medal Table'!$I:$I,'Each Gender Events'!$A18,'Official Medal Table'!$C:$C,'Each Gender Events'!BO$1,'Official Medal Table'!$E:$E,"Mixed")*'Medal values'!$B$3/2</f>
        <v>0</v>
      </c>
      <c r="BP18">
        <f>COUNTIFS('Official Medal Table'!$F:$F,'Each Gender Events'!$A18,'Official Medal Table'!$C:$C,'Each Gender Events'!BP$1,'Official Medal Table'!$E:$E,'Each Gender Events'!BP$2)*'Medal values'!$B$1
+ COUNTIFS('Official Medal Table'!$G:$G,'Each Gender Events'!$A18,'Official Medal Table'!$C:$C,'Each Gender Events'!BP$1,'Official Medal Table'!$E:$E,'Each Gender Events'!BP$2)*'Medal values'!$B$2
+ COUNTIFS('Official Medal Table'!$H:$H,'Each Gender Events'!$A18,'Official Medal Table'!$C:$C,'Each Gender Events'!BP$1,'Official Medal Table'!$E:$E,'Each Gender Events'!BP$2)*'Medal values'!$B$3
+ COUNTIFS('Official Medal Table'!$I:$I,'Each Gender Events'!$A18,'Official Medal Table'!$C:$C,'Each Gender Events'!BP$1,'Official Medal Table'!$E:$E,'Each Gender Events'!BP$2)*'Medal values'!$B$3
+ COUNTIFS('Official Medal Table'!$F:$F,'Each Gender Events'!$A18,'Official Medal Table'!$C:$C,'Each Gender Events'!BP$1,'Official Medal Table'!$E:$E,"Mixed")*'Medal values'!$B$1/2
+ COUNTIFS('Official Medal Table'!$G:$G,'Each Gender Events'!$A18,'Official Medal Table'!$C:$C,'Each Gender Events'!BP$1,'Official Medal Table'!$E:$E,"Mixed")*'Medal values'!$B$2/2
+ COUNTIFS('Official Medal Table'!$H:$H,'Each Gender Events'!$A18,'Official Medal Table'!$C:$C,'Each Gender Events'!BP$1,'Official Medal Table'!$E:$E,"Mixed")*'Medal values'!$B$3/2
+ COUNTIFS('Official Medal Table'!$I:$I,'Each Gender Events'!$A18,'Official Medal Table'!$C:$C,'Each Gender Events'!BP$1,'Official Medal Table'!$E:$E,"Mixed")*'Medal values'!$B$3/2</f>
        <v>0</v>
      </c>
      <c r="BQ18">
        <f>COUNTIFS('Official Medal Table'!$F:$F,'Each Gender Events'!$A18,'Official Medal Table'!$C:$C,'Each Gender Events'!BQ$1,'Official Medal Table'!$E:$E,'Each Gender Events'!BQ$2)*'Medal values'!$B$1
+ COUNTIFS('Official Medal Table'!$G:$G,'Each Gender Events'!$A18,'Official Medal Table'!$C:$C,'Each Gender Events'!BQ$1,'Official Medal Table'!$E:$E,'Each Gender Events'!BQ$2)*'Medal values'!$B$2
+ COUNTIFS('Official Medal Table'!$H:$H,'Each Gender Events'!$A18,'Official Medal Table'!$C:$C,'Each Gender Events'!BQ$1,'Official Medal Table'!$E:$E,'Each Gender Events'!BQ$2)*'Medal values'!$B$3
+ COUNTIFS('Official Medal Table'!$I:$I,'Each Gender Events'!$A18,'Official Medal Table'!$C:$C,'Each Gender Events'!BQ$1,'Official Medal Table'!$E:$E,'Each Gender Events'!BQ$2)*'Medal values'!$B$3
+ COUNTIFS('Official Medal Table'!$F:$F,'Each Gender Events'!$A18,'Official Medal Table'!$C:$C,'Each Gender Events'!BQ$1,'Official Medal Table'!$E:$E,"Mixed")*'Medal values'!$B$1/2
+ COUNTIFS('Official Medal Table'!$G:$G,'Each Gender Events'!$A18,'Official Medal Table'!$C:$C,'Each Gender Events'!BQ$1,'Official Medal Table'!$E:$E,"Mixed")*'Medal values'!$B$2/2
+ COUNTIFS('Official Medal Table'!$H:$H,'Each Gender Events'!$A18,'Official Medal Table'!$C:$C,'Each Gender Events'!BQ$1,'Official Medal Table'!$E:$E,"Mixed")*'Medal values'!$B$3/2
+ COUNTIFS('Official Medal Table'!$I:$I,'Each Gender Events'!$A18,'Official Medal Table'!$C:$C,'Each Gender Events'!BQ$1,'Official Medal Table'!$E:$E,"Mixed")*'Medal values'!$B$3/2</f>
        <v>3.0009999999999999</v>
      </c>
      <c r="BR18">
        <f>COUNTIFS('Official Medal Table'!$F:$F,'Each Gender Events'!$A18,'Official Medal Table'!$C:$C,'Each Gender Events'!BR$1,'Official Medal Table'!$E:$E,'Each Gender Events'!BR$2)*'Medal values'!$B$1
+ COUNTIFS('Official Medal Table'!$G:$G,'Each Gender Events'!$A18,'Official Medal Table'!$C:$C,'Each Gender Events'!BR$1,'Official Medal Table'!$E:$E,'Each Gender Events'!BR$2)*'Medal values'!$B$2
+ COUNTIFS('Official Medal Table'!$H:$H,'Each Gender Events'!$A18,'Official Medal Table'!$C:$C,'Each Gender Events'!BR$1,'Official Medal Table'!$E:$E,'Each Gender Events'!BR$2)*'Medal values'!$B$3
+ COUNTIFS('Official Medal Table'!$I:$I,'Each Gender Events'!$A18,'Official Medal Table'!$C:$C,'Each Gender Events'!BR$1,'Official Medal Table'!$E:$E,'Each Gender Events'!BR$2)*'Medal values'!$B$3
+ COUNTIFS('Official Medal Table'!$F:$F,'Each Gender Events'!$A18,'Official Medal Table'!$C:$C,'Each Gender Events'!BR$1,'Official Medal Table'!$E:$E,"Mixed")*'Medal values'!$B$1/2
+ COUNTIFS('Official Medal Table'!$G:$G,'Each Gender Events'!$A18,'Official Medal Table'!$C:$C,'Each Gender Events'!BR$1,'Official Medal Table'!$E:$E,"Mixed")*'Medal values'!$B$2/2
+ COUNTIFS('Official Medal Table'!$H:$H,'Each Gender Events'!$A18,'Official Medal Table'!$C:$C,'Each Gender Events'!BR$1,'Official Medal Table'!$E:$E,"Mixed")*'Medal values'!$B$3/2
+ COUNTIFS('Official Medal Table'!$I:$I,'Each Gender Events'!$A18,'Official Medal Table'!$C:$C,'Each Gender Events'!BR$1,'Official Medal Table'!$E:$E,"Mixed")*'Medal values'!$B$3/2</f>
        <v>7.0010019999999997</v>
      </c>
      <c r="BS18">
        <f>COUNTIFS('Official Medal Table'!$F:$F,'Each Gender Events'!$A18,'Official Medal Table'!$C:$C,'Each Gender Events'!BS$1,'Official Medal Table'!$E:$E,'Each Gender Events'!BS$2)*'Medal values'!$B$1
+ COUNTIFS('Official Medal Table'!$G:$G,'Each Gender Events'!$A18,'Official Medal Table'!$C:$C,'Each Gender Events'!BS$1,'Official Medal Table'!$E:$E,'Each Gender Events'!BS$2)*'Medal values'!$B$2
+ COUNTIFS('Official Medal Table'!$H:$H,'Each Gender Events'!$A18,'Official Medal Table'!$C:$C,'Each Gender Events'!BS$1,'Official Medal Table'!$E:$E,'Each Gender Events'!BS$2)*'Medal values'!$B$3
+ COUNTIFS('Official Medal Table'!$I:$I,'Each Gender Events'!$A18,'Official Medal Table'!$C:$C,'Each Gender Events'!BS$1,'Official Medal Table'!$E:$E,'Each Gender Events'!BS$2)*'Medal values'!$B$3
+ COUNTIFS('Official Medal Table'!$F:$F,'Each Gender Events'!$A18,'Official Medal Table'!$C:$C,'Each Gender Events'!BS$1,'Official Medal Table'!$E:$E,"Mixed")*'Medal values'!$B$1/2
+ COUNTIFS('Official Medal Table'!$G:$G,'Each Gender Events'!$A18,'Official Medal Table'!$C:$C,'Each Gender Events'!BS$1,'Official Medal Table'!$E:$E,"Mixed")*'Medal values'!$B$2/2
+ COUNTIFS('Official Medal Table'!$H:$H,'Each Gender Events'!$A18,'Official Medal Table'!$C:$C,'Each Gender Events'!BS$1,'Official Medal Table'!$E:$E,"Mixed")*'Medal values'!$B$3/2
+ COUNTIFS('Official Medal Table'!$I:$I,'Each Gender Events'!$A18,'Official Medal Table'!$C:$C,'Each Gender Events'!BS$1,'Official Medal Table'!$E:$E,"Mixed")*'Medal values'!$B$3/2</f>
        <v>0</v>
      </c>
      <c r="BT18">
        <f>COUNTIFS('Official Medal Table'!$F:$F,'Each Gender Events'!$A18,'Official Medal Table'!$C:$C,'Each Gender Events'!BT$1,'Official Medal Table'!$E:$E,'Each Gender Events'!BT$2)*'Medal values'!$B$1
+ COUNTIFS('Official Medal Table'!$G:$G,'Each Gender Events'!$A18,'Official Medal Table'!$C:$C,'Each Gender Events'!BT$1,'Official Medal Table'!$E:$E,'Each Gender Events'!BT$2)*'Medal values'!$B$2
+ COUNTIFS('Official Medal Table'!$H:$H,'Each Gender Events'!$A18,'Official Medal Table'!$C:$C,'Each Gender Events'!BT$1,'Official Medal Table'!$E:$E,'Each Gender Events'!BT$2)*'Medal values'!$B$3
+ COUNTIFS('Official Medal Table'!$I:$I,'Each Gender Events'!$A18,'Official Medal Table'!$C:$C,'Each Gender Events'!BT$1,'Official Medal Table'!$E:$E,'Each Gender Events'!BT$2)*'Medal values'!$B$3
+ COUNTIFS('Official Medal Table'!$F:$F,'Each Gender Events'!$A18,'Official Medal Table'!$C:$C,'Each Gender Events'!BT$1,'Official Medal Table'!$E:$E,"Mixed")*'Medal values'!$B$1/2
+ COUNTIFS('Official Medal Table'!$G:$G,'Each Gender Events'!$A18,'Official Medal Table'!$C:$C,'Each Gender Events'!BT$1,'Official Medal Table'!$E:$E,"Mixed")*'Medal values'!$B$2/2
+ COUNTIFS('Official Medal Table'!$H:$H,'Each Gender Events'!$A18,'Official Medal Table'!$C:$C,'Each Gender Events'!BT$1,'Official Medal Table'!$E:$E,"Mixed")*'Medal values'!$B$3/2
+ COUNTIFS('Official Medal Table'!$I:$I,'Each Gender Events'!$A18,'Official Medal Table'!$C:$C,'Each Gender Events'!BT$1,'Official Medal Table'!$E:$E,"Mixed")*'Medal values'!$B$3/2</f>
        <v>2.0000010000000001</v>
      </c>
      <c r="BU18">
        <f>COUNTIFS('Official Medal Table'!$F:$F,'Each Gender Events'!$A18,'Official Medal Table'!$C:$C,'Each Gender Events'!BU$1,'Official Medal Table'!$E:$E,'Each Gender Events'!BU$2)*'Medal values'!$B$1
+ COUNTIFS('Official Medal Table'!$G:$G,'Each Gender Events'!$A18,'Official Medal Table'!$C:$C,'Each Gender Events'!BU$1,'Official Medal Table'!$E:$E,'Each Gender Events'!BU$2)*'Medal values'!$B$2
+ COUNTIFS('Official Medal Table'!$H:$H,'Each Gender Events'!$A18,'Official Medal Table'!$C:$C,'Each Gender Events'!BU$1,'Official Medal Table'!$E:$E,'Each Gender Events'!BU$2)*'Medal values'!$B$3
+ COUNTIFS('Official Medal Table'!$I:$I,'Each Gender Events'!$A18,'Official Medal Table'!$C:$C,'Each Gender Events'!BU$1,'Official Medal Table'!$E:$E,'Each Gender Events'!BU$2)*'Medal values'!$B$3
+ COUNTIFS('Official Medal Table'!$F:$F,'Each Gender Events'!$A18,'Official Medal Table'!$C:$C,'Each Gender Events'!BU$1,'Official Medal Table'!$E:$E,"Mixed")*'Medal values'!$B$1/2
+ COUNTIFS('Official Medal Table'!$G:$G,'Each Gender Events'!$A18,'Official Medal Table'!$C:$C,'Each Gender Events'!BU$1,'Official Medal Table'!$E:$E,"Mixed")*'Medal values'!$B$2/2
+ COUNTIFS('Official Medal Table'!$H:$H,'Each Gender Events'!$A18,'Official Medal Table'!$C:$C,'Each Gender Events'!BU$1,'Official Medal Table'!$E:$E,"Mixed")*'Medal values'!$B$3/2
+ COUNTIFS('Official Medal Table'!$I:$I,'Each Gender Events'!$A18,'Official Medal Table'!$C:$C,'Each Gender Events'!BU$1,'Official Medal Table'!$E:$E,"Mixed")*'Medal values'!$B$3/2</f>
        <v>0</v>
      </c>
      <c r="BV18">
        <f>COUNTIFS('Official Medal Table'!$F:$F,'Each Gender Events'!$A18,'Official Medal Table'!$C:$C,'Each Gender Events'!BV$1,'Official Medal Table'!$E:$E,'Each Gender Events'!BV$2)*'Medal values'!$B$1
+ COUNTIFS('Official Medal Table'!$G:$G,'Each Gender Events'!$A18,'Official Medal Table'!$C:$C,'Each Gender Events'!BV$1,'Official Medal Table'!$E:$E,'Each Gender Events'!BV$2)*'Medal values'!$B$2
+ COUNTIFS('Official Medal Table'!$H:$H,'Each Gender Events'!$A18,'Official Medal Table'!$C:$C,'Each Gender Events'!BV$1,'Official Medal Table'!$E:$E,'Each Gender Events'!BV$2)*'Medal values'!$B$3
+ COUNTIFS('Official Medal Table'!$I:$I,'Each Gender Events'!$A18,'Official Medal Table'!$C:$C,'Each Gender Events'!BV$1,'Official Medal Table'!$E:$E,'Each Gender Events'!BV$2)*'Medal values'!$B$3
+ COUNTIFS('Official Medal Table'!$F:$F,'Each Gender Events'!$A18,'Official Medal Table'!$C:$C,'Each Gender Events'!BV$1,'Official Medal Table'!$E:$E,"Mixed")*'Medal values'!$B$1/2
+ COUNTIFS('Official Medal Table'!$G:$G,'Each Gender Events'!$A18,'Official Medal Table'!$C:$C,'Each Gender Events'!BV$1,'Official Medal Table'!$E:$E,"Mixed")*'Medal values'!$B$2/2
+ COUNTIFS('Official Medal Table'!$H:$H,'Each Gender Events'!$A18,'Official Medal Table'!$C:$C,'Each Gender Events'!BV$1,'Official Medal Table'!$E:$E,"Mixed")*'Medal values'!$B$3/2
+ COUNTIFS('Official Medal Table'!$I:$I,'Each Gender Events'!$A18,'Official Medal Table'!$C:$C,'Each Gender Events'!BV$1,'Official Medal Table'!$E:$E,"Mixed")*'Medal values'!$B$3/2</f>
        <v>0</v>
      </c>
      <c r="BW18">
        <f>COUNTIFS('Official Medal Table'!$F:$F,'Each Gender Events'!$A18,'Official Medal Table'!$C:$C,'Each Gender Events'!BW$1,'Official Medal Table'!$E:$E,'Each Gender Events'!BW$2)*'Medal values'!$B$1
+ COUNTIFS('Official Medal Table'!$G:$G,'Each Gender Events'!$A18,'Official Medal Table'!$C:$C,'Each Gender Events'!BW$1,'Official Medal Table'!$E:$E,'Each Gender Events'!BW$2)*'Medal values'!$B$2
+ COUNTIFS('Official Medal Table'!$H:$H,'Each Gender Events'!$A18,'Official Medal Table'!$C:$C,'Each Gender Events'!BW$1,'Official Medal Table'!$E:$E,'Each Gender Events'!BW$2)*'Medal values'!$B$3
+ COUNTIFS('Official Medal Table'!$I:$I,'Each Gender Events'!$A18,'Official Medal Table'!$C:$C,'Each Gender Events'!BW$1,'Official Medal Table'!$E:$E,'Each Gender Events'!BW$2)*'Medal values'!$B$3
+ COUNTIFS('Official Medal Table'!$F:$F,'Each Gender Events'!$A18,'Official Medal Table'!$C:$C,'Each Gender Events'!BW$1,'Official Medal Table'!$E:$E,"Mixed")*'Medal values'!$B$1/2
+ COUNTIFS('Official Medal Table'!$G:$G,'Each Gender Events'!$A18,'Official Medal Table'!$C:$C,'Each Gender Events'!BW$1,'Official Medal Table'!$E:$E,"Mixed")*'Medal values'!$B$2/2
+ COUNTIFS('Official Medal Table'!$H:$H,'Each Gender Events'!$A18,'Official Medal Table'!$C:$C,'Each Gender Events'!BW$1,'Official Medal Table'!$E:$E,"Mixed")*'Medal values'!$B$3/2
+ COUNTIFS('Official Medal Table'!$I:$I,'Each Gender Events'!$A18,'Official Medal Table'!$C:$C,'Each Gender Events'!BW$1,'Official Medal Table'!$E:$E,"Mixed")*'Medal values'!$B$3/2</f>
        <v>2.0000010000000001</v>
      </c>
      <c r="BX18">
        <f>COUNTIFS('Official Medal Table'!$F:$F,'Each Gender Events'!$A18,'Official Medal Table'!$C:$C,'Each Gender Events'!BX$1,'Official Medal Table'!$E:$E,'Each Gender Events'!BX$2)*'Medal values'!$B$1
+ COUNTIFS('Official Medal Table'!$G:$G,'Each Gender Events'!$A18,'Official Medal Table'!$C:$C,'Each Gender Events'!BX$1,'Official Medal Table'!$E:$E,'Each Gender Events'!BX$2)*'Medal values'!$B$2
+ COUNTIFS('Official Medal Table'!$H:$H,'Each Gender Events'!$A18,'Official Medal Table'!$C:$C,'Each Gender Events'!BX$1,'Official Medal Table'!$E:$E,'Each Gender Events'!BX$2)*'Medal values'!$B$3
+ COUNTIFS('Official Medal Table'!$I:$I,'Each Gender Events'!$A18,'Official Medal Table'!$C:$C,'Each Gender Events'!BX$1,'Official Medal Table'!$E:$E,'Each Gender Events'!BX$2)*'Medal values'!$B$3
+ COUNTIFS('Official Medal Table'!$F:$F,'Each Gender Events'!$A18,'Official Medal Table'!$C:$C,'Each Gender Events'!BX$1,'Official Medal Table'!$E:$E,"Mixed")*'Medal values'!$B$1/2
+ COUNTIFS('Official Medal Table'!$G:$G,'Each Gender Events'!$A18,'Official Medal Table'!$C:$C,'Each Gender Events'!BX$1,'Official Medal Table'!$E:$E,"Mixed")*'Medal values'!$B$2/2
+ COUNTIFS('Official Medal Table'!$H:$H,'Each Gender Events'!$A18,'Official Medal Table'!$C:$C,'Each Gender Events'!BX$1,'Official Medal Table'!$E:$E,"Mixed")*'Medal values'!$B$3/2
+ COUNTIFS('Official Medal Table'!$I:$I,'Each Gender Events'!$A18,'Official Medal Table'!$C:$C,'Each Gender Events'!BX$1,'Official Medal Table'!$E:$E,"Mixed")*'Medal values'!$B$3/2</f>
        <v>0</v>
      </c>
      <c r="BY18">
        <f>COUNTIFS('Official Medal Table'!$F:$F,'Each Gender Events'!$A18,'Official Medal Table'!$C:$C,'Each Gender Events'!BY$1,'Official Medal Table'!$E:$E,'Each Gender Events'!BY$2)*'Medal values'!$B$1
+ COUNTIFS('Official Medal Table'!$G:$G,'Each Gender Events'!$A18,'Official Medal Table'!$C:$C,'Each Gender Events'!BY$1,'Official Medal Table'!$E:$E,'Each Gender Events'!BY$2)*'Medal values'!$B$2
+ COUNTIFS('Official Medal Table'!$H:$H,'Each Gender Events'!$A18,'Official Medal Table'!$C:$C,'Each Gender Events'!BY$1,'Official Medal Table'!$E:$E,'Each Gender Events'!BY$2)*'Medal values'!$B$3
+ COUNTIFS('Official Medal Table'!$I:$I,'Each Gender Events'!$A18,'Official Medal Table'!$C:$C,'Each Gender Events'!BY$1,'Official Medal Table'!$E:$E,'Each Gender Events'!BY$2)*'Medal values'!$B$3
+ COUNTIFS('Official Medal Table'!$F:$F,'Each Gender Events'!$A18,'Official Medal Table'!$C:$C,'Each Gender Events'!BY$1,'Official Medal Table'!$E:$E,"Mixed")*'Medal values'!$B$1/2
+ COUNTIFS('Official Medal Table'!$G:$G,'Each Gender Events'!$A18,'Official Medal Table'!$C:$C,'Each Gender Events'!BY$1,'Official Medal Table'!$E:$E,"Mixed")*'Medal values'!$B$2/2
+ COUNTIFS('Official Medal Table'!$H:$H,'Each Gender Events'!$A18,'Official Medal Table'!$C:$C,'Each Gender Events'!BY$1,'Official Medal Table'!$E:$E,"Mixed")*'Medal values'!$B$3/2
+ COUNTIFS('Official Medal Table'!$I:$I,'Each Gender Events'!$A18,'Official Medal Table'!$C:$C,'Each Gender Events'!BY$1,'Official Medal Table'!$E:$E,"Mixed")*'Medal values'!$B$3/2</f>
        <v>0</v>
      </c>
      <c r="BZ18">
        <f>COUNTIFS('Official Medal Table'!$F:$F,'Each Gender Events'!$A18,'Official Medal Table'!$C:$C,'Each Gender Events'!BZ$1,'Official Medal Table'!$E:$E,'Each Gender Events'!BZ$2)*'Medal values'!$B$1
+ COUNTIFS('Official Medal Table'!$G:$G,'Each Gender Events'!$A18,'Official Medal Table'!$C:$C,'Each Gender Events'!BZ$1,'Official Medal Table'!$E:$E,'Each Gender Events'!BZ$2)*'Medal values'!$B$2
+ COUNTIFS('Official Medal Table'!$H:$H,'Each Gender Events'!$A18,'Official Medal Table'!$C:$C,'Each Gender Events'!BZ$1,'Official Medal Table'!$E:$E,'Each Gender Events'!BZ$2)*'Medal values'!$B$3
+ COUNTIFS('Official Medal Table'!$I:$I,'Each Gender Events'!$A18,'Official Medal Table'!$C:$C,'Each Gender Events'!BZ$1,'Official Medal Table'!$E:$E,'Each Gender Events'!BZ$2)*'Medal values'!$B$3
+ COUNTIFS('Official Medal Table'!$F:$F,'Each Gender Events'!$A18,'Official Medal Table'!$C:$C,'Each Gender Events'!BZ$1,'Official Medal Table'!$E:$E,"Mixed")*'Medal values'!$B$1/2
+ COUNTIFS('Official Medal Table'!$G:$G,'Each Gender Events'!$A18,'Official Medal Table'!$C:$C,'Each Gender Events'!BZ$1,'Official Medal Table'!$E:$E,"Mixed")*'Medal values'!$B$2/2
+ COUNTIFS('Official Medal Table'!$H:$H,'Each Gender Events'!$A18,'Official Medal Table'!$C:$C,'Each Gender Events'!BZ$1,'Official Medal Table'!$E:$E,"Mixed")*'Medal values'!$B$3/2
+ COUNTIFS('Official Medal Table'!$I:$I,'Each Gender Events'!$A18,'Official Medal Table'!$C:$C,'Each Gender Events'!BZ$1,'Official Medal Table'!$E:$E,"Mixed")*'Medal values'!$B$3/2</f>
        <v>0</v>
      </c>
      <c r="CA18">
        <f>COUNTIFS('Official Medal Table'!$F:$F,'Each Gender Events'!$A18,'Official Medal Table'!$C:$C,'Each Gender Events'!CA$1,'Official Medal Table'!$E:$E,'Each Gender Events'!CA$2)*'Medal values'!$B$1
+ COUNTIFS('Official Medal Table'!$G:$G,'Each Gender Events'!$A18,'Official Medal Table'!$C:$C,'Each Gender Events'!CA$1,'Official Medal Table'!$E:$E,'Each Gender Events'!CA$2)*'Medal values'!$B$2
+ COUNTIFS('Official Medal Table'!$H:$H,'Each Gender Events'!$A18,'Official Medal Table'!$C:$C,'Each Gender Events'!CA$1,'Official Medal Table'!$E:$E,'Each Gender Events'!CA$2)*'Medal values'!$B$3
+ COUNTIFS('Official Medal Table'!$I:$I,'Each Gender Events'!$A18,'Official Medal Table'!$C:$C,'Each Gender Events'!CA$1,'Official Medal Table'!$E:$E,'Each Gender Events'!CA$2)*'Medal values'!$B$3
+ COUNTIFS('Official Medal Table'!$F:$F,'Each Gender Events'!$A18,'Official Medal Table'!$C:$C,'Each Gender Events'!CA$1,'Official Medal Table'!$E:$E,"Mixed")*'Medal values'!$B$1/2
+ COUNTIFS('Official Medal Table'!$G:$G,'Each Gender Events'!$A18,'Official Medal Table'!$C:$C,'Each Gender Events'!CA$1,'Official Medal Table'!$E:$E,"Mixed")*'Medal values'!$B$2/2
+ COUNTIFS('Official Medal Table'!$H:$H,'Each Gender Events'!$A18,'Official Medal Table'!$C:$C,'Each Gender Events'!CA$1,'Official Medal Table'!$E:$E,"Mixed")*'Medal values'!$B$3/2
+ COUNTIFS('Official Medal Table'!$I:$I,'Each Gender Events'!$A18,'Official Medal Table'!$C:$C,'Each Gender Events'!CA$1,'Official Medal Table'!$E:$E,"Mixed")*'Medal values'!$B$3/2</f>
        <v>3.0000010000000001</v>
      </c>
      <c r="CB18">
        <f>COUNTIFS('Official Medal Table'!$F:$F,'Each Gender Events'!$A18,'Official Medal Table'!$C:$C,'Each Gender Events'!CB$1,'Official Medal Table'!$E:$E,'Each Gender Events'!CB$2)*'Medal values'!$B$1
+ COUNTIFS('Official Medal Table'!$G:$G,'Each Gender Events'!$A18,'Official Medal Table'!$C:$C,'Each Gender Events'!CB$1,'Official Medal Table'!$E:$E,'Each Gender Events'!CB$2)*'Medal values'!$B$2
+ COUNTIFS('Official Medal Table'!$H:$H,'Each Gender Events'!$A18,'Official Medal Table'!$C:$C,'Each Gender Events'!CB$1,'Official Medal Table'!$E:$E,'Each Gender Events'!CB$2)*'Medal values'!$B$3
+ COUNTIFS('Official Medal Table'!$I:$I,'Each Gender Events'!$A18,'Official Medal Table'!$C:$C,'Each Gender Events'!CB$1,'Official Medal Table'!$E:$E,'Each Gender Events'!CB$2)*'Medal values'!$B$3
+ COUNTIFS('Official Medal Table'!$F:$F,'Each Gender Events'!$A18,'Official Medal Table'!$C:$C,'Each Gender Events'!CB$1,'Official Medal Table'!$E:$E,"Mixed")*'Medal values'!$B$1/2
+ COUNTIFS('Official Medal Table'!$G:$G,'Each Gender Events'!$A18,'Official Medal Table'!$C:$C,'Each Gender Events'!CB$1,'Official Medal Table'!$E:$E,"Mixed")*'Medal values'!$B$2/2
+ COUNTIFS('Official Medal Table'!$H:$H,'Each Gender Events'!$A18,'Official Medal Table'!$C:$C,'Each Gender Events'!CB$1,'Official Medal Table'!$E:$E,"Mixed")*'Medal values'!$B$3/2
+ COUNTIFS('Official Medal Table'!$I:$I,'Each Gender Events'!$A18,'Official Medal Table'!$C:$C,'Each Gender Events'!CB$1,'Official Medal Table'!$E:$E,"Mixed")*'Medal values'!$B$3/2</f>
        <v>0</v>
      </c>
      <c r="CC18">
        <f>COUNTIFS('Official Medal Table'!$F:$F,'Each Gender Events'!$A18,'Official Medal Table'!$C:$C,'Each Gender Events'!CC$1,'Official Medal Table'!$E:$E,'Each Gender Events'!CC$2)*'Medal values'!$B$1
+ COUNTIFS('Official Medal Table'!$G:$G,'Each Gender Events'!$A18,'Official Medal Table'!$C:$C,'Each Gender Events'!CC$1,'Official Medal Table'!$E:$E,'Each Gender Events'!CC$2)*'Medal values'!$B$2
+ COUNTIFS('Official Medal Table'!$H:$H,'Each Gender Events'!$A18,'Official Medal Table'!$C:$C,'Each Gender Events'!CC$1,'Official Medal Table'!$E:$E,'Each Gender Events'!CC$2)*'Medal values'!$B$3
+ COUNTIFS('Official Medal Table'!$I:$I,'Each Gender Events'!$A18,'Official Medal Table'!$C:$C,'Each Gender Events'!CC$1,'Official Medal Table'!$E:$E,'Each Gender Events'!CC$2)*'Medal values'!$B$3
+ COUNTIFS('Official Medal Table'!$F:$F,'Each Gender Events'!$A18,'Official Medal Table'!$C:$C,'Each Gender Events'!CC$1,'Official Medal Table'!$E:$E,"Mixed")*'Medal values'!$B$1/2
+ COUNTIFS('Official Medal Table'!$G:$G,'Each Gender Events'!$A18,'Official Medal Table'!$C:$C,'Each Gender Events'!CC$1,'Official Medal Table'!$E:$E,"Mixed")*'Medal values'!$B$2/2
+ COUNTIFS('Official Medal Table'!$H:$H,'Each Gender Events'!$A18,'Official Medal Table'!$C:$C,'Each Gender Events'!CC$1,'Official Medal Table'!$E:$E,"Mixed")*'Medal values'!$B$3/2
+ COUNTIFS('Official Medal Table'!$I:$I,'Each Gender Events'!$A18,'Official Medal Table'!$C:$C,'Each Gender Events'!CC$1,'Official Medal Table'!$E:$E,"Mixed")*'Medal values'!$B$3/2</f>
        <v>0</v>
      </c>
      <c r="CD18">
        <f>COUNTIFS('Official Medal Table'!$F:$F,'Each Gender Events'!$A18,'Official Medal Table'!$C:$C,'Each Gender Events'!CD$1,'Official Medal Table'!$E:$E,'Each Gender Events'!CD$2)*'Medal values'!$B$1
+ COUNTIFS('Official Medal Table'!$G:$G,'Each Gender Events'!$A18,'Official Medal Table'!$C:$C,'Each Gender Events'!CD$1,'Official Medal Table'!$E:$E,'Each Gender Events'!CD$2)*'Medal values'!$B$2
+ COUNTIFS('Official Medal Table'!$H:$H,'Each Gender Events'!$A18,'Official Medal Table'!$C:$C,'Each Gender Events'!CD$1,'Official Medal Table'!$E:$E,'Each Gender Events'!CD$2)*'Medal values'!$B$3
+ COUNTIFS('Official Medal Table'!$I:$I,'Each Gender Events'!$A18,'Official Medal Table'!$C:$C,'Each Gender Events'!CD$1,'Official Medal Table'!$E:$E,'Each Gender Events'!CD$2)*'Medal values'!$B$3
+ COUNTIFS('Official Medal Table'!$F:$F,'Each Gender Events'!$A18,'Official Medal Table'!$C:$C,'Each Gender Events'!CD$1,'Official Medal Table'!$E:$E,"Mixed")*'Medal values'!$B$1/2
+ COUNTIFS('Official Medal Table'!$G:$G,'Each Gender Events'!$A18,'Official Medal Table'!$C:$C,'Each Gender Events'!CD$1,'Official Medal Table'!$E:$E,"Mixed")*'Medal values'!$B$2/2
+ COUNTIFS('Official Medal Table'!$H:$H,'Each Gender Events'!$A18,'Official Medal Table'!$C:$C,'Each Gender Events'!CD$1,'Official Medal Table'!$E:$E,"Mixed")*'Medal values'!$B$3/2
+ COUNTIFS('Official Medal Table'!$I:$I,'Each Gender Events'!$A18,'Official Medal Table'!$C:$C,'Each Gender Events'!CD$1,'Official Medal Table'!$E:$E,"Mixed")*'Medal values'!$B$3/2</f>
        <v>0</v>
      </c>
      <c r="CE18">
        <f>COUNTIFS('Official Medal Table'!$F:$F,'Each Gender Events'!$A18,'Official Medal Table'!$C:$C,'Each Gender Events'!CE$1,'Official Medal Table'!$E:$E,'Each Gender Events'!CE$2)*'Medal values'!$B$1
+ COUNTIFS('Official Medal Table'!$G:$G,'Each Gender Events'!$A18,'Official Medal Table'!$C:$C,'Each Gender Events'!CE$1,'Official Medal Table'!$E:$E,'Each Gender Events'!CE$2)*'Medal values'!$B$2
+ COUNTIFS('Official Medal Table'!$H:$H,'Each Gender Events'!$A18,'Official Medal Table'!$C:$C,'Each Gender Events'!CE$1,'Official Medal Table'!$E:$E,'Each Gender Events'!CE$2)*'Medal values'!$B$3
+ COUNTIFS('Official Medal Table'!$I:$I,'Each Gender Events'!$A18,'Official Medal Table'!$C:$C,'Each Gender Events'!CE$1,'Official Medal Table'!$E:$E,'Each Gender Events'!CE$2)*'Medal values'!$B$3
+ COUNTIFS('Official Medal Table'!$F:$F,'Each Gender Events'!$A18,'Official Medal Table'!$C:$C,'Each Gender Events'!CE$1,'Official Medal Table'!$E:$E,"Mixed")*'Medal values'!$B$1/2
+ COUNTIFS('Official Medal Table'!$G:$G,'Each Gender Events'!$A18,'Official Medal Table'!$C:$C,'Each Gender Events'!CE$1,'Official Medal Table'!$E:$E,"Mixed")*'Medal values'!$B$2/2
+ COUNTIFS('Official Medal Table'!$H:$H,'Each Gender Events'!$A18,'Official Medal Table'!$C:$C,'Each Gender Events'!CE$1,'Official Medal Table'!$E:$E,"Mixed")*'Medal values'!$B$3/2
+ COUNTIFS('Official Medal Table'!$I:$I,'Each Gender Events'!$A18,'Official Medal Table'!$C:$C,'Each Gender Events'!CE$1,'Official Medal Table'!$E:$E,"Mixed")*'Medal values'!$B$3/2</f>
        <v>0</v>
      </c>
      <c r="CF18">
        <f>COUNTIFS('Official Medal Table'!$F:$F,'Each Gender Events'!$A18,'Official Medal Table'!$C:$C,'Each Gender Events'!CF$1,'Official Medal Table'!$E:$E,'Each Gender Events'!CF$2)*'Medal values'!$B$1
+ COUNTIFS('Official Medal Table'!$G:$G,'Each Gender Events'!$A18,'Official Medal Table'!$C:$C,'Each Gender Events'!CF$1,'Official Medal Table'!$E:$E,'Each Gender Events'!CF$2)*'Medal values'!$B$2
+ COUNTIFS('Official Medal Table'!$H:$H,'Each Gender Events'!$A18,'Official Medal Table'!$C:$C,'Each Gender Events'!CF$1,'Official Medal Table'!$E:$E,'Each Gender Events'!CF$2)*'Medal values'!$B$3
+ COUNTIFS('Official Medal Table'!$I:$I,'Each Gender Events'!$A18,'Official Medal Table'!$C:$C,'Each Gender Events'!CF$1,'Official Medal Table'!$E:$E,'Each Gender Events'!CF$2)*'Medal values'!$B$3
+ COUNTIFS('Official Medal Table'!$F:$F,'Each Gender Events'!$A18,'Official Medal Table'!$C:$C,'Each Gender Events'!CF$1,'Official Medal Table'!$E:$E,"Mixed")*'Medal values'!$B$1/2
+ COUNTIFS('Official Medal Table'!$G:$G,'Each Gender Events'!$A18,'Official Medal Table'!$C:$C,'Each Gender Events'!CF$1,'Official Medal Table'!$E:$E,"Mixed")*'Medal values'!$B$2/2
+ COUNTIFS('Official Medal Table'!$H:$H,'Each Gender Events'!$A18,'Official Medal Table'!$C:$C,'Each Gender Events'!CF$1,'Official Medal Table'!$E:$E,"Mixed")*'Medal values'!$B$3/2
+ COUNTIFS('Official Medal Table'!$I:$I,'Each Gender Events'!$A18,'Official Medal Table'!$C:$C,'Each Gender Events'!CF$1,'Official Medal Table'!$E:$E,"Mixed")*'Medal values'!$B$3/2</f>
        <v>0</v>
      </c>
      <c r="CG18">
        <f>COUNTIFS('Official Medal Table'!$F:$F,'Each Gender Events'!$A18,'Official Medal Table'!$C:$C,'Each Gender Events'!CG$1,'Official Medal Table'!$E:$E,'Each Gender Events'!CG$2)*'Medal values'!$B$1
+ COUNTIFS('Official Medal Table'!$G:$G,'Each Gender Events'!$A18,'Official Medal Table'!$C:$C,'Each Gender Events'!CG$1,'Official Medal Table'!$E:$E,'Each Gender Events'!CG$2)*'Medal values'!$B$2
+ COUNTIFS('Official Medal Table'!$H:$H,'Each Gender Events'!$A18,'Official Medal Table'!$C:$C,'Each Gender Events'!CG$1,'Official Medal Table'!$E:$E,'Each Gender Events'!CG$2)*'Medal values'!$B$3
+ COUNTIFS('Official Medal Table'!$I:$I,'Each Gender Events'!$A18,'Official Medal Table'!$C:$C,'Each Gender Events'!CG$1,'Official Medal Table'!$E:$E,'Each Gender Events'!CG$2)*'Medal values'!$B$3
+ COUNTIFS('Official Medal Table'!$F:$F,'Each Gender Events'!$A18,'Official Medal Table'!$C:$C,'Each Gender Events'!CG$1,'Official Medal Table'!$E:$E,"Mixed")*'Medal values'!$B$1/2
+ COUNTIFS('Official Medal Table'!$G:$G,'Each Gender Events'!$A18,'Official Medal Table'!$C:$C,'Each Gender Events'!CG$1,'Official Medal Table'!$E:$E,"Mixed")*'Medal values'!$B$2/2
+ COUNTIFS('Official Medal Table'!$H:$H,'Each Gender Events'!$A18,'Official Medal Table'!$C:$C,'Each Gender Events'!CG$1,'Official Medal Table'!$E:$E,"Mixed")*'Medal values'!$B$3/2
+ COUNTIFS('Official Medal Table'!$I:$I,'Each Gender Events'!$A18,'Official Medal Table'!$C:$C,'Each Gender Events'!CG$1,'Official Medal Table'!$E:$E,"Mixed")*'Medal values'!$B$3/2</f>
        <v>0</v>
      </c>
      <c r="CH18">
        <f>COUNTIFS('Official Medal Table'!$F:$F,'Each Gender Events'!$A18,'Official Medal Table'!$C:$C,'Each Gender Events'!CH$1,'Official Medal Table'!$E:$E,'Each Gender Events'!CH$2)*'Medal values'!$B$1
+ COUNTIFS('Official Medal Table'!$G:$G,'Each Gender Events'!$A18,'Official Medal Table'!$C:$C,'Each Gender Events'!CH$1,'Official Medal Table'!$E:$E,'Each Gender Events'!CH$2)*'Medal values'!$B$2
+ COUNTIFS('Official Medal Table'!$H:$H,'Each Gender Events'!$A18,'Official Medal Table'!$C:$C,'Each Gender Events'!CH$1,'Official Medal Table'!$E:$E,'Each Gender Events'!CH$2)*'Medal values'!$B$3
+ COUNTIFS('Official Medal Table'!$I:$I,'Each Gender Events'!$A18,'Official Medal Table'!$C:$C,'Each Gender Events'!CH$1,'Official Medal Table'!$E:$E,'Each Gender Events'!CH$2)*'Medal values'!$B$3
+ COUNTIFS('Official Medal Table'!$F:$F,'Each Gender Events'!$A18,'Official Medal Table'!$C:$C,'Each Gender Events'!CH$1,'Official Medal Table'!$E:$E,"Mixed")*'Medal values'!$B$1/2
+ COUNTIFS('Official Medal Table'!$G:$G,'Each Gender Events'!$A18,'Official Medal Table'!$C:$C,'Each Gender Events'!CH$1,'Official Medal Table'!$E:$E,"Mixed")*'Medal values'!$B$2/2
+ COUNTIFS('Official Medal Table'!$H:$H,'Each Gender Events'!$A18,'Official Medal Table'!$C:$C,'Each Gender Events'!CH$1,'Official Medal Table'!$E:$E,"Mixed")*'Medal values'!$B$3/2
+ COUNTIFS('Official Medal Table'!$I:$I,'Each Gender Events'!$A18,'Official Medal Table'!$C:$C,'Each Gender Events'!CH$1,'Official Medal Table'!$E:$E,"Mixed")*'Medal values'!$B$3/2</f>
        <v>0</v>
      </c>
      <c r="CI18">
        <f>COUNTIFS('Official Medal Table'!$F:$F,'Each Gender Events'!$A18,'Official Medal Table'!$C:$C,'Each Gender Events'!CI$1,'Official Medal Table'!$E:$E,'Each Gender Events'!CI$2)*'Medal values'!$B$1
+ COUNTIFS('Official Medal Table'!$G:$G,'Each Gender Events'!$A18,'Official Medal Table'!$C:$C,'Each Gender Events'!CI$1,'Official Medal Table'!$E:$E,'Each Gender Events'!CI$2)*'Medal values'!$B$2
+ COUNTIFS('Official Medal Table'!$H:$H,'Each Gender Events'!$A18,'Official Medal Table'!$C:$C,'Each Gender Events'!CI$1,'Official Medal Table'!$E:$E,'Each Gender Events'!CI$2)*'Medal values'!$B$3
+ COUNTIFS('Official Medal Table'!$I:$I,'Each Gender Events'!$A18,'Official Medal Table'!$C:$C,'Each Gender Events'!CI$1,'Official Medal Table'!$E:$E,'Each Gender Events'!CI$2)*'Medal values'!$B$3
+ COUNTIFS('Official Medal Table'!$F:$F,'Each Gender Events'!$A18,'Official Medal Table'!$C:$C,'Each Gender Events'!CI$1,'Official Medal Table'!$E:$E,"Mixed")*'Medal values'!$B$1/2
+ COUNTIFS('Official Medal Table'!$G:$G,'Each Gender Events'!$A18,'Official Medal Table'!$C:$C,'Each Gender Events'!CI$1,'Official Medal Table'!$E:$E,"Mixed")*'Medal values'!$B$2/2
+ COUNTIFS('Official Medal Table'!$H:$H,'Each Gender Events'!$A18,'Official Medal Table'!$C:$C,'Each Gender Events'!CI$1,'Official Medal Table'!$E:$E,"Mixed")*'Medal values'!$B$3/2
+ COUNTIFS('Official Medal Table'!$I:$I,'Each Gender Events'!$A18,'Official Medal Table'!$C:$C,'Each Gender Events'!CI$1,'Official Medal Table'!$E:$E,"Mixed")*'Medal values'!$B$3/2</f>
        <v>0</v>
      </c>
      <c r="CJ18">
        <f>COUNTIFS('Official Medal Table'!$F:$F,'Each Gender Events'!$A18,'Official Medal Table'!$C:$C,'Each Gender Events'!CJ$1,'Official Medal Table'!$E:$E,'Each Gender Events'!CJ$2)*'Medal values'!$B$1
+ COUNTIFS('Official Medal Table'!$G:$G,'Each Gender Events'!$A18,'Official Medal Table'!$C:$C,'Each Gender Events'!CJ$1,'Official Medal Table'!$E:$E,'Each Gender Events'!CJ$2)*'Medal values'!$B$2
+ COUNTIFS('Official Medal Table'!$H:$H,'Each Gender Events'!$A18,'Official Medal Table'!$C:$C,'Each Gender Events'!CJ$1,'Official Medal Table'!$E:$E,'Each Gender Events'!CJ$2)*'Medal values'!$B$3
+ COUNTIFS('Official Medal Table'!$I:$I,'Each Gender Events'!$A18,'Official Medal Table'!$C:$C,'Each Gender Events'!CJ$1,'Official Medal Table'!$E:$E,'Each Gender Events'!CJ$2)*'Medal values'!$B$3
+ COUNTIFS('Official Medal Table'!$F:$F,'Each Gender Events'!$A18,'Official Medal Table'!$C:$C,'Each Gender Events'!CJ$1,'Official Medal Table'!$E:$E,"Mixed")*'Medal values'!$B$1/2
+ COUNTIFS('Official Medal Table'!$G:$G,'Each Gender Events'!$A18,'Official Medal Table'!$C:$C,'Each Gender Events'!CJ$1,'Official Medal Table'!$E:$E,"Mixed")*'Medal values'!$B$2/2
+ COUNTIFS('Official Medal Table'!$H:$H,'Each Gender Events'!$A18,'Official Medal Table'!$C:$C,'Each Gender Events'!CJ$1,'Official Medal Table'!$E:$E,"Mixed")*'Medal values'!$B$3/2
+ COUNTIFS('Official Medal Table'!$I:$I,'Each Gender Events'!$A18,'Official Medal Table'!$C:$C,'Each Gender Events'!CJ$1,'Official Medal Table'!$E:$E,"Mixed")*'Medal values'!$B$3/2</f>
        <v>0</v>
      </c>
      <c r="CK18">
        <f>COUNTIFS('Official Medal Table'!$F:$F,'Each Gender Events'!$A18,'Official Medal Table'!$C:$C,'Each Gender Events'!CK$1,'Official Medal Table'!$E:$E,'Each Gender Events'!CK$2)*'Medal values'!$B$1
+ COUNTIFS('Official Medal Table'!$G:$G,'Each Gender Events'!$A18,'Official Medal Table'!$C:$C,'Each Gender Events'!CK$1,'Official Medal Table'!$E:$E,'Each Gender Events'!CK$2)*'Medal values'!$B$2
+ COUNTIFS('Official Medal Table'!$H:$H,'Each Gender Events'!$A18,'Official Medal Table'!$C:$C,'Each Gender Events'!CK$1,'Official Medal Table'!$E:$E,'Each Gender Events'!CK$2)*'Medal values'!$B$3
+ COUNTIFS('Official Medal Table'!$I:$I,'Each Gender Events'!$A18,'Official Medal Table'!$C:$C,'Each Gender Events'!CK$1,'Official Medal Table'!$E:$E,'Each Gender Events'!CK$2)*'Medal values'!$B$3
+ COUNTIFS('Official Medal Table'!$F:$F,'Each Gender Events'!$A18,'Official Medal Table'!$C:$C,'Each Gender Events'!CK$1,'Official Medal Table'!$E:$E,"Mixed")*'Medal values'!$B$1/2
+ COUNTIFS('Official Medal Table'!$G:$G,'Each Gender Events'!$A18,'Official Medal Table'!$C:$C,'Each Gender Events'!CK$1,'Official Medal Table'!$E:$E,"Mixed")*'Medal values'!$B$2/2
+ COUNTIFS('Official Medal Table'!$H:$H,'Each Gender Events'!$A18,'Official Medal Table'!$C:$C,'Each Gender Events'!CK$1,'Official Medal Table'!$E:$E,"Mixed")*'Medal values'!$B$3/2
+ COUNTIFS('Official Medal Table'!$I:$I,'Each Gender Events'!$A18,'Official Medal Table'!$C:$C,'Each Gender Events'!CK$1,'Official Medal Table'!$E:$E,"Mixed")*'Medal values'!$B$3/2</f>
        <v>0</v>
      </c>
      <c r="CL18">
        <f>COUNTIFS('Official Medal Table'!$F:$F,'Each Gender Events'!$A18,'Official Medal Table'!$C:$C,'Each Gender Events'!CL$1,'Official Medal Table'!$E:$E,'Each Gender Events'!CL$2)*'Medal values'!$B$1
+ COUNTIFS('Official Medal Table'!$G:$G,'Each Gender Events'!$A18,'Official Medal Table'!$C:$C,'Each Gender Events'!CL$1,'Official Medal Table'!$E:$E,'Each Gender Events'!CL$2)*'Medal values'!$B$2
+ COUNTIFS('Official Medal Table'!$H:$H,'Each Gender Events'!$A18,'Official Medal Table'!$C:$C,'Each Gender Events'!CL$1,'Official Medal Table'!$E:$E,'Each Gender Events'!CL$2)*'Medal values'!$B$3
+ COUNTIFS('Official Medal Table'!$I:$I,'Each Gender Events'!$A18,'Official Medal Table'!$C:$C,'Each Gender Events'!CL$1,'Official Medal Table'!$E:$E,'Each Gender Events'!CL$2)*'Medal values'!$B$3
+ COUNTIFS('Official Medal Table'!$F:$F,'Each Gender Events'!$A18,'Official Medal Table'!$C:$C,'Each Gender Events'!CL$1,'Official Medal Table'!$E:$E,"Mixed")*'Medal values'!$B$1/2
+ COUNTIFS('Official Medal Table'!$G:$G,'Each Gender Events'!$A18,'Official Medal Table'!$C:$C,'Each Gender Events'!CL$1,'Official Medal Table'!$E:$E,"Mixed")*'Medal values'!$B$2/2
+ COUNTIFS('Official Medal Table'!$H:$H,'Each Gender Events'!$A18,'Official Medal Table'!$C:$C,'Each Gender Events'!CL$1,'Official Medal Table'!$E:$E,"Mixed")*'Medal values'!$B$3/2
+ COUNTIFS('Official Medal Table'!$I:$I,'Each Gender Events'!$A18,'Official Medal Table'!$C:$C,'Each Gender Events'!CL$1,'Official Medal Table'!$E:$E,"Mixed")*'Medal values'!$B$3/2</f>
        <v>0</v>
      </c>
      <c r="CM18">
        <f>COUNTIFS('Official Medal Table'!$F:$F,'Each Gender Events'!$A18,'Official Medal Table'!$C:$C,'Each Gender Events'!CM$1,'Official Medal Table'!$E:$E,'Each Gender Events'!CM$2)*'Medal values'!$B$1
+ COUNTIFS('Official Medal Table'!$G:$G,'Each Gender Events'!$A18,'Official Medal Table'!$C:$C,'Each Gender Events'!CM$1,'Official Medal Table'!$E:$E,'Each Gender Events'!CM$2)*'Medal values'!$B$2
+ COUNTIFS('Official Medal Table'!$H:$H,'Each Gender Events'!$A18,'Official Medal Table'!$C:$C,'Each Gender Events'!CM$1,'Official Medal Table'!$E:$E,'Each Gender Events'!CM$2)*'Medal values'!$B$3
+ COUNTIFS('Official Medal Table'!$I:$I,'Each Gender Events'!$A18,'Official Medal Table'!$C:$C,'Each Gender Events'!CM$1,'Official Medal Table'!$E:$E,'Each Gender Events'!CM$2)*'Medal values'!$B$3
+ COUNTIFS('Official Medal Table'!$F:$F,'Each Gender Events'!$A18,'Official Medal Table'!$C:$C,'Each Gender Events'!CM$1,'Official Medal Table'!$E:$E,"Mixed")*'Medal values'!$B$1/2
+ COUNTIFS('Official Medal Table'!$G:$G,'Each Gender Events'!$A18,'Official Medal Table'!$C:$C,'Each Gender Events'!CM$1,'Official Medal Table'!$E:$E,"Mixed")*'Medal values'!$B$2/2
+ COUNTIFS('Official Medal Table'!$H:$H,'Each Gender Events'!$A18,'Official Medal Table'!$C:$C,'Each Gender Events'!CM$1,'Official Medal Table'!$E:$E,"Mixed")*'Medal values'!$B$3/2
+ COUNTIFS('Official Medal Table'!$I:$I,'Each Gender Events'!$A18,'Official Medal Table'!$C:$C,'Each Gender Events'!CM$1,'Official Medal Table'!$E:$E,"Mixed")*'Medal values'!$B$3/2</f>
        <v>0</v>
      </c>
      <c r="CN18">
        <f>COUNTIFS('Official Medal Table'!$F:$F,'Each Gender Events'!$A18,'Official Medal Table'!$C:$C,'Each Gender Events'!CN$1,'Official Medal Table'!$E:$E,'Each Gender Events'!CN$2)*'Medal values'!$B$1
+ COUNTIFS('Official Medal Table'!$G:$G,'Each Gender Events'!$A18,'Official Medal Table'!$C:$C,'Each Gender Events'!CN$1,'Official Medal Table'!$E:$E,'Each Gender Events'!CN$2)*'Medal values'!$B$2
+ COUNTIFS('Official Medal Table'!$H:$H,'Each Gender Events'!$A18,'Official Medal Table'!$C:$C,'Each Gender Events'!CN$1,'Official Medal Table'!$E:$E,'Each Gender Events'!CN$2)*'Medal values'!$B$3
+ COUNTIFS('Official Medal Table'!$I:$I,'Each Gender Events'!$A18,'Official Medal Table'!$C:$C,'Each Gender Events'!CN$1,'Official Medal Table'!$E:$E,'Each Gender Events'!CN$2)*'Medal values'!$B$3
+ COUNTIFS('Official Medal Table'!$F:$F,'Each Gender Events'!$A18,'Official Medal Table'!$C:$C,'Each Gender Events'!CN$1,'Official Medal Table'!$E:$E,"Mixed")*'Medal values'!$B$1/2
+ COUNTIFS('Official Medal Table'!$G:$G,'Each Gender Events'!$A18,'Official Medal Table'!$C:$C,'Each Gender Events'!CN$1,'Official Medal Table'!$E:$E,"Mixed")*'Medal values'!$B$2/2
+ COUNTIFS('Official Medal Table'!$H:$H,'Each Gender Events'!$A18,'Official Medal Table'!$C:$C,'Each Gender Events'!CN$1,'Official Medal Table'!$E:$E,"Mixed")*'Medal values'!$B$3/2
+ COUNTIFS('Official Medal Table'!$I:$I,'Each Gender Events'!$A18,'Official Medal Table'!$C:$C,'Each Gender Events'!CN$1,'Official Medal Table'!$E:$E,"Mixed")*'Medal values'!$B$3/2</f>
        <v>0</v>
      </c>
      <c r="CO18">
        <f>COUNTIFS('Official Medal Table'!$F:$F,'Each Gender Events'!$A18,'Official Medal Table'!$C:$C,'Each Gender Events'!CO$1,'Official Medal Table'!$E:$E,'Each Gender Events'!CO$2)*'Medal values'!$B$1
+ COUNTIFS('Official Medal Table'!$G:$G,'Each Gender Events'!$A18,'Official Medal Table'!$C:$C,'Each Gender Events'!CO$1,'Official Medal Table'!$E:$E,'Each Gender Events'!CO$2)*'Medal values'!$B$2
+ COUNTIFS('Official Medal Table'!$H:$H,'Each Gender Events'!$A18,'Official Medal Table'!$C:$C,'Each Gender Events'!CO$1,'Official Medal Table'!$E:$E,'Each Gender Events'!CO$2)*'Medal values'!$B$3
+ COUNTIFS('Official Medal Table'!$I:$I,'Each Gender Events'!$A18,'Official Medal Table'!$C:$C,'Each Gender Events'!CO$1,'Official Medal Table'!$E:$E,'Each Gender Events'!CO$2)*'Medal values'!$B$3
+ COUNTIFS('Official Medal Table'!$F:$F,'Each Gender Events'!$A18,'Official Medal Table'!$C:$C,'Each Gender Events'!CO$1,'Official Medal Table'!$E:$E,"Mixed")*'Medal values'!$B$1/2
+ COUNTIFS('Official Medal Table'!$G:$G,'Each Gender Events'!$A18,'Official Medal Table'!$C:$C,'Each Gender Events'!CO$1,'Official Medal Table'!$E:$E,"Mixed")*'Medal values'!$B$2/2
+ COUNTIFS('Official Medal Table'!$H:$H,'Each Gender Events'!$A18,'Official Medal Table'!$C:$C,'Each Gender Events'!CO$1,'Official Medal Table'!$E:$E,"Mixed")*'Medal values'!$B$3/2
+ COUNTIFS('Official Medal Table'!$I:$I,'Each Gender Events'!$A18,'Official Medal Table'!$C:$C,'Each Gender Events'!CO$1,'Official Medal Table'!$E:$E,"Mixed")*'Medal values'!$B$3/2</f>
        <v>0</v>
      </c>
      <c r="CP18">
        <f>COUNTIFS('Official Medal Table'!$F:$F,'Each Gender Events'!$A18,'Official Medal Table'!$C:$C,'Each Gender Events'!CP$1,'Official Medal Table'!$E:$E,'Each Gender Events'!CP$2)*'Medal values'!$B$1
+ COUNTIFS('Official Medal Table'!$G:$G,'Each Gender Events'!$A18,'Official Medal Table'!$C:$C,'Each Gender Events'!CP$1,'Official Medal Table'!$E:$E,'Each Gender Events'!CP$2)*'Medal values'!$B$2
+ COUNTIFS('Official Medal Table'!$H:$H,'Each Gender Events'!$A18,'Official Medal Table'!$C:$C,'Each Gender Events'!CP$1,'Official Medal Table'!$E:$E,'Each Gender Events'!CP$2)*'Medal values'!$B$3
+ COUNTIFS('Official Medal Table'!$I:$I,'Each Gender Events'!$A18,'Official Medal Table'!$C:$C,'Each Gender Events'!CP$1,'Official Medal Table'!$E:$E,'Each Gender Events'!CP$2)*'Medal values'!$B$3
+ COUNTIFS('Official Medal Table'!$F:$F,'Each Gender Events'!$A18,'Official Medal Table'!$C:$C,'Each Gender Events'!CP$1,'Official Medal Table'!$E:$E,"Mixed")*'Medal values'!$B$1/2
+ COUNTIFS('Official Medal Table'!$G:$G,'Each Gender Events'!$A18,'Official Medal Table'!$C:$C,'Each Gender Events'!CP$1,'Official Medal Table'!$E:$E,"Mixed")*'Medal values'!$B$2/2
+ COUNTIFS('Official Medal Table'!$H:$H,'Each Gender Events'!$A18,'Official Medal Table'!$C:$C,'Each Gender Events'!CP$1,'Official Medal Table'!$E:$E,"Mixed")*'Medal values'!$B$3/2
+ COUNTIFS('Official Medal Table'!$I:$I,'Each Gender Events'!$A18,'Official Medal Table'!$C:$C,'Each Gender Events'!CP$1,'Official Medal Table'!$E:$E,"Mixed")*'Medal values'!$B$3/2</f>
        <v>0</v>
      </c>
      <c r="CQ18">
        <f>COUNTIFS('Official Medal Table'!$F:$F,'Each Gender Events'!$A18,'Official Medal Table'!$C:$C,'Each Gender Events'!CQ$1,'Official Medal Table'!$E:$E,'Each Gender Events'!CQ$2)*'Medal values'!$B$1
+ COUNTIFS('Official Medal Table'!$G:$G,'Each Gender Events'!$A18,'Official Medal Table'!$C:$C,'Each Gender Events'!CQ$1,'Official Medal Table'!$E:$E,'Each Gender Events'!CQ$2)*'Medal values'!$B$2
+ COUNTIFS('Official Medal Table'!$H:$H,'Each Gender Events'!$A18,'Official Medal Table'!$C:$C,'Each Gender Events'!CQ$1,'Official Medal Table'!$E:$E,'Each Gender Events'!CQ$2)*'Medal values'!$B$3
+ COUNTIFS('Official Medal Table'!$I:$I,'Each Gender Events'!$A18,'Official Medal Table'!$C:$C,'Each Gender Events'!CQ$1,'Official Medal Table'!$E:$E,'Each Gender Events'!CQ$2)*'Medal values'!$B$3
+ COUNTIFS('Official Medal Table'!$F:$F,'Each Gender Events'!$A18,'Official Medal Table'!$C:$C,'Each Gender Events'!CQ$1,'Official Medal Table'!$E:$E,"Mixed")*'Medal values'!$B$1/2
+ COUNTIFS('Official Medal Table'!$G:$G,'Each Gender Events'!$A18,'Official Medal Table'!$C:$C,'Each Gender Events'!CQ$1,'Official Medal Table'!$E:$E,"Mixed")*'Medal values'!$B$2/2
+ COUNTIFS('Official Medal Table'!$H:$H,'Each Gender Events'!$A18,'Official Medal Table'!$C:$C,'Each Gender Events'!CQ$1,'Official Medal Table'!$E:$E,"Mixed")*'Medal values'!$B$3/2
+ COUNTIFS('Official Medal Table'!$I:$I,'Each Gender Events'!$A18,'Official Medal Table'!$C:$C,'Each Gender Events'!CQ$1,'Official Medal Table'!$E:$E,"Mixed")*'Medal values'!$B$3/2</f>
        <v>0</v>
      </c>
      <c r="CR18">
        <f>COUNTIFS('Official Medal Table'!$F:$F,'Each Gender Events'!$A18,'Official Medal Table'!$C:$C,'Each Gender Events'!CR$1,'Official Medal Table'!$E:$E,'Each Gender Events'!CR$2)*'Medal values'!$B$1
+ COUNTIFS('Official Medal Table'!$G:$G,'Each Gender Events'!$A18,'Official Medal Table'!$C:$C,'Each Gender Events'!CR$1,'Official Medal Table'!$E:$E,'Each Gender Events'!CR$2)*'Medal values'!$B$2
+ COUNTIFS('Official Medal Table'!$H:$H,'Each Gender Events'!$A18,'Official Medal Table'!$C:$C,'Each Gender Events'!CR$1,'Official Medal Table'!$E:$E,'Each Gender Events'!CR$2)*'Medal values'!$B$3
+ COUNTIFS('Official Medal Table'!$I:$I,'Each Gender Events'!$A18,'Official Medal Table'!$C:$C,'Each Gender Events'!CR$1,'Official Medal Table'!$E:$E,'Each Gender Events'!CR$2)*'Medal values'!$B$3
+ COUNTIFS('Official Medal Table'!$F:$F,'Each Gender Events'!$A18,'Official Medal Table'!$C:$C,'Each Gender Events'!CR$1,'Official Medal Table'!$E:$E,"Mixed")*'Medal values'!$B$1/2
+ COUNTIFS('Official Medal Table'!$G:$G,'Each Gender Events'!$A18,'Official Medal Table'!$C:$C,'Each Gender Events'!CR$1,'Official Medal Table'!$E:$E,"Mixed")*'Medal values'!$B$2/2
+ COUNTIFS('Official Medal Table'!$H:$H,'Each Gender Events'!$A18,'Official Medal Table'!$C:$C,'Each Gender Events'!CR$1,'Official Medal Table'!$E:$E,"Mixed")*'Medal values'!$B$3/2
+ COUNTIFS('Official Medal Table'!$I:$I,'Each Gender Events'!$A18,'Official Medal Table'!$C:$C,'Each Gender Events'!CR$1,'Official Medal Table'!$E:$E,"Mixed")*'Medal values'!$B$3/2</f>
        <v>0</v>
      </c>
      <c r="CS18">
        <f>COUNTIFS('Official Medal Table'!$F:$F,'Each Gender Events'!$A18,'Official Medal Table'!$C:$C,'Each Gender Events'!CS$1,'Official Medal Table'!$E:$E,'Each Gender Events'!CS$2)*'Medal values'!$B$1
+ COUNTIFS('Official Medal Table'!$G:$G,'Each Gender Events'!$A18,'Official Medal Table'!$C:$C,'Each Gender Events'!CS$1,'Official Medal Table'!$E:$E,'Each Gender Events'!CS$2)*'Medal values'!$B$2
+ COUNTIFS('Official Medal Table'!$H:$H,'Each Gender Events'!$A18,'Official Medal Table'!$C:$C,'Each Gender Events'!CS$1,'Official Medal Table'!$E:$E,'Each Gender Events'!CS$2)*'Medal values'!$B$3
+ COUNTIFS('Official Medal Table'!$I:$I,'Each Gender Events'!$A18,'Official Medal Table'!$C:$C,'Each Gender Events'!CS$1,'Official Medal Table'!$E:$E,'Each Gender Events'!CS$2)*'Medal values'!$B$3
+ COUNTIFS('Official Medal Table'!$F:$F,'Each Gender Events'!$A18,'Official Medal Table'!$C:$C,'Each Gender Events'!CS$1,'Official Medal Table'!$E:$E,"Mixed")*'Medal values'!$B$1/2
+ COUNTIFS('Official Medal Table'!$G:$G,'Each Gender Events'!$A18,'Official Medal Table'!$C:$C,'Each Gender Events'!CS$1,'Official Medal Table'!$E:$E,"Mixed")*'Medal values'!$B$2/2
+ COUNTIFS('Official Medal Table'!$H:$H,'Each Gender Events'!$A18,'Official Medal Table'!$C:$C,'Each Gender Events'!CS$1,'Official Medal Table'!$E:$E,"Mixed")*'Medal values'!$B$3/2
+ COUNTIFS('Official Medal Table'!$I:$I,'Each Gender Events'!$A18,'Official Medal Table'!$C:$C,'Each Gender Events'!CS$1,'Official Medal Table'!$E:$E,"Mixed")*'Medal values'!$B$3/2</f>
        <v>14.004000999999999</v>
      </c>
      <c r="CT18">
        <f>COUNTIFS('Official Medal Table'!$F:$F,'Each Gender Events'!$A18,'Official Medal Table'!$C:$C,'Each Gender Events'!CT$1,'Official Medal Table'!$E:$E,'Each Gender Events'!CT$2)*'Medal values'!$B$1
+ COUNTIFS('Official Medal Table'!$G:$G,'Each Gender Events'!$A18,'Official Medal Table'!$C:$C,'Each Gender Events'!CT$1,'Official Medal Table'!$E:$E,'Each Gender Events'!CT$2)*'Medal values'!$B$2
+ COUNTIFS('Official Medal Table'!$H:$H,'Each Gender Events'!$A18,'Official Medal Table'!$C:$C,'Each Gender Events'!CT$1,'Official Medal Table'!$E:$E,'Each Gender Events'!CT$2)*'Medal values'!$B$3
+ COUNTIFS('Official Medal Table'!$I:$I,'Each Gender Events'!$A18,'Official Medal Table'!$C:$C,'Each Gender Events'!CT$1,'Official Medal Table'!$E:$E,'Each Gender Events'!CT$2)*'Medal values'!$B$3
+ COUNTIFS('Official Medal Table'!$F:$F,'Each Gender Events'!$A18,'Official Medal Table'!$C:$C,'Each Gender Events'!CT$1,'Official Medal Table'!$E:$E,"Mixed")*'Medal values'!$B$1/2
+ COUNTIFS('Official Medal Table'!$G:$G,'Each Gender Events'!$A18,'Official Medal Table'!$C:$C,'Each Gender Events'!CT$1,'Official Medal Table'!$E:$E,"Mixed")*'Medal values'!$B$2/2
+ COUNTIFS('Official Medal Table'!$H:$H,'Each Gender Events'!$A18,'Official Medal Table'!$C:$C,'Each Gender Events'!CT$1,'Official Medal Table'!$E:$E,"Mixed")*'Medal values'!$B$3/2
+ COUNTIFS('Official Medal Table'!$I:$I,'Each Gender Events'!$A18,'Official Medal Table'!$C:$C,'Each Gender Events'!CT$1,'Official Medal Table'!$E:$E,"Mixed")*'Medal values'!$B$3/2</f>
        <v>14.004</v>
      </c>
    </row>
    <row r="19" spans="1:98" x14ac:dyDescent="0.3">
      <c r="A19" t="str">
        <f>Countries!A17</f>
        <v>KOR</v>
      </c>
      <c r="B19">
        <f>COUNTIFS('Official Medal Table'!$F:$F,'Each Gender Events'!$A19,'Official Medal Table'!$C:$C,'Each Gender Events'!B$1,'Official Medal Table'!$E:$E,'Each Gender Events'!B$2)*'Medal values'!$B$1
+ COUNTIFS('Official Medal Table'!$G:$G,'Each Gender Events'!$A19,'Official Medal Table'!$C:$C,'Each Gender Events'!B$1,'Official Medal Table'!$E:$E,'Each Gender Events'!B$2)*'Medal values'!$B$2
+ COUNTIFS('Official Medal Table'!$H:$H,'Each Gender Events'!$A19,'Official Medal Table'!$C:$C,'Each Gender Events'!B$1,'Official Medal Table'!$E:$E,'Each Gender Events'!B$2)*'Medal values'!$B$3
+ COUNTIFS('Official Medal Table'!$I:$I,'Each Gender Events'!$A19,'Official Medal Table'!$C:$C,'Each Gender Events'!B$1,'Official Medal Table'!$E:$E,'Each Gender Events'!B$2)*'Medal values'!$B$3
+ COUNTIFS('Official Medal Table'!$F:$F,'Each Gender Events'!$A19,'Official Medal Table'!$C:$C,'Each Gender Events'!B$1,'Official Medal Table'!$E:$E,"Mixed")*'Medal values'!$B$1/2
+ COUNTIFS('Official Medal Table'!$G:$G,'Each Gender Events'!$A19,'Official Medal Table'!$C:$C,'Each Gender Events'!B$1,'Official Medal Table'!$E:$E,"Mixed")*'Medal values'!$B$2/2
+ COUNTIFS('Official Medal Table'!$H:$H,'Each Gender Events'!$A19,'Official Medal Table'!$C:$C,'Each Gender Events'!B$1,'Official Medal Table'!$E:$E,"Mixed")*'Medal values'!$B$3/2
+ COUNTIFS('Official Medal Table'!$I:$I,'Each Gender Events'!$A19,'Official Medal Table'!$C:$C,'Each Gender Events'!B$1,'Official Medal Table'!$E:$E,"Mixed")*'Medal values'!$B$3/2</f>
        <v>0</v>
      </c>
      <c r="C19">
        <f>COUNTIFS('Official Medal Table'!$F:$F,'Each Gender Events'!$A19,'Official Medal Table'!$C:$C,'Each Gender Events'!C$1,'Official Medal Table'!$E:$E,'Each Gender Events'!C$2)*'Medal values'!$B$1
+ COUNTIFS('Official Medal Table'!$G:$G,'Each Gender Events'!$A19,'Official Medal Table'!$C:$C,'Each Gender Events'!C$1,'Official Medal Table'!$E:$E,'Each Gender Events'!C$2)*'Medal values'!$B$2
+ COUNTIFS('Official Medal Table'!$H:$H,'Each Gender Events'!$A19,'Official Medal Table'!$C:$C,'Each Gender Events'!C$1,'Official Medal Table'!$E:$E,'Each Gender Events'!C$2)*'Medal values'!$B$3
+ COUNTIFS('Official Medal Table'!$I:$I,'Each Gender Events'!$A19,'Official Medal Table'!$C:$C,'Each Gender Events'!C$1,'Official Medal Table'!$E:$E,'Each Gender Events'!C$2)*'Medal values'!$B$3
+ COUNTIFS('Official Medal Table'!$F:$F,'Each Gender Events'!$A19,'Official Medal Table'!$C:$C,'Each Gender Events'!C$1,'Official Medal Table'!$E:$E,"Mixed")*'Medal values'!$B$1/2
+ COUNTIFS('Official Medal Table'!$G:$G,'Each Gender Events'!$A19,'Official Medal Table'!$C:$C,'Each Gender Events'!C$1,'Official Medal Table'!$E:$E,"Mixed")*'Medal values'!$B$2/2
+ COUNTIFS('Official Medal Table'!$H:$H,'Each Gender Events'!$A19,'Official Medal Table'!$C:$C,'Each Gender Events'!C$1,'Official Medal Table'!$E:$E,"Mixed")*'Medal values'!$B$3/2
+ COUNTIFS('Official Medal Table'!$I:$I,'Each Gender Events'!$A19,'Official Medal Table'!$C:$C,'Each Gender Events'!C$1,'Official Medal Table'!$E:$E,"Mixed")*'Medal values'!$B$3/2</f>
        <v>0</v>
      </c>
      <c r="D19">
        <f>COUNTIFS('Official Medal Table'!$F:$F,'Each Gender Events'!$A19,'Official Medal Table'!$C:$C,'Each Gender Events'!D$1,'Official Medal Table'!$E:$E,'Each Gender Events'!D$2)*'Medal values'!$B$1
+ COUNTIFS('Official Medal Table'!$G:$G,'Each Gender Events'!$A19,'Official Medal Table'!$C:$C,'Each Gender Events'!D$1,'Official Medal Table'!$E:$E,'Each Gender Events'!D$2)*'Medal values'!$B$2
+ COUNTIFS('Official Medal Table'!$H:$H,'Each Gender Events'!$A19,'Official Medal Table'!$C:$C,'Each Gender Events'!D$1,'Official Medal Table'!$E:$E,'Each Gender Events'!D$2)*'Medal values'!$B$3
+ COUNTIFS('Official Medal Table'!$I:$I,'Each Gender Events'!$A19,'Official Medal Table'!$C:$C,'Each Gender Events'!D$1,'Official Medal Table'!$E:$E,'Each Gender Events'!D$2)*'Medal values'!$B$3
+ COUNTIFS('Official Medal Table'!$F:$F,'Each Gender Events'!$A19,'Official Medal Table'!$C:$C,'Each Gender Events'!D$1,'Official Medal Table'!$E:$E,"Mixed")*'Medal values'!$B$1/2
+ COUNTIFS('Official Medal Table'!$G:$G,'Each Gender Events'!$A19,'Official Medal Table'!$C:$C,'Each Gender Events'!D$1,'Official Medal Table'!$E:$E,"Mixed")*'Medal values'!$B$2/2
+ COUNTIFS('Official Medal Table'!$H:$H,'Each Gender Events'!$A19,'Official Medal Table'!$C:$C,'Each Gender Events'!D$1,'Official Medal Table'!$E:$E,"Mixed")*'Medal values'!$B$3/2
+ COUNTIFS('Official Medal Table'!$I:$I,'Each Gender Events'!$A19,'Official Medal Table'!$C:$C,'Each Gender Events'!D$1,'Official Medal Table'!$E:$E,"Mixed")*'Medal values'!$B$3/2</f>
        <v>9.5025010000000005</v>
      </c>
      <c r="E19">
        <f>COUNTIFS('Official Medal Table'!$F:$F,'Each Gender Events'!$A19,'Official Medal Table'!$C:$C,'Each Gender Events'!E$1,'Official Medal Table'!$E:$E,'Each Gender Events'!E$2)*'Medal values'!$B$1
+ COUNTIFS('Official Medal Table'!$G:$G,'Each Gender Events'!$A19,'Official Medal Table'!$C:$C,'Each Gender Events'!E$1,'Official Medal Table'!$E:$E,'Each Gender Events'!E$2)*'Medal values'!$B$2
+ COUNTIFS('Official Medal Table'!$H:$H,'Each Gender Events'!$A19,'Official Medal Table'!$C:$C,'Each Gender Events'!E$1,'Official Medal Table'!$E:$E,'Each Gender Events'!E$2)*'Medal values'!$B$3
+ COUNTIFS('Official Medal Table'!$I:$I,'Each Gender Events'!$A19,'Official Medal Table'!$C:$C,'Each Gender Events'!E$1,'Official Medal Table'!$E:$E,'Each Gender Events'!E$2)*'Medal values'!$B$3
+ COUNTIFS('Official Medal Table'!$F:$F,'Each Gender Events'!$A19,'Official Medal Table'!$C:$C,'Each Gender Events'!E$1,'Official Medal Table'!$E:$E,"Mixed")*'Medal values'!$B$1/2
+ COUNTIFS('Official Medal Table'!$G:$G,'Each Gender Events'!$A19,'Official Medal Table'!$C:$C,'Each Gender Events'!E$1,'Official Medal Table'!$E:$E,"Mixed")*'Medal values'!$B$2/2
+ COUNTIFS('Official Medal Table'!$H:$H,'Each Gender Events'!$A19,'Official Medal Table'!$C:$C,'Each Gender Events'!E$1,'Official Medal Table'!$E:$E,"Mixed")*'Medal values'!$B$3/2
+ COUNTIFS('Official Medal Table'!$I:$I,'Each Gender Events'!$A19,'Official Medal Table'!$C:$C,'Each Gender Events'!E$1,'Official Medal Table'!$E:$E,"Mixed")*'Medal values'!$B$3/2</f>
        <v>8.5024999999999995</v>
      </c>
      <c r="F19">
        <f>COUNTIFS('Official Medal Table'!$F:$F,'Each Gender Events'!$A19,'Official Medal Table'!$C:$C,'Each Gender Events'!F$1,'Official Medal Table'!$E:$E,'Each Gender Events'!F$2)*'Medal values'!$B$1
+ COUNTIFS('Official Medal Table'!$G:$G,'Each Gender Events'!$A19,'Official Medal Table'!$C:$C,'Each Gender Events'!F$1,'Official Medal Table'!$E:$E,'Each Gender Events'!F$2)*'Medal values'!$B$2
+ COUNTIFS('Official Medal Table'!$H:$H,'Each Gender Events'!$A19,'Official Medal Table'!$C:$C,'Each Gender Events'!F$1,'Official Medal Table'!$E:$E,'Each Gender Events'!F$2)*'Medal values'!$B$3
+ COUNTIFS('Official Medal Table'!$I:$I,'Each Gender Events'!$A19,'Official Medal Table'!$C:$C,'Each Gender Events'!F$1,'Official Medal Table'!$E:$E,'Each Gender Events'!F$2)*'Medal values'!$B$3
+ COUNTIFS('Official Medal Table'!$F:$F,'Each Gender Events'!$A19,'Official Medal Table'!$C:$C,'Each Gender Events'!F$1,'Official Medal Table'!$E:$E,"Mixed")*'Medal values'!$B$1/2
+ COUNTIFS('Official Medal Table'!$G:$G,'Each Gender Events'!$A19,'Official Medal Table'!$C:$C,'Each Gender Events'!F$1,'Official Medal Table'!$E:$E,"Mixed")*'Medal values'!$B$2/2
+ COUNTIFS('Official Medal Table'!$H:$H,'Each Gender Events'!$A19,'Official Medal Table'!$C:$C,'Each Gender Events'!F$1,'Official Medal Table'!$E:$E,"Mixed")*'Medal values'!$B$3/2
+ COUNTIFS('Official Medal Table'!$I:$I,'Each Gender Events'!$A19,'Official Medal Table'!$C:$C,'Each Gender Events'!F$1,'Official Medal Table'!$E:$E,"Mixed")*'Medal values'!$B$3/2</f>
        <v>4.5015000000000001</v>
      </c>
      <c r="G19">
        <f>COUNTIFS('Official Medal Table'!$F:$F,'Each Gender Events'!$A19,'Official Medal Table'!$C:$C,'Each Gender Events'!G$1,'Official Medal Table'!$E:$E,'Each Gender Events'!G$2)*'Medal values'!$B$1
+ COUNTIFS('Official Medal Table'!$G:$G,'Each Gender Events'!$A19,'Official Medal Table'!$C:$C,'Each Gender Events'!G$1,'Official Medal Table'!$E:$E,'Each Gender Events'!G$2)*'Medal values'!$B$2
+ COUNTIFS('Official Medal Table'!$H:$H,'Each Gender Events'!$A19,'Official Medal Table'!$C:$C,'Each Gender Events'!G$1,'Official Medal Table'!$E:$E,'Each Gender Events'!G$2)*'Medal values'!$B$3
+ COUNTIFS('Official Medal Table'!$I:$I,'Each Gender Events'!$A19,'Official Medal Table'!$C:$C,'Each Gender Events'!G$1,'Official Medal Table'!$E:$E,'Each Gender Events'!G$2)*'Medal values'!$B$3
+ COUNTIFS('Official Medal Table'!$F:$F,'Each Gender Events'!$A19,'Official Medal Table'!$C:$C,'Each Gender Events'!G$1,'Official Medal Table'!$E:$E,"Mixed")*'Medal values'!$B$1/2
+ COUNTIFS('Official Medal Table'!$G:$G,'Each Gender Events'!$A19,'Official Medal Table'!$C:$C,'Each Gender Events'!G$1,'Official Medal Table'!$E:$E,"Mixed")*'Medal values'!$B$2/2
+ COUNTIFS('Official Medal Table'!$H:$H,'Each Gender Events'!$A19,'Official Medal Table'!$C:$C,'Each Gender Events'!G$1,'Official Medal Table'!$E:$E,"Mixed")*'Medal values'!$B$3/2
+ COUNTIFS('Official Medal Table'!$I:$I,'Each Gender Events'!$A19,'Official Medal Table'!$C:$C,'Each Gender Events'!G$1,'Official Medal Table'!$E:$E,"Mixed")*'Medal values'!$B$3/2</f>
        <v>0</v>
      </c>
      <c r="H19">
        <f>COUNTIFS('Official Medal Table'!$F:$F,'Each Gender Events'!$A19,'Official Medal Table'!$C:$C,'Each Gender Events'!H$1,'Official Medal Table'!$E:$E,'Each Gender Events'!H$2)*'Medal values'!$B$1
+ COUNTIFS('Official Medal Table'!$G:$G,'Each Gender Events'!$A19,'Official Medal Table'!$C:$C,'Each Gender Events'!H$1,'Official Medal Table'!$E:$E,'Each Gender Events'!H$2)*'Medal values'!$B$2
+ COUNTIFS('Official Medal Table'!$H:$H,'Each Gender Events'!$A19,'Official Medal Table'!$C:$C,'Each Gender Events'!H$1,'Official Medal Table'!$E:$E,'Each Gender Events'!H$2)*'Medal values'!$B$3
+ COUNTIFS('Official Medal Table'!$I:$I,'Each Gender Events'!$A19,'Official Medal Table'!$C:$C,'Each Gender Events'!H$1,'Official Medal Table'!$E:$E,'Each Gender Events'!H$2)*'Medal values'!$B$3
+ COUNTIFS('Official Medal Table'!$F:$F,'Each Gender Events'!$A19,'Official Medal Table'!$C:$C,'Each Gender Events'!H$1,'Official Medal Table'!$E:$E,"Mixed")*'Medal values'!$B$1/2
+ COUNTIFS('Official Medal Table'!$G:$G,'Each Gender Events'!$A19,'Official Medal Table'!$C:$C,'Each Gender Events'!H$1,'Official Medal Table'!$E:$E,"Mixed")*'Medal values'!$B$2/2
+ COUNTIFS('Official Medal Table'!$H:$H,'Each Gender Events'!$A19,'Official Medal Table'!$C:$C,'Each Gender Events'!H$1,'Official Medal Table'!$E:$E,"Mixed")*'Medal values'!$B$3/2
+ COUNTIFS('Official Medal Table'!$I:$I,'Each Gender Events'!$A19,'Official Medal Table'!$C:$C,'Each Gender Events'!H$1,'Official Medal Table'!$E:$E,"Mixed")*'Medal values'!$B$3/2</f>
        <v>0</v>
      </c>
      <c r="I19">
        <f>COUNTIFS('Official Medal Table'!$F:$F,'Each Gender Events'!$A19,'Official Medal Table'!$C:$C,'Each Gender Events'!I$1,'Official Medal Table'!$E:$E,'Each Gender Events'!I$2)*'Medal values'!$B$1
+ COUNTIFS('Official Medal Table'!$G:$G,'Each Gender Events'!$A19,'Official Medal Table'!$C:$C,'Each Gender Events'!I$1,'Official Medal Table'!$E:$E,'Each Gender Events'!I$2)*'Medal values'!$B$2
+ COUNTIFS('Official Medal Table'!$H:$H,'Each Gender Events'!$A19,'Official Medal Table'!$C:$C,'Each Gender Events'!I$1,'Official Medal Table'!$E:$E,'Each Gender Events'!I$2)*'Medal values'!$B$3
+ COUNTIFS('Official Medal Table'!$I:$I,'Each Gender Events'!$A19,'Official Medal Table'!$C:$C,'Each Gender Events'!I$1,'Official Medal Table'!$E:$E,'Each Gender Events'!I$2)*'Medal values'!$B$3
+ COUNTIFS('Official Medal Table'!$F:$F,'Each Gender Events'!$A19,'Official Medal Table'!$C:$C,'Each Gender Events'!I$1,'Official Medal Table'!$E:$E,"Mixed")*'Medal values'!$B$1/2
+ COUNTIFS('Official Medal Table'!$G:$G,'Each Gender Events'!$A19,'Official Medal Table'!$C:$C,'Each Gender Events'!I$1,'Official Medal Table'!$E:$E,"Mixed")*'Medal values'!$B$2/2
+ COUNTIFS('Official Medal Table'!$H:$H,'Each Gender Events'!$A19,'Official Medal Table'!$C:$C,'Each Gender Events'!I$1,'Official Medal Table'!$E:$E,"Mixed")*'Medal values'!$B$3/2
+ COUNTIFS('Official Medal Table'!$I:$I,'Each Gender Events'!$A19,'Official Medal Table'!$C:$C,'Each Gender Events'!I$1,'Official Medal Table'!$E:$E,"Mixed")*'Medal values'!$B$3/2</f>
        <v>0</v>
      </c>
      <c r="J19">
        <f>COUNTIFS('Official Medal Table'!$F:$F,'Each Gender Events'!$A19,'Official Medal Table'!$C:$C,'Each Gender Events'!J$1,'Official Medal Table'!$E:$E,'Each Gender Events'!J$2)*'Medal values'!$B$1
+ COUNTIFS('Official Medal Table'!$G:$G,'Each Gender Events'!$A19,'Official Medal Table'!$C:$C,'Each Gender Events'!J$1,'Official Medal Table'!$E:$E,'Each Gender Events'!J$2)*'Medal values'!$B$2
+ COUNTIFS('Official Medal Table'!$H:$H,'Each Gender Events'!$A19,'Official Medal Table'!$C:$C,'Each Gender Events'!J$1,'Official Medal Table'!$E:$E,'Each Gender Events'!J$2)*'Medal values'!$B$3
+ COUNTIFS('Official Medal Table'!$I:$I,'Each Gender Events'!$A19,'Official Medal Table'!$C:$C,'Each Gender Events'!J$1,'Official Medal Table'!$E:$E,'Each Gender Events'!J$2)*'Medal values'!$B$3
+ COUNTIFS('Official Medal Table'!$F:$F,'Each Gender Events'!$A19,'Official Medal Table'!$C:$C,'Each Gender Events'!J$1,'Official Medal Table'!$E:$E,"Mixed")*'Medal values'!$B$1/2
+ COUNTIFS('Official Medal Table'!$G:$G,'Each Gender Events'!$A19,'Official Medal Table'!$C:$C,'Each Gender Events'!J$1,'Official Medal Table'!$E:$E,"Mixed")*'Medal values'!$B$2/2
+ COUNTIFS('Official Medal Table'!$H:$H,'Each Gender Events'!$A19,'Official Medal Table'!$C:$C,'Each Gender Events'!J$1,'Official Medal Table'!$E:$E,"Mixed")*'Medal values'!$B$3/2
+ COUNTIFS('Official Medal Table'!$I:$I,'Each Gender Events'!$A19,'Official Medal Table'!$C:$C,'Each Gender Events'!J$1,'Official Medal Table'!$E:$E,"Mixed")*'Medal values'!$B$3/2</f>
        <v>0</v>
      </c>
      <c r="K19">
        <f>COUNTIFS('Official Medal Table'!$F:$F,'Each Gender Events'!$A19,'Official Medal Table'!$C:$C,'Each Gender Events'!K$1,'Official Medal Table'!$E:$E,'Each Gender Events'!K$2)*'Medal values'!$B$1
+ COUNTIFS('Official Medal Table'!$G:$G,'Each Gender Events'!$A19,'Official Medal Table'!$C:$C,'Each Gender Events'!K$1,'Official Medal Table'!$E:$E,'Each Gender Events'!K$2)*'Medal values'!$B$2
+ COUNTIFS('Official Medal Table'!$H:$H,'Each Gender Events'!$A19,'Official Medal Table'!$C:$C,'Each Gender Events'!K$1,'Official Medal Table'!$E:$E,'Each Gender Events'!K$2)*'Medal values'!$B$3
+ COUNTIFS('Official Medal Table'!$I:$I,'Each Gender Events'!$A19,'Official Medal Table'!$C:$C,'Each Gender Events'!K$1,'Official Medal Table'!$E:$E,'Each Gender Events'!K$2)*'Medal values'!$B$3
+ COUNTIFS('Official Medal Table'!$F:$F,'Each Gender Events'!$A19,'Official Medal Table'!$C:$C,'Each Gender Events'!K$1,'Official Medal Table'!$E:$E,"Mixed")*'Medal values'!$B$1/2
+ COUNTIFS('Official Medal Table'!$G:$G,'Each Gender Events'!$A19,'Official Medal Table'!$C:$C,'Each Gender Events'!K$1,'Official Medal Table'!$E:$E,"Mixed")*'Medal values'!$B$2/2
+ COUNTIFS('Official Medal Table'!$H:$H,'Each Gender Events'!$A19,'Official Medal Table'!$C:$C,'Each Gender Events'!K$1,'Official Medal Table'!$E:$E,"Mixed")*'Medal values'!$B$3/2
+ COUNTIFS('Official Medal Table'!$I:$I,'Each Gender Events'!$A19,'Official Medal Table'!$C:$C,'Each Gender Events'!K$1,'Official Medal Table'!$E:$E,"Mixed")*'Medal values'!$B$3/2</f>
        <v>0</v>
      </c>
      <c r="L19">
        <f>COUNTIFS('Official Medal Table'!$F:$F,'Each Gender Events'!$A19,'Official Medal Table'!$C:$C,'Each Gender Events'!L$1,'Official Medal Table'!$E:$E,'Each Gender Events'!L$2)*'Medal values'!$B$1
+ COUNTIFS('Official Medal Table'!$G:$G,'Each Gender Events'!$A19,'Official Medal Table'!$C:$C,'Each Gender Events'!L$1,'Official Medal Table'!$E:$E,'Each Gender Events'!L$2)*'Medal values'!$B$2
+ COUNTIFS('Official Medal Table'!$H:$H,'Each Gender Events'!$A19,'Official Medal Table'!$C:$C,'Each Gender Events'!L$1,'Official Medal Table'!$E:$E,'Each Gender Events'!L$2)*'Medal values'!$B$3
+ COUNTIFS('Official Medal Table'!$I:$I,'Each Gender Events'!$A19,'Official Medal Table'!$C:$C,'Each Gender Events'!L$1,'Official Medal Table'!$E:$E,'Each Gender Events'!L$2)*'Medal values'!$B$3
+ COUNTIFS('Official Medal Table'!$F:$F,'Each Gender Events'!$A19,'Official Medal Table'!$C:$C,'Each Gender Events'!L$1,'Official Medal Table'!$E:$E,"Mixed")*'Medal values'!$B$1/2
+ COUNTIFS('Official Medal Table'!$G:$G,'Each Gender Events'!$A19,'Official Medal Table'!$C:$C,'Each Gender Events'!L$1,'Official Medal Table'!$E:$E,"Mixed")*'Medal values'!$B$2/2
+ COUNTIFS('Official Medal Table'!$H:$H,'Each Gender Events'!$A19,'Official Medal Table'!$C:$C,'Each Gender Events'!L$1,'Official Medal Table'!$E:$E,"Mixed")*'Medal values'!$B$3/2
+ COUNTIFS('Official Medal Table'!$I:$I,'Each Gender Events'!$A19,'Official Medal Table'!$C:$C,'Each Gender Events'!L$1,'Official Medal Table'!$E:$E,"Mixed")*'Medal values'!$B$3/2</f>
        <v>0</v>
      </c>
      <c r="M19">
        <f>COUNTIFS('Official Medal Table'!$F:$F,'Each Gender Events'!$A19,'Official Medal Table'!$C:$C,'Each Gender Events'!M$1,'Official Medal Table'!$E:$E,'Each Gender Events'!M$2)*'Medal values'!$B$1
+ COUNTIFS('Official Medal Table'!$G:$G,'Each Gender Events'!$A19,'Official Medal Table'!$C:$C,'Each Gender Events'!M$1,'Official Medal Table'!$E:$E,'Each Gender Events'!M$2)*'Medal values'!$B$2
+ COUNTIFS('Official Medal Table'!$H:$H,'Each Gender Events'!$A19,'Official Medal Table'!$C:$C,'Each Gender Events'!M$1,'Official Medal Table'!$E:$E,'Each Gender Events'!M$2)*'Medal values'!$B$3
+ COUNTIFS('Official Medal Table'!$I:$I,'Each Gender Events'!$A19,'Official Medal Table'!$C:$C,'Each Gender Events'!M$1,'Official Medal Table'!$E:$E,'Each Gender Events'!M$2)*'Medal values'!$B$3
+ COUNTIFS('Official Medal Table'!$F:$F,'Each Gender Events'!$A19,'Official Medal Table'!$C:$C,'Each Gender Events'!M$1,'Official Medal Table'!$E:$E,"Mixed")*'Medal values'!$B$1/2
+ COUNTIFS('Official Medal Table'!$G:$G,'Each Gender Events'!$A19,'Official Medal Table'!$C:$C,'Each Gender Events'!M$1,'Official Medal Table'!$E:$E,"Mixed")*'Medal values'!$B$2/2
+ COUNTIFS('Official Medal Table'!$H:$H,'Each Gender Events'!$A19,'Official Medal Table'!$C:$C,'Each Gender Events'!M$1,'Official Medal Table'!$E:$E,"Mixed")*'Medal values'!$B$3/2
+ COUNTIFS('Official Medal Table'!$I:$I,'Each Gender Events'!$A19,'Official Medal Table'!$C:$C,'Each Gender Events'!M$1,'Official Medal Table'!$E:$E,"Mixed")*'Medal values'!$B$3/2</f>
        <v>3.0000015000000002</v>
      </c>
      <c r="N19">
        <f>COUNTIFS('Official Medal Table'!$F:$F,'Each Gender Events'!$A19,'Official Medal Table'!$C:$C,'Each Gender Events'!N$1,'Official Medal Table'!$E:$E,'Each Gender Events'!N$2)*'Medal values'!$B$1
+ COUNTIFS('Official Medal Table'!$G:$G,'Each Gender Events'!$A19,'Official Medal Table'!$C:$C,'Each Gender Events'!N$1,'Official Medal Table'!$E:$E,'Each Gender Events'!N$2)*'Medal values'!$B$2
+ COUNTIFS('Official Medal Table'!$H:$H,'Each Gender Events'!$A19,'Official Medal Table'!$C:$C,'Each Gender Events'!N$1,'Official Medal Table'!$E:$E,'Each Gender Events'!N$2)*'Medal values'!$B$3
+ COUNTIFS('Official Medal Table'!$I:$I,'Each Gender Events'!$A19,'Official Medal Table'!$C:$C,'Each Gender Events'!N$1,'Official Medal Table'!$E:$E,'Each Gender Events'!N$2)*'Medal values'!$B$3
+ COUNTIFS('Official Medal Table'!$F:$F,'Each Gender Events'!$A19,'Official Medal Table'!$C:$C,'Each Gender Events'!N$1,'Official Medal Table'!$E:$E,"Mixed")*'Medal values'!$B$1/2
+ COUNTIFS('Official Medal Table'!$G:$G,'Each Gender Events'!$A19,'Official Medal Table'!$C:$C,'Each Gender Events'!N$1,'Official Medal Table'!$E:$E,"Mixed")*'Medal values'!$B$2/2
+ COUNTIFS('Official Medal Table'!$H:$H,'Each Gender Events'!$A19,'Official Medal Table'!$C:$C,'Each Gender Events'!N$1,'Official Medal Table'!$E:$E,"Mixed")*'Medal values'!$B$3/2
+ COUNTIFS('Official Medal Table'!$I:$I,'Each Gender Events'!$A19,'Official Medal Table'!$C:$C,'Each Gender Events'!N$1,'Official Medal Table'!$E:$E,"Mixed")*'Medal values'!$B$3/2</f>
        <v>4.0010005</v>
      </c>
      <c r="O19">
        <f>COUNTIFS('Official Medal Table'!$F:$F,'Each Gender Events'!$A19,'Official Medal Table'!$C:$C,'Each Gender Events'!O$1,'Official Medal Table'!$E:$E,'Each Gender Events'!O$2)*'Medal values'!$B$1
+ COUNTIFS('Official Medal Table'!$G:$G,'Each Gender Events'!$A19,'Official Medal Table'!$C:$C,'Each Gender Events'!O$1,'Official Medal Table'!$E:$E,'Each Gender Events'!O$2)*'Medal values'!$B$2
+ COUNTIFS('Official Medal Table'!$H:$H,'Each Gender Events'!$A19,'Official Medal Table'!$C:$C,'Each Gender Events'!O$1,'Official Medal Table'!$E:$E,'Each Gender Events'!O$2)*'Medal values'!$B$3
+ COUNTIFS('Official Medal Table'!$I:$I,'Each Gender Events'!$A19,'Official Medal Table'!$C:$C,'Each Gender Events'!O$1,'Official Medal Table'!$E:$E,'Each Gender Events'!O$2)*'Medal values'!$B$3
+ COUNTIFS('Official Medal Table'!$F:$F,'Each Gender Events'!$A19,'Official Medal Table'!$C:$C,'Each Gender Events'!O$1,'Official Medal Table'!$E:$E,"Mixed")*'Medal values'!$B$1/2
+ COUNTIFS('Official Medal Table'!$G:$G,'Each Gender Events'!$A19,'Official Medal Table'!$C:$C,'Each Gender Events'!O$1,'Official Medal Table'!$E:$E,"Mixed")*'Medal values'!$B$2/2
+ COUNTIFS('Official Medal Table'!$H:$H,'Each Gender Events'!$A19,'Official Medal Table'!$C:$C,'Each Gender Events'!O$1,'Official Medal Table'!$E:$E,"Mixed")*'Medal values'!$B$3/2
+ COUNTIFS('Official Medal Table'!$I:$I,'Each Gender Events'!$A19,'Official Medal Table'!$C:$C,'Each Gender Events'!O$1,'Official Medal Table'!$E:$E,"Mixed")*'Medal values'!$B$3/2</f>
        <v>1.0000005000000001</v>
      </c>
      <c r="P19">
        <f>COUNTIFS('Official Medal Table'!$F:$F,'Each Gender Events'!$A19,'Official Medal Table'!$C:$C,'Each Gender Events'!P$1,'Official Medal Table'!$E:$E,'Each Gender Events'!P$2)*'Medal values'!$B$1
+ COUNTIFS('Official Medal Table'!$G:$G,'Each Gender Events'!$A19,'Official Medal Table'!$C:$C,'Each Gender Events'!P$1,'Official Medal Table'!$E:$E,'Each Gender Events'!P$2)*'Medal values'!$B$2
+ COUNTIFS('Official Medal Table'!$H:$H,'Each Gender Events'!$A19,'Official Medal Table'!$C:$C,'Each Gender Events'!P$1,'Official Medal Table'!$E:$E,'Each Gender Events'!P$2)*'Medal values'!$B$3
+ COUNTIFS('Official Medal Table'!$I:$I,'Each Gender Events'!$A19,'Official Medal Table'!$C:$C,'Each Gender Events'!P$1,'Official Medal Table'!$E:$E,'Each Gender Events'!P$2)*'Medal values'!$B$3
+ COUNTIFS('Official Medal Table'!$F:$F,'Each Gender Events'!$A19,'Official Medal Table'!$C:$C,'Each Gender Events'!P$1,'Official Medal Table'!$E:$E,"Mixed")*'Medal values'!$B$1/2
+ COUNTIFS('Official Medal Table'!$G:$G,'Each Gender Events'!$A19,'Official Medal Table'!$C:$C,'Each Gender Events'!P$1,'Official Medal Table'!$E:$E,"Mixed")*'Medal values'!$B$2/2
+ COUNTIFS('Official Medal Table'!$H:$H,'Each Gender Events'!$A19,'Official Medal Table'!$C:$C,'Each Gender Events'!P$1,'Official Medal Table'!$E:$E,"Mixed")*'Medal values'!$B$3/2
+ COUNTIFS('Official Medal Table'!$I:$I,'Each Gender Events'!$A19,'Official Medal Table'!$C:$C,'Each Gender Events'!P$1,'Official Medal Table'!$E:$E,"Mixed")*'Medal values'!$B$3/2</f>
        <v>0</v>
      </c>
      <c r="Q19">
        <f>COUNTIFS('Official Medal Table'!$F:$F,'Each Gender Events'!$A19,'Official Medal Table'!$C:$C,'Each Gender Events'!Q$1,'Official Medal Table'!$E:$E,'Each Gender Events'!Q$2)*'Medal values'!$B$1
+ COUNTIFS('Official Medal Table'!$G:$G,'Each Gender Events'!$A19,'Official Medal Table'!$C:$C,'Each Gender Events'!Q$1,'Official Medal Table'!$E:$E,'Each Gender Events'!Q$2)*'Medal values'!$B$2
+ COUNTIFS('Official Medal Table'!$H:$H,'Each Gender Events'!$A19,'Official Medal Table'!$C:$C,'Each Gender Events'!Q$1,'Official Medal Table'!$E:$E,'Each Gender Events'!Q$2)*'Medal values'!$B$3
+ COUNTIFS('Official Medal Table'!$I:$I,'Each Gender Events'!$A19,'Official Medal Table'!$C:$C,'Each Gender Events'!Q$1,'Official Medal Table'!$E:$E,'Each Gender Events'!Q$2)*'Medal values'!$B$3
+ COUNTIFS('Official Medal Table'!$F:$F,'Each Gender Events'!$A19,'Official Medal Table'!$C:$C,'Each Gender Events'!Q$1,'Official Medal Table'!$E:$E,"Mixed")*'Medal values'!$B$1/2
+ COUNTIFS('Official Medal Table'!$G:$G,'Each Gender Events'!$A19,'Official Medal Table'!$C:$C,'Each Gender Events'!Q$1,'Official Medal Table'!$E:$E,"Mixed")*'Medal values'!$B$2/2
+ COUNTIFS('Official Medal Table'!$H:$H,'Each Gender Events'!$A19,'Official Medal Table'!$C:$C,'Each Gender Events'!Q$1,'Official Medal Table'!$E:$E,"Mixed")*'Medal values'!$B$3/2
+ COUNTIFS('Official Medal Table'!$I:$I,'Each Gender Events'!$A19,'Official Medal Table'!$C:$C,'Each Gender Events'!Q$1,'Official Medal Table'!$E:$E,"Mixed")*'Medal values'!$B$3/2</f>
        <v>0</v>
      </c>
      <c r="R19">
        <f>COUNTIFS('Official Medal Table'!$F:$F,'Each Gender Events'!$A19,'Official Medal Table'!$C:$C,'Each Gender Events'!R$1,'Official Medal Table'!$E:$E,'Each Gender Events'!R$2)*'Medal values'!$B$1
+ COUNTIFS('Official Medal Table'!$G:$G,'Each Gender Events'!$A19,'Official Medal Table'!$C:$C,'Each Gender Events'!R$1,'Official Medal Table'!$E:$E,'Each Gender Events'!R$2)*'Medal values'!$B$2
+ COUNTIFS('Official Medal Table'!$H:$H,'Each Gender Events'!$A19,'Official Medal Table'!$C:$C,'Each Gender Events'!R$1,'Official Medal Table'!$E:$E,'Each Gender Events'!R$2)*'Medal values'!$B$3
+ COUNTIFS('Official Medal Table'!$I:$I,'Each Gender Events'!$A19,'Official Medal Table'!$C:$C,'Each Gender Events'!R$1,'Official Medal Table'!$E:$E,'Each Gender Events'!R$2)*'Medal values'!$B$3
+ COUNTIFS('Official Medal Table'!$F:$F,'Each Gender Events'!$A19,'Official Medal Table'!$C:$C,'Each Gender Events'!R$1,'Official Medal Table'!$E:$E,"Mixed")*'Medal values'!$B$1/2
+ COUNTIFS('Official Medal Table'!$G:$G,'Each Gender Events'!$A19,'Official Medal Table'!$C:$C,'Each Gender Events'!R$1,'Official Medal Table'!$E:$E,"Mixed")*'Medal values'!$B$2/2
+ COUNTIFS('Official Medal Table'!$H:$H,'Each Gender Events'!$A19,'Official Medal Table'!$C:$C,'Each Gender Events'!R$1,'Official Medal Table'!$E:$E,"Mixed")*'Medal values'!$B$3/2
+ COUNTIFS('Official Medal Table'!$I:$I,'Each Gender Events'!$A19,'Official Medal Table'!$C:$C,'Each Gender Events'!R$1,'Official Medal Table'!$E:$E,"Mixed")*'Medal values'!$B$3/2</f>
        <v>0</v>
      </c>
      <c r="S19">
        <f>COUNTIFS('Official Medal Table'!$F:$F,'Each Gender Events'!$A19,'Official Medal Table'!$C:$C,'Each Gender Events'!S$1,'Official Medal Table'!$E:$E,'Each Gender Events'!S$2)*'Medal values'!$B$1
+ COUNTIFS('Official Medal Table'!$G:$G,'Each Gender Events'!$A19,'Official Medal Table'!$C:$C,'Each Gender Events'!S$1,'Official Medal Table'!$E:$E,'Each Gender Events'!S$2)*'Medal values'!$B$2
+ COUNTIFS('Official Medal Table'!$H:$H,'Each Gender Events'!$A19,'Official Medal Table'!$C:$C,'Each Gender Events'!S$1,'Official Medal Table'!$E:$E,'Each Gender Events'!S$2)*'Medal values'!$B$3
+ COUNTIFS('Official Medal Table'!$I:$I,'Each Gender Events'!$A19,'Official Medal Table'!$C:$C,'Each Gender Events'!S$1,'Official Medal Table'!$E:$E,'Each Gender Events'!S$2)*'Medal values'!$B$3
+ COUNTIFS('Official Medal Table'!$F:$F,'Each Gender Events'!$A19,'Official Medal Table'!$C:$C,'Each Gender Events'!S$1,'Official Medal Table'!$E:$E,"Mixed")*'Medal values'!$B$1/2
+ COUNTIFS('Official Medal Table'!$G:$G,'Each Gender Events'!$A19,'Official Medal Table'!$C:$C,'Each Gender Events'!S$1,'Official Medal Table'!$E:$E,"Mixed")*'Medal values'!$B$2/2
+ COUNTIFS('Official Medal Table'!$H:$H,'Each Gender Events'!$A19,'Official Medal Table'!$C:$C,'Each Gender Events'!S$1,'Official Medal Table'!$E:$E,"Mixed")*'Medal values'!$B$3/2
+ COUNTIFS('Official Medal Table'!$I:$I,'Each Gender Events'!$A19,'Official Medal Table'!$C:$C,'Each Gender Events'!S$1,'Official Medal Table'!$E:$E,"Mixed")*'Medal values'!$B$3/2</f>
        <v>0</v>
      </c>
      <c r="T19">
        <f>COUNTIFS('Official Medal Table'!$F:$F,'Each Gender Events'!$A19,'Official Medal Table'!$C:$C,'Each Gender Events'!T$1,'Official Medal Table'!$E:$E,'Each Gender Events'!T$2)*'Medal values'!$B$1
+ COUNTIFS('Official Medal Table'!$G:$G,'Each Gender Events'!$A19,'Official Medal Table'!$C:$C,'Each Gender Events'!T$1,'Official Medal Table'!$E:$E,'Each Gender Events'!T$2)*'Medal values'!$B$2
+ COUNTIFS('Official Medal Table'!$H:$H,'Each Gender Events'!$A19,'Official Medal Table'!$C:$C,'Each Gender Events'!T$1,'Official Medal Table'!$E:$E,'Each Gender Events'!T$2)*'Medal values'!$B$3
+ COUNTIFS('Official Medal Table'!$I:$I,'Each Gender Events'!$A19,'Official Medal Table'!$C:$C,'Each Gender Events'!T$1,'Official Medal Table'!$E:$E,'Each Gender Events'!T$2)*'Medal values'!$B$3
+ COUNTIFS('Official Medal Table'!$F:$F,'Each Gender Events'!$A19,'Official Medal Table'!$C:$C,'Each Gender Events'!T$1,'Official Medal Table'!$E:$E,"Mixed")*'Medal values'!$B$1/2
+ COUNTIFS('Official Medal Table'!$G:$G,'Each Gender Events'!$A19,'Official Medal Table'!$C:$C,'Each Gender Events'!T$1,'Official Medal Table'!$E:$E,"Mixed")*'Medal values'!$B$2/2
+ COUNTIFS('Official Medal Table'!$H:$H,'Each Gender Events'!$A19,'Official Medal Table'!$C:$C,'Each Gender Events'!T$1,'Official Medal Table'!$E:$E,"Mixed")*'Medal values'!$B$3/2
+ COUNTIFS('Official Medal Table'!$I:$I,'Each Gender Events'!$A19,'Official Medal Table'!$C:$C,'Each Gender Events'!T$1,'Official Medal Table'!$E:$E,"Mixed")*'Medal values'!$B$3/2</f>
        <v>1</v>
      </c>
      <c r="U19">
        <f>COUNTIFS('Official Medal Table'!$F:$F,'Each Gender Events'!$A19,'Official Medal Table'!$C:$C,'Each Gender Events'!U$1,'Official Medal Table'!$E:$E,'Each Gender Events'!U$2)*'Medal values'!$B$1
+ COUNTIFS('Official Medal Table'!$G:$G,'Each Gender Events'!$A19,'Official Medal Table'!$C:$C,'Each Gender Events'!U$1,'Official Medal Table'!$E:$E,'Each Gender Events'!U$2)*'Medal values'!$B$2
+ COUNTIFS('Official Medal Table'!$H:$H,'Each Gender Events'!$A19,'Official Medal Table'!$C:$C,'Each Gender Events'!U$1,'Official Medal Table'!$E:$E,'Each Gender Events'!U$2)*'Medal values'!$B$3
+ COUNTIFS('Official Medal Table'!$I:$I,'Each Gender Events'!$A19,'Official Medal Table'!$C:$C,'Each Gender Events'!U$1,'Official Medal Table'!$E:$E,'Each Gender Events'!U$2)*'Medal values'!$B$3
+ COUNTIFS('Official Medal Table'!$F:$F,'Each Gender Events'!$A19,'Official Medal Table'!$C:$C,'Each Gender Events'!U$1,'Official Medal Table'!$E:$E,"Mixed")*'Medal values'!$B$1/2
+ COUNTIFS('Official Medal Table'!$G:$G,'Each Gender Events'!$A19,'Official Medal Table'!$C:$C,'Each Gender Events'!U$1,'Official Medal Table'!$E:$E,"Mixed")*'Medal values'!$B$2/2
+ COUNTIFS('Official Medal Table'!$H:$H,'Each Gender Events'!$A19,'Official Medal Table'!$C:$C,'Each Gender Events'!U$1,'Official Medal Table'!$E:$E,"Mixed")*'Medal values'!$B$3/2
+ COUNTIFS('Official Medal Table'!$I:$I,'Each Gender Events'!$A19,'Official Medal Table'!$C:$C,'Each Gender Events'!U$1,'Official Medal Table'!$E:$E,"Mixed")*'Medal values'!$B$3/2</f>
        <v>0</v>
      </c>
      <c r="V19">
        <f>COUNTIFS('Official Medal Table'!$F:$F,'Each Gender Events'!$A19,'Official Medal Table'!$C:$C,'Each Gender Events'!V$1,'Official Medal Table'!$E:$E,'Each Gender Events'!V$2)*'Medal values'!$B$1
+ COUNTIFS('Official Medal Table'!$G:$G,'Each Gender Events'!$A19,'Official Medal Table'!$C:$C,'Each Gender Events'!V$1,'Official Medal Table'!$E:$E,'Each Gender Events'!V$2)*'Medal values'!$B$2
+ COUNTIFS('Official Medal Table'!$H:$H,'Each Gender Events'!$A19,'Official Medal Table'!$C:$C,'Each Gender Events'!V$1,'Official Medal Table'!$E:$E,'Each Gender Events'!V$2)*'Medal values'!$B$3
+ COUNTIFS('Official Medal Table'!$I:$I,'Each Gender Events'!$A19,'Official Medal Table'!$C:$C,'Each Gender Events'!V$1,'Official Medal Table'!$E:$E,'Each Gender Events'!V$2)*'Medal values'!$B$3
+ COUNTIFS('Official Medal Table'!$F:$F,'Each Gender Events'!$A19,'Official Medal Table'!$C:$C,'Each Gender Events'!V$1,'Official Medal Table'!$E:$E,"Mixed")*'Medal values'!$B$1/2
+ COUNTIFS('Official Medal Table'!$G:$G,'Each Gender Events'!$A19,'Official Medal Table'!$C:$C,'Each Gender Events'!V$1,'Official Medal Table'!$E:$E,"Mixed")*'Medal values'!$B$2/2
+ COUNTIFS('Official Medal Table'!$H:$H,'Each Gender Events'!$A19,'Official Medal Table'!$C:$C,'Each Gender Events'!V$1,'Official Medal Table'!$E:$E,"Mixed")*'Medal values'!$B$3/2
+ COUNTIFS('Official Medal Table'!$I:$I,'Each Gender Events'!$A19,'Official Medal Table'!$C:$C,'Each Gender Events'!V$1,'Official Medal Table'!$E:$E,"Mixed")*'Medal values'!$B$3/2</f>
        <v>0</v>
      </c>
      <c r="W19">
        <f>COUNTIFS('Official Medal Table'!$F:$F,'Each Gender Events'!$A19,'Official Medal Table'!$C:$C,'Each Gender Events'!W$1,'Official Medal Table'!$E:$E,'Each Gender Events'!W$2)*'Medal values'!$B$1
+ COUNTIFS('Official Medal Table'!$G:$G,'Each Gender Events'!$A19,'Official Medal Table'!$C:$C,'Each Gender Events'!W$1,'Official Medal Table'!$E:$E,'Each Gender Events'!W$2)*'Medal values'!$B$2
+ COUNTIFS('Official Medal Table'!$H:$H,'Each Gender Events'!$A19,'Official Medal Table'!$C:$C,'Each Gender Events'!W$1,'Official Medal Table'!$E:$E,'Each Gender Events'!W$2)*'Medal values'!$B$3
+ COUNTIFS('Official Medal Table'!$I:$I,'Each Gender Events'!$A19,'Official Medal Table'!$C:$C,'Each Gender Events'!W$1,'Official Medal Table'!$E:$E,'Each Gender Events'!W$2)*'Medal values'!$B$3
+ COUNTIFS('Official Medal Table'!$F:$F,'Each Gender Events'!$A19,'Official Medal Table'!$C:$C,'Each Gender Events'!W$1,'Official Medal Table'!$E:$E,"Mixed")*'Medal values'!$B$1/2
+ COUNTIFS('Official Medal Table'!$G:$G,'Each Gender Events'!$A19,'Official Medal Table'!$C:$C,'Each Gender Events'!W$1,'Official Medal Table'!$E:$E,"Mixed")*'Medal values'!$B$2/2
+ COUNTIFS('Official Medal Table'!$H:$H,'Each Gender Events'!$A19,'Official Medal Table'!$C:$C,'Each Gender Events'!W$1,'Official Medal Table'!$E:$E,"Mixed")*'Medal values'!$B$3/2
+ COUNTIFS('Official Medal Table'!$I:$I,'Each Gender Events'!$A19,'Official Medal Table'!$C:$C,'Each Gender Events'!W$1,'Official Medal Table'!$E:$E,"Mixed")*'Medal values'!$B$3/2</f>
        <v>0</v>
      </c>
      <c r="X19">
        <f>COUNTIFS('Official Medal Table'!$F:$F,'Each Gender Events'!$A19,'Official Medal Table'!$C:$C,'Each Gender Events'!X$1,'Official Medal Table'!$E:$E,'Each Gender Events'!X$2)*'Medal values'!$B$1
+ COUNTIFS('Official Medal Table'!$G:$G,'Each Gender Events'!$A19,'Official Medal Table'!$C:$C,'Each Gender Events'!X$1,'Official Medal Table'!$E:$E,'Each Gender Events'!X$2)*'Medal values'!$B$2
+ COUNTIFS('Official Medal Table'!$H:$H,'Each Gender Events'!$A19,'Official Medal Table'!$C:$C,'Each Gender Events'!X$1,'Official Medal Table'!$E:$E,'Each Gender Events'!X$2)*'Medal values'!$B$3
+ COUNTIFS('Official Medal Table'!$I:$I,'Each Gender Events'!$A19,'Official Medal Table'!$C:$C,'Each Gender Events'!X$1,'Official Medal Table'!$E:$E,'Each Gender Events'!X$2)*'Medal values'!$B$3
+ COUNTIFS('Official Medal Table'!$F:$F,'Each Gender Events'!$A19,'Official Medal Table'!$C:$C,'Each Gender Events'!X$1,'Official Medal Table'!$E:$E,"Mixed")*'Medal values'!$B$1/2
+ COUNTIFS('Official Medal Table'!$G:$G,'Each Gender Events'!$A19,'Official Medal Table'!$C:$C,'Each Gender Events'!X$1,'Official Medal Table'!$E:$E,"Mixed")*'Medal values'!$B$2/2
+ COUNTIFS('Official Medal Table'!$H:$H,'Each Gender Events'!$A19,'Official Medal Table'!$C:$C,'Each Gender Events'!X$1,'Official Medal Table'!$E:$E,"Mixed")*'Medal values'!$B$3/2
+ COUNTIFS('Official Medal Table'!$I:$I,'Each Gender Events'!$A19,'Official Medal Table'!$C:$C,'Each Gender Events'!X$1,'Official Medal Table'!$E:$E,"Mixed")*'Medal values'!$B$3/2</f>
        <v>0</v>
      </c>
      <c r="Y19">
        <f>COUNTIFS('Official Medal Table'!$F:$F,'Each Gender Events'!$A19,'Official Medal Table'!$C:$C,'Each Gender Events'!Y$1,'Official Medal Table'!$E:$E,'Each Gender Events'!Y$2)*'Medal values'!$B$1
+ COUNTIFS('Official Medal Table'!$G:$G,'Each Gender Events'!$A19,'Official Medal Table'!$C:$C,'Each Gender Events'!Y$1,'Official Medal Table'!$E:$E,'Each Gender Events'!Y$2)*'Medal values'!$B$2
+ COUNTIFS('Official Medal Table'!$H:$H,'Each Gender Events'!$A19,'Official Medal Table'!$C:$C,'Each Gender Events'!Y$1,'Official Medal Table'!$E:$E,'Each Gender Events'!Y$2)*'Medal values'!$B$3
+ COUNTIFS('Official Medal Table'!$I:$I,'Each Gender Events'!$A19,'Official Medal Table'!$C:$C,'Each Gender Events'!Y$1,'Official Medal Table'!$E:$E,'Each Gender Events'!Y$2)*'Medal values'!$B$3
+ COUNTIFS('Official Medal Table'!$F:$F,'Each Gender Events'!$A19,'Official Medal Table'!$C:$C,'Each Gender Events'!Y$1,'Official Medal Table'!$E:$E,"Mixed")*'Medal values'!$B$1/2
+ COUNTIFS('Official Medal Table'!$G:$G,'Each Gender Events'!$A19,'Official Medal Table'!$C:$C,'Each Gender Events'!Y$1,'Official Medal Table'!$E:$E,"Mixed")*'Medal values'!$B$2/2
+ COUNTIFS('Official Medal Table'!$H:$H,'Each Gender Events'!$A19,'Official Medal Table'!$C:$C,'Each Gender Events'!Y$1,'Official Medal Table'!$E:$E,"Mixed")*'Medal values'!$B$3/2
+ COUNTIFS('Official Medal Table'!$I:$I,'Each Gender Events'!$A19,'Official Medal Table'!$C:$C,'Each Gender Events'!Y$1,'Official Medal Table'!$E:$E,"Mixed")*'Medal values'!$B$3/2</f>
        <v>0</v>
      </c>
      <c r="Z19">
        <f>COUNTIFS('Official Medal Table'!$F:$F,'Each Gender Events'!$A19,'Official Medal Table'!$C:$C,'Each Gender Events'!Z$1,'Official Medal Table'!$E:$E,'Each Gender Events'!Z$2)*'Medal values'!$B$1
+ COUNTIFS('Official Medal Table'!$G:$G,'Each Gender Events'!$A19,'Official Medal Table'!$C:$C,'Each Gender Events'!Z$1,'Official Medal Table'!$E:$E,'Each Gender Events'!Z$2)*'Medal values'!$B$2
+ COUNTIFS('Official Medal Table'!$H:$H,'Each Gender Events'!$A19,'Official Medal Table'!$C:$C,'Each Gender Events'!Z$1,'Official Medal Table'!$E:$E,'Each Gender Events'!Z$2)*'Medal values'!$B$3
+ COUNTIFS('Official Medal Table'!$I:$I,'Each Gender Events'!$A19,'Official Medal Table'!$C:$C,'Each Gender Events'!Z$1,'Official Medal Table'!$E:$E,'Each Gender Events'!Z$2)*'Medal values'!$B$3
+ COUNTIFS('Official Medal Table'!$F:$F,'Each Gender Events'!$A19,'Official Medal Table'!$C:$C,'Each Gender Events'!Z$1,'Official Medal Table'!$E:$E,"Mixed")*'Medal values'!$B$1/2
+ COUNTIFS('Official Medal Table'!$G:$G,'Each Gender Events'!$A19,'Official Medal Table'!$C:$C,'Each Gender Events'!Z$1,'Official Medal Table'!$E:$E,"Mixed")*'Medal values'!$B$2/2
+ COUNTIFS('Official Medal Table'!$H:$H,'Each Gender Events'!$A19,'Official Medal Table'!$C:$C,'Each Gender Events'!Z$1,'Official Medal Table'!$E:$E,"Mixed")*'Medal values'!$B$3/2
+ COUNTIFS('Official Medal Table'!$I:$I,'Each Gender Events'!$A19,'Official Medal Table'!$C:$C,'Each Gender Events'!Z$1,'Official Medal Table'!$E:$E,"Mixed")*'Medal values'!$B$3/2</f>
        <v>0</v>
      </c>
      <c r="AA19">
        <f>COUNTIFS('Official Medal Table'!$F:$F,'Each Gender Events'!$A19,'Official Medal Table'!$C:$C,'Each Gender Events'!AA$1,'Official Medal Table'!$E:$E,'Each Gender Events'!AA$2)*'Medal values'!$B$1
+ COUNTIFS('Official Medal Table'!$G:$G,'Each Gender Events'!$A19,'Official Medal Table'!$C:$C,'Each Gender Events'!AA$1,'Official Medal Table'!$E:$E,'Each Gender Events'!AA$2)*'Medal values'!$B$2
+ COUNTIFS('Official Medal Table'!$H:$H,'Each Gender Events'!$A19,'Official Medal Table'!$C:$C,'Each Gender Events'!AA$1,'Official Medal Table'!$E:$E,'Each Gender Events'!AA$2)*'Medal values'!$B$3
+ COUNTIFS('Official Medal Table'!$I:$I,'Each Gender Events'!$A19,'Official Medal Table'!$C:$C,'Each Gender Events'!AA$1,'Official Medal Table'!$E:$E,'Each Gender Events'!AA$2)*'Medal values'!$B$3
+ COUNTIFS('Official Medal Table'!$F:$F,'Each Gender Events'!$A19,'Official Medal Table'!$C:$C,'Each Gender Events'!AA$1,'Official Medal Table'!$E:$E,"Mixed")*'Medal values'!$B$1/2
+ COUNTIFS('Official Medal Table'!$G:$G,'Each Gender Events'!$A19,'Official Medal Table'!$C:$C,'Each Gender Events'!AA$1,'Official Medal Table'!$E:$E,"Mixed")*'Medal values'!$B$2/2
+ COUNTIFS('Official Medal Table'!$H:$H,'Each Gender Events'!$A19,'Official Medal Table'!$C:$C,'Each Gender Events'!AA$1,'Official Medal Table'!$E:$E,"Mixed")*'Medal values'!$B$3/2
+ COUNTIFS('Official Medal Table'!$I:$I,'Each Gender Events'!$A19,'Official Medal Table'!$C:$C,'Each Gender Events'!AA$1,'Official Medal Table'!$E:$E,"Mixed")*'Medal values'!$B$3/2</f>
        <v>0</v>
      </c>
      <c r="AB19">
        <f>COUNTIFS('Official Medal Table'!$F:$F,'Each Gender Events'!$A19,'Official Medal Table'!$C:$C,'Each Gender Events'!AB$1,'Official Medal Table'!$E:$E,'Each Gender Events'!AB$2)*'Medal values'!$B$1
+ COUNTIFS('Official Medal Table'!$G:$G,'Each Gender Events'!$A19,'Official Medal Table'!$C:$C,'Each Gender Events'!AB$1,'Official Medal Table'!$E:$E,'Each Gender Events'!AB$2)*'Medal values'!$B$2
+ COUNTIFS('Official Medal Table'!$H:$H,'Each Gender Events'!$A19,'Official Medal Table'!$C:$C,'Each Gender Events'!AB$1,'Official Medal Table'!$E:$E,'Each Gender Events'!AB$2)*'Medal values'!$B$3
+ COUNTIFS('Official Medal Table'!$I:$I,'Each Gender Events'!$A19,'Official Medal Table'!$C:$C,'Each Gender Events'!AB$1,'Official Medal Table'!$E:$E,'Each Gender Events'!AB$2)*'Medal values'!$B$3
+ COUNTIFS('Official Medal Table'!$F:$F,'Each Gender Events'!$A19,'Official Medal Table'!$C:$C,'Each Gender Events'!AB$1,'Official Medal Table'!$E:$E,"Mixed")*'Medal values'!$B$1/2
+ COUNTIFS('Official Medal Table'!$G:$G,'Each Gender Events'!$A19,'Official Medal Table'!$C:$C,'Each Gender Events'!AB$1,'Official Medal Table'!$E:$E,"Mixed")*'Medal values'!$B$2/2
+ COUNTIFS('Official Medal Table'!$H:$H,'Each Gender Events'!$A19,'Official Medal Table'!$C:$C,'Each Gender Events'!AB$1,'Official Medal Table'!$E:$E,"Mixed")*'Medal values'!$B$3/2
+ COUNTIFS('Official Medal Table'!$I:$I,'Each Gender Events'!$A19,'Official Medal Table'!$C:$C,'Each Gender Events'!AB$1,'Official Medal Table'!$E:$E,"Mixed")*'Medal values'!$B$3/2</f>
        <v>0</v>
      </c>
      <c r="AC19">
        <f>COUNTIFS('Official Medal Table'!$F:$F,'Each Gender Events'!$A19,'Official Medal Table'!$C:$C,'Each Gender Events'!AC$1,'Official Medal Table'!$E:$E,'Each Gender Events'!AC$2)*'Medal values'!$B$1
+ COUNTIFS('Official Medal Table'!$G:$G,'Each Gender Events'!$A19,'Official Medal Table'!$C:$C,'Each Gender Events'!AC$1,'Official Medal Table'!$E:$E,'Each Gender Events'!AC$2)*'Medal values'!$B$2
+ COUNTIFS('Official Medal Table'!$H:$H,'Each Gender Events'!$A19,'Official Medal Table'!$C:$C,'Each Gender Events'!AC$1,'Official Medal Table'!$E:$E,'Each Gender Events'!AC$2)*'Medal values'!$B$3
+ COUNTIFS('Official Medal Table'!$I:$I,'Each Gender Events'!$A19,'Official Medal Table'!$C:$C,'Each Gender Events'!AC$1,'Official Medal Table'!$E:$E,'Each Gender Events'!AC$2)*'Medal values'!$B$3
+ COUNTIFS('Official Medal Table'!$F:$F,'Each Gender Events'!$A19,'Official Medal Table'!$C:$C,'Each Gender Events'!AC$1,'Official Medal Table'!$E:$E,"Mixed")*'Medal values'!$B$1/2
+ COUNTIFS('Official Medal Table'!$G:$G,'Each Gender Events'!$A19,'Official Medal Table'!$C:$C,'Each Gender Events'!AC$1,'Official Medal Table'!$E:$E,"Mixed")*'Medal values'!$B$2/2
+ COUNTIFS('Official Medal Table'!$H:$H,'Each Gender Events'!$A19,'Official Medal Table'!$C:$C,'Each Gender Events'!AC$1,'Official Medal Table'!$E:$E,"Mixed")*'Medal values'!$B$3/2
+ COUNTIFS('Official Medal Table'!$I:$I,'Each Gender Events'!$A19,'Official Medal Table'!$C:$C,'Each Gender Events'!AC$1,'Official Medal Table'!$E:$E,"Mixed")*'Medal values'!$B$3/2</f>
        <v>0</v>
      </c>
      <c r="AD19">
        <f>COUNTIFS('Official Medal Table'!$F:$F,'Each Gender Events'!$A19,'Official Medal Table'!$C:$C,'Each Gender Events'!AD$1,'Official Medal Table'!$E:$E,'Each Gender Events'!AD$2)*'Medal values'!$B$1
+ COUNTIFS('Official Medal Table'!$G:$G,'Each Gender Events'!$A19,'Official Medal Table'!$C:$C,'Each Gender Events'!AD$1,'Official Medal Table'!$E:$E,'Each Gender Events'!AD$2)*'Medal values'!$B$2
+ COUNTIFS('Official Medal Table'!$H:$H,'Each Gender Events'!$A19,'Official Medal Table'!$C:$C,'Each Gender Events'!AD$1,'Official Medal Table'!$E:$E,'Each Gender Events'!AD$2)*'Medal values'!$B$3
+ COUNTIFS('Official Medal Table'!$I:$I,'Each Gender Events'!$A19,'Official Medal Table'!$C:$C,'Each Gender Events'!AD$1,'Official Medal Table'!$E:$E,'Each Gender Events'!AD$2)*'Medal values'!$B$3
+ COUNTIFS('Official Medal Table'!$F:$F,'Each Gender Events'!$A19,'Official Medal Table'!$C:$C,'Each Gender Events'!AD$1,'Official Medal Table'!$E:$E,"Mixed")*'Medal values'!$B$1/2
+ COUNTIFS('Official Medal Table'!$G:$G,'Each Gender Events'!$A19,'Official Medal Table'!$C:$C,'Each Gender Events'!AD$1,'Official Medal Table'!$E:$E,"Mixed")*'Medal values'!$B$2/2
+ COUNTIFS('Official Medal Table'!$H:$H,'Each Gender Events'!$A19,'Official Medal Table'!$C:$C,'Each Gender Events'!AD$1,'Official Medal Table'!$E:$E,"Mixed")*'Medal values'!$B$3/2
+ COUNTIFS('Official Medal Table'!$I:$I,'Each Gender Events'!$A19,'Official Medal Table'!$C:$C,'Each Gender Events'!AD$1,'Official Medal Table'!$E:$E,"Mixed")*'Medal values'!$B$3/2</f>
        <v>0</v>
      </c>
      <c r="AE19">
        <f>COUNTIFS('Official Medal Table'!$F:$F,'Each Gender Events'!$A19,'Official Medal Table'!$C:$C,'Each Gender Events'!AE$1,'Official Medal Table'!$E:$E,'Each Gender Events'!AE$2)*'Medal values'!$B$1
+ COUNTIFS('Official Medal Table'!$G:$G,'Each Gender Events'!$A19,'Official Medal Table'!$C:$C,'Each Gender Events'!AE$1,'Official Medal Table'!$E:$E,'Each Gender Events'!AE$2)*'Medal values'!$B$2
+ COUNTIFS('Official Medal Table'!$H:$H,'Each Gender Events'!$A19,'Official Medal Table'!$C:$C,'Each Gender Events'!AE$1,'Official Medal Table'!$E:$E,'Each Gender Events'!AE$2)*'Medal values'!$B$3
+ COUNTIFS('Official Medal Table'!$I:$I,'Each Gender Events'!$A19,'Official Medal Table'!$C:$C,'Each Gender Events'!AE$1,'Official Medal Table'!$E:$E,'Each Gender Events'!AE$2)*'Medal values'!$B$3
+ COUNTIFS('Official Medal Table'!$F:$F,'Each Gender Events'!$A19,'Official Medal Table'!$C:$C,'Each Gender Events'!AE$1,'Official Medal Table'!$E:$E,"Mixed")*'Medal values'!$B$1/2
+ COUNTIFS('Official Medal Table'!$G:$G,'Each Gender Events'!$A19,'Official Medal Table'!$C:$C,'Each Gender Events'!AE$1,'Official Medal Table'!$E:$E,"Mixed")*'Medal values'!$B$2/2
+ COUNTIFS('Official Medal Table'!$H:$H,'Each Gender Events'!$A19,'Official Medal Table'!$C:$C,'Each Gender Events'!AE$1,'Official Medal Table'!$E:$E,"Mixed")*'Medal values'!$B$3/2
+ COUNTIFS('Official Medal Table'!$I:$I,'Each Gender Events'!$A19,'Official Medal Table'!$C:$C,'Each Gender Events'!AE$1,'Official Medal Table'!$E:$E,"Mixed")*'Medal values'!$B$3/2</f>
        <v>0</v>
      </c>
      <c r="AF19">
        <f>COUNTIFS('Official Medal Table'!$F:$F,'Each Gender Events'!$A19,'Official Medal Table'!$C:$C,'Each Gender Events'!AF$1,'Official Medal Table'!$E:$E,'Each Gender Events'!AF$2)*'Medal values'!$B$1
+ COUNTIFS('Official Medal Table'!$G:$G,'Each Gender Events'!$A19,'Official Medal Table'!$C:$C,'Each Gender Events'!AF$1,'Official Medal Table'!$E:$E,'Each Gender Events'!AF$2)*'Medal values'!$B$2
+ COUNTIFS('Official Medal Table'!$H:$H,'Each Gender Events'!$A19,'Official Medal Table'!$C:$C,'Each Gender Events'!AF$1,'Official Medal Table'!$E:$E,'Each Gender Events'!AF$2)*'Medal values'!$B$3
+ COUNTIFS('Official Medal Table'!$I:$I,'Each Gender Events'!$A19,'Official Medal Table'!$C:$C,'Each Gender Events'!AF$1,'Official Medal Table'!$E:$E,'Each Gender Events'!AF$2)*'Medal values'!$B$3
+ COUNTIFS('Official Medal Table'!$F:$F,'Each Gender Events'!$A19,'Official Medal Table'!$C:$C,'Each Gender Events'!AF$1,'Official Medal Table'!$E:$E,"Mixed")*'Medal values'!$B$1/2
+ COUNTIFS('Official Medal Table'!$G:$G,'Each Gender Events'!$A19,'Official Medal Table'!$C:$C,'Each Gender Events'!AF$1,'Official Medal Table'!$E:$E,"Mixed")*'Medal values'!$B$2/2
+ COUNTIFS('Official Medal Table'!$H:$H,'Each Gender Events'!$A19,'Official Medal Table'!$C:$C,'Each Gender Events'!AF$1,'Official Medal Table'!$E:$E,"Mixed")*'Medal values'!$B$3/2
+ COUNTIFS('Official Medal Table'!$I:$I,'Each Gender Events'!$A19,'Official Medal Table'!$C:$C,'Each Gender Events'!AF$1,'Official Medal Table'!$E:$E,"Mixed")*'Medal values'!$B$3/2</f>
        <v>0</v>
      </c>
      <c r="AG19">
        <f>COUNTIFS('Official Medal Table'!$F:$F,'Each Gender Events'!$A19,'Official Medal Table'!$C:$C,'Each Gender Events'!AG$1,'Official Medal Table'!$E:$E,'Each Gender Events'!AG$2)*'Medal values'!$B$1
+ COUNTIFS('Official Medal Table'!$G:$G,'Each Gender Events'!$A19,'Official Medal Table'!$C:$C,'Each Gender Events'!AG$1,'Official Medal Table'!$E:$E,'Each Gender Events'!AG$2)*'Medal values'!$B$2
+ COUNTIFS('Official Medal Table'!$H:$H,'Each Gender Events'!$A19,'Official Medal Table'!$C:$C,'Each Gender Events'!AG$1,'Official Medal Table'!$E:$E,'Each Gender Events'!AG$2)*'Medal values'!$B$3
+ COUNTIFS('Official Medal Table'!$I:$I,'Each Gender Events'!$A19,'Official Medal Table'!$C:$C,'Each Gender Events'!AG$1,'Official Medal Table'!$E:$E,'Each Gender Events'!AG$2)*'Medal values'!$B$3
+ COUNTIFS('Official Medal Table'!$F:$F,'Each Gender Events'!$A19,'Official Medal Table'!$C:$C,'Each Gender Events'!AG$1,'Official Medal Table'!$E:$E,"Mixed")*'Medal values'!$B$1/2
+ COUNTIFS('Official Medal Table'!$G:$G,'Each Gender Events'!$A19,'Official Medal Table'!$C:$C,'Each Gender Events'!AG$1,'Official Medal Table'!$E:$E,"Mixed")*'Medal values'!$B$2/2
+ COUNTIFS('Official Medal Table'!$H:$H,'Each Gender Events'!$A19,'Official Medal Table'!$C:$C,'Each Gender Events'!AG$1,'Official Medal Table'!$E:$E,"Mixed")*'Medal values'!$B$3/2
+ COUNTIFS('Official Medal Table'!$I:$I,'Each Gender Events'!$A19,'Official Medal Table'!$C:$C,'Each Gender Events'!AG$1,'Official Medal Table'!$E:$E,"Mixed")*'Medal values'!$B$3/2</f>
        <v>0</v>
      </c>
      <c r="AH19">
        <f>COUNTIFS('Official Medal Table'!$F:$F,'Each Gender Events'!$A19,'Official Medal Table'!$C:$C,'Each Gender Events'!AH$1,'Official Medal Table'!$E:$E,'Each Gender Events'!AH$2)*'Medal values'!$B$1
+ COUNTIFS('Official Medal Table'!$G:$G,'Each Gender Events'!$A19,'Official Medal Table'!$C:$C,'Each Gender Events'!AH$1,'Official Medal Table'!$E:$E,'Each Gender Events'!AH$2)*'Medal values'!$B$2
+ COUNTIFS('Official Medal Table'!$H:$H,'Each Gender Events'!$A19,'Official Medal Table'!$C:$C,'Each Gender Events'!AH$1,'Official Medal Table'!$E:$E,'Each Gender Events'!AH$2)*'Medal values'!$B$3
+ COUNTIFS('Official Medal Table'!$I:$I,'Each Gender Events'!$A19,'Official Medal Table'!$C:$C,'Each Gender Events'!AH$1,'Official Medal Table'!$E:$E,'Each Gender Events'!AH$2)*'Medal values'!$B$3
+ COUNTIFS('Official Medal Table'!$F:$F,'Each Gender Events'!$A19,'Official Medal Table'!$C:$C,'Each Gender Events'!AH$1,'Official Medal Table'!$E:$E,"Mixed")*'Medal values'!$B$1/2
+ COUNTIFS('Official Medal Table'!$G:$G,'Each Gender Events'!$A19,'Official Medal Table'!$C:$C,'Each Gender Events'!AH$1,'Official Medal Table'!$E:$E,"Mixed")*'Medal values'!$B$2/2
+ COUNTIFS('Official Medal Table'!$H:$H,'Each Gender Events'!$A19,'Official Medal Table'!$C:$C,'Each Gender Events'!AH$1,'Official Medal Table'!$E:$E,"Mixed")*'Medal values'!$B$3/2
+ COUNTIFS('Official Medal Table'!$I:$I,'Each Gender Events'!$A19,'Official Medal Table'!$C:$C,'Each Gender Events'!AH$1,'Official Medal Table'!$E:$E,"Mixed")*'Medal values'!$B$3/2</f>
        <v>0</v>
      </c>
      <c r="AI19">
        <f>COUNTIFS('Official Medal Table'!$F:$F,'Each Gender Events'!$A19,'Official Medal Table'!$C:$C,'Each Gender Events'!AI$1,'Official Medal Table'!$E:$E,'Each Gender Events'!AI$2)*'Medal values'!$B$1
+ COUNTIFS('Official Medal Table'!$G:$G,'Each Gender Events'!$A19,'Official Medal Table'!$C:$C,'Each Gender Events'!AI$1,'Official Medal Table'!$E:$E,'Each Gender Events'!AI$2)*'Medal values'!$B$2
+ COUNTIFS('Official Medal Table'!$H:$H,'Each Gender Events'!$A19,'Official Medal Table'!$C:$C,'Each Gender Events'!AI$1,'Official Medal Table'!$E:$E,'Each Gender Events'!AI$2)*'Medal values'!$B$3
+ COUNTIFS('Official Medal Table'!$I:$I,'Each Gender Events'!$A19,'Official Medal Table'!$C:$C,'Each Gender Events'!AI$1,'Official Medal Table'!$E:$E,'Each Gender Events'!AI$2)*'Medal values'!$B$3
+ COUNTIFS('Official Medal Table'!$F:$F,'Each Gender Events'!$A19,'Official Medal Table'!$C:$C,'Each Gender Events'!AI$1,'Official Medal Table'!$E:$E,"Mixed")*'Medal values'!$B$1/2
+ COUNTIFS('Official Medal Table'!$G:$G,'Each Gender Events'!$A19,'Official Medal Table'!$C:$C,'Each Gender Events'!AI$1,'Official Medal Table'!$E:$E,"Mixed")*'Medal values'!$B$2/2
+ COUNTIFS('Official Medal Table'!$H:$H,'Each Gender Events'!$A19,'Official Medal Table'!$C:$C,'Each Gender Events'!AI$1,'Official Medal Table'!$E:$E,"Mixed")*'Medal values'!$B$3/2
+ COUNTIFS('Official Medal Table'!$I:$I,'Each Gender Events'!$A19,'Official Medal Table'!$C:$C,'Each Gender Events'!AI$1,'Official Medal Table'!$E:$E,"Mixed")*'Medal values'!$B$3/2</f>
        <v>0</v>
      </c>
      <c r="AJ19">
        <f>COUNTIFS('Official Medal Table'!$F:$F,'Each Gender Events'!$A19,'Official Medal Table'!$C:$C,'Each Gender Events'!AJ$1,'Official Medal Table'!$E:$E,'Each Gender Events'!AJ$2)*'Medal values'!$B$1
+ COUNTIFS('Official Medal Table'!$G:$G,'Each Gender Events'!$A19,'Official Medal Table'!$C:$C,'Each Gender Events'!AJ$1,'Official Medal Table'!$E:$E,'Each Gender Events'!AJ$2)*'Medal values'!$B$2
+ COUNTIFS('Official Medal Table'!$H:$H,'Each Gender Events'!$A19,'Official Medal Table'!$C:$C,'Each Gender Events'!AJ$1,'Official Medal Table'!$E:$E,'Each Gender Events'!AJ$2)*'Medal values'!$B$3
+ COUNTIFS('Official Medal Table'!$I:$I,'Each Gender Events'!$A19,'Official Medal Table'!$C:$C,'Each Gender Events'!AJ$1,'Official Medal Table'!$E:$E,'Each Gender Events'!AJ$2)*'Medal values'!$B$3
+ COUNTIFS('Official Medal Table'!$F:$F,'Each Gender Events'!$A19,'Official Medal Table'!$C:$C,'Each Gender Events'!AJ$1,'Official Medal Table'!$E:$E,"Mixed")*'Medal values'!$B$1/2
+ COUNTIFS('Official Medal Table'!$G:$G,'Each Gender Events'!$A19,'Official Medal Table'!$C:$C,'Each Gender Events'!AJ$1,'Official Medal Table'!$E:$E,"Mixed")*'Medal values'!$B$2/2
+ COUNTIFS('Official Medal Table'!$H:$H,'Each Gender Events'!$A19,'Official Medal Table'!$C:$C,'Each Gender Events'!AJ$1,'Official Medal Table'!$E:$E,"Mixed")*'Medal values'!$B$3/2
+ COUNTIFS('Official Medal Table'!$I:$I,'Each Gender Events'!$A19,'Official Medal Table'!$C:$C,'Each Gender Events'!AJ$1,'Official Medal Table'!$E:$E,"Mixed")*'Medal values'!$B$3/2</f>
        <v>0</v>
      </c>
      <c r="AK19">
        <f>COUNTIFS('Official Medal Table'!$F:$F,'Each Gender Events'!$A19,'Official Medal Table'!$C:$C,'Each Gender Events'!AK$1,'Official Medal Table'!$E:$E,'Each Gender Events'!AK$2)*'Medal values'!$B$1
+ COUNTIFS('Official Medal Table'!$G:$G,'Each Gender Events'!$A19,'Official Medal Table'!$C:$C,'Each Gender Events'!AK$1,'Official Medal Table'!$E:$E,'Each Gender Events'!AK$2)*'Medal values'!$B$2
+ COUNTIFS('Official Medal Table'!$H:$H,'Each Gender Events'!$A19,'Official Medal Table'!$C:$C,'Each Gender Events'!AK$1,'Official Medal Table'!$E:$E,'Each Gender Events'!AK$2)*'Medal values'!$B$3
+ COUNTIFS('Official Medal Table'!$I:$I,'Each Gender Events'!$A19,'Official Medal Table'!$C:$C,'Each Gender Events'!AK$1,'Official Medal Table'!$E:$E,'Each Gender Events'!AK$2)*'Medal values'!$B$3
+ COUNTIFS('Official Medal Table'!$F:$F,'Each Gender Events'!$A19,'Official Medal Table'!$C:$C,'Each Gender Events'!AK$1,'Official Medal Table'!$E:$E,"Mixed")*'Medal values'!$B$1/2
+ COUNTIFS('Official Medal Table'!$G:$G,'Each Gender Events'!$A19,'Official Medal Table'!$C:$C,'Each Gender Events'!AK$1,'Official Medal Table'!$E:$E,"Mixed")*'Medal values'!$B$2/2
+ COUNTIFS('Official Medal Table'!$H:$H,'Each Gender Events'!$A19,'Official Medal Table'!$C:$C,'Each Gender Events'!AK$1,'Official Medal Table'!$E:$E,"Mixed")*'Medal values'!$B$3/2
+ COUNTIFS('Official Medal Table'!$I:$I,'Each Gender Events'!$A19,'Official Medal Table'!$C:$C,'Each Gender Events'!AK$1,'Official Medal Table'!$E:$E,"Mixed")*'Medal values'!$B$3/2</f>
        <v>0</v>
      </c>
      <c r="AL19">
        <f>COUNTIFS('Official Medal Table'!$F:$F,'Each Gender Events'!$A19,'Official Medal Table'!$C:$C,'Each Gender Events'!AL$1,'Official Medal Table'!$E:$E,'Each Gender Events'!AL$2)*'Medal values'!$B$1
+ COUNTIFS('Official Medal Table'!$G:$G,'Each Gender Events'!$A19,'Official Medal Table'!$C:$C,'Each Gender Events'!AL$1,'Official Medal Table'!$E:$E,'Each Gender Events'!AL$2)*'Medal values'!$B$2
+ COUNTIFS('Official Medal Table'!$H:$H,'Each Gender Events'!$A19,'Official Medal Table'!$C:$C,'Each Gender Events'!AL$1,'Official Medal Table'!$E:$E,'Each Gender Events'!AL$2)*'Medal values'!$B$3
+ COUNTIFS('Official Medal Table'!$I:$I,'Each Gender Events'!$A19,'Official Medal Table'!$C:$C,'Each Gender Events'!AL$1,'Official Medal Table'!$E:$E,'Each Gender Events'!AL$2)*'Medal values'!$B$3
+ COUNTIFS('Official Medal Table'!$F:$F,'Each Gender Events'!$A19,'Official Medal Table'!$C:$C,'Each Gender Events'!AL$1,'Official Medal Table'!$E:$E,"Mixed")*'Medal values'!$B$1/2
+ COUNTIFS('Official Medal Table'!$G:$G,'Each Gender Events'!$A19,'Official Medal Table'!$C:$C,'Each Gender Events'!AL$1,'Official Medal Table'!$E:$E,"Mixed")*'Medal values'!$B$2/2
+ COUNTIFS('Official Medal Table'!$H:$H,'Each Gender Events'!$A19,'Official Medal Table'!$C:$C,'Each Gender Events'!AL$1,'Official Medal Table'!$E:$E,"Mixed")*'Medal values'!$B$3/2
+ COUNTIFS('Official Medal Table'!$I:$I,'Each Gender Events'!$A19,'Official Medal Table'!$C:$C,'Each Gender Events'!AL$1,'Official Medal Table'!$E:$E,"Mixed")*'Medal values'!$B$3/2</f>
        <v>0</v>
      </c>
      <c r="AM19">
        <f>COUNTIFS('Official Medal Table'!$F:$F,'Each Gender Events'!$A19,'Official Medal Table'!$C:$C,'Each Gender Events'!AM$1,'Official Medal Table'!$E:$E,'Each Gender Events'!AM$2)*'Medal values'!$B$1
+ COUNTIFS('Official Medal Table'!$G:$G,'Each Gender Events'!$A19,'Official Medal Table'!$C:$C,'Each Gender Events'!AM$1,'Official Medal Table'!$E:$E,'Each Gender Events'!AM$2)*'Medal values'!$B$2
+ COUNTIFS('Official Medal Table'!$H:$H,'Each Gender Events'!$A19,'Official Medal Table'!$C:$C,'Each Gender Events'!AM$1,'Official Medal Table'!$E:$E,'Each Gender Events'!AM$2)*'Medal values'!$B$3
+ COUNTIFS('Official Medal Table'!$I:$I,'Each Gender Events'!$A19,'Official Medal Table'!$C:$C,'Each Gender Events'!AM$1,'Official Medal Table'!$E:$E,'Each Gender Events'!AM$2)*'Medal values'!$B$3
+ COUNTIFS('Official Medal Table'!$F:$F,'Each Gender Events'!$A19,'Official Medal Table'!$C:$C,'Each Gender Events'!AM$1,'Official Medal Table'!$E:$E,"Mixed")*'Medal values'!$B$1/2
+ COUNTIFS('Official Medal Table'!$G:$G,'Each Gender Events'!$A19,'Official Medal Table'!$C:$C,'Each Gender Events'!AM$1,'Official Medal Table'!$E:$E,"Mixed")*'Medal values'!$B$2/2
+ COUNTIFS('Official Medal Table'!$H:$H,'Each Gender Events'!$A19,'Official Medal Table'!$C:$C,'Each Gender Events'!AM$1,'Official Medal Table'!$E:$E,"Mixed")*'Medal values'!$B$3/2
+ COUNTIFS('Official Medal Table'!$I:$I,'Each Gender Events'!$A19,'Official Medal Table'!$C:$C,'Each Gender Events'!AM$1,'Official Medal Table'!$E:$E,"Mixed")*'Medal values'!$B$3/2</f>
        <v>0</v>
      </c>
      <c r="AN19">
        <f>COUNTIFS('Official Medal Table'!$F:$F,'Each Gender Events'!$A19,'Official Medal Table'!$C:$C,'Each Gender Events'!AN$1,'Official Medal Table'!$E:$E,'Each Gender Events'!AN$2)*'Medal values'!$B$1
+ COUNTIFS('Official Medal Table'!$G:$G,'Each Gender Events'!$A19,'Official Medal Table'!$C:$C,'Each Gender Events'!AN$1,'Official Medal Table'!$E:$E,'Each Gender Events'!AN$2)*'Medal values'!$B$2
+ COUNTIFS('Official Medal Table'!$H:$H,'Each Gender Events'!$A19,'Official Medal Table'!$C:$C,'Each Gender Events'!AN$1,'Official Medal Table'!$E:$E,'Each Gender Events'!AN$2)*'Medal values'!$B$3
+ COUNTIFS('Official Medal Table'!$I:$I,'Each Gender Events'!$A19,'Official Medal Table'!$C:$C,'Each Gender Events'!AN$1,'Official Medal Table'!$E:$E,'Each Gender Events'!AN$2)*'Medal values'!$B$3
+ COUNTIFS('Official Medal Table'!$F:$F,'Each Gender Events'!$A19,'Official Medal Table'!$C:$C,'Each Gender Events'!AN$1,'Official Medal Table'!$E:$E,"Mixed")*'Medal values'!$B$1/2
+ COUNTIFS('Official Medal Table'!$G:$G,'Each Gender Events'!$A19,'Official Medal Table'!$C:$C,'Each Gender Events'!AN$1,'Official Medal Table'!$E:$E,"Mixed")*'Medal values'!$B$2/2
+ COUNTIFS('Official Medal Table'!$H:$H,'Each Gender Events'!$A19,'Official Medal Table'!$C:$C,'Each Gender Events'!AN$1,'Official Medal Table'!$E:$E,"Mixed")*'Medal values'!$B$3/2
+ COUNTIFS('Official Medal Table'!$I:$I,'Each Gender Events'!$A19,'Official Medal Table'!$C:$C,'Each Gender Events'!AN$1,'Official Medal Table'!$E:$E,"Mixed")*'Medal values'!$B$3/2</f>
        <v>0</v>
      </c>
      <c r="AO19">
        <f>COUNTIFS('Official Medal Table'!$F:$F,'Each Gender Events'!$A19,'Official Medal Table'!$C:$C,'Each Gender Events'!AO$1,'Official Medal Table'!$E:$E,'Each Gender Events'!AO$2)*'Medal values'!$B$1
+ COUNTIFS('Official Medal Table'!$G:$G,'Each Gender Events'!$A19,'Official Medal Table'!$C:$C,'Each Gender Events'!AO$1,'Official Medal Table'!$E:$E,'Each Gender Events'!AO$2)*'Medal values'!$B$2
+ COUNTIFS('Official Medal Table'!$H:$H,'Each Gender Events'!$A19,'Official Medal Table'!$C:$C,'Each Gender Events'!AO$1,'Official Medal Table'!$E:$E,'Each Gender Events'!AO$2)*'Medal values'!$B$3
+ COUNTIFS('Official Medal Table'!$I:$I,'Each Gender Events'!$A19,'Official Medal Table'!$C:$C,'Each Gender Events'!AO$1,'Official Medal Table'!$E:$E,'Each Gender Events'!AO$2)*'Medal values'!$B$3
+ COUNTIFS('Official Medal Table'!$F:$F,'Each Gender Events'!$A19,'Official Medal Table'!$C:$C,'Each Gender Events'!AO$1,'Official Medal Table'!$E:$E,"Mixed")*'Medal values'!$B$1/2
+ COUNTIFS('Official Medal Table'!$G:$G,'Each Gender Events'!$A19,'Official Medal Table'!$C:$C,'Each Gender Events'!AO$1,'Official Medal Table'!$E:$E,"Mixed")*'Medal values'!$B$2/2
+ COUNTIFS('Official Medal Table'!$H:$H,'Each Gender Events'!$A19,'Official Medal Table'!$C:$C,'Each Gender Events'!AO$1,'Official Medal Table'!$E:$E,"Mixed")*'Medal values'!$B$3/2
+ COUNTIFS('Official Medal Table'!$I:$I,'Each Gender Events'!$A19,'Official Medal Table'!$C:$C,'Each Gender Events'!AO$1,'Official Medal Table'!$E:$E,"Mixed")*'Medal values'!$B$3/2</f>
        <v>2.0000010000000001</v>
      </c>
      <c r="AP19">
        <f>COUNTIFS('Official Medal Table'!$F:$F,'Each Gender Events'!$A19,'Official Medal Table'!$C:$C,'Each Gender Events'!AP$1,'Official Medal Table'!$E:$E,'Each Gender Events'!AP$2)*'Medal values'!$B$1
+ COUNTIFS('Official Medal Table'!$G:$G,'Each Gender Events'!$A19,'Official Medal Table'!$C:$C,'Each Gender Events'!AP$1,'Official Medal Table'!$E:$E,'Each Gender Events'!AP$2)*'Medal values'!$B$2
+ COUNTIFS('Official Medal Table'!$H:$H,'Each Gender Events'!$A19,'Official Medal Table'!$C:$C,'Each Gender Events'!AP$1,'Official Medal Table'!$E:$E,'Each Gender Events'!AP$2)*'Medal values'!$B$3
+ COUNTIFS('Official Medal Table'!$I:$I,'Each Gender Events'!$A19,'Official Medal Table'!$C:$C,'Each Gender Events'!AP$1,'Official Medal Table'!$E:$E,'Each Gender Events'!AP$2)*'Medal values'!$B$3
+ COUNTIFS('Official Medal Table'!$F:$F,'Each Gender Events'!$A19,'Official Medal Table'!$C:$C,'Each Gender Events'!AP$1,'Official Medal Table'!$E:$E,"Mixed")*'Medal values'!$B$1/2
+ COUNTIFS('Official Medal Table'!$G:$G,'Each Gender Events'!$A19,'Official Medal Table'!$C:$C,'Each Gender Events'!AP$1,'Official Medal Table'!$E:$E,"Mixed")*'Medal values'!$B$2/2
+ COUNTIFS('Official Medal Table'!$H:$H,'Each Gender Events'!$A19,'Official Medal Table'!$C:$C,'Each Gender Events'!AP$1,'Official Medal Table'!$E:$E,"Mixed")*'Medal values'!$B$3/2
+ COUNTIFS('Official Medal Table'!$I:$I,'Each Gender Events'!$A19,'Official Medal Table'!$C:$C,'Each Gender Events'!AP$1,'Official Medal Table'!$E:$E,"Mixed")*'Medal values'!$B$3/2</f>
        <v>6.0019999999999998</v>
      </c>
      <c r="AQ19">
        <f>COUNTIFS('Official Medal Table'!$F:$F,'Each Gender Events'!$A19,'Official Medal Table'!$C:$C,'Each Gender Events'!AQ$1,'Official Medal Table'!$E:$E,'Each Gender Events'!AQ$2)*'Medal values'!$B$1
+ COUNTIFS('Official Medal Table'!$G:$G,'Each Gender Events'!$A19,'Official Medal Table'!$C:$C,'Each Gender Events'!AQ$1,'Official Medal Table'!$E:$E,'Each Gender Events'!AQ$2)*'Medal values'!$B$2
+ COUNTIFS('Official Medal Table'!$H:$H,'Each Gender Events'!$A19,'Official Medal Table'!$C:$C,'Each Gender Events'!AQ$1,'Official Medal Table'!$E:$E,'Each Gender Events'!AQ$2)*'Medal values'!$B$3
+ COUNTIFS('Official Medal Table'!$I:$I,'Each Gender Events'!$A19,'Official Medal Table'!$C:$C,'Each Gender Events'!AQ$1,'Official Medal Table'!$E:$E,'Each Gender Events'!AQ$2)*'Medal values'!$B$3
+ COUNTIFS('Official Medal Table'!$F:$F,'Each Gender Events'!$A19,'Official Medal Table'!$C:$C,'Each Gender Events'!AQ$1,'Official Medal Table'!$E:$E,"Mixed")*'Medal values'!$B$1/2
+ COUNTIFS('Official Medal Table'!$G:$G,'Each Gender Events'!$A19,'Official Medal Table'!$C:$C,'Each Gender Events'!AQ$1,'Official Medal Table'!$E:$E,"Mixed")*'Medal values'!$B$2/2
+ COUNTIFS('Official Medal Table'!$H:$H,'Each Gender Events'!$A19,'Official Medal Table'!$C:$C,'Each Gender Events'!AQ$1,'Official Medal Table'!$E:$E,"Mixed")*'Medal values'!$B$3/2
+ COUNTIFS('Official Medal Table'!$I:$I,'Each Gender Events'!$A19,'Official Medal Table'!$C:$C,'Each Gender Events'!AQ$1,'Official Medal Table'!$E:$E,"Mixed")*'Medal values'!$B$3/2</f>
        <v>0</v>
      </c>
      <c r="AR19">
        <f>COUNTIFS('Official Medal Table'!$F:$F,'Each Gender Events'!$A19,'Official Medal Table'!$C:$C,'Each Gender Events'!AR$1,'Official Medal Table'!$E:$E,'Each Gender Events'!AR$2)*'Medal values'!$B$1
+ COUNTIFS('Official Medal Table'!$G:$G,'Each Gender Events'!$A19,'Official Medal Table'!$C:$C,'Each Gender Events'!AR$1,'Official Medal Table'!$E:$E,'Each Gender Events'!AR$2)*'Medal values'!$B$2
+ COUNTIFS('Official Medal Table'!$H:$H,'Each Gender Events'!$A19,'Official Medal Table'!$C:$C,'Each Gender Events'!AR$1,'Official Medal Table'!$E:$E,'Each Gender Events'!AR$2)*'Medal values'!$B$3
+ COUNTIFS('Official Medal Table'!$I:$I,'Each Gender Events'!$A19,'Official Medal Table'!$C:$C,'Each Gender Events'!AR$1,'Official Medal Table'!$E:$E,'Each Gender Events'!AR$2)*'Medal values'!$B$3
+ COUNTIFS('Official Medal Table'!$F:$F,'Each Gender Events'!$A19,'Official Medal Table'!$C:$C,'Each Gender Events'!AR$1,'Official Medal Table'!$E:$E,"Mixed")*'Medal values'!$B$1/2
+ COUNTIFS('Official Medal Table'!$G:$G,'Each Gender Events'!$A19,'Official Medal Table'!$C:$C,'Each Gender Events'!AR$1,'Official Medal Table'!$E:$E,"Mixed")*'Medal values'!$B$2/2
+ COUNTIFS('Official Medal Table'!$H:$H,'Each Gender Events'!$A19,'Official Medal Table'!$C:$C,'Each Gender Events'!AR$1,'Official Medal Table'!$E:$E,"Mixed")*'Medal values'!$B$3/2
+ COUNTIFS('Official Medal Table'!$I:$I,'Each Gender Events'!$A19,'Official Medal Table'!$C:$C,'Each Gender Events'!AR$1,'Official Medal Table'!$E:$E,"Mixed")*'Medal values'!$B$3/2</f>
        <v>0</v>
      </c>
      <c r="AS19">
        <f>COUNTIFS('Official Medal Table'!$F:$F,'Each Gender Events'!$A19,'Official Medal Table'!$C:$C,'Each Gender Events'!AS$1,'Official Medal Table'!$E:$E,'Each Gender Events'!AS$2)*'Medal values'!$B$1
+ COUNTIFS('Official Medal Table'!$G:$G,'Each Gender Events'!$A19,'Official Medal Table'!$C:$C,'Each Gender Events'!AS$1,'Official Medal Table'!$E:$E,'Each Gender Events'!AS$2)*'Medal values'!$B$2
+ COUNTIFS('Official Medal Table'!$H:$H,'Each Gender Events'!$A19,'Official Medal Table'!$C:$C,'Each Gender Events'!AS$1,'Official Medal Table'!$E:$E,'Each Gender Events'!AS$2)*'Medal values'!$B$3
+ COUNTIFS('Official Medal Table'!$I:$I,'Each Gender Events'!$A19,'Official Medal Table'!$C:$C,'Each Gender Events'!AS$1,'Official Medal Table'!$E:$E,'Each Gender Events'!AS$2)*'Medal values'!$B$3
+ COUNTIFS('Official Medal Table'!$F:$F,'Each Gender Events'!$A19,'Official Medal Table'!$C:$C,'Each Gender Events'!AS$1,'Official Medal Table'!$E:$E,"Mixed")*'Medal values'!$B$1/2
+ COUNTIFS('Official Medal Table'!$G:$G,'Each Gender Events'!$A19,'Official Medal Table'!$C:$C,'Each Gender Events'!AS$1,'Official Medal Table'!$E:$E,"Mixed")*'Medal values'!$B$2/2
+ COUNTIFS('Official Medal Table'!$H:$H,'Each Gender Events'!$A19,'Official Medal Table'!$C:$C,'Each Gender Events'!AS$1,'Official Medal Table'!$E:$E,"Mixed")*'Medal values'!$B$3/2
+ COUNTIFS('Official Medal Table'!$I:$I,'Each Gender Events'!$A19,'Official Medal Table'!$C:$C,'Each Gender Events'!AS$1,'Official Medal Table'!$E:$E,"Mixed")*'Medal values'!$B$3/2</f>
        <v>0</v>
      </c>
      <c r="AT19">
        <f>COUNTIFS('Official Medal Table'!$F:$F,'Each Gender Events'!$A19,'Official Medal Table'!$C:$C,'Each Gender Events'!AT$1,'Official Medal Table'!$E:$E,'Each Gender Events'!AT$2)*'Medal values'!$B$1
+ COUNTIFS('Official Medal Table'!$G:$G,'Each Gender Events'!$A19,'Official Medal Table'!$C:$C,'Each Gender Events'!AT$1,'Official Medal Table'!$E:$E,'Each Gender Events'!AT$2)*'Medal values'!$B$2
+ COUNTIFS('Official Medal Table'!$H:$H,'Each Gender Events'!$A19,'Official Medal Table'!$C:$C,'Each Gender Events'!AT$1,'Official Medal Table'!$E:$E,'Each Gender Events'!AT$2)*'Medal values'!$B$3
+ COUNTIFS('Official Medal Table'!$I:$I,'Each Gender Events'!$A19,'Official Medal Table'!$C:$C,'Each Gender Events'!AT$1,'Official Medal Table'!$E:$E,'Each Gender Events'!AT$2)*'Medal values'!$B$3
+ COUNTIFS('Official Medal Table'!$F:$F,'Each Gender Events'!$A19,'Official Medal Table'!$C:$C,'Each Gender Events'!AT$1,'Official Medal Table'!$E:$E,"Mixed")*'Medal values'!$B$1/2
+ COUNTIFS('Official Medal Table'!$G:$G,'Each Gender Events'!$A19,'Official Medal Table'!$C:$C,'Each Gender Events'!AT$1,'Official Medal Table'!$E:$E,"Mixed")*'Medal values'!$B$2/2
+ COUNTIFS('Official Medal Table'!$H:$H,'Each Gender Events'!$A19,'Official Medal Table'!$C:$C,'Each Gender Events'!AT$1,'Official Medal Table'!$E:$E,"Mixed")*'Medal values'!$B$3/2
+ COUNTIFS('Official Medal Table'!$I:$I,'Each Gender Events'!$A19,'Official Medal Table'!$C:$C,'Each Gender Events'!AT$1,'Official Medal Table'!$E:$E,"Mixed")*'Medal values'!$B$3/2</f>
        <v>0</v>
      </c>
      <c r="AU19">
        <f>COUNTIFS('Official Medal Table'!$F:$F,'Each Gender Events'!$A19,'Official Medal Table'!$C:$C,'Each Gender Events'!AU$1,'Official Medal Table'!$E:$E,'Each Gender Events'!AU$2)*'Medal values'!$B$1
+ COUNTIFS('Official Medal Table'!$G:$G,'Each Gender Events'!$A19,'Official Medal Table'!$C:$C,'Each Gender Events'!AU$1,'Official Medal Table'!$E:$E,'Each Gender Events'!AU$2)*'Medal values'!$B$2
+ COUNTIFS('Official Medal Table'!$H:$H,'Each Gender Events'!$A19,'Official Medal Table'!$C:$C,'Each Gender Events'!AU$1,'Official Medal Table'!$E:$E,'Each Gender Events'!AU$2)*'Medal values'!$B$3
+ COUNTIFS('Official Medal Table'!$I:$I,'Each Gender Events'!$A19,'Official Medal Table'!$C:$C,'Each Gender Events'!AU$1,'Official Medal Table'!$E:$E,'Each Gender Events'!AU$2)*'Medal values'!$B$3
+ COUNTIFS('Official Medal Table'!$F:$F,'Each Gender Events'!$A19,'Official Medal Table'!$C:$C,'Each Gender Events'!AU$1,'Official Medal Table'!$E:$E,"Mixed")*'Medal values'!$B$1/2
+ COUNTIFS('Official Medal Table'!$G:$G,'Each Gender Events'!$A19,'Official Medal Table'!$C:$C,'Each Gender Events'!AU$1,'Official Medal Table'!$E:$E,"Mixed")*'Medal values'!$B$2/2
+ COUNTIFS('Official Medal Table'!$H:$H,'Each Gender Events'!$A19,'Official Medal Table'!$C:$C,'Each Gender Events'!AU$1,'Official Medal Table'!$E:$E,"Mixed")*'Medal values'!$B$3/2
+ COUNTIFS('Official Medal Table'!$I:$I,'Each Gender Events'!$A19,'Official Medal Table'!$C:$C,'Each Gender Events'!AU$1,'Official Medal Table'!$E:$E,"Mixed")*'Medal values'!$B$3/2</f>
        <v>0</v>
      </c>
      <c r="AV19">
        <f>COUNTIFS('Official Medal Table'!$F:$F,'Each Gender Events'!$A19,'Official Medal Table'!$C:$C,'Each Gender Events'!AV$1,'Official Medal Table'!$E:$E,'Each Gender Events'!AV$2)*'Medal values'!$B$1
+ COUNTIFS('Official Medal Table'!$G:$G,'Each Gender Events'!$A19,'Official Medal Table'!$C:$C,'Each Gender Events'!AV$1,'Official Medal Table'!$E:$E,'Each Gender Events'!AV$2)*'Medal values'!$B$2
+ COUNTIFS('Official Medal Table'!$H:$H,'Each Gender Events'!$A19,'Official Medal Table'!$C:$C,'Each Gender Events'!AV$1,'Official Medal Table'!$E:$E,'Each Gender Events'!AV$2)*'Medal values'!$B$3
+ COUNTIFS('Official Medal Table'!$I:$I,'Each Gender Events'!$A19,'Official Medal Table'!$C:$C,'Each Gender Events'!AV$1,'Official Medal Table'!$E:$E,'Each Gender Events'!AV$2)*'Medal values'!$B$3
+ COUNTIFS('Official Medal Table'!$F:$F,'Each Gender Events'!$A19,'Official Medal Table'!$C:$C,'Each Gender Events'!AV$1,'Official Medal Table'!$E:$E,"Mixed")*'Medal values'!$B$1/2
+ COUNTIFS('Official Medal Table'!$G:$G,'Each Gender Events'!$A19,'Official Medal Table'!$C:$C,'Each Gender Events'!AV$1,'Official Medal Table'!$E:$E,"Mixed")*'Medal values'!$B$2/2
+ COUNTIFS('Official Medal Table'!$H:$H,'Each Gender Events'!$A19,'Official Medal Table'!$C:$C,'Each Gender Events'!AV$1,'Official Medal Table'!$E:$E,"Mixed")*'Medal values'!$B$3/2
+ COUNTIFS('Official Medal Table'!$I:$I,'Each Gender Events'!$A19,'Official Medal Table'!$C:$C,'Each Gender Events'!AV$1,'Official Medal Table'!$E:$E,"Mixed")*'Medal values'!$B$3/2</f>
        <v>0</v>
      </c>
      <c r="AW19">
        <f>COUNTIFS('Official Medal Table'!$F:$F,'Each Gender Events'!$A19,'Official Medal Table'!$C:$C,'Each Gender Events'!AW$1,'Official Medal Table'!$E:$E,'Each Gender Events'!AW$2)*'Medal values'!$B$1
+ COUNTIFS('Official Medal Table'!$G:$G,'Each Gender Events'!$A19,'Official Medal Table'!$C:$C,'Each Gender Events'!AW$1,'Official Medal Table'!$E:$E,'Each Gender Events'!AW$2)*'Medal values'!$B$2
+ COUNTIFS('Official Medal Table'!$H:$H,'Each Gender Events'!$A19,'Official Medal Table'!$C:$C,'Each Gender Events'!AW$1,'Official Medal Table'!$E:$E,'Each Gender Events'!AW$2)*'Medal values'!$B$3
+ COUNTIFS('Official Medal Table'!$I:$I,'Each Gender Events'!$A19,'Official Medal Table'!$C:$C,'Each Gender Events'!AW$1,'Official Medal Table'!$E:$E,'Each Gender Events'!AW$2)*'Medal values'!$B$3
+ COUNTIFS('Official Medal Table'!$F:$F,'Each Gender Events'!$A19,'Official Medal Table'!$C:$C,'Each Gender Events'!AW$1,'Official Medal Table'!$E:$E,"Mixed")*'Medal values'!$B$1/2
+ COUNTIFS('Official Medal Table'!$G:$G,'Each Gender Events'!$A19,'Official Medal Table'!$C:$C,'Each Gender Events'!AW$1,'Official Medal Table'!$E:$E,"Mixed")*'Medal values'!$B$2/2
+ COUNTIFS('Official Medal Table'!$H:$H,'Each Gender Events'!$A19,'Official Medal Table'!$C:$C,'Each Gender Events'!AW$1,'Official Medal Table'!$E:$E,"Mixed")*'Medal values'!$B$3/2
+ COUNTIFS('Official Medal Table'!$I:$I,'Each Gender Events'!$A19,'Official Medal Table'!$C:$C,'Each Gender Events'!AW$1,'Official Medal Table'!$E:$E,"Mixed")*'Medal values'!$B$3/2</f>
        <v>0</v>
      </c>
      <c r="AX19">
        <f>COUNTIFS('Official Medal Table'!$F:$F,'Each Gender Events'!$A19,'Official Medal Table'!$C:$C,'Each Gender Events'!AX$1,'Official Medal Table'!$E:$E,'Each Gender Events'!AX$2)*'Medal values'!$B$1
+ COUNTIFS('Official Medal Table'!$G:$G,'Each Gender Events'!$A19,'Official Medal Table'!$C:$C,'Each Gender Events'!AX$1,'Official Medal Table'!$E:$E,'Each Gender Events'!AX$2)*'Medal values'!$B$2
+ COUNTIFS('Official Medal Table'!$H:$H,'Each Gender Events'!$A19,'Official Medal Table'!$C:$C,'Each Gender Events'!AX$1,'Official Medal Table'!$E:$E,'Each Gender Events'!AX$2)*'Medal values'!$B$3
+ COUNTIFS('Official Medal Table'!$I:$I,'Each Gender Events'!$A19,'Official Medal Table'!$C:$C,'Each Gender Events'!AX$1,'Official Medal Table'!$E:$E,'Each Gender Events'!AX$2)*'Medal values'!$B$3
+ COUNTIFS('Official Medal Table'!$F:$F,'Each Gender Events'!$A19,'Official Medal Table'!$C:$C,'Each Gender Events'!AX$1,'Official Medal Table'!$E:$E,"Mixed")*'Medal values'!$B$1/2
+ COUNTIFS('Official Medal Table'!$G:$G,'Each Gender Events'!$A19,'Official Medal Table'!$C:$C,'Each Gender Events'!AX$1,'Official Medal Table'!$E:$E,"Mixed")*'Medal values'!$B$2/2
+ COUNTIFS('Official Medal Table'!$H:$H,'Each Gender Events'!$A19,'Official Medal Table'!$C:$C,'Each Gender Events'!AX$1,'Official Medal Table'!$E:$E,"Mixed")*'Medal values'!$B$3/2
+ COUNTIFS('Official Medal Table'!$I:$I,'Each Gender Events'!$A19,'Official Medal Table'!$C:$C,'Each Gender Events'!AX$1,'Official Medal Table'!$E:$E,"Mixed")*'Medal values'!$B$3/2</f>
        <v>0</v>
      </c>
      <c r="AY19">
        <f>COUNTIFS('Official Medal Table'!$F:$F,'Each Gender Events'!$A19,'Official Medal Table'!$C:$C,'Each Gender Events'!AY$1,'Official Medal Table'!$E:$E,'Each Gender Events'!AY$2)*'Medal values'!$B$1
+ COUNTIFS('Official Medal Table'!$G:$G,'Each Gender Events'!$A19,'Official Medal Table'!$C:$C,'Each Gender Events'!AY$1,'Official Medal Table'!$E:$E,'Each Gender Events'!AY$2)*'Medal values'!$B$2
+ COUNTIFS('Official Medal Table'!$H:$H,'Each Gender Events'!$A19,'Official Medal Table'!$C:$C,'Each Gender Events'!AY$1,'Official Medal Table'!$E:$E,'Each Gender Events'!AY$2)*'Medal values'!$B$3
+ COUNTIFS('Official Medal Table'!$I:$I,'Each Gender Events'!$A19,'Official Medal Table'!$C:$C,'Each Gender Events'!AY$1,'Official Medal Table'!$E:$E,'Each Gender Events'!AY$2)*'Medal values'!$B$3
+ COUNTIFS('Official Medal Table'!$F:$F,'Each Gender Events'!$A19,'Official Medal Table'!$C:$C,'Each Gender Events'!AY$1,'Official Medal Table'!$E:$E,"Mixed")*'Medal values'!$B$1/2
+ COUNTIFS('Official Medal Table'!$G:$G,'Each Gender Events'!$A19,'Official Medal Table'!$C:$C,'Each Gender Events'!AY$1,'Official Medal Table'!$E:$E,"Mixed")*'Medal values'!$B$2/2
+ COUNTIFS('Official Medal Table'!$H:$H,'Each Gender Events'!$A19,'Official Medal Table'!$C:$C,'Each Gender Events'!AY$1,'Official Medal Table'!$E:$E,"Mixed")*'Medal values'!$B$3/2
+ COUNTIFS('Official Medal Table'!$I:$I,'Each Gender Events'!$A19,'Official Medal Table'!$C:$C,'Each Gender Events'!AY$1,'Official Medal Table'!$E:$E,"Mixed")*'Medal values'!$B$3/2</f>
        <v>3.5000010000000001</v>
      </c>
      <c r="AZ19">
        <f>COUNTIFS('Official Medal Table'!$F:$F,'Each Gender Events'!$A19,'Official Medal Table'!$C:$C,'Each Gender Events'!AZ$1,'Official Medal Table'!$E:$E,'Each Gender Events'!AZ$2)*'Medal values'!$B$1
+ COUNTIFS('Official Medal Table'!$G:$G,'Each Gender Events'!$A19,'Official Medal Table'!$C:$C,'Each Gender Events'!AZ$1,'Official Medal Table'!$E:$E,'Each Gender Events'!AZ$2)*'Medal values'!$B$2
+ COUNTIFS('Official Medal Table'!$H:$H,'Each Gender Events'!$A19,'Official Medal Table'!$C:$C,'Each Gender Events'!AZ$1,'Official Medal Table'!$E:$E,'Each Gender Events'!AZ$2)*'Medal values'!$B$3
+ COUNTIFS('Official Medal Table'!$I:$I,'Each Gender Events'!$A19,'Official Medal Table'!$C:$C,'Each Gender Events'!AZ$1,'Official Medal Table'!$E:$E,'Each Gender Events'!AZ$2)*'Medal values'!$B$3
+ COUNTIFS('Official Medal Table'!$F:$F,'Each Gender Events'!$A19,'Official Medal Table'!$C:$C,'Each Gender Events'!AZ$1,'Official Medal Table'!$E:$E,"Mixed")*'Medal values'!$B$1/2
+ COUNTIFS('Official Medal Table'!$G:$G,'Each Gender Events'!$A19,'Official Medal Table'!$C:$C,'Each Gender Events'!AZ$1,'Official Medal Table'!$E:$E,"Mixed")*'Medal values'!$B$2/2
+ COUNTIFS('Official Medal Table'!$H:$H,'Each Gender Events'!$A19,'Official Medal Table'!$C:$C,'Each Gender Events'!AZ$1,'Official Medal Table'!$E:$E,"Mixed")*'Medal values'!$B$3/2
+ COUNTIFS('Official Medal Table'!$I:$I,'Each Gender Events'!$A19,'Official Medal Table'!$C:$C,'Each Gender Events'!AZ$1,'Official Medal Table'!$E:$E,"Mixed")*'Medal values'!$B$3/2</f>
        <v>3.5000010000000001</v>
      </c>
      <c r="BA19">
        <f>COUNTIFS('Official Medal Table'!$F:$F,'Each Gender Events'!$A19,'Official Medal Table'!$C:$C,'Each Gender Events'!BA$1,'Official Medal Table'!$E:$E,'Each Gender Events'!BA$2)*'Medal values'!$B$1
+ COUNTIFS('Official Medal Table'!$G:$G,'Each Gender Events'!$A19,'Official Medal Table'!$C:$C,'Each Gender Events'!BA$1,'Official Medal Table'!$E:$E,'Each Gender Events'!BA$2)*'Medal values'!$B$2
+ COUNTIFS('Official Medal Table'!$H:$H,'Each Gender Events'!$A19,'Official Medal Table'!$C:$C,'Each Gender Events'!BA$1,'Official Medal Table'!$E:$E,'Each Gender Events'!BA$2)*'Medal values'!$B$3
+ COUNTIFS('Official Medal Table'!$I:$I,'Each Gender Events'!$A19,'Official Medal Table'!$C:$C,'Each Gender Events'!BA$1,'Official Medal Table'!$E:$E,'Each Gender Events'!BA$2)*'Medal values'!$B$3
+ COUNTIFS('Official Medal Table'!$F:$F,'Each Gender Events'!$A19,'Official Medal Table'!$C:$C,'Each Gender Events'!BA$1,'Official Medal Table'!$E:$E,"Mixed")*'Medal values'!$B$1/2
+ COUNTIFS('Official Medal Table'!$G:$G,'Each Gender Events'!$A19,'Official Medal Table'!$C:$C,'Each Gender Events'!BA$1,'Official Medal Table'!$E:$E,"Mixed")*'Medal values'!$B$2/2
+ COUNTIFS('Official Medal Table'!$H:$H,'Each Gender Events'!$A19,'Official Medal Table'!$C:$C,'Each Gender Events'!BA$1,'Official Medal Table'!$E:$E,"Mixed")*'Medal values'!$B$3/2
+ COUNTIFS('Official Medal Table'!$I:$I,'Each Gender Events'!$A19,'Official Medal Table'!$C:$C,'Each Gender Events'!BA$1,'Official Medal Table'!$E:$E,"Mixed")*'Medal values'!$B$3/2</f>
        <v>1.5</v>
      </c>
      <c r="BB19">
        <f>COUNTIFS('Official Medal Table'!$F:$F,'Each Gender Events'!$A19,'Official Medal Table'!$C:$C,'Each Gender Events'!BB$1,'Official Medal Table'!$E:$E,'Each Gender Events'!BB$2)*'Medal values'!$B$1
+ COUNTIFS('Official Medal Table'!$G:$G,'Each Gender Events'!$A19,'Official Medal Table'!$C:$C,'Each Gender Events'!BB$1,'Official Medal Table'!$E:$E,'Each Gender Events'!BB$2)*'Medal values'!$B$2
+ COUNTIFS('Official Medal Table'!$H:$H,'Each Gender Events'!$A19,'Official Medal Table'!$C:$C,'Each Gender Events'!BB$1,'Official Medal Table'!$E:$E,'Each Gender Events'!BB$2)*'Medal values'!$B$3
+ COUNTIFS('Official Medal Table'!$I:$I,'Each Gender Events'!$A19,'Official Medal Table'!$C:$C,'Each Gender Events'!BB$1,'Official Medal Table'!$E:$E,'Each Gender Events'!BB$2)*'Medal values'!$B$3
+ COUNTIFS('Official Medal Table'!$F:$F,'Each Gender Events'!$A19,'Official Medal Table'!$C:$C,'Each Gender Events'!BB$1,'Official Medal Table'!$E:$E,"Mixed")*'Medal values'!$B$1/2
+ COUNTIFS('Official Medal Table'!$G:$G,'Each Gender Events'!$A19,'Official Medal Table'!$C:$C,'Each Gender Events'!BB$1,'Official Medal Table'!$E:$E,"Mixed")*'Medal values'!$B$2/2
+ COUNTIFS('Official Medal Table'!$H:$H,'Each Gender Events'!$A19,'Official Medal Table'!$C:$C,'Each Gender Events'!BB$1,'Official Medal Table'!$E:$E,"Mixed")*'Medal values'!$B$3/2
+ COUNTIFS('Official Medal Table'!$I:$I,'Each Gender Events'!$A19,'Official Medal Table'!$C:$C,'Each Gender Events'!BB$1,'Official Medal Table'!$E:$E,"Mixed")*'Medal values'!$B$3/2</f>
        <v>0</v>
      </c>
      <c r="BC19">
        <f>COUNTIFS('Official Medal Table'!$F:$F,'Each Gender Events'!$A19,'Official Medal Table'!$C:$C,'Each Gender Events'!BC$1,'Official Medal Table'!$E:$E,'Each Gender Events'!BC$2)*'Medal values'!$B$1
+ COUNTIFS('Official Medal Table'!$G:$G,'Each Gender Events'!$A19,'Official Medal Table'!$C:$C,'Each Gender Events'!BC$1,'Official Medal Table'!$E:$E,'Each Gender Events'!BC$2)*'Medal values'!$B$2
+ COUNTIFS('Official Medal Table'!$H:$H,'Each Gender Events'!$A19,'Official Medal Table'!$C:$C,'Each Gender Events'!BC$1,'Official Medal Table'!$E:$E,'Each Gender Events'!BC$2)*'Medal values'!$B$3
+ COUNTIFS('Official Medal Table'!$I:$I,'Each Gender Events'!$A19,'Official Medal Table'!$C:$C,'Each Gender Events'!BC$1,'Official Medal Table'!$E:$E,'Each Gender Events'!BC$2)*'Medal values'!$B$3
+ COUNTIFS('Official Medal Table'!$F:$F,'Each Gender Events'!$A19,'Official Medal Table'!$C:$C,'Each Gender Events'!BC$1,'Official Medal Table'!$E:$E,"Mixed")*'Medal values'!$B$1/2
+ COUNTIFS('Official Medal Table'!$G:$G,'Each Gender Events'!$A19,'Official Medal Table'!$C:$C,'Each Gender Events'!BC$1,'Official Medal Table'!$E:$E,"Mixed")*'Medal values'!$B$2/2
+ COUNTIFS('Official Medal Table'!$H:$H,'Each Gender Events'!$A19,'Official Medal Table'!$C:$C,'Each Gender Events'!BC$1,'Official Medal Table'!$E:$E,"Mixed")*'Medal values'!$B$3/2
+ COUNTIFS('Official Medal Table'!$I:$I,'Each Gender Events'!$A19,'Official Medal Table'!$C:$C,'Each Gender Events'!BC$1,'Official Medal Table'!$E:$E,"Mixed")*'Medal values'!$B$3/2</f>
        <v>0</v>
      </c>
      <c r="BD19">
        <f>COUNTIFS('Official Medal Table'!$F:$F,'Each Gender Events'!$A19,'Official Medal Table'!$C:$C,'Each Gender Events'!BD$1,'Official Medal Table'!$E:$E,'Each Gender Events'!BD$2)*'Medal values'!$B$1
+ COUNTIFS('Official Medal Table'!$G:$G,'Each Gender Events'!$A19,'Official Medal Table'!$C:$C,'Each Gender Events'!BD$1,'Official Medal Table'!$E:$E,'Each Gender Events'!BD$2)*'Medal values'!$B$2
+ COUNTIFS('Official Medal Table'!$H:$H,'Each Gender Events'!$A19,'Official Medal Table'!$C:$C,'Each Gender Events'!BD$1,'Official Medal Table'!$E:$E,'Each Gender Events'!BD$2)*'Medal values'!$B$3
+ COUNTIFS('Official Medal Table'!$I:$I,'Each Gender Events'!$A19,'Official Medal Table'!$C:$C,'Each Gender Events'!BD$1,'Official Medal Table'!$E:$E,'Each Gender Events'!BD$2)*'Medal values'!$B$3
+ COUNTIFS('Official Medal Table'!$F:$F,'Each Gender Events'!$A19,'Official Medal Table'!$C:$C,'Each Gender Events'!BD$1,'Official Medal Table'!$E:$E,"Mixed")*'Medal values'!$B$1/2
+ COUNTIFS('Official Medal Table'!$G:$G,'Each Gender Events'!$A19,'Official Medal Table'!$C:$C,'Each Gender Events'!BD$1,'Official Medal Table'!$E:$E,"Mixed")*'Medal values'!$B$2/2
+ COUNTIFS('Official Medal Table'!$H:$H,'Each Gender Events'!$A19,'Official Medal Table'!$C:$C,'Each Gender Events'!BD$1,'Official Medal Table'!$E:$E,"Mixed")*'Medal values'!$B$3/2
+ COUNTIFS('Official Medal Table'!$I:$I,'Each Gender Events'!$A19,'Official Medal Table'!$C:$C,'Each Gender Events'!BD$1,'Official Medal Table'!$E:$E,"Mixed")*'Medal values'!$B$3/2</f>
        <v>0</v>
      </c>
      <c r="BE19">
        <f>COUNTIFS('Official Medal Table'!$F:$F,'Each Gender Events'!$A19,'Official Medal Table'!$C:$C,'Each Gender Events'!BE$1,'Official Medal Table'!$E:$E,'Each Gender Events'!BE$2)*'Medal values'!$B$1
+ COUNTIFS('Official Medal Table'!$G:$G,'Each Gender Events'!$A19,'Official Medal Table'!$C:$C,'Each Gender Events'!BE$1,'Official Medal Table'!$E:$E,'Each Gender Events'!BE$2)*'Medal values'!$B$2
+ COUNTIFS('Official Medal Table'!$H:$H,'Each Gender Events'!$A19,'Official Medal Table'!$C:$C,'Each Gender Events'!BE$1,'Official Medal Table'!$E:$E,'Each Gender Events'!BE$2)*'Medal values'!$B$3
+ COUNTIFS('Official Medal Table'!$I:$I,'Each Gender Events'!$A19,'Official Medal Table'!$C:$C,'Each Gender Events'!BE$1,'Official Medal Table'!$E:$E,'Each Gender Events'!BE$2)*'Medal values'!$B$3
+ COUNTIFS('Official Medal Table'!$F:$F,'Each Gender Events'!$A19,'Official Medal Table'!$C:$C,'Each Gender Events'!BE$1,'Official Medal Table'!$E:$E,"Mixed")*'Medal values'!$B$1/2
+ COUNTIFS('Official Medal Table'!$G:$G,'Each Gender Events'!$A19,'Official Medal Table'!$C:$C,'Each Gender Events'!BE$1,'Official Medal Table'!$E:$E,"Mixed")*'Medal values'!$B$2/2
+ COUNTIFS('Official Medal Table'!$H:$H,'Each Gender Events'!$A19,'Official Medal Table'!$C:$C,'Each Gender Events'!BE$1,'Official Medal Table'!$E:$E,"Mixed")*'Medal values'!$B$3/2
+ COUNTIFS('Official Medal Table'!$I:$I,'Each Gender Events'!$A19,'Official Medal Table'!$C:$C,'Each Gender Events'!BE$1,'Official Medal Table'!$E:$E,"Mixed")*'Medal values'!$B$3/2</f>
        <v>1</v>
      </c>
      <c r="BF19">
        <f>COUNTIFS('Official Medal Table'!$F:$F,'Each Gender Events'!$A19,'Official Medal Table'!$C:$C,'Each Gender Events'!BF$1,'Official Medal Table'!$E:$E,'Each Gender Events'!BF$2)*'Medal values'!$B$1
+ COUNTIFS('Official Medal Table'!$G:$G,'Each Gender Events'!$A19,'Official Medal Table'!$C:$C,'Each Gender Events'!BF$1,'Official Medal Table'!$E:$E,'Each Gender Events'!BF$2)*'Medal values'!$B$2
+ COUNTIFS('Official Medal Table'!$H:$H,'Each Gender Events'!$A19,'Official Medal Table'!$C:$C,'Each Gender Events'!BF$1,'Official Medal Table'!$E:$E,'Each Gender Events'!BF$2)*'Medal values'!$B$3
+ COUNTIFS('Official Medal Table'!$I:$I,'Each Gender Events'!$A19,'Official Medal Table'!$C:$C,'Each Gender Events'!BF$1,'Official Medal Table'!$E:$E,'Each Gender Events'!BF$2)*'Medal values'!$B$3
+ COUNTIFS('Official Medal Table'!$F:$F,'Each Gender Events'!$A19,'Official Medal Table'!$C:$C,'Each Gender Events'!BF$1,'Official Medal Table'!$E:$E,"Mixed")*'Medal values'!$B$1/2
+ COUNTIFS('Official Medal Table'!$G:$G,'Each Gender Events'!$A19,'Official Medal Table'!$C:$C,'Each Gender Events'!BF$1,'Official Medal Table'!$E:$E,"Mixed")*'Medal values'!$B$2/2
+ COUNTIFS('Official Medal Table'!$H:$H,'Each Gender Events'!$A19,'Official Medal Table'!$C:$C,'Each Gender Events'!BF$1,'Official Medal Table'!$E:$E,"Mixed")*'Medal values'!$B$3/2
+ COUNTIFS('Official Medal Table'!$I:$I,'Each Gender Events'!$A19,'Official Medal Table'!$C:$C,'Each Gender Events'!BF$1,'Official Medal Table'!$E:$E,"Mixed")*'Medal values'!$B$3/2</f>
        <v>0</v>
      </c>
      <c r="BG19">
        <f>COUNTIFS('Official Medal Table'!$F:$F,'Each Gender Events'!$A19,'Official Medal Table'!$C:$C,'Each Gender Events'!BG$1,'Official Medal Table'!$E:$E,'Each Gender Events'!BG$2)*'Medal values'!$B$1
+ COUNTIFS('Official Medal Table'!$G:$G,'Each Gender Events'!$A19,'Official Medal Table'!$C:$C,'Each Gender Events'!BG$1,'Official Medal Table'!$E:$E,'Each Gender Events'!BG$2)*'Medal values'!$B$2
+ COUNTIFS('Official Medal Table'!$H:$H,'Each Gender Events'!$A19,'Official Medal Table'!$C:$C,'Each Gender Events'!BG$1,'Official Medal Table'!$E:$E,'Each Gender Events'!BG$2)*'Medal values'!$B$3
+ COUNTIFS('Official Medal Table'!$I:$I,'Each Gender Events'!$A19,'Official Medal Table'!$C:$C,'Each Gender Events'!BG$1,'Official Medal Table'!$E:$E,'Each Gender Events'!BG$2)*'Medal values'!$B$3
+ COUNTIFS('Official Medal Table'!$F:$F,'Each Gender Events'!$A19,'Official Medal Table'!$C:$C,'Each Gender Events'!BG$1,'Official Medal Table'!$E:$E,"Mixed")*'Medal values'!$B$1/2
+ COUNTIFS('Official Medal Table'!$G:$G,'Each Gender Events'!$A19,'Official Medal Table'!$C:$C,'Each Gender Events'!BG$1,'Official Medal Table'!$E:$E,"Mixed")*'Medal values'!$B$2/2
+ COUNTIFS('Official Medal Table'!$H:$H,'Each Gender Events'!$A19,'Official Medal Table'!$C:$C,'Each Gender Events'!BG$1,'Official Medal Table'!$E:$E,"Mixed")*'Medal values'!$B$3/2
+ COUNTIFS('Official Medal Table'!$I:$I,'Each Gender Events'!$A19,'Official Medal Table'!$C:$C,'Each Gender Events'!BG$1,'Official Medal Table'!$E:$E,"Mixed")*'Medal values'!$B$3/2</f>
        <v>0</v>
      </c>
      <c r="BH19">
        <f>COUNTIFS('Official Medal Table'!$F:$F,'Each Gender Events'!$A19,'Official Medal Table'!$C:$C,'Each Gender Events'!BH$1,'Official Medal Table'!$E:$E,'Each Gender Events'!BH$2)*'Medal values'!$B$1
+ COUNTIFS('Official Medal Table'!$G:$G,'Each Gender Events'!$A19,'Official Medal Table'!$C:$C,'Each Gender Events'!BH$1,'Official Medal Table'!$E:$E,'Each Gender Events'!BH$2)*'Medal values'!$B$2
+ COUNTIFS('Official Medal Table'!$H:$H,'Each Gender Events'!$A19,'Official Medal Table'!$C:$C,'Each Gender Events'!BH$1,'Official Medal Table'!$E:$E,'Each Gender Events'!BH$2)*'Medal values'!$B$3
+ COUNTIFS('Official Medal Table'!$I:$I,'Each Gender Events'!$A19,'Official Medal Table'!$C:$C,'Each Gender Events'!BH$1,'Official Medal Table'!$E:$E,'Each Gender Events'!BH$2)*'Medal values'!$B$3
+ COUNTIFS('Official Medal Table'!$F:$F,'Each Gender Events'!$A19,'Official Medal Table'!$C:$C,'Each Gender Events'!BH$1,'Official Medal Table'!$E:$E,"Mixed")*'Medal values'!$B$1/2
+ COUNTIFS('Official Medal Table'!$G:$G,'Each Gender Events'!$A19,'Official Medal Table'!$C:$C,'Each Gender Events'!BH$1,'Official Medal Table'!$E:$E,"Mixed")*'Medal values'!$B$2/2
+ COUNTIFS('Official Medal Table'!$H:$H,'Each Gender Events'!$A19,'Official Medal Table'!$C:$C,'Each Gender Events'!BH$1,'Official Medal Table'!$E:$E,"Mixed")*'Medal values'!$B$3/2
+ COUNTIFS('Official Medal Table'!$I:$I,'Each Gender Events'!$A19,'Official Medal Table'!$C:$C,'Each Gender Events'!BH$1,'Official Medal Table'!$E:$E,"Mixed")*'Medal values'!$B$3/2</f>
        <v>0</v>
      </c>
      <c r="BI19">
        <f>COUNTIFS('Official Medal Table'!$F:$F,'Each Gender Events'!$A19,'Official Medal Table'!$C:$C,'Each Gender Events'!BI$1,'Official Medal Table'!$E:$E,'Each Gender Events'!BI$2)*'Medal values'!$B$1
+ COUNTIFS('Official Medal Table'!$G:$G,'Each Gender Events'!$A19,'Official Medal Table'!$C:$C,'Each Gender Events'!BI$1,'Official Medal Table'!$E:$E,'Each Gender Events'!BI$2)*'Medal values'!$B$2
+ COUNTIFS('Official Medal Table'!$H:$H,'Each Gender Events'!$A19,'Official Medal Table'!$C:$C,'Each Gender Events'!BI$1,'Official Medal Table'!$E:$E,'Each Gender Events'!BI$2)*'Medal values'!$B$3
+ COUNTIFS('Official Medal Table'!$I:$I,'Each Gender Events'!$A19,'Official Medal Table'!$C:$C,'Each Gender Events'!BI$1,'Official Medal Table'!$E:$E,'Each Gender Events'!BI$2)*'Medal values'!$B$3
+ COUNTIFS('Official Medal Table'!$F:$F,'Each Gender Events'!$A19,'Official Medal Table'!$C:$C,'Each Gender Events'!BI$1,'Official Medal Table'!$E:$E,"Mixed")*'Medal values'!$B$1/2
+ COUNTIFS('Official Medal Table'!$G:$G,'Each Gender Events'!$A19,'Official Medal Table'!$C:$C,'Each Gender Events'!BI$1,'Official Medal Table'!$E:$E,"Mixed")*'Medal values'!$B$2/2
+ COUNTIFS('Official Medal Table'!$H:$H,'Each Gender Events'!$A19,'Official Medal Table'!$C:$C,'Each Gender Events'!BI$1,'Official Medal Table'!$E:$E,"Mixed")*'Medal values'!$B$3/2
+ COUNTIFS('Official Medal Table'!$I:$I,'Each Gender Events'!$A19,'Official Medal Table'!$C:$C,'Each Gender Events'!BI$1,'Official Medal Table'!$E:$E,"Mixed")*'Medal values'!$B$3/2</f>
        <v>0</v>
      </c>
      <c r="BJ19">
        <f>COUNTIFS('Official Medal Table'!$F:$F,'Each Gender Events'!$A19,'Official Medal Table'!$C:$C,'Each Gender Events'!BJ$1,'Official Medal Table'!$E:$E,'Each Gender Events'!BJ$2)*'Medal values'!$B$1
+ COUNTIFS('Official Medal Table'!$G:$G,'Each Gender Events'!$A19,'Official Medal Table'!$C:$C,'Each Gender Events'!BJ$1,'Official Medal Table'!$E:$E,'Each Gender Events'!BJ$2)*'Medal values'!$B$2
+ COUNTIFS('Official Medal Table'!$H:$H,'Each Gender Events'!$A19,'Official Medal Table'!$C:$C,'Each Gender Events'!BJ$1,'Official Medal Table'!$E:$E,'Each Gender Events'!BJ$2)*'Medal values'!$B$3
+ COUNTIFS('Official Medal Table'!$I:$I,'Each Gender Events'!$A19,'Official Medal Table'!$C:$C,'Each Gender Events'!BJ$1,'Official Medal Table'!$E:$E,'Each Gender Events'!BJ$2)*'Medal values'!$B$3
+ COUNTIFS('Official Medal Table'!$F:$F,'Each Gender Events'!$A19,'Official Medal Table'!$C:$C,'Each Gender Events'!BJ$1,'Official Medal Table'!$E:$E,"Mixed")*'Medal values'!$B$1/2
+ COUNTIFS('Official Medal Table'!$G:$G,'Each Gender Events'!$A19,'Official Medal Table'!$C:$C,'Each Gender Events'!BJ$1,'Official Medal Table'!$E:$E,"Mixed")*'Medal values'!$B$2/2
+ COUNTIFS('Official Medal Table'!$H:$H,'Each Gender Events'!$A19,'Official Medal Table'!$C:$C,'Each Gender Events'!BJ$1,'Official Medal Table'!$E:$E,"Mixed")*'Medal values'!$B$3/2
+ COUNTIFS('Official Medal Table'!$I:$I,'Each Gender Events'!$A19,'Official Medal Table'!$C:$C,'Each Gender Events'!BJ$1,'Official Medal Table'!$E:$E,"Mixed")*'Medal values'!$B$3/2</f>
        <v>0</v>
      </c>
      <c r="BK19">
        <f>COUNTIFS('Official Medal Table'!$F:$F,'Each Gender Events'!$A19,'Official Medal Table'!$C:$C,'Each Gender Events'!BK$1,'Official Medal Table'!$E:$E,'Each Gender Events'!BK$2)*'Medal values'!$B$1
+ COUNTIFS('Official Medal Table'!$G:$G,'Each Gender Events'!$A19,'Official Medal Table'!$C:$C,'Each Gender Events'!BK$1,'Official Medal Table'!$E:$E,'Each Gender Events'!BK$2)*'Medal values'!$B$2
+ COUNTIFS('Official Medal Table'!$H:$H,'Each Gender Events'!$A19,'Official Medal Table'!$C:$C,'Each Gender Events'!BK$1,'Official Medal Table'!$E:$E,'Each Gender Events'!BK$2)*'Medal values'!$B$3
+ COUNTIFS('Official Medal Table'!$I:$I,'Each Gender Events'!$A19,'Official Medal Table'!$C:$C,'Each Gender Events'!BK$1,'Official Medal Table'!$E:$E,'Each Gender Events'!BK$2)*'Medal values'!$B$3
+ COUNTIFS('Official Medal Table'!$F:$F,'Each Gender Events'!$A19,'Official Medal Table'!$C:$C,'Each Gender Events'!BK$1,'Official Medal Table'!$E:$E,"Mixed")*'Medal values'!$B$1/2
+ COUNTIFS('Official Medal Table'!$G:$G,'Each Gender Events'!$A19,'Official Medal Table'!$C:$C,'Each Gender Events'!BK$1,'Official Medal Table'!$E:$E,"Mixed")*'Medal values'!$B$2/2
+ COUNTIFS('Official Medal Table'!$H:$H,'Each Gender Events'!$A19,'Official Medal Table'!$C:$C,'Each Gender Events'!BK$1,'Official Medal Table'!$E:$E,"Mixed")*'Medal values'!$B$3/2
+ COUNTIFS('Official Medal Table'!$I:$I,'Each Gender Events'!$A19,'Official Medal Table'!$C:$C,'Each Gender Events'!BK$1,'Official Medal Table'!$E:$E,"Mixed")*'Medal values'!$B$3/2</f>
        <v>0</v>
      </c>
      <c r="BL19">
        <f>COUNTIFS('Official Medal Table'!$F:$F,'Each Gender Events'!$A19,'Official Medal Table'!$C:$C,'Each Gender Events'!BL$1,'Official Medal Table'!$E:$E,'Each Gender Events'!BL$2)*'Medal values'!$B$1
+ COUNTIFS('Official Medal Table'!$G:$G,'Each Gender Events'!$A19,'Official Medal Table'!$C:$C,'Each Gender Events'!BL$1,'Official Medal Table'!$E:$E,'Each Gender Events'!BL$2)*'Medal values'!$B$2
+ COUNTIFS('Official Medal Table'!$H:$H,'Each Gender Events'!$A19,'Official Medal Table'!$C:$C,'Each Gender Events'!BL$1,'Official Medal Table'!$E:$E,'Each Gender Events'!BL$2)*'Medal values'!$B$3
+ COUNTIFS('Official Medal Table'!$I:$I,'Each Gender Events'!$A19,'Official Medal Table'!$C:$C,'Each Gender Events'!BL$1,'Official Medal Table'!$E:$E,'Each Gender Events'!BL$2)*'Medal values'!$B$3
+ COUNTIFS('Official Medal Table'!$F:$F,'Each Gender Events'!$A19,'Official Medal Table'!$C:$C,'Each Gender Events'!BL$1,'Official Medal Table'!$E:$E,"Mixed")*'Medal values'!$B$1/2
+ COUNTIFS('Official Medal Table'!$G:$G,'Each Gender Events'!$A19,'Official Medal Table'!$C:$C,'Each Gender Events'!BL$1,'Official Medal Table'!$E:$E,"Mixed")*'Medal values'!$B$2/2
+ COUNTIFS('Official Medal Table'!$H:$H,'Each Gender Events'!$A19,'Official Medal Table'!$C:$C,'Each Gender Events'!BL$1,'Official Medal Table'!$E:$E,"Mixed")*'Medal values'!$B$3/2
+ COUNTIFS('Official Medal Table'!$I:$I,'Each Gender Events'!$A19,'Official Medal Table'!$C:$C,'Each Gender Events'!BL$1,'Official Medal Table'!$E:$E,"Mixed")*'Medal values'!$B$3/2</f>
        <v>0</v>
      </c>
      <c r="BM19">
        <f>COUNTIFS('Official Medal Table'!$F:$F,'Each Gender Events'!$A19,'Official Medal Table'!$C:$C,'Each Gender Events'!BM$1,'Official Medal Table'!$E:$E,'Each Gender Events'!BM$2)*'Medal values'!$B$1
+ COUNTIFS('Official Medal Table'!$G:$G,'Each Gender Events'!$A19,'Official Medal Table'!$C:$C,'Each Gender Events'!BM$1,'Official Medal Table'!$E:$E,'Each Gender Events'!BM$2)*'Medal values'!$B$2
+ COUNTIFS('Official Medal Table'!$H:$H,'Each Gender Events'!$A19,'Official Medal Table'!$C:$C,'Each Gender Events'!BM$1,'Official Medal Table'!$E:$E,'Each Gender Events'!BM$2)*'Medal values'!$B$3
+ COUNTIFS('Official Medal Table'!$I:$I,'Each Gender Events'!$A19,'Official Medal Table'!$C:$C,'Each Gender Events'!BM$1,'Official Medal Table'!$E:$E,'Each Gender Events'!BM$2)*'Medal values'!$B$3
+ COUNTIFS('Official Medal Table'!$F:$F,'Each Gender Events'!$A19,'Official Medal Table'!$C:$C,'Each Gender Events'!BM$1,'Official Medal Table'!$E:$E,"Mixed")*'Medal values'!$B$1/2
+ COUNTIFS('Official Medal Table'!$G:$G,'Each Gender Events'!$A19,'Official Medal Table'!$C:$C,'Each Gender Events'!BM$1,'Official Medal Table'!$E:$E,"Mixed")*'Medal values'!$B$2/2
+ COUNTIFS('Official Medal Table'!$H:$H,'Each Gender Events'!$A19,'Official Medal Table'!$C:$C,'Each Gender Events'!BM$1,'Official Medal Table'!$E:$E,"Mixed")*'Medal values'!$B$3/2
+ COUNTIFS('Official Medal Table'!$I:$I,'Each Gender Events'!$A19,'Official Medal Table'!$C:$C,'Each Gender Events'!BM$1,'Official Medal Table'!$E:$E,"Mixed")*'Medal values'!$B$3/2</f>
        <v>0</v>
      </c>
      <c r="BN19">
        <f>COUNTIFS('Official Medal Table'!$F:$F,'Each Gender Events'!$A19,'Official Medal Table'!$C:$C,'Each Gender Events'!BN$1,'Official Medal Table'!$E:$E,'Each Gender Events'!BN$2)*'Medal values'!$B$1
+ COUNTIFS('Official Medal Table'!$G:$G,'Each Gender Events'!$A19,'Official Medal Table'!$C:$C,'Each Gender Events'!BN$1,'Official Medal Table'!$E:$E,'Each Gender Events'!BN$2)*'Medal values'!$B$2
+ COUNTIFS('Official Medal Table'!$H:$H,'Each Gender Events'!$A19,'Official Medal Table'!$C:$C,'Each Gender Events'!BN$1,'Official Medal Table'!$E:$E,'Each Gender Events'!BN$2)*'Medal values'!$B$3
+ COUNTIFS('Official Medal Table'!$I:$I,'Each Gender Events'!$A19,'Official Medal Table'!$C:$C,'Each Gender Events'!BN$1,'Official Medal Table'!$E:$E,'Each Gender Events'!BN$2)*'Medal values'!$B$3
+ COUNTIFS('Official Medal Table'!$F:$F,'Each Gender Events'!$A19,'Official Medal Table'!$C:$C,'Each Gender Events'!BN$1,'Official Medal Table'!$E:$E,"Mixed")*'Medal values'!$B$1/2
+ COUNTIFS('Official Medal Table'!$G:$G,'Each Gender Events'!$A19,'Official Medal Table'!$C:$C,'Each Gender Events'!BN$1,'Official Medal Table'!$E:$E,"Mixed")*'Medal values'!$B$2/2
+ COUNTIFS('Official Medal Table'!$H:$H,'Each Gender Events'!$A19,'Official Medal Table'!$C:$C,'Each Gender Events'!BN$1,'Official Medal Table'!$E:$E,"Mixed")*'Medal values'!$B$3/2
+ COUNTIFS('Official Medal Table'!$I:$I,'Each Gender Events'!$A19,'Official Medal Table'!$C:$C,'Each Gender Events'!BN$1,'Official Medal Table'!$E:$E,"Mixed")*'Medal values'!$B$3/2</f>
        <v>3.0000015000000002</v>
      </c>
      <c r="BO19">
        <f>COUNTIFS('Official Medal Table'!$F:$F,'Each Gender Events'!$A19,'Official Medal Table'!$C:$C,'Each Gender Events'!BO$1,'Official Medal Table'!$E:$E,'Each Gender Events'!BO$2)*'Medal values'!$B$1
+ COUNTIFS('Official Medal Table'!$G:$G,'Each Gender Events'!$A19,'Official Medal Table'!$C:$C,'Each Gender Events'!BO$1,'Official Medal Table'!$E:$E,'Each Gender Events'!BO$2)*'Medal values'!$B$2
+ COUNTIFS('Official Medal Table'!$H:$H,'Each Gender Events'!$A19,'Official Medal Table'!$C:$C,'Each Gender Events'!BO$1,'Official Medal Table'!$E:$E,'Each Gender Events'!BO$2)*'Medal values'!$B$3
+ COUNTIFS('Official Medal Table'!$I:$I,'Each Gender Events'!$A19,'Official Medal Table'!$C:$C,'Each Gender Events'!BO$1,'Official Medal Table'!$E:$E,'Each Gender Events'!BO$2)*'Medal values'!$B$3
+ COUNTIFS('Official Medal Table'!$F:$F,'Each Gender Events'!$A19,'Official Medal Table'!$C:$C,'Each Gender Events'!BO$1,'Official Medal Table'!$E:$E,"Mixed")*'Medal values'!$B$1/2
+ COUNTIFS('Official Medal Table'!$G:$G,'Each Gender Events'!$A19,'Official Medal Table'!$C:$C,'Each Gender Events'!BO$1,'Official Medal Table'!$E:$E,"Mixed")*'Medal values'!$B$2/2
+ COUNTIFS('Official Medal Table'!$H:$H,'Each Gender Events'!$A19,'Official Medal Table'!$C:$C,'Each Gender Events'!BO$1,'Official Medal Table'!$E:$E,"Mixed")*'Medal values'!$B$3/2
+ COUNTIFS('Official Medal Table'!$I:$I,'Each Gender Events'!$A19,'Official Medal Table'!$C:$C,'Each Gender Events'!BO$1,'Official Medal Table'!$E:$E,"Mixed")*'Medal values'!$B$3/2</f>
        <v>3.0000015000000002</v>
      </c>
      <c r="BP19">
        <f>COUNTIFS('Official Medal Table'!$F:$F,'Each Gender Events'!$A19,'Official Medal Table'!$C:$C,'Each Gender Events'!BP$1,'Official Medal Table'!$E:$E,'Each Gender Events'!BP$2)*'Medal values'!$B$1
+ COUNTIFS('Official Medal Table'!$G:$G,'Each Gender Events'!$A19,'Official Medal Table'!$C:$C,'Each Gender Events'!BP$1,'Official Medal Table'!$E:$E,'Each Gender Events'!BP$2)*'Medal values'!$B$2
+ COUNTIFS('Official Medal Table'!$H:$H,'Each Gender Events'!$A19,'Official Medal Table'!$C:$C,'Each Gender Events'!BP$1,'Official Medal Table'!$E:$E,'Each Gender Events'!BP$2)*'Medal values'!$B$3
+ COUNTIFS('Official Medal Table'!$I:$I,'Each Gender Events'!$A19,'Official Medal Table'!$C:$C,'Each Gender Events'!BP$1,'Official Medal Table'!$E:$E,'Each Gender Events'!BP$2)*'Medal values'!$B$3
+ COUNTIFS('Official Medal Table'!$F:$F,'Each Gender Events'!$A19,'Official Medal Table'!$C:$C,'Each Gender Events'!BP$1,'Official Medal Table'!$E:$E,"Mixed")*'Medal values'!$B$1/2
+ COUNTIFS('Official Medal Table'!$G:$G,'Each Gender Events'!$A19,'Official Medal Table'!$C:$C,'Each Gender Events'!BP$1,'Official Medal Table'!$E:$E,"Mixed")*'Medal values'!$B$2/2
+ COUNTIFS('Official Medal Table'!$H:$H,'Each Gender Events'!$A19,'Official Medal Table'!$C:$C,'Each Gender Events'!BP$1,'Official Medal Table'!$E:$E,"Mixed")*'Medal values'!$B$3/2
+ COUNTIFS('Official Medal Table'!$I:$I,'Each Gender Events'!$A19,'Official Medal Table'!$C:$C,'Each Gender Events'!BP$1,'Official Medal Table'!$E:$E,"Mixed")*'Medal values'!$B$3/2</f>
        <v>12.003001500000002</v>
      </c>
      <c r="BQ19">
        <f>COUNTIFS('Official Medal Table'!$F:$F,'Each Gender Events'!$A19,'Official Medal Table'!$C:$C,'Each Gender Events'!BQ$1,'Official Medal Table'!$E:$E,'Each Gender Events'!BQ$2)*'Medal values'!$B$1
+ COUNTIFS('Official Medal Table'!$G:$G,'Each Gender Events'!$A19,'Official Medal Table'!$C:$C,'Each Gender Events'!BQ$1,'Official Medal Table'!$E:$E,'Each Gender Events'!BQ$2)*'Medal values'!$B$2
+ COUNTIFS('Official Medal Table'!$H:$H,'Each Gender Events'!$A19,'Official Medal Table'!$C:$C,'Each Gender Events'!BQ$1,'Official Medal Table'!$E:$E,'Each Gender Events'!BQ$2)*'Medal values'!$B$3
+ COUNTIFS('Official Medal Table'!$I:$I,'Each Gender Events'!$A19,'Official Medal Table'!$C:$C,'Each Gender Events'!BQ$1,'Official Medal Table'!$E:$E,'Each Gender Events'!BQ$2)*'Medal values'!$B$3
+ COUNTIFS('Official Medal Table'!$F:$F,'Each Gender Events'!$A19,'Official Medal Table'!$C:$C,'Each Gender Events'!BQ$1,'Official Medal Table'!$E:$E,"Mixed")*'Medal values'!$B$1/2
+ COUNTIFS('Official Medal Table'!$G:$G,'Each Gender Events'!$A19,'Official Medal Table'!$C:$C,'Each Gender Events'!BQ$1,'Official Medal Table'!$E:$E,"Mixed")*'Medal values'!$B$2/2
+ COUNTIFS('Official Medal Table'!$H:$H,'Each Gender Events'!$A19,'Official Medal Table'!$C:$C,'Each Gender Events'!BQ$1,'Official Medal Table'!$E:$E,"Mixed")*'Medal values'!$B$3/2
+ COUNTIFS('Official Medal Table'!$I:$I,'Each Gender Events'!$A19,'Official Medal Table'!$C:$C,'Each Gender Events'!BQ$1,'Official Medal Table'!$E:$E,"Mixed")*'Medal values'!$B$3/2</f>
        <v>0</v>
      </c>
      <c r="BR19">
        <f>COUNTIFS('Official Medal Table'!$F:$F,'Each Gender Events'!$A19,'Official Medal Table'!$C:$C,'Each Gender Events'!BR$1,'Official Medal Table'!$E:$E,'Each Gender Events'!BR$2)*'Medal values'!$B$1
+ COUNTIFS('Official Medal Table'!$G:$G,'Each Gender Events'!$A19,'Official Medal Table'!$C:$C,'Each Gender Events'!BR$1,'Official Medal Table'!$E:$E,'Each Gender Events'!BR$2)*'Medal values'!$B$2
+ COUNTIFS('Official Medal Table'!$H:$H,'Each Gender Events'!$A19,'Official Medal Table'!$C:$C,'Each Gender Events'!BR$1,'Official Medal Table'!$E:$E,'Each Gender Events'!BR$2)*'Medal values'!$B$3
+ COUNTIFS('Official Medal Table'!$I:$I,'Each Gender Events'!$A19,'Official Medal Table'!$C:$C,'Each Gender Events'!BR$1,'Official Medal Table'!$E:$E,'Each Gender Events'!BR$2)*'Medal values'!$B$3
+ COUNTIFS('Official Medal Table'!$F:$F,'Each Gender Events'!$A19,'Official Medal Table'!$C:$C,'Each Gender Events'!BR$1,'Official Medal Table'!$E:$E,"Mixed")*'Medal values'!$B$1/2
+ COUNTIFS('Official Medal Table'!$G:$G,'Each Gender Events'!$A19,'Official Medal Table'!$C:$C,'Each Gender Events'!BR$1,'Official Medal Table'!$E:$E,"Mixed")*'Medal values'!$B$2/2
+ COUNTIFS('Official Medal Table'!$H:$H,'Each Gender Events'!$A19,'Official Medal Table'!$C:$C,'Each Gender Events'!BR$1,'Official Medal Table'!$E:$E,"Mixed")*'Medal values'!$B$3/2
+ COUNTIFS('Official Medal Table'!$I:$I,'Each Gender Events'!$A19,'Official Medal Table'!$C:$C,'Each Gender Events'!BR$1,'Official Medal Table'!$E:$E,"Mixed")*'Medal values'!$B$3/2</f>
        <v>0</v>
      </c>
      <c r="BS19">
        <f>COUNTIFS('Official Medal Table'!$F:$F,'Each Gender Events'!$A19,'Official Medal Table'!$C:$C,'Each Gender Events'!BS$1,'Official Medal Table'!$E:$E,'Each Gender Events'!BS$2)*'Medal values'!$B$1
+ COUNTIFS('Official Medal Table'!$G:$G,'Each Gender Events'!$A19,'Official Medal Table'!$C:$C,'Each Gender Events'!BS$1,'Official Medal Table'!$E:$E,'Each Gender Events'!BS$2)*'Medal values'!$B$2
+ COUNTIFS('Official Medal Table'!$H:$H,'Each Gender Events'!$A19,'Official Medal Table'!$C:$C,'Each Gender Events'!BS$1,'Official Medal Table'!$E:$E,'Each Gender Events'!BS$2)*'Medal values'!$B$3
+ COUNTIFS('Official Medal Table'!$I:$I,'Each Gender Events'!$A19,'Official Medal Table'!$C:$C,'Each Gender Events'!BS$1,'Official Medal Table'!$E:$E,'Each Gender Events'!BS$2)*'Medal values'!$B$3
+ COUNTIFS('Official Medal Table'!$F:$F,'Each Gender Events'!$A19,'Official Medal Table'!$C:$C,'Each Gender Events'!BS$1,'Official Medal Table'!$E:$E,"Mixed")*'Medal values'!$B$1/2
+ COUNTIFS('Official Medal Table'!$G:$G,'Each Gender Events'!$A19,'Official Medal Table'!$C:$C,'Each Gender Events'!BS$1,'Official Medal Table'!$E:$E,"Mixed")*'Medal values'!$B$2/2
+ COUNTIFS('Official Medal Table'!$H:$H,'Each Gender Events'!$A19,'Official Medal Table'!$C:$C,'Each Gender Events'!BS$1,'Official Medal Table'!$E:$E,"Mixed")*'Medal values'!$B$3/2
+ COUNTIFS('Official Medal Table'!$I:$I,'Each Gender Events'!$A19,'Official Medal Table'!$C:$C,'Each Gender Events'!BS$1,'Official Medal Table'!$E:$E,"Mixed")*'Medal values'!$B$3/2</f>
        <v>0</v>
      </c>
      <c r="BT19">
        <f>COUNTIFS('Official Medal Table'!$F:$F,'Each Gender Events'!$A19,'Official Medal Table'!$C:$C,'Each Gender Events'!BT$1,'Official Medal Table'!$E:$E,'Each Gender Events'!BT$2)*'Medal values'!$B$1
+ COUNTIFS('Official Medal Table'!$G:$G,'Each Gender Events'!$A19,'Official Medal Table'!$C:$C,'Each Gender Events'!BT$1,'Official Medal Table'!$E:$E,'Each Gender Events'!BT$2)*'Medal values'!$B$2
+ COUNTIFS('Official Medal Table'!$H:$H,'Each Gender Events'!$A19,'Official Medal Table'!$C:$C,'Each Gender Events'!BT$1,'Official Medal Table'!$E:$E,'Each Gender Events'!BT$2)*'Medal values'!$B$3
+ COUNTIFS('Official Medal Table'!$I:$I,'Each Gender Events'!$A19,'Official Medal Table'!$C:$C,'Each Gender Events'!BT$1,'Official Medal Table'!$E:$E,'Each Gender Events'!BT$2)*'Medal values'!$B$3
+ COUNTIFS('Official Medal Table'!$F:$F,'Each Gender Events'!$A19,'Official Medal Table'!$C:$C,'Each Gender Events'!BT$1,'Official Medal Table'!$E:$E,"Mixed")*'Medal values'!$B$1/2
+ COUNTIFS('Official Medal Table'!$G:$G,'Each Gender Events'!$A19,'Official Medal Table'!$C:$C,'Each Gender Events'!BT$1,'Official Medal Table'!$E:$E,"Mixed")*'Medal values'!$B$2/2
+ COUNTIFS('Official Medal Table'!$H:$H,'Each Gender Events'!$A19,'Official Medal Table'!$C:$C,'Each Gender Events'!BT$1,'Official Medal Table'!$E:$E,"Mixed")*'Medal values'!$B$3/2
+ COUNTIFS('Official Medal Table'!$I:$I,'Each Gender Events'!$A19,'Official Medal Table'!$C:$C,'Each Gender Events'!BT$1,'Official Medal Table'!$E:$E,"Mixed")*'Medal values'!$B$3/2</f>
        <v>0</v>
      </c>
      <c r="BU19">
        <f>COUNTIFS('Official Medal Table'!$F:$F,'Each Gender Events'!$A19,'Official Medal Table'!$C:$C,'Each Gender Events'!BU$1,'Official Medal Table'!$E:$E,'Each Gender Events'!BU$2)*'Medal values'!$B$1
+ COUNTIFS('Official Medal Table'!$G:$G,'Each Gender Events'!$A19,'Official Medal Table'!$C:$C,'Each Gender Events'!BU$1,'Official Medal Table'!$E:$E,'Each Gender Events'!BU$2)*'Medal values'!$B$2
+ COUNTIFS('Official Medal Table'!$H:$H,'Each Gender Events'!$A19,'Official Medal Table'!$C:$C,'Each Gender Events'!BU$1,'Official Medal Table'!$E:$E,'Each Gender Events'!BU$2)*'Medal values'!$B$3
+ COUNTIFS('Official Medal Table'!$I:$I,'Each Gender Events'!$A19,'Official Medal Table'!$C:$C,'Each Gender Events'!BU$1,'Official Medal Table'!$E:$E,'Each Gender Events'!BU$2)*'Medal values'!$B$3
+ COUNTIFS('Official Medal Table'!$F:$F,'Each Gender Events'!$A19,'Official Medal Table'!$C:$C,'Each Gender Events'!BU$1,'Official Medal Table'!$E:$E,"Mixed")*'Medal values'!$B$1/2
+ COUNTIFS('Official Medal Table'!$G:$G,'Each Gender Events'!$A19,'Official Medal Table'!$C:$C,'Each Gender Events'!BU$1,'Official Medal Table'!$E:$E,"Mixed")*'Medal values'!$B$2/2
+ COUNTIFS('Official Medal Table'!$H:$H,'Each Gender Events'!$A19,'Official Medal Table'!$C:$C,'Each Gender Events'!BU$1,'Official Medal Table'!$E:$E,"Mixed")*'Medal values'!$B$3/2
+ COUNTIFS('Official Medal Table'!$I:$I,'Each Gender Events'!$A19,'Official Medal Table'!$C:$C,'Each Gender Events'!BU$1,'Official Medal Table'!$E:$E,"Mixed")*'Medal values'!$B$3/2</f>
        <v>0</v>
      </c>
      <c r="BV19">
        <f>COUNTIFS('Official Medal Table'!$F:$F,'Each Gender Events'!$A19,'Official Medal Table'!$C:$C,'Each Gender Events'!BV$1,'Official Medal Table'!$E:$E,'Each Gender Events'!BV$2)*'Medal values'!$B$1
+ COUNTIFS('Official Medal Table'!$G:$G,'Each Gender Events'!$A19,'Official Medal Table'!$C:$C,'Each Gender Events'!BV$1,'Official Medal Table'!$E:$E,'Each Gender Events'!BV$2)*'Medal values'!$B$2
+ COUNTIFS('Official Medal Table'!$H:$H,'Each Gender Events'!$A19,'Official Medal Table'!$C:$C,'Each Gender Events'!BV$1,'Official Medal Table'!$E:$E,'Each Gender Events'!BV$2)*'Medal values'!$B$3
+ COUNTIFS('Official Medal Table'!$I:$I,'Each Gender Events'!$A19,'Official Medal Table'!$C:$C,'Each Gender Events'!BV$1,'Official Medal Table'!$E:$E,'Each Gender Events'!BV$2)*'Medal values'!$B$3
+ COUNTIFS('Official Medal Table'!$F:$F,'Each Gender Events'!$A19,'Official Medal Table'!$C:$C,'Each Gender Events'!BV$1,'Official Medal Table'!$E:$E,"Mixed")*'Medal values'!$B$1/2
+ COUNTIFS('Official Medal Table'!$G:$G,'Each Gender Events'!$A19,'Official Medal Table'!$C:$C,'Each Gender Events'!BV$1,'Official Medal Table'!$E:$E,"Mixed")*'Medal values'!$B$2/2
+ COUNTIFS('Official Medal Table'!$H:$H,'Each Gender Events'!$A19,'Official Medal Table'!$C:$C,'Each Gender Events'!BV$1,'Official Medal Table'!$E:$E,"Mixed")*'Medal values'!$B$3/2
+ COUNTIFS('Official Medal Table'!$I:$I,'Each Gender Events'!$A19,'Official Medal Table'!$C:$C,'Each Gender Events'!BV$1,'Official Medal Table'!$E:$E,"Mixed")*'Medal values'!$B$3/2</f>
        <v>0</v>
      </c>
      <c r="BW19">
        <f>COUNTIFS('Official Medal Table'!$F:$F,'Each Gender Events'!$A19,'Official Medal Table'!$C:$C,'Each Gender Events'!BW$1,'Official Medal Table'!$E:$E,'Each Gender Events'!BW$2)*'Medal values'!$B$1
+ COUNTIFS('Official Medal Table'!$G:$G,'Each Gender Events'!$A19,'Official Medal Table'!$C:$C,'Each Gender Events'!BW$1,'Official Medal Table'!$E:$E,'Each Gender Events'!BW$2)*'Medal values'!$B$2
+ COUNTIFS('Official Medal Table'!$H:$H,'Each Gender Events'!$A19,'Official Medal Table'!$C:$C,'Each Gender Events'!BW$1,'Official Medal Table'!$E:$E,'Each Gender Events'!BW$2)*'Medal values'!$B$3
+ COUNTIFS('Official Medal Table'!$I:$I,'Each Gender Events'!$A19,'Official Medal Table'!$C:$C,'Each Gender Events'!BW$1,'Official Medal Table'!$E:$E,'Each Gender Events'!BW$2)*'Medal values'!$B$3
+ COUNTIFS('Official Medal Table'!$F:$F,'Each Gender Events'!$A19,'Official Medal Table'!$C:$C,'Each Gender Events'!BW$1,'Official Medal Table'!$E:$E,"Mixed")*'Medal values'!$B$1/2
+ COUNTIFS('Official Medal Table'!$G:$G,'Each Gender Events'!$A19,'Official Medal Table'!$C:$C,'Each Gender Events'!BW$1,'Official Medal Table'!$E:$E,"Mixed")*'Medal values'!$B$2/2
+ COUNTIFS('Official Medal Table'!$H:$H,'Each Gender Events'!$A19,'Official Medal Table'!$C:$C,'Each Gender Events'!BW$1,'Official Medal Table'!$E:$E,"Mixed")*'Medal values'!$B$3/2
+ COUNTIFS('Official Medal Table'!$I:$I,'Each Gender Events'!$A19,'Official Medal Table'!$C:$C,'Each Gender Events'!BW$1,'Official Medal Table'!$E:$E,"Mixed")*'Medal values'!$B$3/2</f>
        <v>1</v>
      </c>
      <c r="BX19">
        <f>COUNTIFS('Official Medal Table'!$F:$F,'Each Gender Events'!$A19,'Official Medal Table'!$C:$C,'Each Gender Events'!BX$1,'Official Medal Table'!$E:$E,'Each Gender Events'!BX$2)*'Medal values'!$B$1
+ COUNTIFS('Official Medal Table'!$G:$G,'Each Gender Events'!$A19,'Official Medal Table'!$C:$C,'Each Gender Events'!BX$1,'Official Medal Table'!$E:$E,'Each Gender Events'!BX$2)*'Medal values'!$B$2
+ COUNTIFS('Official Medal Table'!$H:$H,'Each Gender Events'!$A19,'Official Medal Table'!$C:$C,'Each Gender Events'!BX$1,'Official Medal Table'!$E:$E,'Each Gender Events'!BX$2)*'Medal values'!$B$3
+ COUNTIFS('Official Medal Table'!$I:$I,'Each Gender Events'!$A19,'Official Medal Table'!$C:$C,'Each Gender Events'!BX$1,'Official Medal Table'!$E:$E,'Each Gender Events'!BX$2)*'Medal values'!$B$3
+ COUNTIFS('Official Medal Table'!$F:$F,'Each Gender Events'!$A19,'Official Medal Table'!$C:$C,'Each Gender Events'!BX$1,'Official Medal Table'!$E:$E,"Mixed")*'Medal values'!$B$1/2
+ COUNTIFS('Official Medal Table'!$G:$G,'Each Gender Events'!$A19,'Official Medal Table'!$C:$C,'Each Gender Events'!BX$1,'Official Medal Table'!$E:$E,"Mixed")*'Medal values'!$B$2/2
+ COUNTIFS('Official Medal Table'!$H:$H,'Each Gender Events'!$A19,'Official Medal Table'!$C:$C,'Each Gender Events'!BX$1,'Official Medal Table'!$E:$E,"Mixed")*'Medal values'!$B$3/2
+ COUNTIFS('Official Medal Table'!$I:$I,'Each Gender Events'!$A19,'Official Medal Table'!$C:$C,'Each Gender Events'!BX$1,'Official Medal Table'!$E:$E,"Mixed")*'Medal values'!$B$3/2</f>
        <v>0</v>
      </c>
      <c r="BY19">
        <f>COUNTIFS('Official Medal Table'!$F:$F,'Each Gender Events'!$A19,'Official Medal Table'!$C:$C,'Each Gender Events'!BY$1,'Official Medal Table'!$E:$E,'Each Gender Events'!BY$2)*'Medal values'!$B$1
+ COUNTIFS('Official Medal Table'!$G:$G,'Each Gender Events'!$A19,'Official Medal Table'!$C:$C,'Each Gender Events'!BY$1,'Official Medal Table'!$E:$E,'Each Gender Events'!BY$2)*'Medal values'!$B$2
+ COUNTIFS('Official Medal Table'!$H:$H,'Each Gender Events'!$A19,'Official Medal Table'!$C:$C,'Each Gender Events'!BY$1,'Official Medal Table'!$E:$E,'Each Gender Events'!BY$2)*'Medal values'!$B$3
+ COUNTIFS('Official Medal Table'!$I:$I,'Each Gender Events'!$A19,'Official Medal Table'!$C:$C,'Each Gender Events'!BY$1,'Official Medal Table'!$E:$E,'Each Gender Events'!BY$2)*'Medal values'!$B$3
+ COUNTIFS('Official Medal Table'!$F:$F,'Each Gender Events'!$A19,'Official Medal Table'!$C:$C,'Each Gender Events'!BY$1,'Official Medal Table'!$E:$E,"Mixed")*'Medal values'!$B$1/2
+ COUNTIFS('Official Medal Table'!$G:$G,'Each Gender Events'!$A19,'Official Medal Table'!$C:$C,'Each Gender Events'!BY$1,'Official Medal Table'!$E:$E,"Mixed")*'Medal values'!$B$2/2
+ COUNTIFS('Official Medal Table'!$H:$H,'Each Gender Events'!$A19,'Official Medal Table'!$C:$C,'Each Gender Events'!BY$1,'Official Medal Table'!$E:$E,"Mixed")*'Medal values'!$B$3/2
+ COUNTIFS('Official Medal Table'!$I:$I,'Each Gender Events'!$A19,'Official Medal Table'!$C:$C,'Each Gender Events'!BY$1,'Official Medal Table'!$E:$E,"Mixed")*'Medal values'!$B$3/2</f>
        <v>0</v>
      </c>
      <c r="BZ19">
        <f>COUNTIFS('Official Medal Table'!$F:$F,'Each Gender Events'!$A19,'Official Medal Table'!$C:$C,'Each Gender Events'!BZ$1,'Official Medal Table'!$E:$E,'Each Gender Events'!BZ$2)*'Medal values'!$B$1
+ COUNTIFS('Official Medal Table'!$G:$G,'Each Gender Events'!$A19,'Official Medal Table'!$C:$C,'Each Gender Events'!BZ$1,'Official Medal Table'!$E:$E,'Each Gender Events'!BZ$2)*'Medal values'!$B$2
+ COUNTIFS('Official Medal Table'!$H:$H,'Each Gender Events'!$A19,'Official Medal Table'!$C:$C,'Each Gender Events'!BZ$1,'Official Medal Table'!$E:$E,'Each Gender Events'!BZ$2)*'Medal values'!$B$3
+ COUNTIFS('Official Medal Table'!$I:$I,'Each Gender Events'!$A19,'Official Medal Table'!$C:$C,'Each Gender Events'!BZ$1,'Official Medal Table'!$E:$E,'Each Gender Events'!BZ$2)*'Medal values'!$B$3
+ COUNTIFS('Official Medal Table'!$F:$F,'Each Gender Events'!$A19,'Official Medal Table'!$C:$C,'Each Gender Events'!BZ$1,'Official Medal Table'!$E:$E,"Mixed")*'Medal values'!$B$1/2
+ COUNTIFS('Official Medal Table'!$G:$G,'Each Gender Events'!$A19,'Official Medal Table'!$C:$C,'Each Gender Events'!BZ$1,'Official Medal Table'!$E:$E,"Mixed")*'Medal values'!$B$2/2
+ COUNTIFS('Official Medal Table'!$H:$H,'Each Gender Events'!$A19,'Official Medal Table'!$C:$C,'Each Gender Events'!BZ$1,'Official Medal Table'!$E:$E,"Mixed")*'Medal values'!$B$3/2
+ COUNTIFS('Official Medal Table'!$I:$I,'Each Gender Events'!$A19,'Official Medal Table'!$C:$C,'Each Gender Events'!BZ$1,'Official Medal Table'!$E:$E,"Mixed")*'Medal values'!$B$3/2</f>
        <v>1.5</v>
      </c>
      <c r="CA19">
        <f>COUNTIFS('Official Medal Table'!$F:$F,'Each Gender Events'!$A19,'Official Medal Table'!$C:$C,'Each Gender Events'!CA$1,'Official Medal Table'!$E:$E,'Each Gender Events'!CA$2)*'Medal values'!$B$1
+ COUNTIFS('Official Medal Table'!$G:$G,'Each Gender Events'!$A19,'Official Medal Table'!$C:$C,'Each Gender Events'!CA$1,'Official Medal Table'!$E:$E,'Each Gender Events'!CA$2)*'Medal values'!$B$2
+ COUNTIFS('Official Medal Table'!$H:$H,'Each Gender Events'!$A19,'Official Medal Table'!$C:$C,'Each Gender Events'!CA$1,'Official Medal Table'!$E:$E,'Each Gender Events'!CA$2)*'Medal values'!$B$3
+ COUNTIFS('Official Medal Table'!$I:$I,'Each Gender Events'!$A19,'Official Medal Table'!$C:$C,'Each Gender Events'!CA$1,'Official Medal Table'!$E:$E,'Each Gender Events'!CA$2)*'Medal values'!$B$3
+ COUNTIFS('Official Medal Table'!$F:$F,'Each Gender Events'!$A19,'Official Medal Table'!$C:$C,'Each Gender Events'!CA$1,'Official Medal Table'!$E:$E,"Mixed")*'Medal values'!$B$1/2
+ COUNTIFS('Official Medal Table'!$G:$G,'Each Gender Events'!$A19,'Official Medal Table'!$C:$C,'Each Gender Events'!CA$1,'Official Medal Table'!$E:$E,"Mixed")*'Medal values'!$B$2/2
+ COUNTIFS('Official Medal Table'!$H:$H,'Each Gender Events'!$A19,'Official Medal Table'!$C:$C,'Each Gender Events'!CA$1,'Official Medal Table'!$E:$E,"Mixed")*'Medal values'!$B$3/2
+ COUNTIFS('Official Medal Table'!$I:$I,'Each Gender Events'!$A19,'Official Medal Table'!$C:$C,'Each Gender Events'!CA$1,'Official Medal Table'!$E:$E,"Mixed")*'Medal values'!$B$3/2</f>
        <v>1.5</v>
      </c>
      <c r="CB19">
        <f>COUNTIFS('Official Medal Table'!$F:$F,'Each Gender Events'!$A19,'Official Medal Table'!$C:$C,'Each Gender Events'!CB$1,'Official Medal Table'!$E:$E,'Each Gender Events'!CB$2)*'Medal values'!$B$1
+ COUNTIFS('Official Medal Table'!$G:$G,'Each Gender Events'!$A19,'Official Medal Table'!$C:$C,'Each Gender Events'!CB$1,'Official Medal Table'!$E:$E,'Each Gender Events'!CB$2)*'Medal values'!$B$2
+ COUNTIFS('Official Medal Table'!$H:$H,'Each Gender Events'!$A19,'Official Medal Table'!$C:$C,'Each Gender Events'!CB$1,'Official Medal Table'!$E:$E,'Each Gender Events'!CB$2)*'Medal values'!$B$3
+ COUNTIFS('Official Medal Table'!$I:$I,'Each Gender Events'!$A19,'Official Medal Table'!$C:$C,'Each Gender Events'!CB$1,'Official Medal Table'!$E:$E,'Each Gender Events'!CB$2)*'Medal values'!$B$3
+ COUNTIFS('Official Medal Table'!$F:$F,'Each Gender Events'!$A19,'Official Medal Table'!$C:$C,'Each Gender Events'!CB$1,'Official Medal Table'!$E:$E,"Mixed")*'Medal values'!$B$1/2
+ COUNTIFS('Official Medal Table'!$G:$G,'Each Gender Events'!$A19,'Official Medal Table'!$C:$C,'Each Gender Events'!CB$1,'Official Medal Table'!$E:$E,"Mixed")*'Medal values'!$B$2/2
+ COUNTIFS('Official Medal Table'!$H:$H,'Each Gender Events'!$A19,'Official Medal Table'!$C:$C,'Each Gender Events'!CB$1,'Official Medal Table'!$E:$E,"Mixed")*'Medal values'!$B$3/2
+ COUNTIFS('Official Medal Table'!$I:$I,'Each Gender Events'!$A19,'Official Medal Table'!$C:$C,'Each Gender Events'!CB$1,'Official Medal Table'!$E:$E,"Mixed")*'Medal values'!$B$3/2</f>
        <v>0.5</v>
      </c>
      <c r="CC19">
        <f>COUNTIFS('Official Medal Table'!$F:$F,'Each Gender Events'!$A19,'Official Medal Table'!$C:$C,'Each Gender Events'!CC$1,'Official Medal Table'!$E:$E,'Each Gender Events'!CC$2)*'Medal values'!$B$1
+ COUNTIFS('Official Medal Table'!$G:$G,'Each Gender Events'!$A19,'Official Medal Table'!$C:$C,'Each Gender Events'!CC$1,'Official Medal Table'!$E:$E,'Each Gender Events'!CC$2)*'Medal values'!$B$2
+ COUNTIFS('Official Medal Table'!$H:$H,'Each Gender Events'!$A19,'Official Medal Table'!$C:$C,'Each Gender Events'!CC$1,'Official Medal Table'!$E:$E,'Each Gender Events'!CC$2)*'Medal values'!$B$3
+ COUNTIFS('Official Medal Table'!$I:$I,'Each Gender Events'!$A19,'Official Medal Table'!$C:$C,'Each Gender Events'!CC$1,'Official Medal Table'!$E:$E,'Each Gender Events'!CC$2)*'Medal values'!$B$3
+ COUNTIFS('Official Medal Table'!$F:$F,'Each Gender Events'!$A19,'Official Medal Table'!$C:$C,'Each Gender Events'!CC$1,'Official Medal Table'!$E:$E,"Mixed")*'Medal values'!$B$1/2
+ COUNTIFS('Official Medal Table'!$G:$G,'Each Gender Events'!$A19,'Official Medal Table'!$C:$C,'Each Gender Events'!CC$1,'Official Medal Table'!$E:$E,"Mixed")*'Medal values'!$B$2/2
+ COUNTIFS('Official Medal Table'!$H:$H,'Each Gender Events'!$A19,'Official Medal Table'!$C:$C,'Each Gender Events'!CC$1,'Official Medal Table'!$E:$E,"Mixed")*'Medal values'!$B$3/2
+ COUNTIFS('Official Medal Table'!$I:$I,'Each Gender Events'!$A19,'Official Medal Table'!$C:$C,'Each Gender Events'!CC$1,'Official Medal Table'!$E:$E,"Mixed")*'Medal values'!$B$3/2</f>
        <v>4.0009999999999994</v>
      </c>
      <c r="CD19">
        <f>COUNTIFS('Official Medal Table'!$F:$F,'Each Gender Events'!$A19,'Official Medal Table'!$C:$C,'Each Gender Events'!CD$1,'Official Medal Table'!$E:$E,'Each Gender Events'!CD$2)*'Medal values'!$B$1
+ COUNTIFS('Official Medal Table'!$G:$G,'Each Gender Events'!$A19,'Official Medal Table'!$C:$C,'Each Gender Events'!CD$1,'Official Medal Table'!$E:$E,'Each Gender Events'!CD$2)*'Medal values'!$B$2
+ COUNTIFS('Official Medal Table'!$H:$H,'Each Gender Events'!$A19,'Official Medal Table'!$C:$C,'Each Gender Events'!CD$1,'Official Medal Table'!$E:$E,'Each Gender Events'!CD$2)*'Medal values'!$B$3
+ COUNTIFS('Official Medal Table'!$I:$I,'Each Gender Events'!$A19,'Official Medal Table'!$C:$C,'Each Gender Events'!CD$1,'Official Medal Table'!$E:$E,'Each Gender Events'!CD$2)*'Medal values'!$B$3
+ COUNTIFS('Official Medal Table'!$F:$F,'Each Gender Events'!$A19,'Official Medal Table'!$C:$C,'Each Gender Events'!CD$1,'Official Medal Table'!$E:$E,"Mixed")*'Medal values'!$B$1/2
+ COUNTIFS('Official Medal Table'!$G:$G,'Each Gender Events'!$A19,'Official Medal Table'!$C:$C,'Each Gender Events'!CD$1,'Official Medal Table'!$E:$E,"Mixed")*'Medal values'!$B$2/2
+ COUNTIFS('Official Medal Table'!$H:$H,'Each Gender Events'!$A19,'Official Medal Table'!$C:$C,'Each Gender Events'!CD$1,'Official Medal Table'!$E:$E,"Mixed")*'Medal values'!$B$3/2
+ COUNTIFS('Official Medal Table'!$I:$I,'Each Gender Events'!$A19,'Official Medal Table'!$C:$C,'Each Gender Events'!CD$1,'Official Medal Table'!$E:$E,"Mixed")*'Medal values'!$B$3/2</f>
        <v>3.0009999999999999</v>
      </c>
      <c r="CE19">
        <f>COUNTIFS('Official Medal Table'!$F:$F,'Each Gender Events'!$A19,'Official Medal Table'!$C:$C,'Each Gender Events'!CE$1,'Official Medal Table'!$E:$E,'Each Gender Events'!CE$2)*'Medal values'!$B$1
+ COUNTIFS('Official Medal Table'!$G:$G,'Each Gender Events'!$A19,'Official Medal Table'!$C:$C,'Each Gender Events'!CE$1,'Official Medal Table'!$E:$E,'Each Gender Events'!CE$2)*'Medal values'!$B$2
+ COUNTIFS('Official Medal Table'!$H:$H,'Each Gender Events'!$A19,'Official Medal Table'!$C:$C,'Each Gender Events'!CE$1,'Official Medal Table'!$E:$E,'Each Gender Events'!CE$2)*'Medal values'!$B$3
+ COUNTIFS('Official Medal Table'!$I:$I,'Each Gender Events'!$A19,'Official Medal Table'!$C:$C,'Each Gender Events'!CE$1,'Official Medal Table'!$E:$E,'Each Gender Events'!CE$2)*'Medal values'!$B$3
+ COUNTIFS('Official Medal Table'!$F:$F,'Each Gender Events'!$A19,'Official Medal Table'!$C:$C,'Each Gender Events'!CE$1,'Official Medal Table'!$E:$E,"Mixed")*'Medal values'!$B$1/2
+ COUNTIFS('Official Medal Table'!$G:$G,'Each Gender Events'!$A19,'Official Medal Table'!$C:$C,'Each Gender Events'!CE$1,'Official Medal Table'!$E:$E,"Mixed")*'Medal values'!$B$2/2
+ COUNTIFS('Official Medal Table'!$H:$H,'Each Gender Events'!$A19,'Official Medal Table'!$C:$C,'Each Gender Events'!CE$1,'Official Medal Table'!$E:$E,"Mixed")*'Medal values'!$B$3/2
+ COUNTIFS('Official Medal Table'!$I:$I,'Each Gender Events'!$A19,'Official Medal Table'!$C:$C,'Each Gender Events'!CE$1,'Official Medal Table'!$E:$E,"Mixed")*'Medal values'!$B$3/2</f>
        <v>0</v>
      </c>
      <c r="CF19">
        <f>COUNTIFS('Official Medal Table'!$F:$F,'Each Gender Events'!$A19,'Official Medal Table'!$C:$C,'Each Gender Events'!CF$1,'Official Medal Table'!$E:$E,'Each Gender Events'!CF$2)*'Medal values'!$B$1
+ COUNTIFS('Official Medal Table'!$G:$G,'Each Gender Events'!$A19,'Official Medal Table'!$C:$C,'Each Gender Events'!CF$1,'Official Medal Table'!$E:$E,'Each Gender Events'!CF$2)*'Medal values'!$B$2
+ COUNTIFS('Official Medal Table'!$H:$H,'Each Gender Events'!$A19,'Official Medal Table'!$C:$C,'Each Gender Events'!CF$1,'Official Medal Table'!$E:$E,'Each Gender Events'!CF$2)*'Medal values'!$B$3
+ COUNTIFS('Official Medal Table'!$I:$I,'Each Gender Events'!$A19,'Official Medal Table'!$C:$C,'Each Gender Events'!CF$1,'Official Medal Table'!$E:$E,'Each Gender Events'!CF$2)*'Medal values'!$B$3
+ COUNTIFS('Official Medal Table'!$F:$F,'Each Gender Events'!$A19,'Official Medal Table'!$C:$C,'Each Gender Events'!CF$1,'Official Medal Table'!$E:$E,"Mixed")*'Medal values'!$B$1/2
+ COUNTIFS('Official Medal Table'!$G:$G,'Each Gender Events'!$A19,'Official Medal Table'!$C:$C,'Each Gender Events'!CF$1,'Official Medal Table'!$E:$E,"Mixed")*'Medal values'!$B$2/2
+ COUNTIFS('Official Medal Table'!$H:$H,'Each Gender Events'!$A19,'Official Medal Table'!$C:$C,'Each Gender Events'!CF$1,'Official Medal Table'!$E:$E,"Mixed")*'Medal values'!$B$3/2
+ COUNTIFS('Official Medal Table'!$I:$I,'Each Gender Events'!$A19,'Official Medal Table'!$C:$C,'Each Gender Events'!CF$1,'Official Medal Table'!$E:$E,"Mixed")*'Medal values'!$B$3/2</f>
        <v>0</v>
      </c>
      <c r="CG19">
        <f>COUNTIFS('Official Medal Table'!$F:$F,'Each Gender Events'!$A19,'Official Medal Table'!$C:$C,'Each Gender Events'!CG$1,'Official Medal Table'!$E:$E,'Each Gender Events'!CG$2)*'Medal values'!$B$1
+ COUNTIFS('Official Medal Table'!$G:$G,'Each Gender Events'!$A19,'Official Medal Table'!$C:$C,'Each Gender Events'!CG$1,'Official Medal Table'!$E:$E,'Each Gender Events'!CG$2)*'Medal values'!$B$2
+ COUNTIFS('Official Medal Table'!$H:$H,'Each Gender Events'!$A19,'Official Medal Table'!$C:$C,'Each Gender Events'!CG$1,'Official Medal Table'!$E:$E,'Each Gender Events'!CG$2)*'Medal values'!$B$3
+ COUNTIFS('Official Medal Table'!$I:$I,'Each Gender Events'!$A19,'Official Medal Table'!$C:$C,'Each Gender Events'!CG$1,'Official Medal Table'!$E:$E,'Each Gender Events'!CG$2)*'Medal values'!$B$3
+ COUNTIFS('Official Medal Table'!$F:$F,'Each Gender Events'!$A19,'Official Medal Table'!$C:$C,'Each Gender Events'!CG$1,'Official Medal Table'!$E:$E,"Mixed")*'Medal values'!$B$1/2
+ COUNTIFS('Official Medal Table'!$G:$G,'Each Gender Events'!$A19,'Official Medal Table'!$C:$C,'Each Gender Events'!CG$1,'Official Medal Table'!$E:$E,"Mixed")*'Medal values'!$B$2/2
+ COUNTIFS('Official Medal Table'!$H:$H,'Each Gender Events'!$A19,'Official Medal Table'!$C:$C,'Each Gender Events'!CG$1,'Official Medal Table'!$E:$E,"Mixed")*'Medal values'!$B$3/2
+ COUNTIFS('Official Medal Table'!$I:$I,'Each Gender Events'!$A19,'Official Medal Table'!$C:$C,'Each Gender Events'!CG$1,'Official Medal Table'!$E:$E,"Mixed")*'Medal values'!$B$3/2</f>
        <v>0</v>
      </c>
      <c r="CH19">
        <f>COUNTIFS('Official Medal Table'!$F:$F,'Each Gender Events'!$A19,'Official Medal Table'!$C:$C,'Each Gender Events'!CH$1,'Official Medal Table'!$E:$E,'Each Gender Events'!CH$2)*'Medal values'!$B$1
+ COUNTIFS('Official Medal Table'!$G:$G,'Each Gender Events'!$A19,'Official Medal Table'!$C:$C,'Each Gender Events'!CH$1,'Official Medal Table'!$E:$E,'Each Gender Events'!CH$2)*'Medal values'!$B$2
+ COUNTIFS('Official Medal Table'!$H:$H,'Each Gender Events'!$A19,'Official Medal Table'!$C:$C,'Each Gender Events'!CH$1,'Official Medal Table'!$E:$E,'Each Gender Events'!CH$2)*'Medal values'!$B$3
+ COUNTIFS('Official Medal Table'!$I:$I,'Each Gender Events'!$A19,'Official Medal Table'!$C:$C,'Each Gender Events'!CH$1,'Official Medal Table'!$E:$E,'Each Gender Events'!CH$2)*'Medal values'!$B$3
+ COUNTIFS('Official Medal Table'!$F:$F,'Each Gender Events'!$A19,'Official Medal Table'!$C:$C,'Each Gender Events'!CH$1,'Official Medal Table'!$E:$E,"Mixed")*'Medal values'!$B$1/2
+ COUNTIFS('Official Medal Table'!$G:$G,'Each Gender Events'!$A19,'Official Medal Table'!$C:$C,'Each Gender Events'!CH$1,'Official Medal Table'!$E:$E,"Mixed")*'Medal values'!$B$2/2
+ COUNTIFS('Official Medal Table'!$H:$H,'Each Gender Events'!$A19,'Official Medal Table'!$C:$C,'Each Gender Events'!CH$1,'Official Medal Table'!$E:$E,"Mixed")*'Medal values'!$B$3/2
+ COUNTIFS('Official Medal Table'!$I:$I,'Each Gender Events'!$A19,'Official Medal Table'!$C:$C,'Each Gender Events'!CH$1,'Official Medal Table'!$E:$E,"Mixed")*'Medal values'!$B$3/2</f>
        <v>0</v>
      </c>
      <c r="CI19">
        <f>COUNTIFS('Official Medal Table'!$F:$F,'Each Gender Events'!$A19,'Official Medal Table'!$C:$C,'Each Gender Events'!CI$1,'Official Medal Table'!$E:$E,'Each Gender Events'!CI$2)*'Medal values'!$B$1
+ COUNTIFS('Official Medal Table'!$G:$G,'Each Gender Events'!$A19,'Official Medal Table'!$C:$C,'Each Gender Events'!CI$1,'Official Medal Table'!$E:$E,'Each Gender Events'!CI$2)*'Medal values'!$B$2
+ COUNTIFS('Official Medal Table'!$H:$H,'Each Gender Events'!$A19,'Official Medal Table'!$C:$C,'Each Gender Events'!CI$1,'Official Medal Table'!$E:$E,'Each Gender Events'!CI$2)*'Medal values'!$B$3
+ COUNTIFS('Official Medal Table'!$I:$I,'Each Gender Events'!$A19,'Official Medal Table'!$C:$C,'Each Gender Events'!CI$1,'Official Medal Table'!$E:$E,'Each Gender Events'!CI$2)*'Medal values'!$B$3
+ COUNTIFS('Official Medal Table'!$F:$F,'Each Gender Events'!$A19,'Official Medal Table'!$C:$C,'Each Gender Events'!CI$1,'Official Medal Table'!$E:$E,"Mixed")*'Medal values'!$B$1/2
+ COUNTIFS('Official Medal Table'!$G:$G,'Each Gender Events'!$A19,'Official Medal Table'!$C:$C,'Each Gender Events'!CI$1,'Official Medal Table'!$E:$E,"Mixed")*'Medal values'!$B$2/2
+ COUNTIFS('Official Medal Table'!$H:$H,'Each Gender Events'!$A19,'Official Medal Table'!$C:$C,'Each Gender Events'!CI$1,'Official Medal Table'!$E:$E,"Mixed")*'Medal values'!$B$3/2
+ COUNTIFS('Official Medal Table'!$I:$I,'Each Gender Events'!$A19,'Official Medal Table'!$C:$C,'Each Gender Events'!CI$1,'Official Medal Table'!$E:$E,"Mixed")*'Medal values'!$B$3/2</f>
        <v>0</v>
      </c>
      <c r="CJ19">
        <f>COUNTIFS('Official Medal Table'!$F:$F,'Each Gender Events'!$A19,'Official Medal Table'!$C:$C,'Each Gender Events'!CJ$1,'Official Medal Table'!$E:$E,'Each Gender Events'!CJ$2)*'Medal values'!$B$1
+ COUNTIFS('Official Medal Table'!$G:$G,'Each Gender Events'!$A19,'Official Medal Table'!$C:$C,'Each Gender Events'!CJ$1,'Official Medal Table'!$E:$E,'Each Gender Events'!CJ$2)*'Medal values'!$B$2
+ COUNTIFS('Official Medal Table'!$H:$H,'Each Gender Events'!$A19,'Official Medal Table'!$C:$C,'Each Gender Events'!CJ$1,'Official Medal Table'!$E:$E,'Each Gender Events'!CJ$2)*'Medal values'!$B$3
+ COUNTIFS('Official Medal Table'!$I:$I,'Each Gender Events'!$A19,'Official Medal Table'!$C:$C,'Each Gender Events'!CJ$1,'Official Medal Table'!$E:$E,'Each Gender Events'!CJ$2)*'Medal values'!$B$3
+ COUNTIFS('Official Medal Table'!$F:$F,'Each Gender Events'!$A19,'Official Medal Table'!$C:$C,'Each Gender Events'!CJ$1,'Official Medal Table'!$E:$E,"Mixed")*'Medal values'!$B$1/2
+ COUNTIFS('Official Medal Table'!$G:$G,'Each Gender Events'!$A19,'Official Medal Table'!$C:$C,'Each Gender Events'!CJ$1,'Official Medal Table'!$E:$E,"Mixed")*'Medal values'!$B$2/2
+ COUNTIFS('Official Medal Table'!$H:$H,'Each Gender Events'!$A19,'Official Medal Table'!$C:$C,'Each Gender Events'!CJ$1,'Official Medal Table'!$E:$E,"Mixed")*'Medal values'!$B$3/2
+ COUNTIFS('Official Medal Table'!$I:$I,'Each Gender Events'!$A19,'Official Medal Table'!$C:$C,'Each Gender Events'!CJ$1,'Official Medal Table'!$E:$E,"Mixed")*'Medal values'!$B$3/2</f>
        <v>0</v>
      </c>
      <c r="CK19">
        <f>COUNTIFS('Official Medal Table'!$F:$F,'Each Gender Events'!$A19,'Official Medal Table'!$C:$C,'Each Gender Events'!CK$1,'Official Medal Table'!$E:$E,'Each Gender Events'!CK$2)*'Medal values'!$B$1
+ COUNTIFS('Official Medal Table'!$G:$G,'Each Gender Events'!$A19,'Official Medal Table'!$C:$C,'Each Gender Events'!CK$1,'Official Medal Table'!$E:$E,'Each Gender Events'!CK$2)*'Medal values'!$B$2
+ COUNTIFS('Official Medal Table'!$H:$H,'Each Gender Events'!$A19,'Official Medal Table'!$C:$C,'Each Gender Events'!CK$1,'Official Medal Table'!$E:$E,'Each Gender Events'!CK$2)*'Medal values'!$B$3
+ COUNTIFS('Official Medal Table'!$I:$I,'Each Gender Events'!$A19,'Official Medal Table'!$C:$C,'Each Gender Events'!CK$1,'Official Medal Table'!$E:$E,'Each Gender Events'!CK$2)*'Medal values'!$B$3
+ COUNTIFS('Official Medal Table'!$F:$F,'Each Gender Events'!$A19,'Official Medal Table'!$C:$C,'Each Gender Events'!CK$1,'Official Medal Table'!$E:$E,"Mixed")*'Medal values'!$B$1/2
+ COUNTIFS('Official Medal Table'!$G:$G,'Each Gender Events'!$A19,'Official Medal Table'!$C:$C,'Each Gender Events'!CK$1,'Official Medal Table'!$E:$E,"Mixed")*'Medal values'!$B$2/2
+ COUNTIFS('Official Medal Table'!$H:$H,'Each Gender Events'!$A19,'Official Medal Table'!$C:$C,'Each Gender Events'!CK$1,'Official Medal Table'!$E:$E,"Mixed")*'Medal values'!$B$3/2
+ COUNTIFS('Official Medal Table'!$I:$I,'Each Gender Events'!$A19,'Official Medal Table'!$C:$C,'Each Gender Events'!CK$1,'Official Medal Table'!$E:$E,"Mixed")*'Medal values'!$B$3/2</f>
        <v>0</v>
      </c>
      <c r="CL19">
        <f>COUNTIFS('Official Medal Table'!$F:$F,'Each Gender Events'!$A19,'Official Medal Table'!$C:$C,'Each Gender Events'!CL$1,'Official Medal Table'!$E:$E,'Each Gender Events'!CL$2)*'Medal values'!$B$1
+ COUNTIFS('Official Medal Table'!$G:$G,'Each Gender Events'!$A19,'Official Medal Table'!$C:$C,'Each Gender Events'!CL$1,'Official Medal Table'!$E:$E,'Each Gender Events'!CL$2)*'Medal values'!$B$2
+ COUNTIFS('Official Medal Table'!$H:$H,'Each Gender Events'!$A19,'Official Medal Table'!$C:$C,'Each Gender Events'!CL$1,'Official Medal Table'!$E:$E,'Each Gender Events'!CL$2)*'Medal values'!$B$3
+ COUNTIFS('Official Medal Table'!$I:$I,'Each Gender Events'!$A19,'Official Medal Table'!$C:$C,'Each Gender Events'!CL$1,'Official Medal Table'!$E:$E,'Each Gender Events'!CL$2)*'Medal values'!$B$3
+ COUNTIFS('Official Medal Table'!$F:$F,'Each Gender Events'!$A19,'Official Medal Table'!$C:$C,'Each Gender Events'!CL$1,'Official Medal Table'!$E:$E,"Mixed")*'Medal values'!$B$1/2
+ COUNTIFS('Official Medal Table'!$G:$G,'Each Gender Events'!$A19,'Official Medal Table'!$C:$C,'Each Gender Events'!CL$1,'Official Medal Table'!$E:$E,"Mixed")*'Medal values'!$B$2/2
+ COUNTIFS('Official Medal Table'!$H:$H,'Each Gender Events'!$A19,'Official Medal Table'!$C:$C,'Each Gender Events'!CL$1,'Official Medal Table'!$E:$E,"Mixed")*'Medal values'!$B$3/2
+ COUNTIFS('Official Medal Table'!$I:$I,'Each Gender Events'!$A19,'Official Medal Table'!$C:$C,'Each Gender Events'!CL$1,'Official Medal Table'!$E:$E,"Mixed")*'Medal values'!$B$3/2</f>
        <v>0</v>
      </c>
      <c r="CM19">
        <f>COUNTIFS('Official Medal Table'!$F:$F,'Each Gender Events'!$A19,'Official Medal Table'!$C:$C,'Each Gender Events'!CM$1,'Official Medal Table'!$E:$E,'Each Gender Events'!CM$2)*'Medal values'!$B$1
+ COUNTIFS('Official Medal Table'!$G:$G,'Each Gender Events'!$A19,'Official Medal Table'!$C:$C,'Each Gender Events'!CM$1,'Official Medal Table'!$E:$E,'Each Gender Events'!CM$2)*'Medal values'!$B$2
+ COUNTIFS('Official Medal Table'!$H:$H,'Each Gender Events'!$A19,'Official Medal Table'!$C:$C,'Each Gender Events'!CM$1,'Official Medal Table'!$E:$E,'Each Gender Events'!CM$2)*'Medal values'!$B$3
+ COUNTIFS('Official Medal Table'!$I:$I,'Each Gender Events'!$A19,'Official Medal Table'!$C:$C,'Each Gender Events'!CM$1,'Official Medal Table'!$E:$E,'Each Gender Events'!CM$2)*'Medal values'!$B$3
+ COUNTIFS('Official Medal Table'!$F:$F,'Each Gender Events'!$A19,'Official Medal Table'!$C:$C,'Each Gender Events'!CM$1,'Official Medal Table'!$E:$E,"Mixed")*'Medal values'!$B$1/2
+ COUNTIFS('Official Medal Table'!$G:$G,'Each Gender Events'!$A19,'Official Medal Table'!$C:$C,'Each Gender Events'!CM$1,'Official Medal Table'!$E:$E,"Mixed")*'Medal values'!$B$2/2
+ COUNTIFS('Official Medal Table'!$H:$H,'Each Gender Events'!$A19,'Official Medal Table'!$C:$C,'Each Gender Events'!CM$1,'Official Medal Table'!$E:$E,"Mixed")*'Medal values'!$B$3/2
+ COUNTIFS('Official Medal Table'!$I:$I,'Each Gender Events'!$A19,'Official Medal Table'!$C:$C,'Each Gender Events'!CM$1,'Official Medal Table'!$E:$E,"Mixed")*'Medal values'!$B$3/2</f>
        <v>0</v>
      </c>
      <c r="CN19">
        <f>COUNTIFS('Official Medal Table'!$F:$F,'Each Gender Events'!$A19,'Official Medal Table'!$C:$C,'Each Gender Events'!CN$1,'Official Medal Table'!$E:$E,'Each Gender Events'!CN$2)*'Medal values'!$B$1
+ COUNTIFS('Official Medal Table'!$G:$G,'Each Gender Events'!$A19,'Official Medal Table'!$C:$C,'Each Gender Events'!CN$1,'Official Medal Table'!$E:$E,'Each Gender Events'!CN$2)*'Medal values'!$B$2
+ COUNTIFS('Official Medal Table'!$H:$H,'Each Gender Events'!$A19,'Official Medal Table'!$C:$C,'Each Gender Events'!CN$1,'Official Medal Table'!$E:$E,'Each Gender Events'!CN$2)*'Medal values'!$B$3
+ COUNTIFS('Official Medal Table'!$I:$I,'Each Gender Events'!$A19,'Official Medal Table'!$C:$C,'Each Gender Events'!CN$1,'Official Medal Table'!$E:$E,'Each Gender Events'!CN$2)*'Medal values'!$B$3
+ COUNTIFS('Official Medal Table'!$F:$F,'Each Gender Events'!$A19,'Official Medal Table'!$C:$C,'Each Gender Events'!CN$1,'Official Medal Table'!$E:$E,"Mixed")*'Medal values'!$B$1/2
+ COUNTIFS('Official Medal Table'!$G:$G,'Each Gender Events'!$A19,'Official Medal Table'!$C:$C,'Each Gender Events'!CN$1,'Official Medal Table'!$E:$E,"Mixed")*'Medal values'!$B$2/2
+ COUNTIFS('Official Medal Table'!$H:$H,'Each Gender Events'!$A19,'Official Medal Table'!$C:$C,'Each Gender Events'!CN$1,'Official Medal Table'!$E:$E,"Mixed")*'Medal values'!$B$3/2
+ COUNTIFS('Official Medal Table'!$I:$I,'Each Gender Events'!$A19,'Official Medal Table'!$C:$C,'Each Gender Events'!CN$1,'Official Medal Table'!$E:$E,"Mixed")*'Medal values'!$B$3/2</f>
        <v>0</v>
      </c>
      <c r="CO19">
        <f>COUNTIFS('Official Medal Table'!$F:$F,'Each Gender Events'!$A19,'Official Medal Table'!$C:$C,'Each Gender Events'!CO$1,'Official Medal Table'!$E:$E,'Each Gender Events'!CO$2)*'Medal values'!$B$1
+ COUNTIFS('Official Medal Table'!$G:$G,'Each Gender Events'!$A19,'Official Medal Table'!$C:$C,'Each Gender Events'!CO$1,'Official Medal Table'!$E:$E,'Each Gender Events'!CO$2)*'Medal values'!$B$2
+ COUNTIFS('Official Medal Table'!$H:$H,'Each Gender Events'!$A19,'Official Medal Table'!$C:$C,'Each Gender Events'!CO$1,'Official Medal Table'!$E:$E,'Each Gender Events'!CO$2)*'Medal values'!$B$3
+ COUNTIFS('Official Medal Table'!$I:$I,'Each Gender Events'!$A19,'Official Medal Table'!$C:$C,'Each Gender Events'!CO$1,'Official Medal Table'!$E:$E,'Each Gender Events'!CO$2)*'Medal values'!$B$3
+ COUNTIFS('Official Medal Table'!$F:$F,'Each Gender Events'!$A19,'Official Medal Table'!$C:$C,'Each Gender Events'!CO$1,'Official Medal Table'!$E:$E,"Mixed")*'Medal values'!$B$1/2
+ COUNTIFS('Official Medal Table'!$G:$G,'Each Gender Events'!$A19,'Official Medal Table'!$C:$C,'Each Gender Events'!CO$1,'Official Medal Table'!$E:$E,"Mixed")*'Medal values'!$B$2/2
+ COUNTIFS('Official Medal Table'!$H:$H,'Each Gender Events'!$A19,'Official Medal Table'!$C:$C,'Each Gender Events'!CO$1,'Official Medal Table'!$E:$E,"Mixed")*'Medal values'!$B$3/2
+ COUNTIFS('Official Medal Table'!$I:$I,'Each Gender Events'!$A19,'Official Medal Table'!$C:$C,'Each Gender Events'!CO$1,'Official Medal Table'!$E:$E,"Mixed")*'Medal values'!$B$3/2</f>
        <v>0</v>
      </c>
      <c r="CP19">
        <f>COUNTIFS('Official Medal Table'!$F:$F,'Each Gender Events'!$A19,'Official Medal Table'!$C:$C,'Each Gender Events'!CP$1,'Official Medal Table'!$E:$E,'Each Gender Events'!CP$2)*'Medal values'!$B$1
+ COUNTIFS('Official Medal Table'!$G:$G,'Each Gender Events'!$A19,'Official Medal Table'!$C:$C,'Each Gender Events'!CP$1,'Official Medal Table'!$E:$E,'Each Gender Events'!CP$2)*'Medal values'!$B$2
+ COUNTIFS('Official Medal Table'!$H:$H,'Each Gender Events'!$A19,'Official Medal Table'!$C:$C,'Each Gender Events'!CP$1,'Official Medal Table'!$E:$E,'Each Gender Events'!CP$2)*'Medal values'!$B$3
+ COUNTIFS('Official Medal Table'!$I:$I,'Each Gender Events'!$A19,'Official Medal Table'!$C:$C,'Each Gender Events'!CP$1,'Official Medal Table'!$E:$E,'Each Gender Events'!CP$2)*'Medal values'!$B$3
+ COUNTIFS('Official Medal Table'!$F:$F,'Each Gender Events'!$A19,'Official Medal Table'!$C:$C,'Each Gender Events'!CP$1,'Official Medal Table'!$E:$E,"Mixed")*'Medal values'!$B$1/2
+ COUNTIFS('Official Medal Table'!$G:$G,'Each Gender Events'!$A19,'Official Medal Table'!$C:$C,'Each Gender Events'!CP$1,'Official Medal Table'!$E:$E,"Mixed")*'Medal values'!$B$2/2
+ COUNTIFS('Official Medal Table'!$H:$H,'Each Gender Events'!$A19,'Official Medal Table'!$C:$C,'Each Gender Events'!CP$1,'Official Medal Table'!$E:$E,"Mixed")*'Medal values'!$B$3/2
+ COUNTIFS('Official Medal Table'!$I:$I,'Each Gender Events'!$A19,'Official Medal Table'!$C:$C,'Each Gender Events'!CP$1,'Official Medal Table'!$E:$E,"Mixed")*'Medal values'!$B$3/2</f>
        <v>0</v>
      </c>
      <c r="CQ19">
        <f>COUNTIFS('Official Medal Table'!$F:$F,'Each Gender Events'!$A19,'Official Medal Table'!$C:$C,'Each Gender Events'!CQ$1,'Official Medal Table'!$E:$E,'Each Gender Events'!CQ$2)*'Medal values'!$B$1
+ COUNTIFS('Official Medal Table'!$G:$G,'Each Gender Events'!$A19,'Official Medal Table'!$C:$C,'Each Gender Events'!CQ$1,'Official Medal Table'!$E:$E,'Each Gender Events'!CQ$2)*'Medal values'!$B$2
+ COUNTIFS('Official Medal Table'!$H:$H,'Each Gender Events'!$A19,'Official Medal Table'!$C:$C,'Each Gender Events'!CQ$1,'Official Medal Table'!$E:$E,'Each Gender Events'!CQ$2)*'Medal values'!$B$3
+ COUNTIFS('Official Medal Table'!$I:$I,'Each Gender Events'!$A19,'Official Medal Table'!$C:$C,'Each Gender Events'!CQ$1,'Official Medal Table'!$E:$E,'Each Gender Events'!CQ$2)*'Medal values'!$B$3
+ COUNTIFS('Official Medal Table'!$F:$F,'Each Gender Events'!$A19,'Official Medal Table'!$C:$C,'Each Gender Events'!CQ$1,'Official Medal Table'!$E:$E,"Mixed")*'Medal values'!$B$1/2
+ COUNTIFS('Official Medal Table'!$G:$G,'Each Gender Events'!$A19,'Official Medal Table'!$C:$C,'Each Gender Events'!CQ$1,'Official Medal Table'!$E:$E,"Mixed")*'Medal values'!$B$2/2
+ COUNTIFS('Official Medal Table'!$H:$H,'Each Gender Events'!$A19,'Official Medal Table'!$C:$C,'Each Gender Events'!CQ$1,'Official Medal Table'!$E:$E,"Mixed")*'Medal values'!$B$3/2
+ COUNTIFS('Official Medal Table'!$I:$I,'Each Gender Events'!$A19,'Official Medal Table'!$C:$C,'Each Gender Events'!CQ$1,'Official Medal Table'!$E:$E,"Mixed")*'Medal values'!$B$3/2</f>
        <v>0</v>
      </c>
      <c r="CR19">
        <f>COUNTIFS('Official Medal Table'!$F:$F,'Each Gender Events'!$A19,'Official Medal Table'!$C:$C,'Each Gender Events'!CR$1,'Official Medal Table'!$E:$E,'Each Gender Events'!CR$2)*'Medal values'!$B$1
+ COUNTIFS('Official Medal Table'!$G:$G,'Each Gender Events'!$A19,'Official Medal Table'!$C:$C,'Each Gender Events'!CR$1,'Official Medal Table'!$E:$E,'Each Gender Events'!CR$2)*'Medal values'!$B$2
+ COUNTIFS('Official Medal Table'!$H:$H,'Each Gender Events'!$A19,'Official Medal Table'!$C:$C,'Each Gender Events'!CR$1,'Official Medal Table'!$E:$E,'Each Gender Events'!CR$2)*'Medal values'!$B$3
+ COUNTIFS('Official Medal Table'!$I:$I,'Each Gender Events'!$A19,'Official Medal Table'!$C:$C,'Each Gender Events'!CR$1,'Official Medal Table'!$E:$E,'Each Gender Events'!CR$2)*'Medal values'!$B$3
+ COUNTIFS('Official Medal Table'!$F:$F,'Each Gender Events'!$A19,'Official Medal Table'!$C:$C,'Each Gender Events'!CR$1,'Official Medal Table'!$E:$E,"Mixed")*'Medal values'!$B$1/2
+ COUNTIFS('Official Medal Table'!$G:$G,'Each Gender Events'!$A19,'Official Medal Table'!$C:$C,'Each Gender Events'!CR$1,'Official Medal Table'!$E:$E,"Mixed")*'Medal values'!$B$2/2
+ COUNTIFS('Official Medal Table'!$H:$H,'Each Gender Events'!$A19,'Official Medal Table'!$C:$C,'Each Gender Events'!CR$1,'Official Medal Table'!$E:$E,"Mixed")*'Medal values'!$B$3/2
+ COUNTIFS('Official Medal Table'!$I:$I,'Each Gender Events'!$A19,'Official Medal Table'!$C:$C,'Each Gender Events'!CR$1,'Official Medal Table'!$E:$E,"Mixed")*'Medal values'!$B$3/2</f>
        <v>2.0000010000000001</v>
      </c>
      <c r="CS19">
        <f>COUNTIFS('Official Medal Table'!$F:$F,'Each Gender Events'!$A19,'Official Medal Table'!$C:$C,'Each Gender Events'!CS$1,'Official Medal Table'!$E:$E,'Each Gender Events'!CS$2)*'Medal values'!$B$1
+ COUNTIFS('Official Medal Table'!$G:$G,'Each Gender Events'!$A19,'Official Medal Table'!$C:$C,'Each Gender Events'!CS$1,'Official Medal Table'!$E:$E,'Each Gender Events'!CS$2)*'Medal values'!$B$2
+ COUNTIFS('Official Medal Table'!$H:$H,'Each Gender Events'!$A19,'Official Medal Table'!$C:$C,'Each Gender Events'!CS$1,'Official Medal Table'!$E:$E,'Each Gender Events'!CS$2)*'Medal values'!$B$3
+ COUNTIFS('Official Medal Table'!$I:$I,'Each Gender Events'!$A19,'Official Medal Table'!$C:$C,'Each Gender Events'!CS$1,'Official Medal Table'!$E:$E,'Each Gender Events'!CS$2)*'Medal values'!$B$3
+ COUNTIFS('Official Medal Table'!$F:$F,'Each Gender Events'!$A19,'Official Medal Table'!$C:$C,'Each Gender Events'!CS$1,'Official Medal Table'!$E:$E,"Mixed")*'Medal values'!$B$1/2
+ COUNTIFS('Official Medal Table'!$G:$G,'Each Gender Events'!$A19,'Official Medal Table'!$C:$C,'Each Gender Events'!CS$1,'Official Medal Table'!$E:$E,"Mixed")*'Medal values'!$B$2/2
+ COUNTIFS('Official Medal Table'!$H:$H,'Each Gender Events'!$A19,'Official Medal Table'!$C:$C,'Each Gender Events'!CS$1,'Official Medal Table'!$E:$E,"Mixed")*'Medal values'!$B$3/2
+ COUNTIFS('Official Medal Table'!$I:$I,'Each Gender Events'!$A19,'Official Medal Table'!$C:$C,'Each Gender Events'!CS$1,'Official Medal Table'!$E:$E,"Mixed")*'Medal values'!$B$3/2</f>
        <v>0</v>
      </c>
      <c r="CT19">
        <f>COUNTIFS('Official Medal Table'!$F:$F,'Each Gender Events'!$A19,'Official Medal Table'!$C:$C,'Each Gender Events'!CT$1,'Official Medal Table'!$E:$E,'Each Gender Events'!CT$2)*'Medal values'!$B$1
+ COUNTIFS('Official Medal Table'!$G:$G,'Each Gender Events'!$A19,'Official Medal Table'!$C:$C,'Each Gender Events'!CT$1,'Official Medal Table'!$E:$E,'Each Gender Events'!CT$2)*'Medal values'!$B$2
+ COUNTIFS('Official Medal Table'!$H:$H,'Each Gender Events'!$A19,'Official Medal Table'!$C:$C,'Each Gender Events'!CT$1,'Official Medal Table'!$E:$E,'Each Gender Events'!CT$2)*'Medal values'!$B$3
+ COUNTIFS('Official Medal Table'!$I:$I,'Each Gender Events'!$A19,'Official Medal Table'!$C:$C,'Each Gender Events'!CT$1,'Official Medal Table'!$E:$E,'Each Gender Events'!CT$2)*'Medal values'!$B$3
+ COUNTIFS('Official Medal Table'!$F:$F,'Each Gender Events'!$A19,'Official Medal Table'!$C:$C,'Each Gender Events'!CT$1,'Official Medal Table'!$E:$E,"Mixed")*'Medal values'!$B$1/2
+ COUNTIFS('Official Medal Table'!$G:$G,'Each Gender Events'!$A19,'Official Medal Table'!$C:$C,'Each Gender Events'!CT$1,'Official Medal Table'!$E:$E,"Mixed")*'Medal values'!$B$2/2
+ COUNTIFS('Official Medal Table'!$H:$H,'Each Gender Events'!$A19,'Official Medal Table'!$C:$C,'Each Gender Events'!CT$1,'Official Medal Table'!$E:$E,"Mixed")*'Medal values'!$B$3/2
+ COUNTIFS('Official Medal Table'!$I:$I,'Each Gender Events'!$A19,'Official Medal Table'!$C:$C,'Each Gender Events'!CT$1,'Official Medal Table'!$E:$E,"Mixed")*'Medal values'!$B$3/2</f>
        <v>0</v>
      </c>
    </row>
    <row r="20" spans="1:98" x14ac:dyDescent="0.3">
      <c r="A20" t="str">
        <f>Countries!A18</f>
        <v>NED</v>
      </c>
      <c r="B20">
        <f>COUNTIFS('Official Medal Table'!$F:$F,'Each Gender Events'!$A20,'Official Medal Table'!$C:$C,'Each Gender Events'!B$1,'Official Medal Table'!$E:$E,'Each Gender Events'!B$2)*'Medal values'!$B$1
+ COUNTIFS('Official Medal Table'!$G:$G,'Each Gender Events'!$A20,'Official Medal Table'!$C:$C,'Each Gender Events'!B$1,'Official Medal Table'!$E:$E,'Each Gender Events'!B$2)*'Medal values'!$B$2
+ COUNTIFS('Official Medal Table'!$H:$H,'Each Gender Events'!$A20,'Official Medal Table'!$C:$C,'Each Gender Events'!B$1,'Official Medal Table'!$E:$E,'Each Gender Events'!B$2)*'Medal values'!$B$3
+ COUNTIFS('Official Medal Table'!$I:$I,'Each Gender Events'!$A20,'Official Medal Table'!$C:$C,'Each Gender Events'!B$1,'Official Medal Table'!$E:$E,'Each Gender Events'!B$2)*'Medal values'!$B$3
+ COUNTIFS('Official Medal Table'!$F:$F,'Each Gender Events'!$A20,'Official Medal Table'!$C:$C,'Each Gender Events'!B$1,'Official Medal Table'!$E:$E,"Mixed")*'Medal values'!$B$1/2
+ COUNTIFS('Official Medal Table'!$G:$G,'Each Gender Events'!$A20,'Official Medal Table'!$C:$C,'Each Gender Events'!B$1,'Official Medal Table'!$E:$E,"Mixed")*'Medal values'!$B$2/2
+ COUNTIFS('Official Medal Table'!$H:$H,'Each Gender Events'!$A20,'Official Medal Table'!$C:$C,'Each Gender Events'!B$1,'Official Medal Table'!$E:$E,"Mixed")*'Medal values'!$B$3/2
+ COUNTIFS('Official Medal Table'!$I:$I,'Each Gender Events'!$A20,'Official Medal Table'!$C:$C,'Each Gender Events'!B$1,'Official Medal Table'!$E:$E,"Mixed")*'Medal values'!$B$3/2</f>
        <v>3.0009999999999999</v>
      </c>
      <c r="C20">
        <f>COUNTIFS('Official Medal Table'!$F:$F,'Each Gender Events'!$A20,'Official Medal Table'!$C:$C,'Each Gender Events'!C$1,'Official Medal Table'!$E:$E,'Each Gender Events'!C$2)*'Medal values'!$B$1
+ COUNTIFS('Official Medal Table'!$G:$G,'Each Gender Events'!$A20,'Official Medal Table'!$C:$C,'Each Gender Events'!C$1,'Official Medal Table'!$E:$E,'Each Gender Events'!C$2)*'Medal values'!$B$2
+ COUNTIFS('Official Medal Table'!$H:$H,'Each Gender Events'!$A20,'Official Medal Table'!$C:$C,'Each Gender Events'!C$1,'Official Medal Table'!$E:$E,'Each Gender Events'!C$2)*'Medal values'!$B$3
+ COUNTIFS('Official Medal Table'!$I:$I,'Each Gender Events'!$A20,'Official Medal Table'!$C:$C,'Each Gender Events'!C$1,'Official Medal Table'!$E:$E,'Each Gender Events'!C$2)*'Medal values'!$B$3
+ COUNTIFS('Official Medal Table'!$F:$F,'Each Gender Events'!$A20,'Official Medal Table'!$C:$C,'Each Gender Events'!C$1,'Official Medal Table'!$E:$E,"Mixed")*'Medal values'!$B$1/2
+ COUNTIFS('Official Medal Table'!$G:$G,'Each Gender Events'!$A20,'Official Medal Table'!$C:$C,'Each Gender Events'!C$1,'Official Medal Table'!$E:$E,"Mixed")*'Medal values'!$B$2/2
+ COUNTIFS('Official Medal Table'!$H:$H,'Each Gender Events'!$A20,'Official Medal Table'!$C:$C,'Each Gender Events'!C$1,'Official Medal Table'!$E:$E,"Mixed")*'Medal values'!$B$3/2
+ COUNTIFS('Official Medal Table'!$I:$I,'Each Gender Events'!$A20,'Official Medal Table'!$C:$C,'Each Gender Events'!C$1,'Official Medal Table'!$E:$E,"Mixed")*'Medal values'!$B$3/2</f>
        <v>0</v>
      </c>
      <c r="D20">
        <f>COUNTIFS('Official Medal Table'!$F:$F,'Each Gender Events'!$A20,'Official Medal Table'!$C:$C,'Each Gender Events'!D$1,'Official Medal Table'!$E:$E,'Each Gender Events'!D$2)*'Medal values'!$B$1
+ COUNTIFS('Official Medal Table'!$G:$G,'Each Gender Events'!$A20,'Official Medal Table'!$C:$C,'Each Gender Events'!D$1,'Official Medal Table'!$E:$E,'Each Gender Events'!D$2)*'Medal values'!$B$2
+ COUNTIFS('Official Medal Table'!$H:$H,'Each Gender Events'!$A20,'Official Medal Table'!$C:$C,'Each Gender Events'!D$1,'Official Medal Table'!$E:$E,'Each Gender Events'!D$2)*'Medal values'!$B$3
+ COUNTIFS('Official Medal Table'!$I:$I,'Each Gender Events'!$A20,'Official Medal Table'!$C:$C,'Each Gender Events'!D$1,'Official Medal Table'!$E:$E,'Each Gender Events'!D$2)*'Medal values'!$B$3
+ COUNTIFS('Official Medal Table'!$F:$F,'Each Gender Events'!$A20,'Official Medal Table'!$C:$C,'Each Gender Events'!D$1,'Official Medal Table'!$E:$E,"Mixed")*'Medal values'!$B$1/2
+ COUNTIFS('Official Medal Table'!$G:$G,'Each Gender Events'!$A20,'Official Medal Table'!$C:$C,'Each Gender Events'!D$1,'Official Medal Table'!$E:$E,"Mixed")*'Medal values'!$B$2/2
+ COUNTIFS('Official Medal Table'!$H:$H,'Each Gender Events'!$A20,'Official Medal Table'!$C:$C,'Each Gender Events'!D$1,'Official Medal Table'!$E:$E,"Mixed")*'Medal values'!$B$3/2
+ COUNTIFS('Official Medal Table'!$I:$I,'Each Gender Events'!$A20,'Official Medal Table'!$C:$C,'Each Gender Events'!D$1,'Official Medal Table'!$E:$E,"Mixed")*'Medal values'!$B$3/2</f>
        <v>0</v>
      </c>
      <c r="E20">
        <f>COUNTIFS('Official Medal Table'!$F:$F,'Each Gender Events'!$A20,'Official Medal Table'!$C:$C,'Each Gender Events'!E$1,'Official Medal Table'!$E:$E,'Each Gender Events'!E$2)*'Medal values'!$B$1
+ COUNTIFS('Official Medal Table'!$G:$G,'Each Gender Events'!$A20,'Official Medal Table'!$C:$C,'Each Gender Events'!E$1,'Official Medal Table'!$E:$E,'Each Gender Events'!E$2)*'Medal values'!$B$2
+ COUNTIFS('Official Medal Table'!$H:$H,'Each Gender Events'!$A20,'Official Medal Table'!$C:$C,'Each Gender Events'!E$1,'Official Medal Table'!$E:$E,'Each Gender Events'!E$2)*'Medal values'!$B$3
+ COUNTIFS('Official Medal Table'!$I:$I,'Each Gender Events'!$A20,'Official Medal Table'!$C:$C,'Each Gender Events'!E$1,'Official Medal Table'!$E:$E,'Each Gender Events'!E$2)*'Medal values'!$B$3
+ COUNTIFS('Official Medal Table'!$F:$F,'Each Gender Events'!$A20,'Official Medal Table'!$C:$C,'Each Gender Events'!E$1,'Official Medal Table'!$E:$E,"Mixed")*'Medal values'!$B$1/2
+ COUNTIFS('Official Medal Table'!$G:$G,'Each Gender Events'!$A20,'Official Medal Table'!$C:$C,'Each Gender Events'!E$1,'Official Medal Table'!$E:$E,"Mixed")*'Medal values'!$B$2/2
+ COUNTIFS('Official Medal Table'!$H:$H,'Each Gender Events'!$A20,'Official Medal Table'!$C:$C,'Each Gender Events'!E$1,'Official Medal Table'!$E:$E,"Mixed")*'Medal values'!$B$3/2
+ COUNTIFS('Official Medal Table'!$I:$I,'Each Gender Events'!$A20,'Official Medal Table'!$C:$C,'Each Gender Events'!E$1,'Official Medal Table'!$E:$E,"Mixed")*'Medal values'!$B$3/2</f>
        <v>0</v>
      </c>
      <c r="F20">
        <f>COUNTIFS('Official Medal Table'!$F:$F,'Each Gender Events'!$A20,'Official Medal Table'!$C:$C,'Each Gender Events'!F$1,'Official Medal Table'!$E:$E,'Each Gender Events'!F$2)*'Medal values'!$B$1
+ COUNTIFS('Official Medal Table'!$G:$G,'Each Gender Events'!$A20,'Official Medal Table'!$C:$C,'Each Gender Events'!F$1,'Official Medal Table'!$E:$E,'Each Gender Events'!F$2)*'Medal values'!$B$2
+ COUNTIFS('Official Medal Table'!$H:$H,'Each Gender Events'!$A20,'Official Medal Table'!$C:$C,'Each Gender Events'!F$1,'Official Medal Table'!$E:$E,'Each Gender Events'!F$2)*'Medal values'!$B$3
+ COUNTIFS('Official Medal Table'!$I:$I,'Each Gender Events'!$A20,'Official Medal Table'!$C:$C,'Each Gender Events'!F$1,'Official Medal Table'!$E:$E,'Each Gender Events'!F$2)*'Medal values'!$B$3
+ COUNTIFS('Official Medal Table'!$F:$F,'Each Gender Events'!$A20,'Official Medal Table'!$C:$C,'Each Gender Events'!F$1,'Official Medal Table'!$E:$E,"Mixed")*'Medal values'!$B$1/2
+ COUNTIFS('Official Medal Table'!$G:$G,'Each Gender Events'!$A20,'Official Medal Table'!$C:$C,'Each Gender Events'!F$1,'Official Medal Table'!$E:$E,"Mixed")*'Medal values'!$B$2/2
+ COUNTIFS('Official Medal Table'!$H:$H,'Each Gender Events'!$A20,'Official Medal Table'!$C:$C,'Each Gender Events'!F$1,'Official Medal Table'!$E:$E,"Mixed")*'Medal values'!$B$3/2
+ COUNTIFS('Official Medal Table'!$I:$I,'Each Gender Events'!$A20,'Official Medal Table'!$C:$C,'Each Gender Events'!F$1,'Official Medal Table'!$E:$E,"Mixed")*'Medal values'!$B$3/2</f>
        <v>0</v>
      </c>
      <c r="G20">
        <f>COUNTIFS('Official Medal Table'!$F:$F,'Each Gender Events'!$A20,'Official Medal Table'!$C:$C,'Each Gender Events'!G$1,'Official Medal Table'!$E:$E,'Each Gender Events'!G$2)*'Medal values'!$B$1
+ COUNTIFS('Official Medal Table'!$G:$G,'Each Gender Events'!$A20,'Official Medal Table'!$C:$C,'Each Gender Events'!G$1,'Official Medal Table'!$E:$E,'Each Gender Events'!G$2)*'Medal values'!$B$2
+ COUNTIFS('Official Medal Table'!$H:$H,'Each Gender Events'!$A20,'Official Medal Table'!$C:$C,'Each Gender Events'!G$1,'Official Medal Table'!$E:$E,'Each Gender Events'!G$2)*'Medal values'!$B$3
+ COUNTIFS('Official Medal Table'!$I:$I,'Each Gender Events'!$A20,'Official Medal Table'!$C:$C,'Each Gender Events'!G$1,'Official Medal Table'!$E:$E,'Each Gender Events'!G$2)*'Medal values'!$B$3
+ COUNTIFS('Official Medal Table'!$F:$F,'Each Gender Events'!$A20,'Official Medal Table'!$C:$C,'Each Gender Events'!G$1,'Official Medal Table'!$E:$E,"Mixed")*'Medal values'!$B$1/2
+ COUNTIFS('Official Medal Table'!$G:$G,'Each Gender Events'!$A20,'Official Medal Table'!$C:$C,'Each Gender Events'!G$1,'Official Medal Table'!$E:$E,"Mixed")*'Medal values'!$B$2/2
+ COUNTIFS('Official Medal Table'!$H:$H,'Each Gender Events'!$A20,'Official Medal Table'!$C:$C,'Each Gender Events'!G$1,'Official Medal Table'!$E:$E,"Mixed")*'Medal values'!$B$3/2
+ COUNTIFS('Official Medal Table'!$I:$I,'Each Gender Events'!$A20,'Official Medal Table'!$C:$C,'Each Gender Events'!G$1,'Official Medal Table'!$E:$E,"Mixed")*'Medal values'!$B$3/2</f>
        <v>0</v>
      </c>
      <c r="H20">
        <f>COUNTIFS('Official Medal Table'!$F:$F,'Each Gender Events'!$A20,'Official Medal Table'!$C:$C,'Each Gender Events'!H$1,'Official Medal Table'!$E:$E,'Each Gender Events'!H$2)*'Medal values'!$B$1
+ COUNTIFS('Official Medal Table'!$G:$G,'Each Gender Events'!$A20,'Official Medal Table'!$C:$C,'Each Gender Events'!H$1,'Official Medal Table'!$E:$E,'Each Gender Events'!H$2)*'Medal values'!$B$2
+ COUNTIFS('Official Medal Table'!$H:$H,'Each Gender Events'!$A20,'Official Medal Table'!$C:$C,'Each Gender Events'!H$1,'Official Medal Table'!$E:$E,'Each Gender Events'!H$2)*'Medal values'!$B$3
+ COUNTIFS('Official Medal Table'!$I:$I,'Each Gender Events'!$A20,'Official Medal Table'!$C:$C,'Each Gender Events'!H$1,'Official Medal Table'!$E:$E,'Each Gender Events'!H$2)*'Medal values'!$B$3
+ COUNTIFS('Official Medal Table'!$F:$F,'Each Gender Events'!$A20,'Official Medal Table'!$C:$C,'Each Gender Events'!H$1,'Official Medal Table'!$E:$E,"Mixed")*'Medal values'!$B$1/2
+ COUNTIFS('Official Medal Table'!$G:$G,'Each Gender Events'!$A20,'Official Medal Table'!$C:$C,'Each Gender Events'!H$1,'Official Medal Table'!$E:$E,"Mixed")*'Medal values'!$B$2/2
+ COUNTIFS('Official Medal Table'!$H:$H,'Each Gender Events'!$A20,'Official Medal Table'!$C:$C,'Each Gender Events'!H$1,'Official Medal Table'!$E:$E,"Mixed")*'Medal values'!$B$3/2
+ COUNTIFS('Official Medal Table'!$I:$I,'Each Gender Events'!$A20,'Official Medal Table'!$C:$C,'Each Gender Events'!H$1,'Official Medal Table'!$E:$E,"Mixed")*'Medal values'!$B$3/2</f>
        <v>0</v>
      </c>
      <c r="I20">
        <f>COUNTIFS('Official Medal Table'!$F:$F,'Each Gender Events'!$A20,'Official Medal Table'!$C:$C,'Each Gender Events'!I$1,'Official Medal Table'!$E:$E,'Each Gender Events'!I$2)*'Medal values'!$B$1
+ COUNTIFS('Official Medal Table'!$G:$G,'Each Gender Events'!$A20,'Official Medal Table'!$C:$C,'Each Gender Events'!I$1,'Official Medal Table'!$E:$E,'Each Gender Events'!I$2)*'Medal values'!$B$2
+ COUNTIFS('Official Medal Table'!$H:$H,'Each Gender Events'!$A20,'Official Medal Table'!$C:$C,'Each Gender Events'!I$1,'Official Medal Table'!$E:$E,'Each Gender Events'!I$2)*'Medal values'!$B$3
+ COUNTIFS('Official Medal Table'!$I:$I,'Each Gender Events'!$A20,'Official Medal Table'!$C:$C,'Each Gender Events'!I$1,'Official Medal Table'!$E:$E,'Each Gender Events'!I$2)*'Medal values'!$B$3
+ COUNTIFS('Official Medal Table'!$F:$F,'Each Gender Events'!$A20,'Official Medal Table'!$C:$C,'Each Gender Events'!I$1,'Official Medal Table'!$E:$E,"Mixed")*'Medal values'!$B$1/2
+ COUNTIFS('Official Medal Table'!$G:$G,'Each Gender Events'!$A20,'Official Medal Table'!$C:$C,'Each Gender Events'!I$1,'Official Medal Table'!$E:$E,"Mixed")*'Medal values'!$B$2/2
+ COUNTIFS('Official Medal Table'!$H:$H,'Each Gender Events'!$A20,'Official Medal Table'!$C:$C,'Each Gender Events'!I$1,'Official Medal Table'!$E:$E,"Mixed")*'Medal values'!$B$3/2
+ COUNTIFS('Official Medal Table'!$I:$I,'Each Gender Events'!$A20,'Official Medal Table'!$C:$C,'Each Gender Events'!I$1,'Official Medal Table'!$E:$E,"Mixed")*'Medal values'!$B$3/2</f>
        <v>1</v>
      </c>
      <c r="J20">
        <f>COUNTIFS('Official Medal Table'!$F:$F,'Each Gender Events'!$A20,'Official Medal Table'!$C:$C,'Each Gender Events'!J$1,'Official Medal Table'!$E:$E,'Each Gender Events'!J$2)*'Medal values'!$B$1
+ COUNTIFS('Official Medal Table'!$G:$G,'Each Gender Events'!$A20,'Official Medal Table'!$C:$C,'Each Gender Events'!J$1,'Official Medal Table'!$E:$E,'Each Gender Events'!J$2)*'Medal values'!$B$2
+ COUNTIFS('Official Medal Table'!$H:$H,'Each Gender Events'!$A20,'Official Medal Table'!$C:$C,'Each Gender Events'!J$1,'Official Medal Table'!$E:$E,'Each Gender Events'!J$2)*'Medal values'!$B$3
+ COUNTIFS('Official Medal Table'!$I:$I,'Each Gender Events'!$A20,'Official Medal Table'!$C:$C,'Each Gender Events'!J$1,'Official Medal Table'!$E:$E,'Each Gender Events'!J$2)*'Medal values'!$B$3
+ COUNTIFS('Official Medal Table'!$F:$F,'Each Gender Events'!$A20,'Official Medal Table'!$C:$C,'Each Gender Events'!J$1,'Official Medal Table'!$E:$E,"Mixed")*'Medal values'!$B$1/2
+ COUNTIFS('Official Medal Table'!$G:$G,'Each Gender Events'!$A20,'Official Medal Table'!$C:$C,'Each Gender Events'!J$1,'Official Medal Table'!$E:$E,"Mixed")*'Medal values'!$B$2/2
+ COUNTIFS('Official Medal Table'!$H:$H,'Each Gender Events'!$A20,'Official Medal Table'!$C:$C,'Each Gender Events'!J$1,'Official Medal Table'!$E:$E,"Mixed")*'Medal values'!$B$3/2
+ COUNTIFS('Official Medal Table'!$I:$I,'Each Gender Events'!$A20,'Official Medal Table'!$C:$C,'Each Gender Events'!J$1,'Official Medal Table'!$E:$E,"Mixed")*'Medal values'!$B$3/2</f>
        <v>1.5004999999999999</v>
      </c>
      <c r="K20">
        <f>COUNTIFS('Official Medal Table'!$F:$F,'Each Gender Events'!$A20,'Official Medal Table'!$C:$C,'Each Gender Events'!K$1,'Official Medal Table'!$E:$E,'Each Gender Events'!K$2)*'Medal values'!$B$1
+ COUNTIFS('Official Medal Table'!$G:$G,'Each Gender Events'!$A20,'Official Medal Table'!$C:$C,'Each Gender Events'!K$1,'Official Medal Table'!$E:$E,'Each Gender Events'!K$2)*'Medal values'!$B$2
+ COUNTIFS('Official Medal Table'!$H:$H,'Each Gender Events'!$A20,'Official Medal Table'!$C:$C,'Each Gender Events'!K$1,'Official Medal Table'!$E:$E,'Each Gender Events'!K$2)*'Medal values'!$B$3
+ COUNTIFS('Official Medal Table'!$I:$I,'Each Gender Events'!$A20,'Official Medal Table'!$C:$C,'Each Gender Events'!K$1,'Official Medal Table'!$E:$E,'Each Gender Events'!K$2)*'Medal values'!$B$3
+ COUNTIFS('Official Medal Table'!$F:$F,'Each Gender Events'!$A20,'Official Medal Table'!$C:$C,'Each Gender Events'!K$1,'Official Medal Table'!$E:$E,"Mixed")*'Medal values'!$B$1/2
+ COUNTIFS('Official Medal Table'!$G:$G,'Each Gender Events'!$A20,'Official Medal Table'!$C:$C,'Each Gender Events'!K$1,'Official Medal Table'!$E:$E,"Mixed")*'Medal values'!$B$2/2
+ COUNTIFS('Official Medal Table'!$H:$H,'Each Gender Events'!$A20,'Official Medal Table'!$C:$C,'Each Gender Events'!K$1,'Official Medal Table'!$E:$E,"Mixed")*'Medal values'!$B$3/2
+ COUNTIFS('Official Medal Table'!$I:$I,'Each Gender Events'!$A20,'Official Medal Table'!$C:$C,'Each Gender Events'!K$1,'Official Medal Table'!$E:$E,"Mixed")*'Medal values'!$B$3/2</f>
        <v>9.5015010000000011</v>
      </c>
      <c r="L20">
        <f>COUNTIFS('Official Medal Table'!$F:$F,'Each Gender Events'!$A20,'Official Medal Table'!$C:$C,'Each Gender Events'!L$1,'Official Medal Table'!$E:$E,'Each Gender Events'!L$2)*'Medal values'!$B$1
+ COUNTIFS('Official Medal Table'!$G:$G,'Each Gender Events'!$A20,'Official Medal Table'!$C:$C,'Each Gender Events'!L$1,'Official Medal Table'!$E:$E,'Each Gender Events'!L$2)*'Medal values'!$B$2
+ COUNTIFS('Official Medal Table'!$H:$H,'Each Gender Events'!$A20,'Official Medal Table'!$C:$C,'Each Gender Events'!L$1,'Official Medal Table'!$E:$E,'Each Gender Events'!L$2)*'Medal values'!$B$3
+ COUNTIFS('Official Medal Table'!$I:$I,'Each Gender Events'!$A20,'Official Medal Table'!$C:$C,'Each Gender Events'!L$1,'Official Medal Table'!$E:$E,'Each Gender Events'!L$2)*'Medal values'!$B$3
+ COUNTIFS('Official Medal Table'!$F:$F,'Each Gender Events'!$A20,'Official Medal Table'!$C:$C,'Each Gender Events'!L$1,'Official Medal Table'!$E:$E,"Mixed")*'Medal values'!$B$1/2
+ COUNTIFS('Official Medal Table'!$G:$G,'Each Gender Events'!$A20,'Official Medal Table'!$C:$C,'Each Gender Events'!L$1,'Official Medal Table'!$E:$E,"Mixed")*'Medal values'!$B$2/2
+ COUNTIFS('Official Medal Table'!$H:$H,'Each Gender Events'!$A20,'Official Medal Table'!$C:$C,'Each Gender Events'!L$1,'Official Medal Table'!$E:$E,"Mixed")*'Medal values'!$B$3/2
+ COUNTIFS('Official Medal Table'!$I:$I,'Each Gender Events'!$A20,'Official Medal Table'!$C:$C,'Each Gender Events'!L$1,'Official Medal Table'!$E:$E,"Mixed")*'Medal values'!$B$3/2</f>
        <v>4.5015000000000001</v>
      </c>
      <c r="M20">
        <f>COUNTIFS('Official Medal Table'!$F:$F,'Each Gender Events'!$A20,'Official Medal Table'!$C:$C,'Each Gender Events'!M$1,'Official Medal Table'!$E:$E,'Each Gender Events'!M$2)*'Medal values'!$B$1
+ COUNTIFS('Official Medal Table'!$G:$G,'Each Gender Events'!$A20,'Official Medal Table'!$C:$C,'Each Gender Events'!M$1,'Official Medal Table'!$E:$E,'Each Gender Events'!M$2)*'Medal values'!$B$2
+ COUNTIFS('Official Medal Table'!$H:$H,'Each Gender Events'!$A20,'Official Medal Table'!$C:$C,'Each Gender Events'!M$1,'Official Medal Table'!$E:$E,'Each Gender Events'!M$2)*'Medal values'!$B$3
+ COUNTIFS('Official Medal Table'!$I:$I,'Each Gender Events'!$A20,'Official Medal Table'!$C:$C,'Each Gender Events'!M$1,'Official Medal Table'!$E:$E,'Each Gender Events'!M$2)*'Medal values'!$B$3
+ COUNTIFS('Official Medal Table'!$F:$F,'Each Gender Events'!$A20,'Official Medal Table'!$C:$C,'Each Gender Events'!M$1,'Official Medal Table'!$E:$E,"Mixed")*'Medal values'!$B$1/2
+ COUNTIFS('Official Medal Table'!$G:$G,'Each Gender Events'!$A20,'Official Medal Table'!$C:$C,'Each Gender Events'!M$1,'Official Medal Table'!$E:$E,"Mixed")*'Medal values'!$B$2/2
+ COUNTIFS('Official Medal Table'!$H:$H,'Each Gender Events'!$A20,'Official Medal Table'!$C:$C,'Each Gender Events'!M$1,'Official Medal Table'!$E:$E,"Mixed")*'Medal values'!$B$3/2
+ COUNTIFS('Official Medal Table'!$I:$I,'Each Gender Events'!$A20,'Official Medal Table'!$C:$C,'Each Gender Events'!M$1,'Official Medal Table'!$E:$E,"Mixed")*'Medal values'!$B$3/2</f>
        <v>0</v>
      </c>
      <c r="N20">
        <f>COUNTIFS('Official Medal Table'!$F:$F,'Each Gender Events'!$A20,'Official Medal Table'!$C:$C,'Each Gender Events'!N$1,'Official Medal Table'!$E:$E,'Each Gender Events'!N$2)*'Medal values'!$B$1
+ COUNTIFS('Official Medal Table'!$G:$G,'Each Gender Events'!$A20,'Official Medal Table'!$C:$C,'Each Gender Events'!N$1,'Official Medal Table'!$E:$E,'Each Gender Events'!N$2)*'Medal values'!$B$2
+ COUNTIFS('Official Medal Table'!$H:$H,'Each Gender Events'!$A20,'Official Medal Table'!$C:$C,'Each Gender Events'!N$1,'Official Medal Table'!$E:$E,'Each Gender Events'!N$2)*'Medal values'!$B$3
+ COUNTIFS('Official Medal Table'!$I:$I,'Each Gender Events'!$A20,'Official Medal Table'!$C:$C,'Each Gender Events'!N$1,'Official Medal Table'!$E:$E,'Each Gender Events'!N$2)*'Medal values'!$B$3
+ COUNTIFS('Official Medal Table'!$F:$F,'Each Gender Events'!$A20,'Official Medal Table'!$C:$C,'Each Gender Events'!N$1,'Official Medal Table'!$E:$E,"Mixed")*'Medal values'!$B$1/2
+ COUNTIFS('Official Medal Table'!$G:$G,'Each Gender Events'!$A20,'Official Medal Table'!$C:$C,'Each Gender Events'!N$1,'Official Medal Table'!$E:$E,"Mixed")*'Medal values'!$B$2/2
+ COUNTIFS('Official Medal Table'!$H:$H,'Each Gender Events'!$A20,'Official Medal Table'!$C:$C,'Each Gender Events'!N$1,'Official Medal Table'!$E:$E,"Mixed")*'Medal values'!$B$3/2
+ COUNTIFS('Official Medal Table'!$I:$I,'Each Gender Events'!$A20,'Official Medal Table'!$C:$C,'Each Gender Events'!N$1,'Official Medal Table'!$E:$E,"Mixed")*'Medal values'!$B$3/2</f>
        <v>0</v>
      </c>
      <c r="O20">
        <f>COUNTIFS('Official Medal Table'!$F:$F,'Each Gender Events'!$A20,'Official Medal Table'!$C:$C,'Each Gender Events'!O$1,'Official Medal Table'!$E:$E,'Each Gender Events'!O$2)*'Medal values'!$B$1
+ COUNTIFS('Official Medal Table'!$G:$G,'Each Gender Events'!$A20,'Official Medal Table'!$C:$C,'Each Gender Events'!O$1,'Official Medal Table'!$E:$E,'Each Gender Events'!O$2)*'Medal values'!$B$2
+ COUNTIFS('Official Medal Table'!$H:$H,'Each Gender Events'!$A20,'Official Medal Table'!$C:$C,'Each Gender Events'!O$1,'Official Medal Table'!$E:$E,'Each Gender Events'!O$2)*'Medal values'!$B$3
+ COUNTIFS('Official Medal Table'!$I:$I,'Each Gender Events'!$A20,'Official Medal Table'!$C:$C,'Each Gender Events'!O$1,'Official Medal Table'!$E:$E,'Each Gender Events'!O$2)*'Medal values'!$B$3
+ COUNTIFS('Official Medal Table'!$F:$F,'Each Gender Events'!$A20,'Official Medal Table'!$C:$C,'Each Gender Events'!O$1,'Official Medal Table'!$E:$E,"Mixed")*'Medal values'!$B$1/2
+ COUNTIFS('Official Medal Table'!$G:$G,'Each Gender Events'!$A20,'Official Medal Table'!$C:$C,'Each Gender Events'!O$1,'Official Medal Table'!$E:$E,"Mixed")*'Medal values'!$B$2/2
+ COUNTIFS('Official Medal Table'!$H:$H,'Each Gender Events'!$A20,'Official Medal Table'!$C:$C,'Each Gender Events'!O$1,'Official Medal Table'!$E:$E,"Mixed")*'Medal values'!$B$3/2
+ COUNTIFS('Official Medal Table'!$I:$I,'Each Gender Events'!$A20,'Official Medal Table'!$C:$C,'Each Gender Events'!O$1,'Official Medal Table'!$E:$E,"Mixed")*'Medal values'!$B$3/2</f>
        <v>0</v>
      </c>
      <c r="P20">
        <f>COUNTIFS('Official Medal Table'!$F:$F,'Each Gender Events'!$A20,'Official Medal Table'!$C:$C,'Each Gender Events'!P$1,'Official Medal Table'!$E:$E,'Each Gender Events'!P$2)*'Medal values'!$B$1
+ COUNTIFS('Official Medal Table'!$G:$G,'Each Gender Events'!$A20,'Official Medal Table'!$C:$C,'Each Gender Events'!P$1,'Official Medal Table'!$E:$E,'Each Gender Events'!P$2)*'Medal values'!$B$2
+ COUNTIFS('Official Medal Table'!$H:$H,'Each Gender Events'!$A20,'Official Medal Table'!$C:$C,'Each Gender Events'!P$1,'Official Medal Table'!$E:$E,'Each Gender Events'!P$2)*'Medal values'!$B$3
+ COUNTIFS('Official Medal Table'!$I:$I,'Each Gender Events'!$A20,'Official Medal Table'!$C:$C,'Each Gender Events'!P$1,'Official Medal Table'!$E:$E,'Each Gender Events'!P$2)*'Medal values'!$B$3
+ COUNTIFS('Official Medal Table'!$F:$F,'Each Gender Events'!$A20,'Official Medal Table'!$C:$C,'Each Gender Events'!P$1,'Official Medal Table'!$E:$E,"Mixed")*'Medal values'!$B$1/2
+ COUNTIFS('Official Medal Table'!$G:$G,'Each Gender Events'!$A20,'Official Medal Table'!$C:$C,'Each Gender Events'!P$1,'Official Medal Table'!$E:$E,"Mixed")*'Medal values'!$B$2/2
+ COUNTIFS('Official Medal Table'!$H:$H,'Each Gender Events'!$A20,'Official Medal Table'!$C:$C,'Each Gender Events'!P$1,'Official Medal Table'!$E:$E,"Mixed")*'Medal values'!$B$3/2
+ COUNTIFS('Official Medal Table'!$I:$I,'Each Gender Events'!$A20,'Official Medal Table'!$C:$C,'Each Gender Events'!P$1,'Official Medal Table'!$E:$E,"Mixed")*'Medal values'!$B$3/2</f>
        <v>0</v>
      </c>
      <c r="Q20">
        <f>COUNTIFS('Official Medal Table'!$F:$F,'Each Gender Events'!$A20,'Official Medal Table'!$C:$C,'Each Gender Events'!Q$1,'Official Medal Table'!$E:$E,'Each Gender Events'!Q$2)*'Medal values'!$B$1
+ COUNTIFS('Official Medal Table'!$G:$G,'Each Gender Events'!$A20,'Official Medal Table'!$C:$C,'Each Gender Events'!Q$1,'Official Medal Table'!$E:$E,'Each Gender Events'!Q$2)*'Medal values'!$B$2
+ COUNTIFS('Official Medal Table'!$H:$H,'Each Gender Events'!$A20,'Official Medal Table'!$C:$C,'Each Gender Events'!Q$1,'Official Medal Table'!$E:$E,'Each Gender Events'!Q$2)*'Medal values'!$B$3
+ COUNTIFS('Official Medal Table'!$I:$I,'Each Gender Events'!$A20,'Official Medal Table'!$C:$C,'Each Gender Events'!Q$1,'Official Medal Table'!$E:$E,'Each Gender Events'!Q$2)*'Medal values'!$B$3
+ COUNTIFS('Official Medal Table'!$F:$F,'Each Gender Events'!$A20,'Official Medal Table'!$C:$C,'Each Gender Events'!Q$1,'Official Medal Table'!$E:$E,"Mixed")*'Medal values'!$B$1/2
+ COUNTIFS('Official Medal Table'!$G:$G,'Each Gender Events'!$A20,'Official Medal Table'!$C:$C,'Each Gender Events'!Q$1,'Official Medal Table'!$E:$E,"Mixed")*'Medal values'!$B$2/2
+ COUNTIFS('Official Medal Table'!$H:$H,'Each Gender Events'!$A20,'Official Medal Table'!$C:$C,'Each Gender Events'!Q$1,'Official Medal Table'!$E:$E,"Mixed")*'Medal values'!$B$3/2
+ COUNTIFS('Official Medal Table'!$I:$I,'Each Gender Events'!$A20,'Official Medal Table'!$C:$C,'Each Gender Events'!Q$1,'Official Medal Table'!$E:$E,"Mixed")*'Medal values'!$B$3/2</f>
        <v>0</v>
      </c>
      <c r="R20">
        <f>COUNTIFS('Official Medal Table'!$F:$F,'Each Gender Events'!$A20,'Official Medal Table'!$C:$C,'Each Gender Events'!R$1,'Official Medal Table'!$E:$E,'Each Gender Events'!R$2)*'Medal values'!$B$1
+ COUNTIFS('Official Medal Table'!$G:$G,'Each Gender Events'!$A20,'Official Medal Table'!$C:$C,'Each Gender Events'!R$1,'Official Medal Table'!$E:$E,'Each Gender Events'!R$2)*'Medal values'!$B$2
+ COUNTIFS('Official Medal Table'!$H:$H,'Each Gender Events'!$A20,'Official Medal Table'!$C:$C,'Each Gender Events'!R$1,'Official Medal Table'!$E:$E,'Each Gender Events'!R$2)*'Medal values'!$B$3
+ COUNTIFS('Official Medal Table'!$I:$I,'Each Gender Events'!$A20,'Official Medal Table'!$C:$C,'Each Gender Events'!R$1,'Official Medal Table'!$E:$E,'Each Gender Events'!R$2)*'Medal values'!$B$3
+ COUNTIFS('Official Medal Table'!$F:$F,'Each Gender Events'!$A20,'Official Medal Table'!$C:$C,'Each Gender Events'!R$1,'Official Medal Table'!$E:$E,"Mixed")*'Medal values'!$B$1/2
+ COUNTIFS('Official Medal Table'!$G:$G,'Each Gender Events'!$A20,'Official Medal Table'!$C:$C,'Each Gender Events'!R$1,'Official Medal Table'!$E:$E,"Mixed")*'Medal values'!$B$2/2
+ COUNTIFS('Official Medal Table'!$H:$H,'Each Gender Events'!$A20,'Official Medal Table'!$C:$C,'Each Gender Events'!R$1,'Official Medal Table'!$E:$E,"Mixed")*'Medal values'!$B$3/2
+ COUNTIFS('Official Medal Table'!$I:$I,'Each Gender Events'!$A20,'Official Medal Table'!$C:$C,'Each Gender Events'!R$1,'Official Medal Table'!$E:$E,"Mixed")*'Medal values'!$B$3/2</f>
        <v>0</v>
      </c>
      <c r="S20">
        <f>COUNTIFS('Official Medal Table'!$F:$F,'Each Gender Events'!$A20,'Official Medal Table'!$C:$C,'Each Gender Events'!S$1,'Official Medal Table'!$E:$E,'Each Gender Events'!S$2)*'Medal values'!$B$1
+ COUNTIFS('Official Medal Table'!$G:$G,'Each Gender Events'!$A20,'Official Medal Table'!$C:$C,'Each Gender Events'!S$1,'Official Medal Table'!$E:$E,'Each Gender Events'!S$2)*'Medal values'!$B$2
+ COUNTIFS('Official Medal Table'!$H:$H,'Each Gender Events'!$A20,'Official Medal Table'!$C:$C,'Each Gender Events'!S$1,'Official Medal Table'!$E:$E,'Each Gender Events'!S$2)*'Medal values'!$B$3
+ COUNTIFS('Official Medal Table'!$I:$I,'Each Gender Events'!$A20,'Official Medal Table'!$C:$C,'Each Gender Events'!S$1,'Official Medal Table'!$E:$E,'Each Gender Events'!S$2)*'Medal values'!$B$3
+ COUNTIFS('Official Medal Table'!$F:$F,'Each Gender Events'!$A20,'Official Medal Table'!$C:$C,'Each Gender Events'!S$1,'Official Medal Table'!$E:$E,"Mixed")*'Medal values'!$B$1/2
+ COUNTIFS('Official Medal Table'!$G:$G,'Each Gender Events'!$A20,'Official Medal Table'!$C:$C,'Each Gender Events'!S$1,'Official Medal Table'!$E:$E,"Mixed")*'Medal values'!$B$2/2
+ COUNTIFS('Official Medal Table'!$H:$H,'Each Gender Events'!$A20,'Official Medal Table'!$C:$C,'Each Gender Events'!S$1,'Official Medal Table'!$E:$E,"Mixed")*'Medal values'!$B$3/2
+ COUNTIFS('Official Medal Table'!$I:$I,'Each Gender Events'!$A20,'Official Medal Table'!$C:$C,'Each Gender Events'!S$1,'Official Medal Table'!$E:$E,"Mixed")*'Medal values'!$B$3/2</f>
        <v>0</v>
      </c>
      <c r="T20">
        <f>COUNTIFS('Official Medal Table'!$F:$F,'Each Gender Events'!$A20,'Official Medal Table'!$C:$C,'Each Gender Events'!T$1,'Official Medal Table'!$E:$E,'Each Gender Events'!T$2)*'Medal values'!$B$1
+ COUNTIFS('Official Medal Table'!$G:$G,'Each Gender Events'!$A20,'Official Medal Table'!$C:$C,'Each Gender Events'!T$1,'Official Medal Table'!$E:$E,'Each Gender Events'!T$2)*'Medal values'!$B$2
+ COUNTIFS('Official Medal Table'!$H:$H,'Each Gender Events'!$A20,'Official Medal Table'!$C:$C,'Each Gender Events'!T$1,'Official Medal Table'!$E:$E,'Each Gender Events'!T$2)*'Medal values'!$B$3
+ COUNTIFS('Official Medal Table'!$I:$I,'Each Gender Events'!$A20,'Official Medal Table'!$C:$C,'Each Gender Events'!T$1,'Official Medal Table'!$E:$E,'Each Gender Events'!T$2)*'Medal values'!$B$3
+ COUNTIFS('Official Medal Table'!$F:$F,'Each Gender Events'!$A20,'Official Medal Table'!$C:$C,'Each Gender Events'!T$1,'Official Medal Table'!$E:$E,"Mixed")*'Medal values'!$B$1/2
+ COUNTIFS('Official Medal Table'!$G:$G,'Each Gender Events'!$A20,'Official Medal Table'!$C:$C,'Each Gender Events'!T$1,'Official Medal Table'!$E:$E,"Mixed")*'Medal values'!$B$2/2
+ COUNTIFS('Official Medal Table'!$H:$H,'Each Gender Events'!$A20,'Official Medal Table'!$C:$C,'Each Gender Events'!T$1,'Official Medal Table'!$E:$E,"Mixed")*'Medal values'!$B$3/2
+ COUNTIFS('Official Medal Table'!$I:$I,'Each Gender Events'!$A20,'Official Medal Table'!$C:$C,'Each Gender Events'!T$1,'Official Medal Table'!$E:$E,"Mixed")*'Medal values'!$B$3/2</f>
        <v>0</v>
      </c>
      <c r="U20">
        <f>COUNTIFS('Official Medal Table'!$F:$F,'Each Gender Events'!$A20,'Official Medal Table'!$C:$C,'Each Gender Events'!U$1,'Official Medal Table'!$E:$E,'Each Gender Events'!U$2)*'Medal values'!$B$1
+ COUNTIFS('Official Medal Table'!$G:$G,'Each Gender Events'!$A20,'Official Medal Table'!$C:$C,'Each Gender Events'!U$1,'Official Medal Table'!$E:$E,'Each Gender Events'!U$2)*'Medal values'!$B$2
+ COUNTIFS('Official Medal Table'!$H:$H,'Each Gender Events'!$A20,'Official Medal Table'!$C:$C,'Each Gender Events'!U$1,'Official Medal Table'!$E:$E,'Each Gender Events'!U$2)*'Medal values'!$B$3
+ COUNTIFS('Official Medal Table'!$I:$I,'Each Gender Events'!$A20,'Official Medal Table'!$C:$C,'Each Gender Events'!U$1,'Official Medal Table'!$E:$E,'Each Gender Events'!U$2)*'Medal values'!$B$3
+ COUNTIFS('Official Medal Table'!$F:$F,'Each Gender Events'!$A20,'Official Medal Table'!$C:$C,'Each Gender Events'!U$1,'Official Medal Table'!$E:$E,"Mixed")*'Medal values'!$B$1/2
+ COUNTIFS('Official Medal Table'!$G:$G,'Each Gender Events'!$A20,'Official Medal Table'!$C:$C,'Each Gender Events'!U$1,'Official Medal Table'!$E:$E,"Mixed")*'Medal values'!$B$2/2
+ COUNTIFS('Official Medal Table'!$H:$H,'Each Gender Events'!$A20,'Official Medal Table'!$C:$C,'Each Gender Events'!U$1,'Official Medal Table'!$E:$E,"Mixed")*'Medal values'!$B$3/2
+ COUNTIFS('Official Medal Table'!$I:$I,'Each Gender Events'!$A20,'Official Medal Table'!$C:$C,'Each Gender Events'!U$1,'Official Medal Table'!$E:$E,"Mixed")*'Medal values'!$B$3/2</f>
        <v>0</v>
      </c>
      <c r="V20">
        <f>COUNTIFS('Official Medal Table'!$F:$F,'Each Gender Events'!$A20,'Official Medal Table'!$C:$C,'Each Gender Events'!V$1,'Official Medal Table'!$E:$E,'Each Gender Events'!V$2)*'Medal values'!$B$1
+ COUNTIFS('Official Medal Table'!$G:$G,'Each Gender Events'!$A20,'Official Medal Table'!$C:$C,'Each Gender Events'!V$1,'Official Medal Table'!$E:$E,'Each Gender Events'!V$2)*'Medal values'!$B$2
+ COUNTIFS('Official Medal Table'!$H:$H,'Each Gender Events'!$A20,'Official Medal Table'!$C:$C,'Each Gender Events'!V$1,'Official Medal Table'!$E:$E,'Each Gender Events'!V$2)*'Medal values'!$B$3
+ COUNTIFS('Official Medal Table'!$I:$I,'Each Gender Events'!$A20,'Official Medal Table'!$C:$C,'Each Gender Events'!V$1,'Official Medal Table'!$E:$E,'Each Gender Events'!V$2)*'Medal values'!$B$3
+ COUNTIFS('Official Medal Table'!$F:$F,'Each Gender Events'!$A20,'Official Medal Table'!$C:$C,'Each Gender Events'!V$1,'Official Medal Table'!$E:$E,"Mixed")*'Medal values'!$B$1/2
+ COUNTIFS('Official Medal Table'!$G:$G,'Each Gender Events'!$A20,'Official Medal Table'!$C:$C,'Each Gender Events'!V$1,'Official Medal Table'!$E:$E,"Mixed")*'Medal values'!$B$2/2
+ COUNTIFS('Official Medal Table'!$H:$H,'Each Gender Events'!$A20,'Official Medal Table'!$C:$C,'Each Gender Events'!V$1,'Official Medal Table'!$E:$E,"Mixed")*'Medal values'!$B$3/2
+ COUNTIFS('Official Medal Table'!$I:$I,'Each Gender Events'!$A20,'Official Medal Table'!$C:$C,'Each Gender Events'!V$1,'Official Medal Table'!$E:$E,"Mixed")*'Medal values'!$B$3/2</f>
        <v>0</v>
      </c>
      <c r="W20">
        <f>COUNTIFS('Official Medal Table'!$F:$F,'Each Gender Events'!$A20,'Official Medal Table'!$C:$C,'Each Gender Events'!W$1,'Official Medal Table'!$E:$E,'Each Gender Events'!W$2)*'Medal values'!$B$1
+ COUNTIFS('Official Medal Table'!$G:$G,'Each Gender Events'!$A20,'Official Medal Table'!$C:$C,'Each Gender Events'!W$1,'Official Medal Table'!$E:$E,'Each Gender Events'!W$2)*'Medal values'!$B$2
+ COUNTIFS('Official Medal Table'!$H:$H,'Each Gender Events'!$A20,'Official Medal Table'!$C:$C,'Each Gender Events'!W$1,'Official Medal Table'!$E:$E,'Each Gender Events'!W$2)*'Medal values'!$B$3
+ COUNTIFS('Official Medal Table'!$I:$I,'Each Gender Events'!$A20,'Official Medal Table'!$C:$C,'Each Gender Events'!W$1,'Official Medal Table'!$E:$E,'Each Gender Events'!W$2)*'Medal values'!$B$3
+ COUNTIFS('Official Medal Table'!$F:$F,'Each Gender Events'!$A20,'Official Medal Table'!$C:$C,'Each Gender Events'!W$1,'Official Medal Table'!$E:$E,"Mixed")*'Medal values'!$B$1/2
+ COUNTIFS('Official Medal Table'!$G:$G,'Each Gender Events'!$A20,'Official Medal Table'!$C:$C,'Each Gender Events'!W$1,'Official Medal Table'!$E:$E,"Mixed")*'Medal values'!$B$2/2
+ COUNTIFS('Official Medal Table'!$H:$H,'Each Gender Events'!$A20,'Official Medal Table'!$C:$C,'Each Gender Events'!W$1,'Official Medal Table'!$E:$E,"Mixed")*'Medal values'!$B$3/2
+ COUNTIFS('Official Medal Table'!$I:$I,'Each Gender Events'!$A20,'Official Medal Table'!$C:$C,'Each Gender Events'!W$1,'Official Medal Table'!$E:$E,"Mixed")*'Medal values'!$B$3/2</f>
        <v>0</v>
      </c>
      <c r="X20">
        <f>COUNTIFS('Official Medal Table'!$F:$F,'Each Gender Events'!$A20,'Official Medal Table'!$C:$C,'Each Gender Events'!X$1,'Official Medal Table'!$E:$E,'Each Gender Events'!X$2)*'Medal values'!$B$1
+ COUNTIFS('Official Medal Table'!$G:$G,'Each Gender Events'!$A20,'Official Medal Table'!$C:$C,'Each Gender Events'!X$1,'Official Medal Table'!$E:$E,'Each Gender Events'!X$2)*'Medal values'!$B$2
+ COUNTIFS('Official Medal Table'!$H:$H,'Each Gender Events'!$A20,'Official Medal Table'!$C:$C,'Each Gender Events'!X$1,'Official Medal Table'!$E:$E,'Each Gender Events'!X$2)*'Medal values'!$B$3
+ COUNTIFS('Official Medal Table'!$I:$I,'Each Gender Events'!$A20,'Official Medal Table'!$C:$C,'Each Gender Events'!X$1,'Official Medal Table'!$E:$E,'Each Gender Events'!X$2)*'Medal values'!$B$3
+ COUNTIFS('Official Medal Table'!$F:$F,'Each Gender Events'!$A20,'Official Medal Table'!$C:$C,'Each Gender Events'!X$1,'Official Medal Table'!$E:$E,"Mixed")*'Medal values'!$B$1/2
+ COUNTIFS('Official Medal Table'!$G:$G,'Each Gender Events'!$A20,'Official Medal Table'!$C:$C,'Each Gender Events'!X$1,'Official Medal Table'!$E:$E,"Mixed")*'Medal values'!$B$2/2
+ COUNTIFS('Official Medal Table'!$H:$H,'Each Gender Events'!$A20,'Official Medal Table'!$C:$C,'Each Gender Events'!X$1,'Official Medal Table'!$E:$E,"Mixed")*'Medal values'!$B$3/2
+ COUNTIFS('Official Medal Table'!$I:$I,'Each Gender Events'!$A20,'Official Medal Table'!$C:$C,'Each Gender Events'!X$1,'Official Medal Table'!$E:$E,"Mixed")*'Medal values'!$B$3/2</f>
        <v>0</v>
      </c>
      <c r="Y20">
        <f>COUNTIFS('Official Medal Table'!$F:$F,'Each Gender Events'!$A20,'Official Medal Table'!$C:$C,'Each Gender Events'!Y$1,'Official Medal Table'!$E:$E,'Each Gender Events'!Y$2)*'Medal values'!$B$1
+ COUNTIFS('Official Medal Table'!$G:$G,'Each Gender Events'!$A20,'Official Medal Table'!$C:$C,'Each Gender Events'!Y$1,'Official Medal Table'!$E:$E,'Each Gender Events'!Y$2)*'Medal values'!$B$2
+ COUNTIFS('Official Medal Table'!$H:$H,'Each Gender Events'!$A20,'Official Medal Table'!$C:$C,'Each Gender Events'!Y$1,'Official Medal Table'!$E:$E,'Each Gender Events'!Y$2)*'Medal values'!$B$3
+ COUNTIFS('Official Medal Table'!$I:$I,'Each Gender Events'!$A20,'Official Medal Table'!$C:$C,'Each Gender Events'!Y$1,'Official Medal Table'!$E:$E,'Each Gender Events'!Y$2)*'Medal values'!$B$3
+ COUNTIFS('Official Medal Table'!$F:$F,'Each Gender Events'!$A20,'Official Medal Table'!$C:$C,'Each Gender Events'!Y$1,'Official Medal Table'!$E:$E,"Mixed")*'Medal values'!$B$1/2
+ COUNTIFS('Official Medal Table'!$G:$G,'Each Gender Events'!$A20,'Official Medal Table'!$C:$C,'Each Gender Events'!Y$1,'Official Medal Table'!$E:$E,"Mixed")*'Medal values'!$B$2/2
+ COUNTIFS('Official Medal Table'!$H:$H,'Each Gender Events'!$A20,'Official Medal Table'!$C:$C,'Each Gender Events'!Y$1,'Official Medal Table'!$E:$E,"Mixed")*'Medal values'!$B$3/2
+ COUNTIFS('Official Medal Table'!$I:$I,'Each Gender Events'!$A20,'Official Medal Table'!$C:$C,'Each Gender Events'!Y$1,'Official Medal Table'!$E:$E,"Mixed")*'Medal values'!$B$3/2</f>
        <v>0</v>
      </c>
      <c r="Z20">
        <f>COUNTIFS('Official Medal Table'!$F:$F,'Each Gender Events'!$A20,'Official Medal Table'!$C:$C,'Each Gender Events'!Z$1,'Official Medal Table'!$E:$E,'Each Gender Events'!Z$2)*'Medal values'!$B$1
+ COUNTIFS('Official Medal Table'!$G:$G,'Each Gender Events'!$A20,'Official Medal Table'!$C:$C,'Each Gender Events'!Z$1,'Official Medal Table'!$E:$E,'Each Gender Events'!Z$2)*'Medal values'!$B$2
+ COUNTIFS('Official Medal Table'!$H:$H,'Each Gender Events'!$A20,'Official Medal Table'!$C:$C,'Each Gender Events'!Z$1,'Official Medal Table'!$E:$E,'Each Gender Events'!Z$2)*'Medal values'!$B$3
+ COUNTIFS('Official Medal Table'!$I:$I,'Each Gender Events'!$A20,'Official Medal Table'!$C:$C,'Each Gender Events'!Z$1,'Official Medal Table'!$E:$E,'Each Gender Events'!Z$2)*'Medal values'!$B$3
+ COUNTIFS('Official Medal Table'!$F:$F,'Each Gender Events'!$A20,'Official Medal Table'!$C:$C,'Each Gender Events'!Z$1,'Official Medal Table'!$E:$E,"Mixed")*'Medal values'!$B$1/2
+ COUNTIFS('Official Medal Table'!$G:$G,'Each Gender Events'!$A20,'Official Medal Table'!$C:$C,'Each Gender Events'!Z$1,'Official Medal Table'!$E:$E,"Mixed")*'Medal values'!$B$2/2
+ COUNTIFS('Official Medal Table'!$H:$H,'Each Gender Events'!$A20,'Official Medal Table'!$C:$C,'Each Gender Events'!Z$1,'Official Medal Table'!$E:$E,"Mixed")*'Medal values'!$B$3/2
+ COUNTIFS('Official Medal Table'!$I:$I,'Each Gender Events'!$A20,'Official Medal Table'!$C:$C,'Each Gender Events'!Z$1,'Official Medal Table'!$E:$E,"Mixed")*'Medal values'!$B$3/2</f>
        <v>0</v>
      </c>
      <c r="AA20">
        <f>COUNTIFS('Official Medal Table'!$F:$F,'Each Gender Events'!$A20,'Official Medal Table'!$C:$C,'Each Gender Events'!AA$1,'Official Medal Table'!$E:$E,'Each Gender Events'!AA$2)*'Medal values'!$B$1
+ COUNTIFS('Official Medal Table'!$G:$G,'Each Gender Events'!$A20,'Official Medal Table'!$C:$C,'Each Gender Events'!AA$1,'Official Medal Table'!$E:$E,'Each Gender Events'!AA$2)*'Medal values'!$B$2
+ COUNTIFS('Official Medal Table'!$H:$H,'Each Gender Events'!$A20,'Official Medal Table'!$C:$C,'Each Gender Events'!AA$1,'Official Medal Table'!$E:$E,'Each Gender Events'!AA$2)*'Medal values'!$B$3
+ COUNTIFS('Official Medal Table'!$I:$I,'Each Gender Events'!$A20,'Official Medal Table'!$C:$C,'Each Gender Events'!AA$1,'Official Medal Table'!$E:$E,'Each Gender Events'!AA$2)*'Medal values'!$B$3
+ COUNTIFS('Official Medal Table'!$F:$F,'Each Gender Events'!$A20,'Official Medal Table'!$C:$C,'Each Gender Events'!AA$1,'Official Medal Table'!$E:$E,"Mixed")*'Medal values'!$B$1/2
+ COUNTIFS('Official Medal Table'!$G:$G,'Each Gender Events'!$A20,'Official Medal Table'!$C:$C,'Each Gender Events'!AA$1,'Official Medal Table'!$E:$E,"Mixed")*'Medal values'!$B$2/2
+ COUNTIFS('Official Medal Table'!$H:$H,'Each Gender Events'!$A20,'Official Medal Table'!$C:$C,'Each Gender Events'!AA$1,'Official Medal Table'!$E:$E,"Mixed")*'Medal values'!$B$3/2
+ COUNTIFS('Official Medal Table'!$I:$I,'Each Gender Events'!$A20,'Official Medal Table'!$C:$C,'Each Gender Events'!AA$1,'Official Medal Table'!$E:$E,"Mixed")*'Medal values'!$B$3/2</f>
        <v>0</v>
      </c>
      <c r="AB20">
        <f>COUNTIFS('Official Medal Table'!$F:$F,'Each Gender Events'!$A20,'Official Medal Table'!$C:$C,'Each Gender Events'!AB$1,'Official Medal Table'!$E:$E,'Each Gender Events'!AB$2)*'Medal values'!$B$1
+ COUNTIFS('Official Medal Table'!$G:$G,'Each Gender Events'!$A20,'Official Medal Table'!$C:$C,'Each Gender Events'!AB$1,'Official Medal Table'!$E:$E,'Each Gender Events'!AB$2)*'Medal values'!$B$2
+ COUNTIFS('Official Medal Table'!$H:$H,'Each Gender Events'!$A20,'Official Medal Table'!$C:$C,'Each Gender Events'!AB$1,'Official Medal Table'!$E:$E,'Each Gender Events'!AB$2)*'Medal values'!$B$3
+ COUNTIFS('Official Medal Table'!$I:$I,'Each Gender Events'!$A20,'Official Medal Table'!$C:$C,'Each Gender Events'!AB$1,'Official Medal Table'!$E:$E,'Each Gender Events'!AB$2)*'Medal values'!$B$3
+ COUNTIFS('Official Medal Table'!$F:$F,'Each Gender Events'!$A20,'Official Medal Table'!$C:$C,'Each Gender Events'!AB$1,'Official Medal Table'!$E:$E,"Mixed")*'Medal values'!$B$1/2
+ COUNTIFS('Official Medal Table'!$G:$G,'Each Gender Events'!$A20,'Official Medal Table'!$C:$C,'Each Gender Events'!AB$1,'Official Medal Table'!$E:$E,"Mixed")*'Medal values'!$B$2/2
+ COUNTIFS('Official Medal Table'!$H:$H,'Each Gender Events'!$A20,'Official Medal Table'!$C:$C,'Each Gender Events'!AB$1,'Official Medal Table'!$E:$E,"Mixed")*'Medal values'!$B$3/2
+ COUNTIFS('Official Medal Table'!$I:$I,'Each Gender Events'!$A20,'Official Medal Table'!$C:$C,'Each Gender Events'!AB$1,'Official Medal Table'!$E:$E,"Mixed")*'Medal values'!$B$3/2</f>
        <v>0</v>
      </c>
      <c r="AC20">
        <f>COUNTIFS('Official Medal Table'!$F:$F,'Each Gender Events'!$A20,'Official Medal Table'!$C:$C,'Each Gender Events'!AC$1,'Official Medal Table'!$E:$E,'Each Gender Events'!AC$2)*'Medal values'!$B$1
+ COUNTIFS('Official Medal Table'!$G:$G,'Each Gender Events'!$A20,'Official Medal Table'!$C:$C,'Each Gender Events'!AC$1,'Official Medal Table'!$E:$E,'Each Gender Events'!AC$2)*'Medal values'!$B$2
+ COUNTIFS('Official Medal Table'!$H:$H,'Each Gender Events'!$A20,'Official Medal Table'!$C:$C,'Each Gender Events'!AC$1,'Official Medal Table'!$E:$E,'Each Gender Events'!AC$2)*'Medal values'!$B$3
+ COUNTIFS('Official Medal Table'!$I:$I,'Each Gender Events'!$A20,'Official Medal Table'!$C:$C,'Each Gender Events'!AC$1,'Official Medal Table'!$E:$E,'Each Gender Events'!AC$2)*'Medal values'!$B$3
+ COUNTIFS('Official Medal Table'!$F:$F,'Each Gender Events'!$A20,'Official Medal Table'!$C:$C,'Each Gender Events'!AC$1,'Official Medal Table'!$E:$E,"Mixed")*'Medal values'!$B$1/2
+ COUNTIFS('Official Medal Table'!$G:$G,'Each Gender Events'!$A20,'Official Medal Table'!$C:$C,'Each Gender Events'!AC$1,'Official Medal Table'!$E:$E,"Mixed")*'Medal values'!$B$2/2
+ COUNTIFS('Official Medal Table'!$H:$H,'Each Gender Events'!$A20,'Official Medal Table'!$C:$C,'Each Gender Events'!AC$1,'Official Medal Table'!$E:$E,"Mixed")*'Medal values'!$B$3/2
+ COUNTIFS('Official Medal Table'!$I:$I,'Each Gender Events'!$A20,'Official Medal Table'!$C:$C,'Each Gender Events'!AC$1,'Official Medal Table'!$E:$E,"Mixed")*'Medal values'!$B$3/2</f>
        <v>0</v>
      </c>
      <c r="AD20">
        <f>COUNTIFS('Official Medal Table'!$F:$F,'Each Gender Events'!$A20,'Official Medal Table'!$C:$C,'Each Gender Events'!AD$1,'Official Medal Table'!$E:$E,'Each Gender Events'!AD$2)*'Medal values'!$B$1
+ COUNTIFS('Official Medal Table'!$G:$G,'Each Gender Events'!$A20,'Official Medal Table'!$C:$C,'Each Gender Events'!AD$1,'Official Medal Table'!$E:$E,'Each Gender Events'!AD$2)*'Medal values'!$B$2
+ COUNTIFS('Official Medal Table'!$H:$H,'Each Gender Events'!$A20,'Official Medal Table'!$C:$C,'Each Gender Events'!AD$1,'Official Medal Table'!$E:$E,'Each Gender Events'!AD$2)*'Medal values'!$B$3
+ COUNTIFS('Official Medal Table'!$I:$I,'Each Gender Events'!$A20,'Official Medal Table'!$C:$C,'Each Gender Events'!AD$1,'Official Medal Table'!$E:$E,'Each Gender Events'!AD$2)*'Medal values'!$B$3
+ COUNTIFS('Official Medal Table'!$F:$F,'Each Gender Events'!$A20,'Official Medal Table'!$C:$C,'Each Gender Events'!AD$1,'Official Medal Table'!$E:$E,"Mixed")*'Medal values'!$B$1/2
+ COUNTIFS('Official Medal Table'!$G:$G,'Each Gender Events'!$A20,'Official Medal Table'!$C:$C,'Each Gender Events'!AD$1,'Official Medal Table'!$E:$E,"Mixed")*'Medal values'!$B$2/2
+ COUNTIFS('Official Medal Table'!$H:$H,'Each Gender Events'!$A20,'Official Medal Table'!$C:$C,'Each Gender Events'!AD$1,'Official Medal Table'!$E:$E,"Mixed")*'Medal values'!$B$3/2
+ COUNTIFS('Official Medal Table'!$I:$I,'Each Gender Events'!$A20,'Official Medal Table'!$C:$C,'Each Gender Events'!AD$1,'Official Medal Table'!$E:$E,"Mixed")*'Medal values'!$B$3/2</f>
        <v>0</v>
      </c>
      <c r="AE20">
        <f>COUNTIFS('Official Medal Table'!$F:$F,'Each Gender Events'!$A20,'Official Medal Table'!$C:$C,'Each Gender Events'!AE$1,'Official Medal Table'!$E:$E,'Each Gender Events'!AE$2)*'Medal values'!$B$1
+ COUNTIFS('Official Medal Table'!$G:$G,'Each Gender Events'!$A20,'Official Medal Table'!$C:$C,'Each Gender Events'!AE$1,'Official Medal Table'!$E:$E,'Each Gender Events'!AE$2)*'Medal values'!$B$2
+ COUNTIFS('Official Medal Table'!$H:$H,'Each Gender Events'!$A20,'Official Medal Table'!$C:$C,'Each Gender Events'!AE$1,'Official Medal Table'!$E:$E,'Each Gender Events'!AE$2)*'Medal values'!$B$3
+ COUNTIFS('Official Medal Table'!$I:$I,'Each Gender Events'!$A20,'Official Medal Table'!$C:$C,'Each Gender Events'!AE$1,'Official Medal Table'!$E:$E,'Each Gender Events'!AE$2)*'Medal values'!$B$3
+ COUNTIFS('Official Medal Table'!$F:$F,'Each Gender Events'!$A20,'Official Medal Table'!$C:$C,'Each Gender Events'!AE$1,'Official Medal Table'!$E:$E,"Mixed")*'Medal values'!$B$1/2
+ COUNTIFS('Official Medal Table'!$G:$G,'Each Gender Events'!$A20,'Official Medal Table'!$C:$C,'Each Gender Events'!AE$1,'Official Medal Table'!$E:$E,"Mixed")*'Medal values'!$B$2/2
+ COUNTIFS('Official Medal Table'!$H:$H,'Each Gender Events'!$A20,'Official Medal Table'!$C:$C,'Each Gender Events'!AE$1,'Official Medal Table'!$E:$E,"Mixed")*'Medal values'!$B$3/2
+ COUNTIFS('Official Medal Table'!$I:$I,'Each Gender Events'!$A20,'Official Medal Table'!$C:$C,'Each Gender Events'!AE$1,'Official Medal Table'!$E:$E,"Mixed")*'Medal values'!$B$3/2</f>
        <v>2.0000010000000001</v>
      </c>
      <c r="AF20">
        <f>COUNTIFS('Official Medal Table'!$F:$F,'Each Gender Events'!$A20,'Official Medal Table'!$C:$C,'Each Gender Events'!AF$1,'Official Medal Table'!$E:$E,'Each Gender Events'!AF$2)*'Medal values'!$B$1
+ COUNTIFS('Official Medal Table'!$G:$G,'Each Gender Events'!$A20,'Official Medal Table'!$C:$C,'Each Gender Events'!AF$1,'Official Medal Table'!$E:$E,'Each Gender Events'!AF$2)*'Medal values'!$B$2
+ COUNTIFS('Official Medal Table'!$H:$H,'Each Gender Events'!$A20,'Official Medal Table'!$C:$C,'Each Gender Events'!AF$1,'Official Medal Table'!$E:$E,'Each Gender Events'!AF$2)*'Medal values'!$B$3
+ COUNTIFS('Official Medal Table'!$I:$I,'Each Gender Events'!$A20,'Official Medal Table'!$C:$C,'Each Gender Events'!AF$1,'Official Medal Table'!$E:$E,'Each Gender Events'!AF$2)*'Medal values'!$B$3
+ COUNTIFS('Official Medal Table'!$F:$F,'Each Gender Events'!$A20,'Official Medal Table'!$C:$C,'Each Gender Events'!AF$1,'Official Medal Table'!$E:$E,"Mixed")*'Medal values'!$B$1/2
+ COUNTIFS('Official Medal Table'!$G:$G,'Each Gender Events'!$A20,'Official Medal Table'!$C:$C,'Each Gender Events'!AF$1,'Official Medal Table'!$E:$E,"Mixed")*'Medal values'!$B$2/2
+ COUNTIFS('Official Medal Table'!$H:$H,'Each Gender Events'!$A20,'Official Medal Table'!$C:$C,'Each Gender Events'!AF$1,'Official Medal Table'!$E:$E,"Mixed")*'Medal values'!$B$3/2
+ COUNTIFS('Official Medal Table'!$I:$I,'Each Gender Events'!$A20,'Official Medal Table'!$C:$C,'Each Gender Events'!AF$1,'Official Medal Table'!$E:$E,"Mixed")*'Medal values'!$B$3/2</f>
        <v>0</v>
      </c>
      <c r="AG20">
        <f>COUNTIFS('Official Medal Table'!$F:$F,'Each Gender Events'!$A20,'Official Medal Table'!$C:$C,'Each Gender Events'!AG$1,'Official Medal Table'!$E:$E,'Each Gender Events'!AG$2)*'Medal values'!$B$1
+ COUNTIFS('Official Medal Table'!$G:$G,'Each Gender Events'!$A20,'Official Medal Table'!$C:$C,'Each Gender Events'!AG$1,'Official Medal Table'!$E:$E,'Each Gender Events'!AG$2)*'Medal values'!$B$2
+ COUNTIFS('Official Medal Table'!$H:$H,'Each Gender Events'!$A20,'Official Medal Table'!$C:$C,'Each Gender Events'!AG$1,'Official Medal Table'!$E:$E,'Each Gender Events'!AG$2)*'Medal values'!$B$3
+ COUNTIFS('Official Medal Table'!$I:$I,'Each Gender Events'!$A20,'Official Medal Table'!$C:$C,'Each Gender Events'!AG$1,'Official Medal Table'!$E:$E,'Each Gender Events'!AG$2)*'Medal values'!$B$3
+ COUNTIFS('Official Medal Table'!$F:$F,'Each Gender Events'!$A20,'Official Medal Table'!$C:$C,'Each Gender Events'!AG$1,'Official Medal Table'!$E:$E,"Mixed")*'Medal values'!$B$1/2
+ COUNTIFS('Official Medal Table'!$G:$G,'Each Gender Events'!$A20,'Official Medal Table'!$C:$C,'Each Gender Events'!AG$1,'Official Medal Table'!$E:$E,"Mixed")*'Medal values'!$B$2/2
+ COUNTIFS('Official Medal Table'!$H:$H,'Each Gender Events'!$A20,'Official Medal Table'!$C:$C,'Each Gender Events'!AG$1,'Official Medal Table'!$E:$E,"Mixed")*'Medal values'!$B$3/2
+ COUNTIFS('Official Medal Table'!$I:$I,'Each Gender Events'!$A20,'Official Medal Table'!$C:$C,'Each Gender Events'!AG$1,'Official Medal Table'!$E:$E,"Mixed")*'Medal values'!$B$3/2</f>
        <v>0</v>
      </c>
      <c r="AH20">
        <f>COUNTIFS('Official Medal Table'!$F:$F,'Each Gender Events'!$A20,'Official Medal Table'!$C:$C,'Each Gender Events'!AH$1,'Official Medal Table'!$E:$E,'Each Gender Events'!AH$2)*'Medal values'!$B$1
+ COUNTIFS('Official Medal Table'!$G:$G,'Each Gender Events'!$A20,'Official Medal Table'!$C:$C,'Each Gender Events'!AH$1,'Official Medal Table'!$E:$E,'Each Gender Events'!AH$2)*'Medal values'!$B$2
+ COUNTIFS('Official Medal Table'!$H:$H,'Each Gender Events'!$A20,'Official Medal Table'!$C:$C,'Each Gender Events'!AH$1,'Official Medal Table'!$E:$E,'Each Gender Events'!AH$2)*'Medal values'!$B$3
+ COUNTIFS('Official Medal Table'!$I:$I,'Each Gender Events'!$A20,'Official Medal Table'!$C:$C,'Each Gender Events'!AH$1,'Official Medal Table'!$E:$E,'Each Gender Events'!AH$2)*'Medal values'!$B$3
+ COUNTIFS('Official Medal Table'!$F:$F,'Each Gender Events'!$A20,'Official Medal Table'!$C:$C,'Each Gender Events'!AH$1,'Official Medal Table'!$E:$E,"Mixed")*'Medal values'!$B$1/2
+ COUNTIFS('Official Medal Table'!$G:$G,'Each Gender Events'!$A20,'Official Medal Table'!$C:$C,'Each Gender Events'!AH$1,'Official Medal Table'!$E:$E,"Mixed")*'Medal values'!$B$2/2
+ COUNTIFS('Official Medal Table'!$H:$H,'Each Gender Events'!$A20,'Official Medal Table'!$C:$C,'Each Gender Events'!AH$1,'Official Medal Table'!$E:$E,"Mixed")*'Medal values'!$B$3/2
+ COUNTIFS('Official Medal Table'!$I:$I,'Each Gender Events'!$A20,'Official Medal Table'!$C:$C,'Each Gender Events'!AH$1,'Official Medal Table'!$E:$E,"Mixed")*'Medal values'!$B$3/2</f>
        <v>2.0000010000000001</v>
      </c>
      <c r="AI20">
        <f>COUNTIFS('Official Medal Table'!$F:$F,'Each Gender Events'!$A20,'Official Medal Table'!$C:$C,'Each Gender Events'!AI$1,'Official Medal Table'!$E:$E,'Each Gender Events'!AI$2)*'Medal values'!$B$1
+ COUNTIFS('Official Medal Table'!$G:$G,'Each Gender Events'!$A20,'Official Medal Table'!$C:$C,'Each Gender Events'!AI$1,'Official Medal Table'!$E:$E,'Each Gender Events'!AI$2)*'Medal values'!$B$2
+ COUNTIFS('Official Medal Table'!$H:$H,'Each Gender Events'!$A20,'Official Medal Table'!$C:$C,'Each Gender Events'!AI$1,'Official Medal Table'!$E:$E,'Each Gender Events'!AI$2)*'Medal values'!$B$3
+ COUNTIFS('Official Medal Table'!$I:$I,'Each Gender Events'!$A20,'Official Medal Table'!$C:$C,'Each Gender Events'!AI$1,'Official Medal Table'!$E:$E,'Each Gender Events'!AI$2)*'Medal values'!$B$3
+ COUNTIFS('Official Medal Table'!$F:$F,'Each Gender Events'!$A20,'Official Medal Table'!$C:$C,'Each Gender Events'!AI$1,'Official Medal Table'!$E:$E,"Mixed")*'Medal values'!$B$1/2
+ COUNTIFS('Official Medal Table'!$G:$G,'Each Gender Events'!$A20,'Official Medal Table'!$C:$C,'Each Gender Events'!AI$1,'Official Medal Table'!$E:$E,"Mixed")*'Medal values'!$B$2/2
+ COUNTIFS('Official Medal Table'!$H:$H,'Each Gender Events'!$A20,'Official Medal Table'!$C:$C,'Each Gender Events'!AI$1,'Official Medal Table'!$E:$E,"Mixed")*'Medal values'!$B$3/2
+ COUNTIFS('Official Medal Table'!$I:$I,'Each Gender Events'!$A20,'Official Medal Table'!$C:$C,'Each Gender Events'!AI$1,'Official Medal Table'!$E:$E,"Mixed")*'Medal values'!$B$3/2</f>
        <v>0</v>
      </c>
      <c r="AJ20">
        <f>COUNTIFS('Official Medal Table'!$F:$F,'Each Gender Events'!$A20,'Official Medal Table'!$C:$C,'Each Gender Events'!AJ$1,'Official Medal Table'!$E:$E,'Each Gender Events'!AJ$2)*'Medal values'!$B$1
+ COUNTIFS('Official Medal Table'!$G:$G,'Each Gender Events'!$A20,'Official Medal Table'!$C:$C,'Each Gender Events'!AJ$1,'Official Medal Table'!$E:$E,'Each Gender Events'!AJ$2)*'Medal values'!$B$2
+ COUNTIFS('Official Medal Table'!$H:$H,'Each Gender Events'!$A20,'Official Medal Table'!$C:$C,'Each Gender Events'!AJ$1,'Official Medal Table'!$E:$E,'Each Gender Events'!AJ$2)*'Medal values'!$B$3
+ COUNTIFS('Official Medal Table'!$I:$I,'Each Gender Events'!$A20,'Official Medal Table'!$C:$C,'Each Gender Events'!AJ$1,'Official Medal Table'!$E:$E,'Each Gender Events'!AJ$2)*'Medal values'!$B$3
+ COUNTIFS('Official Medal Table'!$F:$F,'Each Gender Events'!$A20,'Official Medal Table'!$C:$C,'Each Gender Events'!AJ$1,'Official Medal Table'!$E:$E,"Mixed")*'Medal values'!$B$1/2
+ COUNTIFS('Official Medal Table'!$G:$G,'Each Gender Events'!$A20,'Official Medal Table'!$C:$C,'Each Gender Events'!AJ$1,'Official Medal Table'!$E:$E,"Mixed")*'Medal values'!$B$2/2
+ COUNTIFS('Official Medal Table'!$H:$H,'Each Gender Events'!$A20,'Official Medal Table'!$C:$C,'Each Gender Events'!AJ$1,'Official Medal Table'!$E:$E,"Mixed")*'Medal values'!$B$3/2
+ COUNTIFS('Official Medal Table'!$I:$I,'Each Gender Events'!$A20,'Official Medal Table'!$C:$C,'Each Gender Events'!AJ$1,'Official Medal Table'!$E:$E,"Mixed")*'Medal values'!$B$3/2</f>
        <v>3.0000010000000001</v>
      </c>
      <c r="AK20">
        <f>COUNTIFS('Official Medal Table'!$F:$F,'Each Gender Events'!$A20,'Official Medal Table'!$C:$C,'Each Gender Events'!AK$1,'Official Medal Table'!$E:$E,'Each Gender Events'!AK$2)*'Medal values'!$B$1
+ COUNTIFS('Official Medal Table'!$G:$G,'Each Gender Events'!$A20,'Official Medal Table'!$C:$C,'Each Gender Events'!AK$1,'Official Medal Table'!$E:$E,'Each Gender Events'!AK$2)*'Medal values'!$B$2
+ COUNTIFS('Official Medal Table'!$H:$H,'Each Gender Events'!$A20,'Official Medal Table'!$C:$C,'Each Gender Events'!AK$1,'Official Medal Table'!$E:$E,'Each Gender Events'!AK$2)*'Medal values'!$B$3
+ COUNTIFS('Official Medal Table'!$I:$I,'Each Gender Events'!$A20,'Official Medal Table'!$C:$C,'Each Gender Events'!AK$1,'Official Medal Table'!$E:$E,'Each Gender Events'!AK$2)*'Medal values'!$B$3
+ COUNTIFS('Official Medal Table'!$F:$F,'Each Gender Events'!$A20,'Official Medal Table'!$C:$C,'Each Gender Events'!AK$1,'Official Medal Table'!$E:$E,"Mixed")*'Medal values'!$B$1/2
+ COUNTIFS('Official Medal Table'!$G:$G,'Each Gender Events'!$A20,'Official Medal Table'!$C:$C,'Each Gender Events'!AK$1,'Official Medal Table'!$E:$E,"Mixed")*'Medal values'!$B$2/2
+ COUNTIFS('Official Medal Table'!$H:$H,'Each Gender Events'!$A20,'Official Medal Table'!$C:$C,'Each Gender Events'!AK$1,'Official Medal Table'!$E:$E,"Mixed")*'Medal values'!$B$3/2
+ COUNTIFS('Official Medal Table'!$I:$I,'Each Gender Events'!$A20,'Official Medal Table'!$C:$C,'Each Gender Events'!AK$1,'Official Medal Table'!$E:$E,"Mixed")*'Medal values'!$B$3/2</f>
        <v>9.0030000000000001</v>
      </c>
      <c r="AL20">
        <f>COUNTIFS('Official Medal Table'!$F:$F,'Each Gender Events'!$A20,'Official Medal Table'!$C:$C,'Each Gender Events'!AL$1,'Official Medal Table'!$E:$E,'Each Gender Events'!AL$2)*'Medal values'!$B$1
+ COUNTIFS('Official Medal Table'!$G:$G,'Each Gender Events'!$A20,'Official Medal Table'!$C:$C,'Each Gender Events'!AL$1,'Official Medal Table'!$E:$E,'Each Gender Events'!AL$2)*'Medal values'!$B$2
+ COUNTIFS('Official Medal Table'!$H:$H,'Each Gender Events'!$A20,'Official Medal Table'!$C:$C,'Each Gender Events'!AL$1,'Official Medal Table'!$E:$E,'Each Gender Events'!AL$2)*'Medal values'!$B$3
+ COUNTIFS('Official Medal Table'!$I:$I,'Each Gender Events'!$A20,'Official Medal Table'!$C:$C,'Each Gender Events'!AL$1,'Official Medal Table'!$E:$E,'Each Gender Events'!AL$2)*'Medal values'!$B$3
+ COUNTIFS('Official Medal Table'!$F:$F,'Each Gender Events'!$A20,'Official Medal Table'!$C:$C,'Each Gender Events'!AL$1,'Official Medal Table'!$E:$E,"Mixed")*'Medal values'!$B$1/2
+ COUNTIFS('Official Medal Table'!$G:$G,'Each Gender Events'!$A20,'Official Medal Table'!$C:$C,'Each Gender Events'!AL$1,'Official Medal Table'!$E:$E,"Mixed")*'Medal values'!$B$2/2
+ COUNTIFS('Official Medal Table'!$H:$H,'Each Gender Events'!$A20,'Official Medal Table'!$C:$C,'Each Gender Events'!AL$1,'Official Medal Table'!$E:$E,"Mixed")*'Medal values'!$B$3/2
+ COUNTIFS('Official Medal Table'!$I:$I,'Each Gender Events'!$A20,'Official Medal Table'!$C:$C,'Each Gender Events'!AL$1,'Official Medal Table'!$E:$E,"Mixed")*'Medal values'!$B$3/2</f>
        <v>0</v>
      </c>
      <c r="AM20">
        <f>COUNTIFS('Official Medal Table'!$F:$F,'Each Gender Events'!$A20,'Official Medal Table'!$C:$C,'Each Gender Events'!AM$1,'Official Medal Table'!$E:$E,'Each Gender Events'!AM$2)*'Medal values'!$B$1
+ COUNTIFS('Official Medal Table'!$G:$G,'Each Gender Events'!$A20,'Official Medal Table'!$C:$C,'Each Gender Events'!AM$1,'Official Medal Table'!$E:$E,'Each Gender Events'!AM$2)*'Medal values'!$B$2
+ COUNTIFS('Official Medal Table'!$H:$H,'Each Gender Events'!$A20,'Official Medal Table'!$C:$C,'Each Gender Events'!AM$1,'Official Medal Table'!$E:$E,'Each Gender Events'!AM$2)*'Medal values'!$B$3
+ COUNTIFS('Official Medal Table'!$I:$I,'Each Gender Events'!$A20,'Official Medal Table'!$C:$C,'Each Gender Events'!AM$1,'Official Medal Table'!$E:$E,'Each Gender Events'!AM$2)*'Medal values'!$B$3
+ COUNTIFS('Official Medal Table'!$F:$F,'Each Gender Events'!$A20,'Official Medal Table'!$C:$C,'Each Gender Events'!AM$1,'Official Medal Table'!$E:$E,"Mixed")*'Medal values'!$B$1/2
+ COUNTIFS('Official Medal Table'!$G:$G,'Each Gender Events'!$A20,'Official Medal Table'!$C:$C,'Each Gender Events'!AM$1,'Official Medal Table'!$E:$E,"Mixed")*'Medal values'!$B$2/2
+ COUNTIFS('Official Medal Table'!$H:$H,'Each Gender Events'!$A20,'Official Medal Table'!$C:$C,'Each Gender Events'!AM$1,'Official Medal Table'!$E:$E,"Mixed")*'Medal values'!$B$3/2
+ COUNTIFS('Official Medal Table'!$I:$I,'Each Gender Events'!$A20,'Official Medal Table'!$C:$C,'Each Gender Events'!AM$1,'Official Medal Table'!$E:$E,"Mixed")*'Medal values'!$B$3/2</f>
        <v>0</v>
      </c>
      <c r="AN20">
        <f>COUNTIFS('Official Medal Table'!$F:$F,'Each Gender Events'!$A20,'Official Medal Table'!$C:$C,'Each Gender Events'!AN$1,'Official Medal Table'!$E:$E,'Each Gender Events'!AN$2)*'Medal values'!$B$1
+ COUNTIFS('Official Medal Table'!$G:$G,'Each Gender Events'!$A20,'Official Medal Table'!$C:$C,'Each Gender Events'!AN$1,'Official Medal Table'!$E:$E,'Each Gender Events'!AN$2)*'Medal values'!$B$2
+ COUNTIFS('Official Medal Table'!$H:$H,'Each Gender Events'!$A20,'Official Medal Table'!$C:$C,'Each Gender Events'!AN$1,'Official Medal Table'!$E:$E,'Each Gender Events'!AN$2)*'Medal values'!$B$3
+ COUNTIFS('Official Medal Table'!$I:$I,'Each Gender Events'!$A20,'Official Medal Table'!$C:$C,'Each Gender Events'!AN$1,'Official Medal Table'!$E:$E,'Each Gender Events'!AN$2)*'Medal values'!$B$3
+ COUNTIFS('Official Medal Table'!$F:$F,'Each Gender Events'!$A20,'Official Medal Table'!$C:$C,'Each Gender Events'!AN$1,'Official Medal Table'!$E:$E,"Mixed")*'Medal values'!$B$1/2
+ COUNTIFS('Official Medal Table'!$G:$G,'Each Gender Events'!$A20,'Official Medal Table'!$C:$C,'Each Gender Events'!AN$1,'Official Medal Table'!$E:$E,"Mixed")*'Medal values'!$B$2/2
+ COUNTIFS('Official Medal Table'!$H:$H,'Each Gender Events'!$A20,'Official Medal Table'!$C:$C,'Each Gender Events'!AN$1,'Official Medal Table'!$E:$E,"Mixed")*'Medal values'!$B$3/2
+ COUNTIFS('Official Medal Table'!$I:$I,'Each Gender Events'!$A20,'Official Medal Table'!$C:$C,'Each Gender Events'!AN$1,'Official Medal Table'!$E:$E,"Mixed")*'Medal values'!$B$3/2</f>
        <v>1</v>
      </c>
      <c r="AO20">
        <f>COUNTIFS('Official Medal Table'!$F:$F,'Each Gender Events'!$A20,'Official Medal Table'!$C:$C,'Each Gender Events'!AO$1,'Official Medal Table'!$E:$E,'Each Gender Events'!AO$2)*'Medal values'!$B$1
+ COUNTIFS('Official Medal Table'!$G:$G,'Each Gender Events'!$A20,'Official Medal Table'!$C:$C,'Each Gender Events'!AO$1,'Official Medal Table'!$E:$E,'Each Gender Events'!AO$2)*'Medal values'!$B$2
+ COUNTIFS('Official Medal Table'!$H:$H,'Each Gender Events'!$A20,'Official Medal Table'!$C:$C,'Each Gender Events'!AO$1,'Official Medal Table'!$E:$E,'Each Gender Events'!AO$2)*'Medal values'!$B$3
+ COUNTIFS('Official Medal Table'!$I:$I,'Each Gender Events'!$A20,'Official Medal Table'!$C:$C,'Each Gender Events'!AO$1,'Official Medal Table'!$E:$E,'Each Gender Events'!AO$2)*'Medal values'!$B$3
+ COUNTIFS('Official Medal Table'!$F:$F,'Each Gender Events'!$A20,'Official Medal Table'!$C:$C,'Each Gender Events'!AO$1,'Official Medal Table'!$E:$E,"Mixed")*'Medal values'!$B$1/2
+ COUNTIFS('Official Medal Table'!$G:$G,'Each Gender Events'!$A20,'Official Medal Table'!$C:$C,'Each Gender Events'!AO$1,'Official Medal Table'!$E:$E,"Mixed")*'Medal values'!$B$2/2
+ COUNTIFS('Official Medal Table'!$H:$H,'Each Gender Events'!$A20,'Official Medal Table'!$C:$C,'Each Gender Events'!AO$1,'Official Medal Table'!$E:$E,"Mixed")*'Medal values'!$B$3/2
+ COUNTIFS('Official Medal Table'!$I:$I,'Each Gender Events'!$A20,'Official Medal Table'!$C:$C,'Each Gender Events'!AO$1,'Official Medal Table'!$E:$E,"Mixed")*'Medal values'!$B$3/2</f>
        <v>0</v>
      </c>
      <c r="AP20">
        <f>COUNTIFS('Official Medal Table'!$F:$F,'Each Gender Events'!$A20,'Official Medal Table'!$C:$C,'Each Gender Events'!AP$1,'Official Medal Table'!$E:$E,'Each Gender Events'!AP$2)*'Medal values'!$B$1
+ COUNTIFS('Official Medal Table'!$G:$G,'Each Gender Events'!$A20,'Official Medal Table'!$C:$C,'Each Gender Events'!AP$1,'Official Medal Table'!$E:$E,'Each Gender Events'!AP$2)*'Medal values'!$B$2
+ COUNTIFS('Official Medal Table'!$H:$H,'Each Gender Events'!$A20,'Official Medal Table'!$C:$C,'Each Gender Events'!AP$1,'Official Medal Table'!$E:$E,'Each Gender Events'!AP$2)*'Medal values'!$B$3
+ COUNTIFS('Official Medal Table'!$I:$I,'Each Gender Events'!$A20,'Official Medal Table'!$C:$C,'Each Gender Events'!AP$1,'Official Medal Table'!$E:$E,'Each Gender Events'!AP$2)*'Medal values'!$B$3
+ COUNTIFS('Official Medal Table'!$F:$F,'Each Gender Events'!$A20,'Official Medal Table'!$C:$C,'Each Gender Events'!AP$1,'Official Medal Table'!$E:$E,"Mixed")*'Medal values'!$B$1/2
+ COUNTIFS('Official Medal Table'!$G:$G,'Each Gender Events'!$A20,'Official Medal Table'!$C:$C,'Each Gender Events'!AP$1,'Official Medal Table'!$E:$E,"Mixed")*'Medal values'!$B$2/2
+ COUNTIFS('Official Medal Table'!$H:$H,'Each Gender Events'!$A20,'Official Medal Table'!$C:$C,'Each Gender Events'!AP$1,'Official Medal Table'!$E:$E,"Mixed")*'Medal values'!$B$3/2
+ COUNTIFS('Official Medal Table'!$I:$I,'Each Gender Events'!$A20,'Official Medal Table'!$C:$C,'Each Gender Events'!AP$1,'Official Medal Table'!$E:$E,"Mixed")*'Medal values'!$B$3/2</f>
        <v>0</v>
      </c>
      <c r="AQ20">
        <f>COUNTIFS('Official Medal Table'!$F:$F,'Each Gender Events'!$A20,'Official Medal Table'!$C:$C,'Each Gender Events'!AQ$1,'Official Medal Table'!$E:$E,'Each Gender Events'!AQ$2)*'Medal values'!$B$1
+ COUNTIFS('Official Medal Table'!$G:$G,'Each Gender Events'!$A20,'Official Medal Table'!$C:$C,'Each Gender Events'!AQ$1,'Official Medal Table'!$E:$E,'Each Gender Events'!AQ$2)*'Medal values'!$B$2
+ COUNTIFS('Official Medal Table'!$H:$H,'Each Gender Events'!$A20,'Official Medal Table'!$C:$C,'Each Gender Events'!AQ$1,'Official Medal Table'!$E:$E,'Each Gender Events'!AQ$2)*'Medal values'!$B$3
+ COUNTIFS('Official Medal Table'!$I:$I,'Each Gender Events'!$A20,'Official Medal Table'!$C:$C,'Each Gender Events'!AQ$1,'Official Medal Table'!$E:$E,'Each Gender Events'!AQ$2)*'Medal values'!$B$3
+ COUNTIFS('Official Medal Table'!$F:$F,'Each Gender Events'!$A20,'Official Medal Table'!$C:$C,'Each Gender Events'!AQ$1,'Official Medal Table'!$E:$E,"Mixed")*'Medal values'!$B$1/2
+ COUNTIFS('Official Medal Table'!$G:$G,'Each Gender Events'!$A20,'Official Medal Table'!$C:$C,'Each Gender Events'!AQ$1,'Official Medal Table'!$E:$E,"Mixed")*'Medal values'!$B$2/2
+ COUNTIFS('Official Medal Table'!$H:$H,'Each Gender Events'!$A20,'Official Medal Table'!$C:$C,'Each Gender Events'!AQ$1,'Official Medal Table'!$E:$E,"Mixed")*'Medal values'!$B$3/2
+ COUNTIFS('Official Medal Table'!$I:$I,'Each Gender Events'!$A20,'Official Medal Table'!$C:$C,'Each Gender Events'!AQ$1,'Official Medal Table'!$E:$E,"Mixed")*'Medal values'!$B$3/2</f>
        <v>0</v>
      </c>
      <c r="AR20">
        <f>COUNTIFS('Official Medal Table'!$F:$F,'Each Gender Events'!$A20,'Official Medal Table'!$C:$C,'Each Gender Events'!AR$1,'Official Medal Table'!$E:$E,'Each Gender Events'!AR$2)*'Medal values'!$B$1
+ COUNTIFS('Official Medal Table'!$G:$G,'Each Gender Events'!$A20,'Official Medal Table'!$C:$C,'Each Gender Events'!AR$1,'Official Medal Table'!$E:$E,'Each Gender Events'!AR$2)*'Medal values'!$B$2
+ COUNTIFS('Official Medal Table'!$H:$H,'Each Gender Events'!$A20,'Official Medal Table'!$C:$C,'Each Gender Events'!AR$1,'Official Medal Table'!$E:$E,'Each Gender Events'!AR$2)*'Medal values'!$B$3
+ COUNTIFS('Official Medal Table'!$I:$I,'Each Gender Events'!$A20,'Official Medal Table'!$C:$C,'Each Gender Events'!AR$1,'Official Medal Table'!$E:$E,'Each Gender Events'!AR$2)*'Medal values'!$B$3
+ COUNTIFS('Official Medal Table'!$F:$F,'Each Gender Events'!$A20,'Official Medal Table'!$C:$C,'Each Gender Events'!AR$1,'Official Medal Table'!$E:$E,"Mixed")*'Medal values'!$B$1/2
+ COUNTIFS('Official Medal Table'!$G:$G,'Each Gender Events'!$A20,'Official Medal Table'!$C:$C,'Each Gender Events'!AR$1,'Official Medal Table'!$E:$E,"Mixed")*'Medal values'!$B$2/2
+ COUNTIFS('Official Medal Table'!$H:$H,'Each Gender Events'!$A20,'Official Medal Table'!$C:$C,'Each Gender Events'!AR$1,'Official Medal Table'!$E:$E,"Mixed")*'Medal values'!$B$3/2
+ COUNTIFS('Official Medal Table'!$I:$I,'Each Gender Events'!$A20,'Official Medal Table'!$C:$C,'Each Gender Events'!AR$1,'Official Medal Table'!$E:$E,"Mixed")*'Medal values'!$B$3/2</f>
        <v>0</v>
      </c>
      <c r="AS20">
        <f>COUNTIFS('Official Medal Table'!$F:$F,'Each Gender Events'!$A20,'Official Medal Table'!$C:$C,'Each Gender Events'!AS$1,'Official Medal Table'!$E:$E,'Each Gender Events'!AS$2)*'Medal values'!$B$1
+ COUNTIFS('Official Medal Table'!$G:$G,'Each Gender Events'!$A20,'Official Medal Table'!$C:$C,'Each Gender Events'!AS$1,'Official Medal Table'!$E:$E,'Each Gender Events'!AS$2)*'Medal values'!$B$2
+ COUNTIFS('Official Medal Table'!$H:$H,'Each Gender Events'!$A20,'Official Medal Table'!$C:$C,'Each Gender Events'!AS$1,'Official Medal Table'!$E:$E,'Each Gender Events'!AS$2)*'Medal values'!$B$3
+ COUNTIFS('Official Medal Table'!$I:$I,'Each Gender Events'!$A20,'Official Medal Table'!$C:$C,'Each Gender Events'!AS$1,'Official Medal Table'!$E:$E,'Each Gender Events'!AS$2)*'Medal values'!$B$3
+ COUNTIFS('Official Medal Table'!$F:$F,'Each Gender Events'!$A20,'Official Medal Table'!$C:$C,'Each Gender Events'!AS$1,'Official Medal Table'!$E:$E,"Mixed")*'Medal values'!$B$1/2
+ COUNTIFS('Official Medal Table'!$G:$G,'Each Gender Events'!$A20,'Official Medal Table'!$C:$C,'Each Gender Events'!AS$1,'Official Medal Table'!$E:$E,"Mixed")*'Medal values'!$B$2/2
+ COUNTIFS('Official Medal Table'!$H:$H,'Each Gender Events'!$A20,'Official Medal Table'!$C:$C,'Each Gender Events'!AS$1,'Official Medal Table'!$E:$E,"Mixed")*'Medal values'!$B$3/2
+ COUNTIFS('Official Medal Table'!$I:$I,'Each Gender Events'!$A20,'Official Medal Table'!$C:$C,'Each Gender Events'!AS$1,'Official Medal Table'!$E:$E,"Mixed")*'Medal values'!$B$3/2</f>
        <v>0</v>
      </c>
      <c r="AT20">
        <f>COUNTIFS('Official Medal Table'!$F:$F,'Each Gender Events'!$A20,'Official Medal Table'!$C:$C,'Each Gender Events'!AT$1,'Official Medal Table'!$E:$E,'Each Gender Events'!AT$2)*'Medal values'!$B$1
+ COUNTIFS('Official Medal Table'!$G:$G,'Each Gender Events'!$A20,'Official Medal Table'!$C:$C,'Each Gender Events'!AT$1,'Official Medal Table'!$E:$E,'Each Gender Events'!AT$2)*'Medal values'!$B$2
+ COUNTIFS('Official Medal Table'!$H:$H,'Each Gender Events'!$A20,'Official Medal Table'!$C:$C,'Each Gender Events'!AT$1,'Official Medal Table'!$E:$E,'Each Gender Events'!AT$2)*'Medal values'!$B$3
+ COUNTIFS('Official Medal Table'!$I:$I,'Each Gender Events'!$A20,'Official Medal Table'!$C:$C,'Each Gender Events'!AT$1,'Official Medal Table'!$E:$E,'Each Gender Events'!AT$2)*'Medal values'!$B$3
+ COUNTIFS('Official Medal Table'!$F:$F,'Each Gender Events'!$A20,'Official Medal Table'!$C:$C,'Each Gender Events'!AT$1,'Official Medal Table'!$E:$E,"Mixed")*'Medal values'!$B$1/2
+ COUNTIFS('Official Medal Table'!$G:$G,'Each Gender Events'!$A20,'Official Medal Table'!$C:$C,'Each Gender Events'!AT$1,'Official Medal Table'!$E:$E,"Mixed")*'Medal values'!$B$2/2
+ COUNTIFS('Official Medal Table'!$H:$H,'Each Gender Events'!$A20,'Official Medal Table'!$C:$C,'Each Gender Events'!AT$1,'Official Medal Table'!$E:$E,"Mixed")*'Medal values'!$B$3/2
+ COUNTIFS('Official Medal Table'!$I:$I,'Each Gender Events'!$A20,'Official Medal Table'!$C:$C,'Each Gender Events'!AT$1,'Official Medal Table'!$E:$E,"Mixed")*'Medal values'!$B$3/2</f>
        <v>0</v>
      </c>
      <c r="AU20">
        <f>COUNTIFS('Official Medal Table'!$F:$F,'Each Gender Events'!$A20,'Official Medal Table'!$C:$C,'Each Gender Events'!AU$1,'Official Medal Table'!$E:$E,'Each Gender Events'!AU$2)*'Medal values'!$B$1
+ COUNTIFS('Official Medal Table'!$G:$G,'Each Gender Events'!$A20,'Official Medal Table'!$C:$C,'Each Gender Events'!AU$1,'Official Medal Table'!$E:$E,'Each Gender Events'!AU$2)*'Medal values'!$B$2
+ COUNTIFS('Official Medal Table'!$H:$H,'Each Gender Events'!$A20,'Official Medal Table'!$C:$C,'Each Gender Events'!AU$1,'Official Medal Table'!$E:$E,'Each Gender Events'!AU$2)*'Medal values'!$B$3
+ COUNTIFS('Official Medal Table'!$I:$I,'Each Gender Events'!$A20,'Official Medal Table'!$C:$C,'Each Gender Events'!AU$1,'Official Medal Table'!$E:$E,'Each Gender Events'!AU$2)*'Medal values'!$B$3
+ COUNTIFS('Official Medal Table'!$F:$F,'Each Gender Events'!$A20,'Official Medal Table'!$C:$C,'Each Gender Events'!AU$1,'Official Medal Table'!$E:$E,"Mixed")*'Medal values'!$B$1/2
+ COUNTIFS('Official Medal Table'!$G:$G,'Each Gender Events'!$A20,'Official Medal Table'!$C:$C,'Each Gender Events'!AU$1,'Official Medal Table'!$E:$E,"Mixed")*'Medal values'!$B$2/2
+ COUNTIFS('Official Medal Table'!$H:$H,'Each Gender Events'!$A20,'Official Medal Table'!$C:$C,'Each Gender Events'!AU$1,'Official Medal Table'!$E:$E,"Mixed")*'Medal values'!$B$3/2
+ COUNTIFS('Official Medal Table'!$I:$I,'Each Gender Events'!$A20,'Official Medal Table'!$C:$C,'Each Gender Events'!AU$1,'Official Medal Table'!$E:$E,"Mixed")*'Medal values'!$B$3/2</f>
        <v>0</v>
      </c>
      <c r="AV20">
        <f>COUNTIFS('Official Medal Table'!$F:$F,'Each Gender Events'!$A20,'Official Medal Table'!$C:$C,'Each Gender Events'!AV$1,'Official Medal Table'!$E:$E,'Each Gender Events'!AV$2)*'Medal values'!$B$1
+ COUNTIFS('Official Medal Table'!$G:$G,'Each Gender Events'!$A20,'Official Medal Table'!$C:$C,'Each Gender Events'!AV$1,'Official Medal Table'!$E:$E,'Each Gender Events'!AV$2)*'Medal values'!$B$2
+ COUNTIFS('Official Medal Table'!$H:$H,'Each Gender Events'!$A20,'Official Medal Table'!$C:$C,'Each Gender Events'!AV$1,'Official Medal Table'!$E:$E,'Each Gender Events'!AV$2)*'Medal values'!$B$3
+ COUNTIFS('Official Medal Table'!$I:$I,'Each Gender Events'!$A20,'Official Medal Table'!$C:$C,'Each Gender Events'!AV$1,'Official Medal Table'!$E:$E,'Each Gender Events'!AV$2)*'Medal values'!$B$3
+ COUNTIFS('Official Medal Table'!$F:$F,'Each Gender Events'!$A20,'Official Medal Table'!$C:$C,'Each Gender Events'!AV$1,'Official Medal Table'!$E:$E,"Mixed")*'Medal values'!$B$1/2
+ COUNTIFS('Official Medal Table'!$G:$G,'Each Gender Events'!$A20,'Official Medal Table'!$C:$C,'Each Gender Events'!AV$1,'Official Medal Table'!$E:$E,"Mixed")*'Medal values'!$B$2/2
+ COUNTIFS('Official Medal Table'!$H:$H,'Each Gender Events'!$A20,'Official Medal Table'!$C:$C,'Each Gender Events'!AV$1,'Official Medal Table'!$E:$E,"Mixed")*'Medal values'!$B$3/2
+ COUNTIFS('Official Medal Table'!$I:$I,'Each Gender Events'!$A20,'Official Medal Table'!$C:$C,'Each Gender Events'!AV$1,'Official Medal Table'!$E:$E,"Mixed")*'Medal values'!$B$3/2</f>
        <v>0</v>
      </c>
      <c r="AW20">
        <f>COUNTIFS('Official Medal Table'!$F:$F,'Each Gender Events'!$A20,'Official Medal Table'!$C:$C,'Each Gender Events'!AW$1,'Official Medal Table'!$E:$E,'Each Gender Events'!AW$2)*'Medal values'!$B$1
+ COUNTIFS('Official Medal Table'!$G:$G,'Each Gender Events'!$A20,'Official Medal Table'!$C:$C,'Each Gender Events'!AW$1,'Official Medal Table'!$E:$E,'Each Gender Events'!AW$2)*'Medal values'!$B$2
+ COUNTIFS('Official Medal Table'!$H:$H,'Each Gender Events'!$A20,'Official Medal Table'!$C:$C,'Each Gender Events'!AW$1,'Official Medal Table'!$E:$E,'Each Gender Events'!AW$2)*'Medal values'!$B$3
+ COUNTIFS('Official Medal Table'!$I:$I,'Each Gender Events'!$A20,'Official Medal Table'!$C:$C,'Each Gender Events'!AW$1,'Official Medal Table'!$E:$E,'Each Gender Events'!AW$2)*'Medal values'!$B$3
+ COUNTIFS('Official Medal Table'!$F:$F,'Each Gender Events'!$A20,'Official Medal Table'!$C:$C,'Each Gender Events'!AW$1,'Official Medal Table'!$E:$E,"Mixed")*'Medal values'!$B$1/2
+ COUNTIFS('Official Medal Table'!$G:$G,'Each Gender Events'!$A20,'Official Medal Table'!$C:$C,'Each Gender Events'!AW$1,'Official Medal Table'!$E:$E,"Mixed")*'Medal values'!$B$2/2
+ COUNTIFS('Official Medal Table'!$H:$H,'Each Gender Events'!$A20,'Official Medal Table'!$C:$C,'Each Gender Events'!AW$1,'Official Medal Table'!$E:$E,"Mixed")*'Medal values'!$B$3/2
+ COUNTIFS('Official Medal Table'!$I:$I,'Each Gender Events'!$A20,'Official Medal Table'!$C:$C,'Each Gender Events'!AW$1,'Official Medal Table'!$E:$E,"Mixed")*'Medal values'!$B$3/2</f>
        <v>3.0009999999999999</v>
      </c>
      <c r="AX20">
        <f>COUNTIFS('Official Medal Table'!$F:$F,'Each Gender Events'!$A20,'Official Medal Table'!$C:$C,'Each Gender Events'!AX$1,'Official Medal Table'!$E:$E,'Each Gender Events'!AX$2)*'Medal values'!$B$1
+ COUNTIFS('Official Medal Table'!$G:$G,'Each Gender Events'!$A20,'Official Medal Table'!$C:$C,'Each Gender Events'!AX$1,'Official Medal Table'!$E:$E,'Each Gender Events'!AX$2)*'Medal values'!$B$2
+ COUNTIFS('Official Medal Table'!$H:$H,'Each Gender Events'!$A20,'Official Medal Table'!$C:$C,'Each Gender Events'!AX$1,'Official Medal Table'!$E:$E,'Each Gender Events'!AX$2)*'Medal values'!$B$3
+ COUNTIFS('Official Medal Table'!$I:$I,'Each Gender Events'!$A20,'Official Medal Table'!$C:$C,'Each Gender Events'!AX$1,'Official Medal Table'!$E:$E,'Each Gender Events'!AX$2)*'Medal values'!$B$3
+ COUNTIFS('Official Medal Table'!$F:$F,'Each Gender Events'!$A20,'Official Medal Table'!$C:$C,'Each Gender Events'!AX$1,'Official Medal Table'!$E:$E,"Mixed")*'Medal values'!$B$1/2
+ COUNTIFS('Official Medal Table'!$G:$G,'Each Gender Events'!$A20,'Official Medal Table'!$C:$C,'Each Gender Events'!AX$1,'Official Medal Table'!$E:$E,"Mixed")*'Medal values'!$B$2/2
+ COUNTIFS('Official Medal Table'!$H:$H,'Each Gender Events'!$A20,'Official Medal Table'!$C:$C,'Each Gender Events'!AX$1,'Official Medal Table'!$E:$E,"Mixed")*'Medal values'!$B$3/2
+ COUNTIFS('Official Medal Table'!$I:$I,'Each Gender Events'!$A20,'Official Medal Table'!$C:$C,'Each Gender Events'!AX$1,'Official Medal Table'!$E:$E,"Mixed")*'Medal values'!$B$3/2</f>
        <v>3.0009999999999999</v>
      </c>
      <c r="AY20">
        <f>COUNTIFS('Official Medal Table'!$F:$F,'Each Gender Events'!$A20,'Official Medal Table'!$C:$C,'Each Gender Events'!AY$1,'Official Medal Table'!$E:$E,'Each Gender Events'!AY$2)*'Medal values'!$B$1
+ COUNTIFS('Official Medal Table'!$G:$G,'Each Gender Events'!$A20,'Official Medal Table'!$C:$C,'Each Gender Events'!AY$1,'Official Medal Table'!$E:$E,'Each Gender Events'!AY$2)*'Medal values'!$B$2
+ COUNTIFS('Official Medal Table'!$H:$H,'Each Gender Events'!$A20,'Official Medal Table'!$C:$C,'Each Gender Events'!AY$1,'Official Medal Table'!$E:$E,'Each Gender Events'!AY$2)*'Medal values'!$B$3
+ COUNTIFS('Official Medal Table'!$I:$I,'Each Gender Events'!$A20,'Official Medal Table'!$C:$C,'Each Gender Events'!AY$1,'Official Medal Table'!$E:$E,'Each Gender Events'!AY$2)*'Medal values'!$B$3
+ COUNTIFS('Official Medal Table'!$F:$F,'Each Gender Events'!$A20,'Official Medal Table'!$C:$C,'Each Gender Events'!AY$1,'Official Medal Table'!$E:$E,"Mixed")*'Medal values'!$B$1/2
+ COUNTIFS('Official Medal Table'!$G:$G,'Each Gender Events'!$A20,'Official Medal Table'!$C:$C,'Each Gender Events'!AY$1,'Official Medal Table'!$E:$E,"Mixed")*'Medal values'!$B$2/2
+ COUNTIFS('Official Medal Table'!$H:$H,'Each Gender Events'!$A20,'Official Medal Table'!$C:$C,'Each Gender Events'!AY$1,'Official Medal Table'!$E:$E,"Mixed")*'Medal values'!$B$3/2
+ COUNTIFS('Official Medal Table'!$I:$I,'Each Gender Events'!$A20,'Official Medal Table'!$C:$C,'Each Gender Events'!AY$1,'Official Medal Table'!$E:$E,"Mixed")*'Medal values'!$B$3/2</f>
        <v>0</v>
      </c>
      <c r="AZ20">
        <f>COUNTIFS('Official Medal Table'!$F:$F,'Each Gender Events'!$A20,'Official Medal Table'!$C:$C,'Each Gender Events'!AZ$1,'Official Medal Table'!$E:$E,'Each Gender Events'!AZ$2)*'Medal values'!$B$1
+ COUNTIFS('Official Medal Table'!$G:$G,'Each Gender Events'!$A20,'Official Medal Table'!$C:$C,'Each Gender Events'!AZ$1,'Official Medal Table'!$E:$E,'Each Gender Events'!AZ$2)*'Medal values'!$B$2
+ COUNTIFS('Official Medal Table'!$H:$H,'Each Gender Events'!$A20,'Official Medal Table'!$C:$C,'Each Gender Events'!AZ$1,'Official Medal Table'!$E:$E,'Each Gender Events'!AZ$2)*'Medal values'!$B$3
+ COUNTIFS('Official Medal Table'!$I:$I,'Each Gender Events'!$A20,'Official Medal Table'!$C:$C,'Each Gender Events'!AZ$1,'Official Medal Table'!$E:$E,'Each Gender Events'!AZ$2)*'Medal values'!$B$3
+ COUNTIFS('Official Medal Table'!$F:$F,'Each Gender Events'!$A20,'Official Medal Table'!$C:$C,'Each Gender Events'!AZ$1,'Official Medal Table'!$E:$E,"Mixed")*'Medal values'!$B$1/2
+ COUNTIFS('Official Medal Table'!$G:$G,'Each Gender Events'!$A20,'Official Medal Table'!$C:$C,'Each Gender Events'!AZ$1,'Official Medal Table'!$E:$E,"Mixed")*'Medal values'!$B$2/2
+ COUNTIFS('Official Medal Table'!$H:$H,'Each Gender Events'!$A20,'Official Medal Table'!$C:$C,'Each Gender Events'!AZ$1,'Official Medal Table'!$E:$E,"Mixed")*'Medal values'!$B$3/2
+ COUNTIFS('Official Medal Table'!$I:$I,'Each Gender Events'!$A20,'Official Medal Table'!$C:$C,'Each Gender Events'!AZ$1,'Official Medal Table'!$E:$E,"Mixed")*'Medal values'!$B$3/2</f>
        <v>0</v>
      </c>
      <c r="BA20">
        <f>COUNTIFS('Official Medal Table'!$F:$F,'Each Gender Events'!$A20,'Official Medal Table'!$C:$C,'Each Gender Events'!BA$1,'Official Medal Table'!$E:$E,'Each Gender Events'!BA$2)*'Medal values'!$B$1
+ COUNTIFS('Official Medal Table'!$G:$G,'Each Gender Events'!$A20,'Official Medal Table'!$C:$C,'Each Gender Events'!BA$1,'Official Medal Table'!$E:$E,'Each Gender Events'!BA$2)*'Medal values'!$B$2
+ COUNTIFS('Official Medal Table'!$H:$H,'Each Gender Events'!$A20,'Official Medal Table'!$C:$C,'Each Gender Events'!BA$1,'Official Medal Table'!$E:$E,'Each Gender Events'!BA$2)*'Medal values'!$B$3
+ COUNTIFS('Official Medal Table'!$I:$I,'Each Gender Events'!$A20,'Official Medal Table'!$C:$C,'Each Gender Events'!BA$1,'Official Medal Table'!$E:$E,'Each Gender Events'!BA$2)*'Medal values'!$B$3
+ COUNTIFS('Official Medal Table'!$F:$F,'Each Gender Events'!$A20,'Official Medal Table'!$C:$C,'Each Gender Events'!BA$1,'Official Medal Table'!$E:$E,"Mixed")*'Medal values'!$B$1/2
+ COUNTIFS('Official Medal Table'!$G:$G,'Each Gender Events'!$A20,'Official Medal Table'!$C:$C,'Each Gender Events'!BA$1,'Official Medal Table'!$E:$E,"Mixed")*'Medal values'!$B$2/2
+ COUNTIFS('Official Medal Table'!$H:$H,'Each Gender Events'!$A20,'Official Medal Table'!$C:$C,'Each Gender Events'!BA$1,'Official Medal Table'!$E:$E,"Mixed")*'Medal values'!$B$3/2
+ COUNTIFS('Official Medal Table'!$I:$I,'Each Gender Events'!$A20,'Official Medal Table'!$C:$C,'Each Gender Events'!BA$1,'Official Medal Table'!$E:$E,"Mixed")*'Medal values'!$B$3/2</f>
        <v>0</v>
      </c>
      <c r="BB20">
        <f>COUNTIFS('Official Medal Table'!$F:$F,'Each Gender Events'!$A20,'Official Medal Table'!$C:$C,'Each Gender Events'!BB$1,'Official Medal Table'!$E:$E,'Each Gender Events'!BB$2)*'Medal values'!$B$1
+ COUNTIFS('Official Medal Table'!$G:$G,'Each Gender Events'!$A20,'Official Medal Table'!$C:$C,'Each Gender Events'!BB$1,'Official Medal Table'!$E:$E,'Each Gender Events'!BB$2)*'Medal values'!$B$2
+ COUNTIFS('Official Medal Table'!$H:$H,'Each Gender Events'!$A20,'Official Medal Table'!$C:$C,'Each Gender Events'!BB$1,'Official Medal Table'!$E:$E,'Each Gender Events'!BB$2)*'Medal values'!$B$3
+ COUNTIFS('Official Medal Table'!$I:$I,'Each Gender Events'!$A20,'Official Medal Table'!$C:$C,'Each Gender Events'!BB$1,'Official Medal Table'!$E:$E,'Each Gender Events'!BB$2)*'Medal values'!$B$3
+ COUNTIFS('Official Medal Table'!$F:$F,'Each Gender Events'!$A20,'Official Medal Table'!$C:$C,'Each Gender Events'!BB$1,'Official Medal Table'!$E:$E,"Mixed")*'Medal values'!$B$1/2
+ COUNTIFS('Official Medal Table'!$G:$G,'Each Gender Events'!$A20,'Official Medal Table'!$C:$C,'Each Gender Events'!BB$1,'Official Medal Table'!$E:$E,"Mixed")*'Medal values'!$B$2/2
+ COUNTIFS('Official Medal Table'!$H:$H,'Each Gender Events'!$A20,'Official Medal Table'!$C:$C,'Each Gender Events'!BB$1,'Official Medal Table'!$E:$E,"Mixed")*'Medal values'!$B$3/2
+ COUNTIFS('Official Medal Table'!$I:$I,'Each Gender Events'!$A20,'Official Medal Table'!$C:$C,'Each Gender Events'!BB$1,'Official Medal Table'!$E:$E,"Mixed")*'Medal values'!$B$3/2</f>
        <v>3.0009999999999999</v>
      </c>
      <c r="BC20">
        <f>COUNTIFS('Official Medal Table'!$F:$F,'Each Gender Events'!$A20,'Official Medal Table'!$C:$C,'Each Gender Events'!BC$1,'Official Medal Table'!$E:$E,'Each Gender Events'!BC$2)*'Medal values'!$B$1
+ COUNTIFS('Official Medal Table'!$G:$G,'Each Gender Events'!$A20,'Official Medal Table'!$C:$C,'Each Gender Events'!BC$1,'Official Medal Table'!$E:$E,'Each Gender Events'!BC$2)*'Medal values'!$B$2
+ COUNTIFS('Official Medal Table'!$H:$H,'Each Gender Events'!$A20,'Official Medal Table'!$C:$C,'Each Gender Events'!BC$1,'Official Medal Table'!$E:$E,'Each Gender Events'!BC$2)*'Medal values'!$B$3
+ COUNTIFS('Official Medal Table'!$I:$I,'Each Gender Events'!$A20,'Official Medal Table'!$C:$C,'Each Gender Events'!BC$1,'Official Medal Table'!$E:$E,'Each Gender Events'!BC$2)*'Medal values'!$B$3
+ COUNTIFS('Official Medal Table'!$F:$F,'Each Gender Events'!$A20,'Official Medal Table'!$C:$C,'Each Gender Events'!BC$1,'Official Medal Table'!$E:$E,"Mixed")*'Medal values'!$B$1/2
+ COUNTIFS('Official Medal Table'!$G:$G,'Each Gender Events'!$A20,'Official Medal Table'!$C:$C,'Each Gender Events'!BC$1,'Official Medal Table'!$E:$E,"Mixed")*'Medal values'!$B$2/2
+ COUNTIFS('Official Medal Table'!$H:$H,'Each Gender Events'!$A20,'Official Medal Table'!$C:$C,'Each Gender Events'!BC$1,'Official Medal Table'!$E:$E,"Mixed")*'Medal values'!$B$3/2
+ COUNTIFS('Official Medal Table'!$I:$I,'Each Gender Events'!$A20,'Official Medal Table'!$C:$C,'Each Gender Events'!BC$1,'Official Medal Table'!$E:$E,"Mixed")*'Medal values'!$B$3/2</f>
        <v>0</v>
      </c>
      <c r="BD20">
        <f>COUNTIFS('Official Medal Table'!$F:$F,'Each Gender Events'!$A20,'Official Medal Table'!$C:$C,'Each Gender Events'!BD$1,'Official Medal Table'!$E:$E,'Each Gender Events'!BD$2)*'Medal values'!$B$1
+ COUNTIFS('Official Medal Table'!$G:$G,'Each Gender Events'!$A20,'Official Medal Table'!$C:$C,'Each Gender Events'!BD$1,'Official Medal Table'!$E:$E,'Each Gender Events'!BD$2)*'Medal values'!$B$2
+ COUNTIFS('Official Medal Table'!$H:$H,'Each Gender Events'!$A20,'Official Medal Table'!$C:$C,'Each Gender Events'!BD$1,'Official Medal Table'!$E:$E,'Each Gender Events'!BD$2)*'Medal values'!$B$3
+ COUNTIFS('Official Medal Table'!$I:$I,'Each Gender Events'!$A20,'Official Medal Table'!$C:$C,'Each Gender Events'!BD$1,'Official Medal Table'!$E:$E,'Each Gender Events'!BD$2)*'Medal values'!$B$3
+ COUNTIFS('Official Medal Table'!$F:$F,'Each Gender Events'!$A20,'Official Medal Table'!$C:$C,'Each Gender Events'!BD$1,'Official Medal Table'!$E:$E,"Mixed")*'Medal values'!$B$1/2
+ COUNTIFS('Official Medal Table'!$G:$G,'Each Gender Events'!$A20,'Official Medal Table'!$C:$C,'Each Gender Events'!BD$1,'Official Medal Table'!$E:$E,"Mixed")*'Medal values'!$B$2/2
+ COUNTIFS('Official Medal Table'!$H:$H,'Each Gender Events'!$A20,'Official Medal Table'!$C:$C,'Each Gender Events'!BD$1,'Official Medal Table'!$E:$E,"Mixed")*'Medal values'!$B$3/2
+ COUNTIFS('Official Medal Table'!$I:$I,'Each Gender Events'!$A20,'Official Medal Table'!$C:$C,'Each Gender Events'!BD$1,'Official Medal Table'!$E:$E,"Mixed")*'Medal values'!$B$3/2</f>
        <v>0</v>
      </c>
      <c r="BE20">
        <f>COUNTIFS('Official Medal Table'!$F:$F,'Each Gender Events'!$A20,'Official Medal Table'!$C:$C,'Each Gender Events'!BE$1,'Official Medal Table'!$E:$E,'Each Gender Events'!BE$2)*'Medal values'!$B$1
+ COUNTIFS('Official Medal Table'!$G:$G,'Each Gender Events'!$A20,'Official Medal Table'!$C:$C,'Each Gender Events'!BE$1,'Official Medal Table'!$E:$E,'Each Gender Events'!BE$2)*'Medal values'!$B$2
+ COUNTIFS('Official Medal Table'!$H:$H,'Each Gender Events'!$A20,'Official Medal Table'!$C:$C,'Each Gender Events'!BE$1,'Official Medal Table'!$E:$E,'Each Gender Events'!BE$2)*'Medal values'!$B$3
+ COUNTIFS('Official Medal Table'!$I:$I,'Each Gender Events'!$A20,'Official Medal Table'!$C:$C,'Each Gender Events'!BE$1,'Official Medal Table'!$E:$E,'Each Gender Events'!BE$2)*'Medal values'!$B$3
+ COUNTIFS('Official Medal Table'!$F:$F,'Each Gender Events'!$A20,'Official Medal Table'!$C:$C,'Each Gender Events'!BE$1,'Official Medal Table'!$E:$E,"Mixed")*'Medal values'!$B$1/2
+ COUNTIFS('Official Medal Table'!$G:$G,'Each Gender Events'!$A20,'Official Medal Table'!$C:$C,'Each Gender Events'!BE$1,'Official Medal Table'!$E:$E,"Mixed")*'Medal values'!$B$2/2
+ COUNTIFS('Official Medal Table'!$H:$H,'Each Gender Events'!$A20,'Official Medal Table'!$C:$C,'Each Gender Events'!BE$1,'Official Medal Table'!$E:$E,"Mixed")*'Medal values'!$B$3/2
+ COUNTIFS('Official Medal Table'!$I:$I,'Each Gender Events'!$A20,'Official Medal Table'!$C:$C,'Each Gender Events'!BE$1,'Official Medal Table'!$E:$E,"Mixed")*'Medal values'!$B$3/2</f>
        <v>0</v>
      </c>
      <c r="BF20">
        <f>COUNTIFS('Official Medal Table'!$F:$F,'Each Gender Events'!$A20,'Official Medal Table'!$C:$C,'Each Gender Events'!BF$1,'Official Medal Table'!$E:$E,'Each Gender Events'!BF$2)*'Medal values'!$B$1
+ COUNTIFS('Official Medal Table'!$G:$G,'Each Gender Events'!$A20,'Official Medal Table'!$C:$C,'Each Gender Events'!BF$1,'Official Medal Table'!$E:$E,'Each Gender Events'!BF$2)*'Medal values'!$B$2
+ COUNTIFS('Official Medal Table'!$H:$H,'Each Gender Events'!$A20,'Official Medal Table'!$C:$C,'Each Gender Events'!BF$1,'Official Medal Table'!$E:$E,'Each Gender Events'!BF$2)*'Medal values'!$B$3
+ COUNTIFS('Official Medal Table'!$I:$I,'Each Gender Events'!$A20,'Official Medal Table'!$C:$C,'Each Gender Events'!BF$1,'Official Medal Table'!$E:$E,'Each Gender Events'!BF$2)*'Medal values'!$B$3
+ COUNTIFS('Official Medal Table'!$F:$F,'Each Gender Events'!$A20,'Official Medal Table'!$C:$C,'Each Gender Events'!BF$1,'Official Medal Table'!$E:$E,"Mixed")*'Medal values'!$B$1/2
+ COUNTIFS('Official Medal Table'!$G:$G,'Each Gender Events'!$A20,'Official Medal Table'!$C:$C,'Each Gender Events'!BF$1,'Official Medal Table'!$E:$E,"Mixed")*'Medal values'!$B$2/2
+ COUNTIFS('Official Medal Table'!$H:$H,'Each Gender Events'!$A20,'Official Medal Table'!$C:$C,'Each Gender Events'!BF$1,'Official Medal Table'!$E:$E,"Mixed")*'Medal values'!$B$3/2
+ COUNTIFS('Official Medal Table'!$I:$I,'Each Gender Events'!$A20,'Official Medal Table'!$C:$C,'Each Gender Events'!BF$1,'Official Medal Table'!$E:$E,"Mixed")*'Medal values'!$B$3/2</f>
        <v>0</v>
      </c>
      <c r="BG20">
        <f>COUNTIFS('Official Medal Table'!$F:$F,'Each Gender Events'!$A20,'Official Medal Table'!$C:$C,'Each Gender Events'!BG$1,'Official Medal Table'!$E:$E,'Each Gender Events'!BG$2)*'Medal values'!$B$1
+ COUNTIFS('Official Medal Table'!$G:$G,'Each Gender Events'!$A20,'Official Medal Table'!$C:$C,'Each Gender Events'!BG$1,'Official Medal Table'!$E:$E,'Each Gender Events'!BG$2)*'Medal values'!$B$2
+ COUNTIFS('Official Medal Table'!$H:$H,'Each Gender Events'!$A20,'Official Medal Table'!$C:$C,'Each Gender Events'!BG$1,'Official Medal Table'!$E:$E,'Each Gender Events'!BG$2)*'Medal values'!$B$3
+ COUNTIFS('Official Medal Table'!$I:$I,'Each Gender Events'!$A20,'Official Medal Table'!$C:$C,'Each Gender Events'!BG$1,'Official Medal Table'!$E:$E,'Each Gender Events'!BG$2)*'Medal values'!$B$3
+ COUNTIFS('Official Medal Table'!$F:$F,'Each Gender Events'!$A20,'Official Medal Table'!$C:$C,'Each Gender Events'!BG$1,'Official Medal Table'!$E:$E,"Mixed")*'Medal values'!$B$1/2
+ COUNTIFS('Official Medal Table'!$G:$G,'Each Gender Events'!$A20,'Official Medal Table'!$C:$C,'Each Gender Events'!BG$1,'Official Medal Table'!$E:$E,"Mixed")*'Medal values'!$B$2/2
+ COUNTIFS('Official Medal Table'!$H:$H,'Each Gender Events'!$A20,'Official Medal Table'!$C:$C,'Each Gender Events'!BG$1,'Official Medal Table'!$E:$E,"Mixed")*'Medal values'!$B$3/2
+ COUNTIFS('Official Medal Table'!$I:$I,'Each Gender Events'!$A20,'Official Medal Table'!$C:$C,'Each Gender Events'!BG$1,'Official Medal Table'!$E:$E,"Mixed")*'Medal values'!$B$3/2</f>
        <v>8.0010019999999997</v>
      </c>
      <c r="BH20">
        <f>COUNTIFS('Official Medal Table'!$F:$F,'Each Gender Events'!$A20,'Official Medal Table'!$C:$C,'Each Gender Events'!BH$1,'Official Medal Table'!$E:$E,'Each Gender Events'!BH$2)*'Medal values'!$B$1
+ COUNTIFS('Official Medal Table'!$G:$G,'Each Gender Events'!$A20,'Official Medal Table'!$C:$C,'Each Gender Events'!BH$1,'Official Medal Table'!$E:$E,'Each Gender Events'!BH$2)*'Medal values'!$B$2
+ COUNTIFS('Official Medal Table'!$H:$H,'Each Gender Events'!$A20,'Official Medal Table'!$C:$C,'Each Gender Events'!BH$1,'Official Medal Table'!$E:$E,'Each Gender Events'!BH$2)*'Medal values'!$B$3
+ COUNTIFS('Official Medal Table'!$I:$I,'Each Gender Events'!$A20,'Official Medal Table'!$C:$C,'Each Gender Events'!BH$1,'Official Medal Table'!$E:$E,'Each Gender Events'!BH$2)*'Medal values'!$B$3
+ COUNTIFS('Official Medal Table'!$F:$F,'Each Gender Events'!$A20,'Official Medal Table'!$C:$C,'Each Gender Events'!BH$1,'Official Medal Table'!$E:$E,"Mixed")*'Medal values'!$B$1/2
+ COUNTIFS('Official Medal Table'!$G:$G,'Each Gender Events'!$A20,'Official Medal Table'!$C:$C,'Each Gender Events'!BH$1,'Official Medal Table'!$E:$E,"Mixed")*'Medal values'!$B$2/2
+ COUNTIFS('Official Medal Table'!$H:$H,'Each Gender Events'!$A20,'Official Medal Table'!$C:$C,'Each Gender Events'!BH$1,'Official Medal Table'!$E:$E,"Mixed")*'Medal values'!$B$3/2
+ COUNTIFS('Official Medal Table'!$I:$I,'Each Gender Events'!$A20,'Official Medal Table'!$C:$C,'Each Gender Events'!BH$1,'Official Medal Table'!$E:$E,"Mixed")*'Medal values'!$B$3/2</f>
        <v>11.003001000000001</v>
      </c>
      <c r="BI20">
        <f>COUNTIFS('Official Medal Table'!$F:$F,'Each Gender Events'!$A20,'Official Medal Table'!$C:$C,'Each Gender Events'!BI$1,'Official Medal Table'!$E:$E,'Each Gender Events'!BI$2)*'Medal values'!$B$1
+ COUNTIFS('Official Medal Table'!$G:$G,'Each Gender Events'!$A20,'Official Medal Table'!$C:$C,'Each Gender Events'!BI$1,'Official Medal Table'!$E:$E,'Each Gender Events'!BI$2)*'Medal values'!$B$2
+ COUNTIFS('Official Medal Table'!$H:$H,'Each Gender Events'!$A20,'Official Medal Table'!$C:$C,'Each Gender Events'!BI$1,'Official Medal Table'!$E:$E,'Each Gender Events'!BI$2)*'Medal values'!$B$3
+ COUNTIFS('Official Medal Table'!$I:$I,'Each Gender Events'!$A20,'Official Medal Table'!$C:$C,'Each Gender Events'!BI$1,'Official Medal Table'!$E:$E,'Each Gender Events'!BI$2)*'Medal values'!$B$3
+ COUNTIFS('Official Medal Table'!$F:$F,'Each Gender Events'!$A20,'Official Medal Table'!$C:$C,'Each Gender Events'!BI$1,'Official Medal Table'!$E:$E,"Mixed")*'Medal values'!$B$1/2
+ COUNTIFS('Official Medal Table'!$G:$G,'Each Gender Events'!$A20,'Official Medal Table'!$C:$C,'Each Gender Events'!BI$1,'Official Medal Table'!$E:$E,"Mixed")*'Medal values'!$B$2/2
+ COUNTIFS('Official Medal Table'!$H:$H,'Each Gender Events'!$A20,'Official Medal Table'!$C:$C,'Each Gender Events'!BI$1,'Official Medal Table'!$E:$E,"Mixed")*'Medal values'!$B$3/2
+ COUNTIFS('Official Medal Table'!$I:$I,'Each Gender Events'!$A20,'Official Medal Table'!$C:$C,'Each Gender Events'!BI$1,'Official Medal Table'!$E:$E,"Mixed")*'Medal values'!$B$3/2</f>
        <v>0</v>
      </c>
      <c r="BJ20">
        <f>COUNTIFS('Official Medal Table'!$F:$F,'Each Gender Events'!$A20,'Official Medal Table'!$C:$C,'Each Gender Events'!BJ$1,'Official Medal Table'!$E:$E,'Each Gender Events'!BJ$2)*'Medal values'!$B$1
+ COUNTIFS('Official Medal Table'!$G:$G,'Each Gender Events'!$A20,'Official Medal Table'!$C:$C,'Each Gender Events'!BJ$1,'Official Medal Table'!$E:$E,'Each Gender Events'!BJ$2)*'Medal values'!$B$2
+ COUNTIFS('Official Medal Table'!$H:$H,'Each Gender Events'!$A20,'Official Medal Table'!$C:$C,'Each Gender Events'!BJ$1,'Official Medal Table'!$E:$E,'Each Gender Events'!BJ$2)*'Medal values'!$B$3
+ COUNTIFS('Official Medal Table'!$I:$I,'Each Gender Events'!$A20,'Official Medal Table'!$C:$C,'Each Gender Events'!BJ$1,'Official Medal Table'!$E:$E,'Each Gender Events'!BJ$2)*'Medal values'!$B$3
+ COUNTIFS('Official Medal Table'!$F:$F,'Each Gender Events'!$A20,'Official Medal Table'!$C:$C,'Each Gender Events'!BJ$1,'Official Medal Table'!$E:$E,"Mixed")*'Medal values'!$B$1/2
+ COUNTIFS('Official Medal Table'!$G:$G,'Each Gender Events'!$A20,'Official Medal Table'!$C:$C,'Each Gender Events'!BJ$1,'Official Medal Table'!$E:$E,"Mixed")*'Medal values'!$B$2/2
+ COUNTIFS('Official Medal Table'!$H:$H,'Each Gender Events'!$A20,'Official Medal Table'!$C:$C,'Each Gender Events'!BJ$1,'Official Medal Table'!$E:$E,"Mixed")*'Medal values'!$B$3/2
+ COUNTIFS('Official Medal Table'!$I:$I,'Each Gender Events'!$A20,'Official Medal Table'!$C:$C,'Each Gender Events'!BJ$1,'Official Medal Table'!$E:$E,"Mixed")*'Medal values'!$B$3/2</f>
        <v>0</v>
      </c>
      <c r="BK20">
        <f>COUNTIFS('Official Medal Table'!$F:$F,'Each Gender Events'!$A20,'Official Medal Table'!$C:$C,'Each Gender Events'!BK$1,'Official Medal Table'!$E:$E,'Each Gender Events'!BK$2)*'Medal values'!$B$1
+ COUNTIFS('Official Medal Table'!$G:$G,'Each Gender Events'!$A20,'Official Medal Table'!$C:$C,'Each Gender Events'!BK$1,'Official Medal Table'!$E:$E,'Each Gender Events'!BK$2)*'Medal values'!$B$2
+ COUNTIFS('Official Medal Table'!$H:$H,'Each Gender Events'!$A20,'Official Medal Table'!$C:$C,'Each Gender Events'!BK$1,'Official Medal Table'!$E:$E,'Each Gender Events'!BK$2)*'Medal values'!$B$3
+ COUNTIFS('Official Medal Table'!$I:$I,'Each Gender Events'!$A20,'Official Medal Table'!$C:$C,'Each Gender Events'!BK$1,'Official Medal Table'!$E:$E,'Each Gender Events'!BK$2)*'Medal values'!$B$3
+ COUNTIFS('Official Medal Table'!$F:$F,'Each Gender Events'!$A20,'Official Medal Table'!$C:$C,'Each Gender Events'!BK$1,'Official Medal Table'!$E:$E,"Mixed")*'Medal values'!$B$1/2
+ COUNTIFS('Official Medal Table'!$G:$G,'Each Gender Events'!$A20,'Official Medal Table'!$C:$C,'Each Gender Events'!BK$1,'Official Medal Table'!$E:$E,"Mixed")*'Medal values'!$B$2/2
+ COUNTIFS('Official Medal Table'!$H:$H,'Each Gender Events'!$A20,'Official Medal Table'!$C:$C,'Each Gender Events'!BK$1,'Official Medal Table'!$E:$E,"Mixed")*'Medal values'!$B$3/2
+ COUNTIFS('Official Medal Table'!$I:$I,'Each Gender Events'!$A20,'Official Medal Table'!$C:$C,'Each Gender Events'!BK$1,'Official Medal Table'!$E:$E,"Mixed")*'Medal values'!$B$3/2</f>
        <v>4.0009999999999994</v>
      </c>
      <c r="BL20">
        <f>COUNTIFS('Official Medal Table'!$F:$F,'Each Gender Events'!$A20,'Official Medal Table'!$C:$C,'Each Gender Events'!BL$1,'Official Medal Table'!$E:$E,'Each Gender Events'!BL$2)*'Medal values'!$B$1
+ COUNTIFS('Official Medal Table'!$G:$G,'Each Gender Events'!$A20,'Official Medal Table'!$C:$C,'Each Gender Events'!BL$1,'Official Medal Table'!$E:$E,'Each Gender Events'!BL$2)*'Medal values'!$B$2
+ COUNTIFS('Official Medal Table'!$H:$H,'Each Gender Events'!$A20,'Official Medal Table'!$C:$C,'Each Gender Events'!BL$1,'Official Medal Table'!$E:$E,'Each Gender Events'!BL$2)*'Medal values'!$B$3
+ COUNTIFS('Official Medal Table'!$I:$I,'Each Gender Events'!$A20,'Official Medal Table'!$C:$C,'Each Gender Events'!BL$1,'Official Medal Table'!$E:$E,'Each Gender Events'!BL$2)*'Medal values'!$B$3
+ COUNTIFS('Official Medal Table'!$F:$F,'Each Gender Events'!$A20,'Official Medal Table'!$C:$C,'Each Gender Events'!BL$1,'Official Medal Table'!$E:$E,"Mixed")*'Medal values'!$B$1/2
+ COUNTIFS('Official Medal Table'!$G:$G,'Each Gender Events'!$A20,'Official Medal Table'!$C:$C,'Each Gender Events'!BL$1,'Official Medal Table'!$E:$E,"Mixed")*'Medal values'!$B$2/2
+ COUNTIFS('Official Medal Table'!$H:$H,'Each Gender Events'!$A20,'Official Medal Table'!$C:$C,'Each Gender Events'!BL$1,'Official Medal Table'!$E:$E,"Mixed")*'Medal values'!$B$3/2
+ COUNTIFS('Official Medal Table'!$I:$I,'Each Gender Events'!$A20,'Official Medal Table'!$C:$C,'Each Gender Events'!BL$1,'Official Medal Table'!$E:$E,"Mixed")*'Medal values'!$B$3/2</f>
        <v>4.0009999999999994</v>
      </c>
      <c r="BM20">
        <f>COUNTIFS('Official Medal Table'!$F:$F,'Each Gender Events'!$A20,'Official Medal Table'!$C:$C,'Each Gender Events'!BM$1,'Official Medal Table'!$E:$E,'Each Gender Events'!BM$2)*'Medal values'!$B$1
+ COUNTIFS('Official Medal Table'!$G:$G,'Each Gender Events'!$A20,'Official Medal Table'!$C:$C,'Each Gender Events'!BM$1,'Official Medal Table'!$E:$E,'Each Gender Events'!BM$2)*'Medal values'!$B$2
+ COUNTIFS('Official Medal Table'!$H:$H,'Each Gender Events'!$A20,'Official Medal Table'!$C:$C,'Each Gender Events'!BM$1,'Official Medal Table'!$E:$E,'Each Gender Events'!BM$2)*'Medal values'!$B$3
+ COUNTIFS('Official Medal Table'!$I:$I,'Each Gender Events'!$A20,'Official Medal Table'!$C:$C,'Each Gender Events'!BM$1,'Official Medal Table'!$E:$E,'Each Gender Events'!BM$2)*'Medal values'!$B$3
+ COUNTIFS('Official Medal Table'!$F:$F,'Each Gender Events'!$A20,'Official Medal Table'!$C:$C,'Each Gender Events'!BM$1,'Official Medal Table'!$E:$E,"Mixed")*'Medal values'!$B$1/2
+ COUNTIFS('Official Medal Table'!$G:$G,'Each Gender Events'!$A20,'Official Medal Table'!$C:$C,'Each Gender Events'!BM$1,'Official Medal Table'!$E:$E,"Mixed")*'Medal values'!$B$2/2
+ COUNTIFS('Official Medal Table'!$H:$H,'Each Gender Events'!$A20,'Official Medal Table'!$C:$C,'Each Gender Events'!BM$1,'Official Medal Table'!$E:$E,"Mixed")*'Medal values'!$B$3/2
+ COUNTIFS('Official Medal Table'!$I:$I,'Each Gender Events'!$A20,'Official Medal Table'!$C:$C,'Each Gender Events'!BM$1,'Official Medal Table'!$E:$E,"Mixed")*'Medal values'!$B$3/2</f>
        <v>0</v>
      </c>
      <c r="BN20">
        <f>COUNTIFS('Official Medal Table'!$F:$F,'Each Gender Events'!$A20,'Official Medal Table'!$C:$C,'Each Gender Events'!BN$1,'Official Medal Table'!$E:$E,'Each Gender Events'!BN$2)*'Medal values'!$B$1
+ COUNTIFS('Official Medal Table'!$G:$G,'Each Gender Events'!$A20,'Official Medal Table'!$C:$C,'Each Gender Events'!BN$1,'Official Medal Table'!$E:$E,'Each Gender Events'!BN$2)*'Medal values'!$B$2
+ COUNTIFS('Official Medal Table'!$H:$H,'Each Gender Events'!$A20,'Official Medal Table'!$C:$C,'Each Gender Events'!BN$1,'Official Medal Table'!$E:$E,'Each Gender Events'!BN$2)*'Medal values'!$B$3
+ COUNTIFS('Official Medal Table'!$I:$I,'Each Gender Events'!$A20,'Official Medal Table'!$C:$C,'Each Gender Events'!BN$1,'Official Medal Table'!$E:$E,'Each Gender Events'!BN$2)*'Medal values'!$B$3
+ COUNTIFS('Official Medal Table'!$F:$F,'Each Gender Events'!$A20,'Official Medal Table'!$C:$C,'Each Gender Events'!BN$1,'Official Medal Table'!$E:$E,"Mixed")*'Medal values'!$B$1/2
+ COUNTIFS('Official Medal Table'!$G:$G,'Each Gender Events'!$A20,'Official Medal Table'!$C:$C,'Each Gender Events'!BN$1,'Official Medal Table'!$E:$E,"Mixed")*'Medal values'!$B$2/2
+ COUNTIFS('Official Medal Table'!$H:$H,'Each Gender Events'!$A20,'Official Medal Table'!$C:$C,'Each Gender Events'!BN$1,'Official Medal Table'!$E:$E,"Mixed")*'Medal values'!$B$3/2
+ COUNTIFS('Official Medal Table'!$I:$I,'Each Gender Events'!$A20,'Official Medal Table'!$C:$C,'Each Gender Events'!BN$1,'Official Medal Table'!$E:$E,"Mixed")*'Medal values'!$B$3/2</f>
        <v>0</v>
      </c>
      <c r="BO20">
        <f>COUNTIFS('Official Medal Table'!$F:$F,'Each Gender Events'!$A20,'Official Medal Table'!$C:$C,'Each Gender Events'!BO$1,'Official Medal Table'!$E:$E,'Each Gender Events'!BO$2)*'Medal values'!$B$1
+ COUNTIFS('Official Medal Table'!$G:$G,'Each Gender Events'!$A20,'Official Medal Table'!$C:$C,'Each Gender Events'!BO$1,'Official Medal Table'!$E:$E,'Each Gender Events'!BO$2)*'Medal values'!$B$2
+ COUNTIFS('Official Medal Table'!$H:$H,'Each Gender Events'!$A20,'Official Medal Table'!$C:$C,'Each Gender Events'!BO$1,'Official Medal Table'!$E:$E,'Each Gender Events'!BO$2)*'Medal values'!$B$3
+ COUNTIFS('Official Medal Table'!$I:$I,'Each Gender Events'!$A20,'Official Medal Table'!$C:$C,'Each Gender Events'!BO$1,'Official Medal Table'!$E:$E,'Each Gender Events'!BO$2)*'Medal values'!$B$3
+ COUNTIFS('Official Medal Table'!$F:$F,'Each Gender Events'!$A20,'Official Medal Table'!$C:$C,'Each Gender Events'!BO$1,'Official Medal Table'!$E:$E,"Mixed")*'Medal values'!$B$1/2
+ COUNTIFS('Official Medal Table'!$G:$G,'Each Gender Events'!$A20,'Official Medal Table'!$C:$C,'Each Gender Events'!BO$1,'Official Medal Table'!$E:$E,"Mixed")*'Medal values'!$B$2/2
+ COUNTIFS('Official Medal Table'!$H:$H,'Each Gender Events'!$A20,'Official Medal Table'!$C:$C,'Each Gender Events'!BO$1,'Official Medal Table'!$E:$E,"Mixed")*'Medal values'!$B$3/2
+ COUNTIFS('Official Medal Table'!$I:$I,'Each Gender Events'!$A20,'Official Medal Table'!$C:$C,'Each Gender Events'!BO$1,'Official Medal Table'!$E:$E,"Mixed")*'Medal values'!$B$3/2</f>
        <v>0</v>
      </c>
      <c r="BP20">
        <f>COUNTIFS('Official Medal Table'!$F:$F,'Each Gender Events'!$A20,'Official Medal Table'!$C:$C,'Each Gender Events'!BP$1,'Official Medal Table'!$E:$E,'Each Gender Events'!BP$2)*'Medal values'!$B$1
+ COUNTIFS('Official Medal Table'!$G:$G,'Each Gender Events'!$A20,'Official Medal Table'!$C:$C,'Each Gender Events'!BP$1,'Official Medal Table'!$E:$E,'Each Gender Events'!BP$2)*'Medal values'!$B$2
+ COUNTIFS('Official Medal Table'!$H:$H,'Each Gender Events'!$A20,'Official Medal Table'!$C:$C,'Each Gender Events'!BP$1,'Official Medal Table'!$E:$E,'Each Gender Events'!BP$2)*'Medal values'!$B$3
+ COUNTIFS('Official Medal Table'!$I:$I,'Each Gender Events'!$A20,'Official Medal Table'!$C:$C,'Each Gender Events'!BP$1,'Official Medal Table'!$E:$E,'Each Gender Events'!BP$2)*'Medal values'!$B$3
+ COUNTIFS('Official Medal Table'!$F:$F,'Each Gender Events'!$A20,'Official Medal Table'!$C:$C,'Each Gender Events'!BP$1,'Official Medal Table'!$E:$E,"Mixed")*'Medal values'!$B$1/2
+ COUNTIFS('Official Medal Table'!$G:$G,'Each Gender Events'!$A20,'Official Medal Table'!$C:$C,'Each Gender Events'!BP$1,'Official Medal Table'!$E:$E,"Mixed")*'Medal values'!$B$2/2
+ COUNTIFS('Official Medal Table'!$H:$H,'Each Gender Events'!$A20,'Official Medal Table'!$C:$C,'Each Gender Events'!BP$1,'Official Medal Table'!$E:$E,"Mixed")*'Medal values'!$B$3/2
+ COUNTIFS('Official Medal Table'!$I:$I,'Each Gender Events'!$A20,'Official Medal Table'!$C:$C,'Each Gender Events'!BP$1,'Official Medal Table'!$E:$E,"Mixed")*'Medal values'!$B$3/2</f>
        <v>0</v>
      </c>
      <c r="BQ20">
        <f>COUNTIFS('Official Medal Table'!$F:$F,'Each Gender Events'!$A20,'Official Medal Table'!$C:$C,'Each Gender Events'!BQ$1,'Official Medal Table'!$E:$E,'Each Gender Events'!BQ$2)*'Medal values'!$B$1
+ COUNTIFS('Official Medal Table'!$G:$G,'Each Gender Events'!$A20,'Official Medal Table'!$C:$C,'Each Gender Events'!BQ$1,'Official Medal Table'!$E:$E,'Each Gender Events'!BQ$2)*'Medal values'!$B$2
+ COUNTIFS('Official Medal Table'!$H:$H,'Each Gender Events'!$A20,'Official Medal Table'!$C:$C,'Each Gender Events'!BQ$1,'Official Medal Table'!$E:$E,'Each Gender Events'!BQ$2)*'Medal values'!$B$3
+ COUNTIFS('Official Medal Table'!$I:$I,'Each Gender Events'!$A20,'Official Medal Table'!$C:$C,'Each Gender Events'!BQ$1,'Official Medal Table'!$E:$E,'Each Gender Events'!BQ$2)*'Medal values'!$B$3
+ COUNTIFS('Official Medal Table'!$F:$F,'Each Gender Events'!$A20,'Official Medal Table'!$C:$C,'Each Gender Events'!BQ$1,'Official Medal Table'!$E:$E,"Mixed")*'Medal values'!$B$1/2
+ COUNTIFS('Official Medal Table'!$G:$G,'Each Gender Events'!$A20,'Official Medal Table'!$C:$C,'Each Gender Events'!BQ$1,'Official Medal Table'!$E:$E,"Mixed")*'Medal values'!$B$2/2
+ COUNTIFS('Official Medal Table'!$H:$H,'Each Gender Events'!$A20,'Official Medal Table'!$C:$C,'Each Gender Events'!BQ$1,'Official Medal Table'!$E:$E,"Mixed")*'Medal values'!$B$3/2
+ COUNTIFS('Official Medal Table'!$I:$I,'Each Gender Events'!$A20,'Official Medal Table'!$C:$C,'Each Gender Events'!BQ$1,'Official Medal Table'!$E:$E,"Mixed")*'Medal values'!$B$3/2</f>
        <v>0</v>
      </c>
      <c r="BR20">
        <f>COUNTIFS('Official Medal Table'!$F:$F,'Each Gender Events'!$A20,'Official Medal Table'!$C:$C,'Each Gender Events'!BR$1,'Official Medal Table'!$E:$E,'Each Gender Events'!BR$2)*'Medal values'!$B$1
+ COUNTIFS('Official Medal Table'!$G:$G,'Each Gender Events'!$A20,'Official Medal Table'!$C:$C,'Each Gender Events'!BR$1,'Official Medal Table'!$E:$E,'Each Gender Events'!BR$2)*'Medal values'!$B$2
+ COUNTIFS('Official Medal Table'!$H:$H,'Each Gender Events'!$A20,'Official Medal Table'!$C:$C,'Each Gender Events'!BR$1,'Official Medal Table'!$E:$E,'Each Gender Events'!BR$2)*'Medal values'!$B$3
+ COUNTIFS('Official Medal Table'!$I:$I,'Each Gender Events'!$A20,'Official Medal Table'!$C:$C,'Each Gender Events'!BR$1,'Official Medal Table'!$E:$E,'Each Gender Events'!BR$2)*'Medal values'!$B$3
+ COUNTIFS('Official Medal Table'!$F:$F,'Each Gender Events'!$A20,'Official Medal Table'!$C:$C,'Each Gender Events'!BR$1,'Official Medal Table'!$E:$E,"Mixed")*'Medal values'!$B$1/2
+ COUNTIFS('Official Medal Table'!$G:$G,'Each Gender Events'!$A20,'Official Medal Table'!$C:$C,'Each Gender Events'!BR$1,'Official Medal Table'!$E:$E,"Mixed")*'Medal values'!$B$2/2
+ COUNTIFS('Official Medal Table'!$H:$H,'Each Gender Events'!$A20,'Official Medal Table'!$C:$C,'Each Gender Events'!BR$1,'Official Medal Table'!$E:$E,"Mixed")*'Medal values'!$B$3/2
+ COUNTIFS('Official Medal Table'!$I:$I,'Each Gender Events'!$A20,'Official Medal Table'!$C:$C,'Each Gender Events'!BR$1,'Official Medal Table'!$E:$E,"Mixed")*'Medal values'!$B$3/2</f>
        <v>0</v>
      </c>
      <c r="BS20">
        <f>COUNTIFS('Official Medal Table'!$F:$F,'Each Gender Events'!$A20,'Official Medal Table'!$C:$C,'Each Gender Events'!BS$1,'Official Medal Table'!$E:$E,'Each Gender Events'!BS$2)*'Medal values'!$B$1
+ COUNTIFS('Official Medal Table'!$G:$G,'Each Gender Events'!$A20,'Official Medal Table'!$C:$C,'Each Gender Events'!BS$1,'Official Medal Table'!$E:$E,'Each Gender Events'!BS$2)*'Medal values'!$B$2
+ COUNTIFS('Official Medal Table'!$H:$H,'Each Gender Events'!$A20,'Official Medal Table'!$C:$C,'Each Gender Events'!BS$1,'Official Medal Table'!$E:$E,'Each Gender Events'!BS$2)*'Medal values'!$B$3
+ COUNTIFS('Official Medal Table'!$I:$I,'Each Gender Events'!$A20,'Official Medal Table'!$C:$C,'Each Gender Events'!BS$1,'Official Medal Table'!$E:$E,'Each Gender Events'!BS$2)*'Medal values'!$B$3
+ COUNTIFS('Official Medal Table'!$F:$F,'Each Gender Events'!$A20,'Official Medal Table'!$C:$C,'Each Gender Events'!BS$1,'Official Medal Table'!$E:$E,"Mixed")*'Medal values'!$B$1/2
+ COUNTIFS('Official Medal Table'!$G:$G,'Each Gender Events'!$A20,'Official Medal Table'!$C:$C,'Each Gender Events'!BS$1,'Official Medal Table'!$E:$E,"Mixed")*'Medal values'!$B$2/2
+ COUNTIFS('Official Medal Table'!$H:$H,'Each Gender Events'!$A20,'Official Medal Table'!$C:$C,'Each Gender Events'!BS$1,'Official Medal Table'!$E:$E,"Mixed")*'Medal values'!$B$3/2
+ COUNTIFS('Official Medal Table'!$I:$I,'Each Gender Events'!$A20,'Official Medal Table'!$C:$C,'Each Gender Events'!BS$1,'Official Medal Table'!$E:$E,"Mixed")*'Medal values'!$B$3/2</f>
        <v>0</v>
      </c>
      <c r="BT20">
        <f>COUNTIFS('Official Medal Table'!$F:$F,'Each Gender Events'!$A20,'Official Medal Table'!$C:$C,'Each Gender Events'!BT$1,'Official Medal Table'!$E:$E,'Each Gender Events'!BT$2)*'Medal values'!$B$1
+ COUNTIFS('Official Medal Table'!$G:$G,'Each Gender Events'!$A20,'Official Medal Table'!$C:$C,'Each Gender Events'!BT$1,'Official Medal Table'!$E:$E,'Each Gender Events'!BT$2)*'Medal values'!$B$2
+ COUNTIFS('Official Medal Table'!$H:$H,'Each Gender Events'!$A20,'Official Medal Table'!$C:$C,'Each Gender Events'!BT$1,'Official Medal Table'!$E:$E,'Each Gender Events'!BT$2)*'Medal values'!$B$3
+ COUNTIFS('Official Medal Table'!$I:$I,'Each Gender Events'!$A20,'Official Medal Table'!$C:$C,'Each Gender Events'!BT$1,'Official Medal Table'!$E:$E,'Each Gender Events'!BT$2)*'Medal values'!$B$3
+ COUNTIFS('Official Medal Table'!$F:$F,'Each Gender Events'!$A20,'Official Medal Table'!$C:$C,'Each Gender Events'!BT$1,'Official Medal Table'!$E:$E,"Mixed")*'Medal values'!$B$1/2
+ COUNTIFS('Official Medal Table'!$G:$G,'Each Gender Events'!$A20,'Official Medal Table'!$C:$C,'Each Gender Events'!BT$1,'Official Medal Table'!$E:$E,"Mixed")*'Medal values'!$B$2/2
+ COUNTIFS('Official Medal Table'!$H:$H,'Each Gender Events'!$A20,'Official Medal Table'!$C:$C,'Each Gender Events'!BT$1,'Official Medal Table'!$E:$E,"Mixed")*'Medal values'!$B$3/2
+ COUNTIFS('Official Medal Table'!$I:$I,'Each Gender Events'!$A20,'Official Medal Table'!$C:$C,'Each Gender Events'!BT$1,'Official Medal Table'!$E:$E,"Mixed")*'Medal values'!$B$3/2</f>
        <v>0</v>
      </c>
      <c r="BU20">
        <f>COUNTIFS('Official Medal Table'!$F:$F,'Each Gender Events'!$A20,'Official Medal Table'!$C:$C,'Each Gender Events'!BU$1,'Official Medal Table'!$E:$E,'Each Gender Events'!BU$2)*'Medal values'!$B$1
+ COUNTIFS('Official Medal Table'!$G:$G,'Each Gender Events'!$A20,'Official Medal Table'!$C:$C,'Each Gender Events'!BU$1,'Official Medal Table'!$E:$E,'Each Gender Events'!BU$2)*'Medal values'!$B$2
+ COUNTIFS('Official Medal Table'!$H:$H,'Each Gender Events'!$A20,'Official Medal Table'!$C:$C,'Each Gender Events'!BU$1,'Official Medal Table'!$E:$E,'Each Gender Events'!BU$2)*'Medal values'!$B$3
+ COUNTIFS('Official Medal Table'!$I:$I,'Each Gender Events'!$A20,'Official Medal Table'!$C:$C,'Each Gender Events'!BU$1,'Official Medal Table'!$E:$E,'Each Gender Events'!BU$2)*'Medal values'!$B$3
+ COUNTIFS('Official Medal Table'!$F:$F,'Each Gender Events'!$A20,'Official Medal Table'!$C:$C,'Each Gender Events'!BU$1,'Official Medal Table'!$E:$E,"Mixed")*'Medal values'!$B$1/2
+ COUNTIFS('Official Medal Table'!$G:$G,'Each Gender Events'!$A20,'Official Medal Table'!$C:$C,'Each Gender Events'!BU$1,'Official Medal Table'!$E:$E,"Mixed")*'Medal values'!$B$2/2
+ COUNTIFS('Official Medal Table'!$H:$H,'Each Gender Events'!$A20,'Official Medal Table'!$C:$C,'Each Gender Events'!BU$1,'Official Medal Table'!$E:$E,"Mixed")*'Medal values'!$B$3/2
+ COUNTIFS('Official Medal Table'!$I:$I,'Each Gender Events'!$A20,'Official Medal Table'!$C:$C,'Each Gender Events'!BU$1,'Official Medal Table'!$E:$E,"Mixed")*'Medal values'!$B$3/2</f>
        <v>0</v>
      </c>
      <c r="BV20">
        <f>COUNTIFS('Official Medal Table'!$F:$F,'Each Gender Events'!$A20,'Official Medal Table'!$C:$C,'Each Gender Events'!BV$1,'Official Medal Table'!$E:$E,'Each Gender Events'!BV$2)*'Medal values'!$B$1
+ COUNTIFS('Official Medal Table'!$G:$G,'Each Gender Events'!$A20,'Official Medal Table'!$C:$C,'Each Gender Events'!BV$1,'Official Medal Table'!$E:$E,'Each Gender Events'!BV$2)*'Medal values'!$B$2
+ COUNTIFS('Official Medal Table'!$H:$H,'Each Gender Events'!$A20,'Official Medal Table'!$C:$C,'Each Gender Events'!BV$1,'Official Medal Table'!$E:$E,'Each Gender Events'!BV$2)*'Medal values'!$B$3
+ COUNTIFS('Official Medal Table'!$I:$I,'Each Gender Events'!$A20,'Official Medal Table'!$C:$C,'Each Gender Events'!BV$1,'Official Medal Table'!$E:$E,'Each Gender Events'!BV$2)*'Medal values'!$B$3
+ COUNTIFS('Official Medal Table'!$F:$F,'Each Gender Events'!$A20,'Official Medal Table'!$C:$C,'Each Gender Events'!BV$1,'Official Medal Table'!$E:$E,"Mixed")*'Medal values'!$B$1/2
+ COUNTIFS('Official Medal Table'!$G:$G,'Each Gender Events'!$A20,'Official Medal Table'!$C:$C,'Each Gender Events'!BV$1,'Official Medal Table'!$E:$E,"Mixed")*'Medal values'!$B$2/2
+ COUNTIFS('Official Medal Table'!$H:$H,'Each Gender Events'!$A20,'Official Medal Table'!$C:$C,'Each Gender Events'!BV$1,'Official Medal Table'!$E:$E,"Mixed")*'Medal values'!$B$3/2
+ COUNTIFS('Official Medal Table'!$I:$I,'Each Gender Events'!$A20,'Official Medal Table'!$C:$C,'Each Gender Events'!BV$1,'Official Medal Table'!$E:$E,"Mixed")*'Medal values'!$B$3/2</f>
        <v>0</v>
      </c>
      <c r="BW20">
        <f>COUNTIFS('Official Medal Table'!$F:$F,'Each Gender Events'!$A20,'Official Medal Table'!$C:$C,'Each Gender Events'!BW$1,'Official Medal Table'!$E:$E,'Each Gender Events'!BW$2)*'Medal values'!$B$1
+ COUNTIFS('Official Medal Table'!$G:$G,'Each Gender Events'!$A20,'Official Medal Table'!$C:$C,'Each Gender Events'!BW$1,'Official Medal Table'!$E:$E,'Each Gender Events'!BW$2)*'Medal values'!$B$2
+ COUNTIFS('Official Medal Table'!$H:$H,'Each Gender Events'!$A20,'Official Medal Table'!$C:$C,'Each Gender Events'!BW$1,'Official Medal Table'!$E:$E,'Each Gender Events'!BW$2)*'Medal values'!$B$3
+ COUNTIFS('Official Medal Table'!$I:$I,'Each Gender Events'!$A20,'Official Medal Table'!$C:$C,'Each Gender Events'!BW$1,'Official Medal Table'!$E:$E,'Each Gender Events'!BW$2)*'Medal values'!$B$3
+ COUNTIFS('Official Medal Table'!$F:$F,'Each Gender Events'!$A20,'Official Medal Table'!$C:$C,'Each Gender Events'!BW$1,'Official Medal Table'!$E:$E,"Mixed")*'Medal values'!$B$1/2
+ COUNTIFS('Official Medal Table'!$G:$G,'Each Gender Events'!$A20,'Official Medal Table'!$C:$C,'Each Gender Events'!BW$1,'Official Medal Table'!$E:$E,"Mixed")*'Medal values'!$B$2/2
+ COUNTIFS('Official Medal Table'!$H:$H,'Each Gender Events'!$A20,'Official Medal Table'!$C:$C,'Each Gender Events'!BW$1,'Official Medal Table'!$E:$E,"Mixed")*'Medal values'!$B$3/2
+ COUNTIFS('Official Medal Table'!$I:$I,'Each Gender Events'!$A20,'Official Medal Table'!$C:$C,'Each Gender Events'!BW$1,'Official Medal Table'!$E:$E,"Mixed")*'Medal values'!$B$3/2</f>
        <v>1</v>
      </c>
      <c r="BX20">
        <f>COUNTIFS('Official Medal Table'!$F:$F,'Each Gender Events'!$A20,'Official Medal Table'!$C:$C,'Each Gender Events'!BX$1,'Official Medal Table'!$E:$E,'Each Gender Events'!BX$2)*'Medal values'!$B$1
+ COUNTIFS('Official Medal Table'!$G:$G,'Each Gender Events'!$A20,'Official Medal Table'!$C:$C,'Each Gender Events'!BX$1,'Official Medal Table'!$E:$E,'Each Gender Events'!BX$2)*'Medal values'!$B$2
+ COUNTIFS('Official Medal Table'!$H:$H,'Each Gender Events'!$A20,'Official Medal Table'!$C:$C,'Each Gender Events'!BX$1,'Official Medal Table'!$E:$E,'Each Gender Events'!BX$2)*'Medal values'!$B$3
+ COUNTIFS('Official Medal Table'!$I:$I,'Each Gender Events'!$A20,'Official Medal Table'!$C:$C,'Each Gender Events'!BX$1,'Official Medal Table'!$E:$E,'Each Gender Events'!BX$2)*'Medal values'!$B$3
+ COUNTIFS('Official Medal Table'!$F:$F,'Each Gender Events'!$A20,'Official Medal Table'!$C:$C,'Each Gender Events'!BX$1,'Official Medal Table'!$E:$E,"Mixed")*'Medal values'!$B$1/2
+ COUNTIFS('Official Medal Table'!$G:$G,'Each Gender Events'!$A20,'Official Medal Table'!$C:$C,'Each Gender Events'!BX$1,'Official Medal Table'!$E:$E,"Mixed")*'Medal values'!$B$2/2
+ COUNTIFS('Official Medal Table'!$H:$H,'Each Gender Events'!$A20,'Official Medal Table'!$C:$C,'Each Gender Events'!BX$1,'Official Medal Table'!$E:$E,"Mixed")*'Medal values'!$B$3/2
+ COUNTIFS('Official Medal Table'!$I:$I,'Each Gender Events'!$A20,'Official Medal Table'!$C:$C,'Each Gender Events'!BX$1,'Official Medal Table'!$E:$E,"Mixed")*'Medal values'!$B$3/2</f>
        <v>1</v>
      </c>
      <c r="BY20">
        <f>COUNTIFS('Official Medal Table'!$F:$F,'Each Gender Events'!$A20,'Official Medal Table'!$C:$C,'Each Gender Events'!BY$1,'Official Medal Table'!$E:$E,'Each Gender Events'!BY$2)*'Medal values'!$B$1
+ COUNTIFS('Official Medal Table'!$G:$G,'Each Gender Events'!$A20,'Official Medal Table'!$C:$C,'Each Gender Events'!BY$1,'Official Medal Table'!$E:$E,'Each Gender Events'!BY$2)*'Medal values'!$B$2
+ COUNTIFS('Official Medal Table'!$H:$H,'Each Gender Events'!$A20,'Official Medal Table'!$C:$C,'Each Gender Events'!BY$1,'Official Medal Table'!$E:$E,'Each Gender Events'!BY$2)*'Medal values'!$B$3
+ COUNTIFS('Official Medal Table'!$I:$I,'Each Gender Events'!$A20,'Official Medal Table'!$C:$C,'Each Gender Events'!BY$1,'Official Medal Table'!$E:$E,'Each Gender Events'!BY$2)*'Medal values'!$B$3
+ COUNTIFS('Official Medal Table'!$F:$F,'Each Gender Events'!$A20,'Official Medal Table'!$C:$C,'Each Gender Events'!BY$1,'Official Medal Table'!$E:$E,"Mixed")*'Medal values'!$B$1/2
+ COUNTIFS('Official Medal Table'!$G:$G,'Each Gender Events'!$A20,'Official Medal Table'!$C:$C,'Each Gender Events'!BY$1,'Official Medal Table'!$E:$E,"Mixed")*'Medal values'!$B$2/2
+ COUNTIFS('Official Medal Table'!$H:$H,'Each Gender Events'!$A20,'Official Medal Table'!$C:$C,'Each Gender Events'!BY$1,'Official Medal Table'!$E:$E,"Mixed")*'Medal values'!$B$3/2
+ COUNTIFS('Official Medal Table'!$I:$I,'Each Gender Events'!$A20,'Official Medal Table'!$C:$C,'Each Gender Events'!BY$1,'Official Medal Table'!$E:$E,"Mixed")*'Medal values'!$B$3/2</f>
        <v>0</v>
      </c>
      <c r="BZ20">
        <f>COUNTIFS('Official Medal Table'!$F:$F,'Each Gender Events'!$A20,'Official Medal Table'!$C:$C,'Each Gender Events'!BZ$1,'Official Medal Table'!$E:$E,'Each Gender Events'!BZ$2)*'Medal values'!$B$1
+ COUNTIFS('Official Medal Table'!$G:$G,'Each Gender Events'!$A20,'Official Medal Table'!$C:$C,'Each Gender Events'!BZ$1,'Official Medal Table'!$E:$E,'Each Gender Events'!BZ$2)*'Medal values'!$B$2
+ COUNTIFS('Official Medal Table'!$H:$H,'Each Gender Events'!$A20,'Official Medal Table'!$C:$C,'Each Gender Events'!BZ$1,'Official Medal Table'!$E:$E,'Each Gender Events'!BZ$2)*'Medal values'!$B$3
+ COUNTIFS('Official Medal Table'!$I:$I,'Each Gender Events'!$A20,'Official Medal Table'!$C:$C,'Each Gender Events'!BZ$1,'Official Medal Table'!$E:$E,'Each Gender Events'!BZ$2)*'Medal values'!$B$3
+ COUNTIFS('Official Medal Table'!$F:$F,'Each Gender Events'!$A20,'Official Medal Table'!$C:$C,'Each Gender Events'!BZ$1,'Official Medal Table'!$E:$E,"Mixed")*'Medal values'!$B$1/2
+ COUNTIFS('Official Medal Table'!$G:$G,'Each Gender Events'!$A20,'Official Medal Table'!$C:$C,'Each Gender Events'!BZ$1,'Official Medal Table'!$E:$E,"Mixed")*'Medal values'!$B$2/2
+ COUNTIFS('Official Medal Table'!$H:$H,'Each Gender Events'!$A20,'Official Medal Table'!$C:$C,'Each Gender Events'!BZ$1,'Official Medal Table'!$E:$E,"Mixed")*'Medal values'!$B$3/2
+ COUNTIFS('Official Medal Table'!$I:$I,'Each Gender Events'!$A20,'Official Medal Table'!$C:$C,'Each Gender Events'!BZ$1,'Official Medal Table'!$E:$E,"Mixed")*'Medal values'!$B$3/2</f>
        <v>0</v>
      </c>
      <c r="CA20">
        <f>COUNTIFS('Official Medal Table'!$F:$F,'Each Gender Events'!$A20,'Official Medal Table'!$C:$C,'Each Gender Events'!CA$1,'Official Medal Table'!$E:$E,'Each Gender Events'!CA$2)*'Medal values'!$B$1
+ COUNTIFS('Official Medal Table'!$G:$G,'Each Gender Events'!$A20,'Official Medal Table'!$C:$C,'Each Gender Events'!CA$1,'Official Medal Table'!$E:$E,'Each Gender Events'!CA$2)*'Medal values'!$B$2
+ COUNTIFS('Official Medal Table'!$H:$H,'Each Gender Events'!$A20,'Official Medal Table'!$C:$C,'Each Gender Events'!CA$1,'Official Medal Table'!$E:$E,'Each Gender Events'!CA$2)*'Medal values'!$B$3
+ COUNTIFS('Official Medal Table'!$I:$I,'Each Gender Events'!$A20,'Official Medal Table'!$C:$C,'Each Gender Events'!CA$1,'Official Medal Table'!$E:$E,'Each Gender Events'!CA$2)*'Medal values'!$B$3
+ COUNTIFS('Official Medal Table'!$F:$F,'Each Gender Events'!$A20,'Official Medal Table'!$C:$C,'Each Gender Events'!CA$1,'Official Medal Table'!$E:$E,"Mixed")*'Medal values'!$B$1/2
+ COUNTIFS('Official Medal Table'!$G:$G,'Each Gender Events'!$A20,'Official Medal Table'!$C:$C,'Each Gender Events'!CA$1,'Official Medal Table'!$E:$E,"Mixed")*'Medal values'!$B$2/2
+ COUNTIFS('Official Medal Table'!$H:$H,'Each Gender Events'!$A20,'Official Medal Table'!$C:$C,'Each Gender Events'!CA$1,'Official Medal Table'!$E:$E,"Mixed")*'Medal values'!$B$3/2
+ COUNTIFS('Official Medal Table'!$I:$I,'Each Gender Events'!$A20,'Official Medal Table'!$C:$C,'Each Gender Events'!CA$1,'Official Medal Table'!$E:$E,"Mixed")*'Medal values'!$B$3/2</f>
        <v>0</v>
      </c>
      <c r="CB20">
        <f>COUNTIFS('Official Medal Table'!$F:$F,'Each Gender Events'!$A20,'Official Medal Table'!$C:$C,'Each Gender Events'!CB$1,'Official Medal Table'!$E:$E,'Each Gender Events'!CB$2)*'Medal values'!$B$1
+ COUNTIFS('Official Medal Table'!$G:$G,'Each Gender Events'!$A20,'Official Medal Table'!$C:$C,'Each Gender Events'!CB$1,'Official Medal Table'!$E:$E,'Each Gender Events'!CB$2)*'Medal values'!$B$2
+ COUNTIFS('Official Medal Table'!$H:$H,'Each Gender Events'!$A20,'Official Medal Table'!$C:$C,'Each Gender Events'!CB$1,'Official Medal Table'!$E:$E,'Each Gender Events'!CB$2)*'Medal values'!$B$3
+ COUNTIFS('Official Medal Table'!$I:$I,'Each Gender Events'!$A20,'Official Medal Table'!$C:$C,'Each Gender Events'!CB$1,'Official Medal Table'!$E:$E,'Each Gender Events'!CB$2)*'Medal values'!$B$3
+ COUNTIFS('Official Medal Table'!$F:$F,'Each Gender Events'!$A20,'Official Medal Table'!$C:$C,'Each Gender Events'!CB$1,'Official Medal Table'!$E:$E,"Mixed")*'Medal values'!$B$1/2
+ COUNTIFS('Official Medal Table'!$G:$G,'Each Gender Events'!$A20,'Official Medal Table'!$C:$C,'Each Gender Events'!CB$1,'Official Medal Table'!$E:$E,"Mixed")*'Medal values'!$B$2/2
+ COUNTIFS('Official Medal Table'!$H:$H,'Each Gender Events'!$A20,'Official Medal Table'!$C:$C,'Each Gender Events'!CB$1,'Official Medal Table'!$E:$E,"Mixed")*'Medal values'!$B$3/2
+ COUNTIFS('Official Medal Table'!$I:$I,'Each Gender Events'!$A20,'Official Medal Table'!$C:$C,'Each Gender Events'!CB$1,'Official Medal Table'!$E:$E,"Mixed")*'Medal values'!$B$3/2</f>
        <v>0</v>
      </c>
      <c r="CC20">
        <f>COUNTIFS('Official Medal Table'!$F:$F,'Each Gender Events'!$A20,'Official Medal Table'!$C:$C,'Each Gender Events'!CC$1,'Official Medal Table'!$E:$E,'Each Gender Events'!CC$2)*'Medal values'!$B$1
+ COUNTIFS('Official Medal Table'!$G:$G,'Each Gender Events'!$A20,'Official Medal Table'!$C:$C,'Each Gender Events'!CC$1,'Official Medal Table'!$E:$E,'Each Gender Events'!CC$2)*'Medal values'!$B$2
+ COUNTIFS('Official Medal Table'!$H:$H,'Each Gender Events'!$A20,'Official Medal Table'!$C:$C,'Each Gender Events'!CC$1,'Official Medal Table'!$E:$E,'Each Gender Events'!CC$2)*'Medal values'!$B$3
+ COUNTIFS('Official Medal Table'!$I:$I,'Each Gender Events'!$A20,'Official Medal Table'!$C:$C,'Each Gender Events'!CC$1,'Official Medal Table'!$E:$E,'Each Gender Events'!CC$2)*'Medal values'!$B$3
+ COUNTIFS('Official Medal Table'!$F:$F,'Each Gender Events'!$A20,'Official Medal Table'!$C:$C,'Each Gender Events'!CC$1,'Official Medal Table'!$E:$E,"Mixed")*'Medal values'!$B$1/2
+ COUNTIFS('Official Medal Table'!$G:$G,'Each Gender Events'!$A20,'Official Medal Table'!$C:$C,'Each Gender Events'!CC$1,'Official Medal Table'!$E:$E,"Mixed")*'Medal values'!$B$2/2
+ COUNTIFS('Official Medal Table'!$H:$H,'Each Gender Events'!$A20,'Official Medal Table'!$C:$C,'Each Gender Events'!CC$1,'Official Medal Table'!$E:$E,"Mixed")*'Medal values'!$B$3/2
+ COUNTIFS('Official Medal Table'!$I:$I,'Each Gender Events'!$A20,'Official Medal Table'!$C:$C,'Each Gender Events'!CC$1,'Official Medal Table'!$E:$E,"Mixed")*'Medal values'!$B$3/2</f>
        <v>0</v>
      </c>
      <c r="CD20">
        <f>COUNTIFS('Official Medal Table'!$F:$F,'Each Gender Events'!$A20,'Official Medal Table'!$C:$C,'Each Gender Events'!CD$1,'Official Medal Table'!$E:$E,'Each Gender Events'!CD$2)*'Medal values'!$B$1
+ COUNTIFS('Official Medal Table'!$G:$G,'Each Gender Events'!$A20,'Official Medal Table'!$C:$C,'Each Gender Events'!CD$1,'Official Medal Table'!$E:$E,'Each Gender Events'!CD$2)*'Medal values'!$B$2
+ COUNTIFS('Official Medal Table'!$H:$H,'Each Gender Events'!$A20,'Official Medal Table'!$C:$C,'Each Gender Events'!CD$1,'Official Medal Table'!$E:$E,'Each Gender Events'!CD$2)*'Medal values'!$B$3
+ COUNTIFS('Official Medal Table'!$I:$I,'Each Gender Events'!$A20,'Official Medal Table'!$C:$C,'Each Gender Events'!CD$1,'Official Medal Table'!$E:$E,'Each Gender Events'!CD$2)*'Medal values'!$B$3
+ COUNTIFS('Official Medal Table'!$F:$F,'Each Gender Events'!$A20,'Official Medal Table'!$C:$C,'Each Gender Events'!CD$1,'Official Medal Table'!$E:$E,"Mixed")*'Medal values'!$B$1/2
+ COUNTIFS('Official Medal Table'!$G:$G,'Each Gender Events'!$A20,'Official Medal Table'!$C:$C,'Each Gender Events'!CD$1,'Official Medal Table'!$E:$E,"Mixed")*'Medal values'!$B$2/2
+ COUNTIFS('Official Medal Table'!$H:$H,'Each Gender Events'!$A20,'Official Medal Table'!$C:$C,'Each Gender Events'!CD$1,'Official Medal Table'!$E:$E,"Mixed")*'Medal values'!$B$3/2
+ COUNTIFS('Official Medal Table'!$I:$I,'Each Gender Events'!$A20,'Official Medal Table'!$C:$C,'Each Gender Events'!CD$1,'Official Medal Table'!$E:$E,"Mixed")*'Medal values'!$B$3/2</f>
        <v>0</v>
      </c>
      <c r="CE20">
        <f>COUNTIFS('Official Medal Table'!$F:$F,'Each Gender Events'!$A20,'Official Medal Table'!$C:$C,'Each Gender Events'!CE$1,'Official Medal Table'!$E:$E,'Each Gender Events'!CE$2)*'Medal values'!$B$1
+ COUNTIFS('Official Medal Table'!$G:$G,'Each Gender Events'!$A20,'Official Medal Table'!$C:$C,'Each Gender Events'!CE$1,'Official Medal Table'!$E:$E,'Each Gender Events'!CE$2)*'Medal values'!$B$2
+ COUNTIFS('Official Medal Table'!$H:$H,'Each Gender Events'!$A20,'Official Medal Table'!$C:$C,'Each Gender Events'!CE$1,'Official Medal Table'!$E:$E,'Each Gender Events'!CE$2)*'Medal values'!$B$3
+ COUNTIFS('Official Medal Table'!$I:$I,'Each Gender Events'!$A20,'Official Medal Table'!$C:$C,'Each Gender Events'!CE$1,'Official Medal Table'!$E:$E,'Each Gender Events'!CE$2)*'Medal values'!$B$3
+ COUNTIFS('Official Medal Table'!$F:$F,'Each Gender Events'!$A20,'Official Medal Table'!$C:$C,'Each Gender Events'!CE$1,'Official Medal Table'!$E:$E,"Mixed")*'Medal values'!$B$1/2
+ COUNTIFS('Official Medal Table'!$G:$G,'Each Gender Events'!$A20,'Official Medal Table'!$C:$C,'Each Gender Events'!CE$1,'Official Medal Table'!$E:$E,"Mixed")*'Medal values'!$B$2/2
+ COUNTIFS('Official Medal Table'!$H:$H,'Each Gender Events'!$A20,'Official Medal Table'!$C:$C,'Each Gender Events'!CE$1,'Official Medal Table'!$E:$E,"Mixed")*'Medal values'!$B$3/2
+ COUNTIFS('Official Medal Table'!$I:$I,'Each Gender Events'!$A20,'Official Medal Table'!$C:$C,'Each Gender Events'!CE$1,'Official Medal Table'!$E:$E,"Mixed")*'Medal values'!$B$3/2</f>
        <v>0</v>
      </c>
      <c r="CF20">
        <f>COUNTIFS('Official Medal Table'!$F:$F,'Each Gender Events'!$A20,'Official Medal Table'!$C:$C,'Each Gender Events'!CF$1,'Official Medal Table'!$E:$E,'Each Gender Events'!CF$2)*'Medal values'!$B$1
+ COUNTIFS('Official Medal Table'!$G:$G,'Each Gender Events'!$A20,'Official Medal Table'!$C:$C,'Each Gender Events'!CF$1,'Official Medal Table'!$E:$E,'Each Gender Events'!CF$2)*'Medal values'!$B$2
+ COUNTIFS('Official Medal Table'!$H:$H,'Each Gender Events'!$A20,'Official Medal Table'!$C:$C,'Each Gender Events'!CF$1,'Official Medal Table'!$E:$E,'Each Gender Events'!CF$2)*'Medal values'!$B$3
+ COUNTIFS('Official Medal Table'!$I:$I,'Each Gender Events'!$A20,'Official Medal Table'!$C:$C,'Each Gender Events'!CF$1,'Official Medal Table'!$E:$E,'Each Gender Events'!CF$2)*'Medal values'!$B$3
+ COUNTIFS('Official Medal Table'!$F:$F,'Each Gender Events'!$A20,'Official Medal Table'!$C:$C,'Each Gender Events'!CF$1,'Official Medal Table'!$E:$E,"Mixed")*'Medal values'!$B$1/2
+ COUNTIFS('Official Medal Table'!$G:$G,'Each Gender Events'!$A20,'Official Medal Table'!$C:$C,'Each Gender Events'!CF$1,'Official Medal Table'!$E:$E,"Mixed")*'Medal values'!$B$2/2
+ COUNTIFS('Official Medal Table'!$H:$H,'Each Gender Events'!$A20,'Official Medal Table'!$C:$C,'Each Gender Events'!CF$1,'Official Medal Table'!$E:$E,"Mixed")*'Medal values'!$B$3/2
+ COUNTIFS('Official Medal Table'!$I:$I,'Each Gender Events'!$A20,'Official Medal Table'!$C:$C,'Each Gender Events'!CF$1,'Official Medal Table'!$E:$E,"Mixed")*'Medal values'!$B$3/2</f>
        <v>0</v>
      </c>
      <c r="CG20">
        <f>COUNTIFS('Official Medal Table'!$F:$F,'Each Gender Events'!$A20,'Official Medal Table'!$C:$C,'Each Gender Events'!CG$1,'Official Medal Table'!$E:$E,'Each Gender Events'!CG$2)*'Medal values'!$B$1
+ COUNTIFS('Official Medal Table'!$G:$G,'Each Gender Events'!$A20,'Official Medal Table'!$C:$C,'Each Gender Events'!CG$1,'Official Medal Table'!$E:$E,'Each Gender Events'!CG$2)*'Medal values'!$B$2
+ COUNTIFS('Official Medal Table'!$H:$H,'Each Gender Events'!$A20,'Official Medal Table'!$C:$C,'Each Gender Events'!CG$1,'Official Medal Table'!$E:$E,'Each Gender Events'!CG$2)*'Medal values'!$B$3
+ COUNTIFS('Official Medal Table'!$I:$I,'Each Gender Events'!$A20,'Official Medal Table'!$C:$C,'Each Gender Events'!CG$1,'Official Medal Table'!$E:$E,'Each Gender Events'!CG$2)*'Medal values'!$B$3
+ COUNTIFS('Official Medal Table'!$F:$F,'Each Gender Events'!$A20,'Official Medal Table'!$C:$C,'Each Gender Events'!CG$1,'Official Medal Table'!$E:$E,"Mixed")*'Medal values'!$B$1/2
+ COUNTIFS('Official Medal Table'!$G:$G,'Each Gender Events'!$A20,'Official Medal Table'!$C:$C,'Each Gender Events'!CG$1,'Official Medal Table'!$E:$E,"Mixed")*'Medal values'!$B$2/2
+ COUNTIFS('Official Medal Table'!$H:$H,'Each Gender Events'!$A20,'Official Medal Table'!$C:$C,'Each Gender Events'!CG$1,'Official Medal Table'!$E:$E,"Mixed")*'Medal values'!$B$3/2
+ COUNTIFS('Official Medal Table'!$I:$I,'Each Gender Events'!$A20,'Official Medal Table'!$C:$C,'Each Gender Events'!CG$1,'Official Medal Table'!$E:$E,"Mixed")*'Medal values'!$B$3/2</f>
        <v>0</v>
      </c>
      <c r="CH20">
        <f>COUNTIFS('Official Medal Table'!$F:$F,'Each Gender Events'!$A20,'Official Medal Table'!$C:$C,'Each Gender Events'!CH$1,'Official Medal Table'!$E:$E,'Each Gender Events'!CH$2)*'Medal values'!$B$1
+ COUNTIFS('Official Medal Table'!$G:$G,'Each Gender Events'!$A20,'Official Medal Table'!$C:$C,'Each Gender Events'!CH$1,'Official Medal Table'!$E:$E,'Each Gender Events'!CH$2)*'Medal values'!$B$2
+ COUNTIFS('Official Medal Table'!$H:$H,'Each Gender Events'!$A20,'Official Medal Table'!$C:$C,'Each Gender Events'!CH$1,'Official Medal Table'!$E:$E,'Each Gender Events'!CH$2)*'Medal values'!$B$3
+ COUNTIFS('Official Medal Table'!$I:$I,'Each Gender Events'!$A20,'Official Medal Table'!$C:$C,'Each Gender Events'!CH$1,'Official Medal Table'!$E:$E,'Each Gender Events'!CH$2)*'Medal values'!$B$3
+ COUNTIFS('Official Medal Table'!$F:$F,'Each Gender Events'!$A20,'Official Medal Table'!$C:$C,'Each Gender Events'!CH$1,'Official Medal Table'!$E:$E,"Mixed")*'Medal values'!$B$1/2
+ COUNTIFS('Official Medal Table'!$G:$G,'Each Gender Events'!$A20,'Official Medal Table'!$C:$C,'Each Gender Events'!CH$1,'Official Medal Table'!$E:$E,"Mixed")*'Medal values'!$B$2/2
+ COUNTIFS('Official Medal Table'!$H:$H,'Each Gender Events'!$A20,'Official Medal Table'!$C:$C,'Each Gender Events'!CH$1,'Official Medal Table'!$E:$E,"Mixed")*'Medal values'!$B$3/2
+ COUNTIFS('Official Medal Table'!$I:$I,'Each Gender Events'!$A20,'Official Medal Table'!$C:$C,'Each Gender Events'!CH$1,'Official Medal Table'!$E:$E,"Mixed")*'Medal values'!$B$3/2</f>
        <v>0</v>
      </c>
      <c r="CI20">
        <f>COUNTIFS('Official Medal Table'!$F:$F,'Each Gender Events'!$A20,'Official Medal Table'!$C:$C,'Each Gender Events'!CI$1,'Official Medal Table'!$E:$E,'Each Gender Events'!CI$2)*'Medal values'!$B$1
+ COUNTIFS('Official Medal Table'!$G:$G,'Each Gender Events'!$A20,'Official Medal Table'!$C:$C,'Each Gender Events'!CI$1,'Official Medal Table'!$E:$E,'Each Gender Events'!CI$2)*'Medal values'!$B$2
+ COUNTIFS('Official Medal Table'!$H:$H,'Each Gender Events'!$A20,'Official Medal Table'!$C:$C,'Each Gender Events'!CI$1,'Official Medal Table'!$E:$E,'Each Gender Events'!CI$2)*'Medal values'!$B$3
+ COUNTIFS('Official Medal Table'!$I:$I,'Each Gender Events'!$A20,'Official Medal Table'!$C:$C,'Each Gender Events'!CI$1,'Official Medal Table'!$E:$E,'Each Gender Events'!CI$2)*'Medal values'!$B$3
+ COUNTIFS('Official Medal Table'!$F:$F,'Each Gender Events'!$A20,'Official Medal Table'!$C:$C,'Each Gender Events'!CI$1,'Official Medal Table'!$E:$E,"Mixed")*'Medal values'!$B$1/2
+ COUNTIFS('Official Medal Table'!$G:$G,'Each Gender Events'!$A20,'Official Medal Table'!$C:$C,'Each Gender Events'!CI$1,'Official Medal Table'!$E:$E,"Mixed")*'Medal values'!$B$2/2
+ COUNTIFS('Official Medal Table'!$H:$H,'Each Gender Events'!$A20,'Official Medal Table'!$C:$C,'Each Gender Events'!CI$1,'Official Medal Table'!$E:$E,"Mixed")*'Medal values'!$B$3/2
+ COUNTIFS('Official Medal Table'!$I:$I,'Each Gender Events'!$A20,'Official Medal Table'!$C:$C,'Each Gender Events'!CI$1,'Official Medal Table'!$E:$E,"Mixed")*'Medal values'!$B$3/2</f>
        <v>0</v>
      </c>
      <c r="CJ20">
        <f>COUNTIFS('Official Medal Table'!$F:$F,'Each Gender Events'!$A20,'Official Medal Table'!$C:$C,'Each Gender Events'!CJ$1,'Official Medal Table'!$E:$E,'Each Gender Events'!CJ$2)*'Medal values'!$B$1
+ COUNTIFS('Official Medal Table'!$G:$G,'Each Gender Events'!$A20,'Official Medal Table'!$C:$C,'Each Gender Events'!CJ$1,'Official Medal Table'!$E:$E,'Each Gender Events'!CJ$2)*'Medal values'!$B$2
+ COUNTIFS('Official Medal Table'!$H:$H,'Each Gender Events'!$A20,'Official Medal Table'!$C:$C,'Each Gender Events'!CJ$1,'Official Medal Table'!$E:$E,'Each Gender Events'!CJ$2)*'Medal values'!$B$3
+ COUNTIFS('Official Medal Table'!$I:$I,'Each Gender Events'!$A20,'Official Medal Table'!$C:$C,'Each Gender Events'!CJ$1,'Official Medal Table'!$E:$E,'Each Gender Events'!CJ$2)*'Medal values'!$B$3
+ COUNTIFS('Official Medal Table'!$F:$F,'Each Gender Events'!$A20,'Official Medal Table'!$C:$C,'Each Gender Events'!CJ$1,'Official Medal Table'!$E:$E,"Mixed")*'Medal values'!$B$1/2
+ COUNTIFS('Official Medal Table'!$G:$G,'Each Gender Events'!$A20,'Official Medal Table'!$C:$C,'Each Gender Events'!CJ$1,'Official Medal Table'!$E:$E,"Mixed")*'Medal values'!$B$2/2
+ COUNTIFS('Official Medal Table'!$H:$H,'Each Gender Events'!$A20,'Official Medal Table'!$C:$C,'Each Gender Events'!CJ$1,'Official Medal Table'!$E:$E,"Mixed")*'Medal values'!$B$3/2
+ COUNTIFS('Official Medal Table'!$I:$I,'Each Gender Events'!$A20,'Official Medal Table'!$C:$C,'Each Gender Events'!CJ$1,'Official Medal Table'!$E:$E,"Mixed")*'Medal values'!$B$3/2</f>
        <v>0</v>
      </c>
      <c r="CK20">
        <f>COUNTIFS('Official Medal Table'!$F:$F,'Each Gender Events'!$A20,'Official Medal Table'!$C:$C,'Each Gender Events'!CK$1,'Official Medal Table'!$E:$E,'Each Gender Events'!CK$2)*'Medal values'!$B$1
+ COUNTIFS('Official Medal Table'!$G:$G,'Each Gender Events'!$A20,'Official Medal Table'!$C:$C,'Each Gender Events'!CK$1,'Official Medal Table'!$E:$E,'Each Gender Events'!CK$2)*'Medal values'!$B$2
+ COUNTIFS('Official Medal Table'!$H:$H,'Each Gender Events'!$A20,'Official Medal Table'!$C:$C,'Each Gender Events'!CK$1,'Official Medal Table'!$E:$E,'Each Gender Events'!CK$2)*'Medal values'!$B$3
+ COUNTIFS('Official Medal Table'!$I:$I,'Each Gender Events'!$A20,'Official Medal Table'!$C:$C,'Each Gender Events'!CK$1,'Official Medal Table'!$E:$E,'Each Gender Events'!CK$2)*'Medal values'!$B$3
+ COUNTIFS('Official Medal Table'!$F:$F,'Each Gender Events'!$A20,'Official Medal Table'!$C:$C,'Each Gender Events'!CK$1,'Official Medal Table'!$E:$E,"Mixed")*'Medal values'!$B$1/2
+ COUNTIFS('Official Medal Table'!$G:$G,'Each Gender Events'!$A20,'Official Medal Table'!$C:$C,'Each Gender Events'!CK$1,'Official Medal Table'!$E:$E,"Mixed")*'Medal values'!$B$2/2
+ COUNTIFS('Official Medal Table'!$H:$H,'Each Gender Events'!$A20,'Official Medal Table'!$C:$C,'Each Gender Events'!CK$1,'Official Medal Table'!$E:$E,"Mixed")*'Medal values'!$B$3/2
+ COUNTIFS('Official Medal Table'!$I:$I,'Each Gender Events'!$A20,'Official Medal Table'!$C:$C,'Each Gender Events'!CK$1,'Official Medal Table'!$E:$E,"Mixed")*'Medal values'!$B$3/2</f>
        <v>0</v>
      </c>
      <c r="CL20">
        <f>COUNTIFS('Official Medal Table'!$F:$F,'Each Gender Events'!$A20,'Official Medal Table'!$C:$C,'Each Gender Events'!CL$1,'Official Medal Table'!$E:$E,'Each Gender Events'!CL$2)*'Medal values'!$B$1
+ COUNTIFS('Official Medal Table'!$G:$G,'Each Gender Events'!$A20,'Official Medal Table'!$C:$C,'Each Gender Events'!CL$1,'Official Medal Table'!$E:$E,'Each Gender Events'!CL$2)*'Medal values'!$B$2
+ COUNTIFS('Official Medal Table'!$H:$H,'Each Gender Events'!$A20,'Official Medal Table'!$C:$C,'Each Gender Events'!CL$1,'Official Medal Table'!$E:$E,'Each Gender Events'!CL$2)*'Medal values'!$B$3
+ COUNTIFS('Official Medal Table'!$I:$I,'Each Gender Events'!$A20,'Official Medal Table'!$C:$C,'Each Gender Events'!CL$1,'Official Medal Table'!$E:$E,'Each Gender Events'!CL$2)*'Medal values'!$B$3
+ COUNTIFS('Official Medal Table'!$F:$F,'Each Gender Events'!$A20,'Official Medal Table'!$C:$C,'Each Gender Events'!CL$1,'Official Medal Table'!$E:$E,"Mixed")*'Medal values'!$B$1/2
+ COUNTIFS('Official Medal Table'!$G:$G,'Each Gender Events'!$A20,'Official Medal Table'!$C:$C,'Each Gender Events'!CL$1,'Official Medal Table'!$E:$E,"Mixed")*'Medal values'!$B$2/2
+ COUNTIFS('Official Medal Table'!$H:$H,'Each Gender Events'!$A20,'Official Medal Table'!$C:$C,'Each Gender Events'!CL$1,'Official Medal Table'!$E:$E,"Mixed")*'Medal values'!$B$3/2
+ COUNTIFS('Official Medal Table'!$I:$I,'Each Gender Events'!$A20,'Official Medal Table'!$C:$C,'Each Gender Events'!CL$1,'Official Medal Table'!$E:$E,"Mixed")*'Medal values'!$B$3/2</f>
        <v>0</v>
      </c>
      <c r="CM20">
        <f>COUNTIFS('Official Medal Table'!$F:$F,'Each Gender Events'!$A20,'Official Medal Table'!$C:$C,'Each Gender Events'!CM$1,'Official Medal Table'!$E:$E,'Each Gender Events'!CM$2)*'Medal values'!$B$1
+ COUNTIFS('Official Medal Table'!$G:$G,'Each Gender Events'!$A20,'Official Medal Table'!$C:$C,'Each Gender Events'!CM$1,'Official Medal Table'!$E:$E,'Each Gender Events'!CM$2)*'Medal values'!$B$2
+ COUNTIFS('Official Medal Table'!$H:$H,'Each Gender Events'!$A20,'Official Medal Table'!$C:$C,'Each Gender Events'!CM$1,'Official Medal Table'!$E:$E,'Each Gender Events'!CM$2)*'Medal values'!$B$3
+ COUNTIFS('Official Medal Table'!$I:$I,'Each Gender Events'!$A20,'Official Medal Table'!$C:$C,'Each Gender Events'!CM$1,'Official Medal Table'!$E:$E,'Each Gender Events'!CM$2)*'Medal values'!$B$3
+ COUNTIFS('Official Medal Table'!$F:$F,'Each Gender Events'!$A20,'Official Medal Table'!$C:$C,'Each Gender Events'!CM$1,'Official Medal Table'!$E:$E,"Mixed")*'Medal values'!$B$1/2
+ COUNTIFS('Official Medal Table'!$G:$G,'Each Gender Events'!$A20,'Official Medal Table'!$C:$C,'Each Gender Events'!CM$1,'Official Medal Table'!$E:$E,"Mixed")*'Medal values'!$B$2/2
+ COUNTIFS('Official Medal Table'!$H:$H,'Each Gender Events'!$A20,'Official Medal Table'!$C:$C,'Each Gender Events'!CM$1,'Official Medal Table'!$E:$E,"Mixed")*'Medal values'!$B$3/2
+ COUNTIFS('Official Medal Table'!$I:$I,'Each Gender Events'!$A20,'Official Medal Table'!$C:$C,'Each Gender Events'!CM$1,'Official Medal Table'!$E:$E,"Mixed")*'Medal values'!$B$3/2</f>
        <v>0</v>
      </c>
      <c r="CN20">
        <f>COUNTIFS('Official Medal Table'!$F:$F,'Each Gender Events'!$A20,'Official Medal Table'!$C:$C,'Each Gender Events'!CN$1,'Official Medal Table'!$E:$E,'Each Gender Events'!CN$2)*'Medal values'!$B$1
+ COUNTIFS('Official Medal Table'!$G:$G,'Each Gender Events'!$A20,'Official Medal Table'!$C:$C,'Each Gender Events'!CN$1,'Official Medal Table'!$E:$E,'Each Gender Events'!CN$2)*'Medal values'!$B$2
+ COUNTIFS('Official Medal Table'!$H:$H,'Each Gender Events'!$A20,'Official Medal Table'!$C:$C,'Each Gender Events'!CN$1,'Official Medal Table'!$E:$E,'Each Gender Events'!CN$2)*'Medal values'!$B$3
+ COUNTIFS('Official Medal Table'!$I:$I,'Each Gender Events'!$A20,'Official Medal Table'!$C:$C,'Each Gender Events'!CN$1,'Official Medal Table'!$E:$E,'Each Gender Events'!CN$2)*'Medal values'!$B$3
+ COUNTIFS('Official Medal Table'!$F:$F,'Each Gender Events'!$A20,'Official Medal Table'!$C:$C,'Each Gender Events'!CN$1,'Official Medal Table'!$E:$E,"Mixed")*'Medal values'!$B$1/2
+ COUNTIFS('Official Medal Table'!$G:$G,'Each Gender Events'!$A20,'Official Medal Table'!$C:$C,'Each Gender Events'!CN$1,'Official Medal Table'!$E:$E,"Mixed")*'Medal values'!$B$2/2
+ COUNTIFS('Official Medal Table'!$H:$H,'Each Gender Events'!$A20,'Official Medal Table'!$C:$C,'Each Gender Events'!CN$1,'Official Medal Table'!$E:$E,"Mixed")*'Medal values'!$B$3/2
+ COUNTIFS('Official Medal Table'!$I:$I,'Each Gender Events'!$A20,'Official Medal Table'!$C:$C,'Each Gender Events'!CN$1,'Official Medal Table'!$E:$E,"Mixed")*'Medal values'!$B$3/2</f>
        <v>0</v>
      </c>
      <c r="CO20">
        <f>COUNTIFS('Official Medal Table'!$F:$F,'Each Gender Events'!$A20,'Official Medal Table'!$C:$C,'Each Gender Events'!CO$1,'Official Medal Table'!$E:$E,'Each Gender Events'!CO$2)*'Medal values'!$B$1
+ COUNTIFS('Official Medal Table'!$G:$G,'Each Gender Events'!$A20,'Official Medal Table'!$C:$C,'Each Gender Events'!CO$1,'Official Medal Table'!$E:$E,'Each Gender Events'!CO$2)*'Medal values'!$B$2
+ COUNTIFS('Official Medal Table'!$H:$H,'Each Gender Events'!$A20,'Official Medal Table'!$C:$C,'Each Gender Events'!CO$1,'Official Medal Table'!$E:$E,'Each Gender Events'!CO$2)*'Medal values'!$B$3
+ COUNTIFS('Official Medal Table'!$I:$I,'Each Gender Events'!$A20,'Official Medal Table'!$C:$C,'Each Gender Events'!CO$1,'Official Medal Table'!$E:$E,'Each Gender Events'!CO$2)*'Medal values'!$B$3
+ COUNTIFS('Official Medal Table'!$F:$F,'Each Gender Events'!$A20,'Official Medal Table'!$C:$C,'Each Gender Events'!CO$1,'Official Medal Table'!$E:$E,"Mixed")*'Medal values'!$B$1/2
+ COUNTIFS('Official Medal Table'!$G:$G,'Each Gender Events'!$A20,'Official Medal Table'!$C:$C,'Each Gender Events'!CO$1,'Official Medal Table'!$E:$E,"Mixed")*'Medal values'!$B$2/2
+ COUNTIFS('Official Medal Table'!$H:$H,'Each Gender Events'!$A20,'Official Medal Table'!$C:$C,'Each Gender Events'!CO$1,'Official Medal Table'!$E:$E,"Mixed")*'Medal values'!$B$3/2
+ COUNTIFS('Official Medal Table'!$I:$I,'Each Gender Events'!$A20,'Official Medal Table'!$C:$C,'Each Gender Events'!CO$1,'Official Medal Table'!$E:$E,"Mixed")*'Medal values'!$B$3/2</f>
        <v>1</v>
      </c>
      <c r="CP20">
        <f>COUNTIFS('Official Medal Table'!$F:$F,'Each Gender Events'!$A20,'Official Medal Table'!$C:$C,'Each Gender Events'!CP$1,'Official Medal Table'!$E:$E,'Each Gender Events'!CP$2)*'Medal values'!$B$1
+ COUNTIFS('Official Medal Table'!$G:$G,'Each Gender Events'!$A20,'Official Medal Table'!$C:$C,'Each Gender Events'!CP$1,'Official Medal Table'!$E:$E,'Each Gender Events'!CP$2)*'Medal values'!$B$2
+ COUNTIFS('Official Medal Table'!$H:$H,'Each Gender Events'!$A20,'Official Medal Table'!$C:$C,'Each Gender Events'!CP$1,'Official Medal Table'!$E:$E,'Each Gender Events'!CP$2)*'Medal values'!$B$3
+ COUNTIFS('Official Medal Table'!$I:$I,'Each Gender Events'!$A20,'Official Medal Table'!$C:$C,'Each Gender Events'!CP$1,'Official Medal Table'!$E:$E,'Each Gender Events'!CP$2)*'Medal values'!$B$3
+ COUNTIFS('Official Medal Table'!$F:$F,'Each Gender Events'!$A20,'Official Medal Table'!$C:$C,'Each Gender Events'!CP$1,'Official Medal Table'!$E:$E,"Mixed")*'Medal values'!$B$1/2
+ COUNTIFS('Official Medal Table'!$G:$G,'Each Gender Events'!$A20,'Official Medal Table'!$C:$C,'Each Gender Events'!CP$1,'Official Medal Table'!$E:$E,"Mixed")*'Medal values'!$B$2/2
+ COUNTIFS('Official Medal Table'!$H:$H,'Each Gender Events'!$A20,'Official Medal Table'!$C:$C,'Each Gender Events'!CP$1,'Official Medal Table'!$E:$E,"Mixed")*'Medal values'!$B$3/2
+ COUNTIFS('Official Medal Table'!$I:$I,'Each Gender Events'!$A20,'Official Medal Table'!$C:$C,'Each Gender Events'!CP$1,'Official Medal Table'!$E:$E,"Mixed")*'Medal values'!$B$3/2</f>
        <v>0</v>
      </c>
      <c r="CQ20">
        <f>COUNTIFS('Official Medal Table'!$F:$F,'Each Gender Events'!$A20,'Official Medal Table'!$C:$C,'Each Gender Events'!CQ$1,'Official Medal Table'!$E:$E,'Each Gender Events'!CQ$2)*'Medal values'!$B$1
+ COUNTIFS('Official Medal Table'!$G:$G,'Each Gender Events'!$A20,'Official Medal Table'!$C:$C,'Each Gender Events'!CQ$1,'Official Medal Table'!$E:$E,'Each Gender Events'!CQ$2)*'Medal values'!$B$2
+ COUNTIFS('Official Medal Table'!$H:$H,'Each Gender Events'!$A20,'Official Medal Table'!$C:$C,'Each Gender Events'!CQ$1,'Official Medal Table'!$E:$E,'Each Gender Events'!CQ$2)*'Medal values'!$B$3
+ COUNTIFS('Official Medal Table'!$I:$I,'Each Gender Events'!$A20,'Official Medal Table'!$C:$C,'Each Gender Events'!CQ$1,'Official Medal Table'!$E:$E,'Each Gender Events'!CQ$2)*'Medal values'!$B$3
+ COUNTIFS('Official Medal Table'!$F:$F,'Each Gender Events'!$A20,'Official Medal Table'!$C:$C,'Each Gender Events'!CQ$1,'Official Medal Table'!$E:$E,"Mixed")*'Medal values'!$B$1/2
+ COUNTIFS('Official Medal Table'!$G:$G,'Each Gender Events'!$A20,'Official Medal Table'!$C:$C,'Each Gender Events'!CQ$1,'Official Medal Table'!$E:$E,"Mixed")*'Medal values'!$B$2/2
+ COUNTIFS('Official Medal Table'!$H:$H,'Each Gender Events'!$A20,'Official Medal Table'!$C:$C,'Each Gender Events'!CQ$1,'Official Medal Table'!$E:$E,"Mixed")*'Medal values'!$B$3/2
+ COUNTIFS('Official Medal Table'!$I:$I,'Each Gender Events'!$A20,'Official Medal Table'!$C:$C,'Each Gender Events'!CQ$1,'Official Medal Table'!$E:$E,"Mixed")*'Medal values'!$B$3/2</f>
        <v>0</v>
      </c>
      <c r="CR20">
        <f>COUNTIFS('Official Medal Table'!$F:$F,'Each Gender Events'!$A20,'Official Medal Table'!$C:$C,'Each Gender Events'!CR$1,'Official Medal Table'!$E:$E,'Each Gender Events'!CR$2)*'Medal values'!$B$1
+ COUNTIFS('Official Medal Table'!$G:$G,'Each Gender Events'!$A20,'Official Medal Table'!$C:$C,'Each Gender Events'!CR$1,'Official Medal Table'!$E:$E,'Each Gender Events'!CR$2)*'Medal values'!$B$2
+ COUNTIFS('Official Medal Table'!$H:$H,'Each Gender Events'!$A20,'Official Medal Table'!$C:$C,'Each Gender Events'!CR$1,'Official Medal Table'!$E:$E,'Each Gender Events'!CR$2)*'Medal values'!$B$3
+ COUNTIFS('Official Medal Table'!$I:$I,'Each Gender Events'!$A20,'Official Medal Table'!$C:$C,'Each Gender Events'!CR$1,'Official Medal Table'!$E:$E,'Each Gender Events'!CR$2)*'Medal values'!$B$3
+ COUNTIFS('Official Medal Table'!$F:$F,'Each Gender Events'!$A20,'Official Medal Table'!$C:$C,'Each Gender Events'!CR$1,'Official Medal Table'!$E:$E,"Mixed")*'Medal values'!$B$1/2
+ COUNTIFS('Official Medal Table'!$G:$G,'Each Gender Events'!$A20,'Official Medal Table'!$C:$C,'Each Gender Events'!CR$1,'Official Medal Table'!$E:$E,"Mixed")*'Medal values'!$B$2/2
+ COUNTIFS('Official Medal Table'!$H:$H,'Each Gender Events'!$A20,'Official Medal Table'!$C:$C,'Each Gender Events'!CR$1,'Official Medal Table'!$E:$E,"Mixed")*'Medal values'!$B$3/2
+ COUNTIFS('Official Medal Table'!$I:$I,'Each Gender Events'!$A20,'Official Medal Table'!$C:$C,'Each Gender Events'!CR$1,'Official Medal Table'!$E:$E,"Mixed")*'Medal values'!$B$3/2</f>
        <v>0</v>
      </c>
      <c r="CS20">
        <f>COUNTIFS('Official Medal Table'!$F:$F,'Each Gender Events'!$A20,'Official Medal Table'!$C:$C,'Each Gender Events'!CS$1,'Official Medal Table'!$E:$E,'Each Gender Events'!CS$2)*'Medal values'!$B$1
+ COUNTIFS('Official Medal Table'!$G:$G,'Each Gender Events'!$A20,'Official Medal Table'!$C:$C,'Each Gender Events'!CS$1,'Official Medal Table'!$E:$E,'Each Gender Events'!CS$2)*'Medal values'!$B$2
+ COUNTIFS('Official Medal Table'!$H:$H,'Each Gender Events'!$A20,'Official Medal Table'!$C:$C,'Each Gender Events'!CS$1,'Official Medal Table'!$E:$E,'Each Gender Events'!CS$2)*'Medal values'!$B$3
+ COUNTIFS('Official Medal Table'!$I:$I,'Each Gender Events'!$A20,'Official Medal Table'!$C:$C,'Each Gender Events'!CS$1,'Official Medal Table'!$E:$E,'Each Gender Events'!CS$2)*'Medal values'!$B$3
+ COUNTIFS('Official Medal Table'!$F:$F,'Each Gender Events'!$A20,'Official Medal Table'!$C:$C,'Each Gender Events'!CS$1,'Official Medal Table'!$E:$E,"Mixed")*'Medal values'!$B$1/2
+ COUNTIFS('Official Medal Table'!$G:$G,'Each Gender Events'!$A20,'Official Medal Table'!$C:$C,'Each Gender Events'!CS$1,'Official Medal Table'!$E:$E,"Mixed")*'Medal values'!$B$2/2
+ COUNTIFS('Official Medal Table'!$H:$H,'Each Gender Events'!$A20,'Official Medal Table'!$C:$C,'Each Gender Events'!CS$1,'Official Medal Table'!$E:$E,"Mixed")*'Medal values'!$B$3/2
+ COUNTIFS('Official Medal Table'!$I:$I,'Each Gender Events'!$A20,'Official Medal Table'!$C:$C,'Each Gender Events'!CS$1,'Official Medal Table'!$E:$E,"Mixed")*'Medal values'!$B$3/2</f>
        <v>0</v>
      </c>
      <c r="CT20">
        <f>COUNTIFS('Official Medal Table'!$F:$F,'Each Gender Events'!$A20,'Official Medal Table'!$C:$C,'Each Gender Events'!CT$1,'Official Medal Table'!$E:$E,'Each Gender Events'!CT$2)*'Medal values'!$B$1
+ COUNTIFS('Official Medal Table'!$G:$G,'Each Gender Events'!$A20,'Official Medal Table'!$C:$C,'Each Gender Events'!CT$1,'Official Medal Table'!$E:$E,'Each Gender Events'!CT$2)*'Medal values'!$B$2
+ COUNTIFS('Official Medal Table'!$H:$H,'Each Gender Events'!$A20,'Official Medal Table'!$C:$C,'Each Gender Events'!CT$1,'Official Medal Table'!$E:$E,'Each Gender Events'!CT$2)*'Medal values'!$B$3
+ COUNTIFS('Official Medal Table'!$I:$I,'Each Gender Events'!$A20,'Official Medal Table'!$C:$C,'Each Gender Events'!CT$1,'Official Medal Table'!$E:$E,'Each Gender Events'!CT$2)*'Medal values'!$B$3
+ COUNTIFS('Official Medal Table'!$F:$F,'Each Gender Events'!$A20,'Official Medal Table'!$C:$C,'Each Gender Events'!CT$1,'Official Medal Table'!$E:$E,"Mixed")*'Medal values'!$B$1/2
+ COUNTIFS('Official Medal Table'!$G:$G,'Each Gender Events'!$A20,'Official Medal Table'!$C:$C,'Each Gender Events'!CT$1,'Official Medal Table'!$E:$E,"Mixed")*'Medal values'!$B$2/2
+ COUNTIFS('Official Medal Table'!$H:$H,'Each Gender Events'!$A20,'Official Medal Table'!$C:$C,'Each Gender Events'!CT$1,'Official Medal Table'!$E:$E,"Mixed")*'Medal values'!$B$3/2
+ COUNTIFS('Official Medal Table'!$I:$I,'Each Gender Events'!$A20,'Official Medal Table'!$C:$C,'Each Gender Events'!CT$1,'Official Medal Table'!$E:$E,"Mixed")*'Medal values'!$B$3/2</f>
        <v>0</v>
      </c>
    </row>
    <row r="21" spans="1:98" x14ac:dyDescent="0.3">
      <c r="A21" t="str">
        <f>Countries!A19</f>
        <v>NOR</v>
      </c>
      <c r="B21">
        <f>COUNTIFS('Official Medal Table'!$F:$F,'Each Gender Events'!$A21,'Official Medal Table'!$C:$C,'Each Gender Events'!B$1,'Official Medal Table'!$E:$E,'Each Gender Events'!B$2)*'Medal values'!$B$1
+ COUNTIFS('Official Medal Table'!$G:$G,'Each Gender Events'!$A21,'Official Medal Table'!$C:$C,'Each Gender Events'!B$1,'Official Medal Table'!$E:$E,'Each Gender Events'!B$2)*'Medal values'!$B$2
+ COUNTIFS('Official Medal Table'!$H:$H,'Each Gender Events'!$A21,'Official Medal Table'!$C:$C,'Each Gender Events'!B$1,'Official Medal Table'!$E:$E,'Each Gender Events'!B$2)*'Medal values'!$B$3
+ COUNTIFS('Official Medal Table'!$I:$I,'Each Gender Events'!$A21,'Official Medal Table'!$C:$C,'Each Gender Events'!B$1,'Official Medal Table'!$E:$E,'Each Gender Events'!B$2)*'Medal values'!$B$3
+ COUNTIFS('Official Medal Table'!$F:$F,'Each Gender Events'!$A21,'Official Medal Table'!$C:$C,'Each Gender Events'!B$1,'Official Medal Table'!$E:$E,"Mixed")*'Medal values'!$B$1/2
+ COUNTIFS('Official Medal Table'!$G:$G,'Each Gender Events'!$A21,'Official Medal Table'!$C:$C,'Each Gender Events'!B$1,'Official Medal Table'!$E:$E,"Mixed")*'Medal values'!$B$2/2
+ COUNTIFS('Official Medal Table'!$H:$H,'Each Gender Events'!$A21,'Official Medal Table'!$C:$C,'Each Gender Events'!B$1,'Official Medal Table'!$E:$E,"Mixed")*'Medal values'!$B$3/2
+ COUNTIFS('Official Medal Table'!$I:$I,'Each Gender Events'!$A21,'Official Medal Table'!$C:$C,'Each Gender Events'!B$1,'Official Medal Table'!$E:$E,"Mixed")*'Medal values'!$B$3/2</f>
        <v>0</v>
      </c>
      <c r="C21">
        <f>COUNTIFS('Official Medal Table'!$F:$F,'Each Gender Events'!$A21,'Official Medal Table'!$C:$C,'Each Gender Events'!C$1,'Official Medal Table'!$E:$E,'Each Gender Events'!C$2)*'Medal values'!$B$1
+ COUNTIFS('Official Medal Table'!$G:$G,'Each Gender Events'!$A21,'Official Medal Table'!$C:$C,'Each Gender Events'!C$1,'Official Medal Table'!$E:$E,'Each Gender Events'!C$2)*'Medal values'!$B$2
+ COUNTIFS('Official Medal Table'!$H:$H,'Each Gender Events'!$A21,'Official Medal Table'!$C:$C,'Each Gender Events'!C$1,'Official Medal Table'!$E:$E,'Each Gender Events'!C$2)*'Medal values'!$B$3
+ COUNTIFS('Official Medal Table'!$I:$I,'Each Gender Events'!$A21,'Official Medal Table'!$C:$C,'Each Gender Events'!C$1,'Official Medal Table'!$E:$E,'Each Gender Events'!C$2)*'Medal values'!$B$3
+ COUNTIFS('Official Medal Table'!$F:$F,'Each Gender Events'!$A21,'Official Medal Table'!$C:$C,'Each Gender Events'!C$1,'Official Medal Table'!$E:$E,"Mixed")*'Medal values'!$B$1/2
+ COUNTIFS('Official Medal Table'!$G:$G,'Each Gender Events'!$A21,'Official Medal Table'!$C:$C,'Each Gender Events'!C$1,'Official Medal Table'!$E:$E,"Mixed")*'Medal values'!$B$2/2
+ COUNTIFS('Official Medal Table'!$H:$H,'Each Gender Events'!$A21,'Official Medal Table'!$C:$C,'Each Gender Events'!C$1,'Official Medal Table'!$E:$E,"Mixed")*'Medal values'!$B$3/2
+ COUNTIFS('Official Medal Table'!$I:$I,'Each Gender Events'!$A21,'Official Medal Table'!$C:$C,'Each Gender Events'!C$1,'Official Medal Table'!$E:$E,"Mixed")*'Medal values'!$B$3/2</f>
        <v>0</v>
      </c>
      <c r="D21">
        <f>COUNTIFS('Official Medal Table'!$F:$F,'Each Gender Events'!$A21,'Official Medal Table'!$C:$C,'Each Gender Events'!D$1,'Official Medal Table'!$E:$E,'Each Gender Events'!D$2)*'Medal values'!$B$1
+ COUNTIFS('Official Medal Table'!$G:$G,'Each Gender Events'!$A21,'Official Medal Table'!$C:$C,'Each Gender Events'!D$1,'Official Medal Table'!$E:$E,'Each Gender Events'!D$2)*'Medal values'!$B$2
+ COUNTIFS('Official Medal Table'!$H:$H,'Each Gender Events'!$A21,'Official Medal Table'!$C:$C,'Each Gender Events'!D$1,'Official Medal Table'!$E:$E,'Each Gender Events'!D$2)*'Medal values'!$B$3
+ COUNTIFS('Official Medal Table'!$I:$I,'Each Gender Events'!$A21,'Official Medal Table'!$C:$C,'Each Gender Events'!D$1,'Official Medal Table'!$E:$E,'Each Gender Events'!D$2)*'Medal values'!$B$3
+ COUNTIFS('Official Medal Table'!$F:$F,'Each Gender Events'!$A21,'Official Medal Table'!$C:$C,'Each Gender Events'!D$1,'Official Medal Table'!$E:$E,"Mixed")*'Medal values'!$B$1/2
+ COUNTIFS('Official Medal Table'!$G:$G,'Each Gender Events'!$A21,'Official Medal Table'!$C:$C,'Each Gender Events'!D$1,'Official Medal Table'!$E:$E,"Mixed")*'Medal values'!$B$2/2
+ COUNTIFS('Official Medal Table'!$H:$H,'Each Gender Events'!$A21,'Official Medal Table'!$C:$C,'Each Gender Events'!D$1,'Official Medal Table'!$E:$E,"Mixed")*'Medal values'!$B$3/2
+ COUNTIFS('Official Medal Table'!$I:$I,'Each Gender Events'!$A21,'Official Medal Table'!$C:$C,'Each Gender Events'!D$1,'Official Medal Table'!$E:$E,"Mixed")*'Medal values'!$B$3/2</f>
        <v>0</v>
      </c>
      <c r="E21">
        <f>COUNTIFS('Official Medal Table'!$F:$F,'Each Gender Events'!$A21,'Official Medal Table'!$C:$C,'Each Gender Events'!E$1,'Official Medal Table'!$E:$E,'Each Gender Events'!E$2)*'Medal values'!$B$1
+ COUNTIFS('Official Medal Table'!$G:$G,'Each Gender Events'!$A21,'Official Medal Table'!$C:$C,'Each Gender Events'!E$1,'Official Medal Table'!$E:$E,'Each Gender Events'!E$2)*'Medal values'!$B$2
+ COUNTIFS('Official Medal Table'!$H:$H,'Each Gender Events'!$A21,'Official Medal Table'!$C:$C,'Each Gender Events'!E$1,'Official Medal Table'!$E:$E,'Each Gender Events'!E$2)*'Medal values'!$B$3
+ COUNTIFS('Official Medal Table'!$I:$I,'Each Gender Events'!$A21,'Official Medal Table'!$C:$C,'Each Gender Events'!E$1,'Official Medal Table'!$E:$E,'Each Gender Events'!E$2)*'Medal values'!$B$3
+ COUNTIFS('Official Medal Table'!$F:$F,'Each Gender Events'!$A21,'Official Medal Table'!$C:$C,'Each Gender Events'!E$1,'Official Medal Table'!$E:$E,"Mixed")*'Medal values'!$B$1/2
+ COUNTIFS('Official Medal Table'!$G:$G,'Each Gender Events'!$A21,'Official Medal Table'!$C:$C,'Each Gender Events'!E$1,'Official Medal Table'!$E:$E,"Mixed")*'Medal values'!$B$2/2
+ COUNTIFS('Official Medal Table'!$H:$H,'Each Gender Events'!$A21,'Official Medal Table'!$C:$C,'Each Gender Events'!E$1,'Official Medal Table'!$E:$E,"Mixed")*'Medal values'!$B$3/2
+ COUNTIFS('Official Medal Table'!$I:$I,'Each Gender Events'!$A21,'Official Medal Table'!$C:$C,'Each Gender Events'!E$1,'Official Medal Table'!$E:$E,"Mixed")*'Medal values'!$B$3/2</f>
        <v>0</v>
      </c>
      <c r="F21">
        <f>COUNTIFS('Official Medal Table'!$F:$F,'Each Gender Events'!$A21,'Official Medal Table'!$C:$C,'Each Gender Events'!F$1,'Official Medal Table'!$E:$E,'Each Gender Events'!F$2)*'Medal values'!$B$1
+ COUNTIFS('Official Medal Table'!$G:$G,'Each Gender Events'!$A21,'Official Medal Table'!$C:$C,'Each Gender Events'!F$1,'Official Medal Table'!$E:$E,'Each Gender Events'!F$2)*'Medal values'!$B$2
+ COUNTIFS('Official Medal Table'!$H:$H,'Each Gender Events'!$A21,'Official Medal Table'!$C:$C,'Each Gender Events'!F$1,'Official Medal Table'!$E:$E,'Each Gender Events'!F$2)*'Medal values'!$B$3
+ COUNTIFS('Official Medal Table'!$I:$I,'Each Gender Events'!$A21,'Official Medal Table'!$C:$C,'Each Gender Events'!F$1,'Official Medal Table'!$E:$E,'Each Gender Events'!F$2)*'Medal values'!$B$3
+ COUNTIFS('Official Medal Table'!$F:$F,'Each Gender Events'!$A21,'Official Medal Table'!$C:$C,'Each Gender Events'!F$1,'Official Medal Table'!$E:$E,"Mixed")*'Medal values'!$B$1/2
+ COUNTIFS('Official Medal Table'!$G:$G,'Each Gender Events'!$A21,'Official Medal Table'!$C:$C,'Each Gender Events'!F$1,'Official Medal Table'!$E:$E,"Mixed")*'Medal values'!$B$2/2
+ COUNTIFS('Official Medal Table'!$H:$H,'Each Gender Events'!$A21,'Official Medal Table'!$C:$C,'Each Gender Events'!F$1,'Official Medal Table'!$E:$E,"Mixed")*'Medal values'!$B$3/2
+ COUNTIFS('Official Medal Table'!$I:$I,'Each Gender Events'!$A21,'Official Medal Table'!$C:$C,'Each Gender Events'!F$1,'Official Medal Table'!$E:$E,"Mixed")*'Medal values'!$B$3/2</f>
        <v>0</v>
      </c>
      <c r="G21">
        <f>COUNTIFS('Official Medal Table'!$F:$F,'Each Gender Events'!$A21,'Official Medal Table'!$C:$C,'Each Gender Events'!G$1,'Official Medal Table'!$E:$E,'Each Gender Events'!G$2)*'Medal values'!$B$1
+ COUNTIFS('Official Medal Table'!$G:$G,'Each Gender Events'!$A21,'Official Medal Table'!$C:$C,'Each Gender Events'!G$1,'Official Medal Table'!$E:$E,'Each Gender Events'!G$2)*'Medal values'!$B$2
+ COUNTIFS('Official Medal Table'!$H:$H,'Each Gender Events'!$A21,'Official Medal Table'!$C:$C,'Each Gender Events'!G$1,'Official Medal Table'!$E:$E,'Each Gender Events'!G$2)*'Medal values'!$B$3
+ COUNTIFS('Official Medal Table'!$I:$I,'Each Gender Events'!$A21,'Official Medal Table'!$C:$C,'Each Gender Events'!G$1,'Official Medal Table'!$E:$E,'Each Gender Events'!G$2)*'Medal values'!$B$3
+ COUNTIFS('Official Medal Table'!$F:$F,'Each Gender Events'!$A21,'Official Medal Table'!$C:$C,'Each Gender Events'!G$1,'Official Medal Table'!$E:$E,"Mixed")*'Medal values'!$B$1/2
+ COUNTIFS('Official Medal Table'!$G:$G,'Each Gender Events'!$A21,'Official Medal Table'!$C:$C,'Each Gender Events'!G$1,'Official Medal Table'!$E:$E,"Mixed")*'Medal values'!$B$2/2
+ COUNTIFS('Official Medal Table'!$H:$H,'Each Gender Events'!$A21,'Official Medal Table'!$C:$C,'Each Gender Events'!G$1,'Official Medal Table'!$E:$E,"Mixed")*'Medal values'!$B$3/2
+ COUNTIFS('Official Medal Table'!$I:$I,'Each Gender Events'!$A21,'Official Medal Table'!$C:$C,'Each Gender Events'!G$1,'Official Medal Table'!$E:$E,"Mixed")*'Medal values'!$B$3/2</f>
        <v>0</v>
      </c>
      <c r="H21">
        <f>COUNTIFS('Official Medal Table'!$F:$F,'Each Gender Events'!$A21,'Official Medal Table'!$C:$C,'Each Gender Events'!H$1,'Official Medal Table'!$E:$E,'Each Gender Events'!H$2)*'Medal values'!$B$1
+ COUNTIFS('Official Medal Table'!$G:$G,'Each Gender Events'!$A21,'Official Medal Table'!$C:$C,'Each Gender Events'!H$1,'Official Medal Table'!$E:$E,'Each Gender Events'!H$2)*'Medal values'!$B$2
+ COUNTIFS('Official Medal Table'!$H:$H,'Each Gender Events'!$A21,'Official Medal Table'!$C:$C,'Each Gender Events'!H$1,'Official Medal Table'!$E:$E,'Each Gender Events'!H$2)*'Medal values'!$B$3
+ COUNTIFS('Official Medal Table'!$I:$I,'Each Gender Events'!$A21,'Official Medal Table'!$C:$C,'Each Gender Events'!H$1,'Official Medal Table'!$E:$E,'Each Gender Events'!H$2)*'Medal values'!$B$3
+ COUNTIFS('Official Medal Table'!$F:$F,'Each Gender Events'!$A21,'Official Medal Table'!$C:$C,'Each Gender Events'!H$1,'Official Medal Table'!$E:$E,"Mixed")*'Medal values'!$B$1/2
+ COUNTIFS('Official Medal Table'!$G:$G,'Each Gender Events'!$A21,'Official Medal Table'!$C:$C,'Each Gender Events'!H$1,'Official Medal Table'!$E:$E,"Mixed")*'Medal values'!$B$2/2
+ COUNTIFS('Official Medal Table'!$H:$H,'Each Gender Events'!$A21,'Official Medal Table'!$C:$C,'Each Gender Events'!H$1,'Official Medal Table'!$E:$E,"Mixed")*'Medal values'!$B$3/2
+ COUNTIFS('Official Medal Table'!$I:$I,'Each Gender Events'!$A21,'Official Medal Table'!$C:$C,'Each Gender Events'!H$1,'Official Medal Table'!$E:$E,"Mixed")*'Medal values'!$B$3/2</f>
        <v>0</v>
      </c>
      <c r="I21">
        <f>COUNTIFS('Official Medal Table'!$F:$F,'Each Gender Events'!$A21,'Official Medal Table'!$C:$C,'Each Gender Events'!I$1,'Official Medal Table'!$E:$E,'Each Gender Events'!I$2)*'Medal values'!$B$1
+ COUNTIFS('Official Medal Table'!$G:$G,'Each Gender Events'!$A21,'Official Medal Table'!$C:$C,'Each Gender Events'!I$1,'Official Medal Table'!$E:$E,'Each Gender Events'!I$2)*'Medal values'!$B$2
+ COUNTIFS('Official Medal Table'!$H:$H,'Each Gender Events'!$A21,'Official Medal Table'!$C:$C,'Each Gender Events'!I$1,'Official Medal Table'!$E:$E,'Each Gender Events'!I$2)*'Medal values'!$B$3
+ COUNTIFS('Official Medal Table'!$I:$I,'Each Gender Events'!$A21,'Official Medal Table'!$C:$C,'Each Gender Events'!I$1,'Official Medal Table'!$E:$E,'Each Gender Events'!I$2)*'Medal values'!$B$3
+ COUNTIFS('Official Medal Table'!$F:$F,'Each Gender Events'!$A21,'Official Medal Table'!$C:$C,'Each Gender Events'!I$1,'Official Medal Table'!$E:$E,"Mixed")*'Medal values'!$B$1/2
+ COUNTIFS('Official Medal Table'!$G:$G,'Each Gender Events'!$A21,'Official Medal Table'!$C:$C,'Each Gender Events'!I$1,'Official Medal Table'!$E:$E,"Mixed")*'Medal values'!$B$2/2
+ COUNTIFS('Official Medal Table'!$H:$H,'Each Gender Events'!$A21,'Official Medal Table'!$C:$C,'Each Gender Events'!I$1,'Official Medal Table'!$E:$E,"Mixed")*'Medal values'!$B$3/2
+ COUNTIFS('Official Medal Table'!$I:$I,'Each Gender Events'!$A21,'Official Medal Table'!$C:$C,'Each Gender Events'!I$1,'Official Medal Table'!$E:$E,"Mixed")*'Medal values'!$B$3/2</f>
        <v>0</v>
      </c>
      <c r="J21">
        <f>COUNTIFS('Official Medal Table'!$F:$F,'Each Gender Events'!$A21,'Official Medal Table'!$C:$C,'Each Gender Events'!J$1,'Official Medal Table'!$E:$E,'Each Gender Events'!J$2)*'Medal values'!$B$1
+ COUNTIFS('Official Medal Table'!$G:$G,'Each Gender Events'!$A21,'Official Medal Table'!$C:$C,'Each Gender Events'!J$1,'Official Medal Table'!$E:$E,'Each Gender Events'!J$2)*'Medal values'!$B$2
+ COUNTIFS('Official Medal Table'!$H:$H,'Each Gender Events'!$A21,'Official Medal Table'!$C:$C,'Each Gender Events'!J$1,'Official Medal Table'!$E:$E,'Each Gender Events'!J$2)*'Medal values'!$B$3
+ COUNTIFS('Official Medal Table'!$I:$I,'Each Gender Events'!$A21,'Official Medal Table'!$C:$C,'Each Gender Events'!J$1,'Official Medal Table'!$E:$E,'Each Gender Events'!J$2)*'Medal values'!$B$3
+ COUNTIFS('Official Medal Table'!$F:$F,'Each Gender Events'!$A21,'Official Medal Table'!$C:$C,'Each Gender Events'!J$1,'Official Medal Table'!$E:$E,"Mixed")*'Medal values'!$B$1/2
+ COUNTIFS('Official Medal Table'!$G:$G,'Each Gender Events'!$A21,'Official Medal Table'!$C:$C,'Each Gender Events'!J$1,'Official Medal Table'!$E:$E,"Mixed")*'Medal values'!$B$2/2
+ COUNTIFS('Official Medal Table'!$H:$H,'Each Gender Events'!$A21,'Official Medal Table'!$C:$C,'Each Gender Events'!J$1,'Official Medal Table'!$E:$E,"Mixed")*'Medal values'!$B$3/2
+ COUNTIFS('Official Medal Table'!$I:$I,'Each Gender Events'!$A21,'Official Medal Table'!$C:$C,'Each Gender Events'!J$1,'Official Medal Table'!$E:$E,"Mixed")*'Medal values'!$B$3/2</f>
        <v>8.0020009999999999</v>
      </c>
      <c r="K21">
        <f>COUNTIFS('Official Medal Table'!$F:$F,'Each Gender Events'!$A21,'Official Medal Table'!$C:$C,'Each Gender Events'!K$1,'Official Medal Table'!$E:$E,'Each Gender Events'!K$2)*'Medal values'!$B$1
+ COUNTIFS('Official Medal Table'!$G:$G,'Each Gender Events'!$A21,'Official Medal Table'!$C:$C,'Each Gender Events'!K$1,'Official Medal Table'!$E:$E,'Each Gender Events'!K$2)*'Medal values'!$B$2
+ COUNTIFS('Official Medal Table'!$H:$H,'Each Gender Events'!$A21,'Official Medal Table'!$C:$C,'Each Gender Events'!K$1,'Official Medal Table'!$E:$E,'Each Gender Events'!K$2)*'Medal values'!$B$3
+ COUNTIFS('Official Medal Table'!$I:$I,'Each Gender Events'!$A21,'Official Medal Table'!$C:$C,'Each Gender Events'!K$1,'Official Medal Table'!$E:$E,'Each Gender Events'!K$2)*'Medal values'!$B$3
+ COUNTIFS('Official Medal Table'!$F:$F,'Each Gender Events'!$A21,'Official Medal Table'!$C:$C,'Each Gender Events'!K$1,'Official Medal Table'!$E:$E,"Mixed")*'Medal values'!$B$1/2
+ COUNTIFS('Official Medal Table'!$G:$G,'Each Gender Events'!$A21,'Official Medal Table'!$C:$C,'Each Gender Events'!K$1,'Official Medal Table'!$E:$E,"Mixed")*'Medal values'!$B$2/2
+ COUNTIFS('Official Medal Table'!$H:$H,'Each Gender Events'!$A21,'Official Medal Table'!$C:$C,'Each Gender Events'!K$1,'Official Medal Table'!$E:$E,"Mixed")*'Medal values'!$B$3/2
+ COUNTIFS('Official Medal Table'!$I:$I,'Each Gender Events'!$A21,'Official Medal Table'!$C:$C,'Each Gender Events'!K$1,'Official Medal Table'!$E:$E,"Mixed")*'Medal values'!$B$3/2</f>
        <v>0</v>
      </c>
      <c r="L21">
        <f>COUNTIFS('Official Medal Table'!$F:$F,'Each Gender Events'!$A21,'Official Medal Table'!$C:$C,'Each Gender Events'!L$1,'Official Medal Table'!$E:$E,'Each Gender Events'!L$2)*'Medal values'!$B$1
+ COUNTIFS('Official Medal Table'!$G:$G,'Each Gender Events'!$A21,'Official Medal Table'!$C:$C,'Each Gender Events'!L$1,'Official Medal Table'!$E:$E,'Each Gender Events'!L$2)*'Medal values'!$B$2
+ COUNTIFS('Official Medal Table'!$H:$H,'Each Gender Events'!$A21,'Official Medal Table'!$C:$C,'Each Gender Events'!L$1,'Official Medal Table'!$E:$E,'Each Gender Events'!L$2)*'Medal values'!$B$3
+ COUNTIFS('Official Medal Table'!$I:$I,'Each Gender Events'!$A21,'Official Medal Table'!$C:$C,'Each Gender Events'!L$1,'Official Medal Table'!$E:$E,'Each Gender Events'!L$2)*'Medal values'!$B$3
+ COUNTIFS('Official Medal Table'!$F:$F,'Each Gender Events'!$A21,'Official Medal Table'!$C:$C,'Each Gender Events'!L$1,'Official Medal Table'!$E:$E,"Mixed")*'Medal values'!$B$1/2
+ COUNTIFS('Official Medal Table'!$G:$G,'Each Gender Events'!$A21,'Official Medal Table'!$C:$C,'Each Gender Events'!L$1,'Official Medal Table'!$E:$E,"Mixed")*'Medal values'!$B$2/2
+ COUNTIFS('Official Medal Table'!$H:$H,'Each Gender Events'!$A21,'Official Medal Table'!$C:$C,'Each Gender Events'!L$1,'Official Medal Table'!$E:$E,"Mixed")*'Medal values'!$B$3/2
+ COUNTIFS('Official Medal Table'!$I:$I,'Each Gender Events'!$A21,'Official Medal Table'!$C:$C,'Each Gender Events'!L$1,'Official Medal Table'!$E:$E,"Mixed")*'Medal values'!$B$3/2</f>
        <v>0</v>
      </c>
      <c r="M21">
        <f>COUNTIFS('Official Medal Table'!$F:$F,'Each Gender Events'!$A21,'Official Medal Table'!$C:$C,'Each Gender Events'!M$1,'Official Medal Table'!$E:$E,'Each Gender Events'!M$2)*'Medal values'!$B$1
+ COUNTIFS('Official Medal Table'!$G:$G,'Each Gender Events'!$A21,'Official Medal Table'!$C:$C,'Each Gender Events'!M$1,'Official Medal Table'!$E:$E,'Each Gender Events'!M$2)*'Medal values'!$B$2
+ COUNTIFS('Official Medal Table'!$H:$H,'Each Gender Events'!$A21,'Official Medal Table'!$C:$C,'Each Gender Events'!M$1,'Official Medal Table'!$E:$E,'Each Gender Events'!M$2)*'Medal values'!$B$3
+ COUNTIFS('Official Medal Table'!$I:$I,'Each Gender Events'!$A21,'Official Medal Table'!$C:$C,'Each Gender Events'!M$1,'Official Medal Table'!$E:$E,'Each Gender Events'!M$2)*'Medal values'!$B$3
+ COUNTIFS('Official Medal Table'!$F:$F,'Each Gender Events'!$A21,'Official Medal Table'!$C:$C,'Each Gender Events'!M$1,'Official Medal Table'!$E:$E,"Mixed")*'Medal values'!$B$1/2
+ COUNTIFS('Official Medal Table'!$G:$G,'Each Gender Events'!$A21,'Official Medal Table'!$C:$C,'Each Gender Events'!M$1,'Official Medal Table'!$E:$E,"Mixed")*'Medal values'!$B$2/2
+ COUNTIFS('Official Medal Table'!$H:$H,'Each Gender Events'!$A21,'Official Medal Table'!$C:$C,'Each Gender Events'!M$1,'Official Medal Table'!$E:$E,"Mixed")*'Medal values'!$B$3/2
+ COUNTIFS('Official Medal Table'!$I:$I,'Each Gender Events'!$A21,'Official Medal Table'!$C:$C,'Each Gender Events'!M$1,'Official Medal Table'!$E:$E,"Mixed")*'Medal values'!$B$3/2</f>
        <v>0</v>
      </c>
      <c r="N21">
        <f>COUNTIFS('Official Medal Table'!$F:$F,'Each Gender Events'!$A21,'Official Medal Table'!$C:$C,'Each Gender Events'!N$1,'Official Medal Table'!$E:$E,'Each Gender Events'!N$2)*'Medal values'!$B$1
+ COUNTIFS('Official Medal Table'!$G:$G,'Each Gender Events'!$A21,'Official Medal Table'!$C:$C,'Each Gender Events'!N$1,'Official Medal Table'!$E:$E,'Each Gender Events'!N$2)*'Medal values'!$B$2
+ COUNTIFS('Official Medal Table'!$H:$H,'Each Gender Events'!$A21,'Official Medal Table'!$C:$C,'Each Gender Events'!N$1,'Official Medal Table'!$E:$E,'Each Gender Events'!N$2)*'Medal values'!$B$3
+ COUNTIFS('Official Medal Table'!$I:$I,'Each Gender Events'!$A21,'Official Medal Table'!$C:$C,'Each Gender Events'!N$1,'Official Medal Table'!$E:$E,'Each Gender Events'!N$2)*'Medal values'!$B$3
+ COUNTIFS('Official Medal Table'!$F:$F,'Each Gender Events'!$A21,'Official Medal Table'!$C:$C,'Each Gender Events'!N$1,'Official Medal Table'!$E:$E,"Mixed")*'Medal values'!$B$1/2
+ COUNTIFS('Official Medal Table'!$G:$G,'Each Gender Events'!$A21,'Official Medal Table'!$C:$C,'Each Gender Events'!N$1,'Official Medal Table'!$E:$E,"Mixed")*'Medal values'!$B$2/2
+ COUNTIFS('Official Medal Table'!$H:$H,'Each Gender Events'!$A21,'Official Medal Table'!$C:$C,'Each Gender Events'!N$1,'Official Medal Table'!$E:$E,"Mixed")*'Medal values'!$B$3/2
+ COUNTIFS('Official Medal Table'!$I:$I,'Each Gender Events'!$A21,'Official Medal Table'!$C:$C,'Each Gender Events'!N$1,'Official Medal Table'!$E:$E,"Mixed")*'Medal values'!$B$3/2</f>
        <v>0</v>
      </c>
      <c r="O21">
        <f>COUNTIFS('Official Medal Table'!$F:$F,'Each Gender Events'!$A21,'Official Medal Table'!$C:$C,'Each Gender Events'!O$1,'Official Medal Table'!$E:$E,'Each Gender Events'!O$2)*'Medal values'!$B$1
+ COUNTIFS('Official Medal Table'!$G:$G,'Each Gender Events'!$A21,'Official Medal Table'!$C:$C,'Each Gender Events'!O$1,'Official Medal Table'!$E:$E,'Each Gender Events'!O$2)*'Medal values'!$B$2
+ COUNTIFS('Official Medal Table'!$H:$H,'Each Gender Events'!$A21,'Official Medal Table'!$C:$C,'Each Gender Events'!O$1,'Official Medal Table'!$E:$E,'Each Gender Events'!O$2)*'Medal values'!$B$3
+ COUNTIFS('Official Medal Table'!$I:$I,'Each Gender Events'!$A21,'Official Medal Table'!$C:$C,'Each Gender Events'!O$1,'Official Medal Table'!$E:$E,'Each Gender Events'!O$2)*'Medal values'!$B$3
+ COUNTIFS('Official Medal Table'!$F:$F,'Each Gender Events'!$A21,'Official Medal Table'!$C:$C,'Each Gender Events'!O$1,'Official Medal Table'!$E:$E,"Mixed")*'Medal values'!$B$1/2
+ COUNTIFS('Official Medal Table'!$G:$G,'Each Gender Events'!$A21,'Official Medal Table'!$C:$C,'Each Gender Events'!O$1,'Official Medal Table'!$E:$E,"Mixed")*'Medal values'!$B$2/2
+ COUNTIFS('Official Medal Table'!$H:$H,'Each Gender Events'!$A21,'Official Medal Table'!$C:$C,'Each Gender Events'!O$1,'Official Medal Table'!$E:$E,"Mixed")*'Medal values'!$B$3/2
+ COUNTIFS('Official Medal Table'!$I:$I,'Each Gender Events'!$A21,'Official Medal Table'!$C:$C,'Each Gender Events'!O$1,'Official Medal Table'!$E:$E,"Mixed")*'Medal values'!$B$3/2</f>
        <v>0</v>
      </c>
      <c r="P21">
        <f>COUNTIFS('Official Medal Table'!$F:$F,'Each Gender Events'!$A21,'Official Medal Table'!$C:$C,'Each Gender Events'!P$1,'Official Medal Table'!$E:$E,'Each Gender Events'!P$2)*'Medal values'!$B$1
+ COUNTIFS('Official Medal Table'!$G:$G,'Each Gender Events'!$A21,'Official Medal Table'!$C:$C,'Each Gender Events'!P$1,'Official Medal Table'!$E:$E,'Each Gender Events'!P$2)*'Medal values'!$B$2
+ COUNTIFS('Official Medal Table'!$H:$H,'Each Gender Events'!$A21,'Official Medal Table'!$C:$C,'Each Gender Events'!P$1,'Official Medal Table'!$E:$E,'Each Gender Events'!P$2)*'Medal values'!$B$3
+ COUNTIFS('Official Medal Table'!$I:$I,'Each Gender Events'!$A21,'Official Medal Table'!$C:$C,'Each Gender Events'!P$1,'Official Medal Table'!$E:$E,'Each Gender Events'!P$2)*'Medal values'!$B$3
+ COUNTIFS('Official Medal Table'!$F:$F,'Each Gender Events'!$A21,'Official Medal Table'!$C:$C,'Each Gender Events'!P$1,'Official Medal Table'!$E:$E,"Mixed")*'Medal values'!$B$1/2
+ COUNTIFS('Official Medal Table'!$G:$G,'Each Gender Events'!$A21,'Official Medal Table'!$C:$C,'Each Gender Events'!P$1,'Official Medal Table'!$E:$E,"Mixed")*'Medal values'!$B$2/2
+ COUNTIFS('Official Medal Table'!$H:$H,'Each Gender Events'!$A21,'Official Medal Table'!$C:$C,'Each Gender Events'!P$1,'Official Medal Table'!$E:$E,"Mixed")*'Medal values'!$B$3/2
+ COUNTIFS('Official Medal Table'!$I:$I,'Each Gender Events'!$A21,'Official Medal Table'!$C:$C,'Each Gender Events'!P$1,'Official Medal Table'!$E:$E,"Mixed")*'Medal values'!$B$3/2</f>
        <v>0</v>
      </c>
      <c r="Q21">
        <f>COUNTIFS('Official Medal Table'!$F:$F,'Each Gender Events'!$A21,'Official Medal Table'!$C:$C,'Each Gender Events'!Q$1,'Official Medal Table'!$E:$E,'Each Gender Events'!Q$2)*'Medal values'!$B$1
+ COUNTIFS('Official Medal Table'!$G:$G,'Each Gender Events'!$A21,'Official Medal Table'!$C:$C,'Each Gender Events'!Q$1,'Official Medal Table'!$E:$E,'Each Gender Events'!Q$2)*'Medal values'!$B$2
+ COUNTIFS('Official Medal Table'!$H:$H,'Each Gender Events'!$A21,'Official Medal Table'!$C:$C,'Each Gender Events'!Q$1,'Official Medal Table'!$E:$E,'Each Gender Events'!Q$2)*'Medal values'!$B$3
+ COUNTIFS('Official Medal Table'!$I:$I,'Each Gender Events'!$A21,'Official Medal Table'!$C:$C,'Each Gender Events'!Q$1,'Official Medal Table'!$E:$E,'Each Gender Events'!Q$2)*'Medal values'!$B$3
+ COUNTIFS('Official Medal Table'!$F:$F,'Each Gender Events'!$A21,'Official Medal Table'!$C:$C,'Each Gender Events'!Q$1,'Official Medal Table'!$E:$E,"Mixed")*'Medal values'!$B$1/2
+ COUNTIFS('Official Medal Table'!$G:$G,'Each Gender Events'!$A21,'Official Medal Table'!$C:$C,'Each Gender Events'!Q$1,'Official Medal Table'!$E:$E,"Mixed")*'Medal values'!$B$2/2
+ COUNTIFS('Official Medal Table'!$H:$H,'Each Gender Events'!$A21,'Official Medal Table'!$C:$C,'Each Gender Events'!Q$1,'Official Medal Table'!$E:$E,"Mixed")*'Medal values'!$B$3/2
+ COUNTIFS('Official Medal Table'!$I:$I,'Each Gender Events'!$A21,'Official Medal Table'!$C:$C,'Each Gender Events'!Q$1,'Official Medal Table'!$E:$E,"Mixed")*'Medal values'!$B$3/2</f>
        <v>0</v>
      </c>
      <c r="R21">
        <f>COUNTIFS('Official Medal Table'!$F:$F,'Each Gender Events'!$A21,'Official Medal Table'!$C:$C,'Each Gender Events'!R$1,'Official Medal Table'!$E:$E,'Each Gender Events'!R$2)*'Medal values'!$B$1
+ COUNTIFS('Official Medal Table'!$G:$G,'Each Gender Events'!$A21,'Official Medal Table'!$C:$C,'Each Gender Events'!R$1,'Official Medal Table'!$E:$E,'Each Gender Events'!R$2)*'Medal values'!$B$2
+ COUNTIFS('Official Medal Table'!$H:$H,'Each Gender Events'!$A21,'Official Medal Table'!$C:$C,'Each Gender Events'!R$1,'Official Medal Table'!$E:$E,'Each Gender Events'!R$2)*'Medal values'!$B$3
+ COUNTIFS('Official Medal Table'!$I:$I,'Each Gender Events'!$A21,'Official Medal Table'!$C:$C,'Each Gender Events'!R$1,'Official Medal Table'!$E:$E,'Each Gender Events'!R$2)*'Medal values'!$B$3
+ COUNTIFS('Official Medal Table'!$F:$F,'Each Gender Events'!$A21,'Official Medal Table'!$C:$C,'Each Gender Events'!R$1,'Official Medal Table'!$E:$E,"Mixed")*'Medal values'!$B$1/2
+ COUNTIFS('Official Medal Table'!$G:$G,'Each Gender Events'!$A21,'Official Medal Table'!$C:$C,'Each Gender Events'!R$1,'Official Medal Table'!$E:$E,"Mixed")*'Medal values'!$B$2/2
+ COUNTIFS('Official Medal Table'!$H:$H,'Each Gender Events'!$A21,'Official Medal Table'!$C:$C,'Each Gender Events'!R$1,'Official Medal Table'!$E:$E,"Mixed")*'Medal values'!$B$3/2
+ COUNTIFS('Official Medal Table'!$I:$I,'Each Gender Events'!$A21,'Official Medal Table'!$C:$C,'Each Gender Events'!R$1,'Official Medal Table'!$E:$E,"Mixed")*'Medal values'!$B$3/2</f>
        <v>0</v>
      </c>
      <c r="S21">
        <f>COUNTIFS('Official Medal Table'!$F:$F,'Each Gender Events'!$A21,'Official Medal Table'!$C:$C,'Each Gender Events'!S$1,'Official Medal Table'!$E:$E,'Each Gender Events'!S$2)*'Medal values'!$B$1
+ COUNTIFS('Official Medal Table'!$G:$G,'Each Gender Events'!$A21,'Official Medal Table'!$C:$C,'Each Gender Events'!S$1,'Official Medal Table'!$E:$E,'Each Gender Events'!S$2)*'Medal values'!$B$2
+ COUNTIFS('Official Medal Table'!$H:$H,'Each Gender Events'!$A21,'Official Medal Table'!$C:$C,'Each Gender Events'!S$1,'Official Medal Table'!$E:$E,'Each Gender Events'!S$2)*'Medal values'!$B$3
+ COUNTIFS('Official Medal Table'!$I:$I,'Each Gender Events'!$A21,'Official Medal Table'!$C:$C,'Each Gender Events'!S$1,'Official Medal Table'!$E:$E,'Each Gender Events'!S$2)*'Medal values'!$B$3
+ COUNTIFS('Official Medal Table'!$F:$F,'Each Gender Events'!$A21,'Official Medal Table'!$C:$C,'Each Gender Events'!S$1,'Official Medal Table'!$E:$E,"Mixed")*'Medal values'!$B$1/2
+ COUNTIFS('Official Medal Table'!$G:$G,'Each Gender Events'!$A21,'Official Medal Table'!$C:$C,'Each Gender Events'!S$1,'Official Medal Table'!$E:$E,"Mixed")*'Medal values'!$B$2/2
+ COUNTIFS('Official Medal Table'!$H:$H,'Each Gender Events'!$A21,'Official Medal Table'!$C:$C,'Each Gender Events'!S$1,'Official Medal Table'!$E:$E,"Mixed")*'Medal values'!$B$3/2
+ COUNTIFS('Official Medal Table'!$I:$I,'Each Gender Events'!$A21,'Official Medal Table'!$C:$C,'Each Gender Events'!S$1,'Official Medal Table'!$E:$E,"Mixed")*'Medal values'!$B$3/2</f>
        <v>1</v>
      </c>
      <c r="T21">
        <f>COUNTIFS('Official Medal Table'!$F:$F,'Each Gender Events'!$A21,'Official Medal Table'!$C:$C,'Each Gender Events'!T$1,'Official Medal Table'!$E:$E,'Each Gender Events'!T$2)*'Medal values'!$B$1
+ COUNTIFS('Official Medal Table'!$G:$G,'Each Gender Events'!$A21,'Official Medal Table'!$C:$C,'Each Gender Events'!T$1,'Official Medal Table'!$E:$E,'Each Gender Events'!T$2)*'Medal values'!$B$2
+ COUNTIFS('Official Medal Table'!$H:$H,'Each Gender Events'!$A21,'Official Medal Table'!$C:$C,'Each Gender Events'!T$1,'Official Medal Table'!$E:$E,'Each Gender Events'!T$2)*'Medal values'!$B$3
+ COUNTIFS('Official Medal Table'!$I:$I,'Each Gender Events'!$A21,'Official Medal Table'!$C:$C,'Each Gender Events'!T$1,'Official Medal Table'!$E:$E,'Each Gender Events'!T$2)*'Medal values'!$B$3
+ COUNTIFS('Official Medal Table'!$F:$F,'Each Gender Events'!$A21,'Official Medal Table'!$C:$C,'Each Gender Events'!T$1,'Official Medal Table'!$E:$E,"Mixed")*'Medal values'!$B$1/2
+ COUNTIFS('Official Medal Table'!$G:$G,'Each Gender Events'!$A21,'Official Medal Table'!$C:$C,'Each Gender Events'!T$1,'Official Medal Table'!$E:$E,"Mixed")*'Medal values'!$B$2/2
+ COUNTIFS('Official Medal Table'!$H:$H,'Each Gender Events'!$A21,'Official Medal Table'!$C:$C,'Each Gender Events'!T$1,'Official Medal Table'!$E:$E,"Mixed")*'Medal values'!$B$3/2
+ COUNTIFS('Official Medal Table'!$I:$I,'Each Gender Events'!$A21,'Official Medal Table'!$C:$C,'Each Gender Events'!T$1,'Official Medal Table'!$E:$E,"Mixed")*'Medal values'!$B$3/2</f>
        <v>0</v>
      </c>
      <c r="U21">
        <f>COUNTIFS('Official Medal Table'!$F:$F,'Each Gender Events'!$A21,'Official Medal Table'!$C:$C,'Each Gender Events'!U$1,'Official Medal Table'!$E:$E,'Each Gender Events'!U$2)*'Medal values'!$B$1
+ COUNTIFS('Official Medal Table'!$G:$G,'Each Gender Events'!$A21,'Official Medal Table'!$C:$C,'Each Gender Events'!U$1,'Official Medal Table'!$E:$E,'Each Gender Events'!U$2)*'Medal values'!$B$2
+ COUNTIFS('Official Medal Table'!$H:$H,'Each Gender Events'!$A21,'Official Medal Table'!$C:$C,'Each Gender Events'!U$1,'Official Medal Table'!$E:$E,'Each Gender Events'!U$2)*'Medal values'!$B$3
+ COUNTIFS('Official Medal Table'!$I:$I,'Each Gender Events'!$A21,'Official Medal Table'!$C:$C,'Each Gender Events'!U$1,'Official Medal Table'!$E:$E,'Each Gender Events'!U$2)*'Medal values'!$B$3
+ COUNTIFS('Official Medal Table'!$F:$F,'Each Gender Events'!$A21,'Official Medal Table'!$C:$C,'Each Gender Events'!U$1,'Official Medal Table'!$E:$E,"Mixed")*'Medal values'!$B$1/2
+ COUNTIFS('Official Medal Table'!$G:$G,'Each Gender Events'!$A21,'Official Medal Table'!$C:$C,'Each Gender Events'!U$1,'Official Medal Table'!$E:$E,"Mixed")*'Medal values'!$B$2/2
+ COUNTIFS('Official Medal Table'!$H:$H,'Each Gender Events'!$A21,'Official Medal Table'!$C:$C,'Each Gender Events'!U$1,'Official Medal Table'!$E:$E,"Mixed")*'Medal values'!$B$3/2
+ COUNTIFS('Official Medal Table'!$I:$I,'Each Gender Events'!$A21,'Official Medal Table'!$C:$C,'Each Gender Events'!U$1,'Official Medal Table'!$E:$E,"Mixed")*'Medal values'!$B$3/2</f>
        <v>0</v>
      </c>
      <c r="V21">
        <f>COUNTIFS('Official Medal Table'!$F:$F,'Each Gender Events'!$A21,'Official Medal Table'!$C:$C,'Each Gender Events'!V$1,'Official Medal Table'!$E:$E,'Each Gender Events'!V$2)*'Medal values'!$B$1
+ COUNTIFS('Official Medal Table'!$G:$G,'Each Gender Events'!$A21,'Official Medal Table'!$C:$C,'Each Gender Events'!V$1,'Official Medal Table'!$E:$E,'Each Gender Events'!V$2)*'Medal values'!$B$2
+ COUNTIFS('Official Medal Table'!$H:$H,'Each Gender Events'!$A21,'Official Medal Table'!$C:$C,'Each Gender Events'!V$1,'Official Medal Table'!$E:$E,'Each Gender Events'!V$2)*'Medal values'!$B$3
+ COUNTIFS('Official Medal Table'!$I:$I,'Each Gender Events'!$A21,'Official Medal Table'!$C:$C,'Each Gender Events'!V$1,'Official Medal Table'!$E:$E,'Each Gender Events'!V$2)*'Medal values'!$B$3
+ COUNTIFS('Official Medal Table'!$F:$F,'Each Gender Events'!$A21,'Official Medal Table'!$C:$C,'Each Gender Events'!V$1,'Official Medal Table'!$E:$E,"Mixed")*'Medal values'!$B$1/2
+ COUNTIFS('Official Medal Table'!$G:$G,'Each Gender Events'!$A21,'Official Medal Table'!$C:$C,'Each Gender Events'!V$1,'Official Medal Table'!$E:$E,"Mixed")*'Medal values'!$B$2/2
+ COUNTIFS('Official Medal Table'!$H:$H,'Each Gender Events'!$A21,'Official Medal Table'!$C:$C,'Each Gender Events'!V$1,'Official Medal Table'!$E:$E,"Mixed")*'Medal values'!$B$3/2
+ COUNTIFS('Official Medal Table'!$I:$I,'Each Gender Events'!$A21,'Official Medal Table'!$C:$C,'Each Gender Events'!V$1,'Official Medal Table'!$E:$E,"Mixed")*'Medal values'!$B$3/2</f>
        <v>0</v>
      </c>
      <c r="W21">
        <f>COUNTIFS('Official Medal Table'!$F:$F,'Each Gender Events'!$A21,'Official Medal Table'!$C:$C,'Each Gender Events'!W$1,'Official Medal Table'!$E:$E,'Each Gender Events'!W$2)*'Medal values'!$B$1
+ COUNTIFS('Official Medal Table'!$G:$G,'Each Gender Events'!$A21,'Official Medal Table'!$C:$C,'Each Gender Events'!W$1,'Official Medal Table'!$E:$E,'Each Gender Events'!W$2)*'Medal values'!$B$2
+ COUNTIFS('Official Medal Table'!$H:$H,'Each Gender Events'!$A21,'Official Medal Table'!$C:$C,'Each Gender Events'!W$1,'Official Medal Table'!$E:$E,'Each Gender Events'!W$2)*'Medal values'!$B$3
+ COUNTIFS('Official Medal Table'!$I:$I,'Each Gender Events'!$A21,'Official Medal Table'!$C:$C,'Each Gender Events'!W$1,'Official Medal Table'!$E:$E,'Each Gender Events'!W$2)*'Medal values'!$B$3
+ COUNTIFS('Official Medal Table'!$F:$F,'Each Gender Events'!$A21,'Official Medal Table'!$C:$C,'Each Gender Events'!W$1,'Official Medal Table'!$E:$E,"Mixed")*'Medal values'!$B$1/2
+ COUNTIFS('Official Medal Table'!$G:$G,'Each Gender Events'!$A21,'Official Medal Table'!$C:$C,'Each Gender Events'!W$1,'Official Medal Table'!$E:$E,"Mixed")*'Medal values'!$B$2/2
+ COUNTIFS('Official Medal Table'!$H:$H,'Each Gender Events'!$A21,'Official Medal Table'!$C:$C,'Each Gender Events'!W$1,'Official Medal Table'!$E:$E,"Mixed")*'Medal values'!$B$3/2
+ COUNTIFS('Official Medal Table'!$I:$I,'Each Gender Events'!$A21,'Official Medal Table'!$C:$C,'Each Gender Events'!W$1,'Official Medal Table'!$E:$E,"Mixed")*'Medal values'!$B$3/2</f>
        <v>0</v>
      </c>
      <c r="X21">
        <f>COUNTIFS('Official Medal Table'!$F:$F,'Each Gender Events'!$A21,'Official Medal Table'!$C:$C,'Each Gender Events'!X$1,'Official Medal Table'!$E:$E,'Each Gender Events'!X$2)*'Medal values'!$B$1
+ COUNTIFS('Official Medal Table'!$G:$G,'Each Gender Events'!$A21,'Official Medal Table'!$C:$C,'Each Gender Events'!X$1,'Official Medal Table'!$E:$E,'Each Gender Events'!X$2)*'Medal values'!$B$2
+ COUNTIFS('Official Medal Table'!$H:$H,'Each Gender Events'!$A21,'Official Medal Table'!$C:$C,'Each Gender Events'!X$1,'Official Medal Table'!$E:$E,'Each Gender Events'!X$2)*'Medal values'!$B$3
+ COUNTIFS('Official Medal Table'!$I:$I,'Each Gender Events'!$A21,'Official Medal Table'!$C:$C,'Each Gender Events'!X$1,'Official Medal Table'!$E:$E,'Each Gender Events'!X$2)*'Medal values'!$B$3
+ COUNTIFS('Official Medal Table'!$F:$F,'Each Gender Events'!$A21,'Official Medal Table'!$C:$C,'Each Gender Events'!X$1,'Official Medal Table'!$E:$E,"Mixed")*'Medal values'!$B$1/2
+ COUNTIFS('Official Medal Table'!$G:$G,'Each Gender Events'!$A21,'Official Medal Table'!$C:$C,'Each Gender Events'!X$1,'Official Medal Table'!$E:$E,"Mixed")*'Medal values'!$B$2/2
+ COUNTIFS('Official Medal Table'!$H:$H,'Each Gender Events'!$A21,'Official Medal Table'!$C:$C,'Each Gender Events'!X$1,'Official Medal Table'!$E:$E,"Mixed")*'Medal values'!$B$3/2
+ COUNTIFS('Official Medal Table'!$I:$I,'Each Gender Events'!$A21,'Official Medal Table'!$C:$C,'Each Gender Events'!X$1,'Official Medal Table'!$E:$E,"Mixed")*'Medal values'!$B$3/2</f>
        <v>0</v>
      </c>
      <c r="Y21">
        <f>COUNTIFS('Official Medal Table'!$F:$F,'Each Gender Events'!$A21,'Official Medal Table'!$C:$C,'Each Gender Events'!Y$1,'Official Medal Table'!$E:$E,'Each Gender Events'!Y$2)*'Medal values'!$B$1
+ COUNTIFS('Official Medal Table'!$G:$G,'Each Gender Events'!$A21,'Official Medal Table'!$C:$C,'Each Gender Events'!Y$1,'Official Medal Table'!$E:$E,'Each Gender Events'!Y$2)*'Medal values'!$B$2
+ COUNTIFS('Official Medal Table'!$H:$H,'Each Gender Events'!$A21,'Official Medal Table'!$C:$C,'Each Gender Events'!Y$1,'Official Medal Table'!$E:$E,'Each Gender Events'!Y$2)*'Medal values'!$B$3
+ COUNTIFS('Official Medal Table'!$I:$I,'Each Gender Events'!$A21,'Official Medal Table'!$C:$C,'Each Gender Events'!Y$1,'Official Medal Table'!$E:$E,'Each Gender Events'!Y$2)*'Medal values'!$B$3
+ COUNTIFS('Official Medal Table'!$F:$F,'Each Gender Events'!$A21,'Official Medal Table'!$C:$C,'Each Gender Events'!Y$1,'Official Medal Table'!$E:$E,"Mixed")*'Medal values'!$B$1/2
+ COUNTIFS('Official Medal Table'!$G:$G,'Each Gender Events'!$A21,'Official Medal Table'!$C:$C,'Each Gender Events'!Y$1,'Official Medal Table'!$E:$E,"Mixed")*'Medal values'!$B$2/2
+ COUNTIFS('Official Medal Table'!$H:$H,'Each Gender Events'!$A21,'Official Medal Table'!$C:$C,'Each Gender Events'!Y$1,'Official Medal Table'!$E:$E,"Mixed")*'Medal values'!$B$3/2
+ COUNTIFS('Official Medal Table'!$I:$I,'Each Gender Events'!$A21,'Official Medal Table'!$C:$C,'Each Gender Events'!Y$1,'Official Medal Table'!$E:$E,"Mixed")*'Medal values'!$B$3/2</f>
        <v>0</v>
      </c>
      <c r="Z21">
        <f>COUNTIFS('Official Medal Table'!$F:$F,'Each Gender Events'!$A21,'Official Medal Table'!$C:$C,'Each Gender Events'!Z$1,'Official Medal Table'!$E:$E,'Each Gender Events'!Z$2)*'Medal values'!$B$1
+ COUNTIFS('Official Medal Table'!$G:$G,'Each Gender Events'!$A21,'Official Medal Table'!$C:$C,'Each Gender Events'!Z$1,'Official Medal Table'!$E:$E,'Each Gender Events'!Z$2)*'Medal values'!$B$2
+ COUNTIFS('Official Medal Table'!$H:$H,'Each Gender Events'!$A21,'Official Medal Table'!$C:$C,'Each Gender Events'!Z$1,'Official Medal Table'!$E:$E,'Each Gender Events'!Z$2)*'Medal values'!$B$3
+ COUNTIFS('Official Medal Table'!$I:$I,'Each Gender Events'!$A21,'Official Medal Table'!$C:$C,'Each Gender Events'!Z$1,'Official Medal Table'!$E:$E,'Each Gender Events'!Z$2)*'Medal values'!$B$3
+ COUNTIFS('Official Medal Table'!$F:$F,'Each Gender Events'!$A21,'Official Medal Table'!$C:$C,'Each Gender Events'!Z$1,'Official Medal Table'!$E:$E,"Mixed")*'Medal values'!$B$1/2
+ COUNTIFS('Official Medal Table'!$G:$G,'Each Gender Events'!$A21,'Official Medal Table'!$C:$C,'Each Gender Events'!Z$1,'Official Medal Table'!$E:$E,"Mixed")*'Medal values'!$B$2/2
+ COUNTIFS('Official Medal Table'!$H:$H,'Each Gender Events'!$A21,'Official Medal Table'!$C:$C,'Each Gender Events'!Z$1,'Official Medal Table'!$E:$E,"Mixed")*'Medal values'!$B$3/2
+ COUNTIFS('Official Medal Table'!$I:$I,'Each Gender Events'!$A21,'Official Medal Table'!$C:$C,'Each Gender Events'!Z$1,'Official Medal Table'!$E:$E,"Mixed")*'Medal values'!$B$3/2</f>
        <v>0</v>
      </c>
      <c r="AA21">
        <f>COUNTIFS('Official Medal Table'!$F:$F,'Each Gender Events'!$A21,'Official Medal Table'!$C:$C,'Each Gender Events'!AA$1,'Official Medal Table'!$E:$E,'Each Gender Events'!AA$2)*'Medal values'!$B$1
+ COUNTIFS('Official Medal Table'!$G:$G,'Each Gender Events'!$A21,'Official Medal Table'!$C:$C,'Each Gender Events'!AA$1,'Official Medal Table'!$E:$E,'Each Gender Events'!AA$2)*'Medal values'!$B$2
+ COUNTIFS('Official Medal Table'!$H:$H,'Each Gender Events'!$A21,'Official Medal Table'!$C:$C,'Each Gender Events'!AA$1,'Official Medal Table'!$E:$E,'Each Gender Events'!AA$2)*'Medal values'!$B$3
+ COUNTIFS('Official Medal Table'!$I:$I,'Each Gender Events'!$A21,'Official Medal Table'!$C:$C,'Each Gender Events'!AA$1,'Official Medal Table'!$E:$E,'Each Gender Events'!AA$2)*'Medal values'!$B$3
+ COUNTIFS('Official Medal Table'!$F:$F,'Each Gender Events'!$A21,'Official Medal Table'!$C:$C,'Each Gender Events'!AA$1,'Official Medal Table'!$E:$E,"Mixed")*'Medal values'!$B$1/2
+ COUNTIFS('Official Medal Table'!$G:$G,'Each Gender Events'!$A21,'Official Medal Table'!$C:$C,'Each Gender Events'!AA$1,'Official Medal Table'!$E:$E,"Mixed")*'Medal values'!$B$2/2
+ COUNTIFS('Official Medal Table'!$H:$H,'Each Gender Events'!$A21,'Official Medal Table'!$C:$C,'Each Gender Events'!AA$1,'Official Medal Table'!$E:$E,"Mixed")*'Medal values'!$B$3/2
+ COUNTIFS('Official Medal Table'!$I:$I,'Each Gender Events'!$A21,'Official Medal Table'!$C:$C,'Each Gender Events'!AA$1,'Official Medal Table'!$E:$E,"Mixed")*'Medal values'!$B$3/2</f>
        <v>0</v>
      </c>
      <c r="AB21">
        <f>COUNTIFS('Official Medal Table'!$F:$F,'Each Gender Events'!$A21,'Official Medal Table'!$C:$C,'Each Gender Events'!AB$1,'Official Medal Table'!$E:$E,'Each Gender Events'!AB$2)*'Medal values'!$B$1
+ COUNTIFS('Official Medal Table'!$G:$G,'Each Gender Events'!$A21,'Official Medal Table'!$C:$C,'Each Gender Events'!AB$1,'Official Medal Table'!$E:$E,'Each Gender Events'!AB$2)*'Medal values'!$B$2
+ COUNTIFS('Official Medal Table'!$H:$H,'Each Gender Events'!$A21,'Official Medal Table'!$C:$C,'Each Gender Events'!AB$1,'Official Medal Table'!$E:$E,'Each Gender Events'!AB$2)*'Medal values'!$B$3
+ COUNTIFS('Official Medal Table'!$I:$I,'Each Gender Events'!$A21,'Official Medal Table'!$C:$C,'Each Gender Events'!AB$1,'Official Medal Table'!$E:$E,'Each Gender Events'!AB$2)*'Medal values'!$B$3
+ COUNTIFS('Official Medal Table'!$F:$F,'Each Gender Events'!$A21,'Official Medal Table'!$C:$C,'Each Gender Events'!AB$1,'Official Medal Table'!$E:$E,"Mixed")*'Medal values'!$B$1/2
+ COUNTIFS('Official Medal Table'!$G:$G,'Each Gender Events'!$A21,'Official Medal Table'!$C:$C,'Each Gender Events'!AB$1,'Official Medal Table'!$E:$E,"Mixed")*'Medal values'!$B$2/2
+ COUNTIFS('Official Medal Table'!$H:$H,'Each Gender Events'!$A21,'Official Medal Table'!$C:$C,'Each Gender Events'!AB$1,'Official Medal Table'!$E:$E,"Mixed")*'Medal values'!$B$3/2
+ COUNTIFS('Official Medal Table'!$I:$I,'Each Gender Events'!$A21,'Official Medal Table'!$C:$C,'Each Gender Events'!AB$1,'Official Medal Table'!$E:$E,"Mixed")*'Medal values'!$B$3/2</f>
        <v>0</v>
      </c>
      <c r="AC21">
        <f>COUNTIFS('Official Medal Table'!$F:$F,'Each Gender Events'!$A21,'Official Medal Table'!$C:$C,'Each Gender Events'!AC$1,'Official Medal Table'!$E:$E,'Each Gender Events'!AC$2)*'Medal values'!$B$1
+ COUNTIFS('Official Medal Table'!$G:$G,'Each Gender Events'!$A21,'Official Medal Table'!$C:$C,'Each Gender Events'!AC$1,'Official Medal Table'!$E:$E,'Each Gender Events'!AC$2)*'Medal values'!$B$2
+ COUNTIFS('Official Medal Table'!$H:$H,'Each Gender Events'!$A21,'Official Medal Table'!$C:$C,'Each Gender Events'!AC$1,'Official Medal Table'!$E:$E,'Each Gender Events'!AC$2)*'Medal values'!$B$3
+ COUNTIFS('Official Medal Table'!$I:$I,'Each Gender Events'!$A21,'Official Medal Table'!$C:$C,'Each Gender Events'!AC$1,'Official Medal Table'!$E:$E,'Each Gender Events'!AC$2)*'Medal values'!$B$3
+ COUNTIFS('Official Medal Table'!$F:$F,'Each Gender Events'!$A21,'Official Medal Table'!$C:$C,'Each Gender Events'!AC$1,'Official Medal Table'!$E:$E,"Mixed")*'Medal values'!$B$1/2
+ COUNTIFS('Official Medal Table'!$G:$G,'Each Gender Events'!$A21,'Official Medal Table'!$C:$C,'Each Gender Events'!AC$1,'Official Medal Table'!$E:$E,"Mixed")*'Medal values'!$B$2/2
+ COUNTIFS('Official Medal Table'!$H:$H,'Each Gender Events'!$A21,'Official Medal Table'!$C:$C,'Each Gender Events'!AC$1,'Official Medal Table'!$E:$E,"Mixed")*'Medal values'!$B$3/2
+ COUNTIFS('Official Medal Table'!$I:$I,'Each Gender Events'!$A21,'Official Medal Table'!$C:$C,'Each Gender Events'!AC$1,'Official Medal Table'!$E:$E,"Mixed")*'Medal values'!$B$3/2</f>
        <v>0</v>
      </c>
      <c r="AD21">
        <f>COUNTIFS('Official Medal Table'!$F:$F,'Each Gender Events'!$A21,'Official Medal Table'!$C:$C,'Each Gender Events'!AD$1,'Official Medal Table'!$E:$E,'Each Gender Events'!AD$2)*'Medal values'!$B$1
+ COUNTIFS('Official Medal Table'!$G:$G,'Each Gender Events'!$A21,'Official Medal Table'!$C:$C,'Each Gender Events'!AD$1,'Official Medal Table'!$E:$E,'Each Gender Events'!AD$2)*'Medal values'!$B$2
+ COUNTIFS('Official Medal Table'!$H:$H,'Each Gender Events'!$A21,'Official Medal Table'!$C:$C,'Each Gender Events'!AD$1,'Official Medal Table'!$E:$E,'Each Gender Events'!AD$2)*'Medal values'!$B$3
+ COUNTIFS('Official Medal Table'!$I:$I,'Each Gender Events'!$A21,'Official Medal Table'!$C:$C,'Each Gender Events'!AD$1,'Official Medal Table'!$E:$E,'Each Gender Events'!AD$2)*'Medal values'!$B$3
+ COUNTIFS('Official Medal Table'!$F:$F,'Each Gender Events'!$A21,'Official Medal Table'!$C:$C,'Each Gender Events'!AD$1,'Official Medal Table'!$E:$E,"Mixed")*'Medal values'!$B$1/2
+ COUNTIFS('Official Medal Table'!$G:$G,'Each Gender Events'!$A21,'Official Medal Table'!$C:$C,'Each Gender Events'!AD$1,'Official Medal Table'!$E:$E,"Mixed")*'Medal values'!$B$2/2
+ COUNTIFS('Official Medal Table'!$H:$H,'Each Gender Events'!$A21,'Official Medal Table'!$C:$C,'Each Gender Events'!AD$1,'Official Medal Table'!$E:$E,"Mixed")*'Medal values'!$B$3/2
+ COUNTIFS('Official Medal Table'!$I:$I,'Each Gender Events'!$A21,'Official Medal Table'!$C:$C,'Each Gender Events'!AD$1,'Official Medal Table'!$E:$E,"Mixed")*'Medal values'!$B$3/2</f>
        <v>0</v>
      </c>
      <c r="AE21">
        <f>COUNTIFS('Official Medal Table'!$F:$F,'Each Gender Events'!$A21,'Official Medal Table'!$C:$C,'Each Gender Events'!AE$1,'Official Medal Table'!$E:$E,'Each Gender Events'!AE$2)*'Medal values'!$B$1
+ COUNTIFS('Official Medal Table'!$G:$G,'Each Gender Events'!$A21,'Official Medal Table'!$C:$C,'Each Gender Events'!AE$1,'Official Medal Table'!$E:$E,'Each Gender Events'!AE$2)*'Medal values'!$B$2
+ COUNTIFS('Official Medal Table'!$H:$H,'Each Gender Events'!$A21,'Official Medal Table'!$C:$C,'Each Gender Events'!AE$1,'Official Medal Table'!$E:$E,'Each Gender Events'!AE$2)*'Medal values'!$B$3
+ COUNTIFS('Official Medal Table'!$I:$I,'Each Gender Events'!$A21,'Official Medal Table'!$C:$C,'Each Gender Events'!AE$1,'Official Medal Table'!$E:$E,'Each Gender Events'!AE$2)*'Medal values'!$B$3
+ COUNTIFS('Official Medal Table'!$F:$F,'Each Gender Events'!$A21,'Official Medal Table'!$C:$C,'Each Gender Events'!AE$1,'Official Medal Table'!$E:$E,"Mixed")*'Medal values'!$B$1/2
+ COUNTIFS('Official Medal Table'!$G:$G,'Each Gender Events'!$A21,'Official Medal Table'!$C:$C,'Each Gender Events'!AE$1,'Official Medal Table'!$E:$E,"Mixed")*'Medal values'!$B$2/2
+ COUNTIFS('Official Medal Table'!$H:$H,'Each Gender Events'!$A21,'Official Medal Table'!$C:$C,'Each Gender Events'!AE$1,'Official Medal Table'!$E:$E,"Mixed")*'Medal values'!$B$3/2
+ COUNTIFS('Official Medal Table'!$I:$I,'Each Gender Events'!$A21,'Official Medal Table'!$C:$C,'Each Gender Events'!AE$1,'Official Medal Table'!$E:$E,"Mixed")*'Medal values'!$B$3/2</f>
        <v>0</v>
      </c>
      <c r="AF21">
        <f>COUNTIFS('Official Medal Table'!$F:$F,'Each Gender Events'!$A21,'Official Medal Table'!$C:$C,'Each Gender Events'!AF$1,'Official Medal Table'!$E:$E,'Each Gender Events'!AF$2)*'Medal values'!$B$1
+ COUNTIFS('Official Medal Table'!$G:$G,'Each Gender Events'!$A21,'Official Medal Table'!$C:$C,'Each Gender Events'!AF$1,'Official Medal Table'!$E:$E,'Each Gender Events'!AF$2)*'Medal values'!$B$2
+ COUNTIFS('Official Medal Table'!$H:$H,'Each Gender Events'!$A21,'Official Medal Table'!$C:$C,'Each Gender Events'!AF$1,'Official Medal Table'!$E:$E,'Each Gender Events'!AF$2)*'Medal values'!$B$3
+ COUNTIFS('Official Medal Table'!$I:$I,'Each Gender Events'!$A21,'Official Medal Table'!$C:$C,'Each Gender Events'!AF$1,'Official Medal Table'!$E:$E,'Each Gender Events'!AF$2)*'Medal values'!$B$3
+ COUNTIFS('Official Medal Table'!$F:$F,'Each Gender Events'!$A21,'Official Medal Table'!$C:$C,'Each Gender Events'!AF$1,'Official Medal Table'!$E:$E,"Mixed")*'Medal values'!$B$1/2
+ COUNTIFS('Official Medal Table'!$G:$G,'Each Gender Events'!$A21,'Official Medal Table'!$C:$C,'Each Gender Events'!AF$1,'Official Medal Table'!$E:$E,"Mixed")*'Medal values'!$B$2/2
+ COUNTIFS('Official Medal Table'!$H:$H,'Each Gender Events'!$A21,'Official Medal Table'!$C:$C,'Each Gender Events'!AF$1,'Official Medal Table'!$E:$E,"Mixed")*'Medal values'!$B$3/2
+ COUNTIFS('Official Medal Table'!$I:$I,'Each Gender Events'!$A21,'Official Medal Table'!$C:$C,'Each Gender Events'!AF$1,'Official Medal Table'!$E:$E,"Mixed")*'Medal values'!$B$3/2</f>
        <v>0</v>
      </c>
      <c r="AG21">
        <f>COUNTIFS('Official Medal Table'!$F:$F,'Each Gender Events'!$A21,'Official Medal Table'!$C:$C,'Each Gender Events'!AG$1,'Official Medal Table'!$E:$E,'Each Gender Events'!AG$2)*'Medal values'!$B$1
+ COUNTIFS('Official Medal Table'!$G:$G,'Each Gender Events'!$A21,'Official Medal Table'!$C:$C,'Each Gender Events'!AG$1,'Official Medal Table'!$E:$E,'Each Gender Events'!AG$2)*'Medal values'!$B$2
+ COUNTIFS('Official Medal Table'!$H:$H,'Each Gender Events'!$A21,'Official Medal Table'!$C:$C,'Each Gender Events'!AG$1,'Official Medal Table'!$E:$E,'Each Gender Events'!AG$2)*'Medal values'!$B$3
+ COUNTIFS('Official Medal Table'!$I:$I,'Each Gender Events'!$A21,'Official Medal Table'!$C:$C,'Each Gender Events'!AG$1,'Official Medal Table'!$E:$E,'Each Gender Events'!AG$2)*'Medal values'!$B$3
+ COUNTIFS('Official Medal Table'!$F:$F,'Each Gender Events'!$A21,'Official Medal Table'!$C:$C,'Each Gender Events'!AG$1,'Official Medal Table'!$E:$E,"Mixed")*'Medal values'!$B$1/2
+ COUNTIFS('Official Medal Table'!$G:$G,'Each Gender Events'!$A21,'Official Medal Table'!$C:$C,'Each Gender Events'!AG$1,'Official Medal Table'!$E:$E,"Mixed")*'Medal values'!$B$2/2
+ COUNTIFS('Official Medal Table'!$H:$H,'Each Gender Events'!$A21,'Official Medal Table'!$C:$C,'Each Gender Events'!AG$1,'Official Medal Table'!$E:$E,"Mixed")*'Medal values'!$B$3/2
+ COUNTIFS('Official Medal Table'!$I:$I,'Each Gender Events'!$A21,'Official Medal Table'!$C:$C,'Each Gender Events'!AG$1,'Official Medal Table'!$E:$E,"Mixed")*'Medal values'!$B$3/2</f>
        <v>0</v>
      </c>
      <c r="AH21">
        <f>COUNTIFS('Official Medal Table'!$F:$F,'Each Gender Events'!$A21,'Official Medal Table'!$C:$C,'Each Gender Events'!AH$1,'Official Medal Table'!$E:$E,'Each Gender Events'!AH$2)*'Medal values'!$B$1
+ COUNTIFS('Official Medal Table'!$G:$G,'Each Gender Events'!$A21,'Official Medal Table'!$C:$C,'Each Gender Events'!AH$1,'Official Medal Table'!$E:$E,'Each Gender Events'!AH$2)*'Medal values'!$B$2
+ COUNTIFS('Official Medal Table'!$H:$H,'Each Gender Events'!$A21,'Official Medal Table'!$C:$C,'Each Gender Events'!AH$1,'Official Medal Table'!$E:$E,'Each Gender Events'!AH$2)*'Medal values'!$B$3
+ COUNTIFS('Official Medal Table'!$I:$I,'Each Gender Events'!$A21,'Official Medal Table'!$C:$C,'Each Gender Events'!AH$1,'Official Medal Table'!$E:$E,'Each Gender Events'!AH$2)*'Medal values'!$B$3
+ COUNTIFS('Official Medal Table'!$F:$F,'Each Gender Events'!$A21,'Official Medal Table'!$C:$C,'Each Gender Events'!AH$1,'Official Medal Table'!$E:$E,"Mixed")*'Medal values'!$B$1/2
+ COUNTIFS('Official Medal Table'!$G:$G,'Each Gender Events'!$A21,'Official Medal Table'!$C:$C,'Each Gender Events'!AH$1,'Official Medal Table'!$E:$E,"Mixed")*'Medal values'!$B$2/2
+ COUNTIFS('Official Medal Table'!$H:$H,'Each Gender Events'!$A21,'Official Medal Table'!$C:$C,'Each Gender Events'!AH$1,'Official Medal Table'!$E:$E,"Mixed")*'Medal values'!$B$3/2
+ COUNTIFS('Official Medal Table'!$I:$I,'Each Gender Events'!$A21,'Official Medal Table'!$C:$C,'Each Gender Events'!AH$1,'Official Medal Table'!$E:$E,"Mixed")*'Medal values'!$B$3/2</f>
        <v>0</v>
      </c>
      <c r="AI21">
        <f>COUNTIFS('Official Medal Table'!$F:$F,'Each Gender Events'!$A21,'Official Medal Table'!$C:$C,'Each Gender Events'!AI$1,'Official Medal Table'!$E:$E,'Each Gender Events'!AI$2)*'Medal values'!$B$1
+ COUNTIFS('Official Medal Table'!$G:$G,'Each Gender Events'!$A21,'Official Medal Table'!$C:$C,'Each Gender Events'!AI$1,'Official Medal Table'!$E:$E,'Each Gender Events'!AI$2)*'Medal values'!$B$2
+ COUNTIFS('Official Medal Table'!$H:$H,'Each Gender Events'!$A21,'Official Medal Table'!$C:$C,'Each Gender Events'!AI$1,'Official Medal Table'!$E:$E,'Each Gender Events'!AI$2)*'Medal values'!$B$3
+ COUNTIFS('Official Medal Table'!$I:$I,'Each Gender Events'!$A21,'Official Medal Table'!$C:$C,'Each Gender Events'!AI$1,'Official Medal Table'!$E:$E,'Each Gender Events'!AI$2)*'Medal values'!$B$3
+ COUNTIFS('Official Medal Table'!$F:$F,'Each Gender Events'!$A21,'Official Medal Table'!$C:$C,'Each Gender Events'!AI$1,'Official Medal Table'!$E:$E,"Mixed")*'Medal values'!$B$1/2
+ COUNTIFS('Official Medal Table'!$G:$G,'Each Gender Events'!$A21,'Official Medal Table'!$C:$C,'Each Gender Events'!AI$1,'Official Medal Table'!$E:$E,"Mixed")*'Medal values'!$B$2/2
+ COUNTIFS('Official Medal Table'!$H:$H,'Each Gender Events'!$A21,'Official Medal Table'!$C:$C,'Each Gender Events'!AI$1,'Official Medal Table'!$E:$E,"Mixed")*'Medal values'!$B$3/2
+ COUNTIFS('Official Medal Table'!$I:$I,'Each Gender Events'!$A21,'Official Medal Table'!$C:$C,'Each Gender Events'!AI$1,'Official Medal Table'!$E:$E,"Mixed")*'Medal values'!$B$3/2</f>
        <v>0</v>
      </c>
      <c r="AJ21">
        <f>COUNTIFS('Official Medal Table'!$F:$F,'Each Gender Events'!$A21,'Official Medal Table'!$C:$C,'Each Gender Events'!AJ$1,'Official Medal Table'!$E:$E,'Each Gender Events'!AJ$2)*'Medal values'!$B$1
+ COUNTIFS('Official Medal Table'!$G:$G,'Each Gender Events'!$A21,'Official Medal Table'!$C:$C,'Each Gender Events'!AJ$1,'Official Medal Table'!$E:$E,'Each Gender Events'!AJ$2)*'Medal values'!$B$2
+ COUNTIFS('Official Medal Table'!$H:$H,'Each Gender Events'!$A21,'Official Medal Table'!$C:$C,'Each Gender Events'!AJ$1,'Official Medal Table'!$E:$E,'Each Gender Events'!AJ$2)*'Medal values'!$B$3
+ COUNTIFS('Official Medal Table'!$I:$I,'Each Gender Events'!$A21,'Official Medal Table'!$C:$C,'Each Gender Events'!AJ$1,'Official Medal Table'!$E:$E,'Each Gender Events'!AJ$2)*'Medal values'!$B$3
+ COUNTIFS('Official Medal Table'!$F:$F,'Each Gender Events'!$A21,'Official Medal Table'!$C:$C,'Each Gender Events'!AJ$1,'Official Medal Table'!$E:$E,"Mixed")*'Medal values'!$B$1/2
+ COUNTIFS('Official Medal Table'!$G:$G,'Each Gender Events'!$A21,'Official Medal Table'!$C:$C,'Each Gender Events'!AJ$1,'Official Medal Table'!$E:$E,"Mixed")*'Medal values'!$B$2/2
+ COUNTIFS('Official Medal Table'!$H:$H,'Each Gender Events'!$A21,'Official Medal Table'!$C:$C,'Each Gender Events'!AJ$1,'Official Medal Table'!$E:$E,"Mixed")*'Medal values'!$B$3/2
+ COUNTIFS('Official Medal Table'!$I:$I,'Each Gender Events'!$A21,'Official Medal Table'!$C:$C,'Each Gender Events'!AJ$1,'Official Medal Table'!$E:$E,"Mixed")*'Medal values'!$B$3/2</f>
        <v>0</v>
      </c>
      <c r="AK21">
        <f>COUNTIFS('Official Medal Table'!$F:$F,'Each Gender Events'!$A21,'Official Medal Table'!$C:$C,'Each Gender Events'!AK$1,'Official Medal Table'!$E:$E,'Each Gender Events'!AK$2)*'Medal values'!$B$1
+ COUNTIFS('Official Medal Table'!$G:$G,'Each Gender Events'!$A21,'Official Medal Table'!$C:$C,'Each Gender Events'!AK$1,'Official Medal Table'!$E:$E,'Each Gender Events'!AK$2)*'Medal values'!$B$2
+ COUNTIFS('Official Medal Table'!$H:$H,'Each Gender Events'!$A21,'Official Medal Table'!$C:$C,'Each Gender Events'!AK$1,'Official Medal Table'!$E:$E,'Each Gender Events'!AK$2)*'Medal values'!$B$3
+ COUNTIFS('Official Medal Table'!$I:$I,'Each Gender Events'!$A21,'Official Medal Table'!$C:$C,'Each Gender Events'!AK$1,'Official Medal Table'!$E:$E,'Each Gender Events'!AK$2)*'Medal values'!$B$3
+ COUNTIFS('Official Medal Table'!$F:$F,'Each Gender Events'!$A21,'Official Medal Table'!$C:$C,'Each Gender Events'!AK$1,'Official Medal Table'!$E:$E,"Mixed")*'Medal values'!$B$1/2
+ COUNTIFS('Official Medal Table'!$G:$G,'Each Gender Events'!$A21,'Official Medal Table'!$C:$C,'Each Gender Events'!AK$1,'Official Medal Table'!$E:$E,"Mixed")*'Medal values'!$B$2/2
+ COUNTIFS('Official Medal Table'!$H:$H,'Each Gender Events'!$A21,'Official Medal Table'!$C:$C,'Each Gender Events'!AK$1,'Official Medal Table'!$E:$E,"Mixed")*'Medal values'!$B$3/2
+ COUNTIFS('Official Medal Table'!$I:$I,'Each Gender Events'!$A21,'Official Medal Table'!$C:$C,'Each Gender Events'!AK$1,'Official Medal Table'!$E:$E,"Mixed")*'Medal values'!$B$3/2</f>
        <v>0</v>
      </c>
      <c r="AL21">
        <f>COUNTIFS('Official Medal Table'!$F:$F,'Each Gender Events'!$A21,'Official Medal Table'!$C:$C,'Each Gender Events'!AL$1,'Official Medal Table'!$E:$E,'Each Gender Events'!AL$2)*'Medal values'!$B$1
+ COUNTIFS('Official Medal Table'!$G:$G,'Each Gender Events'!$A21,'Official Medal Table'!$C:$C,'Each Gender Events'!AL$1,'Official Medal Table'!$E:$E,'Each Gender Events'!AL$2)*'Medal values'!$B$2
+ COUNTIFS('Official Medal Table'!$H:$H,'Each Gender Events'!$A21,'Official Medal Table'!$C:$C,'Each Gender Events'!AL$1,'Official Medal Table'!$E:$E,'Each Gender Events'!AL$2)*'Medal values'!$B$3
+ COUNTIFS('Official Medal Table'!$I:$I,'Each Gender Events'!$A21,'Official Medal Table'!$C:$C,'Each Gender Events'!AL$1,'Official Medal Table'!$E:$E,'Each Gender Events'!AL$2)*'Medal values'!$B$3
+ COUNTIFS('Official Medal Table'!$F:$F,'Each Gender Events'!$A21,'Official Medal Table'!$C:$C,'Each Gender Events'!AL$1,'Official Medal Table'!$E:$E,"Mixed")*'Medal values'!$B$1/2
+ COUNTIFS('Official Medal Table'!$G:$G,'Each Gender Events'!$A21,'Official Medal Table'!$C:$C,'Each Gender Events'!AL$1,'Official Medal Table'!$E:$E,"Mixed")*'Medal values'!$B$2/2
+ COUNTIFS('Official Medal Table'!$H:$H,'Each Gender Events'!$A21,'Official Medal Table'!$C:$C,'Each Gender Events'!AL$1,'Official Medal Table'!$E:$E,"Mixed")*'Medal values'!$B$3/2
+ COUNTIFS('Official Medal Table'!$I:$I,'Each Gender Events'!$A21,'Official Medal Table'!$C:$C,'Each Gender Events'!AL$1,'Official Medal Table'!$E:$E,"Mixed")*'Medal values'!$B$3/2</f>
        <v>0</v>
      </c>
      <c r="AM21">
        <f>COUNTIFS('Official Medal Table'!$F:$F,'Each Gender Events'!$A21,'Official Medal Table'!$C:$C,'Each Gender Events'!AM$1,'Official Medal Table'!$E:$E,'Each Gender Events'!AM$2)*'Medal values'!$B$1
+ COUNTIFS('Official Medal Table'!$G:$G,'Each Gender Events'!$A21,'Official Medal Table'!$C:$C,'Each Gender Events'!AM$1,'Official Medal Table'!$E:$E,'Each Gender Events'!AM$2)*'Medal values'!$B$2
+ COUNTIFS('Official Medal Table'!$H:$H,'Each Gender Events'!$A21,'Official Medal Table'!$C:$C,'Each Gender Events'!AM$1,'Official Medal Table'!$E:$E,'Each Gender Events'!AM$2)*'Medal values'!$B$3
+ COUNTIFS('Official Medal Table'!$I:$I,'Each Gender Events'!$A21,'Official Medal Table'!$C:$C,'Each Gender Events'!AM$1,'Official Medal Table'!$E:$E,'Each Gender Events'!AM$2)*'Medal values'!$B$3
+ COUNTIFS('Official Medal Table'!$F:$F,'Each Gender Events'!$A21,'Official Medal Table'!$C:$C,'Each Gender Events'!AM$1,'Official Medal Table'!$E:$E,"Mixed")*'Medal values'!$B$1/2
+ COUNTIFS('Official Medal Table'!$G:$G,'Each Gender Events'!$A21,'Official Medal Table'!$C:$C,'Each Gender Events'!AM$1,'Official Medal Table'!$E:$E,"Mixed")*'Medal values'!$B$2/2
+ COUNTIFS('Official Medal Table'!$H:$H,'Each Gender Events'!$A21,'Official Medal Table'!$C:$C,'Each Gender Events'!AM$1,'Official Medal Table'!$E:$E,"Mixed")*'Medal values'!$B$3/2
+ COUNTIFS('Official Medal Table'!$I:$I,'Each Gender Events'!$A21,'Official Medal Table'!$C:$C,'Each Gender Events'!AM$1,'Official Medal Table'!$E:$E,"Mixed")*'Medal values'!$B$3/2</f>
        <v>0</v>
      </c>
      <c r="AN21">
        <f>COUNTIFS('Official Medal Table'!$F:$F,'Each Gender Events'!$A21,'Official Medal Table'!$C:$C,'Each Gender Events'!AN$1,'Official Medal Table'!$E:$E,'Each Gender Events'!AN$2)*'Medal values'!$B$1
+ COUNTIFS('Official Medal Table'!$G:$G,'Each Gender Events'!$A21,'Official Medal Table'!$C:$C,'Each Gender Events'!AN$1,'Official Medal Table'!$E:$E,'Each Gender Events'!AN$2)*'Medal values'!$B$2
+ COUNTIFS('Official Medal Table'!$H:$H,'Each Gender Events'!$A21,'Official Medal Table'!$C:$C,'Each Gender Events'!AN$1,'Official Medal Table'!$E:$E,'Each Gender Events'!AN$2)*'Medal values'!$B$3
+ COUNTIFS('Official Medal Table'!$I:$I,'Each Gender Events'!$A21,'Official Medal Table'!$C:$C,'Each Gender Events'!AN$1,'Official Medal Table'!$E:$E,'Each Gender Events'!AN$2)*'Medal values'!$B$3
+ COUNTIFS('Official Medal Table'!$F:$F,'Each Gender Events'!$A21,'Official Medal Table'!$C:$C,'Each Gender Events'!AN$1,'Official Medal Table'!$E:$E,"Mixed")*'Medal values'!$B$1/2
+ COUNTIFS('Official Medal Table'!$G:$G,'Each Gender Events'!$A21,'Official Medal Table'!$C:$C,'Each Gender Events'!AN$1,'Official Medal Table'!$E:$E,"Mixed")*'Medal values'!$B$2/2
+ COUNTIFS('Official Medal Table'!$H:$H,'Each Gender Events'!$A21,'Official Medal Table'!$C:$C,'Each Gender Events'!AN$1,'Official Medal Table'!$E:$E,"Mixed")*'Medal values'!$B$3/2
+ COUNTIFS('Official Medal Table'!$I:$I,'Each Gender Events'!$A21,'Official Medal Table'!$C:$C,'Each Gender Events'!AN$1,'Official Medal Table'!$E:$E,"Mixed")*'Medal values'!$B$3/2</f>
        <v>0</v>
      </c>
      <c r="AO21">
        <f>COUNTIFS('Official Medal Table'!$F:$F,'Each Gender Events'!$A21,'Official Medal Table'!$C:$C,'Each Gender Events'!AO$1,'Official Medal Table'!$E:$E,'Each Gender Events'!AO$2)*'Medal values'!$B$1
+ COUNTIFS('Official Medal Table'!$G:$G,'Each Gender Events'!$A21,'Official Medal Table'!$C:$C,'Each Gender Events'!AO$1,'Official Medal Table'!$E:$E,'Each Gender Events'!AO$2)*'Medal values'!$B$2
+ COUNTIFS('Official Medal Table'!$H:$H,'Each Gender Events'!$A21,'Official Medal Table'!$C:$C,'Each Gender Events'!AO$1,'Official Medal Table'!$E:$E,'Each Gender Events'!AO$2)*'Medal values'!$B$3
+ COUNTIFS('Official Medal Table'!$I:$I,'Each Gender Events'!$A21,'Official Medal Table'!$C:$C,'Each Gender Events'!AO$1,'Official Medal Table'!$E:$E,'Each Gender Events'!AO$2)*'Medal values'!$B$3
+ COUNTIFS('Official Medal Table'!$F:$F,'Each Gender Events'!$A21,'Official Medal Table'!$C:$C,'Each Gender Events'!AO$1,'Official Medal Table'!$E:$E,"Mixed")*'Medal values'!$B$1/2
+ COUNTIFS('Official Medal Table'!$G:$G,'Each Gender Events'!$A21,'Official Medal Table'!$C:$C,'Each Gender Events'!AO$1,'Official Medal Table'!$E:$E,"Mixed")*'Medal values'!$B$2/2
+ COUNTIFS('Official Medal Table'!$H:$H,'Each Gender Events'!$A21,'Official Medal Table'!$C:$C,'Each Gender Events'!AO$1,'Official Medal Table'!$E:$E,"Mixed")*'Medal values'!$B$3/2
+ COUNTIFS('Official Medal Table'!$I:$I,'Each Gender Events'!$A21,'Official Medal Table'!$C:$C,'Each Gender Events'!AO$1,'Official Medal Table'!$E:$E,"Mixed")*'Medal values'!$B$3/2</f>
        <v>0</v>
      </c>
      <c r="AP21">
        <f>COUNTIFS('Official Medal Table'!$F:$F,'Each Gender Events'!$A21,'Official Medal Table'!$C:$C,'Each Gender Events'!AP$1,'Official Medal Table'!$E:$E,'Each Gender Events'!AP$2)*'Medal values'!$B$1
+ COUNTIFS('Official Medal Table'!$G:$G,'Each Gender Events'!$A21,'Official Medal Table'!$C:$C,'Each Gender Events'!AP$1,'Official Medal Table'!$E:$E,'Each Gender Events'!AP$2)*'Medal values'!$B$2
+ COUNTIFS('Official Medal Table'!$H:$H,'Each Gender Events'!$A21,'Official Medal Table'!$C:$C,'Each Gender Events'!AP$1,'Official Medal Table'!$E:$E,'Each Gender Events'!AP$2)*'Medal values'!$B$3
+ COUNTIFS('Official Medal Table'!$I:$I,'Each Gender Events'!$A21,'Official Medal Table'!$C:$C,'Each Gender Events'!AP$1,'Official Medal Table'!$E:$E,'Each Gender Events'!AP$2)*'Medal values'!$B$3
+ COUNTIFS('Official Medal Table'!$F:$F,'Each Gender Events'!$A21,'Official Medal Table'!$C:$C,'Each Gender Events'!AP$1,'Official Medal Table'!$E:$E,"Mixed")*'Medal values'!$B$1/2
+ COUNTIFS('Official Medal Table'!$G:$G,'Each Gender Events'!$A21,'Official Medal Table'!$C:$C,'Each Gender Events'!AP$1,'Official Medal Table'!$E:$E,"Mixed")*'Medal values'!$B$2/2
+ COUNTIFS('Official Medal Table'!$H:$H,'Each Gender Events'!$A21,'Official Medal Table'!$C:$C,'Each Gender Events'!AP$1,'Official Medal Table'!$E:$E,"Mixed")*'Medal values'!$B$3/2
+ COUNTIFS('Official Medal Table'!$I:$I,'Each Gender Events'!$A21,'Official Medal Table'!$C:$C,'Each Gender Events'!AP$1,'Official Medal Table'!$E:$E,"Mixed")*'Medal values'!$B$3/2</f>
        <v>0</v>
      </c>
      <c r="AQ21">
        <f>COUNTIFS('Official Medal Table'!$F:$F,'Each Gender Events'!$A21,'Official Medal Table'!$C:$C,'Each Gender Events'!AQ$1,'Official Medal Table'!$E:$E,'Each Gender Events'!AQ$2)*'Medal values'!$B$1
+ COUNTIFS('Official Medal Table'!$G:$G,'Each Gender Events'!$A21,'Official Medal Table'!$C:$C,'Each Gender Events'!AQ$1,'Official Medal Table'!$E:$E,'Each Gender Events'!AQ$2)*'Medal values'!$B$2
+ COUNTIFS('Official Medal Table'!$H:$H,'Each Gender Events'!$A21,'Official Medal Table'!$C:$C,'Each Gender Events'!AQ$1,'Official Medal Table'!$E:$E,'Each Gender Events'!AQ$2)*'Medal values'!$B$3
+ COUNTIFS('Official Medal Table'!$I:$I,'Each Gender Events'!$A21,'Official Medal Table'!$C:$C,'Each Gender Events'!AQ$1,'Official Medal Table'!$E:$E,'Each Gender Events'!AQ$2)*'Medal values'!$B$3
+ COUNTIFS('Official Medal Table'!$F:$F,'Each Gender Events'!$A21,'Official Medal Table'!$C:$C,'Each Gender Events'!AQ$1,'Official Medal Table'!$E:$E,"Mixed")*'Medal values'!$B$1/2
+ COUNTIFS('Official Medal Table'!$G:$G,'Each Gender Events'!$A21,'Official Medal Table'!$C:$C,'Each Gender Events'!AQ$1,'Official Medal Table'!$E:$E,"Mixed")*'Medal values'!$B$2/2
+ COUNTIFS('Official Medal Table'!$H:$H,'Each Gender Events'!$A21,'Official Medal Table'!$C:$C,'Each Gender Events'!AQ$1,'Official Medal Table'!$E:$E,"Mixed")*'Medal values'!$B$3/2
+ COUNTIFS('Official Medal Table'!$I:$I,'Each Gender Events'!$A21,'Official Medal Table'!$C:$C,'Each Gender Events'!AQ$1,'Official Medal Table'!$E:$E,"Mixed")*'Medal values'!$B$3/2</f>
        <v>0</v>
      </c>
      <c r="AR21">
        <f>COUNTIFS('Official Medal Table'!$F:$F,'Each Gender Events'!$A21,'Official Medal Table'!$C:$C,'Each Gender Events'!AR$1,'Official Medal Table'!$E:$E,'Each Gender Events'!AR$2)*'Medal values'!$B$1
+ COUNTIFS('Official Medal Table'!$G:$G,'Each Gender Events'!$A21,'Official Medal Table'!$C:$C,'Each Gender Events'!AR$1,'Official Medal Table'!$E:$E,'Each Gender Events'!AR$2)*'Medal values'!$B$2
+ COUNTIFS('Official Medal Table'!$H:$H,'Each Gender Events'!$A21,'Official Medal Table'!$C:$C,'Each Gender Events'!AR$1,'Official Medal Table'!$E:$E,'Each Gender Events'!AR$2)*'Medal values'!$B$3
+ COUNTIFS('Official Medal Table'!$I:$I,'Each Gender Events'!$A21,'Official Medal Table'!$C:$C,'Each Gender Events'!AR$1,'Official Medal Table'!$E:$E,'Each Gender Events'!AR$2)*'Medal values'!$B$3
+ COUNTIFS('Official Medal Table'!$F:$F,'Each Gender Events'!$A21,'Official Medal Table'!$C:$C,'Each Gender Events'!AR$1,'Official Medal Table'!$E:$E,"Mixed")*'Medal values'!$B$1/2
+ COUNTIFS('Official Medal Table'!$G:$G,'Each Gender Events'!$A21,'Official Medal Table'!$C:$C,'Each Gender Events'!AR$1,'Official Medal Table'!$E:$E,"Mixed")*'Medal values'!$B$2/2
+ COUNTIFS('Official Medal Table'!$H:$H,'Each Gender Events'!$A21,'Official Medal Table'!$C:$C,'Each Gender Events'!AR$1,'Official Medal Table'!$E:$E,"Mixed")*'Medal values'!$B$3/2
+ COUNTIFS('Official Medal Table'!$I:$I,'Each Gender Events'!$A21,'Official Medal Table'!$C:$C,'Each Gender Events'!AR$1,'Official Medal Table'!$E:$E,"Mixed")*'Medal values'!$B$3/2</f>
        <v>0</v>
      </c>
      <c r="AS21">
        <f>COUNTIFS('Official Medal Table'!$F:$F,'Each Gender Events'!$A21,'Official Medal Table'!$C:$C,'Each Gender Events'!AS$1,'Official Medal Table'!$E:$E,'Each Gender Events'!AS$2)*'Medal values'!$B$1
+ COUNTIFS('Official Medal Table'!$G:$G,'Each Gender Events'!$A21,'Official Medal Table'!$C:$C,'Each Gender Events'!AS$1,'Official Medal Table'!$E:$E,'Each Gender Events'!AS$2)*'Medal values'!$B$2
+ COUNTIFS('Official Medal Table'!$H:$H,'Each Gender Events'!$A21,'Official Medal Table'!$C:$C,'Each Gender Events'!AS$1,'Official Medal Table'!$E:$E,'Each Gender Events'!AS$2)*'Medal values'!$B$3
+ COUNTIFS('Official Medal Table'!$I:$I,'Each Gender Events'!$A21,'Official Medal Table'!$C:$C,'Each Gender Events'!AS$1,'Official Medal Table'!$E:$E,'Each Gender Events'!AS$2)*'Medal values'!$B$3
+ COUNTIFS('Official Medal Table'!$F:$F,'Each Gender Events'!$A21,'Official Medal Table'!$C:$C,'Each Gender Events'!AS$1,'Official Medal Table'!$E:$E,"Mixed")*'Medal values'!$B$1/2
+ COUNTIFS('Official Medal Table'!$G:$G,'Each Gender Events'!$A21,'Official Medal Table'!$C:$C,'Each Gender Events'!AS$1,'Official Medal Table'!$E:$E,"Mixed")*'Medal values'!$B$2/2
+ COUNTIFS('Official Medal Table'!$H:$H,'Each Gender Events'!$A21,'Official Medal Table'!$C:$C,'Each Gender Events'!AS$1,'Official Medal Table'!$E:$E,"Mixed")*'Medal values'!$B$3/2
+ COUNTIFS('Official Medal Table'!$I:$I,'Each Gender Events'!$A21,'Official Medal Table'!$C:$C,'Each Gender Events'!AS$1,'Official Medal Table'!$E:$E,"Mixed")*'Medal values'!$B$3/2</f>
        <v>0</v>
      </c>
      <c r="AT21">
        <f>COUNTIFS('Official Medal Table'!$F:$F,'Each Gender Events'!$A21,'Official Medal Table'!$C:$C,'Each Gender Events'!AT$1,'Official Medal Table'!$E:$E,'Each Gender Events'!AT$2)*'Medal values'!$B$1
+ COUNTIFS('Official Medal Table'!$G:$G,'Each Gender Events'!$A21,'Official Medal Table'!$C:$C,'Each Gender Events'!AT$1,'Official Medal Table'!$E:$E,'Each Gender Events'!AT$2)*'Medal values'!$B$2
+ COUNTIFS('Official Medal Table'!$H:$H,'Each Gender Events'!$A21,'Official Medal Table'!$C:$C,'Each Gender Events'!AT$1,'Official Medal Table'!$E:$E,'Each Gender Events'!AT$2)*'Medal values'!$B$3
+ COUNTIFS('Official Medal Table'!$I:$I,'Each Gender Events'!$A21,'Official Medal Table'!$C:$C,'Each Gender Events'!AT$1,'Official Medal Table'!$E:$E,'Each Gender Events'!AT$2)*'Medal values'!$B$3
+ COUNTIFS('Official Medal Table'!$F:$F,'Each Gender Events'!$A21,'Official Medal Table'!$C:$C,'Each Gender Events'!AT$1,'Official Medal Table'!$E:$E,"Mixed")*'Medal values'!$B$1/2
+ COUNTIFS('Official Medal Table'!$G:$G,'Each Gender Events'!$A21,'Official Medal Table'!$C:$C,'Each Gender Events'!AT$1,'Official Medal Table'!$E:$E,"Mixed")*'Medal values'!$B$2/2
+ COUNTIFS('Official Medal Table'!$H:$H,'Each Gender Events'!$A21,'Official Medal Table'!$C:$C,'Each Gender Events'!AT$1,'Official Medal Table'!$E:$E,"Mixed")*'Medal values'!$B$3/2
+ COUNTIFS('Official Medal Table'!$I:$I,'Each Gender Events'!$A21,'Official Medal Table'!$C:$C,'Each Gender Events'!AT$1,'Official Medal Table'!$E:$E,"Mixed")*'Medal values'!$B$3/2</f>
        <v>0</v>
      </c>
      <c r="AU21">
        <f>COUNTIFS('Official Medal Table'!$F:$F,'Each Gender Events'!$A21,'Official Medal Table'!$C:$C,'Each Gender Events'!AU$1,'Official Medal Table'!$E:$E,'Each Gender Events'!AU$2)*'Medal values'!$B$1
+ COUNTIFS('Official Medal Table'!$G:$G,'Each Gender Events'!$A21,'Official Medal Table'!$C:$C,'Each Gender Events'!AU$1,'Official Medal Table'!$E:$E,'Each Gender Events'!AU$2)*'Medal values'!$B$2
+ COUNTIFS('Official Medal Table'!$H:$H,'Each Gender Events'!$A21,'Official Medal Table'!$C:$C,'Each Gender Events'!AU$1,'Official Medal Table'!$E:$E,'Each Gender Events'!AU$2)*'Medal values'!$B$3
+ COUNTIFS('Official Medal Table'!$I:$I,'Each Gender Events'!$A21,'Official Medal Table'!$C:$C,'Each Gender Events'!AU$1,'Official Medal Table'!$E:$E,'Each Gender Events'!AU$2)*'Medal values'!$B$3
+ COUNTIFS('Official Medal Table'!$F:$F,'Each Gender Events'!$A21,'Official Medal Table'!$C:$C,'Each Gender Events'!AU$1,'Official Medal Table'!$E:$E,"Mixed")*'Medal values'!$B$1/2
+ COUNTIFS('Official Medal Table'!$G:$G,'Each Gender Events'!$A21,'Official Medal Table'!$C:$C,'Each Gender Events'!AU$1,'Official Medal Table'!$E:$E,"Mixed")*'Medal values'!$B$2/2
+ COUNTIFS('Official Medal Table'!$H:$H,'Each Gender Events'!$A21,'Official Medal Table'!$C:$C,'Each Gender Events'!AU$1,'Official Medal Table'!$E:$E,"Mixed")*'Medal values'!$B$3/2
+ COUNTIFS('Official Medal Table'!$I:$I,'Each Gender Events'!$A21,'Official Medal Table'!$C:$C,'Each Gender Events'!AU$1,'Official Medal Table'!$E:$E,"Mixed")*'Medal values'!$B$3/2</f>
        <v>3.0009999999999999</v>
      </c>
      <c r="AV21">
        <f>COUNTIFS('Official Medal Table'!$F:$F,'Each Gender Events'!$A21,'Official Medal Table'!$C:$C,'Each Gender Events'!AV$1,'Official Medal Table'!$E:$E,'Each Gender Events'!AV$2)*'Medal values'!$B$1
+ COUNTIFS('Official Medal Table'!$G:$G,'Each Gender Events'!$A21,'Official Medal Table'!$C:$C,'Each Gender Events'!AV$1,'Official Medal Table'!$E:$E,'Each Gender Events'!AV$2)*'Medal values'!$B$2
+ COUNTIFS('Official Medal Table'!$H:$H,'Each Gender Events'!$A21,'Official Medal Table'!$C:$C,'Each Gender Events'!AV$1,'Official Medal Table'!$E:$E,'Each Gender Events'!AV$2)*'Medal values'!$B$3
+ COUNTIFS('Official Medal Table'!$I:$I,'Each Gender Events'!$A21,'Official Medal Table'!$C:$C,'Each Gender Events'!AV$1,'Official Medal Table'!$E:$E,'Each Gender Events'!AV$2)*'Medal values'!$B$3
+ COUNTIFS('Official Medal Table'!$F:$F,'Each Gender Events'!$A21,'Official Medal Table'!$C:$C,'Each Gender Events'!AV$1,'Official Medal Table'!$E:$E,"Mixed")*'Medal values'!$B$1/2
+ COUNTIFS('Official Medal Table'!$G:$G,'Each Gender Events'!$A21,'Official Medal Table'!$C:$C,'Each Gender Events'!AV$1,'Official Medal Table'!$E:$E,"Mixed")*'Medal values'!$B$2/2
+ COUNTIFS('Official Medal Table'!$H:$H,'Each Gender Events'!$A21,'Official Medal Table'!$C:$C,'Each Gender Events'!AV$1,'Official Medal Table'!$E:$E,"Mixed")*'Medal values'!$B$3/2
+ COUNTIFS('Official Medal Table'!$I:$I,'Each Gender Events'!$A21,'Official Medal Table'!$C:$C,'Each Gender Events'!AV$1,'Official Medal Table'!$E:$E,"Mixed")*'Medal values'!$B$3/2</f>
        <v>0</v>
      </c>
      <c r="AW21">
        <f>COUNTIFS('Official Medal Table'!$F:$F,'Each Gender Events'!$A21,'Official Medal Table'!$C:$C,'Each Gender Events'!AW$1,'Official Medal Table'!$E:$E,'Each Gender Events'!AW$2)*'Medal values'!$B$1
+ COUNTIFS('Official Medal Table'!$G:$G,'Each Gender Events'!$A21,'Official Medal Table'!$C:$C,'Each Gender Events'!AW$1,'Official Medal Table'!$E:$E,'Each Gender Events'!AW$2)*'Medal values'!$B$2
+ COUNTIFS('Official Medal Table'!$H:$H,'Each Gender Events'!$A21,'Official Medal Table'!$C:$C,'Each Gender Events'!AW$1,'Official Medal Table'!$E:$E,'Each Gender Events'!AW$2)*'Medal values'!$B$3
+ COUNTIFS('Official Medal Table'!$I:$I,'Each Gender Events'!$A21,'Official Medal Table'!$C:$C,'Each Gender Events'!AW$1,'Official Medal Table'!$E:$E,'Each Gender Events'!AW$2)*'Medal values'!$B$3
+ COUNTIFS('Official Medal Table'!$F:$F,'Each Gender Events'!$A21,'Official Medal Table'!$C:$C,'Each Gender Events'!AW$1,'Official Medal Table'!$E:$E,"Mixed")*'Medal values'!$B$1/2
+ COUNTIFS('Official Medal Table'!$G:$G,'Each Gender Events'!$A21,'Official Medal Table'!$C:$C,'Each Gender Events'!AW$1,'Official Medal Table'!$E:$E,"Mixed")*'Medal values'!$B$2/2
+ COUNTIFS('Official Medal Table'!$H:$H,'Each Gender Events'!$A21,'Official Medal Table'!$C:$C,'Each Gender Events'!AW$1,'Official Medal Table'!$E:$E,"Mixed")*'Medal values'!$B$3/2
+ COUNTIFS('Official Medal Table'!$I:$I,'Each Gender Events'!$A21,'Official Medal Table'!$C:$C,'Each Gender Events'!AW$1,'Official Medal Table'!$E:$E,"Mixed")*'Medal values'!$B$3/2</f>
        <v>0</v>
      </c>
      <c r="AX21">
        <f>COUNTIFS('Official Medal Table'!$F:$F,'Each Gender Events'!$A21,'Official Medal Table'!$C:$C,'Each Gender Events'!AX$1,'Official Medal Table'!$E:$E,'Each Gender Events'!AX$2)*'Medal values'!$B$1
+ COUNTIFS('Official Medal Table'!$G:$G,'Each Gender Events'!$A21,'Official Medal Table'!$C:$C,'Each Gender Events'!AX$1,'Official Medal Table'!$E:$E,'Each Gender Events'!AX$2)*'Medal values'!$B$2
+ COUNTIFS('Official Medal Table'!$H:$H,'Each Gender Events'!$A21,'Official Medal Table'!$C:$C,'Each Gender Events'!AX$1,'Official Medal Table'!$E:$E,'Each Gender Events'!AX$2)*'Medal values'!$B$3
+ COUNTIFS('Official Medal Table'!$I:$I,'Each Gender Events'!$A21,'Official Medal Table'!$C:$C,'Each Gender Events'!AX$1,'Official Medal Table'!$E:$E,'Each Gender Events'!AX$2)*'Medal values'!$B$3
+ COUNTIFS('Official Medal Table'!$F:$F,'Each Gender Events'!$A21,'Official Medal Table'!$C:$C,'Each Gender Events'!AX$1,'Official Medal Table'!$E:$E,"Mixed")*'Medal values'!$B$1/2
+ COUNTIFS('Official Medal Table'!$G:$G,'Each Gender Events'!$A21,'Official Medal Table'!$C:$C,'Each Gender Events'!AX$1,'Official Medal Table'!$E:$E,"Mixed")*'Medal values'!$B$2/2
+ COUNTIFS('Official Medal Table'!$H:$H,'Each Gender Events'!$A21,'Official Medal Table'!$C:$C,'Each Gender Events'!AX$1,'Official Medal Table'!$E:$E,"Mixed")*'Medal values'!$B$3/2
+ COUNTIFS('Official Medal Table'!$I:$I,'Each Gender Events'!$A21,'Official Medal Table'!$C:$C,'Each Gender Events'!AX$1,'Official Medal Table'!$E:$E,"Mixed")*'Medal values'!$B$3/2</f>
        <v>0</v>
      </c>
      <c r="AY21">
        <f>COUNTIFS('Official Medal Table'!$F:$F,'Each Gender Events'!$A21,'Official Medal Table'!$C:$C,'Each Gender Events'!AY$1,'Official Medal Table'!$E:$E,'Each Gender Events'!AY$2)*'Medal values'!$B$1
+ COUNTIFS('Official Medal Table'!$G:$G,'Each Gender Events'!$A21,'Official Medal Table'!$C:$C,'Each Gender Events'!AY$1,'Official Medal Table'!$E:$E,'Each Gender Events'!AY$2)*'Medal values'!$B$2
+ COUNTIFS('Official Medal Table'!$H:$H,'Each Gender Events'!$A21,'Official Medal Table'!$C:$C,'Each Gender Events'!AY$1,'Official Medal Table'!$E:$E,'Each Gender Events'!AY$2)*'Medal values'!$B$3
+ COUNTIFS('Official Medal Table'!$I:$I,'Each Gender Events'!$A21,'Official Medal Table'!$C:$C,'Each Gender Events'!AY$1,'Official Medal Table'!$E:$E,'Each Gender Events'!AY$2)*'Medal values'!$B$3
+ COUNTIFS('Official Medal Table'!$F:$F,'Each Gender Events'!$A21,'Official Medal Table'!$C:$C,'Each Gender Events'!AY$1,'Official Medal Table'!$E:$E,"Mixed")*'Medal values'!$B$1/2
+ COUNTIFS('Official Medal Table'!$G:$G,'Each Gender Events'!$A21,'Official Medal Table'!$C:$C,'Each Gender Events'!AY$1,'Official Medal Table'!$E:$E,"Mixed")*'Medal values'!$B$2/2
+ COUNTIFS('Official Medal Table'!$H:$H,'Each Gender Events'!$A21,'Official Medal Table'!$C:$C,'Each Gender Events'!AY$1,'Official Medal Table'!$E:$E,"Mixed")*'Medal values'!$B$3/2
+ COUNTIFS('Official Medal Table'!$I:$I,'Each Gender Events'!$A21,'Official Medal Table'!$C:$C,'Each Gender Events'!AY$1,'Official Medal Table'!$E:$E,"Mixed")*'Medal values'!$B$3/2</f>
        <v>0</v>
      </c>
      <c r="AZ21">
        <f>COUNTIFS('Official Medal Table'!$F:$F,'Each Gender Events'!$A21,'Official Medal Table'!$C:$C,'Each Gender Events'!AZ$1,'Official Medal Table'!$E:$E,'Each Gender Events'!AZ$2)*'Medal values'!$B$1
+ COUNTIFS('Official Medal Table'!$G:$G,'Each Gender Events'!$A21,'Official Medal Table'!$C:$C,'Each Gender Events'!AZ$1,'Official Medal Table'!$E:$E,'Each Gender Events'!AZ$2)*'Medal values'!$B$2
+ COUNTIFS('Official Medal Table'!$H:$H,'Each Gender Events'!$A21,'Official Medal Table'!$C:$C,'Each Gender Events'!AZ$1,'Official Medal Table'!$E:$E,'Each Gender Events'!AZ$2)*'Medal values'!$B$3
+ COUNTIFS('Official Medal Table'!$I:$I,'Each Gender Events'!$A21,'Official Medal Table'!$C:$C,'Each Gender Events'!AZ$1,'Official Medal Table'!$E:$E,'Each Gender Events'!AZ$2)*'Medal values'!$B$3
+ COUNTIFS('Official Medal Table'!$F:$F,'Each Gender Events'!$A21,'Official Medal Table'!$C:$C,'Each Gender Events'!AZ$1,'Official Medal Table'!$E:$E,"Mixed")*'Medal values'!$B$1/2
+ COUNTIFS('Official Medal Table'!$G:$G,'Each Gender Events'!$A21,'Official Medal Table'!$C:$C,'Each Gender Events'!AZ$1,'Official Medal Table'!$E:$E,"Mixed")*'Medal values'!$B$2/2
+ COUNTIFS('Official Medal Table'!$H:$H,'Each Gender Events'!$A21,'Official Medal Table'!$C:$C,'Each Gender Events'!AZ$1,'Official Medal Table'!$E:$E,"Mixed")*'Medal values'!$B$3/2
+ COUNTIFS('Official Medal Table'!$I:$I,'Each Gender Events'!$A21,'Official Medal Table'!$C:$C,'Each Gender Events'!AZ$1,'Official Medal Table'!$E:$E,"Mixed")*'Medal values'!$B$3/2</f>
        <v>0</v>
      </c>
      <c r="BA21">
        <f>COUNTIFS('Official Medal Table'!$F:$F,'Each Gender Events'!$A21,'Official Medal Table'!$C:$C,'Each Gender Events'!BA$1,'Official Medal Table'!$E:$E,'Each Gender Events'!BA$2)*'Medal values'!$B$1
+ COUNTIFS('Official Medal Table'!$G:$G,'Each Gender Events'!$A21,'Official Medal Table'!$C:$C,'Each Gender Events'!BA$1,'Official Medal Table'!$E:$E,'Each Gender Events'!BA$2)*'Medal values'!$B$2
+ COUNTIFS('Official Medal Table'!$H:$H,'Each Gender Events'!$A21,'Official Medal Table'!$C:$C,'Each Gender Events'!BA$1,'Official Medal Table'!$E:$E,'Each Gender Events'!BA$2)*'Medal values'!$B$3
+ COUNTIFS('Official Medal Table'!$I:$I,'Each Gender Events'!$A21,'Official Medal Table'!$C:$C,'Each Gender Events'!BA$1,'Official Medal Table'!$E:$E,'Each Gender Events'!BA$2)*'Medal values'!$B$3
+ COUNTIFS('Official Medal Table'!$F:$F,'Each Gender Events'!$A21,'Official Medal Table'!$C:$C,'Each Gender Events'!BA$1,'Official Medal Table'!$E:$E,"Mixed")*'Medal values'!$B$1/2
+ COUNTIFS('Official Medal Table'!$G:$G,'Each Gender Events'!$A21,'Official Medal Table'!$C:$C,'Each Gender Events'!BA$1,'Official Medal Table'!$E:$E,"Mixed")*'Medal values'!$B$2/2
+ COUNTIFS('Official Medal Table'!$H:$H,'Each Gender Events'!$A21,'Official Medal Table'!$C:$C,'Each Gender Events'!BA$1,'Official Medal Table'!$E:$E,"Mixed")*'Medal values'!$B$3/2
+ COUNTIFS('Official Medal Table'!$I:$I,'Each Gender Events'!$A21,'Official Medal Table'!$C:$C,'Each Gender Events'!BA$1,'Official Medal Table'!$E:$E,"Mixed")*'Medal values'!$B$3/2</f>
        <v>0</v>
      </c>
      <c r="BB21">
        <f>COUNTIFS('Official Medal Table'!$F:$F,'Each Gender Events'!$A21,'Official Medal Table'!$C:$C,'Each Gender Events'!BB$1,'Official Medal Table'!$E:$E,'Each Gender Events'!BB$2)*'Medal values'!$B$1
+ COUNTIFS('Official Medal Table'!$G:$G,'Each Gender Events'!$A21,'Official Medal Table'!$C:$C,'Each Gender Events'!BB$1,'Official Medal Table'!$E:$E,'Each Gender Events'!BB$2)*'Medal values'!$B$2
+ COUNTIFS('Official Medal Table'!$H:$H,'Each Gender Events'!$A21,'Official Medal Table'!$C:$C,'Each Gender Events'!BB$1,'Official Medal Table'!$E:$E,'Each Gender Events'!BB$2)*'Medal values'!$B$3
+ COUNTIFS('Official Medal Table'!$I:$I,'Each Gender Events'!$A21,'Official Medal Table'!$C:$C,'Each Gender Events'!BB$1,'Official Medal Table'!$E:$E,'Each Gender Events'!BB$2)*'Medal values'!$B$3
+ COUNTIFS('Official Medal Table'!$F:$F,'Each Gender Events'!$A21,'Official Medal Table'!$C:$C,'Each Gender Events'!BB$1,'Official Medal Table'!$E:$E,"Mixed")*'Medal values'!$B$1/2
+ COUNTIFS('Official Medal Table'!$G:$G,'Each Gender Events'!$A21,'Official Medal Table'!$C:$C,'Each Gender Events'!BB$1,'Official Medal Table'!$E:$E,"Mixed")*'Medal values'!$B$2/2
+ COUNTIFS('Official Medal Table'!$H:$H,'Each Gender Events'!$A21,'Official Medal Table'!$C:$C,'Each Gender Events'!BB$1,'Official Medal Table'!$E:$E,"Mixed")*'Medal values'!$B$3/2
+ COUNTIFS('Official Medal Table'!$I:$I,'Each Gender Events'!$A21,'Official Medal Table'!$C:$C,'Each Gender Events'!BB$1,'Official Medal Table'!$E:$E,"Mixed")*'Medal values'!$B$3/2</f>
        <v>0</v>
      </c>
      <c r="BC21">
        <f>COUNTIFS('Official Medal Table'!$F:$F,'Each Gender Events'!$A21,'Official Medal Table'!$C:$C,'Each Gender Events'!BC$1,'Official Medal Table'!$E:$E,'Each Gender Events'!BC$2)*'Medal values'!$B$1
+ COUNTIFS('Official Medal Table'!$G:$G,'Each Gender Events'!$A21,'Official Medal Table'!$C:$C,'Each Gender Events'!BC$1,'Official Medal Table'!$E:$E,'Each Gender Events'!BC$2)*'Medal values'!$B$2
+ COUNTIFS('Official Medal Table'!$H:$H,'Each Gender Events'!$A21,'Official Medal Table'!$C:$C,'Each Gender Events'!BC$1,'Official Medal Table'!$E:$E,'Each Gender Events'!BC$2)*'Medal values'!$B$3
+ COUNTIFS('Official Medal Table'!$I:$I,'Each Gender Events'!$A21,'Official Medal Table'!$C:$C,'Each Gender Events'!BC$1,'Official Medal Table'!$E:$E,'Each Gender Events'!BC$2)*'Medal values'!$B$3
+ COUNTIFS('Official Medal Table'!$F:$F,'Each Gender Events'!$A21,'Official Medal Table'!$C:$C,'Each Gender Events'!BC$1,'Official Medal Table'!$E:$E,"Mixed")*'Medal values'!$B$1/2
+ COUNTIFS('Official Medal Table'!$G:$G,'Each Gender Events'!$A21,'Official Medal Table'!$C:$C,'Each Gender Events'!BC$1,'Official Medal Table'!$E:$E,"Mixed")*'Medal values'!$B$2/2
+ COUNTIFS('Official Medal Table'!$H:$H,'Each Gender Events'!$A21,'Official Medal Table'!$C:$C,'Each Gender Events'!BC$1,'Official Medal Table'!$E:$E,"Mixed")*'Medal values'!$B$3/2
+ COUNTIFS('Official Medal Table'!$I:$I,'Each Gender Events'!$A21,'Official Medal Table'!$C:$C,'Each Gender Events'!BC$1,'Official Medal Table'!$E:$E,"Mixed")*'Medal values'!$B$3/2</f>
        <v>0</v>
      </c>
      <c r="BD21">
        <f>COUNTIFS('Official Medal Table'!$F:$F,'Each Gender Events'!$A21,'Official Medal Table'!$C:$C,'Each Gender Events'!BD$1,'Official Medal Table'!$E:$E,'Each Gender Events'!BD$2)*'Medal values'!$B$1
+ COUNTIFS('Official Medal Table'!$G:$G,'Each Gender Events'!$A21,'Official Medal Table'!$C:$C,'Each Gender Events'!BD$1,'Official Medal Table'!$E:$E,'Each Gender Events'!BD$2)*'Medal values'!$B$2
+ COUNTIFS('Official Medal Table'!$H:$H,'Each Gender Events'!$A21,'Official Medal Table'!$C:$C,'Each Gender Events'!BD$1,'Official Medal Table'!$E:$E,'Each Gender Events'!BD$2)*'Medal values'!$B$3
+ COUNTIFS('Official Medal Table'!$I:$I,'Each Gender Events'!$A21,'Official Medal Table'!$C:$C,'Each Gender Events'!BD$1,'Official Medal Table'!$E:$E,'Each Gender Events'!BD$2)*'Medal values'!$B$3
+ COUNTIFS('Official Medal Table'!$F:$F,'Each Gender Events'!$A21,'Official Medal Table'!$C:$C,'Each Gender Events'!BD$1,'Official Medal Table'!$E:$E,"Mixed")*'Medal values'!$B$1/2
+ COUNTIFS('Official Medal Table'!$G:$G,'Each Gender Events'!$A21,'Official Medal Table'!$C:$C,'Each Gender Events'!BD$1,'Official Medal Table'!$E:$E,"Mixed")*'Medal values'!$B$2/2
+ COUNTIFS('Official Medal Table'!$H:$H,'Each Gender Events'!$A21,'Official Medal Table'!$C:$C,'Each Gender Events'!BD$1,'Official Medal Table'!$E:$E,"Mixed")*'Medal values'!$B$3/2
+ COUNTIFS('Official Medal Table'!$I:$I,'Each Gender Events'!$A21,'Official Medal Table'!$C:$C,'Each Gender Events'!BD$1,'Official Medal Table'!$E:$E,"Mixed")*'Medal values'!$B$3/2</f>
        <v>0</v>
      </c>
      <c r="BE21">
        <f>COUNTIFS('Official Medal Table'!$F:$F,'Each Gender Events'!$A21,'Official Medal Table'!$C:$C,'Each Gender Events'!BE$1,'Official Medal Table'!$E:$E,'Each Gender Events'!BE$2)*'Medal values'!$B$1
+ COUNTIFS('Official Medal Table'!$G:$G,'Each Gender Events'!$A21,'Official Medal Table'!$C:$C,'Each Gender Events'!BE$1,'Official Medal Table'!$E:$E,'Each Gender Events'!BE$2)*'Medal values'!$B$2
+ COUNTIFS('Official Medal Table'!$H:$H,'Each Gender Events'!$A21,'Official Medal Table'!$C:$C,'Each Gender Events'!BE$1,'Official Medal Table'!$E:$E,'Each Gender Events'!BE$2)*'Medal values'!$B$3
+ COUNTIFS('Official Medal Table'!$I:$I,'Each Gender Events'!$A21,'Official Medal Table'!$C:$C,'Each Gender Events'!BE$1,'Official Medal Table'!$E:$E,'Each Gender Events'!BE$2)*'Medal values'!$B$3
+ COUNTIFS('Official Medal Table'!$F:$F,'Each Gender Events'!$A21,'Official Medal Table'!$C:$C,'Each Gender Events'!BE$1,'Official Medal Table'!$E:$E,"Mixed")*'Medal values'!$B$1/2
+ COUNTIFS('Official Medal Table'!$G:$G,'Each Gender Events'!$A21,'Official Medal Table'!$C:$C,'Each Gender Events'!BE$1,'Official Medal Table'!$E:$E,"Mixed")*'Medal values'!$B$2/2
+ COUNTIFS('Official Medal Table'!$H:$H,'Each Gender Events'!$A21,'Official Medal Table'!$C:$C,'Each Gender Events'!BE$1,'Official Medal Table'!$E:$E,"Mixed")*'Medal values'!$B$3/2
+ COUNTIFS('Official Medal Table'!$I:$I,'Each Gender Events'!$A21,'Official Medal Table'!$C:$C,'Each Gender Events'!BE$1,'Official Medal Table'!$E:$E,"Mixed")*'Medal values'!$B$3/2</f>
        <v>0</v>
      </c>
      <c r="BF21">
        <f>COUNTIFS('Official Medal Table'!$F:$F,'Each Gender Events'!$A21,'Official Medal Table'!$C:$C,'Each Gender Events'!BF$1,'Official Medal Table'!$E:$E,'Each Gender Events'!BF$2)*'Medal values'!$B$1
+ COUNTIFS('Official Medal Table'!$G:$G,'Each Gender Events'!$A21,'Official Medal Table'!$C:$C,'Each Gender Events'!BF$1,'Official Medal Table'!$E:$E,'Each Gender Events'!BF$2)*'Medal values'!$B$2
+ COUNTIFS('Official Medal Table'!$H:$H,'Each Gender Events'!$A21,'Official Medal Table'!$C:$C,'Each Gender Events'!BF$1,'Official Medal Table'!$E:$E,'Each Gender Events'!BF$2)*'Medal values'!$B$3
+ COUNTIFS('Official Medal Table'!$I:$I,'Each Gender Events'!$A21,'Official Medal Table'!$C:$C,'Each Gender Events'!BF$1,'Official Medal Table'!$E:$E,'Each Gender Events'!BF$2)*'Medal values'!$B$3
+ COUNTIFS('Official Medal Table'!$F:$F,'Each Gender Events'!$A21,'Official Medal Table'!$C:$C,'Each Gender Events'!BF$1,'Official Medal Table'!$E:$E,"Mixed")*'Medal values'!$B$1/2
+ COUNTIFS('Official Medal Table'!$G:$G,'Each Gender Events'!$A21,'Official Medal Table'!$C:$C,'Each Gender Events'!BF$1,'Official Medal Table'!$E:$E,"Mixed")*'Medal values'!$B$2/2
+ COUNTIFS('Official Medal Table'!$H:$H,'Each Gender Events'!$A21,'Official Medal Table'!$C:$C,'Each Gender Events'!BF$1,'Official Medal Table'!$E:$E,"Mixed")*'Medal values'!$B$3/2
+ COUNTIFS('Official Medal Table'!$I:$I,'Each Gender Events'!$A21,'Official Medal Table'!$C:$C,'Each Gender Events'!BF$1,'Official Medal Table'!$E:$E,"Mixed")*'Medal values'!$B$3/2</f>
        <v>0</v>
      </c>
      <c r="BG21">
        <f>COUNTIFS('Official Medal Table'!$F:$F,'Each Gender Events'!$A21,'Official Medal Table'!$C:$C,'Each Gender Events'!BG$1,'Official Medal Table'!$E:$E,'Each Gender Events'!BG$2)*'Medal values'!$B$1
+ COUNTIFS('Official Medal Table'!$G:$G,'Each Gender Events'!$A21,'Official Medal Table'!$C:$C,'Each Gender Events'!BG$1,'Official Medal Table'!$E:$E,'Each Gender Events'!BG$2)*'Medal values'!$B$2
+ COUNTIFS('Official Medal Table'!$H:$H,'Each Gender Events'!$A21,'Official Medal Table'!$C:$C,'Each Gender Events'!BG$1,'Official Medal Table'!$E:$E,'Each Gender Events'!BG$2)*'Medal values'!$B$3
+ COUNTIFS('Official Medal Table'!$I:$I,'Each Gender Events'!$A21,'Official Medal Table'!$C:$C,'Each Gender Events'!BG$1,'Official Medal Table'!$E:$E,'Each Gender Events'!BG$2)*'Medal values'!$B$3
+ COUNTIFS('Official Medal Table'!$F:$F,'Each Gender Events'!$A21,'Official Medal Table'!$C:$C,'Each Gender Events'!BG$1,'Official Medal Table'!$E:$E,"Mixed")*'Medal values'!$B$1/2
+ COUNTIFS('Official Medal Table'!$G:$G,'Each Gender Events'!$A21,'Official Medal Table'!$C:$C,'Each Gender Events'!BG$1,'Official Medal Table'!$E:$E,"Mixed")*'Medal values'!$B$2/2
+ COUNTIFS('Official Medal Table'!$H:$H,'Each Gender Events'!$A21,'Official Medal Table'!$C:$C,'Each Gender Events'!BG$1,'Official Medal Table'!$E:$E,"Mixed")*'Medal values'!$B$3/2
+ COUNTIFS('Official Medal Table'!$I:$I,'Each Gender Events'!$A21,'Official Medal Table'!$C:$C,'Each Gender Events'!BG$1,'Official Medal Table'!$E:$E,"Mixed")*'Medal values'!$B$3/2</f>
        <v>0</v>
      </c>
      <c r="BH21">
        <f>COUNTIFS('Official Medal Table'!$F:$F,'Each Gender Events'!$A21,'Official Medal Table'!$C:$C,'Each Gender Events'!BH$1,'Official Medal Table'!$E:$E,'Each Gender Events'!BH$2)*'Medal values'!$B$1
+ COUNTIFS('Official Medal Table'!$G:$G,'Each Gender Events'!$A21,'Official Medal Table'!$C:$C,'Each Gender Events'!BH$1,'Official Medal Table'!$E:$E,'Each Gender Events'!BH$2)*'Medal values'!$B$2
+ COUNTIFS('Official Medal Table'!$H:$H,'Each Gender Events'!$A21,'Official Medal Table'!$C:$C,'Each Gender Events'!BH$1,'Official Medal Table'!$E:$E,'Each Gender Events'!BH$2)*'Medal values'!$B$3
+ COUNTIFS('Official Medal Table'!$I:$I,'Each Gender Events'!$A21,'Official Medal Table'!$C:$C,'Each Gender Events'!BH$1,'Official Medal Table'!$E:$E,'Each Gender Events'!BH$2)*'Medal values'!$B$3
+ COUNTIFS('Official Medal Table'!$F:$F,'Each Gender Events'!$A21,'Official Medal Table'!$C:$C,'Each Gender Events'!BH$1,'Official Medal Table'!$E:$E,"Mixed")*'Medal values'!$B$1/2
+ COUNTIFS('Official Medal Table'!$G:$G,'Each Gender Events'!$A21,'Official Medal Table'!$C:$C,'Each Gender Events'!BH$1,'Official Medal Table'!$E:$E,"Mixed")*'Medal values'!$B$2/2
+ COUNTIFS('Official Medal Table'!$H:$H,'Each Gender Events'!$A21,'Official Medal Table'!$C:$C,'Each Gender Events'!BH$1,'Official Medal Table'!$E:$E,"Mixed")*'Medal values'!$B$3/2
+ COUNTIFS('Official Medal Table'!$I:$I,'Each Gender Events'!$A21,'Official Medal Table'!$C:$C,'Each Gender Events'!BH$1,'Official Medal Table'!$E:$E,"Mixed")*'Medal values'!$B$3/2</f>
        <v>0</v>
      </c>
      <c r="BI21">
        <f>COUNTIFS('Official Medal Table'!$F:$F,'Each Gender Events'!$A21,'Official Medal Table'!$C:$C,'Each Gender Events'!BI$1,'Official Medal Table'!$E:$E,'Each Gender Events'!BI$2)*'Medal values'!$B$1
+ COUNTIFS('Official Medal Table'!$G:$G,'Each Gender Events'!$A21,'Official Medal Table'!$C:$C,'Each Gender Events'!BI$1,'Official Medal Table'!$E:$E,'Each Gender Events'!BI$2)*'Medal values'!$B$2
+ COUNTIFS('Official Medal Table'!$H:$H,'Each Gender Events'!$A21,'Official Medal Table'!$C:$C,'Each Gender Events'!BI$1,'Official Medal Table'!$E:$E,'Each Gender Events'!BI$2)*'Medal values'!$B$3
+ COUNTIFS('Official Medal Table'!$I:$I,'Each Gender Events'!$A21,'Official Medal Table'!$C:$C,'Each Gender Events'!BI$1,'Official Medal Table'!$E:$E,'Each Gender Events'!BI$2)*'Medal values'!$B$3
+ COUNTIFS('Official Medal Table'!$F:$F,'Each Gender Events'!$A21,'Official Medal Table'!$C:$C,'Each Gender Events'!BI$1,'Official Medal Table'!$E:$E,"Mixed")*'Medal values'!$B$1/2
+ COUNTIFS('Official Medal Table'!$G:$G,'Each Gender Events'!$A21,'Official Medal Table'!$C:$C,'Each Gender Events'!BI$1,'Official Medal Table'!$E:$E,"Mixed")*'Medal values'!$B$2/2
+ COUNTIFS('Official Medal Table'!$H:$H,'Each Gender Events'!$A21,'Official Medal Table'!$C:$C,'Each Gender Events'!BI$1,'Official Medal Table'!$E:$E,"Mixed")*'Medal values'!$B$3/2
+ COUNTIFS('Official Medal Table'!$I:$I,'Each Gender Events'!$A21,'Official Medal Table'!$C:$C,'Each Gender Events'!BI$1,'Official Medal Table'!$E:$E,"Mixed")*'Medal values'!$B$3/2</f>
        <v>0</v>
      </c>
      <c r="BJ21">
        <f>COUNTIFS('Official Medal Table'!$F:$F,'Each Gender Events'!$A21,'Official Medal Table'!$C:$C,'Each Gender Events'!BJ$1,'Official Medal Table'!$E:$E,'Each Gender Events'!BJ$2)*'Medal values'!$B$1
+ COUNTIFS('Official Medal Table'!$G:$G,'Each Gender Events'!$A21,'Official Medal Table'!$C:$C,'Each Gender Events'!BJ$1,'Official Medal Table'!$E:$E,'Each Gender Events'!BJ$2)*'Medal values'!$B$2
+ COUNTIFS('Official Medal Table'!$H:$H,'Each Gender Events'!$A21,'Official Medal Table'!$C:$C,'Each Gender Events'!BJ$1,'Official Medal Table'!$E:$E,'Each Gender Events'!BJ$2)*'Medal values'!$B$3
+ COUNTIFS('Official Medal Table'!$I:$I,'Each Gender Events'!$A21,'Official Medal Table'!$C:$C,'Each Gender Events'!BJ$1,'Official Medal Table'!$E:$E,'Each Gender Events'!BJ$2)*'Medal values'!$B$3
+ COUNTIFS('Official Medal Table'!$F:$F,'Each Gender Events'!$A21,'Official Medal Table'!$C:$C,'Each Gender Events'!BJ$1,'Official Medal Table'!$E:$E,"Mixed")*'Medal values'!$B$1/2
+ COUNTIFS('Official Medal Table'!$G:$G,'Each Gender Events'!$A21,'Official Medal Table'!$C:$C,'Each Gender Events'!BJ$1,'Official Medal Table'!$E:$E,"Mixed")*'Medal values'!$B$2/2
+ COUNTIFS('Official Medal Table'!$H:$H,'Each Gender Events'!$A21,'Official Medal Table'!$C:$C,'Each Gender Events'!BJ$1,'Official Medal Table'!$E:$E,"Mixed")*'Medal values'!$B$3/2
+ COUNTIFS('Official Medal Table'!$I:$I,'Each Gender Events'!$A21,'Official Medal Table'!$C:$C,'Each Gender Events'!BJ$1,'Official Medal Table'!$E:$E,"Mixed")*'Medal values'!$B$3/2</f>
        <v>0</v>
      </c>
      <c r="BK21">
        <f>COUNTIFS('Official Medal Table'!$F:$F,'Each Gender Events'!$A21,'Official Medal Table'!$C:$C,'Each Gender Events'!BK$1,'Official Medal Table'!$E:$E,'Each Gender Events'!BK$2)*'Medal values'!$B$1
+ COUNTIFS('Official Medal Table'!$G:$G,'Each Gender Events'!$A21,'Official Medal Table'!$C:$C,'Each Gender Events'!BK$1,'Official Medal Table'!$E:$E,'Each Gender Events'!BK$2)*'Medal values'!$B$2
+ COUNTIFS('Official Medal Table'!$H:$H,'Each Gender Events'!$A21,'Official Medal Table'!$C:$C,'Each Gender Events'!BK$1,'Official Medal Table'!$E:$E,'Each Gender Events'!BK$2)*'Medal values'!$B$3
+ COUNTIFS('Official Medal Table'!$I:$I,'Each Gender Events'!$A21,'Official Medal Table'!$C:$C,'Each Gender Events'!BK$1,'Official Medal Table'!$E:$E,'Each Gender Events'!BK$2)*'Medal values'!$B$3
+ COUNTIFS('Official Medal Table'!$F:$F,'Each Gender Events'!$A21,'Official Medal Table'!$C:$C,'Each Gender Events'!BK$1,'Official Medal Table'!$E:$E,"Mixed")*'Medal values'!$B$1/2
+ COUNTIFS('Official Medal Table'!$G:$G,'Each Gender Events'!$A21,'Official Medal Table'!$C:$C,'Each Gender Events'!BK$1,'Official Medal Table'!$E:$E,"Mixed")*'Medal values'!$B$2/2
+ COUNTIFS('Official Medal Table'!$H:$H,'Each Gender Events'!$A21,'Official Medal Table'!$C:$C,'Each Gender Events'!BK$1,'Official Medal Table'!$E:$E,"Mixed")*'Medal values'!$B$3/2
+ COUNTIFS('Official Medal Table'!$I:$I,'Each Gender Events'!$A21,'Official Medal Table'!$C:$C,'Each Gender Events'!BK$1,'Official Medal Table'!$E:$E,"Mixed")*'Medal values'!$B$3/2</f>
        <v>0</v>
      </c>
      <c r="BL21">
        <f>COUNTIFS('Official Medal Table'!$F:$F,'Each Gender Events'!$A21,'Official Medal Table'!$C:$C,'Each Gender Events'!BL$1,'Official Medal Table'!$E:$E,'Each Gender Events'!BL$2)*'Medal values'!$B$1
+ COUNTIFS('Official Medal Table'!$G:$G,'Each Gender Events'!$A21,'Official Medal Table'!$C:$C,'Each Gender Events'!BL$1,'Official Medal Table'!$E:$E,'Each Gender Events'!BL$2)*'Medal values'!$B$2
+ COUNTIFS('Official Medal Table'!$H:$H,'Each Gender Events'!$A21,'Official Medal Table'!$C:$C,'Each Gender Events'!BL$1,'Official Medal Table'!$E:$E,'Each Gender Events'!BL$2)*'Medal values'!$B$3
+ COUNTIFS('Official Medal Table'!$I:$I,'Each Gender Events'!$A21,'Official Medal Table'!$C:$C,'Each Gender Events'!BL$1,'Official Medal Table'!$E:$E,'Each Gender Events'!BL$2)*'Medal values'!$B$3
+ COUNTIFS('Official Medal Table'!$F:$F,'Each Gender Events'!$A21,'Official Medal Table'!$C:$C,'Each Gender Events'!BL$1,'Official Medal Table'!$E:$E,"Mixed")*'Medal values'!$B$1/2
+ COUNTIFS('Official Medal Table'!$G:$G,'Each Gender Events'!$A21,'Official Medal Table'!$C:$C,'Each Gender Events'!BL$1,'Official Medal Table'!$E:$E,"Mixed")*'Medal values'!$B$2/2
+ COUNTIFS('Official Medal Table'!$H:$H,'Each Gender Events'!$A21,'Official Medal Table'!$C:$C,'Each Gender Events'!BL$1,'Official Medal Table'!$E:$E,"Mixed")*'Medal values'!$B$3/2
+ COUNTIFS('Official Medal Table'!$I:$I,'Each Gender Events'!$A21,'Official Medal Table'!$C:$C,'Each Gender Events'!BL$1,'Official Medal Table'!$E:$E,"Mixed")*'Medal values'!$B$3/2</f>
        <v>1</v>
      </c>
      <c r="BM21">
        <f>COUNTIFS('Official Medal Table'!$F:$F,'Each Gender Events'!$A21,'Official Medal Table'!$C:$C,'Each Gender Events'!BM$1,'Official Medal Table'!$E:$E,'Each Gender Events'!BM$2)*'Medal values'!$B$1
+ COUNTIFS('Official Medal Table'!$G:$G,'Each Gender Events'!$A21,'Official Medal Table'!$C:$C,'Each Gender Events'!BM$1,'Official Medal Table'!$E:$E,'Each Gender Events'!BM$2)*'Medal values'!$B$2
+ COUNTIFS('Official Medal Table'!$H:$H,'Each Gender Events'!$A21,'Official Medal Table'!$C:$C,'Each Gender Events'!BM$1,'Official Medal Table'!$E:$E,'Each Gender Events'!BM$2)*'Medal values'!$B$3
+ COUNTIFS('Official Medal Table'!$I:$I,'Each Gender Events'!$A21,'Official Medal Table'!$C:$C,'Each Gender Events'!BM$1,'Official Medal Table'!$E:$E,'Each Gender Events'!BM$2)*'Medal values'!$B$3
+ COUNTIFS('Official Medal Table'!$F:$F,'Each Gender Events'!$A21,'Official Medal Table'!$C:$C,'Each Gender Events'!BM$1,'Official Medal Table'!$E:$E,"Mixed")*'Medal values'!$B$1/2
+ COUNTIFS('Official Medal Table'!$G:$G,'Each Gender Events'!$A21,'Official Medal Table'!$C:$C,'Each Gender Events'!BM$1,'Official Medal Table'!$E:$E,"Mixed")*'Medal values'!$B$2/2
+ COUNTIFS('Official Medal Table'!$H:$H,'Each Gender Events'!$A21,'Official Medal Table'!$C:$C,'Each Gender Events'!BM$1,'Official Medal Table'!$E:$E,"Mixed")*'Medal values'!$B$3/2
+ COUNTIFS('Official Medal Table'!$I:$I,'Each Gender Events'!$A21,'Official Medal Table'!$C:$C,'Each Gender Events'!BM$1,'Official Medal Table'!$E:$E,"Mixed")*'Medal values'!$B$3/2</f>
        <v>0</v>
      </c>
      <c r="BN21">
        <f>COUNTIFS('Official Medal Table'!$F:$F,'Each Gender Events'!$A21,'Official Medal Table'!$C:$C,'Each Gender Events'!BN$1,'Official Medal Table'!$E:$E,'Each Gender Events'!BN$2)*'Medal values'!$B$1
+ COUNTIFS('Official Medal Table'!$G:$G,'Each Gender Events'!$A21,'Official Medal Table'!$C:$C,'Each Gender Events'!BN$1,'Official Medal Table'!$E:$E,'Each Gender Events'!BN$2)*'Medal values'!$B$2
+ COUNTIFS('Official Medal Table'!$H:$H,'Each Gender Events'!$A21,'Official Medal Table'!$C:$C,'Each Gender Events'!BN$1,'Official Medal Table'!$E:$E,'Each Gender Events'!BN$2)*'Medal values'!$B$3
+ COUNTIFS('Official Medal Table'!$I:$I,'Each Gender Events'!$A21,'Official Medal Table'!$C:$C,'Each Gender Events'!BN$1,'Official Medal Table'!$E:$E,'Each Gender Events'!BN$2)*'Medal values'!$B$3
+ COUNTIFS('Official Medal Table'!$F:$F,'Each Gender Events'!$A21,'Official Medal Table'!$C:$C,'Each Gender Events'!BN$1,'Official Medal Table'!$E:$E,"Mixed")*'Medal values'!$B$1/2
+ COUNTIFS('Official Medal Table'!$G:$G,'Each Gender Events'!$A21,'Official Medal Table'!$C:$C,'Each Gender Events'!BN$1,'Official Medal Table'!$E:$E,"Mixed")*'Medal values'!$B$2/2
+ COUNTIFS('Official Medal Table'!$H:$H,'Each Gender Events'!$A21,'Official Medal Table'!$C:$C,'Each Gender Events'!BN$1,'Official Medal Table'!$E:$E,"Mixed")*'Medal values'!$B$3/2
+ COUNTIFS('Official Medal Table'!$I:$I,'Each Gender Events'!$A21,'Official Medal Table'!$C:$C,'Each Gender Events'!BN$1,'Official Medal Table'!$E:$E,"Mixed")*'Medal values'!$B$3/2</f>
        <v>0</v>
      </c>
      <c r="BO21">
        <f>COUNTIFS('Official Medal Table'!$F:$F,'Each Gender Events'!$A21,'Official Medal Table'!$C:$C,'Each Gender Events'!BO$1,'Official Medal Table'!$E:$E,'Each Gender Events'!BO$2)*'Medal values'!$B$1
+ COUNTIFS('Official Medal Table'!$G:$G,'Each Gender Events'!$A21,'Official Medal Table'!$C:$C,'Each Gender Events'!BO$1,'Official Medal Table'!$E:$E,'Each Gender Events'!BO$2)*'Medal values'!$B$2
+ COUNTIFS('Official Medal Table'!$H:$H,'Each Gender Events'!$A21,'Official Medal Table'!$C:$C,'Each Gender Events'!BO$1,'Official Medal Table'!$E:$E,'Each Gender Events'!BO$2)*'Medal values'!$B$3
+ COUNTIFS('Official Medal Table'!$I:$I,'Each Gender Events'!$A21,'Official Medal Table'!$C:$C,'Each Gender Events'!BO$1,'Official Medal Table'!$E:$E,'Each Gender Events'!BO$2)*'Medal values'!$B$3
+ COUNTIFS('Official Medal Table'!$F:$F,'Each Gender Events'!$A21,'Official Medal Table'!$C:$C,'Each Gender Events'!BO$1,'Official Medal Table'!$E:$E,"Mixed")*'Medal values'!$B$1/2
+ COUNTIFS('Official Medal Table'!$G:$G,'Each Gender Events'!$A21,'Official Medal Table'!$C:$C,'Each Gender Events'!BO$1,'Official Medal Table'!$E:$E,"Mixed")*'Medal values'!$B$2/2
+ COUNTIFS('Official Medal Table'!$H:$H,'Each Gender Events'!$A21,'Official Medal Table'!$C:$C,'Each Gender Events'!BO$1,'Official Medal Table'!$E:$E,"Mixed")*'Medal values'!$B$3/2
+ COUNTIFS('Official Medal Table'!$I:$I,'Each Gender Events'!$A21,'Official Medal Table'!$C:$C,'Each Gender Events'!BO$1,'Official Medal Table'!$E:$E,"Mixed")*'Medal values'!$B$3/2</f>
        <v>0</v>
      </c>
      <c r="BP21">
        <f>COUNTIFS('Official Medal Table'!$F:$F,'Each Gender Events'!$A21,'Official Medal Table'!$C:$C,'Each Gender Events'!BP$1,'Official Medal Table'!$E:$E,'Each Gender Events'!BP$2)*'Medal values'!$B$1
+ COUNTIFS('Official Medal Table'!$G:$G,'Each Gender Events'!$A21,'Official Medal Table'!$C:$C,'Each Gender Events'!BP$1,'Official Medal Table'!$E:$E,'Each Gender Events'!BP$2)*'Medal values'!$B$2
+ COUNTIFS('Official Medal Table'!$H:$H,'Each Gender Events'!$A21,'Official Medal Table'!$C:$C,'Each Gender Events'!BP$1,'Official Medal Table'!$E:$E,'Each Gender Events'!BP$2)*'Medal values'!$B$3
+ COUNTIFS('Official Medal Table'!$I:$I,'Each Gender Events'!$A21,'Official Medal Table'!$C:$C,'Each Gender Events'!BP$1,'Official Medal Table'!$E:$E,'Each Gender Events'!BP$2)*'Medal values'!$B$3
+ COUNTIFS('Official Medal Table'!$F:$F,'Each Gender Events'!$A21,'Official Medal Table'!$C:$C,'Each Gender Events'!BP$1,'Official Medal Table'!$E:$E,"Mixed")*'Medal values'!$B$1/2
+ COUNTIFS('Official Medal Table'!$G:$G,'Each Gender Events'!$A21,'Official Medal Table'!$C:$C,'Each Gender Events'!BP$1,'Official Medal Table'!$E:$E,"Mixed")*'Medal values'!$B$2/2
+ COUNTIFS('Official Medal Table'!$H:$H,'Each Gender Events'!$A21,'Official Medal Table'!$C:$C,'Each Gender Events'!BP$1,'Official Medal Table'!$E:$E,"Mixed")*'Medal values'!$B$3/2
+ COUNTIFS('Official Medal Table'!$I:$I,'Each Gender Events'!$A21,'Official Medal Table'!$C:$C,'Each Gender Events'!BP$1,'Official Medal Table'!$E:$E,"Mixed")*'Medal values'!$B$3/2</f>
        <v>0</v>
      </c>
      <c r="BQ21">
        <f>COUNTIFS('Official Medal Table'!$F:$F,'Each Gender Events'!$A21,'Official Medal Table'!$C:$C,'Each Gender Events'!BQ$1,'Official Medal Table'!$E:$E,'Each Gender Events'!BQ$2)*'Medal values'!$B$1
+ COUNTIFS('Official Medal Table'!$G:$G,'Each Gender Events'!$A21,'Official Medal Table'!$C:$C,'Each Gender Events'!BQ$1,'Official Medal Table'!$E:$E,'Each Gender Events'!BQ$2)*'Medal values'!$B$2
+ COUNTIFS('Official Medal Table'!$H:$H,'Each Gender Events'!$A21,'Official Medal Table'!$C:$C,'Each Gender Events'!BQ$1,'Official Medal Table'!$E:$E,'Each Gender Events'!BQ$2)*'Medal values'!$B$3
+ COUNTIFS('Official Medal Table'!$I:$I,'Each Gender Events'!$A21,'Official Medal Table'!$C:$C,'Each Gender Events'!BQ$1,'Official Medal Table'!$E:$E,'Each Gender Events'!BQ$2)*'Medal values'!$B$3
+ COUNTIFS('Official Medal Table'!$F:$F,'Each Gender Events'!$A21,'Official Medal Table'!$C:$C,'Each Gender Events'!BQ$1,'Official Medal Table'!$E:$E,"Mixed")*'Medal values'!$B$1/2
+ COUNTIFS('Official Medal Table'!$G:$G,'Each Gender Events'!$A21,'Official Medal Table'!$C:$C,'Each Gender Events'!BQ$1,'Official Medal Table'!$E:$E,"Mixed")*'Medal values'!$B$2/2
+ COUNTIFS('Official Medal Table'!$H:$H,'Each Gender Events'!$A21,'Official Medal Table'!$C:$C,'Each Gender Events'!BQ$1,'Official Medal Table'!$E:$E,"Mixed")*'Medal values'!$B$3/2
+ COUNTIFS('Official Medal Table'!$I:$I,'Each Gender Events'!$A21,'Official Medal Table'!$C:$C,'Each Gender Events'!BQ$1,'Official Medal Table'!$E:$E,"Mixed")*'Medal values'!$B$3/2</f>
        <v>0</v>
      </c>
      <c r="BR21">
        <f>COUNTIFS('Official Medal Table'!$F:$F,'Each Gender Events'!$A21,'Official Medal Table'!$C:$C,'Each Gender Events'!BR$1,'Official Medal Table'!$E:$E,'Each Gender Events'!BR$2)*'Medal values'!$B$1
+ COUNTIFS('Official Medal Table'!$G:$G,'Each Gender Events'!$A21,'Official Medal Table'!$C:$C,'Each Gender Events'!BR$1,'Official Medal Table'!$E:$E,'Each Gender Events'!BR$2)*'Medal values'!$B$2
+ COUNTIFS('Official Medal Table'!$H:$H,'Each Gender Events'!$A21,'Official Medal Table'!$C:$C,'Each Gender Events'!BR$1,'Official Medal Table'!$E:$E,'Each Gender Events'!BR$2)*'Medal values'!$B$3
+ COUNTIFS('Official Medal Table'!$I:$I,'Each Gender Events'!$A21,'Official Medal Table'!$C:$C,'Each Gender Events'!BR$1,'Official Medal Table'!$E:$E,'Each Gender Events'!BR$2)*'Medal values'!$B$3
+ COUNTIFS('Official Medal Table'!$F:$F,'Each Gender Events'!$A21,'Official Medal Table'!$C:$C,'Each Gender Events'!BR$1,'Official Medal Table'!$E:$E,"Mixed")*'Medal values'!$B$1/2
+ COUNTIFS('Official Medal Table'!$G:$G,'Each Gender Events'!$A21,'Official Medal Table'!$C:$C,'Each Gender Events'!BR$1,'Official Medal Table'!$E:$E,"Mixed")*'Medal values'!$B$2/2
+ COUNTIFS('Official Medal Table'!$H:$H,'Each Gender Events'!$A21,'Official Medal Table'!$C:$C,'Each Gender Events'!BR$1,'Official Medal Table'!$E:$E,"Mixed")*'Medal values'!$B$3/2
+ COUNTIFS('Official Medal Table'!$I:$I,'Each Gender Events'!$A21,'Official Medal Table'!$C:$C,'Each Gender Events'!BR$1,'Official Medal Table'!$E:$E,"Mixed")*'Medal values'!$B$3/2</f>
        <v>0</v>
      </c>
      <c r="BS21">
        <f>COUNTIFS('Official Medal Table'!$F:$F,'Each Gender Events'!$A21,'Official Medal Table'!$C:$C,'Each Gender Events'!BS$1,'Official Medal Table'!$E:$E,'Each Gender Events'!BS$2)*'Medal values'!$B$1
+ COUNTIFS('Official Medal Table'!$G:$G,'Each Gender Events'!$A21,'Official Medal Table'!$C:$C,'Each Gender Events'!BS$1,'Official Medal Table'!$E:$E,'Each Gender Events'!BS$2)*'Medal values'!$B$2
+ COUNTIFS('Official Medal Table'!$H:$H,'Each Gender Events'!$A21,'Official Medal Table'!$C:$C,'Each Gender Events'!BS$1,'Official Medal Table'!$E:$E,'Each Gender Events'!BS$2)*'Medal values'!$B$3
+ COUNTIFS('Official Medal Table'!$I:$I,'Each Gender Events'!$A21,'Official Medal Table'!$C:$C,'Each Gender Events'!BS$1,'Official Medal Table'!$E:$E,'Each Gender Events'!BS$2)*'Medal values'!$B$3
+ COUNTIFS('Official Medal Table'!$F:$F,'Each Gender Events'!$A21,'Official Medal Table'!$C:$C,'Each Gender Events'!BS$1,'Official Medal Table'!$E:$E,"Mixed")*'Medal values'!$B$1/2
+ COUNTIFS('Official Medal Table'!$G:$G,'Each Gender Events'!$A21,'Official Medal Table'!$C:$C,'Each Gender Events'!BS$1,'Official Medal Table'!$E:$E,"Mixed")*'Medal values'!$B$2/2
+ COUNTIFS('Official Medal Table'!$H:$H,'Each Gender Events'!$A21,'Official Medal Table'!$C:$C,'Each Gender Events'!BS$1,'Official Medal Table'!$E:$E,"Mixed")*'Medal values'!$B$3/2
+ COUNTIFS('Official Medal Table'!$I:$I,'Each Gender Events'!$A21,'Official Medal Table'!$C:$C,'Each Gender Events'!BS$1,'Official Medal Table'!$E:$E,"Mixed")*'Medal values'!$B$3/2</f>
        <v>0</v>
      </c>
      <c r="BT21">
        <f>COUNTIFS('Official Medal Table'!$F:$F,'Each Gender Events'!$A21,'Official Medal Table'!$C:$C,'Each Gender Events'!BT$1,'Official Medal Table'!$E:$E,'Each Gender Events'!BT$2)*'Medal values'!$B$1
+ COUNTIFS('Official Medal Table'!$G:$G,'Each Gender Events'!$A21,'Official Medal Table'!$C:$C,'Each Gender Events'!BT$1,'Official Medal Table'!$E:$E,'Each Gender Events'!BT$2)*'Medal values'!$B$2
+ COUNTIFS('Official Medal Table'!$H:$H,'Each Gender Events'!$A21,'Official Medal Table'!$C:$C,'Each Gender Events'!BT$1,'Official Medal Table'!$E:$E,'Each Gender Events'!BT$2)*'Medal values'!$B$3
+ COUNTIFS('Official Medal Table'!$I:$I,'Each Gender Events'!$A21,'Official Medal Table'!$C:$C,'Each Gender Events'!BT$1,'Official Medal Table'!$E:$E,'Each Gender Events'!BT$2)*'Medal values'!$B$3
+ COUNTIFS('Official Medal Table'!$F:$F,'Each Gender Events'!$A21,'Official Medal Table'!$C:$C,'Each Gender Events'!BT$1,'Official Medal Table'!$E:$E,"Mixed")*'Medal values'!$B$1/2
+ COUNTIFS('Official Medal Table'!$G:$G,'Each Gender Events'!$A21,'Official Medal Table'!$C:$C,'Each Gender Events'!BT$1,'Official Medal Table'!$E:$E,"Mixed")*'Medal values'!$B$2/2
+ COUNTIFS('Official Medal Table'!$H:$H,'Each Gender Events'!$A21,'Official Medal Table'!$C:$C,'Each Gender Events'!BT$1,'Official Medal Table'!$E:$E,"Mixed")*'Medal values'!$B$3/2
+ COUNTIFS('Official Medal Table'!$I:$I,'Each Gender Events'!$A21,'Official Medal Table'!$C:$C,'Each Gender Events'!BT$1,'Official Medal Table'!$E:$E,"Mixed")*'Medal values'!$B$3/2</f>
        <v>0</v>
      </c>
      <c r="BU21">
        <f>COUNTIFS('Official Medal Table'!$F:$F,'Each Gender Events'!$A21,'Official Medal Table'!$C:$C,'Each Gender Events'!BU$1,'Official Medal Table'!$E:$E,'Each Gender Events'!BU$2)*'Medal values'!$B$1
+ COUNTIFS('Official Medal Table'!$G:$G,'Each Gender Events'!$A21,'Official Medal Table'!$C:$C,'Each Gender Events'!BU$1,'Official Medal Table'!$E:$E,'Each Gender Events'!BU$2)*'Medal values'!$B$2
+ COUNTIFS('Official Medal Table'!$H:$H,'Each Gender Events'!$A21,'Official Medal Table'!$C:$C,'Each Gender Events'!BU$1,'Official Medal Table'!$E:$E,'Each Gender Events'!BU$2)*'Medal values'!$B$3
+ COUNTIFS('Official Medal Table'!$I:$I,'Each Gender Events'!$A21,'Official Medal Table'!$C:$C,'Each Gender Events'!BU$1,'Official Medal Table'!$E:$E,'Each Gender Events'!BU$2)*'Medal values'!$B$3
+ COUNTIFS('Official Medal Table'!$F:$F,'Each Gender Events'!$A21,'Official Medal Table'!$C:$C,'Each Gender Events'!BU$1,'Official Medal Table'!$E:$E,"Mixed")*'Medal values'!$B$1/2
+ COUNTIFS('Official Medal Table'!$G:$G,'Each Gender Events'!$A21,'Official Medal Table'!$C:$C,'Each Gender Events'!BU$1,'Official Medal Table'!$E:$E,"Mixed")*'Medal values'!$B$2/2
+ COUNTIFS('Official Medal Table'!$H:$H,'Each Gender Events'!$A21,'Official Medal Table'!$C:$C,'Each Gender Events'!BU$1,'Official Medal Table'!$E:$E,"Mixed")*'Medal values'!$B$3/2
+ COUNTIFS('Official Medal Table'!$I:$I,'Each Gender Events'!$A21,'Official Medal Table'!$C:$C,'Each Gender Events'!BU$1,'Official Medal Table'!$E:$E,"Mixed")*'Medal values'!$B$3/2</f>
        <v>0</v>
      </c>
      <c r="BV21">
        <f>COUNTIFS('Official Medal Table'!$F:$F,'Each Gender Events'!$A21,'Official Medal Table'!$C:$C,'Each Gender Events'!BV$1,'Official Medal Table'!$E:$E,'Each Gender Events'!BV$2)*'Medal values'!$B$1
+ COUNTIFS('Official Medal Table'!$G:$G,'Each Gender Events'!$A21,'Official Medal Table'!$C:$C,'Each Gender Events'!BV$1,'Official Medal Table'!$E:$E,'Each Gender Events'!BV$2)*'Medal values'!$B$2
+ COUNTIFS('Official Medal Table'!$H:$H,'Each Gender Events'!$A21,'Official Medal Table'!$C:$C,'Each Gender Events'!BV$1,'Official Medal Table'!$E:$E,'Each Gender Events'!BV$2)*'Medal values'!$B$3
+ COUNTIFS('Official Medal Table'!$I:$I,'Each Gender Events'!$A21,'Official Medal Table'!$C:$C,'Each Gender Events'!BV$1,'Official Medal Table'!$E:$E,'Each Gender Events'!BV$2)*'Medal values'!$B$3
+ COUNTIFS('Official Medal Table'!$F:$F,'Each Gender Events'!$A21,'Official Medal Table'!$C:$C,'Each Gender Events'!BV$1,'Official Medal Table'!$E:$E,"Mixed")*'Medal values'!$B$1/2
+ COUNTIFS('Official Medal Table'!$G:$G,'Each Gender Events'!$A21,'Official Medal Table'!$C:$C,'Each Gender Events'!BV$1,'Official Medal Table'!$E:$E,"Mixed")*'Medal values'!$B$2/2
+ COUNTIFS('Official Medal Table'!$H:$H,'Each Gender Events'!$A21,'Official Medal Table'!$C:$C,'Each Gender Events'!BV$1,'Official Medal Table'!$E:$E,"Mixed")*'Medal values'!$B$3/2
+ COUNTIFS('Official Medal Table'!$I:$I,'Each Gender Events'!$A21,'Official Medal Table'!$C:$C,'Each Gender Events'!BV$1,'Official Medal Table'!$E:$E,"Mixed")*'Medal values'!$B$3/2</f>
        <v>0</v>
      </c>
      <c r="BW21">
        <f>COUNTIFS('Official Medal Table'!$F:$F,'Each Gender Events'!$A21,'Official Medal Table'!$C:$C,'Each Gender Events'!BW$1,'Official Medal Table'!$E:$E,'Each Gender Events'!BW$2)*'Medal values'!$B$1
+ COUNTIFS('Official Medal Table'!$G:$G,'Each Gender Events'!$A21,'Official Medal Table'!$C:$C,'Each Gender Events'!BW$1,'Official Medal Table'!$E:$E,'Each Gender Events'!BW$2)*'Medal values'!$B$2
+ COUNTIFS('Official Medal Table'!$H:$H,'Each Gender Events'!$A21,'Official Medal Table'!$C:$C,'Each Gender Events'!BW$1,'Official Medal Table'!$E:$E,'Each Gender Events'!BW$2)*'Medal values'!$B$3
+ COUNTIFS('Official Medal Table'!$I:$I,'Each Gender Events'!$A21,'Official Medal Table'!$C:$C,'Each Gender Events'!BW$1,'Official Medal Table'!$E:$E,'Each Gender Events'!BW$2)*'Medal values'!$B$3
+ COUNTIFS('Official Medal Table'!$F:$F,'Each Gender Events'!$A21,'Official Medal Table'!$C:$C,'Each Gender Events'!BW$1,'Official Medal Table'!$E:$E,"Mixed")*'Medal values'!$B$1/2
+ COUNTIFS('Official Medal Table'!$G:$G,'Each Gender Events'!$A21,'Official Medal Table'!$C:$C,'Each Gender Events'!BW$1,'Official Medal Table'!$E:$E,"Mixed")*'Medal values'!$B$2/2
+ COUNTIFS('Official Medal Table'!$H:$H,'Each Gender Events'!$A21,'Official Medal Table'!$C:$C,'Each Gender Events'!BW$1,'Official Medal Table'!$E:$E,"Mixed")*'Medal values'!$B$3/2
+ COUNTIFS('Official Medal Table'!$I:$I,'Each Gender Events'!$A21,'Official Medal Table'!$C:$C,'Each Gender Events'!BW$1,'Official Medal Table'!$E:$E,"Mixed")*'Medal values'!$B$3/2</f>
        <v>0</v>
      </c>
      <c r="BX21">
        <f>COUNTIFS('Official Medal Table'!$F:$F,'Each Gender Events'!$A21,'Official Medal Table'!$C:$C,'Each Gender Events'!BX$1,'Official Medal Table'!$E:$E,'Each Gender Events'!BX$2)*'Medal values'!$B$1
+ COUNTIFS('Official Medal Table'!$G:$G,'Each Gender Events'!$A21,'Official Medal Table'!$C:$C,'Each Gender Events'!BX$1,'Official Medal Table'!$E:$E,'Each Gender Events'!BX$2)*'Medal values'!$B$2
+ COUNTIFS('Official Medal Table'!$H:$H,'Each Gender Events'!$A21,'Official Medal Table'!$C:$C,'Each Gender Events'!BX$1,'Official Medal Table'!$E:$E,'Each Gender Events'!BX$2)*'Medal values'!$B$3
+ COUNTIFS('Official Medal Table'!$I:$I,'Each Gender Events'!$A21,'Official Medal Table'!$C:$C,'Each Gender Events'!BX$1,'Official Medal Table'!$E:$E,'Each Gender Events'!BX$2)*'Medal values'!$B$3
+ COUNTIFS('Official Medal Table'!$F:$F,'Each Gender Events'!$A21,'Official Medal Table'!$C:$C,'Each Gender Events'!BX$1,'Official Medal Table'!$E:$E,"Mixed")*'Medal values'!$B$1/2
+ COUNTIFS('Official Medal Table'!$G:$G,'Each Gender Events'!$A21,'Official Medal Table'!$C:$C,'Each Gender Events'!BX$1,'Official Medal Table'!$E:$E,"Mixed")*'Medal values'!$B$2/2
+ COUNTIFS('Official Medal Table'!$H:$H,'Each Gender Events'!$A21,'Official Medal Table'!$C:$C,'Each Gender Events'!BX$1,'Official Medal Table'!$E:$E,"Mixed")*'Medal values'!$B$3/2
+ COUNTIFS('Official Medal Table'!$I:$I,'Each Gender Events'!$A21,'Official Medal Table'!$C:$C,'Each Gender Events'!BX$1,'Official Medal Table'!$E:$E,"Mixed")*'Medal values'!$B$3/2</f>
        <v>0</v>
      </c>
      <c r="BY21">
        <f>COUNTIFS('Official Medal Table'!$F:$F,'Each Gender Events'!$A21,'Official Medal Table'!$C:$C,'Each Gender Events'!BY$1,'Official Medal Table'!$E:$E,'Each Gender Events'!BY$2)*'Medal values'!$B$1
+ COUNTIFS('Official Medal Table'!$G:$G,'Each Gender Events'!$A21,'Official Medal Table'!$C:$C,'Each Gender Events'!BY$1,'Official Medal Table'!$E:$E,'Each Gender Events'!BY$2)*'Medal values'!$B$2
+ COUNTIFS('Official Medal Table'!$H:$H,'Each Gender Events'!$A21,'Official Medal Table'!$C:$C,'Each Gender Events'!BY$1,'Official Medal Table'!$E:$E,'Each Gender Events'!BY$2)*'Medal values'!$B$3
+ COUNTIFS('Official Medal Table'!$I:$I,'Each Gender Events'!$A21,'Official Medal Table'!$C:$C,'Each Gender Events'!BY$1,'Official Medal Table'!$E:$E,'Each Gender Events'!BY$2)*'Medal values'!$B$3
+ COUNTIFS('Official Medal Table'!$F:$F,'Each Gender Events'!$A21,'Official Medal Table'!$C:$C,'Each Gender Events'!BY$1,'Official Medal Table'!$E:$E,"Mixed")*'Medal values'!$B$1/2
+ COUNTIFS('Official Medal Table'!$G:$G,'Each Gender Events'!$A21,'Official Medal Table'!$C:$C,'Each Gender Events'!BY$1,'Official Medal Table'!$E:$E,"Mixed")*'Medal values'!$B$2/2
+ COUNTIFS('Official Medal Table'!$H:$H,'Each Gender Events'!$A21,'Official Medal Table'!$C:$C,'Each Gender Events'!BY$1,'Official Medal Table'!$E:$E,"Mixed")*'Medal values'!$B$3/2
+ COUNTIFS('Official Medal Table'!$I:$I,'Each Gender Events'!$A21,'Official Medal Table'!$C:$C,'Each Gender Events'!BY$1,'Official Medal Table'!$E:$E,"Mixed")*'Medal values'!$B$3/2</f>
        <v>0</v>
      </c>
      <c r="BZ21">
        <f>COUNTIFS('Official Medal Table'!$F:$F,'Each Gender Events'!$A21,'Official Medal Table'!$C:$C,'Each Gender Events'!BZ$1,'Official Medal Table'!$E:$E,'Each Gender Events'!BZ$2)*'Medal values'!$B$1
+ COUNTIFS('Official Medal Table'!$G:$G,'Each Gender Events'!$A21,'Official Medal Table'!$C:$C,'Each Gender Events'!BZ$1,'Official Medal Table'!$E:$E,'Each Gender Events'!BZ$2)*'Medal values'!$B$2
+ COUNTIFS('Official Medal Table'!$H:$H,'Each Gender Events'!$A21,'Official Medal Table'!$C:$C,'Each Gender Events'!BZ$1,'Official Medal Table'!$E:$E,'Each Gender Events'!BZ$2)*'Medal values'!$B$3
+ COUNTIFS('Official Medal Table'!$I:$I,'Each Gender Events'!$A21,'Official Medal Table'!$C:$C,'Each Gender Events'!BZ$1,'Official Medal Table'!$E:$E,'Each Gender Events'!BZ$2)*'Medal values'!$B$3
+ COUNTIFS('Official Medal Table'!$F:$F,'Each Gender Events'!$A21,'Official Medal Table'!$C:$C,'Each Gender Events'!BZ$1,'Official Medal Table'!$E:$E,"Mixed")*'Medal values'!$B$1/2
+ COUNTIFS('Official Medal Table'!$G:$G,'Each Gender Events'!$A21,'Official Medal Table'!$C:$C,'Each Gender Events'!BZ$1,'Official Medal Table'!$E:$E,"Mixed")*'Medal values'!$B$2/2
+ COUNTIFS('Official Medal Table'!$H:$H,'Each Gender Events'!$A21,'Official Medal Table'!$C:$C,'Each Gender Events'!BZ$1,'Official Medal Table'!$E:$E,"Mixed")*'Medal values'!$B$3/2
+ COUNTIFS('Official Medal Table'!$I:$I,'Each Gender Events'!$A21,'Official Medal Table'!$C:$C,'Each Gender Events'!BZ$1,'Official Medal Table'!$E:$E,"Mixed")*'Medal values'!$B$3/2</f>
        <v>0</v>
      </c>
      <c r="CA21">
        <f>COUNTIFS('Official Medal Table'!$F:$F,'Each Gender Events'!$A21,'Official Medal Table'!$C:$C,'Each Gender Events'!CA$1,'Official Medal Table'!$E:$E,'Each Gender Events'!CA$2)*'Medal values'!$B$1
+ COUNTIFS('Official Medal Table'!$G:$G,'Each Gender Events'!$A21,'Official Medal Table'!$C:$C,'Each Gender Events'!CA$1,'Official Medal Table'!$E:$E,'Each Gender Events'!CA$2)*'Medal values'!$B$2
+ COUNTIFS('Official Medal Table'!$H:$H,'Each Gender Events'!$A21,'Official Medal Table'!$C:$C,'Each Gender Events'!CA$1,'Official Medal Table'!$E:$E,'Each Gender Events'!CA$2)*'Medal values'!$B$3
+ COUNTIFS('Official Medal Table'!$I:$I,'Each Gender Events'!$A21,'Official Medal Table'!$C:$C,'Each Gender Events'!CA$1,'Official Medal Table'!$E:$E,'Each Gender Events'!CA$2)*'Medal values'!$B$3
+ COUNTIFS('Official Medal Table'!$F:$F,'Each Gender Events'!$A21,'Official Medal Table'!$C:$C,'Each Gender Events'!CA$1,'Official Medal Table'!$E:$E,"Mixed")*'Medal values'!$B$1/2
+ COUNTIFS('Official Medal Table'!$G:$G,'Each Gender Events'!$A21,'Official Medal Table'!$C:$C,'Each Gender Events'!CA$1,'Official Medal Table'!$E:$E,"Mixed")*'Medal values'!$B$2/2
+ COUNTIFS('Official Medal Table'!$H:$H,'Each Gender Events'!$A21,'Official Medal Table'!$C:$C,'Each Gender Events'!CA$1,'Official Medal Table'!$E:$E,"Mixed")*'Medal values'!$B$3/2
+ COUNTIFS('Official Medal Table'!$I:$I,'Each Gender Events'!$A21,'Official Medal Table'!$C:$C,'Each Gender Events'!CA$1,'Official Medal Table'!$E:$E,"Mixed")*'Medal values'!$B$3/2</f>
        <v>0</v>
      </c>
      <c r="CB21">
        <f>COUNTIFS('Official Medal Table'!$F:$F,'Each Gender Events'!$A21,'Official Medal Table'!$C:$C,'Each Gender Events'!CB$1,'Official Medal Table'!$E:$E,'Each Gender Events'!CB$2)*'Medal values'!$B$1
+ COUNTIFS('Official Medal Table'!$G:$G,'Each Gender Events'!$A21,'Official Medal Table'!$C:$C,'Each Gender Events'!CB$1,'Official Medal Table'!$E:$E,'Each Gender Events'!CB$2)*'Medal values'!$B$2
+ COUNTIFS('Official Medal Table'!$H:$H,'Each Gender Events'!$A21,'Official Medal Table'!$C:$C,'Each Gender Events'!CB$1,'Official Medal Table'!$E:$E,'Each Gender Events'!CB$2)*'Medal values'!$B$3
+ COUNTIFS('Official Medal Table'!$I:$I,'Each Gender Events'!$A21,'Official Medal Table'!$C:$C,'Each Gender Events'!CB$1,'Official Medal Table'!$E:$E,'Each Gender Events'!CB$2)*'Medal values'!$B$3
+ COUNTIFS('Official Medal Table'!$F:$F,'Each Gender Events'!$A21,'Official Medal Table'!$C:$C,'Each Gender Events'!CB$1,'Official Medal Table'!$E:$E,"Mixed")*'Medal values'!$B$1/2
+ COUNTIFS('Official Medal Table'!$G:$G,'Each Gender Events'!$A21,'Official Medal Table'!$C:$C,'Each Gender Events'!CB$1,'Official Medal Table'!$E:$E,"Mixed")*'Medal values'!$B$2/2
+ COUNTIFS('Official Medal Table'!$H:$H,'Each Gender Events'!$A21,'Official Medal Table'!$C:$C,'Each Gender Events'!CB$1,'Official Medal Table'!$E:$E,"Mixed")*'Medal values'!$B$3/2
+ COUNTIFS('Official Medal Table'!$I:$I,'Each Gender Events'!$A21,'Official Medal Table'!$C:$C,'Each Gender Events'!CB$1,'Official Medal Table'!$E:$E,"Mixed")*'Medal values'!$B$3/2</f>
        <v>0</v>
      </c>
      <c r="CC21">
        <f>COUNTIFS('Official Medal Table'!$F:$F,'Each Gender Events'!$A21,'Official Medal Table'!$C:$C,'Each Gender Events'!CC$1,'Official Medal Table'!$E:$E,'Each Gender Events'!CC$2)*'Medal values'!$B$1
+ COUNTIFS('Official Medal Table'!$G:$G,'Each Gender Events'!$A21,'Official Medal Table'!$C:$C,'Each Gender Events'!CC$1,'Official Medal Table'!$E:$E,'Each Gender Events'!CC$2)*'Medal values'!$B$2
+ COUNTIFS('Official Medal Table'!$H:$H,'Each Gender Events'!$A21,'Official Medal Table'!$C:$C,'Each Gender Events'!CC$1,'Official Medal Table'!$E:$E,'Each Gender Events'!CC$2)*'Medal values'!$B$3
+ COUNTIFS('Official Medal Table'!$I:$I,'Each Gender Events'!$A21,'Official Medal Table'!$C:$C,'Each Gender Events'!CC$1,'Official Medal Table'!$E:$E,'Each Gender Events'!CC$2)*'Medal values'!$B$3
+ COUNTIFS('Official Medal Table'!$F:$F,'Each Gender Events'!$A21,'Official Medal Table'!$C:$C,'Each Gender Events'!CC$1,'Official Medal Table'!$E:$E,"Mixed")*'Medal values'!$B$1/2
+ COUNTIFS('Official Medal Table'!$G:$G,'Each Gender Events'!$A21,'Official Medal Table'!$C:$C,'Each Gender Events'!CC$1,'Official Medal Table'!$E:$E,"Mixed")*'Medal values'!$B$2/2
+ COUNTIFS('Official Medal Table'!$H:$H,'Each Gender Events'!$A21,'Official Medal Table'!$C:$C,'Each Gender Events'!CC$1,'Official Medal Table'!$E:$E,"Mixed")*'Medal values'!$B$3/2
+ COUNTIFS('Official Medal Table'!$I:$I,'Each Gender Events'!$A21,'Official Medal Table'!$C:$C,'Each Gender Events'!CC$1,'Official Medal Table'!$E:$E,"Mixed")*'Medal values'!$B$3/2</f>
        <v>0</v>
      </c>
      <c r="CD21">
        <f>COUNTIFS('Official Medal Table'!$F:$F,'Each Gender Events'!$A21,'Official Medal Table'!$C:$C,'Each Gender Events'!CD$1,'Official Medal Table'!$E:$E,'Each Gender Events'!CD$2)*'Medal values'!$B$1
+ COUNTIFS('Official Medal Table'!$G:$G,'Each Gender Events'!$A21,'Official Medal Table'!$C:$C,'Each Gender Events'!CD$1,'Official Medal Table'!$E:$E,'Each Gender Events'!CD$2)*'Medal values'!$B$2
+ COUNTIFS('Official Medal Table'!$H:$H,'Each Gender Events'!$A21,'Official Medal Table'!$C:$C,'Each Gender Events'!CD$1,'Official Medal Table'!$E:$E,'Each Gender Events'!CD$2)*'Medal values'!$B$3
+ COUNTIFS('Official Medal Table'!$I:$I,'Each Gender Events'!$A21,'Official Medal Table'!$C:$C,'Each Gender Events'!CD$1,'Official Medal Table'!$E:$E,'Each Gender Events'!CD$2)*'Medal values'!$B$3
+ COUNTIFS('Official Medal Table'!$F:$F,'Each Gender Events'!$A21,'Official Medal Table'!$C:$C,'Each Gender Events'!CD$1,'Official Medal Table'!$E:$E,"Mixed")*'Medal values'!$B$1/2
+ COUNTIFS('Official Medal Table'!$G:$G,'Each Gender Events'!$A21,'Official Medal Table'!$C:$C,'Each Gender Events'!CD$1,'Official Medal Table'!$E:$E,"Mixed")*'Medal values'!$B$2/2
+ COUNTIFS('Official Medal Table'!$H:$H,'Each Gender Events'!$A21,'Official Medal Table'!$C:$C,'Each Gender Events'!CD$1,'Official Medal Table'!$E:$E,"Mixed")*'Medal values'!$B$3/2
+ COUNTIFS('Official Medal Table'!$I:$I,'Each Gender Events'!$A21,'Official Medal Table'!$C:$C,'Each Gender Events'!CD$1,'Official Medal Table'!$E:$E,"Mixed")*'Medal values'!$B$3/2</f>
        <v>0</v>
      </c>
      <c r="CE21">
        <f>COUNTIFS('Official Medal Table'!$F:$F,'Each Gender Events'!$A21,'Official Medal Table'!$C:$C,'Each Gender Events'!CE$1,'Official Medal Table'!$E:$E,'Each Gender Events'!CE$2)*'Medal values'!$B$1
+ COUNTIFS('Official Medal Table'!$G:$G,'Each Gender Events'!$A21,'Official Medal Table'!$C:$C,'Each Gender Events'!CE$1,'Official Medal Table'!$E:$E,'Each Gender Events'!CE$2)*'Medal values'!$B$2
+ COUNTIFS('Official Medal Table'!$H:$H,'Each Gender Events'!$A21,'Official Medal Table'!$C:$C,'Each Gender Events'!CE$1,'Official Medal Table'!$E:$E,'Each Gender Events'!CE$2)*'Medal values'!$B$3
+ COUNTIFS('Official Medal Table'!$I:$I,'Each Gender Events'!$A21,'Official Medal Table'!$C:$C,'Each Gender Events'!CE$1,'Official Medal Table'!$E:$E,'Each Gender Events'!CE$2)*'Medal values'!$B$3
+ COUNTIFS('Official Medal Table'!$F:$F,'Each Gender Events'!$A21,'Official Medal Table'!$C:$C,'Each Gender Events'!CE$1,'Official Medal Table'!$E:$E,"Mixed")*'Medal values'!$B$1/2
+ COUNTIFS('Official Medal Table'!$G:$G,'Each Gender Events'!$A21,'Official Medal Table'!$C:$C,'Each Gender Events'!CE$1,'Official Medal Table'!$E:$E,"Mixed")*'Medal values'!$B$2/2
+ COUNTIFS('Official Medal Table'!$H:$H,'Each Gender Events'!$A21,'Official Medal Table'!$C:$C,'Each Gender Events'!CE$1,'Official Medal Table'!$E:$E,"Mixed")*'Medal values'!$B$3/2
+ COUNTIFS('Official Medal Table'!$I:$I,'Each Gender Events'!$A21,'Official Medal Table'!$C:$C,'Each Gender Events'!CE$1,'Official Medal Table'!$E:$E,"Mixed")*'Medal values'!$B$3/2</f>
        <v>0</v>
      </c>
      <c r="CF21">
        <f>COUNTIFS('Official Medal Table'!$F:$F,'Each Gender Events'!$A21,'Official Medal Table'!$C:$C,'Each Gender Events'!CF$1,'Official Medal Table'!$E:$E,'Each Gender Events'!CF$2)*'Medal values'!$B$1
+ COUNTIFS('Official Medal Table'!$G:$G,'Each Gender Events'!$A21,'Official Medal Table'!$C:$C,'Each Gender Events'!CF$1,'Official Medal Table'!$E:$E,'Each Gender Events'!CF$2)*'Medal values'!$B$2
+ COUNTIFS('Official Medal Table'!$H:$H,'Each Gender Events'!$A21,'Official Medal Table'!$C:$C,'Each Gender Events'!CF$1,'Official Medal Table'!$E:$E,'Each Gender Events'!CF$2)*'Medal values'!$B$3
+ COUNTIFS('Official Medal Table'!$I:$I,'Each Gender Events'!$A21,'Official Medal Table'!$C:$C,'Each Gender Events'!CF$1,'Official Medal Table'!$E:$E,'Each Gender Events'!CF$2)*'Medal values'!$B$3
+ COUNTIFS('Official Medal Table'!$F:$F,'Each Gender Events'!$A21,'Official Medal Table'!$C:$C,'Each Gender Events'!CF$1,'Official Medal Table'!$E:$E,"Mixed")*'Medal values'!$B$1/2
+ COUNTIFS('Official Medal Table'!$G:$G,'Each Gender Events'!$A21,'Official Medal Table'!$C:$C,'Each Gender Events'!CF$1,'Official Medal Table'!$E:$E,"Mixed")*'Medal values'!$B$2/2
+ COUNTIFS('Official Medal Table'!$H:$H,'Each Gender Events'!$A21,'Official Medal Table'!$C:$C,'Each Gender Events'!CF$1,'Official Medal Table'!$E:$E,"Mixed")*'Medal values'!$B$3/2
+ COUNTIFS('Official Medal Table'!$I:$I,'Each Gender Events'!$A21,'Official Medal Table'!$C:$C,'Each Gender Events'!CF$1,'Official Medal Table'!$E:$E,"Mixed")*'Medal values'!$B$3/2</f>
        <v>0</v>
      </c>
      <c r="CG21">
        <f>COUNTIFS('Official Medal Table'!$F:$F,'Each Gender Events'!$A21,'Official Medal Table'!$C:$C,'Each Gender Events'!CG$1,'Official Medal Table'!$E:$E,'Each Gender Events'!CG$2)*'Medal values'!$B$1
+ COUNTIFS('Official Medal Table'!$G:$G,'Each Gender Events'!$A21,'Official Medal Table'!$C:$C,'Each Gender Events'!CG$1,'Official Medal Table'!$E:$E,'Each Gender Events'!CG$2)*'Medal values'!$B$2
+ COUNTIFS('Official Medal Table'!$H:$H,'Each Gender Events'!$A21,'Official Medal Table'!$C:$C,'Each Gender Events'!CG$1,'Official Medal Table'!$E:$E,'Each Gender Events'!CG$2)*'Medal values'!$B$3
+ COUNTIFS('Official Medal Table'!$I:$I,'Each Gender Events'!$A21,'Official Medal Table'!$C:$C,'Each Gender Events'!CG$1,'Official Medal Table'!$E:$E,'Each Gender Events'!CG$2)*'Medal values'!$B$3
+ COUNTIFS('Official Medal Table'!$F:$F,'Each Gender Events'!$A21,'Official Medal Table'!$C:$C,'Each Gender Events'!CG$1,'Official Medal Table'!$E:$E,"Mixed")*'Medal values'!$B$1/2
+ COUNTIFS('Official Medal Table'!$G:$G,'Each Gender Events'!$A21,'Official Medal Table'!$C:$C,'Each Gender Events'!CG$1,'Official Medal Table'!$E:$E,"Mixed")*'Medal values'!$B$2/2
+ COUNTIFS('Official Medal Table'!$H:$H,'Each Gender Events'!$A21,'Official Medal Table'!$C:$C,'Each Gender Events'!CG$1,'Official Medal Table'!$E:$E,"Mixed")*'Medal values'!$B$3/2
+ COUNTIFS('Official Medal Table'!$I:$I,'Each Gender Events'!$A21,'Official Medal Table'!$C:$C,'Each Gender Events'!CG$1,'Official Medal Table'!$E:$E,"Mixed")*'Medal values'!$B$3/2</f>
        <v>0</v>
      </c>
      <c r="CH21">
        <f>COUNTIFS('Official Medal Table'!$F:$F,'Each Gender Events'!$A21,'Official Medal Table'!$C:$C,'Each Gender Events'!CH$1,'Official Medal Table'!$E:$E,'Each Gender Events'!CH$2)*'Medal values'!$B$1
+ COUNTIFS('Official Medal Table'!$G:$G,'Each Gender Events'!$A21,'Official Medal Table'!$C:$C,'Each Gender Events'!CH$1,'Official Medal Table'!$E:$E,'Each Gender Events'!CH$2)*'Medal values'!$B$2
+ COUNTIFS('Official Medal Table'!$H:$H,'Each Gender Events'!$A21,'Official Medal Table'!$C:$C,'Each Gender Events'!CH$1,'Official Medal Table'!$E:$E,'Each Gender Events'!CH$2)*'Medal values'!$B$3
+ COUNTIFS('Official Medal Table'!$I:$I,'Each Gender Events'!$A21,'Official Medal Table'!$C:$C,'Each Gender Events'!CH$1,'Official Medal Table'!$E:$E,'Each Gender Events'!CH$2)*'Medal values'!$B$3
+ COUNTIFS('Official Medal Table'!$F:$F,'Each Gender Events'!$A21,'Official Medal Table'!$C:$C,'Each Gender Events'!CH$1,'Official Medal Table'!$E:$E,"Mixed")*'Medal values'!$B$1/2
+ COUNTIFS('Official Medal Table'!$G:$G,'Each Gender Events'!$A21,'Official Medal Table'!$C:$C,'Each Gender Events'!CH$1,'Official Medal Table'!$E:$E,"Mixed")*'Medal values'!$B$2/2
+ COUNTIFS('Official Medal Table'!$H:$H,'Each Gender Events'!$A21,'Official Medal Table'!$C:$C,'Each Gender Events'!CH$1,'Official Medal Table'!$E:$E,"Mixed")*'Medal values'!$B$3/2
+ COUNTIFS('Official Medal Table'!$I:$I,'Each Gender Events'!$A21,'Official Medal Table'!$C:$C,'Each Gender Events'!CH$1,'Official Medal Table'!$E:$E,"Mixed")*'Medal values'!$B$3/2</f>
        <v>0</v>
      </c>
      <c r="CI21">
        <f>COUNTIFS('Official Medal Table'!$F:$F,'Each Gender Events'!$A21,'Official Medal Table'!$C:$C,'Each Gender Events'!CI$1,'Official Medal Table'!$E:$E,'Each Gender Events'!CI$2)*'Medal values'!$B$1
+ COUNTIFS('Official Medal Table'!$G:$G,'Each Gender Events'!$A21,'Official Medal Table'!$C:$C,'Each Gender Events'!CI$1,'Official Medal Table'!$E:$E,'Each Gender Events'!CI$2)*'Medal values'!$B$2
+ COUNTIFS('Official Medal Table'!$H:$H,'Each Gender Events'!$A21,'Official Medal Table'!$C:$C,'Each Gender Events'!CI$1,'Official Medal Table'!$E:$E,'Each Gender Events'!CI$2)*'Medal values'!$B$3
+ COUNTIFS('Official Medal Table'!$I:$I,'Each Gender Events'!$A21,'Official Medal Table'!$C:$C,'Each Gender Events'!CI$1,'Official Medal Table'!$E:$E,'Each Gender Events'!CI$2)*'Medal values'!$B$3
+ COUNTIFS('Official Medal Table'!$F:$F,'Each Gender Events'!$A21,'Official Medal Table'!$C:$C,'Each Gender Events'!CI$1,'Official Medal Table'!$E:$E,"Mixed")*'Medal values'!$B$1/2
+ COUNTIFS('Official Medal Table'!$G:$G,'Each Gender Events'!$A21,'Official Medal Table'!$C:$C,'Each Gender Events'!CI$1,'Official Medal Table'!$E:$E,"Mixed")*'Medal values'!$B$2/2
+ COUNTIFS('Official Medal Table'!$H:$H,'Each Gender Events'!$A21,'Official Medal Table'!$C:$C,'Each Gender Events'!CI$1,'Official Medal Table'!$E:$E,"Mixed")*'Medal values'!$B$3/2
+ COUNTIFS('Official Medal Table'!$I:$I,'Each Gender Events'!$A21,'Official Medal Table'!$C:$C,'Each Gender Events'!CI$1,'Official Medal Table'!$E:$E,"Mixed")*'Medal values'!$B$3/2</f>
        <v>0</v>
      </c>
      <c r="CJ21">
        <f>COUNTIFS('Official Medal Table'!$F:$F,'Each Gender Events'!$A21,'Official Medal Table'!$C:$C,'Each Gender Events'!CJ$1,'Official Medal Table'!$E:$E,'Each Gender Events'!CJ$2)*'Medal values'!$B$1
+ COUNTIFS('Official Medal Table'!$G:$G,'Each Gender Events'!$A21,'Official Medal Table'!$C:$C,'Each Gender Events'!CJ$1,'Official Medal Table'!$E:$E,'Each Gender Events'!CJ$2)*'Medal values'!$B$2
+ COUNTIFS('Official Medal Table'!$H:$H,'Each Gender Events'!$A21,'Official Medal Table'!$C:$C,'Each Gender Events'!CJ$1,'Official Medal Table'!$E:$E,'Each Gender Events'!CJ$2)*'Medal values'!$B$3
+ COUNTIFS('Official Medal Table'!$I:$I,'Each Gender Events'!$A21,'Official Medal Table'!$C:$C,'Each Gender Events'!CJ$1,'Official Medal Table'!$E:$E,'Each Gender Events'!CJ$2)*'Medal values'!$B$3
+ COUNTIFS('Official Medal Table'!$F:$F,'Each Gender Events'!$A21,'Official Medal Table'!$C:$C,'Each Gender Events'!CJ$1,'Official Medal Table'!$E:$E,"Mixed")*'Medal values'!$B$1/2
+ COUNTIFS('Official Medal Table'!$G:$G,'Each Gender Events'!$A21,'Official Medal Table'!$C:$C,'Each Gender Events'!CJ$1,'Official Medal Table'!$E:$E,"Mixed")*'Medal values'!$B$2/2
+ COUNTIFS('Official Medal Table'!$H:$H,'Each Gender Events'!$A21,'Official Medal Table'!$C:$C,'Each Gender Events'!CJ$1,'Official Medal Table'!$E:$E,"Mixed")*'Medal values'!$B$3/2
+ COUNTIFS('Official Medal Table'!$I:$I,'Each Gender Events'!$A21,'Official Medal Table'!$C:$C,'Each Gender Events'!CJ$1,'Official Medal Table'!$E:$E,"Mixed")*'Medal values'!$B$3/2</f>
        <v>0</v>
      </c>
      <c r="CK21">
        <f>COUNTIFS('Official Medal Table'!$F:$F,'Each Gender Events'!$A21,'Official Medal Table'!$C:$C,'Each Gender Events'!CK$1,'Official Medal Table'!$E:$E,'Each Gender Events'!CK$2)*'Medal values'!$B$1
+ COUNTIFS('Official Medal Table'!$G:$G,'Each Gender Events'!$A21,'Official Medal Table'!$C:$C,'Each Gender Events'!CK$1,'Official Medal Table'!$E:$E,'Each Gender Events'!CK$2)*'Medal values'!$B$2
+ COUNTIFS('Official Medal Table'!$H:$H,'Each Gender Events'!$A21,'Official Medal Table'!$C:$C,'Each Gender Events'!CK$1,'Official Medal Table'!$E:$E,'Each Gender Events'!CK$2)*'Medal values'!$B$3
+ COUNTIFS('Official Medal Table'!$I:$I,'Each Gender Events'!$A21,'Official Medal Table'!$C:$C,'Each Gender Events'!CK$1,'Official Medal Table'!$E:$E,'Each Gender Events'!CK$2)*'Medal values'!$B$3
+ COUNTIFS('Official Medal Table'!$F:$F,'Each Gender Events'!$A21,'Official Medal Table'!$C:$C,'Each Gender Events'!CK$1,'Official Medal Table'!$E:$E,"Mixed")*'Medal values'!$B$1/2
+ COUNTIFS('Official Medal Table'!$G:$G,'Each Gender Events'!$A21,'Official Medal Table'!$C:$C,'Each Gender Events'!CK$1,'Official Medal Table'!$E:$E,"Mixed")*'Medal values'!$B$2/2
+ COUNTIFS('Official Medal Table'!$H:$H,'Each Gender Events'!$A21,'Official Medal Table'!$C:$C,'Each Gender Events'!CK$1,'Official Medal Table'!$E:$E,"Mixed")*'Medal values'!$B$3/2
+ COUNTIFS('Official Medal Table'!$I:$I,'Each Gender Events'!$A21,'Official Medal Table'!$C:$C,'Each Gender Events'!CK$1,'Official Medal Table'!$E:$E,"Mixed")*'Medal values'!$B$3/2</f>
        <v>0</v>
      </c>
      <c r="CL21">
        <f>COUNTIFS('Official Medal Table'!$F:$F,'Each Gender Events'!$A21,'Official Medal Table'!$C:$C,'Each Gender Events'!CL$1,'Official Medal Table'!$E:$E,'Each Gender Events'!CL$2)*'Medal values'!$B$1
+ COUNTIFS('Official Medal Table'!$G:$G,'Each Gender Events'!$A21,'Official Medal Table'!$C:$C,'Each Gender Events'!CL$1,'Official Medal Table'!$E:$E,'Each Gender Events'!CL$2)*'Medal values'!$B$2
+ COUNTIFS('Official Medal Table'!$H:$H,'Each Gender Events'!$A21,'Official Medal Table'!$C:$C,'Each Gender Events'!CL$1,'Official Medal Table'!$E:$E,'Each Gender Events'!CL$2)*'Medal values'!$B$3
+ COUNTIFS('Official Medal Table'!$I:$I,'Each Gender Events'!$A21,'Official Medal Table'!$C:$C,'Each Gender Events'!CL$1,'Official Medal Table'!$E:$E,'Each Gender Events'!CL$2)*'Medal values'!$B$3
+ COUNTIFS('Official Medal Table'!$F:$F,'Each Gender Events'!$A21,'Official Medal Table'!$C:$C,'Each Gender Events'!CL$1,'Official Medal Table'!$E:$E,"Mixed")*'Medal values'!$B$1/2
+ COUNTIFS('Official Medal Table'!$G:$G,'Each Gender Events'!$A21,'Official Medal Table'!$C:$C,'Each Gender Events'!CL$1,'Official Medal Table'!$E:$E,"Mixed")*'Medal values'!$B$2/2
+ COUNTIFS('Official Medal Table'!$H:$H,'Each Gender Events'!$A21,'Official Medal Table'!$C:$C,'Each Gender Events'!CL$1,'Official Medal Table'!$E:$E,"Mixed")*'Medal values'!$B$3/2
+ COUNTIFS('Official Medal Table'!$I:$I,'Each Gender Events'!$A21,'Official Medal Table'!$C:$C,'Each Gender Events'!CL$1,'Official Medal Table'!$E:$E,"Mixed")*'Medal values'!$B$3/2</f>
        <v>0</v>
      </c>
      <c r="CM21">
        <f>COUNTIFS('Official Medal Table'!$F:$F,'Each Gender Events'!$A21,'Official Medal Table'!$C:$C,'Each Gender Events'!CM$1,'Official Medal Table'!$E:$E,'Each Gender Events'!CM$2)*'Medal values'!$B$1
+ COUNTIFS('Official Medal Table'!$G:$G,'Each Gender Events'!$A21,'Official Medal Table'!$C:$C,'Each Gender Events'!CM$1,'Official Medal Table'!$E:$E,'Each Gender Events'!CM$2)*'Medal values'!$B$2
+ COUNTIFS('Official Medal Table'!$H:$H,'Each Gender Events'!$A21,'Official Medal Table'!$C:$C,'Each Gender Events'!CM$1,'Official Medal Table'!$E:$E,'Each Gender Events'!CM$2)*'Medal values'!$B$3
+ COUNTIFS('Official Medal Table'!$I:$I,'Each Gender Events'!$A21,'Official Medal Table'!$C:$C,'Each Gender Events'!CM$1,'Official Medal Table'!$E:$E,'Each Gender Events'!CM$2)*'Medal values'!$B$3
+ COUNTIFS('Official Medal Table'!$F:$F,'Each Gender Events'!$A21,'Official Medal Table'!$C:$C,'Each Gender Events'!CM$1,'Official Medal Table'!$E:$E,"Mixed")*'Medal values'!$B$1/2
+ COUNTIFS('Official Medal Table'!$G:$G,'Each Gender Events'!$A21,'Official Medal Table'!$C:$C,'Each Gender Events'!CM$1,'Official Medal Table'!$E:$E,"Mixed")*'Medal values'!$B$2/2
+ COUNTIFS('Official Medal Table'!$H:$H,'Each Gender Events'!$A21,'Official Medal Table'!$C:$C,'Each Gender Events'!CM$1,'Official Medal Table'!$E:$E,"Mixed")*'Medal values'!$B$3/2
+ COUNTIFS('Official Medal Table'!$I:$I,'Each Gender Events'!$A21,'Official Medal Table'!$C:$C,'Each Gender Events'!CM$1,'Official Medal Table'!$E:$E,"Mixed")*'Medal values'!$B$3/2</f>
        <v>0</v>
      </c>
      <c r="CN21">
        <f>COUNTIFS('Official Medal Table'!$F:$F,'Each Gender Events'!$A21,'Official Medal Table'!$C:$C,'Each Gender Events'!CN$1,'Official Medal Table'!$E:$E,'Each Gender Events'!CN$2)*'Medal values'!$B$1
+ COUNTIFS('Official Medal Table'!$G:$G,'Each Gender Events'!$A21,'Official Medal Table'!$C:$C,'Each Gender Events'!CN$1,'Official Medal Table'!$E:$E,'Each Gender Events'!CN$2)*'Medal values'!$B$2
+ COUNTIFS('Official Medal Table'!$H:$H,'Each Gender Events'!$A21,'Official Medal Table'!$C:$C,'Each Gender Events'!CN$1,'Official Medal Table'!$E:$E,'Each Gender Events'!CN$2)*'Medal values'!$B$3
+ COUNTIFS('Official Medal Table'!$I:$I,'Each Gender Events'!$A21,'Official Medal Table'!$C:$C,'Each Gender Events'!CN$1,'Official Medal Table'!$E:$E,'Each Gender Events'!CN$2)*'Medal values'!$B$3
+ COUNTIFS('Official Medal Table'!$F:$F,'Each Gender Events'!$A21,'Official Medal Table'!$C:$C,'Each Gender Events'!CN$1,'Official Medal Table'!$E:$E,"Mixed")*'Medal values'!$B$1/2
+ COUNTIFS('Official Medal Table'!$G:$G,'Each Gender Events'!$A21,'Official Medal Table'!$C:$C,'Each Gender Events'!CN$1,'Official Medal Table'!$E:$E,"Mixed")*'Medal values'!$B$2/2
+ COUNTIFS('Official Medal Table'!$H:$H,'Each Gender Events'!$A21,'Official Medal Table'!$C:$C,'Each Gender Events'!CN$1,'Official Medal Table'!$E:$E,"Mixed")*'Medal values'!$B$3/2
+ COUNTIFS('Official Medal Table'!$I:$I,'Each Gender Events'!$A21,'Official Medal Table'!$C:$C,'Each Gender Events'!CN$1,'Official Medal Table'!$E:$E,"Mixed")*'Medal values'!$B$3/2</f>
        <v>0</v>
      </c>
      <c r="CO21">
        <f>COUNTIFS('Official Medal Table'!$F:$F,'Each Gender Events'!$A21,'Official Medal Table'!$C:$C,'Each Gender Events'!CO$1,'Official Medal Table'!$E:$E,'Each Gender Events'!CO$2)*'Medal values'!$B$1
+ COUNTIFS('Official Medal Table'!$G:$G,'Each Gender Events'!$A21,'Official Medal Table'!$C:$C,'Each Gender Events'!CO$1,'Official Medal Table'!$E:$E,'Each Gender Events'!CO$2)*'Medal values'!$B$2
+ COUNTIFS('Official Medal Table'!$H:$H,'Each Gender Events'!$A21,'Official Medal Table'!$C:$C,'Each Gender Events'!CO$1,'Official Medal Table'!$E:$E,'Each Gender Events'!CO$2)*'Medal values'!$B$3
+ COUNTIFS('Official Medal Table'!$I:$I,'Each Gender Events'!$A21,'Official Medal Table'!$C:$C,'Each Gender Events'!CO$1,'Official Medal Table'!$E:$E,'Each Gender Events'!CO$2)*'Medal values'!$B$3
+ COUNTIFS('Official Medal Table'!$F:$F,'Each Gender Events'!$A21,'Official Medal Table'!$C:$C,'Each Gender Events'!CO$1,'Official Medal Table'!$E:$E,"Mixed")*'Medal values'!$B$1/2
+ COUNTIFS('Official Medal Table'!$G:$G,'Each Gender Events'!$A21,'Official Medal Table'!$C:$C,'Each Gender Events'!CO$1,'Official Medal Table'!$E:$E,"Mixed")*'Medal values'!$B$2/2
+ COUNTIFS('Official Medal Table'!$H:$H,'Each Gender Events'!$A21,'Official Medal Table'!$C:$C,'Each Gender Events'!CO$1,'Official Medal Table'!$E:$E,"Mixed")*'Medal values'!$B$3/2
+ COUNTIFS('Official Medal Table'!$I:$I,'Each Gender Events'!$A21,'Official Medal Table'!$C:$C,'Each Gender Events'!CO$1,'Official Medal Table'!$E:$E,"Mixed")*'Medal values'!$B$3/2</f>
        <v>0</v>
      </c>
      <c r="CP21">
        <f>COUNTIFS('Official Medal Table'!$F:$F,'Each Gender Events'!$A21,'Official Medal Table'!$C:$C,'Each Gender Events'!CP$1,'Official Medal Table'!$E:$E,'Each Gender Events'!CP$2)*'Medal values'!$B$1
+ COUNTIFS('Official Medal Table'!$G:$G,'Each Gender Events'!$A21,'Official Medal Table'!$C:$C,'Each Gender Events'!CP$1,'Official Medal Table'!$E:$E,'Each Gender Events'!CP$2)*'Medal values'!$B$2
+ COUNTIFS('Official Medal Table'!$H:$H,'Each Gender Events'!$A21,'Official Medal Table'!$C:$C,'Each Gender Events'!CP$1,'Official Medal Table'!$E:$E,'Each Gender Events'!CP$2)*'Medal values'!$B$3
+ COUNTIFS('Official Medal Table'!$I:$I,'Each Gender Events'!$A21,'Official Medal Table'!$C:$C,'Each Gender Events'!CP$1,'Official Medal Table'!$E:$E,'Each Gender Events'!CP$2)*'Medal values'!$B$3
+ COUNTIFS('Official Medal Table'!$F:$F,'Each Gender Events'!$A21,'Official Medal Table'!$C:$C,'Each Gender Events'!CP$1,'Official Medal Table'!$E:$E,"Mixed")*'Medal values'!$B$1/2
+ COUNTIFS('Official Medal Table'!$G:$G,'Each Gender Events'!$A21,'Official Medal Table'!$C:$C,'Each Gender Events'!CP$1,'Official Medal Table'!$E:$E,"Mixed")*'Medal values'!$B$2/2
+ COUNTIFS('Official Medal Table'!$H:$H,'Each Gender Events'!$A21,'Official Medal Table'!$C:$C,'Each Gender Events'!CP$1,'Official Medal Table'!$E:$E,"Mixed")*'Medal values'!$B$3/2
+ COUNTIFS('Official Medal Table'!$I:$I,'Each Gender Events'!$A21,'Official Medal Table'!$C:$C,'Each Gender Events'!CP$1,'Official Medal Table'!$E:$E,"Mixed")*'Medal values'!$B$3/2</f>
        <v>0</v>
      </c>
      <c r="CQ21">
        <f>COUNTIFS('Official Medal Table'!$F:$F,'Each Gender Events'!$A21,'Official Medal Table'!$C:$C,'Each Gender Events'!CQ$1,'Official Medal Table'!$E:$E,'Each Gender Events'!CQ$2)*'Medal values'!$B$1
+ COUNTIFS('Official Medal Table'!$G:$G,'Each Gender Events'!$A21,'Official Medal Table'!$C:$C,'Each Gender Events'!CQ$1,'Official Medal Table'!$E:$E,'Each Gender Events'!CQ$2)*'Medal values'!$B$2
+ COUNTIFS('Official Medal Table'!$H:$H,'Each Gender Events'!$A21,'Official Medal Table'!$C:$C,'Each Gender Events'!CQ$1,'Official Medal Table'!$E:$E,'Each Gender Events'!CQ$2)*'Medal values'!$B$3
+ COUNTIFS('Official Medal Table'!$I:$I,'Each Gender Events'!$A21,'Official Medal Table'!$C:$C,'Each Gender Events'!CQ$1,'Official Medal Table'!$E:$E,'Each Gender Events'!CQ$2)*'Medal values'!$B$3
+ COUNTIFS('Official Medal Table'!$F:$F,'Each Gender Events'!$A21,'Official Medal Table'!$C:$C,'Each Gender Events'!CQ$1,'Official Medal Table'!$E:$E,"Mixed")*'Medal values'!$B$1/2
+ COUNTIFS('Official Medal Table'!$G:$G,'Each Gender Events'!$A21,'Official Medal Table'!$C:$C,'Each Gender Events'!CQ$1,'Official Medal Table'!$E:$E,"Mixed")*'Medal values'!$B$2/2
+ COUNTIFS('Official Medal Table'!$H:$H,'Each Gender Events'!$A21,'Official Medal Table'!$C:$C,'Each Gender Events'!CQ$1,'Official Medal Table'!$E:$E,"Mixed")*'Medal values'!$B$3/2
+ COUNTIFS('Official Medal Table'!$I:$I,'Each Gender Events'!$A21,'Official Medal Table'!$C:$C,'Each Gender Events'!CQ$1,'Official Medal Table'!$E:$E,"Mixed")*'Medal values'!$B$3/2</f>
        <v>0</v>
      </c>
      <c r="CR21">
        <f>COUNTIFS('Official Medal Table'!$F:$F,'Each Gender Events'!$A21,'Official Medal Table'!$C:$C,'Each Gender Events'!CR$1,'Official Medal Table'!$E:$E,'Each Gender Events'!CR$2)*'Medal values'!$B$1
+ COUNTIFS('Official Medal Table'!$G:$G,'Each Gender Events'!$A21,'Official Medal Table'!$C:$C,'Each Gender Events'!CR$1,'Official Medal Table'!$E:$E,'Each Gender Events'!CR$2)*'Medal values'!$B$2
+ COUNTIFS('Official Medal Table'!$H:$H,'Each Gender Events'!$A21,'Official Medal Table'!$C:$C,'Each Gender Events'!CR$1,'Official Medal Table'!$E:$E,'Each Gender Events'!CR$2)*'Medal values'!$B$3
+ COUNTIFS('Official Medal Table'!$I:$I,'Each Gender Events'!$A21,'Official Medal Table'!$C:$C,'Each Gender Events'!CR$1,'Official Medal Table'!$E:$E,'Each Gender Events'!CR$2)*'Medal values'!$B$3
+ COUNTIFS('Official Medal Table'!$F:$F,'Each Gender Events'!$A21,'Official Medal Table'!$C:$C,'Each Gender Events'!CR$1,'Official Medal Table'!$E:$E,"Mixed")*'Medal values'!$B$1/2
+ COUNTIFS('Official Medal Table'!$G:$G,'Each Gender Events'!$A21,'Official Medal Table'!$C:$C,'Each Gender Events'!CR$1,'Official Medal Table'!$E:$E,"Mixed")*'Medal values'!$B$2/2
+ COUNTIFS('Official Medal Table'!$H:$H,'Each Gender Events'!$A21,'Official Medal Table'!$C:$C,'Each Gender Events'!CR$1,'Official Medal Table'!$E:$E,"Mixed")*'Medal values'!$B$3/2
+ COUNTIFS('Official Medal Table'!$I:$I,'Each Gender Events'!$A21,'Official Medal Table'!$C:$C,'Each Gender Events'!CR$1,'Official Medal Table'!$E:$E,"Mixed")*'Medal values'!$B$3/2</f>
        <v>3.0009999999999999</v>
      </c>
      <c r="CS21">
        <f>COUNTIFS('Official Medal Table'!$F:$F,'Each Gender Events'!$A21,'Official Medal Table'!$C:$C,'Each Gender Events'!CS$1,'Official Medal Table'!$E:$E,'Each Gender Events'!CS$2)*'Medal values'!$B$1
+ COUNTIFS('Official Medal Table'!$G:$G,'Each Gender Events'!$A21,'Official Medal Table'!$C:$C,'Each Gender Events'!CS$1,'Official Medal Table'!$E:$E,'Each Gender Events'!CS$2)*'Medal values'!$B$2
+ COUNTIFS('Official Medal Table'!$H:$H,'Each Gender Events'!$A21,'Official Medal Table'!$C:$C,'Each Gender Events'!CS$1,'Official Medal Table'!$E:$E,'Each Gender Events'!CS$2)*'Medal values'!$B$3
+ COUNTIFS('Official Medal Table'!$I:$I,'Each Gender Events'!$A21,'Official Medal Table'!$C:$C,'Each Gender Events'!CS$1,'Official Medal Table'!$E:$E,'Each Gender Events'!CS$2)*'Medal values'!$B$3
+ COUNTIFS('Official Medal Table'!$F:$F,'Each Gender Events'!$A21,'Official Medal Table'!$C:$C,'Each Gender Events'!CS$1,'Official Medal Table'!$E:$E,"Mixed")*'Medal values'!$B$1/2
+ COUNTIFS('Official Medal Table'!$G:$G,'Each Gender Events'!$A21,'Official Medal Table'!$C:$C,'Each Gender Events'!CS$1,'Official Medal Table'!$E:$E,"Mixed")*'Medal values'!$B$2/2
+ COUNTIFS('Official Medal Table'!$H:$H,'Each Gender Events'!$A21,'Official Medal Table'!$C:$C,'Each Gender Events'!CS$1,'Official Medal Table'!$E:$E,"Mixed")*'Medal values'!$B$3/2
+ COUNTIFS('Official Medal Table'!$I:$I,'Each Gender Events'!$A21,'Official Medal Table'!$C:$C,'Each Gender Events'!CS$1,'Official Medal Table'!$E:$E,"Mixed")*'Medal values'!$B$3/2</f>
        <v>0</v>
      </c>
      <c r="CT21">
        <f>COUNTIFS('Official Medal Table'!$F:$F,'Each Gender Events'!$A21,'Official Medal Table'!$C:$C,'Each Gender Events'!CT$1,'Official Medal Table'!$E:$E,'Each Gender Events'!CT$2)*'Medal values'!$B$1
+ COUNTIFS('Official Medal Table'!$G:$G,'Each Gender Events'!$A21,'Official Medal Table'!$C:$C,'Each Gender Events'!CT$1,'Official Medal Table'!$E:$E,'Each Gender Events'!CT$2)*'Medal values'!$B$2
+ COUNTIFS('Official Medal Table'!$H:$H,'Each Gender Events'!$A21,'Official Medal Table'!$C:$C,'Each Gender Events'!CT$1,'Official Medal Table'!$E:$E,'Each Gender Events'!CT$2)*'Medal values'!$B$3
+ COUNTIFS('Official Medal Table'!$I:$I,'Each Gender Events'!$A21,'Official Medal Table'!$C:$C,'Each Gender Events'!CT$1,'Official Medal Table'!$E:$E,'Each Gender Events'!CT$2)*'Medal values'!$B$3
+ COUNTIFS('Official Medal Table'!$F:$F,'Each Gender Events'!$A21,'Official Medal Table'!$C:$C,'Each Gender Events'!CT$1,'Official Medal Table'!$E:$E,"Mixed")*'Medal values'!$B$1/2
+ COUNTIFS('Official Medal Table'!$G:$G,'Each Gender Events'!$A21,'Official Medal Table'!$C:$C,'Each Gender Events'!CT$1,'Official Medal Table'!$E:$E,"Mixed")*'Medal values'!$B$2/2
+ COUNTIFS('Official Medal Table'!$H:$H,'Each Gender Events'!$A21,'Official Medal Table'!$C:$C,'Each Gender Events'!CT$1,'Official Medal Table'!$E:$E,"Mixed")*'Medal values'!$B$3/2
+ COUNTIFS('Official Medal Table'!$I:$I,'Each Gender Events'!$A21,'Official Medal Table'!$C:$C,'Each Gender Events'!CT$1,'Official Medal Table'!$E:$E,"Mixed")*'Medal values'!$B$3/2</f>
        <v>1</v>
      </c>
    </row>
    <row r="22" spans="1:98" x14ac:dyDescent="0.3">
      <c r="A22" t="str">
        <f>Countries!A20</f>
        <v>NZL</v>
      </c>
      <c r="B22">
        <f>COUNTIFS('Official Medal Table'!$F:$F,'Each Gender Events'!$A22,'Official Medal Table'!$C:$C,'Each Gender Events'!B$1,'Official Medal Table'!$E:$E,'Each Gender Events'!B$2)*'Medal values'!$B$1
+ COUNTIFS('Official Medal Table'!$G:$G,'Each Gender Events'!$A22,'Official Medal Table'!$C:$C,'Each Gender Events'!B$1,'Official Medal Table'!$E:$E,'Each Gender Events'!B$2)*'Medal values'!$B$2
+ COUNTIFS('Official Medal Table'!$H:$H,'Each Gender Events'!$A22,'Official Medal Table'!$C:$C,'Each Gender Events'!B$1,'Official Medal Table'!$E:$E,'Each Gender Events'!B$2)*'Medal values'!$B$3
+ COUNTIFS('Official Medal Table'!$I:$I,'Each Gender Events'!$A22,'Official Medal Table'!$C:$C,'Each Gender Events'!B$1,'Official Medal Table'!$E:$E,'Each Gender Events'!B$2)*'Medal values'!$B$3
+ COUNTIFS('Official Medal Table'!$F:$F,'Each Gender Events'!$A22,'Official Medal Table'!$C:$C,'Each Gender Events'!B$1,'Official Medal Table'!$E:$E,"Mixed")*'Medal values'!$B$1/2
+ COUNTIFS('Official Medal Table'!$G:$G,'Each Gender Events'!$A22,'Official Medal Table'!$C:$C,'Each Gender Events'!B$1,'Official Medal Table'!$E:$E,"Mixed")*'Medal values'!$B$2/2
+ COUNTIFS('Official Medal Table'!$H:$H,'Each Gender Events'!$A22,'Official Medal Table'!$C:$C,'Each Gender Events'!B$1,'Official Medal Table'!$E:$E,"Mixed")*'Medal values'!$B$3/2
+ COUNTIFS('Official Medal Table'!$I:$I,'Each Gender Events'!$A22,'Official Medal Table'!$C:$C,'Each Gender Events'!B$1,'Official Medal Table'!$E:$E,"Mixed")*'Medal values'!$B$3/2</f>
        <v>0</v>
      </c>
      <c r="C22">
        <f>COUNTIFS('Official Medal Table'!$F:$F,'Each Gender Events'!$A22,'Official Medal Table'!$C:$C,'Each Gender Events'!C$1,'Official Medal Table'!$E:$E,'Each Gender Events'!C$2)*'Medal values'!$B$1
+ COUNTIFS('Official Medal Table'!$G:$G,'Each Gender Events'!$A22,'Official Medal Table'!$C:$C,'Each Gender Events'!C$1,'Official Medal Table'!$E:$E,'Each Gender Events'!C$2)*'Medal values'!$B$2
+ COUNTIFS('Official Medal Table'!$H:$H,'Each Gender Events'!$A22,'Official Medal Table'!$C:$C,'Each Gender Events'!C$1,'Official Medal Table'!$E:$E,'Each Gender Events'!C$2)*'Medal values'!$B$3
+ COUNTIFS('Official Medal Table'!$I:$I,'Each Gender Events'!$A22,'Official Medal Table'!$C:$C,'Each Gender Events'!C$1,'Official Medal Table'!$E:$E,'Each Gender Events'!C$2)*'Medal values'!$B$3
+ COUNTIFS('Official Medal Table'!$F:$F,'Each Gender Events'!$A22,'Official Medal Table'!$C:$C,'Each Gender Events'!C$1,'Official Medal Table'!$E:$E,"Mixed")*'Medal values'!$B$1/2
+ COUNTIFS('Official Medal Table'!$G:$G,'Each Gender Events'!$A22,'Official Medal Table'!$C:$C,'Each Gender Events'!C$1,'Official Medal Table'!$E:$E,"Mixed")*'Medal values'!$B$2/2
+ COUNTIFS('Official Medal Table'!$H:$H,'Each Gender Events'!$A22,'Official Medal Table'!$C:$C,'Each Gender Events'!C$1,'Official Medal Table'!$E:$E,"Mixed")*'Medal values'!$B$3/2
+ COUNTIFS('Official Medal Table'!$I:$I,'Each Gender Events'!$A22,'Official Medal Table'!$C:$C,'Each Gender Events'!C$1,'Official Medal Table'!$E:$E,"Mixed")*'Medal values'!$B$3/2</f>
        <v>0</v>
      </c>
      <c r="D22">
        <f>COUNTIFS('Official Medal Table'!$F:$F,'Each Gender Events'!$A22,'Official Medal Table'!$C:$C,'Each Gender Events'!D$1,'Official Medal Table'!$E:$E,'Each Gender Events'!D$2)*'Medal values'!$B$1
+ COUNTIFS('Official Medal Table'!$G:$G,'Each Gender Events'!$A22,'Official Medal Table'!$C:$C,'Each Gender Events'!D$1,'Official Medal Table'!$E:$E,'Each Gender Events'!D$2)*'Medal values'!$B$2
+ COUNTIFS('Official Medal Table'!$H:$H,'Each Gender Events'!$A22,'Official Medal Table'!$C:$C,'Each Gender Events'!D$1,'Official Medal Table'!$E:$E,'Each Gender Events'!D$2)*'Medal values'!$B$3
+ COUNTIFS('Official Medal Table'!$I:$I,'Each Gender Events'!$A22,'Official Medal Table'!$C:$C,'Each Gender Events'!D$1,'Official Medal Table'!$E:$E,'Each Gender Events'!D$2)*'Medal values'!$B$3
+ COUNTIFS('Official Medal Table'!$F:$F,'Each Gender Events'!$A22,'Official Medal Table'!$C:$C,'Each Gender Events'!D$1,'Official Medal Table'!$E:$E,"Mixed")*'Medal values'!$B$1/2
+ COUNTIFS('Official Medal Table'!$G:$G,'Each Gender Events'!$A22,'Official Medal Table'!$C:$C,'Each Gender Events'!D$1,'Official Medal Table'!$E:$E,"Mixed")*'Medal values'!$B$2/2
+ COUNTIFS('Official Medal Table'!$H:$H,'Each Gender Events'!$A22,'Official Medal Table'!$C:$C,'Each Gender Events'!D$1,'Official Medal Table'!$E:$E,"Mixed")*'Medal values'!$B$3/2
+ COUNTIFS('Official Medal Table'!$I:$I,'Each Gender Events'!$A22,'Official Medal Table'!$C:$C,'Each Gender Events'!D$1,'Official Medal Table'!$E:$E,"Mixed")*'Medal values'!$B$3/2</f>
        <v>0</v>
      </c>
      <c r="E22">
        <f>COUNTIFS('Official Medal Table'!$F:$F,'Each Gender Events'!$A22,'Official Medal Table'!$C:$C,'Each Gender Events'!E$1,'Official Medal Table'!$E:$E,'Each Gender Events'!E$2)*'Medal values'!$B$1
+ COUNTIFS('Official Medal Table'!$G:$G,'Each Gender Events'!$A22,'Official Medal Table'!$C:$C,'Each Gender Events'!E$1,'Official Medal Table'!$E:$E,'Each Gender Events'!E$2)*'Medal values'!$B$2
+ COUNTIFS('Official Medal Table'!$H:$H,'Each Gender Events'!$A22,'Official Medal Table'!$C:$C,'Each Gender Events'!E$1,'Official Medal Table'!$E:$E,'Each Gender Events'!E$2)*'Medal values'!$B$3
+ COUNTIFS('Official Medal Table'!$I:$I,'Each Gender Events'!$A22,'Official Medal Table'!$C:$C,'Each Gender Events'!E$1,'Official Medal Table'!$E:$E,'Each Gender Events'!E$2)*'Medal values'!$B$3
+ COUNTIFS('Official Medal Table'!$F:$F,'Each Gender Events'!$A22,'Official Medal Table'!$C:$C,'Each Gender Events'!E$1,'Official Medal Table'!$E:$E,"Mixed")*'Medal values'!$B$1/2
+ COUNTIFS('Official Medal Table'!$G:$G,'Each Gender Events'!$A22,'Official Medal Table'!$C:$C,'Each Gender Events'!E$1,'Official Medal Table'!$E:$E,"Mixed")*'Medal values'!$B$2/2
+ COUNTIFS('Official Medal Table'!$H:$H,'Each Gender Events'!$A22,'Official Medal Table'!$C:$C,'Each Gender Events'!E$1,'Official Medal Table'!$E:$E,"Mixed")*'Medal values'!$B$3/2
+ COUNTIFS('Official Medal Table'!$I:$I,'Each Gender Events'!$A22,'Official Medal Table'!$C:$C,'Each Gender Events'!E$1,'Official Medal Table'!$E:$E,"Mixed")*'Medal values'!$B$3/2</f>
        <v>0</v>
      </c>
      <c r="F22">
        <f>COUNTIFS('Official Medal Table'!$F:$F,'Each Gender Events'!$A22,'Official Medal Table'!$C:$C,'Each Gender Events'!F$1,'Official Medal Table'!$E:$E,'Each Gender Events'!F$2)*'Medal values'!$B$1
+ COUNTIFS('Official Medal Table'!$G:$G,'Each Gender Events'!$A22,'Official Medal Table'!$C:$C,'Each Gender Events'!F$1,'Official Medal Table'!$E:$E,'Each Gender Events'!F$2)*'Medal values'!$B$2
+ COUNTIFS('Official Medal Table'!$H:$H,'Each Gender Events'!$A22,'Official Medal Table'!$C:$C,'Each Gender Events'!F$1,'Official Medal Table'!$E:$E,'Each Gender Events'!F$2)*'Medal values'!$B$3
+ COUNTIFS('Official Medal Table'!$I:$I,'Each Gender Events'!$A22,'Official Medal Table'!$C:$C,'Each Gender Events'!F$1,'Official Medal Table'!$E:$E,'Each Gender Events'!F$2)*'Medal values'!$B$3
+ COUNTIFS('Official Medal Table'!$F:$F,'Each Gender Events'!$A22,'Official Medal Table'!$C:$C,'Each Gender Events'!F$1,'Official Medal Table'!$E:$E,"Mixed")*'Medal values'!$B$1/2
+ COUNTIFS('Official Medal Table'!$G:$G,'Each Gender Events'!$A22,'Official Medal Table'!$C:$C,'Each Gender Events'!F$1,'Official Medal Table'!$E:$E,"Mixed")*'Medal values'!$B$2/2
+ COUNTIFS('Official Medal Table'!$H:$H,'Each Gender Events'!$A22,'Official Medal Table'!$C:$C,'Each Gender Events'!F$1,'Official Medal Table'!$E:$E,"Mixed")*'Medal values'!$B$3/2
+ COUNTIFS('Official Medal Table'!$I:$I,'Each Gender Events'!$A22,'Official Medal Table'!$C:$C,'Each Gender Events'!F$1,'Official Medal Table'!$E:$E,"Mixed")*'Medal values'!$B$3/2</f>
        <v>0</v>
      </c>
      <c r="G22">
        <f>COUNTIFS('Official Medal Table'!$F:$F,'Each Gender Events'!$A22,'Official Medal Table'!$C:$C,'Each Gender Events'!G$1,'Official Medal Table'!$E:$E,'Each Gender Events'!G$2)*'Medal values'!$B$1
+ COUNTIFS('Official Medal Table'!$G:$G,'Each Gender Events'!$A22,'Official Medal Table'!$C:$C,'Each Gender Events'!G$1,'Official Medal Table'!$E:$E,'Each Gender Events'!G$2)*'Medal values'!$B$2
+ COUNTIFS('Official Medal Table'!$H:$H,'Each Gender Events'!$A22,'Official Medal Table'!$C:$C,'Each Gender Events'!G$1,'Official Medal Table'!$E:$E,'Each Gender Events'!G$2)*'Medal values'!$B$3
+ COUNTIFS('Official Medal Table'!$I:$I,'Each Gender Events'!$A22,'Official Medal Table'!$C:$C,'Each Gender Events'!G$1,'Official Medal Table'!$E:$E,'Each Gender Events'!G$2)*'Medal values'!$B$3
+ COUNTIFS('Official Medal Table'!$F:$F,'Each Gender Events'!$A22,'Official Medal Table'!$C:$C,'Each Gender Events'!G$1,'Official Medal Table'!$E:$E,"Mixed")*'Medal values'!$B$1/2
+ COUNTIFS('Official Medal Table'!$G:$G,'Each Gender Events'!$A22,'Official Medal Table'!$C:$C,'Each Gender Events'!G$1,'Official Medal Table'!$E:$E,"Mixed")*'Medal values'!$B$2/2
+ COUNTIFS('Official Medal Table'!$H:$H,'Each Gender Events'!$A22,'Official Medal Table'!$C:$C,'Each Gender Events'!G$1,'Official Medal Table'!$E:$E,"Mixed")*'Medal values'!$B$3/2
+ COUNTIFS('Official Medal Table'!$I:$I,'Each Gender Events'!$A22,'Official Medal Table'!$C:$C,'Each Gender Events'!G$1,'Official Medal Table'!$E:$E,"Mixed")*'Medal values'!$B$3/2</f>
        <v>0</v>
      </c>
      <c r="H22">
        <f>COUNTIFS('Official Medal Table'!$F:$F,'Each Gender Events'!$A22,'Official Medal Table'!$C:$C,'Each Gender Events'!H$1,'Official Medal Table'!$E:$E,'Each Gender Events'!H$2)*'Medal values'!$B$1
+ COUNTIFS('Official Medal Table'!$G:$G,'Each Gender Events'!$A22,'Official Medal Table'!$C:$C,'Each Gender Events'!H$1,'Official Medal Table'!$E:$E,'Each Gender Events'!H$2)*'Medal values'!$B$2
+ COUNTIFS('Official Medal Table'!$H:$H,'Each Gender Events'!$A22,'Official Medal Table'!$C:$C,'Each Gender Events'!H$1,'Official Medal Table'!$E:$E,'Each Gender Events'!H$2)*'Medal values'!$B$3
+ COUNTIFS('Official Medal Table'!$I:$I,'Each Gender Events'!$A22,'Official Medal Table'!$C:$C,'Each Gender Events'!H$1,'Official Medal Table'!$E:$E,'Each Gender Events'!H$2)*'Medal values'!$B$3
+ COUNTIFS('Official Medal Table'!$F:$F,'Each Gender Events'!$A22,'Official Medal Table'!$C:$C,'Each Gender Events'!H$1,'Official Medal Table'!$E:$E,"Mixed")*'Medal values'!$B$1/2
+ COUNTIFS('Official Medal Table'!$G:$G,'Each Gender Events'!$A22,'Official Medal Table'!$C:$C,'Each Gender Events'!H$1,'Official Medal Table'!$E:$E,"Mixed")*'Medal values'!$B$2/2
+ COUNTIFS('Official Medal Table'!$H:$H,'Each Gender Events'!$A22,'Official Medal Table'!$C:$C,'Each Gender Events'!H$1,'Official Medal Table'!$E:$E,"Mixed")*'Medal values'!$B$3/2
+ COUNTIFS('Official Medal Table'!$I:$I,'Each Gender Events'!$A22,'Official Medal Table'!$C:$C,'Each Gender Events'!H$1,'Official Medal Table'!$E:$E,"Mixed")*'Medal values'!$B$3/2</f>
        <v>0</v>
      </c>
      <c r="I22">
        <f>COUNTIFS('Official Medal Table'!$F:$F,'Each Gender Events'!$A22,'Official Medal Table'!$C:$C,'Each Gender Events'!I$1,'Official Medal Table'!$E:$E,'Each Gender Events'!I$2)*'Medal values'!$B$1
+ COUNTIFS('Official Medal Table'!$G:$G,'Each Gender Events'!$A22,'Official Medal Table'!$C:$C,'Each Gender Events'!I$1,'Official Medal Table'!$E:$E,'Each Gender Events'!I$2)*'Medal values'!$B$2
+ COUNTIFS('Official Medal Table'!$H:$H,'Each Gender Events'!$A22,'Official Medal Table'!$C:$C,'Each Gender Events'!I$1,'Official Medal Table'!$E:$E,'Each Gender Events'!I$2)*'Medal values'!$B$3
+ COUNTIFS('Official Medal Table'!$I:$I,'Each Gender Events'!$A22,'Official Medal Table'!$C:$C,'Each Gender Events'!I$1,'Official Medal Table'!$E:$E,'Each Gender Events'!I$2)*'Medal values'!$B$3
+ COUNTIFS('Official Medal Table'!$F:$F,'Each Gender Events'!$A22,'Official Medal Table'!$C:$C,'Each Gender Events'!I$1,'Official Medal Table'!$E:$E,"Mixed")*'Medal values'!$B$1/2
+ COUNTIFS('Official Medal Table'!$G:$G,'Each Gender Events'!$A22,'Official Medal Table'!$C:$C,'Each Gender Events'!I$1,'Official Medal Table'!$E:$E,"Mixed")*'Medal values'!$B$2/2
+ COUNTIFS('Official Medal Table'!$H:$H,'Each Gender Events'!$A22,'Official Medal Table'!$C:$C,'Each Gender Events'!I$1,'Official Medal Table'!$E:$E,"Mixed")*'Medal values'!$B$3/2
+ COUNTIFS('Official Medal Table'!$I:$I,'Each Gender Events'!$A22,'Official Medal Table'!$C:$C,'Each Gender Events'!I$1,'Official Medal Table'!$E:$E,"Mixed")*'Medal values'!$B$3/2</f>
        <v>0</v>
      </c>
      <c r="J22">
        <f>COUNTIFS('Official Medal Table'!$F:$F,'Each Gender Events'!$A22,'Official Medal Table'!$C:$C,'Each Gender Events'!J$1,'Official Medal Table'!$E:$E,'Each Gender Events'!J$2)*'Medal values'!$B$1
+ COUNTIFS('Official Medal Table'!$G:$G,'Each Gender Events'!$A22,'Official Medal Table'!$C:$C,'Each Gender Events'!J$1,'Official Medal Table'!$E:$E,'Each Gender Events'!J$2)*'Medal values'!$B$2
+ COUNTIFS('Official Medal Table'!$H:$H,'Each Gender Events'!$A22,'Official Medal Table'!$C:$C,'Each Gender Events'!J$1,'Official Medal Table'!$E:$E,'Each Gender Events'!J$2)*'Medal values'!$B$3
+ COUNTIFS('Official Medal Table'!$I:$I,'Each Gender Events'!$A22,'Official Medal Table'!$C:$C,'Each Gender Events'!J$1,'Official Medal Table'!$E:$E,'Each Gender Events'!J$2)*'Medal values'!$B$3
+ COUNTIFS('Official Medal Table'!$F:$F,'Each Gender Events'!$A22,'Official Medal Table'!$C:$C,'Each Gender Events'!J$1,'Official Medal Table'!$E:$E,"Mixed")*'Medal values'!$B$1/2
+ COUNTIFS('Official Medal Table'!$G:$G,'Each Gender Events'!$A22,'Official Medal Table'!$C:$C,'Each Gender Events'!J$1,'Official Medal Table'!$E:$E,"Mixed")*'Medal values'!$B$2/2
+ COUNTIFS('Official Medal Table'!$H:$H,'Each Gender Events'!$A22,'Official Medal Table'!$C:$C,'Each Gender Events'!J$1,'Official Medal Table'!$E:$E,"Mixed")*'Medal values'!$B$3/2
+ COUNTIFS('Official Medal Table'!$I:$I,'Each Gender Events'!$A22,'Official Medal Table'!$C:$C,'Each Gender Events'!J$1,'Official Medal Table'!$E:$E,"Mixed")*'Medal values'!$B$3/2</f>
        <v>3.0009999999999999</v>
      </c>
      <c r="K22">
        <f>COUNTIFS('Official Medal Table'!$F:$F,'Each Gender Events'!$A22,'Official Medal Table'!$C:$C,'Each Gender Events'!K$1,'Official Medal Table'!$E:$E,'Each Gender Events'!K$2)*'Medal values'!$B$1
+ COUNTIFS('Official Medal Table'!$G:$G,'Each Gender Events'!$A22,'Official Medal Table'!$C:$C,'Each Gender Events'!K$1,'Official Medal Table'!$E:$E,'Each Gender Events'!K$2)*'Medal values'!$B$2
+ COUNTIFS('Official Medal Table'!$H:$H,'Each Gender Events'!$A22,'Official Medal Table'!$C:$C,'Each Gender Events'!K$1,'Official Medal Table'!$E:$E,'Each Gender Events'!K$2)*'Medal values'!$B$3
+ COUNTIFS('Official Medal Table'!$I:$I,'Each Gender Events'!$A22,'Official Medal Table'!$C:$C,'Each Gender Events'!K$1,'Official Medal Table'!$E:$E,'Each Gender Events'!K$2)*'Medal values'!$B$3
+ COUNTIFS('Official Medal Table'!$F:$F,'Each Gender Events'!$A22,'Official Medal Table'!$C:$C,'Each Gender Events'!K$1,'Official Medal Table'!$E:$E,"Mixed")*'Medal values'!$B$1/2
+ COUNTIFS('Official Medal Table'!$G:$G,'Each Gender Events'!$A22,'Official Medal Table'!$C:$C,'Each Gender Events'!K$1,'Official Medal Table'!$E:$E,"Mixed")*'Medal values'!$B$2/2
+ COUNTIFS('Official Medal Table'!$H:$H,'Each Gender Events'!$A22,'Official Medal Table'!$C:$C,'Each Gender Events'!K$1,'Official Medal Table'!$E:$E,"Mixed")*'Medal values'!$B$3/2
+ COUNTIFS('Official Medal Table'!$I:$I,'Each Gender Events'!$A22,'Official Medal Table'!$C:$C,'Each Gender Events'!K$1,'Official Medal Table'!$E:$E,"Mixed")*'Medal values'!$B$3/2</f>
        <v>2.0000010000000001</v>
      </c>
      <c r="L22">
        <f>COUNTIFS('Official Medal Table'!$F:$F,'Each Gender Events'!$A22,'Official Medal Table'!$C:$C,'Each Gender Events'!L$1,'Official Medal Table'!$E:$E,'Each Gender Events'!L$2)*'Medal values'!$B$1
+ COUNTIFS('Official Medal Table'!$G:$G,'Each Gender Events'!$A22,'Official Medal Table'!$C:$C,'Each Gender Events'!L$1,'Official Medal Table'!$E:$E,'Each Gender Events'!L$2)*'Medal values'!$B$2
+ COUNTIFS('Official Medal Table'!$H:$H,'Each Gender Events'!$A22,'Official Medal Table'!$C:$C,'Each Gender Events'!L$1,'Official Medal Table'!$E:$E,'Each Gender Events'!L$2)*'Medal values'!$B$3
+ COUNTIFS('Official Medal Table'!$I:$I,'Each Gender Events'!$A22,'Official Medal Table'!$C:$C,'Each Gender Events'!L$1,'Official Medal Table'!$E:$E,'Each Gender Events'!L$2)*'Medal values'!$B$3
+ COUNTIFS('Official Medal Table'!$F:$F,'Each Gender Events'!$A22,'Official Medal Table'!$C:$C,'Each Gender Events'!L$1,'Official Medal Table'!$E:$E,"Mixed")*'Medal values'!$B$1/2
+ COUNTIFS('Official Medal Table'!$G:$G,'Each Gender Events'!$A22,'Official Medal Table'!$C:$C,'Each Gender Events'!L$1,'Official Medal Table'!$E:$E,"Mixed")*'Medal values'!$B$2/2
+ COUNTIFS('Official Medal Table'!$H:$H,'Each Gender Events'!$A22,'Official Medal Table'!$C:$C,'Each Gender Events'!L$1,'Official Medal Table'!$E:$E,"Mixed")*'Medal values'!$B$3/2
+ COUNTIFS('Official Medal Table'!$I:$I,'Each Gender Events'!$A22,'Official Medal Table'!$C:$C,'Each Gender Events'!L$1,'Official Medal Table'!$E:$E,"Mixed")*'Medal values'!$B$3/2</f>
        <v>0</v>
      </c>
      <c r="M22">
        <f>COUNTIFS('Official Medal Table'!$F:$F,'Each Gender Events'!$A22,'Official Medal Table'!$C:$C,'Each Gender Events'!M$1,'Official Medal Table'!$E:$E,'Each Gender Events'!M$2)*'Medal values'!$B$1
+ COUNTIFS('Official Medal Table'!$G:$G,'Each Gender Events'!$A22,'Official Medal Table'!$C:$C,'Each Gender Events'!M$1,'Official Medal Table'!$E:$E,'Each Gender Events'!M$2)*'Medal values'!$B$2
+ COUNTIFS('Official Medal Table'!$H:$H,'Each Gender Events'!$A22,'Official Medal Table'!$C:$C,'Each Gender Events'!M$1,'Official Medal Table'!$E:$E,'Each Gender Events'!M$2)*'Medal values'!$B$3
+ COUNTIFS('Official Medal Table'!$I:$I,'Each Gender Events'!$A22,'Official Medal Table'!$C:$C,'Each Gender Events'!M$1,'Official Medal Table'!$E:$E,'Each Gender Events'!M$2)*'Medal values'!$B$3
+ COUNTIFS('Official Medal Table'!$F:$F,'Each Gender Events'!$A22,'Official Medal Table'!$C:$C,'Each Gender Events'!M$1,'Official Medal Table'!$E:$E,"Mixed")*'Medal values'!$B$1/2
+ COUNTIFS('Official Medal Table'!$G:$G,'Each Gender Events'!$A22,'Official Medal Table'!$C:$C,'Each Gender Events'!M$1,'Official Medal Table'!$E:$E,"Mixed")*'Medal values'!$B$2/2
+ COUNTIFS('Official Medal Table'!$H:$H,'Each Gender Events'!$A22,'Official Medal Table'!$C:$C,'Each Gender Events'!M$1,'Official Medal Table'!$E:$E,"Mixed")*'Medal values'!$B$3/2
+ COUNTIFS('Official Medal Table'!$I:$I,'Each Gender Events'!$A22,'Official Medal Table'!$C:$C,'Each Gender Events'!M$1,'Official Medal Table'!$E:$E,"Mixed")*'Medal values'!$B$3/2</f>
        <v>0</v>
      </c>
      <c r="N22">
        <f>COUNTIFS('Official Medal Table'!$F:$F,'Each Gender Events'!$A22,'Official Medal Table'!$C:$C,'Each Gender Events'!N$1,'Official Medal Table'!$E:$E,'Each Gender Events'!N$2)*'Medal values'!$B$1
+ COUNTIFS('Official Medal Table'!$G:$G,'Each Gender Events'!$A22,'Official Medal Table'!$C:$C,'Each Gender Events'!N$1,'Official Medal Table'!$E:$E,'Each Gender Events'!N$2)*'Medal values'!$B$2
+ COUNTIFS('Official Medal Table'!$H:$H,'Each Gender Events'!$A22,'Official Medal Table'!$C:$C,'Each Gender Events'!N$1,'Official Medal Table'!$E:$E,'Each Gender Events'!N$2)*'Medal values'!$B$3
+ COUNTIFS('Official Medal Table'!$I:$I,'Each Gender Events'!$A22,'Official Medal Table'!$C:$C,'Each Gender Events'!N$1,'Official Medal Table'!$E:$E,'Each Gender Events'!N$2)*'Medal values'!$B$3
+ COUNTIFS('Official Medal Table'!$F:$F,'Each Gender Events'!$A22,'Official Medal Table'!$C:$C,'Each Gender Events'!N$1,'Official Medal Table'!$E:$E,"Mixed")*'Medal values'!$B$1/2
+ COUNTIFS('Official Medal Table'!$G:$G,'Each Gender Events'!$A22,'Official Medal Table'!$C:$C,'Each Gender Events'!N$1,'Official Medal Table'!$E:$E,"Mixed")*'Medal values'!$B$2/2
+ COUNTIFS('Official Medal Table'!$H:$H,'Each Gender Events'!$A22,'Official Medal Table'!$C:$C,'Each Gender Events'!N$1,'Official Medal Table'!$E:$E,"Mixed")*'Medal values'!$B$3/2
+ COUNTIFS('Official Medal Table'!$I:$I,'Each Gender Events'!$A22,'Official Medal Table'!$C:$C,'Each Gender Events'!N$1,'Official Medal Table'!$E:$E,"Mixed")*'Medal values'!$B$3/2</f>
        <v>0</v>
      </c>
      <c r="O22">
        <f>COUNTIFS('Official Medal Table'!$F:$F,'Each Gender Events'!$A22,'Official Medal Table'!$C:$C,'Each Gender Events'!O$1,'Official Medal Table'!$E:$E,'Each Gender Events'!O$2)*'Medal values'!$B$1
+ COUNTIFS('Official Medal Table'!$G:$G,'Each Gender Events'!$A22,'Official Medal Table'!$C:$C,'Each Gender Events'!O$1,'Official Medal Table'!$E:$E,'Each Gender Events'!O$2)*'Medal values'!$B$2
+ COUNTIFS('Official Medal Table'!$H:$H,'Each Gender Events'!$A22,'Official Medal Table'!$C:$C,'Each Gender Events'!O$1,'Official Medal Table'!$E:$E,'Each Gender Events'!O$2)*'Medal values'!$B$3
+ COUNTIFS('Official Medal Table'!$I:$I,'Each Gender Events'!$A22,'Official Medal Table'!$C:$C,'Each Gender Events'!O$1,'Official Medal Table'!$E:$E,'Each Gender Events'!O$2)*'Medal values'!$B$3
+ COUNTIFS('Official Medal Table'!$F:$F,'Each Gender Events'!$A22,'Official Medal Table'!$C:$C,'Each Gender Events'!O$1,'Official Medal Table'!$E:$E,"Mixed")*'Medal values'!$B$1/2
+ COUNTIFS('Official Medal Table'!$G:$G,'Each Gender Events'!$A22,'Official Medal Table'!$C:$C,'Each Gender Events'!O$1,'Official Medal Table'!$E:$E,"Mixed")*'Medal values'!$B$2/2
+ COUNTIFS('Official Medal Table'!$H:$H,'Each Gender Events'!$A22,'Official Medal Table'!$C:$C,'Each Gender Events'!O$1,'Official Medal Table'!$E:$E,"Mixed")*'Medal values'!$B$3/2
+ COUNTIFS('Official Medal Table'!$I:$I,'Each Gender Events'!$A22,'Official Medal Table'!$C:$C,'Each Gender Events'!O$1,'Official Medal Table'!$E:$E,"Mixed")*'Medal values'!$B$3/2</f>
        <v>0</v>
      </c>
      <c r="P22">
        <f>COUNTIFS('Official Medal Table'!$F:$F,'Each Gender Events'!$A22,'Official Medal Table'!$C:$C,'Each Gender Events'!P$1,'Official Medal Table'!$E:$E,'Each Gender Events'!P$2)*'Medal values'!$B$1
+ COUNTIFS('Official Medal Table'!$G:$G,'Each Gender Events'!$A22,'Official Medal Table'!$C:$C,'Each Gender Events'!P$1,'Official Medal Table'!$E:$E,'Each Gender Events'!P$2)*'Medal values'!$B$2
+ COUNTIFS('Official Medal Table'!$H:$H,'Each Gender Events'!$A22,'Official Medal Table'!$C:$C,'Each Gender Events'!P$1,'Official Medal Table'!$E:$E,'Each Gender Events'!P$2)*'Medal values'!$B$3
+ COUNTIFS('Official Medal Table'!$I:$I,'Each Gender Events'!$A22,'Official Medal Table'!$C:$C,'Each Gender Events'!P$1,'Official Medal Table'!$E:$E,'Each Gender Events'!P$2)*'Medal values'!$B$3
+ COUNTIFS('Official Medal Table'!$F:$F,'Each Gender Events'!$A22,'Official Medal Table'!$C:$C,'Each Gender Events'!P$1,'Official Medal Table'!$E:$E,"Mixed")*'Medal values'!$B$1/2
+ COUNTIFS('Official Medal Table'!$G:$G,'Each Gender Events'!$A22,'Official Medal Table'!$C:$C,'Each Gender Events'!P$1,'Official Medal Table'!$E:$E,"Mixed")*'Medal values'!$B$2/2
+ COUNTIFS('Official Medal Table'!$H:$H,'Each Gender Events'!$A22,'Official Medal Table'!$C:$C,'Each Gender Events'!P$1,'Official Medal Table'!$E:$E,"Mixed")*'Medal values'!$B$3/2
+ COUNTIFS('Official Medal Table'!$I:$I,'Each Gender Events'!$A22,'Official Medal Table'!$C:$C,'Each Gender Events'!P$1,'Official Medal Table'!$E:$E,"Mixed")*'Medal values'!$B$3/2</f>
        <v>0</v>
      </c>
      <c r="Q22">
        <f>COUNTIFS('Official Medal Table'!$F:$F,'Each Gender Events'!$A22,'Official Medal Table'!$C:$C,'Each Gender Events'!Q$1,'Official Medal Table'!$E:$E,'Each Gender Events'!Q$2)*'Medal values'!$B$1
+ COUNTIFS('Official Medal Table'!$G:$G,'Each Gender Events'!$A22,'Official Medal Table'!$C:$C,'Each Gender Events'!Q$1,'Official Medal Table'!$E:$E,'Each Gender Events'!Q$2)*'Medal values'!$B$2
+ COUNTIFS('Official Medal Table'!$H:$H,'Each Gender Events'!$A22,'Official Medal Table'!$C:$C,'Each Gender Events'!Q$1,'Official Medal Table'!$E:$E,'Each Gender Events'!Q$2)*'Medal values'!$B$3
+ COUNTIFS('Official Medal Table'!$I:$I,'Each Gender Events'!$A22,'Official Medal Table'!$C:$C,'Each Gender Events'!Q$1,'Official Medal Table'!$E:$E,'Each Gender Events'!Q$2)*'Medal values'!$B$3
+ COUNTIFS('Official Medal Table'!$F:$F,'Each Gender Events'!$A22,'Official Medal Table'!$C:$C,'Each Gender Events'!Q$1,'Official Medal Table'!$E:$E,"Mixed")*'Medal values'!$B$1/2
+ COUNTIFS('Official Medal Table'!$G:$G,'Each Gender Events'!$A22,'Official Medal Table'!$C:$C,'Each Gender Events'!Q$1,'Official Medal Table'!$E:$E,"Mixed")*'Medal values'!$B$2/2
+ COUNTIFS('Official Medal Table'!$H:$H,'Each Gender Events'!$A22,'Official Medal Table'!$C:$C,'Each Gender Events'!Q$1,'Official Medal Table'!$E:$E,"Mixed")*'Medal values'!$B$3/2
+ COUNTIFS('Official Medal Table'!$I:$I,'Each Gender Events'!$A22,'Official Medal Table'!$C:$C,'Each Gender Events'!Q$1,'Official Medal Table'!$E:$E,"Mixed")*'Medal values'!$B$3/2</f>
        <v>0</v>
      </c>
      <c r="R22">
        <f>COUNTIFS('Official Medal Table'!$F:$F,'Each Gender Events'!$A22,'Official Medal Table'!$C:$C,'Each Gender Events'!R$1,'Official Medal Table'!$E:$E,'Each Gender Events'!R$2)*'Medal values'!$B$1
+ COUNTIFS('Official Medal Table'!$G:$G,'Each Gender Events'!$A22,'Official Medal Table'!$C:$C,'Each Gender Events'!R$1,'Official Medal Table'!$E:$E,'Each Gender Events'!R$2)*'Medal values'!$B$2
+ COUNTIFS('Official Medal Table'!$H:$H,'Each Gender Events'!$A22,'Official Medal Table'!$C:$C,'Each Gender Events'!R$1,'Official Medal Table'!$E:$E,'Each Gender Events'!R$2)*'Medal values'!$B$3
+ COUNTIFS('Official Medal Table'!$I:$I,'Each Gender Events'!$A22,'Official Medal Table'!$C:$C,'Each Gender Events'!R$1,'Official Medal Table'!$E:$E,'Each Gender Events'!R$2)*'Medal values'!$B$3
+ COUNTIFS('Official Medal Table'!$F:$F,'Each Gender Events'!$A22,'Official Medal Table'!$C:$C,'Each Gender Events'!R$1,'Official Medal Table'!$E:$E,"Mixed")*'Medal values'!$B$1/2
+ COUNTIFS('Official Medal Table'!$G:$G,'Each Gender Events'!$A22,'Official Medal Table'!$C:$C,'Each Gender Events'!R$1,'Official Medal Table'!$E:$E,"Mixed")*'Medal values'!$B$2/2
+ COUNTIFS('Official Medal Table'!$H:$H,'Each Gender Events'!$A22,'Official Medal Table'!$C:$C,'Each Gender Events'!R$1,'Official Medal Table'!$E:$E,"Mixed")*'Medal values'!$B$3/2
+ COUNTIFS('Official Medal Table'!$I:$I,'Each Gender Events'!$A22,'Official Medal Table'!$C:$C,'Each Gender Events'!R$1,'Official Medal Table'!$E:$E,"Mixed")*'Medal values'!$B$3/2</f>
        <v>0</v>
      </c>
      <c r="S22">
        <f>COUNTIFS('Official Medal Table'!$F:$F,'Each Gender Events'!$A22,'Official Medal Table'!$C:$C,'Each Gender Events'!S$1,'Official Medal Table'!$E:$E,'Each Gender Events'!S$2)*'Medal values'!$B$1
+ COUNTIFS('Official Medal Table'!$G:$G,'Each Gender Events'!$A22,'Official Medal Table'!$C:$C,'Each Gender Events'!S$1,'Official Medal Table'!$E:$E,'Each Gender Events'!S$2)*'Medal values'!$B$2
+ COUNTIFS('Official Medal Table'!$H:$H,'Each Gender Events'!$A22,'Official Medal Table'!$C:$C,'Each Gender Events'!S$1,'Official Medal Table'!$E:$E,'Each Gender Events'!S$2)*'Medal values'!$B$3
+ COUNTIFS('Official Medal Table'!$I:$I,'Each Gender Events'!$A22,'Official Medal Table'!$C:$C,'Each Gender Events'!S$1,'Official Medal Table'!$E:$E,'Each Gender Events'!S$2)*'Medal values'!$B$3
+ COUNTIFS('Official Medal Table'!$F:$F,'Each Gender Events'!$A22,'Official Medal Table'!$C:$C,'Each Gender Events'!S$1,'Official Medal Table'!$E:$E,"Mixed")*'Medal values'!$B$1/2
+ COUNTIFS('Official Medal Table'!$G:$G,'Each Gender Events'!$A22,'Official Medal Table'!$C:$C,'Each Gender Events'!S$1,'Official Medal Table'!$E:$E,"Mixed")*'Medal values'!$B$2/2
+ COUNTIFS('Official Medal Table'!$H:$H,'Each Gender Events'!$A22,'Official Medal Table'!$C:$C,'Each Gender Events'!S$1,'Official Medal Table'!$E:$E,"Mixed")*'Medal values'!$B$3/2
+ COUNTIFS('Official Medal Table'!$I:$I,'Each Gender Events'!$A22,'Official Medal Table'!$C:$C,'Each Gender Events'!S$1,'Official Medal Table'!$E:$E,"Mixed")*'Medal values'!$B$3/2</f>
        <v>0</v>
      </c>
      <c r="T22">
        <f>COUNTIFS('Official Medal Table'!$F:$F,'Each Gender Events'!$A22,'Official Medal Table'!$C:$C,'Each Gender Events'!T$1,'Official Medal Table'!$E:$E,'Each Gender Events'!T$2)*'Medal values'!$B$1
+ COUNTIFS('Official Medal Table'!$G:$G,'Each Gender Events'!$A22,'Official Medal Table'!$C:$C,'Each Gender Events'!T$1,'Official Medal Table'!$E:$E,'Each Gender Events'!T$2)*'Medal values'!$B$2
+ COUNTIFS('Official Medal Table'!$H:$H,'Each Gender Events'!$A22,'Official Medal Table'!$C:$C,'Each Gender Events'!T$1,'Official Medal Table'!$E:$E,'Each Gender Events'!T$2)*'Medal values'!$B$3
+ COUNTIFS('Official Medal Table'!$I:$I,'Each Gender Events'!$A22,'Official Medal Table'!$C:$C,'Each Gender Events'!T$1,'Official Medal Table'!$E:$E,'Each Gender Events'!T$2)*'Medal values'!$B$3
+ COUNTIFS('Official Medal Table'!$F:$F,'Each Gender Events'!$A22,'Official Medal Table'!$C:$C,'Each Gender Events'!T$1,'Official Medal Table'!$E:$E,"Mixed")*'Medal values'!$B$1/2
+ COUNTIFS('Official Medal Table'!$G:$G,'Each Gender Events'!$A22,'Official Medal Table'!$C:$C,'Each Gender Events'!T$1,'Official Medal Table'!$E:$E,"Mixed")*'Medal values'!$B$2/2
+ COUNTIFS('Official Medal Table'!$H:$H,'Each Gender Events'!$A22,'Official Medal Table'!$C:$C,'Each Gender Events'!T$1,'Official Medal Table'!$E:$E,"Mixed")*'Medal values'!$B$3/2
+ COUNTIFS('Official Medal Table'!$I:$I,'Each Gender Events'!$A22,'Official Medal Table'!$C:$C,'Each Gender Events'!T$1,'Official Medal Table'!$E:$E,"Mixed")*'Medal values'!$B$3/2</f>
        <v>0</v>
      </c>
      <c r="U22">
        <f>COUNTIFS('Official Medal Table'!$F:$F,'Each Gender Events'!$A22,'Official Medal Table'!$C:$C,'Each Gender Events'!U$1,'Official Medal Table'!$E:$E,'Each Gender Events'!U$2)*'Medal values'!$B$1
+ COUNTIFS('Official Medal Table'!$G:$G,'Each Gender Events'!$A22,'Official Medal Table'!$C:$C,'Each Gender Events'!U$1,'Official Medal Table'!$E:$E,'Each Gender Events'!U$2)*'Medal values'!$B$2
+ COUNTIFS('Official Medal Table'!$H:$H,'Each Gender Events'!$A22,'Official Medal Table'!$C:$C,'Each Gender Events'!U$1,'Official Medal Table'!$E:$E,'Each Gender Events'!U$2)*'Medal values'!$B$3
+ COUNTIFS('Official Medal Table'!$I:$I,'Each Gender Events'!$A22,'Official Medal Table'!$C:$C,'Each Gender Events'!U$1,'Official Medal Table'!$E:$E,'Each Gender Events'!U$2)*'Medal values'!$B$3
+ COUNTIFS('Official Medal Table'!$F:$F,'Each Gender Events'!$A22,'Official Medal Table'!$C:$C,'Each Gender Events'!U$1,'Official Medal Table'!$E:$E,"Mixed")*'Medal values'!$B$1/2
+ COUNTIFS('Official Medal Table'!$G:$G,'Each Gender Events'!$A22,'Official Medal Table'!$C:$C,'Each Gender Events'!U$1,'Official Medal Table'!$E:$E,"Mixed")*'Medal values'!$B$2/2
+ COUNTIFS('Official Medal Table'!$H:$H,'Each Gender Events'!$A22,'Official Medal Table'!$C:$C,'Each Gender Events'!U$1,'Official Medal Table'!$E:$E,"Mixed")*'Medal values'!$B$3/2
+ COUNTIFS('Official Medal Table'!$I:$I,'Each Gender Events'!$A22,'Official Medal Table'!$C:$C,'Each Gender Events'!U$1,'Official Medal Table'!$E:$E,"Mixed")*'Medal values'!$B$3/2</f>
        <v>0</v>
      </c>
      <c r="V22">
        <f>COUNTIFS('Official Medal Table'!$F:$F,'Each Gender Events'!$A22,'Official Medal Table'!$C:$C,'Each Gender Events'!V$1,'Official Medal Table'!$E:$E,'Each Gender Events'!V$2)*'Medal values'!$B$1
+ COUNTIFS('Official Medal Table'!$G:$G,'Each Gender Events'!$A22,'Official Medal Table'!$C:$C,'Each Gender Events'!V$1,'Official Medal Table'!$E:$E,'Each Gender Events'!V$2)*'Medal values'!$B$2
+ COUNTIFS('Official Medal Table'!$H:$H,'Each Gender Events'!$A22,'Official Medal Table'!$C:$C,'Each Gender Events'!V$1,'Official Medal Table'!$E:$E,'Each Gender Events'!V$2)*'Medal values'!$B$3
+ COUNTIFS('Official Medal Table'!$I:$I,'Each Gender Events'!$A22,'Official Medal Table'!$C:$C,'Each Gender Events'!V$1,'Official Medal Table'!$E:$E,'Each Gender Events'!V$2)*'Medal values'!$B$3
+ COUNTIFS('Official Medal Table'!$F:$F,'Each Gender Events'!$A22,'Official Medal Table'!$C:$C,'Each Gender Events'!V$1,'Official Medal Table'!$E:$E,"Mixed")*'Medal values'!$B$1/2
+ COUNTIFS('Official Medal Table'!$G:$G,'Each Gender Events'!$A22,'Official Medal Table'!$C:$C,'Each Gender Events'!V$1,'Official Medal Table'!$E:$E,"Mixed")*'Medal values'!$B$2/2
+ COUNTIFS('Official Medal Table'!$H:$H,'Each Gender Events'!$A22,'Official Medal Table'!$C:$C,'Each Gender Events'!V$1,'Official Medal Table'!$E:$E,"Mixed")*'Medal values'!$B$3/2
+ COUNTIFS('Official Medal Table'!$I:$I,'Each Gender Events'!$A22,'Official Medal Table'!$C:$C,'Each Gender Events'!V$1,'Official Medal Table'!$E:$E,"Mixed")*'Medal values'!$B$3/2</f>
        <v>0</v>
      </c>
      <c r="W22">
        <f>COUNTIFS('Official Medal Table'!$F:$F,'Each Gender Events'!$A22,'Official Medal Table'!$C:$C,'Each Gender Events'!W$1,'Official Medal Table'!$E:$E,'Each Gender Events'!W$2)*'Medal values'!$B$1
+ COUNTIFS('Official Medal Table'!$G:$G,'Each Gender Events'!$A22,'Official Medal Table'!$C:$C,'Each Gender Events'!W$1,'Official Medal Table'!$E:$E,'Each Gender Events'!W$2)*'Medal values'!$B$2
+ COUNTIFS('Official Medal Table'!$H:$H,'Each Gender Events'!$A22,'Official Medal Table'!$C:$C,'Each Gender Events'!W$1,'Official Medal Table'!$E:$E,'Each Gender Events'!W$2)*'Medal values'!$B$3
+ COUNTIFS('Official Medal Table'!$I:$I,'Each Gender Events'!$A22,'Official Medal Table'!$C:$C,'Each Gender Events'!W$1,'Official Medal Table'!$E:$E,'Each Gender Events'!W$2)*'Medal values'!$B$3
+ COUNTIFS('Official Medal Table'!$F:$F,'Each Gender Events'!$A22,'Official Medal Table'!$C:$C,'Each Gender Events'!W$1,'Official Medal Table'!$E:$E,"Mixed")*'Medal values'!$B$1/2
+ COUNTIFS('Official Medal Table'!$G:$G,'Each Gender Events'!$A22,'Official Medal Table'!$C:$C,'Each Gender Events'!W$1,'Official Medal Table'!$E:$E,"Mixed")*'Medal values'!$B$2/2
+ COUNTIFS('Official Medal Table'!$H:$H,'Each Gender Events'!$A22,'Official Medal Table'!$C:$C,'Each Gender Events'!W$1,'Official Medal Table'!$E:$E,"Mixed")*'Medal values'!$B$3/2
+ COUNTIFS('Official Medal Table'!$I:$I,'Each Gender Events'!$A22,'Official Medal Table'!$C:$C,'Each Gender Events'!W$1,'Official Medal Table'!$E:$E,"Mixed")*'Medal values'!$B$3/2</f>
        <v>0</v>
      </c>
      <c r="X22">
        <f>COUNTIFS('Official Medal Table'!$F:$F,'Each Gender Events'!$A22,'Official Medal Table'!$C:$C,'Each Gender Events'!X$1,'Official Medal Table'!$E:$E,'Each Gender Events'!X$2)*'Medal values'!$B$1
+ COUNTIFS('Official Medal Table'!$G:$G,'Each Gender Events'!$A22,'Official Medal Table'!$C:$C,'Each Gender Events'!X$1,'Official Medal Table'!$E:$E,'Each Gender Events'!X$2)*'Medal values'!$B$2
+ COUNTIFS('Official Medal Table'!$H:$H,'Each Gender Events'!$A22,'Official Medal Table'!$C:$C,'Each Gender Events'!X$1,'Official Medal Table'!$E:$E,'Each Gender Events'!X$2)*'Medal values'!$B$3
+ COUNTIFS('Official Medal Table'!$I:$I,'Each Gender Events'!$A22,'Official Medal Table'!$C:$C,'Each Gender Events'!X$1,'Official Medal Table'!$E:$E,'Each Gender Events'!X$2)*'Medal values'!$B$3
+ COUNTIFS('Official Medal Table'!$F:$F,'Each Gender Events'!$A22,'Official Medal Table'!$C:$C,'Each Gender Events'!X$1,'Official Medal Table'!$E:$E,"Mixed")*'Medal values'!$B$1/2
+ COUNTIFS('Official Medal Table'!$G:$G,'Each Gender Events'!$A22,'Official Medal Table'!$C:$C,'Each Gender Events'!X$1,'Official Medal Table'!$E:$E,"Mixed")*'Medal values'!$B$2/2
+ COUNTIFS('Official Medal Table'!$H:$H,'Each Gender Events'!$A22,'Official Medal Table'!$C:$C,'Each Gender Events'!X$1,'Official Medal Table'!$E:$E,"Mixed")*'Medal values'!$B$3/2
+ COUNTIFS('Official Medal Table'!$I:$I,'Each Gender Events'!$A22,'Official Medal Table'!$C:$C,'Each Gender Events'!X$1,'Official Medal Table'!$E:$E,"Mixed")*'Medal values'!$B$3/2</f>
        <v>0</v>
      </c>
      <c r="Y22">
        <f>COUNTIFS('Official Medal Table'!$F:$F,'Each Gender Events'!$A22,'Official Medal Table'!$C:$C,'Each Gender Events'!Y$1,'Official Medal Table'!$E:$E,'Each Gender Events'!Y$2)*'Medal values'!$B$1
+ COUNTIFS('Official Medal Table'!$G:$G,'Each Gender Events'!$A22,'Official Medal Table'!$C:$C,'Each Gender Events'!Y$1,'Official Medal Table'!$E:$E,'Each Gender Events'!Y$2)*'Medal values'!$B$2
+ COUNTIFS('Official Medal Table'!$H:$H,'Each Gender Events'!$A22,'Official Medal Table'!$C:$C,'Each Gender Events'!Y$1,'Official Medal Table'!$E:$E,'Each Gender Events'!Y$2)*'Medal values'!$B$3
+ COUNTIFS('Official Medal Table'!$I:$I,'Each Gender Events'!$A22,'Official Medal Table'!$C:$C,'Each Gender Events'!Y$1,'Official Medal Table'!$E:$E,'Each Gender Events'!Y$2)*'Medal values'!$B$3
+ COUNTIFS('Official Medal Table'!$F:$F,'Each Gender Events'!$A22,'Official Medal Table'!$C:$C,'Each Gender Events'!Y$1,'Official Medal Table'!$E:$E,"Mixed")*'Medal values'!$B$1/2
+ COUNTIFS('Official Medal Table'!$G:$G,'Each Gender Events'!$A22,'Official Medal Table'!$C:$C,'Each Gender Events'!Y$1,'Official Medal Table'!$E:$E,"Mixed")*'Medal values'!$B$2/2
+ COUNTIFS('Official Medal Table'!$H:$H,'Each Gender Events'!$A22,'Official Medal Table'!$C:$C,'Each Gender Events'!Y$1,'Official Medal Table'!$E:$E,"Mixed")*'Medal values'!$B$3/2
+ COUNTIFS('Official Medal Table'!$I:$I,'Each Gender Events'!$A22,'Official Medal Table'!$C:$C,'Each Gender Events'!Y$1,'Official Medal Table'!$E:$E,"Mixed")*'Medal values'!$B$3/2</f>
        <v>3.0009999999999999</v>
      </c>
      <c r="Z22">
        <f>COUNTIFS('Official Medal Table'!$F:$F,'Each Gender Events'!$A22,'Official Medal Table'!$C:$C,'Each Gender Events'!Z$1,'Official Medal Table'!$E:$E,'Each Gender Events'!Z$2)*'Medal values'!$B$1
+ COUNTIFS('Official Medal Table'!$G:$G,'Each Gender Events'!$A22,'Official Medal Table'!$C:$C,'Each Gender Events'!Z$1,'Official Medal Table'!$E:$E,'Each Gender Events'!Z$2)*'Medal values'!$B$2
+ COUNTIFS('Official Medal Table'!$H:$H,'Each Gender Events'!$A22,'Official Medal Table'!$C:$C,'Each Gender Events'!Z$1,'Official Medal Table'!$E:$E,'Each Gender Events'!Z$2)*'Medal values'!$B$3
+ COUNTIFS('Official Medal Table'!$I:$I,'Each Gender Events'!$A22,'Official Medal Table'!$C:$C,'Each Gender Events'!Z$1,'Official Medal Table'!$E:$E,'Each Gender Events'!Z$2)*'Medal values'!$B$3
+ COUNTIFS('Official Medal Table'!$F:$F,'Each Gender Events'!$A22,'Official Medal Table'!$C:$C,'Each Gender Events'!Z$1,'Official Medal Table'!$E:$E,"Mixed")*'Medal values'!$B$1/2
+ COUNTIFS('Official Medal Table'!$G:$G,'Each Gender Events'!$A22,'Official Medal Table'!$C:$C,'Each Gender Events'!Z$1,'Official Medal Table'!$E:$E,"Mixed")*'Medal values'!$B$2/2
+ COUNTIFS('Official Medal Table'!$H:$H,'Each Gender Events'!$A22,'Official Medal Table'!$C:$C,'Each Gender Events'!Z$1,'Official Medal Table'!$E:$E,"Mixed")*'Medal values'!$B$3/2
+ COUNTIFS('Official Medal Table'!$I:$I,'Each Gender Events'!$A22,'Official Medal Table'!$C:$C,'Each Gender Events'!Z$1,'Official Medal Table'!$E:$E,"Mixed")*'Medal values'!$B$3/2</f>
        <v>0</v>
      </c>
      <c r="AA22">
        <f>COUNTIFS('Official Medal Table'!$F:$F,'Each Gender Events'!$A22,'Official Medal Table'!$C:$C,'Each Gender Events'!AA$1,'Official Medal Table'!$E:$E,'Each Gender Events'!AA$2)*'Medal values'!$B$1
+ COUNTIFS('Official Medal Table'!$G:$G,'Each Gender Events'!$A22,'Official Medal Table'!$C:$C,'Each Gender Events'!AA$1,'Official Medal Table'!$E:$E,'Each Gender Events'!AA$2)*'Medal values'!$B$2
+ COUNTIFS('Official Medal Table'!$H:$H,'Each Gender Events'!$A22,'Official Medal Table'!$C:$C,'Each Gender Events'!AA$1,'Official Medal Table'!$E:$E,'Each Gender Events'!AA$2)*'Medal values'!$B$3
+ COUNTIFS('Official Medal Table'!$I:$I,'Each Gender Events'!$A22,'Official Medal Table'!$C:$C,'Each Gender Events'!AA$1,'Official Medal Table'!$E:$E,'Each Gender Events'!AA$2)*'Medal values'!$B$3
+ COUNTIFS('Official Medal Table'!$F:$F,'Each Gender Events'!$A22,'Official Medal Table'!$C:$C,'Each Gender Events'!AA$1,'Official Medal Table'!$E:$E,"Mixed")*'Medal values'!$B$1/2
+ COUNTIFS('Official Medal Table'!$G:$G,'Each Gender Events'!$A22,'Official Medal Table'!$C:$C,'Each Gender Events'!AA$1,'Official Medal Table'!$E:$E,"Mixed")*'Medal values'!$B$2/2
+ COUNTIFS('Official Medal Table'!$H:$H,'Each Gender Events'!$A22,'Official Medal Table'!$C:$C,'Each Gender Events'!AA$1,'Official Medal Table'!$E:$E,"Mixed")*'Medal values'!$B$3/2
+ COUNTIFS('Official Medal Table'!$I:$I,'Each Gender Events'!$A22,'Official Medal Table'!$C:$C,'Each Gender Events'!AA$1,'Official Medal Table'!$E:$E,"Mixed")*'Medal values'!$B$3/2</f>
        <v>9.0030000000000001</v>
      </c>
      <c r="AB22">
        <f>COUNTIFS('Official Medal Table'!$F:$F,'Each Gender Events'!$A22,'Official Medal Table'!$C:$C,'Each Gender Events'!AB$1,'Official Medal Table'!$E:$E,'Each Gender Events'!AB$2)*'Medal values'!$B$1
+ COUNTIFS('Official Medal Table'!$G:$G,'Each Gender Events'!$A22,'Official Medal Table'!$C:$C,'Each Gender Events'!AB$1,'Official Medal Table'!$E:$E,'Each Gender Events'!AB$2)*'Medal values'!$B$2
+ COUNTIFS('Official Medal Table'!$H:$H,'Each Gender Events'!$A22,'Official Medal Table'!$C:$C,'Each Gender Events'!AB$1,'Official Medal Table'!$E:$E,'Each Gender Events'!AB$2)*'Medal values'!$B$3
+ COUNTIFS('Official Medal Table'!$I:$I,'Each Gender Events'!$A22,'Official Medal Table'!$C:$C,'Each Gender Events'!AB$1,'Official Medal Table'!$E:$E,'Each Gender Events'!AB$2)*'Medal values'!$B$3
+ COUNTIFS('Official Medal Table'!$F:$F,'Each Gender Events'!$A22,'Official Medal Table'!$C:$C,'Each Gender Events'!AB$1,'Official Medal Table'!$E:$E,"Mixed")*'Medal values'!$B$1/2
+ COUNTIFS('Official Medal Table'!$G:$G,'Each Gender Events'!$A22,'Official Medal Table'!$C:$C,'Each Gender Events'!AB$1,'Official Medal Table'!$E:$E,"Mixed")*'Medal values'!$B$2/2
+ COUNTIFS('Official Medal Table'!$H:$H,'Each Gender Events'!$A22,'Official Medal Table'!$C:$C,'Each Gender Events'!AB$1,'Official Medal Table'!$E:$E,"Mixed")*'Medal values'!$B$3/2
+ COUNTIFS('Official Medal Table'!$I:$I,'Each Gender Events'!$A22,'Official Medal Table'!$C:$C,'Each Gender Events'!AB$1,'Official Medal Table'!$E:$E,"Mixed")*'Medal values'!$B$3/2</f>
        <v>0</v>
      </c>
      <c r="AC22">
        <f>COUNTIFS('Official Medal Table'!$F:$F,'Each Gender Events'!$A22,'Official Medal Table'!$C:$C,'Each Gender Events'!AC$1,'Official Medal Table'!$E:$E,'Each Gender Events'!AC$2)*'Medal values'!$B$1
+ COUNTIFS('Official Medal Table'!$G:$G,'Each Gender Events'!$A22,'Official Medal Table'!$C:$C,'Each Gender Events'!AC$1,'Official Medal Table'!$E:$E,'Each Gender Events'!AC$2)*'Medal values'!$B$2
+ COUNTIFS('Official Medal Table'!$H:$H,'Each Gender Events'!$A22,'Official Medal Table'!$C:$C,'Each Gender Events'!AC$1,'Official Medal Table'!$E:$E,'Each Gender Events'!AC$2)*'Medal values'!$B$3
+ COUNTIFS('Official Medal Table'!$I:$I,'Each Gender Events'!$A22,'Official Medal Table'!$C:$C,'Each Gender Events'!AC$1,'Official Medal Table'!$E:$E,'Each Gender Events'!AC$2)*'Medal values'!$B$3
+ COUNTIFS('Official Medal Table'!$F:$F,'Each Gender Events'!$A22,'Official Medal Table'!$C:$C,'Each Gender Events'!AC$1,'Official Medal Table'!$E:$E,"Mixed")*'Medal values'!$B$1/2
+ COUNTIFS('Official Medal Table'!$G:$G,'Each Gender Events'!$A22,'Official Medal Table'!$C:$C,'Each Gender Events'!AC$1,'Official Medal Table'!$E:$E,"Mixed")*'Medal values'!$B$2/2
+ COUNTIFS('Official Medal Table'!$H:$H,'Each Gender Events'!$A22,'Official Medal Table'!$C:$C,'Each Gender Events'!AC$1,'Official Medal Table'!$E:$E,"Mixed")*'Medal values'!$B$3/2
+ COUNTIFS('Official Medal Table'!$I:$I,'Each Gender Events'!$A22,'Official Medal Table'!$C:$C,'Each Gender Events'!AC$1,'Official Medal Table'!$E:$E,"Mixed")*'Medal values'!$B$3/2</f>
        <v>0</v>
      </c>
      <c r="AD22">
        <f>COUNTIFS('Official Medal Table'!$F:$F,'Each Gender Events'!$A22,'Official Medal Table'!$C:$C,'Each Gender Events'!AD$1,'Official Medal Table'!$E:$E,'Each Gender Events'!AD$2)*'Medal values'!$B$1
+ COUNTIFS('Official Medal Table'!$G:$G,'Each Gender Events'!$A22,'Official Medal Table'!$C:$C,'Each Gender Events'!AD$1,'Official Medal Table'!$E:$E,'Each Gender Events'!AD$2)*'Medal values'!$B$2
+ COUNTIFS('Official Medal Table'!$H:$H,'Each Gender Events'!$A22,'Official Medal Table'!$C:$C,'Each Gender Events'!AD$1,'Official Medal Table'!$E:$E,'Each Gender Events'!AD$2)*'Medal values'!$B$3
+ COUNTIFS('Official Medal Table'!$I:$I,'Each Gender Events'!$A22,'Official Medal Table'!$C:$C,'Each Gender Events'!AD$1,'Official Medal Table'!$E:$E,'Each Gender Events'!AD$2)*'Medal values'!$B$3
+ COUNTIFS('Official Medal Table'!$F:$F,'Each Gender Events'!$A22,'Official Medal Table'!$C:$C,'Each Gender Events'!AD$1,'Official Medal Table'!$E:$E,"Mixed")*'Medal values'!$B$1/2
+ COUNTIFS('Official Medal Table'!$G:$G,'Each Gender Events'!$A22,'Official Medal Table'!$C:$C,'Each Gender Events'!AD$1,'Official Medal Table'!$E:$E,"Mixed")*'Medal values'!$B$2/2
+ COUNTIFS('Official Medal Table'!$H:$H,'Each Gender Events'!$A22,'Official Medal Table'!$C:$C,'Each Gender Events'!AD$1,'Official Medal Table'!$E:$E,"Mixed")*'Medal values'!$B$3/2
+ COUNTIFS('Official Medal Table'!$I:$I,'Each Gender Events'!$A22,'Official Medal Table'!$C:$C,'Each Gender Events'!AD$1,'Official Medal Table'!$E:$E,"Mixed")*'Medal values'!$B$3/2</f>
        <v>0</v>
      </c>
      <c r="AE22">
        <f>COUNTIFS('Official Medal Table'!$F:$F,'Each Gender Events'!$A22,'Official Medal Table'!$C:$C,'Each Gender Events'!AE$1,'Official Medal Table'!$E:$E,'Each Gender Events'!AE$2)*'Medal values'!$B$1
+ COUNTIFS('Official Medal Table'!$G:$G,'Each Gender Events'!$A22,'Official Medal Table'!$C:$C,'Each Gender Events'!AE$1,'Official Medal Table'!$E:$E,'Each Gender Events'!AE$2)*'Medal values'!$B$2
+ COUNTIFS('Official Medal Table'!$H:$H,'Each Gender Events'!$A22,'Official Medal Table'!$C:$C,'Each Gender Events'!AE$1,'Official Medal Table'!$E:$E,'Each Gender Events'!AE$2)*'Medal values'!$B$3
+ COUNTIFS('Official Medal Table'!$I:$I,'Each Gender Events'!$A22,'Official Medal Table'!$C:$C,'Each Gender Events'!AE$1,'Official Medal Table'!$E:$E,'Each Gender Events'!AE$2)*'Medal values'!$B$3
+ COUNTIFS('Official Medal Table'!$F:$F,'Each Gender Events'!$A22,'Official Medal Table'!$C:$C,'Each Gender Events'!AE$1,'Official Medal Table'!$E:$E,"Mixed")*'Medal values'!$B$1/2
+ COUNTIFS('Official Medal Table'!$G:$G,'Each Gender Events'!$A22,'Official Medal Table'!$C:$C,'Each Gender Events'!AE$1,'Official Medal Table'!$E:$E,"Mixed")*'Medal values'!$B$2/2
+ COUNTIFS('Official Medal Table'!$H:$H,'Each Gender Events'!$A22,'Official Medal Table'!$C:$C,'Each Gender Events'!AE$1,'Official Medal Table'!$E:$E,"Mixed")*'Medal values'!$B$3/2
+ COUNTIFS('Official Medal Table'!$I:$I,'Each Gender Events'!$A22,'Official Medal Table'!$C:$C,'Each Gender Events'!AE$1,'Official Medal Table'!$E:$E,"Mixed")*'Medal values'!$B$3/2</f>
        <v>0</v>
      </c>
      <c r="AF22">
        <f>COUNTIFS('Official Medal Table'!$F:$F,'Each Gender Events'!$A22,'Official Medal Table'!$C:$C,'Each Gender Events'!AF$1,'Official Medal Table'!$E:$E,'Each Gender Events'!AF$2)*'Medal values'!$B$1
+ COUNTIFS('Official Medal Table'!$G:$G,'Each Gender Events'!$A22,'Official Medal Table'!$C:$C,'Each Gender Events'!AF$1,'Official Medal Table'!$E:$E,'Each Gender Events'!AF$2)*'Medal values'!$B$2
+ COUNTIFS('Official Medal Table'!$H:$H,'Each Gender Events'!$A22,'Official Medal Table'!$C:$C,'Each Gender Events'!AF$1,'Official Medal Table'!$E:$E,'Each Gender Events'!AF$2)*'Medal values'!$B$3
+ COUNTIFS('Official Medal Table'!$I:$I,'Each Gender Events'!$A22,'Official Medal Table'!$C:$C,'Each Gender Events'!AF$1,'Official Medal Table'!$E:$E,'Each Gender Events'!AF$2)*'Medal values'!$B$3
+ COUNTIFS('Official Medal Table'!$F:$F,'Each Gender Events'!$A22,'Official Medal Table'!$C:$C,'Each Gender Events'!AF$1,'Official Medal Table'!$E:$E,"Mixed")*'Medal values'!$B$1/2
+ COUNTIFS('Official Medal Table'!$G:$G,'Each Gender Events'!$A22,'Official Medal Table'!$C:$C,'Each Gender Events'!AF$1,'Official Medal Table'!$E:$E,"Mixed")*'Medal values'!$B$2/2
+ COUNTIFS('Official Medal Table'!$H:$H,'Each Gender Events'!$A22,'Official Medal Table'!$C:$C,'Each Gender Events'!AF$1,'Official Medal Table'!$E:$E,"Mixed")*'Medal values'!$B$3/2
+ COUNTIFS('Official Medal Table'!$I:$I,'Each Gender Events'!$A22,'Official Medal Table'!$C:$C,'Each Gender Events'!AF$1,'Official Medal Table'!$E:$E,"Mixed")*'Medal values'!$B$3/2</f>
        <v>0</v>
      </c>
      <c r="AG22">
        <f>COUNTIFS('Official Medal Table'!$F:$F,'Each Gender Events'!$A22,'Official Medal Table'!$C:$C,'Each Gender Events'!AG$1,'Official Medal Table'!$E:$E,'Each Gender Events'!AG$2)*'Medal values'!$B$1
+ COUNTIFS('Official Medal Table'!$G:$G,'Each Gender Events'!$A22,'Official Medal Table'!$C:$C,'Each Gender Events'!AG$1,'Official Medal Table'!$E:$E,'Each Gender Events'!AG$2)*'Medal values'!$B$2
+ COUNTIFS('Official Medal Table'!$H:$H,'Each Gender Events'!$A22,'Official Medal Table'!$C:$C,'Each Gender Events'!AG$1,'Official Medal Table'!$E:$E,'Each Gender Events'!AG$2)*'Medal values'!$B$3
+ COUNTIFS('Official Medal Table'!$I:$I,'Each Gender Events'!$A22,'Official Medal Table'!$C:$C,'Each Gender Events'!AG$1,'Official Medal Table'!$E:$E,'Each Gender Events'!AG$2)*'Medal values'!$B$3
+ COUNTIFS('Official Medal Table'!$F:$F,'Each Gender Events'!$A22,'Official Medal Table'!$C:$C,'Each Gender Events'!AG$1,'Official Medal Table'!$E:$E,"Mixed")*'Medal values'!$B$1/2
+ COUNTIFS('Official Medal Table'!$G:$G,'Each Gender Events'!$A22,'Official Medal Table'!$C:$C,'Each Gender Events'!AG$1,'Official Medal Table'!$E:$E,"Mixed")*'Medal values'!$B$2/2
+ COUNTIFS('Official Medal Table'!$H:$H,'Each Gender Events'!$A22,'Official Medal Table'!$C:$C,'Each Gender Events'!AG$1,'Official Medal Table'!$E:$E,"Mixed")*'Medal values'!$B$3/2
+ COUNTIFS('Official Medal Table'!$I:$I,'Each Gender Events'!$A22,'Official Medal Table'!$C:$C,'Each Gender Events'!AG$1,'Official Medal Table'!$E:$E,"Mixed")*'Medal values'!$B$3/2</f>
        <v>0</v>
      </c>
      <c r="AH22">
        <f>COUNTIFS('Official Medal Table'!$F:$F,'Each Gender Events'!$A22,'Official Medal Table'!$C:$C,'Each Gender Events'!AH$1,'Official Medal Table'!$E:$E,'Each Gender Events'!AH$2)*'Medal values'!$B$1
+ COUNTIFS('Official Medal Table'!$G:$G,'Each Gender Events'!$A22,'Official Medal Table'!$C:$C,'Each Gender Events'!AH$1,'Official Medal Table'!$E:$E,'Each Gender Events'!AH$2)*'Medal values'!$B$2
+ COUNTIFS('Official Medal Table'!$H:$H,'Each Gender Events'!$A22,'Official Medal Table'!$C:$C,'Each Gender Events'!AH$1,'Official Medal Table'!$E:$E,'Each Gender Events'!AH$2)*'Medal values'!$B$3
+ COUNTIFS('Official Medal Table'!$I:$I,'Each Gender Events'!$A22,'Official Medal Table'!$C:$C,'Each Gender Events'!AH$1,'Official Medal Table'!$E:$E,'Each Gender Events'!AH$2)*'Medal values'!$B$3
+ COUNTIFS('Official Medal Table'!$F:$F,'Each Gender Events'!$A22,'Official Medal Table'!$C:$C,'Each Gender Events'!AH$1,'Official Medal Table'!$E:$E,"Mixed")*'Medal values'!$B$1/2
+ COUNTIFS('Official Medal Table'!$G:$G,'Each Gender Events'!$A22,'Official Medal Table'!$C:$C,'Each Gender Events'!AH$1,'Official Medal Table'!$E:$E,"Mixed")*'Medal values'!$B$2/2
+ COUNTIFS('Official Medal Table'!$H:$H,'Each Gender Events'!$A22,'Official Medal Table'!$C:$C,'Each Gender Events'!AH$1,'Official Medal Table'!$E:$E,"Mixed")*'Medal values'!$B$3/2
+ COUNTIFS('Official Medal Table'!$I:$I,'Each Gender Events'!$A22,'Official Medal Table'!$C:$C,'Each Gender Events'!AH$1,'Official Medal Table'!$E:$E,"Mixed")*'Medal values'!$B$3/2</f>
        <v>0</v>
      </c>
      <c r="AI22">
        <f>COUNTIFS('Official Medal Table'!$F:$F,'Each Gender Events'!$A22,'Official Medal Table'!$C:$C,'Each Gender Events'!AI$1,'Official Medal Table'!$E:$E,'Each Gender Events'!AI$2)*'Medal values'!$B$1
+ COUNTIFS('Official Medal Table'!$G:$G,'Each Gender Events'!$A22,'Official Medal Table'!$C:$C,'Each Gender Events'!AI$1,'Official Medal Table'!$E:$E,'Each Gender Events'!AI$2)*'Medal values'!$B$2
+ COUNTIFS('Official Medal Table'!$H:$H,'Each Gender Events'!$A22,'Official Medal Table'!$C:$C,'Each Gender Events'!AI$1,'Official Medal Table'!$E:$E,'Each Gender Events'!AI$2)*'Medal values'!$B$3
+ COUNTIFS('Official Medal Table'!$I:$I,'Each Gender Events'!$A22,'Official Medal Table'!$C:$C,'Each Gender Events'!AI$1,'Official Medal Table'!$E:$E,'Each Gender Events'!AI$2)*'Medal values'!$B$3
+ COUNTIFS('Official Medal Table'!$F:$F,'Each Gender Events'!$A22,'Official Medal Table'!$C:$C,'Each Gender Events'!AI$1,'Official Medal Table'!$E:$E,"Mixed")*'Medal values'!$B$1/2
+ COUNTIFS('Official Medal Table'!$G:$G,'Each Gender Events'!$A22,'Official Medal Table'!$C:$C,'Each Gender Events'!AI$1,'Official Medal Table'!$E:$E,"Mixed")*'Medal values'!$B$2/2
+ COUNTIFS('Official Medal Table'!$H:$H,'Each Gender Events'!$A22,'Official Medal Table'!$C:$C,'Each Gender Events'!AI$1,'Official Medal Table'!$E:$E,"Mixed")*'Medal values'!$B$3/2
+ COUNTIFS('Official Medal Table'!$I:$I,'Each Gender Events'!$A22,'Official Medal Table'!$C:$C,'Each Gender Events'!AI$1,'Official Medal Table'!$E:$E,"Mixed")*'Medal values'!$B$3/2</f>
        <v>0</v>
      </c>
      <c r="AJ22">
        <f>COUNTIFS('Official Medal Table'!$F:$F,'Each Gender Events'!$A22,'Official Medal Table'!$C:$C,'Each Gender Events'!AJ$1,'Official Medal Table'!$E:$E,'Each Gender Events'!AJ$2)*'Medal values'!$B$1
+ COUNTIFS('Official Medal Table'!$G:$G,'Each Gender Events'!$A22,'Official Medal Table'!$C:$C,'Each Gender Events'!AJ$1,'Official Medal Table'!$E:$E,'Each Gender Events'!AJ$2)*'Medal values'!$B$2
+ COUNTIFS('Official Medal Table'!$H:$H,'Each Gender Events'!$A22,'Official Medal Table'!$C:$C,'Each Gender Events'!AJ$1,'Official Medal Table'!$E:$E,'Each Gender Events'!AJ$2)*'Medal values'!$B$3
+ COUNTIFS('Official Medal Table'!$I:$I,'Each Gender Events'!$A22,'Official Medal Table'!$C:$C,'Each Gender Events'!AJ$1,'Official Medal Table'!$E:$E,'Each Gender Events'!AJ$2)*'Medal values'!$B$3
+ COUNTIFS('Official Medal Table'!$F:$F,'Each Gender Events'!$A22,'Official Medal Table'!$C:$C,'Each Gender Events'!AJ$1,'Official Medal Table'!$E:$E,"Mixed")*'Medal values'!$B$1/2
+ COUNTIFS('Official Medal Table'!$G:$G,'Each Gender Events'!$A22,'Official Medal Table'!$C:$C,'Each Gender Events'!AJ$1,'Official Medal Table'!$E:$E,"Mixed")*'Medal values'!$B$2/2
+ COUNTIFS('Official Medal Table'!$H:$H,'Each Gender Events'!$A22,'Official Medal Table'!$C:$C,'Each Gender Events'!AJ$1,'Official Medal Table'!$E:$E,"Mixed")*'Medal values'!$B$3/2
+ COUNTIFS('Official Medal Table'!$I:$I,'Each Gender Events'!$A22,'Official Medal Table'!$C:$C,'Each Gender Events'!AJ$1,'Official Medal Table'!$E:$E,"Mixed")*'Medal values'!$B$3/2</f>
        <v>11.002002000000001</v>
      </c>
      <c r="AK22">
        <f>COUNTIFS('Official Medal Table'!$F:$F,'Each Gender Events'!$A22,'Official Medal Table'!$C:$C,'Each Gender Events'!AK$1,'Official Medal Table'!$E:$E,'Each Gender Events'!AK$2)*'Medal values'!$B$1
+ COUNTIFS('Official Medal Table'!$G:$G,'Each Gender Events'!$A22,'Official Medal Table'!$C:$C,'Each Gender Events'!AK$1,'Official Medal Table'!$E:$E,'Each Gender Events'!AK$2)*'Medal values'!$B$2
+ COUNTIFS('Official Medal Table'!$H:$H,'Each Gender Events'!$A22,'Official Medal Table'!$C:$C,'Each Gender Events'!AK$1,'Official Medal Table'!$E:$E,'Each Gender Events'!AK$2)*'Medal values'!$B$3
+ COUNTIFS('Official Medal Table'!$I:$I,'Each Gender Events'!$A22,'Official Medal Table'!$C:$C,'Each Gender Events'!AK$1,'Official Medal Table'!$E:$E,'Each Gender Events'!AK$2)*'Medal values'!$B$3
+ COUNTIFS('Official Medal Table'!$F:$F,'Each Gender Events'!$A22,'Official Medal Table'!$C:$C,'Each Gender Events'!AK$1,'Official Medal Table'!$E:$E,"Mixed")*'Medal values'!$B$1/2
+ COUNTIFS('Official Medal Table'!$G:$G,'Each Gender Events'!$A22,'Official Medal Table'!$C:$C,'Each Gender Events'!AK$1,'Official Medal Table'!$E:$E,"Mixed")*'Medal values'!$B$2/2
+ COUNTIFS('Official Medal Table'!$H:$H,'Each Gender Events'!$A22,'Official Medal Table'!$C:$C,'Each Gender Events'!AK$1,'Official Medal Table'!$E:$E,"Mixed")*'Medal values'!$B$3/2
+ COUNTIFS('Official Medal Table'!$I:$I,'Each Gender Events'!$A22,'Official Medal Table'!$C:$C,'Each Gender Events'!AK$1,'Official Medal Table'!$E:$E,"Mixed")*'Medal values'!$B$3/2</f>
        <v>0</v>
      </c>
      <c r="AL22">
        <f>COUNTIFS('Official Medal Table'!$F:$F,'Each Gender Events'!$A22,'Official Medal Table'!$C:$C,'Each Gender Events'!AL$1,'Official Medal Table'!$E:$E,'Each Gender Events'!AL$2)*'Medal values'!$B$1
+ COUNTIFS('Official Medal Table'!$G:$G,'Each Gender Events'!$A22,'Official Medal Table'!$C:$C,'Each Gender Events'!AL$1,'Official Medal Table'!$E:$E,'Each Gender Events'!AL$2)*'Medal values'!$B$2
+ COUNTIFS('Official Medal Table'!$H:$H,'Each Gender Events'!$A22,'Official Medal Table'!$C:$C,'Each Gender Events'!AL$1,'Official Medal Table'!$E:$E,'Each Gender Events'!AL$2)*'Medal values'!$B$3
+ COUNTIFS('Official Medal Table'!$I:$I,'Each Gender Events'!$A22,'Official Medal Table'!$C:$C,'Each Gender Events'!AL$1,'Official Medal Table'!$E:$E,'Each Gender Events'!AL$2)*'Medal values'!$B$3
+ COUNTIFS('Official Medal Table'!$F:$F,'Each Gender Events'!$A22,'Official Medal Table'!$C:$C,'Each Gender Events'!AL$1,'Official Medal Table'!$E:$E,"Mixed")*'Medal values'!$B$1/2
+ COUNTIFS('Official Medal Table'!$G:$G,'Each Gender Events'!$A22,'Official Medal Table'!$C:$C,'Each Gender Events'!AL$1,'Official Medal Table'!$E:$E,"Mixed")*'Medal values'!$B$2/2
+ COUNTIFS('Official Medal Table'!$H:$H,'Each Gender Events'!$A22,'Official Medal Table'!$C:$C,'Each Gender Events'!AL$1,'Official Medal Table'!$E:$E,"Mixed")*'Medal values'!$B$3/2
+ COUNTIFS('Official Medal Table'!$I:$I,'Each Gender Events'!$A22,'Official Medal Table'!$C:$C,'Each Gender Events'!AL$1,'Official Medal Table'!$E:$E,"Mixed")*'Medal values'!$B$3/2</f>
        <v>0</v>
      </c>
      <c r="AM22">
        <f>COUNTIFS('Official Medal Table'!$F:$F,'Each Gender Events'!$A22,'Official Medal Table'!$C:$C,'Each Gender Events'!AM$1,'Official Medal Table'!$E:$E,'Each Gender Events'!AM$2)*'Medal values'!$B$1
+ COUNTIFS('Official Medal Table'!$G:$G,'Each Gender Events'!$A22,'Official Medal Table'!$C:$C,'Each Gender Events'!AM$1,'Official Medal Table'!$E:$E,'Each Gender Events'!AM$2)*'Medal values'!$B$2
+ COUNTIFS('Official Medal Table'!$H:$H,'Each Gender Events'!$A22,'Official Medal Table'!$C:$C,'Each Gender Events'!AM$1,'Official Medal Table'!$E:$E,'Each Gender Events'!AM$2)*'Medal values'!$B$3
+ COUNTIFS('Official Medal Table'!$I:$I,'Each Gender Events'!$A22,'Official Medal Table'!$C:$C,'Each Gender Events'!AM$1,'Official Medal Table'!$E:$E,'Each Gender Events'!AM$2)*'Medal values'!$B$3
+ COUNTIFS('Official Medal Table'!$F:$F,'Each Gender Events'!$A22,'Official Medal Table'!$C:$C,'Each Gender Events'!AM$1,'Official Medal Table'!$E:$E,"Mixed")*'Medal values'!$B$1/2
+ COUNTIFS('Official Medal Table'!$G:$G,'Each Gender Events'!$A22,'Official Medal Table'!$C:$C,'Each Gender Events'!AM$1,'Official Medal Table'!$E:$E,"Mixed")*'Medal values'!$B$2/2
+ COUNTIFS('Official Medal Table'!$H:$H,'Each Gender Events'!$A22,'Official Medal Table'!$C:$C,'Each Gender Events'!AM$1,'Official Medal Table'!$E:$E,"Mixed")*'Medal values'!$B$3/2
+ COUNTIFS('Official Medal Table'!$I:$I,'Each Gender Events'!$A22,'Official Medal Table'!$C:$C,'Each Gender Events'!AM$1,'Official Medal Table'!$E:$E,"Mixed")*'Medal values'!$B$3/2</f>
        <v>0</v>
      </c>
      <c r="AN22">
        <f>COUNTIFS('Official Medal Table'!$F:$F,'Each Gender Events'!$A22,'Official Medal Table'!$C:$C,'Each Gender Events'!AN$1,'Official Medal Table'!$E:$E,'Each Gender Events'!AN$2)*'Medal values'!$B$1
+ COUNTIFS('Official Medal Table'!$G:$G,'Each Gender Events'!$A22,'Official Medal Table'!$C:$C,'Each Gender Events'!AN$1,'Official Medal Table'!$E:$E,'Each Gender Events'!AN$2)*'Medal values'!$B$2
+ COUNTIFS('Official Medal Table'!$H:$H,'Each Gender Events'!$A22,'Official Medal Table'!$C:$C,'Each Gender Events'!AN$1,'Official Medal Table'!$E:$E,'Each Gender Events'!AN$2)*'Medal values'!$B$3
+ COUNTIFS('Official Medal Table'!$I:$I,'Each Gender Events'!$A22,'Official Medal Table'!$C:$C,'Each Gender Events'!AN$1,'Official Medal Table'!$E:$E,'Each Gender Events'!AN$2)*'Medal values'!$B$3
+ COUNTIFS('Official Medal Table'!$F:$F,'Each Gender Events'!$A22,'Official Medal Table'!$C:$C,'Each Gender Events'!AN$1,'Official Medal Table'!$E:$E,"Mixed")*'Medal values'!$B$1/2
+ COUNTIFS('Official Medal Table'!$G:$G,'Each Gender Events'!$A22,'Official Medal Table'!$C:$C,'Each Gender Events'!AN$1,'Official Medal Table'!$E:$E,"Mixed")*'Medal values'!$B$2/2
+ COUNTIFS('Official Medal Table'!$H:$H,'Each Gender Events'!$A22,'Official Medal Table'!$C:$C,'Each Gender Events'!AN$1,'Official Medal Table'!$E:$E,"Mixed")*'Medal values'!$B$3/2
+ COUNTIFS('Official Medal Table'!$I:$I,'Each Gender Events'!$A22,'Official Medal Table'!$C:$C,'Each Gender Events'!AN$1,'Official Medal Table'!$E:$E,"Mixed")*'Medal values'!$B$3/2</f>
        <v>0</v>
      </c>
      <c r="AO22">
        <f>COUNTIFS('Official Medal Table'!$F:$F,'Each Gender Events'!$A22,'Official Medal Table'!$C:$C,'Each Gender Events'!AO$1,'Official Medal Table'!$E:$E,'Each Gender Events'!AO$2)*'Medal values'!$B$1
+ COUNTIFS('Official Medal Table'!$G:$G,'Each Gender Events'!$A22,'Official Medal Table'!$C:$C,'Each Gender Events'!AO$1,'Official Medal Table'!$E:$E,'Each Gender Events'!AO$2)*'Medal values'!$B$2
+ COUNTIFS('Official Medal Table'!$H:$H,'Each Gender Events'!$A22,'Official Medal Table'!$C:$C,'Each Gender Events'!AO$1,'Official Medal Table'!$E:$E,'Each Gender Events'!AO$2)*'Medal values'!$B$3
+ COUNTIFS('Official Medal Table'!$I:$I,'Each Gender Events'!$A22,'Official Medal Table'!$C:$C,'Each Gender Events'!AO$1,'Official Medal Table'!$E:$E,'Each Gender Events'!AO$2)*'Medal values'!$B$3
+ COUNTIFS('Official Medal Table'!$F:$F,'Each Gender Events'!$A22,'Official Medal Table'!$C:$C,'Each Gender Events'!AO$1,'Official Medal Table'!$E:$E,"Mixed")*'Medal values'!$B$1/2
+ COUNTIFS('Official Medal Table'!$G:$G,'Each Gender Events'!$A22,'Official Medal Table'!$C:$C,'Each Gender Events'!AO$1,'Official Medal Table'!$E:$E,"Mixed")*'Medal values'!$B$2/2
+ COUNTIFS('Official Medal Table'!$H:$H,'Each Gender Events'!$A22,'Official Medal Table'!$C:$C,'Each Gender Events'!AO$1,'Official Medal Table'!$E:$E,"Mixed")*'Medal values'!$B$3/2
+ COUNTIFS('Official Medal Table'!$I:$I,'Each Gender Events'!$A22,'Official Medal Table'!$C:$C,'Each Gender Events'!AO$1,'Official Medal Table'!$E:$E,"Mixed")*'Medal values'!$B$3/2</f>
        <v>0</v>
      </c>
      <c r="AP22">
        <f>COUNTIFS('Official Medal Table'!$F:$F,'Each Gender Events'!$A22,'Official Medal Table'!$C:$C,'Each Gender Events'!AP$1,'Official Medal Table'!$E:$E,'Each Gender Events'!AP$2)*'Medal values'!$B$1
+ COUNTIFS('Official Medal Table'!$G:$G,'Each Gender Events'!$A22,'Official Medal Table'!$C:$C,'Each Gender Events'!AP$1,'Official Medal Table'!$E:$E,'Each Gender Events'!AP$2)*'Medal values'!$B$2
+ COUNTIFS('Official Medal Table'!$H:$H,'Each Gender Events'!$A22,'Official Medal Table'!$C:$C,'Each Gender Events'!AP$1,'Official Medal Table'!$E:$E,'Each Gender Events'!AP$2)*'Medal values'!$B$3
+ COUNTIFS('Official Medal Table'!$I:$I,'Each Gender Events'!$A22,'Official Medal Table'!$C:$C,'Each Gender Events'!AP$1,'Official Medal Table'!$E:$E,'Each Gender Events'!AP$2)*'Medal values'!$B$3
+ COUNTIFS('Official Medal Table'!$F:$F,'Each Gender Events'!$A22,'Official Medal Table'!$C:$C,'Each Gender Events'!AP$1,'Official Medal Table'!$E:$E,"Mixed")*'Medal values'!$B$1/2
+ COUNTIFS('Official Medal Table'!$G:$G,'Each Gender Events'!$A22,'Official Medal Table'!$C:$C,'Each Gender Events'!AP$1,'Official Medal Table'!$E:$E,"Mixed")*'Medal values'!$B$2/2
+ COUNTIFS('Official Medal Table'!$H:$H,'Each Gender Events'!$A22,'Official Medal Table'!$C:$C,'Each Gender Events'!AP$1,'Official Medal Table'!$E:$E,"Mixed")*'Medal values'!$B$3/2
+ COUNTIFS('Official Medal Table'!$I:$I,'Each Gender Events'!$A22,'Official Medal Table'!$C:$C,'Each Gender Events'!AP$1,'Official Medal Table'!$E:$E,"Mixed")*'Medal values'!$B$3/2</f>
        <v>0</v>
      </c>
      <c r="AQ22">
        <f>COUNTIFS('Official Medal Table'!$F:$F,'Each Gender Events'!$A22,'Official Medal Table'!$C:$C,'Each Gender Events'!AQ$1,'Official Medal Table'!$E:$E,'Each Gender Events'!AQ$2)*'Medal values'!$B$1
+ COUNTIFS('Official Medal Table'!$G:$G,'Each Gender Events'!$A22,'Official Medal Table'!$C:$C,'Each Gender Events'!AQ$1,'Official Medal Table'!$E:$E,'Each Gender Events'!AQ$2)*'Medal values'!$B$2
+ COUNTIFS('Official Medal Table'!$H:$H,'Each Gender Events'!$A22,'Official Medal Table'!$C:$C,'Each Gender Events'!AQ$1,'Official Medal Table'!$E:$E,'Each Gender Events'!AQ$2)*'Medal values'!$B$3
+ COUNTIFS('Official Medal Table'!$I:$I,'Each Gender Events'!$A22,'Official Medal Table'!$C:$C,'Each Gender Events'!AQ$1,'Official Medal Table'!$E:$E,'Each Gender Events'!AQ$2)*'Medal values'!$B$3
+ COUNTIFS('Official Medal Table'!$F:$F,'Each Gender Events'!$A22,'Official Medal Table'!$C:$C,'Each Gender Events'!AQ$1,'Official Medal Table'!$E:$E,"Mixed")*'Medal values'!$B$1/2
+ COUNTIFS('Official Medal Table'!$G:$G,'Each Gender Events'!$A22,'Official Medal Table'!$C:$C,'Each Gender Events'!AQ$1,'Official Medal Table'!$E:$E,"Mixed")*'Medal values'!$B$2/2
+ COUNTIFS('Official Medal Table'!$H:$H,'Each Gender Events'!$A22,'Official Medal Table'!$C:$C,'Each Gender Events'!AQ$1,'Official Medal Table'!$E:$E,"Mixed")*'Medal values'!$B$3/2
+ COUNTIFS('Official Medal Table'!$I:$I,'Each Gender Events'!$A22,'Official Medal Table'!$C:$C,'Each Gender Events'!AQ$1,'Official Medal Table'!$E:$E,"Mixed")*'Medal values'!$B$3/2</f>
        <v>0</v>
      </c>
      <c r="AR22">
        <f>COUNTIFS('Official Medal Table'!$F:$F,'Each Gender Events'!$A22,'Official Medal Table'!$C:$C,'Each Gender Events'!AR$1,'Official Medal Table'!$E:$E,'Each Gender Events'!AR$2)*'Medal values'!$B$1
+ COUNTIFS('Official Medal Table'!$G:$G,'Each Gender Events'!$A22,'Official Medal Table'!$C:$C,'Each Gender Events'!AR$1,'Official Medal Table'!$E:$E,'Each Gender Events'!AR$2)*'Medal values'!$B$2
+ COUNTIFS('Official Medal Table'!$H:$H,'Each Gender Events'!$A22,'Official Medal Table'!$C:$C,'Each Gender Events'!AR$1,'Official Medal Table'!$E:$E,'Each Gender Events'!AR$2)*'Medal values'!$B$3
+ COUNTIFS('Official Medal Table'!$I:$I,'Each Gender Events'!$A22,'Official Medal Table'!$C:$C,'Each Gender Events'!AR$1,'Official Medal Table'!$E:$E,'Each Gender Events'!AR$2)*'Medal values'!$B$3
+ COUNTIFS('Official Medal Table'!$F:$F,'Each Gender Events'!$A22,'Official Medal Table'!$C:$C,'Each Gender Events'!AR$1,'Official Medal Table'!$E:$E,"Mixed")*'Medal values'!$B$1/2
+ COUNTIFS('Official Medal Table'!$G:$G,'Each Gender Events'!$A22,'Official Medal Table'!$C:$C,'Each Gender Events'!AR$1,'Official Medal Table'!$E:$E,"Mixed")*'Medal values'!$B$2/2
+ COUNTIFS('Official Medal Table'!$H:$H,'Each Gender Events'!$A22,'Official Medal Table'!$C:$C,'Each Gender Events'!AR$1,'Official Medal Table'!$E:$E,"Mixed")*'Medal values'!$B$3/2
+ COUNTIFS('Official Medal Table'!$I:$I,'Each Gender Events'!$A22,'Official Medal Table'!$C:$C,'Each Gender Events'!AR$1,'Official Medal Table'!$E:$E,"Mixed")*'Medal values'!$B$3/2</f>
        <v>0</v>
      </c>
      <c r="AS22">
        <f>COUNTIFS('Official Medal Table'!$F:$F,'Each Gender Events'!$A22,'Official Medal Table'!$C:$C,'Each Gender Events'!AS$1,'Official Medal Table'!$E:$E,'Each Gender Events'!AS$2)*'Medal values'!$B$1
+ COUNTIFS('Official Medal Table'!$G:$G,'Each Gender Events'!$A22,'Official Medal Table'!$C:$C,'Each Gender Events'!AS$1,'Official Medal Table'!$E:$E,'Each Gender Events'!AS$2)*'Medal values'!$B$2
+ COUNTIFS('Official Medal Table'!$H:$H,'Each Gender Events'!$A22,'Official Medal Table'!$C:$C,'Each Gender Events'!AS$1,'Official Medal Table'!$E:$E,'Each Gender Events'!AS$2)*'Medal values'!$B$3
+ COUNTIFS('Official Medal Table'!$I:$I,'Each Gender Events'!$A22,'Official Medal Table'!$C:$C,'Each Gender Events'!AS$1,'Official Medal Table'!$E:$E,'Each Gender Events'!AS$2)*'Medal values'!$B$3
+ COUNTIFS('Official Medal Table'!$F:$F,'Each Gender Events'!$A22,'Official Medal Table'!$C:$C,'Each Gender Events'!AS$1,'Official Medal Table'!$E:$E,"Mixed")*'Medal values'!$B$1/2
+ COUNTIFS('Official Medal Table'!$G:$G,'Each Gender Events'!$A22,'Official Medal Table'!$C:$C,'Each Gender Events'!AS$1,'Official Medal Table'!$E:$E,"Mixed")*'Medal values'!$B$2/2
+ COUNTIFS('Official Medal Table'!$H:$H,'Each Gender Events'!$A22,'Official Medal Table'!$C:$C,'Each Gender Events'!AS$1,'Official Medal Table'!$E:$E,"Mixed")*'Medal values'!$B$3/2
+ COUNTIFS('Official Medal Table'!$I:$I,'Each Gender Events'!$A22,'Official Medal Table'!$C:$C,'Each Gender Events'!AS$1,'Official Medal Table'!$E:$E,"Mixed")*'Medal values'!$B$3/2</f>
        <v>0</v>
      </c>
      <c r="AT22">
        <f>COUNTIFS('Official Medal Table'!$F:$F,'Each Gender Events'!$A22,'Official Medal Table'!$C:$C,'Each Gender Events'!AT$1,'Official Medal Table'!$E:$E,'Each Gender Events'!AT$2)*'Medal values'!$B$1
+ COUNTIFS('Official Medal Table'!$G:$G,'Each Gender Events'!$A22,'Official Medal Table'!$C:$C,'Each Gender Events'!AT$1,'Official Medal Table'!$E:$E,'Each Gender Events'!AT$2)*'Medal values'!$B$2
+ COUNTIFS('Official Medal Table'!$H:$H,'Each Gender Events'!$A22,'Official Medal Table'!$C:$C,'Each Gender Events'!AT$1,'Official Medal Table'!$E:$E,'Each Gender Events'!AT$2)*'Medal values'!$B$3
+ COUNTIFS('Official Medal Table'!$I:$I,'Each Gender Events'!$A22,'Official Medal Table'!$C:$C,'Each Gender Events'!AT$1,'Official Medal Table'!$E:$E,'Each Gender Events'!AT$2)*'Medal values'!$B$3
+ COUNTIFS('Official Medal Table'!$F:$F,'Each Gender Events'!$A22,'Official Medal Table'!$C:$C,'Each Gender Events'!AT$1,'Official Medal Table'!$E:$E,"Mixed")*'Medal values'!$B$1/2
+ COUNTIFS('Official Medal Table'!$G:$G,'Each Gender Events'!$A22,'Official Medal Table'!$C:$C,'Each Gender Events'!AT$1,'Official Medal Table'!$E:$E,"Mixed")*'Medal values'!$B$2/2
+ COUNTIFS('Official Medal Table'!$H:$H,'Each Gender Events'!$A22,'Official Medal Table'!$C:$C,'Each Gender Events'!AT$1,'Official Medal Table'!$E:$E,"Mixed")*'Medal values'!$B$3/2
+ COUNTIFS('Official Medal Table'!$I:$I,'Each Gender Events'!$A22,'Official Medal Table'!$C:$C,'Each Gender Events'!AT$1,'Official Medal Table'!$E:$E,"Mixed")*'Medal values'!$B$3/2</f>
        <v>3.0009999999999999</v>
      </c>
      <c r="AU22">
        <f>COUNTIFS('Official Medal Table'!$F:$F,'Each Gender Events'!$A22,'Official Medal Table'!$C:$C,'Each Gender Events'!AU$1,'Official Medal Table'!$E:$E,'Each Gender Events'!AU$2)*'Medal values'!$B$1
+ COUNTIFS('Official Medal Table'!$G:$G,'Each Gender Events'!$A22,'Official Medal Table'!$C:$C,'Each Gender Events'!AU$1,'Official Medal Table'!$E:$E,'Each Gender Events'!AU$2)*'Medal values'!$B$2
+ COUNTIFS('Official Medal Table'!$H:$H,'Each Gender Events'!$A22,'Official Medal Table'!$C:$C,'Each Gender Events'!AU$1,'Official Medal Table'!$E:$E,'Each Gender Events'!AU$2)*'Medal values'!$B$3
+ COUNTIFS('Official Medal Table'!$I:$I,'Each Gender Events'!$A22,'Official Medal Table'!$C:$C,'Each Gender Events'!AU$1,'Official Medal Table'!$E:$E,'Each Gender Events'!AU$2)*'Medal values'!$B$3
+ COUNTIFS('Official Medal Table'!$F:$F,'Each Gender Events'!$A22,'Official Medal Table'!$C:$C,'Each Gender Events'!AU$1,'Official Medal Table'!$E:$E,"Mixed")*'Medal values'!$B$1/2
+ COUNTIFS('Official Medal Table'!$G:$G,'Each Gender Events'!$A22,'Official Medal Table'!$C:$C,'Each Gender Events'!AU$1,'Official Medal Table'!$E:$E,"Mixed")*'Medal values'!$B$2/2
+ COUNTIFS('Official Medal Table'!$H:$H,'Each Gender Events'!$A22,'Official Medal Table'!$C:$C,'Each Gender Events'!AU$1,'Official Medal Table'!$E:$E,"Mixed")*'Medal values'!$B$3/2
+ COUNTIFS('Official Medal Table'!$I:$I,'Each Gender Events'!$A22,'Official Medal Table'!$C:$C,'Each Gender Events'!AU$1,'Official Medal Table'!$E:$E,"Mixed")*'Medal values'!$B$3/2</f>
        <v>0</v>
      </c>
      <c r="AV22">
        <f>COUNTIFS('Official Medal Table'!$F:$F,'Each Gender Events'!$A22,'Official Medal Table'!$C:$C,'Each Gender Events'!AV$1,'Official Medal Table'!$E:$E,'Each Gender Events'!AV$2)*'Medal values'!$B$1
+ COUNTIFS('Official Medal Table'!$G:$G,'Each Gender Events'!$A22,'Official Medal Table'!$C:$C,'Each Gender Events'!AV$1,'Official Medal Table'!$E:$E,'Each Gender Events'!AV$2)*'Medal values'!$B$2
+ COUNTIFS('Official Medal Table'!$H:$H,'Each Gender Events'!$A22,'Official Medal Table'!$C:$C,'Each Gender Events'!AV$1,'Official Medal Table'!$E:$E,'Each Gender Events'!AV$2)*'Medal values'!$B$3
+ COUNTIFS('Official Medal Table'!$I:$I,'Each Gender Events'!$A22,'Official Medal Table'!$C:$C,'Each Gender Events'!AV$1,'Official Medal Table'!$E:$E,'Each Gender Events'!AV$2)*'Medal values'!$B$3
+ COUNTIFS('Official Medal Table'!$F:$F,'Each Gender Events'!$A22,'Official Medal Table'!$C:$C,'Each Gender Events'!AV$1,'Official Medal Table'!$E:$E,"Mixed")*'Medal values'!$B$1/2
+ COUNTIFS('Official Medal Table'!$G:$G,'Each Gender Events'!$A22,'Official Medal Table'!$C:$C,'Each Gender Events'!AV$1,'Official Medal Table'!$E:$E,"Mixed")*'Medal values'!$B$2/2
+ COUNTIFS('Official Medal Table'!$H:$H,'Each Gender Events'!$A22,'Official Medal Table'!$C:$C,'Each Gender Events'!AV$1,'Official Medal Table'!$E:$E,"Mixed")*'Medal values'!$B$3/2
+ COUNTIFS('Official Medal Table'!$I:$I,'Each Gender Events'!$A22,'Official Medal Table'!$C:$C,'Each Gender Events'!AV$1,'Official Medal Table'!$E:$E,"Mixed")*'Medal values'!$B$3/2</f>
        <v>0</v>
      </c>
      <c r="AW22">
        <f>COUNTIFS('Official Medal Table'!$F:$F,'Each Gender Events'!$A22,'Official Medal Table'!$C:$C,'Each Gender Events'!AW$1,'Official Medal Table'!$E:$E,'Each Gender Events'!AW$2)*'Medal values'!$B$1
+ COUNTIFS('Official Medal Table'!$G:$G,'Each Gender Events'!$A22,'Official Medal Table'!$C:$C,'Each Gender Events'!AW$1,'Official Medal Table'!$E:$E,'Each Gender Events'!AW$2)*'Medal values'!$B$2
+ COUNTIFS('Official Medal Table'!$H:$H,'Each Gender Events'!$A22,'Official Medal Table'!$C:$C,'Each Gender Events'!AW$1,'Official Medal Table'!$E:$E,'Each Gender Events'!AW$2)*'Medal values'!$B$3
+ COUNTIFS('Official Medal Table'!$I:$I,'Each Gender Events'!$A22,'Official Medal Table'!$C:$C,'Each Gender Events'!AW$1,'Official Medal Table'!$E:$E,'Each Gender Events'!AW$2)*'Medal values'!$B$3
+ COUNTIFS('Official Medal Table'!$F:$F,'Each Gender Events'!$A22,'Official Medal Table'!$C:$C,'Each Gender Events'!AW$1,'Official Medal Table'!$E:$E,"Mixed")*'Medal values'!$B$1/2
+ COUNTIFS('Official Medal Table'!$G:$G,'Each Gender Events'!$A22,'Official Medal Table'!$C:$C,'Each Gender Events'!AW$1,'Official Medal Table'!$E:$E,"Mixed")*'Medal values'!$B$2/2
+ COUNTIFS('Official Medal Table'!$H:$H,'Each Gender Events'!$A22,'Official Medal Table'!$C:$C,'Each Gender Events'!AW$1,'Official Medal Table'!$E:$E,"Mixed")*'Medal values'!$B$3/2
+ COUNTIFS('Official Medal Table'!$I:$I,'Each Gender Events'!$A22,'Official Medal Table'!$C:$C,'Each Gender Events'!AW$1,'Official Medal Table'!$E:$E,"Mixed")*'Medal values'!$B$3/2</f>
        <v>0</v>
      </c>
      <c r="AX22">
        <f>COUNTIFS('Official Medal Table'!$F:$F,'Each Gender Events'!$A22,'Official Medal Table'!$C:$C,'Each Gender Events'!AX$1,'Official Medal Table'!$E:$E,'Each Gender Events'!AX$2)*'Medal values'!$B$1
+ COUNTIFS('Official Medal Table'!$G:$G,'Each Gender Events'!$A22,'Official Medal Table'!$C:$C,'Each Gender Events'!AX$1,'Official Medal Table'!$E:$E,'Each Gender Events'!AX$2)*'Medal values'!$B$2
+ COUNTIFS('Official Medal Table'!$H:$H,'Each Gender Events'!$A22,'Official Medal Table'!$C:$C,'Each Gender Events'!AX$1,'Official Medal Table'!$E:$E,'Each Gender Events'!AX$2)*'Medal values'!$B$3
+ COUNTIFS('Official Medal Table'!$I:$I,'Each Gender Events'!$A22,'Official Medal Table'!$C:$C,'Each Gender Events'!AX$1,'Official Medal Table'!$E:$E,'Each Gender Events'!AX$2)*'Medal values'!$B$3
+ COUNTIFS('Official Medal Table'!$F:$F,'Each Gender Events'!$A22,'Official Medal Table'!$C:$C,'Each Gender Events'!AX$1,'Official Medal Table'!$E:$E,"Mixed")*'Medal values'!$B$1/2
+ COUNTIFS('Official Medal Table'!$G:$G,'Each Gender Events'!$A22,'Official Medal Table'!$C:$C,'Each Gender Events'!AX$1,'Official Medal Table'!$E:$E,"Mixed")*'Medal values'!$B$2/2
+ COUNTIFS('Official Medal Table'!$H:$H,'Each Gender Events'!$A22,'Official Medal Table'!$C:$C,'Each Gender Events'!AX$1,'Official Medal Table'!$E:$E,"Mixed")*'Medal values'!$B$3/2
+ COUNTIFS('Official Medal Table'!$I:$I,'Each Gender Events'!$A22,'Official Medal Table'!$C:$C,'Each Gender Events'!AX$1,'Official Medal Table'!$E:$E,"Mixed")*'Medal values'!$B$3/2</f>
        <v>0</v>
      </c>
      <c r="AY22">
        <f>COUNTIFS('Official Medal Table'!$F:$F,'Each Gender Events'!$A22,'Official Medal Table'!$C:$C,'Each Gender Events'!AY$1,'Official Medal Table'!$E:$E,'Each Gender Events'!AY$2)*'Medal values'!$B$1
+ COUNTIFS('Official Medal Table'!$G:$G,'Each Gender Events'!$A22,'Official Medal Table'!$C:$C,'Each Gender Events'!AY$1,'Official Medal Table'!$E:$E,'Each Gender Events'!AY$2)*'Medal values'!$B$2
+ COUNTIFS('Official Medal Table'!$H:$H,'Each Gender Events'!$A22,'Official Medal Table'!$C:$C,'Each Gender Events'!AY$1,'Official Medal Table'!$E:$E,'Each Gender Events'!AY$2)*'Medal values'!$B$3
+ COUNTIFS('Official Medal Table'!$I:$I,'Each Gender Events'!$A22,'Official Medal Table'!$C:$C,'Each Gender Events'!AY$1,'Official Medal Table'!$E:$E,'Each Gender Events'!AY$2)*'Medal values'!$B$3
+ COUNTIFS('Official Medal Table'!$F:$F,'Each Gender Events'!$A22,'Official Medal Table'!$C:$C,'Each Gender Events'!AY$1,'Official Medal Table'!$E:$E,"Mixed")*'Medal values'!$B$1/2
+ COUNTIFS('Official Medal Table'!$G:$G,'Each Gender Events'!$A22,'Official Medal Table'!$C:$C,'Each Gender Events'!AY$1,'Official Medal Table'!$E:$E,"Mixed")*'Medal values'!$B$2/2
+ COUNTIFS('Official Medal Table'!$H:$H,'Each Gender Events'!$A22,'Official Medal Table'!$C:$C,'Each Gender Events'!AY$1,'Official Medal Table'!$E:$E,"Mixed")*'Medal values'!$B$3/2
+ COUNTIFS('Official Medal Table'!$I:$I,'Each Gender Events'!$A22,'Official Medal Table'!$C:$C,'Each Gender Events'!AY$1,'Official Medal Table'!$E:$E,"Mixed")*'Medal values'!$B$3/2</f>
        <v>0</v>
      </c>
      <c r="AZ22">
        <f>COUNTIFS('Official Medal Table'!$F:$F,'Each Gender Events'!$A22,'Official Medal Table'!$C:$C,'Each Gender Events'!AZ$1,'Official Medal Table'!$E:$E,'Each Gender Events'!AZ$2)*'Medal values'!$B$1
+ COUNTIFS('Official Medal Table'!$G:$G,'Each Gender Events'!$A22,'Official Medal Table'!$C:$C,'Each Gender Events'!AZ$1,'Official Medal Table'!$E:$E,'Each Gender Events'!AZ$2)*'Medal values'!$B$2
+ COUNTIFS('Official Medal Table'!$H:$H,'Each Gender Events'!$A22,'Official Medal Table'!$C:$C,'Each Gender Events'!AZ$1,'Official Medal Table'!$E:$E,'Each Gender Events'!AZ$2)*'Medal values'!$B$3
+ COUNTIFS('Official Medal Table'!$I:$I,'Each Gender Events'!$A22,'Official Medal Table'!$C:$C,'Each Gender Events'!AZ$1,'Official Medal Table'!$E:$E,'Each Gender Events'!AZ$2)*'Medal values'!$B$3
+ COUNTIFS('Official Medal Table'!$F:$F,'Each Gender Events'!$A22,'Official Medal Table'!$C:$C,'Each Gender Events'!AZ$1,'Official Medal Table'!$E:$E,"Mixed")*'Medal values'!$B$1/2
+ COUNTIFS('Official Medal Table'!$G:$G,'Each Gender Events'!$A22,'Official Medal Table'!$C:$C,'Each Gender Events'!AZ$1,'Official Medal Table'!$E:$E,"Mixed")*'Medal values'!$B$2/2
+ COUNTIFS('Official Medal Table'!$H:$H,'Each Gender Events'!$A22,'Official Medal Table'!$C:$C,'Each Gender Events'!AZ$1,'Official Medal Table'!$E:$E,"Mixed")*'Medal values'!$B$3/2
+ COUNTIFS('Official Medal Table'!$I:$I,'Each Gender Events'!$A22,'Official Medal Table'!$C:$C,'Each Gender Events'!AZ$1,'Official Medal Table'!$E:$E,"Mixed")*'Medal values'!$B$3/2</f>
        <v>0</v>
      </c>
      <c r="BA22">
        <f>COUNTIFS('Official Medal Table'!$F:$F,'Each Gender Events'!$A22,'Official Medal Table'!$C:$C,'Each Gender Events'!BA$1,'Official Medal Table'!$E:$E,'Each Gender Events'!BA$2)*'Medal values'!$B$1
+ COUNTIFS('Official Medal Table'!$G:$G,'Each Gender Events'!$A22,'Official Medal Table'!$C:$C,'Each Gender Events'!BA$1,'Official Medal Table'!$E:$E,'Each Gender Events'!BA$2)*'Medal values'!$B$2
+ COUNTIFS('Official Medal Table'!$H:$H,'Each Gender Events'!$A22,'Official Medal Table'!$C:$C,'Each Gender Events'!BA$1,'Official Medal Table'!$E:$E,'Each Gender Events'!BA$2)*'Medal values'!$B$3
+ COUNTIFS('Official Medal Table'!$I:$I,'Each Gender Events'!$A22,'Official Medal Table'!$C:$C,'Each Gender Events'!BA$1,'Official Medal Table'!$E:$E,'Each Gender Events'!BA$2)*'Medal values'!$B$3
+ COUNTIFS('Official Medal Table'!$F:$F,'Each Gender Events'!$A22,'Official Medal Table'!$C:$C,'Each Gender Events'!BA$1,'Official Medal Table'!$E:$E,"Mixed")*'Medal values'!$B$1/2
+ COUNTIFS('Official Medal Table'!$G:$G,'Each Gender Events'!$A22,'Official Medal Table'!$C:$C,'Each Gender Events'!BA$1,'Official Medal Table'!$E:$E,"Mixed")*'Medal values'!$B$2/2
+ COUNTIFS('Official Medal Table'!$H:$H,'Each Gender Events'!$A22,'Official Medal Table'!$C:$C,'Each Gender Events'!BA$1,'Official Medal Table'!$E:$E,"Mixed")*'Medal values'!$B$3/2
+ COUNTIFS('Official Medal Table'!$I:$I,'Each Gender Events'!$A22,'Official Medal Table'!$C:$C,'Each Gender Events'!BA$1,'Official Medal Table'!$E:$E,"Mixed")*'Medal values'!$B$3/2</f>
        <v>0</v>
      </c>
      <c r="BB22">
        <f>COUNTIFS('Official Medal Table'!$F:$F,'Each Gender Events'!$A22,'Official Medal Table'!$C:$C,'Each Gender Events'!BB$1,'Official Medal Table'!$E:$E,'Each Gender Events'!BB$2)*'Medal values'!$B$1
+ COUNTIFS('Official Medal Table'!$G:$G,'Each Gender Events'!$A22,'Official Medal Table'!$C:$C,'Each Gender Events'!BB$1,'Official Medal Table'!$E:$E,'Each Gender Events'!BB$2)*'Medal values'!$B$2
+ COUNTIFS('Official Medal Table'!$H:$H,'Each Gender Events'!$A22,'Official Medal Table'!$C:$C,'Each Gender Events'!BB$1,'Official Medal Table'!$E:$E,'Each Gender Events'!BB$2)*'Medal values'!$B$3
+ COUNTIFS('Official Medal Table'!$I:$I,'Each Gender Events'!$A22,'Official Medal Table'!$C:$C,'Each Gender Events'!BB$1,'Official Medal Table'!$E:$E,'Each Gender Events'!BB$2)*'Medal values'!$B$3
+ COUNTIFS('Official Medal Table'!$F:$F,'Each Gender Events'!$A22,'Official Medal Table'!$C:$C,'Each Gender Events'!BB$1,'Official Medal Table'!$E:$E,"Mixed")*'Medal values'!$B$1/2
+ COUNTIFS('Official Medal Table'!$G:$G,'Each Gender Events'!$A22,'Official Medal Table'!$C:$C,'Each Gender Events'!BB$1,'Official Medal Table'!$E:$E,"Mixed")*'Medal values'!$B$2/2
+ COUNTIFS('Official Medal Table'!$H:$H,'Each Gender Events'!$A22,'Official Medal Table'!$C:$C,'Each Gender Events'!BB$1,'Official Medal Table'!$E:$E,"Mixed")*'Medal values'!$B$3/2
+ COUNTIFS('Official Medal Table'!$I:$I,'Each Gender Events'!$A22,'Official Medal Table'!$C:$C,'Each Gender Events'!BB$1,'Official Medal Table'!$E:$E,"Mixed")*'Medal values'!$B$3/2</f>
        <v>0</v>
      </c>
      <c r="BC22">
        <f>COUNTIFS('Official Medal Table'!$F:$F,'Each Gender Events'!$A22,'Official Medal Table'!$C:$C,'Each Gender Events'!BC$1,'Official Medal Table'!$E:$E,'Each Gender Events'!BC$2)*'Medal values'!$B$1
+ COUNTIFS('Official Medal Table'!$G:$G,'Each Gender Events'!$A22,'Official Medal Table'!$C:$C,'Each Gender Events'!BC$1,'Official Medal Table'!$E:$E,'Each Gender Events'!BC$2)*'Medal values'!$B$2
+ COUNTIFS('Official Medal Table'!$H:$H,'Each Gender Events'!$A22,'Official Medal Table'!$C:$C,'Each Gender Events'!BC$1,'Official Medal Table'!$E:$E,'Each Gender Events'!BC$2)*'Medal values'!$B$3
+ COUNTIFS('Official Medal Table'!$I:$I,'Each Gender Events'!$A22,'Official Medal Table'!$C:$C,'Each Gender Events'!BC$1,'Official Medal Table'!$E:$E,'Each Gender Events'!BC$2)*'Medal values'!$B$3
+ COUNTIFS('Official Medal Table'!$F:$F,'Each Gender Events'!$A22,'Official Medal Table'!$C:$C,'Each Gender Events'!BC$1,'Official Medal Table'!$E:$E,"Mixed")*'Medal values'!$B$1/2
+ COUNTIFS('Official Medal Table'!$G:$G,'Each Gender Events'!$A22,'Official Medal Table'!$C:$C,'Each Gender Events'!BC$1,'Official Medal Table'!$E:$E,"Mixed")*'Medal values'!$B$2/2
+ COUNTIFS('Official Medal Table'!$H:$H,'Each Gender Events'!$A22,'Official Medal Table'!$C:$C,'Each Gender Events'!BC$1,'Official Medal Table'!$E:$E,"Mixed")*'Medal values'!$B$3/2
+ COUNTIFS('Official Medal Table'!$I:$I,'Each Gender Events'!$A22,'Official Medal Table'!$C:$C,'Each Gender Events'!BC$1,'Official Medal Table'!$E:$E,"Mixed")*'Medal values'!$B$3/2</f>
        <v>0</v>
      </c>
      <c r="BD22">
        <f>COUNTIFS('Official Medal Table'!$F:$F,'Each Gender Events'!$A22,'Official Medal Table'!$C:$C,'Each Gender Events'!BD$1,'Official Medal Table'!$E:$E,'Each Gender Events'!BD$2)*'Medal values'!$B$1
+ COUNTIFS('Official Medal Table'!$G:$G,'Each Gender Events'!$A22,'Official Medal Table'!$C:$C,'Each Gender Events'!BD$1,'Official Medal Table'!$E:$E,'Each Gender Events'!BD$2)*'Medal values'!$B$2
+ COUNTIFS('Official Medal Table'!$H:$H,'Each Gender Events'!$A22,'Official Medal Table'!$C:$C,'Each Gender Events'!BD$1,'Official Medal Table'!$E:$E,'Each Gender Events'!BD$2)*'Medal values'!$B$3
+ COUNTIFS('Official Medal Table'!$I:$I,'Each Gender Events'!$A22,'Official Medal Table'!$C:$C,'Each Gender Events'!BD$1,'Official Medal Table'!$E:$E,'Each Gender Events'!BD$2)*'Medal values'!$B$3
+ COUNTIFS('Official Medal Table'!$F:$F,'Each Gender Events'!$A22,'Official Medal Table'!$C:$C,'Each Gender Events'!BD$1,'Official Medal Table'!$E:$E,"Mixed")*'Medal values'!$B$1/2
+ COUNTIFS('Official Medal Table'!$G:$G,'Each Gender Events'!$A22,'Official Medal Table'!$C:$C,'Each Gender Events'!BD$1,'Official Medal Table'!$E:$E,"Mixed")*'Medal values'!$B$2/2
+ COUNTIFS('Official Medal Table'!$H:$H,'Each Gender Events'!$A22,'Official Medal Table'!$C:$C,'Each Gender Events'!BD$1,'Official Medal Table'!$E:$E,"Mixed")*'Medal values'!$B$3/2
+ COUNTIFS('Official Medal Table'!$I:$I,'Each Gender Events'!$A22,'Official Medal Table'!$C:$C,'Each Gender Events'!BD$1,'Official Medal Table'!$E:$E,"Mixed")*'Medal values'!$B$3/2</f>
        <v>0</v>
      </c>
      <c r="BE22">
        <f>COUNTIFS('Official Medal Table'!$F:$F,'Each Gender Events'!$A22,'Official Medal Table'!$C:$C,'Each Gender Events'!BE$1,'Official Medal Table'!$E:$E,'Each Gender Events'!BE$2)*'Medal values'!$B$1
+ COUNTIFS('Official Medal Table'!$G:$G,'Each Gender Events'!$A22,'Official Medal Table'!$C:$C,'Each Gender Events'!BE$1,'Official Medal Table'!$E:$E,'Each Gender Events'!BE$2)*'Medal values'!$B$2
+ COUNTIFS('Official Medal Table'!$H:$H,'Each Gender Events'!$A22,'Official Medal Table'!$C:$C,'Each Gender Events'!BE$1,'Official Medal Table'!$E:$E,'Each Gender Events'!BE$2)*'Medal values'!$B$3
+ COUNTIFS('Official Medal Table'!$I:$I,'Each Gender Events'!$A22,'Official Medal Table'!$C:$C,'Each Gender Events'!BE$1,'Official Medal Table'!$E:$E,'Each Gender Events'!BE$2)*'Medal values'!$B$3
+ COUNTIFS('Official Medal Table'!$F:$F,'Each Gender Events'!$A22,'Official Medal Table'!$C:$C,'Each Gender Events'!BE$1,'Official Medal Table'!$E:$E,"Mixed")*'Medal values'!$B$1/2
+ COUNTIFS('Official Medal Table'!$G:$G,'Each Gender Events'!$A22,'Official Medal Table'!$C:$C,'Each Gender Events'!BE$1,'Official Medal Table'!$E:$E,"Mixed")*'Medal values'!$B$2/2
+ COUNTIFS('Official Medal Table'!$H:$H,'Each Gender Events'!$A22,'Official Medal Table'!$C:$C,'Each Gender Events'!BE$1,'Official Medal Table'!$E:$E,"Mixed")*'Medal values'!$B$3/2
+ COUNTIFS('Official Medal Table'!$I:$I,'Each Gender Events'!$A22,'Official Medal Table'!$C:$C,'Each Gender Events'!BE$1,'Official Medal Table'!$E:$E,"Mixed")*'Medal values'!$B$3/2</f>
        <v>0</v>
      </c>
      <c r="BF22">
        <f>COUNTIFS('Official Medal Table'!$F:$F,'Each Gender Events'!$A22,'Official Medal Table'!$C:$C,'Each Gender Events'!BF$1,'Official Medal Table'!$E:$E,'Each Gender Events'!BF$2)*'Medal values'!$B$1
+ COUNTIFS('Official Medal Table'!$G:$G,'Each Gender Events'!$A22,'Official Medal Table'!$C:$C,'Each Gender Events'!BF$1,'Official Medal Table'!$E:$E,'Each Gender Events'!BF$2)*'Medal values'!$B$2
+ COUNTIFS('Official Medal Table'!$H:$H,'Each Gender Events'!$A22,'Official Medal Table'!$C:$C,'Each Gender Events'!BF$1,'Official Medal Table'!$E:$E,'Each Gender Events'!BF$2)*'Medal values'!$B$3
+ COUNTIFS('Official Medal Table'!$I:$I,'Each Gender Events'!$A22,'Official Medal Table'!$C:$C,'Each Gender Events'!BF$1,'Official Medal Table'!$E:$E,'Each Gender Events'!BF$2)*'Medal values'!$B$3
+ COUNTIFS('Official Medal Table'!$F:$F,'Each Gender Events'!$A22,'Official Medal Table'!$C:$C,'Each Gender Events'!BF$1,'Official Medal Table'!$E:$E,"Mixed")*'Medal values'!$B$1/2
+ COUNTIFS('Official Medal Table'!$G:$G,'Each Gender Events'!$A22,'Official Medal Table'!$C:$C,'Each Gender Events'!BF$1,'Official Medal Table'!$E:$E,"Mixed")*'Medal values'!$B$2/2
+ COUNTIFS('Official Medal Table'!$H:$H,'Each Gender Events'!$A22,'Official Medal Table'!$C:$C,'Each Gender Events'!BF$1,'Official Medal Table'!$E:$E,"Mixed")*'Medal values'!$B$3/2
+ COUNTIFS('Official Medal Table'!$I:$I,'Each Gender Events'!$A22,'Official Medal Table'!$C:$C,'Each Gender Events'!BF$1,'Official Medal Table'!$E:$E,"Mixed")*'Medal values'!$B$3/2</f>
        <v>0</v>
      </c>
      <c r="BG22">
        <f>COUNTIFS('Official Medal Table'!$F:$F,'Each Gender Events'!$A22,'Official Medal Table'!$C:$C,'Each Gender Events'!BG$1,'Official Medal Table'!$E:$E,'Each Gender Events'!BG$2)*'Medal values'!$B$1
+ COUNTIFS('Official Medal Table'!$G:$G,'Each Gender Events'!$A22,'Official Medal Table'!$C:$C,'Each Gender Events'!BG$1,'Official Medal Table'!$E:$E,'Each Gender Events'!BG$2)*'Medal values'!$B$2
+ COUNTIFS('Official Medal Table'!$H:$H,'Each Gender Events'!$A22,'Official Medal Table'!$C:$C,'Each Gender Events'!BG$1,'Official Medal Table'!$E:$E,'Each Gender Events'!BG$2)*'Medal values'!$B$3
+ COUNTIFS('Official Medal Table'!$I:$I,'Each Gender Events'!$A22,'Official Medal Table'!$C:$C,'Each Gender Events'!BG$1,'Official Medal Table'!$E:$E,'Each Gender Events'!BG$2)*'Medal values'!$B$3
+ COUNTIFS('Official Medal Table'!$F:$F,'Each Gender Events'!$A22,'Official Medal Table'!$C:$C,'Each Gender Events'!BG$1,'Official Medal Table'!$E:$E,"Mixed")*'Medal values'!$B$1/2
+ COUNTIFS('Official Medal Table'!$G:$G,'Each Gender Events'!$A22,'Official Medal Table'!$C:$C,'Each Gender Events'!BG$1,'Official Medal Table'!$E:$E,"Mixed")*'Medal values'!$B$2/2
+ COUNTIFS('Official Medal Table'!$H:$H,'Each Gender Events'!$A22,'Official Medal Table'!$C:$C,'Each Gender Events'!BG$1,'Official Medal Table'!$E:$E,"Mixed")*'Medal values'!$B$3/2
+ COUNTIFS('Official Medal Table'!$I:$I,'Each Gender Events'!$A22,'Official Medal Table'!$C:$C,'Each Gender Events'!BG$1,'Official Medal Table'!$E:$E,"Mixed")*'Medal values'!$B$3/2</f>
        <v>2.0000010000000001</v>
      </c>
      <c r="BH22">
        <f>COUNTIFS('Official Medal Table'!$F:$F,'Each Gender Events'!$A22,'Official Medal Table'!$C:$C,'Each Gender Events'!BH$1,'Official Medal Table'!$E:$E,'Each Gender Events'!BH$2)*'Medal values'!$B$1
+ COUNTIFS('Official Medal Table'!$G:$G,'Each Gender Events'!$A22,'Official Medal Table'!$C:$C,'Each Gender Events'!BH$1,'Official Medal Table'!$E:$E,'Each Gender Events'!BH$2)*'Medal values'!$B$2
+ COUNTIFS('Official Medal Table'!$H:$H,'Each Gender Events'!$A22,'Official Medal Table'!$C:$C,'Each Gender Events'!BH$1,'Official Medal Table'!$E:$E,'Each Gender Events'!BH$2)*'Medal values'!$B$3
+ COUNTIFS('Official Medal Table'!$I:$I,'Each Gender Events'!$A22,'Official Medal Table'!$C:$C,'Each Gender Events'!BH$1,'Official Medal Table'!$E:$E,'Each Gender Events'!BH$2)*'Medal values'!$B$3
+ COUNTIFS('Official Medal Table'!$F:$F,'Each Gender Events'!$A22,'Official Medal Table'!$C:$C,'Each Gender Events'!BH$1,'Official Medal Table'!$E:$E,"Mixed")*'Medal values'!$B$1/2
+ COUNTIFS('Official Medal Table'!$G:$G,'Each Gender Events'!$A22,'Official Medal Table'!$C:$C,'Each Gender Events'!BH$1,'Official Medal Table'!$E:$E,"Mixed")*'Medal values'!$B$2/2
+ COUNTIFS('Official Medal Table'!$H:$H,'Each Gender Events'!$A22,'Official Medal Table'!$C:$C,'Each Gender Events'!BH$1,'Official Medal Table'!$E:$E,"Mixed")*'Medal values'!$B$3/2
+ COUNTIFS('Official Medal Table'!$I:$I,'Each Gender Events'!$A22,'Official Medal Table'!$C:$C,'Each Gender Events'!BH$1,'Official Medal Table'!$E:$E,"Mixed")*'Medal values'!$B$3/2</f>
        <v>6.0010010000000005</v>
      </c>
      <c r="BI22">
        <f>COUNTIFS('Official Medal Table'!$F:$F,'Each Gender Events'!$A22,'Official Medal Table'!$C:$C,'Each Gender Events'!BI$1,'Official Medal Table'!$E:$E,'Each Gender Events'!BI$2)*'Medal values'!$B$1
+ COUNTIFS('Official Medal Table'!$G:$G,'Each Gender Events'!$A22,'Official Medal Table'!$C:$C,'Each Gender Events'!BI$1,'Official Medal Table'!$E:$E,'Each Gender Events'!BI$2)*'Medal values'!$B$2
+ COUNTIFS('Official Medal Table'!$H:$H,'Each Gender Events'!$A22,'Official Medal Table'!$C:$C,'Each Gender Events'!BI$1,'Official Medal Table'!$E:$E,'Each Gender Events'!BI$2)*'Medal values'!$B$3
+ COUNTIFS('Official Medal Table'!$I:$I,'Each Gender Events'!$A22,'Official Medal Table'!$C:$C,'Each Gender Events'!BI$1,'Official Medal Table'!$E:$E,'Each Gender Events'!BI$2)*'Medal values'!$B$3
+ COUNTIFS('Official Medal Table'!$F:$F,'Each Gender Events'!$A22,'Official Medal Table'!$C:$C,'Each Gender Events'!BI$1,'Official Medal Table'!$E:$E,"Mixed")*'Medal values'!$B$1/2
+ COUNTIFS('Official Medal Table'!$G:$G,'Each Gender Events'!$A22,'Official Medal Table'!$C:$C,'Each Gender Events'!BI$1,'Official Medal Table'!$E:$E,"Mixed")*'Medal values'!$B$2/2
+ COUNTIFS('Official Medal Table'!$H:$H,'Each Gender Events'!$A22,'Official Medal Table'!$C:$C,'Each Gender Events'!BI$1,'Official Medal Table'!$E:$E,"Mixed")*'Medal values'!$B$3/2
+ COUNTIFS('Official Medal Table'!$I:$I,'Each Gender Events'!$A22,'Official Medal Table'!$C:$C,'Each Gender Events'!BI$1,'Official Medal Table'!$E:$E,"Mixed")*'Medal values'!$B$3/2</f>
        <v>0</v>
      </c>
      <c r="BJ22">
        <f>COUNTIFS('Official Medal Table'!$F:$F,'Each Gender Events'!$A22,'Official Medal Table'!$C:$C,'Each Gender Events'!BJ$1,'Official Medal Table'!$E:$E,'Each Gender Events'!BJ$2)*'Medal values'!$B$1
+ COUNTIFS('Official Medal Table'!$G:$G,'Each Gender Events'!$A22,'Official Medal Table'!$C:$C,'Each Gender Events'!BJ$1,'Official Medal Table'!$E:$E,'Each Gender Events'!BJ$2)*'Medal values'!$B$2
+ COUNTIFS('Official Medal Table'!$H:$H,'Each Gender Events'!$A22,'Official Medal Table'!$C:$C,'Each Gender Events'!BJ$1,'Official Medal Table'!$E:$E,'Each Gender Events'!BJ$2)*'Medal values'!$B$3
+ COUNTIFS('Official Medal Table'!$I:$I,'Each Gender Events'!$A22,'Official Medal Table'!$C:$C,'Each Gender Events'!BJ$1,'Official Medal Table'!$E:$E,'Each Gender Events'!BJ$2)*'Medal values'!$B$3
+ COUNTIFS('Official Medal Table'!$F:$F,'Each Gender Events'!$A22,'Official Medal Table'!$C:$C,'Each Gender Events'!BJ$1,'Official Medal Table'!$E:$E,"Mixed")*'Medal values'!$B$1/2
+ COUNTIFS('Official Medal Table'!$G:$G,'Each Gender Events'!$A22,'Official Medal Table'!$C:$C,'Each Gender Events'!BJ$1,'Official Medal Table'!$E:$E,"Mixed")*'Medal values'!$B$2/2
+ COUNTIFS('Official Medal Table'!$H:$H,'Each Gender Events'!$A22,'Official Medal Table'!$C:$C,'Each Gender Events'!BJ$1,'Official Medal Table'!$E:$E,"Mixed")*'Medal values'!$B$3/2
+ COUNTIFS('Official Medal Table'!$I:$I,'Each Gender Events'!$A22,'Official Medal Table'!$C:$C,'Each Gender Events'!BJ$1,'Official Medal Table'!$E:$E,"Mixed")*'Medal values'!$B$3/2</f>
        <v>3.0009999999999999</v>
      </c>
      <c r="BK22">
        <f>COUNTIFS('Official Medal Table'!$F:$F,'Each Gender Events'!$A22,'Official Medal Table'!$C:$C,'Each Gender Events'!BK$1,'Official Medal Table'!$E:$E,'Each Gender Events'!BK$2)*'Medal values'!$B$1
+ COUNTIFS('Official Medal Table'!$G:$G,'Each Gender Events'!$A22,'Official Medal Table'!$C:$C,'Each Gender Events'!BK$1,'Official Medal Table'!$E:$E,'Each Gender Events'!BK$2)*'Medal values'!$B$2
+ COUNTIFS('Official Medal Table'!$H:$H,'Each Gender Events'!$A22,'Official Medal Table'!$C:$C,'Each Gender Events'!BK$1,'Official Medal Table'!$E:$E,'Each Gender Events'!BK$2)*'Medal values'!$B$3
+ COUNTIFS('Official Medal Table'!$I:$I,'Each Gender Events'!$A22,'Official Medal Table'!$C:$C,'Each Gender Events'!BK$1,'Official Medal Table'!$E:$E,'Each Gender Events'!BK$2)*'Medal values'!$B$3
+ COUNTIFS('Official Medal Table'!$F:$F,'Each Gender Events'!$A22,'Official Medal Table'!$C:$C,'Each Gender Events'!BK$1,'Official Medal Table'!$E:$E,"Mixed")*'Medal values'!$B$1/2
+ COUNTIFS('Official Medal Table'!$G:$G,'Each Gender Events'!$A22,'Official Medal Table'!$C:$C,'Each Gender Events'!BK$1,'Official Medal Table'!$E:$E,"Mixed")*'Medal values'!$B$2/2
+ COUNTIFS('Official Medal Table'!$H:$H,'Each Gender Events'!$A22,'Official Medal Table'!$C:$C,'Each Gender Events'!BK$1,'Official Medal Table'!$E:$E,"Mixed")*'Medal values'!$B$3/2
+ COUNTIFS('Official Medal Table'!$I:$I,'Each Gender Events'!$A22,'Official Medal Table'!$C:$C,'Each Gender Events'!BK$1,'Official Medal Table'!$E:$E,"Mixed")*'Medal values'!$B$3/2</f>
        <v>0.5</v>
      </c>
      <c r="BL22">
        <f>COUNTIFS('Official Medal Table'!$F:$F,'Each Gender Events'!$A22,'Official Medal Table'!$C:$C,'Each Gender Events'!BL$1,'Official Medal Table'!$E:$E,'Each Gender Events'!BL$2)*'Medal values'!$B$1
+ COUNTIFS('Official Medal Table'!$G:$G,'Each Gender Events'!$A22,'Official Medal Table'!$C:$C,'Each Gender Events'!BL$1,'Official Medal Table'!$E:$E,'Each Gender Events'!BL$2)*'Medal values'!$B$2
+ COUNTIFS('Official Medal Table'!$H:$H,'Each Gender Events'!$A22,'Official Medal Table'!$C:$C,'Each Gender Events'!BL$1,'Official Medal Table'!$E:$E,'Each Gender Events'!BL$2)*'Medal values'!$B$3
+ COUNTIFS('Official Medal Table'!$I:$I,'Each Gender Events'!$A22,'Official Medal Table'!$C:$C,'Each Gender Events'!BL$1,'Official Medal Table'!$E:$E,'Each Gender Events'!BL$2)*'Medal values'!$B$3
+ COUNTIFS('Official Medal Table'!$F:$F,'Each Gender Events'!$A22,'Official Medal Table'!$C:$C,'Each Gender Events'!BL$1,'Official Medal Table'!$E:$E,"Mixed")*'Medal values'!$B$1/2
+ COUNTIFS('Official Medal Table'!$G:$G,'Each Gender Events'!$A22,'Official Medal Table'!$C:$C,'Each Gender Events'!BL$1,'Official Medal Table'!$E:$E,"Mixed")*'Medal values'!$B$2/2
+ COUNTIFS('Official Medal Table'!$H:$H,'Each Gender Events'!$A22,'Official Medal Table'!$C:$C,'Each Gender Events'!BL$1,'Official Medal Table'!$E:$E,"Mixed")*'Medal values'!$B$3/2
+ COUNTIFS('Official Medal Table'!$I:$I,'Each Gender Events'!$A22,'Official Medal Table'!$C:$C,'Each Gender Events'!BL$1,'Official Medal Table'!$E:$E,"Mixed")*'Medal values'!$B$3/2</f>
        <v>2.5000010000000001</v>
      </c>
      <c r="BM22">
        <f>COUNTIFS('Official Medal Table'!$F:$F,'Each Gender Events'!$A22,'Official Medal Table'!$C:$C,'Each Gender Events'!BM$1,'Official Medal Table'!$E:$E,'Each Gender Events'!BM$2)*'Medal values'!$B$1
+ COUNTIFS('Official Medal Table'!$G:$G,'Each Gender Events'!$A22,'Official Medal Table'!$C:$C,'Each Gender Events'!BM$1,'Official Medal Table'!$E:$E,'Each Gender Events'!BM$2)*'Medal values'!$B$2
+ COUNTIFS('Official Medal Table'!$H:$H,'Each Gender Events'!$A22,'Official Medal Table'!$C:$C,'Each Gender Events'!BM$1,'Official Medal Table'!$E:$E,'Each Gender Events'!BM$2)*'Medal values'!$B$3
+ COUNTIFS('Official Medal Table'!$I:$I,'Each Gender Events'!$A22,'Official Medal Table'!$C:$C,'Each Gender Events'!BM$1,'Official Medal Table'!$E:$E,'Each Gender Events'!BM$2)*'Medal values'!$B$3
+ COUNTIFS('Official Medal Table'!$F:$F,'Each Gender Events'!$A22,'Official Medal Table'!$C:$C,'Each Gender Events'!BM$1,'Official Medal Table'!$E:$E,"Mixed")*'Medal values'!$B$1/2
+ COUNTIFS('Official Medal Table'!$G:$G,'Each Gender Events'!$A22,'Official Medal Table'!$C:$C,'Each Gender Events'!BM$1,'Official Medal Table'!$E:$E,"Mixed")*'Medal values'!$B$2/2
+ COUNTIFS('Official Medal Table'!$H:$H,'Each Gender Events'!$A22,'Official Medal Table'!$C:$C,'Each Gender Events'!BM$1,'Official Medal Table'!$E:$E,"Mixed")*'Medal values'!$B$3/2
+ COUNTIFS('Official Medal Table'!$I:$I,'Each Gender Events'!$A22,'Official Medal Table'!$C:$C,'Each Gender Events'!BM$1,'Official Medal Table'!$E:$E,"Mixed")*'Medal values'!$B$3/2</f>
        <v>1.5</v>
      </c>
      <c r="BN22">
        <f>COUNTIFS('Official Medal Table'!$F:$F,'Each Gender Events'!$A22,'Official Medal Table'!$C:$C,'Each Gender Events'!BN$1,'Official Medal Table'!$E:$E,'Each Gender Events'!BN$2)*'Medal values'!$B$1
+ COUNTIFS('Official Medal Table'!$G:$G,'Each Gender Events'!$A22,'Official Medal Table'!$C:$C,'Each Gender Events'!BN$1,'Official Medal Table'!$E:$E,'Each Gender Events'!BN$2)*'Medal values'!$B$2
+ COUNTIFS('Official Medal Table'!$H:$H,'Each Gender Events'!$A22,'Official Medal Table'!$C:$C,'Each Gender Events'!BN$1,'Official Medal Table'!$E:$E,'Each Gender Events'!BN$2)*'Medal values'!$B$3
+ COUNTIFS('Official Medal Table'!$I:$I,'Each Gender Events'!$A22,'Official Medal Table'!$C:$C,'Each Gender Events'!BN$1,'Official Medal Table'!$E:$E,'Each Gender Events'!BN$2)*'Medal values'!$B$3
+ COUNTIFS('Official Medal Table'!$F:$F,'Each Gender Events'!$A22,'Official Medal Table'!$C:$C,'Each Gender Events'!BN$1,'Official Medal Table'!$E:$E,"Mixed")*'Medal values'!$B$1/2
+ COUNTIFS('Official Medal Table'!$G:$G,'Each Gender Events'!$A22,'Official Medal Table'!$C:$C,'Each Gender Events'!BN$1,'Official Medal Table'!$E:$E,"Mixed")*'Medal values'!$B$2/2
+ COUNTIFS('Official Medal Table'!$H:$H,'Each Gender Events'!$A22,'Official Medal Table'!$C:$C,'Each Gender Events'!BN$1,'Official Medal Table'!$E:$E,"Mixed")*'Medal values'!$B$3/2
+ COUNTIFS('Official Medal Table'!$I:$I,'Each Gender Events'!$A22,'Official Medal Table'!$C:$C,'Each Gender Events'!BN$1,'Official Medal Table'!$E:$E,"Mixed")*'Medal values'!$B$3/2</f>
        <v>0</v>
      </c>
      <c r="BO22">
        <f>COUNTIFS('Official Medal Table'!$F:$F,'Each Gender Events'!$A22,'Official Medal Table'!$C:$C,'Each Gender Events'!BO$1,'Official Medal Table'!$E:$E,'Each Gender Events'!BO$2)*'Medal values'!$B$1
+ COUNTIFS('Official Medal Table'!$G:$G,'Each Gender Events'!$A22,'Official Medal Table'!$C:$C,'Each Gender Events'!BO$1,'Official Medal Table'!$E:$E,'Each Gender Events'!BO$2)*'Medal values'!$B$2
+ COUNTIFS('Official Medal Table'!$H:$H,'Each Gender Events'!$A22,'Official Medal Table'!$C:$C,'Each Gender Events'!BO$1,'Official Medal Table'!$E:$E,'Each Gender Events'!BO$2)*'Medal values'!$B$3
+ COUNTIFS('Official Medal Table'!$I:$I,'Each Gender Events'!$A22,'Official Medal Table'!$C:$C,'Each Gender Events'!BO$1,'Official Medal Table'!$E:$E,'Each Gender Events'!BO$2)*'Medal values'!$B$3
+ COUNTIFS('Official Medal Table'!$F:$F,'Each Gender Events'!$A22,'Official Medal Table'!$C:$C,'Each Gender Events'!BO$1,'Official Medal Table'!$E:$E,"Mixed")*'Medal values'!$B$1/2
+ COUNTIFS('Official Medal Table'!$G:$G,'Each Gender Events'!$A22,'Official Medal Table'!$C:$C,'Each Gender Events'!BO$1,'Official Medal Table'!$E:$E,"Mixed")*'Medal values'!$B$2/2
+ COUNTIFS('Official Medal Table'!$H:$H,'Each Gender Events'!$A22,'Official Medal Table'!$C:$C,'Each Gender Events'!BO$1,'Official Medal Table'!$E:$E,"Mixed")*'Medal values'!$B$3/2
+ COUNTIFS('Official Medal Table'!$I:$I,'Each Gender Events'!$A22,'Official Medal Table'!$C:$C,'Each Gender Events'!BO$1,'Official Medal Table'!$E:$E,"Mixed")*'Medal values'!$B$3/2</f>
        <v>0</v>
      </c>
      <c r="BP22">
        <f>COUNTIFS('Official Medal Table'!$F:$F,'Each Gender Events'!$A22,'Official Medal Table'!$C:$C,'Each Gender Events'!BP$1,'Official Medal Table'!$E:$E,'Each Gender Events'!BP$2)*'Medal values'!$B$1
+ COUNTIFS('Official Medal Table'!$G:$G,'Each Gender Events'!$A22,'Official Medal Table'!$C:$C,'Each Gender Events'!BP$1,'Official Medal Table'!$E:$E,'Each Gender Events'!BP$2)*'Medal values'!$B$2
+ COUNTIFS('Official Medal Table'!$H:$H,'Each Gender Events'!$A22,'Official Medal Table'!$C:$C,'Each Gender Events'!BP$1,'Official Medal Table'!$E:$E,'Each Gender Events'!BP$2)*'Medal values'!$B$3
+ COUNTIFS('Official Medal Table'!$I:$I,'Each Gender Events'!$A22,'Official Medal Table'!$C:$C,'Each Gender Events'!BP$1,'Official Medal Table'!$E:$E,'Each Gender Events'!BP$2)*'Medal values'!$B$3
+ COUNTIFS('Official Medal Table'!$F:$F,'Each Gender Events'!$A22,'Official Medal Table'!$C:$C,'Each Gender Events'!BP$1,'Official Medal Table'!$E:$E,"Mixed")*'Medal values'!$B$1/2
+ COUNTIFS('Official Medal Table'!$G:$G,'Each Gender Events'!$A22,'Official Medal Table'!$C:$C,'Each Gender Events'!BP$1,'Official Medal Table'!$E:$E,"Mixed")*'Medal values'!$B$2/2
+ COUNTIFS('Official Medal Table'!$H:$H,'Each Gender Events'!$A22,'Official Medal Table'!$C:$C,'Each Gender Events'!BP$1,'Official Medal Table'!$E:$E,"Mixed")*'Medal values'!$B$3/2
+ COUNTIFS('Official Medal Table'!$I:$I,'Each Gender Events'!$A22,'Official Medal Table'!$C:$C,'Each Gender Events'!BP$1,'Official Medal Table'!$E:$E,"Mixed")*'Medal values'!$B$3/2</f>
        <v>0</v>
      </c>
      <c r="BQ22">
        <f>COUNTIFS('Official Medal Table'!$F:$F,'Each Gender Events'!$A22,'Official Medal Table'!$C:$C,'Each Gender Events'!BQ$1,'Official Medal Table'!$E:$E,'Each Gender Events'!BQ$2)*'Medal values'!$B$1
+ COUNTIFS('Official Medal Table'!$G:$G,'Each Gender Events'!$A22,'Official Medal Table'!$C:$C,'Each Gender Events'!BQ$1,'Official Medal Table'!$E:$E,'Each Gender Events'!BQ$2)*'Medal values'!$B$2
+ COUNTIFS('Official Medal Table'!$H:$H,'Each Gender Events'!$A22,'Official Medal Table'!$C:$C,'Each Gender Events'!BQ$1,'Official Medal Table'!$E:$E,'Each Gender Events'!BQ$2)*'Medal values'!$B$3
+ COUNTIFS('Official Medal Table'!$I:$I,'Each Gender Events'!$A22,'Official Medal Table'!$C:$C,'Each Gender Events'!BQ$1,'Official Medal Table'!$E:$E,'Each Gender Events'!BQ$2)*'Medal values'!$B$3
+ COUNTIFS('Official Medal Table'!$F:$F,'Each Gender Events'!$A22,'Official Medal Table'!$C:$C,'Each Gender Events'!BQ$1,'Official Medal Table'!$E:$E,"Mixed")*'Medal values'!$B$1/2
+ COUNTIFS('Official Medal Table'!$G:$G,'Each Gender Events'!$A22,'Official Medal Table'!$C:$C,'Each Gender Events'!BQ$1,'Official Medal Table'!$E:$E,"Mixed")*'Medal values'!$B$2/2
+ COUNTIFS('Official Medal Table'!$H:$H,'Each Gender Events'!$A22,'Official Medal Table'!$C:$C,'Each Gender Events'!BQ$1,'Official Medal Table'!$E:$E,"Mixed")*'Medal values'!$B$3/2
+ COUNTIFS('Official Medal Table'!$I:$I,'Each Gender Events'!$A22,'Official Medal Table'!$C:$C,'Each Gender Events'!BQ$1,'Official Medal Table'!$E:$E,"Mixed")*'Medal values'!$B$3/2</f>
        <v>0</v>
      </c>
      <c r="BR22">
        <f>COUNTIFS('Official Medal Table'!$F:$F,'Each Gender Events'!$A22,'Official Medal Table'!$C:$C,'Each Gender Events'!BR$1,'Official Medal Table'!$E:$E,'Each Gender Events'!BR$2)*'Medal values'!$B$1
+ COUNTIFS('Official Medal Table'!$G:$G,'Each Gender Events'!$A22,'Official Medal Table'!$C:$C,'Each Gender Events'!BR$1,'Official Medal Table'!$E:$E,'Each Gender Events'!BR$2)*'Medal values'!$B$2
+ COUNTIFS('Official Medal Table'!$H:$H,'Each Gender Events'!$A22,'Official Medal Table'!$C:$C,'Each Gender Events'!BR$1,'Official Medal Table'!$E:$E,'Each Gender Events'!BR$2)*'Medal values'!$B$3
+ COUNTIFS('Official Medal Table'!$I:$I,'Each Gender Events'!$A22,'Official Medal Table'!$C:$C,'Each Gender Events'!BR$1,'Official Medal Table'!$E:$E,'Each Gender Events'!BR$2)*'Medal values'!$B$3
+ COUNTIFS('Official Medal Table'!$F:$F,'Each Gender Events'!$A22,'Official Medal Table'!$C:$C,'Each Gender Events'!BR$1,'Official Medal Table'!$E:$E,"Mixed")*'Medal values'!$B$1/2
+ COUNTIFS('Official Medal Table'!$G:$G,'Each Gender Events'!$A22,'Official Medal Table'!$C:$C,'Each Gender Events'!BR$1,'Official Medal Table'!$E:$E,"Mixed")*'Medal values'!$B$2/2
+ COUNTIFS('Official Medal Table'!$H:$H,'Each Gender Events'!$A22,'Official Medal Table'!$C:$C,'Each Gender Events'!BR$1,'Official Medal Table'!$E:$E,"Mixed")*'Medal values'!$B$3/2
+ COUNTIFS('Official Medal Table'!$I:$I,'Each Gender Events'!$A22,'Official Medal Table'!$C:$C,'Each Gender Events'!BR$1,'Official Medal Table'!$E:$E,"Mixed")*'Medal values'!$B$3/2</f>
        <v>0</v>
      </c>
      <c r="BS22">
        <f>COUNTIFS('Official Medal Table'!$F:$F,'Each Gender Events'!$A22,'Official Medal Table'!$C:$C,'Each Gender Events'!BS$1,'Official Medal Table'!$E:$E,'Each Gender Events'!BS$2)*'Medal values'!$B$1
+ COUNTIFS('Official Medal Table'!$G:$G,'Each Gender Events'!$A22,'Official Medal Table'!$C:$C,'Each Gender Events'!BS$1,'Official Medal Table'!$E:$E,'Each Gender Events'!BS$2)*'Medal values'!$B$2
+ COUNTIFS('Official Medal Table'!$H:$H,'Each Gender Events'!$A22,'Official Medal Table'!$C:$C,'Each Gender Events'!BS$1,'Official Medal Table'!$E:$E,'Each Gender Events'!BS$2)*'Medal values'!$B$3
+ COUNTIFS('Official Medal Table'!$I:$I,'Each Gender Events'!$A22,'Official Medal Table'!$C:$C,'Each Gender Events'!BS$1,'Official Medal Table'!$E:$E,'Each Gender Events'!BS$2)*'Medal values'!$B$3
+ COUNTIFS('Official Medal Table'!$F:$F,'Each Gender Events'!$A22,'Official Medal Table'!$C:$C,'Each Gender Events'!BS$1,'Official Medal Table'!$E:$E,"Mixed")*'Medal values'!$B$1/2
+ COUNTIFS('Official Medal Table'!$G:$G,'Each Gender Events'!$A22,'Official Medal Table'!$C:$C,'Each Gender Events'!BS$1,'Official Medal Table'!$E:$E,"Mixed")*'Medal values'!$B$2/2
+ COUNTIFS('Official Medal Table'!$H:$H,'Each Gender Events'!$A22,'Official Medal Table'!$C:$C,'Each Gender Events'!BS$1,'Official Medal Table'!$E:$E,"Mixed")*'Medal values'!$B$3/2
+ COUNTIFS('Official Medal Table'!$I:$I,'Each Gender Events'!$A22,'Official Medal Table'!$C:$C,'Each Gender Events'!BS$1,'Official Medal Table'!$E:$E,"Mixed")*'Medal values'!$B$3/2</f>
        <v>0</v>
      </c>
      <c r="BT22">
        <f>COUNTIFS('Official Medal Table'!$F:$F,'Each Gender Events'!$A22,'Official Medal Table'!$C:$C,'Each Gender Events'!BT$1,'Official Medal Table'!$E:$E,'Each Gender Events'!BT$2)*'Medal values'!$B$1
+ COUNTIFS('Official Medal Table'!$G:$G,'Each Gender Events'!$A22,'Official Medal Table'!$C:$C,'Each Gender Events'!BT$1,'Official Medal Table'!$E:$E,'Each Gender Events'!BT$2)*'Medal values'!$B$2
+ COUNTIFS('Official Medal Table'!$H:$H,'Each Gender Events'!$A22,'Official Medal Table'!$C:$C,'Each Gender Events'!BT$1,'Official Medal Table'!$E:$E,'Each Gender Events'!BT$2)*'Medal values'!$B$3
+ COUNTIFS('Official Medal Table'!$I:$I,'Each Gender Events'!$A22,'Official Medal Table'!$C:$C,'Each Gender Events'!BT$1,'Official Medal Table'!$E:$E,'Each Gender Events'!BT$2)*'Medal values'!$B$3
+ COUNTIFS('Official Medal Table'!$F:$F,'Each Gender Events'!$A22,'Official Medal Table'!$C:$C,'Each Gender Events'!BT$1,'Official Medal Table'!$E:$E,"Mixed")*'Medal values'!$B$1/2
+ COUNTIFS('Official Medal Table'!$G:$G,'Each Gender Events'!$A22,'Official Medal Table'!$C:$C,'Each Gender Events'!BT$1,'Official Medal Table'!$E:$E,"Mixed")*'Medal values'!$B$2/2
+ COUNTIFS('Official Medal Table'!$H:$H,'Each Gender Events'!$A22,'Official Medal Table'!$C:$C,'Each Gender Events'!BT$1,'Official Medal Table'!$E:$E,"Mixed")*'Medal values'!$B$3/2
+ COUNTIFS('Official Medal Table'!$I:$I,'Each Gender Events'!$A22,'Official Medal Table'!$C:$C,'Each Gender Events'!BT$1,'Official Medal Table'!$E:$E,"Mixed")*'Medal values'!$B$3/2</f>
        <v>0</v>
      </c>
      <c r="BU22">
        <f>COUNTIFS('Official Medal Table'!$F:$F,'Each Gender Events'!$A22,'Official Medal Table'!$C:$C,'Each Gender Events'!BU$1,'Official Medal Table'!$E:$E,'Each Gender Events'!BU$2)*'Medal values'!$B$1
+ COUNTIFS('Official Medal Table'!$G:$G,'Each Gender Events'!$A22,'Official Medal Table'!$C:$C,'Each Gender Events'!BU$1,'Official Medal Table'!$E:$E,'Each Gender Events'!BU$2)*'Medal values'!$B$2
+ COUNTIFS('Official Medal Table'!$H:$H,'Each Gender Events'!$A22,'Official Medal Table'!$C:$C,'Each Gender Events'!BU$1,'Official Medal Table'!$E:$E,'Each Gender Events'!BU$2)*'Medal values'!$B$3
+ COUNTIFS('Official Medal Table'!$I:$I,'Each Gender Events'!$A22,'Official Medal Table'!$C:$C,'Each Gender Events'!BU$1,'Official Medal Table'!$E:$E,'Each Gender Events'!BU$2)*'Medal values'!$B$3
+ COUNTIFS('Official Medal Table'!$F:$F,'Each Gender Events'!$A22,'Official Medal Table'!$C:$C,'Each Gender Events'!BU$1,'Official Medal Table'!$E:$E,"Mixed")*'Medal values'!$B$1/2
+ COUNTIFS('Official Medal Table'!$G:$G,'Each Gender Events'!$A22,'Official Medal Table'!$C:$C,'Each Gender Events'!BU$1,'Official Medal Table'!$E:$E,"Mixed")*'Medal values'!$B$2/2
+ COUNTIFS('Official Medal Table'!$H:$H,'Each Gender Events'!$A22,'Official Medal Table'!$C:$C,'Each Gender Events'!BU$1,'Official Medal Table'!$E:$E,"Mixed")*'Medal values'!$B$3/2
+ COUNTIFS('Official Medal Table'!$I:$I,'Each Gender Events'!$A22,'Official Medal Table'!$C:$C,'Each Gender Events'!BU$1,'Official Medal Table'!$E:$E,"Mixed")*'Medal values'!$B$3/2</f>
        <v>0</v>
      </c>
      <c r="BV22">
        <f>COUNTIFS('Official Medal Table'!$F:$F,'Each Gender Events'!$A22,'Official Medal Table'!$C:$C,'Each Gender Events'!BV$1,'Official Medal Table'!$E:$E,'Each Gender Events'!BV$2)*'Medal values'!$B$1
+ COUNTIFS('Official Medal Table'!$G:$G,'Each Gender Events'!$A22,'Official Medal Table'!$C:$C,'Each Gender Events'!BV$1,'Official Medal Table'!$E:$E,'Each Gender Events'!BV$2)*'Medal values'!$B$2
+ COUNTIFS('Official Medal Table'!$H:$H,'Each Gender Events'!$A22,'Official Medal Table'!$C:$C,'Each Gender Events'!BV$1,'Official Medal Table'!$E:$E,'Each Gender Events'!BV$2)*'Medal values'!$B$3
+ COUNTIFS('Official Medal Table'!$I:$I,'Each Gender Events'!$A22,'Official Medal Table'!$C:$C,'Each Gender Events'!BV$1,'Official Medal Table'!$E:$E,'Each Gender Events'!BV$2)*'Medal values'!$B$3
+ COUNTIFS('Official Medal Table'!$F:$F,'Each Gender Events'!$A22,'Official Medal Table'!$C:$C,'Each Gender Events'!BV$1,'Official Medal Table'!$E:$E,"Mixed")*'Medal values'!$B$1/2
+ COUNTIFS('Official Medal Table'!$G:$G,'Each Gender Events'!$A22,'Official Medal Table'!$C:$C,'Each Gender Events'!BV$1,'Official Medal Table'!$E:$E,"Mixed")*'Medal values'!$B$2/2
+ COUNTIFS('Official Medal Table'!$H:$H,'Each Gender Events'!$A22,'Official Medal Table'!$C:$C,'Each Gender Events'!BV$1,'Official Medal Table'!$E:$E,"Mixed")*'Medal values'!$B$3/2
+ COUNTIFS('Official Medal Table'!$I:$I,'Each Gender Events'!$A22,'Official Medal Table'!$C:$C,'Each Gender Events'!BV$1,'Official Medal Table'!$E:$E,"Mixed")*'Medal values'!$B$3/2</f>
        <v>0</v>
      </c>
      <c r="BW22">
        <f>COUNTIFS('Official Medal Table'!$F:$F,'Each Gender Events'!$A22,'Official Medal Table'!$C:$C,'Each Gender Events'!BW$1,'Official Medal Table'!$E:$E,'Each Gender Events'!BW$2)*'Medal values'!$B$1
+ COUNTIFS('Official Medal Table'!$G:$G,'Each Gender Events'!$A22,'Official Medal Table'!$C:$C,'Each Gender Events'!BW$1,'Official Medal Table'!$E:$E,'Each Gender Events'!BW$2)*'Medal values'!$B$2
+ COUNTIFS('Official Medal Table'!$H:$H,'Each Gender Events'!$A22,'Official Medal Table'!$C:$C,'Each Gender Events'!BW$1,'Official Medal Table'!$E:$E,'Each Gender Events'!BW$2)*'Medal values'!$B$3
+ COUNTIFS('Official Medal Table'!$I:$I,'Each Gender Events'!$A22,'Official Medal Table'!$C:$C,'Each Gender Events'!BW$1,'Official Medal Table'!$E:$E,'Each Gender Events'!BW$2)*'Medal values'!$B$3
+ COUNTIFS('Official Medal Table'!$F:$F,'Each Gender Events'!$A22,'Official Medal Table'!$C:$C,'Each Gender Events'!BW$1,'Official Medal Table'!$E:$E,"Mixed")*'Medal values'!$B$1/2
+ COUNTIFS('Official Medal Table'!$G:$G,'Each Gender Events'!$A22,'Official Medal Table'!$C:$C,'Each Gender Events'!BW$1,'Official Medal Table'!$E:$E,"Mixed")*'Medal values'!$B$2/2
+ COUNTIFS('Official Medal Table'!$H:$H,'Each Gender Events'!$A22,'Official Medal Table'!$C:$C,'Each Gender Events'!BW$1,'Official Medal Table'!$E:$E,"Mixed")*'Medal values'!$B$3/2
+ COUNTIFS('Official Medal Table'!$I:$I,'Each Gender Events'!$A22,'Official Medal Table'!$C:$C,'Each Gender Events'!BW$1,'Official Medal Table'!$E:$E,"Mixed")*'Medal values'!$B$3/2</f>
        <v>0</v>
      </c>
      <c r="BX22">
        <f>COUNTIFS('Official Medal Table'!$F:$F,'Each Gender Events'!$A22,'Official Medal Table'!$C:$C,'Each Gender Events'!BX$1,'Official Medal Table'!$E:$E,'Each Gender Events'!BX$2)*'Medal values'!$B$1
+ COUNTIFS('Official Medal Table'!$G:$G,'Each Gender Events'!$A22,'Official Medal Table'!$C:$C,'Each Gender Events'!BX$1,'Official Medal Table'!$E:$E,'Each Gender Events'!BX$2)*'Medal values'!$B$2
+ COUNTIFS('Official Medal Table'!$H:$H,'Each Gender Events'!$A22,'Official Medal Table'!$C:$C,'Each Gender Events'!BX$1,'Official Medal Table'!$E:$E,'Each Gender Events'!BX$2)*'Medal values'!$B$3
+ COUNTIFS('Official Medal Table'!$I:$I,'Each Gender Events'!$A22,'Official Medal Table'!$C:$C,'Each Gender Events'!BX$1,'Official Medal Table'!$E:$E,'Each Gender Events'!BX$2)*'Medal values'!$B$3
+ COUNTIFS('Official Medal Table'!$F:$F,'Each Gender Events'!$A22,'Official Medal Table'!$C:$C,'Each Gender Events'!BX$1,'Official Medal Table'!$E:$E,"Mixed")*'Medal values'!$B$1/2
+ COUNTIFS('Official Medal Table'!$G:$G,'Each Gender Events'!$A22,'Official Medal Table'!$C:$C,'Each Gender Events'!BX$1,'Official Medal Table'!$E:$E,"Mixed")*'Medal values'!$B$2/2
+ COUNTIFS('Official Medal Table'!$H:$H,'Each Gender Events'!$A22,'Official Medal Table'!$C:$C,'Each Gender Events'!BX$1,'Official Medal Table'!$E:$E,"Mixed")*'Medal values'!$B$3/2
+ COUNTIFS('Official Medal Table'!$I:$I,'Each Gender Events'!$A22,'Official Medal Table'!$C:$C,'Each Gender Events'!BX$1,'Official Medal Table'!$E:$E,"Mixed")*'Medal values'!$B$3/2</f>
        <v>0</v>
      </c>
      <c r="BY22">
        <f>COUNTIFS('Official Medal Table'!$F:$F,'Each Gender Events'!$A22,'Official Medal Table'!$C:$C,'Each Gender Events'!BY$1,'Official Medal Table'!$E:$E,'Each Gender Events'!BY$2)*'Medal values'!$B$1
+ COUNTIFS('Official Medal Table'!$G:$G,'Each Gender Events'!$A22,'Official Medal Table'!$C:$C,'Each Gender Events'!BY$1,'Official Medal Table'!$E:$E,'Each Gender Events'!BY$2)*'Medal values'!$B$2
+ COUNTIFS('Official Medal Table'!$H:$H,'Each Gender Events'!$A22,'Official Medal Table'!$C:$C,'Each Gender Events'!BY$1,'Official Medal Table'!$E:$E,'Each Gender Events'!BY$2)*'Medal values'!$B$3
+ COUNTIFS('Official Medal Table'!$I:$I,'Each Gender Events'!$A22,'Official Medal Table'!$C:$C,'Each Gender Events'!BY$1,'Official Medal Table'!$E:$E,'Each Gender Events'!BY$2)*'Medal values'!$B$3
+ COUNTIFS('Official Medal Table'!$F:$F,'Each Gender Events'!$A22,'Official Medal Table'!$C:$C,'Each Gender Events'!BY$1,'Official Medal Table'!$E:$E,"Mixed")*'Medal values'!$B$1/2
+ COUNTIFS('Official Medal Table'!$G:$G,'Each Gender Events'!$A22,'Official Medal Table'!$C:$C,'Each Gender Events'!BY$1,'Official Medal Table'!$E:$E,"Mixed")*'Medal values'!$B$2/2
+ COUNTIFS('Official Medal Table'!$H:$H,'Each Gender Events'!$A22,'Official Medal Table'!$C:$C,'Each Gender Events'!BY$1,'Official Medal Table'!$E:$E,"Mixed")*'Medal values'!$B$3/2
+ COUNTIFS('Official Medal Table'!$I:$I,'Each Gender Events'!$A22,'Official Medal Table'!$C:$C,'Each Gender Events'!BY$1,'Official Medal Table'!$E:$E,"Mixed")*'Medal values'!$B$3/2</f>
        <v>0</v>
      </c>
      <c r="BZ22">
        <f>COUNTIFS('Official Medal Table'!$F:$F,'Each Gender Events'!$A22,'Official Medal Table'!$C:$C,'Each Gender Events'!BZ$1,'Official Medal Table'!$E:$E,'Each Gender Events'!BZ$2)*'Medal values'!$B$1
+ COUNTIFS('Official Medal Table'!$G:$G,'Each Gender Events'!$A22,'Official Medal Table'!$C:$C,'Each Gender Events'!BZ$1,'Official Medal Table'!$E:$E,'Each Gender Events'!BZ$2)*'Medal values'!$B$2
+ COUNTIFS('Official Medal Table'!$H:$H,'Each Gender Events'!$A22,'Official Medal Table'!$C:$C,'Each Gender Events'!BZ$1,'Official Medal Table'!$E:$E,'Each Gender Events'!BZ$2)*'Medal values'!$B$3
+ COUNTIFS('Official Medal Table'!$I:$I,'Each Gender Events'!$A22,'Official Medal Table'!$C:$C,'Each Gender Events'!BZ$1,'Official Medal Table'!$E:$E,'Each Gender Events'!BZ$2)*'Medal values'!$B$3
+ COUNTIFS('Official Medal Table'!$F:$F,'Each Gender Events'!$A22,'Official Medal Table'!$C:$C,'Each Gender Events'!BZ$1,'Official Medal Table'!$E:$E,"Mixed")*'Medal values'!$B$1/2
+ COUNTIFS('Official Medal Table'!$G:$G,'Each Gender Events'!$A22,'Official Medal Table'!$C:$C,'Each Gender Events'!BZ$1,'Official Medal Table'!$E:$E,"Mixed")*'Medal values'!$B$2/2
+ COUNTIFS('Official Medal Table'!$H:$H,'Each Gender Events'!$A22,'Official Medal Table'!$C:$C,'Each Gender Events'!BZ$1,'Official Medal Table'!$E:$E,"Mixed")*'Medal values'!$B$3/2
+ COUNTIFS('Official Medal Table'!$I:$I,'Each Gender Events'!$A22,'Official Medal Table'!$C:$C,'Each Gender Events'!BZ$1,'Official Medal Table'!$E:$E,"Mixed")*'Medal values'!$B$3/2</f>
        <v>0</v>
      </c>
      <c r="CA22">
        <f>COUNTIFS('Official Medal Table'!$F:$F,'Each Gender Events'!$A22,'Official Medal Table'!$C:$C,'Each Gender Events'!CA$1,'Official Medal Table'!$E:$E,'Each Gender Events'!CA$2)*'Medal values'!$B$1
+ COUNTIFS('Official Medal Table'!$G:$G,'Each Gender Events'!$A22,'Official Medal Table'!$C:$C,'Each Gender Events'!CA$1,'Official Medal Table'!$E:$E,'Each Gender Events'!CA$2)*'Medal values'!$B$2
+ COUNTIFS('Official Medal Table'!$H:$H,'Each Gender Events'!$A22,'Official Medal Table'!$C:$C,'Each Gender Events'!CA$1,'Official Medal Table'!$E:$E,'Each Gender Events'!CA$2)*'Medal values'!$B$3
+ COUNTIFS('Official Medal Table'!$I:$I,'Each Gender Events'!$A22,'Official Medal Table'!$C:$C,'Each Gender Events'!CA$1,'Official Medal Table'!$E:$E,'Each Gender Events'!CA$2)*'Medal values'!$B$3
+ COUNTIFS('Official Medal Table'!$F:$F,'Each Gender Events'!$A22,'Official Medal Table'!$C:$C,'Each Gender Events'!CA$1,'Official Medal Table'!$E:$E,"Mixed")*'Medal values'!$B$1/2
+ COUNTIFS('Official Medal Table'!$G:$G,'Each Gender Events'!$A22,'Official Medal Table'!$C:$C,'Each Gender Events'!CA$1,'Official Medal Table'!$E:$E,"Mixed")*'Medal values'!$B$2/2
+ COUNTIFS('Official Medal Table'!$H:$H,'Each Gender Events'!$A22,'Official Medal Table'!$C:$C,'Each Gender Events'!CA$1,'Official Medal Table'!$E:$E,"Mixed")*'Medal values'!$B$3/2
+ COUNTIFS('Official Medal Table'!$I:$I,'Each Gender Events'!$A22,'Official Medal Table'!$C:$C,'Each Gender Events'!CA$1,'Official Medal Table'!$E:$E,"Mixed")*'Medal values'!$B$3/2</f>
        <v>0</v>
      </c>
      <c r="CB22">
        <f>COUNTIFS('Official Medal Table'!$F:$F,'Each Gender Events'!$A22,'Official Medal Table'!$C:$C,'Each Gender Events'!CB$1,'Official Medal Table'!$E:$E,'Each Gender Events'!CB$2)*'Medal values'!$B$1
+ COUNTIFS('Official Medal Table'!$G:$G,'Each Gender Events'!$A22,'Official Medal Table'!$C:$C,'Each Gender Events'!CB$1,'Official Medal Table'!$E:$E,'Each Gender Events'!CB$2)*'Medal values'!$B$2
+ COUNTIFS('Official Medal Table'!$H:$H,'Each Gender Events'!$A22,'Official Medal Table'!$C:$C,'Each Gender Events'!CB$1,'Official Medal Table'!$E:$E,'Each Gender Events'!CB$2)*'Medal values'!$B$3
+ COUNTIFS('Official Medal Table'!$I:$I,'Each Gender Events'!$A22,'Official Medal Table'!$C:$C,'Each Gender Events'!CB$1,'Official Medal Table'!$E:$E,'Each Gender Events'!CB$2)*'Medal values'!$B$3
+ COUNTIFS('Official Medal Table'!$F:$F,'Each Gender Events'!$A22,'Official Medal Table'!$C:$C,'Each Gender Events'!CB$1,'Official Medal Table'!$E:$E,"Mixed")*'Medal values'!$B$1/2
+ COUNTIFS('Official Medal Table'!$G:$G,'Each Gender Events'!$A22,'Official Medal Table'!$C:$C,'Each Gender Events'!CB$1,'Official Medal Table'!$E:$E,"Mixed")*'Medal values'!$B$2/2
+ COUNTIFS('Official Medal Table'!$H:$H,'Each Gender Events'!$A22,'Official Medal Table'!$C:$C,'Each Gender Events'!CB$1,'Official Medal Table'!$E:$E,"Mixed")*'Medal values'!$B$3/2
+ COUNTIFS('Official Medal Table'!$I:$I,'Each Gender Events'!$A22,'Official Medal Table'!$C:$C,'Each Gender Events'!CB$1,'Official Medal Table'!$E:$E,"Mixed")*'Medal values'!$B$3/2</f>
        <v>0</v>
      </c>
      <c r="CC22">
        <f>COUNTIFS('Official Medal Table'!$F:$F,'Each Gender Events'!$A22,'Official Medal Table'!$C:$C,'Each Gender Events'!CC$1,'Official Medal Table'!$E:$E,'Each Gender Events'!CC$2)*'Medal values'!$B$1
+ COUNTIFS('Official Medal Table'!$G:$G,'Each Gender Events'!$A22,'Official Medal Table'!$C:$C,'Each Gender Events'!CC$1,'Official Medal Table'!$E:$E,'Each Gender Events'!CC$2)*'Medal values'!$B$2
+ COUNTIFS('Official Medal Table'!$H:$H,'Each Gender Events'!$A22,'Official Medal Table'!$C:$C,'Each Gender Events'!CC$1,'Official Medal Table'!$E:$E,'Each Gender Events'!CC$2)*'Medal values'!$B$3
+ COUNTIFS('Official Medal Table'!$I:$I,'Each Gender Events'!$A22,'Official Medal Table'!$C:$C,'Each Gender Events'!CC$1,'Official Medal Table'!$E:$E,'Each Gender Events'!CC$2)*'Medal values'!$B$3
+ COUNTIFS('Official Medal Table'!$F:$F,'Each Gender Events'!$A22,'Official Medal Table'!$C:$C,'Each Gender Events'!CC$1,'Official Medal Table'!$E:$E,"Mixed")*'Medal values'!$B$1/2
+ COUNTIFS('Official Medal Table'!$G:$G,'Each Gender Events'!$A22,'Official Medal Table'!$C:$C,'Each Gender Events'!CC$1,'Official Medal Table'!$E:$E,"Mixed")*'Medal values'!$B$2/2
+ COUNTIFS('Official Medal Table'!$H:$H,'Each Gender Events'!$A22,'Official Medal Table'!$C:$C,'Each Gender Events'!CC$1,'Official Medal Table'!$E:$E,"Mixed")*'Medal values'!$B$3/2
+ COUNTIFS('Official Medal Table'!$I:$I,'Each Gender Events'!$A22,'Official Medal Table'!$C:$C,'Each Gender Events'!CC$1,'Official Medal Table'!$E:$E,"Mixed")*'Medal values'!$B$3/2</f>
        <v>0</v>
      </c>
      <c r="CD22">
        <f>COUNTIFS('Official Medal Table'!$F:$F,'Each Gender Events'!$A22,'Official Medal Table'!$C:$C,'Each Gender Events'!CD$1,'Official Medal Table'!$E:$E,'Each Gender Events'!CD$2)*'Medal values'!$B$1
+ COUNTIFS('Official Medal Table'!$G:$G,'Each Gender Events'!$A22,'Official Medal Table'!$C:$C,'Each Gender Events'!CD$1,'Official Medal Table'!$E:$E,'Each Gender Events'!CD$2)*'Medal values'!$B$2
+ COUNTIFS('Official Medal Table'!$H:$H,'Each Gender Events'!$A22,'Official Medal Table'!$C:$C,'Each Gender Events'!CD$1,'Official Medal Table'!$E:$E,'Each Gender Events'!CD$2)*'Medal values'!$B$3
+ COUNTIFS('Official Medal Table'!$I:$I,'Each Gender Events'!$A22,'Official Medal Table'!$C:$C,'Each Gender Events'!CD$1,'Official Medal Table'!$E:$E,'Each Gender Events'!CD$2)*'Medal values'!$B$3
+ COUNTIFS('Official Medal Table'!$F:$F,'Each Gender Events'!$A22,'Official Medal Table'!$C:$C,'Each Gender Events'!CD$1,'Official Medal Table'!$E:$E,"Mixed")*'Medal values'!$B$1/2
+ COUNTIFS('Official Medal Table'!$G:$G,'Each Gender Events'!$A22,'Official Medal Table'!$C:$C,'Each Gender Events'!CD$1,'Official Medal Table'!$E:$E,"Mixed")*'Medal values'!$B$2/2
+ COUNTIFS('Official Medal Table'!$H:$H,'Each Gender Events'!$A22,'Official Medal Table'!$C:$C,'Each Gender Events'!CD$1,'Official Medal Table'!$E:$E,"Mixed")*'Medal values'!$B$3/2
+ COUNTIFS('Official Medal Table'!$I:$I,'Each Gender Events'!$A22,'Official Medal Table'!$C:$C,'Each Gender Events'!CD$1,'Official Medal Table'!$E:$E,"Mixed")*'Medal values'!$B$3/2</f>
        <v>0</v>
      </c>
      <c r="CE22">
        <f>COUNTIFS('Official Medal Table'!$F:$F,'Each Gender Events'!$A22,'Official Medal Table'!$C:$C,'Each Gender Events'!CE$1,'Official Medal Table'!$E:$E,'Each Gender Events'!CE$2)*'Medal values'!$B$1
+ COUNTIFS('Official Medal Table'!$G:$G,'Each Gender Events'!$A22,'Official Medal Table'!$C:$C,'Each Gender Events'!CE$1,'Official Medal Table'!$E:$E,'Each Gender Events'!CE$2)*'Medal values'!$B$2
+ COUNTIFS('Official Medal Table'!$H:$H,'Each Gender Events'!$A22,'Official Medal Table'!$C:$C,'Each Gender Events'!CE$1,'Official Medal Table'!$E:$E,'Each Gender Events'!CE$2)*'Medal values'!$B$3
+ COUNTIFS('Official Medal Table'!$I:$I,'Each Gender Events'!$A22,'Official Medal Table'!$C:$C,'Each Gender Events'!CE$1,'Official Medal Table'!$E:$E,'Each Gender Events'!CE$2)*'Medal values'!$B$3
+ COUNTIFS('Official Medal Table'!$F:$F,'Each Gender Events'!$A22,'Official Medal Table'!$C:$C,'Each Gender Events'!CE$1,'Official Medal Table'!$E:$E,"Mixed")*'Medal values'!$B$1/2
+ COUNTIFS('Official Medal Table'!$G:$G,'Each Gender Events'!$A22,'Official Medal Table'!$C:$C,'Each Gender Events'!CE$1,'Official Medal Table'!$E:$E,"Mixed")*'Medal values'!$B$2/2
+ COUNTIFS('Official Medal Table'!$H:$H,'Each Gender Events'!$A22,'Official Medal Table'!$C:$C,'Each Gender Events'!CE$1,'Official Medal Table'!$E:$E,"Mixed")*'Medal values'!$B$3/2
+ COUNTIFS('Official Medal Table'!$I:$I,'Each Gender Events'!$A22,'Official Medal Table'!$C:$C,'Each Gender Events'!CE$1,'Official Medal Table'!$E:$E,"Mixed")*'Medal values'!$B$3/2</f>
        <v>0</v>
      </c>
      <c r="CF22">
        <f>COUNTIFS('Official Medal Table'!$F:$F,'Each Gender Events'!$A22,'Official Medal Table'!$C:$C,'Each Gender Events'!CF$1,'Official Medal Table'!$E:$E,'Each Gender Events'!CF$2)*'Medal values'!$B$1
+ COUNTIFS('Official Medal Table'!$G:$G,'Each Gender Events'!$A22,'Official Medal Table'!$C:$C,'Each Gender Events'!CF$1,'Official Medal Table'!$E:$E,'Each Gender Events'!CF$2)*'Medal values'!$B$2
+ COUNTIFS('Official Medal Table'!$H:$H,'Each Gender Events'!$A22,'Official Medal Table'!$C:$C,'Each Gender Events'!CF$1,'Official Medal Table'!$E:$E,'Each Gender Events'!CF$2)*'Medal values'!$B$3
+ COUNTIFS('Official Medal Table'!$I:$I,'Each Gender Events'!$A22,'Official Medal Table'!$C:$C,'Each Gender Events'!CF$1,'Official Medal Table'!$E:$E,'Each Gender Events'!CF$2)*'Medal values'!$B$3
+ COUNTIFS('Official Medal Table'!$F:$F,'Each Gender Events'!$A22,'Official Medal Table'!$C:$C,'Each Gender Events'!CF$1,'Official Medal Table'!$E:$E,"Mixed")*'Medal values'!$B$1/2
+ COUNTIFS('Official Medal Table'!$G:$G,'Each Gender Events'!$A22,'Official Medal Table'!$C:$C,'Each Gender Events'!CF$1,'Official Medal Table'!$E:$E,"Mixed")*'Medal values'!$B$2/2
+ COUNTIFS('Official Medal Table'!$H:$H,'Each Gender Events'!$A22,'Official Medal Table'!$C:$C,'Each Gender Events'!CF$1,'Official Medal Table'!$E:$E,"Mixed")*'Medal values'!$B$3/2
+ COUNTIFS('Official Medal Table'!$I:$I,'Each Gender Events'!$A22,'Official Medal Table'!$C:$C,'Each Gender Events'!CF$1,'Official Medal Table'!$E:$E,"Mixed")*'Medal values'!$B$3/2</f>
        <v>0</v>
      </c>
      <c r="CG22">
        <f>COUNTIFS('Official Medal Table'!$F:$F,'Each Gender Events'!$A22,'Official Medal Table'!$C:$C,'Each Gender Events'!CG$1,'Official Medal Table'!$E:$E,'Each Gender Events'!CG$2)*'Medal values'!$B$1
+ COUNTIFS('Official Medal Table'!$G:$G,'Each Gender Events'!$A22,'Official Medal Table'!$C:$C,'Each Gender Events'!CG$1,'Official Medal Table'!$E:$E,'Each Gender Events'!CG$2)*'Medal values'!$B$2
+ COUNTIFS('Official Medal Table'!$H:$H,'Each Gender Events'!$A22,'Official Medal Table'!$C:$C,'Each Gender Events'!CG$1,'Official Medal Table'!$E:$E,'Each Gender Events'!CG$2)*'Medal values'!$B$3
+ COUNTIFS('Official Medal Table'!$I:$I,'Each Gender Events'!$A22,'Official Medal Table'!$C:$C,'Each Gender Events'!CG$1,'Official Medal Table'!$E:$E,'Each Gender Events'!CG$2)*'Medal values'!$B$3
+ COUNTIFS('Official Medal Table'!$F:$F,'Each Gender Events'!$A22,'Official Medal Table'!$C:$C,'Each Gender Events'!CG$1,'Official Medal Table'!$E:$E,"Mixed")*'Medal values'!$B$1/2
+ COUNTIFS('Official Medal Table'!$G:$G,'Each Gender Events'!$A22,'Official Medal Table'!$C:$C,'Each Gender Events'!CG$1,'Official Medal Table'!$E:$E,"Mixed")*'Medal values'!$B$2/2
+ COUNTIFS('Official Medal Table'!$H:$H,'Each Gender Events'!$A22,'Official Medal Table'!$C:$C,'Each Gender Events'!CG$1,'Official Medal Table'!$E:$E,"Mixed")*'Medal values'!$B$3/2
+ COUNTIFS('Official Medal Table'!$I:$I,'Each Gender Events'!$A22,'Official Medal Table'!$C:$C,'Each Gender Events'!CG$1,'Official Medal Table'!$E:$E,"Mixed")*'Medal values'!$B$3/2</f>
        <v>0</v>
      </c>
      <c r="CH22">
        <f>COUNTIFS('Official Medal Table'!$F:$F,'Each Gender Events'!$A22,'Official Medal Table'!$C:$C,'Each Gender Events'!CH$1,'Official Medal Table'!$E:$E,'Each Gender Events'!CH$2)*'Medal values'!$B$1
+ COUNTIFS('Official Medal Table'!$G:$G,'Each Gender Events'!$A22,'Official Medal Table'!$C:$C,'Each Gender Events'!CH$1,'Official Medal Table'!$E:$E,'Each Gender Events'!CH$2)*'Medal values'!$B$2
+ COUNTIFS('Official Medal Table'!$H:$H,'Each Gender Events'!$A22,'Official Medal Table'!$C:$C,'Each Gender Events'!CH$1,'Official Medal Table'!$E:$E,'Each Gender Events'!CH$2)*'Medal values'!$B$3
+ COUNTIFS('Official Medal Table'!$I:$I,'Each Gender Events'!$A22,'Official Medal Table'!$C:$C,'Each Gender Events'!CH$1,'Official Medal Table'!$E:$E,'Each Gender Events'!CH$2)*'Medal values'!$B$3
+ COUNTIFS('Official Medal Table'!$F:$F,'Each Gender Events'!$A22,'Official Medal Table'!$C:$C,'Each Gender Events'!CH$1,'Official Medal Table'!$E:$E,"Mixed")*'Medal values'!$B$1/2
+ COUNTIFS('Official Medal Table'!$G:$G,'Each Gender Events'!$A22,'Official Medal Table'!$C:$C,'Each Gender Events'!CH$1,'Official Medal Table'!$E:$E,"Mixed")*'Medal values'!$B$2/2
+ COUNTIFS('Official Medal Table'!$H:$H,'Each Gender Events'!$A22,'Official Medal Table'!$C:$C,'Each Gender Events'!CH$1,'Official Medal Table'!$E:$E,"Mixed")*'Medal values'!$B$3/2
+ COUNTIFS('Official Medal Table'!$I:$I,'Each Gender Events'!$A22,'Official Medal Table'!$C:$C,'Each Gender Events'!CH$1,'Official Medal Table'!$E:$E,"Mixed")*'Medal values'!$B$3/2</f>
        <v>0</v>
      </c>
      <c r="CI22">
        <f>COUNTIFS('Official Medal Table'!$F:$F,'Each Gender Events'!$A22,'Official Medal Table'!$C:$C,'Each Gender Events'!CI$1,'Official Medal Table'!$E:$E,'Each Gender Events'!CI$2)*'Medal values'!$B$1
+ COUNTIFS('Official Medal Table'!$G:$G,'Each Gender Events'!$A22,'Official Medal Table'!$C:$C,'Each Gender Events'!CI$1,'Official Medal Table'!$E:$E,'Each Gender Events'!CI$2)*'Medal values'!$B$2
+ COUNTIFS('Official Medal Table'!$H:$H,'Each Gender Events'!$A22,'Official Medal Table'!$C:$C,'Each Gender Events'!CI$1,'Official Medal Table'!$E:$E,'Each Gender Events'!CI$2)*'Medal values'!$B$3
+ COUNTIFS('Official Medal Table'!$I:$I,'Each Gender Events'!$A22,'Official Medal Table'!$C:$C,'Each Gender Events'!CI$1,'Official Medal Table'!$E:$E,'Each Gender Events'!CI$2)*'Medal values'!$B$3
+ COUNTIFS('Official Medal Table'!$F:$F,'Each Gender Events'!$A22,'Official Medal Table'!$C:$C,'Each Gender Events'!CI$1,'Official Medal Table'!$E:$E,"Mixed")*'Medal values'!$B$1/2
+ COUNTIFS('Official Medal Table'!$G:$G,'Each Gender Events'!$A22,'Official Medal Table'!$C:$C,'Each Gender Events'!CI$1,'Official Medal Table'!$E:$E,"Mixed")*'Medal values'!$B$2/2
+ COUNTIFS('Official Medal Table'!$H:$H,'Each Gender Events'!$A22,'Official Medal Table'!$C:$C,'Each Gender Events'!CI$1,'Official Medal Table'!$E:$E,"Mixed")*'Medal values'!$B$3/2
+ COUNTIFS('Official Medal Table'!$I:$I,'Each Gender Events'!$A22,'Official Medal Table'!$C:$C,'Each Gender Events'!CI$1,'Official Medal Table'!$E:$E,"Mixed")*'Medal values'!$B$3/2</f>
        <v>0</v>
      </c>
      <c r="CJ22">
        <f>COUNTIFS('Official Medal Table'!$F:$F,'Each Gender Events'!$A22,'Official Medal Table'!$C:$C,'Each Gender Events'!CJ$1,'Official Medal Table'!$E:$E,'Each Gender Events'!CJ$2)*'Medal values'!$B$1
+ COUNTIFS('Official Medal Table'!$G:$G,'Each Gender Events'!$A22,'Official Medal Table'!$C:$C,'Each Gender Events'!CJ$1,'Official Medal Table'!$E:$E,'Each Gender Events'!CJ$2)*'Medal values'!$B$2
+ COUNTIFS('Official Medal Table'!$H:$H,'Each Gender Events'!$A22,'Official Medal Table'!$C:$C,'Each Gender Events'!CJ$1,'Official Medal Table'!$E:$E,'Each Gender Events'!CJ$2)*'Medal values'!$B$3
+ COUNTIFS('Official Medal Table'!$I:$I,'Each Gender Events'!$A22,'Official Medal Table'!$C:$C,'Each Gender Events'!CJ$1,'Official Medal Table'!$E:$E,'Each Gender Events'!CJ$2)*'Medal values'!$B$3
+ COUNTIFS('Official Medal Table'!$F:$F,'Each Gender Events'!$A22,'Official Medal Table'!$C:$C,'Each Gender Events'!CJ$1,'Official Medal Table'!$E:$E,"Mixed")*'Medal values'!$B$1/2
+ COUNTIFS('Official Medal Table'!$G:$G,'Each Gender Events'!$A22,'Official Medal Table'!$C:$C,'Each Gender Events'!CJ$1,'Official Medal Table'!$E:$E,"Mixed")*'Medal values'!$B$2/2
+ COUNTIFS('Official Medal Table'!$H:$H,'Each Gender Events'!$A22,'Official Medal Table'!$C:$C,'Each Gender Events'!CJ$1,'Official Medal Table'!$E:$E,"Mixed")*'Medal values'!$B$3/2
+ COUNTIFS('Official Medal Table'!$I:$I,'Each Gender Events'!$A22,'Official Medal Table'!$C:$C,'Each Gender Events'!CJ$1,'Official Medal Table'!$E:$E,"Mixed")*'Medal values'!$B$3/2</f>
        <v>2.0000010000000001</v>
      </c>
      <c r="CK22">
        <f>COUNTIFS('Official Medal Table'!$F:$F,'Each Gender Events'!$A22,'Official Medal Table'!$C:$C,'Each Gender Events'!CK$1,'Official Medal Table'!$E:$E,'Each Gender Events'!CK$2)*'Medal values'!$B$1
+ COUNTIFS('Official Medal Table'!$G:$G,'Each Gender Events'!$A22,'Official Medal Table'!$C:$C,'Each Gender Events'!CK$1,'Official Medal Table'!$E:$E,'Each Gender Events'!CK$2)*'Medal values'!$B$2
+ COUNTIFS('Official Medal Table'!$H:$H,'Each Gender Events'!$A22,'Official Medal Table'!$C:$C,'Each Gender Events'!CK$1,'Official Medal Table'!$E:$E,'Each Gender Events'!CK$2)*'Medal values'!$B$3
+ COUNTIFS('Official Medal Table'!$I:$I,'Each Gender Events'!$A22,'Official Medal Table'!$C:$C,'Each Gender Events'!CK$1,'Official Medal Table'!$E:$E,'Each Gender Events'!CK$2)*'Medal values'!$B$3
+ COUNTIFS('Official Medal Table'!$F:$F,'Each Gender Events'!$A22,'Official Medal Table'!$C:$C,'Each Gender Events'!CK$1,'Official Medal Table'!$E:$E,"Mixed")*'Medal values'!$B$1/2
+ COUNTIFS('Official Medal Table'!$G:$G,'Each Gender Events'!$A22,'Official Medal Table'!$C:$C,'Each Gender Events'!CK$1,'Official Medal Table'!$E:$E,"Mixed")*'Medal values'!$B$2/2
+ COUNTIFS('Official Medal Table'!$H:$H,'Each Gender Events'!$A22,'Official Medal Table'!$C:$C,'Each Gender Events'!CK$1,'Official Medal Table'!$E:$E,"Mixed")*'Medal values'!$B$3/2
+ COUNTIFS('Official Medal Table'!$I:$I,'Each Gender Events'!$A22,'Official Medal Table'!$C:$C,'Each Gender Events'!CK$1,'Official Medal Table'!$E:$E,"Mixed")*'Medal values'!$B$3/2</f>
        <v>0</v>
      </c>
      <c r="CL22">
        <f>COUNTIFS('Official Medal Table'!$F:$F,'Each Gender Events'!$A22,'Official Medal Table'!$C:$C,'Each Gender Events'!CL$1,'Official Medal Table'!$E:$E,'Each Gender Events'!CL$2)*'Medal values'!$B$1
+ COUNTIFS('Official Medal Table'!$G:$G,'Each Gender Events'!$A22,'Official Medal Table'!$C:$C,'Each Gender Events'!CL$1,'Official Medal Table'!$E:$E,'Each Gender Events'!CL$2)*'Medal values'!$B$2
+ COUNTIFS('Official Medal Table'!$H:$H,'Each Gender Events'!$A22,'Official Medal Table'!$C:$C,'Each Gender Events'!CL$1,'Official Medal Table'!$E:$E,'Each Gender Events'!CL$2)*'Medal values'!$B$3
+ COUNTIFS('Official Medal Table'!$I:$I,'Each Gender Events'!$A22,'Official Medal Table'!$C:$C,'Each Gender Events'!CL$1,'Official Medal Table'!$E:$E,'Each Gender Events'!CL$2)*'Medal values'!$B$3
+ COUNTIFS('Official Medal Table'!$F:$F,'Each Gender Events'!$A22,'Official Medal Table'!$C:$C,'Each Gender Events'!CL$1,'Official Medal Table'!$E:$E,"Mixed")*'Medal values'!$B$1/2
+ COUNTIFS('Official Medal Table'!$G:$G,'Each Gender Events'!$A22,'Official Medal Table'!$C:$C,'Each Gender Events'!CL$1,'Official Medal Table'!$E:$E,"Mixed")*'Medal values'!$B$2/2
+ COUNTIFS('Official Medal Table'!$H:$H,'Each Gender Events'!$A22,'Official Medal Table'!$C:$C,'Each Gender Events'!CL$1,'Official Medal Table'!$E:$E,"Mixed")*'Medal values'!$B$3/2
+ COUNTIFS('Official Medal Table'!$I:$I,'Each Gender Events'!$A22,'Official Medal Table'!$C:$C,'Each Gender Events'!CL$1,'Official Medal Table'!$E:$E,"Mixed")*'Medal values'!$B$3/2</f>
        <v>0</v>
      </c>
      <c r="CM22">
        <f>COUNTIFS('Official Medal Table'!$F:$F,'Each Gender Events'!$A22,'Official Medal Table'!$C:$C,'Each Gender Events'!CM$1,'Official Medal Table'!$E:$E,'Each Gender Events'!CM$2)*'Medal values'!$B$1
+ COUNTIFS('Official Medal Table'!$G:$G,'Each Gender Events'!$A22,'Official Medal Table'!$C:$C,'Each Gender Events'!CM$1,'Official Medal Table'!$E:$E,'Each Gender Events'!CM$2)*'Medal values'!$B$2
+ COUNTIFS('Official Medal Table'!$H:$H,'Each Gender Events'!$A22,'Official Medal Table'!$C:$C,'Each Gender Events'!CM$1,'Official Medal Table'!$E:$E,'Each Gender Events'!CM$2)*'Medal values'!$B$3
+ COUNTIFS('Official Medal Table'!$I:$I,'Each Gender Events'!$A22,'Official Medal Table'!$C:$C,'Each Gender Events'!CM$1,'Official Medal Table'!$E:$E,'Each Gender Events'!CM$2)*'Medal values'!$B$3
+ COUNTIFS('Official Medal Table'!$F:$F,'Each Gender Events'!$A22,'Official Medal Table'!$C:$C,'Each Gender Events'!CM$1,'Official Medal Table'!$E:$E,"Mixed")*'Medal values'!$B$1/2
+ COUNTIFS('Official Medal Table'!$G:$G,'Each Gender Events'!$A22,'Official Medal Table'!$C:$C,'Each Gender Events'!CM$1,'Official Medal Table'!$E:$E,"Mixed")*'Medal values'!$B$2/2
+ COUNTIFS('Official Medal Table'!$H:$H,'Each Gender Events'!$A22,'Official Medal Table'!$C:$C,'Each Gender Events'!CM$1,'Official Medal Table'!$E:$E,"Mixed")*'Medal values'!$B$3/2
+ COUNTIFS('Official Medal Table'!$I:$I,'Each Gender Events'!$A22,'Official Medal Table'!$C:$C,'Each Gender Events'!CM$1,'Official Medal Table'!$E:$E,"Mixed")*'Medal values'!$B$3/2</f>
        <v>0</v>
      </c>
      <c r="CN22">
        <f>COUNTIFS('Official Medal Table'!$F:$F,'Each Gender Events'!$A22,'Official Medal Table'!$C:$C,'Each Gender Events'!CN$1,'Official Medal Table'!$E:$E,'Each Gender Events'!CN$2)*'Medal values'!$B$1
+ COUNTIFS('Official Medal Table'!$G:$G,'Each Gender Events'!$A22,'Official Medal Table'!$C:$C,'Each Gender Events'!CN$1,'Official Medal Table'!$E:$E,'Each Gender Events'!CN$2)*'Medal values'!$B$2
+ COUNTIFS('Official Medal Table'!$H:$H,'Each Gender Events'!$A22,'Official Medal Table'!$C:$C,'Each Gender Events'!CN$1,'Official Medal Table'!$E:$E,'Each Gender Events'!CN$2)*'Medal values'!$B$3
+ COUNTIFS('Official Medal Table'!$I:$I,'Each Gender Events'!$A22,'Official Medal Table'!$C:$C,'Each Gender Events'!CN$1,'Official Medal Table'!$E:$E,'Each Gender Events'!CN$2)*'Medal values'!$B$3
+ COUNTIFS('Official Medal Table'!$F:$F,'Each Gender Events'!$A22,'Official Medal Table'!$C:$C,'Each Gender Events'!CN$1,'Official Medal Table'!$E:$E,"Mixed")*'Medal values'!$B$1/2
+ COUNTIFS('Official Medal Table'!$G:$G,'Each Gender Events'!$A22,'Official Medal Table'!$C:$C,'Each Gender Events'!CN$1,'Official Medal Table'!$E:$E,"Mixed")*'Medal values'!$B$2/2
+ COUNTIFS('Official Medal Table'!$H:$H,'Each Gender Events'!$A22,'Official Medal Table'!$C:$C,'Each Gender Events'!CN$1,'Official Medal Table'!$E:$E,"Mixed")*'Medal values'!$B$3/2
+ COUNTIFS('Official Medal Table'!$I:$I,'Each Gender Events'!$A22,'Official Medal Table'!$C:$C,'Each Gender Events'!CN$1,'Official Medal Table'!$E:$E,"Mixed")*'Medal values'!$B$3/2</f>
        <v>0</v>
      </c>
      <c r="CO22">
        <f>COUNTIFS('Official Medal Table'!$F:$F,'Each Gender Events'!$A22,'Official Medal Table'!$C:$C,'Each Gender Events'!CO$1,'Official Medal Table'!$E:$E,'Each Gender Events'!CO$2)*'Medal values'!$B$1
+ COUNTIFS('Official Medal Table'!$G:$G,'Each Gender Events'!$A22,'Official Medal Table'!$C:$C,'Each Gender Events'!CO$1,'Official Medal Table'!$E:$E,'Each Gender Events'!CO$2)*'Medal values'!$B$2
+ COUNTIFS('Official Medal Table'!$H:$H,'Each Gender Events'!$A22,'Official Medal Table'!$C:$C,'Each Gender Events'!CO$1,'Official Medal Table'!$E:$E,'Each Gender Events'!CO$2)*'Medal values'!$B$3
+ COUNTIFS('Official Medal Table'!$I:$I,'Each Gender Events'!$A22,'Official Medal Table'!$C:$C,'Each Gender Events'!CO$1,'Official Medal Table'!$E:$E,'Each Gender Events'!CO$2)*'Medal values'!$B$3
+ COUNTIFS('Official Medal Table'!$F:$F,'Each Gender Events'!$A22,'Official Medal Table'!$C:$C,'Each Gender Events'!CO$1,'Official Medal Table'!$E:$E,"Mixed")*'Medal values'!$B$1/2
+ COUNTIFS('Official Medal Table'!$G:$G,'Each Gender Events'!$A22,'Official Medal Table'!$C:$C,'Each Gender Events'!CO$1,'Official Medal Table'!$E:$E,"Mixed")*'Medal values'!$B$2/2
+ COUNTIFS('Official Medal Table'!$H:$H,'Each Gender Events'!$A22,'Official Medal Table'!$C:$C,'Each Gender Events'!CO$1,'Official Medal Table'!$E:$E,"Mixed")*'Medal values'!$B$3/2
+ COUNTIFS('Official Medal Table'!$I:$I,'Each Gender Events'!$A22,'Official Medal Table'!$C:$C,'Each Gender Events'!CO$1,'Official Medal Table'!$E:$E,"Mixed")*'Medal values'!$B$3/2</f>
        <v>0</v>
      </c>
      <c r="CP22">
        <f>COUNTIFS('Official Medal Table'!$F:$F,'Each Gender Events'!$A22,'Official Medal Table'!$C:$C,'Each Gender Events'!CP$1,'Official Medal Table'!$E:$E,'Each Gender Events'!CP$2)*'Medal values'!$B$1
+ COUNTIFS('Official Medal Table'!$G:$G,'Each Gender Events'!$A22,'Official Medal Table'!$C:$C,'Each Gender Events'!CP$1,'Official Medal Table'!$E:$E,'Each Gender Events'!CP$2)*'Medal values'!$B$2
+ COUNTIFS('Official Medal Table'!$H:$H,'Each Gender Events'!$A22,'Official Medal Table'!$C:$C,'Each Gender Events'!CP$1,'Official Medal Table'!$E:$E,'Each Gender Events'!CP$2)*'Medal values'!$B$3
+ COUNTIFS('Official Medal Table'!$I:$I,'Each Gender Events'!$A22,'Official Medal Table'!$C:$C,'Each Gender Events'!CP$1,'Official Medal Table'!$E:$E,'Each Gender Events'!CP$2)*'Medal values'!$B$3
+ COUNTIFS('Official Medal Table'!$F:$F,'Each Gender Events'!$A22,'Official Medal Table'!$C:$C,'Each Gender Events'!CP$1,'Official Medal Table'!$E:$E,"Mixed")*'Medal values'!$B$1/2
+ COUNTIFS('Official Medal Table'!$G:$G,'Each Gender Events'!$A22,'Official Medal Table'!$C:$C,'Each Gender Events'!CP$1,'Official Medal Table'!$E:$E,"Mixed")*'Medal values'!$B$2/2
+ COUNTIFS('Official Medal Table'!$H:$H,'Each Gender Events'!$A22,'Official Medal Table'!$C:$C,'Each Gender Events'!CP$1,'Official Medal Table'!$E:$E,"Mixed")*'Medal values'!$B$3/2
+ COUNTIFS('Official Medal Table'!$I:$I,'Each Gender Events'!$A22,'Official Medal Table'!$C:$C,'Each Gender Events'!CP$1,'Official Medal Table'!$E:$E,"Mixed")*'Medal values'!$B$3/2</f>
        <v>0</v>
      </c>
      <c r="CQ22">
        <f>COUNTIFS('Official Medal Table'!$F:$F,'Each Gender Events'!$A22,'Official Medal Table'!$C:$C,'Each Gender Events'!CQ$1,'Official Medal Table'!$E:$E,'Each Gender Events'!CQ$2)*'Medal values'!$B$1
+ COUNTIFS('Official Medal Table'!$G:$G,'Each Gender Events'!$A22,'Official Medal Table'!$C:$C,'Each Gender Events'!CQ$1,'Official Medal Table'!$E:$E,'Each Gender Events'!CQ$2)*'Medal values'!$B$2
+ COUNTIFS('Official Medal Table'!$H:$H,'Each Gender Events'!$A22,'Official Medal Table'!$C:$C,'Each Gender Events'!CQ$1,'Official Medal Table'!$E:$E,'Each Gender Events'!CQ$2)*'Medal values'!$B$3
+ COUNTIFS('Official Medal Table'!$I:$I,'Each Gender Events'!$A22,'Official Medal Table'!$C:$C,'Each Gender Events'!CQ$1,'Official Medal Table'!$E:$E,'Each Gender Events'!CQ$2)*'Medal values'!$B$3
+ COUNTIFS('Official Medal Table'!$F:$F,'Each Gender Events'!$A22,'Official Medal Table'!$C:$C,'Each Gender Events'!CQ$1,'Official Medal Table'!$E:$E,"Mixed")*'Medal values'!$B$1/2
+ COUNTIFS('Official Medal Table'!$G:$G,'Each Gender Events'!$A22,'Official Medal Table'!$C:$C,'Each Gender Events'!CQ$1,'Official Medal Table'!$E:$E,"Mixed")*'Medal values'!$B$2/2
+ COUNTIFS('Official Medal Table'!$H:$H,'Each Gender Events'!$A22,'Official Medal Table'!$C:$C,'Each Gender Events'!CQ$1,'Official Medal Table'!$E:$E,"Mixed")*'Medal values'!$B$3/2
+ COUNTIFS('Official Medal Table'!$I:$I,'Each Gender Events'!$A22,'Official Medal Table'!$C:$C,'Each Gender Events'!CQ$1,'Official Medal Table'!$E:$E,"Mixed")*'Medal values'!$B$3/2</f>
        <v>0</v>
      </c>
      <c r="CR22">
        <f>COUNTIFS('Official Medal Table'!$F:$F,'Each Gender Events'!$A22,'Official Medal Table'!$C:$C,'Each Gender Events'!CR$1,'Official Medal Table'!$E:$E,'Each Gender Events'!CR$2)*'Medal values'!$B$1
+ COUNTIFS('Official Medal Table'!$G:$G,'Each Gender Events'!$A22,'Official Medal Table'!$C:$C,'Each Gender Events'!CR$1,'Official Medal Table'!$E:$E,'Each Gender Events'!CR$2)*'Medal values'!$B$2
+ COUNTIFS('Official Medal Table'!$H:$H,'Each Gender Events'!$A22,'Official Medal Table'!$C:$C,'Each Gender Events'!CR$1,'Official Medal Table'!$E:$E,'Each Gender Events'!CR$2)*'Medal values'!$B$3
+ COUNTIFS('Official Medal Table'!$I:$I,'Each Gender Events'!$A22,'Official Medal Table'!$C:$C,'Each Gender Events'!CR$1,'Official Medal Table'!$E:$E,'Each Gender Events'!CR$2)*'Medal values'!$B$3
+ COUNTIFS('Official Medal Table'!$F:$F,'Each Gender Events'!$A22,'Official Medal Table'!$C:$C,'Each Gender Events'!CR$1,'Official Medal Table'!$E:$E,"Mixed")*'Medal values'!$B$1/2
+ COUNTIFS('Official Medal Table'!$G:$G,'Each Gender Events'!$A22,'Official Medal Table'!$C:$C,'Each Gender Events'!CR$1,'Official Medal Table'!$E:$E,"Mixed")*'Medal values'!$B$2/2
+ COUNTIFS('Official Medal Table'!$H:$H,'Each Gender Events'!$A22,'Official Medal Table'!$C:$C,'Each Gender Events'!CR$1,'Official Medal Table'!$E:$E,"Mixed")*'Medal values'!$B$3/2
+ COUNTIFS('Official Medal Table'!$I:$I,'Each Gender Events'!$A22,'Official Medal Table'!$C:$C,'Each Gender Events'!CR$1,'Official Medal Table'!$E:$E,"Mixed")*'Medal values'!$B$3/2</f>
        <v>0</v>
      </c>
      <c r="CS22">
        <f>COUNTIFS('Official Medal Table'!$F:$F,'Each Gender Events'!$A22,'Official Medal Table'!$C:$C,'Each Gender Events'!CS$1,'Official Medal Table'!$E:$E,'Each Gender Events'!CS$2)*'Medal values'!$B$1
+ COUNTIFS('Official Medal Table'!$G:$G,'Each Gender Events'!$A22,'Official Medal Table'!$C:$C,'Each Gender Events'!CS$1,'Official Medal Table'!$E:$E,'Each Gender Events'!CS$2)*'Medal values'!$B$2
+ COUNTIFS('Official Medal Table'!$H:$H,'Each Gender Events'!$A22,'Official Medal Table'!$C:$C,'Each Gender Events'!CS$1,'Official Medal Table'!$E:$E,'Each Gender Events'!CS$2)*'Medal values'!$B$3
+ COUNTIFS('Official Medal Table'!$I:$I,'Each Gender Events'!$A22,'Official Medal Table'!$C:$C,'Each Gender Events'!CS$1,'Official Medal Table'!$E:$E,'Each Gender Events'!CS$2)*'Medal values'!$B$3
+ COUNTIFS('Official Medal Table'!$F:$F,'Each Gender Events'!$A22,'Official Medal Table'!$C:$C,'Each Gender Events'!CS$1,'Official Medal Table'!$E:$E,"Mixed")*'Medal values'!$B$1/2
+ COUNTIFS('Official Medal Table'!$G:$G,'Each Gender Events'!$A22,'Official Medal Table'!$C:$C,'Each Gender Events'!CS$1,'Official Medal Table'!$E:$E,"Mixed")*'Medal values'!$B$2/2
+ COUNTIFS('Official Medal Table'!$H:$H,'Each Gender Events'!$A22,'Official Medal Table'!$C:$C,'Each Gender Events'!CS$1,'Official Medal Table'!$E:$E,"Mixed")*'Medal values'!$B$3/2
+ COUNTIFS('Official Medal Table'!$I:$I,'Each Gender Events'!$A22,'Official Medal Table'!$C:$C,'Each Gender Events'!CS$1,'Official Medal Table'!$E:$E,"Mixed")*'Medal values'!$B$3/2</f>
        <v>0</v>
      </c>
      <c r="CT22">
        <f>COUNTIFS('Official Medal Table'!$F:$F,'Each Gender Events'!$A22,'Official Medal Table'!$C:$C,'Each Gender Events'!CT$1,'Official Medal Table'!$E:$E,'Each Gender Events'!CT$2)*'Medal values'!$B$1
+ COUNTIFS('Official Medal Table'!$G:$G,'Each Gender Events'!$A22,'Official Medal Table'!$C:$C,'Each Gender Events'!CT$1,'Official Medal Table'!$E:$E,'Each Gender Events'!CT$2)*'Medal values'!$B$2
+ COUNTIFS('Official Medal Table'!$H:$H,'Each Gender Events'!$A22,'Official Medal Table'!$C:$C,'Each Gender Events'!CT$1,'Official Medal Table'!$E:$E,'Each Gender Events'!CT$2)*'Medal values'!$B$3
+ COUNTIFS('Official Medal Table'!$I:$I,'Each Gender Events'!$A22,'Official Medal Table'!$C:$C,'Each Gender Events'!CT$1,'Official Medal Table'!$E:$E,'Each Gender Events'!CT$2)*'Medal values'!$B$3
+ COUNTIFS('Official Medal Table'!$F:$F,'Each Gender Events'!$A22,'Official Medal Table'!$C:$C,'Each Gender Events'!CT$1,'Official Medal Table'!$E:$E,"Mixed")*'Medal values'!$B$1/2
+ COUNTIFS('Official Medal Table'!$G:$G,'Each Gender Events'!$A22,'Official Medal Table'!$C:$C,'Each Gender Events'!CT$1,'Official Medal Table'!$E:$E,"Mixed")*'Medal values'!$B$2/2
+ COUNTIFS('Official Medal Table'!$H:$H,'Each Gender Events'!$A22,'Official Medal Table'!$C:$C,'Each Gender Events'!CT$1,'Official Medal Table'!$E:$E,"Mixed")*'Medal values'!$B$3/2
+ COUNTIFS('Official Medal Table'!$I:$I,'Each Gender Events'!$A22,'Official Medal Table'!$C:$C,'Each Gender Events'!CT$1,'Official Medal Table'!$E:$E,"Mixed")*'Medal values'!$B$3/2</f>
        <v>0</v>
      </c>
    </row>
    <row r="23" spans="1:98" x14ac:dyDescent="0.3">
      <c r="A23" t="str">
        <f>Countries!A21</f>
        <v>POL</v>
      </c>
      <c r="B23">
        <f>COUNTIFS('Official Medal Table'!$F:$F,'Each Gender Events'!$A23,'Official Medal Table'!$C:$C,'Each Gender Events'!B$1,'Official Medal Table'!$E:$E,'Each Gender Events'!B$2)*'Medal values'!$B$1
+ COUNTIFS('Official Medal Table'!$G:$G,'Each Gender Events'!$A23,'Official Medal Table'!$C:$C,'Each Gender Events'!B$1,'Official Medal Table'!$E:$E,'Each Gender Events'!B$2)*'Medal values'!$B$2
+ COUNTIFS('Official Medal Table'!$H:$H,'Each Gender Events'!$A23,'Official Medal Table'!$C:$C,'Each Gender Events'!B$1,'Official Medal Table'!$E:$E,'Each Gender Events'!B$2)*'Medal values'!$B$3
+ COUNTIFS('Official Medal Table'!$I:$I,'Each Gender Events'!$A23,'Official Medal Table'!$C:$C,'Each Gender Events'!B$1,'Official Medal Table'!$E:$E,'Each Gender Events'!B$2)*'Medal values'!$B$3
+ COUNTIFS('Official Medal Table'!$F:$F,'Each Gender Events'!$A23,'Official Medal Table'!$C:$C,'Each Gender Events'!B$1,'Official Medal Table'!$E:$E,"Mixed")*'Medal values'!$B$1/2
+ COUNTIFS('Official Medal Table'!$G:$G,'Each Gender Events'!$A23,'Official Medal Table'!$C:$C,'Each Gender Events'!B$1,'Official Medal Table'!$E:$E,"Mixed")*'Medal values'!$B$2/2
+ COUNTIFS('Official Medal Table'!$H:$H,'Each Gender Events'!$A23,'Official Medal Table'!$C:$C,'Each Gender Events'!B$1,'Official Medal Table'!$E:$E,"Mixed")*'Medal values'!$B$3/2
+ COUNTIFS('Official Medal Table'!$I:$I,'Each Gender Events'!$A23,'Official Medal Table'!$C:$C,'Each Gender Events'!B$1,'Official Medal Table'!$E:$E,"Mixed")*'Medal values'!$B$3/2</f>
        <v>0</v>
      </c>
      <c r="C23">
        <f>COUNTIFS('Official Medal Table'!$F:$F,'Each Gender Events'!$A23,'Official Medal Table'!$C:$C,'Each Gender Events'!C$1,'Official Medal Table'!$E:$E,'Each Gender Events'!C$2)*'Medal values'!$B$1
+ COUNTIFS('Official Medal Table'!$G:$G,'Each Gender Events'!$A23,'Official Medal Table'!$C:$C,'Each Gender Events'!C$1,'Official Medal Table'!$E:$E,'Each Gender Events'!C$2)*'Medal values'!$B$2
+ COUNTIFS('Official Medal Table'!$H:$H,'Each Gender Events'!$A23,'Official Medal Table'!$C:$C,'Each Gender Events'!C$1,'Official Medal Table'!$E:$E,'Each Gender Events'!C$2)*'Medal values'!$B$3
+ COUNTIFS('Official Medal Table'!$I:$I,'Each Gender Events'!$A23,'Official Medal Table'!$C:$C,'Each Gender Events'!C$1,'Official Medal Table'!$E:$E,'Each Gender Events'!C$2)*'Medal values'!$B$3
+ COUNTIFS('Official Medal Table'!$F:$F,'Each Gender Events'!$A23,'Official Medal Table'!$C:$C,'Each Gender Events'!C$1,'Official Medal Table'!$E:$E,"Mixed")*'Medal values'!$B$1/2
+ COUNTIFS('Official Medal Table'!$G:$G,'Each Gender Events'!$A23,'Official Medal Table'!$C:$C,'Each Gender Events'!C$1,'Official Medal Table'!$E:$E,"Mixed")*'Medal values'!$B$2/2
+ COUNTIFS('Official Medal Table'!$H:$H,'Each Gender Events'!$A23,'Official Medal Table'!$C:$C,'Each Gender Events'!C$1,'Official Medal Table'!$E:$E,"Mixed")*'Medal values'!$B$3/2
+ COUNTIFS('Official Medal Table'!$I:$I,'Each Gender Events'!$A23,'Official Medal Table'!$C:$C,'Each Gender Events'!C$1,'Official Medal Table'!$E:$E,"Mixed")*'Medal values'!$B$3/2</f>
        <v>0</v>
      </c>
      <c r="D23">
        <f>COUNTIFS('Official Medal Table'!$F:$F,'Each Gender Events'!$A23,'Official Medal Table'!$C:$C,'Each Gender Events'!D$1,'Official Medal Table'!$E:$E,'Each Gender Events'!D$2)*'Medal values'!$B$1
+ COUNTIFS('Official Medal Table'!$G:$G,'Each Gender Events'!$A23,'Official Medal Table'!$C:$C,'Each Gender Events'!D$1,'Official Medal Table'!$E:$E,'Each Gender Events'!D$2)*'Medal values'!$B$2
+ COUNTIFS('Official Medal Table'!$H:$H,'Each Gender Events'!$A23,'Official Medal Table'!$C:$C,'Each Gender Events'!D$1,'Official Medal Table'!$E:$E,'Each Gender Events'!D$2)*'Medal values'!$B$3
+ COUNTIFS('Official Medal Table'!$I:$I,'Each Gender Events'!$A23,'Official Medal Table'!$C:$C,'Each Gender Events'!D$1,'Official Medal Table'!$E:$E,'Each Gender Events'!D$2)*'Medal values'!$B$3
+ COUNTIFS('Official Medal Table'!$F:$F,'Each Gender Events'!$A23,'Official Medal Table'!$C:$C,'Each Gender Events'!D$1,'Official Medal Table'!$E:$E,"Mixed")*'Medal values'!$B$1/2
+ COUNTIFS('Official Medal Table'!$G:$G,'Each Gender Events'!$A23,'Official Medal Table'!$C:$C,'Each Gender Events'!D$1,'Official Medal Table'!$E:$E,"Mixed")*'Medal values'!$B$2/2
+ COUNTIFS('Official Medal Table'!$H:$H,'Each Gender Events'!$A23,'Official Medal Table'!$C:$C,'Each Gender Events'!D$1,'Official Medal Table'!$E:$E,"Mixed")*'Medal values'!$B$3/2
+ COUNTIFS('Official Medal Table'!$I:$I,'Each Gender Events'!$A23,'Official Medal Table'!$C:$C,'Each Gender Events'!D$1,'Official Medal Table'!$E:$E,"Mixed")*'Medal values'!$B$3/2</f>
        <v>0</v>
      </c>
      <c r="E23">
        <f>COUNTIFS('Official Medal Table'!$F:$F,'Each Gender Events'!$A23,'Official Medal Table'!$C:$C,'Each Gender Events'!E$1,'Official Medal Table'!$E:$E,'Each Gender Events'!E$2)*'Medal values'!$B$1
+ COUNTIFS('Official Medal Table'!$G:$G,'Each Gender Events'!$A23,'Official Medal Table'!$C:$C,'Each Gender Events'!E$1,'Official Medal Table'!$E:$E,'Each Gender Events'!E$2)*'Medal values'!$B$2
+ COUNTIFS('Official Medal Table'!$H:$H,'Each Gender Events'!$A23,'Official Medal Table'!$C:$C,'Each Gender Events'!E$1,'Official Medal Table'!$E:$E,'Each Gender Events'!E$2)*'Medal values'!$B$3
+ COUNTIFS('Official Medal Table'!$I:$I,'Each Gender Events'!$A23,'Official Medal Table'!$C:$C,'Each Gender Events'!E$1,'Official Medal Table'!$E:$E,'Each Gender Events'!E$2)*'Medal values'!$B$3
+ COUNTIFS('Official Medal Table'!$F:$F,'Each Gender Events'!$A23,'Official Medal Table'!$C:$C,'Each Gender Events'!E$1,'Official Medal Table'!$E:$E,"Mixed")*'Medal values'!$B$1/2
+ COUNTIFS('Official Medal Table'!$G:$G,'Each Gender Events'!$A23,'Official Medal Table'!$C:$C,'Each Gender Events'!E$1,'Official Medal Table'!$E:$E,"Mixed")*'Medal values'!$B$2/2
+ COUNTIFS('Official Medal Table'!$H:$H,'Each Gender Events'!$A23,'Official Medal Table'!$C:$C,'Each Gender Events'!E$1,'Official Medal Table'!$E:$E,"Mixed")*'Medal values'!$B$3/2
+ COUNTIFS('Official Medal Table'!$I:$I,'Each Gender Events'!$A23,'Official Medal Table'!$C:$C,'Each Gender Events'!E$1,'Official Medal Table'!$E:$E,"Mixed")*'Medal values'!$B$3/2</f>
        <v>0</v>
      </c>
      <c r="F23">
        <f>COUNTIFS('Official Medal Table'!$F:$F,'Each Gender Events'!$A23,'Official Medal Table'!$C:$C,'Each Gender Events'!F$1,'Official Medal Table'!$E:$E,'Each Gender Events'!F$2)*'Medal values'!$B$1
+ COUNTIFS('Official Medal Table'!$G:$G,'Each Gender Events'!$A23,'Official Medal Table'!$C:$C,'Each Gender Events'!F$1,'Official Medal Table'!$E:$E,'Each Gender Events'!F$2)*'Medal values'!$B$2
+ COUNTIFS('Official Medal Table'!$H:$H,'Each Gender Events'!$A23,'Official Medal Table'!$C:$C,'Each Gender Events'!F$1,'Official Medal Table'!$E:$E,'Each Gender Events'!F$2)*'Medal values'!$B$3
+ COUNTIFS('Official Medal Table'!$I:$I,'Each Gender Events'!$A23,'Official Medal Table'!$C:$C,'Each Gender Events'!F$1,'Official Medal Table'!$E:$E,'Each Gender Events'!F$2)*'Medal values'!$B$3
+ COUNTIFS('Official Medal Table'!$F:$F,'Each Gender Events'!$A23,'Official Medal Table'!$C:$C,'Each Gender Events'!F$1,'Official Medal Table'!$E:$E,"Mixed")*'Medal values'!$B$1/2
+ COUNTIFS('Official Medal Table'!$G:$G,'Each Gender Events'!$A23,'Official Medal Table'!$C:$C,'Each Gender Events'!F$1,'Official Medal Table'!$E:$E,"Mixed")*'Medal values'!$B$2/2
+ COUNTIFS('Official Medal Table'!$H:$H,'Each Gender Events'!$A23,'Official Medal Table'!$C:$C,'Each Gender Events'!F$1,'Official Medal Table'!$E:$E,"Mixed")*'Medal values'!$B$3/2
+ COUNTIFS('Official Medal Table'!$I:$I,'Each Gender Events'!$A23,'Official Medal Table'!$C:$C,'Each Gender Events'!F$1,'Official Medal Table'!$E:$E,"Mixed")*'Medal values'!$B$3/2</f>
        <v>0</v>
      </c>
      <c r="G23">
        <f>COUNTIFS('Official Medal Table'!$F:$F,'Each Gender Events'!$A23,'Official Medal Table'!$C:$C,'Each Gender Events'!G$1,'Official Medal Table'!$E:$E,'Each Gender Events'!G$2)*'Medal values'!$B$1
+ COUNTIFS('Official Medal Table'!$G:$G,'Each Gender Events'!$A23,'Official Medal Table'!$C:$C,'Each Gender Events'!G$1,'Official Medal Table'!$E:$E,'Each Gender Events'!G$2)*'Medal values'!$B$2
+ COUNTIFS('Official Medal Table'!$H:$H,'Each Gender Events'!$A23,'Official Medal Table'!$C:$C,'Each Gender Events'!G$1,'Official Medal Table'!$E:$E,'Each Gender Events'!G$2)*'Medal values'!$B$3
+ COUNTIFS('Official Medal Table'!$I:$I,'Each Gender Events'!$A23,'Official Medal Table'!$C:$C,'Each Gender Events'!G$1,'Official Medal Table'!$E:$E,'Each Gender Events'!G$2)*'Medal values'!$B$3
+ COUNTIFS('Official Medal Table'!$F:$F,'Each Gender Events'!$A23,'Official Medal Table'!$C:$C,'Each Gender Events'!G$1,'Official Medal Table'!$E:$E,"Mixed")*'Medal values'!$B$1/2
+ COUNTIFS('Official Medal Table'!$G:$G,'Each Gender Events'!$A23,'Official Medal Table'!$C:$C,'Each Gender Events'!G$1,'Official Medal Table'!$E:$E,"Mixed")*'Medal values'!$B$2/2
+ COUNTIFS('Official Medal Table'!$H:$H,'Each Gender Events'!$A23,'Official Medal Table'!$C:$C,'Each Gender Events'!G$1,'Official Medal Table'!$E:$E,"Mixed")*'Medal values'!$B$3/2
+ COUNTIFS('Official Medal Table'!$I:$I,'Each Gender Events'!$A23,'Official Medal Table'!$C:$C,'Each Gender Events'!G$1,'Official Medal Table'!$E:$E,"Mixed")*'Medal values'!$B$3/2</f>
        <v>0</v>
      </c>
      <c r="H23">
        <f>COUNTIFS('Official Medal Table'!$F:$F,'Each Gender Events'!$A23,'Official Medal Table'!$C:$C,'Each Gender Events'!H$1,'Official Medal Table'!$E:$E,'Each Gender Events'!H$2)*'Medal values'!$B$1
+ COUNTIFS('Official Medal Table'!$G:$G,'Each Gender Events'!$A23,'Official Medal Table'!$C:$C,'Each Gender Events'!H$1,'Official Medal Table'!$E:$E,'Each Gender Events'!H$2)*'Medal values'!$B$2
+ COUNTIFS('Official Medal Table'!$H:$H,'Each Gender Events'!$A23,'Official Medal Table'!$C:$C,'Each Gender Events'!H$1,'Official Medal Table'!$E:$E,'Each Gender Events'!H$2)*'Medal values'!$B$3
+ COUNTIFS('Official Medal Table'!$I:$I,'Each Gender Events'!$A23,'Official Medal Table'!$C:$C,'Each Gender Events'!H$1,'Official Medal Table'!$E:$E,'Each Gender Events'!H$2)*'Medal values'!$B$3
+ COUNTIFS('Official Medal Table'!$F:$F,'Each Gender Events'!$A23,'Official Medal Table'!$C:$C,'Each Gender Events'!H$1,'Official Medal Table'!$E:$E,"Mixed")*'Medal values'!$B$1/2
+ COUNTIFS('Official Medal Table'!$G:$G,'Each Gender Events'!$A23,'Official Medal Table'!$C:$C,'Each Gender Events'!H$1,'Official Medal Table'!$E:$E,"Mixed")*'Medal values'!$B$2/2
+ COUNTIFS('Official Medal Table'!$H:$H,'Each Gender Events'!$A23,'Official Medal Table'!$C:$C,'Each Gender Events'!H$1,'Official Medal Table'!$E:$E,"Mixed")*'Medal values'!$B$3/2
+ COUNTIFS('Official Medal Table'!$I:$I,'Each Gender Events'!$A23,'Official Medal Table'!$C:$C,'Each Gender Events'!H$1,'Official Medal Table'!$E:$E,"Mixed")*'Medal values'!$B$3/2</f>
        <v>0</v>
      </c>
      <c r="I23">
        <f>COUNTIFS('Official Medal Table'!$F:$F,'Each Gender Events'!$A23,'Official Medal Table'!$C:$C,'Each Gender Events'!I$1,'Official Medal Table'!$E:$E,'Each Gender Events'!I$2)*'Medal values'!$B$1
+ COUNTIFS('Official Medal Table'!$G:$G,'Each Gender Events'!$A23,'Official Medal Table'!$C:$C,'Each Gender Events'!I$1,'Official Medal Table'!$E:$E,'Each Gender Events'!I$2)*'Medal values'!$B$2
+ COUNTIFS('Official Medal Table'!$H:$H,'Each Gender Events'!$A23,'Official Medal Table'!$C:$C,'Each Gender Events'!I$1,'Official Medal Table'!$E:$E,'Each Gender Events'!I$2)*'Medal values'!$B$3
+ COUNTIFS('Official Medal Table'!$I:$I,'Each Gender Events'!$A23,'Official Medal Table'!$C:$C,'Each Gender Events'!I$1,'Official Medal Table'!$E:$E,'Each Gender Events'!I$2)*'Medal values'!$B$3
+ COUNTIFS('Official Medal Table'!$F:$F,'Each Gender Events'!$A23,'Official Medal Table'!$C:$C,'Each Gender Events'!I$1,'Official Medal Table'!$E:$E,"Mixed")*'Medal values'!$B$1/2
+ COUNTIFS('Official Medal Table'!$G:$G,'Each Gender Events'!$A23,'Official Medal Table'!$C:$C,'Each Gender Events'!I$1,'Official Medal Table'!$E:$E,"Mixed")*'Medal values'!$B$2/2
+ COUNTIFS('Official Medal Table'!$H:$H,'Each Gender Events'!$A23,'Official Medal Table'!$C:$C,'Each Gender Events'!I$1,'Official Medal Table'!$E:$E,"Mixed")*'Medal values'!$B$3/2
+ COUNTIFS('Official Medal Table'!$I:$I,'Each Gender Events'!$A23,'Official Medal Table'!$C:$C,'Each Gender Events'!I$1,'Official Medal Table'!$E:$E,"Mixed")*'Medal values'!$B$3/2</f>
        <v>0</v>
      </c>
      <c r="J23">
        <f>COUNTIFS('Official Medal Table'!$F:$F,'Each Gender Events'!$A23,'Official Medal Table'!$C:$C,'Each Gender Events'!J$1,'Official Medal Table'!$E:$E,'Each Gender Events'!J$2)*'Medal values'!$B$1
+ COUNTIFS('Official Medal Table'!$G:$G,'Each Gender Events'!$A23,'Official Medal Table'!$C:$C,'Each Gender Events'!J$1,'Official Medal Table'!$E:$E,'Each Gender Events'!J$2)*'Medal values'!$B$2
+ COUNTIFS('Official Medal Table'!$H:$H,'Each Gender Events'!$A23,'Official Medal Table'!$C:$C,'Each Gender Events'!J$1,'Official Medal Table'!$E:$E,'Each Gender Events'!J$2)*'Medal values'!$B$3
+ COUNTIFS('Official Medal Table'!$I:$I,'Each Gender Events'!$A23,'Official Medal Table'!$C:$C,'Each Gender Events'!J$1,'Official Medal Table'!$E:$E,'Each Gender Events'!J$2)*'Medal values'!$B$3
+ COUNTIFS('Official Medal Table'!$F:$F,'Each Gender Events'!$A23,'Official Medal Table'!$C:$C,'Each Gender Events'!J$1,'Official Medal Table'!$E:$E,"Mixed")*'Medal values'!$B$1/2
+ COUNTIFS('Official Medal Table'!$G:$G,'Each Gender Events'!$A23,'Official Medal Table'!$C:$C,'Each Gender Events'!J$1,'Official Medal Table'!$E:$E,"Mixed")*'Medal values'!$B$2/2
+ COUNTIFS('Official Medal Table'!$H:$H,'Each Gender Events'!$A23,'Official Medal Table'!$C:$C,'Each Gender Events'!J$1,'Official Medal Table'!$E:$E,"Mixed")*'Medal values'!$B$3/2
+ COUNTIFS('Official Medal Table'!$I:$I,'Each Gender Events'!$A23,'Official Medal Table'!$C:$C,'Each Gender Events'!J$1,'Official Medal Table'!$E:$E,"Mixed")*'Medal values'!$B$3/2</f>
        <v>0</v>
      </c>
      <c r="K23">
        <f>COUNTIFS('Official Medal Table'!$F:$F,'Each Gender Events'!$A23,'Official Medal Table'!$C:$C,'Each Gender Events'!K$1,'Official Medal Table'!$E:$E,'Each Gender Events'!K$2)*'Medal values'!$B$1
+ COUNTIFS('Official Medal Table'!$G:$G,'Each Gender Events'!$A23,'Official Medal Table'!$C:$C,'Each Gender Events'!K$1,'Official Medal Table'!$E:$E,'Each Gender Events'!K$2)*'Medal values'!$B$2
+ COUNTIFS('Official Medal Table'!$H:$H,'Each Gender Events'!$A23,'Official Medal Table'!$C:$C,'Each Gender Events'!K$1,'Official Medal Table'!$E:$E,'Each Gender Events'!K$2)*'Medal values'!$B$3
+ COUNTIFS('Official Medal Table'!$I:$I,'Each Gender Events'!$A23,'Official Medal Table'!$C:$C,'Each Gender Events'!K$1,'Official Medal Table'!$E:$E,'Each Gender Events'!K$2)*'Medal values'!$B$3
+ COUNTIFS('Official Medal Table'!$F:$F,'Each Gender Events'!$A23,'Official Medal Table'!$C:$C,'Each Gender Events'!K$1,'Official Medal Table'!$E:$E,"Mixed")*'Medal values'!$B$1/2
+ COUNTIFS('Official Medal Table'!$G:$G,'Each Gender Events'!$A23,'Official Medal Table'!$C:$C,'Each Gender Events'!K$1,'Official Medal Table'!$E:$E,"Mixed")*'Medal values'!$B$2/2
+ COUNTIFS('Official Medal Table'!$H:$H,'Each Gender Events'!$A23,'Official Medal Table'!$C:$C,'Each Gender Events'!K$1,'Official Medal Table'!$E:$E,"Mixed")*'Medal values'!$B$3/2
+ COUNTIFS('Official Medal Table'!$I:$I,'Each Gender Events'!$A23,'Official Medal Table'!$C:$C,'Each Gender Events'!K$1,'Official Medal Table'!$E:$E,"Mixed")*'Medal values'!$B$3/2</f>
        <v>1</v>
      </c>
      <c r="L23">
        <f>COUNTIFS('Official Medal Table'!$F:$F,'Each Gender Events'!$A23,'Official Medal Table'!$C:$C,'Each Gender Events'!L$1,'Official Medal Table'!$E:$E,'Each Gender Events'!L$2)*'Medal values'!$B$1
+ COUNTIFS('Official Medal Table'!$G:$G,'Each Gender Events'!$A23,'Official Medal Table'!$C:$C,'Each Gender Events'!L$1,'Official Medal Table'!$E:$E,'Each Gender Events'!L$2)*'Medal values'!$B$2
+ COUNTIFS('Official Medal Table'!$H:$H,'Each Gender Events'!$A23,'Official Medal Table'!$C:$C,'Each Gender Events'!L$1,'Official Medal Table'!$E:$E,'Each Gender Events'!L$2)*'Medal values'!$B$3
+ COUNTIFS('Official Medal Table'!$I:$I,'Each Gender Events'!$A23,'Official Medal Table'!$C:$C,'Each Gender Events'!L$1,'Official Medal Table'!$E:$E,'Each Gender Events'!L$2)*'Medal values'!$B$3
+ COUNTIFS('Official Medal Table'!$F:$F,'Each Gender Events'!$A23,'Official Medal Table'!$C:$C,'Each Gender Events'!L$1,'Official Medal Table'!$E:$E,"Mixed")*'Medal values'!$B$1/2
+ COUNTIFS('Official Medal Table'!$G:$G,'Each Gender Events'!$A23,'Official Medal Table'!$C:$C,'Each Gender Events'!L$1,'Official Medal Table'!$E:$E,"Mixed")*'Medal values'!$B$2/2
+ COUNTIFS('Official Medal Table'!$H:$H,'Each Gender Events'!$A23,'Official Medal Table'!$C:$C,'Each Gender Events'!L$1,'Official Medal Table'!$E:$E,"Mixed")*'Medal values'!$B$3/2
+ COUNTIFS('Official Medal Table'!$I:$I,'Each Gender Events'!$A23,'Official Medal Table'!$C:$C,'Each Gender Events'!L$1,'Official Medal Table'!$E:$E,"Mixed")*'Medal values'!$B$3/2</f>
        <v>0</v>
      </c>
      <c r="M23">
        <f>COUNTIFS('Official Medal Table'!$F:$F,'Each Gender Events'!$A23,'Official Medal Table'!$C:$C,'Each Gender Events'!M$1,'Official Medal Table'!$E:$E,'Each Gender Events'!M$2)*'Medal values'!$B$1
+ COUNTIFS('Official Medal Table'!$G:$G,'Each Gender Events'!$A23,'Official Medal Table'!$C:$C,'Each Gender Events'!M$1,'Official Medal Table'!$E:$E,'Each Gender Events'!M$2)*'Medal values'!$B$2
+ COUNTIFS('Official Medal Table'!$H:$H,'Each Gender Events'!$A23,'Official Medal Table'!$C:$C,'Each Gender Events'!M$1,'Official Medal Table'!$E:$E,'Each Gender Events'!M$2)*'Medal values'!$B$3
+ COUNTIFS('Official Medal Table'!$I:$I,'Each Gender Events'!$A23,'Official Medal Table'!$C:$C,'Each Gender Events'!M$1,'Official Medal Table'!$E:$E,'Each Gender Events'!M$2)*'Medal values'!$B$3
+ COUNTIFS('Official Medal Table'!$F:$F,'Each Gender Events'!$A23,'Official Medal Table'!$C:$C,'Each Gender Events'!M$1,'Official Medal Table'!$E:$E,"Mixed")*'Medal values'!$B$1/2
+ COUNTIFS('Official Medal Table'!$G:$G,'Each Gender Events'!$A23,'Official Medal Table'!$C:$C,'Each Gender Events'!M$1,'Official Medal Table'!$E:$E,"Mixed")*'Medal values'!$B$2/2
+ COUNTIFS('Official Medal Table'!$H:$H,'Each Gender Events'!$A23,'Official Medal Table'!$C:$C,'Each Gender Events'!M$1,'Official Medal Table'!$E:$E,"Mixed")*'Medal values'!$B$3/2
+ COUNTIFS('Official Medal Table'!$I:$I,'Each Gender Events'!$A23,'Official Medal Table'!$C:$C,'Each Gender Events'!M$1,'Official Medal Table'!$E:$E,"Mixed")*'Medal values'!$B$3/2</f>
        <v>0</v>
      </c>
      <c r="N23">
        <f>COUNTIFS('Official Medal Table'!$F:$F,'Each Gender Events'!$A23,'Official Medal Table'!$C:$C,'Each Gender Events'!N$1,'Official Medal Table'!$E:$E,'Each Gender Events'!N$2)*'Medal values'!$B$1
+ COUNTIFS('Official Medal Table'!$G:$G,'Each Gender Events'!$A23,'Official Medal Table'!$C:$C,'Each Gender Events'!N$1,'Official Medal Table'!$E:$E,'Each Gender Events'!N$2)*'Medal values'!$B$2
+ COUNTIFS('Official Medal Table'!$H:$H,'Each Gender Events'!$A23,'Official Medal Table'!$C:$C,'Each Gender Events'!N$1,'Official Medal Table'!$E:$E,'Each Gender Events'!N$2)*'Medal values'!$B$3
+ COUNTIFS('Official Medal Table'!$I:$I,'Each Gender Events'!$A23,'Official Medal Table'!$C:$C,'Each Gender Events'!N$1,'Official Medal Table'!$E:$E,'Each Gender Events'!N$2)*'Medal values'!$B$3
+ COUNTIFS('Official Medal Table'!$F:$F,'Each Gender Events'!$A23,'Official Medal Table'!$C:$C,'Each Gender Events'!N$1,'Official Medal Table'!$E:$E,"Mixed")*'Medal values'!$B$1/2
+ COUNTIFS('Official Medal Table'!$G:$G,'Each Gender Events'!$A23,'Official Medal Table'!$C:$C,'Each Gender Events'!N$1,'Official Medal Table'!$E:$E,"Mixed")*'Medal values'!$B$2/2
+ COUNTIFS('Official Medal Table'!$H:$H,'Each Gender Events'!$A23,'Official Medal Table'!$C:$C,'Each Gender Events'!N$1,'Official Medal Table'!$E:$E,"Mixed")*'Medal values'!$B$3/2
+ COUNTIFS('Official Medal Table'!$I:$I,'Each Gender Events'!$A23,'Official Medal Table'!$C:$C,'Each Gender Events'!N$1,'Official Medal Table'!$E:$E,"Mixed")*'Medal values'!$B$3/2</f>
        <v>0</v>
      </c>
      <c r="O23">
        <f>COUNTIFS('Official Medal Table'!$F:$F,'Each Gender Events'!$A23,'Official Medal Table'!$C:$C,'Each Gender Events'!O$1,'Official Medal Table'!$E:$E,'Each Gender Events'!O$2)*'Medal values'!$B$1
+ COUNTIFS('Official Medal Table'!$G:$G,'Each Gender Events'!$A23,'Official Medal Table'!$C:$C,'Each Gender Events'!O$1,'Official Medal Table'!$E:$E,'Each Gender Events'!O$2)*'Medal values'!$B$2
+ COUNTIFS('Official Medal Table'!$H:$H,'Each Gender Events'!$A23,'Official Medal Table'!$C:$C,'Each Gender Events'!O$1,'Official Medal Table'!$E:$E,'Each Gender Events'!O$2)*'Medal values'!$B$3
+ COUNTIFS('Official Medal Table'!$I:$I,'Each Gender Events'!$A23,'Official Medal Table'!$C:$C,'Each Gender Events'!O$1,'Official Medal Table'!$E:$E,'Each Gender Events'!O$2)*'Medal values'!$B$3
+ COUNTIFS('Official Medal Table'!$F:$F,'Each Gender Events'!$A23,'Official Medal Table'!$C:$C,'Each Gender Events'!O$1,'Official Medal Table'!$E:$E,"Mixed")*'Medal values'!$B$1/2
+ COUNTIFS('Official Medal Table'!$G:$G,'Each Gender Events'!$A23,'Official Medal Table'!$C:$C,'Each Gender Events'!O$1,'Official Medal Table'!$E:$E,"Mixed")*'Medal values'!$B$2/2
+ COUNTIFS('Official Medal Table'!$H:$H,'Each Gender Events'!$A23,'Official Medal Table'!$C:$C,'Each Gender Events'!O$1,'Official Medal Table'!$E:$E,"Mixed")*'Medal values'!$B$3/2
+ COUNTIFS('Official Medal Table'!$I:$I,'Each Gender Events'!$A23,'Official Medal Table'!$C:$C,'Each Gender Events'!O$1,'Official Medal Table'!$E:$E,"Mixed")*'Medal values'!$B$3/2</f>
        <v>0</v>
      </c>
      <c r="P23">
        <f>COUNTIFS('Official Medal Table'!$F:$F,'Each Gender Events'!$A23,'Official Medal Table'!$C:$C,'Each Gender Events'!P$1,'Official Medal Table'!$E:$E,'Each Gender Events'!P$2)*'Medal values'!$B$1
+ COUNTIFS('Official Medal Table'!$G:$G,'Each Gender Events'!$A23,'Official Medal Table'!$C:$C,'Each Gender Events'!P$1,'Official Medal Table'!$E:$E,'Each Gender Events'!P$2)*'Medal values'!$B$2
+ COUNTIFS('Official Medal Table'!$H:$H,'Each Gender Events'!$A23,'Official Medal Table'!$C:$C,'Each Gender Events'!P$1,'Official Medal Table'!$E:$E,'Each Gender Events'!P$2)*'Medal values'!$B$3
+ COUNTIFS('Official Medal Table'!$I:$I,'Each Gender Events'!$A23,'Official Medal Table'!$C:$C,'Each Gender Events'!P$1,'Official Medal Table'!$E:$E,'Each Gender Events'!P$2)*'Medal values'!$B$3
+ COUNTIFS('Official Medal Table'!$F:$F,'Each Gender Events'!$A23,'Official Medal Table'!$C:$C,'Each Gender Events'!P$1,'Official Medal Table'!$E:$E,"Mixed")*'Medal values'!$B$1/2
+ COUNTIFS('Official Medal Table'!$G:$G,'Each Gender Events'!$A23,'Official Medal Table'!$C:$C,'Each Gender Events'!P$1,'Official Medal Table'!$E:$E,"Mixed")*'Medal values'!$B$2/2
+ COUNTIFS('Official Medal Table'!$H:$H,'Each Gender Events'!$A23,'Official Medal Table'!$C:$C,'Each Gender Events'!P$1,'Official Medal Table'!$E:$E,"Mixed")*'Medal values'!$B$3/2
+ COUNTIFS('Official Medal Table'!$I:$I,'Each Gender Events'!$A23,'Official Medal Table'!$C:$C,'Each Gender Events'!P$1,'Official Medal Table'!$E:$E,"Mixed")*'Medal values'!$B$3/2</f>
        <v>0</v>
      </c>
      <c r="Q23">
        <f>COUNTIFS('Official Medal Table'!$F:$F,'Each Gender Events'!$A23,'Official Medal Table'!$C:$C,'Each Gender Events'!Q$1,'Official Medal Table'!$E:$E,'Each Gender Events'!Q$2)*'Medal values'!$B$1
+ COUNTIFS('Official Medal Table'!$G:$G,'Each Gender Events'!$A23,'Official Medal Table'!$C:$C,'Each Gender Events'!Q$1,'Official Medal Table'!$E:$E,'Each Gender Events'!Q$2)*'Medal values'!$B$2
+ COUNTIFS('Official Medal Table'!$H:$H,'Each Gender Events'!$A23,'Official Medal Table'!$C:$C,'Each Gender Events'!Q$1,'Official Medal Table'!$E:$E,'Each Gender Events'!Q$2)*'Medal values'!$B$3
+ COUNTIFS('Official Medal Table'!$I:$I,'Each Gender Events'!$A23,'Official Medal Table'!$C:$C,'Each Gender Events'!Q$1,'Official Medal Table'!$E:$E,'Each Gender Events'!Q$2)*'Medal values'!$B$3
+ COUNTIFS('Official Medal Table'!$F:$F,'Each Gender Events'!$A23,'Official Medal Table'!$C:$C,'Each Gender Events'!Q$1,'Official Medal Table'!$E:$E,"Mixed")*'Medal values'!$B$1/2
+ COUNTIFS('Official Medal Table'!$G:$G,'Each Gender Events'!$A23,'Official Medal Table'!$C:$C,'Each Gender Events'!Q$1,'Official Medal Table'!$E:$E,"Mixed")*'Medal values'!$B$2/2
+ COUNTIFS('Official Medal Table'!$H:$H,'Each Gender Events'!$A23,'Official Medal Table'!$C:$C,'Each Gender Events'!Q$1,'Official Medal Table'!$E:$E,"Mixed")*'Medal values'!$B$3/2
+ COUNTIFS('Official Medal Table'!$I:$I,'Each Gender Events'!$A23,'Official Medal Table'!$C:$C,'Each Gender Events'!Q$1,'Official Medal Table'!$E:$E,"Mixed")*'Medal values'!$B$3/2</f>
        <v>0</v>
      </c>
      <c r="R23">
        <f>COUNTIFS('Official Medal Table'!$F:$F,'Each Gender Events'!$A23,'Official Medal Table'!$C:$C,'Each Gender Events'!R$1,'Official Medal Table'!$E:$E,'Each Gender Events'!R$2)*'Medal values'!$B$1
+ COUNTIFS('Official Medal Table'!$G:$G,'Each Gender Events'!$A23,'Official Medal Table'!$C:$C,'Each Gender Events'!R$1,'Official Medal Table'!$E:$E,'Each Gender Events'!R$2)*'Medal values'!$B$2
+ COUNTIFS('Official Medal Table'!$H:$H,'Each Gender Events'!$A23,'Official Medal Table'!$C:$C,'Each Gender Events'!R$1,'Official Medal Table'!$E:$E,'Each Gender Events'!R$2)*'Medal values'!$B$3
+ COUNTIFS('Official Medal Table'!$I:$I,'Each Gender Events'!$A23,'Official Medal Table'!$C:$C,'Each Gender Events'!R$1,'Official Medal Table'!$E:$E,'Each Gender Events'!R$2)*'Medal values'!$B$3
+ COUNTIFS('Official Medal Table'!$F:$F,'Each Gender Events'!$A23,'Official Medal Table'!$C:$C,'Each Gender Events'!R$1,'Official Medal Table'!$E:$E,"Mixed")*'Medal values'!$B$1/2
+ COUNTIFS('Official Medal Table'!$G:$G,'Each Gender Events'!$A23,'Official Medal Table'!$C:$C,'Each Gender Events'!R$1,'Official Medal Table'!$E:$E,"Mixed")*'Medal values'!$B$2/2
+ COUNTIFS('Official Medal Table'!$H:$H,'Each Gender Events'!$A23,'Official Medal Table'!$C:$C,'Each Gender Events'!R$1,'Official Medal Table'!$E:$E,"Mixed")*'Medal values'!$B$3/2
+ COUNTIFS('Official Medal Table'!$I:$I,'Each Gender Events'!$A23,'Official Medal Table'!$C:$C,'Each Gender Events'!R$1,'Official Medal Table'!$E:$E,"Mixed")*'Medal values'!$B$3/2</f>
        <v>0</v>
      </c>
      <c r="S23">
        <f>COUNTIFS('Official Medal Table'!$F:$F,'Each Gender Events'!$A23,'Official Medal Table'!$C:$C,'Each Gender Events'!S$1,'Official Medal Table'!$E:$E,'Each Gender Events'!S$2)*'Medal values'!$B$1
+ COUNTIFS('Official Medal Table'!$G:$G,'Each Gender Events'!$A23,'Official Medal Table'!$C:$C,'Each Gender Events'!S$1,'Official Medal Table'!$E:$E,'Each Gender Events'!S$2)*'Medal values'!$B$2
+ COUNTIFS('Official Medal Table'!$H:$H,'Each Gender Events'!$A23,'Official Medal Table'!$C:$C,'Each Gender Events'!S$1,'Official Medal Table'!$E:$E,'Each Gender Events'!S$2)*'Medal values'!$B$3
+ COUNTIFS('Official Medal Table'!$I:$I,'Each Gender Events'!$A23,'Official Medal Table'!$C:$C,'Each Gender Events'!S$1,'Official Medal Table'!$E:$E,'Each Gender Events'!S$2)*'Medal values'!$B$3
+ COUNTIFS('Official Medal Table'!$F:$F,'Each Gender Events'!$A23,'Official Medal Table'!$C:$C,'Each Gender Events'!S$1,'Official Medal Table'!$E:$E,"Mixed")*'Medal values'!$B$1/2
+ COUNTIFS('Official Medal Table'!$G:$G,'Each Gender Events'!$A23,'Official Medal Table'!$C:$C,'Each Gender Events'!S$1,'Official Medal Table'!$E:$E,"Mixed")*'Medal values'!$B$2/2
+ COUNTIFS('Official Medal Table'!$H:$H,'Each Gender Events'!$A23,'Official Medal Table'!$C:$C,'Each Gender Events'!S$1,'Official Medal Table'!$E:$E,"Mixed")*'Medal values'!$B$3/2
+ COUNTIFS('Official Medal Table'!$I:$I,'Each Gender Events'!$A23,'Official Medal Table'!$C:$C,'Each Gender Events'!S$1,'Official Medal Table'!$E:$E,"Mixed")*'Medal values'!$B$3/2</f>
        <v>0</v>
      </c>
      <c r="T23">
        <f>COUNTIFS('Official Medal Table'!$F:$F,'Each Gender Events'!$A23,'Official Medal Table'!$C:$C,'Each Gender Events'!T$1,'Official Medal Table'!$E:$E,'Each Gender Events'!T$2)*'Medal values'!$B$1
+ COUNTIFS('Official Medal Table'!$G:$G,'Each Gender Events'!$A23,'Official Medal Table'!$C:$C,'Each Gender Events'!T$1,'Official Medal Table'!$E:$E,'Each Gender Events'!T$2)*'Medal values'!$B$2
+ COUNTIFS('Official Medal Table'!$H:$H,'Each Gender Events'!$A23,'Official Medal Table'!$C:$C,'Each Gender Events'!T$1,'Official Medal Table'!$E:$E,'Each Gender Events'!T$2)*'Medal values'!$B$3
+ COUNTIFS('Official Medal Table'!$I:$I,'Each Gender Events'!$A23,'Official Medal Table'!$C:$C,'Each Gender Events'!T$1,'Official Medal Table'!$E:$E,'Each Gender Events'!T$2)*'Medal values'!$B$3
+ COUNTIFS('Official Medal Table'!$F:$F,'Each Gender Events'!$A23,'Official Medal Table'!$C:$C,'Each Gender Events'!T$1,'Official Medal Table'!$E:$E,"Mixed")*'Medal values'!$B$1/2
+ COUNTIFS('Official Medal Table'!$G:$G,'Each Gender Events'!$A23,'Official Medal Table'!$C:$C,'Each Gender Events'!T$1,'Official Medal Table'!$E:$E,"Mixed")*'Medal values'!$B$2/2
+ COUNTIFS('Official Medal Table'!$H:$H,'Each Gender Events'!$A23,'Official Medal Table'!$C:$C,'Each Gender Events'!T$1,'Official Medal Table'!$E:$E,"Mixed")*'Medal values'!$B$3/2
+ COUNTIFS('Official Medal Table'!$I:$I,'Each Gender Events'!$A23,'Official Medal Table'!$C:$C,'Each Gender Events'!T$1,'Official Medal Table'!$E:$E,"Mixed")*'Medal values'!$B$3/2</f>
        <v>2.0000010000000001</v>
      </c>
      <c r="U23">
        <f>COUNTIFS('Official Medal Table'!$F:$F,'Each Gender Events'!$A23,'Official Medal Table'!$C:$C,'Each Gender Events'!U$1,'Official Medal Table'!$E:$E,'Each Gender Events'!U$2)*'Medal values'!$B$1
+ COUNTIFS('Official Medal Table'!$G:$G,'Each Gender Events'!$A23,'Official Medal Table'!$C:$C,'Each Gender Events'!U$1,'Official Medal Table'!$E:$E,'Each Gender Events'!U$2)*'Medal values'!$B$2
+ COUNTIFS('Official Medal Table'!$H:$H,'Each Gender Events'!$A23,'Official Medal Table'!$C:$C,'Each Gender Events'!U$1,'Official Medal Table'!$E:$E,'Each Gender Events'!U$2)*'Medal values'!$B$3
+ COUNTIFS('Official Medal Table'!$I:$I,'Each Gender Events'!$A23,'Official Medal Table'!$C:$C,'Each Gender Events'!U$1,'Official Medal Table'!$E:$E,'Each Gender Events'!U$2)*'Medal values'!$B$3
+ COUNTIFS('Official Medal Table'!$F:$F,'Each Gender Events'!$A23,'Official Medal Table'!$C:$C,'Each Gender Events'!U$1,'Official Medal Table'!$E:$E,"Mixed")*'Medal values'!$B$1/2
+ COUNTIFS('Official Medal Table'!$G:$G,'Each Gender Events'!$A23,'Official Medal Table'!$C:$C,'Each Gender Events'!U$1,'Official Medal Table'!$E:$E,"Mixed")*'Medal values'!$B$2/2
+ COUNTIFS('Official Medal Table'!$H:$H,'Each Gender Events'!$A23,'Official Medal Table'!$C:$C,'Each Gender Events'!U$1,'Official Medal Table'!$E:$E,"Mixed")*'Medal values'!$B$3/2
+ COUNTIFS('Official Medal Table'!$I:$I,'Each Gender Events'!$A23,'Official Medal Table'!$C:$C,'Each Gender Events'!U$1,'Official Medal Table'!$E:$E,"Mixed")*'Medal values'!$B$3/2</f>
        <v>0</v>
      </c>
      <c r="V23">
        <f>COUNTIFS('Official Medal Table'!$F:$F,'Each Gender Events'!$A23,'Official Medal Table'!$C:$C,'Each Gender Events'!V$1,'Official Medal Table'!$E:$E,'Each Gender Events'!V$2)*'Medal values'!$B$1
+ COUNTIFS('Official Medal Table'!$G:$G,'Each Gender Events'!$A23,'Official Medal Table'!$C:$C,'Each Gender Events'!V$1,'Official Medal Table'!$E:$E,'Each Gender Events'!V$2)*'Medal values'!$B$2
+ COUNTIFS('Official Medal Table'!$H:$H,'Each Gender Events'!$A23,'Official Medal Table'!$C:$C,'Each Gender Events'!V$1,'Official Medal Table'!$E:$E,'Each Gender Events'!V$2)*'Medal values'!$B$3
+ COUNTIFS('Official Medal Table'!$I:$I,'Each Gender Events'!$A23,'Official Medal Table'!$C:$C,'Each Gender Events'!V$1,'Official Medal Table'!$E:$E,'Each Gender Events'!V$2)*'Medal values'!$B$3
+ COUNTIFS('Official Medal Table'!$F:$F,'Each Gender Events'!$A23,'Official Medal Table'!$C:$C,'Each Gender Events'!V$1,'Official Medal Table'!$E:$E,"Mixed")*'Medal values'!$B$1/2
+ COUNTIFS('Official Medal Table'!$G:$G,'Each Gender Events'!$A23,'Official Medal Table'!$C:$C,'Each Gender Events'!V$1,'Official Medal Table'!$E:$E,"Mixed")*'Medal values'!$B$2/2
+ COUNTIFS('Official Medal Table'!$H:$H,'Each Gender Events'!$A23,'Official Medal Table'!$C:$C,'Each Gender Events'!V$1,'Official Medal Table'!$E:$E,"Mixed")*'Medal values'!$B$3/2
+ COUNTIFS('Official Medal Table'!$I:$I,'Each Gender Events'!$A23,'Official Medal Table'!$C:$C,'Each Gender Events'!V$1,'Official Medal Table'!$E:$E,"Mixed")*'Medal values'!$B$3/2</f>
        <v>0</v>
      </c>
      <c r="W23">
        <f>COUNTIFS('Official Medal Table'!$F:$F,'Each Gender Events'!$A23,'Official Medal Table'!$C:$C,'Each Gender Events'!W$1,'Official Medal Table'!$E:$E,'Each Gender Events'!W$2)*'Medal values'!$B$1
+ COUNTIFS('Official Medal Table'!$G:$G,'Each Gender Events'!$A23,'Official Medal Table'!$C:$C,'Each Gender Events'!W$1,'Official Medal Table'!$E:$E,'Each Gender Events'!W$2)*'Medal values'!$B$2
+ COUNTIFS('Official Medal Table'!$H:$H,'Each Gender Events'!$A23,'Official Medal Table'!$C:$C,'Each Gender Events'!W$1,'Official Medal Table'!$E:$E,'Each Gender Events'!W$2)*'Medal values'!$B$3
+ COUNTIFS('Official Medal Table'!$I:$I,'Each Gender Events'!$A23,'Official Medal Table'!$C:$C,'Each Gender Events'!W$1,'Official Medal Table'!$E:$E,'Each Gender Events'!W$2)*'Medal values'!$B$3
+ COUNTIFS('Official Medal Table'!$F:$F,'Each Gender Events'!$A23,'Official Medal Table'!$C:$C,'Each Gender Events'!W$1,'Official Medal Table'!$E:$E,"Mixed")*'Medal values'!$B$1/2
+ COUNTIFS('Official Medal Table'!$G:$G,'Each Gender Events'!$A23,'Official Medal Table'!$C:$C,'Each Gender Events'!W$1,'Official Medal Table'!$E:$E,"Mixed")*'Medal values'!$B$2/2
+ COUNTIFS('Official Medal Table'!$H:$H,'Each Gender Events'!$A23,'Official Medal Table'!$C:$C,'Each Gender Events'!W$1,'Official Medal Table'!$E:$E,"Mixed")*'Medal values'!$B$3/2
+ COUNTIFS('Official Medal Table'!$I:$I,'Each Gender Events'!$A23,'Official Medal Table'!$C:$C,'Each Gender Events'!W$1,'Official Medal Table'!$E:$E,"Mixed")*'Medal values'!$B$3/2</f>
        <v>0</v>
      </c>
      <c r="X23">
        <f>COUNTIFS('Official Medal Table'!$F:$F,'Each Gender Events'!$A23,'Official Medal Table'!$C:$C,'Each Gender Events'!X$1,'Official Medal Table'!$E:$E,'Each Gender Events'!X$2)*'Medal values'!$B$1
+ COUNTIFS('Official Medal Table'!$G:$G,'Each Gender Events'!$A23,'Official Medal Table'!$C:$C,'Each Gender Events'!X$1,'Official Medal Table'!$E:$E,'Each Gender Events'!X$2)*'Medal values'!$B$2
+ COUNTIFS('Official Medal Table'!$H:$H,'Each Gender Events'!$A23,'Official Medal Table'!$C:$C,'Each Gender Events'!X$1,'Official Medal Table'!$E:$E,'Each Gender Events'!X$2)*'Medal values'!$B$3
+ COUNTIFS('Official Medal Table'!$I:$I,'Each Gender Events'!$A23,'Official Medal Table'!$C:$C,'Each Gender Events'!X$1,'Official Medal Table'!$E:$E,'Each Gender Events'!X$2)*'Medal values'!$B$3
+ COUNTIFS('Official Medal Table'!$F:$F,'Each Gender Events'!$A23,'Official Medal Table'!$C:$C,'Each Gender Events'!X$1,'Official Medal Table'!$E:$E,"Mixed")*'Medal values'!$B$1/2
+ COUNTIFS('Official Medal Table'!$G:$G,'Each Gender Events'!$A23,'Official Medal Table'!$C:$C,'Each Gender Events'!X$1,'Official Medal Table'!$E:$E,"Mixed")*'Medal values'!$B$2/2
+ COUNTIFS('Official Medal Table'!$H:$H,'Each Gender Events'!$A23,'Official Medal Table'!$C:$C,'Each Gender Events'!X$1,'Official Medal Table'!$E:$E,"Mixed")*'Medal values'!$B$3/2
+ COUNTIFS('Official Medal Table'!$I:$I,'Each Gender Events'!$A23,'Official Medal Table'!$C:$C,'Each Gender Events'!X$1,'Official Medal Table'!$E:$E,"Mixed")*'Medal values'!$B$3/2</f>
        <v>2.0000010000000001</v>
      </c>
      <c r="Y23">
        <f>COUNTIFS('Official Medal Table'!$F:$F,'Each Gender Events'!$A23,'Official Medal Table'!$C:$C,'Each Gender Events'!Y$1,'Official Medal Table'!$E:$E,'Each Gender Events'!Y$2)*'Medal values'!$B$1
+ COUNTIFS('Official Medal Table'!$G:$G,'Each Gender Events'!$A23,'Official Medal Table'!$C:$C,'Each Gender Events'!Y$1,'Official Medal Table'!$E:$E,'Each Gender Events'!Y$2)*'Medal values'!$B$2
+ COUNTIFS('Official Medal Table'!$H:$H,'Each Gender Events'!$A23,'Official Medal Table'!$C:$C,'Each Gender Events'!Y$1,'Official Medal Table'!$E:$E,'Each Gender Events'!Y$2)*'Medal values'!$B$3
+ COUNTIFS('Official Medal Table'!$I:$I,'Each Gender Events'!$A23,'Official Medal Table'!$C:$C,'Each Gender Events'!Y$1,'Official Medal Table'!$E:$E,'Each Gender Events'!Y$2)*'Medal values'!$B$3
+ COUNTIFS('Official Medal Table'!$F:$F,'Each Gender Events'!$A23,'Official Medal Table'!$C:$C,'Each Gender Events'!Y$1,'Official Medal Table'!$E:$E,"Mixed")*'Medal values'!$B$1/2
+ COUNTIFS('Official Medal Table'!$G:$G,'Each Gender Events'!$A23,'Official Medal Table'!$C:$C,'Each Gender Events'!Y$1,'Official Medal Table'!$E:$E,"Mixed")*'Medal values'!$B$2/2
+ COUNTIFS('Official Medal Table'!$H:$H,'Each Gender Events'!$A23,'Official Medal Table'!$C:$C,'Each Gender Events'!Y$1,'Official Medal Table'!$E:$E,"Mixed")*'Medal values'!$B$3/2
+ COUNTIFS('Official Medal Table'!$I:$I,'Each Gender Events'!$A23,'Official Medal Table'!$C:$C,'Each Gender Events'!Y$1,'Official Medal Table'!$E:$E,"Mixed")*'Medal values'!$B$3/2</f>
        <v>0</v>
      </c>
      <c r="Z23">
        <f>COUNTIFS('Official Medal Table'!$F:$F,'Each Gender Events'!$A23,'Official Medal Table'!$C:$C,'Each Gender Events'!Z$1,'Official Medal Table'!$E:$E,'Each Gender Events'!Z$2)*'Medal values'!$B$1
+ COUNTIFS('Official Medal Table'!$G:$G,'Each Gender Events'!$A23,'Official Medal Table'!$C:$C,'Each Gender Events'!Z$1,'Official Medal Table'!$E:$E,'Each Gender Events'!Z$2)*'Medal values'!$B$2
+ COUNTIFS('Official Medal Table'!$H:$H,'Each Gender Events'!$A23,'Official Medal Table'!$C:$C,'Each Gender Events'!Z$1,'Official Medal Table'!$E:$E,'Each Gender Events'!Z$2)*'Medal values'!$B$3
+ COUNTIFS('Official Medal Table'!$I:$I,'Each Gender Events'!$A23,'Official Medal Table'!$C:$C,'Each Gender Events'!Z$1,'Official Medal Table'!$E:$E,'Each Gender Events'!Z$2)*'Medal values'!$B$3
+ COUNTIFS('Official Medal Table'!$F:$F,'Each Gender Events'!$A23,'Official Medal Table'!$C:$C,'Each Gender Events'!Z$1,'Official Medal Table'!$E:$E,"Mixed")*'Medal values'!$B$1/2
+ COUNTIFS('Official Medal Table'!$G:$G,'Each Gender Events'!$A23,'Official Medal Table'!$C:$C,'Each Gender Events'!Z$1,'Official Medal Table'!$E:$E,"Mixed")*'Medal values'!$B$2/2
+ COUNTIFS('Official Medal Table'!$H:$H,'Each Gender Events'!$A23,'Official Medal Table'!$C:$C,'Each Gender Events'!Z$1,'Official Medal Table'!$E:$E,"Mixed")*'Medal values'!$B$3/2
+ COUNTIFS('Official Medal Table'!$I:$I,'Each Gender Events'!$A23,'Official Medal Table'!$C:$C,'Each Gender Events'!Z$1,'Official Medal Table'!$E:$E,"Mixed")*'Medal values'!$B$3/2</f>
        <v>0</v>
      </c>
      <c r="AA23">
        <f>COUNTIFS('Official Medal Table'!$F:$F,'Each Gender Events'!$A23,'Official Medal Table'!$C:$C,'Each Gender Events'!AA$1,'Official Medal Table'!$E:$E,'Each Gender Events'!AA$2)*'Medal values'!$B$1
+ COUNTIFS('Official Medal Table'!$G:$G,'Each Gender Events'!$A23,'Official Medal Table'!$C:$C,'Each Gender Events'!AA$1,'Official Medal Table'!$E:$E,'Each Gender Events'!AA$2)*'Medal values'!$B$2
+ COUNTIFS('Official Medal Table'!$H:$H,'Each Gender Events'!$A23,'Official Medal Table'!$C:$C,'Each Gender Events'!AA$1,'Official Medal Table'!$E:$E,'Each Gender Events'!AA$2)*'Medal values'!$B$3
+ COUNTIFS('Official Medal Table'!$I:$I,'Each Gender Events'!$A23,'Official Medal Table'!$C:$C,'Each Gender Events'!AA$1,'Official Medal Table'!$E:$E,'Each Gender Events'!AA$2)*'Medal values'!$B$3
+ COUNTIFS('Official Medal Table'!$F:$F,'Each Gender Events'!$A23,'Official Medal Table'!$C:$C,'Each Gender Events'!AA$1,'Official Medal Table'!$E:$E,"Mixed")*'Medal values'!$B$1/2
+ COUNTIFS('Official Medal Table'!$G:$G,'Each Gender Events'!$A23,'Official Medal Table'!$C:$C,'Each Gender Events'!AA$1,'Official Medal Table'!$E:$E,"Mixed")*'Medal values'!$B$2/2
+ COUNTIFS('Official Medal Table'!$H:$H,'Each Gender Events'!$A23,'Official Medal Table'!$C:$C,'Each Gender Events'!AA$1,'Official Medal Table'!$E:$E,"Mixed")*'Medal values'!$B$3/2
+ COUNTIFS('Official Medal Table'!$I:$I,'Each Gender Events'!$A23,'Official Medal Table'!$C:$C,'Each Gender Events'!AA$1,'Official Medal Table'!$E:$E,"Mixed")*'Medal values'!$B$3/2</f>
        <v>0</v>
      </c>
      <c r="AB23">
        <f>COUNTIFS('Official Medal Table'!$F:$F,'Each Gender Events'!$A23,'Official Medal Table'!$C:$C,'Each Gender Events'!AB$1,'Official Medal Table'!$E:$E,'Each Gender Events'!AB$2)*'Medal values'!$B$1
+ COUNTIFS('Official Medal Table'!$G:$G,'Each Gender Events'!$A23,'Official Medal Table'!$C:$C,'Each Gender Events'!AB$1,'Official Medal Table'!$E:$E,'Each Gender Events'!AB$2)*'Medal values'!$B$2
+ COUNTIFS('Official Medal Table'!$H:$H,'Each Gender Events'!$A23,'Official Medal Table'!$C:$C,'Each Gender Events'!AB$1,'Official Medal Table'!$E:$E,'Each Gender Events'!AB$2)*'Medal values'!$B$3
+ COUNTIFS('Official Medal Table'!$I:$I,'Each Gender Events'!$A23,'Official Medal Table'!$C:$C,'Each Gender Events'!AB$1,'Official Medal Table'!$E:$E,'Each Gender Events'!AB$2)*'Medal values'!$B$3
+ COUNTIFS('Official Medal Table'!$F:$F,'Each Gender Events'!$A23,'Official Medal Table'!$C:$C,'Each Gender Events'!AB$1,'Official Medal Table'!$E:$E,"Mixed")*'Medal values'!$B$1/2
+ COUNTIFS('Official Medal Table'!$G:$G,'Each Gender Events'!$A23,'Official Medal Table'!$C:$C,'Each Gender Events'!AB$1,'Official Medal Table'!$E:$E,"Mixed")*'Medal values'!$B$2/2
+ COUNTIFS('Official Medal Table'!$H:$H,'Each Gender Events'!$A23,'Official Medal Table'!$C:$C,'Each Gender Events'!AB$1,'Official Medal Table'!$E:$E,"Mixed")*'Medal values'!$B$3/2
+ COUNTIFS('Official Medal Table'!$I:$I,'Each Gender Events'!$A23,'Official Medal Table'!$C:$C,'Each Gender Events'!AB$1,'Official Medal Table'!$E:$E,"Mixed")*'Medal values'!$B$3/2</f>
        <v>0</v>
      </c>
      <c r="AC23">
        <f>COUNTIFS('Official Medal Table'!$F:$F,'Each Gender Events'!$A23,'Official Medal Table'!$C:$C,'Each Gender Events'!AC$1,'Official Medal Table'!$E:$E,'Each Gender Events'!AC$2)*'Medal values'!$B$1
+ COUNTIFS('Official Medal Table'!$G:$G,'Each Gender Events'!$A23,'Official Medal Table'!$C:$C,'Each Gender Events'!AC$1,'Official Medal Table'!$E:$E,'Each Gender Events'!AC$2)*'Medal values'!$B$2
+ COUNTIFS('Official Medal Table'!$H:$H,'Each Gender Events'!$A23,'Official Medal Table'!$C:$C,'Each Gender Events'!AC$1,'Official Medal Table'!$E:$E,'Each Gender Events'!AC$2)*'Medal values'!$B$3
+ COUNTIFS('Official Medal Table'!$I:$I,'Each Gender Events'!$A23,'Official Medal Table'!$C:$C,'Each Gender Events'!AC$1,'Official Medal Table'!$E:$E,'Each Gender Events'!AC$2)*'Medal values'!$B$3
+ COUNTIFS('Official Medal Table'!$F:$F,'Each Gender Events'!$A23,'Official Medal Table'!$C:$C,'Each Gender Events'!AC$1,'Official Medal Table'!$E:$E,"Mixed")*'Medal values'!$B$1/2
+ COUNTIFS('Official Medal Table'!$G:$G,'Each Gender Events'!$A23,'Official Medal Table'!$C:$C,'Each Gender Events'!AC$1,'Official Medal Table'!$E:$E,"Mixed")*'Medal values'!$B$2/2
+ COUNTIFS('Official Medal Table'!$H:$H,'Each Gender Events'!$A23,'Official Medal Table'!$C:$C,'Each Gender Events'!AC$1,'Official Medal Table'!$E:$E,"Mixed")*'Medal values'!$B$3/2
+ COUNTIFS('Official Medal Table'!$I:$I,'Each Gender Events'!$A23,'Official Medal Table'!$C:$C,'Each Gender Events'!AC$1,'Official Medal Table'!$E:$E,"Mixed")*'Medal values'!$B$3/2</f>
        <v>0</v>
      </c>
      <c r="AD23">
        <f>COUNTIFS('Official Medal Table'!$F:$F,'Each Gender Events'!$A23,'Official Medal Table'!$C:$C,'Each Gender Events'!AD$1,'Official Medal Table'!$E:$E,'Each Gender Events'!AD$2)*'Medal values'!$B$1
+ COUNTIFS('Official Medal Table'!$G:$G,'Each Gender Events'!$A23,'Official Medal Table'!$C:$C,'Each Gender Events'!AD$1,'Official Medal Table'!$E:$E,'Each Gender Events'!AD$2)*'Medal values'!$B$2
+ COUNTIFS('Official Medal Table'!$H:$H,'Each Gender Events'!$A23,'Official Medal Table'!$C:$C,'Each Gender Events'!AD$1,'Official Medal Table'!$E:$E,'Each Gender Events'!AD$2)*'Medal values'!$B$3
+ COUNTIFS('Official Medal Table'!$I:$I,'Each Gender Events'!$A23,'Official Medal Table'!$C:$C,'Each Gender Events'!AD$1,'Official Medal Table'!$E:$E,'Each Gender Events'!AD$2)*'Medal values'!$B$3
+ COUNTIFS('Official Medal Table'!$F:$F,'Each Gender Events'!$A23,'Official Medal Table'!$C:$C,'Each Gender Events'!AD$1,'Official Medal Table'!$E:$E,"Mixed")*'Medal values'!$B$1/2
+ COUNTIFS('Official Medal Table'!$G:$G,'Each Gender Events'!$A23,'Official Medal Table'!$C:$C,'Each Gender Events'!AD$1,'Official Medal Table'!$E:$E,"Mixed")*'Medal values'!$B$2/2
+ COUNTIFS('Official Medal Table'!$H:$H,'Each Gender Events'!$A23,'Official Medal Table'!$C:$C,'Each Gender Events'!AD$1,'Official Medal Table'!$E:$E,"Mixed")*'Medal values'!$B$3/2
+ COUNTIFS('Official Medal Table'!$I:$I,'Each Gender Events'!$A23,'Official Medal Table'!$C:$C,'Each Gender Events'!AD$1,'Official Medal Table'!$E:$E,"Mixed")*'Medal values'!$B$3/2</f>
        <v>0</v>
      </c>
      <c r="AE23">
        <f>COUNTIFS('Official Medal Table'!$F:$F,'Each Gender Events'!$A23,'Official Medal Table'!$C:$C,'Each Gender Events'!AE$1,'Official Medal Table'!$E:$E,'Each Gender Events'!AE$2)*'Medal values'!$B$1
+ COUNTIFS('Official Medal Table'!$G:$G,'Each Gender Events'!$A23,'Official Medal Table'!$C:$C,'Each Gender Events'!AE$1,'Official Medal Table'!$E:$E,'Each Gender Events'!AE$2)*'Medal values'!$B$2
+ COUNTIFS('Official Medal Table'!$H:$H,'Each Gender Events'!$A23,'Official Medal Table'!$C:$C,'Each Gender Events'!AE$1,'Official Medal Table'!$E:$E,'Each Gender Events'!AE$2)*'Medal values'!$B$3
+ COUNTIFS('Official Medal Table'!$I:$I,'Each Gender Events'!$A23,'Official Medal Table'!$C:$C,'Each Gender Events'!AE$1,'Official Medal Table'!$E:$E,'Each Gender Events'!AE$2)*'Medal values'!$B$3
+ COUNTIFS('Official Medal Table'!$F:$F,'Each Gender Events'!$A23,'Official Medal Table'!$C:$C,'Each Gender Events'!AE$1,'Official Medal Table'!$E:$E,"Mixed")*'Medal values'!$B$1/2
+ COUNTIFS('Official Medal Table'!$G:$G,'Each Gender Events'!$A23,'Official Medal Table'!$C:$C,'Each Gender Events'!AE$1,'Official Medal Table'!$E:$E,"Mixed")*'Medal values'!$B$2/2
+ COUNTIFS('Official Medal Table'!$H:$H,'Each Gender Events'!$A23,'Official Medal Table'!$C:$C,'Each Gender Events'!AE$1,'Official Medal Table'!$E:$E,"Mixed")*'Medal values'!$B$3/2
+ COUNTIFS('Official Medal Table'!$I:$I,'Each Gender Events'!$A23,'Official Medal Table'!$C:$C,'Each Gender Events'!AE$1,'Official Medal Table'!$E:$E,"Mixed")*'Medal values'!$B$3/2</f>
        <v>0</v>
      </c>
      <c r="AF23">
        <f>COUNTIFS('Official Medal Table'!$F:$F,'Each Gender Events'!$A23,'Official Medal Table'!$C:$C,'Each Gender Events'!AF$1,'Official Medal Table'!$E:$E,'Each Gender Events'!AF$2)*'Medal values'!$B$1
+ COUNTIFS('Official Medal Table'!$G:$G,'Each Gender Events'!$A23,'Official Medal Table'!$C:$C,'Each Gender Events'!AF$1,'Official Medal Table'!$E:$E,'Each Gender Events'!AF$2)*'Medal values'!$B$2
+ COUNTIFS('Official Medal Table'!$H:$H,'Each Gender Events'!$A23,'Official Medal Table'!$C:$C,'Each Gender Events'!AF$1,'Official Medal Table'!$E:$E,'Each Gender Events'!AF$2)*'Medal values'!$B$3
+ COUNTIFS('Official Medal Table'!$I:$I,'Each Gender Events'!$A23,'Official Medal Table'!$C:$C,'Each Gender Events'!AF$1,'Official Medal Table'!$E:$E,'Each Gender Events'!AF$2)*'Medal values'!$B$3
+ COUNTIFS('Official Medal Table'!$F:$F,'Each Gender Events'!$A23,'Official Medal Table'!$C:$C,'Each Gender Events'!AF$1,'Official Medal Table'!$E:$E,"Mixed")*'Medal values'!$B$1/2
+ COUNTIFS('Official Medal Table'!$G:$G,'Each Gender Events'!$A23,'Official Medal Table'!$C:$C,'Each Gender Events'!AF$1,'Official Medal Table'!$E:$E,"Mixed")*'Medal values'!$B$2/2
+ COUNTIFS('Official Medal Table'!$H:$H,'Each Gender Events'!$A23,'Official Medal Table'!$C:$C,'Each Gender Events'!AF$1,'Official Medal Table'!$E:$E,"Mixed")*'Medal values'!$B$3/2
+ COUNTIFS('Official Medal Table'!$I:$I,'Each Gender Events'!$A23,'Official Medal Table'!$C:$C,'Each Gender Events'!AF$1,'Official Medal Table'!$E:$E,"Mixed")*'Medal values'!$B$3/2</f>
        <v>0</v>
      </c>
      <c r="AG23">
        <f>COUNTIFS('Official Medal Table'!$F:$F,'Each Gender Events'!$A23,'Official Medal Table'!$C:$C,'Each Gender Events'!AG$1,'Official Medal Table'!$E:$E,'Each Gender Events'!AG$2)*'Medal values'!$B$1
+ COUNTIFS('Official Medal Table'!$G:$G,'Each Gender Events'!$A23,'Official Medal Table'!$C:$C,'Each Gender Events'!AG$1,'Official Medal Table'!$E:$E,'Each Gender Events'!AG$2)*'Medal values'!$B$2
+ COUNTIFS('Official Medal Table'!$H:$H,'Each Gender Events'!$A23,'Official Medal Table'!$C:$C,'Each Gender Events'!AG$1,'Official Medal Table'!$E:$E,'Each Gender Events'!AG$2)*'Medal values'!$B$3
+ COUNTIFS('Official Medal Table'!$I:$I,'Each Gender Events'!$A23,'Official Medal Table'!$C:$C,'Each Gender Events'!AG$1,'Official Medal Table'!$E:$E,'Each Gender Events'!AG$2)*'Medal values'!$B$3
+ COUNTIFS('Official Medal Table'!$F:$F,'Each Gender Events'!$A23,'Official Medal Table'!$C:$C,'Each Gender Events'!AG$1,'Official Medal Table'!$E:$E,"Mixed")*'Medal values'!$B$1/2
+ COUNTIFS('Official Medal Table'!$G:$G,'Each Gender Events'!$A23,'Official Medal Table'!$C:$C,'Each Gender Events'!AG$1,'Official Medal Table'!$E:$E,"Mixed")*'Medal values'!$B$2/2
+ COUNTIFS('Official Medal Table'!$H:$H,'Each Gender Events'!$A23,'Official Medal Table'!$C:$C,'Each Gender Events'!AG$1,'Official Medal Table'!$E:$E,"Mixed")*'Medal values'!$B$3/2
+ COUNTIFS('Official Medal Table'!$I:$I,'Each Gender Events'!$A23,'Official Medal Table'!$C:$C,'Each Gender Events'!AG$1,'Official Medal Table'!$E:$E,"Mixed")*'Medal values'!$B$3/2</f>
        <v>0</v>
      </c>
      <c r="AH23">
        <f>COUNTIFS('Official Medal Table'!$F:$F,'Each Gender Events'!$A23,'Official Medal Table'!$C:$C,'Each Gender Events'!AH$1,'Official Medal Table'!$E:$E,'Each Gender Events'!AH$2)*'Medal values'!$B$1
+ COUNTIFS('Official Medal Table'!$G:$G,'Each Gender Events'!$A23,'Official Medal Table'!$C:$C,'Each Gender Events'!AH$1,'Official Medal Table'!$E:$E,'Each Gender Events'!AH$2)*'Medal values'!$B$2
+ COUNTIFS('Official Medal Table'!$H:$H,'Each Gender Events'!$A23,'Official Medal Table'!$C:$C,'Each Gender Events'!AH$1,'Official Medal Table'!$E:$E,'Each Gender Events'!AH$2)*'Medal values'!$B$3
+ COUNTIFS('Official Medal Table'!$I:$I,'Each Gender Events'!$A23,'Official Medal Table'!$C:$C,'Each Gender Events'!AH$1,'Official Medal Table'!$E:$E,'Each Gender Events'!AH$2)*'Medal values'!$B$3
+ COUNTIFS('Official Medal Table'!$F:$F,'Each Gender Events'!$A23,'Official Medal Table'!$C:$C,'Each Gender Events'!AH$1,'Official Medal Table'!$E:$E,"Mixed")*'Medal values'!$B$1/2
+ COUNTIFS('Official Medal Table'!$G:$G,'Each Gender Events'!$A23,'Official Medal Table'!$C:$C,'Each Gender Events'!AH$1,'Official Medal Table'!$E:$E,"Mixed")*'Medal values'!$B$2/2
+ COUNTIFS('Official Medal Table'!$H:$H,'Each Gender Events'!$A23,'Official Medal Table'!$C:$C,'Each Gender Events'!AH$1,'Official Medal Table'!$E:$E,"Mixed")*'Medal values'!$B$3/2
+ COUNTIFS('Official Medal Table'!$I:$I,'Each Gender Events'!$A23,'Official Medal Table'!$C:$C,'Each Gender Events'!AH$1,'Official Medal Table'!$E:$E,"Mixed")*'Medal values'!$B$3/2</f>
        <v>0</v>
      </c>
      <c r="AI23">
        <f>COUNTIFS('Official Medal Table'!$F:$F,'Each Gender Events'!$A23,'Official Medal Table'!$C:$C,'Each Gender Events'!AI$1,'Official Medal Table'!$E:$E,'Each Gender Events'!AI$2)*'Medal values'!$B$1
+ COUNTIFS('Official Medal Table'!$G:$G,'Each Gender Events'!$A23,'Official Medal Table'!$C:$C,'Each Gender Events'!AI$1,'Official Medal Table'!$E:$E,'Each Gender Events'!AI$2)*'Medal values'!$B$2
+ COUNTIFS('Official Medal Table'!$H:$H,'Each Gender Events'!$A23,'Official Medal Table'!$C:$C,'Each Gender Events'!AI$1,'Official Medal Table'!$E:$E,'Each Gender Events'!AI$2)*'Medal values'!$B$3
+ COUNTIFS('Official Medal Table'!$I:$I,'Each Gender Events'!$A23,'Official Medal Table'!$C:$C,'Each Gender Events'!AI$1,'Official Medal Table'!$E:$E,'Each Gender Events'!AI$2)*'Medal values'!$B$3
+ COUNTIFS('Official Medal Table'!$F:$F,'Each Gender Events'!$A23,'Official Medal Table'!$C:$C,'Each Gender Events'!AI$1,'Official Medal Table'!$E:$E,"Mixed")*'Medal values'!$B$1/2
+ COUNTIFS('Official Medal Table'!$G:$G,'Each Gender Events'!$A23,'Official Medal Table'!$C:$C,'Each Gender Events'!AI$1,'Official Medal Table'!$E:$E,"Mixed")*'Medal values'!$B$2/2
+ COUNTIFS('Official Medal Table'!$H:$H,'Each Gender Events'!$A23,'Official Medal Table'!$C:$C,'Each Gender Events'!AI$1,'Official Medal Table'!$E:$E,"Mixed")*'Medal values'!$B$3/2
+ COUNTIFS('Official Medal Table'!$I:$I,'Each Gender Events'!$A23,'Official Medal Table'!$C:$C,'Each Gender Events'!AI$1,'Official Medal Table'!$E:$E,"Mixed")*'Medal values'!$B$3/2</f>
        <v>0</v>
      </c>
      <c r="AJ23">
        <f>COUNTIFS('Official Medal Table'!$F:$F,'Each Gender Events'!$A23,'Official Medal Table'!$C:$C,'Each Gender Events'!AJ$1,'Official Medal Table'!$E:$E,'Each Gender Events'!AJ$2)*'Medal values'!$B$1
+ COUNTIFS('Official Medal Table'!$G:$G,'Each Gender Events'!$A23,'Official Medal Table'!$C:$C,'Each Gender Events'!AJ$1,'Official Medal Table'!$E:$E,'Each Gender Events'!AJ$2)*'Medal values'!$B$2
+ COUNTIFS('Official Medal Table'!$H:$H,'Each Gender Events'!$A23,'Official Medal Table'!$C:$C,'Each Gender Events'!AJ$1,'Official Medal Table'!$E:$E,'Each Gender Events'!AJ$2)*'Medal values'!$B$3
+ COUNTIFS('Official Medal Table'!$I:$I,'Each Gender Events'!$A23,'Official Medal Table'!$C:$C,'Each Gender Events'!AJ$1,'Official Medal Table'!$E:$E,'Each Gender Events'!AJ$2)*'Medal values'!$B$3
+ COUNTIFS('Official Medal Table'!$F:$F,'Each Gender Events'!$A23,'Official Medal Table'!$C:$C,'Each Gender Events'!AJ$1,'Official Medal Table'!$E:$E,"Mixed")*'Medal values'!$B$1/2
+ COUNTIFS('Official Medal Table'!$G:$G,'Each Gender Events'!$A23,'Official Medal Table'!$C:$C,'Each Gender Events'!AJ$1,'Official Medal Table'!$E:$E,"Mixed")*'Medal values'!$B$2/2
+ COUNTIFS('Official Medal Table'!$H:$H,'Each Gender Events'!$A23,'Official Medal Table'!$C:$C,'Each Gender Events'!AJ$1,'Official Medal Table'!$E:$E,"Mixed")*'Medal values'!$B$3/2
+ COUNTIFS('Official Medal Table'!$I:$I,'Each Gender Events'!$A23,'Official Medal Table'!$C:$C,'Each Gender Events'!AJ$1,'Official Medal Table'!$E:$E,"Mixed")*'Medal values'!$B$3/2</f>
        <v>2.0000010000000001</v>
      </c>
      <c r="AK23">
        <f>COUNTIFS('Official Medal Table'!$F:$F,'Each Gender Events'!$A23,'Official Medal Table'!$C:$C,'Each Gender Events'!AK$1,'Official Medal Table'!$E:$E,'Each Gender Events'!AK$2)*'Medal values'!$B$1
+ COUNTIFS('Official Medal Table'!$G:$G,'Each Gender Events'!$A23,'Official Medal Table'!$C:$C,'Each Gender Events'!AK$1,'Official Medal Table'!$E:$E,'Each Gender Events'!AK$2)*'Medal values'!$B$2
+ COUNTIFS('Official Medal Table'!$H:$H,'Each Gender Events'!$A23,'Official Medal Table'!$C:$C,'Each Gender Events'!AK$1,'Official Medal Table'!$E:$E,'Each Gender Events'!AK$2)*'Medal values'!$B$3
+ COUNTIFS('Official Medal Table'!$I:$I,'Each Gender Events'!$A23,'Official Medal Table'!$C:$C,'Each Gender Events'!AK$1,'Official Medal Table'!$E:$E,'Each Gender Events'!AK$2)*'Medal values'!$B$3
+ COUNTIFS('Official Medal Table'!$F:$F,'Each Gender Events'!$A23,'Official Medal Table'!$C:$C,'Each Gender Events'!AK$1,'Official Medal Table'!$E:$E,"Mixed")*'Medal values'!$B$1/2
+ COUNTIFS('Official Medal Table'!$G:$G,'Each Gender Events'!$A23,'Official Medal Table'!$C:$C,'Each Gender Events'!AK$1,'Official Medal Table'!$E:$E,"Mixed")*'Medal values'!$B$2/2
+ COUNTIFS('Official Medal Table'!$H:$H,'Each Gender Events'!$A23,'Official Medal Table'!$C:$C,'Each Gender Events'!AK$1,'Official Medal Table'!$E:$E,"Mixed")*'Medal values'!$B$3/2
+ COUNTIFS('Official Medal Table'!$I:$I,'Each Gender Events'!$A23,'Official Medal Table'!$C:$C,'Each Gender Events'!AK$1,'Official Medal Table'!$E:$E,"Mixed")*'Medal values'!$B$3/2</f>
        <v>0</v>
      </c>
      <c r="AL23">
        <f>COUNTIFS('Official Medal Table'!$F:$F,'Each Gender Events'!$A23,'Official Medal Table'!$C:$C,'Each Gender Events'!AL$1,'Official Medal Table'!$E:$E,'Each Gender Events'!AL$2)*'Medal values'!$B$1
+ COUNTIFS('Official Medal Table'!$G:$G,'Each Gender Events'!$A23,'Official Medal Table'!$C:$C,'Each Gender Events'!AL$1,'Official Medal Table'!$E:$E,'Each Gender Events'!AL$2)*'Medal values'!$B$2
+ COUNTIFS('Official Medal Table'!$H:$H,'Each Gender Events'!$A23,'Official Medal Table'!$C:$C,'Each Gender Events'!AL$1,'Official Medal Table'!$E:$E,'Each Gender Events'!AL$2)*'Medal values'!$B$3
+ COUNTIFS('Official Medal Table'!$I:$I,'Each Gender Events'!$A23,'Official Medal Table'!$C:$C,'Each Gender Events'!AL$1,'Official Medal Table'!$E:$E,'Each Gender Events'!AL$2)*'Medal values'!$B$3
+ COUNTIFS('Official Medal Table'!$F:$F,'Each Gender Events'!$A23,'Official Medal Table'!$C:$C,'Each Gender Events'!AL$1,'Official Medal Table'!$E:$E,"Mixed")*'Medal values'!$B$1/2
+ COUNTIFS('Official Medal Table'!$G:$G,'Each Gender Events'!$A23,'Official Medal Table'!$C:$C,'Each Gender Events'!AL$1,'Official Medal Table'!$E:$E,"Mixed")*'Medal values'!$B$2/2
+ COUNTIFS('Official Medal Table'!$H:$H,'Each Gender Events'!$A23,'Official Medal Table'!$C:$C,'Each Gender Events'!AL$1,'Official Medal Table'!$E:$E,"Mixed")*'Medal values'!$B$3/2
+ COUNTIFS('Official Medal Table'!$I:$I,'Each Gender Events'!$A23,'Official Medal Table'!$C:$C,'Each Gender Events'!AL$1,'Official Medal Table'!$E:$E,"Mixed")*'Medal values'!$B$3/2</f>
        <v>0</v>
      </c>
      <c r="AM23">
        <f>COUNTIFS('Official Medal Table'!$F:$F,'Each Gender Events'!$A23,'Official Medal Table'!$C:$C,'Each Gender Events'!AM$1,'Official Medal Table'!$E:$E,'Each Gender Events'!AM$2)*'Medal values'!$B$1
+ COUNTIFS('Official Medal Table'!$G:$G,'Each Gender Events'!$A23,'Official Medal Table'!$C:$C,'Each Gender Events'!AM$1,'Official Medal Table'!$E:$E,'Each Gender Events'!AM$2)*'Medal values'!$B$2
+ COUNTIFS('Official Medal Table'!$H:$H,'Each Gender Events'!$A23,'Official Medal Table'!$C:$C,'Each Gender Events'!AM$1,'Official Medal Table'!$E:$E,'Each Gender Events'!AM$2)*'Medal values'!$B$3
+ COUNTIFS('Official Medal Table'!$I:$I,'Each Gender Events'!$A23,'Official Medal Table'!$C:$C,'Each Gender Events'!AM$1,'Official Medal Table'!$E:$E,'Each Gender Events'!AM$2)*'Medal values'!$B$3
+ COUNTIFS('Official Medal Table'!$F:$F,'Each Gender Events'!$A23,'Official Medal Table'!$C:$C,'Each Gender Events'!AM$1,'Official Medal Table'!$E:$E,"Mixed")*'Medal values'!$B$1/2
+ COUNTIFS('Official Medal Table'!$G:$G,'Each Gender Events'!$A23,'Official Medal Table'!$C:$C,'Each Gender Events'!AM$1,'Official Medal Table'!$E:$E,"Mixed")*'Medal values'!$B$2/2
+ COUNTIFS('Official Medal Table'!$H:$H,'Each Gender Events'!$A23,'Official Medal Table'!$C:$C,'Each Gender Events'!AM$1,'Official Medal Table'!$E:$E,"Mixed")*'Medal values'!$B$3/2
+ COUNTIFS('Official Medal Table'!$I:$I,'Each Gender Events'!$A23,'Official Medal Table'!$C:$C,'Each Gender Events'!AM$1,'Official Medal Table'!$E:$E,"Mixed")*'Medal values'!$B$3/2</f>
        <v>0</v>
      </c>
      <c r="AN23">
        <f>COUNTIFS('Official Medal Table'!$F:$F,'Each Gender Events'!$A23,'Official Medal Table'!$C:$C,'Each Gender Events'!AN$1,'Official Medal Table'!$E:$E,'Each Gender Events'!AN$2)*'Medal values'!$B$1
+ COUNTIFS('Official Medal Table'!$G:$G,'Each Gender Events'!$A23,'Official Medal Table'!$C:$C,'Each Gender Events'!AN$1,'Official Medal Table'!$E:$E,'Each Gender Events'!AN$2)*'Medal values'!$B$2
+ COUNTIFS('Official Medal Table'!$H:$H,'Each Gender Events'!$A23,'Official Medal Table'!$C:$C,'Each Gender Events'!AN$1,'Official Medal Table'!$E:$E,'Each Gender Events'!AN$2)*'Medal values'!$B$3
+ COUNTIFS('Official Medal Table'!$I:$I,'Each Gender Events'!$A23,'Official Medal Table'!$C:$C,'Each Gender Events'!AN$1,'Official Medal Table'!$E:$E,'Each Gender Events'!AN$2)*'Medal values'!$B$3
+ COUNTIFS('Official Medal Table'!$F:$F,'Each Gender Events'!$A23,'Official Medal Table'!$C:$C,'Each Gender Events'!AN$1,'Official Medal Table'!$E:$E,"Mixed")*'Medal values'!$B$1/2
+ COUNTIFS('Official Medal Table'!$G:$G,'Each Gender Events'!$A23,'Official Medal Table'!$C:$C,'Each Gender Events'!AN$1,'Official Medal Table'!$E:$E,"Mixed")*'Medal values'!$B$2/2
+ COUNTIFS('Official Medal Table'!$H:$H,'Each Gender Events'!$A23,'Official Medal Table'!$C:$C,'Each Gender Events'!AN$1,'Official Medal Table'!$E:$E,"Mixed")*'Medal values'!$B$3/2
+ COUNTIFS('Official Medal Table'!$I:$I,'Each Gender Events'!$A23,'Official Medal Table'!$C:$C,'Each Gender Events'!AN$1,'Official Medal Table'!$E:$E,"Mixed")*'Medal values'!$B$3/2</f>
        <v>0</v>
      </c>
      <c r="AO23">
        <f>COUNTIFS('Official Medal Table'!$F:$F,'Each Gender Events'!$A23,'Official Medal Table'!$C:$C,'Each Gender Events'!AO$1,'Official Medal Table'!$E:$E,'Each Gender Events'!AO$2)*'Medal values'!$B$1
+ COUNTIFS('Official Medal Table'!$G:$G,'Each Gender Events'!$A23,'Official Medal Table'!$C:$C,'Each Gender Events'!AO$1,'Official Medal Table'!$E:$E,'Each Gender Events'!AO$2)*'Medal values'!$B$2
+ COUNTIFS('Official Medal Table'!$H:$H,'Each Gender Events'!$A23,'Official Medal Table'!$C:$C,'Each Gender Events'!AO$1,'Official Medal Table'!$E:$E,'Each Gender Events'!AO$2)*'Medal values'!$B$3
+ COUNTIFS('Official Medal Table'!$I:$I,'Each Gender Events'!$A23,'Official Medal Table'!$C:$C,'Each Gender Events'!AO$1,'Official Medal Table'!$E:$E,'Each Gender Events'!AO$2)*'Medal values'!$B$3
+ COUNTIFS('Official Medal Table'!$F:$F,'Each Gender Events'!$A23,'Official Medal Table'!$C:$C,'Each Gender Events'!AO$1,'Official Medal Table'!$E:$E,"Mixed")*'Medal values'!$B$1/2
+ COUNTIFS('Official Medal Table'!$G:$G,'Each Gender Events'!$A23,'Official Medal Table'!$C:$C,'Each Gender Events'!AO$1,'Official Medal Table'!$E:$E,"Mixed")*'Medal values'!$B$2/2
+ COUNTIFS('Official Medal Table'!$H:$H,'Each Gender Events'!$A23,'Official Medal Table'!$C:$C,'Each Gender Events'!AO$1,'Official Medal Table'!$E:$E,"Mixed")*'Medal values'!$B$3/2
+ COUNTIFS('Official Medal Table'!$I:$I,'Each Gender Events'!$A23,'Official Medal Table'!$C:$C,'Each Gender Events'!AO$1,'Official Medal Table'!$E:$E,"Mixed")*'Medal values'!$B$3/2</f>
        <v>1</v>
      </c>
      <c r="AP23">
        <f>COUNTIFS('Official Medal Table'!$F:$F,'Each Gender Events'!$A23,'Official Medal Table'!$C:$C,'Each Gender Events'!AP$1,'Official Medal Table'!$E:$E,'Each Gender Events'!AP$2)*'Medal values'!$B$1
+ COUNTIFS('Official Medal Table'!$G:$G,'Each Gender Events'!$A23,'Official Medal Table'!$C:$C,'Each Gender Events'!AP$1,'Official Medal Table'!$E:$E,'Each Gender Events'!AP$2)*'Medal values'!$B$2
+ COUNTIFS('Official Medal Table'!$H:$H,'Each Gender Events'!$A23,'Official Medal Table'!$C:$C,'Each Gender Events'!AP$1,'Official Medal Table'!$E:$E,'Each Gender Events'!AP$2)*'Medal values'!$B$3
+ COUNTIFS('Official Medal Table'!$I:$I,'Each Gender Events'!$A23,'Official Medal Table'!$C:$C,'Each Gender Events'!AP$1,'Official Medal Table'!$E:$E,'Each Gender Events'!AP$2)*'Medal values'!$B$3
+ COUNTIFS('Official Medal Table'!$F:$F,'Each Gender Events'!$A23,'Official Medal Table'!$C:$C,'Each Gender Events'!AP$1,'Official Medal Table'!$E:$E,"Mixed")*'Medal values'!$B$1/2
+ COUNTIFS('Official Medal Table'!$G:$G,'Each Gender Events'!$A23,'Official Medal Table'!$C:$C,'Each Gender Events'!AP$1,'Official Medal Table'!$E:$E,"Mixed")*'Medal values'!$B$2/2
+ COUNTIFS('Official Medal Table'!$H:$H,'Each Gender Events'!$A23,'Official Medal Table'!$C:$C,'Each Gender Events'!AP$1,'Official Medal Table'!$E:$E,"Mixed")*'Medal values'!$B$3/2
+ COUNTIFS('Official Medal Table'!$I:$I,'Each Gender Events'!$A23,'Official Medal Table'!$C:$C,'Each Gender Events'!AP$1,'Official Medal Table'!$E:$E,"Mixed")*'Medal values'!$B$3/2</f>
        <v>0</v>
      </c>
      <c r="AQ23">
        <f>COUNTIFS('Official Medal Table'!$F:$F,'Each Gender Events'!$A23,'Official Medal Table'!$C:$C,'Each Gender Events'!AQ$1,'Official Medal Table'!$E:$E,'Each Gender Events'!AQ$2)*'Medal values'!$B$1
+ COUNTIFS('Official Medal Table'!$G:$G,'Each Gender Events'!$A23,'Official Medal Table'!$C:$C,'Each Gender Events'!AQ$1,'Official Medal Table'!$E:$E,'Each Gender Events'!AQ$2)*'Medal values'!$B$2
+ COUNTIFS('Official Medal Table'!$H:$H,'Each Gender Events'!$A23,'Official Medal Table'!$C:$C,'Each Gender Events'!AQ$1,'Official Medal Table'!$E:$E,'Each Gender Events'!AQ$2)*'Medal values'!$B$3
+ COUNTIFS('Official Medal Table'!$I:$I,'Each Gender Events'!$A23,'Official Medal Table'!$C:$C,'Each Gender Events'!AQ$1,'Official Medal Table'!$E:$E,'Each Gender Events'!AQ$2)*'Medal values'!$B$3
+ COUNTIFS('Official Medal Table'!$F:$F,'Each Gender Events'!$A23,'Official Medal Table'!$C:$C,'Each Gender Events'!AQ$1,'Official Medal Table'!$E:$E,"Mixed")*'Medal values'!$B$1/2
+ COUNTIFS('Official Medal Table'!$G:$G,'Each Gender Events'!$A23,'Official Medal Table'!$C:$C,'Each Gender Events'!AQ$1,'Official Medal Table'!$E:$E,"Mixed")*'Medal values'!$B$2/2
+ COUNTIFS('Official Medal Table'!$H:$H,'Each Gender Events'!$A23,'Official Medal Table'!$C:$C,'Each Gender Events'!AQ$1,'Official Medal Table'!$E:$E,"Mixed")*'Medal values'!$B$3/2
+ COUNTIFS('Official Medal Table'!$I:$I,'Each Gender Events'!$A23,'Official Medal Table'!$C:$C,'Each Gender Events'!AQ$1,'Official Medal Table'!$E:$E,"Mixed")*'Medal values'!$B$3/2</f>
        <v>0</v>
      </c>
      <c r="AR23">
        <f>COUNTIFS('Official Medal Table'!$F:$F,'Each Gender Events'!$A23,'Official Medal Table'!$C:$C,'Each Gender Events'!AR$1,'Official Medal Table'!$E:$E,'Each Gender Events'!AR$2)*'Medal values'!$B$1
+ COUNTIFS('Official Medal Table'!$G:$G,'Each Gender Events'!$A23,'Official Medal Table'!$C:$C,'Each Gender Events'!AR$1,'Official Medal Table'!$E:$E,'Each Gender Events'!AR$2)*'Medal values'!$B$2
+ COUNTIFS('Official Medal Table'!$H:$H,'Each Gender Events'!$A23,'Official Medal Table'!$C:$C,'Each Gender Events'!AR$1,'Official Medal Table'!$E:$E,'Each Gender Events'!AR$2)*'Medal values'!$B$3
+ COUNTIFS('Official Medal Table'!$I:$I,'Each Gender Events'!$A23,'Official Medal Table'!$C:$C,'Each Gender Events'!AR$1,'Official Medal Table'!$E:$E,'Each Gender Events'!AR$2)*'Medal values'!$B$3
+ COUNTIFS('Official Medal Table'!$F:$F,'Each Gender Events'!$A23,'Official Medal Table'!$C:$C,'Each Gender Events'!AR$1,'Official Medal Table'!$E:$E,"Mixed")*'Medal values'!$B$1/2
+ COUNTIFS('Official Medal Table'!$G:$G,'Each Gender Events'!$A23,'Official Medal Table'!$C:$C,'Each Gender Events'!AR$1,'Official Medal Table'!$E:$E,"Mixed")*'Medal values'!$B$2/2
+ COUNTIFS('Official Medal Table'!$H:$H,'Each Gender Events'!$A23,'Official Medal Table'!$C:$C,'Each Gender Events'!AR$1,'Official Medal Table'!$E:$E,"Mixed")*'Medal values'!$B$3/2
+ COUNTIFS('Official Medal Table'!$I:$I,'Each Gender Events'!$A23,'Official Medal Table'!$C:$C,'Each Gender Events'!AR$1,'Official Medal Table'!$E:$E,"Mixed")*'Medal values'!$B$3/2</f>
        <v>0</v>
      </c>
      <c r="AS23">
        <f>COUNTIFS('Official Medal Table'!$F:$F,'Each Gender Events'!$A23,'Official Medal Table'!$C:$C,'Each Gender Events'!AS$1,'Official Medal Table'!$E:$E,'Each Gender Events'!AS$2)*'Medal values'!$B$1
+ COUNTIFS('Official Medal Table'!$G:$G,'Each Gender Events'!$A23,'Official Medal Table'!$C:$C,'Each Gender Events'!AS$1,'Official Medal Table'!$E:$E,'Each Gender Events'!AS$2)*'Medal values'!$B$2
+ COUNTIFS('Official Medal Table'!$H:$H,'Each Gender Events'!$A23,'Official Medal Table'!$C:$C,'Each Gender Events'!AS$1,'Official Medal Table'!$E:$E,'Each Gender Events'!AS$2)*'Medal values'!$B$3
+ COUNTIFS('Official Medal Table'!$I:$I,'Each Gender Events'!$A23,'Official Medal Table'!$C:$C,'Each Gender Events'!AS$1,'Official Medal Table'!$E:$E,'Each Gender Events'!AS$2)*'Medal values'!$B$3
+ COUNTIFS('Official Medal Table'!$F:$F,'Each Gender Events'!$A23,'Official Medal Table'!$C:$C,'Each Gender Events'!AS$1,'Official Medal Table'!$E:$E,"Mixed")*'Medal values'!$B$1/2
+ COUNTIFS('Official Medal Table'!$G:$G,'Each Gender Events'!$A23,'Official Medal Table'!$C:$C,'Each Gender Events'!AS$1,'Official Medal Table'!$E:$E,"Mixed")*'Medal values'!$B$2/2
+ COUNTIFS('Official Medal Table'!$H:$H,'Each Gender Events'!$A23,'Official Medal Table'!$C:$C,'Each Gender Events'!AS$1,'Official Medal Table'!$E:$E,"Mixed")*'Medal values'!$B$3/2
+ COUNTIFS('Official Medal Table'!$I:$I,'Each Gender Events'!$A23,'Official Medal Table'!$C:$C,'Each Gender Events'!AS$1,'Official Medal Table'!$E:$E,"Mixed")*'Medal values'!$B$3/2</f>
        <v>0</v>
      </c>
      <c r="AT23">
        <f>COUNTIFS('Official Medal Table'!$F:$F,'Each Gender Events'!$A23,'Official Medal Table'!$C:$C,'Each Gender Events'!AT$1,'Official Medal Table'!$E:$E,'Each Gender Events'!AT$2)*'Medal values'!$B$1
+ COUNTIFS('Official Medal Table'!$G:$G,'Each Gender Events'!$A23,'Official Medal Table'!$C:$C,'Each Gender Events'!AT$1,'Official Medal Table'!$E:$E,'Each Gender Events'!AT$2)*'Medal values'!$B$2
+ COUNTIFS('Official Medal Table'!$H:$H,'Each Gender Events'!$A23,'Official Medal Table'!$C:$C,'Each Gender Events'!AT$1,'Official Medal Table'!$E:$E,'Each Gender Events'!AT$2)*'Medal values'!$B$3
+ COUNTIFS('Official Medal Table'!$I:$I,'Each Gender Events'!$A23,'Official Medal Table'!$C:$C,'Each Gender Events'!AT$1,'Official Medal Table'!$E:$E,'Each Gender Events'!AT$2)*'Medal values'!$B$3
+ COUNTIFS('Official Medal Table'!$F:$F,'Each Gender Events'!$A23,'Official Medal Table'!$C:$C,'Each Gender Events'!AT$1,'Official Medal Table'!$E:$E,"Mixed")*'Medal values'!$B$1/2
+ COUNTIFS('Official Medal Table'!$G:$G,'Each Gender Events'!$A23,'Official Medal Table'!$C:$C,'Each Gender Events'!AT$1,'Official Medal Table'!$E:$E,"Mixed")*'Medal values'!$B$2/2
+ COUNTIFS('Official Medal Table'!$H:$H,'Each Gender Events'!$A23,'Official Medal Table'!$C:$C,'Each Gender Events'!AT$1,'Official Medal Table'!$E:$E,"Mixed")*'Medal values'!$B$3/2
+ COUNTIFS('Official Medal Table'!$I:$I,'Each Gender Events'!$A23,'Official Medal Table'!$C:$C,'Each Gender Events'!AT$1,'Official Medal Table'!$E:$E,"Mixed")*'Medal values'!$B$3/2</f>
        <v>0</v>
      </c>
      <c r="AU23">
        <f>COUNTIFS('Official Medal Table'!$F:$F,'Each Gender Events'!$A23,'Official Medal Table'!$C:$C,'Each Gender Events'!AU$1,'Official Medal Table'!$E:$E,'Each Gender Events'!AU$2)*'Medal values'!$B$1
+ COUNTIFS('Official Medal Table'!$G:$G,'Each Gender Events'!$A23,'Official Medal Table'!$C:$C,'Each Gender Events'!AU$1,'Official Medal Table'!$E:$E,'Each Gender Events'!AU$2)*'Medal values'!$B$2
+ COUNTIFS('Official Medal Table'!$H:$H,'Each Gender Events'!$A23,'Official Medal Table'!$C:$C,'Each Gender Events'!AU$1,'Official Medal Table'!$E:$E,'Each Gender Events'!AU$2)*'Medal values'!$B$3
+ COUNTIFS('Official Medal Table'!$I:$I,'Each Gender Events'!$A23,'Official Medal Table'!$C:$C,'Each Gender Events'!AU$1,'Official Medal Table'!$E:$E,'Each Gender Events'!AU$2)*'Medal values'!$B$3
+ COUNTIFS('Official Medal Table'!$F:$F,'Each Gender Events'!$A23,'Official Medal Table'!$C:$C,'Each Gender Events'!AU$1,'Official Medal Table'!$E:$E,"Mixed")*'Medal values'!$B$1/2
+ COUNTIFS('Official Medal Table'!$G:$G,'Each Gender Events'!$A23,'Official Medal Table'!$C:$C,'Each Gender Events'!AU$1,'Official Medal Table'!$E:$E,"Mixed")*'Medal values'!$B$2/2
+ COUNTIFS('Official Medal Table'!$H:$H,'Each Gender Events'!$A23,'Official Medal Table'!$C:$C,'Each Gender Events'!AU$1,'Official Medal Table'!$E:$E,"Mixed")*'Medal values'!$B$3/2
+ COUNTIFS('Official Medal Table'!$I:$I,'Each Gender Events'!$A23,'Official Medal Table'!$C:$C,'Each Gender Events'!AU$1,'Official Medal Table'!$E:$E,"Mixed")*'Medal values'!$B$3/2</f>
        <v>0</v>
      </c>
      <c r="AV23">
        <f>COUNTIFS('Official Medal Table'!$F:$F,'Each Gender Events'!$A23,'Official Medal Table'!$C:$C,'Each Gender Events'!AV$1,'Official Medal Table'!$E:$E,'Each Gender Events'!AV$2)*'Medal values'!$B$1
+ COUNTIFS('Official Medal Table'!$G:$G,'Each Gender Events'!$A23,'Official Medal Table'!$C:$C,'Each Gender Events'!AV$1,'Official Medal Table'!$E:$E,'Each Gender Events'!AV$2)*'Medal values'!$B$2
+ COUNTIFS('Official Medal Table'!$H:$H,'Each Gender Events'!$A23,'Official Medal Table'!$C:$C,'Each Gender Events'!AV$1,'Official Medal Table'!$E:$E,'Each Gender Events'!AV$2)*'Medal values'!$B$3
+ COUNTIFS('Official Medal Table'!$I:$I,'Each Gender Events'!$A23,'Official Medal Table'!$C:$C,'Each Gender Events'!AV$1,'Official Medal Table'!$E:$E,'Each Gender Events'!AV$2)*'Medal values'!$B$3
+ COUNTIFS('Official Medal Table'!$F:$F,'Each Gender Events'!$A23,'Official Medal Table'!$C:$C,'Each Gender Events'!AV$1,'Official Medal Table'!$E:$E,"Mixed")*'Medal values'!$B$1/2
+ COUNTIFS('Official Medal Table'!$G:$G,'Each Gender Events'!$A23,'Official Medal Table'!$C:$C,'Each Gender Events'!AV$1,'Official Medal Table'!$E:$E,"Mixed")*'Medal values'!$B$2/2
+ COUNTIFS('Official Medal Table'!$H:$H,'Each Gender Events'!$A23,'Official Medal Table'!$C:$C,'Each Gender Events'!AV$1,'Official Medal Table'!$E:$E,"Mixed")*'Medal values'!$B$3/2
+ COUNTIFS('Official Medal Table'!$I:$I,'Each Gender Events'!$A23,'Official Medal Table'!$C:$C,'Each Gender Events'!AV$1,'Official Medal Table'!$E:$E,"Mixed")*'Medal values'!$B$3/2</f>
        <v>0</v>
      </c>
      <c r="AW23">
        <f>COUNTIFS('Official Medal Table'!$F:$F,'Each Gender Events'!$A23,'Official Medal Table'!$C:$C,'Each Gender Events'!AW$1,'Official Medal Table'!$E:$E,'Each Gender Events'!AW$2)*'Medal values'!$B$1
+ COUNTIFS('Official Medal Table'!$G:$G,'Each Gender Events'!$A23,'Official Medal Table'!$C:$C,'Each Gender Events'!AW$1,'Official Medal Table'!$E:$E,'Each Gender Events'!AW$2)*'Medal values'!$B$2
+ COUNTIFS('Official Medal Table'!$H:$H,'Each Gender Events'!$A23,'Official Medal Table'!$C:$C,'Each Gender Events'!AW$1,'Official Medal Table'!$E:$E,'Each Gender Events'!AW$2)*'Medal values'!$B$3
+ COUNTIFS('Official Medal Table'!$I:$I,'Each Gender Events'!$A23,'Official Medal Table'!$C:$C,'Each Gender Events'!AW$1,'Official Medal Table'!$E:$E,'Each Gender Events'!AW$2)*'Medal values'!$B$3
+ COUNTIFS('Official Medal Table'!$F:$F,'Each Gender Events'!$A23,'Official Medal Table'!$C:$C,'Each Gender Events'!AW$1,'Official Medal Table'!$E:$E,"Mixed")*'Medal values'!$B$1/2
+ COUNTIFS('Official Medal Table'!$G:$G,'Each Gender Events'!$A23,'Official Medal Table'!$C:$C,'Each Gender Events'!AW$1,'Official Medal Table'!$E:$E,"Mixed")*'Medal values'!$B$2/2
+ COUNTIFS('Official Medal Table'!$H:$H,'Each Gender Events'!$A23,'Official Medal Table'!$C:$C,'Each Gender Events'!AW$1,'Official Medal Table'!$E:$E,"Mixed")*'Medal values'!$B$3/2
+ COUNTIFS('Official Medal Table'!$I:$I,'Each Gender Events'!$A23,'Official Medal Table'!$C:$C,'Each Gender Events'!AW$1,'Official Medal Table'!$E:$E,"Mixed")*'Medal values'!$B$3/2</f>
        <v>0</v>
      </c>
      <c r="AX23">
        <f>COUNTIFS('Official Medal Table'!$F:$F,'Each Gender Events'!$A23,'Official Medal Table'!$C:$C,'Each Gender Events'!AX$1,'Official Medal Table'!$E:$E,'Each Gender Events'!AX$2)*'Medal values'!$B$1
+ COUNTIFS('Official Medal Table'!$G:$G,'Each Gender Events'!$A23,'Official Medal Table'!$C:$C,'Each Gender Events'!AX$1,'Official Medal Table'!$E:$E,'Each Gender Events'!AX$2)*'Medal values'!$B$2
+ COUNTIFS('Official Medal Table'!$H:$H,'Each Gender Events'!$A23,'Official Medal Table'!$C:$C,'Each Gender Events'!AX$1,'Official Medal Table'!$E:$E,'Each Gender Events'!AX$2)*'Medal values'!$B$3
+ COUNTIFS('Official Medal Table'!$I:$I,'Each Gender Events'!$A23,'Official Medal Table'!$C:$C,'Each Gender Events'!AX$1,'Official Medal Table'!$E:$E,'Each Gender Events'!AX$2)*'Medal values'!$B$3
+ COUNTIFS('Official Medal Table'!$F:$F,'Each Gender Events'!$A23,'Official Medal Table'!$C:$C,'Each Gender Events'!AX$1,'Official Medal Table'!$E:$E,"Mixed")*'Medal values'!$B$1/2
+ COUNTIFS('Official Medal Table'!$G:$G,'Each Gender Events'!$A23,'Official Medal Table'!$C:$C,'Each Gender Events'!AX$1,'Official Medal Table'!$E:$E,"Mixed")*'Medal values'!$B$2/2
+ COUNTIFS('Official Medal Table'!$H:$H,'Each Gender Events'!$A23,'Official Medal Table'!$C:$C,'Each Gender Events'!AX$1,'Official Medal Table'!$E:$E,"Mixed")*'Medal values'!$B$3/2
+ COUNTIFS('Official Medal Table'!$I:$I,'Each Gender Events'!$A23,'Official Medal Table'!$C:$C,'Each Gender Events'!AX$1,'Official Medal Table'!$E:$E,"Mixed")*'Medal values'!$B$3/2</f>
        <v>0</v>
      </c>
      <c r="AY23">
        <f>COUNTIFS('Official Medal Table'!$F:$F,'Each Gender Events'!$A23,'Official Medal Table'!$C:$C,'Each Gender Events'!AY$1,'Official Medal Table'!$E:$E,'Each Gender Events'!AY$2)*'Medal values'!$B$1
+ COUNTIFS('Official Medal Table'!$G:$G,'Each Gender Events'!$A23,'Official Medal Table'!$C:$C,'Each Gender Events'!AY$1,'Official Medal Table'!$E:$E,'Each Gender Events'!AY$2)*'Medal values'!$B$2
+ COUNTIFS('Official Medal Table'!$H:$H,'Each Gender Events'!$A23,'Official Medal Table'!$C:$C,'Each Gender Events'!AY$1,'Official Medal Table'!$E:$E,'Each Gender Events'!AY$2)*'Medal values'!$B$3
+ COUNTIFS('Official Medal Table'!$I:$I,'Each Gender Events'!$A23,'Official Medal Table'!$C:$C,'Each Gender Events'!AY$1,'Official Medal Table'!$E:$E,'Each Gender Events'!AY$2)*'Medal values'!$B$3
+ COUNTIFS('Official Medal Table'!$F:$F,'Each Gender Events'!$A23,'Official Medal Table'!$C:$C,'Each Gender Events'!AY$1,'Official Medal Table'!$E:$E,"Mixed")*'Medal values'!$B$1/2
+ COUNTIFS('Official Medal Table'!$G:$G,'Each Gender Events'!$A23,'Official Medal Table'!$C:$C,'Each Gender Events'!AY$1,'Official Medal Table'!$E:$E,"Mixed")*'Medal values'!$B$2/2
+ COUNTIFS('Official Medal Table'!$H:$H,'Each Gender Events'!$A23,'Official Medal Table'!$C:$C,'Each Gender Events'!AY$1,'Official Medal Table'!$E:$E,"Mixed")*'Medal values'!$B$3/2
+ COUNTIFS('Official Medal Table'!$I:$I,'Each Gender Events'!$A23,'Official Medal Table'!$C:$C,'Each Gender Events'!AY$1,'Official Medal Table'!$E:$E,"Mixed")*'Medal values'!$B$3/2</f>
        <v>0</v>
      </c>
      <c r="AZ23">
        <f>COUNTIFS('Official Medal Table'!$F:$F,'Each Gender Events'!$A23,'Official Medal Table'!$C:$C,'Each Gender Events'!AZ$1,'Official Medal Table'!$E:$E,'Each Gender Events'!AZ$2)*'Medal values'!$B$1
+ COUNTIFS('Official Medal Table'!$G:$G,'Each Gender Events'!$A23,'Official Medal Table'!$C:$C,'Each Gender Events'!AZ$1,'Official Medal Table'!$E:$E,'Each Gender Events'!AZ$2)*'Medal values'!$B$2
+ COUNTIFS('Official Medal Table'!$H:$H,'Each Gender Events'!$A23,'Official Medal Table'!$C:$C,'Each Gender Events'!AZ$1,'Official Medal Table'!$E:$E,'Each Gender Events'!AZ$2)*'Medal values'!$B$3
+ COUNTIFS('Official Medal Table'!$I:$I,'Each Gender Events'!$A23,'Official Medal Table'!$C:$C,'Each Gender Events'!AZ$1,'Official Medal Table'!$E:$E,'Each Gender Events'!AZ$2)*'Medal values'!$B$3
+ COUNTIFS('Official Medal Table'!$F:$F,'Each Gender Events'!$A23,'Official Medal Table'!$C:$C,'Each Gender Events'!AZ$1,'Official Medal Table'!$E:$E,"Mixed")*'Medal values'!$B$1/2
+ COUNTIFS('Official Medal Table'!$G:$G,'Each Gender Events'!$A23,'Official Medal Table'!$C:$C,'Each Gender Events'!AZ$1,'Official Medal Table'!$E:$E,"Mixed")*'Medal values'!$B$2/2
+ COUNTIFS('Official Medal Table'!$H:$H,'Each Gender Events'!$A23,'Official Medal Table'!$C:$C,'Each Gender Events'!AZ$1,'Official Medal Table'!$E:$E,"Mixed")*'Medal values'!$B$3/2
+ COUNTIFS('Official Medal Table'!$I:$I,'Each Gender Events'!$A23,'Official Medal Table'!$C:$C,'Each Gender Events'!AZ$1,'Official Medal Table'!$E:$E,"Mixed")*'Medal values'!$B$3/2</f>
        <v>0</v>
      </c>
      <c r="BA23">
        <f>COUNTIFS('Official Medal Table'!$F:$F,'Each Gender Events'!$A23,'Official Medal Table'!$C:$C,'Each Gender Events'!BA$1,'Official Medal Table'!$E:$E,'Each Gender Events'!BA$2)*'Medal values'!$B$1
+ COUNTIFS('Official Medal Table'!$G:$G,'Each Gender Events'!$A23,'Official Medal Table'!$C:$C,'Each Gender Events'!BA$1,'Official Medal Table'!$E:$E,'Each Gender Events'!BA$2)*'Medal values'!$B$2
+ COUNTIFS('Official Medal Table'!$H:$H,'Each Gender Events'!$A23,'Official Medal Table'!$C:$C,'Each Gender Events'!BA$1,'Official Medal Table'!$E:$E,'Each Gender Events'!BA$2)*'Medal values'!$B$3
+ COUNTIFS('Official Medal Table'!$I:$I,'Each Gender Events'!$A23,'Official Medal Table'!$C:$C,'Each Gender Events'!BA$1,'Official Medal Table'!$E:$E,'Each Gender Events'!BA$2)*'Medal values'!$B$3
+ COUNTIFS('Official Medal Table'!$F:$F,'Each Gender Events'!$A23,'Official Medal Table'!$C:$C,'Each Gender Events'!BA$1,'Official Medal Table'!$E:$E,"Mixed")*'Medal values'!$B$1/2
+ COUNTIFS('Official Medal Table'!$G:$G,'Each Gender Events'!$A23,'Official Medal Table'!$C:$C,'Each Gender Events'!BA$1,'Official Medal Table'!$E:$E,"Mixed")*'Medal values'!$B$2/2
+ COUNTIFS('Official Medal Table'!$H:$H,'Each Gender Events'!$A23,'Official Medal Table'!$C:$C,'Each Gender Events'!BA$1,'Official Medal Table'!$E:$E,"Mixed")*'Medal values'!$B$3/2
+ COUNTIFS('Official Medal Table'!$I:$I,'Each Gender Events'!$A23,'Official Medal Table'!$C:$C,'Each Gender Events'!BA$1,'Official Medal Table'!$E:$E,"Mixed")*'Medal values'!$B$3/2</f>
        <v>0</v>
      </c>
      <c r="BB23">
        <f>COUNTIFS('Official Medal Table'!$F:$F,'Each Gender Events'!$A23,'Official Medal Table'!$C:$C,'Each Gender Events'!BB$1,'Official Medal Table'!$E:$E,'Each Gender Events'!BB$2)*'Medal values'!$B$1
+ COUNTIFS('Official Medal Table'!$G:$G,'Each Gender Events'!$A23,'Official Medal Table'!$C:$C,'Each Gender Events'!BB$1,'Official Medal Table'!$E:$E,'Each Gender Events'!BB$2)*'Medal values'!$B$2
+ COUNTIFS('Official Medal Table'!$H:$H,'Each Gender Events'!$A23,'Official Medal Table'!$C:$C,'Each Gender Events'!BB$1,'Official Medal Table'!$E:$E,'Each Gender Events'!BB$2)*'Medal values'!$B$3
+ COUNTIFS('Official Medal Table'!$I:$I,'Each Gender Events'!$A23,'Official Medal Table'!$C:$C,'Each Gender Events'!BB$1,'Official Medal Table'!$E:$E,'Each Gender Events'!BB$2)*'Medal values'!$B$3
+ COUNTIFS('Official Medal Table'!$F:$F,'Each Gender Events'!$A23,'Official Medal Table'!$C:$C,'Each Gender Events'!BB$1,'Official Medal Table'!$E:$E,"Mixed")*'Medal values'!$B$1/2
+ COUNTIFS('Official Medal Table'!$G:$G,'Each Gender Events'!$A23,'Official Medal Table'!$C:$C,'Each Gender Events'!BB$1,'Official Medal Table'!$E:$E,"Mixed")*'Medal values'!$B$2/2
+ COUNTIFS('Official Medal Table'!$H:$H,'Each Gender Events'!$A23,'Official Medal Table'!$C:$C,'Each Gender Events'!BB$1,'Official Medal Table'!$E:$E,"Mixed")*'Medal values'!$B$3/2
+ COUNTIFS('Official Medal Table'!$I:$I,'Each Gender Events'!$A23,'Official Medal Table'!$C:$C,'Each Gender Events'!BB$1,'Official Medal Table'!$E:$E,"Mixed")*'Medal values'!$B$3/2</f>
        <v>0</v>
      </c>
      <c r="BC23">
        <f>COUNTIFS('Official Medal Table'!$F:$F,'Each Gender Events'!$A23,'Official Medal Table'!$C:$C,'Each Gender Events'!BC$1,'Official Medal Table'!$E:$E,'Each Gender Events'!BC$2)*'Medal values'!$B$1
+ COUNTIFS('Official Medal Table'!$G:$G,'Each Gender Events'!$A23,'Official Medal Table'!$C:$C,'Each Gender Events'!BC$1,'Official Medal Table'!$E:$E,'Each Gender Events'!BC$2)*'Medal values'!$B$2
+ COUNTIFS('Official Medal Table'!$H:$H,'Each Gender Events'!$A23,'Official Medal Table'!$C:$C,'Each Gender Events'!BC$1,'Official Medal Table'!$E:$E,'Each Gender Events'!BC$2)*'Medal values'!$B$3
+ COUNTIFS('Official Medal Table'!$I:$I,'Each Gender Events'!$A23,'Official Medal Table'!$C:$C,'Each Gender Events'!BC$1,'Official Medal Table'!$E:$E,'Each Gender Events'!BC$2)*'Medal values'!$B$3
+ COUNTIFS('Official Medal Table'!$F:$F,'Each Gender Events'!$A23,'Official Medal Table'!$C:$C,'Each Gender Events'!BC$1,'Official Medal Table'!$E:$E,"Mixed")*'Medal values'!$B$1/2
+ COUNTIFS('Official Medal Table'!$G:$G,'Each Gender Events'!$A23,'Official Medal Table'!$C:$C,'Each Gender Events'!BC$1,'Official Medal Table'!$E:$E,"Mixed")*'Medal values'!$B$2/2
+ COUNTIFS('Official Medal Table'!$H:$H,'Each Gender Events'!$A23,'Official Medal Table'!$C:$C,'Each Gender Events'!BC$1,'Official Medal Table'!$E:$E,"Mixed")*'Medal values'!$B$3/2
+ COUNTIFS('Official Medal Table'!$I:$I,'Each Gender Events'!$A23,'Official Medal Table'!$C:$C,'Each Gender Events'!BC$1,'Official Medal Table'!$E:$E,"Mixed")*'Medal values'!$B$3/2</f>
        <v>0</v>
      </c>
      <c r="BD23">
        <f>COUNTIFS('Official Medal Table'!$F:$F,'Each Gender Events'!$A23,'Official Medal Table'!$C:$C,'Each Gender Events'!BD$1,'Official Medal Table'!$E:$E,'Each Gender Events'!BD$2)*'Medal values'!$B$1
+ COUNTIFS('Official Medal Table'!$G:$G,'Each Gender Events'!$A23,'Official Medal Table'!$C:$C,'Each Gender Events'!BD$1,'Official Medal Table'!$E:$E,'Each Gender Events'!BD$2)*'Medal values'!$B$2
+ COUNTIFS('Official Medal Table'!$H:$H,'Each Gender Events'!$A23,'Official Medal Table'!$C:$C,'Each Gender Events'!BD$1,'Official Medal Table'!$E:$E,'Each Gender Events'!BD$2)*'Medal values'!$B$3
+ COUNTIFS('Official Medal Table'!$I:$I,'Each Gender Events'!$A23,'Official Medal Table'!$C:$C,'Each Gender Events'!BD$1,'Official Medal Table'!$E:$E,'Each Gender Events'!BD$2)*'Medal values'!$B$3
+ COUNTIFS('Official Medal Table'!$F:$F,'Each Gender Events'!$A23,'Official Medal Table'!$C:$C,'Each Gender Events'!BD$1,'Official Medal Table'!$E:$E,"Mixed")*'Medal values'!$B$1/2
+ COUNTIFS('Official Medal Table'!$G:$G,'Each Gender Events'!$A23,'Official Medal Table'!$C:$C,'Each Gender Events'!BD$1,'Official Medal Table'!$E:$E,"Mixed")*'Medal values'!$B$2/2
+ COUNTIFS('Official Medal Table'!$H:$H,'Each Gender Events'!$A23,'Official Medal Table'!$C:$C,'Each Gender Events'!BD$1,'Official Medal Table'!$E:$E,"Mixed")*'Medal values'!$B$3/2
+ COUNTIFS('Official Medal Table'!$I:$I,'Each Gender Events'!$A23,'Official Medal Table'!$C:$C,'Each Gender Events'!BD$1,'Official Medal Table'!$E:$E,"Mixed")*'Medal values'!$B$3/2</f>
        <v>0</v>
      </c>
      <c r="BE23">
        <f>COUNTIFS('Official Medal Table'!$F:$F,'Each Gender Events'!$A23,'Official Medal Table'!$C:$C,'Each Gender Events'!BE$1,'Official Medal Table'!$E:$E,'Each Gender Events'!BE$2)*'Medal values'!$B$1
+ COUNTIFS('Official Medal Table'!$G:$G,'Each Gender Events'!$A23,'Official Medal Table'!$C:$C,'Each Gender Events'!BE$1,'Official Medal Table'!$E:$E,'Each Gender Events'!BE$2)*'Medal values'!$B$2
+ COUNTIFS('Official Medal Table'!$H:$H,'Each Gender Events'!$A23,'Official Medal Table'!$C:$C,'Each Gender Events'!BE$1,'Official Medal Table'!$E:$E,'Each Gender Events'!BE$2)*'Medal values'!$B$3
+ COUNTIFS('Official Medal Table'!$I:$I,'Each Gender Events'!$A23,'Official Medal Table'!$C:$C,'Each Gender Events'!BE$1,'Official Medal Table'!$E:$E,'Each Gender Events'!BE$2)*'Medal values'!$B$3
+ COUNTIFS('Official Medal Table'!$F:$F,'Each Gender Events'!$A23,'Official Medal Table'!$C:$C,'Each Gender Events'!BE$1,'Official Medal Table'!$E:$E,"Mixed")*'Medal values'!$B$1/2
+ COUNTIFS('Official Medal Table'!$G:$G,'Each Gender Events'!$A23,'Official Medal Table'!$C:$C,'Each Gender Events'!BE$1,'Official Medal Table'!$E:$E,"Mixed")*'Medal values'!$B$2/2
+ COUNTIFS('Official Medal Table'!$H:$H,'Each Gender Events'!$A23,'Official Medal Table'!$C:$C,'Each Gender Events'!BE$1,'Official Medal Table'!$E:$E,"Mixed")*'Medal values'!$B$3/2
+ COUNTIFS('Official Medal Table'!$I:$I,'Each Gender Events'!$A23,'Official Medal Table'!$C:$C,'Each Gender Events'!BE$1,'Official Medal Table'!$E:$E,"Mixed")*'Medal values'!$B$3/2</f>
        <v>0</v>
      </c>
      <c r="BF23">
        <f>COUNTIFS('Official Medal Table'!$F:$F,'Each Gender Events'!$A23,'Official Medal Table'!$C:$C,'Each Gender Events'!BF$1,'Official Medal Table'!$E:$E,'Each Gender Events'!BF$2)*'Medal values'!$B$1
+ COUNTIFS('Official Medal Table'!$G:$G,'Each Gender Events'!$A23,'Official Medal Table'!$C:$C,'Each Gender Events'!BF$1,'Official Medal Table'!$E:$E,'Each Gender Events'!BF$2)*'Medal values'!$B$2
+ COUNTIFS('Official Medal Table'!$H:$H,'Each Gender Events'!$A23,'Official Medal Table'!$C:$C,'Each Gender Events'!BF$1,'Official Medal Table'!$E:$E,'Each Gender Events'!BF$2)*'Medal values'!$B$3
+ COUNTIFS('Official Medal Table'!$I:$I,'Each Gender Events'!$A23,'Official Medal Table'!$C:$C,'Each Gender Events'!BF$1,'Official Medal Table'!$E:$E,'Each Gender Events'!BF$2)*'Medal values'!$B$3
+ COUNTIFS('Official Medal Table'!$F:$F,'Each Gender Events'!$A23,'Official Medal Table'!$C:$C,'Each Gender Events'!BF$1,'Official Medal Table'!$E:$E,"Mixed")*'Medal values'!$B$1/2
+ COUNTIFS('Official Medal Table'!$G:$G,'Each Gender Events'!$A23,'Official Medal Table'!$C:$C,'Each Gender Events'!BF$1,'Official Medal Table'!$E:$E,"Mixed")*'Medal values'!$B$2/2
+ COUNTIFS('Official Medal Table'!$H:$H,'Each Gender Events'!$A23,'Official Medal Table'!$C:$C,'Each Gender Events'!BF$1,'Official Medal Table'!$E:$E,"Mixed")*'Medal values'!$B$3/2
+ COUNTIFS('Official Medal Table'!$I:$I,'Each Gender Events'!$A23,'Official Medal Table'!$C:$C,'Each Gender Events'!BF$1,'Official Medal Table'!$E:$E,"Mixed")*'Medal values'!$B$3/2</f>
        <v>0</v>
      </c>
      <c r="BG23">
        <f>COUNTIFS('Official Medal Table'!$F:$F,'Each Gender Events'!$A23,'Official Medal Table'!$C:$C,'Each Gender Events'!BG$1,'Official Medal Table'!$E:$E,'Each Gender Events'!BG$2)*'Medal values'!$B$1
+ COUNTIFS('Official Medal Table'!$G:$G,'Each Gender Events'!$A23,'Official Medal Table'!$C:$C,'Each Gender Events'!BG$1,'Official Medal Table'!$E:$E,'Each Gender Events'!BG$2)*'Medal values'!$B$2
+ COUNTIFS('Official Medal Table'!$H:$H,'Each Gender Events'!$A23,'Official Medal Table'!$C:$C,'Each Gender Events'!BG$1,'Official Medal Table'!$E:$E,'Each Gender Events'!BG$2)*'Medal values'!$B$3
+ COUNTIFS('Official Medal Table'!$I:$I,'Each Gender Events'!$A23,'Official Medal Table'!$C:$C,'Each Gender Events'!BG$1,'Official Medal Table'!$E:$E,'Each Gender Events'!BG$2)*'Medal values'!$B$3
+ COUNTIFS('Official Medal Table'!$F:$F,'Each Gender Events'!$A23,'Official Medal Table'!$C:$C,'Each Gender Events'!BG$1,'Official Medal Table'!$E:$E,"Mixed")*'Medal values'!$B$1/2
+ COUNTIFS('Official Medal Table'!$G:$G,'Each Gender Events'!$A23,'Official Medal Table'!$C:$C,'Each Gender Events'!BG$1,'Official Medal Table'!$E:$E,"Mixed")*'Medal values'!$B$2/2
+ COUNTIFS('Official Medal Table'!$H:$H,'Each Gender Events'!$A23,'Official Medal Table'!$C:$C,'Each Gender Events'!BG$1,'Official Medal Table'!$E:$E,"Mixed")*'Medal values'!$B$3/2
+ COUNTIFS('Official Medal Table'!$I:$I,'Each Gender Events'!$A23,'Official Medal Table'!$C:$C,'Each Gender Events'!BG$1,'Official Medal Table'!$E:$E,"Mixed")*'Medal values'!$B$3/2</f>
        <v>1</v>
      </c>
      <c r="BH23">
        <f>COUNTIFS('Official Medal Table'!$F:$F,'Each Gender Events'!$A23,'Official Medal Table'!$C:$C,'Each Gender Events'!BH$1,'Official Medal Table'!$E:$E,'Each Gender Events'!BH$2)*'Medal values'!$B$1
+ COUNTIFS('Official Medal Table'!$G:$G,'Each Gender Events'!$A23,'Official Medal Table'!$C:$C,'Each Gender Events'!BH$1,'Official Medal Table'!$E:$E,'Each Gender Events'!BH$2)*'Medal values'!$B$2
+ COUNTIFS('Official Medal Table'!$H:$H,'Each Gender Events'!$A23,'Official Medal Table'!$C:$C,'Each Gender Events'!BH$1,'Official Medal Table'!$E:$E,'Each Gender Events'!BH$2)*'Medal values'!$B$3
+ COUNTIFS('Official Medal Table'!$I:$I,'Each Gender Events'!$A23,'Official Medal Table'!$C:$C,'Each Gender Events'!BH$1,'Official Medal Table'!$E:$E,'Each Gender Events'!BH$2)*'Medal values'!$B$3
+ COUNTIFS('Official Medal Table'!$F:$F,'Each Gender Events'!$A23,'Official Medal Table'!$C:$C,'Each Gender Events'!BH$1,'Official Medal Table'!$E:$E,"Mixed")*'Medal values'!$B$1/2
+ COUNTIFS('Official Medal Table'!$G:$G,'Each Gender Events'!$A23,'Official Medal Table'!$C:$C,'Each Gender Events'!BH$1,'Official Medal Table'!$E:$E,"Mixed")*'Medal values'!$B$2/2
+ COUNTIFS('Official Medal Table'!$H:$H,'Each Gender Events'!$A23,'Official Medal Table'!$C:$C,'Each Gender Events'!BH$1,'Official Medal Table'!$E:$E,"Mixed")*'Medal values'!$B$3/2
+ COUNTIFS('Official Medal Table'!$I:$I,'Each Gender Events'!$A23,'Official Medal Table'!$C:$C,'Each Gender Events'!BH$1,'Official Medal Table'!$E:$E,"Mixed")*'Medal values'!$B$3/2</f>
        <v>0</v>
      </c>
      <c r="BI23">
        <f>COUNTIFS('Official Medal Table'!$F:$F,'Each Gender Events'!$A23,'Official Medal Table'!$C:$C,'Each Gender Events'!BI$1,'Official Medal Table'!$E:$E,'Each Gender Events'!BI$2)*'Medal values'!$B$1
+ COUNTIFS('Official Medal Table'!$G:$G,'Each Gender Events'!$A23,'Official Medal Table'!$C:$C,'Each Gender Events'!BI$1,'Official Medal Table'!$E:$E,'Each Gender Events'!BI$2)*'Medal values'!$B$2
+ COUNTIFS('Official Medal Table'!$H:$H,'Each Gender Events'!$A23,'Official Medal Table'!$C:$C,'Each Gender Events'!BI$1,'Official Medal Table'!$E:$E,'Each Gender Events'!BI$2)*'Medal values'!$B$3
+ COUNTIFS('Official Medal Table'!$I:$I,'Each Gender Events'!$A23,'Official Medal Table'!$C:$C,'Each Gender Events'!BI$1,'Official Medal Table'!$E:$E,'Each Gender Events'!BI$2)*'Medal values'!$B$3
+ COUNTIFS('Official Medal Table'!$F:$F,'Each Gender Events'!$A23,'Official Medal Table'!$C:$C,'Each Gender Events'!BI$1,'Official Medal Table'!$E:$E,"Mixed")*'Medal values'!$B$1/2
+ COUNTIFS('Official Medal Table'!$G:$G,'Each Gender Events'!$A23,'Official Medal Table'!$C:$C,'Each Gender Events'!BI$1,'Official Medal Table'!$E:$E,"Mixed")*'Medal values'!$B$2/2
+ COUNTIFS('Official Medal Table'!$H:$H,'Each Gender Events'!$A23,'Official Medal Table'!$C:$C,'Each Gender Events'!BI$1,'Official Medal Table'!$E:$E,"Mixed")*'Medal values'!$B$3/2
+ COUNTIFS('Official Medal Table'!$I:$I,'Each Gender Events'!$A23,'Official Medal Table'!$C:$C,'Each Gender Events'!BI$1,'Official Medal Table'!$E:$E,"Mixed")*'Medal values'!$B$3/2</f>
        <v>0</v>
      </c>
      <c r="BJ23">
        <f>COUNTIFS('Official Medal Table'!$F:$F,'Each Gender Events'!$A23,'Official Medal Table'!$C:$C,'Each Gender Events'!BJ$1,'Official Medal Table'!$E:$E,'Each Gender Events'!BJ$2)*'Medal values'!$B$1
+ COUNTIFS('Official Medal Table'!$G:$G,'Each Gender Events'!$A23,'Official Medal Table'!$C:$C,'Each Gender Events'!BJ$1,'Official Medal Table'!$E:$E,'Each Gender Events'!BJ$2)*'Medal values'!$B$2
+ COUNTIFS('Official Medal Table'!$H:$H,'Each Gender Events'!$A23,'Official Medal Table'!$C:$C,'Each Gender Events'!BJ$1,'Official Medal Table'!$E:$E,'Each Gender Events'!BJ$2)*'Medal values'!$B$3
+ COUNTIFS('Official Medal Table'!$I:$I,'Each Gender Events'!$A23,'Official Medal Table'!$C:$C,'Each Gender Events'!BJ$1,'Official Medal Table'!$E:$E,'Each Gender Events'!BJ$2)*'Medal values'!$B$3
+ COUNTIFS('Official Medal Table'!$F:$F,'Each Gender Events'!$A23,'Official Medal Table'!$C:$C,'Each Gender Events'!BJ$1,'Official Medal Table'!$E:$E,"Mixed")*'Medal values'!$B$1/2
+ COUNTIFS('Official Medal Table'!$G:$G,'Each Gender Events'!$A23,'Official Medal Table'!$C:$C,'Each Gender Events'!BJ$1,'Official Medal Table'!$E:$E,"Mixed")*'Medal values'!$B$2/2
+ COUNTIFS('Official Medal Table'!$H:$H,'Each Gender Events'!$A23,'Official Medal Table'!$C:$C,'Each Gender Events'!BJ$1,'Official Medal Table'!$E:$E,"Mixed")*'Medal values'!$B$3/2
+ COUNTIFS('Official Medal Table'!$I:$I,'Each Gender Events'!$A23,'Official Medal Table'!$C:$C,'Each Gender Events'!BJ$1,'Official Medal Table'!$E:$E,"Mixed")*'Medal values'!$B$3/2</f>
        <v>0</v>
      </c>
      <c r="BK23">
        <f>COUNTIFS('Official Medal Table'!$F:$F,'Each Gender Events'!$A23,'Official Medal Table'!$C:$C,'Each Gender Events'!BK$1,'Official Medal Table'!$E:$E,'Each Gender Events'!BK$2)*'Medal values'!$B$1
+ COUNTIFS('Official Medal Table'!$G:$G,'Each Gender Events'!$A23,'Official Medal Table'!$C:$C,'Each Gender Events'!BK$1,'Official Medal Table'!$E:$E,'Each Gender Events'!BK$2)*'Medal values'!$B$2
+ COUNTIFS('Official Medal Table'!$H:$H,'Each Gender Events'!$A23,'Official Medal Table'!$C:$C,'Each Gender Events'!BK$1,'Official Medal Table'!$E:$E,'Each Gender Events'!BK$2)*'Medal values'!$B$3
+ COUNTIFS('Official Medal Table'!$I:$I,'Each Gender Events'!$A23,'Official Medal Table'!$C:$C,'Each Gender Events'!BK$1,'Official Medal Table'!$E:$E,'Each Gender Events'!BK$2)*'Medal values'!$B$3
+ COUNTIFS('Official Medal Table'!$F:$F,'Each Gender Events'!$A23,'Official Medal Table'!$C:$C,'Each Gender Events'!BK$1,'Official Medal Table'!$E:$E,"Mixed")*'Medal values'!$B$1/2
+ COUNTIFS('Official Medal Table'!$G:$G,'Each Gender Events'!$A23,'Official Medal Table'!$C:$C,'Each Gender Events'!BK$1,'Official Medal Table'!$E:$E,"Mixed")*'Medal values'!$B$2/2
+ COUNTIFS('Official Medal Table'!$H:$H,'Each Gender Events'!$A23,'Official Medal Table'!$C:$C,'Each Gender Events'!BK$1,'Official Medal Table'!$E:$E,"Mixed")*'Medal values'!$B$3/2
+ COUNTIFS('Official Medal Table'!$I:$I,'Each Gender Events'!$A23,'Official Medal Table'!$C:$C,'Each Gender Events'!BK$1,'Official Medal Table'!$E:$E,"Mixed")*'Medal values'!$B$3/2</f>
        <v>0</v>
      </c>
      <c r="BL23">
        <f>COUNTIFS('Official Medal Table'!$F:$F,'Each Gender Events'!$A23,'Official Medal Table'!$C:$C,'Each Gender Events'!BL$1,'Official Medal Table'!$E:$E,'Each Gender Events'!BL$2)*'Medal values'!$B$1
+ COUNTIFS('Official Medal Table'!$G:$G,'Each Gender Events'!$A23,'Official Medal Table'!$C:$C,'Each Gender Events'!BL$1,'Official Medal Table'!$E:$E,'Each Gender Events'!BL$2)*'Medal values'!$B$2
+ COUNTIFS('Official Medal Table'!$H:$H,'Each Gender Events'!$A23,'Official Medal Table'!$C:$C,'Each Gender Events'!BL$1,'Official Medal Table'!$E:$E,'Each Gender Events'!BL$2)*'Medal values'!$B$3
+ COUNTIFS('Official Medal Table'!$I:$I,'Each Gender Events'!$A23,'Official Medal Table'!$C:$C,'Each Gender Events'!BL$1,'Official Medal Table'!$E:$E,'Each Gender Events'!BL$2)*'Medal values'!$B$3
+ COUNTIFS('Official Medal Table'!$F:$F,'Each Gender Events'!$A23,'Official Medal Table'!$C:$C,'Each Gender Events'!BL$1,'Official Medal Table'!$E:$E,"Mixed")*'Medal values'!$B$1/2
+ COUNTIFS('Official Medal Table'!$G:$G,'Each Gender Events'!$A23,'Official Medal Table'!$C:$C,'Each Gender Events'!BL$1,'Official Medal Table'!$E:$E,"Mixed")*'Medal values'!$B$2/2
+ COUNTIFS('Official Medal Table'!$H:$H,'Each Gender Events'!$A23,'Official Medal Table'!$C:$C,'Each Gender Events'!BL$1,'Official Medal Table'!$E:$E,"Mixed")*'Medal values'!$B$3/2
+ COUNTIFS('Official Medal Table'!$I:$I,'Each Gender Events'!$A23,'Official Medal Table'!$C:$C,'Each Gender Events'!BL$1,'Official Medal Table'!$E:$E,"Mixed")*'Medal values'!$B$3/2</f>
        <v>0</v>
      </c>
      <c r="BM23">
        <f>COUNTIFS('Official Medal Table'!$F:$F,'Each Gender Events'!$A23,'Official Medal Table'!$C:$C,'Each Gender Events'!BM$1,'Official Medal Table'!$E:$E,'Each Gender Events'!BM$2)*'Medal values'!$B$1
+ COUNTIFS('Official Medal Table'!$G:$G,'Each Gender Events'!$A23,'Official Medal Table'!$C:$C,'Each Gender Events'!BM$1,'Official Medal Table'!$E:$E,'Each Gender Events'!BM$2)*'Medal values'!$B$2
+ COUNTIFS('Official Medal Table'!$H:$H,'Each Gender Events'!$A23,'Official Medal Table'!$C:$C,'Each Gender Events'!BM$1,'Official Medal Table'!$E:$E,'Each Gender Events'!BM$2)*'Medal values'!$B$3
+ COUNTIFS('Official Medal Table'!$I:$I,'Each Gender Events'!$A23,'Official Medal Table'!$C:$C,'Each Gender Events'!BM$1,'Official Medal Table'!$E:$E,'Each Gender Events'!BM$2)*'Medal values'!$B$3
+ COUNTIFS('Official Medal Table'!$F:$F,'Each Gender Events'!$A23,'Official Medal Table'!$C:$C,'Each Gender Events'!BM$1,'Official Medal Table'!$E:$E,"Mixed")*'Medal values'!$B$1/2
+ COUNTIFS('Official Medal Table'!$G:$G,'Each Gender Events'!$A23,'Official Medal Table'!$C:$C,'Each Gender Events'!BM$1,'Official Medal Table'!$E:$E,"Mixed")*'Medal values'!$B$2/2
+ COUNTIFS('Official Medal Table'!$H:$H,'Each Gender Events'!$A23,'Official Medal Table'!$C:$C,'Each Gender Events'!BM$1,'Official Medal Table'!$E:$E,"Mixed")*'Medal values'!$B$3/2
+ COUNTIFS('Official Medal Table'!$I:$I,'Each Gender Events'!$A23,'Official Medal Table'!$C:$C,'Each Gender Events'!BM$1,'Official Medal Table'!$E:$E,"Mixed")*'Medal values'!$B$3/2</f>
        <v>0</v>
      </c>
      <c r="BN23">
        <f>COUNTIFS('Official Medal Table'!$F:$F,'Each Gender Events'!$A23,'Official Medal Table'!$C:$C,'Each Gender Events'!BN$1,'Official Medal Table'!$E:$E,'Each Gender Events'!BN$2)*'Medal values'!$B$1
+ COUNTIFS('Official Medal Table'!$G:$G,'Each Gender Events'!$A23,'Official Medal Table'!$C:$C,'Each Gender Events'!BN$1,'Official Medal Table'!$E:$E,'Each Gender Events'!BN$2)*'Medal values'!$B$2
+ COUNTIFS('Official Medal Table'!$H:$H,'Each Gender Events'!$A23,'Official Medal Table'!$C:$C,'Each Gender Events'!BN$1,'Official Medal Table'!$E:$E,'Each Gender Events'!BN$2)*'Medal values'!$B$3
+ COUNTIFS('Official Medal Table'!$I:$I,'Each Gender Events'!$A23,'Official Medal Table'!$C:$C,'Each Gender Events'!BN$1,'Official Medal Table'!$E:$E,'Each Gender Events'!BN$2)*'Medal values'!$B$3
+ COUNTIFS('Official Medal Table'!$F:$F,'Each Gender Events'!$A23,'Official Medal Table'!$C:$C,'Each Gender Events'!BN$1,'Official Medal Table'!$E:$E,"Mixed")*'Medal values'!$B$1/2
+ COUNTIFS('Official Medal Table'!$G:$G,'Each Gender Events'!$A23,'Official Medal Table'!$C:$C,'Each Gender Events'!BN$1,'Official Medal Table'!$E:$E,"Mixed")*'Medal values'!$B$2/2
+ COUNTIFS('Official Medal Table'!$H:$H,'Each Gender Events'!$A23,'Official Medal Table'!$C:$C,'Each Gender Events'!BN$1,'Official Medal Table'!$E:$E,"Mixed")*'Medal values'!$B$3/2
+ COUNTIFS('Official Medal Table'!$I:$I,'Each Gender Events'!$A23,'Official Medal Table'!$C:$C,'Each Gender Events'!BN$1,'Official Medal Table'!$E:$E,"Mixed")*'Medal values'!$B$3/2</f>
        <v>0</v>
      </c>
      <c r="BO23">
        <f>COUNTIFS('Official Medal Table'!$F:$F,'Each Gender Events'!$A23,'Official Medal Table'!$C:$C,'Each Gender Events'!BO$1,'Official Medal Table'!$E:$E,'Each Gender Events'!BO$2)*'Medal values'!$B$1
+ COUNTIFS('Official Medal Table'!$G:$G,'Each Gender Events'!$A23,'Official Medal Table'!$C:$C,'Each Gender Events'!BO$1,'Official Medal Table'!$E:$E,'Each Gender Events'!BO$2)*'Medal values'!$B$2
+ COUNTIFS('Official Medal Table'!$H:$H,'Each Gender Events'!$A23,'Official Medal Table'!$C:$C,'Each Gender Events'!BO$1,'Official Medal Table'!$E:$E,'Each Gender Events'!BO$2)*'Medal values'!$B$3
+ COUNTIFS('Official Medal Table'!$I:$I,'Each Gender Events'!$A23,'Official Medal Table'!$C:$C,'Each Gender Events'!BO$1,'Official Medal Table'!$E:$E,'Each Gender Events'!BO$2)*'Medal values'!$B$3
+ COUNTIFS('Official Medal Table'!$F:$F,'Each Gender Events'!$A23,'Official Medal Table'!$C:$C,'Each Gender Events'!BO$1,'Official Medal Table'!$E:$E,"Mixed")*'Medal values'!$B$1/2
+ COUNTIFS('Official Medal Table'!$G:$G,'Each Gender Events'!$A23,'Official Medal Table'!$C:$C,'Each Gender Events'!BO$1,'Official Medal Table'!$E:$E,"Mixed")*'Medal values'!$B$2/2
+ COUNTIFS('Official Medal Table'!$H:$H,'Each Gender Events'!$A23,'Official Medal Table'!$C:$C,'Each Gender Events'!BO$1,'Official Medal Table'!$E:$E,"Mixed")*'Medal values'!$B$3/2
+ COUNTIFS('Official Medal Table'!$I:$I,'Each Gender Events'!$A23,'Official Medal Table'!$C:$C,'Each Gender Events'!BO$1,'Official Medal Table'!$E:$E,"Mixed")*'Medal values'!$B$3/2</f>
        <v>0</v>
      </c>
      <c r="BP23">
        <f>COUNTIFS('Official Medal Table'!$F:$F,'Each Gender Events'!$A23,'Official Medal Table'!$C:$C,'Each Gender Events'!BP$1,'Official Medal Table'!$E:$E,'Each Gender Events'!BP$2)*'Medal values'!$B$1
+ COUNTIFS('Official Medal Table'!$G:$G,'Each Gender Events'!$A23,'Official Medal Table'!$C:$C,'Each Gender Events'!BP$1,'Official Medal Table'!$E:$E,'Each Gender Events'!BP$2)*'Medal values'!$B$2
+ COUNTIFS('Official Medal Table'!$H:$H,'Each Gender Events'!$A23,'Official Medal Table'!$C:$C,'Each Gender Events'!BP$1,'Official Medal Table'!$E:$E,'Each Gender Events'!BP$2)*'Medal values'!$B$3
+ COUNTIFS('Official Medal Table'!$I:$I,'Each Gender Events'!$A23,'Official Medal Table'!$C:$C,'Each Gender Events'!BP$1,'Official Medal Table'!$E:$E,'Each Gender Events'!BP$2)*'Medal values'!$B$3
+ COUNTIFS('Official Medal Table'!$F:$F,'Each Gender Events'!$A23,'Official Medal Table'!$C:$C,'Each Gender Events'!BP$1,'Official Medal Table'!$E:$E,"Mixed")*'Medal values'!$B$1/2
+ COUNTIFS('Official Medal Table'!$G:$G,'Each Gender Events'!$A23,'Official Medal Table'!$C:$C,'Each Gender Events'!BP$1,'Official Medal Table'!$E:$E,"Mixed")*'Medal values'!$B$2/2
+ COUNTIFS('Official Medal Table'!$H:$H,'Each Gender Events'!$A23,'Official Medal Table'!$C:$C,'Each Gender Events'!BP$1,'Official Medal Table'!$E:$E,"Mixed")*'Medal values'!$B$3/2
+ COUNTIFS('Official Medal Table'!$I:$I,'Each Gender Events'!$A23,'Official Medal Table'!$C:$C,'Each Gender Events'!BP$1,'Official Medal Table'!$E:$E,"Mixed")*'Medal values'!$B$3/2</f>
        <v>0</v>
      </c>
      <c r="BQ23">
        <f>COUNTIFS('Official Medal Table'!$F:$F,'Each Gender Events'!$A23,'Official Medal Table'!$C:$C,'Each Gender Events'!BQ$1,'Official Medal Table'!$E:$E,'Each Gender Events'!BQ$2)*'Medal values'!$B$1
+ COUNTIFS('Official Medal Table'!$G:$G,'Each Gender Events'!$A23,'Official Medal Table'!$C:$C,'Each Gender Events'!BQ$1,'Official Medal Table'!$E:$E,'Each Gender Events'!BQ$2)*'Medal values'!$B$2
+ COUNTIFS('Official Medal Table'!$H:$H,'Each Gender Events'!$A23,'Official Medal Table'!$C:$C,'Each Gender Events'!BQ$1,'Official Medal Table'!$E:$E,'Each Gender Events'!BQ$2)*'Medal values'!$B$3
+ COUNTIFS('Official Medal Table'!$I:$I,'Each Gender Events'!$A23,'Official Medal Table'!$C:$C,'Each Gender Events'!BQ$1,'Official Medal Table'!$E:$E,'Each Gender Events'!BQ$2)*'Medal values'!$B$3
+ COUNTIFS('Official Medal Table'!$F:$F,'Each Gender Events'!$A23,'Official Medal Table'!$C:$C,'Each Gender Events'!BQ$1,'Official Medal Table'!$E:$E,"Mixed")*'Medal values'!$B$1/2
+ COUNTIFS('Official Medal Table'!$G:$G,'Each Gender Events'!$A23,'Official Medal Table'!$C:$C,'Each Gender Events'!BQ$1,'Official Medal Table'!$E:$E,"Mixed")*'Medal values'!$B$2/2
+ COUNTIFS('Official Medal Table'!$H:$H,'Each Gender Events'!$A23,'Official Medal Table'!$C:$C,'Each Gender Events'!BQ$1,'Official Medal Table'!$E:$E,"Mixed")*'Medal values'!$B$3/2
+ COUNTIFS('Official Medal Table'!$I:$I,'Each Gender Events'!$A23,'Official Medal Table'!$C:$C,'Each Gender Events'!BQ$1,'Official Medal Table'!$E:$E,"Mixed")*'Medal values'!$B$3/2</f>
        <v>0</v>
      </c>
      <c r="BR23">
        <f>COUNTIFS('Official Medal Table'!$F:$F,'Each Gender Events'!$A23,'Official Medal Table'!$C:$C,'Each Gender Events'!BR$1,'Official Medal Table'!$E:$E,'Each Gender Events'!BR$2)*'Medal values'!$B$1
+ COUNTIFS('Official Medal Table'!$G:$G,'Each Gender Events'!$A23,'Official Medal Table'!$C:$C,'Each Gender Events'!BR$1,'Official Medal Table'!$E:$E,'Each Gender Events'!BR$2)*'Medal values'!$B$2
+ COUNTIFS('Official Medal Table'!$H:$H,'Each Gender Events'!$A23,'Official Medal Table'!$C:$C,'Each Gender Events'!BR$1,'Official Medal Table'!$E:$E,'Each Gender Events'!BR$2)*'Medal values'!$B$3
+ COUNTIFS('Official Medal Table'!$I:$I,'Each Gender Events'!$A23,'Official Medal Table'!$C:$C,'Each Gender Events'!BR$1,'Official Medal Table'!$E:$E,'Each Gender Events'!BR$2)*'Medal values'!$B$3
+ COUNTIFS('Official Medal Table'!$F:$F,'Each Gender Events'!$A23,'Official Medal Table'!$C:$C,'Each Gender Events'!BR$1,'Official Medal Table'!$E:$E,"Mixed")*'Medal values'!$B$1/2
+ COUNTIFS('Official Medal Table'!$G:$G,'Each Gender Events'!$A23,'Official Medal Table'!$C:$C,'Each Gender Events'!BR$1,'Official Medal Table'!$E:$E,"Mixed")*'Medal values'!$B$2/2
+ COUNTIFS('Official Medal Table'!$H:$H,'Each Gender Events'!$A23,'Official Medal Table'!$C:$C,'Each Gender Events'!BR$1,'Official Medal Table'!$E:$E,"Mixed")*'Medal values'!$B$3/2
+ COUNTIFS('Official Medal Table'!$I:$I,'Each Gender Events'!$A23,'Official Medal Table'!$C:$C,'Each Gender Events'!BR$1,'Official Medal Table'!$E:$E,"Mixed")*'Medal values'!$B$3/2</f>
        <v>0</v>
      </c>
      <c r="BS23">
        <f>COUNTIFS('Official Medal Table'!$F:$F,'Each Gender Events'!$A23,'Official Medal Table'!$C:$C,'Each Gender Events'!BS$1,'Official Medal Table'!$E:$E,'Each Gender Events'!BS$2)*'Medal values'!$B$1
+ COUNTIFS('Official Medal Table'!$G:$G,'Each Gender Events'!$A23,'Official Medal Table'!$C:$C,'Each Gender Events'!BS$1,'Official Medal Table'!$E:$E,'Each Gender Events'!BS$2)*'Medal values'!$B$2
+ COUNTIFS('Official Medal Table'!$H:$H,'Each Gender Events'!$A23,'Official Medal Table'!$C:$C,'Each Gender Events'!BS$1,'Official Medal Table'!$E:$E,'Each Gender Events'!BS$2)*'Medal values'!$B$3
+ COUNTIFS('Official Medal Table'!$I:$I,'Each Gender Events'!$A23,'Official Medal Table'!$C:$C,'Each Gender Events'!BS$1,'Official Medal Table'!$E:$E,'Each Gender Events'!BS$2)*'Medal values'!$B$3
+ COUNTIFS('Official Medal Table'!$F:$F,'Each Gender Events'!$A23,'Official Medal Table'!$C:$C,'Each Gender Events'!BS$1,'Official Medal Table'!$E:$E,"Mixed")*'Medal values'!$B$1/2
+ COUNTIFS('Official Medal Table'!$G:$G,'Each Gender Events'!$A23,'Official Medal Table'!$C:$C,'Each Gender Events'!BS$1,'Official Medal Table'!$E:$E,"Mixed")*'Medal values'!$B$2/2
+ COUNTIFS('Official Medal Table'!$H:$H,'Each Gender Events'!$A23,'Official Medal Table'!$C:$C,'Each Gender Events'!BS$1,'Official Medal Table'!$E:$E,"Mixed")*'Medal values'!$B$3/2
+ COUNTIFS('Official Medal Table'!$I:$I,'Each Gender Events'!$A23,'Official Medal Table'!$C:$C,'Each Gender Events'!BS$1,'Official Medal Table'!$E:$E,"Mixed")*'Medal values'!$B$3/2</f>
        <v>4.0009999999999994</v>
      </c>
      <c r="BT23">
        <f>COUNTIFS('Official Medal Table'!$F:$F,'Each Gender Events'!$A23,'Official Medal Table'!$C:$C,'Each Gender Events'!BT$1,'Official Medal Table'!$E:$E,'Each Gender Events'!BT$2)*'Medal values'!$B$1
+ COUNTIFS('Official Medal Table'!$G:$G,'Each Gender Events'!$A23,'Official Medal Table'!$C:$C,'Each Gender Events'!BT$1,'Official Medal Table'!$E:$E,'Each Gender Events'!BT$2)*'Medal values'!$B$2
+ COUNTIFS('Official Medal Table'!$H:$H,'Each Gender Events'!$A23,'Official Medal Table'!$C:$C,'Each Gender Events'!BT$1,'Official Medal Table'!$E:$E,'Each Gender Events'!BT$2)*'Medal values'!$B$3
+ COUNTIFS('Official Medal Table'!$I:$I,'Each Gender Events'!$A23,'Official Medal Table'!$C:$C,'Each Gender Events'!BT$1,'Official Medal Table'!$E:$E,'Each Gender Events'!BT$2)*'Medal values'!$B$3
+ COUNTIFS('Official Medal Table'!$F:$F,'Each Gender Events'!$A23,'Official Medal Table'!$C:$C,'Each Gender Events'!BT$1,'Official Medal Table'!$E:$E,"Mixed")*'Medal values'!$B$1/2
+ COUNTIFS('Official Medal Table'!$G:$G,'Each Gender Events'!$A23,'Official Medal Table'!$C:$C,'Each Gender Events'!BT$1,'Official Medal Table'!$E:$E,"Mixed")*'Medal values'!$B$2/2
+ COUNTIFS('Official Medal Table'!$H:$H,'Each Gender Events'!$A23,'Official Medal Table'!$C:$C,'Each Gender Events'!BT$1,'Official Medal Table'!$E:$E,"Mixed")*'Medal values'!$B$3/2
+ COUNTIFS('Official Medal Table'!$I:$I,'Each Gender Events'!$A23,'Official Medal Table'!$C:$C,'Each Gender Events'!BT$1,'Official Medal Table'!$E:$E,"Mixed")*'Medal values'!$B$3/2</f>
        <v>0</v>
      </c>
      <c r="BU23">
        <f>COUNTIFS('Official Medal Table'!$F:$F,'Each Gender Events'!$A23,'Official Medal Table'!$C:$C,'Each Gender Events'!BU$1,'Official Medal Table'!$E:$E,'Each Gender Events'!BU$2)*'Medal values'!$B$1
+ COUNTIFS('Official Medal Table'!$G:$G,'Each Gender Events'!$A23,'Official Medal Table'!$C:$C,'Each Gender Events'!BU$1,'Official Medal Table'!$E:$E,'Each Gender Events'!BU$2)*'Medal values'!$B$2
+ COUNTIFS('Official Medal Table'!$H:$H,'Each Gender Events'!$A23,'Official Medal Table'!$C:$C,'Each Gender Events'!BU$1,'Official Medal Table'!$E:$E,'Each Gender Events'!BU$2)*'Medal values'!$B$3
+ COUNTIFS('Official Medal Table'!$I:$I,'Each Gender Events'!$A23,'Official Medal Table'!$C:$C,'Each Gender Events'!BU$1,'Official Medal Table'!$E:$E,'Each Gender Events'!BU$2)*'Medal values'!$B$3
+ COUNTIFS('Official Medal Table'!$F:$F,'Each Gender Events'!$A23,'Official Medal Table'!$C:$C,'Each Gender Events'!BU$1,'Official Medal Table'!$E:$E,"Mixed")*'Medal values'!$B$1/2
+ COUNTIFS('Official Medal Table'!$G:$G,'Each Gender Events'!$A23,'Official Medal Table'!$C:$C,'Each Gender Events'!BU$1,'Official Medal Table'!$E:$E,"Mixed")*'Medal values'!$B$2/2
+ COUNTIFS('Official Medal Table'!$H:$H,'Each Gender Events'!$A23,'Official Medal Table'!$C:$C,'Each Gender Events'!BU$1,'Official Medal Table'!$E:$E,"Mixed")*'Medal values'!$B$3/2
+ COUNTIFS('Official Medal Table'!$I:$I,'Each Gender Events'!$A23,'Official Medal Table'!$C:$C,'Each Gender Events'!BU$1,'Official Medal Table'!$E:$E,"Mixed")*'Medal values'!$B$3/2</f>
        <v>0</v>
      </c>
      <c r="BV23">
        <f>COUNTIFS('Official Medal Table'!$F:$F,'Each Gender Events'!$A23,'Official Medal Table'!$C:$C,'Each Gender Events'!BV$1,'Official Medal Table'!$E:$E,'Each Gender Events'!BV$2)*'Medal values'!$B$1
+ COUNTIFS('Official Medal Table'!$G:$G,'Each Gender Events'!$A23,'Official Medal Table'!$C:$C,'Each Gender Events'!BV$1,'Official Medal Table'!$E:$E,'Each Gender Events'!BV$2)*'Medal values'!$B$2
+ COUNTIFS('Official Medal Table'!$H:$H,'Each Gender Events'!$A23,'Official Medal Table'!$C:$C,'Each Gender Events'!BV$1,'Official Medal Table'!$E:$E,'Each Gender Events'!BV$2)*'Medal values'!$B$3
+ COUNTIFS('Official Medal Table'!$I:$I,'Each Gender Events'!$A23,'Official Medal Table'!$C:$C,'Each Gender Events'!BV$1,'Official Medal Table'!$E:$E,'Each Gender Events'!BV$2)*'Medal values'!$B$3
+ COUNTIFS('Official Medal Table'!$F:$F,'Each Gender Events'!$A23,'Official Medal Table'!$C:$C,'Each Gender Events'!BV$1,'Official Medal Table'!$E:$E,"Mixed")*'Medal values'!$B$1/2
+ COUNTIFS('Official Medal Table'!$G:$G,'Each Gender Events'!$A23,'Official Medal Table'!$C:$C,'Each Gender Events'!BV$1,'Official Medal Table'!$E:$E,"Mixed")*'Medal values'!$B$2/2
+ COUNTIFS('Official Medal Table'!$H:$H,'Each Gender Events'!$A23,'Official Medal Table'!$C:$C,'Each Gender Events'!BV$1,'Official Medal Table'!$E:$E,"Mixed")*'Medal values'!$B$3/2
+ COUNTIFS('Official Medal Table'!$I:$I,'Each Gender Events'!$A23,'Official Medal Table'!$C:$C,'Each Gender Events'!BV$1,'Official Medal Table'!$E:$E,"Mixed")*'Medal values'!$B$3/2</f>
        <v>0</v>
      </c>
      <c r="BW23">
        <f>COUNTIFS('Official Medal Table'!$F:$F,'Each Gender Events'!$A23,'Official Medal Table'!$C:$C,'Each Gender Events'!BW$1,'Official Medal Table'!$E:$E,'Each Gender Events'!BW$2)*'Medal values'!$B$1
+ COUNTIFS('Official Medal Table'!$G:$G,'Each Gender Events'!$A23,'Official Medal Table'!$C:$C,'Each Gender Events'!BW$1,'Official Medal Table'!$E:$E,'Each Gender Events'!BW$2)*'Medal values'!$B$2
+ COUNTIFS('Official Medal Table'!$H:$H,'Each Gender Events'!$A23,'Official Medal Table'!$C:$C,'Each Gender Events'!BW$1,'Official Medal Table'!$E:$E,'Each Gender Events'!BW$2)*'Medal values'!$B$3
+ COUNTIFS('Official Medal Table'!$I:$I,'Each Gender Events'!$A23,'Official Medal Table'!$C:$C,'Each Gender Events'!BW$1,'Official Medal Table'!$E:$E,'Each Gender Events'!BW$2)*'Medal values'!$B$3
+ COUNTIFS('Official Medal Table'!$F:$F,'Each Gender Events'!$A23,'Official Medal Table'!$C:$C,'Each Gender Events'!BW$1,'Official Medal Table'!$E:$E,"Mixed")*'Medal values'!$B$1/2
+ COUNTIFS('Official Medal Table'!$G:$G,'Each Gender Events'!$A23,'Official Medal Table'!$C:$C,'Each Gender Events'!BW$1,'Official Medal Table'!$E:$E,"Mixed")*'Medal values'!$B$2/2
+ COUNTIFS('Official Medal Table'!$H:$H,'Each Gender Events'!$A23,'Official Medal Table'!$C:$C,'Each Gender Events'!BW$1,'Official Medal Table'!$E:$E,"Mixed")*'Medal values'!$B$3/2
+ COUNTIFS('Official Medal Table'!$I:$I,'Each Gender Events'!$A23,'Official Medal Table'!$C:$C,'Each Gender Events'!BW$1,'Official Medal Table'!$E:$E,"Mixed")*'Medal values'!$B$3/2</f>
        <v>0</v>
      </c>
      <c r="BX23">
        <f>COUNTIFS('Official Medal Table'!$F:$F,'Each Gender Events'!$A23,'Official Medal Table'!$C:$C,'Each Gender Events'!BX$1,'Official Medal Table'!$E:$E,'Each Gender Events'!BX$2)*'Medal values'!$B$1
+ COUNTIFS('Official Medal Table'!$G:$G,'Each Gender Events'!$A23,'Official Medal Table'!$C:$C,'Each Gender Events'!BX$1,'Official Medal Table'!$E:$E,'Each Gender Events'!BX$2)*'Medal values'!$B$2
+ COUNTIFS('Official Medal Table'!$H:$H,'Each Gender Events'!$A23,'Official Medal Table'!$C:$C,'Each Gender Events'!BX$1,'Official Medal Table'!$E:$E,'Each Gender Events'!BX$2)*'Medal values'!$B$3
+ COUNTIFS('Official Medal Table'!$I:$I,'Each Gender Events'!$A23,'Official Medal Table'!$C:$C,'Each Gender Events'!BX$1,'Official Medal Table'!$E:$E,'Each Gender Events'!BX$2)*'Medal values'!$B$3
+ COUNTIFS('Official Medal Table'!$F:$F,'Each Gender Events'!$A23,'Official Medal Table'!$C:$C,'Each Gender Events'!BX$1,'Official Medal Table'!$E:$E,"Mixed")*'Medal values'!$B$1/2
+ COUNTIFS('Official Medal Table'!$G:$G,'Each Gender Events'!$A23,'Official Medal Table'!$C:$C,'Each Gender Events'!BX$1,'Official Medal Table'!$E:$E,"Mixed")*'Medal values'!$B$2/2
+ COUNTIFS('Official Medal Table'!$H:$H,'Each Gender Events'!$A23,'Official Medal Table'!$C:$C,'Each Gender Events'!BX$1,'Official Medal Table'!$E:$E,"Mixed")*'Medal values'!$B$3/2
+ COUNTIFS('Official Medal Table'!$I:$I,'Each Gender Events'!$A23,'Official Medal Table'!$C:$C,'Each Gender Events'!BX$1,'Official Medal Table'!$E:$E,"Mixed")*'Medal values'!$B$3/2</f>
        <v>0</v>
      </c>
      <c r="BY23">
        <f>COUNTIFS('Official Medal Table'!$F:$F,'Each Gender Events'!$A23,'Official Medal Table'!$C:$C,'Each Gender Events'!BY$1,'Official Medal Table'!$E:$E,'Each Gender Events'!BY$2)*'Medal values'!$B$1
+ COUNTIFS('Official Medal Table'!$G:$G,'Each Gender Events'!$A23,'Official Medal Table'!$C:$C,'Each Gender Events'!BY$1,'Official Medal Table'!$E:$E,'Each Gender Events'!BY$2)*'Medal values'!$B$2
+ COUNTIFS('Official Medal Table'!$H:$H,'Each Gender Events'!$A23,'Official Medal Table'!$C:$C,'Each Gender Events'!BY$1,'Official Medal Table'!$E:$E,'Each Gender Events'!BY$2)*'Medal values'!$B$3
+ COUNTIFS('Official Medal Table'!$I:$I,'Each Gender Events'!$A23,'Official Medal Table'!$C:$C,'Each Gender Events'!BY$1,'Official Medal Table'!$E:$E,'Each Gender Events'!BY$2)*'Medal values'!$B$3
+ COUNTIFS('Official Medal Table'!$F:$F,'Each Gender Events'!$A23,'Official Medal Table'!$C:$C,'Each Gender Events'!BY$1,'Official Medal Table'!$E:$E,"Mixed")*'Medal values'!$B$1/2
+ COUNTIFS('Official Medal Table'!$G:$G,'Each Gender Events'!$A23,'Official Medal Table'!$C:$C,'Each Gender Events'!BY$1,'Official Medal Table'!$E:$E,"Mixed")*'Medal values'!$B$2/2
+ COUNTIFS('Official Medal Table'!$H:$H,'Each Gender Events'!$A23,'Official Medal Table'!$C:$C,'Each Gender Events'!BY$1,'Official Medal Table'!$E:$E,"Mixed")*'Medal values'!$B$3/2
+ COUNTIFS('Official Medal Table'!$I:$I,'Each Gender Events'!$A23,'Official Medal Table'!$C:$C,'Each Gender Events'!BY$1,'Official Medal Table'!$E:$E,"Mixed")*'Medal values'!$B$3/2</f>
        <v>0</v>
      </c>
      <c r="BZ23">
        <f>COUNTIFS('Official Medal Table'!$F:$F,'Each Gender Events'!$A23,'Official Medal Table'!$C:$C,'Each Gender Events'!BZ$1,'Official Medal Table'!$E:$E,'Each Gender Events'!BZ$2)*'Medal values'!$B$1
+ COUNTIFS('Official Medal Table'!$G:$G,'Each Gender Events'!$A23,'Official Medal Table'!$C:$C,'Each Gender Events'!BZ$1,'Official Medal Table'!$E:$E,'Each Gender Events'!BZ$2)*'Medal values'!$B$2
+ COUNTIFS('Official Medal Table'!$H:$H,'Each Gender Events'!$A23,'Official Medal Table'!$C:$C,'Each Gender Events'!BZ$1,'Official Medal Table'!$E:$E,'Each Gender Events'!BZ$2)*'Medal values'!$B$3
+ COUNTIFS('Official Medal Table'!$I:$I,'Each Gender Events'!$A23,'Official Medal Table'!$C:$C,'Each Gender Events'!BZ$1,'Official Medal Table'!$E:$E,'Each Gender Events'!BZ$2)*'Medal values'!$B$3
+ COUNTIFS('Official Medal Table'!$F:$F,'Each Gender Events'!$A23,'Official Medal Table'!$C:$C,'Each Gender Events'!BZ$1,'Official Medal Table'!$E:$E,"Mixed")*'Medal values'!$B$1/2
+ COUNTIFS('Official Medal Table'!$G:$G,'Each Gender Events'!$A23,'Official Medal Table'!$C:$C,'Each Gender Events'!BZ$1,'Official Medal Table'!$E:$E,"Mixed")*'Medal values'!$B$2/2
+ COUNTIFS('Official Medal Table'!$H:$H,'Each Gender Events'!$A23,'Official Medal Table'!$C:$C,'Each Gender Events'!BZ$1,'Official Medal Table'!$E:$E,"Mixed")*'Medal values'!$B$3/2
+ COUNTIFS('Official Medal Table'!$I:$I,'Each Gender Events'!$A23,'Official Medal Table'!$C:$C,'Each Gender Events'!BZ$1,'Official Medal Table'!$E:$E,"Mixed")*'Medal values'!$B$3/2</f>
        <v>0</v>
      </c>
      <c r="CA23">
        <f>COUNTIFS('Official Medal Table'!$F:$F,'Each Gender Events'!$A23,'Official Medal Table'!$C:$C,'Each Gender Events'!CA$1,'Official Medal Table'!$E:$E,'Each Gender Events'!CA$2)*'Medal values'!$B$1
+ COUNTIFS('Official Medal Table'!$G:$G,'Each Gender Events'!$A23,'Official Medal Table'!$C:$C,'Each Gender Events'!CA$1,'Official Medal Table'!$E:$E,'Each Gender Events'!CA$2)*'Medal values'!$B$2
+ COUNTIFS('Official Medal Table'!$H:$H,'Each Gender Events'!$A23,'Official Medal Table'!$C:$C,'Each Gender Events'!CA$1,'Official Medal Table'!$E:$E,'Each Gender Events'!CA$2)*'Medal values'!$B$3
+ COUNTIFS('Official Medal Table'!$I:$I,'Each Gender Events'!$A23,'Official Medal Table'!$C:$C,'Each Gender Events'!CA$1,'Official Medal Table'!$E:$E,'Each Gender Events'!CA$2)*'Medal values'!$B$3
+ COUNTIFS('Official Medal Table'!$F:$F,'Each Gender Events'!$A23,'Official Medal Table'!$C:$C,'Each Gender Events'!CA$1,'Official Medal Table'!$E:$E,"Mixed")*'Medal values'!$B$1/2
+ COUNTIFS('Official Medal Table'!$G:$G,'Each Gender Events'!$A23,'Official Medal Table'!$C:$C,'Each Gender Events'!CA$1,'Official Medal Table'!$E:$E,"Mixed")*'Medal values'!$B$2/2
+ COUNTIFS('Official Medal Table'!$H:$H,'Each Gender Events'!$A23,'Official Medal Table'!$C:$C,'Each Gender Events'!CA$1,'Official Medal Table'!$E:$E,"Mixed")*'Medal values'!$B$3/2
+ COUNTIFS('Official Medal Table'!$I:$I,'Each Gender Events'!$A23,'Official Medal Table'!$C:$C,'Each Gender Events'!CA$1,'Official Medal Table'!$E:$E,"Mixed")*'Medal values'!$B$3/2</f>
        <v>0</v>
      </c>
      <c r="CB23">
        <f>COUNTIFS('Official Medal Table'!$F:$F,'Each Gender Events'!$A23,'Official Medal Table'!$C:$C,'Each Gender Events'!CB$1,'Official Medal Table'!$E:$E,'Each Gender Events'!CB$2)*'Medal values'!$B$1
+ COUNTIFS('Official Medal Table'!$G:$G,'Each Gender Events'!$A23,'Official Medal Table'!$C:$C,'Each Gender Events'!CB$1,'Official Medal Table'!$E:$E,'Each Gender Events'!CB$2)*'Medal values'!$B$2
+ COUNTIFS('Official Medal Table'!$H:$H,'Each Gender Events'!$A23,'Official Medal Table'!$C:$C,'Each Gender Events'!CB$1,'Official Medal Table'!$E:$E,'Each Gender Events'!CB$2)*'Medal values'!$B$3
+ COUNTIFS('Official Medal Table'!$I:$I,'Each Gender Events'!$A23,'Official Medal Table'!$C:$C,'Each Gender Events'!CB$1,'Official Medal Table'!$E:$E,'Each Gender Events'!CB$2)*'Medal values'!$B$3
+ COUNTIFS('Official Medal Table'!$F:$F,'Each Gender Events'!$A23,'Official Medal Table'!$C:$C,'Each Gender Events'!CB$1,'Official Medal Table'!$E:$E,"Mixed")*'Medal values'!$B$1/2
+ COUNTIFS('Official Medal Table'!$G:$G,'Each Gender Events'!$A23,'Official Medal Table'!$C:$C,'Each Gender Events'!CB$1,'Official Medal Table'!$E:$E,"Mixed")*'Medal values'!$B$2/2
+ COUNTIFS('Official Medal Table'!$H:$H,'Each Gender Events'!$A23,'Official Medal Table'!$C:$C,'Each Gender Events'!CB$1,'Official Medal Table'!$E:$E,"Mixed")*'Medal values'!$B$3/2
+ COUNTIFS('Official Medal Table'!$I:$I,'Each Gender Events'!$A23,'Official Medal Table'!$C:$C,'Each Gender Events'!CB$1,'Official Medal Table'!$E:$E,"Mixed")*'Medal values'!$B$3/2</f>
        <v>0</v>
      </c>
      <c r="CC23">
        <f>COUNTIFS('Official Medal Table'!$F:$F,'Each Gender Events'!$A23,'Official Medal Table'!$C:$C,'Each Gender Events'!CC$1,'Official Medal Table'!$E:$E,'Each Gender Events'!CC$2)*'Medal values'!$B$1
+ COUNTIFS('Official Medal Table'!$G:$G,'Each Gender Events'!$A23,'Official Medal Table'!$C:$C,'Each Gender Events'!CC$1,'Official Medal Table'!$E:$E,'Each Gender Events'!CC$2)*'Medal values'!$B$2
+ COUNTIFS('Official Medal Table'!$H:$H,'Each Gender Events'!$A23,'Official Medal Table'!$C:$C,'Each Gender Events'!CC$1,'Official Medal Table'!$E:$E,'Each Gender Events'!CC$2)*'Medal values'!$B$3
+ COUNTIFS('Official Medal Table'!$I:$I,'Each Gender Events'!$A23,'Official Medal Table'!$C:$C,'Each Gender Events'!CC$1,'Official Medal Table'!$E:$E,'Each Gender Events'!CC$2)*'Medal values'!$B$3
+ COUNTIFS('Official Medal Table'!$F:$F,'Each Gender Events'!$A23,'Official Medal Table'!$C:$C,'Each Gender Events'!CC$1,'Official Medal Table'!$E:$E,"Mixed")*'Medal values'!$B$1/2
+ COUNTIFS('Official Medal Table'!$G:$G,'Each Gender Events'!$A23,'Official Medal Table'!$C:$C,'Each Gender Events'!CC$1,'Official Medal Table'!$E:$E,"Mixed")*'Medal values'!$B$2/2
+ COUNTIFS('Official Medal Table'!$H:$H,'Each Gender Events'!$A23,'Official Medal Table'!$C:$C,'Each Gender Events'!CC$1,'Official Medal Table'!$E:$E,"Mixed")*'Medal values'!$B$3/2
+ COUNTIFS('Official Medal Table'!$I:$I,'Each Gender Events'!$A23,'Official Medal Table'!$C:$C,'Each Gender Events'!CC$1,'Official Medal Table'!$E:$E,"Mixed")*'Medal values'!$B$3/2</f>
        <v>0</v>
      </c>
      <c r="CD23">
        <f>COUNTIFS('Official Medal Table'!$F:$F,'Each Gender Events'!$A23,'Official Medal Table'!$C:$C,'Each Gender Events'!CD$1,'Official Medal Table'!$E:$E,'Each Gender Events'!CD$2)*'Medal values'!$B$1
+ COUNTIFS('Official Medal Table'!$G:$G,'Each Gender Events'!$A23,'Official Medal Table'!$C:$C,'Each Gender Events'!CD$1,'Official Medal Table'!$E:$E,'Each Gender Events'!CD$2)*'Medal values'!$B$2
+ COUNTIFS('Official Medal Table'!$H:$H,'Each Gender Events'!$A23,'Official Medal Table'!$C:$C,'Each Gender Events'!CD$1,'Official Medal Table'!$E:$E,'Each Gender Events'!CD$2)*'Medal values'!$B$3
+ COUNTIFS('Official Medal Table'!$I:$I,'Each Gender Events'!$A23,'Official Medal Table'!$C:$C,'Each Gender Events'!CD$1,'Official Medal Table'!$E:$E,'Each Gender Events'!CD$2)*'Medal values'!$B$3
+ COUNTIFS('Official Medal Table'!$F:$F,'Each Gender Events'!$A23,'Official Medal Table'!$C:$C,'Each Gender Events'!CD$1,'Official Medal Table'!$E:$E,"Mixed")*'Medal values'!$B$1/2
+ COUNTIFS('Official Medal Table'!$G:$G,'Each Gender Events'!$A23,'Official Medal Table'!$C:$C,'Each Gender Events'!CD$1,'Official Medal Table'!$E:$E,"Mixed")*'Medal values'!$B$2/2
+ COUNTIFS('Official Medal Table'!$H:$H,'Each Gender Events'!$A23,'Official Medal Table'!$C:$C,'Each Gender Events'!CD$1,'Official Medal Table'!$E:$E,"Mixed")*'Medal values'!$B$3/2
+ COUNTIFS('Official Medal Table'!$I:$I,'Each Gender Events'!$A23,'Official Medal Table'!$C:$C,'Each Gender Events'!CD$1,'Official Medal Table'!$E:$E,"Mixed")*'Medal values'!$B$3/2</f>
        <v>0</v>
      </c>
      <c r="CE23">
        <f>COUNTIFS('Official Medal Table'!$F:$F,'Each Gender Events'!$A23,'Official Medal Table'!$C:$C,'Each Gender Events'!CE$1,'Official Medal Table'!$E:$E,'Each Gender Events'!CE$2)*'Medal values'!$B$1
+ COUNTIFS('Official Medal Table'!$G:$G,'Each Gender Events'!$A23,'Official Medal Table'!$C:$C,'Each Gender Events'!CE$1,'Official Medal Table'!$E:$E,'Each Gender Events'!CE$2)*'Medal values'!$B$2
+ COUNTIFS('Official Medal Table'!$H:$H,'Each Gender Events'!$A23,'Official Medal Table'!$C:$C,'Each Gender Events'!CE$1,'Official Medal Table'!$E:$E,'Each Gender Events'!CE$2)*'Medal values'!$B$3
+ COUNTIFS('Official Medal Table'!$I:$I,'Each Gender Events'!$A23,'Official Medal Table'!$C:$C,'Each Gender Events'!CE$1,'Official Medal Table'!$E:$E,'Each Gender Events'!CE$2)*'Medal values'!$B$3
+ COUNTIFS('Official Medal Table'!$F:$F,'Each Gender Events'!$A23,'Official Medal Table'!$C:$C,'Each Gender Events'!CE$1,'Official Medal Table'!$E:$E,"Mixed")*'Medal values'!$B$1/2
+ COUNTIFS('Official Medal Table'!$G:$G,'Each Gender Events'!$A23,'Official Medal Table'!$C:$C,'Each Gender Events'!CE$1,'Official Medal Table'!$E:$E,"Mixed")*'Medal values'!$B$2/2
+ COUNTIFS('Official Medal Table'!$H:$H,'Each Gender Events'!$A23,'Official Medal Table'!$C:$C,'Each Gender Events'!CE$1,'Official Medal Table'!$E:$E,"Mixed")*'Medal values'!$B$3/2
+ COUNTIFS('Official Medal Table'!$I:$I,'Each Gender Events'!$A23,'Official Medal Table'!$C:$C,'Each Gender Events'!CE$1,'Official Medal Table'!$E:$E,"Mixed")*'Medal values'!$B$3/2</f>
        <v>0</v>
      </c>
      <c r="CF23">
        <f>COUNTIFS('Official Medal Table'!$F:$F,'Each Gender Events'!$A23,'Official Medal Table'!$C:$C,'Each Gender Events'!CF$1,'Official Medal Table'!$E:$E,'Each Gender Events'!CF$2)*'Medal values'!$B$1
+ COUNTIFS('Official Medal Table'!$G:$G,'Each Gender Events'!$A23,'Official Medal Table'!$C:$C,'Each Gender Events'!CF$1,'Official Medal Table'!$E:$E,'Each Gender Events'!CF$2)*'Medal values'!$B$2
+ COUNTIFS('Official Medal Table'!$H:$H,'Each Gender Events'!$A23,'Official Medal Table'!$C:$C,'Each Gender Events'!CF$1,'Official Medal Table'!$E:$E,'Each Gender Events'!CF$2)*'Medal values'!$B$3
+ COUNTIFS('Official Medal Table'!$I:$I,'Each Gender Events'!$A23,'Official Medal Table'!$C:$C,'Each Gender Events'!CF$1,'Official Medal Table'!$E:$E,'Each Gender Events'!CF$2)*'Medal values'!$B$3
+ COUNTIFS('Official Medal Table'!$F:$F,'Each Gender Events'!$A23,'Official Medal Table'!$C:$C,'Each Gender Events'!CF$1,'Official Medal Table'!$E:$E,"Mixed")*'Medal values'!$B$1/2
+ COUNTIFS('Official Medal Table'!$G:$G,'Each Gender Events'!$A23,'Official Medal Table'!$C:$C,'Each Gender Events'!CF$1,'Official Medal Table'!$E:$E,"Mixed")*'Medal values'!$B$2/2
+ COUNTIFS('Official Medal Table'!$H:$H,'Each Gender Events'!$A23,'Official Medal Table'!$C:$C,'Each Gender Events'!CF$1,'Official Medal Table'!$E:$E,"Mixed")*'Medal values'!$B$3/2
+ COUNTIFS('Official Medal Table'!$I:$I,'Each Gender Events'!$A23,'Official Medal Table'!$C:$C,'Each Gender Events'!CF$1,'Official Medal Table'!$E:$E,"Mixed")*'Medal values'!$B$3/2</f>
        <v>1</v>
      </c>
      <c r="CG23">
        <f>COUNTIFS('Official Medal Table'!$F:$F,'Each Gender Events'!$A23,'Official Medal Table'!$C:$C,'Each Gender Events'!CG$1,'Official Medal Table'!$E:$E,'Each Gender Events'!CG$2)*'Medal values'!$B$1
+ COUNTIFS('Official Medal Table'!$G:$G,'Each Gender Events'!$A23,'Official Medal Table'!$C:$C,'Each Gender Events'!CG$1,'Official Medal Table'!$E:$E,'Each Gender Events'!CG$2)*'Medal values'!$B$2
+ COUNTIFS('Official Medal Table'!$H:$H,'Each Gender Events'!$A23,'Official Medal Table'!$C:$C,'Each Gender Events'!CG$1,'Official Medal Table'!$E:$E,'Each Gender Events'!CG$2)*'Medal values'!$B$3
+ COUNTIFS('Official Medal Table'!$I:$I,'Each Gender Events'!$A23,'Official Medal Table'!$C:$C,'Each Gender Events'!CG$1,'Official Medal Table'!$E:$E,'Each Gender Events'!CG$2)*'Medal values'!$B$3
+ COUNTIFS('Official Medal Table'!$F:$F,'Each Gender Events'!$A23,'Official Medal Table'!$C:$C,'Each Gender Events'!CG$1,'Official Medal Table'!$E:$E,"Mixed")*'Medal values'!$B$1/2
+ COUNTIFS('Official Medal Table'!$G:$G,'Each Gender Events'!$A23,'Official Medal Table'!$C:$C,'Each Gender Events'!CG$1,'Official Medal Table'!$E:$E,"Mixed")*'Medal values'!$B$2/2
+ COUNTIFS('Official Medal Table'!$H:$H,'Each Gender Events'!$A23,'Official Medal Table'!$C:$C,'Each Gender Events'!CG$1,'Official Medal Table'!$E:$E,"Mixed")*'Medal values'!$B$3/2
+ COUNTIFS('Official Medal Table'!$I:$I,'Each Gender Events'!$A23,'Official Medal Table'!$C:$C,'Each Gender Events'!CG$1,'Official Medal Table'!$E:$E,"Mixed")*'Medal values'!$B$3/2</f>
        <v>0</v>
      </c>
      <c r="CH23">
        <f>COUNTIFS('Official Medal Table'!$F:$F,'Each Gender Events'!$A23,'Official Medal Table'!$C:$C,'Each Gender Events'!CH$1,'Official Medal Table'!$E:$E,'Each Gender Events'!CH$2)*'Medal values'!$B$1
+ COUNTIFS('Official Medal Table'!$G:$G,'Each Gender Events'!$A23,'Official Medal Table'!$C:$C,'Each Gender Events'!CH$1,'Official Medal Table'!$E:$E,'Each Gender Events'!CH$2)*'Medal values'!$B$2
+ COUNTIFS('Official Medal Table'!$H:$H,'Each Gender Events'!$A23,'Official Medal Table'!$C:$C,'Each Gender Events'!CH$1,'Official Medal Table'!$E:$E,'Each Gender Events'!CH$2)*'Medal values'!$B$3
+ COUNTIFS('Official Medal Table'!$I:$I,'Each Gender Events'!$A23,'Official Medal Table'!$C:$C,'Each Gender Events'!CH$1,'Official Medal Table'!$E:$E,'Each Gender Events'!CH$2)*'Medal values'!$B$3
+ COUNTIFS('Official Medal Table'!$F:$F,'Each Gender Events'!$A23,'Official Medal Table'!$C:$C,'Each Gender Events'!CH$1,'Official Medal Table'!$E:$E,"Mixed")*'Medal values'!$B$1/2
+ COUNTIFS('Official Medal Table'!$G:$G,'Each Gender Events'!$A23,'Official Medal Table'!$C:$C,'Each Gender Events'!CH$1,'Official Medal Table'!$E:$E,"Mixed")*'Medal values'!$B$2/2
+ COUNTIFS('Official Medal Table'!$H:$H,'Each Gender Events'!$A23,'Official Medal Table'!$C:$C,'Each Gender Events'!CH$1,'Official Medal Table'!$E:$E,"Mixed")*'Medal values'!$B$3/2
+ COUNTIFS('Official Medal Table'!$I:$I,'Each Gender Events'!$A23,'Official Medal Table'!$C:$C,'Each Gender Events'!CH$1,'Official Medal Table'!$E:$E,"Mixed")*'Medal values'!$B$3/2</f>
        <v>0</v>
      </c>
      <c r="CI23">
        <f>COUNTIFS('Official Medal Table'!$F:$F,'Each Gender Events'!$A23,'Official Medal Table'!$C:$C,'Each Gender Events'!CI$1,'Official Medal Table'!$E:$E,'Each Gender Events'!CI$2)*'Medal values'!$B$1
+ COUNTIFS('Official Medal Table'!$G:$G,'Each Gender Events'!$A23,'Official Medal Table'!$C:$C,'Each Gender Events'!CI$1,'Official Medal Table'!$E:$E,'Each Gender Events'!CI$2)*'Medal values'!$B$2
+ COUNTIFS('Official Medal Table'!$H:$H,'Each Gender Events'!$A23,'Official Medal Table'!$C:$C,'Each Gender Events'!CI$1,'Official Medal Table'!$E:$E,'Each Gender Events'!CI$2)*'Medal values'!$B$3
+ COUNTIFS('Official Medal Table'!$I:$I,'Each Gender Events'!$A23,'Official Medal Table'!$C:$C,'Each Gender Events'!CI$1,'Official Medal Table'!$E:$E,'Each Gender Events'!CI$2)*'Medal values'!$B$3
+ COUNTIFS('Official Medal Table'!$F:$F,'Each Gender Events'!$A23,'Official Medal Table'!$C:$C,'Each Gender Events'!CI$1,'Official Medal Table'!$E:$E,"Mixed")*'Medal values'!$B$1/2
+ COUNTIFS('Official Medal Table'!$G:$G,'Each Gender Events'!$A23,'Official Medal Table'!$C:$C,'Each Gender Events'!CI$1,'Official Medal Table'!$E:$E,"Mixed")*'Medal values'!$B$2/2
+ COUNTIFS('Official Medal Table'!$H:$H,'Each Gender Events'!$A23,'Official Medal Table'!$C:$C,'Each Gender Events'!CI$1,'Official Medal Table'!$E:$E,"Mixed")*'Medal values'!$B$3/2
+ COUNTIFS('Official Medal Table'!$I:$I,'Each Gender Events'!$A23,'Official Medal Table'!$C:$C,'Each Gender Events'!CI$1,'Official Medal Table'!$E:$E,"Mixed")*'Medal values'!$B$3/2</f>
        <v>0</v>
      </c>
      <c r="CJ23">
        <f>COUNTIFS('Official Medal Table'!$F:$F,'Each Gender Events'!$A23,'Official Medal Table'!$C:$C,'Each Gender Events'!CJ$1,'Official Medal Table'!$E:$E,'Each Gender Events'!CJ$2)*'Medal values'!$B$1
+ COUNTIFS('Official Medal Table'!$G:$G,'Each Gender Events'!$A23,'Official Medal Table'!$C:$C,'Each Gender Events'!CJ$1,'Official Medal Table'!$E:$E,'Each Gender Events'!CJ$2)*'Medal values'!$B$2
+ COUNTIFS('Official Medal Table'!$H:$H,'Each Gender Events'!$A23,'Official Medal Table'!$C:$C,'Each Gender Events'!CJ$1,'Official Medal Table'!$E:$E,'Each Gender Events'!CJ$2)*'Medal values'!$B$3
+ COUNTIFS('Official Medal Table'!$I:$I,'Each Gender Events'!$A23,'Official Medal Table'!$C:$C,'Each Gender Events'!CJ$1,'Official Medal Table'!$E:$E,'Each Gender Events'!CJ$2)*'Medal values'!$B$3
+ COUNTIFS('Official Medal Table'!$F:$F,'Each Gender Events'!$A23,'Official Medal Table'!$C:$C,'Each Gender Events'!CJ$1,'Official Medal Table'!$E:$E,"Mixed")*'Medal values'!$B$1/2
+ COUNTIFS('Official Medal Table'!$G:$G,'Each Gender Events'!$A23,'Official Medal Table'!$C:$C,'Each Gender Events'!CJ$1,'Official Medal Table'!$E:$E,"Mixed")*'Medal values'!$B$2/2
+ COUNTIFS('Official Medal Table'!$H:$H,'Each Gender Events'!$A23,'Official Medal Table'!$C:$C,'Each Gender Events'!CJ$1,'Official Medal Table'!$E:$E,"Mixed")*'Medal values'!$B$3/2
+ COUNTIFS('Official Medal Table'!$I:$I,'Each Gender Events'!$A23,'Official Medal Table'!$C:$C,'Each Gender Events'!CJ$1,'Official Medal Table'!$E:$E,"Mixed")*'Medal values'!$B$3/2</f>
        <v>0</v>
      </c>
      <c r="CK23">
        <f>COUNTIFS('Official Medal Table'!$F:$F,'Each Gender Events'!$A23,'Official Medal Table'!$C:$C,'Each Gender Events'!CK$1,'Official Medal Table'!$E:$E,'Each Gender Events'!CK$2)*'Medal values'!$B$1
+ COUNTIFS('Official Medal Table'!$G:$G,'Each Gender Events'!$A23,'Official Medal Table'!$C:$C,'Each Gender Events'!CK$1,'Official Medal Table'!$E:$E,'Each Gender Events'!CK$2)*'Medal values'!$B$2
+ COUNTIFS('Official Medal Table'!$H:$H,'Each Gender Events'!$A23,'Official Medal Table'!$C:$C,'Each Gender Events'!CK$1,'Official Medal Table'!$E:$E,'Each Gender Events'!CK$2)*'Medal values'!$B$3
+ COUNTIFS('Official Medal Table'!$I:$I,'Each Gender Events'!$A23,'Official Medal Table'!$C:$C,'Each Gender Events'!CK$1,'Official Medal Table'!$E:$E,'Each Gender Events'!CK$2)*'Medal values'!$B$3
+ COUNTIFS('Official Medal Table'!$F:$F,'Each Gender Events'!$A23,'Official Medal Table'!$C:$C,'Each Gender Events'!CK$1,'Official Medal Table'!$E:$E,"Mixed")*'Medal values'!$B$1/2
+ COUNTIFS('Official Medal Table'!$G:$G,'Each Gender Events'!$A23,'Official Medal Table'!$C:$C,'Each Gender Events'!CK$1,'Official Medal Table'!$E:$E,"Mixed")*'Medal values'!$B$2/2
+ COUNTIFS('Official Medal Table'!$H:$H,'Each Gender Events'!$A23,'Official Medal Table'!$C:$C,'Each Gender Events'!CK$1,'Official Medal Table'!$E:$E,"Mixed")*'Medal values'!$B$3/2
+ COUNTIFS('Official Medal Table'!$I:$I,'Each Gender Events'!$A23,'Official Medal Table'!$C:$C,'Each Gender Events'!CK$1,'Official Medal Table'!$E:$E,"Mixed")*'Medal values'!$B$3/2</f>
        <v>0</v>
      </c>
      <c r="CL23">
        <f>COUNTIFS('Official Medal Table'!$F:$F,'Each Gender Events'!$A23,'Official Medal Table'!$C:$C,'Each Gender Events'!CL$1,'Official Medal Table'!$E:$E,'Each Gender Events'!CL$2)*'Medal values'!$B$1
+ COUNTIFS('Official Medal Table'!$G:$G,'Each Gender Events'!$A23,'Official Medal Table'!$C:$C,'Each Gender Events'!CL$1,'Official Medal Table'!$E:$E,'Each Gender Events'!CL$2)*'Medal values'!$B$2
+ COUNTIFS('Official Medal Table'!$H:$H,'Each Gender Events'!$A23,'Official Medal Table'!$C:$C,'Each Gender Events'!CL$1,'Official Medal Table'!$E:$E,'Each Gender Events'!CL$2)*'Medal values'!$B$3
+ COUNTIFS('Official Medal Table'!$I:$I,'Each Gender Events'!$A23,'Official Medal Table'!$C:$C,'Each Gender Events'!CL$1,'Official Medal Table'!$E:$E,'Each Gender Events'!CL$2)*'Medal values'!$B$3
+ COUNTIFS('Official Medal Table'!$F:$F,'Each Gender Events'!$A23,'Official Medal Table'!$C:$C,'Each Gender Events'!CL$1,'Official Medal Table'!$E:$E,"Mixed")*'Medal values'!$B$1/2
+ COUNTIFS('Official Medal Table'!$G:$G,'Each Gender Events'!$A23,'Official Medal Table'!$C:$C,'Each Gender Events'!CL$1,'Official Medal Table'!$E:$E,"Mixed")*'Medal values'!$B$2/2
+ COUNTIFS('Official Medal Table'!$H:$H,'Each Gender Events'!$A23,'Official Medal Table'!$C:$C,'Each Gender Events'!CL$1,'Official Medal Table'!$E:$E,"Mixed")*'Medal values'!$B$3/2
+ COUNTIFS('Official Medal Table'!$I:$I,'Each Gender Events'!$A23,'Official Medal Table'!$C:$C,'Each Gender Events'!CL$1,'Official Medal Table'!$E:$E,"Mixed")*'Medal values'!$B$3/2</f>
        <v>0</v>
      </c>
      <c r="CM23">
        <f>COUNTIFS('Official Medal Table'!$F:$F,'Each Gender Events'!$A23,'Official Medal Table'!$C:$C,'Each Gender Events'!CM$1,'Official Medal Table'!$E:$E,'Each Gender Events'!CM$2)*'Medal values'!$B$1
+ COUNTIFS('Official Medal Table'!$G:$G,'Each Gender Events'!$A23,'Official Medal Table'!$C:$C,'Each Gender Events'!CM$1,'Official Medal Table'!$E:$E,'Each Gender Events'!CM$2)*'Medal values'!$B$2
+ COUNTIFS('Official Medal Table'!$H:$H,'Each Gender Events'!$A23,'Official Medal Table'!$C:$C,'Each Gender Events'!CM$1,'Official Medal Table'!$E:$E,'Each Gender Events'!CM$2)*'Medal values'!$B$3
+ COUNTIFS('Official Medal Table'!$I:$I,'Each Gender Events'!$A23,'Official Medal Table'!$C:$C,'Each Gender Events'!CM$1,'Official Medal Table'!$E:$E,'Each Gender Events'!CM$2)*'Medal values'!$B$3
+ COUNTIFS('Official Medal Table'!$F:$F,'Each Gender Events'!$A23,'Official Medal Table'!$C:$C,'Each Gender Events'!CM$1,'Official Medal Table'!$E:$E,"Mixed")*'Medal values'!$B$1/2
+ COUNTIFS('Official Medal Table'!$G:$G,'Each Gender Events'!$A23,'Official Medal Table'!$C:$C,'Each Gender Events'!CM$1,'Official Medal Table'!$E:$E,"Mixed")*'Medal values'!$B$2/2
+ COUNTIFS('Official Medal Table'!$H:$H,'Each Gender Events'!$A23,'Official Medal Table'!$C:$C,'Each Gender Events'!CM$1,'Official Medal Table'!$E:$E,"Mixed")*'Medal values'!$B$3/2
+ COUNTIFS('Official Medal Table'!$I:$I,'Each Gender Events'!$A23,'Official Medal Table'!$C:$C,'Each Gender Events'!CM$1,'Official Medal Table'!$E:$E,"Mixed")*'Medal values'!$B$3/2</f>
        <v>2.0000010000000001</v>
      </c>
      <c r="CN23">
        <f>COUNTIFS('Official Medal Table'!$F:$F,'Each Gender Events'!$A23,'Official Medal Table'!$C:$C,'Each Gender Events'!CN$1,'Official Medal Table'!$E:$E,'Each Gender Events'!CN$2)*'Medal values'!$B$1
+ COUNTIFS('Official Medal Table'!$G:$G,'Each Gender Events'!$A23,'Official Medal Table'!$C:$C,'Each Gender Events'!CN$1,'Official Medal Table'!$E:$E,'Each Gender Events'!CN$2)*'Medal values'!$B$2
+ COUNTIFS('Official Medal Table'!$H:$H,'Each Gender Events'!$A23,'Official Medal Table'!$C:$C,'Each Gender Events'!CN$1,'Official Medal Table'!$E:$E,'Each Gender Events'!CN$2)*'Medal values'!$B$3
+ COUNTIFS('Official Medal Table'!$I:$I,'Each Gender Events'!$A23,'Official Medal Table'!$C:$C,'Each Gender Events'!CN$1,'Official Medal Table'!$E:$E,'Each Gender Events'!CN$2)*'Medal values'!$B$3
+ COUNTIFS('Official Medal Table'!$F:$F,'Each Gender Events'!$A23,'Official Medal Table'!$C:$C,'Each Gender Events'!CN$1,'Official Medal Table'!$E:$E,"Mixed")*'Medal values'!$B$1/2
+ COUNTIFS('Official Medal Table'!$G:$G,'Each Gender Events'!$A23,'Official Medal Table'!$C:$C,'Each Gender Events'!CN$1,'Official Medal Table'!$E:$E,"Mixed")*'Medal values'!$B$2/2
+ COUNTIFS('Official Medal Table'!$H:$H,'Each Gender Events'!$A23,'Official Medal Table'!$C:$C,'Each Gender Events'!CN$1,'Official Medal Table'!$E:$E,"Mixed")*'Medal values'!$B$3/2
+ COUNTIFS('Official Medal Table'!$I:$I,'Each Gender Events'!$A23,'Official Medal Table'!$C:$C,'Each Gender Events'!CN$1,'Official Medal Table'!$E:$E,"Mixed")*'Medal values'!$B$3/2</f>
        <v>0</v>
      </c>
      <c r="CO23">
        <f>COUNTIFS('Official Medal Table'!$F:$F,'Each Gender Events'!$A23,'Official Medal Table'!$C:$C,'Each Gender Events'!CO$1,'Official Medal Table'!$E:$E,'Each Gender Events'!CO$2)*'Medal values'!$B$1
+ COUNTIFS('Official Medal Table'!$G:$G,'Each Gender Events'!$A23,'Official Medal Table'!$C:$C,'Each Gender Events'!CO$1,'Official Medal Table'!$E:$E,'Each Gender Events'!CO$2)*'Medal values'!$B$2
+ COUNTIFS('Official Medal Table'!$H:$H,'Each Gender Events'!$A23,'Official Medal Table'!$C:$C,'Each Gender Events'!CO$1,'Official Medal Table'!$E:$E,'Each Gender Events'!CO$2)*'Medal values'!$B$3
+ COUNTIFS('Official Medal Table'!$I:$I,'Each Gender Events'!$A23,'Official Medal Table'!$C:$C,'Each Gender Events'!CO$1,'Official Medal Table'!$E:$E,'Each Gender Events'!CO$2)*'Medal values'!$B$3
+ COUNTIFS('Official Medal Table'!$F:$F,'Each Gender Events'!$A23,'Official Medal Table'!$C:$C,'Each Gender Events'!CO$1,'Official Medal Table'!$E:$E,"Mixed")*'Medal values'!$B$1/2
+ COUNTIFS('Official Medal Table'!$G:$G,'Each Gender Events'!$A23,'Official Medal Table'!$C:$C,'Each Gender Events'!CO$1,'Official Medal Table'!$E:$E,"Mixed")*'Medal values'!$B$2/2
+ COUNTIFS('Official Medal Table'!$H:$H,'Each Gender Events'!$A23,'Official Medal Table'!$C:$C,'Each Gender Events'!CO$1,'Official Medal Table'!$E:$E,"Mixed")*'Medal values'!$B$3/2
+ COUNTIFS('Official Medal Table'!$I:$I,'Each Gender Events'!$A23,'Official Medal Table'!$C:$C,'Each Gender Events'!CO$1,'Official Medal Table'!$E:$E,"Mixed")*'Medal values'!$B$3/2</f>
        <v>0</v>
      </c>
      <c r="CP23">
        <f>COUNTIFS('Official Medal Table'!$F:$F,'Each Gender Events'!$A23,'Official Medal Table'!$C:$C,'Each Gender Events'!CP$1,'Official Medal Table'!$E:$E,'Each Gender Events'!CP$2)*'Medal values'!$B$1
+ COUNTIFS('Official Medal Table'!$G:$G,'Each Gender Events'!$A23,'Official Medal Table'!$C:$C,'Each Gender Events'!CP$1,'Official Medal Table'!$E:$E,'Each Gender Events'!CP$2)*'Medal values'!$B$2
+ COUNTIFS('Official Medal Table'!$H:$H,'Each Gender Events'!$A23,'Official Medal Table'!$C:$C,'Each Gender Events'!CP$1,'Official Medal Table'!$E:$E,'Each Gender Events'!CP$2)*'Medal values'!$B$3
+ COUNTIFS('Official Medal Table'!$I:$I,'Each Gender Events'!$A23,'Official Medal Table'!$C:$C,'Each Gender Events'!CP$1,'Official Medal Table'!$E:$E,'Each Gender Events'!CP$2)*'Medal values'!$B$3
+ COUNTIFS('Official Medal Table'!$F:$F,'Each Gender Events'!$A23,'Official Medal Table'!$C:$C,'Each Gender Events'!CP$1,'Official Medal Table'!$E:$E,"Mixed")*'Medal values'!$B$1/2
+ COUNTIFS('Official Medal Table'!$G:$G,'Each Gender Events'!$A23,'Official Medal Table'!$C:$C,'Each Gender Events'!CP$1,'Official Medal Table'!$E:$E,"Mixed")*'Medal values'!$B$2/2
+ COUNTIFS('Official Medal Table'!$H:$H,'Each Gender Events'!$A23,'Official Medal Table'!$C:$C,'Each Gender Events'!CP$1,'Official Medal Table'!$E:$E,"Mixed")*'Medal values'!$B$3/2
+ COUNTIFS('Official Medal Table'!$I:$I,'Each Gender Events'!$A23,'Official Medal Table'!$C:$C,'Each Gender Events'!CP$1,'Official Medal Table'!$E:$E,"Mixed")*'Medal values'!$B$3/2</f>
        <v>0</v>
      </c>
      <c r="CQ23">
        <f>COUNTIFS('Official Medal Table'!$F:$F,'Each Gender Events'!$A23,'Official Medal Table'!$C:$C,'Each Gender Events'!CQ$1,'Official Medal Table'!$E:$E,'Each Gender Events'!CQ$2)*'Medal values'!$B$1
+ COUNTIFS('Official Medal Table'!$G:$G,'Each Gender Events'!$A23,'Official Medal Table'!$C:$C,'Each Gender Events'!CQ$1,'Official Medal Table'!$E:$E,'Each Gender Events'!CQ$2)*'Medal values'!$B$2
+ COUNTIFS('Official Medal Table'!$H:$H,'Each Gender Events'!$A23,'Official Medal Table'!$C:$C,'Each Gender Events'!CQ$1,'Official Medal Table'!$E:$E,'Each Gender Events'!CQ$2)*'Medal values'!$B$3
+ COUNTIFS('Official Medal Table'!$I:$I,'Each Gender Events'!$A23,'Official Medal Table'!$C:$C,'Each Gender Events'!CQ$1,'Official Medal Table'!$E:$E,'Each Gender Events'!CQ$2)*'Medal values'!$B$3
+ COUNTIFS('Official Medal Table'!$F:$F,'Each Gender Events'!$A23,'Official Medal Table'!$C:$C,'Each Gender Events'!CQ$1,'Official Medal Table'!$E:$E,"Mixed")*'Medal values'!$B$1/2
+ COUNTIFS('Official Medal Table'!$G:$G,'Each Gender Events'!$A23,'Official Medal Table'!$C:$C,'Each Gender Events'!CQ$1,'Official Medal Table'!$E:$E,"Mixed")*'Medal values'!$B$2/2
+ COUNTIFS('Official Medal Table'!$H:$H,'Each Gender Events'!$A23,'Official Medal Table'!$C:$C,'Each Gender Events'!CQ$1,'Official Medal Table'!$E:$E,"Mixed")*'Medal values'!$B$3/2
+ COUNTIFS('Official Medal Table'!$I:$I,'Each Gender Events'!$A23,'Official Medal Table'!$C:$C,'Each Gender Events'!CQ$1,'Official Medal Table'!$E:$E,"Mixed")*'Medal values'!$B$3/2</f>
        <v>0</v>
      </c>
      <c r="CR23">
        <f>COUNTIFS('Official Medal Table'!$F:$F,'Each Gender Events'!$A23,'Official Medal Table'!$C:$C,'Each Gender Events'!CR$1,'Official Medal Table'!$E:$E,'Each Gender Events'!CR$2)*'Medal values'!$B$1
+ COUNTIFS('Official Medal Table'!$G:$G,'Each Gender Events'!$A23,'Official Medal Table'!$C:$C,'Each Gender Events'!CR$1,'Official Medal Table'!$E:$E,'Each Gender Events'!CR$2)*'Medal values'!$B$2
+ COUNTIFS('Official Medal Table'!$H:$H,'Each Gender Events'!$A23,'Official Medal Table'!$C:$C,'Each Gender Events'!CR$1,'Official Medal Table'!$E:$E,'Each Gender Events'!CR$2)*'Medal values'!$B$3
+ COUNTIFS('Official Medal Table'!$I:$I,'Each Gender Events'!$A23,'Official Medal Table'!$C:$C,'Each Gender Events'!CR$1,'Official Medal Table'!$E:$E,'Each Gender Events'!CR$2)*'Medal values'!$B$3
+ COUNTIFS('Official Medal Table'!$F:$F,'Each Gender Events'!$A23,'Official Medal Table'!$C:$C,'Each Gender Events'!CR$1,'Official Medal Table'!$E:$E,"Mixed")*'Medal values'!$B$1/2
+ COUNTIFS('Official Medal Table'!$G:$G,'Each Gender Events'!$A23,'Official Medal Table'!$C:$C,'Each Gender Events'!CR$1,'Official Medal Table'!$E:$E,"Mixed")*'Medal values'!$B$2/2
+ COUNTIFS('Official Medal Table'!$H:$H,'Each Gender Events'!$A23,'Official Medal Table'!$C:$C,'Each Gender Events'!CR$1,'Official Medal Table'!$E:$E,"Mixed")*'Medal values'!$B$3/2
+ COUNTIFS('Official Medal Table'!$I:$I,'Each Gender Events'!$A23,'Official Medal Table'!$C:$C,'Each Gender Events'!CR$1,'Official Medal Table'!$E:$E,"Mixed")*'Medal values'!$B$3/2</f>
        <v>0</v>
      </c>
      <c r="CS23">
        <f>COUNTIFS('Official Medal Table'!$F:$F,'Each Gender Events'!$A23,'Official Medal Table'!$C:$C,'Each Gender Events'!CS$1,'Official Medal Table'!$E:$E,'Each Gender Events'!CS$2)*'Medal values'!$B$1
+ COUNTIFS('Official Medal Table'!$G:$G,'Each Gender Events'!$A23,'Official Medal Table'!$C:$C,'Each Gender Events'!CS$1,'Official Medal Table'!$E:$E,'Each Gender Events'!CS$2)*'Medal values'!$B$2
+ COUNTIFS('Official Medal Table'!$H:$H,'Each Gender Events'!$A23,'Official Medal Table'!$C:$C,'Each Gender Events'!CS$1,'Official Medal Table'!$E:$E,'Each Gender Events'!CS$2)*'Medal values'!$B$3
+ COUNTIFS('Official Medal Table'!$I:$I,'Each Gender Events'!$A23,'Official Medal Table'!$C:$C,'Each Gender Events'!CS$1,'Official Medal Table'!$E:$E,'Each Gender Events'!CS$2)*'Medal values'!$B$3
+ COUNTIFS('Official Medal Table'!$F:$F,'Each Gender Events'!$A23,'Official Medal Table'!$C:$C,'Each Gender Events'!CS$1,'Official Medal Table'!$E:$E,"Mixed")*'Medal values'!$B$1/2
+ COUNTIFS('Official Medal Table'!$G:$G,'Each Gender Events'!$A23,'Official Medal Table'!$C:$C,'Each Gender Events'!CS$1,'Official Medal Table'!$E:$E,"Mixed")*'Medal values'!$B$2/2
+ COUNTIFS('Official Medal Table'!$H:$H,'Each Gender Events'!$A23,'Official Medal Table'!$C:$C,'Each Gender Events'!CS$1,'Official Medal Table'!$E:$E,"Mixed")*'Medal values'!$B$3/2
+ COUNTIFS('Official Medal Table'!$I:$I,'Each Gender Events'!$A23,'Official Medal Table'!$C:$C,'Each Gender Events'!CS$1,'Official Medal Table'!$E:$E,"Mixed")*'Medal values'!$B$3/2</f>
        <v>0</v>
      </c>
      <c r="CT23">
        <f>COUNTIFS('Official Medal Table'!$F:$F,'Each Gender Events'!$A23,'Official Medal Table'!$C:$C,'Each Gender Events'!CT$1,'Official Medal Table'!$E:$E,'Each Gender Events'!CT$2)*'Medal values'!$B$1
+ COUNTIFS('Official Medal Table'!$G:$G,'Each Gender Events'!$A23,'Official Medal Table'!$C:$C,'Each Gender Events'!CT$1,'Official Medal Table'!$E:$E,'Each Gender Events'!CT$2)*'Medal values'!$B$2
+ COUNTIFS('Official Medal Table'!$H:$H,'Each Gender Events'!$A23,'Official Medal Table'!$C:$C,'Each Gender Events'!CT$1,'Official Medal Table'!$E:$E,'Each Gender Events'!CT$2)*'Medal values'!$B$3
+ COUNTIFS('Official Medal Table'!$I:$I,'Each Gender Events'!$A23,'Official Medal Table'!$C:$C,'Each Gender Events'!CT$1,'Official Medal Table'!$E:$E,'Each Gender Events'!CT$2)*'Medal values'!$B$3
+ COUNTIFS('Official Medal Table'!$F:$F,'Each Gender Events'!$A23,'Official Medal Table'!$C:$C,'Each Gender Events'!CT$1,'Official Medal Table'!$E:$E,"Mixed")*'Medal values'!$B$1/2
+ COUNTIFS('Official Medal Table'!$G:$G,'Each Gender Events'!$A23,'Official Medal Table'!$C:$C,'Each Gender Events'!CT$1,'Official Medal Table'!$E:$E,"Mixed")*'Medal values'!$B$2/2
+ COUNTIFS('Official Medal Table'!$H:$H,'Each Gender Events'!$A23,'Official Medal Table'!$C:$C,'Each Gender Events'!CT$1,'Official Medal Table'!$E:$E,"Mixed")*'Medal values'!$B$3/2
+ COUNTIFS('Official Medal Table'!$I:$I,'Each Gender Events'!$A23,'Official Medal Table'!$C:$C,'Each Gender Events'!CT$1,'Official Medal Table'!$E:$E,"Mixed")*'Medal values'!$B$3/2</f>
        <v>0</v>
      </c>
    </row>
    <row r="24" spans="1:98" x14ac:dyDescent="0.3">
      <c r="A24" t="str">
        <f>Countries!A22</f>
        <v>ROC</v>
      </c>
      <c r="B24">
        <f>COUNTIFS('Official Medal Table'!$F:$F,'Each Gender Events'!$A24,'Official Medal Table'!$C:$C,'Each Gender Events'!B$1,'Official Medal Table'!$E:$E,'Each Gender Events'!B$2)*'Medal values'!$B$1
+ COUNTIFS('Official Medal Table'!$G:$G,'Each Gender Events'!$A24,'Official Medal Table'!$C:$C,'Each Gender Events'!B$1,'Official Medal Table'!$E:$E,'Each Gender Events'!B$2)*'Medal values'!$B$2
+ COUNTIFS('Official Medal Table'!$H:$H,'Each Gender Events'!$A24,'Official Medal Table'!$C:$C,'Each Gender Events'!B$1,'Official Medal Table'!$E:$E,'Each Gender Events'!B$2)*'Medal values'!$B$3
+ COUNTIFS('Official Medal Table'!$I:$I,'Each Gender Events'!$A24,'Official Medal Table'!$C:$C,'Each Gender Events'!B$1,'Official Medal Table'!$E:$E,'Each Gender Events'!B$2)*'Medal values'!$B$3
+ COUNTIFS('Official Medal Table'!$F:$F,'Each Gender Events'!$A24,'Official Medal Table'!$C:$C,'Each Gender Events'!B$1,'Official Medal Table'!$E:$E,"Mixed")*'Medal values'!$B$1/2
+ COUNTIFS('Official Medal Table'!$G:$G,'Each Gender Events'!$A24,'Official Medal Table'!$C:$C,'Each Gender Events'!B$1,'Official Medal Table'!$E:$E,"Mixed")*'Medal values'!$B$2/2
+ COUNTIFS('Official Medal Table'!$H:$H,'Each Gender Events'!$A24,'Official Medal Table'!$C:$C,'Each Gender Events'!B$1,'Official Medal Table'!$E:$E,"Mixed")*'Medal values'!$B$3/2
+ COUNTIFS('Official Medal Table'!$I:$I,'Each Gender Events'!$A24,'Official Medal Table'!$C:$C,'Each Gender Events'!B$1,'Official Medal Table'!$E:$E,"Mixed")*'Medal values'!$B$3/2</f>
        <v>0</v>
      </c>
      <c r="C24">
        <f>COUNTIFS('Official Medal Table'!$F:$F,'Each Gender Events'!$A24,'Official Medal Table'!$C:$C,'Each Gender Events'!C$1,'Official Medal Table'!$E:$E,'Each Gender Events'!C$2)*'Medal values'!$B$1
+ COUNTIFS('Official Medal Table'!$G:$G,'Each Gender Events'!$A24,'Official Medal Table'!$C:$C,'Each Gender Events'!C$1,'Official Medal Table'!$E:$E,'Each Gender Events'!C$2)*'Medal values'!$B$2
+ COUNTIFS('Official Medal Table'!$H:$H,'Each Gender Events'!$A24,'Official Medal Table'!$C:$C,'Each Gender Events'!C$1,'Official Medal Table'!$E:$E,'Each Gender Events'!C$2)*'Medal values'!$B$3
+ COUNTIFS('Official Medal Table'!$I:$I,'Each Gender Events'!$A24,'Official Medal Table'!$C:$C,'Each Gender Events'!C$1,'Official Medal Table'!$E:$E,'Each Gender Events'!C$2)*'Medal values'!$B$3
+ COUNTIFS('Official Medal Table'!$F:$F,'Each Gender Events'!$A24,'Official Medal Table'!$C:$C,'Each Gender Events'!C$1,'Official Medal Table'!$E:$E,"Mixed")*'Medal values'!$B$1/2
+ COUNTIFS('Official Medal Table'!$G:$G,'Each Gender Events'!$A24,'Official Medal Table'!$C:$C,'Each Gender Events'!C$1,'Official Medal Table'!$E:$E,"Mixed")*'Medal values'!$B$2/2
+ COUNTIFS('Official Medal Table'!$H:$H,'Each Gender Events'!$A24,'Official Medal Table'!$C:$C,'Each Gender Events'!C$1,'Official Medal Table'!$E:$E,"Mixed")*'Medal values'!$B$3/2
+ COUNTIFS('Official Medal Table'!$I:$I,'Each Gender Events'!$A24,'Official Medal Table'!$C:$C,'Each Gender Events'!C$1,'Official Medal Table'!$E:$E,"Mixed")*'Medal values'!$B$3/2</f>
        <v>0</v>
      </c>
      <c r="D24">
        <f>COUNTIFS('Official Medal Table'!$F:$F,'Each Gender Events'!$A24,'Official Medal Table'!$C:$C,'Each Gender Events'!D$1,'Official Medal Table'!$E:$E,'Each Gender Events'!D$2)*'Medal values'!$B$1
+ COUNTIFS('Official Medal Table'!$G:$G,'Each Gender Events'!$A24,'Official Medal Table'!$C:$C,'Each Gender Events'!D$1,'Official Medal Table'!$E:$E,'Each Gender Events'!D$2)*'Medal values'!$B$2
+ COUNTIFS('Official Medal Table'!$H:$H,'Each Gender Events'!$A24,'Official Medal Table'!$C:$C,'Each Gender Events'!D$1,'Official Medal Table'!$E:$E,'Each Gender Events'!D$2)*'Medal values'!$B$3
+ COUNTIFS('Official Medal Table'!$I:$I,'Each Gender Events'!$A24,'Official Medal Table'!$C:$C,'Each Gender Events'!D$1,'Official Medal Table'!$E:$E,'Each Gender Events'!D$2)*'Medal values'!$B$3
+ COUNTIFS('Official Medal Table'!$F:$F,'Each Gender Events'!$A24,'Official Medal Table'!$C:$C,'Each Gender Events'!D$1,'Official Medal Table'!$E:$E,"Mixed")*'Medal values'!$B$1/2
+ COUNTIFS('Official Medal Table'!$G:$G,'Each Gender Events'!$A24,'Official Medal Table'!$C:$C,'Each Gender Events'!D$1,'Official Medal Table'!$E:$E,"Mixed")*'Medal values'!$B$2/2
+ COUNTIFS('Official Medal Table'!$H:$H,'Each Gender Events'!$A24,'Official Medal Table'!$C:$C,'Each Gender Events'!D$1,'Official Medal Table'!$E:$E,"Mixed")*'Medal values'!$B$3/2
+ COUNTIFS('Official Medal Table'!$I:$I,'Each Gender Events'!$A24,'Official Medal Table'!$C:$C,'Each Gender Events'!D$1,'Official Medal Table'!$E:$E,"Mixed")*'Medal values'!$B$3/2</f>
        <v>0</v>
      </c>
      <c r="E24">
        <f>COUNTIFS('Official Medal Table'!$F:$F,'Each Gender Events'!$A24,'Official Medal Table'!$C:$C,'Each Gender Events'!E$1,'Official Medal Table'!$E:$E,'Each Gender Events'!E$2)*'Medal values'!$B$1
+ COUNTIFS('Official Medal Table'!$G:$G,'Each Gender Events'!$A24,'Official Medal Table'!$C:$C,'Each Gender Events'!E$1,'Official Medal Table'!$E:$E,'Each Gender Events'!E$2)*'Medal values'!$B$2
+ COUNTIFS('Official Medal Table'!$H:$H,'Each Gender Events'!$A24,'Official Medal Table'!$C:$C,'Each Gender Events'!E$1,'Official Medal Table'!$E:$E,'Each Gender Events'!E$2)*'Medal values'!$B$3
+ COUNTIFS('Official Medal Table'!$I:$I,'Each Gender Events'!$A24,'Official Medal Table'!$C:$C,'Each Gender Events'!E$1,'Official Medal Table'!$E:$E,'Each Gender Events'!E$2)*'Medal values'!$B$3
+ COUNTIFS('Official Medal Table'!$F:$F,'Each Gender Events'!$A24,'Official Medal Table'!$C:$C,'Each Gender Events'!E$1,'Official Medal Table'!$E:$E,"Mixed")*'Medal values'!$B$1/2
+ COUNTIFS('Official Medal Table'!$G:$G,'Each Gender Events'!$A24,'Official Medal Table'!$C:$C,'Each Gender Events'!E$1,'Official Medal Table'!$E:$E,"Mixed")*'Medal values'!$B$2/2
+ COUNTIFS('Official Medal Table'!$H:$H,'Each Gender Events'!$A24,'Official Medal Table'!$C:$C,'Each Gender Events'!E$1,'Official Medal Table'!$E:$E,"Mixed")*'Medal values'!$B$3/2
+ COUNTIFS('Official Medal Table'!$I:$I,'Each Gender Events'!$A24,'Official Medal Table'!$C:$C,'Each Gender Events'!E$1,'Official Medal Table'!$E:$E,"Mixed")*'Medal values'!$B$3/2</f>
        <v>0</v>
      </c>
      <c r="F24">
        <f>COUNTIFS('Official Medal Table'!$F:$F,'Each Gender Events'!$A24,'Official Medal Table'!$C:$C,'Each Gender Events'!F$1,'Official Medal Table'!$E:$E,'Each Gender Events'!F$2)*'Medal values'!$B$1
+ COUNTIFS('Official Medal Table'!$G:$G,'Each Gender Events'!$A24,'Official Medal Table'!$C:$C,'Each Gender Events'!F$1,'Official Medal Table'!$E:$E,'Each Gender Events'!F$2)*'Medal values'!$B$2
+ COUNTIFS('Official Medal Table'!$H:$H,'Each Gender Events'!$A24,'Official Medal Table'!$C:$C,'Each Gender Events'!F$1,'Official Medal Table'!$E:$E,'Each Gender Events'!F$2)*'Medal values'!$B$3
+ COUNTIFS('Official Medal Table'!$I:$I,'Each Gender Events'!$A24,'Official Medal Table'!$C:$C,'Each Gender Events'!F$1,'Official Medal Table'!$E:$E,'Each Gender Events'!F$2)*'Medal values'!$B$3
+ COUNTIFS('Official Medal Table'!$F:$F,'Each Gender Events'!$A24,'Official Medal Table'!$C:$C,'Each Gender Events'!F$1,'Official Medal Table'!$E:$E,"Mixed")*'Medal values'!$B$1/2
+ COUNTIFS('Official Medal Table'!$G:$G,'Each Gender Events'!$A24,'Official Medal Table'!$C:$C,'Each Gender Events'!F$1,'Official Medal Table'!$E:$E,"Mixed")*'Medal values'!$B$2/2
+ COUNTIFS('Official Medal Table'!$H:$H,'Each Gender Events'!$A24,'Official Medal Table'!$C:$C,'Each Gender Events'!F$1,'Official Medal Table'!$E:$E,"Mixed")*'Medal values'!$B$3/2
+ COUNTIFS('Official Medal Table'!$I:$I,'Each Gender Events'!$A24,'Official Medal Table'!$C:$C,'Each Gender Events'!F$1,'Official Medal Table'!$E:$E,"Mixed")*'Medal values'!$B$3/2</f>
        <v>0</v>
      </c>
      <c r="G24">
        <f>COUNTIFS('Official Medal Table'!$F:$F,'Each Gender Events'!$A24,'Official Medal Table'!$C:$C,'Each Gender Events'!G$1,'Official Medal Table'!$E:$E,'Each Gender Events'!G$2)*'Medal values'!$B$1
+ COUNTIFS('Official Medal Table'!$G:$G,'Each Gender Events'!$A24,'Official Medal Table'!$C:$C,'Each Gender Events'!G$1,'Official Medal Table'!$E:$E,'Each Gender Events'!G$2)*'Medal values'!$B$2
+ COUNTIFS('Official Medal Table'!$H:$H,'Each Gender Events'!$A24,'Official Medal Table'!$C:$C,'Each Gender Events'!G$1,'Official Medal Table'!$E:$E,'Each Gender Events'!G$2)*'Medal values'!$B$3
+ COUNTIFS('Official Medal Table'!$I:$I,'Each Gender Events'!$A24,'Official Medal Table'!$C:$C,'Each Gender Events'!G$1,'Official Medal Table'!$E:$E,'Each Gender Events'!G$2)*'Medal values'!$B$3
+ COUNTIFS('Official Medal Table'!$F:$F,'Each Gender Events'!$A24,'Official Medal Table'!$C:$C,'Each Gender Events'!G$1,'Official Medal Table'!$E:$E,"Mixed")*'Medal values'!$B$1/2
+ COUNTIFS('Official Medal Table'!$G:$G,'Each Gender Events'!$A24,'Official Medal Table'!$C:$C,'Each Gender Events'!G$1,'Official Medal Table'!$E:$E,"Mixed")*'Medal values'!$B$2/2
+ COUNTIFS('Official Medal Table'!$H:$H,'Each Gender Events'!$A24,'Official Medal Table'!$C:$C,'Each Gender Events'!G$1,'Official Medal Table'!$E:$E,"Mixed")*'Medal values'!$B$3/2
+ COUNTIFS('Official Medal Table'!$I:$I,'Each Gender Events'!$A24,'Official Medal Table'!$C:$C,'Each Gender Events'!G$1,'Official Medal Table'!$E:$E,"Mixed")*'Medal values'!$B$3/2</f>
        <v>0</v>
      </c>
      <c r="H24">
        <f>COUNTIFS('Official Medal Table'!$F:$F,'Each Gender Events'!$A24,'Official Medal Table'!$C:$C,'Each Gender Events'!H$1,'Official Medal Table'!$E:$E,'Each Gender Events'!H$2)*'Medal values'!$B$1
+ COUNTIFS('Official Medal Table'!$G:$G,'Each Gender Events'!$A24,'Official Medal Table'!$C:$C,'Each Gender Events'!H$1,'Official Medal Table'!$E:$E,'Each Gender Events'!H$2)*'Medal values'!$B$2
+ COUNTIFS('Official Medal Table'!$H:$H,'Each Gender Events'!$A24,'Official Medal Table'!$C:$C,'Each Gender Events'!H$1,'Official Medal Table'!$E:$E,'Each Gender Events'!H$2)*'Medal values'!$B$3
+ COUNTIFS('Official Medal Table'!$I:$I,'Each Gender Events'!$A24,'Official Medal Table'!$C:$C,'Each Gender Events'!H$1,'Official Medal Table'!$E:$E,'Each Gender Events'!H$2)*'Medal values'!$B$3
+ COUNTIFS('Official Medal Table'!$F:$F,'Each Gender Events'!$A24,'Official Medal Table'!$C:$C,'Each Gender Events'!H$1,'Official Medal Table'!$E:$E,"Mixed")*'Medal values'!$B$1/2
+ COUNTIFS('Official Medal Table'!$G:$G,'Each Gender Events'!$A24,'Official Medal Table'!$C:$C,'Each Gender Events'!H$1,'Official Medal Table'!$E:$E,"Mixed")*'Medal values'!$B$2/2
+ COUNTIFS('Official Medal Table'!$H:$H,'Each Gender Events'!$A24,'Official Medal Table'!$C:$C,'Each Gender Events'!H$1,'Official Medal Table'!$E:$E,"Mixed")*'Medal values'!$B$3/2
+ COUNTIFS('Official Medal Table'!$I:$I,'Each Gender Events'!$A24,'Official Medal Table'!$C:$C,'Each Gender Events'!H$1,'Official Medal Table'!$E:$E,"Mixed")*'Medal values'!$B$3/2</f>
        <v>0</v>
      </c>
      <c r="I24">
        <f>COUNTIFS('Official Medal Table'!$F:$F,'Each Gender Events'!$A24,'Official Medal Table'!$C:$C,'Each Gender Events'!I$1,'Official Medal Table'!$E:$E,'Each Gender Events'!I$2)*'Medal values'!$B$1
+ COUNTIFS('Official Medal Table'!$G:$G,'Each Gender Events'!$A24,'Official Medal Table'!$C:$C,'Each Gender Events'!I$1,'Official Medal Table'!$E:$E,'Each Gender Events'!I$2)*'Medal values'!$B$2
+ COUNTIFS('Official Medal Table'!$H:$H,'Each Gender Events'!$A24,'Official Medal Table'!$C:$C,'Each Gender Events'!I$1,'Official Medal Table'!$E:$E,'Each Gender Events'!I$2)*'Medal values'!$B$3
+ COUNTIFS('Official Medal Table'!$I:$I,'Each Gender Events'!$A24,'Official Medal Table'!$C:$C,'Each Gender Events'!I$1,'Official Medal Table'!$E:$E,'Each Gender Events'!I$2)*'Medal values'!$B$3
+ COUNTIFS('Official Medal Table'!$F:$F,'Each Gender Events'!$A24,'Official Medal Table'!$C:$C,'Each Gender Events'!I$1,'Official Medal Table'!$E:$E,"Mixed")*'Medal values'!$B$1/2
+ COUNTIFS('Official Medal Table'!$G:$G,'Each Gender Events'!$A24,'Official Medal Table'!$C:$C,'Each Gender Events'!I$1,'Official Medal Table'!$E:$E,"Mixed")*'Medal values'!$B$2/2
+ COUNTIFS('Official Medal Table'!$H:$H,'Each Gender Events'!$A24,'Official Medal Table'!$C:$C,'Each Gender Events'!I$1,'Official Medal Table'!$E:$E,"Mixed")*'Medal values'!$B$3/2
+ COUNTIFS('Official Medal Table'!$I:$I,'Each Gender Events'!$A24,'Official Medal Table'!$C:$C,'Each Gender Events'!I$1,'Official Medal Table'!$E:$E,"Mixed")*'Medal values'!$B$3/2</f>
        <v>0</v>
      </c>
      <c r="J24">
        <f>COUNTIFS('Official Medal Table'!$F:$F,'Each Gender Events'!$A24,'Official Medal Table'!$C:$C,'Each Gender Events'!J$1,'Official Medal Table'!$E:$E,'Each Gender Events'!J$2)*'Medal values'!$B$1
+ COUNTIFS('Official Medal Table'!$G:$G,'Each Gender Events'!$A24,'Official Medal Table'!$C:$C,'Each Gender Events'!J$1,'Official Medal Table'!$E:$E,'Each Gender Events'!J$2)*'Medal values'!$B$2
+ COUNTIFS('Official Medal Table'!$H:$H,'Each Gender Events'!$A24,'Official Medal Table'!$C:$C,'Each Gender Events'!J$1,'Official Medal Table'!$E:$E,'Each Gender Events'!J$2)*'Medal values'!$B$3
+ COUNTIFS('Official Medal Table'!$I:$I,'Each Gender Events'!$A24,'Official Medal Table'!$C:$C,'Each Gender Events'!J$1,'Official Medal Table'!$E:$E,'Each Gender Events'!J$2)*'Medal values'!$B$3
+ COUNTIFS('Official Medal Table'!$F:$F,'Each Gender Events'!$A24,'Official Medal Table'!$C:$C,'Each Gender Events'!J$1,'Official Medal Table'!$E:$E,"Mixed")*'Medal values'!$B$1/2
+ COUNTIFS('Official Medal Table'!$G:$G,'Each Gender Events'!$A24,'Official Medal Table'!$C:$C,'Each Gender Events'!J$1,'Official Medal Table'!$E:$E,"Mixed")*'Medal values'!$B$2/2
+ COUNTIFS('Official Medal Table'!$H:$H,'Each Gender Events'!$A24,'Official Medal Table'!$C:$C,'Each Gender Events'!J$1,'Official Medal Table'!$E:$E,"Mixed")*'Medal values'!$B$3/2
+ COUNTIFS('Official Medal Table'!$I:$I,'Each Gender Events'!$A24,'Official Medal Table'!$C:$C,'Each Gender Events'!J$1,'Official Medal Table'!$E:$E,"Mixed")*'Medal values'!$B$3/2</f>
        <v>0</v>
      </c>
      <c r="K24">
        <f>COUNTIFS('Official Medal Table'!$F:$F,'Each Gender Events'!$A24,'Official Medal Table'!$C:$C,'Each Gender Events'!K$1,'Official Medal Table'!$E:$E,'Each Gender Events'!K$2)*'Medal values'!$B$1
+ COUNTIFS('Official Medal Table'!$G:$G,'Each Gender Events'!$A24,'Official Medal Table'!$C:$C,'Each Gender Events'!K$1,'Official Medal Table'!$E:$E,'Each Gender Events'!K$2)*'Medal values'!$B$2
+ COUNTIFS('Official Medal Table'!$H:$H,'Each Gender Events'!$A24,'Official Medal Table'!$C:$C,'Each Gender Events'!K$1,'Official Medal Table'!$E:$E,'Each Gender Events'!K$2)*'Medal values'!$B$3
+ COUNTIFS('Official Medal Table'!$I:$I,'Each Gender Events'!$A24,'Official Medal Table'!$C:$C,'Each Gender Events'!K$1,'Official Medal Table'!$E:$E,'Each Gender Events'!K$2)*'Medal values'!$B$3
+ COUNTIFS('Official Medal Table'!$F:$F,'Each Gender Events'!$A24,'Official Medal Table'!$C:$C,'Each Gender Events'!K$1,'Official Medal Table'!$E:$E,"Mixed")*'Medal values'!$B$1/2
+ COUNTIFS('Official Medal Table'!$G:$G,'Each Gender Events'!$A24,'Official Medal Table'!$C:$C,'Each Gender Events'!K$1,'Official Medal Table'!$E:$E,"Mixed")*'Medal values'!$B$2/2
+ COUNTIFS('Official Medal Table'!$H:$H,'Each Gender Events'!$A24,'Official Medal Table'!$C:$C,'Each Gender Events'!K$1,'Official Medal Table'!$E:$E,"Mixed")*'Medal values'!$B$3/2
+ COUNTIFS('Official Medal Table'!$I:$I,'Each Gender Events'!$A24,'Official Medal Table'!$C:$C,'Each Gender Events'!K$1,'Official Medal Table'!$E:$E,"Mixed")*'Medal values'!$B$3/2</f>
        <v>0</v>
      </c>
      <c r="L24">
        <f>COUNTIFS('Official Medal Table'!$F:$F,'Each Gender Events'!$A24,'Official Medal Table'!$C:$C,'Each Gender Events'!L$1,'Official Medal Table'!$E:$E,'Each Gender Events'!L$2)*'Medal values'!$B$1
+ COUNTIFS('Official Medal Table'!$G:$G,'Each Gender Events'!$A24,'Official Medal Table'!$C:$C,'Each Gender Events'!L$1,'Official Medal Table'!$E:$E,'Each Gender Events'!L$2)*'Medal values'!$B$2
+ COUNTIFS('Official Medal Table'!$H:$H,'Each Gender Events'!$A24,'Official Medal Table'!$C:$C,'Each Gender Events'!L$1,'Official Medal Table'!$E:$E,'Each Gender Events'!L$2)*'Medal values'!$B$3
+ COUNTIFS('Official Medal Table'!$I:$I,'Each Gender Events'!$A24,'Official Medal Table'!$C:$C,'Each Gender Events'!L$1,'Official Medal Table'!$E:$E,'Each Gender Events'!L$2)*'Medal values'!$B$3
+ COUNTIFS('Official Medal Table'!$F:$F,'Each Gender Events'!$A24,'Official Medal Table'!$C:$C,'Each Gender Events'!L$1,'Official Medal Table'!$E:$E,"Mixed")*'Medal values'!$B$1/2
+ COUNTIFS('Official Medal Table'!$G:$G,'Each Gender Events'!$A24,'Official Medal Table'!$C:$C,'Each Gender Events'!L$1,'Official Medal Table'!$E:$E,"Mixed")*'Medal values'!$B$2/2
+ COUNTIFS('Official Medal Table'!$H:$H,'Each Gender Events'!$A24,'Official Medal Table'!$C:$C,'Each Gender Events'!L$1,'Official Medal Table'!$E:$E,"Mixed")*'Medal values'!$B$3/2
+ COUNTIFS('Official Medal Table'!$I:$I,'Each Gender Events'!$A24,'Official Medal Table'!$C:$C,'Each Gender Events'!L$1,'Official Medal Table'!$E:$E,"Mixed")*'Medal values'!$B$3/2</f>
        <v>0</v>
      </c>
      <c r="M24">
        <f>COUNTIFS('Official Medal Table'!$F:$F,'Each Gender Events'!$A24,'Official Medal Table'!$C:$C,'Each Gender Events'!M$1,'Official Medal Table'!$E:$E,'Each Gender Events'!M$2)*'Medal values'!$B$1
+ COUNTIFS('Official Medal Table'!$G:$G,'Each Gender Events'!$A24,'Official Medal Table'!$C:$C,'Each Gender Events'!M$1,'Official Medal Table'!$E:$E,'Each Gender Events'!M$2)*'Medal values'!$B$2
+ COUNTIFS('Official Medal Table'!$H:$H,'Each Gender Events'!$A24,'Official Medal Table'!$C:$C,'Each Gender Events'!M$1,'Official Medal Table'!$E:$E,'Each Gender Events'!M$2)*'Medal values'!$B$3
+ COUNTIFS('Official Medal Table'!$I:$I,'Each Gender Events'!$A24,'Official Medal Table'!$C:$C,'Each Gender Events'!M$1,'Official Medal Table'!$E:$E,'Each Gender Events'!M$2)*'Medal values'!$B$3
+ COUNTIFS('Official Medal Table'!$F:$F,'Each Gender Events'!$A24,'Official Medal Table'!$C:$C,'Each Gender Events'!M$1,'Official Medal Table'!$E:$E,"Mixed")*'Medal values'!$B$1/2
+ COUNTIFS('Official Medal Table'!$G:$G,'Each Gender Events'!$A24,'Official Medal Table'!$C:$C,'Each Gender Events'!M$1,'Official Medal Table'!$E:$E,"Mixed")*'Medal values'!$B$2/2
+ COUNTIFS('Official Medal Table'!$H:$H,'Each Gender Events'!$A24,'Official Medal Table'!$C:$C,'Each Gender Events'!M$1,'Official Medal Table'!$E:$E,"Mixed")*'Medal values'!$B$3/2
+ COUNTIFS('Official Medal Table'!$I:$I,'Each Gender Events'!$A24,'Official Medal Table'!$C:$C,'Each Gender Events'!M$1,'Official Medal Table'!$E:$E,"Mixed")*'Medal values'!$B$3/2</f>
        <v>0</v>
      </c>
      <c r="N24">
        <f>COUNTIFS('Official Medal Table'!$F:$F,'Each Gender Events'!$A24,'Official Medal Table'!$C:$C,'Each Gender Events'!N$1,'Official Medal Table'!$E:$E,'Each Gender Events'!N$2)*'Medal values'!$B$1
+ COUNTIFS('Official Medal Table'!$G:$G,'Each Gender Events'!$A24,'Official Medal Table'!$C:$C,'Each Gender Events'!N$1,'Official Medal Table'!$E:$E,'Each Gender Events'!N$2)*'Medal values'!$B$2
+ COUNTIFS('Official Medal Table'!$H:$H,'Each Gender Events'!$A24,'Official Medal Table'!$C:$C,'Each Gender Events'!N$1,'Official Medal Table'!$E:$E,'Each Gender Events'!N$2)*'Medal values'!$B$3
+ COUNTIFS('Official Medal Table'!$I:$I,'Each Gender Events'!$A24,'Official Medal Table'!$C:$C,'Each Gender Events'!N$1,'Official Medal Table'!$E:$E,'Each Gender Events'!N$2)*'Medal values'!$B$3
+ COUNTIFS('Official Medal Table'!$F:$F,'Each Gender Events'!$A24,'Official Medal Table'!$C:$C,'Each Gender Events'!N$1,'Official Medal Table'!$E:$E,"Mixed")*'Medal values'!$B$1/2
+ COUNTIFS('Official Medal Table'!$G:$G,'Each Gender Events'!$A24,'Official Medal Table'!$C:$C,'Each Gender Events'!N$1,'Official Medal Table'!$E:$E,"Mixed")*'Medal values'!$B$2/2
+ COUNTIFS('Official Medal Table'!$H:$H,'Each Gender Events'!$A24,'Official Medal Table'!$C:$C,'Each Gender Events'!N$1,'Official Medal Table'!$E:$E,"Mixed")*'Medal values'!$B$3/2
+ COUNTIFS('Official Medal Table'!$I:$I,'Each Gender Events'!$A24,'Official Medal Table'!$C:$C,'Each Gender Events'!N$1,'Official Medal Table'!$E:$E,"Mixed")*'Medal values'!$B$3/2</f>
        <v>0</v>
      </c>
      <c r="O24">
        <f>COUNTIFS('Official Medal Table'!$F:$F,'Each Gender Events'!$A24,'Official Medal Table'!$C:$C,'Each Gender Events'!O$1,'Official Medal Table'!$E:$E,'Each Gender Events'!O$2)*'Medal values'!$B$1
+ COUNTIFS('Official Medal Table'!$G:$G,'Each Gender Events'!$A24,'Official Medal Table'!$C:$C,'Each Gender Events'!O$1,'Official Medal Table'!$E:$E,'Each Gender Events'!O$2)*'Medal values'!$B$2
+ COUNTIFS('Official Medal Table'!$H:$H,'Each Gender Events'!$A24,'Official Medal Table'!$C:$C,'Each Gender Events'!O$1,'Official Medal Table'!$E:$E,'Each Gender Events'!O$2)*'Medal values'!$B$3
+ COUNTIFS('Official Medal Table'!$I:$I,'Each Gender Events'!$A24,'Official Medal Table'!$C:$C,'Each Gender Events'!O$1,'Official Medal Table'!$E:$E,'Each Gender Events'!O$2)*'Medal values'!$B$3
+ COUNTIFS('Official Medal Table'!$F:$F,'Each Gender Events'!$A24,'Official Medal Table'!$C:$C,'Each Gender Events'!O$1,'Official Medal Table'!$E:$E,"Mixed")*'Medal values'!$B$1/2
+ COUNTIFS('Official Medal Table'!$G:$G,'Each Gender Events'!$A24,'Official Medal Table'!$C:$C,'Each Gender Events'!O$1,'Official Medal Table'!$E:$E,"Mixed")*'Medal values'!$B$2/2
+ COUNTIFS('Official Medal Table'!$H:$H,'Each Gender Events'!$A24,'Official Medal Table'!$C:$C,'Each Gender Events'!O$1,'Official Medal Table'!$E:$E,"Mixed")*'Medal values'!$B$3/2
+ COUNTIFS('Official Medal Table'!$I:$I,'Each Gender Events'!$A24,'Official Medal Table'!$C:$C,'Each Gender Events'!O$1,'Official Medal Table'!$E:$E,"Mixed")*'Medal values'!$B$3/2</f>
        <v>0</v>
      </c>
      <c r="P24">
        <f>COUNTIFS('Official Medal Table'!$F:$F,'Each Gender Events'!$A24,'Official Medal Table'!$C:$C,'Each Gender Events'!P$1,'Official Medal Table'!$E:$E,'Each Gender Events'!P$2)*'Medal values'!$B$1
+ COUNTIFS('Official Medal Table'!$G:$G,'Each Gender Events'!$A24,'Official Medal Table'!$C:$C,'Each Gender Events'!P$1,'Official Medal Table'!$E:$E,'Each Gender Events'!P$2)*'Medal values'!$B$2
+ COUNTIFS('Official Medal Table'!$H:$H,'Each Gender Events'!$A24,'Official Medal Table'!$C:$C,'Each Gender Events'!P$1,'Official Medal Table'!$E:$E,'Each Gender Events'!P$2)*'Medal values'!$B$3
+ COUNTIFS('Official Medal Table'!$I:$I,'Each Gender Events'!$A24,'Official Medal Table'!$C:$C,'Each Gender Events'!P$1,'Official Medal Table'!$E:$E,'Each Gender Events'!P$2)*'Medal values'!$B$3
+ COUNTIFS('Official Medal Table'!$F:$F,'Each Gender Events'!$A24,'Official Medal Table'!$C:$C,'Each Gender Events'!P$1,'Official Medal Table'!$E:$E,"Mixed")*'Medal values'!$B$1/2
+ COUNTIFS('Official Medal Table'!$G:$G,'Each Gender Events'!$A24,'Official Medal Table'!$C:$C,'Each Gender Events'!P$1,'Official Medal Table'!$E:$E,"Mixed")*'Medal values'!$B$2/2
+ COUNTIFS('Official Medal Table'!$H:$H,'Each Gender Events'!$A24,'Official Medal Table'!$C:$C,'Each Gender Events'!P$1,'Official Medal Table'!$E:$E,"Mixed")*'Medal values'!$B$3/2
+ COUNTIFS('Official Medal Table'!$I:$I,'Each Gender Events'!$A24,'Official Medal Table'!$C:$C,'Each Gender Events'!P$1,'Official Medal Table'!$E:$E,"Mixed")*'Medal values'!$B$3/2</f>
        <v>0</v>
      </c>
      <c r="Q24">
        <f>COUNTIFS('Official Medal Table'!$F:$F,'Each Gender Events'!$A24,'Official Medal Table'!$C:$C,'Each Gender Events'!Q$1,'Official Medal Table'!$E:$E,'Each Gender Events'!Q$2)*'Medal values'!$B$1
+ COUNTIFS('Official Medal Table'!$G:$G,'Each Gender Events'!$A24,'Official Medal Table'!$C:$C,'Each Gender Events'!Q$1,'Official Medal Table'!$E:$E,'Each Gender Events'!Q$2)*'Medal values'!$B$2
+ COUNTIFS('Official Medal Table'!$H:$H,'Each Gender Events'!$A24,'Official Medal Table'!$C:$C,'Each Gender Events'!Q$1,'Official Medal Table'!$E:$E,'Each Gender Events'!Q$2)*'Medal values'!$B$3
+ COUNTIFS('Official Medal Table'!$I:$I,'Each Gender Events'!$A24,'Official Medal Table'!$C:$C,'Each Gender Events'!Q$1,'Official Medal Table'!$E:$E,'Each Gender Events'!Q$2)*'Medal values'!$B$3
+ COUNTIFS('Official Medal Table'!$F:$F,'Each Gender Events'!$A24,'Official Medal Table'!$C:$C,'Each Gender Events'!Q$1,'Official Medal Table'!$E:$E,"Mixed")*'Medal values'!$B$1/2
+ COUNTIFS('Official Medal Table'!$G:$G,'Each Gender Events'!$A24,'Official Medal Table'!$C:$C,'Each Gender Events'!Q$1,'Official Medal Table'!$E:$E,"Mixed")*'Medal values'!$B$2/2
+ COUNTIFS('Official Medal Table'!$H:$H,'Each Gender Events'!$A24,'Official Medal Table'!$C:$C,'Each Gender Events'!Q$1,'Official Medal Table'!$E:$E,"Mixed")*'Medal values'!$B$3/2
+ COUNTIFS('Official Medal Table'!$I:$I,'Each Gender Events'!$A24,'Official Medal Table'!$C:$C,'Each Gender Events'!Q$1,'Official Medal Table'!$E:$E,"Mixed")*'Medal values'!$B$3/2</f>
        <v>0</v>
      </c>
      <c r="R24">
        <f>COUNTIFS('Official Medal Table'!$F:$F,'Each Gender Events'!$A24,'Official Medal Table'!$C:$C,'Each Gender Events'!R$1,'Official Medal Table'!$E:$E,'Each Gender Events'!R$2)*'Medal values'!$B$1
+ COUNTIFS('Official Medal Table'!$G:$G,'Each Gender Events'!$A24,'Official Medal Table'!$C:$C,'Each Gender Events'!R$1,'Official Medal Table'!$E:$E,'Each Gender Events'!R$2)*'Medal values'!$B$2
+ COUNTIFS('Official Medal Table'!$H:$H,'Each Gender Events'!$A24,'Official Medal Table'!$C:$C,'Each Gender Events'!R$1,'Official Medal Table'!$E:$E,'Each Gender Events'!R$2)*'Medal values'!$B$3
+ COUNTIFS('Official Medal Table'!$I:$I,'Each Gender Events'!$A24,'Official Medal Table'!$C:$C,'Each Gender Events'!R$1,'Official Medal Table'!$E:$E,'Each Gender Events'!R$2)*'Medal values'!$B$3
+ COUNTIFS('Official Medal Table'!$F:$F,'Each Gender Events'!$A24,'Official Medal Table'!$C:$C,'Each Gender Events'!R$1,'Official Medal Table'!$E:$E,"Mixed")*'Medal values'!$B$1/2
+ COUNTIFS('Official Medal Table'!$G:$G,'Each Gender Events'!$A24,'Official Medal Table'!$C:$C,'Each Gender Events'!R$1,'Official Medal Table'!$E:$E,"Mixed")*'Medal values'!$B$2/2
+ COUNTIFS('Official Medal Table'!$H:$H,'Each Gender Events'!$A24,'Official Medal Table'!$C:$C,'Each Gender Events'!R$1,'Official Medal Table'!$E:$E,"Mixed")*'Medal values'!$B$3/2
+ COUNTIFS('Official Medal Table'!$I:$I,'Each Gender Events'!$A24,'Official Medal Table'!$C:$C,'Each Gender Events'!R$1,'Official Medal Table'!$E:$E,"Mixed")*'Medal values'!$B$3/2</f>
        <v>0</v>
      </c>
      <c r="S24">
        <f>COUNTIFS('Official Medal Table'!$F:$F,'Each Gender Events'!$A24,'Official Medal Table'!$C:$C,'Each Gender Events'!S$1,'Official Medal Table'!$E:$E,'Each Gender Events'!S$2)*'Medal values'!$B$1
+ COUNTIFS('Official Medal Table'!$G:$G,'Each Gender Events'!$A24,'Official Medal Table'!$C:$C,'Each Gender Events'!S$1,'Official Medal Table'!$E:$E,'Each Gender Events'!S$2)*'Medal values'!$B$2
+ COUNTIFS('Official Medal Table'!$H:$H,'Each Gender Events'!$A24,'Official Medal Table'!$C:$C,'Each Gender Events'!S$1,'Official Medal Table'!$E:$E,'Each Gender Events'!S$2)*'Medal values'!$B$3
+ COUNTIFS('Official Medal Table'!$I:$I,'Each Gender Events'!$A24,'Official Medal Table'!$C:$C,'Each Gender Events'!S$1,'Official Medal Table'!$E:$E,'Each Gender Events'!S$2)*'Medal values'!$B$3
+ COUNTIFS('Official Medal Table'!$F:$F,'Each Gender Events'!$A24,'Official Medal Table'!$C:$C,'Each Gender Events'!S$1,'Official Medal Table'!$E:$E,"Mixed")*'Medal values'!$B$1/2
+ COUNTIFS('Official Medal Table'!$G:$G,'Each Gender Events'!$A24,'Official Medal Table'!$C:$C,'Each Gender Events'!S$1,'Official Medal Table'!$E:$E,"Mixed")*'Medal values'!$B$2/2
+ COUNTIFS('Official Medal Table'!$H:$H,'Each Gender Events'!$A24,'Official Medal Table'!$C:$C,'Each Gender Events'!S$1,'Official Medal Table'!$E:$E,"Mixed")*'Medal values'!$B$3/2
+ COUNTIFS('Official Medal Table'!$I:$I,'Each Gender Events'!$A24,'Official Medal Table'!$C:$C,'Each Gender Events'!S$1,'Official Medal Table'!$E:$E,"Mixed")*'Medal values'!$B$3/2</f>
        <v>0</v>
      </c>
      <c r="T24">
        <f>COUNTIFS('Official Medal Table'!$F:$F,'Each Gender Events'!$A24,'Official Medal Table'!$C:$C,'Each Gender Events'!T$1,'Official Medal Table'!$E:$E,'Each Gender Events'!T$2)*'Medal values'!$B$1
+ COUNTIFS('Official Medal Table'!$G:$G,'Each Gender Events'!$A24,'Official Medal Table'!$C:$C,'Each Gender Events'!T$1,'Official Medal Table'!$E:$E,'Each Gender Events'!T$2)*'Medal values'!$B$2
+ COUNTIFS('Official Medal Table'!$H:$H,'Each Gender Events'!$A24,'Official Medal Table'!$C:$C,'Each Gender Events'!T$1,'Official Medal Table'!$E:$E,'Each Gender Events'!T$2)*'Medal values'!$B$3
+ COUNTIFS('Official Medal Table'!$I:$I,'Each Gender Events'!$A24,'Official Medal Table'!$C:$C,'Each Gender Events'!T$1,'Official Medal Table'!$E:$E,'Each Gender Events'!T$2)*'Medal values'!$B$3
+ COUNTIFS('Official Medal Table'!$F:$F,'Each Gender Events'!$A24,'Official Medal Table'!$C:$C,'Each Gender Events'!T$1,'Official Medal Table'!$E:$E,"Mixed")*'Medal values'!$B$1/2
+ COUNTIFS('Official Medal Table'!$G:$G,'Each Gender Events'!$A24,'Official Medal Table'!$C:$C,'Each Gender Events'!T$1,'Official Medal Table'!$E:$E,"Mixed")*'Medal values'!$B$2/2
+ COUNTIFS('Official Medal Table'!$H:$H,'Each Gender Events'!$A24,'Official Medal Table'!$C:$C,'Each Gender Events'!T$1,'Official Medal Table'!$E:$E,"Mixed")*'Medal values'!$B$3/2
+ COUNTIFS('Official Medal Table'!$I:$I,'Each Gender Events'!$A24,'Official Medal Table'!$C:$C,'Each Gender Events'!T$1,'Official Medal Table'!$E:$E,"Mixed")*'Medal values'!$B$3/2</f>
        <v>0</v>
      </c>
      <c r="U24">
        <f>COUNTIFS('Official Medal Table'!$F:$F,'Each Gender Events'!$A24,'Official Medal Table'!$C:$C,'Each Gender Events'!U$1,'Official Medal Table'!$E:$E,'Each Gender Events'!U$2)*'Medal values'!$B$1
+ COUNTIFS('Official Medal Table'!$G:$G,'Each Gender Events'!$A24,'Official Medal Table'!$C:$C,'Each Gender Events'!U$1,'Official Medal Table'!$E:$E,'Each Gender Events'!U$2)*'Medal values'!$B$2
+ COUNTIFS('Official Medal Table'!$H:$H,'Each Gender Events'!$A24,'Official Medal Table'!$C:$C,'Each Gender Events'!U$1,'Official Medal Table'!$E:$E,'Each Gender Events'!U$2)*'Medal values'!$B$3
+ COUNTIFS('Official Medal Table'!$I:$I,'Each Gender Events'!$A24,'Official Medal Table'!$C:$C,'Each Gender Events'!U$1,'Official Medal Table'!$E:$E,'Each Gender Events'!U$2)*'Medal values'!$B$3
+ COUNTIFS('Official Medal Table'!$F:$F,'Each Gender Events'!$A24,'Official Medal Table'!$C:$C,'Each Gender Events'!U$1,'Official Medal Table'!$E:$E,"Mixed")*'Medal values'!$B$1/2
+ COUNTIFS('Official Medal Table'!$G:$G,'Each Gender Events'!$A24,'Official Medal Table'!$C:$C,'Each Gender Events'!U$1,'Official Medal Table'!$E:$E,"Mixed")*'Medal values'!$B$2/2
+ COUNTIFS('Official Medal Table'!$H:$H,'Each Gender Events'!$A24,'Official Medal Table'!$C:$C,'Each Gender Events'!U$1,'Official Medal Table'!$E:$E,"Mixed")*'Medal values'!$B$3/2
+ COUNTIFS('Official Medal Table'!$I:$I,'Each Gender Events'!$A24,'Official Medal Table'!$C:$C,'Each Gender Events'!U$1,'Official Medal Table'!$E:$E,"Mixed")*'Medal values'!$B$3/2</f>
        <v>0</v>
      </c>
      <c r="V24">
        <f>COUNTIFS('Official Medal Table'!$F:$F,'Each Gender Events'!$A24,'Official Medal Table'!$C:$C,'Each Gender Events'!V$1,'Official Medal Table'!$E:$E,'Each Gender Events'!V$2)*'Medal values'!$B$1
+ COUNTIFS('Official Medal Table'!$G:$G,'Each Gender Events'!$A24,'Official Medal Table'!$C:$C,'Each Gender Events'!V$1,'Official Medal Table'!$E:$E,'Each Gender Events'!V$2)*'Medal values'!$B$2
+ COUNTIFS('Official Medal Table'!$H:$H,'Each Gender Events'!$A24,'Official Medal Table'!$C:$C,'Each Gender Events'!V$1,'Official Medal Table'!$E:$E,'Each Gender Events'!V$2)*'Medal values'!$B$3
+ COUNTIFS('Official Medal Table'!$I:$I,'Each Gender Events'!$A24,'Official Medal Table'!$C:$C,'Each Gender Events'!V$1,'Official Medal Table'!$E:$E,'Each Gender Events'!V$2)*'Medal values'!$B$3
+ COUNTIFS('Official Medal Table'!$F:$F,'Each Gender Events'!$A24,'Official Medal Table'!$C:$C,'Each Gender Events'!V$1,'Official Medal Table'!$E:$E,"Mixed")*'Medal values'!$B$1/2
+ COUNTIFS('Official Medal Table'!$G:$G,'Each Gender Events'!$A24,'Official Medal Table'!$C:$C,'Each Gender Events'!V$1,'Official Medal Table'!$E:$E,"Mixed")*'Medal values'!$B$2/2
+ COUNTIFS('Official Medal Table'!$H:$H,'Each Gender Events'!$A24,'Official Medal Table'!$C:$C,'Each Gender Events'!V$1,'Official Medal Table'!$E:$E,"Mixed")*'Medal values'!$B$3/2
+ COUNTIFS('Official Medal Table'!$I:$I,'Each Gender Events'!$A24,'Official Medal Table'!$C:$C,'Each Gender Events'!V$1,'Official Medal Table'!$E:$E,"Mixed")*'Medal values'!$B$3/2</f>
        <v>0</v>
      </c>
      <c r="W24">
        <f>COUNTIFS('Official Medal Table'!$F:$F,'Each Gender Events'!$A24,'Official Medal Table'!$C:$C,'Each Gender Events'!W$1,'Official Medal Table'!$E:$E,'Each Gender Events'!W$2)*'Medal values'!$B$1
+ COUNTIFS('Official Medal Table'!$G:$G,'Each Gender Events'!$A24,'Official Medal Table'!$C:$C,'Each Gender Events'!W$1,'Official Medal Table'!$E:$E,'Each Gender Events'!W$2)*'Medal values'!$B$2
+ COUNTIFS('Official Medal Table'!$H:$H,'Each Gender Events'!$A24,'Official Medal Table'!$C:$C,'Each Gender Events'!W$1,'Official Medal Table'!$E:$E,'Each Gender Events'!W$2)*'Medal values'!$B$3
+ COUNTIFS('Official Medal Table'!$I:$I,'Each Gender Events'!$A24,'Official Medal Table'!$C:$C,'Each Gender Events'!W$1,'Official Medal Table'!$E:$E,'Each Gender Events'!W$2)*'Medal values'!$B$3
+ COUNTIFS('Official Medal Table'!$F:$F,'Each Gender Events'!$A24,'Official Medal Table'!$C:$C,'Each Gender Events'!W$1,'Official Medal Table'!$E:$E,"Mixed")*'Medal values'!$B$1/2
+ COUNTIFS('Official Medal Table'!$G:$G,'Each Gender Events'!$A24,'Official Medal Table'!$C:$C,'Each Gender Events'!W$1,'Official Medal Table'!$E:$E,"Mixed")*'Medal values'!$B$2/2
+ COUNTIFS('Official Medal Table'!$H:$H,'Each Gender Events'!$A24,'Official Medal Table'!$C:$C,'Each Gender Events'!W$1,'Official Medal Table'!$E:$E,"Mixed")*'Medal values'!$B$3/2
+ COUNTIFS('Official Medal Table'!$I:$I,'Each Gender Events'!$A24,'Official Medal Table'!$C:$C,'Each Gender Events'!W$1,'Official Medal Table'!$E:$E,"Mixed")*'Medal values'!$B$3/2</f>
        <v>0</v>
      </c>
      <c r="X24">
        <f>COUNTIFS('Official Medal Table'!$F:$F,'Each Gender Events'!$A24,'Official Medal Table'!$C:$C,'Each Gender Events'!X$1,'Official Medal Table'!$E:$E,'Each Gender Events'!X$2)*'Medal values'!$B$1
+ COUNTIFS('Official Medal Table'!$G:$G,'Each Gender Events'!$A24,'Official Medal Table'!$C:$C,'Each Gender Events'!X$1,'Official Medal Table'!$E:$E,'Each Gender Events'!X$2)*'Medal values'!$B$2
+ COUNTIFS('Official Medal Table'!$H:$H,'Each Gender Events'!$A24,'Official Medal Table'!$C:$C,'Each Gender Events'!X$1,'Official Medal Table'!$E:$E,'Each Gender Events'!X$2)*'Medal values'!$B$3
+ COUNTIFS('Official Medal Table'!$I:$I,'Each Gender Events'!$A24,'Official Medal Table'!$C:$C,'Each Gender Events'!X$1,'Official Medal Table'!$E:$E,'Each Gender Events'!X$2)*'Medal values'!$B$3
+ COUNTIFS('Official Medal Table'!$F:$F,'Each Gender Events'!$A24,'Official Medal Table'!$C:$C,'Each Gender Events'!X$1,'Official Medal Table'!$E:$E,"Mixed")*'Medal values'!$B$1/2
+ COUNTIFS('Official Medal Table'!$G:$G,'Each Gender Events'!$A24,'Official Medal Table'!$C:$C,'Each Gender Events'!X$1,'Official Medal Table'!$E:$E,"Mixed")*'Medal values'!$B$2/2
+ COUNTIFS('Official Medal Table'!$H:$H,'Each Gender Events'!$A24,'Official Medal Table'!$C:$C,'Each Gender Events'!X$1,'Official Medal Table'!$E:$E,"Mixed")*'Medal values'!$B$3/2
+ COUNTIFS('Official Medal Table'!$I:$I,'Each Gender Events'!$A24,'Official Medal Table'!$C:$C,'Each Gender Events'!X$1,'Official Medal Table'!$E:$E,"Mixed")*'Medal values'!$B$3/2</f>
        <v>0</v>
      </c>
      <c r="Y24">
        <f>COUNTIFS('Official Medal Table'!$F:$F,'Each Gender Events'!$A24,'Official Medal Table'!$C:$C,'Each Gender Events'!Y$1,'Official Medal Table'!$E:$E,'Each Gender Events'!Y$2)*'Medal values'!$B$1
+ COUNTIFS('Official Medal Table'!$G:$G,'Each Gender Events'!$A24,'Official Medal Table'!$C:$C,'Each Gender Events'!Y$1,'Official Medal Table'!$E:$E,'Each Gender Events'!Y$2)*'Medal values'!$B$2
+ COUNTIFS('Official Medal Table'!$H:$H,'Each Gender Events'!$A24,'Official Medal Table'!$C:$C,'Each Gender Events'!Y$1,'Official Medal Table'!$E:$E,'Each Gender Events'!Y$2)*'Medal values'!$B$3
+ COUNTIFS('Official Medal Table'!$I:$I,'Each Gender Events'!$A24,'Official Medal Table'!$C:$C,'Each Gender Events'!Y$1,'Official Medal Table'!$E:$E,'Each Gender Events'!Y$2)*'Medal values'!$B$3
+ COUNTIFS('Official Medal Table'!$F:$F,'Each Gender Events'!$A24,'Official Medal Table'!$C:$C,'Each Gender Events'!Y$1,'Official Medal Table'!$E:$E,"Mixed")*'Medal values'!$B$1/2
+ COUNTIFS('Official Medal Table'!$G:$G,'Each Gender Events'!$A24,'Official Medal Table'!$C:$C,'Each Gender Events'!Y$1,'Official Medal Table'!$E:$E,"Mixed")*'Medal values'!$B$2/2
+ COUNTIFS('Official Medal Table'!$H:$H,'Each Gender Events'!$A24,'Official Medal Table'!$C:$C,'Each Gender Events'!Y$1,'Official Medal Table'!$E:$E,"Mixed")*'Medal values'!$B$3/2
+ COUNTIFS('Official Medal Table'!$I:$I,'Each Gender Events'!$A24,'Official Medal Table'!$C:$C,'Each Gender Events'!Y$1,'Official Medal Table'!$E:$E,"Mixed")*'Medal values'!$B$3/2</f>
        <v>0</v>
      </c>
      <c r="Z24">
        <f>COUNTIFS('Official Medal Table'!$F:$F,'Each Gender Events'!$A24,'Official Medal Table'!$C:$C,'Each Gender Events'!Z$1,'Official Medal Table'!$E:$E,'Each Gender Events'!Z$2)*'Medal values'!$B$1
+ COUNTIFS('Official Medal Table'!$G:$G,'Each Gender Events'!$A24,'Official Medal Table'!$C:$C,'Each Gender Events'!Z$1,'Official Medal Table'!$E:$E,'Each Gender Events'!Z$2)*'Medal values'!$B$2
+ COUNTIFS('Official Medal Table'!$H:$H,'Each Gender Events'!$A24,'Official Medal Table'!$C:$C,'Each Gender Events'!Z$1,'Official Medal Table'!$E:$E,'Each Gender Events'!Z$2)*'Medal values'!$B$3
+ COUNTIFS('Official Medal Table'!$I:$I,'Each Gender Events'!$A24,'Official Medal Table'!$C:$C,'Each Gender Events'!Z$1,'Official Medal Table'!$E:$E,'Each Gender Events'!Z$2)*'Medal values'!$B$3
+ COUNTIFS('Official Medal Table'!$F:$F,'Each Gender Events'!$A24,'Official Medal Table'!$C:$C,'Each Gender Events'!Z$1,'Official Medal Table'!$E:$E,"Mixed")*'Medal values'!$B$1/2
+ COUNTIFS('Official Medal Table'!$G:$G,'Each Gender Events'!$A24,'Official Medal Table'!$C:$C,'Each Gender Events'!Z$1,'Official Medal Table'!$E:$E,"Mixed")*'Medal values'!$B$2/2
+ COUNTIFS('Official Medal Table'!$H:$H,'Each Gender Events'!$A24,'Official Medal Table'!$C:$C,'Each Gender Events'!Z$1,'Official Medal Table'!$E:$E,"Mixed")*'Medal values'!$B$3/2
+ COUNTIFS('Official Medal Table'!$I:$I,'Each Gender Events'!$A24,'Official Medal Table'!$C:$C,'Each Gender Events'!Z$1,'Official Medal Table'!$E:$E,"Mixed")*'Medal values'!$B$3/2</f>
        <v>0</v>
      </c>
      <c r="AA24">
        <f>COUNTIFS('Official Medal Table'!$F:$F,'Each Gender Events'!$A24,'Official Medal Table'!$C:$C,'Each Gender Events'!AA$1,'Official Medal Table'!$E:$E,'Each Gender Events'!AA$2)*'Medal values'!$B$1
+ COUNTIFS('Official Medal Table'!$G:$G,'Each Gender Events'!$A24,'Official Medal Table'!$C:$C,'Each Gender Events'!AA$1,'Official Medal Table'!$E:$E,'Each Gender Events'!AA$2)*'Medal values'!$B$2
+ COUNTIFS('Official Medal Table'!$H:$H,'Each Gender Events'!$A24,'Official Medal Table'!$C:$C,'Each Gender Events'!AA$1,'Official Medal Table'!$E:$E,'Each Gender Events'!AA$2)*'Medal values'!$B$3
+ COUNTIFS('Official Medal Table'!$I:$I,'Each Gender Events'!$A24,'Official Medal Table'!$C:$C,'Each Gender Events'!AA$1,'Official Medal Table'!$E:$E,'Each Gender Events'!AA$2)*'Medal values'!$B$3
+ COUNTIFS('Official Medal Table'!$F:$F,'Each Gender Events'!$A24,'Official Medal Table'!$C:$C,'Each Gender Events'!AA$1,'Official Medal Table'!$E:$E,"Mixed")*'Medal values'!$B$1/2
+ COUNTIFS('Official Medal Table'!$G:$G,'Each Gender Events'!$A24,'Official Medal Table'!$C:$C,'Each Gender Events'!AA$1,'Official Medal Table'!$E:$E,"Mixed")*'Medal values'!$B$2/2
+ COUNTIFS('Official Medal Table'!$H:$H,'Each Gender Events'!$A24,'Official Medal Table'!$C:$C,'Each Gender Events'!AA$1,'Official Medal Table'!$E:$E,"Mixed")*'Medal values'!$B$3/2
+ COUNTIFS('Official Medal Table'!$I:$I,'Each Gender Events'!$A24,'Official Medal Table'!$C:$C,'Each Gender Events'!AA$1,'Official Medal Table'!$E:$E,"Mixed")*'Medal values'!$B$3/2</f>
        <v>0</v>
      </c>
      <c r="AB24">
        <f>COUNTIFS('Official Medal Table'!$F:$F,'Each Gender Events'!$A24,'Official Medal Table'!$C:$C,'Each Gender Events'!AB$1,'Official Medal Table'!$E:$E,'Each Gender Events'!AB$2)*'Medal values'!$B$1
+ COUNTIFS('Official Medal Table'!$G:$G,'Each Gender Events'!$A24,'Official Medal Table'!$C:$C,'Each Gender Events'!AB$1,'Official Medal Table'!$E:$E,'Each Gender Events'!AB$2)*'Medal values'!$B$2
+ COUNTIFS('Official Medal Table'!$H:$H,'Each Gender Events'!$A24,'Official Medal Table'!$C:$C,'Each Gender Events'!AB$1,'Official Medal Table'!$E:$E,'Each Gender Events'!AB$2)*'Medal values'!$B$3
+ COUNTIFS('Official Medal Table'!$I:$I,'Each Gender Events'!$A24,'Official Medal Table'!$C:$C,'Each Gender Events'!AB$1,'Official Medal Table'!$E:$E,'Each Gender Events'!AB$2)*'Medal values'!$B$3
+ COUNTIFS('Official Medal Table'!$F:$F,'Each Gender Events'!$A24,'Official Medal Table'!$C:$C,'Each Gender Events'!AB$1,'Official Medal Table'!$E:$E,"Mixed")*'Medal values'!$B$1/2
+ COUNTIFS('Official Medal Table'!$G:$G,'Each Gender Events'!$A24,'Official Medal Table'!$C:$C,'Each Gender Events'!AB$1,'Official Medal Table'!$E:$E,"Mixed")*'Medal values'!$B$2/2
+ COUNTIFS('Official Medal Table'!$H:$H,'Each Gender Events'!$A24,'Official Medal Table'!$C:$C,'Each Gender Events'!AB$1,'Official Medal Table'!$E:$E,"Mixed")*'Medal values'!$B$3/2
+ COUNTIFS('Official Medal Table'!$I:$I,'Each Gender Events'!$A24,'Official Medal Table'!$C:$C,'Each Gender Events'!AB$1,'Official Medal Table'!$E:$E,"Mixed")*'Medal values'!$B$3/2</f>
        <v>0</v>
      </c>
      <c r="AC24">
        <f>COUNTIFS('Official Medal Table'!$F:$F,'Each Gender Events'!$A24,'Official Medal Table'!$C:$C,'Each Gender Events'!AC$1,'Official Medal Table'!$E:$E,'Each Gender Events'!AC$2)*'Medal values'!$B$1
+ COUNTIFS('Official Medal Table'!$G:$G,'Each Gender Events'!$A24,'Official Medal Table'!$C:$C,'Each Gender Events'!AC$1,'Official Medal Table'!$E:$E,'Each Gender Events'!AC$2)*'Medal values'!$B$2
+ COUNTIFS('Official Medal Table'!$H:$H,'Each Gender Events'!$A24,'Official Medal Table'!$C:$C,'Each Gender Events'!AC$1,'Official Medal Table'!$E:$E,'Each Gender Events'!AC$2)*'Medal values'!$B$3
+ COUNTIFS('Official Medal Table'!$I:$I,'Each Gender Events'!$A24,'Official Medal Table'!$C:$C,'Each Gender Events'!AC$1,'Official Medal Table'!$E:$E,'Each Gender Events'!AC$2)*'Medal values'!$B$3
+ COUNTIFS('Official Medal Table'!$F:$F,'Each Gender Events'!$A24,'Official Medal Table'!$C:$C,'Each Gender Events'!AC$1,'Official Medal Table'!$E:$E,"Mixed")*'Medal values'!$B$1/2
+ COUNTIFS('Official Medal Table'!$G:$G,'Each Gender Events'!$A24,'Official Medal Table'!$C:$C,'Each Gender Events'!AC$1,'Official Medal Table'!$E:$E,"Mixed")*'Medal values'!$B$2/2
+ COUNTIFS('Official Medal Table'!$H:$H,'Each Gender Events'!$A24,'Official Medal Table'!$C:$C,'Each Gender Events'!AC$1,'Official Medal Table'!$E:$E,"Mixed")*'Medal values'!$B$3/2
+ COUNTIFS('Official Medal Table'!$I:$I,'Each Gender Events'!$A24,'Official Medal Table'!$C:$C,'Each Gender Events'!AC$1,'Official Medal Table'!$E:$E,"Mixed")*'Medal values'!$B$3/2</f>
        <v>0</v>
      </c>
      <c r="AD24">
        <f>COUNTIFS('Official Medal Table'!$F:$F,'Each Gender Events'!$A24,'Official Medal Table'!$C:$C,'Each Gender Events'!AD$1,'Official Medal Table'!$E:$E,'Each Gender Events'!AD$2)*'Medal values'!$B$1
+ COUNTIFS('Official Medal Table'!$G:$G,'Each Gender Events'!$A24,'Official Medal Table'!$C:$C,'Each Gender Events'!AD$1,'Official Medal Table'!$E:$E,'Each Gender Events'!AD$2)*'Medal values'!$B$2
+ COUNTIFS('Official Medal Table'!$H:$H,'Each Gender Events'!$A24,'Official Medal Table'!$C:$C,'Each Gender Events'!AD$1,'Official Medal Table'!$E:$E,'Each Gender Events'!AD$2)*'Medal values'!$B$3
+ COUNTIFS('Official Medal Table'!$I:$I,'Each Gender Events'!$A24,'Official Medal Table'!$C:$C,'Each Gender Events'!AD$1,'Official Medal Table'!$E:$E,'Each Gender Events'!AD$2)*'Medal values'!$B$3
+ COUNTIFS('Official Medal Table'!$F:$F,'Each Gender Events'!$A24,'Official Medal Table'!$C:$C,'Each Gender Events'!AD$1,'Official Medal Table'!$E:$E,"Mixed")*'Medal values'!$B$1/2
+ COUNTIFS('Official Medal Table'!$G:$G,'Each Gender Events'!$A24,'Official Medal Table'!$C:$C,'Each Gender Events'!AD$1,'Official Medal Table'!$E:$E,"Mixed")*'Medal values'!$B$2/2
+ COUNTIFS('Official Medal Table'!$H:$H,'Each Gender Events'!$A24,'Official Medal Table'!$C:$C,'Each Gender Events'!AD$1,'Official Medal Table'!$E:$E,"Mixed")*'Medal values'!$B$3/2
+ COUNTIFS('Official Medal Table'!$I:$I,'Each Gender Events'!$A24,'Official Medal Table'!$C:$C,'Each Gender Events'!AD$1,'Official Medal Table'!$E:$E,"Mixed")*'Medal values'!$B$3/2</f>
        <v>0</v>
      </c>
      <c r="AE24">
        <f>COUNTIFS('Official Medal Table'!$F:$F,'Each Gender Events'!$A24,'Official Medal Table'!$C:$C,'Each Gender Events'!AE$1,'Official Medal Table'!$E:$E,'Each Gender Events'!AE$2)*'Medal values'!$B$1
+ COUNTIFS('Official Medal Table'!$G:$G,'Each Gender Events'!$A24,'Official Medal Table'!$C:$C,'Each Gender Events'!AE$1,'Official Medal Table'!$E:$E,'Each Gender Events'!AE$2)*'Medal values'!$B$2
+ COUNTIFS('Official Medal Table'!$H:$H,'Each Gender Events'!$A24,'Official Medal Table'!$C:$C,'Each Gender Events'!AE$1,'Official Medal Table'!$E:$E,'Each Gender Events'!AE$2)*'Medal values'!$B$3
+ COUNTIFS('Official Medal Table'!$I:$I,'Each Gender Events'!$A24,'Official Medal Table'!$C:$C,'Each Gender Events'!AE$1,'Official Medal Table'!$E:$E,'Each Gender Events'!AE$2)*'Medal values'!$B$3
+ COUNTIFS('Official Medal Table'!$F:$F,'Each Gender Events'!$A24,'Official Medal Table'!$C:$C,'Each Gender Events'!AE$1,'Official Medal Table'!$E:$E,"Mixed")*'Medal values'!$B$1/2
+ COUNTIFS('Official Medal Table'!$G:$G,'Each Gender Events'!$A24,'Official Medal Table'!$C:$C,'Each Gender Events'!AE$1,'Official Medal Table'!$E:$E,"Mixed")*'Medal values'!$B$2/2
+ COUNTIFS('Official Medal Table'!$H:$H,'Each Gender Events'!$A24,'Official Medal Table'!$C:$C,'Each Gender Events'!AE$1,'Official Medal Table'!$E:$E,"Mixed")*'Medal values'!$B$3/2
+ COUNTIFS('Official Medal Table'!$I:$I,'Each Gender Events'!$A24,'Official Medal Table'!$C:$C,'Each Gender Events'!AE$1,'Official Medal Table'!$E:$E,"Mixed")*'Medal values'!$B$3/2</f>
        <v>0</v>
      </c>
      <c r="AF24">
        <f>COUNTIFS('Official Medal Table'!$F:$F,'Each Gender Events'!$A24,'Official Medal Table'!$C:$C,'Each Gender Events'!AF$1,'Official Medal Table'!$E:$E,'Each Gender Events'!AF$2)*'Medal values'!$B$1
+ COUNTIFS('Official Medal Table'!$G:$G,'Each Gender Events'!$A24,'Official Medal Table'!$C:$C,'Each Gender Events'!AF$1,'Official Medal Table'!$E:$E,'Each Gender Events'!AF$2)*'Medal values'!$B$2
+ COUNTIFS('Official Medal Table'!$H:$H,'Each Gender Events'!$A24,'Official Medal Table'!$C:$C,'Each Gender Events'!AF$1,'Official Medal Table'!$E:$E,'Each Gender Events'!AF$2)*'Medal values'!$B$3
+ COUNTIFS('Official Medal Table'!$I:$I,'Each Gender Events'!$A24,'Official Medal Table'!$C:$C,'Each Gender Events'!AF$1,'Official Medal Table'!$E:$E,'Each Gender Events'!AF$2)*'Medal values'!$B$3
+ COUNTIFS('Official Medal Table'!$F:$F,'Each Gender Events'!$A24,'Official Medal Table'!$C:$C,'Each Gender Events'!AF$1,'Official Medal Table'!$E:$E,"Mixed")*'Medal values'!$B$1/2
+ COUNTIFS('Official Medal Table'!$G:$G,'Each Gender Events'!$A24,'Official Medal Table'!$C:$C,'Each Gender Events'!AF$1,'Official Medal Table'!$E:$E,"Mixed")*'Medal values'!$B$2/2
+ COUNTIFS('Official Medal Table'!$H:$H,'Each Gender Events'!$A24,'Official Medal Table'!$C:$C,'Each Gender Events'!AF$1,'Official Medal Table'!$E:$E,"Mixed")*'Medal values'!$B$3/2
+ COUNTIFS('Official Medal Table'!$I:$I,'Each Gender Events'!$A24,'Official Medal Table'!$C:$C,'Each Gender Events'!AF$1,'Official Medal Table'!$E:$E,"Mixed")*'Medal values'!$B$3/2</f>
        <v>0</v>
      </c>
      <c r="AG24">
        <f>COUNTIFS('Official Medal Table'!$F:$F,'Each Gender Events'!$A24,'Official Medal Table'!$C:$C,'Each Gender Events'!AG$1,'Official Medal Table'!$E:$E,'Each Gender Events'!AG$2)*'Medal values'!$B$1
+ COUNTIFS('Official Medal Table'!$G:$G,'Each Gender Events'!$A24,'Official Medal Table'!$C:$C,'Each Gender Events'!AG$1,'Official Medal Table'!$E:$E,'Each Gender Events'!AG$2)*'Medal values'!$B$2
+ COUNTIFS('Official Medal Table'!$H:$H,'Each Gender Events'!$A24,'Official Medal Table'!$C:$C,'Each Gender Events'!AG$1,'Official Medal Table'!$E:$E,'Each Gender Events'!AG$2)*'Medal values'!$B$3
+ COUNTIFS('Official Medal Table'!$I:$I,'Each Gender Events'!$A24,'Official Medal Table'!$C:$C,'Each Gender Events'!AG$1,'Official Medal Table'!$E:$E,'Each Gender Events'!AG$2)*'Medal values'!$B$3
+ COUNTIFS('Official Medal Table'!$F:$F,'Each Gender Events'!$A24,'Official Medal Table'!$C:$C,'Each Gender Events'!AG$1,'Official Medal Table'!$E:$E,"Mixed")*'Medal values'!$B$1/2
+ COUNTIFS('Official Medal Table'!$G:$G,'Each Gender Events'!$A24,'Official Medal Table'!$C:$C,'Each Gender Events'!AG$1,'Official Medal Table'!$E:$E,"Mixed")*'Medal values'!$B$2/2
+ COUNTIFS('Official Medal Table'!$H:$H,'Each Gender Events'!$A24,'Official Medal Table'!$C:$C,'Each Gender Events'!AG$1,'Official Medal Table'!$E:$E,"Mixed")*'Medal values'!$B$3/2
+ COUNTIFS('Official Medal Table'!$I:$I,'Each Gender Events'!$A24,'Official Medal Table'!$C:$C,'Each Gender Events'!AG$1,'Official Medal Table'!$E:$E,"Mixed")*'Medal values'!$B$3/2</f>
        <v>0</v>
      </c>
      <c r="AH24">
        <f>COUNTIFS('Official Medal Table'!$F:$F,'Each Gender Events'!$A24,'Official Medal Table'!$C:$C,'Each Gender Events'!AH$1,'Official Medal Table'!$E:$E,'Each Gender Events'!AH$2)*'Medal values'!$B$1
+ COUNTIFS('Official Medal Table'!$G:$G,'Each Gender Events'!$A24,'Official Medal Table'!$C:$C,'Each Gender Events'!AH$1,'Official Medal Table'!$E:$E,'Each Gender Events'!AH$2)*'Medal values'!$B$2
+ COUNTIFS('Official Medal Table'!$H:$H,'Each Gender Events'!$A24,'Official Medal Table'!$C:$C,'Each Gender Events'!AH$1,'Official Medal Table'!$E:$E,'Each Gender Events'!AH$2)*'Medal values'!$B$3
+ COUNTIFS('Official Medal Table'!$I:$I,'Each Gender Events'!$A24,'Official Medal Table'!$C:$C,'Each Gender Events'!AH$1,'Official Medal Table'!$E:$E,'Each Gender Events'!AH$2)*'Medal values'!$B$3
+ COUNTIFS('Official Medal Table'!$F:$F,'Each Gender Events'!$A24,'Official Medal Table'!$C:$C,'Each Gender Events'!AH$1,'Official Medal Table'!$E:$E,"Mixed")*'Medal values'!$B$1/2
+ COUNTIFS('Official Medal Table'!$G:$G,'Each Gender Events'!$A24,'Official Medal Table'!$C:$C,'Each Gender Events'!AH$1,'Official Medal Table'!$E:$E,"Mixed")*'Medal values'!$B$2/2
+ COUNTIFS('Official Medal Table'!$H:$H,'Each Gender Events'!$A24,'Official Medal Table'!$C:$C,'Each Gender Events'!AH$1,'Official Medal Table'!$E:$E,"Mixed")*'Medal values'!$B$3/2
+ COUNTIFS('Official Medal Table'!$I:$I,'Each Gender Events'!$A24,'Official Medal Table'!$C:$C,'Each Gender Events'!AH$1,'Official Medal Table'!$E:$E,"Mixed")*'Medal values'!$B$3/2</f>
        <v>0</v>
      </c>
      <c r="AI24">
        <f>COUNTIFS('Official Medal Table'!$F:$F,'Each Gender Events'!$A24,'Official Medal Table'!$C:$C,'Each Gender Events'!AI$1,'Official Medal Table'!$E:$E,'Each Gender Events'!AI$2)*'Medal values'!$B$1
+ COUNTIFS('Official Medal Table'!$G:$G,'Each Gender Events'!$A24,'Official Medal Table'!$C:$C,'Each Gender Events'!AI$1,'Official Medal Table'!$E:$E,'Each Gender Events'!AI$2)*'Medal values'!$B$2
+ COUNTIFS('Official Medal Table'!$H:$H,'Each Gender Events'!$A24,'Official Medal Table'!$C:$C,'Each Gender Events'!AI$1,'Official Medal Table'!$E:$E,'Each Gender Events'!AI$2)*'Medal values'!$B$3
+ COUNTIFS('Official Medal Table'!$I:$I,'Each Gender Events'!$A24,'Official Medal Table'!$C:$C,'Each Gender Events'!AI$1,'Official Medal Table'!$E:$E,'Each Gender Events'!AI$2)*'Medal values'!$B$3
+ COUNTIFS('Official Medal Table'!$F:$F,'Each Gender Events'!$A24,'Official Medal Table'!$C:$C,'Each Gender Events'!AI$1,'Official Medal Table'!$E:$E,"Mixed")*'Medal values'!$B$1/2
+ COUNTIFS('Official Medal Table'!$G:$G,'Each Gender Events'!$A24,'Official Medal Table'!$C:$C,'Each Gender Events'!AI$1,'Official Medal Table'!$E:$E,"Mixed")*'Medal values'!$B$2/2
+ COUNTIFS('Official Medal Table'!$H:$H,'Each Gender Events'!$A24,'Official Medal Table'!$C:$C,'Each Gender Events'!AI$1,'Official Medal Table'!$E:$E,"Mixed")*'Medal values'!$B$3/2
+ COUNTIFS('Official Medal Table'!$I:$I,'Each Gender Events'!$A24,'Official Medal Table'!$C:$C,'Each Gender Events'!AI$1,'Official Medal Table'!$E:$E,"Mixed")*'Medal values'!$B$3/2</f>
        <v>0</v>
      </c>
      <c r="AJ24">
        <f>COUNTIFS('Official Medal Table'!$F:$F,'Each Gender Events'!$A24,'Official Medal Table'!$C:$C,'Each Gender Events'!AJ$1,'Official Medal Table'!$E:$E,'Each Gender Events'!AJ$2)*'Medal values'!$B$1
+ COUNTIFS('Official Medal Table'!$G:$G,'Each Gender Events'!$A24,'Official Medal Table'!$C:$C,'Each Gender Events'!AJ$1,'Official Medal Table'!$E:$E,'Each Gender Events'!AJ$2)*'Medal values'!$B$2
+ COUNTIFS('Official Medal Table'!$H:$H,'Each Gender Events'!$A24,'Official Medal Table'!$C:$C,'Each Gender Events'!AJ$1,'Official Medal Table'!$E:$E,'Each Gender Events'!AJ$2)*'Medal values'!$B$3
+ COUNTIFS('Official Medal Table'!$I:$I,'Each Gender Events'!$A24,'Official Medal Table'!$C:$C,'Each Gender Events'!AJ$1,'Official Medal Table'!$E:$E,'Each Gender Events'!AJ$2)*'Medal values'!$B$3
+ COUNTIFS('Official Medal Table'!$F:$F,'Each Gender Events'!$A24,'Official Medal Table'!$C:$C,'Each Gender Events'!AJ$1,'Official Medal Table'!$E:$E,"Mixed")*'Medal values'!$B$1/2
+ COUNTIFS('Official Medal Table'!$G:$G,'Each Gender Events'!$A24,'Official Medal Table'!$C:$C,'Each Gender Events'!AJ$1,'Official Medal Table'!$E:$E,"Mixed")*'Medal values'!$B$2/2
+ COUNTIFS('Official Medal Table'!$H:$H,'Each Gender Events'!$A24,'Official Medal Table'!$C:$C,'Each Gender Events'!AJ$1,'Official Medal Table'!$E:$E,"Mixed")*'Medal values'!$B$3/2
+ COUNTIFS('Official Medal Table'!$I:$I,'Each Gender Events'!$A24,'Official Medal Table'!$C:$C,'Each Gender Events'!AJ$1,'Official Medal Table'!$E:$E,"Mixed")*'Medal values'!$B$3/2</f>
        <v>0</v>
      </c>
      <c r="AK24">
        <f>COUNTIFS('Official Medal Table'!$F:$F,'Each Gender Events'!$A24,'Official Medal Table'!$C:$C,'Each Gender Events'!AK$1,'Official Medal Table'!$E:$E,'Each Gender Events'!AK$2)*'Medal values'!$B$1
+ COUNTIFS('Official Medal Table'!$G:$G,'Each Gender Events'!$A24,'Official Medal Table'!$C:$C,'Each Gender Events'!AK$1,'Official Medal Table'!$E:$E,'Each Gender Events'!AK$2)*'Medal values'!$B$2
+ COUNTIFS('Official Medal Table'!$H:$H,'Each Gender Events'!$A24,'Official Medal Table'!$C:$C,'Each Gender Events'!AK$1,'Official Medal Table'!$E:$E,'Each Gender Events'!AK$2)*'Medal values'!$B$3
+ COUNTIFS('Official Medal Table'!$I:$I,'Each Gender Events'!$A24,'Official Medal Table'!$C:$C,'Each Gender Events'!AK$1,'Official Medal Table'!$E:$E,'Each Gender Events'!AK$2)*'Medal values'!$B$3
+ COUNTIFS('Official Medal Table'!$F:$F,'Each Gender Events'!$A24,'Official Medal Table'!$C:$C,'Each Gender Events'!AK$1,'Official Medal Table'!$E:$E,"Mixed")*'Medal values'!$B$1/2
+ COUNTIFS('Official Medal Table'!$G:$G,'Each Gender Events'!$A24,'Official Medal Table'!$C:$C,'Each Gender Events'!AK$1,'Official Medal Table'!$E:$E,"Mixed")*'Medal values'!$B$2/2
+ COUNTIFS('Official Medal Table'!$H:$H,'Each Gender Events'!$A24,'Official Medal Table'!$C:$C,'Each Gender Events'!AK$1,'Official Medal Table'!$E:$E,"Mixed")*'Medal values'!$B$3/2
+ COUNTIFS('Official Medal Table'!$I:$I,'Each Gender Events'!$A24,'Official Medal Table'!$C:$C,'Each Gender Events'!AK$1,'Official Medal Table'!$E:$E,"Mixed")*'Medal values'!$B$3/2</f>
        <v>0</v>
      </c>
      <c r="AL24">
        <f>COUNTIFS('Official Medal Table'!$F:$F,'Each Gender Events'!$A24,'Official Medal Table'!$C:$C,'Each Gender Events'!AL$1,'Official Medal Table'!$E:$E,'Each Gender Events'!AL$2)*'Medal values'!$B$1
+ COUNTIFS('Official Medal Table'!$G:$G,'Each Gender Events'!$A24,'Official Medal Table'!$C:$C,'Each Gender Events'!AL$1,'Official Medal Table'!$E:$E,'Each Gender Events'!AL$2)*'Medal values'!$B$2
+ COUNTIFS('Official Medal Table'!$H:$H,'Each Gender Events'!$A24,'Official Medal Table'!$C:$C,'Each Gender Events'!AL$1,'Official Medal Table'!$E:$E,'Each Gender Events'!AL$2)*'Medal values'!$B$3
+ COUNTIFS('Official Medal Table'!$I:$I,'Each Gender Events'!$A24,'Official Medal Table'!$C:$C,'Each Gender Events'!AL$1,'Official Medal Table'!$E:$E,'Each Gender Events'!AL$2)*'Medal values'!$B$3
+ COUNTIFS('Official Medal Table'!$F:$F,'Each Gender Events'!$A24,'Official Medal Table'!$C:$C,'Each Gender Events'!AL$1,'Official Medal Table'!$E:$E,"Mixed")*'Medal values'!$B$1/2
+ COUNTIFS('Official Medal Table'!$G:$G,'Each Gender Events'!$A24,'Official Medal Table'!$C:$C,'Each Gender Events'!AL$1,'Official Medal Table'!$E:$E,"Mixed")*'Medal values'!$B$2/2
+ COUNTIFS('Official Medal Table'!$H:$H,'Each Gender Events'!$A24,'Official Medal Table'!$C:$C,'Each Gender Events'!AL$1,'Official Medal Table'!$E:$E,"Mixed")*'Medal values'!$B$3/2
+ COUNTIFS('Official Medal Table'!$I:$I,'Each Gender Events'!$A24,'Official Medal Table'!$C:$C,'Each Gender Events'!AL$1,'Official Medal Table'!$E:$E,"Mixed")*'Medal values'!$B$3/2</f>
        <v>0</v>
      </c>
      <c r="AM24">
        <f>COUNTIFS('Official Medal Table'!$F:$F,'Each Gender Events'!$A24,'Official Medal Table'!$C:$C,'Each Gender Events'!AM$1,'Official Medal Table'!$E:$E,'Each Gender Events'!AM$2)*'Medal values'!$B$1
+ COUNTIFS('Official Medal Table'!$G:$G,'Each Gender Events'!$A24,'Official Medal Table'!$C:$C,'Each Gender Events'!AM$1,'Official Medal Table'!$E:$E,'Each Gender Events'!AM$2)*'Medal values'!$B$2
+ COUNTIFS('Official Medal Table'!$H:$H,'Each Gender Events'!$A24,'Official Medal Table'!$C:$C,'Each Gender Events'!AM$1,'Official Medal Table'!$E:$E,'Each Gender Events'!AM$2)*'Medal values'!$B$3
+ COUNTIFS('Official Medal Table'!$I:$I,'Each Gender Events'!$A24,'Official Medal Table'!$C:$C,'Each Gender Events'!AM$1,'Official Medal Table'!$E:$E,'Each Gender Events'!AM$2)*'Medal values'!$B$3
+ COUNTIFS('Official Medal Table'!$F:$F,'Each Gender Events'!$A24,'Official Medal Table'!$C:$C,'Each Gender Events'!AM$1,'Official Medal Table'!$E:$E,"Mixed")*'Medal values'!$B$1/2
+ COUNTIFS('Official Medal Table'!$G:$G,'Each Gender Events'!$A24,'Official Medal Table'!$C:$C,'Each Gender Events'!AM$1,'Official Medal Table'!$E:$E,"Mixed")*'Medal values'!$B$2/2
+ COUNTIFS('Official Medal Table'!$H:$H,'Each Gender Events'!$A24,'Official Medal Table'!$C:$C,'Each Gender Events'!AM$1,'Official Medal Table'!$E:$E,"Mixed")*'Medal values'!$B$3/2
+ COUNTIFS('Official Medal Table'!$I:$I,'Each Gender Events'!$A24,'Official Medal Table'!$C:$C,'Each Gender Events'!AM$1,'Official Medal Table'!$E:$E,"Mixed")*'Medal values'!$B$3/2</f>
        <v>0</v>
      </c>
      <c r="AN24">
        <f>COUNTIFS('Official Medal Table'!$F:$F,'Each Gender Events'!$A24,'Official Medal Table'!$C:$C,'Each Gender Events'!AN$1,'Official Medal Table'!$E:$E,'Each Gender Events'!AN$2)*'Medal values'!$B$1
+ COUNTIFS('Official Medal Table'!$G:$G,'Each Gender Events'!$A24,'Official Medal Table'!$C:$C,'Each Gender Events'!AN$1,'Official Medal Table'!$E:$E,'Each Gender Events'!AN$2)*'Medal values'!$B$2
+ COUNTIFS('Official Medal Table'!$H:$H,'Each Gender Events'!$A24,'Official Medal Table'!$C:$C,'Each Gender Events'!AN$1,'Official Medal Table'!$E:$E,'Each Gender Events'!AN$2)*'Medal values'!$B$3
+ COUNTIFS('Official Medal Table'!$I:$I,'Each Gender Events'!$A24,'Official Medal Table'!$C:$C,'Each Gender Events'!AN$1,'Official Medal Table'!$E:$E,'Each Gender Events'!AN$2)*'Medal values'!$B$3
+ COUNTIFS('Official Medal Table'!$F:$F,'Each Gender Events'!$A24,'Official Medal Table'!$C:$C,'Each Gender Events'!AN$1,'Official Medal Table'!$E:$E,"Mixed")*'Medal values'!$B$1/2
+ COUNTIFS('Official Medal Table'!$G:$G,'Each Gender Events'!$A24,'Official Medal Table'!$C:$C,'Each Gender Events'!AN$1,'Official Medal Table'!$E:$E,"Mixed")*'Medal values'!$B$2/2
+ COUNTIFS('Official Medal Table'!$H:$H,'Each Gender Events'!$A24,'Official Medal Table'!$C:$C,'Each Gender Events'!AN$1,'Official Medal Table'!$E:$E,"Mixed")*'Medal values'!$B$3/2
+ COUNTIFS('Official Medal Table'!$I:$I,'Each Gender Events'!$A24,'Official Medal Table'!$C:$C,'Each Gender Events'!AN$1,'Official Medal Table'!$E:$E,"Mixed")*'Medal values'!$B$3/2</f>
        <v>0</v>
      </c>
      <c r="AO24">
        <f>COUNTIFS('Official Medal Table'!$F:$F,'Each Gender Events'!$A24,'Official Medal Table'!$C:$C,'Each Gender Events'!AO$1,'Official Medal Table'!$E:$E,'Each Gender Events'!AO$2)*'Medal values'!$B$1
+ COUNTIFS('Official Medal Table'!$G:$G,'Each Gender Events'!$A24,'Official Medal Table'!$C:$C,'Each Gender Events'!AO$1,'Official Medal Table'!$E:$E,'Each Gender Events'!AO$2)*'Medal values'!$B$2
+ COUNTIFS('Official Medal Table'!$H:$H,'Each Gender Events'!$A24,'Official Medal Table'!$C:$C,'Each Gender Events'!AO$1,'Official Medal Table'!$E:$E,'Each Gender Events'!AO$2)*'Medal values'!$B$3
+ COUNTIFS('Official Medal Table'!$I:$I,'Each Gender Events'!$A24,'Official Medal Table'!$C:$C,'Each Gender Events'!AO$1,'Official Medal Table'!$E:$E,'Each Gender Events'!AO$2)*'Medal values'!$B$3
+ COUNTIFS('Official Medal Table'!$F:$F,'Each Gender Events'!$A24,'Official Medal Table'!$C:$C,'Each Gender Events'!AO$1,'Official Medal Table'!$E:$E,"Mixed")*'Medal values'!$B$1/2
+ COUNTIFS('Official Medal Table'!$G:$G,'Each Gender Events'!$A24,'Official Medal Table'!$C:$C,'Each Gender Events'!AO$1,'Official Medal Table'!$E:$E,"Mixed")*'Medal values'!$B$2/2
+ COUNTIFS('Official Medal Table'!$H:$H,'Each Gender Events'!$A24,'Official Medal Table'!$C:$C,'Each Gender Events'!AO$1,'Official Medal Table'!$E:$E,"Mixed")*'Medal values'!$B$3/2
+ COUNTIFS('Official Medal Table'!$I:$I,'Each Gender Events'!$A24,'Official Medal Table'!$C:$C,'Each Gender Events'!AO$1,'Official Medal Table'!$E:$E,"Mixed")*'Medal values'!$B$3/2</f>
        <v>0</v>
      </c>
      <c r="AP24">
        <f>COUNTIFS('Official Medal Table'!$F:$F,'Each Gender Events'!$A24,'Official Medal Table'!$C:$C,'Each Gender Events'!AP$1,'Official Medal Table'!$E:$E,'Each Gender Events'!AP$2)*'Medal values'!$B$1
+ COUNTIFS('Official Medal Table'!$G:$G,'Each Gender Events'!$A24,'Official Medal Table'!$C:$C,'Each Gender Events'!AP$1,'Official Medal Table'!$E:$E,'Each Gender Events'!AP$2)*'Medal values'!$B$2
+ COUNTIFS('Official Medal Table'!$H:$H,'Each Gender Events'!$A24,'Official Medal Table'!$C:$C,'Each Gender Events'!AP$1,'Official Medal Table'!$E:$E,'Each Gender Events'!AP$2)*'Medal values'!$B$3
+ COUNTIFS('Official Medal Table'!$I:$I,'Each Gender Events'!$A24,'Official Medal Table'!$C:$C,'Each Gender Events'!AP$1,'Official Medal Table'!$E:$E,'Each Gender Events'!AP$2)*'Medal values'!$B$3
+ COUNTIFS('Official Medal Table'!$F:$F,'Each Gender Events'!$A24,'Official Medal Table'!$C:$C,'Each Gender Events'!AP$1,'Official Medal Table'!$E:$E,"Mixed")*'Medal values'!$B$1/2
+ COUNTIFS('Official Medal Table'!$G:$G,'Each Gender Events'!$A24,'Official Medal Table'!$C:$C,'Each Gender Events'!AP$1,'Official Medal Table'!$E:$E,"Mixed")*'Medal values'!$B$2/2
+ COUNTIFS('Official Medal Table'!$H:$H,'Each Gender Events'!$A24,'Official Medal Table'!$C:$C,'Each Gender Events'!AP$1,'Official Medal Table'!$E:$E,"Mixed")*'Medal values'!$B$3/2
+ COUNTIFS('Official Medal Table'!$I:$I,'Each Gender Events'!$A24,'Official Medal Table'!$C:$C,'Each Gender Events'!AP$1,'Official Medal Table'!$E:$E,"Mixed")*'Medal values'!$B$3/2</f>
        <v>0</v>
      </c>
      <c r="AQ24">
        <f>COUNTIFS('Official Medal Table'!$F:$F,'Each Gender Events'!$A24,'Official Medal Table'!$C:$C,'Each Gender Events'!AQ$1,'Official Medal Table'!$E:$E,'Each Gender Events'!AQ$2)*'Medal values'!$B$1
+ COUNTIFS('Official Medal Table'!$G:$G,'Each Gender Events'!$A24,'Official Medal Table'!$C:$C,'Each Gender Events'!AQ$1,'Official Medal Table'!$E:$E,'Each Gender Events'!AQ$2)*'Medal values'!$B$2
+ COUNTIFS('Official Medal Table'!$H:$H,'Each Gender Events'!$A24,'Official Medal Table'!$C:$C,'Each Gender Events'!AQ$1,'Official Medal Table'!$E:$E,'Each Gender Events'!AQ$2)*'Medal values'!$B$3
+ COUNTIFS('Official Medal Table'!$I:$I,'Each Gender Events'!$A24,'Official Medal Table'!$C:$C,'Each Gender Events'!AQ$1,'Official Medal Table'!$E:$E,'Each Gender Events'!AQ$2)*'Medal values'!$B$3
+ COUNTIFS('Official Medal Table'!$F:$F,'Each Gender Events'!$A24,'Official Medal Table'!$C:$C,'Each Gender Events'!AQ$1,'Official Medal Table'!$E:$E,"Mixed")*'Medal values'!$B$1/2
+ COUNTIFS('Official Medal Table'!$G:$G,'Each Gender Events'!$A24,'Official Medal Table'!$C:$C,'Each Gender Events'!AQ$1,'Official Medal Table'!$E:$E,"Mixed")*'Medal values'!$B$2/2
+ COUNTIFS('Official Medal Table'!$H:$H,'Each Gender Events'!$A24,'Official Medal Table'!$C:$C,'Each Gender Events'!AQ$1,'Official Medal Table'!$E:$E,"Mixed")*'Medal values'!$B$3/2
+ COUNTIFS('Official Medal Table'!$I:$I,'Each Gender Events'!$A24,'Official Medal Table'!$C:$C,'Each Gender Events'!AQ$1,'Official Medal Table'!$E:$E,"Mixed")*'Medal values'!$B$3/2</f>
        <v>0</v>
      </c>
      <c r="AR24">
        <f>COUNTIFS('Official Medal Table'!$F:$F,'Each Gender Events'!$A24,'Official Medal Table'!$C:$C,'Each Gender Events'!AR$1,'Official Medal Table'!$E:$E,'Each Gender Events'!AR$2)*'Medal values'!$B$1
+ COUNTIFS('Official Medal Table'!$G:$G,'Each Gender Events'!$A24,'Official Medal Table'!$C:$C,'Each Gender Events'!AR$1,'Official Medal Table'!$E:$E,'Each Gender Events'!AR$2)*'Medal values'!$B$2
+ COUNTIFS('Official Medal Table'!$H:$H,'Each Gender Events'!$A24,'Official Medal Table'!$C:$C,'Each Gender Events'!AR$1,'Official Medal Table'!$E:$E,'Each Gender Events'!AR$2)*'Medal values'!$B$3
+ COUNTIFS('Official Medal Table'!$I:$I,'Each Gender Events'!$A24,'Official Medal Table'!$C:$C,'Each Gender Events'!AR$1,'Official Medal Table'!$E:$E,'Each Gender Events'!AR$2)*'Medal values'!$B$3
+ COUNTIFS('Official Medal Table'!$F:$F,'Each Gender Events'!$A24,'Official Medal Table'!$C:$C,'Each Gender Events'!AR$1,'Official Medal Table'!$E:$E,"Mixed")*'Medal values'!$B$1/2
+ COUNTIFS('Official Medal Table'!$G:$G,'Each Gender Events'!$A24,'Official Medal Table'!$C:$C,'Each Gender Events'!AR$1,'Official Medal Table'!$E:$E,"Mixed")*'Medal values'!$B$2/2
+ COUNTIFS('Official Medal Table'!$H:$H,'Each Gender Events'!$A24,'Official Medal Table'!$C:$C,'Each Gender Events'!AR$1,'Official Medal Table'!$E:$E,"Mixed")*'Medal values'!$B$3/2
+ COUNTIFS('Official Medal Table'!$I:$I,'Each Gender Events'!$A24,'Official Medal Table'!$C:$C,'Each Gender Events'!AR$1,'Official Medal Table'!$E:$E,"Mixed")*'Medal values'!$B$3/2</f>
        <v>0</v>
      </c>
      <c r="AS24">
        <f>COUNTIFS('Official Medal Table'!$F:$F,'Each Gender Events'!$A24,'Official Medal Table'!$C:$C,'Each Gender Events'!AS$1,'Official Medal Table'!$E:$E,'Each Gender Events'!AS$2)*'Medal values'!$B$1
+ COUNTIFS('Official Medal Table'!$G:$G,'Each Gender Events'!$A24,'Official Medal Table'!$C:$C,'Each Gender Events'!AS$1,'Official Medal Table'!$E:$E,'Each Gender Events'!AS$2)*'Medal values'!$B$2
+ COUNTIFS('Official Medal Table'!$H:$H,'Each Gender Events'!$A24,'Official Medal Table'!$C:$C,'Each Gender Events'!AS$1,'Official Medal Table'!$E:$E,'Each Gender Events'!AS$2)*'Medal values'!$B$3
+ COUNTIFS('Official Medal Table'!$I:$I,'Each Gender Events'!$A24,'Official Medal Table'!$C:$C,'Each Gender Events'!AS$1,'Official Medal Table'!$E:$E,'Each Gender Events'!AS$2)*'Medal values'!$B$3
+ COUNTIFS('Official Medal Table'!$F:$F,'Each Gender Events'!$A24,'Official Medal Table'!$C:$C,'Each Gender Events'!AS$1,'Official Medal Table'!$E:$E,"Mixed")*'Medal values'!$B$1/2
+ COUNTIFS('Official Medal Table'!$G:$G,'Each Gender Events'!$A24,'Official Medal Table'!$C:$C,'Each Gender Events'!AS$1,'Official Medal Table'!$E:$E,"Mixed")*'Medal values'!$B$2/2
+ COUNTIFS('Official Medal Table'!$H:$H,'Each Gender Events'!$A24,'Official Medal Table'!$C:$C,'Each Gender Events'!AS$1,'Official Medal Table'!$E:$E,"Mixed")*'Medal values'!$B$3/2
+ COUNTIFS('Official Medal Table'!$I:$I,'Each Gender Events'!$A24,'Official Medal Table'!$C:$C,'Each Gender Events'!AS$1,'Official Medal Table'!$E:$E,"Mixed")*'Medal values'!$B$3/2</f>
        <v>0</v>
      </c>
      <c r="AT24">
        <f>COUNTIFS('Official Medal Table'!$F:$F,'Each Gender Events'!$A24,'Official Medal Table'!$C:$C,'Each Gender Events'!AT$1,'Official Medal Table'!$E:$E,'Each Gender Events'!AT$2)*'Medal values'!$B$1
+ COUNTIFS('Official Medal Table'!$G:$G,'Each Gender Events'!$A24,'Official Medal Table'!$C:$C,'Each Gender Events'!AT$1,'Official Medal Table'!$E:$E,'Each Gender Events'!AT$2)*'Medal values'!$B$2
+ COUNTIFS('Official Medal Table'!$H:$H,'Each Gender Events'!$A24,'Official Medal Table'!$C:$C,'Each Gender Events'!AT$1,'Official Medal Table'!$E:$E,'Each Gender Events'!AT$2)*'Medal values'!$B$3
+ COUNTIFS('Official Medal Table'!$I:$I,'Each Gender Events'!$A24,'Official Medal Table'!$C:$C,'Each Gender Events'!AT$1,'Official Medal Table'!$E:$E,'Each Gender Events'!AT$2)*'Medal values'!$B$3
+ COUNTIFS('Official Medal Table'!$F:$F,'Each Gender Events'!$A24,'Official Medal Table'!$C:$C,'Each Gender Events'!AT$1,'Official Medal Table'!$E:$E,"Mixed")*'Medal values'!$B$1/2
+ COUNTIFS('Official Medal Table'!$G:$G,'Each Gender Events'!$A24,'Official Medal Table'!$C:$C,'Each Gender Events'!AT$1,'Official Medal Table'!$E:$E,"Mixed")*'Medal values'!$B$2/2
+ COUNTIFS('Official Medal Table'!$H:$H,'Each Gender Events'!$A24,'Official Medal Table'!$C:$C,'Each Gender Events'!AT$1,'Official Medal Table'!$E:$E,"Mixed")*'Medal values'!$B$3/2
+ COUNTIFS('Official Medal Table'!$I:$I,'Each Gender Events'!$A24,'Official Medal Table'!$C:$C,'Each Gender Events'!AT$1,'Official Medal Table'!$E:$E,"Mixed")*'Medal values'!$B$3/2</f>
        <v>0</v>
      </c>
      <c r="AU24">
        <f>COUNTIFS('Official Medal Table'!$F:$F,'Each Gender Events'!$A24,'Official Medal Table'!$C:$C,'Each Gender Events'!AU$1,'Official Medal Table'!$E:$E,'Each Gender Events'!AU$2)*'Medal values'!$B$1
+ COUNTIFS('Official Medal Table'!$G:$G,'Each Gender Events'!$A24,'Official Medal Table'!$C:$C,'Each Gender Events'!AU$1,'Official Medal Table'!$E:$E,'Each Gender Events'!AU$2)*'Medal values'!$B$2
+ COUNTIFS('Official Medal Table'!$H:$H,'Each Gender Events'!$A24,'Official Medal Table'!$C:$C,'Each Gender Events'!AU$1,'Official Medal Table'!$E:$E,'Each Gender Events'!AU$2)*'Medal values'!$B$3
+ COUNTIFS('Official Medal Table'!$I:$I,'Each Gender Events'!$A24,'Official Medal Table'!$C:$C,'Each Gender Events'!AU$1,'Official Medal Table'!$E:$E,'Each Gender Events'!AU$2)*'Medal values'!$B$3
+ COUNTIFS('Official Medal Table'!$F:$F,'Each Gender Events'!$A24,'Official Medal Table'!$C:$C,'Each Gender Events'!AU$1,'Official Medal Table'!$E:$E,"Mixed")*'Medal values'!$B$1/2
+ COUNTIFS('Official Medal Table'!$G:$G,'Each Gender Events'!$A24,'Official Medal Table'!$C:$C,'Each Gender Events'!AU$1,'Official Medal Table'!$E:$E,"Mixed")*'Medal values'!$B$2/2
+ COUNTIFS('Official Medal Table'!$H:$H,'Each Gender Events'!$A24,'Official Medal Table'!$C:$C,'Each Gender Events'!AU$1,'Official Medal Table'!$E:$E,"Mixed")*'Medal values'!$B$3/2
+ COUNTIFS('Official Medal Table'!$I:$I,'Each Gender Events'!$A24,'Official Medal Table'!$C:$C,'Each Gender Events'!AU$1,'Official Medal Table'!$E:$E,"Mixed")*'Medal values'!$B$3/2</f>
        <v>0</v>
      </c>
      <c r="AV24">
        <f>COUNTIFS('Official Medal Table'!$F:$F,'Each Gender Events'!$A24,'Official Medal Table'!$C:$C,'Each Gender Events'!AV$1,'Official Medal Table'!$E:$E,'Each Gender Events'!AV$2)*'Medal values'!$B$1
+ COUNTIFS('Official Medal Table'!$G:$G,'Each Gender Events'!$A24,'Official Medal Table'!$C:$C,'Each Gender Events'!AV$1,'Official Medal Table'!$E:$E,'Each Gender Events'!AV$2)*'Medal values'!$B$2
+ COUNTIFS('Official Medal Table'!$H:$H,'Each Gender Events'!$A24,'Official Medal Table'!$C:$C,'Each Gender Events'!AV$1,'Official Medal Table'!$E:$E,'Each Gender Events'!AV$2)*'Medal values'!$B$3
+ COUNTIFS('Official Medal Table'!$I:$I,'Each Gender Events'!$A24,'Official Medal Table'!$C:$C,'Each Gender Events'!AV$1,'Official Medal Table'!$E:$E,'Each Gender Events'!AV$2)*'Medal values'!$B$3
+ COUNTIFS('Official Medal Table'!$F:$F,'Each Gender Events'!$A24,'Official Medal Table'!$C:$C,'Each Gender Events'!AV$1,'Official Medal Table'!$E:$E,"Mixed")*'Medal values'!$B$1/2
+ COUNTIFS('Official Medal Table'!$G:$G,'Each Gender Events'!$A24,'Official Medal Table'!$C:$C,'Each Gender Events'!AV$1,'Official Medal Table'!$E:$E,"Mixed")*'Medal values'!$B$2/2
+ COUNTIFS('Official Medal Table'!$H:$H,'Each Gender Events'!$A24,'Official Medal Table'!$C:$C,'Each Gender Events'!AV$1,'Official Medal Table'!$E:$E,"Mixed")*'Medal values'!$B$3/2
+ COUNTIFS('Official Medal Table'!$I:$I,'Each Gender Events'!$A24,'Official Medal Table'!$C:$C,'Each Gender Events'!AV$1,'Official Medal Table'!$E:$E,"Mixed")*'Medal values'!$B$3/2</f>
        <v>0</v>
      </c>
      <c r="AW24">
        <f>COUNTIFS('Official Medal Table'!$F:$F,'Each Gender Events'!$A24,'Official Medal Table'!$C:$C,'Each Gender Events'!AW$1,'Official Medal Table'!$E:$E,'Each Gender Events'!AW$2)*'Medal values'!$B$1
+ COUNTIFS('Official Medal Table'!$G:$G,'Each Gender Events'!$A24,'Official Medal Table'!$C:$C,'Each Gender Events'!AW$1,'Official Medal Table'!$E:$E,'Each Gender Events'!AW$2)*'Medal values'!$B$2
+ COUNTIFS('Official Medal Table'!$H:$H,'Each Gender Events'!$A24,'Official Medal Table'!$C:$C,'Each Gender Events'!AW$1,'Official Medal Table'!$E:$E,'Each Gender Events'!AW$2)*'Medal values'!$B$3
+ COUNTIFS('Official Medal Table'!$I:$I,'Each Gender Events'!$A24,'Official Medal Table'!$C:$C,'Each Gender Events'!AW$1,'Official Medal Table'!$E:$E,'Each Gender Events'!AW$2)*'Medal values'!$B$3
+ COUNTIFS('Official Medal Table'!$F:$F,'Each Gender Events'!$A24,'Official Medal Table'!$C:$C,'Each Gender Events'!AW$1,'Official Medal Table'!$E:$E,"Mixed")*'Medal values'!$B$1/2
+ COUNTIFS('Official Medal Table'!$G:$G,'Each Gender Events'!$A24,'Official Medal Table'!$C:$C,'Each Gender Events'!AW$1,'Official Medal Table'!$E:$E,"Mixed")*'Medal values'!$B$2/2
+ COUNTIFS('Official Medal Table'!$H:$H,'Each Gender Events'!$A24,'Official Medal Table'!$C:$C,'Each Gender Events'!AW$1,'Official Medal Table'!$E:$E,"Mixed")*'Medal values'!$B$3/2
+ COUNTIFS('Official Medal Table'!$I:$I,'Each Gender Events'!$A24,'Official Medal Table'!$C:$C,'Each Gender Events'!AW$1,'Official Medal Table'!$E:$E,"Mixed")*'Medal values'!$B$3/2</f>
        <v>0</v>
      </c>
      <c r="AX24">
        <f>COUNTIFS('Official Medal Table'!$F:$F,'Each Gender Events'!$A24,'Official Medal Table'!$C:$C,'Each Gender Events'!AX$1,'Official Medal Table'!$E:$E,'Each Gender Events'!AX$2)*'Medal values'!$B$1
+ COUNTIFS('Official Medal Table'!$G:$G,'Each Gender Events'!$A24,'Official Medal Table'!$C:$C,'Each Gender Events'!AX$1,'Official Medal Table'!$E:$E,'Each Gender Events'!AX$2)*'Medal values'!$B$2
+ COUNTIFS('Official Medal Table'!$H:$H,'Each Gender Events'!$A24,'Official Medal Table'!$C:$C,'Each Gender Events'!AX$1,'Official Medal Table'!$E:$E,'Each Gender Events'!AX$2)*'Medal values'!$B$3
+ COUNTIFS('Official Medal Table'!$I:$I,'Each Gender Events'!$A24,'Official Medal Table'!$C:$C,'Each Gender Events'!AX$1,'Official Medal Table'!$E:$E,'Each Gender Events'!AX$2)*'Medal values'!$B$3
+ COUNTIFS('Official Medal Table'!$F:$F,'Each Gender Events'!$A24,'Official Medal Table'!$C:$C,'Each Gender Events'!AX$1,'Official Medal Table'!$E:$E,"Mixed")*'Medal values'!$B$1/2
+ COUNTIFS('Official Medal Table'!$G:$G,'Each Gender Events'!$A24,'Official Medal Table'!$C:$C,'Each Gender Events'!AX$1,'Official Medal Table'!$E:$E,"Mixed")*'Medal values'!$B$2/2
+ COUNTIFS('Official Medal Table'!$H:$H,'Each Gender Events'!$A24,'Official Medal Table'!$C:$C,'Each Gender Events'!AX$1,'Official Medal Table'!$E:$E,"Mixed")*'Medal values'!$B$3/2
+ COUNTIFS('Official Medal Table'!$I:$I,'Each Gender Events'!$A24,'Official Medal Table'!$C:$C,'Each Gender Events'!AX$1,'Official Medal Table'!$E:$E,"Mixed")*'Medal values'!$B$3/2</f>
        <v>0</v>
      </c>
      <c r="AY24">
        <f>COUNTIFS('Official Medal Table'!$F:$F,'Each Gender Events'!$A24,'Official Medal Table'!$C:$C,'Each Gender Events'!AY$1,'Official Medal Table'!$E:$E,'Each Gender Events'!AY$2)*'Medal values'!$B$1
+ COUNTIFS('Official Medal Table'!$G:$G,'Each Gender Events'!$A24,'Official Medal Table'!$C:$C,'Each Gender Events'!AY$1,'Official Medal Table'!$E:$E,'Each Gender Events'!AY$2)*'Medal values'!$B$2
+ COUNTIFS('Official Medal Table'!$H:$H,'Each Gender Events'!$A24,'Official Medal Table'!$C:$C,'Each Gender Events'!AY$1,'Official Medal Table'!$E:$E,'Each Gender Events'!AY$2)*'Medal values'!$B$3
+ COUNTIFS('Official Medal Table'!$I:$I,'Each Gender Events'!$A24,'Official Medal Table'!$C:$C,'Each Gender Events'!AY$1,'Official Medal Table'!$E:$E,'Each Gender Events'!AY$2)*'Medal values'!$B$3
+ COUNTIFS('Official Medal Table'!$F:$F,'Each Gender Events'!$A24,'Official Medal Table'!$C:$C,'Each Gender Events'!AY$1,'Official Medal Table'!$E:$E,"Mixed")*'Medal values'!$B$1/2
+ COUNTIFS('Official Medal Table'!$G:$G,'Each Gender Events'!$A24,'Official Medal Table'!$C:$C,'Each Gender Events'!AY$1,'Official Medal Table'!$E:$E,"Mixed")*'Medal values'!$B$2/2
+ COUNTIFS('Official Medal Table'!$H:$H,'Each Gender Events'!$A24,'Official Medal Table'!$C:$C,'Each Gender Events'!AY$1,'Official Medal Table'!$E:$E,"Mixed")*'Medal values'!$B$3/2
+ COUNTIFS('Official Medal Table'!$I:$I,'Each Gender Events'!$A24,'Official Medal Table'!$C:$C,'Each Gender Events'!AY$1,'Official Medal Table'!$E:$E,"Mixed")*'Medal values'!$B$3/2</f>
        <v>0</v>
      </c>
      <c r="AZ24">
        <f>COUNTIFS('Official Medal Table'!$F:$F,'Each Gender Events'!$A24,'Official Medal Table'!$C:$C,'Each Gender Events'!AZ$1,'Official Medal Table'!$E:$E,'Each Gender Events'!AZ$2)*'Medal values'!$B$1
+ COUNTIFS('Official Medal Table'!$G:$G,'Each Gender Events'!$A24,'Official Medal Table'!$C:$C,'Each Gender Events'!AZ$1,'Official Medal Table'!$E:$E,'Each Gender Events'!AZ$2)*'Medal values'!$B$2
+ COUNTIFS('Official Medal Table'!$H:$H,'Each Gender Events'!$A24,'Official Medal Table'!$C:$C,'Each Gender Events'!AZ$1,'Official Medal Table'!$E:$E,'Each Gender Events'!AZ$2)*'Medal values'!$B$3
+ COUNTIFS('Official Medal Table'!$I:$I,'Each Gender Events'!$A24,'Official Medal Table'!$C:$C,'Each Gender Events'!AZ$1,'Official Medal Table'!$E:$E,'Each Gender Events'!AZ$2)*'Medal values'!$B$3
+ COUNTIFS('Official Medal Table'!$F:$F,'Each Gender Events'!$A24,'Official Medal Table'!$C:$C,'Each Gender Events'!AZ$1,'Official Medal Table'!$E:$E,"Mixed")*'Medal values'!$B$1/2
+ COUNTIFS('Official Medal Table'!$G:$G,'Each Gender Events'!$A24,'Official Medal Table'!$C:$C,'Each Gender Events'!AZ$1,'Official Medal Table'!$E:$E,"Mixed")*'Medal values'!$B$2/2
+ COUNTIFS('Official Medal Table'!$H:$H,'Each Gender Events'!$A24,'Official Medal Table'!$C:$C,'Each Gender Events'!AZ$1,'Official Medal Table'!$E:$E,"Mixed")*'Medal values'!$B$3/2
+ COUNTIFS('Official Medal Table'!$I:$I,'Each Gender Events'!$A24,'Official Medal Table'!$C:$C,'Each Gender Events'!AZ$1,'Official Medal Table'!$E:$E,"Mixed")*'Medal values'!$B$3/2</f>
        <v>0</v>
      </c>
      <c r="BA24">
        <f>COUNTIFS('Official Medal Table'!$F:$F,'Each Gender Events'!$A24,'Official Medal Table'!$C:$C,'Each Gender Events'!BA$1,'Official Medal Table'!$E:$E,'Each Gender Events'!BA$2)*'Medal values'!$B$1
+ COUNTIFS('Official Medal Table'!$G:$G,'Each Gender Events'!$A24,'Official Medal Table'!$C:$C,'Each Gender Events'!BA$1,'Official Medal Table'!$E:$E,'Each Gender Events'!BA$2)*'Medal values'!$B$2
+ COUNTIFS('Official Medal Table'!$H:$H,'Each Gender Events'!$A24,'Official Medal Table'!$C:$C,'Each Gender Events'!BA$1,'Official Medal Table'!$E:$E,'Each Gender Events'!BA$2)*'Medal values'!$B$3
+ COUNTIFS('Official Medal Table'!$I:$I,'Each Gender Events'!$A24,'Official Medal Table'!$C:$C,'Each Gender Events'!BA$1,'Official Medal Table'!$E:$E,'Each Gender Events'!BA$2)*'Medal values'!$B$3
+ COUNTIFS('Official Medal Table'!$F:$F,'Each Gender Events'!$A24,'Official Medal Table'!$C:$C,'Each Gender Events'!BA$1,'Official Medal Table'!$E:$E,"Mixed")*'Medal values'!$B$1/2
+ COUNTIFS('Official Medal Table'!$G:$G,'Each Gender Events'!$A24,'Official Medal Table'!$C:$C,'Each Gender Events'!BA$1,'Official Medal Table'!$E:$E,"Mixed")*'Medal values'!$B$2/2
+ COUNTIFS('Official Medal Table'!$H:$H,'Each Gender Events'!$A24,'Official Medal Table'!$C:$C,'Each Gender Events'!BA$1,'Official Medal Table'!$E:$E,"Mixed")*'Medal values'!$B$3/2
+ COUNTIFS('Official Medal Table'!$I:$I,'Each Gender Events'!$A24,'Official Medal Table'!$C:$C,'Each Gender Events'!BA$1,'Official Medal Table'!$E:$E,"Mixed")*'Medal values'!$B$3/2</f>
        <v>0</v>
      </c>
      <c r="BB24">
        <f>COUNTIFS('Official Medal Table'!$F:$F,'Each Gender Events'!$A24,'Official Medal Table'!$C:$C,'Each Gender Events'!BB$1,'Official Medal Table'!$E:$E,'Each Gender Events'!BB$2)*'Medal values'!$B$1
+ COUNTIFS('Official Medal Table'!$G:$G,'Each Gender Events'!$A24,'Official Medal Table'!$C:$C,'Each Gender Events'!BB$1,'Official Medal Table'!$E:$E,'Each Gender Events'!BB$2)*'Medal values'!$B$2
+ COUNTIFS('Official Medal Table'!$H:$H,'Each Gender Events'!$A24,'Official Medal Table'!$C:$C,'Each Gender Events'!BB$1,'Official Medal Table'!$E:$E,'Each Gender Events'!BB$2)*'Medal values'!$B$3
+ COUNTIFS('Official Medal Table'!$I:$I,'Each Gender Events'!$A24,'Official Medal Table'!$C:$C,'Each Gender Events'!BB$1,'Official Medal Table'!$E:$E,'Each Gender Events'!BB$2)*'Medal values'!$B$3
+ COUNTIFS('Official Medal Table'!$F:$F,'Each Gender Events'!$A24,'Official Medal Table'!$C:$C,'Each Gender Events'!BB$1,'Official Medal Table'!$E:$E,"Mixed")*'Medal values'!$B$1/2
+ COUNTIFS('Official Medal Table'!$G:$G,'Each Gender Events'!$A24,'Official Medal Table'!$C:$C,'Each Gender Events'!BB$1,'Official Medal Table'!$E:$E,"Mixed")*'Medal values'!$B$2/2
+ COUNTIFS('Official Medal Table'!$H:$H,'Each Gender Events'!$A24,'Official Medal Table'!$C:$C,'Each Gender Events'!BB$1,'Official Medal Table'!$E:$E,"Mixed")*'Medal values'!$B$3/2
+ COUNTIFS('Official Medal Table'!$I:$I,'Each Gender Events'!$A24,'Official Medal Table'!$C:$C,'Each Gender Events'!BB$1,'Official Medal Table'!$E:$E,"Mixed")*'Medal values'!$B$3/2</f>
        <v>0</v>
      </c>
      <c r="BC24">
        <f>COUNTIFS('Official Medal Table'!$F:$F,'Each Gender Events'!$A24,'Official Medal Table'!$C:$C,'Each Gender Events'!BC$1,'Official Medal Table'!$E:$E,'Each Gender Events'!BC$2)*'Medal values'!$B$1
+ COUNTIFS('Official Medal Table'!$G:$G,'Each Gender Events'!$A24,'Official Medal Table'!$C:$C,'Each Gender Events'!BC$1,'Official Medal Table'!$E:$E,'Each Gender Events'!BC$2)*'Medal values'!$B$2
+ COUNTIFS('Official Medal Table'!$H:$H,'Each Gender Events'!$A24,'Official Medal Table'!$C:$C,'Each Gender Events'!BC$1,'Official Medal Table'!$E:$E,'Each Gender Events'!BC$2)*'Medal values'!$B$3
+ COUNTIFS('Official Medal Table'!$I:$I,'Each Gender Events'!$A24,'Official Medal Table'!$C:$C,'Each Gender Events'!BC$1,'Official Medal Table'!$E:$E,'Each Gender Events'!BC$2)*'Medal values'!$B$3
+ COUNTIFS('Official Medal Table'!$F:$F,'Each Gender Events'!$A24,'Official Medal Table'!$C:$C,'Each Gender Events'!BC$1,'Official Medal Table'!$E:$E,"Mixed")*'Medal values'!$B$1/2
+ COUNTIFS('Official Medal Table'!$G:$G,'Each Gender Events'!$A24,'Official Medal Table'!$C:$C,'Each Gender Events'!BC$1,'Official Medal Table'!$E:$E,"Mixed")*'Medal values'!$B$2/2
+ COUNTIFS('Official Medal Table'!$H:$H,'Each Gender Events'!$A24,'Official Medal Table'!$C:$C,'Each Gender Events'!BC$1,'Official Medal Table'!$E:$E,"Mixed")*'Medal values'!$B$3/2
+ COUNTIFS('Official Medal Table'!$I:$I,'Each Gender Events'!$A24,'Official Medal Table'!$C:$C,'Each Gender Events'!BC$1,'Official Medal Table'!$E:$E,"Mixed")*'Medal values'!$B$3/2</f>
        <v>0</v>
      </c>
      <c r="BD24">
        <f>COUNTIFS('Official Medal Table'!$F:$F,'Each Gender Events'!$A24,'Official Medal Table'!$C:$C,'Each Gender Events'!BD$1,'Official Medal Table'!$E:$E,'Each Gender Events'!BD$2)*'Medal values'!$B$1
+ COUNTIFS('Official Medal Table'!$G:$G,'Each Gender Events'!$A24,'Official Medal Table'!$C:$C,'Each Gender Events'!BD$1,'Official Medal Table'!$E:$E,'Each Gender Events'!BD$2)*'Medal values'!$B$2
+ COUNTIFS('Official Medal Table'!$H:$H,'Each Gender Events'!$A24,'Official Medal Table'!$C:$C,'Each Gender Events'!BD$1,'Official Medal Table'!$E:$E,'Each Gender Events'!BD$2)*'Medal values'!$B$3
+ COUNTIFS('Official Medal Table'!$I:$I,'Each Gender Events'!$A24,'Official Medal Table'!$C:$C,'Each Gender Events'!BD$1,'Official Medal Table'!$E:$E,'Each Gender Events'!BD$2)*'Medal values'!$B$3
+ COUNTIFS('Official Medal Table'!$F:$F,'Each Gender Events'!$A24,'Official Medal Table'!$C:$C,'Each Gender Events'!BD$1,'Official Medal Table'!$E:$E,"Mixed")*'Medal values'!$B$1/2
+ COUNTIFS('Official Medal Table'!$G:$G,'Each Gender Events'!$A24,'Official Medal Table'!$C:$C,'Each Gender Events'!BD$1,'Official Medal Table'!$E:$E,"Mixed")*'Medal values'!$B$2/2
+ COUNTIFS('Official Medal Table'!$H:$H,'Each Gender Events'!$A24,'Official Medal Table'!$C:$C,'Each Gender Events'!BD$1,'Official Medal Table'!$E:$E,"Mixed")*'Medal values'!$B$3/2
+ COUNTIFS('Official Medal Table'!$I:$I,'Each Gender Events'!$A24,'Official Medal Table'!$C:$C,'Each Gender Events'!BD$1,'Official Medal Table'!$E:$E,"Mixed")*'Medal values'!$B$3/2</f>
        <v>0</v>
      </c>
      <c r="BE24">
        <f>COUNTIFS('Official Medal Table'!$F:$F,'Each Gender Events'!$A24,'Official Medal Table'!$C:$C,'Each Gender Events'!BE$1,'Official Medal Table'!$E:$E,'Each Gender Events'!BE$2)*'Medal values'!$B$1
+ COUNTIFS('Official Medal Table'!$G:$G,'Each Gender Events'!$A24,'Official Medal Table'!$C:$C,'Each Gender Events'!BE$1,'Official Medal Table'!$E:$E,'Each Gender Events'!BE$2)*'Medal values'!$B$2
+ COUNTIFS('Official Medal Table'!$H:$H,'Each Gender Events'!$A24,'Official Medal Table'!$C:$C,'Each Gender Events'!BE$1,'Official Medal Table'!$E:$E,'Each Gender Events'!BE$2)*'Medal values'!$B$3
+ COUNTIFS('Official Medal Table'!$I:$I,'Each Gender Events'!$A24,'Official Medal Table'!$C:$C,'Each Gender Events'!BE$1,'Official Medal Table'!$E:$E,'Each Gender Events'!BE$2)*'Medal values'!$B$3
+ COUNTIFS('Official Medal Table'!$F:$F,'Each Gender Events'!$A24,'Official Medal Table'!$C:$C,'Each Gender Events'!BE$1,'Official Medal Table'!$E:$E,"Mixed")*'Medal values'!$B$1/2
+ COUNTIFS('Official Medal Table'!$G:$G,'Each Gender Events'!$A24,'Official Medal Table'!$C:$C,'Each Gender Events'!BE$1,'Official Medal Table'!$E:$E,"Mixed")*'Medal values'!$B$2/2
+ COUNTIFS('Official Medal Table'!$H:$H,'Each Gender Events'!$A24,'Official Medal Table'!$C:$C,'Each Gender Events'!BE$1,'Official Medal Table'!$E:$E,"Mixed")*'Medal values'!$B$3/2
+ COUNTIFS('Official Medal Table'!$I:$I,'Each Gender Events'!$A24,'Official Medal Table'!$C:$C,'Each Gender Events'!BE$1,'Official Medal Table'!$E:$E,"Mixed")*'Medal values'!$B$3/2</f>
        <v>0</v>
      </c>
      <c r="BF24">
        <f>COUNTIFS('Official Medal Table'!$F:$F,'Each Gender Events'!$A24,'Official Medal Table'!$C:$C,'Each Gender Events'!BF$1,'Official Medal Table'!$E:$E,'Each Gender Events'!BF$2)*'Medal values'!$B$1
+ COUNTIFS('Official Medal Table'!$G:$G,'Each Gender Events'!$A24,'Official Medal Table'!$C:$C,'Each Gender Events'!BF$1,'Official Medal Table'!$E:$E,'Each Gender Events'!BF$2)*'Medal values'!$B$2
+ COUNTIFS('Official Medal Table'!$H:$H,'Each Gender Events'!$A24,'Official Medal Table'!$C:$C,'Each Gender Events'!BF$1,'Official Medal Table'!$E:$E,'Each Gender Events'!BF$2)*'Medal values'!$B$3
+ COUNTIFS('Official Medal Table'!$I:$I,'Each Gender Events'!$A24,'Official Medal Table'!$C:$C,'Each Gender Events'!BF$1,'Official Medal Table'!$E:$E,'Each Gender Events'!BF$2)*'Medal values'!$B$3
+ COUNTIFS('Official Medal Table'!$F:$F,'Each Gender Events'!$A24,'Official Medal Table'!$C:$C,'Each Gender Events'!BF$1,'Official Medal Table'!$E:$E,"Mixed")*'Medal values'!$B$1/2
+ COUNTIFS('Official Medal Table'!$G:$G,'Each Gender Events'!$A24,'Official Medal Table'!$C:$C,'Each Gender Events'!BF$1,'Official Medal Table'!$E:$E,"Mixed")*'Medal values'!$B$2/2
+ COUNTIFS('Official Medal Table'!$H:$H,'Each Gender Events'!$A24,'Official Medal Table'!$C:$C,'Each Gender Events'!BF$1,'Official Medal Table'!$E:$E,"Mixed")*'Medal values'!$B$3/2
+ COUNTIFS('Official Medal Table'!$I:$I,'Each Gender Events'!$A24,'Official Medal Table'!$C:$C,'Each Gender Events'!BF$1,'Official Medal Table'!$E:$E,"Mixed")*'Medal values'!$B$3/2</f>
        <v>0</v>
      </c>
      <c r="BG24">
        <f>COUNTIFS('Official Medal Table'!$F:$F,'Each Gender Events'!$A24,'Official Medal Table'!$C:$C,'Each Gender Events'!BG$1,'Official Medal Table'!$E:$E,'Each Gender Events'!BG$2)*'Medal values'!$B$1
+ COUNTIFS('Official Medal Table'!$G:$G,'Each Gender Events'!$A24,'Official Medal Table'!$C:$C,'Each Gender Events'!BG$1,'Official Medal Table'!$E:$E,'Each Gender Events'!BG$2)*'Medal values'!$B$2
+ COUNTIFS('Official Medal Table'!$H:$H,'Each Gender Events'!$A24,'Official Medal Table'!$C:$C,'Each Gender Events'!BG$1,'Official Medal Table'!$E:$E,'Each Gender Events'!BG$2)*'Medal values'!$B$3
+ COUNTIFS('Official Medal Table'!$I:$I,'Each Gender Events'!$A24,'Official Medal Table'!$C:$C,'Each Gender Events'!BG$1,'Official Medal Table'!$E:$E,'Each Gender Events'!BG$2)*'Medal values'!$B$3
+ COUNTIFS('Official Medal Table'!$F:$F,'Each Gender Events'!$A24,'Official Medal Table'!$C:$C,'Each Gender Events'!BG$1,'Official Medal Table'!$E:$E,"Mixed")*'Medal values'!$B$1/2
+ COUNTIFS('Official Medal Table'!$G:$G,'Each Gender Events'!$A24,'Official Medal Table'!$C:$C,'Each Gender Events'!BG$1,'Official Medal Table'!$E:$E,"Mixed")*'Medal values'!$B$2/2
+ COUNTIFS('Official Medal Table'!$H:$H,'Each Gender Events'!$A24,'Official Medal Table'!$C:$C,'Each Gender Events'!BG$1,'Official Medal Table'!$E:$E,"Mixed")*'Medal values'!$B$3/2
+ COUNTIFS('Official Medal Table'!$I:$I,'Each Gender Events'!$A24,'Official Medal Table'!$C:$C,'Each Gender Events'!BG$1,'Official Medal Table'!$E:$E,"Mixed")*'Medal values'!$B$3/2</f>
        <v>0</v>
      </c>
      <c r="BH24">
        <f>COUNTIFS('Official Medal Table'!$F:$F,'Each Gender Events'!$A24,'Official Medal Table'!$C:$C,'Each Gender Events'!BH$1,'Official Medal Table'!$E:$E,'Each Gender Events'!BH$2)*'Medal values'!$B$1
+ COUNTIFS('Official Medal Table'!$G:$G,'Each Gender Events'!$A24,'Official Medal Table'!$C:$C,'Each Gender Events'!BH$1,'Official Medal Table'!$E:$E,'Each Gender Events'!BH$2)*'Medal values'!$B$2
+ COUNTIFS('Official Medal Table'!$H:$H,'Each Gender Events'!$A24,'Official Medal Table'!$C:$C,'Each Gender Events'!BH$1,'Official Medal Table'!$E:$E,'Each Gender Events'!BH$2)*'Medal values'!$B$3
+ COUNTIFS('Official Medal Table'!$I:$I,'Each Gender Events'!$A24,'Official Medal Table'!$C:$C,'Each Gender Events'!BH$1,'Official Medal Table'!$E:$E,'Each Gender Events'!BH$2)*'Medal values'!$B$3
+ COUNTIFS('Official Medal Table'!$F:$F,'Each Gender Events'!$A24,'Official Medal Table'!$C:$C,'Each Gender Events'!BH$1,'Official Medal Table'!$E:$E,"Mixed")*'Medal values'!$B$1/2
+ COUNTIFS('Official Medal Table'!$G:$G,'Each Gender Events'!$A24,'Official Medal Table'!$C:$C,'Each Gender Events'!BH$1,'Official Medal Table'!$E:$E,"Mixed")*'Medal values'!$B$2/2
+ COUNTIFS('Official Medal Table'!$H:$H,'Each Gender Events'!$A24,'Official Medal Table'!$C:$C,'Each Gender Events'!BH$1,'Official Medal Table'!$E:$E,"Mixed")*'Medal values'!$B$3/2
+ COUNTIFS('Official Medal Table'!$I:$I,'Each Gender Events'!$A24,'Official Medal Table'!$C:$C,'Each Gender Events'!BH$1,'Official Medal Table'!$E:$E,"Mixed")*'Medal values'!$B$3/2</f>
        <v>0</v>
      </c>
      <c r="BI24">
        <f>COUNTIFS('Official Medal Table'!$F:$F,'Each Gender Events'!$A24,'Official Medal Table'!$C:$C,'Each Gender Events'!BI$1,'Official Medal Table'!$E:$E,'Each Gender Events'!BI$2)*'Medal values'!$B$1
+ COUNTIFS('Official Medal Table'!$G:$G,'Each Gender Events'!$A24,'Official Medal Table'!$C:$C,'Each Gender Events'!BI$1,'Official Medal Table'!$E:$E,'Each Gender Events'!BI$2)*'Medal values'!$B$2
+ COUNTIFS('Official Medal Table'!$H:$H,'Each Gender Events'!$A24,'Official Medal Table'!$C:$C,'Each Gender Events'!BI$1,'Official Medal Table'!$E:$E,'Each Gender Events'!BI$2)*'Medal values'!$B$3
+ COUNTIFS('Official Medal Table'!$I:$I,'Each Gender Events'!$A24,'Official Medal Table'!$C:$C,'Each Gender Events'!BI$1,'Official Medal Table'!$E:$E,'Each Gender Events'!BI$2)*'Medal values'!$B$3
+ COUNTIFS('Official Medal Table'!$F:$F,'Each Gender Events'!$A24,'Official Medal Table'!$C:$C,'Each Gender Events'!BI$1,'Official Medal Table'!$E:$E,"Mixed")*'Medal values'!$B$1/2
+ COUNTIFS('Official Medal Table'!$G:$G,'Each Gender Events'!$A24,'Official Medal Table'!$C:$C,'Each Gender Events'!BI$1,'Official Medal Table'!$E:$E,"Mixed")*'Medal values'!$B$2/2
+ COUNTIFS('Official Medal Table'!$H:$H,'Each Gender Events'!$A24,'Official Medal Table'!$C:$C,'Each Gender Events'!BI$1,'Official Medal Table'!$E:$E,"Mixed")*'Medal values'!$B$3/2
+ COUNTIFS('Official Medal Table'!$I:$I,'Each Gender Events'!$A24,'Official Medal Table'!$C:$C,'Each Gender Events'!BI$1,'Official Medal Table'!$E:$E,"Mixed")*'Medal values'!$B$3/2</f>
        <v>0</v>
      </c>
      <c r="BJ24">
        <f>COUNTIFS('Official Medal Table'!$F:$F,'Each Gender Events'!$A24,'Official Medal Table'!$C:$C,'Each Gender Events'!BJ$1,'Official Medal Table'!$E:$E,'Each Gender Events'!BJ$2)*'Medal values'!$B$1
+ COUNTIFS('Official Medal Table'!$G:$G,'Each Gender Events'!$A24,'Official Medal Table'!$C:$C,'Each Gender Events'!BJ$1,'Official Medal Table'!$E:$E,'Each Gender Events'!BJ$2)*'Medal values'!$B$2
+ COUNTIFS('Official Medal Table'!$H:$H,'Each Gender Events'!$A24,'Official Medal Table'!$C:$C,'Each Gender Events'!BJ$1,'Official Medal Table'!$E:$E,'Each Gender Events'!BJ$2)*'Medal values'!$B$3
+ COUNTIFS('Official Medal Table'!$I:$I,'Each Gender Events'!$A24,'Official Medal Table'!$C:$C,'Each Gender Events'!BJ$1,'Official Medal Table'!$E:$E,'Each Gender Events'!BJ$2)*'Medal values'!$B$3
+ COUNTIFS('Official Medal Table'!$F:$F,'Each Gender Events'!$A24,'Official Medal Table'!$C:$C,'Each Gender Events'!BJ$1,'Official Medal Table'!$E:$E,"Mixed")*'Medal values'!$B$1/2
+ COUNTIFS('Official Medal Table'!$G:$G,'Each Gender Events'!$A24,'Official Medal Table'!$C:$C,'Each Gender Events'!BJ$1,'Official Medal Table'!$E:$E,"Mixed")*'Medal values'!$B$2/2
+ COUNTIFS('Official Medal Table'!$H:$H,'Each Gender Events'!$A24,'Official Medal Table'!$C:$C,'Each Gender Events'!BJ$1,'Official Medal Table'!$E:$E,"Mixed")*'Medal values'!$B$3/2
+ COUNTIFS('Official Medal Table'!$I:$I,'Each Gender Events'!$A24,'Official Medal Table'!$C:$C,'Each Gender Events'!BJ$1,'Official Medal Table'!$E:$E,"Mixed")*'Medal values'!$B$3/2</f>
        <v>0</v>
      </c>
      <c r="BK24">
        <f>COUNTIFS('Official Medal Table'!$F:$F,'Each Gender Events'!$A24,'Official Medal Table'!$C:$C,'Each Gender Events'!BK$1,'Official Medal Table'!$E:$E,'Each Gender Events'!BK$2)*'Medal values'!$B$1
+ COUNTIFS('Official Medal Table'!$G:$G,'Each Gender Events'!$A24,'Official Medal Table'!$C:$C,'Each Gender Events'!BK$1,'Official Medal Table'!$E:$E,'Each Gender Events'!BK$2)*'Medal values'!$B$2
+ COUNTIFS('Official Medal Table'!$H:$H,'Each Gender Events'!$A24,'Official Medal Table'!$C:$C,'Each Gender Events'!BK$1,'Official Medal Table'!$E:$E,'Each Gender Events'!BK$2)*'Medal values'!$B$3
+ COUNTIFS('Official Medal Table'!$I:$I,'Each Gender Events'!$A24,'Official Medal Table'!$C:$C,'Each Gender Events'!BK$1,'Official Medal Table'!$E:$E,'Each Gender Events'!BK$2)*'Medal values'!$B$3
+ COUNTIFS('Official Medal Table'!$F:$F,'Each Gender Events'!$A24,'Official Medal Table'!$C:$C,'Each Gender Events'!BK$1,'Official Medal Table'!$E:$E,"Mixed")*'Medal values'!$B$1/2
+ COUNTIFS('Official Medal Table'!$G:$G,'Each Gender Events'!$A24,'Official Medal Table'!$C:$C,'Each Gender Events'!BK$1,'Official Medal Table'!$E:$E,"Mixed")*'Medal values'!$B$2/2
+ COUNTIFS('Official Medal Table'!$H:$H,'Each Gender Events'!$A24,'Official Medal Table'!$C:$C,'Each Gender Events'!BK$1,'Official Medal Table'!$E:$E,"Mixed")*'Medal values'!$B$3/2
+ COUNTIFS('Official Medal Table'!$I:$I,'Each Gender Events'!$A24,'Official Medal Table'!$C:$C,'Each Gender Events'!BK$1,'Official Medal Table'!$E:$E,"Mixed")*'Medal values'!$B$3/2</f>
        <v>0</v>
      </c>
      <c r="BL24">
        <f>COUNTIFS('Official Medal Table'!$F:$F,'Each Gender Events'!$A24,'Official Medal Table'!$C:$C,'Each Gender Events'!BL$1,'Official Medal Table'!$E:$E,'Each Gender Events'!BL$2)*'Medal values'!$B$1
+ COUNTIFS('Official Medal Table'!$G:$G,'Each Gender Events'!$A24,'Official Medal Table'!$C:$C,'Each Gender Events'!BL$1,'Official Medal Table'!$E:$E,'Each Gender Events'!BL$2)*'Medal values'!$B$2
+ COUNTIFS('Official Medal Table'!$H:$H,'Each Gender Events'!$A24,'Official Medal Table'!$C:$C,'Each Gender Events'!BL$1,'Official Medal Table'!$E:$E,'Each Gender Events'!BL$2)*'Medal values'!$B$3
+ COUNTIFS('Official Medal Table'!$I:$I,'Each Gender Events'!$A24,'Official Medal Table'!$C:$C,'Each Gender Events'!BL$1,'Official Medal Table'!$E:$E,'Each Gender Events'!BL$2)*'Medal values'!$B$3
+ COUNTIFS('Official Medal Table'!$F:$F,'Each Gender Events'!$A24,'Official Medal Table'!$C:$C,'Each Gender Events'!BL$1,'Official Medal Table'!$E:$E,"Mixed")*'Medal values'!$B$1/2
+ COUNTIFS('Official Medal Table'!$G:$G,'Each Gender Events'!$A24,'Official Medal Table'!$C:$C,'Each Gender Events'!BL$1,'Official Medal Table'!$E:$E,"Mixed")*'Medal values'!$B$2/2
+ COUNTIFS('Official Medal Table'!$H:$H,'Each Gender Events'!$A24,'Official Medal Table'!$C:$C,'Each Gender Events'!BL$1,'Official Medal Table'!$E:$E,"Mixed")*'Medal values'!$B$3/2
+ COUNTIFS('Official Medal Table'!$I:$I,'Each Gender Events'!$A24,'Official Medal Table'!$C:$C,'Each Gender Events'!BL$1,'Official Medal Table'!$E:$E,"Mixed")*'Medal values'!$B$3/2</f>
        <v>0</v>
      </c>
      <c r="BM24">
        <f>COUNTIFS('Official Medal Table'!$F:$F,'Each Gender Events'!$A24,'Official Medal Table'!$C:$C,'Each Gender Events'!BM$1,'Official Medal Table'!$E:$E,'Each Gender Events'!BM$2)*'Medal values'!$B$1
+ COUNTIFS('Official Medal Table'!$G:$G,'Each Gender Events'!$A24,'Official Medal Table'!$C:$C,'Each Gender Events'!BM$1,'Official Medal Table'!$E:$E,'Each Gender Events'!BM$2)*'Medal values'!$B$2
+ COUNTIFS('Official Medal Table'!$H:$H,'Each Gender Events'!$A24,'Official Medal Table'!$C:$C,'Each Gender Events'!BM$1,'Official Medal Table'!$E:$E,'Each Gender Events'!BM$2)*'Medal values'!$B$3
+ COUNTIFS('Official Medal Table'!$I:$I,'Each Gender Events'!$A24,'Official Medal Table'!$C:$C,'Each Gender Events'!BM$1,'Official Medal Table'!$E:$E,'Each Gender Events'!BM$2)*'Medal values'!$B$3
+ COUNTIFS('Official Medal Table'!$F:$F,'Each Gender Events'!$A24,'Official Medal Table'!$C:$C,'Each Gender Events'!BM$1,'Official Medal Table'!$E:$E,"Mixed")*'Medal values'!$B$1/2
+ COUNTIFS('Official Medal Table'!$G:$G,'Each Gender Events'!$A24,'Official Medal Table'!$C:$C,'Each Gender Events'!BM$1,'Official Medal Table'!$E:$E,"Mixed")*'Medal values'!$B$2/2
+ COUNTIFS('Official Medal Table'!$H:$H,'Each Gender Events'!$A24,'Official Medal Table'!$C:$C,'Each Gender Events'!BM$1,'Official Medal Table'!$E:$E,"Mixed")*'Medal values'!$B$3/2
+ COUNTIFS('Official Medal Table'!$I:$I,'Each Gender Events'!$A24,'Official Medal Table'!$C:$C,'Each Gender Events'!BM$1,'Official Medal Table'!$E:$E,"Mixed")*'Medal values'!$B$3/2</f>
        <v>0</v>
      </c>
      <c r="BN24">
        <f>COUNTIFS('Official Medal Table'!$F:$F,'Each Gender Events'!$A24,'Official Medal Table'!$C:$C,'Each Gender Events'!BN$1,'Official Medal Table'!$E:$E,'Each Gender Events'!BN$2)*'Medal values'!$B$1
+ COUNTIFS('Official Medal Table'!$G:$G,'Each Gender Events'!$A24,'Official Medal Table'!$C:$C,'Each Gender Events'!BN$1,'Official Medal Table'!$E:$E,'Each Gender Events'!BN$2)*'Medal values'!$B$2
+ COUNTIFS('Official Medal Table'!$H:$H,'Each Gender Events'!$A24,'Official Medal Table'!$C:$C,'Each Gender Events'!BN$1,'Official Medal Table'!$E:$E,'Each Gender Events'!BN$2)*'Medal values'!$B$3
+ COUNTIFS('Official Medal Table'!$I:$I,'Each Gender Events'!$A24,'Official Medal Table'!$C:$C,'Each Gender Events'!BN$1,'Official Medal Table'!$E:$E,'Each Gender Events'!BN$2)*'Medal values'!$B$3
+ COUNTIFS('Official Medal Table'!$F:$F,'Each Gender Events'!$A24,'Official Medal Table'!$C:$C,'Each Gender Events'!BN$1,'Official Medal Table'!$E:$E,"Mixed")*'Medal values'!$B$1/2
+ COUNTIFS('Official Medal Table'!$G:$G,'Each Gender Events'!$A24,'Official Medal Table'!$C:$C,'Each Gender Events'!BN$1,'Official Medal Table'!$E:$E,"Mixed")*'Medal values'!$B$2/2
+ COUNTIFS('Official Medal Table'!$H:$H,'Each Gender Events'!$A24,'Official Medal Table'!$C:$C,'Each Gender Events'!BN$1,'Official Medal Table'!$E:$E,"Mixed")*'Medal values'!$B$3/2
+ COUNTIFS('Official Medal Table'!$I:$I,'Each Gender Events'!$A24,'Official Medal Table'!$C:$C,'Each Gender Events'!BN$1,'Official Medal Table'!$E:$E,"Mixed")*'Medal values'!$B$3/2</f>
        <v>0</v>
      </c>
      <c r="BO24">
        <f>COUNTIFS('Official Medal Table'!$F:$F,'Each Gender Events'!$A24,'Official Medal Table'!$C:$C,'Each Gender Events'!BO$1,'Official Medal Table'!$E:$E,'Each Gender Events'!BO$2)*'Medal values'!$B$1
+ COUNTIFS('Official Medal Table'!$G:$G,'Each Gender Events'!$A24,'Official Medal Table'!$C:$C,'Each Gender Events'!BO$1,'Official Medal Table'!$E:$E,'Each Gender Events'!BO$2)*'Medal values'!$B$2
+ COUNTIFS('Official Medal Table'!$H:$H,'Each Gender Events'!$A24,'Official Medal Table'!$C:$C,'Each Gender Events'!BO$1,'Official Medal Table'!$E:$E,'Each Gender Events'!BO$2)*'Medal values'!$B$3
+ COUNTIFS('Official Medal Table'!$I:$I,'Each Gender Events'!$A24,'Official Medal Table'!$C:$C,'Each Gender Events'!BO$1,'Official Medal Table'!$E:$E,'Each Gender Events'!BO$2)*'Medal values'!$B$3
+ COUNTIFS('Official Medal Table'!$F:$F,'Each Gender Events'!$A24,'Official Medal Table'!$C:$C,'Each Gender Events'!BO$1,'Official Medal Table'!$E:$E,"Mixed")*'Medal values'!$B$1/2
+ COUNTIFS('Official Medal Table'!$G:$G,'Each Gender Events'!$A24,'Official Medal Table'!$C:$C,'Each Gender Events'!BO$1,'Official Medal Table'!$E:$E,"Mixed")*'Medal values'!$B$2/2
+ COUNTIFS('Official Medal Table'!$H:$H,'Each Gender Events'!$A24,'Official Medal Table'!$C:$C,'Each Gender Events'!BO$1,'Official Medal Table'!$E:$E,"Mixed")*'Medal values'!$B$3/2
+ COUNTIFS('Official Medal Table'!$I:$I,'Each Gender Events'!$A24,'Official Medal Table'!$C:$C,'Each Gender Events'!BO$1,'Official Medal Table'!$E:$E,"Mixed")*'Medal values'!$B$3/2</f>
        <v>0</v>
      </c>
      <c r="BP24">
        <f>COUNTIFS('Official Medal Table'!$F:$F,'Each Gender Events'!$A24,'Official Medal Table'!$C:$C,'Each Gender Events'!BP$1,'Official Medal Table'!$E:$E,'Each Gender Events'!BP$2)*'Medal values'!$B$1
+ COUNTIFS('Official Medal Table'!$G:$G,'Each Gender Events'!$A24,'Official Medal Table'!$C:$C,'Each Gender Events'!BP$1,'Official Medal Table'!$E:$E,'Each Gender Events'!BP$2)*'Medal values'!$B$2
+ COUNTIFS('Official Medal Table'!$H:$H,'Each Gender Events'!$A24,'Official Medal Table'!$C:$C,'Each Gender Events'!BP$1,'Official Medal Table'!$E:$E,'Each Gender Events'!BP$2)*'Medal values'!$B$3
+ COUNTIFS('Official Medal Table'!$I:$I,'Each Gender Events'!$A24,'Official Medal Table'!$C:$C,'Each Gender Events'!BP$1,'Official Medal Table'!$E:$E,'Each Gender Events'!BP$2)*'Medal values'!$B$3
+ COUNTIFS('Official Medal Table'!$F:$F,'Each Gender Events'!$A24,'Official Medal Table'!$C:$C,'Each Gender Events'!BP$1,'Official Medal Table'!$E:$E,"Mixed")*'Medal values'!$B$1/2
+ COUNTIFS('Official Medal Table'!$G:$G,'Each Gender Events'!$A24,'Official Medal Table'!$C:$C,'Each Gender Events'!BP$1,'Official Medal Table'!$E:$E,"Mixed")*'Medal values'!$B$2/2
+ COUNTIFS('Official Medal Table'!$H:$H,'Each Gender Events'!$A24,'Official Medal Table'!$C:$C,'Each Gender Events'!BP$1,'Official Medal Table'!$E:$E,"Mixed")*'Medal values'!$B$3/2
+ COUNTIFS('Official Medal Table'!$I:$I,'Each Gender Events'!$A24,'Official Medal Table'!$C:$C,'Each Gender Events'!BP$1,'Official Medal Table'!$E:$E,"Mixed")*'Medal values'!$B$3/2</f>
        <v>0</v>
      </c>
      <c r="BQ24">
        <f>COUNTIFS('Official Medal Table'!$F:$F,'Each Gender Events'!$A24,'Official Medal Table'!$C:$C,'Each Gender Events'!BQ$1,'Official Medal Table'!$E:$E,'Each Gender Events'!BQ$2)*'Medal values'!$B$1
+ COUNTIFS('Official Medal Table'!$G:$G,'Each Gender Events'!$A24,'Official Medal Table'!$C:$C,'Each Gender Events'!BQ$1,'Official Medal Table'!$E:$E,'Each Gender Events'!BQ$2)*'Medal values'!$B$2
+ COUNTIFS('Official Medal Table'!$H:$H,'Each Gender Events'!$A24,'Official Medal Table'!$C:$C,'Each Gender Events'!BQ$1,'Official Medal Table'!$E:$E,'Each Gender Events'!BQ$2)*'Medal values'!$B$3
+ COUNTIFS('Official Medal Table'!$I:$I,'Each Gender Events'!$A24,'Official Medal Table'!$C:$C,'Each Gender Events'!BQ$1,'Official Medal Table'!$E:$E,'Each Gender Events'!BQ$2)*'Medal values'!$B$3
+ COUNTIFS('Official Medal Table'!$F:$F,'Each Gender Events'!$A24,'Official Medal Table'!$C:$C,'Each Gender Events'!BQ$1,'Official Medal Table'!$E:$E,"Mixed")*'Medal values'!$B$1/2
+ COUNTIFS('Official Medal Table'!$G:$G,'Each Gender Events'!$A24,'Official Medal Table'!$C:$C,'Each Gender Events'!BQ$1,'Official Medal Table'!$E:$E,"Mixed")*'Medal values'!$B$2/2
+ COUNTIFS('Official Medal Table'!$H:$H,'Each Gender Events'!$A24,'Official Medal Table'!$C:$C,'Each Gender Events'!BQ$1,'Official Medal Table'!$E:$E,"Mixed")*'Medal values'!$B$3/2
+ COUNTIFS('Official Medal Table'!$I:$I,'Each Gender Events'!$A24,'Official Medal Table'!$C:$C,'Each Gender Events'!BQ$1,'Official Medal Table'!$E:$E,"Mixed")*'Medal values'!$B$3/2</f>
        <v>0</v>
      </c>
      <c r="BR24">
        <f>COUNTIFS('Official Medal Table'!$F:$F,'Each Gender Events'!$A24,'Official Medal Table'!$C:$C,'Each Gender Events'!BR$1,'Official Medal Table'!$E:$E,'Each Gender Events'!BR$2)*'Medal values'!$B$1
+ COUNTIFS('Official Medal Table'!$G:$G,'Each Gender Events'!$A24,'Official Medal Table'!$C:$C,'Each Gender Events'!BR$1,'Official Medal Table'!$E:$E,'Each Gender Events'!BR$2)*'Medal values'!$B$2
+ COUNTIFS('Official Medal Table'!$H:$H,'Each Gender Events'!$A24,'Official Medal Table'!$C:$C,'Each Gender Events'!BR$1,'Official Medal Table'!$E:$E,'Each Gender Events'!BR$2)*'Medal values'!$B$3
+ COUNTIFS('Official Medal Table'!$I:$I,'Each Gender Events'!$A24,'Official Medal Table'!$C:$C,'Each Gender Events'!BR$1,'Official Medal Table'!$E:$E,'Each Gender Events'!BR$2)*'Medal values'!$B$3
+ COUNTIFS('Official Medal Table'!$F:$F,'Each Gender Events'!$A24,'Official Medal Table'!$C:$C,'Each Gender Events'!BR$1,'Official Medal Table'!$E:$E,"Mixed")*'Medal values'!$B$1/2
+ COUNTIFS('Official Medal Table'!$G:$G,'Each Gender Events'!$A24,'Official Medal Table'!$C:$C,'Each Gender Events'!BR$1,'Official Medal Table'!$E:$E,"Mixed")*'Medal values'!$B$2/2
+ COUNTIFS('Official Medal Table'!$H:$H,'Each Gender Events'!$A24,'Official Medal Table'!$C:$C,'Each Gender Events'!BR$1,'Official Medal Table'!$E:$E,"Mixed")*'Medal values'!$B$3/2
+ COUNTIFS('Official Medal Table'!$I:$I,'Each Gender Events'!$A24,'Official Medal Table'!$C:$C,'Each Gender Events'!BR$1,'Official Medal Table'!$E:$E,"Mixed")*'Medal values'!$B$3/2</f>
        <v>0</v>
      </c>
      <c r="BS24">
        <f>COUNTIFS('Official Medal Table'!$F:$F,'Each Gender Events'!$A24,'Official Medal Table'!$C:$C,'Each Gender Events'!BS$1,'Official Medal Table'!$E:$E,'Each Gender Events'!BS$2)*'Medal values'!$B$1
+ COUNTIFS('Official Medal Table'!$G:$G,'Each Gender Events'!$A24,'Official Medal Table'!$C:$C,'Each Gender Events'!BS$1,'Official Medal Table'!$E:$E,'Each Gender Events'!BS$2)*'Medal values'!$B$2
+ COUNTIFS('Official Medal Table'!$H:$H,'Each Gender Events'!$A24,'Official Medal Table'!$C:$C,'Each Gender Events'!BS$1,'Official Medal Table'!$E:$E,'Each Gender Events'!BS$2)*'Medal values'!$B$3
+ COUNTIFS('Official Medal Table'!$I:$I,'Each Gender Events'!$A24,'Official Medal Table'!$C:$C,'Each Gender Events'!BS$1,'Official Medal Table'!$E:$E,'Each Gender Events'!BS$2)*'Medal values'!$B$3
+ COUNTIFS('Official Medal Table'!$F:$F,'Each Gender Events'!$A24,'Official Medal Table'!$C:$C,'Each Gender Events'!BS$1,'Official Medal Table'!$E:$E,"Mixed")*'Medal values'!$B$1/2
+ COUNTIFS('Official Medal Table'!$G:$G,'Each Gender Events'!$A24,'Official Medal Table'!$C:$C,'Each Gender Events'!BS$1,'Official Medal Table'!$E:$E,"Mixed")*'Medal values'!$B$2/2
+ COUNTIFS('Official Medal Table'!$H:$H,'Each Gender Events'!$A24,'Official Medal Table'!$C:$C,'Each Gender Events'!BS$1,'Official Medal Table'!$E:$E,"Mixed")*'Medal values'!$B$3/2
+ COUNTIFS('Official Medal Table'!$I:$I,'Each Gender Events'!$A24,'Official Medal Table'!$C:$C,'Each Gender Events'!BS$1,'Official Medal Table'!$E:$E,"Mixed")*'Medal values'!$B$3/2</f>
        <v>0</v>
      </c>
      <c r="BT24">
        <f>COUNTIFS('Official Medal Table'!$F:$F,'Each Gender Events'!$A24,'Official Medal Table'!$C:$C,'Each Gender Events'!BT$1,'Official Medal Table'!$E:$E,'Each Gender Events'!BT$2)*'Medal values'!$B$1
+ COUNTIFS('Official Medal Table'!$G:$G,'Each Gender Events'!$A24,'Official Medal Table'!$C:$C,'Each Gender Events'!BT$1,'Official Medal Table'!$E:$E,'Each Gender Events'!BT$2)*'Medal values'!$B$2
+ COUNTIFS('Official Medal Table'!$H:$H,'Each Gender Events'!$A24,'Official Medal Table'!$C:$C,'Each Gender Events'!BT$1,'Official Medal Table'!$E:$E,'Each Gender Events'!BT$2)*'Medal values'!$B$3
+ COUNTIFS('Official Medal Table'!$I:$I,'Each Gender Events'!$A24,'Official Medal Table'!$C:$C,'Each Gender Events'!BT$1,'Official Medal Table'!$E:$E,'Each Gender Events'!BT$2)*'Medal values'!$B$3
+ COUNTIFS('Official Medal Table'!$F:$F,'Each Gender Events'!$A24,'Official Medal Table'!$C:$C,'Each Gender Events'!BT$1,'Official Medal Table'!$E:$E,"Mixed")*'Medal values'!$B$1/2
+ COUNTIFS('Official Medal Table'!$G:$G,'Each Gender Events'!$A24,'Official Medal Table'!$C:$C,'Each Gender Events'!BT$1,'Official Medal Table'!$E:$E,"Mixed")*'Medal values'!$B$2/2
+ COUNTIFS('Official Medal Table'!$H:$H,'Each Gender Events'!$A24,'Official Medal Table'!$C:$C,'Each Gender Events'!BT$1,'Official Medal Table'!$E:$E,"Mixed")*'Medal values'!$B$3/2
+ COUNTIFS('Official Medal Table'!$I:$I,'Each Gender Events'!$A24,'Official Medal Table'!$C:$C,'Each Gender Events'!BT$1,'Official Medal Table'!$E:$E,"Mixed")*'Medal values'!$B$3/2</f>
        <v>0</v>
      </c>
      <c r="BU24">
        <f>COUNTIFS('Official Medal Table'!$F:$F,'Each Gender Events'!$A24,'Official Medal Table'!$C:$C,'Each Gender Events'!BU$1,'Official Medal Table'!$E:$E,'Each Gender Events'!BU$2)*'Medal values'!$B$1
+ COUNTIFS('Official Medal Table'!$G:$G,'Each Gender Events'!$A24,'Official Medal Table'!$C:$C,'Each Gender Events'!BU$1,'Official Medal Table'!$E:$E,'Each Gender Events'!BU$2)*'Medal values'!$B$2
+ COUNTIFS('Official Medal Table'!$H:$H,'Each Gender Events'!$A24,'Official Medal Table'!$C:$C,'Each Gender Events'!BU$1,'Official Medal Table'!$E:$E,'Each Gender Events'!BU$2)*'Medal values'!$B$3
+ COUNTIFS('Official Medal Table'!$I:$I,'Each Gender Events'!$A24,'Official Medal Table'!$C:$C,'Each Gender Events'!BU$1,'Official Medal Table'!$E:$E,'Each Gender Events'!BU$2)*'Medal values'!$B$3
+ COUNTIFS('Official Medal Table'!$F:$F,'Each Gender Events'!$A24,'Official Medal Table'!$C:$C,'Each Gender Events'!BU$1,'Official Medal Table'!$E:$E,"Mixed")*'Medal values'!$B$1/2
+ COUNTIFS('Official Medal Table'!$G:$G,'Each Gender Events'!$A24,'Official Medal Table'!$C:$C,'Each Gender Events'!BU$1,'Official Medal Table'!$E:$E,"Mixed")*'Medal values'!$B$2/2
+ COUNTIFS('Official Medal Table'!$H:$H,'Each Gender Events'!$A24,'Official Medal Table'!$C:$C,'Each Gender Events'!BU$1,'Official Medal Table'!$E:$E,"Mixed")*'Medal values'!$B$3/2
+ COUNTIFS('Official Medal Table'!$I:$I,'Each Gender Events'!$A24,'Official Medal Table'!$C:$C,'Each Gender Events'!BU$1,'Official Medal Table'!$E:$E,"Mixed")*'Medal values'!$B$3/2</f>
        <v>0</v>
      </c>
      <c r="BV24">
        <f>COUNTIFS('Official Medal Table'!$F:$F,'Each Gender Events'!$A24,'Official Medal Table'!$C:$C,'Each Gender Events'!BV$1,'Official Medal Table'!$E:$E,'Each Gender Events'!BV$2)*'Medal values'!$B$1
+ COUNTIFS('Official Medal Table'!$G:$G,'Each Gender Events'!$A24,'Official Medal Table'!$C:$C,'Each Gender Events'!BV$1,'Official Medal Table'!$E:$E,'Each Gender Events'!BV$2)*'Medal values'!$B$2
+ COUNTIFS('Official Medal Table'!$H:$H,'Each Gender Events'!$A24,'Official Medal Table'!$C:$C,'Each Gender Events'!BV$1,'Official Medal Table'!$E:$E,'Each Gender Events'!BV$2)*'Medal values'!$B$3
+ COUNTIFS('Official Medal Table'!$I:$I,'Each Gender Events'!$A24,'Official Medal Table'!$C:$C,'Each Gender Events'!BV$1,'Official Medal Table'!$E:$E,'Each Gender Events'!BV$2)*'Medal values'!$B$3
+ COUNTIFS('Official Medal Table'!$F:$F,'Each Gender Events'!$A24,'Official Medal Table'!$C:$C,'Each Gender Events'!BV$1,'Official Medal Table'!$E:$E,"Mixed")*'Medal values'!$B$1/2
+ COUNTIFS('Official Medal Table'!$G:$G,'Each Gender Events'!$A24,'Official Medal Table'!$C:$C,'Each Gender Events'!BV$1,'Official Medal Table'!$E:$E,"Mixed")*'Medal values'!$B$2/2
+ COUNTIFS('Official Medal Table'!$H:$H,'Each Gender Events'!$A24,'Official Medal Table'!$C:$C,'Each Gender Events'!BV$1,'Official Medal Table'!$E:$E,"Mixed")*'Medal values'!$B$3/2
+ COUNTIFS('Official Medal Table'!$I:$I,'Each Gender Events'!$A24,'Official Medal Table'!$C:$C,'Each Gender Events'!BV$1,'Official Medal Table'!$E:$E,"Mixed")*'Medal values'!$B$3/2</f>
        <v>0</v>
      </c>
      <c r="BW24">
        <f>COUNTIFS('Official Medal Table'!$F:$F,'Each Gender Events'!$A24,'Official Medal Table'!$C:$C,'Each Gender Events'!BW$1,'Official Medal Table'!$E:$E,'Each Gender Events'!BW$2)*'Medal values'!$B$1
+ COUNTIFS('Official Medal Table'!$G:$G,'Each Gender Events'!$A24,'Official Medal Table'!$C:$C,'Each Gender Events'!BW$1,'Official Medal Table'!$E:$E,'Each Gender Events'!BW$2)*'Medal values'!$B$2
+ COUNTIFS('Official Medal Table'!$H:$H,'Each Gender Events'!$A24,'Official Medal Table'!$C:$C,'Each Gender Events'!BW$1,'Official Medal Table'!$E:$E,'Each Gender Events'!BW$2)*'Medal values'!$B$3
+ COUNTIFS('Official Medal Table'!$I:$I,'Each Gender Events'!$A24,'Official Medal Table'!$C:$C,'Each Gender Events'!BW$1,'Official Medal Table'!$E:$E,'Each Gender Events'!BW$2)*'Medal values'!$B$3
+ COUNTIFS('Official Medal Table'!$F:$F,'Each Gender Events'!$A24,'Official Medal Table'!$C:$C,'Each Gender Events'!BW$1,'Official Medal Table'!$E:$E,"Mixed")*'Medal values'!$B$1/2
+ COUNTIFS('Official Medal Table'!$G:$G,'Each Gender Events'!$A24,'Official Medal Table'!$C:$C,'Each Gender Events'!BW$1,'Official Medal Table'!$E:$E,"Mixed")*'Medal values'!$B$2/2
+ COUNTIFS('Official Medal Table'!$H:$H,'Each Gender Events'!$A24,'Official Medal Table'!$C:$C,'Each Gender Events'!BW$1,'Official Medal Table'!$E:$E,"Mixed")*'Medal values'!$B$3/2
+ COUNTIFS('Official Medal Table'!$I:$I,'Each Gender Events'!$A24,'Official Medal Table'!$C:$C,'Each Gender Events'!BW$1,'Official Medal Table'!$E:$E,"Mixed")*'Medal values'!$B$3/2</f>
        <v>0</v>
      </c>
      <c r="BX24">
        <f>COUNTIFS('Official Medal Table'!$F:$F,'Each Gender Events'!$A24,'Official Medal Table'!$C:$C,'Each Gender Events'!BX$1,'Official Medal Table'!$E:$E,'Each Gender Events'!BX$2)*'Medal values'!$B$1
+ COUNTIFS('Official Medal Table'!$G:$G,'Each Gender Events'!$A24,'Official Medal Table'!$C:$C,'Each Gender Events'!BX$1,'Official Medal Table'!$E:$E,'Each Gender Events'!BX$2)*'Medal values'!$B$2
+ COUNTIFS('Official Medal Table'!$H:$H,'Each Gender Events'!$A24,'Official Medal Table'!$C:$C,'Each Gender Events'!BX$1,'Official Medal Table'!$E:$E,'Each Gender Events'!BX$2)*'Medal values'!$B$3
+ COUNTIFS('Official Medal Table'!$I:$I,'Each Gender Events'!$A24,'Official Medal Table'!$C:$C,'Each Gender Events'!BX$1,'Official Medal Table'!$E:$E,'Each Gender Events'!BX$2)*'Medal values'!$B$3
+ COUNTIFS('Official Medal Table'!$F:$F,'Each Gender Events'!$A24,'Official Medal Table'!$C:$C,'Each Gender Events'!BX$1,'Official Medal Table'!$E:$E,"Mixed")*'Medal values'!$B$1/2
+ COUNTIFS('Official Medal Table'!$G:$G,'Each Gender Events'!$A24,'Official Medal Table'!$C:$C,'Each Gender Events'!BX$1,'Official Medal Table'!$E:$E,"Mixed")*'Medal values'!$B$2/2
+ COUNTIFS('Official Medal Table'!$H:$H,'Each Gender Events'!$A24,'Official Medal Table'!$C:$C,'Each Gender Events'!BX$1,'Official Medal Table'!$E:$E,"Mixed")*'Medal values'!$B$3/2
+ COUNTIFS('Official Medal Table'!$I:$I,'Each Gender Events'!$A24,'Official Medal Table'!$C:$C,'Each Gender Events'!BX$1,'Official Medal Table'!$E:$E,"Mixed")*'Medal values'!$B$3/2</f>
        <v>0</v>
      </c>
      <c r="BY24">
        <f>COUNTIFS('Official Medal Table'!$F:$F,'Each Gender Events'!$A24,'Official Medal Table'!$C:$C,'Each Gender Events'!BY$1,'Official Medal Table'!$E:$E,'Each Gender Events'!BY$2)*'Medal values'!$B$1
+ COUNTIFS('Official Medal Table'!$G:$G,'Each Gender Events'!$A24,'Official Medal Table'!$C:$C,'Each Gender Events'!BY$1,'Official Medal Table'!$E:$E,'Each Gender Events'!BY$2)*'Medal values'!$B$2
+ COUNTIFS('Official Medal Table'!$H:$H,'Each Gender Events'!$A24,'Official Medal Table'!$C:$C,'Each Gender Events'!BY$1,'Official Medal Table'!$E:$E,'Each Gender Events'!BY$2)*'Medal values'!$B$3
+ COUNTIFS('Official Medal Table'!$I:$I,'Each Gender Events'!$A24,'Official Medal Table'!$C:$C,'Each Gender Events'!BY$1,'Official Medal Table'!$E:$E,'Each Gender Events'!BY$2)*'Medal values'!$B$3
+ COUNTIFS('Official Medal Table'!$F:$F,'Each Gender Events'!$A24,'Official Medal Table'!$C:$C,'Each Gender Events'!BY$1,'Official Medal Table'!$E:$E,"Mixed")*'Medal values'!$B$1/2
+ COUNTIFS('Official Medal Table'!$G:$G,'Each Gender Events'!$A24,'Official Medal Table'!$C:$C,'Each Gender Events'!BY$1,'Official Medal Table'!$E:$E,"Mixed")*'Medal values'!$B$2/2
+ COUNTIFS('Official Medal Table'!$H:$H,'Each Gender Events'!$A24,'Official Medal Table'!$C:$C,'Each Gender Events'!BY$1,'Official Medal Table'!$E:$E,"Mixed")*'Medal values'!$B$3/2
+ COUNTIFS('Official Medal Table'!$I:$I,'Each Gender Events'!$A24,'Official Medal Table'!$C:$C,'Each Gender Events'!BY$1,'Official Medal Table'!$E:$E,"Mixed")*'Medal values'!$B$3/2</f>
        <v>0</v>
      </c>
      <c r="BZ24">
        <f>COUNTIFS('Official Medal Table'!$F:$F,'Each Gender Events'!$A24,'Official Medal Table'!$C:$C,'Each Gender Events'!BZ$1,'Official Medal Table'!$E:$E,'Each Gender Events'!BZ$2)*'Medal values'!$B$1
+ COUNTIFS('Official Medal Table'!$G:$G,'Each Gender Events'!$A24,'Official Medal Table'!$C:$C,'Each Gender Events'!BZ$1,'Official Medal Table'!$E:$E,'Each Gender Events'!BZ$2)*'Medal values'!$B$2
+ COUNTIFS('Official Medal Table'!$H:$H,'Each Gender Events'!$A24,'Official Medal Table'!$C:$C,'Each Gender Events'!BZ$1,'Official Medal Table'!$E:$E,'Each Gender Events'!BZ$2)*'Medal values'!$B$3
+ COUNTIFS('Official Medal Table'!$I:$I,'Each Gender Events'!$A24,'Official Medal Table'!$C:$C,'Each Gender Events'!BZ$1,'Official Medal Table'!$E:$E,'Each Gender Events'!BZ$2)*'Medal values'!$B$3
+ COUNTIFS('Official Medal Table'!$F:$F,'Each Gender Events'!$A24,'Official Medal Table'!$C:$C,'Each Gender Events'!BZ$1,'Official Medal Table'!$E:$E,"Mixed")*'Medal values'!$B$1/2
+ COUNTIFS('Official Medal Table'!$G:$G,'Each Gender Events'!$A24,'Official Medal Table'!$C:$C,'Each Gender Events'!BZ$1,'Official Medal Table'!$E:$E,"Mixed")*'Medal values'!$B$2/2
+ COUNTIFS('Official Medal Table'!$H:$H,'Each Gender Events'!$A24,'Official Medal Table'!$C:$C,'Each Gender Events'!BZ$1,'Official Medal Table'!$E:$E,"Mixed")*'Medal values'!$B$3/2
+ COUNTIFS('Official Medal Table'!$I:$I,'Each Gender Events'!$A24,'Official Medal Table'!$C:$C,'Each Gender Events'!BZ$1,'Official Medal Table'!$E:$E,"Mixed")*'Medal values'!$B$3/2</f>
        <v>0</v>
      </c>
      <c r="CA24">
        <f>COUNTIFS('Official Medal Table'!$F:$F,'Each Gender Events'!$A24,'Official Medal Table'!$C:$C,'Each Gender Events'!CA$1,'Official Medal Table'!$E:$E,'Each Gender Events'!CA$2)*'Medal values'!$B$1
+ COUNTIFS('Official Medal Table'!$G:$G,'Each Gender Events'!$A24,'Official Medal Table'!$C:$C,'Each Gender Events'!CA$1,'Official Medal Table'!$E:$E,'Each Gender Events'!CA$2)*'Medal values'!$B$2
+ COUNTIFS('Official Medal Table'!$H:$H,'Each Gender Events'!$A24,'Official Medal Table'!$C:$C,'Each Gender Events'!CA$1,'Official Medal Table'!$E:$E,'Each Gender Events'!CA$2)*'Medal values'!$B$3
+ COUNTIFS('Official Medal Table'!$I:$I,'Each Gender Events'!$A24,'Official Medal Table'!$C:$C,'Each Gender Events'!CA$1,'Official Medal Table'!$E:$E,'Each Gender Events'!CA$2)*'Medal values'!$B$3
+ COUNTIFS('Official Medal Table'!$F:$F,'Each Gender Events'!$A24,'Official Medal Table'!$C:$C,'Each Gender Events'!CA$1,'Official Medal Table'!$E:$E,"Mixed")*'Medal values'!$B$1/2
+ COUNTIFS('Official Medal Table'!$G:$G,'Each Gender Events'!$A24,'Official Medal Table'!$C:$C,'Each Gender Events'!CA$1,'Official Medal Table'!$E:$E,"Mixed")*'Medal values'!$B$2/2
+ COUNTIFS('Official Medal Table'!$H:$H,'Each Gender Events'!$A24,'Official Medal Table'!$C:$C,'Each Gender Events'!CA$1,'Official Medal Table'!$E:$E,"Mixed")*'Medal values'!$B$3/2
+ COUNTIFS('Official Medal Table'!$I:$I,'Each Gender Events'!$A24,'Official Medal Table'!$C:$C,'Each Gender Events'!CA$1,'Official Medal Table'!$E:$E,"Mixed")*'Medal values'!$B$3/2</f>
        <v>0</v>
      </c>
      <c r="CB24">
        <f>COUNTIFS('Official Medal Table'!$F:$F,'Each Gender Events'!$A24,'Official Medal Table'!$C:$C,'Each Gender Events'!CB$1,'Official Medal Table'!$E:$E,'Each Gender Events'!CB$2)*'Medal values'!$B$1
+ COUNTIFS('Official Medal Table'!$G:$G,'Each Gender Events'!$A24,'Official Medal Table'!$C:$C,'Each Gender Events'!CB$1,'Official Medal Table'!$E:$E,'Each Gender Events'!CB$2)*'Medal values'!$B$2
+ COUNTIFS('Official Medal Table'!$H:$H,'Each Gender Events'!$A24,'Official Medal Table'!$C:$C,'Each Gender Events'!CB$1,'Official Medal Table'!$E:$E,'Each Gender Events'!CB$2)*'Medal values'!$B$3
+ COUNTIFS('Official Medal Table'!$I:$I,'Each Gender Events'!$A24,'Official Medal Table'!$C:$C,'Each Gender Events'!CB$1,'Official Medal Table'!$E:$E,'Each Gender Events'!CB$2)*'Medal values'!$B$3
+ COUNTIFS('Official Medal Table'!$F:$F,'Each Gender Events'!$A24,'Official Medal Table'!$C:$C,'Each Gender Events'!CB$1,'Official Medal Table'!$E:$E,"Mixed")*'Medal values'!$B$1/2
+ COUNTIFS('Official Medal Table'!$G:$G,'Each Gender Events'!$A24,'Official Medal Table'!$C:$C,'Each Gender Events'!CB$1,'Official Medal Table'!$E:$E,"Mixed")*'Medal values'!$B$2/2
+ COUNTIFS('Official Medal Table'!$H:$H,'Each Gender Events'!$A24,'Official Medal Table'!$C:$C,'Each Gender Events'!CB$1,'Official Medal Table'!$E:$E,"Mixed")*'Medal values'!$B$3/2
+ COUNTIFS('Official Medal Table'!$I:$I,'Each Gender Events'!$A24,'Official Medal Table'!$C:$C,'Each Gender Events'!CB$1,'Official Medal Table'!$E:$E,"Mixed")*'Medal values'!$B$3/2</f>
        <v>0</v>
      </c>
      <c r="CC24">
        <f>COUNTIFS('Official Medal Table'!$F:$F,'Each Gender Events'!$A24,'Official Medal Table'!$C:$C,'Each Gender Events'!CC$1,'Official Medal Table'!$E:$E,'Each Gender Events'!CC$2)*'Medal values'!$B$1
+ COUNTIFS('Official Medal Table'!$G:$G,'Each Gender Events'!$A24,'Official Medal Table'!$C:$C,'Each Gender Events'!CC$1,'Official Medal Table'!$E:$E,'Each Gender Events'!CC$2)*'Medal values'!$B$2
+ COUNTIFS('Official Medal Table'!$H:$H,'Each Gender Events'!$A24,'Official Medal Table'!$C:$C,'Each Gender Events'!CC$1,'Official Medal Table'!$E:$E,'Each Gender Events'!CC$2)*'Medal values'!$B$3
+ COUNTIFS('Official Medal Table'!$I:$I,'Each Gender Events'!$A24,'Official Medal Table'!$C:$C,'Each Gender Events'!CC$1,'Official Medal Table'!$E:$E,'Each Gender Events'!CC$2)*'Medal values'!$B$3
+ COUNTIFS('Official Medal Table'!$F:$F,'Each Gender Events'!$A24,'Official Medal Table'!$C:$C,'Each Gender Events'!CC$1,'Official Medal Table'!$E:$E,"Mixed")*'Medal values'!$B$1/2
+ COUNTIFS('Official Medal Table'!$G:$G,'Each Gender Events'!$A24,'Official Medal Table'!$C:$C,'Each Gender Events'!CC$1,'Official Medal Table'!$E:$E,"Mixed")*'Medal values'!$B$2/2
+ COUNTIFS('Official Medal Table'!$H:$H,'Each Gender Events'!$A24,'Official Medal Table'!$C:$C,'Each Gender Events'!CC$1,'Official Medal Table'!$E:$E,"Mixed")*'Medal values'!$B$3/2
+ COUNTIFS('Official Medal Table'!$I:$I,'Each Gender Events'!$A24,'Official Medal Table'!$C:$C,'Each Gender Events'!CC$1,'Official Medal Table'!$E:$E,"Mixed")*'Medal values'!$B$3/2</f>
        <v>0</v>
      </c>
      <c r="CD24">
        <f>COUNTIFS('Official Medal Table'!$F:$F,'Each Gender Events'!$A24,'Official Medal Table'!$C:$C,'Each Gender Events'!CD$1,'Official Medal Table'!$E:$E,'Each Gender Events'!CD$2)*'Medal values'!$B$1
+ COUNTIFS('Official Medal Table'!$G:$G,'Each Gender Events'!$A24,'Official Medal Table'!$C:$C,'Each Gender Events'!CD$1,'Official Medal Table'!$E:$E,'Each Gender Events'!CD$2)*'Medal values'!$B$2
+ COUNTIFS('Official Medal Table'!$H:$H,'Each Gender Events'!$A24,'Official Medal Table'!$C:$C,'Each Gender Events'!CD$1,'Official Medal Table'!$E:$E,'Each Gender Events'!CD$2)*'Medal values'!$B$3
+ COUNTIFS('Official Medal Table'!$I:$I,'Each Gender Events'!$A24,'Official Medal Table'!$C:$C,'Each Gender Events'!CD$1,'Official Medal Table'!$E:$E,'Each Gender Events'!CD$2)*'Medal values'!$B$3
+ COUNTIFS('Official Medal Table'!$F:$F,'Each Gender Events'!$A24,'Official Medal Table'!$C:$C,'Each Gender Events'!CD$1,'Official Medal Table'!$E:$E,"Mixed")*'Medal values'!$B$1/2
+ COUNTIFS('Official Medal Table'!$G:$G,'Each Gender Events'!$A24,'Official Medal Table'!$C:$C,'Each Gender Events'!CD$1,'Official Medal Table'!$E:$E,"Mixed")*'Medal values'!$B$2/2
+ COUNTIFS('Official Medal Table'!$H:$H,'Each Gender Events'!$A24,'Official Medal Table'!$C:$C,'Each Gender Events'!CD$1,'Official Medal Table'!$E:$E,"Mixed")*'Medal values'!$B$3/2
+ COUNTIFS('Official Medal Table'!$I:$I,'Each Gender Events'!$A24,'Official Medal Table'!$C:$C,'Each Gender Events'!CD$1,'Official Medal Table'!$E:$E,"Mixed")*'Medal values'!$B$3/2</f>
        <v>0</v>
      </c>
      <c r="CE24">
        <f>COUNTIFS('Official Medal Table'!$F:$F,'Each Gender Events'!$A24,'Official Medal Table'!$C:$C,'Each Gender Events'!CE$1,'Official Medal Table'!$E:$E,'Each Gender Events'!CE$2)*'Medal values'!$B$1
+ COUNTIFS('Official Medal Table'!$G:$G,'Each Gender Events'!$A24,'Official Medal Table'!$C:$C,'Each Gender Events'!CE$1,'Official Medal Table'!$E:$E,'Each Gender Events'!CE$2)*'Medal values'!$B$2
+ COUNTIFS('Official Medal Table'!$H:$H,'Each Gender Events'!$A24,'Official Medal Table'!$C:$C,'Each Gender Events'!CE$1,'Official Medal Table'!$E:$E,'Each Gender Events'!CE$2)*'Medal values'!$B$3
+ COUNTIFS('Official Medal Table'!$I:$I,'Each Gender Events'!$A24,'Official Medal Table'!$C:$C,'Each Gender Events'!CE$1,'Official Medal Table'!$E:$E,'Each Gender Events'!CE$2)*'Medal values'!$B$3
+ COUNTIFS('Official Medal Table'!$F:$F,'Each Gender Events'!$A24,'Official Medal Table'!$C:$C,'Each Gender Events'!CE$1,'Official Medal Table'!$E:$E,"Mixed")*'Medal values'!$B$1/2
+ COUNTIFS('Official Medal Table'!$G:$G,'Each Gender Events'!$A24,'Official Medal Table'!$C:$C,'Each Gender Events'!CE$1,'Official Medal Table'!$E:$E,"Mixed")*'Medal values'!$B$2/2
+ COUNTIFS('Official Medal Table'!$H:$H,'Each Gender Events'!$A24,'Official Medal Table'!$C:$C,'Each Gender Events'!CE$1,'Official Medal Table'!$E:$E,"Mixed")*'Medal values'!$B$3/2
+ COUNTIFS('Official Medal Table'!$I:$I,'Each Gender Events'!$A24,'Official Medal Table'!$C:$C,'Each Gender Events'!CE$1,'Official Medal Table'!$E:$E,"Mixed")*'Medal values'!$B$3/2</f>
        <v>0</v>
      </c>
      <c r="CF24">
        <f>COUNTIFS('Official Medal Table'!$F:$F,'Each Gender Events'!$A24,'Official Medal Table'!$C:$C,'Each Gender Events'!CF$1,'Official Medal Table'!$E:$E,'Each Gender Events'!CF$2)*'Medal values'!$B$1
+ COUNTIFS('Official Medal Table'!$G:$G,'Each Gender Events'!$A24,'Official Medal Table'!$C:$C,'Each Gender Events'!CF$1,'Official Medal Table'!$E:$E,'Each Gender Events'!CF$2)*'Medal values'!$B$2
+ COUNTIFS('Official Medal Table'!$H:$H,'Each Gender Events'!$A24,'Official Medal Table'!$C:$C,'Each Gender Events'!CF$1,'Official Medal Table'!$E:$E,'Each Gender Events'!CF$2)*'Medal values'!$B$3
+ COUNTIFS('Official Medal Table'!$I:$I,'Each Gender Events'!$A24,'Official Medal Table'!$C:$C,'Each Gender Events'!CF$1,'Official Medal Table'!$E:$E,'Each Gender Events'!CF$2)*'Medal values'!$B$3
+ COUNTIFS('Official Medal Table'!$F:$F,'Each Gender Events'!$A24,'Official Medal Table'!$C:$C,'Each Gender Events'!CF$1,'Official Medal Table'!$E:$E,"Mixed")*'Medal values'!$B$1/2
+ COUNTIFS('Official Medal Table'!$G:$G,'Each Gender Events'!$A24,'Official Medal Table'!$C:$C,'Each Gender Events'!CF$1,'Official Medal Table'!$E:$E,"Mixed")*'Medal values'!$B$2/2
+ COUNTIFS('Official Medal Table'!$H:$H,'Each Gender Events'!$A24,'Official Medal Table'!$C:$C,'Each Gender Events'!CF$1,'Official Medal Table'!$E:$E,"Mixed")*'Medal values'!$B$3/2
+ COUNTIFS('Official Medal Table'!$I:$I,'Each Gender Events'!$A24,'Official Medal Table'!$C:$C,'Each Gender Events'!CF$1,'Official Medal Table'!$E:$E,"Mixed")*'Medal values'!$B$3/2</f>
        <v>0</v>
      </c>
      <c r="CG24">
        <f>COUNTIFS('Official Medal Table'!$F:$F,'Each Gender Events'!$A24,'Official Medal Table'!$C:$C,'Each Gender Events'!CG$1,'Official Medal Table'!$E:$E,'Each Gender Events'!CG$2)*'Medal values'!$B$1
+ COUNTIFS('Official Medal Table'!$G:$G,'Each Gender Events'!$A24,'Official Medal Table'!$C:$C,'Each Gender Events'!CG$1,'Official Medal Table'!$E:$E,'Each Gender Events'!CG$2)*'Medal values'!$B$2
+ COUNTIFS('Official Medal Table'!$H:$H,'Each Gender Events'!$A24,'Official Medal Table'!$C:$C,'Each Gender Events'!CG$1,'Official Medal Table'!$E:$E,'Each Gender Events'!CG$2)*'Medal values'!$B$3
+ COUNTIFS('Official Medal Table'!$I:$I,'Each Gender Events'!$A24,'Official Medal Table'!$C:$C,'Each Gender Events'!CG$1,'Official Medal Table'!$E:$E,'Each Gender Events'!CG$2)*'Medal values'!$B$3
+ COUNTIFS('Official Medal Table'!$F:$F,'Each Gender Events'!$A24,'Official Medal Table'!$C:$C,'Each Gender Events'!CG$1,'Official Medal Table'!$E:$E,"Mixed")*'Medal values'!$B$1/2
+ COUNTIFS('Official Medal Table'!$G:$G,'Each Gender Events'!$A24,'Official Medal Table'!$C:$C,'Each Gender Events'!CG$1,'Official Medal Table'!$E:$E,"Mixed")*'Medal values'!$B$2/2
+ COUNTIFS('Official Medal Table'!$H:$H,'Each Gender Events'!$A24,'Official Medal Table'!$C:$C,'Each Gender Events'!CG$1,'Official Medal Table'!$E:$E,"Mixed")*'Medal values'!$B$3/2
+ COUNTIFS('Official Medal Table'!$I:$I,'Each Gender Events'!$A24,'Official Medal Table'!$C:$C,'Each Gender Events'!CG$1,'Official Medal Table'!$E:$E,"Mixed")*'Medal values'!$B$3/2</f>
        <v>0</v>
      </c>
      <c r="CH24">
        <f>COUNTIFS('Official Medal Table'!$F:$F,'Each Gender Events'!$A24,'Official Medal Table'!$C:$C,'Each Gender Events'!CH$1,'Official Medal Table'!$E:$E,'Each Gender Events'!CH$2)*'Medal values'!$B$1
+ COUNTIFS('Official Medal Table'!$G:$G,'Each Gender Events'!$A24,'Official Medal Table'!$C:$C,'Each Gender Events'!CH$1,'Official Medal Table'!$E:$E,'Each Gender Events'!CH$2)*'Medal values'!$B$2
+ COUNTIFS('Official Medal Table'!$H:$H,'Each Gender Events'!$A24,'Official Medal Table'!$C:$C,'Each Gender Events'!CH$1,'Official Medal Table'!$E:$E,'Each Gender Events'!CH$2)*'Medal values'!$B$3
+ COUNTIFS('Official Medal Table'!$I:$I,'Each Gender Events'!$A24,'Official Medal Table'!$C:$C,'Each Gender Events'!CH$1,'Official Medal Table'!$E:$E,'Each Gender Events'!CH$2)*'Medal values'!$B$3
+ COUNTIFS('Official Medal Table'!$F:$F,'Each Gender Events'!$A24,'Official Medal Table'!$C:$C,'Each Gender Events'!CH$1,'Official Medal Table'!$E:$E,"Mixed")*'Medal values'!$B$1/2
+ COUNTIFS('Official Medal Table'!$G:$G,'Each Gender Events'!$A24,'Official Medal Table'!$C:$C,'Each Gender Events'!CH$1,'Official Medal Table'!$E:$E,"Mixed")*'Medal values'!$B$2/2
+ COUNTIFS('Official Medal Table'!$H:$H,'Each Gender Events'!$A24,'Official Medal Table'!$C:$C,'Each Gender Events'!CH$1,'Official Medal Table'!$E:$E,"Mixed")*'Medal values'!$B$3/2
+ COUNTIFS('Official Medal Table'!$I:$I,'Each Gender Events'!$A24,'Official Medal Table'!$C:$C,'Each Gender Events'!CH$1,'Official Medal Table'!$E:$E,"Mixed")*'Medal values'!$B$3/2</f>
        <v>0</v>
      </c>
      <c r="CI24">
        <f>COUNTIFS('Official Medal Table'!$F:$F,'Each Gender Events'!$A24,'Official Medal Table'!$C:$C,'Each Gender Events'!CI$1,'Official Medal Table'!$E:$E,'Each Gender Events'!CI$2)*'Medal values'!$B$1
+ COUNTIFS('Official Medal Table'!$G:$G,'Each Gender Events'!$A24,'Official Medal Table'!$C:$C,'Each Gender Events'!CI$1,'Official Medal Table'!$E:$E,'Each Gender Events'!CI$2)*'Medal values'!$B$2
+ COUNTIFS('Official Medal Table'!$H:$H,'Each Gender Events'!$A24,'Official Medal Table'!$C:$C,'Each Gender Events'!CI$1,'Official Medal Table'!$E:$E,'Each Gender Events'!CI$2)*'Medal values'!$B$3
+ COUNTIFS('Official Medal Table'!$I:$I,'Each Gender Events'!$A24,'Official Medal Table'!$C:$C,'Each Gender Events'!CI$1,'Official Medal Table'!$E:$E,'Each Gender Events'!CI$2)*'Medal values'!$B$3
+ COUNTIFS('Official Medal Table'!$F:$F,'Each Gender Events'!$A24,'Official Medal Table'!$C:$C,'Each Gender Events'!CI$1,'Official Medal Table'!$E:$E,"Mixed")*'Medal values'!$B$1/2
+ COUNTIFS('Official Medal Table'!$G:$G,'Each Gender Events'!$A24,'Official Medal Table'!$C:$C,'Each Gender Events'!CI$1,'Official Medal Table'!$E:$E,"Mixed")*'Medal values'!$B$2/2
+ COUNTIFS('Official Medal Table'!$H:$H,'Each Gender Events'!$A24,'Official Medal Table'!$C:$C,'Each Gender Events'!CI$1,'Official Medal Table'!$E:$E,"Mixed")*'Medal values'!$B$3/2
+ COUNTIFS('Official Medal Table'!$I:$I,'Each Gender Events'!$A24,'Official Medal Table'!$C:$C,'Each Gender Events'!CI$1,'Official Medal Table'!$E:$E,"Mixed")*'Medal values'!$B$3/2</f>
        <v>0</v>
      </c>
      <c r="CJ24">
        <f>COUNTIFS('Official Medal Table'!$F:$F,'Each Gender Events'!$A24,'Official Medal Table'!$C:$C,'Each Gender Events'!CJ$1,'Official Medal Table'!$E:$E,'Each Gender Events'!CJ$2)*'Medal values'!$B$1
+ COUNTIFS('Official Medal Table'!$G:$G,'Each Gender Events'!$A24,'Official Medal Table'!$C:$C,'Each Gender Events'!CJ$1,'Official Medal Table'!$E:$E,'Each Gender Events'!CJ$2)*'Medal values'!$B$2
+ COUNTIFS('Official Medal Table'!$H:$H,'Each Gender Events'!$A24,'Official Medal Table'!$C:$C,'Each Gender Events'!CJ$1,'Official Medal Table'!$E:$E,'Each Gender Events'!CJ$2)*'Medal values'!$B$3
+ COUNTIFS('Official Medal Table'!$I:$I,'Each Gender Events'!$A24,'Official Medal Table'!$C:$C,'Each Gender Events'!CJ$1,'Official Medal Table'!$E:$E,'Each Gender Events'!CJ$2)*'Medal values'!$B$3
+ COUNTIFS('Official Medal Table'!$F:$F,'Each Gender Events'!$A24,'Official Medal Table'!$C:$C,'Each Gender Events'!CJ$1,'Official Medal Table'!$E:$E,"Mixed")*'Medal values'!$B$1/2
+ COUNTIFS('Official Medal Table'!$G:$G,'Each Gender Events'!$A24,'Official Medal Table'!$C:$C,'Each Gender Events'!CJ$1,'Official Medal Table'!$E:$E,"Mixed")*'Medal values'!$B$2/2
+ COUNTIFS('Official Medal Table'!$H:$H,'Each Gender Events'!$A24,'Official Medal Table'!$C:$C,'Each Gender Events'!CJ$1,'Official Medal Table'!$E:$E,"Mixed")*'Medal values'!$B$3/2
+ COUNTIFS('Official Medal Table'!$I:$I,'Each Gender Events'!$A24,'Official Medal Table'!$C:$C,'Each Gender Events'!CJ$1,'Official Medal Table'!$E:$E,"Mixed")*'Medal values'!$B$3/2</f>
        <v>0</v>
      </c>
      <c r="CK24">
        <f>COUNTIFS('Official Medal Table'!$F:$F,'Each Gender Events'!$A24,'Official Medal Table'!$C:$C,'Each Gender Events'!CK$1,'Official Medal Table'!$E:$E,'Each Gender Events'!CK$2)*'Medal values'!$B$1
+ COUNTIFS('Official Medal Table'!$G:$G,'Each Gender Events'!$A24,'Official Medal Table'!$C:$C,'Each Gender Events'!CK$1,'Official Medal Table'!$E:$E,'Each Gender Events'!CK$2)*'Medal values'!$B$2
+ COUNTIFS('Official Medal Table'!$H:$H,'Each Gender Events'!$A24,'Official Medal Table'!$C:$C,'Each Gender Events'!CK$1,'Official Medal Table'!$E:$E,'Each Gender Events'!CK$2)*'Medal values'!$B$3
+ COUNTIFS('Official Medal Table'!$I:$I,'Each Gender Events'!$A24,'Official Medal Table'!$C:$C,'Each Gender Events'!CK$1,'Official Medal Table'!$E:$E,'Each Gender Events'!CK$2)*'Medal values'!$B$3
+ COUNTIFS('Official Medal Table'!$F:$F,'Each Gender Events'!$A24,'Official Medal Table'!$C:$C,'Each Gender Events'!CK$1,'Official Medal Table'!$E:$E,"Mixed")*'Medal values'!$B$1/2
+ COUNTIFS('Official Medal Table'!$G:$G,'Each Gender Events'!$A24,'Official Medal Table'!$C:$C,'Each Gender Events'!CK$1,'Official Medal Table'!$E:$E,"Mixed")*'Medal values'!$B$2/2
+ COUNTIFS('Official Medal Table'!$H:$H,'Each Gender Events'!$A24,'Official Medal Table'!$C:$C,'Each Gender Events'!CK$1,'Official Medal Table'!$E:$E,"Mixed")*'Medal values'!$B$3/2
+ COUNTIFS('Official Medal Table'!$I:$I,'Each Gender Events'!$A24,'Official Medal Table'!$C:$C,'Each Gender Events'!CK$1,'Official Medal Table'!$E:$E,"Mixed")*'Medal values'!$B$3/2</f>
        <v>0</v>
      </c>
      <c r="CL24">
        <f>COUNTIFS('Official Medal Table'!$F:$F,'Each Gender Events'!$A24,'Official Medal Table'!$C:$C,'Each Gender Events'!CL$1,'Official Medal Table'!$E:$E,'Each Gender Events'!CL$2)*'Medal values'!$B$1
+ COUNTIFS('Official Medal Table'!$G:$G,'Each Gender Events'!$A24,'Official Medal Table'!$C:$C,'Each Gender Events'!CL$1,'Official Medal Table'!$E:$E,'Each Gender Events'!CL$2)*'Medal values'!$B$2
+ COUNTIFS('Official Medal Table'!$H:$H,'Each Gender Events'!$A24,'Official Medal Table'!$C:$C,'Each Gender Events'!CL$1,'Official Medal Table'!$E:$E,'Each Gender Events'!CL$2)*'Medal values'!$B$3
+ COUNTIFS('Official Medal Table'!$I:$I,'Each Gender Events'!$A24,'Official Medal Table'!$C:$C,'Each Gender Events'!CL$1,'Official Medal Table'!$E:$E,'Each Gender Events'!CL$2)*'Medal values'!$B$3
+ COUNTIFS('Official Medal Table'!$F:$F,'Each Gender Events'!$A24,'Official Medal Table'!$C:$C,'Each Gender Events'!CL$1,'Official Medal Table'!$E:$E,"Mixed")*'Medal values'!$B$1/2
+ COUNTIFS('Official Medal Table'!$G:$G,'Each Gender Events'!$A24,'Official Medal Table'!$C:$C,'Each Gender Events'!CL$1,'Official Medal Table'!$E:$E,"Mixed")*'Medal values'!$B$2/2
+ COUNTIFS('Official Medal Table'!$H:$H,'Each Gender Events'!$A24,'Official Medal Table'!$C:$C,'Each Gender Events'!CL$1,'Official Medal Table'!$E:$E,"Mixed")*'Medal values'!$B$3/2
+ COUNTIFS('Official Medal Table'!$I:$I,'Each Gender Events'!$A24,'Official Medal Table'!$C:$C,'Each Gender Events'!CL$1,'Official Medal Table'!$E:$E,"Mixed")*'Medal values'!$B$3/2</f>
        <v>0</v>
      </c>
      <c r="CM24">
        <f>COUNTIFS('Official Medal Table'!$F:$F,'Each Gender Events'!$A24,'Official Medal Table'!$C:$C,'Each Gender Events'!CM$1,'Official Medal Table'!$E:$E,'Each Gender Events'!CM$2)*'Medal values'!$B$1
+ COUNTIFS('Official Medal Table'!$G:$G,'Each Gender Events'!$A24,'Official Medal Table'!$C:$C,'Each Gender Events'!CM$1,'Official Medal Table'!$E:$E,'Each Gender Events'!CM$2)*'Medal values'!$B$2
+ COUNTIFS('Official Medal Table'!$H:$H,'Each Gender Events'!$A24,'Official Medal Table'!$C:$C,'Each Gender Events'!CM$1,'Official Medal Table'!$E:$E,'Each Gender Events'!CM$2)*'Medal values'!$B$3
+ COUNTIFS('Official Medal Table'!$I:$I,'Each Gender Events'!$A24,'Official Medal Table'!$C:$C,'Each Gender Events'!CM$1,'Official Medal Table'!$E:$E,'Each Gender Events'!CM$2)*'Medal values'!$B$3
+ COUNTIFS('Official Medal Table'!$F:$F,'Each Gender Events'!$A24,'Official Medal Table'!$C:$C,'Each Gender Events'!CM$1,'Official Medal Table'!$E:$E,"Mixed")*'Medal values'!$B$1/2
+ COUNTIFS('Official Medal Table'!$G:$G,'Each Gender Events'!$A24,'Official Medal Table'!$C:$C,'Each Gender Events'!CM$1,'Official Medal Table'!$E:$E,"Mixed")*'Medal values'!$B$2/2
+ COUNTIFS('Official Medal Table'!$H:$H,'Each Gender Events'!$A24,'Official Medal Table'!$C:$C,'Each Gender Events'!CM$1,'Official Medal Table'!$E:$E,"Mixed")*'Medal values'!$B$3/2
+ COUNTIFS('Official Medal Table'!$I:$I,'Each Gender Events'!$A24,'Official Medal Table'!$C:$C,'Each Gender Events'!CM$1,'Official Medal Table'!$E:$E,"Mixed")*'Medal values'!$B$3/2</f>
        <v>0</v>
      </c>
      <c r="CN24">
        <f>COUNTIFS('Official Medal Table'!$F:$F,'Each Gender Events'!$A24,'Official Medal Table'!$C:$C,'Each Gender Events'!CN$1,'Official Medal Table'!$E:$E,'Each Gender Events'!CN$2)*'Medal values'!$B$1
+ COUNTIFS('Official Medal Table'!$G:$G,'Each Gender Events'!$A24,'Official Medal Table'!$C:$C,'Each Gender Events'!CN$1,'Official Medal Table'!$E:$E,'Each Gender Events'!CN$2)*'Medal values'!$B$2
+ COUNTIFS('Official Medal Table'!$H:$H,'Each Gender Events'!$A24,'Official Medal Table'!$C:$C,'Each Gender Events'!CN$1,'Official Medal Table'!$E:$E,'Each Gender Events'!CN$2)*'Medal values'!$B$3
+ COUNTIFS('Official Medal Table'!$I:$I,'Each Gender Events'!$A24,'Official Medal Table'!$C:$C,'Each Gender Events'!CN$1,'Official Medal Table'!$E:$E,'Each Gender Events'!CN$2)*'Medal values'!$B$3
+ COUNTIFS('Official Medal Table'!$F:$F,'Each Gender Events'!$A24,'Official Medal Table'!$C:$C,'Each Gender Events'!CN$1,'Official Medal Table'!$E:$E,"Mixed")*'Medal values'!$B$1/2
+ COUNTIFS('Official Medal Table'!$G:$G,'Each Gender Events'!$A24,'Official Medal Table'!$C:$C,'Each Gender Events'!CN$1,'Official Medal Table'!$E:$E,"Mixed")*'Medal values'!$B$2/2
+ COUNTIFS('Official Medal Table'!$H:$H,'Each Gender Events'!$A24,'Official Medal Table'!$C:$C,'Each Gender Events'!CN$1,'Official Medal Table'!$E:$E,"Mixed")*'Medal values'!$B$3/2
+ COUNTIFS('Official Medal Table'!$I:$I,'Each Gender Events'!$A24,'Official Medal Table'!$C:$C,'Each Gender Events'!CN$1,'Official Medal Table'!$E:$E,"Mixed")*'Medal values'!$B$3/2</f>
        <v>0</v>
      </c>
      <c r="CO24">
        <f>COUNTIFS('Official Medal Table'!$F:$F,'Each Gender Events'!$A24,'Official Medal Table'!$C:$C,'Each Gender Events'!CO$1,'Official Medal Table'!$E:$E,'Each Gender Events'!CO$2)*'Medal values'!$B$1
+ COUNTIFS('Official Medal Table'!$G:$G,'Each Gender Events'!$A24,'Official Medal Table'!$C:$C,'Each Gender Events'!CO$1,'Official Medal Table'!$E:$E,'Each Gender Events'!CO$2)*'Medal values'!$B$2
+ COUNTIFS('Official Medal Table'!$H:$H,'Each Gender Events'!$A24,'Official Medal Table'!$C:$C,'Each Gender Events'!CO$1,'Official Medal Table'!$E:$E,'Each Gender Events'!CO$2)*'Medal values'!$B$3
+ COUNTIFS('Official Medal Table'!$I:$I,'Each Gender Events'!$A24,'Official Medal Table'!$C:$C,'Each Gender Events'!CO$1,'Official Medal Table'!$E:$E,'Each Gender Events'!CO$2)*'Medal values'!$B$3
+ COUNTIFS('Official Medal Table'!$F:$F,'Each Gender Events'!$A24,'Official Medal Table'!$C:$C,'Each Gender Events'!CO$1,'Official Medal Table'!$E:$E,"Mixed")*'Medal values'!$B$1/2
+ COUNTIFS('Official Medal Table'!$G:$G,'Each Gender Events'!$A24,'Official Medal Table'!$C:$C,'Each Gender Events'!CO$1,'Official Medal Table'!$E:$E,"Mixed")*'Medal values'!$B$2/2
+ COUNTIFS('Official Medal Table'!$H:$H,'Each Gender Events'!$A24,'Official Medal Table'!$C:$C,'Each Gender Events'!CO$1,'Official Medal Table'!$E:$E,"Mixed")*'Medal values'!$B$3/2
+ COUNTIFS('Official Medal Table'!$I:$I,'Each Gender Events'!$A24,'Official Medal Table'!$C:$C,'Each Gender Events'!CO$1,'Official Medal Table'!$E:$E,"Mixed")*'Medal values'!$B$3/2</f>
        <v>0</v>
      </c>
      <c r="CP24">
        <f>COUNTIFS('Official Medal Table'!$F:$F,'Each Gender Events'!$A24,'Official Medal Table'!$C:$C,'Each Gender Events'!CP$1,'Official Medal Table'!$E:$E,'Each Gender Events'!CP$2)*'Medal values'!$B$1
+ COUNTIFS('Official Medal Table'!$G:$G,'Each Gender Events'!$A24,'Official Medal Table'!$C:$C,'Each Gender Events'!CP$1,'Official Medal Table'!$E:$E,'Each Gender Events'!CP$2)*'Medal values'!$B$2
+ COUNTIFS('Official Medal Table'!$H:$H,'Each Gender Events'!$A24,'Official Medal Table'!$C:$C,'Each Gender Events'!CP$1,'Official Medal Table'!$E:$E,'Each Gender Events'!CP$2)*'Medal values'!$B$3
+ COUNTIFS('Official Medal Table'!$I:$I,'Each Gender Events'!$A24,'Official Medal Table'!$C:$C,'Each Gender Events'!CP$1,'Official Medal Table'!$E:$E,'Each Gender Events'!CP$2)*'Medal values'!$B$3
+ COUNTIFS('Official Medal Table'!$F:$F,'Each Gender Events'!$A24,'Official Medal Table'!$C:$C,'Each Gender Events'!CP$1,'Official Medal Table'!$E:$E,"Mixed")*'Medal values'!$B$1/2
+ COUNTIFS('Official Medal Table'!$G:$G,'Each Gender Events'!$A24,'Official Medal Table'!$C:$C,'Each Gender Events'!CP$1,'Official Medal Table'!$E:$E,"Mixed")*'Medal values'!$B$2/2
+ COUNTIFS('Official Medal Table'!$H:$H,'Each Gender Events'!$A24,'Official Medal Table'!$C:$C,'Each Gender Events'!CP$1,'Official Medal Table'!$E:$E,"Mixed")*'Medal values'!$B$3/2
+ COUNTIFS('Official Medal Table'!$I:$I,'Each Gender Events'!$A24,'Official Medal Table'!$C:$C,'Each Gender Events'!CP$1,'Official Medal Table'!$E:$E,"Mixed")*'Medal values'!$B$3/2</f>
        <v>0</v>
      </c>
      <c r="CQ24">
        <f>COUNTIFS('Official Medal Table'!$F:$F,'Each Gender Events'!$A24,'Official Medal Table'!$C:$C,'Each Gender Events'!CQ$1,'Official Medal Table'!$E:$E,'Each Gender Events'!CQ$2)*'Medal values'!$B$1
+ COUNTIFS('Official Medal Table'!$G:$G,'Each Gender Events'!$A24,'Official Medal Table'!$C:$C,'Each Gender Events'!CQ$1,'Official Medal Table'!$E:$E,'Each Gender Events'!CQ$2)*'Medal values'!$B$2
+ COUNTIFS('Official Medal Table'!$H:$H,'Each Gender Events'!$A24,'Official Medal Table'!$C:$C,'Each Gender Events'!CQ$1,'Official Medal Table'!$E:$E,'Each Gender Events'!CQ$2)*'Medal values'!$B$3
+ COUNTIFS('Official Medal Table'!$I:$I,'Each Gender Events'!$A24,'Official Medal Table'!$C:$C,'Each Gender Events'!CQ$1,'Official Medal Table'!$E:$E,'Each Gender Events'!CQ$2)*'Medal values'!$B$3
+ COUNTIFS('Official Medal Table'!$F:$F,'Each Gender Events'!$A24,'Official Medal Table'!$C:$C,'Each Gender Events'!CQ$1,'Official Medal Table'!$E:$E,"Mixed")*'Medal values'!$B$1/2
+ COUNTIFS('Official Medal Table'!$G:$G,'Each Gender Events'!$A24,'Official Medal Table'!$C:$C,'Each Gender Events'!CQ$1,'Official Medal Table'!$E:$E,"Mixed")*'Medal values'!$B$2/2
+ COUNTIFS('Official Medal Table'!$H:$H,'Each Gender Events'!$A24,'Official Medal Table'!$C:$C,'Each Gender Events'!CQ$1,'Official Medal Table'!$E:$E,"Mixed")*'Medal values'!$B$3/2
+ COUNTIFS('Official Medal Table'!$I:$I,'Each Gender Events'!$A24,'Official Medal Table'!$C:$C,'Each Gender Events'!CQ$1,'Official Medal Table'!$E:$E,"Mixed")*'Medal values'!$B$3/2</f>
        <v>0</v>
      </c>
      <c r="CR24">
        <f>COUNTIFS('Official Medal Table'!$F:$F,'Each Gender Events'!$A24,'Official Medal Table'!$C:$C,'Each Gender Events'!CR$1,'Official Medal Table'!$E:$E,'Each Gender Events'!CR$2)*'Medal values'!$B$1
+ COUNTIFS('Official Medal Table'!$G:$G,'Each Gender Events'!$A24,'Official Medal Table'!$C:$C,'Each Gender Events'!CR$1,'Official Medal Table'!$E:$E,'Each Gender Events'!CR$2)*'Medal values'!$B$2
+ COUNTIFS('Official Medal Table'!$H:$H,'Each Gender Events'!$A24,'Official Medal Table'!$C:$C,'Each Gender Events'!CR$1,'Official Medal Table'!$E:$E,'Each Gender Events'!CR$2)*'Medal values'!$B$3
+ COUNTIFS('Official Medal Table'!$I:$I,'Each Gender Events'!$A24,'Official Medal Table'!$C:$C,'Each Gender Events'!CR$1,'Official Medal Table'!$E:$E,'Each Gender Events'!CR$2)*'Medal values'!$B$3
+ COUNTIFS('Official Medal Table'!$F:$F,'Each Gender Events'!$A24,'Official Medal Table'!$C:$C,'Each Gender Events'!CR$1,'Official Medal Table'!$E:$E,"Mixed")*'Medal values'!$B$1/2
+ COUNTIFS('Official Medal Table'!$G:$G,'Each Gender Events'!$A24,'Official Medal Table'!$C:$C,'Each Gender Events'!CR$1,'Official Medal Table'!$E:$E,"Mixed")*'Medal values'!$B$2/2
+ COUNTIFS('Official Medal Table'!$H:$H,'Each Gender Events'!$A24,'Official Medal Table'!$C:$C,'Each Gender Events'!CR$1,'Official Medal Table'!$E:$E,"Mixed")*'Medal values'!$B$3/2
+ COUNTIFS('Official Medal Table'!$I:$I,'Each Gender Events'!$A24,'Official Medal Table'!$C:$C,'Each Gender Events'!CR$1,'Official Medal Table'!$E:$E,"Mixed")*'Medal values'!$B$3/2</f>
        <v>0</v>
      </c>
      <c r="CS24">
        <f>COUNTIFS('Official Medal Table'!$F:$F,'Each Gender Events'!$A24,'Official Medal Table'!$C:$C,'Each Gender Events'!CS$1,'Official Medal Table'!$E:$E,'Each Gender Events'!CS$2)*'Medal values'!$B$1
+ COUNTIFS('Official Medal Table'!$G:$G,'Each Gender Events'!$A24,'Official Medal Table'!$C:$C,'Each Gender Events'!CS$1,'Official Medal Table'!$E:$E,'Each Gender Events'!CS$2)*'Medal values'!$B$2
+ COUNTIFS('Official Medal Table'!$H:$H,'Each Gender Events'!$A24,'Official Medal Table'!$C:$C,'Each Gender Events'!CS$1,'Official Medal Table'!$E:$E,'Each Gender Events'!CS$2)*'Medal values'!$B$3
+ COUNTIFS('Official Medal Table'!$I:$I,'Each Gender Events'!$A24,'Official Medal Table'!$C:$C,'Each Gender Events'!CS$1,'Official Medal Table'!$E:$E,'Each Gender Events'!CS$2)*'Medal values'!$B$3
+ COUNTIFS('Official Medal Table'!$F:$F,'Each Gender Events'!$A24,'Official Medal Table'!$C:$C,'Each Gender Events'!CS$1,'Official Medal Table'!$E:$E,"Mixed")*'Medal values'!$B$1/2
+ COUNTIFS('Official Medal Table'!$G:$G,'Each Gender Events'!$A24,'Official Medal Table'!$C:$C,'Each Gender Events'!CS$1,'Official Medal Table'!$E:$E,"Mixed")*'Medal values'!$B$2/2
+ COUNTIFS('Official Medal Table'!$H:$H,'Each Gender Events'!$A24,'Official Medal Table'!$C:$C,'Each Gender Events'!CS$1,'Official Medal Table'!$E:$E,"Mixed")*'Medal values'!$B$3/2
+ COUNTIFS('Official Medal Table'!$I:$I,'Each Gender Events'!$A24,'Official Medal Table'!$C:$C,'Each Gender Events'!CS$1,'Official Medal Table'!$E:$E,"Mixed")*'Medal values'!$B$3/2</f>
        <v>0</v>
      </c>
      <c r="CT24">
        <f>COUNTIFS('Official Medal Table'!$F:$F,'Each Gender Events'!$A24,'Official Medal Table'!$C:$C,'Each Gender Events'!CT$1,'Official Medal Table'!$E:$E,'Each Gender Events'!CT$2)*'Medal values'!$B$1
+ COUNTIFS('Official Medal Table'!$G:$G,'Each Gender Events'!$A24,'Official Medal Table'!$C:$C,'Each Gender Events'!CT$1,'Official Medal Table'!$E:$E,'Each Gender Events'!CT$2)*'Medal values'!$B$2
+ COUNTIFS('Official Medal Table'!$H:$H,'Each Gender Events'!$A24,'Official Medal Table'!$C:$C,'Each Gender Events'!CT$1,'Official Medal Table'!$E:$E,'Each Gender Events'!CT$2)*'Medal values'!$B$3
+ COUNTIFS('Official Medal Table'!$I:$I,'Each Gender Events'!$A24,'Official Medal Table'!$C:$C,'Each Gender Events'!CT$1,'Official Medal Table'!$E:$E,'Each Gender Events'!CT$2)*'Medal values'!$B$3
+ COUNTIFS('Official Medal Table'!$F:$F,'Each Gender Events'!$A24,'Official Medal Table'!$C:$C,'Each Gender Events'!CT$1,'Official Medal Table'!$E:$E,"Mixed")*'Medal values'!$B$1/2
+ COUNTIFS('Official Medal Table'!$G:$G,'Each Gender Events'!$A24,'Official Medal Table'!$C:$C,'Each Gender Events'!CT$1,'Official Medal Table'!$E:$E,"Mixed")*'Medal values'!$B$2/2
+ COUNTIFS('Official Medal Table'!$H:$H,'Each Gender Events'!$A24,'Official Medal Table'!$C:$C,'Each Gender Events'!CT$1,'Official Medal Table'!$E:$E,"Mixed")*'Medal values'!$B$3/2
+ COUNTIFS('Official Medal Table'!$I:$I,'Each Gender Events'!$A24,'Official Medal Table'!$C:$C,'Each Gender Events'!CT$1,'Official Medal Table'!$E:$E,"Mixed")*'Medal values'!$B$3/2</f>
        <v>0</v>
      </c>
    </row>
    <row r="25" spans="1:98" x14ac:dyDescent="0.3">
      <c r="A25" t="str">
        <f>Countries!A23</f>
        <v>SLO</v>
      </c>
      <c r="B25">
        <f>COUNTIFS('Official Medal Table'!$F:$F,'Each Gender Events'!$A25,'Official Medal Table'!$C:$C,'Each Gender Events'!B$1,'Official Medal Table'!$E:$E,'Each Gender Events'!B$2)*'Medal values'!$B$1
+ COUNTIFS('Official Medal Table'!$G:$G,'Each Gender Events'!$A25,'Official Medal Table'!$C:$C,'Each Gender Events'!B$1,'Official Medal Table'!$E:$E,'Each Gender Events'!B$2)*'Medal values'!$B$2
+ COUNTIFS('Official Medal Table'!$H:$H,'Each Gender Events'!$A25,'Official Medal Table'!$C:$C,'Each Gender Events'!B$1,'Official Medal Table'!$E:$E,'Each Gender Events'!B$2)*'Medal values'!$B$3
+ COUNTIFS('Official Medal Table'!$I:$I,'Each Gender Events'!$A25,'Official Medal Table'!$C:$C,'Each Gender Events'!B$1,'Official Medal Table'!$E:$E,'Each Gender Events'!B$2)*'Medal values'!$B$3
+ COUNTIFS('Official Medal Table'!$F:$F,'Each Gender Events'!$A25,'Official Medal Table'!$C:$C,'Each Gender Events'!B$1,'Official Medal Table'!$E:$E,"Mixed")*'Medal values'!$B$1/2
+ COUNTIFS('Official Medal Table'!$G:$G,'Each Gender Events'!$A25,'Official Medal Table'!$C:$C,'Each Gender Events'!B$1,'Official Medal Table'!$E:$E,"Mixed")*'Medal values'!$B$2/2
+ COUNTIFS('Official Medal Table'!$H:$H,'Each Gender Events'!$A25,'Official Medal Table'!$C:$C,'Each Gender Events'!B$1,'Official Medal Table'!$E:$E,"Mixed")*'Medal values'!$B$3/2
+ COUNTIFS('Official Medal Table'!$I:$I,'Each Gender Events'!$A25,'Official Medal Table'!$C:$C,'Each Gender Events'!B$1,'Official Medal Table'!$E:$E,"Mixed")*'Medal values'!$B$3/2</f>
        <v>0</v>
      </c>
      <c r="C25">
        <f>COUNTIFS('Official Medal Table'!$F:$F,'Each Gender Events'!$A25,'Official Medal Table'!$C:$C,'Each Gender Events'!C$1,'Official Medal Table'!$E:$E,'Each Gender Events'!C$2)*'Medal values'!$B$1
+ COUNTIFS('Official Medal Table'!$G:$G,'Each Gender Events'!$A25,'Official Medal Table'!$C:$C,'Each Gender Events'!C$1,'Official Medal Table'!$E:$E,'Each Gender Events'!C$2)*'Medal values'!$B$2
+ COUNTIFS('Official Medal Table'!$H:$H,'Each Gender Events'!$A25,'Official Medal Table'!$C:$C,'Each Gender Events'!C$1,'Official Medal Table'!$E:$E,'Each Gender Events'!C$2)*'Medal values'!$B$3
+ COUNTIFS('Official Medal Table'!$I:$I,'Each Gender Events'!$A25,'Official Medal Table'!$C:$C,'Each Gender Events'!C$1,'Official Medal Table'!$E:$E,'Each Gender Events'!C$2)*'Medal values'!$B$3
+ COUNTIFS('Official Medal Table'!$F:$F,'Each Gender Events'!$A25,'Official Medal Table'!$C:$C,'Each Gender Events'!C$1,'Official Medal Table'!$E:$E,"Mixed")*'Medal values'!$B$1/2
+ COUNTIFS('Official Medal Table'!$G:$G,'Each Gender Events'!$A25,'Official Medal Table'!$C:$C,'Each Gender Events'!C$1,'Official Medal Table'!$E:$E,"Mixed")*'Medal values'!$B$2/2
+ COUNTIFS('Official Medal Table'!$H:$H,'Each Gender Events'!$A25,'Official Medal Table'!$C:$C,'Each Gender Events'!C$1,'Official Medal Table'!$E:$E,"Mixed")*'Medal values'!$B$3/2
+ COUNTIFS('Official Medal Table'!$I:$I,'Each Gender Events'!$A25,'Official Medal Table'!$C:$C,'Each Gender Events'!C$1,'Official Medal Table'!$E:$E,"Mixed")*'Medal values'!$B$3/2</f>
        <v>0</v>
      </c>
      <c r="D25">
        <f>COUNTIFS('Official Medal Table'!$F:$F,'Each Gender Events'!$A25,'Official Medal Table'!$C:$C,'Each Gender Events'!D$1,'Official Medal Table'!$E:$E,'Each Gender Events'!D$2)*'Medal values'!$B$1
+ COUNTIFS('Official Medal Table'!$G:$G,'Each Gender Events'!$A25,'Official Medal Table'!$C:$C,'Each Gender Events'!D$1,'Official Medal Table'!$E:$E,'Each Gender Events'!D$2)*'Medal values'!$B$2
+ COUNTIFS('Official Medal Table'!$H:$H,'Each Gender Events'!$A25,'Official Medal Table'!$C:$C,'Each Gender Events'!D$1,'Official Medal Table'!$E:$E,'Each Gender Events'!D$2)*'Medal values'!$B$3
+ COUNTIFS('Official Medal Table'!$I:$I,'Each Gender Events'!$A25,'Official Medal Table'!$C:$C,'Each Gender Events'!D$1,'Official Medal Table'!$E:$E,'Each Gender Events'!D$2)*'Medal values'!$B$3
+ COUNTIFS('Official Medal Table'!$F:$F,'Each Gender Events'!$A25,'Official Medal Table'!$C:$C,'Each Gender Events'!D$1,'Official Medal Table'!$E:$E,"Mixed")*'Medal values'!$B$1/2
+ COUNTIFS('Official Medal Table'!$G:$G,'Each Gender Events'!$A25,'Official Medal Table'!$C:$C,'Each Gender Events'!D$1,'Official Medal Table'!$E:$E,"Mixed")*'Medal values'!$B$2/2
+ COUNTIFS('Official Medal Table'!$H:$H,'Each Gender Events'!$A25,'Official Medal Table'!$C:$C,'Each Gender Events'!D$1,'Official Medal Table'!$E:$E,"Mixed")*'Medal values'!$B$3/2
+ COUNTIFS('Official Medal Table'!$I:$I,'Each Gender Events'!$A25,'Official Medal Table'!$C:$C,'Each Gender Events'!D$1,'Official Medal Table'!$E:$E,"Mixed")*'Medal values'!$B$3/2</f>
        <v>0</v>
      </c>
      <c r="E25">
        <f>COUNTIFS('Official Medal Table'!$F:$F,'Each Gender Events'!$A25,'Official Medal Table'!$C:$C,'Each Gender Events'!E$1,'Official Medal Table'!$E:$E,'Each Gender Events'!E$2)*'Medal values'!$B$1
+ COUNTIFS('Official Medal Table'!$G:$G,'Each Gender Events'!$A25,'Official Medal Table'!$C:$C,'Each Gender Events'!E$1,'Official Medal Table'!$E:$E,'Each Gender Events'!E$2)*'Medal values'!$B$2
+ COUNTIFS('Official Medal Table'!$H:$H,'Each Gender Events'!$A25,'Official Medal Table'!$C:$C,'Each Gender Events'!E$1,'Official Medal Table'!$E:$E,'Each Gender Events'!E$2)*'Medal values'!$B$3
+ COUNTIFS('Official Medal Table'!$I:$I,'Each Gender Events'!$A25,'Official Medal Table'!$C:$C,'Each Gender Events'!E$1,'Official Medal Table'!$E:$E,'Each Gender Events'!E$2)*'Medal values'!$B$3
+ COUNTIFS('Official Medal Table'!$F:$F,'Each Gender Events'!$A25,'Official Medal Table'!$C:$C,'Each Gender Events'!E$1,'Official Medal Table'!$E:$E,"Mixed")*'Medal values'!$B$1/2
+ COUNTIFS('Official Medal Table'!$G:$G,'Each Gender Events'!$A25,'Official Medal Table'!$C:$C,'Each Gender Events'!E$1,'Official Medal Table'!$E:$E,"Mixed")*'Medal values'!$B$2/2
+ COUNTIFS('Official Medal Table'!$H:$H,'Each Gender Events'!$A25,'Official Medal Table'!$C:$C,'Each Gender Events'!E$1,'Official Medal Table'!$E:$E,"Mixed")*'Medal values'!$B$3/2
+ COUNTIFS('Official Medal Table'!$I:$I,'Each Gender Events'!$A25,'Official Medal Table'!$C:$C,'Each Gender Events'!E$1,'Official Medal Table'!$E:$E,"Mixed")*'Medal values'!$B$3/2</f>
        <v>0</v>
      </c>
      <c r="F25">
        <f>COUNTIFS('Official Medal Table'!$F:$F,'Each Gender Events'!$A25,'Official Medal Table'!$C:$C,'Each Gender Events'!F$1,'Official Medal Table'!$E:$E,'Each Gender Events'!F$2)*'Medal values'!$B$1
+ COUNTIFS('Official Medal Table'!$G:$G,'Each Gender Events'!$A25,'Official Medal Table'!$C:$C,'Each Gender Events'!F$1,'Official Medal Table'!$E:$E,'Each Gender Events'!F$2)*'Medal values'!$B$2
+ COUNTIFS('Official Medal Table'!$H:$H,'Each Gender Events'!$A25,'Official Medal Table'!$C:$C,'Each Gender Events'!F$1,'Official Medal Table'!$E:$E,'Each Gender Events'!F$2)*'Medal values'!$B$3
+ COUNTIFS('Official Medal Table'!$I:$I,'Each Gender Events'!$A25,'Official Medal Table'!$C:$C,'Each Gender Events'!F$1,'Official Medal Table'!$E:$E,'Each Gender Events'!F$2)*'Medal values'!$B$3
+ COUNTIFS('Official Medal Table'!$F:$F,'Each Gender Events'!$A25,'Official Medal Table'!$C:$C,'Each Gender Events'!F$1,'Official Medal Table'!$E:$E,"Mixed")*'Medal values'!$B$1/2
+ COUNTIFS('Official Medal Table'!$G:$G,'Each Gender Events'!$A25,'Official Medal Table'!$C:$C,'Each Gender Events'!F$1,'Official Medal Table'!$E:$E,"Mixed")*'Medal values'!$B$2/2
+ COUNTIFS('Official Medal Table'!$H:$H,'Each Gender Events'!$A25,'Official Medal Table'!$C:$C,'Each Gender Events'!F$1,'Official Medal Table'!$E:$E,"Mixed")*'Medal values'!$B$3/2
+ COUNTIFS('Official Medal Table'!$I:$I,'Each Gender Events'!$A25,'Official Medal Table'!$C:$C,'Each Gender Events'!F$1,'Official Medal Table'!$E:$E,"Mixed")*'Medal values'!$B$3/2</f>
        <v>0</v>
      </c>
      <c r="G25">
        <f>COUNTIFS('Official Medal Table'!$F:$F,'Each Gender Events'!$A25,'Official Medal Table'!$C:$C,'Each Gender Events'!G$1,'Official Medal Table'!$E:$E,'Each Gender Events'!G$2)*'Medal values'!$B$1
+ COUNTIFS('Official Medal Table'!$G:$G,'Each Gender Events'!$A25,'Official Medal Table'!$C:$C,'Each Gender Events'!G$1,'Official Medal Table'!$E:$E,'Each Gender Events'!G$2)*'Medal values'!$B$2
+ COUNTIFS('Official Medal Table'!$H:$H,'Each Gender Events'!$A25,'Official Medal Table'!$C:$C,'Each Gender Events'!G$1,'Official Medal Table'!$E:$E,'Each Gender Events'!G$2)*'Medal values'!$B$3
+ COUNTIFS('Official Medal Table'!$I:$I,'Each Gender Events'!$A25,'Official Medal Table'!$C:$C,'Each Gender Events'!G$1,'Official Medal Table'!$E:$E,'Each Gender Events'!G$2)*'Medal values'!$B$3
+ COUNTIFS('Official Medal Table'!$F:$F,'Each Gender Events'!$A25,'Official Medal Table'!$C:$C,'Each Gender Events'!G$1,'Official Medal Table'!$E:$E,"Mixed")*'Medal values'!$B$1/2
+ COUNTIFS('Official Medal Table'!$G:$G,'Each Gender Events'!$A25,'Official Medal Table'!$C:$C,'Each Gender Events'!G$1,'Official Medal Table'!$E:$E,"Mixed")*'Medal values'!$B$2/2
+ COUNTIFS('Official Medal Table'!$H:$H,'Each Gender Events'!$A25,'Official Medal Table'!$C:$C,'Each Gender Events'!G$1,'Official Medal Table'!$E:$E,"Mixed")*'Medal values'!$B$3/2
+ COUNTIFS('Official Medal Table'!$I:$I,'Each Gender Events'!$A25,'Official Medal Table'!$C:$C,'Each Gender Events'!G$1,'Official Medal Table'!$E:$E,"Mixed")*'Medal values'!$B$3/2</f>
        <v>0</v>
      </c>
      <c r="H25">
        <f>COUNTIFS('Official Medal Table'!$F:$F,'Each Gender Events'!$A25,'Official Medal Table'!$C:$C,'Each Gender Events'!H$1,'Official Medal Table'!$E:$E,'Each Gender Events'!H$2)*'Medal values'!$B$1
+ COUNTIFS('Official Medal Table'!$G:$G,'Each Gender Events'!$A25,'Official Medal Table'!$C:$C,'Each Gender Events'!H$1,'Official Medal Table'!$E:$E,'Each Gender Events'!H$2)*'Medal values'!$B$2
+ COUNTIFS('Official Medal Table'!$H:$H,'Each Gender Events'!$A25,'Official Medal Table'!$C:$C,'Each Gender Events'!H$1,'Official Medal Table'!$E:$E,'Each Gender Events'!H$2)*'Medal values'!$B$3
+ COUNTIFS('Official Medal Table'!$I:$I,'Each Gender Events'!$A25,'Official Medal Table'!$C:$C,'Each Gender Events'!H$1,'Official Medal Table'!$E:$E,'Each Gender Events'!H$2)*'Medal values'!$B$3
+ COUNTIFS('Official Medal Table'!$F:$F,'Each Gender Events'!$A25,'Official Medal Table'!$C:$C,'Each Gender Events'!H$1,'Official Medal Table'!$E:$E,"Mixed")*'Medal values'!$B$1/2
+ COUNTIFS('Official Medal Table'!$G:$G,'Each Gender Events'!$A25,'Official Medal Table'!$C:$C,'Each Gender Events'!H$1,'Official Medal Table'!$E:$E,"Mixed")*'Medal values'!$B$2/2
+ COUNTIFS('Official Medal Table'!$H:$H,'Each Gender Events'!$A25,'Official Medal Table'!$C:$C,'Each Gender Events'!H$1,'Official Medal Table'!$E:$E,"Mixed")*'Medal values'!$B$3/2
+ COUNTIFS('Official Medal Table'!$I:$I,'Each Gender Events'!$A25,'Official Medal Table'!$C:$C,'Each Gender Events'!H$1,'Official Medal Table'!$E:$E,"Mixed")*'Medal values'!$B$3/2</f>
        <v>0</v>
      </c>
      <c r="I25">
        <f>COUNTIFS('Official Medal Table'!$F:$F,'Each Gender Events'!$A25,'Official Medal Table'!$C:$C,'Each Gender Events'!I$1,'Official Medal Table'!$E:$E,'Each Gender Events'!I$2)*'Medal values'!$B$1
+ COUNTIFS('Official Medal Table'!$G:$G,'Each Gender Events'!$A25,'Official Medal Table'!$C:$C,'Each Gender Events'!I$1,'Official Medal Table'!$E:$E,'Each Gender Events'!I$2)*'Medal values'!$B$2
+ COUNTIFS('Official Medal Table'!$H:$H,'Each Gender Events'!$A25,'Official Medal Table'!$C:$C,'Each Gender Events'!I$1,'Official Medal Table'!$E:$E,'Each Gender Events'!I$2)*'Medal values'!$B$3
+ COUNTIFS('Official Medal Table'!$I:$I,'Each Gender Events'!$A25,'Official Medal Table'!$C:$C,'Each Gender Events'!I$1,'Official Medal Table'!$E:$E,'Each Gender Events'!I$2)*'Medal values'!$B$3
+ COUNTIFS('Official Medal Table'!$F:$F,'Each Gender Events'!$A25,'Official Medal Table'!$C:$C,'Each Gender Events'!I$1,'Official Medal Table'!$E:$E,"Mixed")*'Medal values'!$B$1/2
+ COUNTIFS('Official Medal Table'!$G:$G,'Each Gender Events'!$A25,'Official Medal Table'!$C:$C,'Each Gender Events'!I$1,'Official Medal Table'!$E:$E,"Mixed")*'Medal values'!$B$2/2
+ COUNTIFS('Official Medal Table'!$H:$H,'Each Gender Events'!$A25,'Official Medal Table'!$C:$C,'Each Gender Events'!I$1,'Official Medal Table'!$E:$E,"Mixed")*'Medal values'!$B$3/2
+ COUNTIFS('Official Medal Table'!$I:$I,'Each Gender Events'!$A25,'Official Medal Table'!$C:$C,'Each Gender Events'!I$1,'Official Medal Table'!$E:$E,"Mixed")*'Medal values'!$B$3/2</f>
        <v>0</v>
      </c>
      <c r="J25">
        <f>COUNTIFS('Official Medal Table'!$F:$F,'Each Gender Events'!$A25,'Official Medal Table'!$C:$C,'Each Gender Events'!J$1,'Official Medal Table'!$E:$E,'Each Gender Events'!J$2)*'Medal values'!$B$1
+ COUNTIFS('Official Medal Table'!$G:$G,'Each Gender Events'!$A25,'Official Medal Table'!$C:$C,'Each Gender Events'!J$1,'Official Medal Table'!$E:$E,'Each Gender Events'!J$2)*'Medal values'!$B$2
+ COUNTIFS('Official Medal Table'!$H:$H,'Each Gender Events'!$A25,'Official Medal Table'!$C:$C,'Each Gender Events'!J$1,'Official Medal Table'!$E:$E,'Each Gender Events'!J$2)*'Medal values'!$B$3
+ COUNTIFS('Official Medal Table'!$I:$I,'Each Gender Events'!$A25,'Official Medal Table'!$C:$C,'Each Gender Events'!J$1,'Official Medal Table'!$E:$E,'Each Gender Events'!J$2)*'Medal values'!$B$3
+ COUNTIFS('Official Medal Table'!$F:$F,'Each Gender Events'!$A25,'Official Medal Table'!$C:$C,'Each Gender Events'!J$1,'Official Medal Table'!$E:$E,"Mixed")*'Medal values'!$B$1/2
+ COUNTIFS('Official Medal Table'!$G:$G,'Each Gender Events'!$A25,'Official Medal Table'!$C:$C,'Each Gender Events'!J$1,'Official Medal Table'!$E:$E,"Mixed")*'Medal values'!$B$2/2
+ COUNTIFS('Official Medal Table'!$H:$H,'Each Gender Events'!$A25,'Official Medal Table'!$C:$C,'Each Gender Events'!J$1,'Official Medal Table'!$E:$E,"Mixed")*'Medal values'!$B$3/2
+ COUNTIFS('Official Medal Table'!$I:$I,'Each Gender Events'!$A25,'Official Medal Table'!$C:$C,'Each Gender Events'!J$1,'Official Medal Table'!$E:$E,"Mixed")*'Medal values'!$B$3/2</f>
        <v>0</v>
      </c>
      <c r="K25">
        <f>COUNTIFS('Official Medal Table'!$F:$F,'Each Gender Events'!$A25,'Official Medal Table'!$C:$C,'Each Gender Events'!K$1,'Official Medal Table'!$E:$E,'Each Gender Events'!K$2)*'Medal values'!$B$1
+ COUNTIFS('Official Medal Table'!$G:$G,'Each Gender Events'!$A25,'Official Medal Table'!$C:$C,'Each Gender Events'!K$1,'Official Medal Table'!$E:$E,'Each Gender Events'!K$2)*'Medal values'!$B$2
+ COUNTIFS('Official Medal Table'!$H:$H,'Each Gender Events'!$A25,'Official Medal Table'!$C:$C,'Each Gender Events'!K$1,'Official Medal Table'!$E:$E,'Each Gender Events'!K$2)*'Medal values'!$B$3
+ COUNTIFS('Official Medal Table'!$I:$I,'Each Gender Events'!$A25,'Official Medal Table'!$C:$C,'Each Gender Events'!K$1,'Official Medal Table'!$E:$E,'Each Gender Events'!K$2)*'Medal values'!$B$3
+ COUNTIFS('Official Medal Table'!$F:$F,'Each Gender Events'!$A25,'Official Medal Table'!$C:$C,'Each Gender Events'!K$1,'Official Medal Table'!$E:$E,"Mixed")*'Medal values'!$B$1/2
+ COUNTIFS('Official Medal Table'!$G:$G,'Each Gender Events'!$A25,'Official Medal Table'!$C:$C,'Each Gender Events'!K$1,'Official Medal Table'!$E:$E,"Mixed")*'Medal values'!$B$2/2
+ COUNTIFS('Official Medal Table'!$H:$H,'Each Gender Events'!$A25,'Official Medal Table'!$C:$C,'Each Gender Events'!K$1,'Official Medal Table'!$E:$E,"Mixed")*'Medal values'!$B$3/2
+ COUNTIFS('Official Medal Table'!$I:$I,'Each Gender Events'!$A25,'Official Medal Table'!$C:$C,'Each Gender Events'!K$1,'Official Medal Table'!$E:$E,"Mixed")*'Medal values'!$B$3/2</f>
        <v>0</v>
      </c>
      <c r="L25">
        <f>COUNTIFS('Official Medal Table'!$F:$F,'Each Gender Events'!$A25,'Official Medal Table'!$C:$C,'Each Gender Events'!L$1,'Official Medal Table'!$E:$E,'Each Gender Events'!L$2)*'Medal values'!$B$1
+ COUNTIFS('Official Medal Table'!$G:$G,'Each Gender Events'!$A25,'Official Medal Table'!$C:$C,'Each Gender Events'!L$1,'Official Medal Table'!$E:$E,'Each Gender Events'!L$2)*'Medal values'!$B$2
+ COUNTIFS('Official Medal Table'!$H:$H,'Each Gender Events'!$A25,'Official Medal Table'!$C:$C,'Each Gender Events'!L$1,'Official Medal Table'!$E:$E,'Each Gender Events'!L$2)*'Medal values'!$B$3
+ COUNTIFS('Official Medal Table'!$I:$I,'Each Gender Events'!$A25,'Official Medal Table'!$C:$C,'Each Gender Events'!L$1,'Official Medal Table'!$E:$E,'Each Gender Events'!L$2)*'Medal values'!$B$3
+ COUNTIFS('Official Medal Table'!$F:$F,'Each Gender Events'!$A25,'Official Medal Table'!$C:$C,'Each Gender Events'!L$1,'Official Medal Table'!$E:$E,"Mixed")*'Medal values'!$B$1/2
+ COUNTIFS('Official Medal Table'!$G:$G,'Each Gender Events'!$A25,'Official Medal Table'!$C:$C,'Each Gender Events'!L$1,'Official Medal Table'!$E:$E,"Mixed")*'Medal values'!$B$2/2
+ COUNTIFS('Official Medal Table'!$H:$H,'Each Gender Events'!$A25,'Official Medal Table'!$C:$C,'Each Gender Events'!L$1,'Official Medal Table'!$E:$E,"Mixed")*'Medal values'!$B$3/2
+ COUNTIFS('Official Medal Table'!$I:$I,'Each Gender Events'!$A25,'Official Medal Table'!$C:$C,'Each Gender Events'!L$1,'Official Medal Table'!$E:$E,"Mixed")*'Medal values'!$B$3/2</f>
        <v>0</v>
      </c>
      <c r="M25">
        <f>COUNTIFS('Official Medal Table'!$F:$F,'Each Gender Events'!$A25,'Official Medal Table'!$C:$C,'Each Gender Events'!M$1,'Official Medal Table'!$E:$E,'Each Gender Events'!M$2)*'Medal values'!$B$1
+ COUNTIFS('Official Medal Table'!$G:$G,'Each Gender Events'!$A25,'Official Medal Table'!$C:$C,'Each Gender Events'!M$1,'Official Medal Table'!$E:$E,'Each Gender Events'!M$2)*'Medal values'!$B$2
+ COUNTIFS('Official Medal Table'!$H:$H,'Each Gender Events'!$A25,'Official Medal Table'!$C:$C,'Each Gender Events'!M$1,'Official Medal Table'!$E:$E,'Each Gender Events'!M$2)*'Medal values'!$B$3
+ COUNTIFS('Official Medal Table'!$I:$I,'Each Gender Events'!$A25,'Official Medal Table'!$C:$C,'Each Gender Events'!M$1,'Official Medal Table'!$E:$E,'Each Gender Events'!M$2)*'Medal values'!$B$3
+ COUNTIFS('Official Medal Table'!$F:$F,'Each Gender Events'!$A25,'Official Medal Table'!$C:$C,'Each Gender Events'!M$1,'Official Medal Table'!$E:$E,"Mixed")*'Medal values'!$B$1/2
+ COUNTIFS('Official Medal Table'!$G:$G,'Each Gender Events'!$A25,'Official Medal Table'!$C:$C,'Each Gender Events'!M$1,'Official Medal Table'!$E:$E,"Mixed")*'Medal values'!$B$2/2
+ COUNTIFS('Official Medal Table'!$H:$H,'Each Gender Events'!$A25,'Official Medal Table'!$C:$C,'Each Gender Events'!M$1,'Official Medal Table'!$E:$E,"Mixed")*'Medal values'!$B$3/2
+ COUNTIFS('Official Medal Table'!$I:$I,'Each Gender Events'!$A25,'Official Medal Table'!$C:$C,'Each Gender Events'!M$1,'Official Medal Table'!$E:$E,"Mixed")*'Medal values'!$B$3/2</f>
        <v>0</v>
      </c>
      <c r="N25">
        <f>COUNTIFS('Official Medal Table'!$F:$F,'Each Gender Events'!$A25,'Official Medal Table'!$C:$C,'Each Gender Events'!N$1,'Official Medal Table'!$E:$E,'Each Gender Events'!N$2)*'Medal values'!$B$1
+ COUNTIFS('Official Medal Table'!$G:$G,'Each Gender Events'!$A25,'Official Medal Table'!$C:$C,'Each Gender Events'!N$1,'Official Medal Table'!$E:$E,'Each Gender Events'!N$2)*'Medal values'!$B$2
+ COUNTIFS('Official Medal Table'!$H:$H,'Each Gender Events'!$A25,'Official Medal Table'!$C:$C,'Each Gender Events'!N$1,'Official Medal Table'!$E:$E,'Each Gender Events'!N$2)*'Medal values'!$B$3
+ COUNTIFS('Official Medal Table'!$I:$I,'Each Gender Events'!$A25,'Official Medal Table'!$C:$C,'Each Gender Events'!N$1,'Official Medal Table'!$E:$E,'Each Gender Events'!N$2)*'Medal values'!$B$3
+ COUNTIFS('Official Medal Table'!$F:$F,'Each Gender Events'!$A25,'Official Medal Table'!$C:$C,'Each Gender Events'!N$1,'Official Medal Table'!$E:$E,"Mixed")*'Medal values'!$B$1/2
+ COUNTIFS('Official Medal Table'!$G:$G,'Each Gender Events'!$A25,'Official Medal Table'!$C:$C,'Each Gender Events'!N$1,'Official Medal Table'!$E:$E,"Mixed")*'Medal values'!$B$2/2
+ COUNTIFS('Official Medal Table'!$H:$H,'Each Gender Events'!$A25,'Official Medal Table'!$C:$C,'Each Gender Events'!N$1,'Official Medal Table'!$E:$E,"Mixed")*'Medal values'!$B$3/2
+ COUNTIFS('Official Medal Table'!$I:$I,'Each Gender Events'!$A25,'Official Medal Table'!$C:$C,'Each Gender Events'!N$1,'Official Medal Table'!$E:$E,"Mixed")*'Medal values'!$B$3/2</f>
        <v>0</v>
      </c>
      <c r="O25">
        <f>COUNTIFS('Official Medal Table'!$F:$F,'Each Gender Events'!$A25,'Official Medal Table'!$C:$C,'Each Gender Events'!O$1,'Official Medal Table'!$E:$E,'Each Gender Events'!O$2)*'Medal values'!$B$1
+ COUNTIFS('Official Medal Table'!$G:$G,'Each Gender Events'!$A25,'Official Medal Table'!$C:$C,'Each Gender Events'!O$1,'Official Medal Table'!$E:$E,'Each Gender Events'!O$2)*'Medal values'!$B$2
+ COUNTIFS('Official Medal Table'!$H:$H,'Each Gender Events'!$A25,'Official Medal Table'!$C:$C,'Each Gender Events'!O$1,'Official Medal Table'!$E:$E,'Each Gender Events'!O$2)*'Medal values'!$B$3
+ COUNTIFS('Official Medal Table'!$I:$I,'Each Gender Events'!$A25,'Official Medal Table'!$C:$C,'Each Gender Events'!O$1,'Official Medal Table'!$E:$E,'Each Gender Events'!O$2)*'Medal values'!$B$3
+ COUNTIFS('Official Medal Table'!$F:$F,'Each Gender Events'!$A25,'Official Medal Table'!$C:$C,'Each Gender Events'!O$1,'Official Medal Table'!$E:$E,"Mixed")*'Medal values'!$B$1/2
+ COUNTIFS('Official Medal Table'!$G:$G,'Each Gender Events'!$A25,'Official Medal Table'!$C:$C,'Each Gender Events'!O$1,'Official Medal Table'!$E:$E,"Mixed")*'Medal values'!$B$2/2
+ COUNTIFS('Official Medal Table'!$H:$H,'Each Gender Events'!$A25,'Official Medal Table'!$C:$C,'Each Gender Events'!O$1,'Official Medal Table'!$E:$E,"Mixed")*'Medal values'!$B$3/2
+ COUNTIFS('Official Medal Table'!$I:$I,'Each Gender Events'!$A25,'Official Medal Table'!$C:$C,'Each Gender Events'!O$1,'Official Medal Table'!$E:$E,"Mixed")*'Medal values'!$B$3/2</f>
        <v>0</v>
      </c>
      <c r="P25">
        <f>COUNTIFS('Official Medal Table'!$F:$F,'Each Gender Events'!$A25,'Official Medal Table'!$C:$C,'Each Gender Events'!P$1,'Official Medal Table'!$E:$E,'Each Gender Events'!P$2)*'Medal values'!$B$1
+ COUNTIFS('Official Medal Table'!$G:$G,'Each Gender Events'!$A25,'Official Medal Table'!$C:$C,'Each Gender Events'!P$1,'Official Medal Table'!$E:$E,'Each Gender Events'!P$2)*'Medal values'!$B$2
+ COUNTIFS('Official Medal Table'!$H:$H,'Each Gender Events'!$A25,'Official Medal Table'!$C:$C,'Each Gender Events'!P$1,'Official Medal Table'!$E:$E,'Each Gender Events'!P$2)*'Medal values'!$B$3
+ COUNTIFS('Official Medal Table'!$I:$I,'Each Gender Events'!$A25,'Official Medal Table'!$C:$C,'Each Gender Events'!P$1,'Official Medal Table'!$E:$E,'Each Gender Events'!P$2)*'Medal values'!$B$3
+ COUNTIFS('Official Medal Table'!$F:$F,'Each Gender Events'!$A25,'Official Medal Table'!$C:$C,'Each Gender Events'!P$1,'Official Medal Table'!$E:$E,"Mixed")*'Medal values'!$B$1/2
+ COUNTIFS('Official Medal Table'!$G:$G,'Each Gender Events'!$A25,'Official Medal Table'!$C:$C,'Each Gender Events'!P$1,'Official Medal Table'!$E:$E,"Mixed")*'Medal values'!$B$2/2
+ COUNTIFS('Official Medal Table'!$H:$H,'Each Gender Events'!$A25,'Official Medal Table'!$C:$C,'Each Gender Events'!P$1,'Official Medal Table'!$E:$E,"Mixed")*'Medal values'!$B$3/2
+ COUNTIFS('Official Medal Table'!$I:$I,'Each Gender Events'!$A25,'Official Medal Table'!$C:$C,'Each Gender Events'!P$1,'Official Medal Table'!$E:$E,"Mixed")*'Medal values'!$B$3/2</f>
        <v>0</v>
      </c>
      <c r="Q25">
        <f>COUNTIFS('Official Medal Table'!$F:$F,'Each Gender Events'!$A25,'Official Medal Table'!$C:$C,'Each Gender Events'!Q$1,'Official Medal Table'!$E:$E,'Each Gender Events'!Q$2)*'Medal values'!$B$1
+ COUNTIFS('Official Medal Table'!$G:$G,'Each Gender Events'!$A25,'Official Medal Table'!$C:$C,'Each Gender Events'!Q$1,'Official Medal Table'!$E:$E,'Each Gender Events'!Q$2)*'Medal values'!$B$2
+ COUNTIFS('Official Medal Table'!$H:$H,'Each Gender Events'!$A25,'Official Medal Table'!$C:$C,'Each Gender Events'!Q$1,'Official Medal Table'!$E:$E,'Each Gender Events'!Q$2)*'Medal values'!$B$3
+ COUNTIFS('Official Medal Table'!$I:$I,'Each Gender Events'!$A25,'Official Medal Table'!$C:$C,'Each Gender Events'!Q$1,'Official Medal Table'!$E:$E,'Each Gender Events'!Q$2)*'Medal values'!$B$3
+ COUNTIFS('Official Medal Table'!$F:$F,'Each Gender Events'!$A25,'Official Medal Table'!$C:$C,'Each Gender Events'!Q$1,'Official Medal Table'!$E:$E,"Mixed")*'Medal values'!$B$1/2
+ COUNTIFS('Official Medal Table'!$G:$G,'Each Gender Events'!$A25,'Official Medal Table'!$C:$C,'Each Gender Events'!Q$1,'Official Medal Table'!$E:$E,"Mixed")*'Medal values'!$B$2/2
+ COUNTIFS('Official Medal Table'!$H:$H,'Each Gender Events'!$A25,'Official Medal Table'!$C:$C,'Each Gender Events'!Q$1,'Official Medal Table'!$E:$E,"Mixed")*'Medal values'!$B$3/2
+ COUNTIFS('Official Medal Table'!$I:$I,'Each Gender Events'!$A25,'Official Medal Table'!$C:$C,'Each Gender Events'!Q$1,'Official Medal Table'!$E:$E,"Mixed")*'Medal values'!$B$3/2</f>
        <v>0</v>
      </c>
      <c r="R25">
        <f>COUNTIFS('Official Medal Table'!$F:$F,'Each Gender Events'!$A25,'Official Medal Table'!$C:$C,'Each Gender Events'!R$1,'Official Medal Table'!$E:$E,'Each Gender Events'!R$2)*'Medal values'!$B$1
+ COUNTIFS('Official Medal Table'!$G:$G,'Each Gender Events'!$A25,'Official Medal Table'!$C:$C,'Each Gender Events'!R$1,'Official Medal Table'!$E:$E,'Each Gender Events'!R$2)*'Medal values'!$B$2
+ COUNTIFS('Official Medal Table'!$H:$H,'Each Gender Events'!$A25,'Official Medal Table'!$C:$C,'Each Gender Events'!R$1,'Official Medal Table'!$E:$E,'Each Gender Events'!R$2)*'Medal values'!$B$3
+ COUNTIFS('Official Medal Table'!$I:$I,'Each Gender Events'!$A25,'Official Medal Table'!$C:$C,'Each Gender Events'!R$1,'Official Medal Table'!$E:$E,'Each Gender Events'!R$2)*'Medal values'!$B$3
+ COUNTIFS('Official Medal Table'!$F:$F,'Each Gender Events'!$A25,'Official Medal Table'!$C:$C,'Each Gender Events'!R$1,'Official Medal Table'!$E:$E,"Mixed")*'Medal values'!$B$1/2
+ COUNTIFS('Official Medal Table'!$G:$G,'Each Gender Events'!$A25,'Official Medal Table'!$C:$C,'Each Gender Events'!R$1,'Official Medal Table'!$E:$E,"Mixed")*'Medal values'!$B$2/2
+ COUNTIFS('Official Medal Table'!$H:$H,'Each Gender Events'!$A25,'Official Medal Table'!$C:$C,'Each Gender Events'!R$1,'Official Medal Table'!$E:$E,"Mixed")*'Medal values'!$B$3/2
+ COUNTIFS('Official Medal Table'!$I:$I,'Each Gender Events'!$A25,'Official Medal Table'!$C:$C,'Each Gender Events'!R$1,'Official Medal Table'!$E:$E,"Mixed")*'Medal values'!$B$3/2</f>
        <v>0</v>
      </c>
      <c r="S25">
        <f>COUNTIFS('Official Medal Table'!$F:$F,'Each Gender Events'!$A25,'Official Medal Table'!$C:$C,'Each Gender Events'!S$1,'Official Medal Table'!$E:$E,'Each Gender Events'!S$2)*'Medal values'!$B$1
+ COUNTIFS('Official Medal Table'!$G:$G,'Each Gender Events'!$A25,'Official Medal Table'!$C:$C,'Each Gender Events'!S$1,'Official Medal Table'!$E:$E,'Each Gender Events'!S$2)*'Medal values'!$B$2
+ COUNTIFS('Official Medal Table'!$H:$H,'Each Gender Events'!$A25,'Official Medal Table'!$C:$C,'Each Gender Events'!S$1,'Official Medal Table'!$E:$E,'Each Gender Events'!S$2)*'Medal values'!$B$3
+ COUNTIFS('Official Medal Table'!$I:$I,'Each Gender Events'!$A25,'Official Medal Table'!$C:$C,'Each Gender Events'!S$1,'Official Medal Table'!$E:$E,'Each Gender Events'!S$2)*'Medal values'!$B$3
+ COUNTIFS('Official Medal Table'!$F:$F,'Each Gender Events'!$A25,'Official Medal Table'!$C:$C,'Each Gender Events'!S$1,'Official Medal Table'!$E:$E,"Mixed")*'Medal values'!$B$1/2
+ COUNTIFS('Official Medal Table'!$G:$G,'Each Gender Events'!$A25,'Official Medal Table'!$C:$C,'Each Gender Events'!S$1,'Official Medal Table'!$E:$E,"Mixed")*'Medal values'!$B$2/2
+ COUNTIFS('Official Medal Table'!$H:$H,'Each Gender Events'!$A25,'Official Medal Table'!$C:$C,'Each Gender Events'!S$1,'Official Medal Table'!$E:$E,"Mixed")*'Medal values'!$B$3/2
+ COUNTIFS('Official Medal Table'!$I:$I,'Each Gender Events'!$A25,'Official Medal Table'!$C:$C,'Each Gender Events'!S$1,'Official Medal Table'!$E:$E,"Mixed")*'Medal values'!$B$3/2</f>
        <v>0</v>
      </c>
      <c r="T25">
        <f>COUNTIFS('Official Medal Table'!$F:$F,'Each Gender Events'!$A25,'Official Medal Table'!$C:$C,'Each Gender Events'!T$1,'Official Medal Table'!$E:$E,'Each Gender Events'!T$2)*'Medal values'!$B$1
+ COUNTIFS('Official Medal Table'!$G:$G,'Each Gender Events'!$A25,'Official Medal Table'!$C:$C,'Each Gender Events'!T$1,'Official Medal Table'!$E:$E,'Each Gender Events'!T$2)*'Medal values'!$B$2
+ COUNTIFS('Official Medal Table'!$H:$H,'Each Gender Events'!$A25,'Official Medal Table'!$C:$C,'Each Gender Events'!T$1,'Official Medal Table'!$E:$E,'Each Gender Events'!T$2)*'Medal values'!$B$3
+ COUNTIFS('Official Medal Table'!$I:$I,'Each Gender Events'!$A25,'Official Medal Table'!$C:$C,'Each Gender Events'!T$1,'Official Medal Table'!$E:$E,'Each Gender Events'!T$2)*'Medal values'!$B$3
+ COUNTIFS('Official Medal Table'!$F:$F,'Each Gender Events'!$A25,'Official Medal Table'!$C:$C,'Each Gender Events'!T$1,'Official Medal Table'!$E:$E,"Mixed")*'Medal values'!$B$1/2
+ COUNTIFS('Official Medal Table'!$G:$G,'Each Gender Events'!$A25,'Official Medal Table'!$C:$C,'Each Gender Events'!T$1,'Official Medal Table'!$E:$E,"Mixed")*'Medal values'!$B$2/2
+ COUNTIFS('Official Medal Table'!$H:$H,'Each Gender Events'!$A25,'Official Medal Table'!$C:$C,'Each Gender Events'!T$1,'Official Medal Table'!$E:$E,"Mixed")*'Medal values'!$B$3/2
+ COUNTIFS('Official Medal Table'!$I:$I,'Each Gender Events'!$A25,'Official Medal Table'!$C:$C,'Each Gender Events'!T$1,'Official Medal Table'!$E:$E,"Mixed")*'Medal values'!$B$3/2</f>
        <v>0</v>
      </c>
      <c r="U25">
        <f>COUNTIFS('Official Medal Table'!$F:$F,'Each Gender Events'!$A25,'Official Medal Table'!$C:$C,'Each Gender Events'!U$1,'Official Medal Table'!$E:$E,'Each Gender Events'!U$2)*'Medal values'!$B$1
+ COUNTIFS('Official Medal Table'!$G:$G,'Each Gender Events'!$A25,'Official Medal Table'!$C:$C,'Each Gender Events'!U$1,'Official Medal Table'!$E:$E,'Each Gender Events'!U$2)*'Medal values'!$B$2
+ COUNTIFS('Official Medal Table'!$H:$H,'Each Gender Events'!$A25,'Official Medal Table'!$C:$C,'Each Gender Events'!U$1,'Official Medal Table'!$E:$E,'Each Gender Events'!U$2)*'Medal values'!$B$3
+ COUNTIFS('Official Medal Table'!$I:$I,'Each Gender Events'!$A25,'Official Medal Table'!$C:$C,'Each Gender Events'!U$1,'Official Medal Table'!$E:$E,'Each Gender Events'!U$2)*'Medal values'!$B$3
+ COUNTIFS('Official Medal Table'!$F:$F,'Each Gender Events'!$A25,'Official Medal Table'!$C:$C,'Each Gender Events'!U$1,'Official Medal Table'!$E:$E,"Mixed")*'Medal values'!$B$1/2
+ COUNTIFS('Official Medal Table'!$G:$G,'Each Gender Events'!$A25,'Official Medal Table'!$C:$C,'Each Gender Events'!U$1,'Official Medal Table'!$E:$E,"Mixed")*'Medal values'!$B$2/2
+ COUNTIFS('Official Medal Table'!$H:$H,'Each Gender Events'!$A25,'Official Medal Table'!$C:$C,'Each Gender Events'!U$1,'Official Medal Table'!$E:$E,"Mixed")*'Medal values'!$B$3/2
+ COUNTIFS('Official Medal Table'!$I:$I,'Each Gender Events'!$A25,'Official Medal Table'!$C:$C,'Each Gender Events'!U$1,'Official Medal Table'!$E:$E,"Mixed")*'Medal values'!$B$3/2</f>
        <v>0</v>
      </c>
      <c r="V25">
        <f>COUNTIFS('Official Medal Table'!$F:$F,'Each Gender Events'!$A25,'Official Medal Table'!$C:$C,'Each Gender Events'!V$1,'Official Medal Table'!$E:$E,'Each Gender Events'!V$2)*'Medal values'!$B$1
+ COUNTIFS('Official Medal Table'!$G:$G,'Each Gender Events'!$A25,'Official Medal Table'!$C:$C,'Each Gender Events'!V$1,'Official Medal Table'!$E:$E,'Each Gender Events'!V$2)*'Medal values'!$B$2
+ COUNTIFS('Official Medal Table'!$H:$H,'Each Gender Events'!$A25,'Official Medal Table'!$C:$C,'Each Gender Events'!V$1,'Official Medal Table'!$E:$E,'Each Gender Events'!V$2)*'Medal values'!$B$3
+ COUNTIFS('Official Medal Table'!$I:$I,'Each Gender Events'!$A25,'Official Medal Table'!$C:$C,'Each Gender Events'!V$1,'Official Medal Table'!$E:$E,'Each Gender Events'!V$2)*'Medal values'!$B$3
+ COUNTIFS('Official Medal Table'!$F:$F,'Each Gender Events'!$A25,'Official Medal Table'!$C:$C,'Each Gender Events'!V$1,'Official Medal Table'!$E:$E,"Mixed")*'Medal values'!$B$1/2
+ COUNTIFS('Official Medal Table'!$G:$G,'Each Gender Events'!$A25,'Official Medal Table'!$C:$C,'Each Gender Events'!V$1,'Official Medal Table'!$E:$E,"Mixed")*'Medal values'!$B$2/2
+ COUNTIFS('Official Medal Table'!$H:$H,'Each Gender Events'!$A25,'Official Medal Table'!$C:$C,'Each Gender Events'!V$1,'Official Medal Table'!$E:$E,"Mixed")*'Medal values'!$B$3/2
+ COUNTIFS('Official Medal Table'!$I:$I,'Each Gender Events'!$A25,'Official Medal Table'!$C:$C,'Each Gender Events'!V$1,'Official Medal Table'!$E:$E,"Mixed")*'Medal values'!$B$3/2</f>
        <v>0</v>
      </c>
      <c r="W25">
        <f>COUNTIFS('Official Medal Table'!$F:$F,'Each Gender Events'!$A25,'Official Medal Table'!$C:$C,'Each Gender Events'!W$1,'Official Medal Table'!$E:$E,'Each Gender Events'!W$2)*'Medal values'!$B$1
+ COUNTIFS('Official Medal Table'!$G:$G,'Each Gender Events'!$A25,'Official Medal Table'!$C:$C,'Each Gender Events'!W$1,'Official Medal Table'!$E:$E,'Each Gender Events'!W$2)*'Medal values'!$B$2
+ COUNTIFS('Official Medal Table'!$H:$H,'Each Gender Events'!$A25,'Official Medal Table'!$C:$C,'Each Gender Events'!W$1,'Official Medal Table'!$E:$E,'Each Gender Events'!W$2)*'Medal values'!$B$3
+ COUNTIFS('Official Medal Table'!$I:$I,'Each Gender Events'!$A25,'Official Medal Table'!$C:$C,'Each Gender Events'!W$1,'Official Medal Table'!$E:$E,'Each Gender Events'!W$2)*'Medal values'!$B$3
+ COUNTIFS('Official Medal Table'!$F:$F,'Each Gender Events'!$A25,'Official Medal Table'!$C:$C,'Each Gender Events'!W$1,'Official Medal Table'!$E:$E,"Mixed")*'Medal values'!$B$1/2
+ COUNTIFS('Official Medal Table'!$G:$G,'Each Gender Events'!$A25,'Official Medal Table'!$C:$C,'Each Gender Events'!W$1,'Official Medal Table'!$E:$E,"Mixed")*'Medal values'!$B$2/2
+ COUNTIFS('Official Medal Table'!$H:$H,'Each Gender Events'!$A25,'Official Medal Table'!$C:$C,'Each Gender Events'!W$1,'Official Medal Table'!$E:$E,"Mixed")*'Medal values'!$B$3/2
+ COUNTIFS('Official Medal Table'!$I:$I,'Each Gender Events'!$A25,'Official Medal Table'!$C:$C,'Each Gender Events'!W$1,'Official Medal Table'!$E:$E,"Mixed")*'Medal values'!$B$3/2</f>
        <v>0</v>
      </c>
      <c r="X25">
        <f>COUNTIFS('Official Medal Table'!$F:$F,'Each Gender Events'!$A25,'Official Medal Table'!$C:$C,'Each Gender Events'!X$1,'Official Medal Table'!$E:$E,'Each Gender Events'!X$2)*'Medal values'!$B$1
+ COUNTIFS('Official Medal Table'!$G:$G,'Each Gender Events'!$A25,'Official Medal Table'!$C:$C,'Each Gender Events'!X$1,'Official Medal Table'!$E:$E,'Each Gender Events'!X$2)*'Medal values'!$B$2
+ COUNTIFS('Official Medal Table'!$H:$H,'Each Gender Events'!$A25,'Official Medal Table'!$C:$C,'Each Gender Events'!X$1,'Official Medal Table'!$E:$E,'Each Gender Events'!X$2)*'Medal values'!$B$3
+ COUNTIFS('Official Medal Table'!$I:$I,'Each Gender Events'!$A25,'Official Medal Table'!$C:$C,'Each Gender Events'!X$1,'Official Medal Table'!$E:$E,'Each Gender Events'!X$2)*'Medal values'!$B$3
+ COUNTIFS('Official Medal Table'!$F:$F,'Each Gender Events'!$A25,'Official Medal Table'!$C:$C,'Each Gender Events'!X$1,'Official Medal Table'!$E:$E,"Mixed")*'Medal values'!$B$1/2
+ COUNTIFS('Official Medal Table'!$G:$G,'Each Gender Events'!$A25,'Official Medal Table'!$C:$C,'Each Gender Events'!X$1,'Official Medal Table'!$E:$E,"Mixed")*'Medal values'!$B$2/2
+ COUNTIFS('Official Medal Table'!$H:$H,'Each Gender Events'!$A25,'Official Medal Table'!$C:$C,'Each Gender Events'!X$1,'Official Medal Table'!$E:$E,"Mixed")*'Medal values'!$B$3/2
+ COUNTIFS('Official Medal Table'!$I:$I,'Each Gender Events'!$A25,'Official Medal Table'!$C:$C,'Each Gender Events'!X$1,'Official Medal Table'!$E:$E,"Mixed")*'Medal values'!$B$3/2</f>
        <v>0</v>
      </c>
      <c r="Y25">
        <f>COUNTIFS('Official Medal Table'!$F:$F,'Each Gender Events'!$A25,'Official Medal Table'!$C:$C,'Each Gender Events'!Y$1,'Official Medal Table'!$E:$E,'Each Gender Events'!Y$2)*'Medal values'!$B$1
+ COUNTIFS('Official Medal Table'!$G:$G,'Each Gender Events'!$A25,'Official Medal Table'!$C:$C,'Each Gender Events'!Y$1,'Official Medal Table'!$E:$E,'Each Gender Events'!Y$2)*'Medal values'!$B$2
+ COUNTIFS('Official Medal Table'!$H:$H,'Each Gender Events'!$A25,'Official Medal Table'!$C:$C,'Each Gender Events'!Y$1,'Official Medal Table'!$E:$E,'Each Gender Events'!Y$2)*'Medal values'!$B$3
+ COUNTIFS('Official Medal Table'!$I:$I,'Each Gender Events'!$A25,'Official Medal Table'!$C:$C,'Each Gender Events'!Y$1,'Official Medal Table'!$E:$E,'Each Gender Events'!Y$2)*'Medal values'!$B$3
+ COUNTIFS('Official Medal Table'!$F:$F,'Each Gender Events'!$A25,'Official Medal Table'!$C:$C,'Each Gender Events'!Y$1,'Official Medal Table'!$E:$E,"Mixed")*'Medal values'!$B$1/2
+ COUNTIFS('Official Medal Table'!$G:$G,'Each Gender Events'!$A25,'Official Medal Table'!$C:$C,'Each Gender Events'!Y$1,'Official Medal Table'!$E:$E,"Mixed")*'Medal values'!$B$2/2
+ COUNTIFS('Official Medal Table'!$H:$H,'Each Gender Events'!$A25,'Official Medal Table'!$C:$C,'Each Gender Events'!Y$1,'Official Medal Table'!$E:$E,"Mixed")*'Medal values'!$B$3/2
+ COUNTIFS('Official Medal Table'!$I:$I,'Each Gender Events'!$A25,'Official Medal Table'!$C:$C,'Each Gender Events'!Y$1,'Official Medal Table'!$E:$E,"Mixed")*'Medal values'!$B$3/2</f>
        <v>0</v>
      </c>
      <c r="Z25">
        <f>COUNTIFS('Official Medal Table'!$F:$F,'Each Gender Events'!$A25,'Official Medal Table'!$C:$C,'Each Gender Events'!Z$1,'Official Medal Table'!$E:$E,'Each Gender Events'!Z$2)*'Medal values'!$B$1
+ COUNTIFS('Official Medal Table'!$G:$G,'Each Gender Events'!$A25,'Official Medal Table'!$C:$C,'Each Gender Events'!Z$1,'Official Medal Table'!$E:$E,'Each Gender Events'!Z$2)*'Medal values'!$B$2
+ COUNTIFS('Official Medal Table'!$H:$H,'Each Gender Events'!$A25,'Official Medal Table'!$C:$C,'Each Gender Events'!Z$1,'Official Medal Table'!$E:$E,'Each Gender Events'!Z$2)*'Medal values'!$B$3
+ COUNTIFS('Official Medal Table'!$I:$I,'Each Gender Events'!$A25,'Official Medal Table'!$C:$C,'Each Gender Events'!Z$1,'Official Medal Table'!$E:$E,'Each Gender Events'!Z$2)*'Medal values'!$B$3
+ COUNTIFS('Official Medal Table'!$F:$F,'Each Gender Events'!$A25,'Official Medal Table'!$C:$C,'Each Gender Events'!Z$1,'Official Medal Table'!$E:$E,"Mixed")*'Medal values'!$B$1/2
+ COUNTIFS('Official Medal Table'!$G:$G,'Each Gender Events'!$A25,'Official Medal Table'!$C:$C,'Each Gender Events'!Z$1,'Official Medal Table'!$E:$E,"Mixed")*'Medal values'!$B$2/2
+ COUNTIFS('Official Medal Table'!$H:$H,'Each Gender Events'!$A25,'Official Medal Table'!$C:$C,'Each Gender Events'!Z$1,'Official Medal Table'!$E:$E,"Mixed")*'Medal values'!$B$3/2
+ COUNTIFS('Official Medal Table'!$I:$I,'Each Gender Events'!$A25,'Official Medal Table'!$C:$C,'Each Gender Events'!Z$1,'Official Medal Table'!$E:$E,"Mixed")*'Medal values'!$B$3/2</f>
        <v>0</v>
      </c>
      <c r="AA25">
        <f>COUNTIFS('Official Medal Table'!$F:$F,'Each Gender Events'!$A25,'Official Medal Table'!$C:$C,'Each Gender Events'!AA$1,'Official Medal Table'!$E:$E,'Each Gender Events'!AA$2)*'Medal values'!$B$1
+ COUNTIFS('Official Medal Table'!$G:$G,'Each Gender Events'!$A25,'Official Medal Table'!$C:$C,'Each Gender Events'!AA$1,'Official Medal Table'!$E:$E,'Each Gender Events'!AA$2)*'Medal values'!$B$2
+ COUNTIFS('Official Medal Table'!$H:$H,'Each Gender Events'!$A25,'Official Medal Table'!$C:$C,'Each Gender Events'!AA$1,'Official Medal Table'!$E:$E,'Each Gender Events'!AA$2)*'Medal values'!$B$3
+ COUNTIFS('Official Medal Table'!$I:$I,'Each Gender Events'!$A25,'Official Medal Table'!$C:$C,'Each Gender Events'!AA$1,'Official Medal Table'!$E:$E,'Each Gender Events'!AA$2)*'Medal values'!$B$3
+ COUNTIFS('Official Medal Table'!$F:$F,'Each Gender Events'!$A25,'Official Medal Table'!$C:$C,'Each Gender Events'!AA$1,'Official Medal Table'!$E:$E,"Mixed")*'Medal values'!$B$1/2
+ COUNTIFS('Official Medal Table'!$G:$G,'Each Gender Events'!$A25,'Official Medal Table'!$C:$C,'Each Gender Events'!AA$1,'Official Medal Table'!$E:$E,"Mixed")*'Medal values'!$B$2/2
+ COUNTIFS('Official Medal Table'!$H:$H,'Each Gender Events'!$A25,'Official Medal Table'!$C:$C,'Each Gender Events'!AA$1,'Official Medal Table'!$E:$E,"Mixed")*'Medal values'!$B$3/2
+ COUNTIFS('Official Medal Table'!$I:$I,'Each Gender Events'!$A25,'Official Medal Table'!$C:$C,'Each Gender Events'!AA$1,'Official Medal Table'!$E:$E,"Mixed")*'Medal values'!$B$3/2</f>
        <v>0</v>
      </c>
      <c r="AB25">
        <f>COUNTIFS('Official Medal Table'!$F:$F,'Each Gender Events'!$A25,'Official Medal Table'!$C:$C,'Each Gender Events'!AB$1,'Official Medal Table'!$E:$E,'Each Gender Events'!AB$2)*'Medal values'!$B$1
+ COUNTIFS('Official Medal Table'!$G:$G,'Each Gender Events'!$A25,'Official Medal Table'!$C:$C,'Each Gender Events'!AB$1,'Official Medal Table'!$E:$E,'Each Gender Events'!AB$2)*'Medal values'!$B$2
+ COUNTIFS('Official Medal Table'!$H:$H,'Each Gender Events'!$A25,'Official Medal Table'!$C:$C,'Each Gender Events'!AB$1,'Official Medal Table'!$E:$E,'Each Gender Events'!AB$2)*'Medal values'!$B$3
+ COUNTIFS('Official Medal Table'!$I:$I,'Each Gender Events'!$A25,'Official Medal Table'!$C:$C,'Each Gender Events'!AB$1,'Official Medal Table'!$E:$E,'Each Gender Events'!AB$2)*'Medal values'!$B$3
+ COUNTIFS('Official Medal Table'!$F:$F,'Each Gender Events'!$A25,'Official Medal Table'!$C:$C,'Each Gender Events'!AB$1,'Official Medal Table'!$E:$E,"Mixed")*'Medal values'!$B$1/2
+ COUNTIFS('Official Medal Table'!$G:$G,'Each Gender Events'!$A25,'Official Medal Table'!$C:$C,'Each Gender Events'!AB$1,'Official Medal Table'!$E:$E,"Mixed")*'Medal values'!$B$2/2
+ COUNTIFS('Official Medal Table'!$H:$H,'Each Gender Events'!$A25,'Official Medal Table'!$C:$C,'Each Gender Events'!AB$1,'Official Medal Table'!$E:$E,"Mixed")*'Medal values'!$B$3/2
+ COUNTIFS('Official Medal Table'!$I:$I,'Each Gender Events'!$A25,'Official Medal Table'!$C:$C,'Each Gender Events'!AB$1,'Official Medal Table'!$E:$E,"Mixed")*'Medal values'!$B$3/2</f>
        <v>0</v>
      </c>
      <c r="AC25">
        <f>COUNTIFS('Official Medal Table'!$F:$F,'Each Gender Events'!$A25,'Official Medal Table'!$C:$C,'Each Gender Events'!AC$1,'Official Medal Table'!$E:$E,'Each Gender Events'!AC$2)*'Medal values'!$B$1
+ COUNTIFS('Official Medal Table'!$G:$G,'Each Gender Events'!$A25,'Official Medal Table'!$C:$C,'Each Gender Events'!AC$1,'Official Medal Table'!$E:$E,'Each Gender Events'!AC$2)*'Medal values'!$B$2
+ COUNTIFS('Official Medal Table'!$H:$H,'Each Gender Events'!$A25,'Official Medal Table'!$C:$C,'Each Gender Events'!AC$1,'Official Medal Table'!$E:$E,'Each Gender Events'!AC$2)*'Medal values'!$B$3
+ COUNTIFS('Official Medal Table'!$I:$I,'Each Gender Events'!$A25,'Official Medal Table'!$C:$C,'Each Gender Events'!AC$1,'Official Medal Table'!$E:$E,'Each Gender Events'!AC$2)*'Medal values'!$B$3
+ COUNTIFS('Official Medal Table'!$F:$F,'Each Gender Events'!$A25,'Official Medal Table'!$C:$C,'Each Gender Events'!AC$1,'Official Medal Table'!$E:$E,"Mixed")*'Medal values'!$B$1/2
+ COUNTIFS('Official Medal Table'!$G:$G,'Each Gender Events'!$A25,'Official Medal Table'!$C:$C,'Each Gender Events'!AC$1,'Official Medal Table'!$E:$E,"Mixed")*'Medal values'!$B$2/2
+ COUNTIFS('Official Medal Table'!$H:$H,'Each Gender Events'!$A25,'Official Medal Table'!$C:$C,'Each Gender Events'!AC$1,'Official Medal Table'!$E:$E,"Mixed")*'Medal values'!$B$3/2
+ COUNTIFS('Official Medal Table'!$I:$I,'Each Gender Events'!$A25,'Official Medal Table'!$C:$C,'Each Gender Events'!AC$1,'Official Medal Table'!$E:$E,"Mixed")*'Medal values'!$B$3/2</f>
        <v>0</v>
      </c>
      <c r="AD25">
        <f>COUNTIFS('Official Medal Table'!$F:$F,'Each Gender Events'!$A25,'Official Medal Table'!$C:$C,'Each Gender Events'!AD$1,'Official Medal Table'!$E:$E,'Each Gender Events'!AD$2)*'Medal values'!$B$1
+ COUNTIFS('Official Medal Table'!$G:$G,'Each Gender Events'!$A25,'Official Medal Table'!$C:$C,'Each Gender Events'!AD$1,'Official Medal Table'!$E:$E,'Each Gender Events'!AD$2)*'Medal values'!$B$2
+ COUNTIFS('Official Medal Table'!$H:$H,'Each Gender Events'!$A25,'Official Medal Table'!$C:$C,'Each Gender Events'!AD$1,'Official Medal Table'!$E:$E,'Each Gender Events'!AD$2)*'Medal values'!$B$3
+ COUNTIFS('Official Medal Table'!$I:$I,'Each Gender Events'!$A25,'Official Medal Table'!$C:$C,'Each Gender Events'!AD$1,'Official Medal Table'!$E:$E,'Each Gender Events'!AD$2)*'Medal values'!$B$3
+ COUNTIFS('Official Medal Table'!$F:$F,'Each Gender Events'!$A25,'Official Medal Table'!$C:$C,'Each Gender Events'!AD$1,'Official Medal Table'!$E:$E,"Mixed")*'Medal values'!$B$1/2
+ COUNTIFS('Official Medal Table'!$G:$G,'Each Gender Events'!$A25,'Official Medal Table'!$C:$C,'Each Gender Events'!AD$1,'Official Medal Table'!$E:$E,"Mixed")*'Medal values'!$B$2/2
+ COUNTIFS('Official Medal Table'!$H:$H,'Each Gender Events'!$A25,'Official Medal Table'!$C:$C,'Each Gender Events'!AD$1,'Official Medal Table'!$E:$E,"Mixed")*'Medal values'!$B$3/2
+ COUNTIFS('Official Medal Table'!$I:$I,'Each Gender Events'!$A25,'Official Medal Table'!$C:$C,'Each Gender Events'!AD$1,'Official Medal Table'!$E:$E,"Mixed")*'Medal values'!$B$3/2</f>
        <v>0</v>
      </c>
      <c r="AE25">
        <f>COUNTIFS('Official Medal Table'!$F:$F,'Each Gender Events'!$A25,'Official Medal Table'!$C:$C,'Each Gender Events'!AE$1,'Official Medal Table'!$E:$E,'Each Gender Events'!AE$2)*'Medal values'!$B$1
+ COUNTIFS('Official Medal Table'!$G:$G,'Each Gender Events'!$A25,'Official Medal Table'!$C:$C,'Each Gender Events'!AE$1,'Official Medal Table'!$E:$E,'Each Gender Events'!AE$2)*'Medal values'!$B$2
+ COUNTIFS('Official Medal Table'!$H:$H,'Each Gender Events'!$A25,'Official Medal Table'!$C:$C,'Each Gender Events'!AE$1,'Official Medal Table'!$E:$E,'Each Gender Events'!AE$2)*'Medal values'!$B$3
+ COUNTIFS('Official Medal Table'!$I:$I,'Each Gender Events'!$A25,'Official Medal Table'!$C:$C,'Each Gender Events'!AE$1,'Official Medal Table'!$E:$E,'Each Gender Events'!AE$2)*'Medal values'!$B$3
+ COUNTIFS('Official Medal Table'!$F:$F,'Each Gender Events'!$A25,'Official Medal Table'!$C:$C,'Each Gender Events'!AE$1,'Official Medal Table'!$E:$E,"Mixed")*'Medal values'!$B$1/2
+ COUNTIFS('Official Medal Table'!$G:$G,'Each Gender Events'!$A25,'Official Medal Table'!$C:$C,'Each Gender Events'!AE$1,'Official Medal Table'!$E:$E,"Mixed")*'Medal values'!$B$2/2
+ COUNTIFS('Official Medal Table'!$H:$H,'Each Gender Events'!$A25,'Official Medal Table'!$C:$C,'Each Gender Events'!AE$1,'Official Medal Table'!$E:$E,"Mixed")*'Medal values'!$B$3/2
+ COUNTIFS('Official Medal Table'!$I:$I,'Each Gender Events'!$A25,'Official Medal Table'!$C:$C,'Each Gender Events'!AE$1,'Official Medal Table'!$E:$E,"Mixed")*'Medal values'!$B$3/2</f>
        <v>0</v>
      </c>
      <c r="AF25">
        <f>COUNTIFS('Official Medal Table'!$F:$F,'Each Gender Events'!$A25,'Official Medal Table'!$C:$C,'Each Gender Events'!AF$1,'Official Medal Table'!$E:$E,'Each Gender Events'!AF$2)*'Medal values'!$B$1
+ COUNTIFS('Official Medal Table'!$G:$G,'Each Gender Events'!$A25,'Official Medal Table'!$C:$C,'Each Gender Events'!AF$1,'Official Medal Table'!$E:$E,'Each Gender Events'!AF$2)*'Medal values'!$B$2
+ COUNTIFS('Official Medal Table'!$H:$H,'Each Gender Events'!$A25,'Official Medal Table'!$C:$C,'Each Gender Events'!AF$1,'Official Medal Table'!$E:$E,'Each Gender Events'!AF$2)*'Medal values'!$B$3
+ COUNTIFS('Official Medal Table'!$I:$I,'Each Gender Events'!$A25,'Official Medal Table'!$C:$C,'Each Gender Events'!AF$1,'Official Medal Table'!$E:$E,'Each Gender Events'!AF$2)*'Medal values'!$B$3
+ COUNTIFS('Official Medal Table'!$F:$F,'Each Gender Events'!$A25,'Official Medal Table'!$C:$C,'Each Gender Events'!AF$1,'Official Medal Table'!$E:$E,"Mixed")*'Medal values'!$B$1/2
+ COUNTIFS('Official Medal Table'!$G:$G,'Each Gender Events'!$A25,'Official Medal Table'!$C:$C,'Each Gender Events'!AF$1,'Official Medal Table'!$E:$E,"Mixed")*'Medal values'!$B$2/2
+ COUNTIFS('Official Medal Table'!$H:$H,'Each Gender Events'!$A25,'Official Medal Table'!$C:$C,'Each Gender Events'!AF$1,'Official Medal Table'!$E:$E,"Mixed")*'Medal values'!$B$3/2
+ COUNTIFS('Official Medal Table'!$I:$I,'Each Gender Events'!$A25,'Official Medal Table'!$C:$C,'Each Gender Events'!AF$1,'Official Medal Table'!$E:$E,"Mixed")*'Medal values'!$B$3/2</f>
        <v>0</v>
      </c>
      <c r="AG25">
        <f>COUNTIFS('Official Medal Table'!$F:$F,'Each Gender Events'!$A25,'Official Medal Table'!$C:$C,'Each Gender Events'!AG$1,'Official Medal Table'!$E:$E,'Each Gender Events'!AG$2)*'Medal values'!$B$1
+ COUNTIFS('Official Medal Table'!$G:$G,'Each Gender Events'!$A25,'Official Medal Table'!$C:$C,'Each Gender Events'!AG$1,'Official Medal Table'!$E:$E,'Each Gender Events'!AG$2)*'Medal values'!$B$2
+ COUNTIFS('Official Medal Table'!$H:$H,'Each Gender Events'!$A25,'Official Medal Table'!$C:$C,'Each Gender Events'!AG$1,'Official Medal Table'!$E:$E,'Each Gender Events'!AG$2)*'Medal values'!$B$3
+ COUNTIFS('Official Medal Table'!$I:$I,'Each Gender Events'!$A25,'Official Medal Table'!$C:$C,'Each Gender Events'!AG$1,'Official Medal Table'!$E:$E,'Each Gender Events'!AG$2)*'Medal values'!$B$3
+ COUNTIFS('Official Medal Table'!$F:$F,'Each Gender Events'!$A25,'Official Medal Table'!$C:$C,'Each Gender Events'!AG$1,'Official Medal Table'!$E:$E,"Mixed")*'Medal values'!$B$1/2
+ COUNTIFS('Official Medal Table'!$G:$G,'Each Gender Events'!$A25,'Official Medal Table'!$C:$C,'Each Gender Events'!AG$1,'Official Medal Table'!$E:$E,"Mixed")*'Medal values'!$B$2/2
+ COUNTIFS('Official Medal Table'!$H:$H,'Each Gender Events'!$A25,'Official Medal Table'!$C:$C,'Each Gender Events'!AG$1,'Official Medal Table'!$E:$E,"Mixed")*'Medal values'!$B$3/2
+ COUNTIFS('Official Medal Table'!$I:$I,'Each Gender Events'!$A25,'Official Medal Table'!$C:$C,'Each Gender Events'!AG$1,'Official Medal Table'!$E:$E,"Mixed")*'Medal values'!$B$3/2</f>
        <v>0</v>
      </c>
      <c r="AH25">
        <f>COUNTIFS('Official Medal Table'!$F:$F,'Each Gender Events'!$A25,'Official Medal Table'!$C:$C,'Each Gender Events'!AH$1,'Official Medal Table'!$E:$E,'Each Gender Events'!AH$2)*'Medal values'!$B$1
+ COUNTIFS('Official Medal Table'!$G:$G,'Each Gender Events'!$A25,'Official Medal Table'!$C:$C,'Each Gender Events'!AH$1,'Official Medal Table'!$E:$E,'Each Gender Events'!AH$2)*'Medal values'!$B$2
+ COUNTIFS('Official Medal Table'!$H:$H,'Each Gender Events'!$A25,'Official Medal Table'!$C:$C,'Each Gender Events'!AH$1,'Official Medal Table'!$E:$E,'Each Gender Events'!AH$2)*'Medal values'!$B$3
+ COUNTIFS('Official Medal Table'!$I:$I,'Each Gender Events'!$A25,'Official Medal Table'!$C:$C,'Each Gender Events'!AH$1,'Official Medal Table'!$E:$E,'Each Gender Events'!AH$2)*'Medal values'!$B$3
+ COUNTIFS('Official Medal Table'!$F:$F,'Each Gender Events'!$A25,'Official Medal Table'!$C:$C,'Each Gender Events'!AH$1,'Official Medal Table'!$E:$E,"Mixed")*'Medal values'!$B$1/2
+ COUNTIFS('Official Medal Table'!$G:$G,'Each Gender Events'!$A25,'Official Medal Table'!$C:$C,'Each Gender Events'!AH$1,'Official Medal Table'!$E:$E,"Mixed")*'Medal values'!$B$2/2
+ COUNTIFS('Official Medal Table'!$H:$H,'Each Gender Events'!$A25,'Official Medal Table'!$C:$C,'Each Gender Events'!AH$1,'Official Medal Table'!$E:$E,"Mixed")*'Medal values'!$B$3/2
+ COUNTIFS('Official Medal Table'!$I:$I,'Each Gender Events'!$A25,'Official Medal Table'!$C:$C,'Each Gender Events'!AH$1,'Official Medal Table'!$E:$E,"Mixed")*'Medal values'!$B$3/2</f>
        <v>0</v>
      </c>
      <c r="AI25">
        <f>COUNTIFS('Official Medal Table'!$F:$F,'Each Gender Events'!$A25,'Official Medal Table'!$C:$C,'Each Gender Events'!AI$1,'Official Medal Table'!$E:$E,'Each Gender Events'!AI$2)*'Medal values'!$B$1
+ COUNTIFS('Official Medal Table'!$G:$G,'Each Gender Events'!$A25,'Official Medal Table'!$C:$C,'Each Gender Events'!AI$1,'Official Medal Table'!$E:$E,'Each Gender Events'!AI$2)*'Medal values'!$B$2
+ COUNTIFS('Official Medal Table'!$H:$H,'Each Gender Events'!$A25,'Official Medal Table'!$C:$C,'Each Gender Events'!AI$1,'Official Medal Table'!$E:$E,'Each Gender Events'!AI$2)*'Medal values'!$B$3
+ COUNTIFS('Official Medal Table'!$I:$I,'Each Gender Events'!$A25,'Official Medal Table'!$C:$C,'Each Gender Events'!AI$1,'Official Medal Table'!$E:$E,'Each Gender Events'!AI$2)*'Medal values'!$B$3
+ COUNTIFS('Official Medal Table'!$F:$F,'Each Gender Events'!$A25,'Official Medal Table'!$C:$C,'Each Gender Events'!AI$1,'Official Medal Table'!$E:$E,"Mixed")*'Medal values'!$B$1/2
+ COUNTIFS('Official Medal Table'!$G:$G,'Each Gender Events'!$A25,'Official Medal Table'!$C:$C,'Each Gender Events'!AI$1,'Official Medal Table'!$E:$E,"Mixed")*'Medal values'!$B$2/2
+ COUNTIFS('Official Medal Table'!$H:$H,'Each Gender Events'!$A25,'Official Medal Table'!$C:$C,'Each Gender Events'!AI$1,'Official Medal Table'!$E:$E,"Mixed")*'Medal values'!$B$3/2
+ COUNTIFS('Official Medal Table'!$I:$I,'Each Gender Events'!$A25,'Official Medal Table'!$C:$C,'Each Gender Events'!AI$1,'Official Medal Table'!$E:$E,"Mixed")*'Medal values'!$B$3/2</f>
        <v>0</v>
      </c>
      <c r="AJ25">
        <f>COUNTIFS('Official Medal Table'!$F:$F,'Each Gender Events'!$A25,'Official Medal Table'!$C:$C,'Each Gender Events'!AJ$1,'Official Medal Table'!$E:$E,'Each Gender Events'!AJ$2)*'Medal values'!$B$1
+ COUNTIFS('Official Medal Table'!$G:$G,'Each Gender Events'!$A25,'Official Medal Table'!$C:$C,'Each Gender Events'!AJ$1,'Official Medal Table'!$E:$E,'Each Gender Events'!AJ$2)*'Medal values'!$B$2
+ COUNTIFS('Official Medal Table'!$H:$H,'Each Gender Events'!$A25,'Official Medal Table'!$C:$C,'Each Gender Events'!AJ$1,'Official Medal Table'!$E:$E,'Each Gender Events'!AJ$2)*'Medal values'!$B$3
+ COUNTIFS('Official Medal Table'!$I:$I,'Each Gender Events'!$A25,'Official Medal Table'!$C:$C,'Each Gender Events'!AJ$1,'Official Medal Table'!$E:$E,'Each Gender Events'!AJ$2)*'Medal values'!$B$3
+ COUNTIFS('Official Medal Table'!$F:$F,'Each Gender Events'!$A25,'Official Medal Table'!$C:$C,'Each Gender Events'!AJ$1,'Official Medal Table'!$E:$E,"Mixed")*'Medal values'!$B$1/2
+ COUNTIFS('Official Medal Table'!$G:$G,'Each Gender Events'!$A25,'Official Medal Table'!$C:$C,'Each Gender Events'!AJ$1,'Official Medal Table'!$E:$E,"Mixed")*'Medal values'!$B$2/2
+ COUNTIFS('Official Medal Table'!$H:$H,'Each Gender Events'!$A25,'Official Medal Table'!$C:$C,'Each Gender Events'!AJ$1,'Official Medal Table'!$E:$E,"Mixed")*'Medal values'!$B$3/2
+ COUNTIFS('Official Medal Table'!$I:$I,'Each Gender Events'!$A25,'Official Medal Table'!$C:$C,'Each Gender Events'!AJ$1,'Official Medal Table'!$E:$E,"Mixed")*'Medal values'!$B$3/2</f>
        <v>0</v>
      </c>
      <c r="AK25">
        <f>COUNTIFS('Official Medal Table'!$F:$F,'Each Gender Events'!$A25,'Official Medal Table'!$C:$C,'Each Gender Events'!AK$1,'Official Medal Table'!$E:$E,'Each Gender Events'!AK$2)*'Medal values'!$B$1
+ COUNTIFS('Official Medal Table'!$G:$G,'Each Gender Events'!$A25,'Official Medal Table'!$C:$C,'Each Gender Events'!AK$1,'Official Medal Table'!$E:$E,'Each Gender Events'!AK$2)*'Medal values'!$B$2
+ COUNTIFS('Official Medal Table'!$H:$H,'Each Gender Events'!$A25,'Official Medal Table'!$C:$C,'Each Gender Events'!AK$1,'Official Medal Table'!$E:$E,'Each Gender Events'!AK$2)*'Medal values'!$B$3
+ COUNTIFS('Official Medal Table'!$I:$I,'Each Gender Events'!$A25,'Official Medal Table'!$C:$C,'Each Gender Events'!AK$1,'Official Medal Table'!$E:$E,'Each Gender Events'!AK$2)*'Medal values'!$B$3
+ COUNTIFS('Official Medal Table'!$F:$F,'Each Gender Events'!$A25,'Official Medal Table'!$C:$C,'Each Gender Events'!AK$1,'Official Medal Table'!$E:$E,"Mixed")*'Medal values'!$B$1/2
+ COUNTIFS('Official Medal Table'!$G:$G,'Each Gender Events'!$A25,'Official Medal Table'!$C:$C,'Each Gender Events'!AK$1,'Official Medal Table'!$E:$E,"Mixed")*'Medal values'!$B$2/2
+ COUNTIFS('Official Medal Table'!$H:$H,'Each Gender Events'!$A25,'Official Medal Table'!$C:$C,'Each Gender Events'!AK$1,'Official Medal Table'!$E:$E,"Mixed")*'Medal values'!$B$3/2
+ COUNTIFS('Official Medal Table'!$I:$I,'Each Gender Events'!$A25,'Official Medal Table'!$C:$C,'Each Gender Events'!AK$1,'Official Medal Table'!$E:$E,"Mixed")*'Medal values'!$B$3/2</f>
        <v>0</v>
      </c>
      <c r="AL25">
        <f>COUNTIFS('Official Medal Table'!$F:$F,'Each Gender Events'!$A25,'Official Medal Table'!$C:$C,'Each Gender Events'!AL$1,'Official Medal Table'!$E:$E,'Each Gender Events'!AL$2)*'Medal values'!$B$1
+ COUNTIFS('Official Medal Table'!$G:$G,'Each Gender Events'!$A25,'Official Medal Table'!$C:$C,'Each Gender Events'!AL$1,'Official Medal Table'!$E:$E,'Each Gender Events'!AL$2)*'Medal values'!$B$2
+ COUNTIFS('Official Medal Table'!$H:$H,'Each Gender Events'!$A25,'Official Medal Table'!$C:$C,'Each Gender Events'!AL$1,'Official Medal Table'!$E:$E,'Each Gender Events'!AL$2)*'Medal values'!$B$3
+ COUNTIFS('Official Medal Table'!$I:$I,'Each Gender Events'!$A25,'Official Medal Table'!$C:$C,'Each Gender Events'!AL$1,'Official Medal Table'!$E:$E,'Each Gender Events'!AL$2)*'Medal values'!$B$3
+ COUNTIFS('Official Medal Table'!$F:$F,'Each Gender Events'!$A25,'Official Medal Table'!$C:$C,'Each Gender Events'!AL$1,'Official Medal Table'!$E:$E,"Mixed")*'Medal values'!$B$1/2
+ COUNTIFS('Official Medal Table'!$G:$G,'Each Gender Events'!$A25,'Official Medal Table'!$C:$C,'Each Gender Events'!AL$1,'Official Medal Table'!$E:$E,"Mixed")*'Medal values'!$B$2/2
+ COUNTIFS('Official Medal Table'!$H:$H,'Each Gender Events'!$A25,'Official Medal Table'!$C:$C,'Each Gender Events'!AL$1,'Official Medal Table'!$E:$E,"Mixed")*'Medal values'!$B$3/2
+ COUNTIFS('Official Medal Table'!$I:$I,'Each Gender Events'!$A25,'Official Medal Table'!$C:$C,'Each Gender Events'!AL$1,'Official Medal Table'!$E:$E,"Mixed")*'Medal values'!$B$3/2</f>
        <v>0</v>
      </c>
      <c r="AM25">
        <f>COUNTIFS('Official Medal Table'!$F:$F,'Each Gender Events'!$A25,'Official Medal Table'!$C:$C,'Each Gender Events'!AM$1,'Official Medal Table'!$E:$E,'Each Gender Events'!AM$2)*'Medal values'!$B$1
+ COUNTIFS('Official Medal Table'!$G:$G,'Each Gender Events'!$A25,'Official Medal Table'!$C:$C,'Each Gender Events'!AM$1,'Official Medal Table'!$E:$E,'Each Gender Events'!AM$2)*'Medal values'!$B$2
+ COUNTIFS('Official Medal Table'!$H:$H,'Each Gender Events'!$A25,'Official Medal Table'!$C:$C,'Each Gender Events'!AM$1,'Official Medal Table'!$E:$E,'Each Gender Events'!AM$2)*'Medal values'!$B$3
+ COUNTIFS('Official Medal Table'!$I:$I,'Each Gender Events'!$A25,'Official Medal Table'!$C:$C,'Each Gender Events'!AM$1,'Official Medal Table'!$E:$E,'Each Gender Events'!AM$2)*'Medal values'!$B$3
+ COUNTIFS('Official Medal Table'!$F:$F,'Each Gender Events'!$A25,'Official Medal Table'!$C:$C,'Each Gender Events'!AM$1,'Official Medal Table'!$E:$E,"Mixed")*'Medal values'!$B$1/2
+ COUNTIFS('Official Medal Table'!$G:$G,'Each Gender Events'!$A25,'Official Medal Table'!$C:$C,'Each Gender Events'!AM$1,'Official Medal Table'!$E:$E,"Mixed")*'Medal values'!$B$2/2
+ COUNTIFS('Official Medal Table'!$H:$H,'Each Gender Events'!$A25,'Official Medal Table'!$C:$C,'Each Gender Events'!AM$1,'Official Medal Table'!$E:$E,"Mixed")*'Medal values'!$B$3/2
+ COUNTIFS('Official Medal Table'!$I:$I,'Each Gender Events'!$A25,'Official Medal Table'!$C:$C,'Each Gender Events'!AM$1,'Official Medal Table'!$E:$E,"Mixed")*'Medal values'!$B$3/2</f>
        <v>0</v>
      </c>
      <c r="AN25">
        <f>COUNTIFS('Official Medal Table'!$F:$F,'Each Gender Events'!$A25,'Official Medal Table'!$C:$C,'Each Gender Events'!AN$1,'Official Medal Table'!$E:$E,'Each Gender Events'!AN$2)*'Medal values'!$B$1
+ COUNTIFS('Official Medal Table'!$G:$G,'Each Gender Events'!$A25,'Official Medal Table'!$C:$C,'Each Gender Events'!AN$1,'Official Medal Table'!$E:$E,'Each Gender Events'!AN$2)*'Medal values'!$B$2
+ COUNTIFS('Official Medal Table'!$H:$H,'Each Gender Events'!$A25,'Official Medal Table'!$C:$C,'Each Gender Events'!AN$1,'Official Medal Table'!$E:$E,'Each Gender Events'!AN$2)*'Medal values'!$B$3
+ COUNTIFS('Official Medal Table'!$I:$I,'Each Gender Events'!$A25,'Official Medal Table'!$C:$C,'Each Gender Events'!AN$1,'Official Medal Table'!$E:$E,'Each Gender Events'!AN$2)*'Medal values'!$B$3
+ COUNTIFS('Official Medal Table'!$F:$F,'Each Gender Events'!$A25,'Official Medal Table'!$C:$C,'Each Gender Events'!AN$1,'Official Medal Table'!$E:$E,"Mixed")*'Medal values'!$B$1/2
+ COUNTIFS('Official Medal Table'!$G:$G,'Each Gender Events'!$A25,'Official Medal Table'!$C:$C,'Each Gender Events'!AN$1,'Official Medal Table'!$E:$E,"Mixed")*'Medal values'!$B$2/2
+ COUNTIFS('Official Medal Table'!$H:$H,'Each Gender Events'!$A25,'Official Medal Table'!$C:$C,'Each Gender Events'!AN$1,'Official Medal Table'!$E:$E,"Mixed")*'Medal values'!$B$3/2
+ COUNTIFS('Official Medal Table'!$I:$I,'Each Gender Events'!$A25,'Official Medal Table'!$C:$C,'Each Gender Events'!AN$1,'Official Medal Table'!$E:$E,"Mixed")*'Medal values'!$B$3/2</f>
        <v>0</v>
      </c>
      <c r="AO25">
        <f>COUNTIFS('Official Medal Table'!$F:$F,'Each Gender Events'!$A25,'Official Medal Table'!$C:$C,'Each Gender Events'!AO$1,'Official Medal Table'!$E:$E,'Each Gender Events'!AO$2)*'Medal values'!$B$1
+ COUNTIFS('Official Medal Table'!$G:$G,'Each Gender Events'!$A25,'Official Medal Table'!$C:$C,'Each Gender Events'!AO$1,'Official Medal Table'!$E:$E,'Each Gender Events'!AO$2)*'Medal values'!$B$2
+ COUNTIFS('Official Medal Table'!$H:$H,'Each Gender Events'!$A25,'Official Medal Table'!$C:$C,'Each Gender Events'!AO$1,'Official Medal Table'!$E:$E,'Each Gender Events'!AO$2)*'Medal values'!$B$3
+ COUNTIFS('Official Medal Table'!$I:$I,'Each Gender Events'!$A25,'Official Medal Table'!$C:$C,'Each Gender Events'!AO$1,'Official Medal Table'!$E:$E,'Each Gender Events'!AO$2)*'Medal values'!$B$3
+ COUNTIFS('Official Medal Table'!$F:$F,'Each Gender Events'!$A25,'Official Medal Table'!$C:$C,'Each Gender Events'!AO$1,'Official Medal Table'!$E:$E,"Mixed")*'Medal values'!$B$1/2
+ COUNTIFS('Official Medal Table'!$G:$G,'Each Gender Events'!$A25,'Official Medal Table'!$C:$C,'Each Gender Events'!AO$1,'Official Medal Table'!$E:$E,"Mixed")*'Medal values'!$B$2/2
+ COUNTIFS('Official Medal Table'!$H:$H,'Each Gender Events'!$A25,'Official Medal Table'!$C:$C,'Each Gender Events'!AO$1,'Official Medal Table'!$E:$E,"Mixed")*'Medal values'!$B$3/2
+ COUNTIFS('Official Medal Table'!$I:$I,'Each Gender Events'!$A25,'Official Medal Table'!$C:$C,'Each Gender Events'!AO$1,'Official Medal Table'!$E:$E,"Mixed")*'Medal values'!$B$3/2</f>
        <v>0</v>
      </c>
      <c r="AP25">
        <f>COUNTIFS('Official Medal Table'!$F:$F,'Each Gender Events'!$A25,'Official Medal Table'!$C:$C,'Each Gender Events'!AP$1,'Official Medal Table'!$E:$E,'Each Gender Events'!AP$2)*'Medal values'!$B$1
+ COUNTIFS('Official Medal Table'!$G:$G,'Each Gender Events'!$A25,'Official Medal Table'!$C:$C,'Each Gender Events'!AP$1,'Official Medal Table'!$E:$E,'Each Gender Events'!AP$2)*'Medal values'!$B$2
+ COUNTIFS('Official Medal Table'!$H:$H,'Each Gender Events'!$A25,'Official Medal Table'!$C:$C,'Each Gender Events'!AP$1,'Official Medal Table'!$E:$E,'Each Gender Events'!AP$2)*'Medal values'!$B$3
+ COUNTIFS('Official Medal Table'!$I:$I,'Each Gender Events'!$A25,'Official Medal Table'!$C:$C,'Each Gender Events'!AP$1,'Official Medal Table'!$E:$E,'Each Gender Events'!AP$2)*'Medal values'!$B$3
+ COUNTIFS('Official Medal Table'!$F:$F,'Each Gender Events'!$A25,'Official Medal Table'!$C:$C,'Each Gender Events'!AP$1,'Official Medal Table'!$E:$E,"Mixed")*'Medal values'!$B$1/2
+ COUNTIFS('Official Medal Table'!$G:$G,'Each Gender Events'!$A25,'Official Medal Table'!$C:$C,'Each Gender Events'!AP$1,'Official Medal Table'!$E:$E,"Mixed")*'Medal values'!$B$2/2
+ COUNTIFS('Official Medal Table'!$H:$H,'Each Gender Events'!$A25,'Official Medal Table'!$C:$C,'Each Gender Events'!AP$1,'Official Medal Table'!$E:$E,"Mixed")*'Medal values'!$B$3/2
+ COUNTIFS('Official Medal Table'!$I:$I,'Each Gender Events'!$A25,'Official Medal Table'!$C:$C,'Each Gender Events'!AP$1,'Official Medal Table'!$E:$E,"Mixed")*'Medal values'!$B$3/2</f>
        <v>0</v>
      </c>
      <c r="AQ25">
        <f>COUNTIFS('Official Medal Table'!$F:$F,'Each Gender Events'!$A25,'Official Medal Table'!$C:$C,'Each Gender Events'!AQ$1,'Official Medal Table'!$E:$E,'Each Gender Events'!AQ$2)*'Medal values'!$B$1
+ COUNTIFS('Official Medal Table'!$G:$G,'Each Gender Events'!$A25,'Official Medal Table'!$C:$C,'Each Gender Events'!AQ$1,'Official Medal Table'!$E:$E,'Each Gender Events'!AQ$2)*'Medal values'!$B$2
+ COUNTIFS('Official Medal Table'!$H:$H,'Each Gender Events'!$A25,'Official Medal Table'!$C:$C,'Each Gender Events'!AQ$1,'Official Medal Table'!$E:$E,'Each Gender Events'!AQ$2)*'Medal values'!$B$3
+ COUNTIFS('Official Medal Table'!$I:$I,'Each Gender Events'!$A25,'Official Medal Table'!$C:$C,'Each Gender Events'!AQ$1,'Official Medal Table'!$E:$E,'Each Gender Events'!AQ$2)*'Medal values'!$B$3
+ COUNTIFS('Official Medal Table'!$F:$F,'Each Gender Events'!$A25,'Official Medal Table'!$C:$C,'Each Gender Events'!AQ$1,'Official Medal Table'!$E:$E,"Mixed")*'Medal values'!$B$1/2
+ COUNTIFS('Official Medal Table'!$G:$G,'Each Gender Events'!$A25,'Official Medal Table'!$C:$C,'Each Gender Events'!AQ$1,'Official Medal Table'!$E:$E,"Mixed")*'Medal values'!$B$2/2
+ COUNTIFS('Official Medal Table'!$H:$H,'Each Gender Events'!$A25,'Official Medal Table'!$C:$C,'Each Gender Events'!AQ$1,'Official Medal Table'!$E:$E,"Mixed")*'Medal values'!$B$3/2
+ COUNTIFS('Official Medal Table'!$I:$I,'Each Gender Events'!$A25,'Official Medal Table'!$C:$C,'Each Gender Events'!AQ$1,'Official Medal Table'!$E:$E,"Mixed")*'Medal values'!$B$3/2</f>
        <v>0</v>
      </c>
      <c r="AR25">
        <f>COUNTIFS('Official Medal Table'!$F:$F,'Each Gender Events'!$A25,'Official Medal Table'!$C:$C,'Each Gender Events'!AR$1,'Official Medal Table'!$E:$E,'Each Gender Events'!AR$2)*'Medal values'!$B$1
+ COUNTIFS('Official Medal Table'!$G:$G,'Each Gender Events'!$A25,'Official Medal Table'!$C:$C,'Each Gender Events'!AR$1,'Official Medal Table'!$E:$E,'Each Gender Events'!AR$2)*'Medal values'!$B$2
+ COUNTIFS('Official Medal Table'!$H:$H,'Each Gender Events'!$A25,'Official Medal Table'!$C:$C,'Each Gender Events'!AR$1,'Official Medal Table'!$E:$E,'Each Gender Events'!AR$2)*'Medal values'!$B$3
+ COUNTIFS('Official Medal Table'!$I:$I,'Each Gender Events'!$A25,'Official Medal Table'!$C:$C,'Each Gender Events'!AR$1,'Official Medal Table'!$E:$E,'Each Gender Events'!AR$2)*'Medal values'!$B$3
+ COUNTIFS('Official Medal Table'!$F:$F,'Each Gender Events'!$A25,'Official Medal Table'!$C:$C,'Each Gender Events'!AR$1,'Official Medal Table'!$E:$E,"Mixed")*'Medal values'!$B$1/2
+ COUNTIFS('Official Medal Table'!$G:$G,'Each Gender Events'!$A25,'Official Medal Table'!$C:$C,'Each Gender Events'!AR$1,'Official Medal Table'!$E:$E,"Mixed")*'Medal values'!$B$2/2
+ COUNTIFS('Official Medal Table'!$H:$H,'Each Gender Events'!$A25,'Official Medal Table'!$C:$C,'Each Gender Events'!AR$1,'Official Medal Table'!$E:$E,"Mixed")*'Medal values'!$B$3/2
+ COUNTIFS('Official Medal Table'!$I:$I,'Each Gender Events'!$A25,'Official Medal Table'!$C:$C,'Each Gender Events'!AR$1,'Official Medal Table'!$E:$E,"Mixed")*'Medal values'!$B$3/2</f>
        <v>0</v>
      </c>
      <c r="AS25">
        <f>COUNTIFS('Official Medal Table'!$F:$F,'Each Gender Events'!$A25,'Official Medal Table'!$C:$C,'Each Gender Events'!AS$1,'Official Medal Table'!$E:$E,'Each Gender Events'!AS$2)*'Medal values'!$B$1
+ COUNTIFS('Official Medal Table'!$G:$G,'Each Gender Events'!$A25,'Official Medal Table'!$C:$C,'Each Gender Events'!AS$1,'Official Medal Table'!$E:$E,'Each Gender Events'!AS$2)*'Medal values'!$B$2
+ COUNTIFS('Official Medal Table'!$H:$H,'Each Gender Events'!$A25,'Official Medal Table'!$C:$C,'Each Gender Events'!AS$1,'Official Medal Table'!$E:$E,'Each Gender Events'!AS$2)*'Medal values'!$B$3
+ COUNTIFS('Official Medal Table'!$I:$I,'Each Gender Events'!$A25,'Official Medal Table'!$C:$C,'Each Gender Events'!AS$1,'Official Medal Table'!$E:$E,'Each Gender Events'!AS$2)*'Medal values'!$B$3
+ COUNTIFS('Official Medal Table'!$F:$F,'Each Gender Events'!$A25,'Official Medal Table'!$C:$C,'Each Gender Events'!AS$1,'Official Medal Table'!$E:$E,"Mixed")*'Medal values'!$B$1/2
+ COUNTIFS('Official Medal Table'!$G:$G,'Each Gender Events'!$A25,'Official Medal Table'!$C:$C,'Each Gender Events'!AS$1,'Official Medal Table'!$E:$E,"Mixed")*'Medal values'!$B$2/2
+ COUNTIFS('Official Medal Table'!$H:$H,'Each Gender Events'!$A25,'Official Medal Table'!$C:$C,'Each Gender Events'!AS$1,'Official Medal Table'!$E:$E,"Mixed")*'Medal values'!$B$3/2
+ COUNTIFS('Official Medal Table'!$I:$I,'Each Gender Events'!$A25,'Official Medal Table'!$C:$C,'Each Gender Events'!AS$1,'Official Medal Table'!$E:$E,"Mixed")*'Medal values'!$B$3/2</f>
        <v>0</v>
      </c>
      <c r="AT25">
        <f>COUNTIFS('Official Medal Table'!$F:$F,'Each Gender Events'!$A25,'Official Medal Table'!$C:$C,'Each Gender Events'!AT$1,'Official Medal Table'!$E:$E,'Each Gender Events'!AT$2)*'Medal values'!$B$1
+ COUNTIFS('Official Medal Table'!$G:$G,'Each Gender Events'!$A25,'Official Medal Table'!$C:$C,'Each Gender Events'!AT$1,'Official Medal Table'!$E:$E,'Each Gender Events'!AT$2)*'Medal values'!$B$2
+ COUNTIFS('Official Medal Table'!$H:$H,'Each Gender Events'!$A25,'Official Medal Table'!$C:$C,'Each Gender Events'!AT$1,'Official Medal Table'!$E:$E,'Each Gender Events'!AT$2)*'Medal values'!$B$3
+ COUNTIFS('Official Medal Table'!$I:$I,'Each Gender Events'!$A25,'Official Medal Table'!$C:$C,'Each Gender Events'!AT$1,'Official Medal Table'!$E:$E,'Each Gender Events'!AT$2)*'Medal values'!$B$3
+ COUNTIFS('Official Medal Table'!$F:$F,'Each Gender Events'!$A25,'Official Medal Table'!$C:$C,'Each Gender Events'!AT$1,'Official Medal Table'!$E:$E,"Mixed")*'Medal values'!$B$1/2
+ COUNTIFS('Official Medal Table'!$G:$G,'Each Gender Events'!$A25,'Official Medal Table'!$C:$C,'Each Gender Events'!AT$1,'Official Medal Table'!$E:$E,"Mixed")*'Medal values'!$B$2/2
+ COUNTIFS('Official Medal Table'!$H:$H,'Each Gender Events'!$A25,'Official Medal Table'!$C:$C,'Each Gender Events'!AT$1,'Official Medal Table'!$E:$E,"Mixed")*'Medal values'!$B$3/2
+ COUNTIFS('Official Medal Table'!$I:$I,'Each Gender Events'!$A25,'Official Medal Table'!$C:$C,'Each Gender Events'!AT$1,'Official Medal Table'!$E:$E,"Mixed")*'Medal values'!$B$3/2</f>
        <v>0</v>
      </c>
      <c r="AU25">
        <f>COUNTIFS('Official Medal Table'!$F:$F,'Each Gender Events'!$A25,'Official Medal Table'!$C:$C,'Each Gender Events'!AU$1,'Official Medal Table'!$E:$E,'Each Gender Events'!AU$2)*'Medal values'!$B$1
+ COUNTIFS('Official Medal Table'!$G:$G,'Each Gender Events'!$A25,'Official Medal Table'!$C:$C,'Each Gender Events'!AU$1,'Official Medal Table'!$E:$E,'Each Gender Events'!AU$2)*'Medal values'!$B$2
+ COUNTIFS('Official Medal Table'!$H:$H,'Each Gender Events'!$A25,'Official Medal Table'!$C:$C,'Each Gender Events'!AU$1,'Official Medal Table'!$E:$E,'Each Gender Events'!AU$2)*'Medal values'!$B$3
+ COUNTIFS('Official Medal Table'!$I:$I,'Each Gender Events'!$A25,'Official Medal Table'!$C:$C,'Each Gender Events'!AU$1,'Official Medal Table'!$E:$E,'Each Gender Events'!AU$2)*'Medal values'!$B$3
+ COUNTIFS('Official Medal Table'!$F:$F,'Each Gender Events'!$A25,'Official Medal Table'!$C:$C,'Each Gender Events'!AU$1,'Official Medal Table'!$E:$E,"Mixed")*'Medal values'!$B$1/2
+ COUNTIFS('Official Medal Table'!$G:$G,'Each Gender Events'!$A25,'Official Medal Table'!$C:$C,'Each Gender Events'!AU$1,'Official Medal Table'!$E:$E,"Mixed")*'Medal values'!$B$2/2
+ COUNTIFS('Official Medal Table'!$H:$H,'Each Gender Events'!$A25,'Official Medal Table'!$C:$C,'Each Gender Events'!AU$1,'Official Medal Table'!$E:$E,"Mixed")*'Medal values'!$B$3/2
+ COUNTIFS('Official Medal Table'!$I:$I,'Each Gender Events'!$A25,'Official Medal Table'!$C:$C,'Each Gender Events'!AU$1,'Official Medal Table'!$E:$E,"Mixed")*'Medal values'!$B$3/2</f>
        <v>0</v>
      </c>
      <c r="AV25">
        <f>COUNTIFS('Official Medal Table'!$F:$F,'Each Gender Events'!$A25,'Official Medal Table'!$C:$C,'Each Gender Events'!AV$1,'Official Medal Table'!$E:$E,'Each Gender Events'!AV$2)*'Medal values'!$B$1
+ COUNTIFS('Official Medal Table'!$G:$G,'Each Gender Events'!$A25,'Official Medal Table'!$C:$C,'Each Gender Events'!AV$1,'Official Medal Table'!$E:$E,'Each Gender Events'!AV$2)*'Medal values'!$B$2
+ COUNTIFS('Official Medal Table'!$H:$H,'Each Gender Events'!$A25,'Official Medal Table'!$C:$C,'Each Gender Events'!AV$1,'Official Medal Table'!$E:$E,'Each Gender Events'!AV$2)*'Medal values'!$B$3
+ COUNTIFS('Official Medal Table'!$I:$I,'Each Gender Events'!$A25,'Official Medal Table'!$C:$C,'Each Gender Events'!AV$1,'Official Medal Table'!$E:$E,'Each Gender Events'!AV$2)*'Medal values'!$B$3
+ COUNTIFS('Official Medal Table'!$F:$F,'Each Gender Events'!$A25,'Official Medal Table'!$C:$C,'Each Gender Events'!AV$1,'Official Medal Table'!$E:$E,"Mixed")*'Medal values'!$B$1/2
+ COUNTIFS('Official Medal Table'!$G:$G,'Each Gender Events'!$A25,'Official Medal Table'!$C:$C,'Each Gender Events'!AV$1,'Official Medal Table'!$E:$E,"Mixed")*'Medal values'!$B$2/2
+ COUNTIFS('Official Medal Table'!$H:$H,'Each Gender Events'!$A25,'Official Medal Table'!$C:$C,'Each Gender Events'!AV$1,'Official Medal Table'!$E:$E,"Mixed")*'Medal values'!$B$3/2
+ COUNTIFS('Official Medal Table'!$I:$I,'Each Gender Events'!$A25,'Official Medal Table'!$C:$C,'Each Gender Events'!AV$1,'Official Medal Table'!$E:$E,"Mixed")*'Medal values'!$B$3/2</f>
        <v>0</v>
      </c>
      <c r="AW25">
        <f>COUNTIFS('Official Medal Table'!$F:$F,'Each Gender Events'!$A25,'Official Medal Table'!$C:$C,'Each Gender Events'!AW$1,'Official Medal Table'!$E:$E,'Each Gender Events'!AW$2)*'Medal values'!$B$1
+ COUNTIFS('Official Medal Table'!$G:$G,'Each Gender Events'!$A25,'Official Medal Table'!$C:$C,'Each Gender Events'!AW$1,'Official Medal Table'!$E:$E,'Each Gender Events'!AW$2)*'Medal values'!$B$2
+ COUNTIFS('Official Medal Table'!$H:$H,'Each Gender Events'!$A25,'Official Medal Table'!$C:$C,'Each Gender Events'!AW$1,'Official Medal Table'!$E:$E,'Each Gender Events'!AW$2)*'Medal values'!$B$3
+ COUNTIFS('Official Medal Table'!$I:$I,'Each Gender Events'!$A25,'Official Medal Table'!$C:$C,'Each Gender Events'!AW$1,'Official Medal Table'!$E:$E,'Each Gender Events'!AW$2)*'Medal values'!$B$3
+ COUNTIFS('Official Medal Table'!$F:$F,'Each Gender Events'!$A25,'Official Medal Table'!$C:$C,'Each Gender Events'!AW$1,'Official Medal Table'!$E:$E,"Mixed")*'Medal values'!$B$1/2
+ COUNTIFS('Official Medal Table'!$G:$G,'Each Gender Events'!$A25,'Official Medal Table'!$C:$C,'Each Gender Events'!AW$1,'Official Medal Table'!$E:$E,"Mixed")*'Medal values'!$B$2/2
+ COUNTIFS('Official Medal Table'!$H:$H,'Each Gender Events'!$A25,'Official Medal Table'!$C:$C,'Each Gender Events'!AW$1,'Official Medal Table'!$E:$E,"Mixed")*'Medal values'!$B$3/2
+ COUNTIFS('Official Medal Table'!$I:$I,'Each Gender Events'!$A25,'Official Medal Table'!$C:$C,'Each Gender Events'!AW$1,'Official Medal Table'!$E:$E,"Mixed")*'Medal values'!$B$3/2</f>
        <v>0</v>
      </c>
      <c r="AX25">
        <f>COUNTIFS('Official Medal Table'!$F:$F,'Each Gender Events'!$A25,'Official Medal Table'!$C:$C,'Each Gender Events'!AX$1,'Official Medal Table'!$E:$E,'Each Gender Events'!AX$2)*'Medal values'!$B$1
+ COUNTIFS('Official Medal Table'!$G:$G,'Each Gender Events'!$A25,'Official Medal Table'!$C:$C,'Each Gender Events'!AX$1,'Official Medal Table'!$E:$E,'Each Gender Events'!AX$2)*'Medal values'!$B$2
+ COUNTIFS('Official Medal Table'!$H:$H,'Each Gender Events'!$A25,'Official Medal Table'!$C:$C,'Each Gender Events'!AX$1,'Official Medal Table'!$E:$E,'Each Gender Events'!AX$2)*'Medal values'!$B$3
+ COUNTIFS('Official Medal Table'!$I:$I,'Each Gender Events'!$A25,'Official Medal Table'!$C:$C,'Each Gender Events'!AX$1,'Official Medal Table'!$E:$E,'Each Gender Events'!AX$2)*'Medal values'!$B$3
+ COUNTIFS('Official Medal Table'!$F:$F,'Each Gender Events'!$A25,'Official Medal Table'!$C:$C,'Each Gender Events'!AX$1,'Official Medal Table'!$E:$E,"Mixed")*'Medal values'!$B$1/2
+ COUNTIFS('Official Medal Table'!$G:$G,'Each Gender Events'!$A25,'Official Medal Table'!$C:$C,'Each Gender Events'!AX$1,'Official Medal Table'!$E:$E,"Mixed")*'Medal values'!$B$2/2
+ COUNTIFS('Official Medal Table'!$H:$H,'Each Gender Events'!$A25,'Official Medal Table'!$C:$C,'Each Gender Events'!AX$1,'Official Medal Table'!$E:$E,"Mixed")*'Medal values'!$B$3/2
+ COUNTIFS('Official Medal Table'!$I:$I,'Each Gender Events'!$A25,'Official Medal Table'!$C:$C,'Each Gender Events'!AX$1,'Official Medal Table'!$E:$E,"Mixed")*'Medal values'!$B$3/2</f>
        <v>0</v>
      </c>
      <c r="AY25">
        <f>COUNTIFS('Official Medal Table'!$F:$F,'Each Gender Events'!$A25,'Official Medal Table'!$C:$C,'Each Gender Events'!AY$1,'Official Medal Table'!$E:$E,'Each Gender Events'!AY$2)*'Medal values'!$B$1
+ COUNTIFS('Official Medal Table'!$G:$G,'Each Gender Events'!$A25,'Official Medal Table'!$C:$C,'Each Gender Events'!AY$1,'Official Medal Table'!$E:$E,'Each Gender Events'!AY$2)*'Medal values'!$B$2
+ COUNTIFS('Official Medal Table'!$H:$H,'Each Gender Events'!$A25,'Official Medal Table'!$C:$C,'Each Gender Events'!AY$1,'Official Medal Table'!$E:$E,'Each Gender Events'!AY$2)*'Medal values'!$B$3
+ COUNTIFS('Official Medal Table'!$I:$I,'Each Gender Events'!$A25,'Official Medal Table'!$C:$C,'Each Gender Events'!AY$1,'Official Medal Table'!$E:$E,'Each Gender Events'!AY$2)*'Medal values'!$B$3
+ COUNTIFS('Official Medal Table'!$F:$F,'Each Gender Events'!$A25,'Official Medal Table'!$C:$C,'Each Gender Events'!AY$1,'Official Medal Table'!$E:$E,"Mixed")*'Medal values'!$B$1/2
+ COUNTIFS('Official Medal Table'!$G:$G,'Each Gender Events'!$A25,'Official Medal Table'!$C:$C,'Each Gender Events'!AY$1,'Official Medal Table'!$E:$E,"Mixed")*'Medal values'!$B$2/2
+ COUNTIFS('Official Medal Table'!$H:$H,'Each Gender Events'!$A25,'Official Medal Table'!$C:$C,'Each Gender Events'!AY$1,'Official Medal Table'!$E:$E,"Mixed")*'Medal values'!$B$3/2
+ COUNTIFS('Official Medal Table'!$I:$I,'Each Gender Events'!$A25,'Official Medal Table'!$C:$C,'Each Gender Events'!AY$1,'Official Medal Table'!$E:$E,"Mixed")*'Medal values'!$B$3/2</f>
        <v>3.0009999999999999</v>
      </c>
      <c r="AZ25">
        <f>COUNTIFS('Official Medal Table'!$F:$F,'Each Gender Events'!$A25,'Official Medal Table'!$C:$C,'Each Gender Events'!AZ$1,'Official Medal Table'!$E:$E,'Each Gender Events'!AZ$2)*'Medal values'!$B$1
+ COUNTIFS('Official Medal Table'!$G:$G,'Each Gender Events'!$A25,'Official Medal Table'!$C:$C,'Each Gender Events'!AZ$1,'Official Medal Table'!$E:$E,'Each Gender Events'!AZ$2)*'Medal values'!$B$2
+ COUNTIFS('Official Medal Table'!$H:$H,'Each Gender Events'!$A25,'Official Medal Table'!$C:$C,'Each Gender Events'!AZ$1,'Official Medal Table'!$E:$E,'Each Gender Events'!AZ$2)*'Medal values'!$B$3
+ COUNTIFS('Official Medal Table'!$I:$I,'Each Gender Events'!$A25,'Official Medal Table'!$C:$C,'Each Gender Events'!AZ$1,'Official Medal Table'!$E:$E,'Each Gender Events'!AZ$2)*'Medal values'!$B$3
+ COUNTIFS('Official Medal Table'!$F:$F,'Each Gender Events'!$A25,'Official Medal Table'!$C:$C,'Each Gender Events'!AZ$1,'Official Medal Table'!$E:$E,"Mixed")*'Medal values'!$B$1/2
+ COUNTIFS('Official Medal Table'!$G:$G,'Each Gender Events'!$A25,'Official Medal Table'!$C:$C,'Each Gender Events'!AZ$1,'Official Medal Table'!$E:$E,"Mixed")*'Medal values'!$B$2/2
+ COUNTIFS('Official Medal Table'!$H:$H,'Each Gender Events'!$A25,'Official Medal Table'!$C:$C,'Each Gender Events'!AZ$1,'Official Medal Table'!$E:$E,"Mixed")*'Medal values'!$B$3/2
+ COUNTIFS('Official Medal Table'!$I:$I,'Each Gender Events'!$A25,'Official Medal Table'!$C:$C,'Each Gender Events'!AZ$1,'Official Medal Table'!$E:$E,"Mixed")*'Medal values'!$B$3/2</f>
        <v>0</v>
      </c>
      <c r="BA25">
        <f>COUNTIFS('Official Medal Table'!$F:$F,'Each Gender Events'!$A25,'Official Medal Table'!$C:$C,'Each Gender Events'!BA$1,'Official Medal Table'!$E:$E,'Each Gender Events'!BA$2)*'Medal values'!$B$1
+ COUNTIFS('Official Medal Table'!$G:$G,'Each Gender Events'!$A25,'Official Medal Table'!$C:$C,'Each Gender Events'!BA$1,'Official Medal Table'!$E:$E,'Each Gender Events'!BA$2)*'Medal values'!$B$2
+ COUNTIFS('Official Medal Table'!$H:$H,'Each Gender Events'!$A25,'Official Medal Table'!$C:$C,'Each Gender Events'!BA$1,'Official Medal Table'!$E:$E,'Each Gender Events'!BA$2)*'Medal values'!$B$3
+ COUNTIFS('Official Medal Table'!$I:$I,'Each Gender Events'!$A25,'Official Medal Table'!$C:$C,'Each Gender Events'!BA$1,'Official Medal Table'!$E:$E,'Each Gender Events'!BA$2)*'Medal values'!$B$3
+ COUNTIFS('Official Medal Table'!$F:$F,'Each Gender Events'!$A25,'Official Medal Table'!$C:$C,'Each Gender Events'!BA$1,'Official Medal Table'!$E:$E,"Mixed")*'Medal values'!$B$1/2
+ COUNTIFS('Official Medal Table'!$G:$G,'Each Gender Events'!$A25,'Official Medal Table'!$C:$C,'Each Gender Events'!BA$1,'Official Medal Table'!$E:$E,"Mixed")*'Medal values'!$B$2/2
+ COUNTIFS('Official Medal Table'!$H:$H,'Each Gender Events'!$A25,'Official Medal Table'!$C:$C,'Each Gender Events'!BA$1,'Official Medal Table'!$E:$E,"Mixed")*'Medal values'!$B$3/2
+ COUNTIFS('Official Medal Table'!$I:$I,'Each Gender Events'!$A25,'Official Medal Table'!$C:$C,'Each Gender Events'!BA$1,'Official Medal Table'!$E:$E,"Mixed")*'Medal values'!$B$3/2</f>
        <v>0</v>
      </c>
      <c r="BB25">
        <f>COUNTIFS('Official Medal Table'!$F:$F,'Each Gender Events'!$A25,'Official Medal Table'!$C:$C,'Each Gender Events'!BB$1,'Official Medal Table'!$E:$E,'Each Gender Events'!BB$2)*'Medal values'!$B$1
+ COUNTIFS('Official Medal Table'!$G:$G,'Each Gender Events'!$A25,'Official Medal Table'!$C:$C,'Each Gender Events'!BB$1,'Official Medal Table'!$E:$E,'Each Gender Events'!BB$2)*'Medal values'!$B$2
+ COUNTIFS('Official Medal Table'!$H:$H,'Each Gender Events'!$A25,'Official Medal Table'!$C:$C,'Each Gender Events'!BB$1,'Official Medal Table'!$E:$E,'Each Gender Events'!BB$2)*'Medal values'!$B$3
+ COUNTIFS('Official Medal Table'!$I:$I,'Each Gender Events'!$A25,'Official Medal Table'!$C:$C,'Each Gender Events'!BB$1,'Official Medal Table'!$E:$E,'Each Gender Events'!BB$2)*'Medal values'!$B$3
+ COUNTIFS('Official Medal Table'!$F:$F,'Each Gender Events'!$A25,'Official Medal Table'!$C:$C,'Each Gender Events'!BB$1,'Official Medal Table'!$E:$E,"Mixed")*'Medal values'!$B$1/2
+ COUNTIFS('Official Medal Table'!$G:$G,'Each Gender Events'!$A25,'Official Medal Table'!$C:$C,'Each Gender Events'!BB$1,'Official Medal Table'!$E:$E,"Mixed")*'Medal values'!$B$2/2
+ COUNTIFS('Official Medal Table'!$H:$H,'Each Gender Events'!$A25,'Official Medal Table'!$C:$C,'Each Gender Events'!BB$1,'Official Medal Table'!$E:$E,"Mixed")*'Medal values'!$B$3/2
+ COUNTIFS('Official Medal Table'!$I:$I,'Each Gender Events'!$A25,'Official Medal Table'!$C:$C,'Each Gender Events'!BB$1,'Official Medal Table'!$E:$E,"Mixed")*'Medal values'!$B$3/2</f>
        <v>0</v>
      </c>
      <c r="BC25">
        <f>COUNTIFS('Official Medal Table'!$F:$F,'Each Gender Events'!$A25,'Official Medal Table'!$C:$C,'Each Gender Events'!BC$1,'Official Medal Table'!$E:$E,'Each Gender Events'!BC$2)*'Medal values'!$B$1
+ COUNTIFS('Official Medal Table'!$G:$G,'Each Gender Events'!$A25,'Official Medal Table'!$C:$C,'Each Gender Events'!BC$1,'Official Medal Table'!$E:$E,'Each Gender Events'!BC$2)*'Medal values'!$B$2
+ COUNTIFS('Official Medal Table'!$H:$H,'Each Gender Events'!$A25,'Official Medal Table'!$C:$C,'Each Gender Events'!BC$1,'Official Medal Table'!$E:$E,'Each Gender Events'!BC$2)*'Medal values'!$B$3
+ COUNTIFS('Official Medal Table'!$I:$I,'Each Gender Events'!$A25,'Official Medal Table'!$C:$C,'Each Gender Events'!BC$1,'Official Medal Table'!$E:$E,'Each Gender Events'!BC$2)*'Medal values'!$B$3
+ COUNTIFS('Official Medal Table'!$F:$F,'Each Gender Events'!$A25,'Official Medal Table'!$C:$C,'Each Gender Events'!BC$1,'Official Medal Table'!$E:$E,"Mixed")*'Medal values'!$B$1/2
+ COUNTIFS('Official Medal Table'!$G:$G,'Each Gender Events'!$A25,'Official Medal Table'!$C:$C,'Each Gender Events'!BC$1,'Official Medal Table'!$E:$E,"Mixed")*'Medal values'!$B$2/2
+ COUNTIFS('Official Medal Table'!$H:$H,'Each Gender Events'!$A25,'Official Medal Table'!$C:$C,'Each Gender Events'!BC$1,'Official Medal Table'!$E:$E,"Mixed")*'Medal values'!$B$3/2
+ COUNTIFS('Official Medal Table'!$I:$I,'Each Gender Events'!$A25,'Official Medal Table'!$C:$C,'Each Gender Events'!BC$1,'Official Medal Table'!$E:$E,"Mixed")*'Medal values'!$B$3/2</f>
        <v>0</v>
      </c>
      <c r="BD25">
        <f>COUNTIFS('Official Medal Table'!$F:$F,'Each Gender Events'!$A25,'Official Medal Table'!$C:$C,'Each Gender Events'!BD$1,'Official Medal Table'!$E:$E,'Each Gender Events'!BD$2)*'Medal values'!$B$1
+ COUNTIFS('Official Medal Table'!$G:$G,'Each Gender Events'!$A25,'Official Medal Table'!$C:$C,'Each Gender Events'!BD$1,'Official Medal Table'!$E:$E,'Each Gender Events'!BD$2)*'Medal values'!$B$2
+ COUNTIFS('Official Medal Table'!$H:$H,'Each Gender Events'!$A25,'Official Medal Table'!$C:$C,'Each Gender Events'!BD$1,'Official Medal Table'!$E:$E,'Each Gender Events'!BD$2)*'Medal values'!$B$3
+ COUNTIFS('Official Medal Table'!$I:$I,'Each Gender Events'!$A25,'Official Medal Table'!$C:$C,'Each Gender Events'!BD$1,'Official Medal Table'!$E:$E,'Each Gender Events'!BD$2)*'Medal values'!$B$3
+ COUNTIFS('Official Medal Table'!$F:$F,'Each Gender Events'!$A25,'Official Medal Table'!$C:$C,'Each Gender Events'!BD$1,'Official Medal Table'!$E:$E,"Mixed")*'Medal values'!$B$1/2
+ COUNTIFS('Official Medal Table'!$G:$G,'Each Gender Events'!$A25,'Official Medal Table'!$C:$C,'Each Gender Events'!BD$1,'Official Medal Table'!$E:$E,"Mixed")*'Medal values'!$B$2/2
+ COUNTIFS('Official Medal Table'!$H:$H,'Each Gender Events'!$A25,'Official Medal Table'!$C:$C,'Each Gender Events'!BD$1,'Official Medal Table'!$E:$E,"Mixed")*'Medal values'!$B$3/2
+ COUNTIFS('Official Medal Table'!$I:$I,'Each Gender Events'!$A25,'Official Medal Table'!$C:$C,'Each Gender Events'!BD$1,'Official Medal Table'!$E:$E,"Mixed")*'Medal values'!$B$3/2</f>
        <v>0</v>
      </c>
      <c r="BE25">
        <f>COUNTIFS('Official Medal Table'!$F:$F,'Each Gender Events'!$A25,'Official Medal Table'!$C:$C,'Each Gender Events'!BE$1,'Official Medal Table'!$E:$E,'Each Gender Events'!BE$2)*'Medal values'!$B$1
+ COUNTIFS('Official Medal Table'!$G:$G,'Each Gender Events'!$A25,'Official Medal Table'!$C:$C,'Each Gender Events'!BE$1,'Official Medal Table'!$E:$E,'Each Gender Events'!BE$2)*'Medal values'!$B$2
+ COUNTIFS('Official Medal Table'!$H:$H,'Each Gender Events'!$A25,'Official Medal Table'!$C:$C,'Each Gender Events'!BE$1,'Official Medal Table'!$E:$E,'Each Gender Events'!BE$2)*'Medal values'!$B$3
+ COUNTIFS('Official Medal Table'!$I:$I,'Each Gender Events'!$A25,'Official Medal Table'!$C:$C,'Each Gender Events'!BE$1,'Official Medal Table'!$E:$E,'Each Gender Events'!BE$2)*'Medal values'!$B$3
+ COUNTIFS('Official Medal Table'!$F:$F,'Each Gender Events'!$A25,'Official Medal Table'!$C:$C,'Each Gender Events'!BE$1,'Official Medal Table'!$E:$E,"Mixed")*'Medal values'!$B$1/2
+ COUNTIFS('Official Medal Table'!$G:$G,'Each Gender Events'!$A25,'Official Medal Table'!$C:$C,'Each Gender Events'!BE$1,'Official Medal Table'!$E:$E,"Mixed")*'Medal values'!$B$2/2
+ COUNTIFS('Official Medal Table'!$H:$H,'Each Gender Events'!$A25,'Official Medal Table'!$C:$C,'Each Gender Events'!BE$1,'Official Medal Table'!$E:$E,"Mixed")*'Medal values'!$B$3/2
+ COUNTIFS('Official Medal Table'!$I:$I,'Each Gender Events'!$A25,'Official Medal Table'!$C:$C,'Each Gender Events'!BE$1,'Official Medal Table'!$E:$E,"Mixed")*'Medal values'!$B$3/2</f>
        <v>0</v>
      </c>
      <c r="BF25">
        <f>COUNTIFS('Official Medal Table'!$F:$F,'Each Gender Events'!$A25,'Official Medal Table'!$C:$C,'Each Gender Events'!BF$1,'Official Medal Table'!$E:$E,'Each Gender Events'!BF$2)*'Medal values'!$B$1
+ COUNTIFS('Official Medal Table'!$G:$G,'Each Gender Events'!$A25,'Official Medal Table'!$C:$C,'Each Gender Events'!BF$1,'Official Medal Table'!$E:$E,'Each Gender Events'!BF$2)*'Medal values'!$B$2
+ COUNTIFS('Official Medal Table'!$H:$H,'Each Gender Events'!$A25,'Official Medal Table'!$C:$C,'Each Gender Events'!BF$1,'Official Medal Table'!$E:$E,'Each Gender Events'!BF$2)*'Medal values'!$B$3
+ COUNTIFS('Official Medal Table'!$I:$I,'Each Gender Events'!$A25,'Official Medal Table'!$C:$C,'Each Gender Events'!BF$1,'Official Medal Table'!$E:$E,'Each Gender Events'!BF$2)*'Medal values'!$B$3
+ COUNTIFS('Official Medal Table'!$F:$F,'Each Gender Events'!$A25,'Official Medal Table'!$C:$C,'Each Gender Events'!BF$1,'Official Medal Table'!$E:$E,"Mixed")*'Medal values'!$B$1/2
+ COUNTIFS('Official Medal Table'!$G:$G,'Each Gender Events'!$A25,'Official Medal Table'!$C:$C,'Each Gender Events'!BF$1,'Official Medal Table'!$E:$E,"Mixed")*'Medal values'!$B$2/2
+ COUNTIFS('Official Medal Table'!$H:$H,'Each Gender Events'!$A25,'Official Medal Table'!$C:$C,'Each Gender Events'!BF$1,'Official Medal Table'!$E:$E,"Mixed")*'Medal values'!$B$3/2
+ COUNTIFS('Official Medal Table'!$I:$I,'Each Gender Events'!$A25,'Official Medal Table'!$C:$C,'Each Gender Events'!BF$1,'Official Medal Table'!$E:$E,"Mixed")*'Medal values'!$B$3/2</f>
        <v>0</v>
      </c>
      <c r="BG25">
        <f>COUNTIFS('Official Medal Table'!$F:$F,'Each Gender Events'!$A25,'Official Medal Table'!$C:$C,'Each Gender Events'!BG$1,'Official Medal Table'!$E:$E,'Each Gender Events'!BG$2)*'Medal values'!$B$1
+ COUNTIFS('Official Medal Table'!$G:$G,'Each Gender Events'!$A25,'Official Medal Table'!$C:$C,'Each Gender Events'!BG$1,'Official Medal Table'!$E:$E,'Each Gender Events'!BG$2)*'Medal values'!$B$2
+ COUNTIFS('Official Medal Table'!$H:$H,'Each Gender Events'!$A25,'Official Medal Table'!$C:$C,'Each Gender Events'!BG$1,'Official Medal Table'!$E:$E,'Each Gender Events'!BG$2)*'Medal values'!$B$3
+ COUNTIFS('Official Medal Table'!$I:$I,'Each Gender Events'!$A25,'Official Medal Table'!$C:$C,'Each Gender Events'!BG$1,'Official Medal Table'!$E:$E,'Each Gender Events'!BG$2)*'Medal values'!$B$3
+ COUNTIFS('Official Medal Table'!$F:$F,'Each Gender Events'!$A25,'Official Medal Table'!$C:$C,'Each Gender Events'!BG$1,'Official Medal Table'!$E:$E,"Mixed")*'Medal values'!$B$1/2
+ COUNTIFS('Official Medal Table'!$G:$G,'Each Gender Events'!$A25,'Official Medal Table'!$C:$C,'Each Gender Events'!BG$1,'Official Medal Table'!$E:$E,"Mixed")*'Medal values'!$B$2/2
+ COUNTIFS('Official Medal Table'!$H:$H,'Each Gender Events'!$A25,'Official Medal Table'!$C:$C,'Each Gender Events'!BG$1,'Official Medal Table'!$E:$E,"Mixed")*'Medal values'!$B$3/2
+ COUNTIFS('Official Medal Table'!$I:$I,'Each Gender Events'!$A25,'Official Medal Table'!$C:$C,'Each Gender Events'!BG$1,'Official Medal Table'!$E:$E,"Mixed")*'Medal values'!$B$3/2</f>
        <v>0</v>
      </c>
      <c r="BH25">
        <f>COUNTIFS('Official Medal Table'!$F:$F,'Each Gender Events'!$A25,'Official Medal Table'!$C:$C,'Each Gender Events'!BH$1,'Official Medal Table'!$E:$E,'Each Gender Events'!BH$2)*'Medal values'!$B$1
+ COUNTIFS('Official Medal Table'!$G:$G,'Each Gender Events'!$A25,'Official Medal Table'!$C:$C,'Each Gender Events'!BH$1,'Official Medal Table'!$E:$E,'Each Gender Events'!BH$2)*'Medal values'!$B$2
+ COUNTIFS('Official Medal Table'!$H:$H,'Each Gender Events'!$A25,'Official Medal Table'!$C:$C,'Each Gender Events'!BH$1,'Official Medal Table'!$E:$E,'Each Gender Events'!BH$2)*'Medal values'!$B$3
+ COUNTIFS('Official Medal Table'!$I:$I,'Each Gender Events'!$A25,'Official Medal Table'!$C:$C,'Each Gender Events'!BH$1,'Official Medal Table'!$E:$E,'Each Gender Events'!BH$2)*'Medal values'!$B$3
+ COUNTIFS('Official Medal Table'!$F:$F,'Each Gender Events'!$A25,'Official Medal Table'!$C:$C,'Each Gender Events'!BH$1,'Official Medal Table'!$E:$E,"Mixed")*'Medal values'!$B$1/2
+ COUNTIFS('Official Medal Table'!$G:$G,'Each Gender Events'!$A25,'Official Medal Table'!$C:$C,'Each Gender Events'!BH$1,'Official Medal Table'!$E:$E,"Mixed")*'Medal values'!$B$2/2
+ COUNTIFS('Official Medal Table'!$H:$H,'Each Gender Events'!$A25,'Official Medal Table'!$C:$C,'Each Gender Events'!BH$1,'Official Medal Table'!$E:$E,"Mixed")*'Medal values'!$B$3/2
+ COUNTIFS('Official Medal Table'!$I:$I,'Each Gender Events'!$A25,'Official Medal Table'!$C:$C,'Each Gender Events'!BH$1,'Official Medal Table'!$E:$E,"Mixed")*'Medal values'!$B$3/2</f>
        <v>0</v>
      </c>
      <c r="BI25">
        <f>COUNTIFS('Official Medal Table'!$F:$F,'Each Gender Events'!$A25,'Official Medal Table'!$C:$C,'Each Gender Events'!BI$1,'Official Medal Table'!$E:$E,'Each Gender Events'!BI$2)*'Medal values'!$B$1
+ COUNTIFS('Official Medal Table'!$G:$G,'Each Gender Events'!$A25,'Official Medal Table'!$C:$C,'Each Gender Events'!BI$1,'Official Medal Table'!$E:$E,'Each Gender Events'!BI$2)*'Medal values'!$B$2
+ COUNTIFS('Official Medal Table'!$H:$H,'Each Gender Events'!$A25,'Official Medal Table'!$C:$C,'Each Gender Events'!BI$1,'Official Medal Table'!$E:$E,'Each Gender Events'!BI$2)*'Medal values'!$B$3
+ COUNTIFS('Official Medal Table'!$I:$I,'Each Gender Events'!$A25,'Official Medal Table'!$C:$C,'Each Gender Events'!BI$1,'Official Medal Table'!$E:$E,'Each Gender Events'!BI$2)*'Medal values'!$B$3
+ COUNTIFS('Official Medal Table'!$F:$F,'Each Gender Events'!$A25,'Official Medal Table'!$C:$C,'Each Gender Events'!BI$1,'Official Medal Table'!$E:$E,"Mixed")*'Medal values'!$B$1/2
+ COUNTIFS('Official Medal Table'!$G:$G,'Each Gender Events'!$A25,'Official Medal Table'!$C:$C,'Each Gender Events'!BI$1,'Official Medal Table'!$E:$E,"Mixed")*'Medal values'!$B$2/2
+ COUNTIFS('Official Medal Table'!$H:$H,'Each Gender Events'!$A25,'Official Medal Table'!$C:$C,'Each Gender Events'!BI$1,'Official Medal Table'!$E:$E,"Mixed")*'Medal values'!$B$3/2
+ COUNTIFS('Official Medal Table'!$I:$I,'Each Gender Events'!$A25,'Official Medal Table'!$C:$C,'Each Gender Events'!BI$1,'Official Medal Table'!$E:$E,"Mixed")*'Medal values'!$B$3/2</f>
        <v>0</v>
      </c>
      <c r="BJ25">
        <f>COUNTIFS('Official Medal Table'!$F:$F,'Each Gender Events'!$A25,'Official Medal Table'!$C:$C,'Each Gender Events'!BJ$1,'Official Medal Table'!$E:$E,'Each Gender Events'!BJ$2)*'Medal values'!$B$1
+ COUNTIFS('Official Medal Table'!$G:$G,'Each Gender Events'!$A25,'Official Medal Table'!$C:$C,'Each Gender Events'!BJ$1,'Official Medal Table'!$E:$E,'Each Gender Events'!BJ$2)*'Medal values'!$B$2
+ COUNTIFS('Official Medal Table'!$H:$H,'Each Gender Events'!$A25,'Official Medal Table'!$C:$C,'Each Gender Events'!BJ$1,'Official Medal Table'!$E:$E,'Each Gender Events'!BJ$2)*'Medal values'!$B$3
+ COUNTIFS('Official Medal Table'!$I:$I,'Each Gender Events'!$A25,'Official Medal Table'!$C:$C,'Each Gender Events'!BJ$1,'Official Medal Table'!$E:$E,'Each Gender Events'!BJ$2)*'Medal values'!$B$3
+ COUNTIFS('Official Medal Table'!$F:$F,'Each Gender Events'!$A25,'Official Medal Table'!$C:$C,'Each Gender Events'!BJ$1,'Official Medal Table'!$E:$E,"Mixed")*'Medal values'!$B$1/2
+ COUNTIFS('Official Medal Table'!$G:$G,'Each Gender Events'!$A25,'Official Medal Table'!$C:$C,'Each Gender Events'!BJ$1,'Official Medal Table'!$E:$E,"Mixed")*'Medal values'!$B$2/2
+ COUNTIFS('Official Medal Table'!$H:$H,'Each Gender Events'!$A25,'Official Medal Table'!$C:$C,'Each Gender Events'!BJ$1,'Official Medal Table'!$E:$E,"Mixed")*'Medal values'!$B$3/2
+ COUNTIFS('Official Medal Table'!$I:$I,'Each Gender Events'!$A25,'Official Medal Table'!$C:$C,'Each Gender Events'!BJ$1,'Official Medal Table'!$E:$E,"Mixed")*'Medal values'!$B$3/2</f>
        <v>0</v>
      </c>
      <c r="BK25">
        <f>COUNTIFS('Official Medal Table'!$F:$F,'Each Gender Events'!$A25,'Official Medal Table'!$C:$C,'Each Gender Events'!BK$1,'Official Medal Table'!$E:$E,'Each Gender Events'!BK$2)*'Medal values'!$B$1
+ COUNTIFS('Official Medal Table'!$G:$G,'Each Gender Events'!$A25,'Official Medal Table'!$C:$C,'Each Gender Events'!BK$1,'Official Medal Table'!$E:$E,'Each Gender Events'!BK$2)*'Medal values'!$B$2
+ COUNTIFS('Official Medal Table'!$H:$H,'Each Gender Events'!$A25,'Official Medal Table'!$C:$C,'Each Gender Events'!BK$1,'Official Medal Table'!$E:$E,'Each Gender Events'!BK$2)*'Medal values'!$B$3
+ COUNTIFS('Official Medal Table'!$I:$I,'Each Gender Events'!$A25,'Official Medal Table'!$C:$C,'Each Gender Events'!BK$1,'Official Medal Table'!$E:$E,'Each Gender Events'!BK$2)*'Medal values'!$B$3
+ COUNTIFS('Official Medal Table'!$F:$F,'Each Gender Events'!$A25,'Official Medal Table'!$C:$C,'Each Gender Events'!BK$1,'Official Medal Table'!$E:$E,"Mixed")*'Medal values'!$B$1/2
+ COUNTIFS('Official Medal Table'!$G:$G,'Each Gender Events'!$A25,'Official Medal Table'!$C:$C,'Each Gender Events'!BK$1,'Official Medal Table'!$E:$E,"Mixed")*'Medal values'!$B$2/2
+ COUNTIFS('Official Medal Table'!$H:$H,'Each Gender Events'!$A25,'Official Medal Table'!$C:$C,'Each Gender Events'!BK$1,'Official Medal Table'!$E:$E,"Mixed")*'Medal values'!$B$3/2
+ COUNTIFS('Official Medal Table'!$I:$I,'Each Gender Events'!$A25,'Official Medal Table'!$C:$C,'Each Gender Events'!BK$1,'Official Medal Table'!$E:$E,"Mixed")*'Medal values'!$B$3/2</f>
        <v>2.0000010000000001</v>
      </c>
      <c r="BL25">
        <f>COUNTIFS('Official Medal Table'!$F:$F,'Each Gender Events'!$A25,'Official Medal Table'!$C:$C,'Each Gender Events'!BL$1,'Official Medal Table'!$E:$E,'Each Gender Events'!BL$2)*'Medal values'!$B$1
+ COUNTIFS('Official Medal Table'!$G:$G,'Each Gender Events'!$A25,'Official Medal Table'!$C:$C,'Each Gender Events'!BL$1,'Official Medal Table'!$E:$E,'Each Gender Events'!BL$2)*'Medal values'!$B$2
+ COUNTIFS('Official Medal Table'!$H:$H,'Each Gender Events'!$A25,'Official Medal Table'!$C:$C,'Each Gender Events'!BL$1,'Official Medal Table'!$E:$E,'Each Gender Events'!BL$2)*'Medal values'!$B$3
+ COUNTIFS('Official Medal Table'!$I:$I,'Each Gender Events'!$A25,'Official Medal Table'!$C:$C,'Each Gender Events'!BL$1,'Official Medal Table'!$E:$E,'Each Gender Events'!BL$2)*'Medal values'!$B$3
+ COUNTIFS('Official Medal Table'!$F:$F,'Each Gender Events'!$A25,'Official Medal Table'!$C:$C,'Each Gender Events'!BL$1,'Official Medal Table'!$E:$E,"Mixed")*'Medal values'!$B$1/2
+ COUNTIFS('Official Medal Table'!$G:$G,'Each Gender Events'!$A25,'Official Medal Table'!$C:$C,'Each Gender Events'!BL$1,'Official Medal Table'!$E:$E,"Mixed")*'Medal values'!$B$2/2
+ COUNTIFS('Official Medal Table'!$H:$H,'Each Gender Events'!$A25,'Official Medal Table'!$C:$C,'Each Gender Events'!BL$1,'Official Medal Table'!$E:$E,"Mixed")*'Medal values'!$B$3/2
+ COUNTIFS('Official Medal Table'!$I:$I,'Each Gender Events'!$A25,'Official Medal Table'!$C:$C,'Each Gender Events'!BL$1,'Official Medal Table'!$E:$E,"Mixed")*'Medal values'!$B$3/2</f>
        <v>0</v>
      </c>
      <c r="BM25">
        <f>COUNTIFS('Official Medal Table'!$F:$F,'Each Gender Events'!$A25,'Official Medal Table'!$C:$C,'Each Gender Events'!BM$1,'Official Medal Table'!$E:$E,'Each Gender Events'!BM$2)*'Medal values'!$B$1
+ COUNTIFS('Official Medal Table'!$G:$G,'Each Gender Events'!$A25,'Official Medal Table'!$C:$C,'Each Gender Events'!BM$1,'Official Medal Table'!$E:$E,'Each Gender Events'!BM$2)*'Medal values'!$B$2
+ COUNTIFS('Official Medal Table'!$H:$H,'Each Gender Events'!$A25,'Official Medal Table'!$C:$C,'Each Gender Events'!BM$1,'Official Medal Table'!$E:$E,'Each Gender Events'!BM$2)*'Medal values'!$B$3
+ COUNTIFS('Official Medal Table'!$I:$I,'Each Gender Events'!$A25,'Official Medal Table'!$C:$C,'Each Gender Events'!BM$1,'Official Medal Table'!$E:$E,'Each Gender Events'!BM$2)*'Medal values'!$B$3
+ COUNTIFS('Official Medal Table'!$F:$F,'Each Gender Events'!$A25,'Official Medal Table'!$C:$C,'Each Gender Events'!BM$1,'Official Medal Table'!$E:$E,"Mixed")*'Medal values'!$B$1/2
+ COUNTIFS('Official Medal Table'!$G:$G,'Each Gender Events'!$A25,'Official Medal Table'!$C:$C,'Each Gender Events'!BM$1,'Official Medal Table'!$E:$E,"Mixed")*'Medal values'!$B$2/2
+ COUNTIFS('Official Medal Table'!$H:$H,'Each Gender Events'!$A25,'Official Medal Table'!$C:$C,'Each Gender Events'!BM$1,'Official Medal Table'!$E:$E,"Mixed")*'Medal values'!$B$3/2
+ COUNTIFS('Official Medal Table'!$I:$I,'Each Gender Events'!$A25,'Official Medal Table'!$C:$C,'Each Gender Events'!BM$1,'Official Medal Table'!$E:$E,"Mixed")*'Medal values'!$B$3/2</f>
        <v>0</v>
      </c>
      <c r="BN25">
        <f>COUNTIFS('Official Medal Table'!$F:$F,'Each Gender Events'!$A25,'Official Medal Table'!$C:$C,'Each Gender Events'!BN$1,'Official Medal Table'!$E:$E,'Each Gender Events'!BN$2)*'Medal values'!$B$1
+ COUNTIFS('Official Medal Table'!$G:$G,'Each Gender Events'!$A25,'Official Medal Table'!$C:$C,'Each Gender Events'!BN$1,'Official Medal Table'!$E:$E,'Each Gender Events'!BN$2)*'Medal values'!$B$2
+ COUNTIFS('Official Medal Table'!$H:$H,'Each Gender Events'!$A25,'Official Medal Table'!$C:$C,'Each Gender Events'!BN$1,'Official Medal Table'!$E:$E,'Each Gender Events'!BN$2)*'Medal values'!$B$3
+ COUNTIFS('Official Medal Table'!$I:$I,'Each Gender Events'!$A25,'Official Medal Table'!$C:$C,'Each Gender Events'!BN$1,'Official Medal Table'!$E:$E,'Each Gender Events'!BN$2)*'Medal values'!$B$3
+ COUNTIFS('Official Medal Table'!$F:$F,'Each Gender Events'!$A25,'Official Medal Table'!$C:$C,'Each Gender Events'!BN$1,'Official Medal Table'!$E:$E,"Mixed")*'Medal values'!$B$1/2
+ COUNTIFS('Official Medal Table'!$G:$G,'Each Gender Events'!$A25,'Official Medal Table'!$C:$C,'Each Gender Events'!BN$1,'Official Medal Table'!$E:$E,"Mixed")*'Medal values'!$B$2/2
+ COUNTIFS('Official Medal Table'!$H:$H,'Each Gender Events'!$A25,'Official Medal Table'!$C:$C,'Each Gender Events'!BN$1,'Official Medal Table'!$E:$E,"Mixed")*'Medal values'!$B$3/2
+ COUNTIFS('Official Medal Table'!$I:$I,'Each Gender Events'!$A25,'Official Medal Table'!$C:$C,'Each Gender Events'!BN$1,'Official Medal Table'!$E:$E,"Mixed")*'Medal values'!$B$3/2</f>
        <v>0</v>
      </c>
      <c r="BO25">
        <f>COUNTIFS('Official Medal Table'!$F:$F,'Each Gender Events'!$A25,'Official Medal Table'!$C:$C,'Each Gender Events'!BO$1,'Official Medal Table'!$E:$E,'Each Gender Events'!BO$2)*'Medal values'!$B$1
+ COUNTIFS('Official Medal Table'!$G:$G,'Each Gender Events'!$A25,'Official Medal Table'!$C:$C,'Each Gender Events'!BO$1,'Official Medal Table'!$E:$E,'Each Gender Events'!BO$2)*'Medal values'!$B$2
+ COUNTIFS('Official Medal Table'!$H:$H,'Each Gender Events'!$A25,'Official Medal Table'!$C:$C,'Each Gender Events'!BO$1,'Official Medal Table'!$E:$E,'Each Gender Events'!BO$2)*'Medal values'!$B$3
+ COUNTIFS('Official Medal Table'!$I:$I,'Each Gender Events'!$A25,'Official Medal Table'!$C:$C,'Each Gender Events'!BO$1,'Official Medal Table'!$E:$E,'Each Gender Events'!BO$2)*'Medal values'!$B$3
+ COUNTIFS('Official Medal Table'!$F:$F,'Each Gender Events'!$A25,'Official Medal Table'!$C:$C,'Each Gender Events'!BO$1,'Official Medal Table'!$E:$E,"Mixed")*'Medal values'!$B$1/2
+ COUNTIFS('Official Medal Table'!$G:$G,'Each Gender Events'!$A25,'Official Medal Table'!$C:$C,'Each Gender Events'!BO$1,'Official Medal Table'!$E:$E,"Mixed")*'Medal values'!$B$2/2
+ COUNTIFS('Official Medal Table'!$H:$H,'Each Gender Events'!$A25,'Official Medal Table'!$C:$C,'Each Gender Events'!BO$1,'Official Medal Table'!$E:$E,"Mixed")*'Medal values'!$B$3/2
+ COUNTIFS('Official Medal Table'!$I:$I,'Each Gender Events'!$A25,'Official Medal Table'!$C:$C,'Each Gender Events'!BO$1,'Official Medal Table'!$E:$E,"Mixed")*'Medal values'!$B$3/2</f>
        <v>0</v>
      </c>
      <c r="BP25">
        <f>COUNTIFS('Official Medal Table'!$F:$F,'Each Gender Events'!$A25,'Official Medal Table'!$C:$C,'Each Gender Events'!BP$1,'Official Medal Table'!$E:$E,'Each Gender Events'!BP$2)*'Medal values'!$B$1
+ COUNTIFS('Official Medal Table'!$G:$G,'Each Gender Events'!$A25,'Official Medal Table'!$C:$C,'Each Gender Events'!BP$1,'Official Medal Table'!$E:$E,'Each Gender Events'!BP$2)*'Medal values'!$B$2
+ COUNTIFS('Official Medal Table'!$H:$H,'Each Gender Events'!$A25,'Official Medal Table'!$C:$C,'Each Gender Events'!BP$1,'Official Medal Table'!$E:$E,'Each Gender Events'!BP$2)*'Medal values'!$B$3
+ COUNTIFS('Official Medal Table'!$I:$I,'Each Gender Events'!$A25,'Official Medal Table'!$C:$C,'Each Gender Events'!BP$1,'Official Medal Table'!$E:$E,'Each Gender Events'!BP$2)*'Medal values'!$B$3
+ COUNTIFS('Official Medal Table'!$F:$F,'Each Gender Events'!$A25,'Official Medal Table'!$C:$C,'Each Gender Events'!BP$1,'Official Medal Table'!$E:$E,"Mixed")*'Medal values'!$B$1/2
+ COUNTIFS('Official Medal Table'!$G:$G,'Each Gender Events'!$A25,'Official Medal Table'!$C:$C,'Each Gender Events'!BP$1,'Official Medal Table'!$E:$E,"Mixed")*'Medal values'!$B$2/2
+ COUNTIFS('Official Medal Table'!$H:$H,'Each Gender Events'!$A25,'Official Medal Table'!$C:$C,'Each Gender Events'!BP$1,'Official Medal Table'!$E:$E,"Mixed")*'Medal values'!$B$3/2
+ COUNTIFS('Official Medal Table'!$I:$I,'Each Gender Events'!$A25,'Official Medal Table'!$C:$C,'Each Gender Events'!BP$1,'Official Medal Table'!$E:$E,"Mixed")*'Medal values'!$B$3/2</f>
        <v>0</v>
      </c>
      <c r="BQ25">
        <f>COUNTIFS('Official Medal Table'!$F:$F,'Each Gender Events'!$A25,'Official Medal Table'!$C:$C,'Each Gender Events'!BQ$1,'Official Medal Table'!$E:$E,'Each Gender Events'!BQ$2)*'Medal values'!$B$1
+ COUNTIFS('Official Medal Table'!$G:$G,'Each Gender Events'!$A25,'Official Medal Table'!$C:$C,'Each Gender Events'!BQ$1,'Official Medal Table'!$E:$E,'Each Gender Events'!BQ$2)*'Medal values'!$B$2
+ COUNTIFS('Official Medal Table'!$H:$H,'Each Gender Events'!$A25,'Official Medal Table'!$C:$C,'Each Gender Events'!BQ$1,'Official Medal Table'!$E:$E,'Each Gender Events'!BQ$2)*'Medal values'!$B$3
+ COUNTIFS('Official Medal Table'!$I:$I,'Each Gender Events'!$A25,'Official Medal Table'!$C:$C,'Each Gender Events'!BQ$1,'Official Medal Table'!$E:$E,'Each Gender Events'!BQ$2)*'Medal values'!$B$3
+ COUNTIFS('Official Medal Table'!$F:$F,'Each Gender Events'!$A25,'Official Medal Table'!$C:$C,'Each Gender Events'!BQ$1,'Official Medal Table'!$E:$E,"Mixed")*'Medal values'!$B$1/2
+ COUNTIFS('Official Medal Table'!$G:$G,'Each Gender Events'!$A25,'Official Medal Table'!$C:$C,'Each Gender Events'!BQ$1,'Official Medal Table'!$E:$E,"Mixed")*'Medal values'!$B$2/2
+ COUNTIFS('Official Medal Table'!$H:$H,'Each Gender Events'!$A25,'Official Medal Table'!$C:$C,'Each Gender Events'!BQ$1,'Official Medal Table'!$E:$E,"Mixed")*'Medal values'!$B$3/2
+ COUNTIFS('Official Medal Table'!$I:$I,'Each Gender Events'!$A25,'Official Medal Table'!$C:$C,'Each Gender Events'!BQ$1,'Official Medal Table'!$E:$E,"Mixed")*'Medal values'!$B$3/2</f>
        <v>0</v>
      </c>
      <c r="BR25">
        <f>COUNTIFS('Official Medal Table'!$F:$F,'Each Gender Events'!$A25,'Official Medal Table'!$C:$C,'Each Gender Events'!BR$1,'Official Medal Table'!$E:$E,'Each Gender Events'!BR$2)*'Medal values'!$B$1
+ COUNTIFS('Official Medal Table'!$G:$G,'Each Gender Events'!$A25,'Official Medal Table'!$C:$C,'Each Gender Events'!BR$1,'Official Medal Table'!$E:$E,'Each Gender Events'!BR$2)*'Medal values'!$B$2
+ COUNTIFS('Official Medal Table'!$H:$H,'Each Gender Events'!$A25,'Official Medal Table'!$C:$C,'Each Gender Events'!BR$1,'Official Medal Table'!$E:$E,'Each Gender Events'!BR$2)*'Medal values'!$B$3
+ COUNTIFS('Official Medal Table'!$I:$I,'Each Gender Events'!$A25,'Official Medal Table'!$C:$C,'Each Gender Events'!BR$1,'Official Medal Table'!$E:$E,'Each Gender Events'!BR$2)*'Medal values'!$B$3
+ COUNTIFS('Official Medal Table'!$F:$F,'Each Gender Events'!$A25,'Official Medal Table'!$C:$C,'Each Gender Events'!BR$1,'Official Medal Table'!$E:$E,"Mixed")*'Medal values'!$B$1/2
+ COUNTIFS('Official Medal Table'!$G:$G,'Each Gender Events'!$A25,'Official Medal Table'!$C:$C,'Each Gender Events'!BR$1,'Official Medal Table'!$E:$E,"Mixed")*'Medal values'!$B$2/2
+ COUNTIFS('Official Medal Table'!$H:$H,'Each Gender Events'!$A25,'Official Medal Table'!$C:$C,'Each Gender Events'!BR$1,'Official Medal Table'!$E:$E,"Mixed")*'Medal values'!$B$3/2
+ COUNTIFS('Official Medal Table'!$I:$I,'Each Gender Events'!$A25,'Official Medal Table'!$C:$C,'Each Gender Events'!BR$1,'Official Medal Table'!$E:$E,"Mixed")*'Medal values'!$B$3/2</f>
        <v>0</v>
      </c>
      <c r="BS25">
        <f>COUNTIFS('Official Medal Table'!$F:$F,'Each Gender Events'!$A25,'Official Medal Table'!$C:$C,'Each Gender Events'!BS$1,'Official Medal Table'!$E:$E,'Each Gender Events'!BS$2)*'Medal values'!$B$1
+ COUNTIFS('Official Medal Table'!$G:$G,'Each Gender Events'!$A25,'Official Medal Table'!$C:$C,'Each Gender Events'!BS$1,'Official Medal Table'!$E:$E,'Each Gender Events'!BS$2)*'Medal values'!$B$2
+ COUNTIFS('Official Medal Table'!$H:$H,'Each Gender Events'!$A25,'Official Medal Table'!$C:$C,'Each Gender Events'!BS$1,'Official Medal Table'!$E:$E,'Each Gender Events'!BS$2)*'Medal values'!$B$3
+ COUNTIFS('Official Medal Table'!$I:$I,'Each Gender Events'!$A25,'Official Medal Table'!$C:$C,'Each Gender Events'!BS$1,'Official Medal Table'!$E:$E,'Each Gender Events'!BS$2)*'Medal values'!$B$3
+ COUNTIFS('Official Medal Table'!$F:$F,'Each Gender Events'!$A25,'Official Medal Table'!$C:$C,'Each Gender Events'!BS$1,'Official Medal Table'!$E:$E,"Mixed")*'Medal values'!$B$1/2
+ COUNTIFS('Official Medal Table'!$G:$G,'Each Gender Events'!$A25,'Official Medal Table'!$C:$C,'Each Gender Events'!BS$1,'Official Medal Table'!$E:$E,"Mixed")*'Medal values'!$B$2/2
+ COUNTIFS('Official Medal Table'!$H:$H,'Each Gender Events'!$A25,'Official Medal Table'!$C:$C,'Each Gender Events'!BS$1,'Official Medal Table'!$E:$E,"Mixed")*'Medal values'!$B$3/2
+ COUNTIFS('Official Medal Table'!$I:$I,'Each Gender Events'!$A25,'Official Medal Table'!$C:$C,'Each Gender Events'!BS$1,'Official Medal Table'!$E:$E,"Mixed")*'Medal values'!$B$3/2</f>
        <v>3.0009999999999999</v>
      </c>
      <c r="BT25">
        <f>COUNTIFS('Official Medal Table'!$F:$F,'Each Gender Events'!$A25,'Official Medal Table'!$C:$C,'Each Gender Events'!BT$1,'Official Medal Table'!$E:$E,'Each Gender Events'!BT$2)*'Medal values'!$B$1
+ COUNTIFS('Official Medal Table'!$G:$G,'Each Gender Events'!$A25,'Official Medal Table'!$C:$C,'Each Gender Events'!BT$1,'Official Medal Table'!$E:$E,'Each Gender Events'!BT$2)*'Medal values'!$B$2
+ COUNTIFS('Official Medal Table'!$H:$H,'Each Gender Events'!$A25,'Official Medal Table'!$C:$C,'Each Gender Events'!BT$1,'Official Medal Table'!$E:$E,'Each Gender Events'!BT$2)*'Medal values'!$B$3
+ COUNTIFS('Official Medal Table'!$I:$I,'Each Gender Events'!$A25,'Official Medal Table'!$C:$C,'Each Gender Events'!BT$1,'Official Medal Table'!$E:$E,'Each Gender Events'!BT$2)*'Medal values'!$B$3
+ COUNTIFS('Official Medal Table'!$F:$F,'Each Gender Events'!$A25,'Official Medal Table'!$C:$C,'Each Gender Events'!BT$1,'Official Medal Table'!$E:$E,"Mixed")*'Medal values'!$B$1/2
+ COUNTIFS('Official Medal Table'!$G:$G,'Each Gender Events'!$A25,'Official Medal Table'!$C:$C,'Each Gender Events'!BT$1,'Official Medal Table'!$E:$E,"Mixed")*'Medal values'!$B$2/2
+ COUNTIFS('Official Medal Table'!$H:$H,'Each Gender Events'!$A25,'Official Medal Table'!$C:$C,'Each Gender Events'!BT$1,'Official Medal Table'!$E:$E,"Mixed")*'Medal values'!$B$3/2
+ COUNTIFS('Official Medal Table'!$I:$I,'Each Gender Events'!$A25,'Official Medal Table'!$C:$C,'Each Gender Events'!BT$1,'Official Medal Table'!$E:$E,"Mixed")*'Medal values'!$B$3/2</f>
        <v>0</v>
      </c>
      <c r="BU25">
        <f>COUNTIFS('Official Medal Table'!$F:$F,'Each Gender Events'!$A25,'Official Medal Table'!$C:$C,'Each Gender Events'!BU$1,'Official Medal Table'!$E:$E,'Each Gender Events'!BU$2)*'Medal values'!$B$1
+ COUNTIFS('Official Medal Table'!$G:$G,'Each Gender Events'!$A25,'Official Medal Table'!$C:$C,'Each Gender Events'!BU$1,'Official Medal Table'!$E:$E,'Each Gender Events'!BU$2)*'Medal values'!$B$2
+ COUNTIFS('Official Medal Table'!$H:$H,'Each Gender Events'!$A25,'Official Medal Table'!$C:$C,'Each Gender Events'!BU$1,'Official Medal Table'!$E:$E,'Each Gender Events'!BU$2)*'Medal values'!$B$3
+ COUNTIFS('Official Medal Table'!$I:$I,'Each Gender Events'!$A25,'Official Medal Table'!$C:$C,'Each Gender Events'!BU$1,'Official Medal Table'!$E:$E,'Each Gender Events'!BU$2)*'Medal values'!$B$3
+ COUNTIFS('Official Medal Table'!$F:$F,'Each Gender Events'!$A25,'Official Medal Table'!$C:$C,'Each Gender Events'!BU$1,'Official Medal Table'!$E:$E,"Mixed")*'Medal values'!$B$1/2
+ COUNTIFS('Official Medal Table'!$G:$G,'Each Gender Events'!$A25,'Official Medal Table'!$C:$C,'Each Gender Events'!BU$1,'Official Medal Table'!$E:$E,"Mixed")*'Medal values'!$B$2/2
+ COUNTIFS('Official Medal Table'!$H:$H,'Each Gender Events'!$A25,'Official Medal Table'!$C:$C,'Each Gender Events'!BU$1,'Official Medal Table'!$E:$E,"Mixed")*'Medal values'!$B$3/2
+ COUNTIFS('Official Medal Table'!$I:$I,'Each Gender Events'!$A25,'Official Medal Table'!$C:$C,'Each Gender Events'!BU$1,'Official Medal Table'!$E:$E,"Mixed")*'Medal values'!$B$3/2</f>
        <v>0</v>
      </c>
      <c r="BV25">
        <f>COUNTIFS('Official Medal Table'!$F:$F,'Each Gender Events'!$A25,'Official Medal Table'!$C:$C,'Each Gender Events'!BV$1,'Official Medal Table'!$E:$E,'Each Gender Events'!BV$2)*'Medal values'!$B$1
+ COUNTIFS('Official Medal Table'!$G:$G,'Each Gender Events'!$A25,'Official Medal Table'!$C:$C,'Each Gender Events'!BV$1,'Official Medal Table'!$E:$E,'Each Gender Events'!BV$2)*'Medal values'!$B$2
+ COUNTIFS('Official Medal Table'!$H:$H,'Each Gender Events'!$A25,'Official Medal Table'!$C:$C,'Each Gender Events'!BV$1,'Official Medal Table'!$E:$E,'Each Gender Events'!BV$2)*'Medal values'!$B$3
+ COUNTIFS('Official Medal Table'!$I:$I,'Each Gender Events'!$A25,'Official Medal Table'!$C:$C,'Each Gender Events'!BV$1,'Official Medal Table'!$E:$E,'Each Gender Events'!BV$2)*'Medal values'!$B$3
+ COUNTIFS('Official Medal Table'!$F:$F,'Each Gender Events'!$A25,'Official Medal Table'!$C:$C,'Each Gender Events'!BV$1,'Official Medal Table'!$E:$E,"Mixed")*'Medal values'!$B$1/2
+ COUNTIFS('Official Medal Table'!$G:$G,'Each Gender Events'!$A25,'Official Medal Table'!$C:$C,'Each Gender Events'!BV$1,'Official Medal Table'!$E:$E,"Mixed")*'Medal values'!$B$2/2
+ COUNTIFS('Official Medal Table'!$H:$H,'Each Gender Events'!$A25,'Official Medal Table'!$C:$C,'Each Gender Events'!BV$1,'Official Medal Table'!$E:$E,"Mixed")*'Medal values'!$B$3/2
+ COUNTIFS('Official Medal Table'!$I:$I,'Each Gender Events'!$A25,'Official Medal Table'!$C:$C,'Each Gender Events'!BV$1,'Official Medal Table'!$E:$E,"Mixed")*'Medal values'!$B$3/2</f>
        <v>0</v>
      </c>
      <c r="BW25">
        <f>COUNTIFS('Official Medal Table'!$F:$F,'Each Gender Events'!$A25,'Official Medal Table'!$C:$C,'Each Gender Events'!BW$1,'Official Medal Table'!$E:$E,'Each Gender Events'!BW$2)*'Medal values'!$B$1
+ COUNTIFS('Official Medal Table'!$G:$G,'Each Gender Events'!$A25,'Official Medal Table'!$C:$C,'Each Gender Events'!BW$1,'Official Medal Table'!$E:$E,'Each Gender Events'!BW$2)*'Medal values'!$B$2
+ COUNTIFS('Official Medal Table'!$H:$H,'Each Gender Events'!$A25,'Official Medal Table'!$C:$C,'Each Gender Events'!BW$1,'Official Medal Table'!$E:$E,'Each Gender Events'!BW$2)*'Medal values'!$B$3
+ COUNTIFS('Official Medal Table'!$I:$I,'Each Gender Events'!$A25,'Official Medal Table'!$C:$C,'Each Gender Events'!BW$1,'Official Medal Table'!$E:$E,'Each Gender Events'!BW$2)*'Medal values'!$B$3
+ COUNTIFS('Official Medal Table'!$F:$F,'Each Gender Events'!$A25,'Official Medal Table'!$C:$C,'Each Gender Events'!BW$1,'Official Medal Table'!$E:$E,"Mixed")*'Medal values'!$B$1/2
+ COUNTIFS('Official Medal Table'!$G:$G,'Each Gender Events'!$A25,'Official Medal Table'!$C:$C,'Each Gender Events'!BW$1,'Official Medal Table'!$E:$E,"Mixed")*'Medal values'!$B$2/2
+ COUNTIFS('Official Medal Table'!$H:$H,'Each Gender Events'!$A25,'Official Medal Table'!$C:$C,'Each Gender Events'!BW$1,'Official Medal Table'!$E:$E,"Mixed")*'Medal values'!$B$3/2
+ COUNTIFS('Official Medal Table'!$I:$I,'Each Gender Events'!$A25,'Official Medal Table'!$C:$C,'Each Gender Events'!BW$1,'Official Medal Table'!$E:$E,"Mixed")*'Medal values'!$B$3/2</f>
        <v>0</v>
      </c>
      <c r="BX25">
        <f>COUNTIFS('Official Medal Table'!$F:$F,'Each Gender Events'!$A25,'Official Medal Table'!$C:$C,'Each Gender Events'!BX$1,'Official Medal Table'!$E:$E,'Each Gender Events'!BX$2)*'Medal values'!$B$1
+ COUNTIFS('Official Medal Table'!$G:$G,'Each Gender Events'!$A25,'Official Medal Table'!$C:$C,'Each Gender Events'!BX$1,'Official Medal Table'!$E:$E,'Each Gender Events'!BX$2)*'Medal values'!$B$2
+ COUNTIFS('Official Medal Table'!$H:$H,'Each Gender Events'!$A25,'Official Medal Table'!$C:$C,'Each Gender Events'!BX$1,'Official Medal Table'!$E:$E,'Each Gender Events'!BX$2)*'Medal values'!$B$3
+ COUNTIFS('Official Medal Table'!$I:$I,'Each Gender Events'!$A25,'Official Medal Table'!$C:$C,'Each Gender Events'!BX$1,'Official Medal Table'!$E:$E,'Each Gender Events'!BX$2)*'Medal values'!$B$3
+ COUNTIFS('Official Medal Table'!$F:$F,'Each Gender Events'!$A25,'Official Medal Table'!$C:$C,'Each Gender Events'!BX$1,'Official Medal Table'!$E:$E,"Mixed")*'Medal values'!$B$1/2
+ COUNTIFS('Official Medal Table'!$G:$G,'Each Gender Events'!$A25,'Official Medal Table'!$C:$C,'Each Gender Events'!BX$1,'Official Medal Table'!$E:$E,"Mixed")*'Medal values'!$B$2/2
+ COUNTIFS('Official Medal Table'!$H:$H,'Each Gender Events'!$A25,'Official Medal Table'!$C:$C,'Each Gender Events'!BX$1,'Official Medal Table'!$E:$E,"Mixed")*'Medal values'!$B$3/2
+ COUNTIFS('Official Medal Table'!$I:$I,'Each Gender Events'!$A25,'Official Medal Table'!$C:$C,'Each Gender Events'!BX$1,'Official Medal Table'!$E:$E,"Mixed")*'Medal values'!$B$3/2</f>
        <v>0</v>
      </c>
      <c r="BY25">
        <f>COUNTIFS('Official Medal Table'!$F:$F,'Each Gender Events'!$A25,'Official Medal Table'!$C:$C,'Each Gender Events'!BY$1,'Official Medal Table'!$E:$E,'Each Gender Events'!BY$2)*'Medal values'!$B$1
+ COUNTIFS('Official Medal Table'!$G:$G,'Each Gender Events'!$A25,'Official Medal Table'!$C:$C,'Each Gender Events'!BY$1,'Official Medal Table'!$E:$E,'Each Gender Events'!BY$2)*'Medal values'!$B$2
+ COUNTIFS('Official Medal Table'!$H:$H,'Each Gender Events'!$A25,'Official Medal Table'!$C:$C,'Each Gender Events'!BY$1,'Official Medal Table'!$E:$E,'Each Gender Events'!BY$2)*'Medal values'!$B$3
+ COUNTIFS('Official Medal Table'!$I:$I,'Each Gender Events'!$A25,'Official Medal Table'!$C:$C,'Each Gender Events'!BY$1,'Official Medal Table'!$E:$E,'Each Gender Events'!BY$2)*'Medal values'!$B$3
+ COUNTIFS('Official Medal Table'!$F:$F,'Each Gender Events'!$A25,'Official Medal Table'!$C:$C,'Each Gender Events'!BY$1,'Official Medal Table'!$E:$E,"Mixed")*'Medal values'!$B$1/2
+ COUNTIFS('Official Medal Table'!$G:$G,'Each Gender Events'!$A25,'Official Medal Table'!$C:$C,'Each Gender Events'!BY$1,'Official Medal Table'!$E:$E,"Mixed")*'Medal values'!$B$2/2
+ COUNTIFS('Official Medal Table'!$H:$H,'Each Gender Events'!$A25,'Official Medal Table'!$C:$C,'Each Gender Events'!BY$1,'Official Medal Table'!$E:$E,"Mixed")*'Medal values'!$B$3/2
+ COUNTIFS('Official Medal Table'!$I:$I,'Each Gender Events'!$A25,'Official Medal Table'!$C:$C,'Each Gender Events'!BY$1,'Official Medal Table'!$E:$E,"Mixed")*'Medal values'!$B$3/2</f>
        <v>0</v>
      </c>
      <c r="BZ25">
        <f>COUNTIFS('Official Medal Table'!$F:$F,'Each Gender Events'!$A25,'Official Medal Table'!$C:$C,'Each Gender Events'!BZ$1,'Official Medal Table'!$E:$E,'Each Gender Events'!BZ$2)*'Medal values'!$B$1
+ COUNTIFS('Official Medal Table'!$G:$G,'Each Gender Events'!$A25,'Official Medal Table'!$C:$C,'Each Gender Events'!BZ$1,'Official Medal Table'!$E:$E,'Each Gender Events'!BZ$2)*'Medal values'!$B$2
+ COUNTIFS('Official Medal Table'!$H:$H,'Each Gender Events'!$A25,'Official Medal Table'!$C:$C,'Each Gender Events'!BZ$1,'Official Medal Table'!$E:$E,'Each Gender Events'!BZ$2)*'Medal values'!$B$3
+ COUNTIFS('Official Medal Table'!$I:$I,'Each Gender Events'!$A25,'Official Medal Table'!$C:$C,'Each Gender Events'!BZ$1,'Official Medal Table'!$E:$E,'Each Gender Events'!BZ$2)*'Medal values'!$B$3
+ COUNTIFS('Official Medal Table'!$F:$F,'Each Gender Events'!$A25,'Official Medal Table'!$C:$C,'Each Gender Events'!BZ$1,'Official Medal Table'!$E:$E,"Mixed")*'Medal values'!$B$1/2
+ COUNTIFS('Official Medal Table'!$G:$G,'Each Gender Events'!$A25,'Official Medal Table'!$C:$C,'Each Gender Events'!BZ$1,'Official Medal Table'!$E:$E,"Mixed")*'Medal values'!$B$2/2
+ COUNTIFS('Official Medal Table'!$H:$H,'Each Gender Events'!$A25,'Official Medal Table'!$C:$C,'Each Gender Events'!BZ$1,'Official Medal Table'!$E:$E,"Mixed")*'Medal values'!$B$3/2
+ COUNTIFS('Official Medal Table'!$I:$I,'Each Gender Events'!$A25,'Official Medal Table'!$C:$C,'Each Gender Events'!BZ$1,'Official Medal Table'!$E:$E,"Mixed")*'Medal values'!$B$3/2</f>
        <v>0</v>
      </c>
      <c r="CA25">
        <f>COUNTIFS('Official Medal Table'!$F:$F,'Each Gender Events'!$A25,'Official Medal Table'!$C:$C,'Each Gender Events'!CA$1,'Official Medal Table'!$E:$E,'Each Gender Events'!CA$2)*'Medal values'!$B$1
+ COUNTIFS('Official Medal Table'!$G:$G,'Each Gender Events'!$A25,'Official Medal Table'!$C:$C,'Each Gender Events'!CA$1,'Official Medal Table'!$E:$E,'Each Gender Events'!CA$2)*'Medal values'!$B$2
+ COUNTIFS('Official Medal Table'!$H:$H,'Each Gender Events'!$A25,'Official Medal Table'!$C:$C,'Each Gender Events'!CA$1,'Official Medal Table'!$E:$E,'Each Gender Events'!CA$2)*'Medal values'!$B$3
+ COUNTIFS('Official Medal Table'!$I:$I,'Each Gender Events'!$A25,'Official Medal Table'!$C:$C,'Each Gender Events'!CA$1,'Official Medal Table'!$E:$E,'Each Gender Events'!CA$2)*'Medal values'!$B$3
+ COUNTIFS('Official Medal Table'!$F:$F,'Each Gender Events'!$A25,'Official Medal Table'!$C:$C,'Each Gender Events'!CA$1,'Official Medal Table'!$E:$E,"Mixed")*'Medal values'!$B$1/2
+ COUNTIFS('Official Medal Table'!$G:$G,'Each Gender Events'!$A25,'Official Medal Table'!$C:$C,'Each Gender Events'!CA$1,'Official Medal Table'!$E:$E,"Mixed")*'Medal values'!$B$2/2
+ COUNTIFS('Official Medal Table'!$H:$H,'Each Gender Events'!$A25,'Official Medal Table'!$C:$C,'Each Gender Events'!CA$1,'Official Medal Table'!$E:$E,"Mixed")*'Medal values'!$B$3/2
+ COUNTIFS('Official Medal Table'!$I:$I,'Each Gender Events'!$A25,'Official Medal Table'!$C:$C,'Each Gender Events'!CA$1,'Official Medal Table'!$E:$E,"Mixed")*'Medal values'!$B$3/2</f>
        <v>0</v>
      </c>
      <c r="CB25">
        <f>COUNTIFS('Official Medal Table'!$F:$F,'Each Gender Events'!$A25,'Official Medal Table'!$C:$C,'Each Gender Events'!CB$1,'Official Medal Table'!$E:$E,'Each Gender Events'!CB$2)*'Medal values'!$B$1
+ COUNTIFS('Official Medal Table'!$G:$G,'Each Gender Events'!$A25,'Official Medal Table'!$C:$C,'Each Gender Events'!CB$1,'Official Medal Table'!$E:$E,'Each Gender Events'!CB$2)*'Medal values'!$B$2
+ COUNTIFS('Official Medal Table'!$H:$H,'Each Gender Events'!$A25,'Official Medal Table'!$C:$C,'Each Gender Events'!CB$1,'Official Medal Table'!$E:$E,'Each Gender Events'!CB$2)*'Medal values'!$B$3
+ COUNTIFS('Official Medal Table'!$I:$I,'Each Gender Events'!$A25,'Official Medal Table'!$C:$C,'Each Gender Events'!CB$1,'Official Medal Table'!$E:$E,'Each Gender Events'!CB$2)*'Medal values'!$B$3
+ COUNTIFS('Official Medal Table'!$F:$F,'Each Gender Events'!$A25,'Official Medal Table'!$C:$C,'Each Gender Events'!CB$1,'Official Medal Table'!$E:$E,"Mixed")*'Medal values'!$B$1/2
+ COUNTIFS('Official Medal Table'!$G:$G,'Each Gender Events'!$A25,'Official Medal Table'!$C:$C,'Each Gender Events'!CB$1,'Official Medal Table'!$E:$E,"Mixed")*'Medal values'!$B$2/2
+ COUNTIFS('Official Medal Table'!$H:$H,'Each Gender Events'!$A25,'Official Medal Table'!$C:$C,'Each Gender Events'!CB$1,'Official Medal Table'!$E:$E,"Mixed")*'Medal values'!$B$3/2
+ COUNTIFS('Official Medal Table'!$I:$I,'Each Gender Events'!$A25,'Official Medal Table'!$C:$C,'Each Gender Events'!CB$1,'Official Medal Table'!$E:$E,"Mixed")*'Medal values'!$B$3/2</f>
        <v>0</v>
      </c>
      <c r="CC25">
        <f>COUNTIFS('Official Medal Table'!$F:$F,'Each Gender Events'!$A25,'Official Medal Table'!$C:$C,'Each Gender Events'!CC$1,'Official Medal Table'!$E:$E,'Each Gender Events'!CC$2)*'Medal values'!$B$1
+ COUNTIFS('Official Medal Table'!$G:$G,'Each Gender Events'!$A25,'Official Medal Table'!$C:$C,'Each Gender Events'!CC$1,'Official Medal Table'!$E:$E,'Each Gender Events'!CC$2)*'Medal values'!$B$2
+ COUNTIFS('Official Medal Table'!$H:$H,'Each Gender Events'!$A25,'Official Medal Table'!$C:$C,'Each Gender Events'!CC$1,'Official Medal Table'!$E:$E,'Each Gender Events'!CC$2)*'Medal values'!$B$3
+ COUNTIFS('Official Medal Table'!$I:$I,'Each Gender Events'!$A25,'Official Medal Table'!$C:$C,'Each Gender Events'!CC$1,'Official Medal Table'!$E:$E,'Each Gender Events'!CC$2)*'Medal values'!$B$3
+ COUNTIFS('Official Medal Table'!$F:$F,'Each Gender Events'!$A25,'Official Medal Table'!$C:$C,'Each Gender Events'!CC$1,'Official Medal Table'!$E:$E,"Mixed")*'Medal values'!$B$1/2
+ COUNTIFS('Official Medal Table'!$G:$G,'Each Gender Events'!$A25,'Official Medal Table'!$C:$C,'Each Gender Events'!CC$1,'Official Medal Table'!$E:$E,"Mixed")*'Medal values'!$B$2/2
+ COUNTIFS('Official Medal Table'!$H:$H,'Each Gender Events'!$A25,'Official Medal Table'!$C:$C,'Each Gender Events'!CC$1,'Official Medal Table'!$E:$E,"Mixed")*'Medal values'!$B$3/2
+ COUNTIFS('Official Medal Table'!$I:$I,'Each Gender Events'!$A25,'Official Medal Table'!$C:$C,'Each Gender Events'!CC$1,'Official Medal Table'!$E:$E,"Mixed")*'Medal values'!$B$3/2</f>
        <v>0</v>
      </c>
      <c r="CD25">
        <f>COUNTIFS('Official Medal Table'!$F:$F,'Each Gender Events'!$A25,'Official Medal Table'!$C:$C,'Each Gender Events'!CD$1,'Official Medal Table'!$E:$E,'Each Gender Events'!CD$2)*'Medal values'!$B$1
+ COUNTIFS('Official Medal Table'!$G:$G,'Each Gender Events'!$A25,'Official Medal Table'!$C:$C,'Each Gender Events'!CD$1,'Official Medal Table'!$E:$E,'Each Gender Events'!CD$2)*'Medal values'!$B$2
+ COUNTIFS('Official Medal Table'!$H:$H,'Each Gender Events'!$A25,'Official Medal Table'!$C:$C,'Each Gender Events'!CD$1,'Official Medal Table'!$E:$E,'Each Gender Events'!CD$2)*'Medal values'!$B$3
+ COUNTIFS('Official Medal Table'!$I:$I,'Each Gender Events'!$A25,'Official Medal Table'!$C:$C,'Each Gender Events'!CD$1,'Official Medal Table'!$E:$E,'Each Gender Events'!CD$2)*'Medal values'!$B$3
+ COUNTIFS('Official Medal Table'!$F:$F,'Each Gender Events'!$A25,'Official Medal Table'!$C:$C,'Each Gender Events'!CD$1,'Official Medal Table'!$E:$E,"Mixed")*'Medal values'!$B$1/2
+ COUNTIFS('Official Medal Table'!$G:$G,'Each Gender Events'!$A25,'Official Medal Table'!$C:$C,'Each Gender Events'!CD$1,'Official Medal Table'!$E:$E,"Mixed")*'Medal values'!$B$2/2
+ COUNTIFS('Official Medal Table'!$H:$H,'Each Gender Events'!$A25,'Official Medal Table'!$C:$C,'Each Gender Events'!CD$1,'Official Medal Table'!$E:$E,"Mixed")*'Medal values'!$B$3/2
+ COUNTIFS('Official Medal Table'!$I:$I,'Each Gender Events'!$A25,'Official Medal Table'!$C:$C,'Each Gender Events'!CD$1,'Official Medal Table'!$E:$E,"Mixed")*'Medal values'!$B$3/2</f>
        <v>0</v>
      </c>
      <c r="CE25">
        <f>COUNTIFS('Official Medal Table'!$F:$F,'Each Gender Events'!$A25,'Official Medal Table'!$C:$C,'Each Gender Events'!CE$1,'Official Medal Table'!$E:$E,'Each Gender Events'!CE$2)*'Medal values'!$B$1
+ COUNTIFS('Official Medal Table'!$G:$G,'Each Gender Events'!$A25,'Official Medal Table'!$C:$C,'Each Gender Events'!CE$1,'Official Medal Table'!$E:$E,'Each Gender Events'!CE$2)*'Medal values'!$B$2
+ COUNTIFS('Official Medal Table'!$H:$H,'Each Gender Events'!$A25,'Official Medal Table'!$C:$C,'Each Gender Events'!CE$1,'Official Medal Table'!$E:$E,'Each Gender Events'!CE$2)*'Medal values'!$B$3
+ COUNTIFS('Official Medal Table'!$I:$I,'Each Gender Events'!$A25,'Official Medal Table'!$C:$C,'Each Gender Events'!CE$1,'Official Medal Table'!$E:$E,'Each Gender Events'!CE$2)*'Medal values'!$B$3
+ COUNTIFS('Official Medal Table'!$F:$F,'Each Gender Events'!$A25,'Official Medal Table'!$C:$C,'Each Gender Events'!CE$1,'Official Medal Table'!$E:$E,"Mixed")*'Medal values'!$B$1/2
+ COUNTIFS('Official Medal Table'!$G:$G,'Each Gender Events'!$A25,'Official Medal Table'!$C:$C,'Each Gender Events'!CE$1,'Official Medal Table'!$E:$E,"Mixed")*'Medal values'!$B$2/2
+ COUNTIFS('Official Medal Table'!$H:$H,'Each Gender Events'!$A25,'Official Medal Table'!$C:$C,'Each Gender Events'!CE$1,'Official Medal Table'!$E:$E,"Mixed")*'Medal values'!$B$3/2
+ COUNTIFS('Official Medal Table'!$I:$I,'Each Gender Events'!$A25,'Official Medal Table'!$C:$C,'Each Gender Events'!CE$1,'Official Medal Table'!$E:$E,"Mixed")*'Medal values'!$B$3/2</f>
        <v>0</v>
      </c>
      <c r="CF25">
        <f>COUNTIFS('Official Medal Table'!$F:$F,'Each Gender Events'!$A25,'Official Medal Table'!$C:$C,'Each Gender Events'!CF$1,'Official Medal Table'!$E:$E,'Each Gender Events'!CF$2)*'Medal values'!$B$1
+ COUNTIFS('Official Medal Table'!$G:$G,'Each Gender Events'!$A25,'Official Medal Table'!$C:$C,'Each Gender Events'!CF$1,'Official Medal Table'!$E:$E,'Each Gender Events'!CF$2)*'Medal values'!$B$2
+ COUNTIFS('Official Medal Table'!$H:$H,'Each Gender Events'!$A25,'Official Medal Table'!$C:$C,'Each Gender Events'!CF$1,'Official Medal Table'!$E:$E,'Each Gender Events'!CF$2)*'Medal values'!$B$3
+ COUNTIFS('Official Medal Table'!$I:$I,'Each Gender Events'!$A25,'Official Medal Table'!$C:$C,'Each Gender Events'!CF$1,'Official Medal Table'!$E:$E,'Each Gender Events'!CF$2)*'Medal values'!$B$3
+ COUNTIFS('Official Medal Table'!$F:$F,'Each Gender Events'!$A25,'Official Medal Table'!$C:$C,'Each Gender Events'!CF$1,'Official Medal Table'!$E:$E,"Mixed")*'Medal values'!$B$1/2
+ COUNTIFS('Official Medal Table'!$G:$G,'Each Gender Events'!$A25,'Official Medal Table'!$C:$C,'Each Gender Events'!CF$1,'Official Medal Table'!$E:$E,"Mixed")*'Medal values'!$B$2/2
+ COUNTIFS('Official Medal Table'!$H:$H,'Each Gender Events'!$A25,'Official Medal Table'!$C:$C,'Each Gender Events'!CF$1,'Official Medal Table'!$E:$E,"Mixed")*'Medal values'!$B$3/2
+ COUNTIFS('Official Medal Table'!$I:$I,'Each Gender Events'!$A25,'Official Medal Table'!$C:$C,'Each Gender Events'!CF$1,'Official Medal Table'!$E:$E,"Mixed")*'Medal values'!$B$3/2</f>
        <v>0</v>
      </c>
      <c r="CG25">
        <f>COUNTIFS('Official Medal Table'!$F:$F,'Each Gender Events'!$A25,'Official Medal Table'!$C:$C,'Each Gender Events'!CG$1,'Official Medal Table'!$E:$E,'Each Gender Events'!CG$2)*'Medal values'!$B$1
+ COUNTIFS('Official Medal Table'!$G:$G,'Each Gender Events'!$A25,'Official Medal Table'!$C:$C,'Each Gender Events'!CG$1,'Official Medal Table'!$E:$E,'Each Gender Events'!CG$2)*'Medal values'!$B$2
+ COUNTIFS('Official Medal Table'!$H:$H,'Each Gender Events'!$A25,'Official Medal Table'!$C:$C,'Each Gender Events'!CG$1,'Official Medal Table'!$E:$E,'Each Gender Events'!CG$2)*'Medal values'!$B$3
+ COUNTIFS('Official Medal Table'!$I:$I,'Each Gender Events'!$A25,'Official Medal Table'!$C:$C,'Each Gender Events'!CG$1,'Official Medal Table'!$E:$E,'Each Gender Events'!CG$2)*'Medal values'!$B$3
+ COUNTIFS('Official Medal Table'!$F:$F,'Each Gender Events'!$A25,'Official Medal Table'!$C:$C,'Each Gender Events'!CG$1,'Official Medal Table'!$E:$E,"Mixed")*'Medal values'!$B$1/2
+ COUNTIFS('Official Medal Table'!$G:$G,'Each Gender Events'!$A25,'Official Medal Table'!$C:$C,'Each Gender Events'!CG$1,'Official Medal Table'!$E:$E,"Mixed")*'Medal values'!$B$2/2
+ COUNTIFS('Official Medal Table'!$H:$H,'Each Gender Events'!$A25,'Official Medal Table'!$C:$C,'Each Gender Events'!CG$1,'Official Medal Table'!$E:$E,"Mixed")*'Medal values'!$B$3/2
+ COUNTIFS('Official Medal Table'!$I:$I,'Each Gender Events'!$A25,'Official Medal Table'!$C:$C,'Each Gender Events'!CG$1,'Official Medal Table'!$E:$E,"Mixed")*'Medal values'!$B$3/2</f>
        <v>0</v>
      </c>
      <c r="CH25">
        <f>COUNTIFS('Official Medal Table'!$F:$F,'Each Gender Events'!$A25,'Official Medal Table'!$C:$C,'Each Gender Events'!CH$1,'Official Medal Table'!$E:$E,'Each Gender Events'!CH$2)*'Medal values'!$B$1
+ COUNTIFS('Official Medal Table'!$G:$G,'Each Gender Events'!$A25,'Official Medal Table'!$C:$C,'Each Gender Events'!CH$1,'Official Medal Table'!$E:$E,'Each Gender Events'!CH$2)*'Medal values'!$B$2
+ COUNTIFS('Official Medal Table'!$H:$H,'Each Gender Events'!$A25,'Official Medal Table'!$C:$C,'Each Gender Events'!CH$1,'Official Medal Table'!$E:$E,'Each Gender Events'!CH$2)*'Medal values'!$B$3
+ COUNTIFS('Official Medal Table'!$I:$I,'Each Gender Events'!$A25,'Official Medal Table'!$C:$C,'Each Gender Events'!CH$1,'Official Medal Table'!$E:$E,'Each Gender Events'!CH$2)*'Medal values'!$B$3
+ COUNTIFS('Official Medal Table'!$F:$F,'Each Gender Events'!$A25,'Official Medal Table'!$C:$C,'Each Gender Events'!CH$1,'Official Medal Table'!$E:$E,"Mixed")*'Medal values'!$B$1/2
+ COUNTIFS('Official Medal Table'!$G:$G,'Each Gender Events'!$A25,'Official Medal Table'!$C:$C,'Each Gender Events'!CH$1,'Official Medal Table'!$E:$E,"Mixed")*'Medal values'!$B$2/2
+ COUNTIFS('Official Medal Table'!$H:$H,'Each Gender Events'!$A25,'Official Medal Table'!$C:$C,'Each Gender Events'!CH$1,'Official Medal Table'!$E:$E,"Mixed")*'Medal values'!$B$3/2
+ COUNTIFS('Official Medal Table'!$I:$I,'Each Gender Events'!$A25,'Official Medal Table'!$C:$C,'Each Gender Events'!CH$1,'Official Medal Table'!$E:$E,"Mixed")*'Medal values'!$B$3/2</f>
        <v>0</v>
      </c>
      <c r="CI25">
        <f>COUNTIFS('Official Medal Table'!$F:$F,'Each Gender Events'!$A25,'Official Medal Table'!$C:$C,'Each Gender Events'!CI$1,'Official Medal Table'!$E:$E,'Each Gender Events'!CI$2)*'Medal values'!$B$1
+ COUNTIFS('Official Medal Table'!$G:$G,'Each Gender Events'!$A25,'Official Medal Table'!$C:$C,'Each Gender Events'!CI$1,'Official Medal Table'!$E:$E,'Each Gender Events'!CI$2)*'Medal values'!$B$2
+ COUNTIFS('Official Medal Table'!$H:$H,'Each Gender Events'!$A25,'Official Medal Table'!$C:$C,'Each Gender Events'!CI$1,'Official Medal Table'!$E:$E,'Each Gender Events'!CI$2)*'Medal values'!$B$3
+ COUNTIFS('Official Medal Table'!$I:$I,'Each Gender Events'!$A25,'Official Medal Table'!$C:$C,'Each Gender Events'!CI$1,'Official Medal Table'!$E:$E,'Each Gender Events'!CI$2)*'Medal values'!$B$3
+ COUNTIFS('Official Medal Table'!$F:$F,'Each Gender Events'!$A25,'Official Medal Table'!$C:$C,'Each Gender Events'!CI$1,'Official Medal Table'!$E:$E,"Mixed")*'Medal values'!$B$1/2
+ COUNTIFS('Official Medal Table'!$G:$G,'Each Gender Events'!$A25,'Official Medal Table'!$C:$C,'Each Gender Events'!CI$1,'Official Medal Table'!$E:$E,"Mixed")*'Medal values'!$B$2/2
+ COUNTIFS('Official Medal Table'!$H:$H,'Each Gender Events'!$A25,'Official Medal Table'!$C:$C,'Each Gender Events'!CI$1,'Official Medal Table'!$E:$E,"Mixed")*'Medal values'!$B$3/2
+ COUNTIFS('Official Medal Table'!$I:$I,'Each Gender Events'!$A25,'Official Medal Table'!$C:$C,'Each Gender Events'!CI$1,'Official Medal Table'!$E:$E,"Mixed")*'Medal values'!$B$3/2</f>
        <v>0</v>
      </c>
      <c r="CJ25">
        <f>COUNTIFS('Official Medal Table'!$F:$F,'Each Gender Events'!$A25,'Official Medal Table'!$C:$C,'Each Gender Events'!CJ$1,'Official Medal Table'!$E:$E,'Each Gender Events'!CJ$2)*'Medal values'!$B$1
+ COUNTIFS('Official Medal Table'!$G:$G,'Each Gender Events'!$A25,'Official Medal Table'!$C:$C,'Each Gender Events'!CJ$1,'Official Medal Table'!$E:$E,'Each Gender Events'!CJ$2)*'Medal values'!$B$2
+ COUNTIFS('Official Medal Table'!$H:$H,'Each Gender Events'!$A25,'Official Medal Table'!$C:$C,'Each Gender Events'!CJ$1,'Official Medal Table'!$E:$E,'Each Gender Events'!CJ$2)*'Medal values'!$B$3
+ COUNTIFS('Official Medal Table'!$I:$I,'Each Gender Events'!$A25,'Official Medal Table'!$C:$C,'Each Gender Events'!CJ$1,'Official Medal Table'!$E:$E,'Each Gender Events'!CJ$2)*'Medal values'!$B$3
+ COUNTIFS('Official Medal Table'!$F:$F,'Each Gender Events'!$A25,'Official Medal Table'!$C:$C,'Each Gender Events'!CJ$1,'Official Medal Table'!$E:$E,"Mixed")*'Medal values'!$B$1/2
+ COUNTIFS('Official Medal Table'!$G:$G,'Each Gender Events'!$A25,'Official Medal Table'!$C:$C,'Each Gender Events'!CJ$1,'Official Medal Table'!$E:$E,"Mixed")*'Medal values'!$B$2/2
+ COUNTIFS('Official Medal Table'!$H:$H,'Each Gender Events'!$A25,'Official Medal Table'!$C:$C,'Each Gender Events'!CJ$1,'Official Medal Table'!$E:$E,"Mixed")*'Medal values'!$B$3/2
+ COUNTIFS('Official Medal Table'!$I:$I,'Each Gender Events'!$A25,'Official Medal Table'!$C:$C,'Each Gender Events'!CJ$1,'Official Medal Table'!$E:$E,"Mixed")*'Medal values'!$B$3/2</f>
        <v>0</v>
      </c>
      <c r="CK25">
        <f>COUNTIFS('Official Medal Table'!$F:$F,'Each Gender Events'!$A25,'Official Medal Table'!$C:$C,'Each Gender Events'!CK$1,'Official Medal Table'!$E:$E,'Each Gender Events'!CK$2)*'Medal values'!$B$1
+ COUNTIFS('Official Medal Table'!$G:$G,'Each Gender Events'!$A25,'Official Medal Table'!$C:$C,'Each Gender Events'!CK$1,'Official Medal Table'!$E:$E,'Each Gender Events'!CK$2)*'Medal values'!$B$2
+ COUNTIFS('Official Medal Table'!$H:$H,'Each Gender Events'!$A25,'Official Medal Table'!$C:$C,'Each Gender Events'!CK$1,'Official Medal Table'!$E:$E,'Each Gender Events'!CK$2)*'Medal values'!$B$3
+ COUNTIFS('Official Medal Table'!$I:$I,'Each Gender Events'!$A25,'Official Medal Table'!$C:$C,'Each Gender Events'!CK$1,'Official Medal Table'!$E:$E,'Each Gender Events'!CK$2)*'Medal values'!$B$3
+ COUNTIFS('Official Medal Table'!$F:$F,'Each Gender Events'!$A25,'Official Medal Table'!$C:$C,'Each Gender Events'!CK$1,'Official Medal Table'!$E:$E,"Mixed")*'Medal values'!$B$1/2
+ COUNTIFS('Official Medal Table'!$G:$G,'Each Gender Events'!$A25,'Official Medal Table'!$C:$C,'Each Gender Events'!CK$1,'Official Medal Table'!$E:$E,"Mixed")*'Medal values'!$B$2/2
+ COUNTIFS('Official Medal Table'!$H:$H,'Each Gender Events'!$A25,'Official Medal Table'!$C:$C,'Each Gender Events'!CK$1,'Official Medal Table'!$E:$E,"Mixed")*'Medal values'!$B$3/2
+ COUNTIFS('Official Medal Table'!$I:$I,'Each Gender Events'!$A25,'Official Medal Table'!$C:$C,'Each Gender Events'!CK$1,'Official Medal Table'!$E:$E,"Mixed")*'Medal values'!$B$3/2</f>
        <v>0</v>
      </c>
      <c r="CL25">
        <f>COUNTIFS('Official Medal Table'!$F:$F,'Each Gender Events'!$A25,'Official Medal Table'!$C:$C,'Each Gender Events'!CL$1,'Official Medal Table'!$E:$E,'Each Gender Events'!CL$2)*'Medal values'!$B$1
+ COUNTIFS('Official Medal Table'!$G:$G,'Each Gender Events'!$A25,'Official Medal Table'!$C:$C,'Each Gender Events'!CL$1,'Official Medal Table'!$E:$E,'Each Gender Events'!CL$2)*'Medal values'!$B$2
+ COUNTIFS('Official Medal Table'!$H:$H,'Each Gender Events'!$A25,'Official Medal Table'!$C:$C,'Each Gender Events'!CL$1,'Official Medal Table'!$E:$E,'Each Gender Events'!CL$2)*'Medal values'!$B$3
+ COUNTIFS('Official Medal Table'!$I:$I,'Each Gender Events'!$A25,'Official Medal Table'!$C:$C,'Each Gender Events'!CL$1,'Official Medal Table'!$E:$E,'Each Gender Events'!CL$2)*'Medal values'!$B$3
+ COUNTIFS('Official Medal Table'!$F:$F,'Each Gender Events'!$A25,'Official Medal Table'!$C:$C,'Each Gender Events'!CL$1,'Official Medal Table'!$E:$E,"Mixed")*'Medal values'!$B$1/2
+ COUNTIFS('Official Medal Table'!$G:$G,'Each Gender Events'!$A25,'Official Medal Table'!$C:$C,'Each Gender Events'!CL$1,'Official Medal Table'!$E:$E,"Mixed")*'Medal values'!$B$2/2
+ COUNTIFS('Official Medal Table'!$H:$H,'Each Gender Events'!$A25,'Official Medal Table'!$C:$C,'Each Gender Events'!CL$1,'Official Medal Table'!$E:$E,"Mixed")*'Medal values'!$B$3/2
+ COUNTIFS('Official Medal Table'!$I:$I,'Each Gender Events'!$A25,'Official Medal Table'!$C:$C,'Each Gender Events'!CL$1,'Official Medal Table'!$E:$E,"Mixed")*'Medal values'!$B$3/2</f>
        <v>0</v>
      </c>
      <c r="CM25">
        <f>COUNTIFS('Official Medal Table'!$F:$F,'Each Gender Events'!$A25,'Official Medal Table'!$C:$C,'Each Gender Events'!CM$1,'Official Medal Table'!$E:$E,'Each Gender Events'!CM$2)*'Medal values'!$B$1
+ COUNTIFS('Official Medal Table'!$G:$G,'Each Gender Events'!$A25,'Official Medal Table'!$C:$C,'Each Gender Events'!CM$1,'Official Medal Table'!$E:$E,'Each Gender Events'!CM$2)*'Medal values'!$B$2
+ COUNTIFS('Official Medal Table'!$H:$H,'Each Gender Events'!$A25,'Official Medal Table'!$C:$C,'Each Gender Events'!CM$1,'Official Medal Table'!$E:$E,'Each Gender Events'!CM$2)*'Medal values'!$B$3
+ COUNTIFS('Official Medal Table'!$I:$I,'Each Gender Events'!$A25,'Official Medal Table'!$C:$C,'Each Gender Events'!CM$1,'Official Medal Table'!$E:$E,'Each Gender Events'!CM$2)*'Medal values'!$B$3
+ COUNTIFS('Official Medal Table'!$F:$F,'Each Gender Events'!$A25,'Official Medal Table'!$C:$C,'Each Gender Events'!CM$1,'Official Medal Table'!$E:$E,"Mixed")*'Medal values'!$B$1/2
+ COUNTIFS('Official Medal Table'!$G:$G,'Each Gender Events'!$A25,'Official Medal Table'!$C:$C,'Each Gender Events'!CM$1,'Official Medal Table'!$E:$E,"Mixed")*'Medal values'!$B$2/2
+ COUNTIFS('Official Medal Table'!$H:$H,'Each Gender Events'!$A25,'Official Medal Table'!$C:$C,'Each Gender Events'!CM$1,'Official Medal Table'!$E:$E,"Mixed")*'Medal values'!$B$3/2
+ COUNTIFS('Official Medal Table'!$I:$I,'Each Gender Events'!$A25,'Official Medal Table'!$C:$C,'Each Gender Events'!CM$1,'Official Medal Table'!$E:$E,"Mixed")*'Medal values'!$B$3/2</f>
        <v>0</v>
      </c>
      <c r="CN25">
        <f>COUNTIFS('Official Medal Table'!$F:$F,'Each Gender Events'!$A25,'Official Medal Table'!$C:$C,'Each Gender Events'!CN$1,'Official Medal Table'!$E:$E,'Each Gender Events'!CN$2)*'Medal values'!$B$1
+ COUNTIFS('Official Medal Table'!$G:$G,'Each Gender Events'!$A25,'Official Medal Table'!$C:$C,'Each Gender Events'!CN$1,'Official Medal Table'!$E:$E,'Each Gender Events'!CN$2)*'Medal values'!$B$2
+ COUNTIFS('Official Medal Table'!$H:$H,'Each Gender Events'!$A25,'Official Medal Table'!$C:$C,'Each Gender Events'!CN$1,'Official Medal Table'!$E:$E,'Each Gender Events'!CN$2)*'Medal values'!$B$3
+ COUNTIFS('Official Medal Table'!$I:$I,'Each Gender Events'!$A25,'Official Medal Table'!$C:$C,'Each Gender Events'!CN$1,'Official Medal Table'!$E:$E,'Each Gender Events'!CN$2)*'Medal values'!$B$3
+ COUNTIFS('Official Medal Table'!$F:$F,'Each Gender Events'!$A25,'Official Medal Table'!$C:$C,'Each Gender Events'!CN$1,'Official Medal Table'!$E:$E,"Mixed")*'Medal values'!$B$1/2
+ COUNTIFS('Official Medal Table'!$G:$G,'Each Gender Events'!$A25,'Official Medal Table'!$C:$C,'Each Gender Events'!CN$1,'Official Medal Table'!$E:$E,"Mixed")*'Medal values'!$B$2/2
+ COUNTIFS('Official Medal Table'!$H:$H,'Each Gender Events'!$A25,'Official Medal Table'!$C:$C,'Each Gender Events'!CN$1,'Official Medal Table'!$E:$E,"Mixed")*'Medal values'!$B$3/2
+ COUNTIFS('Official Medal Table'!$I:$I,'Each Gender Events'!$A25,'Official Medal Table'!$C:$C,'Each Gender Events'!CN$1,'Official Medal Table'!$E:$E,"Mixed")*'Medal values'!$B$3/2</f>
        <v>0</v>
      </c>
      <c r="CO25">
        <f>COUNTIFS('Official Medal Table'!$F:$F,'Each Gender Events'!$A25,'Official Medal Table'!$C:$C,'Each Gender Events'!CO$1,'Official Medal Table'!$E:$E,'Each Gender Events'!CO$2)*'Medal values'!$B$1
+ COUNTIFS('Official Medal Table'!$G:$G,'Each Gender Events'!$A25,'Official Medal Table'!$C:$C,'Each Gender Events'!CO$1,'Official Medal Table'!$E:$E,'Each Gender Events'!CO$2)*'Medal values'!$B$2
+ COUNTIFS('Official Medal Table'!$H:$H,'Each Gender Events'!$A25,'Official Medal Table'!$C:$C,'Each Gender Events'!CO$1,'Official Medal Table'!$E:$E,'Each Gender Events'!CO$2)*'Medal values'!$B$3
+ COUNTIFS('Official Medal Table'!$I:$I,'Each Gender Events'!$A25,'Official Medal Table'!$C:$C,'Each Gender Events'!CO$1,'Official Medal Table'!$E:$E,'Each Gender Events'!CO$2)*'Medal values'!$B$3
+ COUNTIFS('Official Medal Table'!$F:$F,'Each Gender Events'!$A25,'Official Medal Table'!$C:$C,'Each Gender Events'!CO$1,'Official Medal Table'!$E:$E,"Mixed")*'Medal values'!$B$1/2
+ COUNTIFS('Official Medal Table'!$G:$G,'Each Gender Events'!$A25,'Official Medal Table'!$C:$C,'Each Gender Events'!CO$1,'Official Medal Table'!$E:$E,"Mixed")*'Medal values'!$B$2/2
+ COUNTIFS('Official Medal Table'!$H:$H,'Each Gender Events'!$A25,'Official Medal Table'!$C:$C,'Each Gender Events'!CO$1,'Official Medal Table'!$E:$E,"Mixed")*'Medal values'!$B$3/2
+ COUNTIFS('Official Medal Table'!$I:$I,'Each Gender Events'!$A25,'Official Medal Table'!$C:$C,'Each Gender Events'!CO$1,'Official Medal Table'!$E:$E,"Mixed")*'Medal values'!$B$3/2</f>
        <v>0</v>
      </c>
      <c r="CP25">
        <f>COUNTIFS('Official Medal Table'!$F:$F,'Each Gender Events'!$A25,'Official Medal Table'!$C:$C,'Each Gender Events'!CP$1,'Official Medal Table'!$E:$E,'Each Gender Events'!CP$2)*'Medal values'!$B$1
+ COUNTIFS('Official Medal Table'!$G:$G,'Each Gender Events'!$A25,'Official Medal Table'!$C:$C,'Each Gender Events'!CP$1,'Official Medal Table'!$E:$E,'Each Gender Events'!CP$2)*'Medal values'!$B$2
+ COUNTIFS('Official Medal Table'!$H:$H,'Each Gender Events'!$A25,'Official Medal Table'!$C:$C,'Each Gender Events'!CP$1,'Official Medal Table'!$E:$E,'Each Gender Events'!CP$2)*'Medal values'!$B$3
+ COUNTIFS('Official Medal Table'!$I:$I,'Each Gender Events'!$A25,'Official Medal Table'!$C:$C,'Each Gender Events'!CP$1,'Official Medal Table'!$E:$E,'Each Gender Events'!CP$2)*'Medal values'!$B$3
+ COUNTIFS('Official Medal Table'!$F:$F,'Each Gender Events'!$A25,'Official Medal Table'!$C:$C,'Each Gender Events'!CP$1,'Official Medal Table'!$E:$E,"Mixed")*'Medal values'!$B$1/2
+ COUNTIFS('Official Medal Table'!$G:$G,'Each Gender Events'!$A25,'Official Medal Table'!$C:$C,'Each Gender Events'!CP$1,'Official Medal Table'!$E:$E,"Mixed")*'Medal values'!$B$2/2
+ COUNTIFS('Official Medal Table'!$H:$H,'Each Gender Events'!$A25,'Official Medal Table'!$C:$C,'Each Gender Events'!CP$1,'Official Medal Table'!$E:$E,"Mixed")*'Medal values'!$B$3/2
+ COUNTIFS('Official Medal Table'!$I:$I,'Each Gender Events'!$A25,'Official Medal Table'!$C:$C,'Each Gender Events'!CP$1,'Official Medal Table'!$E:$E,"Mixed")*'Medal values'!$B$3/2</f>
        <v>0</v>
      </c>
      <c r="CQ25">
        <f>COUNTIFS('Official Medal Table'!$F:$F,'Each Gender Events'!$A25,'Official Medal Table'!$C:$C,'Each Gender Events'!CQ$1,'Official Medal Table'!$E:$E,'Each Gender Events'!CQ$2)*'Medal values'!$B$1
+ COUNTIFS('Official Medal Table'!$G:$G,'Each Gender Events'!$A25,'Official Medal Table'!$C:$C,'Each Gender Events'!CQ$1,'Official Medal Table'!$E:$E,'Each Gender Events'!CQ$2)*'Medal values'!$B$2
+ COUNTIFS('Official Medal Table'!$H:$H,'Each Gender Events'!$A25,'Official Medal Table'!$C:$C,'Each Gender Events'!CQ$1,'Official Medal Table'!$E:$E,'Each Gender Events'!CQ$2)*'Medal values'!$B$3
+ COUNTIFS('Official Medal Table'!$I:$I,'Each Gender Events'!$A25,'Official Medal Table'!$C:$C,'Each Gender Events'!CQ$1,'Official Medal Table'!$E:$E,'Each Gender Events'!CQ$2)*'Medal values'!$B$3
+ COUNTIFS('Official Medal Table'!$F:$F,'Each Gender Events'!$A25,'Official Medal Table'!$C:$C,'Each Gender Events'!CQ$1,'Official Medal Table'!$E:$E,"Mixed")*'Medal values'!$B$1/2
+ COUNTIFS('Official Medal Table'!$G:$G,'Each Gender Events'!$A25,'Official Medal Table'!$C:$C,'Each Gender Events'!CQ$1,'Official Medal Table'!$E:$E,"Mixed")*'Medal values'!$B$2/2
+ COUNTIFS('Official Medal Table'!$H:$H,'Each Gender Events'!$A25,'Official Medal Table'!$C:$C,'Each Gender Events'!CQ$1,'Official Medal Table'!$E:$E,"Mixed")*'Medal values'!$B$3/2
+ COUNTIFS('Official Medal Table'!$I:$I,'Each Gender Events'!$A25,'Official Medal Table'!$C:$C,'Each Gender Events'!CQ$1,'Official Medal Table'!$E:$E,"Mixed")*'Medal values'!$B$3/2</f>
        <v>0</v>
      </c>
      <c r="CR25">
        <f>COUNTIFS('Official Medal Table'!$F:$F,'Each Gender Events'!$A25,'Official Medal Table'!$C:$C,'Each Gender Events'!CR$1,'Official Medal Table'!$E:$E,'Each Gender Events'!CR$2)*'Medal values'!$B$1
+ COUNTIFS('Official Medal Table'!$G:$G,'Each Gender Events'!$A25,'Official Medal Table'!$C:$C,'Each Gender Events'!CR$1,'Official Medal Table'!$E:$E,'Each Gender Events'!CR$2)*'Medal values'!$B$2
+ COUNTIFS('Official Medal Table'!$H:$H,'Each Gender Events'!$A25,'Official Medal Table'!$C:$C,'Each Gender Events'!CR$1,'Official Medal Table'!$E:$E,'Each Gender Events'!CR$2)*'Medal values'!$B$3
+ COUNTIFS('Official Medal Table'!$I:$I,'Each Gender Events'!$A25,'Official Medal Table'!$C:$C,'Each Gender Events'!CR$1,'Official Medal Table'!$E:$E,'Each Gender Events'!CR$2)*'Medal values'!$B$3
+ COUNTIFS('Official Medal Table'!$F:$F,'Each Gender Events'!$A25,'Official Medal Table'!$C:$C,'Each Gender Events'!CR$1,'Official Medal Table'!$E:$E,"Mixed")*'Medal values'!$B$1/2
+ COUNTIFS('Official Medal Table'!$G:$G,'Each Gender Events'!$A25,'Official Medal Table'!$C:$C,'Each Gender Events'!CR$1,'Official Medal Table'!$E:$E,"Mixed")*'Medal values'!$B$2/2
+ COUNTIFS('Official Medal Table'!$H:$H,'Each Gender Events'!$A25,'Official Medal Table'!$C:$C,'Each Gender Events'!CR$1,'Official Medal Table'!$E:$E,"Mixed")*'Medal values'!$B$3/2
+ COUNTIFS('Official Medal Table'!$I:$I,'Each Gender Events'!$A25,'Official Medal Table'!$C:$C,'Each Gender Events'!CR$1,'Official Medal Table'!$E:$E,"Mixed")*'Medal values'!$B$3/2</f>
        <v>0</v>
      </c>
      <c r="CS25">
        <f>COUNTIFS('Official Medal Table'!$F:$F,'Each Gender Events'!$A25,'Official Medal Table'!$C:$C,'Each Gender Events'!CS$1,'Official Medal Table'!$E:$E,'Each Gender Events'!CS$2)*'Medal values'!$B$1
+ COUNTIFS('Official Medal Table'!$G:$G,'Each Gender Events'!$A25,'Official Medal Table'!$C:$C,'Each Gender Events'!CS$1,'Official Medal Table'!$E:$E,'Each Gender Events'!CS$2)*'Medal values'!$B$2
+ COUNTIFS('Official Medal Table'!$H:$H,'Each Gender Events'!$A25,'Official Medal Table'!$C:$C,'Each Gender Events'!CS$1,'Official Medal Table'!$E:$E,'Each Gender Events'!CS$2)*'Medal values'!$B$3
+ COUNTIFS('Official Medal Table'!$I:$I,'Each Gender Events'!$A25,'Official Medal Table'!$C:$C,'Each Gender Events'!CS$1,'Official Medal Table'!$E:$E,'Each Gender Events'!CS$2)*'Medal values'!$B$3
+ COUNTIFS('Official Medal Table'!$F:$F,'Each Gender Events'!$A25,'Official Medal Table'!$C:$C,'Each Gender Events'!CS$1,'Official Medal Table'!$E:$E,"Mixed")*'Medal values'!$B$1/2
+ COUNTIFS('Official Medal Table'!$G:$G,'Each Gender Events'!$A25,'Official Medal Table'!$C:$C,'Each Gender Events'!CS$1,'Official Medal Table'!$E:$E,"Mixed")*'Medal values'!$B$2/2
+ COUNTIFS('Official Medal Table'!$H:$H,'Each Gender Events'!$A25,'Official Medal Table'!$C:$C,'Each Gender Events'!CS$1,'Official Medal Table'!$E:$E,"Mixed")*'Medal values'!$B$3/2
+ COUNTIFS('Official Medal Table'!$I:$I,'Each Gender Events'!$A25,'Official Medal Table'!$C:$C,'Each Gender Events'!CS$1,'Official Medal Table'!$E:$E,"Mixed")*'Medal values'!$B$3/2</f>
        <v>0</v>
      </c>
      <c r="CT25">
        <f>COUNTIFS('Official Medal Table'!$F:$F,'Each Gender Events'!$A25,'Official Medal Table'!$C:$C,'Each Gender Events'!CT$1,'Official Medal Table'!$E:$E,'Each Gender Events'!CT$2)*'Medal values'!$B$1
+ COUNTIFS('Official Medal Table'!$G:$G,'Each Gender Events'!$A25,'Official Medal Table'!$C:$C,'Each Gender Events'!CT$1,'Official Medal Table'!$E:$E,'Each Gender Events'!CT$2)*'Medal values'!$B$2
+ COUNTIFS('Official Medal Table'!$H:$H,'Each Gender Events'!$A25,'Official Medal Table'!$C:$C,'Each Gender Events'!CT$1,'Official Medal Table'!$E:$E,'Each Gender Events'!CT$2)*'Medal values'!$B$3
+ COUNTIFS('Official Medal Table'!$I:$I,'Each Gender Events'!$A25,'Official Medal Table'!$C:$C,'Each Gender Events'!CT$1,'Official Medal Table'!$E:$E,'Each Gender Events'!CT$2)*'Medal values'!$B$3
+ COUNTIFS('Official Medal Table'!$F:$F,'Each Gender Events'!$A25,'Official Medal Table'!$C:$C,'Each Gender Events'!CT$1,'Official Medal Table'!$E:$E,"Mixed")*'Medal values'!$B$1/2
+ COUNTIFS('Official Medal Table'!$G:$G,'Each Gender Events'!$A25,'Official Medal Table'!$C:$C,'Each Gender Events'!CT$1,'Official Medal Table'!$E:$E,"Mixed")*'Medal values'!$B$2/2
+ COUNTIFS('Official Medal Table'!$H:$H,'Each Gender Events'!$A25,'Official Medal Table'!$C:$C,'Each Gender Events'!CT$1,'Official Medal Table'!$E:$E,"Mixed")*'Medal values'!$B$3/2
+ COUNTIFS('Official Medal Table'!$I:$I,'Each Gender Events'!$A25,'Official Medal Table'!$C:$C,'Each Gender Events'!CT$1,'Official Medal Table'!$E:$E,"Mixed")*'Medal values'!$B$3/2</f>
        <v>0</v>
      </c>
    </row>
    <row r="26" spans="1:98" x14ac:dyDescent="0.3">
      <c r="A26" t="str">
        <f>Countries!A24</f>
        <v>SUI</v>
      </c>
      <c r="B26">
        <f>COUNTIFS('Official Medal Table'!$F:$F,'Each Gender Events'!$A26,'Official Medal Table'!$C:$C,'Each Gender Events'!B$1,'Official Medal Table'!$E:$E,'Each Gender Events'!B$2)*'Medal values'!$B$1
+ COUNTIFS('Official Medal Table'!$G:$G,'Each Gender Events'!$A26,'Official Medal Table'!$C:$C,'Each Gender Events'!B$1,'Official Medal Table'!$E:$E,'Each Gender Events'!B$2)*'Medal values'!$B$2
+ COUNTIFS('Official Medal Table'!$H:$H,'Each Gender Events'!$A26,'Official Medal Table'!$C:$C,'Each Gender Events'!B$1,'Official Medal Table'!$E:$E,'Each Gender Events'!B$2)*'Medal values'!$B$3
+ COUNTIFS('Official Medal Table'!$I:$I,'Each Gender Events'!$A26,'Official Medal Table'!$C:$C,'Each Gender Events'!B$1,'Official Medal Table'!$E:$E,'Each Gender Events'!B$2)*'Medal values'!$B$3
+ COUNTIFS('Official Medal Table'!$F:$F,'Each Gender Events'!$A26,'Official Medal Table'!$C:$C,'Each Gender Events'!B$1,'Official Medal Table'!$E:$E,"Mixed")*'Medal values'!$B$1/2
+ COUNTIFS('Official Medal Table'!$G:$G,'Each Gender Events'!$A26,'Official Medal Table'!$C:$C,'Each Gender Events'!B$1,'Official Medal Table'!$E:$E,"Mixed")*'Medal values'!$B$2/2
+ COUNTIFS('Official Medal Table'!$H:$H,'Each Gender Events'!$A26,'Official Medal Table'!$C:$C,'Each Gender Events'!B$1,'Official Medal Table'!$E:$E,"Mixed")*'Medal values'!$B$3/2
+ COUNTIFS('Official Medal Table'!$I:$I,'Each Gender Events'!$A26,'Official Medal Table'!$C:$C,'Each Gender Events'!B$1,'Official Medal Table'!$E:$E,"Mixed")*'Medal values'!$B$3/2</f>
        <v>0</v>
      </c>
      <c r="C26">
        <f>COUNTIFS('Official Medal Table'!$F:$F,'Each Gender Events'!$A26,'Official Medal Table'!$C:$C,'Each Gender Events'!C$1,'Official Medal Table'!$E:$E,'Each Gender Events'!C$2)*'Medal values'!$B$1
+ COUNTIFS('Official Medal Table'!$G:$G,'Each Gender Events'!$A26,'Official Medal Table'!$C:$C,'Each Gender Events'!C$1,'Official Medal Table'!$E:$E,'Each Gender Events'!C$2)*'Medal values'!$B$2
+ COUNTIFS('Official Medal Table'!$H:$H,'Each Gender Events'!$A26,'Official Medal Table'!$C:$C,'Each Gender Events'!C$1,'Official Medal Table'!$E:$E,'Each Gender Events'!C$2)*'Medal values'!$B$3
+ COUNTIFS('Official Medal Table'!$I:$I,'Each Gender Events'!$A26,'Official Medal Table'!$C:$C,'Each Gender Events'!C$1,'Official Medal Table'!$E:$E,'Each Gender Events'!C$2)*'Medal values'!$B$3
+ COUNTIFS('Official Medal Table'!$F:$F,'Each Gender Events'!$A26,'Official Medal Table'!$C:$C,'Each Gender Events'!C$1,'Official Medal Table'!$E:$E,"Mixed")*'Medal values'!$B$1/2
+ COUNTIFS('Official Medal Table'!$G:$G,'Each Gender Events'!$A26,'Official Medal Table'!$C:$C,'Each Gender Events'!C$1,'Official Medal Table'!$E:$E,"Mixed")*'Medal values'!$B$2/2
+ COUNTIFS('Official Medal Table'!$H:$H,'Each Gender Events'!$A26,'Official Medal Table'!$C:$C,'Each Gender Events'!C$1,'Official Medal Table'!$E:$E,"Mixed")*'Medal values'!$B$3/2
+ COUNTIFS('Official Medal Table'!$I:$I,'Each Gender Events'!$A26,'Official Medal Table'!$C:$C,'Each Gender Events'!C$1,'Official Medal Table'!$E:$E,"Mixed")*'Medal values'!$B$3/2</f>
        <v>0</v>
      </c>
      <c r="D26">
        <f>COUNTIFS('Official Medal Table'!$F:$F,'Each Gender Events'!$A26,'Official Medal Table'!$C:$C,'Each Gender Events'!D$1,'Official Medal Table'!$E:$E,'Each Gender Events'!D$2)*'Medal values'!$B$1
+ COUNTIFS('Official Medal Table'!$G:$G,'Each Gender Events'!$A26,'Official Medal Table'!$C:$C,'Each Gender Events'!D$1,'Official Medal Table'!$E:$E,'Each Gender Events'!D$2)*'Medal values'!$B$2
+ COUNTIFS('Official Medal Table'!$H:$H,'Each Gender Events'!$A26,'Official Medal Table'!$C:$C,'Each Gender Events'!D$1,'Official Medal Table'!$E:$E,'Each Gender Events'!D$2)*'Medal values'!$B$3
+ COUNTIFS('Official Medal Table'!$I:$I,'Each Gender Events'!$A26,'Official Medal Table'!$C:$C,'Each Gender Events'!D$1,'Official Medal Table'!$E:$E,'Each Gender Events'!D$2)*'Medal values'!$B$3
+ COUNTIFS('Official Medal Table'!$F:$F,'Each Gender Events'!$A26,'Official Medal Table'!$C:$C,'Each Gender Events'!D$1,'Official Medal Table'!$E:$E,"Mixed")*'Medal values'!$B$1/2
+ COUNTIFS('Official Medal Table'!$G:$G,'Each Gender Events'!$A26,'Official Medal Table'!$C:$C,'Each Gender Events'!D$1,'Official Medal Table'!$E:$E,"Mixed")*'Medal values'!$B$2/2
+ COUNTIFS('Official Medal Table'!$H:$H,'Each Gender Events'!$A26,'Official Medal Table'!$C:$C,'Each Gender Events'!D$1,'Official Medal Table'!$E:$E,"Mixed")*'Medal values'!$B$3/2
+ COUNTIFS('Official Medal Table'!$I:$I,'Each Gender Events'!$A26,'Official Medal Table'!$C:$C,'Each Gender Events'!D$1,'Official Medal Table'!$E:$E,"Mixed")*'Medal values'!$B$3/2</f>
        <v>0</v>
      </c>
      <c r="E26">
        <f>COUNTIFS('Official Medal Table'!$F:$F,'Each Gender Events'!$A26,'Official Medal Table'!$C:$C,'Each Gender Events'!E$1,'Official Medal Table'!$E:$E,'Each Gender Events'!E$2)*'Medal values'!$B$1
+ COUNTIFS('Official Medal Table'!$G:$G,'Each Gender Events'!$A26,'Official Medal Table'!$C:$C,'Each Gender Events'!E$1,'Official Medal Table'!$E:$E,'Each Gender Events'!E$2)*'Medal values'!$B$2
+ COUNTIFS('Official Medal Table'!$H:$H,'Each Gender Events'!$A26,'Official Medal Table'!$C:$C,'Each Gender Events'!E$1,'Official Medal Table'!$E:$E,'Each Gender Events'!E$2)*'Medal values'!$B$3
+ COUNTIFS('Official Medal Table'!$I:$I,'Each Gender Events'!$A26,'Official Medal Table'!$C:$C,'Each Gender Events'!E$1,'Official Medal Table'!$E:$E,'Each Gender Events'!E$2)*'Medal values'!$B$3
+ COUNTIFS('Official Medal Table'!$F:$F,'Each Gender Events'!$A26,'Official Medal Table'!$C:$C,'Each Gender Events'!E$1,'Official Medal Table'!$E:$E,"Mixed")*'Medal values'!$B$1/2
+ COUNTIFS('Official Medal Table'!$G:$G,'Each Gender Events'!$A26,'Official Medal Table'!$C:$C,'Each Gender Events'!E$1,'Official Medal Table'!$E:$E,"Mixed")*'Medal values'!$B$2/2
+ COUNTIFS('Official Medal Table'!$H:$H,'Each Gender Events'!$A26,'Official Medal Table'!$C:$C,'Each Gender Events'!E$1,'Official Medal Table'!$E:$E,"Mixed")*'Medal values'!$B$3/2
+ COUNTIFS('Official Medal Table'!$I:$I,'Each Gender Events'!$A26,'Official Medal Table'!$C:$C,'Each Gender Events'!E$1,'Official Medal Table'!$E:$E,"Mixed")*'Medal values'!$B$3/2</f>
        <v>0</v>
      </c>
      <c r="F26">
        <f>COUNTIFS('Official Medal Table'!$F:$F,'Each Gender Events'!$A26,'Official Medal Table'!$C:$C,'Each Gender Events'!F$1,'Official Medal Table'!$E:$E,'Each Gender Events'!F$2)*'Medal values'!$B$1
+ COUNTIFS('Official Medal Table'!$G:$G,'Each Gender Events'!$A26,'Official Medal Table'!$C:$C,'Each Gender Events'!F$1,'Official Medal Table'!$E:$E,'Each Gender Events'!F$2)*'Medal values'!$B$2
+ COUNTIFS('Official Medal Table'!$H:$H,'Each Gender Events'!$A26,'Official Medal Table'!$C:$C,'Each Gender Events'!F$1,'Official Medal Table'!$E:$E,'Each Gender Events'!F$2)*'Medal values'!$B$3
+ COUNTIFS('Official Medal Table'!$I:$I,'Each Gender Events'!$A26,'Official Medal Table'!$C:$C,'Each Gender Events'!F$1,'Official Medal Table'!$E:$E,'Each Gender Events'!F$2)*'Medal values'!$B$3
+ COUNTIFS('Official Medal Table'!$F:$F,'Each Gender Events'!$A26,'Official Medal Table'!$C:$C,'Each Gender Events'!F$1,'Official Medal Table'!$E:$E,"Mixed")*'Medal values'!$B$1/2
+ COUNTIFS('Official Medal Table'!$G:$G,'Each Gender Events'!$A26,'Official Medal Table'!$C:$C,'Each Gender Events'!F$1,'Official Medal Table'!$E:$E,"Mixed")*'Medal values'!$B$2/2
+ COUNTIFS('Official Medal Table'!$H:$H,'Each Gender Events'!$A26,'Official Medal Table'!$C:$C,'Each Gender Events'!F$1,'Official Medal Table'!$E:$E,"Mixed")*'Medal values'!$B$3/2
+ COUNTIFS('Official Medal Table'!$I:$I,'Each Gender Events'!$A26,'Official Medal Table'!$C:$C,'Each Gender Events'!F$1,'Official Medal Table'!$E:$E,"Mixed")*'Medal values'!$B$3/2</f>
        <v>0</v>
      </c>
      <c r="G26">
        <f>COUNTIFS('Official Medal Table'!$F:$F,'Each Gender Events'!$A26,'Official Medal Table'!$C:$C,'Each Gender Events'!G$1,'Official Medal Table'!$E:$E,'Each Gender Events'!G$2)*'Medal values'!$B$1
+ COUNTIFS('Official Medal Table'!$G:$G,'Each Gender Events'!$A26,'Official Medal Table'!$C:$C,'Each Gender Events'!G$1,'Official Medal Table'!$E:$E,'Each Gender Events'!G$2)*'Medal values'!$B$2
+ COUNTIFS('Official Medal Table'!$H:$H,'Each Gender Events'!$A26,'Official Medal Table'!$C:$C,'Each Gender Events'!G$1,'Official Medal Table'!$E:$E,'Each Gender Events'!G$2)*'Medal values'!$B$3
+ COUNTIFS('Official Medal Table'!$I:$I,'Each Gender Events'!$A26,'Official Medal Table'!$C:$C,'Each Gender Events'!G$1,'Official Medal Table'!$E:$E,'Each Gender Events'!G$2)*'Medal values'!$B$3
+ COUNTIFS('Official Medal Table'!$F:$F,'Each Gender Events'!$A26,'Official Medal Table'!$C:$C,'Each Gender Events'!G$1,'Official Medal Table'!$E:$E,"Mixed")*'Medal values'!$B$1/2
+ COUNTIFS('Official Medal Table'!$G:$G,'Each Gender Events'!$A26,'Official Medal Table'!$C:$C,'Each Gender Events'!G$1,'Official Medal Table'!$E:$E,"Mixed")*'Medal values'!$B$2/2
+ COUNTIFS('Official Medal Table'!$H:$H,'Each Gender Events'!$A26,'Official Medal Table'!$C:$C,'Each Gender Events'!G$1,'Official Medal Table'!$E:$E,"Mixed")*'Medal values'!$B$3/2
+ COUNTIFS('Official Medal Table'!$I:$I,'Each Gender Events'!$A26,'Official Medal Table'!$C:$C,'Each Gender Events'!G$1,'Official Medal Table'!$E:$E,"Mixed")*'Medal values'!$B$3/2</f>
        <v>0</v>
      </c>
      <c r="H26">
        <f>COUNTIFS('Official Medal Table'!$F:$F,'Each Gender Events'!$A26,'Official Medal Table'!$C:$C,'Each Gender Events'!H$1,'Official Medal Table'!$E:$E,'Each Gender Events'!H$2)*'Medal values'!$B$1
+ COUNTIFS('Official Medal Table'!$G:$G,'Each Gender Events'!$A26,'Official Medal Table'!$C:$C,'Each Gender Events'!H$1,'Official Medal Table'!$E:$E,'Each Gender Events'!H$2)*'Medal values'!$B$2
+ COUNTIFS('Official Medal Table'!$H:$H,'Each Gender Events'!$A26,'Official Medal Table'!$C:$C,'Each Gender Events'!H$1,'Official Medal Table'!$E:$E,'Each Gender Events'!H$2)*'Medal values'!$B$3
+ COUNTIFS('Official Medal Table'!$I:$I,'Each Gender Events'!$A26,'Official Medal Table'!$C:$C,'Each Gender Events'!H$1,'Official Medal Table'!$E:$E,'Each Gender Events'!H$2)*'Medal values'!$B$3
+ COUNTIFS('Official Medal Table'!$F:$F,'Each Gender Events'!$A26,'Official Medal Table'!$C:$C,'Each Gender Events'!H$1,'Official Medal Table'!$E:$E,"Mixed")*'Medal values'!$B$1/2
+ COUNTIFS('Official Medal Table'!$G:$G,'Each Gender Events'!$A26,'Official Medal Table'!$C:$C,'Each Gender Events'!H$1,'Official Medal Table'!$E:$E,"Mixed")*'Medal values'!$B$2/2
+ COUNTIFS('Official Medal Table'!$H:$H,'Each Gender Events'!$A26,'Official Medal Table'!$C:$C,'Each Gender Events'!H$1,'Official Medal Table'!$E:$E,"Mixed")*'Medal values'!$B$3/2
+ COUNTIFS('Official Medal Table'!$I:$I,'Each Gender Events'!$A26,'Official Medal Table'!$C:$C,'Each Gender Events'!H$1,'Official Medal Table'!$E:$E,"Mixed")*'Medal values'!$B$3/2</f>
        <v>0</v>
      </c>
      <c r="I26">
        <f>COUNTIFS('Official Medal Table'!$F:$F,'Each Gender Events'!$A26,'Official Medal Table'!$C:$C,'Each Gender Events'!I$1,'Official Medal Table'!$E:$E,'Each Gender Events'!I$2)*'Medal values'!$B$1
+ COUNTIFS('Official Medal Table'!$G:$G,'Each Gender Events'!$A26,'Official Medal Table'!$C:$C,'Each Gender Events'!I$1,'Official Medal Table'!$E:$E,'Each Gender Events'!I$2)*'Medal values'!$B$2
+ COUNTIFS('Official Medal Table'!$H:$H,'Each Gender Events'!$A26,'Official Medal Table'!$C:$C,'Each Gender Events'!I$1,'Official Medal Table'!$E:$E,'Each Gender Events'!I$2)*'Medal values'!$B$3
+ COUNTIFS('Official Medal Table'!$I:$I,'Each Gender Events'!$A26,'Official Medal Table'!$C:$C,'Each Gender Events'!I$1,'Official Medal Table'!$E:$E,'Each Gender Events'!I$2)*'Medal values'!$B$3
+ COUNTIFS('Official Medal Table'!$F:$F,'Each Gender Events'!$A26,'Official Medal Table'!$C:$C,'Each Gender Events'!I$1,'Official Medal Table'!$E:$E,"Mixed")*'Medal values'!$B$1/2
+ COUNTIFS('Official Medal Table'!$G:$G,'Each Gender Events'!$A26,'Official Medal Table'!$C:$C,'Each Gender Events'!I$1,'Official Medal Table'!$E:$E,"Mixed")*'Medal values'!$B$2/2
+ COUNTIFS('Official Medal Table'!$H:$H,'Each Gender Events'!$A26,'Official Medal Table'!$C:$C,'Each Gender Events'!I$1,'Official Medal Table'!$E:$E,"Mixed")*'Medal values'!$B$3/2
+ COUNTIFS('Official Medal Table'!$I:$I,'Each Gender Events'!$A26,'Official Medal Table'!$C:$C,'Each Gender Events'!I$1,'Official Medal Table'!$E:$E,"Mixed")*'Medal values'!$B$3/2</f>
        <v>0</v>
      </c>
      <c r="J26">
        <f>COUNTIFS('Official Medal Table'!$F:$F,'Each Gender Events'!$A26,'Official Medal Table'!$C:$C,'Each Gender Events'!J$1,'Official Medal Table'!$E:$E,'Each Gender Events'!J$2)*'Medal values'!$B$1
+ COUNTIFS('Official Medal Table'!$G:$G,'Each Gender Events'!$A26,'Official Medal Table'!$C:$C,'Each Gender Events'!J$1,'Official Medal Table'!$E:$E,'Each Gender Events'!J$2)*'Medal values'!$B$2
+ COUNTIFS('Official Medal Table'!$H:$H,'Each Gender Events'!$A26,'Official Medal Table'!$C:$C,'Each Gender Events'!J$1,'Official Medal Table'!$E:$E,'Each Gender Events'!J$2)*'Medal values'!$B$3
+ COUNTIFS('Official Medal Table'!$I:$I,'Each Gender Events'!$A26,'Official Medal Table'!$C:$C,'Each Gender Events'!J$1,'Official Medal Table'!$E:$E,'Each Gender Events'!J$2)*'Medal values'!$B$3
+ COUNTIFS('Official Medal Table'!$F:$F,'Each Gender Events'!$A26,'Official Medal Table'!$C:$C,'Each Gender Events'!J$1,'Official Medal Table'!$E:$E,"Mixed")*'Medal values'!$B$1/2
+ COUNTIFS('Official Medal Table'!$G:$G,'Each Gender Events'!$A26,'Official Medal Table'!$C:$C,'Each Gender Events'!J$1,'Official Medal Table'!$E:$E,"Mixed")*'Medal values'!$B$2/2
+ COUNTIFS('Official Medal Table'!$H:$H,'Each Gender Events'!$A26,'Official Medal Table'!$C:$C,'Each Gender Events'!J$1,'Official Medal Table'!$E:$E,"Mixed")*'Medal values'!$B$3/2
+ COUNTIFS('Official Medal Table'!$I:$I,'Each Gender Events'!$A26,'Official Medal Table'!$C:$C,'Each Gender Events'!J$1,'Official Medal Table'!$E:$E,"Mixed")*'Medal values'!$B$3/2</f>
        <v>0</v>
      </c>
      <c r="K26">
        <f>COUNTIFS('Official Medal Table'!$F:$F,'Each Gender Events'!$A26,'Official Medal Table'!$C:$C,'Each Gender Events'!K$1,'Official Medal Table'!$E:$E,'Each Gender Events'!K$2)*'Medal values'!$B$1
+ COUNTIFS('Official Medal Table'!$G:$G,'Each Gender Events'!$A26,'Official Medal Table'!$C:$C,'Each Gender Events'!K$1,'Official Medal Table'!$E:$E,'Each Gender Events'!K$2)*'Medal values'!$B$2
+ COUNTIFS('Official Medal Table'!$H:$H,'Each Gender Events'!$A26,'Official Medal Table'!$C:$C,'Each Gender Events'!K$1,'Official Medal Table'!$E:$E,'Each Gender Events'!K$2)*'Medal values'!$B$3
+ COUNTIFS('Official Medal Table'!$I:$I,'Each Gender Events'!$A26,'Official Medal Table'!$C:$C,'Each Gender Events'!K$1,'Official Medal Table'!$E:$E,'Each Gender Events'!K$2)*'Medal values'!$B$3
+ COUNTIFS('Official Medal Table'!$F:$F,'Each Gender Events'!$A26,'Official Medal Table'!$C:$C,'Each Gender Events'!K$1,'Official Medal Table'!$E:$E,"Mixed")*'Medal values'!$B$1/2
+ COUNTIFS('Official Medal Table'!$G:$G,'Each Gender Events'!$A26,'Official Medal Table'!$C:$C,'Each Gender Events'!K$1,'Official Medal Table'!$E:$E,"Mixed")*'Medal values'!$B$2/2
+ COUNTIFS('Official Medal Table'!$H:$H,'Each Gender Events'!$A26,'Official Medal Table'!$C:$C,'Each Gender Events'!K$1,'Official Medal Table'!$E:$E,"Mixed")*'Medal values'!$B$3/2
+ COUNTIFS('Official Medal Table'!$I:$I,'Each Gender Events'!$A26,'Official Medal Table'!$C:$C,'Each Gender Events'!K$1,'Official Medal Table'!$E:$E,"Mixed")*'Medal values'!$B$3/2</f>
        <v>0</v>
      </c>
      <c r="L26">
        <f>COUNTIFS('Official Medal Table'!$F:$F,'Each Gender Events'!$A26,'Official Medal Table'!$C:$C,'Each Gender Events'!L$1,'Official Medal Table'!$E:$E,'Each Gender Events'!L$2)*'Medal values'!$B$1
+ COUNTIFS('Official Medal Table'!$G:$G,'Each Gender Events'!$A26,'Official Medal Table'!$C:$C,'Each Gender Events'!L$1,'Official Medal Table'!$E:$E,'Each Gender Events'!L$2)*'Medal values'!$B$2
+ COUNTIFS('Official Medal Table'!$H:$H,'Each Gender Events'!$A26,'Official Medal Table'!$C:$C,'Each Gender Events'!L$1,'Official Medal Table'!$E:$E,'Each Gender Events'!L$2)*'Medal values'!$B$3
+ COUNTIFS('Official Medal Table'!$I:$I,'Each Gender Events'!$A26,'Official Medal Table'!$C:$C,'Each Gender Events'!L$1,'Official Medal Table'!$E:$E,'Each Gender Events'!L$2)*'Medal values'!$B$3
+ COUNTIFS('Official Medal Table'!$F:$F,'Each Gender Events'!$A26,'Official Medal Table'!$C:$C,'Each Gender Events'!L$1,'Official Medal Table'!$E:$E,"Mixed")*'Medal values'!$B$1/2
+ COUNTIFS('Official Medal Table'!$G:$G,'Each Gender Events'!$A26,'Official Medal Table'!$C:$C,'Each Gender Events'!L$1,'Official Medal Table'!$E:$E,"Mixed")*'Medal values'!$B$2/2
+ COUNTIFS('Official Medal Table'!$H:$H,'Each Gender Events'!$A26,'Official Medal Table'!$C:$C,'Each Gender Events'!L$1,'Official Medal Table'!$E:$E,"Mixed")*'Medal values'!$B$3/2
+ COUNTIFS('Official Medal Table'!$I:$I,'Each Gender Events'!$A26,'Official Medal Table'!$C:$C,'Each Gender Events'!L$1,'Official Medal Table'!$E:$E,"Mixed")*'Medal values'!$B$3/2</f>
        <v>0</v>
      </c>
      <c r="M26">
        <f>COUNTIFS('Official Medal Table'!$F:$F,'Each Gender Events'!$A26,'Official Medal Table'!$C:$C,'Each Gender Events'!M$1,'Official Medal Table'!$E:$E,'Each Gender Events'!M$2)*'Medal values'!$B$1
+ COUNTIFS('Official Medal Table'!$G:$G,'Each Gender Events'!$A26,'Official Medal Table'!$C:$C,'Each Gender Events'!M$1,'Official Medal Table'!$E:$E,'Each Gender Events'!M$2)*'Medal values'!$B$2
+ COUNTIFS('Official Medal Table'!$H:$H,'Each Gender Events'!$A26,'Official Medal Table'!$C:$C,'Each Gender Events'!M$1,'Official Medal Table'!$E:$E,'Each Gender Events'!M$2)*'Medal values'!$B$3
+ COUNTIFS('Official Medal Table'!$I:$I,'Each Gender Events'!$A26,'Official Medal Table'!$C:$C,'Each Gender Events'!M$1,'Official Medal Table'!$E:$E,'Each Gender Events'!M$2)*'Medal values'!$B$3
+ COUNTIFS('Official Medal Table'!$F:$F,'Each Gender Events'!$A26,'Official Medal Table'!$C:$C,'Each Gender Events'!M$1,'Official Medal Table'!$E:$E,"Mixed")*'Medal values'!$B$1/2
+ COUNTIFS('Official Medal Table'!$G:$G,'Each Gender Events'!$A26,'Official Medal Table'!$C:$C,'Each Gender Events'!M$1,'Official Medal Table'!$E:$E,"Mixed")*'Medal values'!$B$2/2
+ COUNTIFS('Official Medal Table'!$H:$H,'Each Gender Events'!$A26,'Official Medal Table'!$C:$C,'Each Gender Events'!M$1,'Official Medal Table'!$E:$E,"Mixed")*'Medal values'!$B$3/2
+ COUNTIFS('Official Medal Table'!$I:$I,'Each Gender Events'!$A26,'Official Medal Table'!$C:$C,'Each Gender Events'!M$1,'Official Medal Table'!$E:$E,"Mixed")*'Medal values'!$B$3/2</f>
        <v>0</v>
      </c>
      <c r="N26">
        <f>COUNTIFS('Official Medal Table'!$F:$F,'Each Gender Events'!$A26,'Official Medal Table'!$C:$C,'Each Gender Events'!N$1,'Official Medal Table'!$E:$E,'Each Gender Events'!N$2)*'Medal values'!$B$1
+ COUNTIFS('Official Medal Table'!$G:$G,'Each Gender Events'!$A26,'Official Medal Table'!$C:$C,'Each Gender Events'!N$1,'Official Medal Table'!$E:$E,'Each Gender Events'!N$2)*'Medal values'!$B$2
+ COUNTIFS('Official Medal Table'!$H:$H,'Each Gender Events'!$A26,'Official Medal Table'!$C:$C,'Each Gender Events'!N$1,'Official Medal Table'!$E:$E,'Each Gender Events'!N$2)*'Medal values'!$B$3
+ COUNTIFS('Official Medal Table'!$I:$I,'Each Gender Events'!$A26,'Official Medal Table'!$C:$C,'Each Gender Events'!N$1,'Official Medal Table'!$E:$E,'Each Gender Events'!N$2)*'Medal values'!$B$3
+ COUNTIFS('Official Medal Table'!$F:$F,'Each Gender Events'!$A26,'Official Medal Table'!$C:$C,'Each Gender Events'!N$1,'Official Medal Table'!$E:$E,"Mixed")*'Medal values'!$B$1/2
+ COUNTIFS('Official Medal Table'!$G:$G,'Each Gender Events'!$A26,'Official Medal Table'!$C:$C,'Each Gender Events'!N$1,'Official Medal Table'!$E:$E,"Mixed")*'Medal values'!$B$2/2
+ COUNTIFS('Official Medal Table'!$H:$H,'Each Gender Events'!$A26,'Official Medal Table'!$C:$C,'Each Gender Events'!N$1,'Official Medal Table'!$E:$E,"Mixed")*'Medal values'!$B$3/2
+ COUNTIFS('Official Medal Table'!$I:$I,'Each Gender Events'!$A26,'Official Medal Table'!$C:$C,'Each Gender Events'!N$1,'Official Medal Table'!$E:$E,"Mixed")*'Medal values'!$B$3/2</f>
        <v>0</v>
      </c>
      <c r="O26">
        <f>COUNTIFS('Official Medal Table'!$F:$F,'Each Gender Events'!$A26,'Official Medal Table'!$C:$C,'Each Gender Events'!O$1,'Official Medal Table'!$E:$E,'Each Gender Events'!O$2)*'Medal values'!$B$1
+ COUNTIFS('Official Medal Table'!$G:$G,'Each Gender Events'!$A26,'Official Medal Table'!$C:$C,'Each Gender Events'!O$1,'Official Medal Table'!$E:$E,'Each Gender Events'!O$2)*'Medal values'!$B$2
+ COUNTIFS('Official Medal Table'!$H:$H,'Each Gender Events'!$A26,'Official Medal Table'!$C:$C,'Each Gender Events'!O$1,'Official Medal Table'!$E:$E,'Each Gender Events'!O$2)*'Medal values'!$B$3
+ COUNTIFS('Official Medal Table'!$I:$I,'Each Gender Events'!$A26,'Official Medal Table'!$C:$C,'Each Gender Events'!O$1,'Official Medal Table'!$E:$E,'Each Gender Events'!O$2)*'Medal values'!$B$3
+ COUNTIFS('Official Medal Table'!$F:$F,'Each Gender Events'!$A26,'Official Medal Table'!$C:$C,'Each Gender Events'!O$1,'Official Medal Table'!$E:$E,"Mixed")*'Medal values'!$B$1/2
+ COUNTIFS('Official Medal Table'!$G:$G,'Each Gender Events'!$A26,'Official Medal Table'!$C:$C,'Each Gender Events'!O$1,'Official Medal Table'!$E:$E,"Mixed")*'Medal values'!$B$2/2
+ COUNTIFS('Official Medal Table'!$H:$H,'Each Gender Events'!$A26,'Official Medal Table'!$C:$C,'Each Gender Events'!O$1,'Official Medal Table'!$E:$E,"Mixed")*'Medal values'!$B$3/2
+ COUNTIFS('Official Medal Table'!$I:$I,'Each Gender Events'!$A26,'Official Medal Table'!$C:$C,'Each Gender Events'!O$1,'Official Medal Table'!$E:$E,"Mixed")*'Medal values'!$B$3/2</f>
        <v>0</v>
      </c>
      <c r="P26">
        <f>COUNTIFS('Official Medal Table'!$F:$F,'Each Gender Events'!$A26,'Official Medal Table'!$C:$C,'Each Gender Events'!P$1,'Official Medal Table'!$E:$E,'Each Gender Events'!P$2)*'Medal values'!$B$1
+ COUNTIFS('Official Medal Table'!$G:$G,'Each Gender Events'!$A26,'Official Medal Table'!$C:$C,'Each Gender Events'!P$1,'Official Medal Table'!$E:$E,'Each Gender Events'!P$2)*'Medal values'!$B$2
+ COUNTIFS('Official Medal Table'!$H:$H,'Each Gender Events'!$A26,'Official Medal Table'!$C:$C,'Each Gender Events'!P$1,'Official Medal Table'!$E:$E,'Each Gender Events'!P$2)*'Medal values'!$B$3
+ COUNTIFS('Official Medal Table'!$I:$I,'Each Gender Events'!$A26,'Official Medal Table'!$C:$C,'Each Gender Events'!P$1,'Official Medal Table'!$E:$E,'Each Gender Events'!P$2)*'Medal values'!$B$3
+ COUNTIFS('Official Medal Table'!$F:$F,'Each Gender Events'!$A26,'Official Medal Table'!$C:$C,'Each Gender Events'!P$1,'Official Medal Table'!$E:$E,"Mixed")*'Medal values'!$B$1/2
+ COUNTIFS('Official Medal Table'!$G:$G,'Each Gender Events'!$A26,'Official Medal Table'!$C:$C,'Each Gender Events'!P$1,'Official Medal Table'!$E:$E,"Mixed")*'Medal values'!$B$2/2
+ COUNTIFS('Official Medal Table'!$H:$H,'Each Gender Events'!$A26,'Official Medal Table'!$C:$C,'Each Gender Events'!P$1,'Official Medal Table'!$E:$E,"Mixed")*'Medal values'!$B$3/2
+ COUNTIFS('Official Medal Table'!$I:$I,'Each Gender Events'!$A26,'Official Medal Table'!$C:$C,'Each Gender Events'!P$1,'Official Medal Table'!$E:$E,"Mixed")*'Medal values'!$B$3/2</f>
        <v>0</v>
      </c>
      <c r="Q26">
        <f>COUNTIFS('Official Medal Table'!$F:$F,'Each Gender Events'!$A26,'Official Medal Table'!$C:$C,'Each Gender Events'!Q$1,'Official Medal Table'!$E:$E,'Each Gender Events'!Q$2)*'Medal values'!$B$1
+ COUNTIFS('Official Medal Table'!$G:$G,'Each Gender Events'!$A26,'Official Medal Table'!$C:$C,'Each Gender Events'!Q$1,'Official Medal Table'!$E:$E,'Each Gender Events'!Q$2)*'Medal values'!$B$2
+ COUNTIFS('Official Medal Table'!$H:$H,'Each Gender Events'!$A26,'Official Medal Table'!$C:$C,'Each Gender Events'!Q$1,'Official Medal Table'!$E:$E,'Each Gender Events'!Q$2)*'Medal values'!$B$3
+ COUNTIFS('Official Medal Table'!$I:$I,'Each Gender Events'!$A26,'Official Medal Table'!$C:$C,'Each Gender Events'!Q$1,'Official Medal Table'!$E:$E,'Each Gender Events'!Q$2)*'Medal values'!$B$3
+ COUNTIFS('Official Medal Table'!$F:$F,'Each Gender Events'!$A26,'Official Medal Table'!$C:$C,'Each Gender Events'!Q$1,'Official Medal Table'!$E:$E,"Mixed")*'Medal values'!$B$1/2
+ COUNTIFS('Official Medal Table'!$G:$G,'Each Gender Events'!$A26,'Official Medal Table'!$C:$C,'Each Gender Events'!Q$1,'Official Medal Table'!$E:$E,"Mixed")*'Medal values'!$B$2/2
+ COUNTIFS('Official Medal Table'!$H:$H,'Each Gender Events'!$A26,'Official Medal Table'!$C:$C,'Each Gender Events'!Q$1,'Official Medal Table'!$E:$E,"Mixed")*'Medal values'!$B$3/2
+ COUNTIFS('Official Medal Table'!$I:$I,'Each Gender Events'!$A26,'Official Medal Table'!$C:$C,'Each Gender Events'!Q$1,'Official Medal Table'!$E:$E,"Mixed")*'Medal values'!$B$3/2</f>
        <v>0</v>
      </c>
      <c r="R26">
        <f>COUNTIFS('Official Medal Table'!$F:$F,'Each Gender Events'!$A26,'Official Medal Table'!$C:$C,'Each Gender Events'!R$1,'Official Medal Table'!$E:$E,'Each Gender Events'!R$2)*'Medal values'!$B$1
+ COUNTIFS('Official Medal Table'!$G:$G,'Each Gender Events'!$A26,'Official Medal Table'!$C:$C,'Each Gender Events'!R$1,'Official Medal Table'!$E:$E,'Each Gender Events'!R$2)*'Medal values'!$B$2
+ COUNTIFS('Official Medal Table'!$H:$H,'Each Gender Events'!$A26,'Official Medal Table'!$C:$C,'Each Gender Events'!R$1,'Official Medal Table'!$E:$E,'Each Gender Events'!R$2)*'Medal values'!$B$3
+ COUNTIFS('Official Medal Table'!$I:$I,'Each Gender Events'!$A26,'Official Medal Table'!$C:$C,'Each Gender Events'!R$1,'Official Medal Table'!$E:$E,'Each Gender Events'!R$2)*'Medal values'!$B$3
+ COUNTIFS('Official Medal Table'!$F:$F,'Each Gender Events'!$A26,'Official Medal Table'!$C:$C,'Each Gender Events'!R$1,'Official Medal Table'!$E:$E,"Mixed")*'Medal values'!$B$1/2
+ COUNTIFS('Official Medal Table'!$G:$G,'Each Gender Events'!$A26,'Official Medal Table'!$C:$C,'Each Gender Events'!R$1,'Official Medal Table'!$E:$E,"Mixed")*'Medal values'!$B$2/2
+ COUNTIFS('Official Medal Table'!$H:$H,'Each Gender Events'!$A26,'Official Medal Table'!$C:$C,'Each Gender Events'!R$1,'Official Medal Table'!$E:$E,"Mixed")*'Medal values'!$B$3/2
+ COUNTIFS('Official Medal Table'!$I:$I,'Each Gender Events'!$A26,'Official Medal Table'!$C:$C,'Each Gender Events'!R$1,'Official Medal Table'!$E:$E,"Mixed")*'Medal values'!$B$3/2</f>
        <v>1</v>
      </c>
      <c r="S26">
        <f>COUNTIFS('Official Medal Table'!$F:$F,'Each Gender Events'!$A26,'Official Medal Table'!$C:$C,'Each Gender Events'!S$1,'Official Medal Table'!$E:$E,'Each Gender Events'!S$2)*'Medal values'!$B$1
+ COUNTIFS('Official Medal Table'!$G:$G,'Each Gender Events'!$A26,'Official Medal Table'!$C:$C,'Each Gender Events'!S$1,'Official Medal Table'!$E:$E,'Each Gender Events'!S$2)*'Medal values'!$B$2
+ COUNTIFS('Official Medal Table'!$H:$H,'Each Gender Events'!$A26,'Official Medal Table'!$C:$C,'Each Gender Events'!S$1,'Official Medal Table'!$E:$E,'Each Gender Events'!S$2)*'Medal values'!$B$3
+ COUNTIFS('Official Medal Table'!$I:$I,'Each Gender Events'!$A26,'Official Medal Table'!$C:$C,'Each Gender Events'!S$1,'Official Medal Table'!$E:$E,'Each Gender Events'!S$2)*'Medal values'!$B$3
+ COUNTIFS('Official Medal Table'!$F:$F,'Each Gender Events'!$A26,'Official Medal Table'!$C:$C,'Each Gender Events'!S$1,'Official Medal Table'!$E:$E,"Mixed")*'Medal values'!$B$1/2
+ COUNTIFS('Official Medal Table'!$G:$G,'Each Gender Events'!$A26,'Official Medal Table'!$C:$C,'Each Gender Events'!S$1,'Official Medal Table'!$E:$E,"Mixed")*'Medal values'!$B$2/2
+ COUNTIFS('Official Medal Table'!$H:$H,'Each Gender Events'!$A26,'Official Medal Table'!$C:$C,'Each Gender Events'!S$1,'Official Medal Table'!$E:$E,"Mixed")*'Medal values'!$B$3/2
+ COUNTIFS('Official Medal Table'!$I:$I,'Each Gender Events'!$A26,'Official Medal Table'!$C:$C,'Each Gender Events'!S$1,'Official Medal Table'!$E:$E,"Mixed")*'Medal values'!$B$3/2</f>
        <v>0</v>
      </c>
      <c r="T26">
        <f>COUNTIFS('Official Medal Table'!$F:$F,'Each Gender Events'!$A26,'Official Medal Table'!$C:$C,'Each Gender Events'!T$1,'Official Medal Table'!$E:$E,'Each Gender Events'!T$2)*'Medal values'!$B$1
+ COUNTIFS('Official Medal Table'!$G:$G,'Each Gender Events'!$A26,'Official Medal Table'!$C:$C,'Each Gender Events'!T$1,'Official Medal Table'!$E:$E,'Each Gender Events'!T$2)*'Medal values'!$B$2
+ COUNTIFS('Official Medal Table'!$H:$H,'Each Gender Events'!$A26,'Official Medal Table'!$C:$C,'Each Gender Events'!T$1,'Official Medal Table'!$E:$E,'Each Gender Events'!T$2)*'Medal values'!$B$3
+ COUNTIFS('Official Medal Table'!$I:$I,'Each Gender Events'!$A26,'Official Medal Table'!$C:$C,'Each Gender Events'!T$1,'Official Medal Table'!$E:$E,'Each Gender Events'!T$2)*'Medal values'!$B$3
+ COUNTIFS('Official Medal Table'!$F:$F,'Each Gender Events'!$A26,'Official Medal Table'!$C:$C,'Each Gender Events'!T$1,'Official Medal Table'!$E:$E,"Mixed")*'Medal values'!$B$1/2
+ COUNTIFS('Official Medal Table'!$G:$G,'Each Gender Events'!$A26,'Official Medal Table'!$C:$C,'Each Gender Events'!T$1,'Official Medal Table'!$E:$E,"Mixed")*'Medal values'!$B$2/2
+ COUNTIFS('Official Medal Table'!$H:$H,'Each Gender Events'!$A26,'Official Medal Table'!$C:$C,'Each Gender Events'!T$1,'Official Medal Table'!$E:$E,"Mixed")*'Medal values'!$B$3/2
+ COUNTIFS('Official Medal Table'!$I:$I,'Each Gender Events'!$A26,'Official Medal Table'!$C:$C,'Each Gender Events'!T$1,'Official Medal Table'!$E:$E,"Mixed")*'Medal values'!$B$3/2</f>
        <v>0</v>
      </c>
      <c r="U26">
        <f>COUNTIFS('Official Medal Table'!$F:$F,'Each Gender Events'!$A26,'Official Medal Table'!$C:$C,'Each Gender Events'!U$1,'Official Medal Table'!$E:$E,'Each Gender Events'!U$2)*'Medal values'!$B$1
+ COUNTIFS('Official Medal Table'!$G:$G,'Each Gender Events'!$A26,'Official Medal Table'!$C:$C,'Each Gender Events'!U$1,'Official Medal Table'!$E:$E,'Each Gender Events'!U$2)*'Medal values'!$B$2
+ COUNTIFS('Official Medal Table'!$H:$H,'Each Gender Events'!$A26,'Official Medal Table'!$C:$C,'Each Gender Events'!U$1,'Official Medal Table'!$E:$E,'Each Gender Events'!U$2)*'Medal values'!$B$3
+ COUNTIFS('Official Medal Table'!$I:$I,'Each Gender Events'!$A26,'Official Medal Table'!$C:$C,'Each Gender Events'!U$1,'Official Medal Table'!$E:$E,'Each Gender Events'!U$2)*'Medal values'!$B$3
+ COUNTIFS('Official Medal Table'!$F:$F,'Each Gender Events'!$A26,'Official Medal Table'!$C:$C,'Each Gender Events'!U$1,'Official Medal Table'!$E:$E,"Mixed")*'Medal values'!$B$1/2
+ COUNTIFS('Official Medal Table'!$G:$G,'Each Gender Events'!$A26,'Official Medal Table'!$C:$C,'Each Gender Events'!U$1,'Official Medal Table'!$E:$E,"Mixed")*'Medal values'!$B$2/2
+ COUNTIFS('Official Medal Table'!$H:$H,'Each Gender Events'!$A26,'Official Medal Table'!$C:$C,'Each Gender Events'!U$1,'Official Medal Table'!$E:$E,"Mixed")*'Medal values'!$B$3/2
+ COUNTIFS('Official Medal Table'!$I:$I,'Each Gender Events'!$A26,'Official Medal Table'!$C:$C,'Each Gender Events'!U$1,'Official Medal Table'!$E:$E,"Mixed")*'Medal values'!$B$3/2</f>
        <v>0</v>
      </c>
      <c r="V26">
        <f>COUNTIFS('Official Medal Table'!$F:$F,'Each Gender Events'!$A26,'Official Medal Table'!$C:$C,'Each Gender Events'!V$1,'Official Medal Table'!$E:$E,'Each Gender Events'!V$2)*'Medal values'!$B$1
+ COUNTIFS('Official Medal Table'!$G:$G,'Each Gender Events'!$A26,'Official Medal Table'!$C:$C,'Each Gender Events'!V$1,'Official Medal Table'!$E:$E,'Each Gender Events'!V$2)*'Medal values'!$B$2
+ COUNTIFS('Official Medal Table'!$H:$H,'Each Gender Events'!$A26,'Official Medal Table'!$C:$C,'Each Gender Events'!V$1,'Official Medal Table'!$E:$E,'Each Gender Events'!V$2)*'Medal values'!$B$3
+ COUNTIFS('Official Medal Table'!$I:$I,'Each Gender Events'!$A26,'Official Medal Table'!$C:$C,'Each Gender Events'!V$1,'Official Medal Table'!$E:$E,'Each Gender Events'!V$2)*'Medal values'!$B$3
+ COUNTIFS('Official Medal Table'!$F:$F,'Each Gender Events'!$A26,'Official Medal Table'!$C:$C,'Each Gender Events'!V$1,'Official Medal Table'!$E:$E,"Mixed")*'Medal values'!$B$1/2
+ COUNTIFS('Official Medal Table'!$G:$G,'Each Gender Events'!$A26,'Official Medal Table'!$C:$C,'Each Gender Events'!V$1,'Official Medal Table'!$E:$E,"Mixed")*'Medal values'!$B$2/2
+ COUNTIFS('Official Medal Table'!$H:$H,'Each Gender Events'!$A26,'Official Medal Table'!$C:$C,'Each Gender Events'!V$1,'Official Medal Table'!$E:$E,"Mixed")*'Medal values'!$B$3/2
+ COUNTIFS('Official Medal Table'!$I:$I,'Each Gender Events'!$A26,'Official Medal Table'!$C:$C,'Each Gender Events'!V$1,'Official Medal Table'!$E:$E,"Mixed")*'Medal values'!$B$3/2</f>
        <v>0</v>
      </c>
      <c r="W26">
        <f>COUNTIFS('Official Medal Table'!$F:$F,'Each Gender Events'!$A26,'Official Medal Table'!$C:$C,'Each Gender Events'!W$1,'Official Medal Table'!$E:$E,'Each Gender Events'!W$2)*'Medal values'!$B$1
+ COUNTIFS('Official Medal Table'!$G:$G,'Each Gender Events'!$A26,'Official Medal Table'!$C:$C,'Each Gender Events'!W$1,'Official Medal Table'!$E:$E,'Each Gender Events'!W$2)*'Medal values'!$B$2
+ COUNTIFS('Official Medal Table'!$H:$H,'Each Gender Events'!$A26,'Official Medal Table'!$C:$C,'Each Gender Events'!W$1,'Official Medal Table'!$E:$E,'Each Gender Events'!W$2)*'Medal values'!$B$3
+ COUNTIFS('Official Medal Table'!$I:$I,'Each Gender Events'!$A26,'Official Medal Table'!$C:$C,'Each Gender Events'!W$1,'Official Medal Table'!$E:$E,'Each Gender Events'!W$2)*'Medal values'!$B$3
+ COUNTIFS('Official Medal Table'!$F:$F,'Each Gender Events'!$A26,'Official Medal Table'!$C:$C,'Each Gender Events'!W$1,'Official Medal Table'!$E:$E,"Mixed")*'Medal values'!$B$1/2
+ COUNTIFS('Official Medal Table'!$G:$G,'Each Gender Events'!$A26,'Official Medal Table'!$C:$C,'Each Gender Events'!W$1,'Official Medal Table'!$E:$E,"Mixed")*'Medal values'!$B$2/2
+ COUNTIFS('Official Medal Table'!$H:$H,'Each Gender Events'!$A26,'Official Medal Table'!$C:$C,'Each Gender Events'!W$1,'Official Medal Table'!$E:$E,"Mixed")*'Medal values'!$B$3/2
+ COUNTIFS('Official Medal Table'!$I:$I,'Each Gender Events'!$A26,'Official Medal Table'!$C:$C,'Each Gender Events'!W$1,'Official Medal Table'!$E:$E,"Mixed")*'Medal values'!$B$3/2</f>
        <v>0</v>
      </c>
      <c r="X26">
        <f>COUNTIFS('Official Medal Table'!$F:$F,'Each Gender Events'!$A26,'Official Medal Table'!$C:$C,'Each Gender Events'!X$1,'Official Medal Table'!$E:$E,'Each Gender Events'!X$2)*'Medal values'!$B$1
+ COUNTIFS('Official Medal Table'!$G:$G,'Each Gender Events'!$A26,'Official Medal Table'!$C:$C,'Each Gender Events'!X$1,'Official Medal Table'!$E:$E,'Each Gender Events'!X$2)*'Medal values'!$B$2
+ COUNTIFS('Official Medal Table'!$H:$H,'Each Gender Events'!$A26,'Official Medal Table'!$C:$C,'Each Gender Events'!X$1,'Official Medal Table'!$E:$E,'Each Gender Events'!X$2)*'Medal values'!$B$3
+ COUNTIFS('Official Medal Table'!$I:$I,'Each Gender Events'!$A26,'Official Medal Table'!$C:$C,'Each Gender Events'!X$1,'Official Medal Table'!$E:$E,'Each Gender Events'!X$2)*'Medal values'!$B$3
+ COUNTIFS('Official Medal Table'!$F:$F,'Each Gender Events'!$A26,'Official Medal Table'!$C:$C,'Each Gender Events'!X$1,'Official Medal Table'!$E:$E,"Mixed")*'Medal values'!$B$1/2
+ COUNTIFS('Official Medal Table'!$G:$G,'Each Gender Events'!$A26,'Official Medal Table'!$C:$C,'Each Gender Events'!X$1,'Official Medal Table'!$E:$E,"Mixed")*'Medal values'!$B$2/2
+ COUNTIFS('Official Medal Table'!$H:$H,'Each Gender Events'!$A26,'Official Medal Table'!$C:$C,'Each Gender Events'!X$1,'Official Medal Table'!$E:$E,"Mixed")*'Medal values'!$B$3/2
+ COUNTIFS('Official Medal Table'!$I:$I,'Each Gender Events'!$A26,'Official Medal Table'!$C:$C,'Each Gender Events'!X$1,'Official Medal Table'!$E:$E,"Mixed")*'Medal values'!$B$3/2</f>
        <v>0</v>
      </c>
      <c r="Y26">
        <f>COUNTIFS('Official Medal Table'!$F:$F,'Each Gender Events'!$A26,'Official Medal Table'!$C:$C,'Each Gender Events'!Y$1,'Official Medal Table'!$E:$E,'Each Gender Events'!Y$2)*'Medal values'!$B$1
+ COUNTIFS('Official Medal Table'!$G:$G,'Each Gender Events'!$A26,'Official Medal Table'!$C:$C,'Each Gender Events'!Y$1,'Official Medal Table'!$E:$E,'Each Gender Events'!Y$2)*'Medal values'!$B$2
+ COUNTIFS('Official Medal Table'!$H:$H,'Each Gender Events'!$A26,'Official Medal Table'!$C:$C,'Each Gender Events'!Y$1,'Official Medal Table'!$E:$E,'Each Gender Events'!Y$2)*'Medal values'!$B$3
+ COUNTIFS('Official Medal Table'!$I:$I,'Each Gender Events'!$A26,'Official Medal Table'!$C:$C,'Each Gender Events'!Y$1,'Official Medal Table'!$E:$E,'Each Gender Events'!Y$2)*'Medal values'!$B$3
+ COUNTIFS('Official Medal Table'!$F:$F,'Each Gender Events'!$A26,'Official Medal Table'!$C:$C,'Each Gender Events'!Y$1,'Official Medal Table'!$E:$E,"Mixed")*'Medal values'!$B$1/2
+ COUNTIFS('Official Medal Table'!$G:$G,'Each Gender Events'!$A26,'Official Medal Table'!$C:$C,'Each Gender Events'!Y$1,'Official Medal Table'!$E:$E,"Mixed")*'Medal values'!$B$2/2
+ COUNTIFS('Official Medal Table'!$H:$H,'Each Gender Events'!$A26,'Official Medal Table'!$C:$C,'Each Gender Events'!Y$1,'Official Medal Table'!$E:$E,"Mixed")*'Medal values'!$B$3/2
+ COUNTIFS('Official Medal Table'!$I:$I,'Each Gender Events'!$A26,'Official Medal Table'!$C:$C,'Each Gender Events'!Y$1,'Official Medal Table'!$E:$E,"Mixed")*'Medal values'!$B$3/2</f>
        <v>0</v>
      </c>
      <c r="Z26">
        <f>COUNTIFS('Official Medal Table'!$F:$F,'Each Gender Events'!$A26,'Official Medal Table'!$C:$C,'Each Gender Events'!Z$1,'Official Medal Table'!$E:$E,'Each Gender Events'!Z$2)*'Medal values'!$B$1
+ COUNTIFS('Official Medal Table'!$G:$G,'Each Gender Events'!$A26,'Official Medal Table'!$C:$C,'Each Gender Events'!Z$1,'Official Medal Table'!$E:$E,'Each Gender Events'!Z$2)*'Medal values'!$B$2
+ COUNTIFS('Official Medal Table'!$H:$H,'Each Gender Events'!$A26,'Official Medal Table'!$C:$C,'Each Gender Events'!Z$1,'Official Medal Table'!$E:$E,'Each Gender Events'!Z$2)*'Medal values'!$B$3
+ COUNTIFS('Official Medal Table'!$I:$I,'Each Gender Events'!$A26,'Official Medal Table'!$C:$C,'Each Gender Events'!Z$1,'Official Medal Table'!$E:$E,'Each Gender Events'!Z$2)*'Medal values'!$B$3
+ COUNTIFS('Official Medal Table'!$F:$F,'Each Gender Events'!$A26,'Official Medal Table'!$C:$C,'Each Gender Events'!Z$1,'Official Medal Table'!$E:$E,"Mixed")*'Medal values'!$B$1/2
+ COUNTIFS('Official Medal Table'!$G:$G,'Each Gender Events'!$A26,'Official Medal Table'!$C:$C,'Each Gender Events'!Z$1,'Official Medal Table'!$E:$E,"Mixed")*'Medal values'!$B$2/2
+ COUNTIFS('Official Medal Table'!$H:$H,'Each Gender Events'!$A26,'Official Medal Table'!$C:$C,'Each Gender Events'!Z$1,'Official Medal Table'!$E:$E,"Mixed")*'Medal values'!$B$3/2
+ COUNTIFS('Official Medal Table'!$I:$I,'Each Gender Events'!$A26,'Official Medal Table'!$C:$C,'Each Gender Events'!Z$1,'Official Medal Table'!$E:$E,"Mixed")*'Medal values'!$B$3/2</f>
        <v>0</v>
      </c>
      <c r="AA26">
        <f>COUNTIFS('Official Medal Table'!$F:$F,'Each Gender Events'!$A26,'Official Medal Table'!$C:$C,'Each Gender Events'!AA$1,'Official Medal Table'!$E:$E,'Each Gender Events'!AA$2)*'Medal values'!$B$1
+ COUNTIFS('Official Medal Table'!$G:$G,'Each Gender Events'!$A26,'Official Medal Table'!$C:$C,'Each Gender Events'!AA$1,'Official Medal Table'!$E:$E,'Each Gender Events'!AA$2)*'Medal values'!$B$2
+ COUNTIFS('Official Medal Table'!$H:$H,'Each Gender Events'!$A26,'Official Medal Table'!$C:$C,'Each Gender Events'!AA$1,'Official Medal Table'!$E:$E,'Each Gender Events'!AA$2)*'Medal values'!$B$3
+ COUNTIFS('Official Medal Table'!$I:$I,'Each Gender Events'!$A26,'Official Medal Table'!$C:$C,'Each Gender Events'!AA$1,'Official Medal Table'!$E:$E,'Each Gender Events'!AA$2)*'Medal values'!$B$3
+ COUNTIFS('Official Medal Table'!$F:$F,'Each Gender Events'!$A26,'Official Medal Table'!$C:$C,'Each Gender Events'!AA$1,'Official Medal Table'!$E:$E,"Mixed")*'Medal values'!$B$1/2
+ COUNTIFS('Official Medal Table'!$G:$G,'Each Gender Events'!$A26,'Official Medal Table'!$C:$C,'Each Gender Events'!AA$1,'Official Medal Table'!$E:$E,"Mixed")*'Medal values'!$B$2/2
+ COUNTIFS('Official Medal Table'!$H:$H,'Each Gender Events'!$A26,'Official Medal Table'!$C:$C,'Each Gender Events'!AA$1,'Official Medal Table'!$E:$E,"Mixed")*'Medal values'!$B$3/2
+ COUNTIFS('Official Medal Table'!$I:$I,'Each Gender Events'!$A26,'Official Medal Table'!$C:$C,'Each Gender Events'!AA$1,'Official Medal Table'!$E:$E,"Mixed")*'Medal values'!$B$3/2</f>
        <v>0</v>
      </c>
      <c r="AB26">
        <f>COUNTIFS('Official Medal Table'!$F:$F,'Each Gender Events'!$A26,'Official Medal Table'!$C:$C,'Each Gender Events'!AB$1,'Official Medal Table'!$E:$E,'Each Gender Events'!AB$2)*'Medal values'!$B$1
+ COUNTIFS('Official Medal Table'!$G:$G,'Each Gender Events'!$A26,'Official Medal Table'!$C:$C,'Each Gender Events'!AB$1,'Official Medal Table'!$E:$E,'Each Gender Events'!AB$2)*'Medal values'!$B$2
+ COUNTIFS('Official Medal Table'!$H:$H,'Each Gender Events'!$A26,'Official Medal Table'!$C:$C,'Each Gender Events'!AB$1,'Official Medal Table'!$E:$E,'Each Gender Events'!AB$2)*'Medal values'!$B$3
+ COUNTIFS('Official Medal Table'!$I:$I,'Each Gender Events'!$A26,'Official Medal Table'!$C:$C,'Each Gender Events'!AB$1,'Official Medal Table'!$E:$E,'Each Gender Events'!AB$2)*'Medal values'!$B$3
+ COUNTIFS('Official Medal Table'!$F:$F,'Each Gender Events'!$A26,'Official Medal Table'!$C:$C,'Each Gender Events'!AB$1,'Official Medal Table'!$E:$E,"Mixed")*'Medal values'!$B$1/2
+ COUNTIFS('Official Medal Table'!$G:$G,'Each Gender Events'!$A26,'Official Medal Table'!$C:$C,'Each Gender Events'!AB$1,'Official Medal Table'!$E:$E,"Mixed")*'Medal values'!$B$2/2
+ COUNTIFS('Official Medal Table'!$H:$H,'Each Gender Events'!$A26,'Official Medal Table'!$C:$C,'Each Gender Events'!AB$1,'Official Medal Table'!$E:$E,"Mixed")*'Medal values'!$B$3/2
+ COUNTIFS('Official Medal Table'!$I:$I,'Each Gender Events'!$A26,'Official Medal Table'!$C:$C,'Each Gender Events'!AB$1,'Official Medal Table'!$E:$E,"Mixed")*'Medal values'!$B$3/2</f>
        <v>0</v>
      </c>
      <c r="AC26">
        <f>COUNTIFS('Official Medal Table'!$F:$F,'Each Gender Events'!$A26,'Official Medal Table'!$C:$C,'Each Gender Events'!AC$1,'Official Medal Table'!$E:$E,'Each Gender Events'!AC$2)*'Medal values'!$B$1
+ COUNTIFS('Official Medal Table'!$G:$G,'Each Gender Events'!$A26,'Official Medal Table'!$C:$C,'Each Gender Events'!AC$1,'Official Medal Table'!$E:$E,'Each Gender Events'!AC$2)*'Medal values'!$B$2
+ COUNTIFS('Official Medal Table'!$H:$H,'Each Gender Events'!$A26,'Official Medal Table'!$C:$C,'Each Gender Events'!AC$1,'Official Medal Table'!$E:$E,'Each Gender Events'!AC$2)*'Medal values'!$B$3
+ COUNTIFS('Official Medal Table'!$I:$I,'Each Gender Events'!$A26,'Official Medal Table'!$C:$C,'Each Gender Events'!AC$1,'Official Medal Table'!$E:$E,'Each Gender Events'!AC$2)*'Medal values'!$B$3
+ COUNTIFS('Official Medal Table'!$F:$F,'Each Gender Events'!$A26,'Official Medal Table'!$C:$C,'Each Gender Events'!AC$1,'Official Medal Table'!$E:$E,"Mixed")*'Medal values'!$B$1/2
+ COUNTIFS('Official Medal Table'!$G:$G,'Each Gender Events'!$A26,'Official Medal Table'!$C:$C,'Each Gender Events'!AC$1,'Official Medal Table'!$E:$E,"Mixed")*'Medal values'!$B$2/2
+ COUNTIFS('Official Medal Table'!$H:$H,'Each Gender Events'!$A26,'Official Medal Table'!$C:$C,'Each Gender Events'!AC$1,'Official Medal Table'!$E:$E,"Mixed")*'Medal values'!$B$3/2
+ COUNTIFS('Official Medal Table'!$I:$I,'Each Gender Events'!$A26,'Official Medal Table'!$C:$C,'Each Gender Events'!AC$1,'Official Medal Table'!$E:$E,"Mixed")*'Medal values'!$B$3/2</f>
        <v>0</v>
      </c>
      <c r="AD26">
        <f>COUNTIFS('Official Medal Table'!$F:$F,'Each Gender Events'!$A26,'Official Medal Table'!$C:$C,'Each Gender Events'!AD$1,'Official Medal Table'!$E:$E,'Each Gender Events'!AD$2)*'Medal values'!$B$1
+ COUNTIFS('Official Medal Table'!$G:$G,'Each Gender Events'!$A26,'Official Medal Table'!$C:$C,'Each Gender Events'!AD$1,'Official Medal Table'!$E:$E,'Each Gender Events'!AD$2)*'Medal values'!$B$2
+ COUNTIFS('Official Medal Table'!$H:$H,'Each Gender Events'!$A26,'Official Medal Table'!$C:$C,'Each Gender Events'!AD$1,'Official Medal Table'!$E:$E,'Each Gender Events'!AD$2)*'Medal values'!$B$3
+ COUNTIFS('Official Medal Table'!$I:$I,'Each Gender Events'!$A26,'Official Medal Table'!$C:$C,'Each Gender Events'!AD$1,'Official Medal Table'!$E:$E,'Each Gender Events'!AD$2)*'Medal values'!$B$3
+ COUNTIFS('Official Medal Table'!$F:$F,'Each Gender Events'!$A26,'Official Medal Table'!$C:$C,'Each Gender Events'!AD$1,'Official Medal Table'!$E:$E,"Mixed")*'Medal values'!$B$1/2
+ COUNTIFS('Official Medal Table'!$G:$G,'Each Gender Events'!$A26,'Official Medal Table'!$C:$C,'Each Gender Events'!AD$1,'Official Medal Table'!$E:$E,"Mixed")*'Medal values'!$B$2/2
+ COUNTIFS('Official Medal Table'!$H:$H,'Each Gender Events'!$A26,'Official Medal Table'!$C:$C,'Each Gender Events'!AD$1,'Official Medal Table'!$E:$E,"Mixed")*'Medal values'!$B$3/2
+ COUNTIFS('Official Medal Table'!$I:$I,'Each Gender Events'!$A26,'Official Medal Table'!$C:$C,'Each Gender Events'!AD$1,'Official Medal Table'!$E:$E,"Mixed")*'Medal values'!$B$3/2</f>
        <v>0</v>
      </c>
      <c r="AE26">
        <f>COUNTIFS('Official Medal Table'!$F:$F,'Each Gender Events'!$A26,'Official Medal Table'!$C:$C,'Each Gender Events'!AE$1,'Official Medal Table'!$E:$E,'Each Gender Events'!AE$2)*'Medal values'!$B$1
+ COUNTIFS('Official Medal Table'!$G:$G,'Each Gender Events'!$A26,'Official Medal Table'!$C:$C,'Each Gender Events'!AE$1,'Official Medal Table'!$E:$E,'Each Gender Events'!AE$2)*'Medal values'!$B$2
+ COUNTIFS('Official Medal Table'!$H:$H,'Each Gender Events'!$A26,'Official Medal Table'!$C:$C,'Each Gender Events'!AE$1,'Official Medal Table'!$E:$E,'Each Gender Events'!AE$2)*'Medal values'!$B$3
+ COUNTIFS('Official Medal Table'!$I:$I,'Each Gender Events'!$A26,'Official Medal Table'!$C:$C,'Each Gender Events'!AE$1,'Official Medal Table'!$E:$E,'Each Gender Events'!AE$2)*'Medal values'!$B$3
+ COUNTIFS('Official Medal Table'!$F:$F,'Each Gender Events'!$A26,'Official Medal Table'!$C:$C,'Each Gender Events'!AE$1,'Official Medal Table'!$E:$E,"Mixed")*'Medal values'!$B$1/2
+ COUNTIFS('Official Medal Table'!$G:$G,'Each Gender Events'!$A26,'Official Medal Table'!$C:$C,'Each Gender Events'!AE$1,'Official Medal Table'!$E:$E,"Mixed")*'Medal values'!$B$2/2
+ COUNTIFS('Official Medal Table'!$H:$H,'Each Gender Events'!$A26,'Official Medal Table'!$C:$C,'Each Gender Events'!AE$1,'Official Medal Table'!$E:$E,"Mixed")*'Medal values'!$B$3/2
+ COUNTIFS('Official Medal Table'!$I:$I,'Each Gender Events'!$A26,'Official Medal Table'!$C:$C,'Each Gender Events'!AE$1,'Official Medal Table'!$E:$E,"Mixed")*'Medal values'!$B$3/2</f>
        <v>1</v>
      </c>
      <c r="AF26">
        <f>COUNTIFS('Official Medal Table'!$F:$F,'Each Gender Events'!$A26,'Official Medal Table'!$C:$C,'Each Gender Events'!AF$1,'Official Medal Table'!$E:$E,'Each Gender Events'!AF$2)*'Medal values'!$B$1
+ COUNTIFS('Official Medal Table'!$G:$G,'Each Gender Events'!$A26,'Official Medal Table'!$C:$C,'Each Gender Events'!AF$1,'Official Medal Table'!$E:$E,'Each Gender Events'!AF$2)*'Medal values'!$B$2
+ COUNTIFS('Official Medal Table'!$H:$H,'Each Gender Events'!$A26,'Official Medal Table'!$C:$C,'Each Gender Events'!AF$1,'Official Medal Table'!$E:$E,'Each Gender Events'!AF$2)*'Medal values'!$B$3
+ COUNTIFS('Official Medal Table'!$I:$I,'Each Gender Events'!$A26,'Official Medal Table'!$C:$C,'Each Gender Events'!AF$1,'Official Medal Table'!$E:$E,'Each Gender Events'!AF$2)*'Medal values'!$B$3
+ COUNTIFS('Official Medal Table'!$F:$F,'Each Gender Events'!$A26,'Official Medal Table'!$C:$C,'Each Gender Events'!AF$1,'Official Medal Table'!$E:$E,"Mixed")*'Medal values'!$B$1/2
+ COUNTIFS('Official Medal Table'!$G:$G,'Each Gender Events'!$A26,'Official Medal Table'!$C:$C,'Each Gender Events'!AF$1,'Official Medal Table'!$E:$E,"Mixed")*'Medal values'!$B$2/2
+ COUNTIFS('Official Medal Table'!$H:$H,'Each Gender Events'!$A26,'Official Medal Table'!$C:$C,'Each Gender Events'!AF$1,'Official Medal Table'!$E:$E,"Mixed")*'Medal values'!$B$3/2
+ COUNTIFS('Official Medal Table'!$I:$I,'Each Gender Events'!$A26,'Official Medal Table'!$C:$C,'Each Gender Events'!AF$1,'Official Medal Table'!$E:$E,"Mixed")*'Medal values'!$B$3/2</f>
        <v>0</v>
      </c>
      <c r="AG26">
        <f>COUNTIFS('Official Medal Table'!$F:$F,'Each Gender Events'!$A26,'Official Medal Table'!$C:$C,'Each Gender Events'!AG$1,'Official Medal Table'!$E:$E,'Each Gender Events'!AG$2)*'Medal values'!$B$1
+ COUNTIFS('Official Medal Table'!$G:$G,'Each Gender Events'!$A26,'Official Medal Table'!$C:$C,'Each Gender Events'!AG$1,'Official Medal Table'!$E:$E,'Each Gender Events'!AG$2)*'Medal values'!$B$2
+ COUNTIFS('Official Medal Table'!$H:$H,'Each Gender Events'!$A26,'Official Medal Table'!$C:$C,'Each Gender Events'!AG$1,'Official Medal Table'!$E:$E,'Each Gender Events'!AG$2)*'Medal values'!$B$3
+ COUNTIFS('Official Medal Table'!$I:$I,'Each Gender Events'!$A26,'Official Medal Table'!$C:$C,'Each Gender Events'!AG$1,'Official Medal Table'!$E:$E,'Each Gender Events'!AG$2)*'Medal values'!$B$3
+ COUNTIFS('Official Medal Table'!$F:$F,'Each Gender Events'!$A26,'Official Medal Table'!$C:$C,'Each Gender Events'!AG$1,'Official Medal Table'!$E:$E,"Mixed")*'Medal values'!$B$1/2
+ COUNTIFS('Official Medal Table'!$G:$G,'Each Gender Events'!$A26,'Official Medal Table'!$C:$C,'Each Gender Events'!AG$1,'Official Medal Table'!$E:$E,"Mixed")*'Medal values'!$B$2/2
+ COUNTIFS('Official Medal Table'!$H:$H,'Each Gender Events'!$A26,'Official Medal Table'!$C:$C,'Each Gender Events'!AG$1,'Official Medal Table'!$E:$E,"Mixed")*'Medal values'!$B$3/2
+ COUNTIFS('Official Medal Table'!$I:$I,'Each Gender Events'!$A26,'Official Medal Table'!$C:$C,'Each Gender Events'!AG$1,'Official Medal Table'!$E:$E,"Mixed")*'Medal values'!$B$3/2</f>
        <v>0</v>
      </c>
      <c r="AH26">
        <f>COUNTIFS('Official Medal Table'!$F:$F,'Each Gender Events'!$A26,'Official Medal Table'!$C:$C,'Each Gender Events'!AH$1,'Official Medal Table'!$E:$E,'Each Gender Events'!AH$2)*'Medal values'!$B$1
+ COUNTIFS('Official Medal Table'!$G:$G,'Each Gender Events'!$A26,'Official Medal Table'!$C:$C,'Each Gender Events'!AH$1,'Official Medal Table'!$E:$E,'Each Gender Events'!AH$2)*'Medal values'!$B$2
+ COUNTIFS('Official Medal Table'!$H:$H,'Each Gender Events'!$A26,'Official Medal Table'!$C:$C,'Each Gender Events'!AH$1,'Official Medal Table'!$E:$E,'Each Gender Events'!AH$2)*'Medal values'!$B$3
+ COUNTIFS('Official Medal Table'!$I:$I,'Each Gender Events'!$A26,'Official Medal Table'!$C:$C,'Each Gender Events'!AH$1,'Official Medal Table'!$E:$E,'Each Gender Events'!AH$2)*'Medal values'!$B$3
+ COUNTIFS('Official Medal Table'!$F:$F,'Each Gender Events'!$A26,'Official Medal Table'!$C:$C,'Each Gender Events'!AH$1,'Official Medal Table'!$E:$E,"Mixed")*'Medal values'!$B$1/2
+ COUNTIFS('Official Medal Table'!$G:$G,'Each Gender Events'!$A26,'Official Medal Table'!$C:$C,'Each Gender Events'!AH$1,'Official Medal Table'!$E:$E,"Mixed")*'Medal values'!$B$2/2
+ COUNTIFS('Official Medal Table'!$H:$H,'Each Gender Events'!$A26,'Official Medal Table'!$C:$C,'Each Gender Events'!AH$1,'Official Medal Table'!$E:$E,"Mixed")*'Medal values'!$B$3/2
+ COUNTIFS('Official Medal Table'!$I:$I,'Each Gender Events'!$A26,'Official Medal Table'!$C:$C,'Each Gender Events'!AH$1,'Official Medal Table'!$E:$E,"Mixed")*'Medal values'!$B$3/2</f>
        <v>0</v>
      </c>
      <c r="AI26">
        <f>COUNTIFS('Official Medal Table'!$F:$F,'Each Gender Events'!$A26,'Official Medal Table'!$C:$C,'Each Gender Events'!AI$1,'Official Medal Table'!$E:$E,'Each Gender Events'!AI$2)*'Medal values'!$B$1
+ COUNTIFS('Official Medal Table'!$G:$G,'Each Gender Events'!$A26,'Official Medal Table'!$C:$C,'Each Gender Events'!AI$1,'Official Medal Table'!$E:$E,'Each Gender Events'!AI$2)*'Medal values'!$B$2
+ COUNTIFS('Official Medal Table'!$H:$H,'Each Gender Events'!$A26,'Official Medal Table'!$C:$C,'Each Gender Events'!AI$1,'Official Medal Table'!$E:$E,'Each Gender Events'!AI$2)*'Medal values'!$B$3
+ COUNTIFS('Official Medal Table'!$I:$I,'Each Gender Events'!$A26,'Official Medal Table'!$C:$C,'Each Gender Events'!AI$1,'Official Medal Table'!$E:$E,'Each Gender Events'!AI$2)*'Medal values'!$B$3
+ COUNTIFS('Official Medal Table'!$F:$F,'Each Gender Events'!$A26,'Official Medal Table'!$C:$C,'Each Gender Events'!AI$1,'Official Medal Table'!$E:$E,"Mixed")*'Medal values'!$B$1/2
+ COUNTIFS('Official Medal Table'!$G:$G,'Each Gender Events'!$A26,'Official Medal Table'!$C:$C,'Each Gender Events'!AI$1,'Official Medal Table'!$E:$E,"Mixed")*'Medal values'!$B$2/2
+ COUNTIFS('Official Medal Table'!$H:$H,'Each Gender Events'!$A26,'Official Medal Table'!$C:$C,'Each Gender Events'!AI$1,'Official Medal Table'!$E:$E,"Mixed")*'Medal values'!$B$3/2
+ COUNTIFS('Official Medal Table'!$I:$I,'Each Gender Events'!$A26,'Official Medal Table'!$C:$C,'Each Gender Events'!AI$1,'Official Medal Table'!$E:$E,"Mixed")*'Medal values'!$B$3/2</f>
        <v>0</v>
      </c>
      <c r="AJ26">
        <f>COUNTIFS('Official Medal Table'!$F:$F,'Each Gender Events'!$A26,'Official Medal Table'!$C:$C,'Each Gender Events'!AJ$1,'Official Medal Table'!$E:$E,'Each Gender Events'!AJ$2)*'Medal values'!$B$1
+ COUNTIFS('Official Medal Table'!$G:$G,'Each Gender Events'!$A26,'Official Medal Table'!$C:$C,'Each Gender Events'!AJ$1,'Official Medal Table'!$E:$E,'Each Gender Events'!AJ$2)*'Medal values'!$B$2
+ COUNTIFS('Official Medal Table'!$H:$H,'Each Gender Events'!$A26,'Official Medal Table'!$C:$C,'Each Gender Events'!AJ$1,'Official Medal Table'!$E:$E,'Each Gender Events'!AJ$2)*'Medal values'!$B$3
+ COUNTIFS('Official Medal Table'!$I:$I,'Each Gender Events'!$A26,'Official Medal Table'!$C:$C,'Each Gender Events'!AJ$1,'Official Medal Table'!$E:$E,'Each Gender Events'!AJ$2)*'Medal values'!$B$3
+ COUNTIFS('Official Medal Table'!$F:$F,'Each Gender Events'!$A26,'Official Medal Table'!$C:$C,'Each Gender Events'!AJ$1,'Official Medal Table'!$E:$E,"Mixed")*'Medal values'!$B$1/2
+ COUNTIFS('Official Medal Table'!$G:$G,'Each Gender Events'!$A26,'Official Medal Table'!$C:$C,'Each Gender Events'!AJ$1,'Official Medal Table'!$E:$E,"Mixed")*'Medal values'!$B$2/2
+ COUNTIFS('Official Medal Table'!$H:$H,'Each Gender Events'!$A26,'Official Medal Table'!$C:$C,'Each Gender Events'!AJ$1,'Official Medal Table'!$E:$E,"Mixed")*'Medal values'!$B$3/2
+ COUNTIFS('Official Medal Table'!$I:$I,'Each Gender Events'!$A26,'Official Medal Table'!$C:$C,'Each Gender Events'!AJ$1,'Official Medal Table'!$E:$E,"Mixed")*'Medal values'!$B$3/2</f>
        <v>0</v>
      </c>
      <c r="AK26">
        <f>COUNTIFS('Official Medal Table'!$F:$F,'Each Gender Events'!$A26,'Official Medal Table'!$C:$C,'Each Gender Events'!AK$1,'Official Medal Table'!$E:$E,'Each Gender Events'!AK$2)*'Medal values'!$B$1
+ COUNTIFS('Official Medal Table'!$G:$G,'Each Gender Events'!$A26,'Official Medal Table'!$C:$C,'Each Gender Events'!AK$1,'Official Medal Table'!$E:$E,'Each Gender Events'!AK$2)*'Medal values'!$B$2
+ COUNTIFS('Official Medal Table'!$H:$H,'Each Gender Events'!$A26,'Official Medal Table'!$C:$C,'Each Gender Events'!AK$1,'Official Medal Table'!$E:$E,'Each Gender Events'!AK$2)*'Medal values'!$B$3
+ COUNTIFS('Official Medal Table'!$I:$I,'Each Gender Events'!$A26,'Official Medal Table'!$C:$C,'Each Gender Events'!AK$1,'Official Medal Table'!$E:$E,'Each Gender Events'!AK$2)*'Medal values'!$B$3
+ COUNTIFS('Official Medal Table'!$F:$F,'Each Gender Events'!$A26,'Official Medal Table'!$C:$C,'Each Gender Events'!AK$1,'Official Medal Table'!$E:$E,"Mixed")*'Medal values'!$B$1/2
+ COUNTIFS('Official Medal Table'!$G:$G,'Each Gender Events'!$A26,'Official Medal Table'!$C:$C,'Each Gender Events'!AK$1,'Official Medal Table'!$E:$E,"Mixed")*'Medal values'!$B$2/2
+ COUNTIFS('Official Medal Table'!$H:$H,'Each Gender Events'!$A26,'Official Medal Table'!$C:$C,'Each Gender Events'!AK$1,'Official Medal Table'!$E:$E,"Mixed")*'Medal values'!$B$3/2
+ COUNTIFS('Official Medal Table'!$I:$I,'Each Gender Events'!$A26,'Official Medal Table'!$C:$C,'Each Gender Events'!AK$1,'Official Medal Table'!$E:$E,"Mixed")*'Medal values'!$B$3/2</f>
        <v>0</v>
      </c>
      <c r="AL26">
        <f>COUNTIFS('Official Medal Table'!$F:$F,'Each Gender Events'!$A26,'Official Medal Table'!$C:$C,'Each Gender Events'!AL$1,'Official Medal Table'!$E:$E,'Each Gender Events'!AL$2)*'Medal values'!$B$1
+ COUNTIFS('Official Medal Table'!$G:$G,'Each Gender Events'!$A26,'Official Medal Table'!$C:$C,'Each Gender Events'!AL$1,'Official Medal Table'!$E:$E,'Each Gender Events'!AL$2)*'Medal values'!$B$2
+ COUNTIFS('Official Medal Table'!$H:$H,'Each Gender Events'!$A26,'Official Medal Table'!$C:$C,'Each Gender Events'!AL$1,'Official Medal Table'!$E:$E,'Each Gender Events'!AL$2)*'Medal values'!$B$3
+ COUNTIFS('Official Medal Table'!$I:$I,'Each Gender Events'!$A26,'Official Medal Table'!$C:$C,'Each Gender Events'!AL$1,'Official Medal Table'!$E:$E,'Each Gender Events'!AL$2)*'Medal values'!$B$3
+ COUNTIFS('Official Medal Table'!$F:$F,'Each Gender Events'!$A26,'Official Medal Table'!$C:$C,'Each Gender Events'!AL$1,'Official Medal Table'!$E:$E,"Mixed")*'Medal values'!$B$1/2
+ COUNTIFS('Official Medal Table'!$G:$G,'Each Gender Events'!$A26,'Official Medal Table'!$C:$C,'Each Gender Events'!AL$1,'Official Medal Table'!$E:$E,"Mixed")*'Medal values'!$B$2/2
+ COUNTIFS('Official Medal Table'!$H:$H,'Each Gender Events'!$A26,'Official Medal Table'!$C:$C,'Each Gender Events'!AL$1,'Official Medal Table'!$E:$E,"Mixed")*'Medal values'!$B$3/2
+ COUNTIFS('Official Medal Table'!$I:$I,'Each Gender Events'!$A26,'Official Medal Table'!$C:$C,'Each Gender Events'!AL$1,'Official Medal Table'!$E:$E,"Mixed")*'Medal values'!$B$3/2</f>
        <v>0</v>
      </c>
      <c r="AM26">
        <f>COUNTIFS('Official Medal Table'!$F:$F,'Each Gender Events'!$A26,'Official Medal Table'!$C:$C,'Each Gender Events'!AM$1,'Official Medal Table'!$E:$E,'Each Gender Events'!AM$2)*'Medal values'!$B$1
+ COUNTIFS('Official Medal Table'!$G:$G,'Each Gender Events'!$A26,'Official Medal Table'!$C:$C,'Each Gender Events'!AM$1,'Official Medal Table'!$E:$E,'Each Gender Events'!AM$2)*'Medal values'!$B$2
+ COUNTIFS('Official Medal Table'!$H:$H,'Each Gender Events'!$A26,'Official Medal Table'!$C:$C,'Each Gender Events'!AM$1,'Official Medal Table'!$E:$E,'Each Gender Events'!AM$2)*'Medal values'!$B$3
+ COUNTIFS('Official Medal Table'!$I:$I,'Each Gender Events'!$A26,'Official Medal Table'!$C:$C,'Each Gender Events'!AM$1,'Official Medal Table'!$E:$E,'Each Gender Events'!AM$2)*'Medal values'!$B$3
+ COUNTIFS('Official Medal Table'!$F:$F,'Each Gender Events'!$A26,'Official Medal Table'!$C:$C,'Each Gender Events'!AM$1,'Official Medal Table'!$E:$E,"Mixed")*'Medal values'!$B$1/2
+ COUNTIFS('Official Medal Table'!$G:$G,'Each Gender Events'!$A26,'Official Medal Table'!$C:$C,'Each Gender Events'!AM$1,'Official Medal Table'!$E:$E,"Mixed")*'Medal values'!$B$2/2
+ COUNTIFS('Official Medal Table'!$H:$H,'Each Gender Events'!$A26,'Official Medal Table'!$C:$C,'Each Gender Events'!AM$1,'Official Medal Table'!$E:$E,"Mixed")*'Medal values'!$B$3/2
+ COUNTIFS('Official Medal Table'!$I:$I,'Each Gender Events'!$A26,'Official Medal Table'!$C:$C,'Each Gender Events'!AM$1,'Official Medal Table'!$E:$E,"Mixed")*'Medal values'!$B$3/2</f>
        <v>0</v>
      </c>
      <c r="AN26">
        <f>COUNTIFS('Official Medal Table'!$F:$F,'Each Gender Events'!$A26,'Official Medal Table'!$C:$C,'Each Gender Events'!AN$1,'Official Medal Table'!$E:$E,'Each Gender Events'!AN$2)*'Medal values'!$B$1
+ COUNTIFS('Official Medal Table'!$G:$G,'Each Gender Events'!$A26,'Official Medal Table'!$C:$C,'Each Gender Events'!AN$1,'Official Medal Table'!$E:$E,'Each Gender Events'!AN$2)*'Medal values'!$B$2
+ COUNTIFS('Official Medal Table'!$H:$H,'Each Gender Events'!$A26,'Official Medal Table'!$C:$C,'Each Gender Events'!AN$1,'Official Medal Table'!$E:$E,'Each Gender Events'!AN$2)*'Medal values'!$B$3
+ COUNTIFS('Official Medal Table'!$I:$I,'Each Gender Events'!$A26,'Official Medal Table'!$C:$C,'Each Gender Events'!AN$1,'Official Medal Table'!$E:$E,'Each Gender Events'!AN$2)*'Medal values'!$B$3
+ COUNTIFS('Official Medal Table'!$F:$F,'Each Gender Events'!$A26,'Official Medal Table'!$C:$C,'Each Gender Events'!AN$1,'Official Medal Table'!$E:$E,"Mixed")*'Medal values'!$B$1/2
+ COUNTIFS('Official Medal Table'!$G:$G,'Each Gender Events'!$A26,'Official Medal Table'!$C:$C,'Each Gender Events'!AN$1,'Official Medal Table'!$E:$E,"Mixed")*'Medal values'!$B$2/2
+ COUNTIFS('Official Medal Table'!$H:$H,'Each Gender Events'!$A26,'Official Medal Table'!$C:$C,'Each Gender Events'!AN$1,'Official Medal Table'!$E:$E,"Mixed")*'Medal values'!$B$3/2
+ COUNTIFS('Official Medal Table'!$I:$I,'Each Gender Events'!$A26,'Official Medal Table'!$C:$C,'Each Gender Events'!AN$1,'Official Medal Table'!$E:$E,"Mixed")*'Medal values'!$B$3/2</f>
        <v>2.0000010000000001</v>
      </c>
      <c r="AO26">
        <f>COUNTIFS('Official Medal Table'!$F:$F,'Each Gender Events'!$A26,'Official Medal Table'!$C:$C,'Each Gender Events'!AO$1,'Official Medal Table'!$E:$E,'Each Gender Events'!AO$2)*'Medal values'!$B$1
+ COUNTIFS('Official Medal Table'!$G:$G,'Each Gender Events'!$A26,'Official Medal Table'!$C:$C,'Each Gender Events'!AO$1,'Official Medal Table'!$E:$E,'Each Gender Events'!AO$2)*'Medal values'!$B$2
+ COUNTIFS('Official Medal Table'!$H:$H,'Each Gender Events'!$A26,'Official Medal Table'!$C:$C,'Each Gender Events'!AO$1,'Official Medal Table'!$E:$E,'Each Gender Events'!AO$2)*'Medal values'!$B$3
+ COUNTIFS('Official Medal Table'!$I:$I,'Each Gender Events'!$A26,'Official Medal Table'!$C:$C,'Each Gender Events'!AO$1,'Official Medal Table'!$E:$E,'Each Gender Events'!AO$2)*'Medal values'!$B$3
+ COUNTIFS('Official Medal Table'!$F:$F,'Each Gender Events'!$A26,'Official Medal Table'!$C:$C,'Each Gender Events'!AO$1,'Official Medal Table'!$E:$E,"Mixed")*'Medal values'!$B$1/2
+ COUNTIFS('Official Medal Table'!$G:$G,'Each Gender Events'!$A26,'Official Medal Table'!$C:$C,'Each Gender Events'!AO$1,'Official Medal Table'!$E:$E,"Mixed")*'Medal values'!$B$2/2
+ COUNTIFS('Official Medal Table'!$H:$H,'Each Gender Events'!$A26,'Official Medal Table'!$C:$C,'Each Gender Events'!AO$1,'Official Medal Table'!$E:$E,"Mixed")*'Medal values'!$B$3/2
+ COUNTIFS('Official Medal Table'!$I:$I,'Each Gender Events'!$A26,'Official Medal Table'!$C:$C,'Each Gender Events'!AO$1,'Official Medal Table'!$E:$E,"Mixed")*'Medal values'!$B$3/2</f>
        <v>0</v>
      </c>
      <c r="AP26">
        <f>COUNTIFS('Official Medal Table'!$F:$F,'Each Gender Events'!$A26,'Official Medal Table'!$C:$C,'Each Gender Events'!AP$1,'Official Medal Table'!$E:$E,'Each Gender Events'!AP$2)*'Medal values'!$B$1
+ COUNTIFS('Official Medal Table'!$G:$G,'Each Gender Events'!$A26,'Official Medal Table'!$C:$C,'Each Gender Events'!AP$1,'Official Medal Table'!$E:$E,'Each Gender Events'!AP$2)*'Medal values'!$B$2
+ COUNTIFS('Official Medal Table'!$H:$H,'Each Gender Events'!$A26,'Official Medal Table'!$C:$C,'Each Gender Events'!AP$1,'Official Medal Table'!$E:$E,'Each Gender Events'!AP$2)*'Medal values'!$B$3
+ COUNTIFS('Official Medal Table'!$I:$I,'Each Gender Events'!$A26,'Official Medal Table'!$C:$C,'Each Gender Events'!AP$1,'Official Medal Table'!$E:$E,'Each Gender Events'!AP$2)*'Medal values'!$B$3
+ COUNTIFS('Official Medal Table'!$F:$F,'Each Gender Events'!$A26,'Official Medal Table'!$C:$C,'Each Gender Events'!AP$1,'Official Medal Table'!$E:$E,"Mixed")*'Medal values'!$B$1/2
+ COUNTIFS('Official Medal Table'!$G:$G,'Each Gender Events'!$A26,'Official Medal Table'!$C:$C,'Each Gender Events'!AP$1,'Official Medal Table'!$E:$E,"Mixed")*'Medal values'!$B$2/2
+ COUNTIFS('Official Medal Table'!$H:$H,'Each Gender Events'!$A26,'Official Medal Table'!$C:$C,'Each Gender Events'!AP$1,'Official Medal Table'!$E:$E,"Mixed")*'Medal values'!$B$3/2
+ COUNTIFS('Official Medal Table'!$I:$I,'Each Gender Events'!$A26,'Official Medal Table'!$C:$C,'Each Gender Events'!AP$1,'Official Medal Table'!$E:$E,"Mixed")*'Medal values'!$B$3/2</f>
        <v>0</v>
      </c>
      <c r="AQ26">
        <f>COUNTIFS('Official Medal Table'!$F:$F,'Each Gender Events'!$A26,'Official Medal Table'!$C:$C,'Each Gender Events'!AQ$1,'Official Medal Table'!$E:$E,'Each Gender Events'!AQ$2)*'Medal values'!$B$1
+ COUNTIFS('Official Medal Table'!$G:$G,'Each Gender Events'!$A26,'Official Medal Table'!$C:$C,'Each Gender Events'!AQ$1,'Official Medal Table'!$E:$E,'Each Gender Events'!AQ$2)*'Medal values'!$B$2
+ COUNTIFS('Official Medal Table'!$H:$H,'Each Gender Events'!$A26,'Official Medal Table'!$C:$C,'Each Gender Events'!AQ$1,'Official Medal Table'!$E:$E,'Each Gender Events'!AQ$2)*'Medal values'!$B$3
+ COUNTIFS('Official Medal Table'!$I:$I,'Each Gender Events'!$A26,'Official Medal Table'!$C:$C,'Each Gender Events'!AQ$1,'Official Medal Table'!$E:$E,'Each Gender Events'!AQ$2)*'Medal values'!$B$3
+ COUNTIFS('Official Medal Table'!$F:$F,'Each Gender Events'!$A26,'Official Medal Table'!$C:$C,'Each Gender Events'!AQ$1,'Official Medal Table'!$E:$E,"Mixed")*'Medal values'!$B$1/2
+ COUNTIFS('Official Medal Table'!$G:$G,'Each Gender Events'!$A26,'Official Medal Table'!$C:$C,'Each Gender Events'!AQ$1,'Official Medal Table'!$E:$E,"Mixed")*'Medal values'!$B$2/2
+ COUNTIFS('Official Medal Table'!$H:$H,'Each Gender Events'!$A26,'Official Medal Table'!$C:$C,'Each Gender Events'!AQ$1,'Official Medal Table'!$E:$E,"Mixed")*'Medal values'!$B$3/2
+ COUNTIFS('Official Medal Table'!$I:$I,'Each Gender Events'!$A26,'Official Medal Table'!$C:$C,'Each Gender Events'!AQ$1,'Official Medal Table'!$E:$E,"Mixed")*'Medal values'!$B$3/2</f>
        <v>0</v>
      </c>
      <c r="AR26">
        <f>COUNTIFS('Official Medal Table'!$F:$F,'Each Gender Events'!$A26,'Official Medal Table'!$C:$C,'Each Gender Events'!AR$1,'Official Medal Table'!$E:$E,'Each Gender Events'!AR$2)*'Medal values'!$B$1
+ COUNTIFS('Official Medal Table'!$G:$G,'Each Gender Events'!$A26,'Official Medal Table'!$C:$C,'Each Gender Events'!AR$1,'Official Medal Table'!$E:$E,'Each Gender Events'!AR$2)*'Medal values'!$B$2
+ COUNTIFS('Official Medal Table'!$H:$H,'Each Gender Events'!$A26,'Official Medal Table'!$C:$C,'Each Gender Events'!AR$1,'Official Medal Table'!$E:$E,'Each Gender Events'!AR$2)*'Medal values'!$B$3
+ COUNTIFS('Official Medal Table'!$I:$I,'Each Gender Events'!$A26,'Official Medal Table'!$C:$C,'Each Gender Events'!AR$1,'Official Medal Table'!$E:$E,'Each Gender Events'!AR$2)*'Medal values'!$B$3
+ COUNTIFS('Official Medal Table'!$F:$F,'Each Gender Events'!$A26,'Official Medal Table'!$C:$C,'Each Gender Events'!AR$1,'Official Medal Table'!$E:$E,"Mixed")*'Medal values'!$B$1/2
+ COUNTIFS('Official Medal Table'!$G:$G,'Each Gender Events'!$A26,'Official Medal Table'!$C:$C,'Each Gender Events'!AR$1,'Official Medal Table'!$E:$E,"Mixed")*'Medal values'!$B$2/2
+ COUNTIFS('Official Medal Table'!$H:$H,'Each Gender Events'!$A26,'Official Medal Table'!$C:$C,'Each Gender Events'!AR$1,'Official Medal Table'!$E:$E,"Mixed")*'Medal values'!$B$3/2
+ COUNTIFS('Official Medal Table'!$I:$I,'Each Gender Events'!$A26,'Official Medal Table'!$C:$C,'Each Gender Events'!AR$1,'Official Medal Table'!$E:$E,"Mixed")*'Medal values'!$B$3/2</f>
        <v>0</v>
      </c>
      <c r="AS26">
        <f>COUNTIFS('Official Medal Table'!$F:$F,'Each Gender Events'!$A26,'Official Medal Table'!$C:$C,'Each Gender Events'!AS$1,'Official Medal Table'!$E:$E,'Each Gender Events'!AS$2)*'Medal values'!$B$1
+ COUNTIFS('Official Medal Table'!$G:$G,'Each Gender Events'!$A26,'Official Medal Table'!$C:$C,'Each Gender Events'!AS$1,'Official Medal Table'!$E:$E,'Each Gender Events'!AS$2)*'Medal values'!$B$2
+ COUNTIFS('Official Medal Table'!$H:$H,'Each Gender Events'!$A26,'Official Medal Table'!$C:$C,'Each Gender Events'!AS$1,'Official Medal Table'!$E:$E,'Each Gender Events'!AS$2)*'Medal values'!$B$3
+ COUNTIFS('Official Medal Table'!$I:$I,'Each Gender Events'!$A26,'Official Medal Table'!$C:$C,'Each Gender Events'!AS$1,'Official Medal Table'!$E:$E,'Each Gender Events'!AS$2)*'Medal values'!$B$3
+ COUNTIFS('Official Medal Table'!$F:$F,'Each Gender Events'!$A26,'Official Medal Table'!$C:$C,'Each Gender Events'!AS$1,'Official Medal Table'!$E:$E,"Mixed")*'Medal values'!$B$1/2
+ COUNTIFS('Official Medal Table'!$G:$G,'Each Gender Events'!$A26,'Official Medal Table'!$C:$C,'Each Gender Events'!AS$1,'Official Medal Table'!$E:$E,"Mixed")*'Medal values'!$B$2/2
+ COUNTIFS('Official Medal Table'!$H:$H,'Each Gender Events'!$A26,'Official Medal Table'!$C:$C,'Each Gender Events'!AS$1,'Official Medal Table'!$E:$E,"Mixed")*'Medal values'!$B$3/2
+ COUNTIFS('Official Medal Table'!$I:$I,'Each Gender Events'!$A26,'Official Medal Table'!$C:$C,'Each Gender Events'!AS$1,'Official Medal Table'!$E:$E,"Mixed")*'Medal values'!$B$3/2</f>
        <v>0</v>
      </c>
      <c r="AT26">
        <f>COUNTIFS('Official Medal Table'!$F:$F,'Each Gender Events'!$A26,'Official Medal Table'!$C:$C,'Each Gender Events'!AT$1,'Official Medal Table'!$E:$E,'Each Gender Events'!AT$2)*'Medal values'!$B$1
+ COUNTIFS('Official Medal Table'!$G:$G,'Each Gender Events'!$A26,'Official Medal Table'!$C:$C,'Each Gender Events'!AT$1,'Official Medal Table'!$E:$E,'Each Gender Events'!AT$2)*'Medal values'!$B$2
+ COUNTIFS('Official Medal Table'!$H:$H,'Each Gender Events'!$A26,'Official Medal Table'!$C:$C,'Each Gender Events'!AT$1,'Official Medal Table'!$E:$E,'Each Gender Events'!AT$2)*'Medal values'!$B$3
+ COUNTIFS('Official Medal Table'!$I:$I,'Each Gender Events'!$A26,'Official Medal Table'!$C:$C,'Each Gender Events'!AT$1,'Official Medal Table'!$E:$E,'Each Gender Events'!AT$2)*'Medal values'!$B$3
+ COUNTIFS('Official Medal Table'!$F:$F,'Each Gender Events'!$A26,'Official Medal Table'!$C:$C,'Each Gender Events'!AT$1,'Official Medal Table'!$E:$E,"Mixed")*'Medal values'!$B$1/2
+ COUNTIFS('Official Medal Table'!$G:$G,'Each Gender Events'!$A26,'Official Medal Table'!$C:$C,'Each Gender Events'!AT$1,'Official Medal Table'!$E:$E,"Mixed")*'Medal values'!$B$2/2
+ COUNTIFS('Official Medal Table'!$H:$H,'Each Gender Events'!$A26,'Official Medal Table'!$C:$C,'Each Gender Events'!AT$1,'Official Medal Table'!$E:$E,"Mixed")*'Medal values'!$B$3/2
+ COUNTIFS('Official Medal Table'!$I:$I,'Each Gender Events'!$A26,'Official Medal Table'!$C:$C,'Each Gender Events'!AT$1,'Official Medal Table'!$E:$E,"Mixed")*'Medal values'!$B$3/2</f>
        <v>0</v>
      </c>
      <c r="AU26">
        <f>COUNTIFS('Official Medal Table'!$F:$F,'Each Gender Events'!$A26,'Official Medal Table'!$C:$C,'Each Gender Events'!AU$1,'Official Medal Table'!$E:$E,'Each Gender Events'!AU$2)*'Medal values'!$B$1
+ COUNTIFS('Official Medal Table'!$G:$G,'Each Gender Events'!$A26,'Official Medal Table'!$C:$C,'Each Gender Events'!AU$1,'Official Medal Table'!$E:$E,'Each Gender Events'!AU$2)*'Medal values'!$B$2
+ COUNTIFS('Official Medal Table'!$H:$H,'Each Gender Events'!$A26,'Official Medal Table'!$C:$C,'Each Gender Events'!AU$1,'Official Medal Table'!$E:$E,'Each Gender Events'!AU$2)*'Medal values'!$B$3
+ COUNTIFS('Official Medal Table'!$I:$I,'Each Gender Events'!$A26,'Official Medal Table'!$C:$C,'Each Gender Events'!AU$1,'Official Medal Table'!$E:$E,'Each Gender Events'!AU$2)*'Medal values'!$B$3
+ COUNTIFS('Official Medal Table'!$F:$F,'Each Gender Events'!$A26,'Official Medal Table'!$C:$C,'Each Gender Events'!AU$1,'Official Medal Table'!$E:$E,"Mixed")*'Medal values'!$B$1/2
+ COUNTIFS('Official Medal Table'!$G:$G,'Each Gender Events'!$A26,'Official Medal Table'!$C:$C,'Each Gender Events'!AU$1,'Official Medal Table'!$E:$E,"Mixed")*'Medal values'!$B$2/2
+ COUNTIFS('Official Medal Table'!$H:$H,'Each Gender Events'!$A26,'Official Medal Table'!$C:$C,'Each Gender Events'!AU$1,'Official Medal Table'!$E:$E,"Mixed")*'Medal values'!$B$3/2
+ COUNTIFS('Official Medal Table'!$I:$I,'Each Gender Events'!$A26,'Official Medal Table'!$C:$C,'Each Gender Events'!AU$1,'Official Medal Table'!$E:$E,"Mixed")*'Medal values'!$B$3/2</f>
        <v>0</v>
      </c>
      <c r="AV26">
        <f>COUNTIFS('Official Medal Table'!$F:$F,'Each Gender Events'!$A26,'Official Medal Table'!$C:$C,'Each Gender Events'!AV$1,'Official Medal Table'!$E:$E,'Each Gender Events'!AV$2)*'Medal values'!$B$1
+ COUNTIFS('Official Medal Table'!$G:$G,'Each Gender Events'!$A26,'Official Medal Table'!$C:$C,'Each Gender Events'!AV$1,'Official Medal Table'!$E:$E,'Each Gender Events'!AV$2)*'Medal values'!$B$2
+ COUNTIFS('Official Medal Table'!$H:$H,'Each Gender Events'!$A26,'Official Medal Table'!$C:$C,'Each Gender Events'!AV$1,'Official Medal Table'!$E:$E,'Each Gender Events'!AV$2)*'Medal values'!$B$3
+ COUNTIFS('Official Medal Table'!$I:$I,'Each Gender Events'!$A26,'Official Medal Table'!$C:$C,'Each Gender Events'!AV$1,'Official Medal Table'!$E:$E,'Each Gender Events'!AV$2)*'Medal values'!$B$3
+ COUNTIFS('Official Medal Table'!$F:$F,'Each Gender Events'!$A26,'Official Medal Table'!$C:$C,'Each Gender Events'!AV$1,'Official Medal Table'!$E:$E,"Mixed")*'Medal values'!$B$1/2
+ COUNTIFS('Official Medal Table'!$G:$G,'Each Gender Events'!$A26,'Official Medal Table'!$C:$C,'Each Gender Events'!AV$1,'Official Medal Table'!$E:$E,"Mixed")*'Medal values'!$B$2/2
+ COUNTIFS('Official Medal Table'!$H:$H,'Each Gender Events'!$A26,'Official Medal Table'!$C:$C,'Each Gender Events'!AV$1,'Official Medal Table'!$E:$E,"Mixed")*'Medal values'!$B$3/2
+ COUNTIFS('Official Medal Table'!$I:$I,'Each Gender Events'!$A26,'Official Medal Table'!$C:$C,'Each Gender Events'!AV$1,'Official Medal Table'!$E:$E,"Mixed")*'Medal values'!$B$3/2</f>
        <v>0</v>
      </c>
      <c r="AW26">
        <f>COUNTIFS('Official Medal Table'!$F:$F,'Each Gender Events'!$A26,'Official Medal Table'!$C:$C,'Each Gender Events'!AW$1,'Official Medal Table'!$E:$E,'Each Gender Events'!AW$2)*'Medal values'!$B$1
+ COUNTIFS('Official Medal Table'!$G:$G,'Each Gender Events'!$A26,'Official Medal Table'!$C:$C,'Each Gender Events'!AW$1,'Official Medal Table'!$E:$E,'Each Gender Events'!AW$2)*'Medal values'!$B$2
+ COUNTIFS('Official Medal Table'!$H:$H,'Each Gender Events'!$A26,'Official Medal Table'!$C:$C,'Each Gender Events'!AW$1,'Official Medal Table'!$E:$E,'Each Gender Events'!AW$2)*'Medal values'!$B$3
+ COUNTIFS('Official Medal Table'!$I:$I,'Each Gender Events'!$A26,'Official Medal Table'!$C:$C,'Each Gender Events'!AW$1,'Official Medal Table'!$E:$E,'Each Gender Events'!AW$2)*'Medal values'!$B$3
+ COUNTIFS('Official Medal Table'!$F:$F,'Each Gender Events'!$A26,'Official Medal Table'!$C:$C,'Each Gender Events'!AW$1,'Official Medal Table'!$E:$E,"Mixed")*'Medal values'!$B$1/2
+ COUNTIFS('Official Medal Table'!$G:$G,'Each Gender Events'!$A26,'Official Medal Table'!$C:$C,'Each Gender Events'!AW$1,'Official Medal Table'!$E:$E,"Mixed")*'Medal values'!$B$2/2
+ COUNTIFS('Official Medal Table'!$H:$H,'Each Gender Events'!$A26,'Official Medal Table'!$C:$C,'Each Gender Events'!AW$1,'Official Medal Table'!$E:$E,"Mixed")*'Medal values'!$B$3/2
+ COUNTIFS('Official Medal Table'!$I:$I,'Each Gender Events'!$A26,'Official Medal Table'!$C:$C,'Each Gender Events'!AW$1,'Official Medal Table'!$E:$E,"Mixed")*'Medal values'!$B$3/2</f>
        <v>0</v>
      </c>
      <c r="AX26">
        <f>COUNTIFS('Official Medal Table'!$F:$F,'Each Gender Events'!$A26,'Official Medal Table'!$C:$C,'Each Gender Events'!AX$1,'Official Medal Table'!$E:$E,'Each Gender Events'!AX$2)*'Medal values'!$B$1
+ COUNTIFS('Official Medal Table'!$G:$G,'Each Gender Events'!$A26,'Official Medal Table'!$C:$C,'Each Gender Events'!AX$1,'Official Medal Table'!$E:$E,'Each Gender Events'!AX$2)*'Medal values'!$B$2
+ COUNTIFS('Official Medal Table'!$H:$H,'Each Gender Events'!$A26,'Official Medal Table'!$C:$C,'Each Gender Events'!AX$1,'Official Medal Table'!$E:$E,'Each Gender Events'!AX$2)*'Medal values'!$B$3
+ COUNTIFS('Official Medal Table'!$I:$I,'Each Gender Events'!$A26,'Official Medal Table'!$C:$C,'Each Gender Events'!AX$1,'Official Medal Table'!$E:$E,'Each Gender Events'!AX$2)*'Medal values'!$B$3
+ COUNTIFS('Official Medal Table'!$F:$F,'Each Gender Events'!$A26,'Official Medal Table'!$C:$C,'Each Gender Events'!AX$1,'Official Medal Table'!$E:$E,"Mixed")*'Medal values'!$B$1/2
+ COUNTIFS('Official Medal Table'!$G:$G,'Each Gender Events'!$A26,'Official Medal Table'!$C:$C,'Each Gender Events'!AX$1,'Official Medal Table'!$E:$E,"Mixed")*'Medal values'!$B$2/2
+ COUNTIFS('Official Medal Table'!$H:$H,'Each Gender Events'!$A26,'Official Medal Table'!$C:$C,'Each Gender Events'!AX$1,'Official Medal Table'!$E:$E,"Mixed")*'Medal values'!$B$3/2
+ COUNTIFS('Official Medal Table'!$I:$I,'Each Gender Events'!$A26,'Official Medal Table'!$C:$C,'Each Gender Events'!AX$1,'Official Medal Table'!$E:$E,"Mixed")*'Medal values'!$B$3/2</f>
        <v>0</v>
      </c>
      <c r="AY26">
        <f>COUNTIFS('Official Medal Table'!$F:$F,'Each Gender Events'!$A26,'Official Medal Table'!$C:$C,'Each Gender Events'!AY$1,'Official Medal Table'!$E:$E,'Each Gender Events'!AY$2)*'Medal values'!$B$1
+ COUNTIFS('Official Medal Table'!$G:$G,'Each Gender Events'!$A26,'Official Medal Table'!$C:$C,'Each Gender Events'!AY$1,'Official Medal Table'!$E:$E,'Each Gender Events'!AY$2)*'Medal values'!$B$2
+ COUNTIFS('Official Medal Table'!$H:$H,'Each Gender Events'!$A26,'Official Medal Table'!$C:$C,'Each Gender Events'!AY$1,'Official Medal Table'!$E:$E,'Each Gender Events'!AY$2)*'Medal values'!$B$3
+ COUNTIFS('Official Medal Table'!$I:$I,'Each Gender Events'!$A26,'Official Medal Table'!$C:$C,'Each Gender Events'!AY$1,'Official Medal Table'!$E:$E,'Each Gender Events'!AY$2)*'Medal values'!$B$3
+ COUNTIFS('Official Medal Table'!$F:$F,'Each Gender Events'!$A26,'Official Medal Table'!$C:$C,'Each Gender Events'!AY$1,'Official Medal Table'!$E:$E,"Mixed")*'Medal values'!$B$1/2
+ COUNTIFS('Official Medal Table'!$G:$G,'Each Gender Events'!$A26,'Official Medal Table'!$C:$C,'Each Gender Events'!AY$1,'Official Medal Table'!$E:$E,"Mixed")*'Medal values'!$B$2/2
+ COUNTIFS('Official Medal Table'!$H:$H,'Each Gender Events'!$A26,'Official Medal Table'!$C:$C,'Each Gender Events'!AY$1,'Official Medal Table'!$E:$E,"Mixed")*'Medal values'!$B$3/2
+ COUNTIFS('Official Medal Table'!$I:$I,'Each Gender Events'!$A26,'Official Medal Table'!$C:$C,'Each Gender Events'!AY$1,'Official Medal Table'!$E:$E,"Mixed")*'Medal values'!$B$3/2</f>
        <v>0</v>
      </c>
      <c r="AZ26">
        <f>COUNTIFS('Official Medal Table'!$F:$F,'Each Gender Events'!$A26,'Official Medal Table'!$C:$C,'Each Gender Events'!AZ$1,'Official Medal Table'!$E:$E,'Each Gender Events'!AZ$2)*'Medal values'!$B$1
+ COUNTIFS('Official Medal Table'!$G:$G,'Each Gender Events'!$A26,'Official Medal Table'!$C:$C,'Each Gender Events'!AZ$1,'Official Medal Table'!$E:$E,'Each Gender Events'!AZ$2)*'Medal values'!$B$2
+ COUNTIFS('Official Medal Table'!$H:$H,'Each Gender Events'!$A26,'Official Medal Table'!$C:$C,'Each Gender Events'!AZ$1,'Official Medal Table'!$E:$E,'Each Gender Events'!AZ$2)*'Medal values'!$B$3
+ COUNTIFS('Official Medal Table'!$I:$I,'Each Gender Events'!$A26,'Official Medal Table'!$C:$C,'Each Gender Events'!AZ$1,'Official Medal Table'!$E:$E,'Each Gender Events'!AZ$2)*'Medal values'!$B$3
+ COUNTIFS('Official Medal Table'!$F:$F,'Each Gender Events'!$A26,'Official Medal Table'!$C:$C,'Each Gender Events'!AZ$1,'Official Medal Table'!$E:$E,"Mixed")*'Medal values'!$B$1/2
+ COUNTIFS('Official Medal Table'!$G:$G,'Each Gender Events'!$A26,'Official Medal Table'!$C:$C,'Each Gender Events'!AZ$1,'Official Medal Table'!$E:$E,"Mixed")*'Medal values'!$B$2/2
+ COUNTIFS('Official Medal Table'!$H:$H,'Each Gender Events'!$A26,'Official Medal Table'!$C:$C,'Each Gender Events'!AZ$1,'Official Medal Table'!$E:$E,"Mixed")*'Medal values'!$B$3/2
+ COUNTIFS('Official Medal Table'!$I:$I,'Each Gender Events'!$A26,'Official Medal Table'!$C:$C,'Each Gender Events'!AZ$1,'Official Medal Table'!$E:$E,"Mixed")*'Medal values'!$B$3/2</f>
        <v>0</v>
      </c>
      <c r="BA26">
        <f>COUNTIFS('Official Medal Table'!$F:$F,'Each Gender Events'!$A26,'Official Medal Table'!$C:$C,'Each Gender Events'!BA$1,'Official Medal Table'!$E:$E,'Each Gender Events'!BA$2)*'Medal values'!$B$1
+ COUNTIFS('Official Medal Table'!$G:$G,'Each Gender Events'!$A26,'Official Medal Table'!$C:$C,'Each Gender Events'!BA$1,'Official Medal Table'!$E:$E,'Each Gender Events'!BA$2)*'Medal values'!$B$2
+ COUNTIFS('Official Medal Table'!$H:$H,'Each Gender Events'!$A26,'Official Medal Table'!$C:$C,'Each Gender Events'!BA$1,'Official Medal Table'!$E:$E,'Each Gender Events'!BA$2)*'Medal values'!$B$3
+ COUNTIFS('Official Medal Table'!$I:$I,'Each Gender Events'!$A26,'Official Medal Table'!$C:$C,'Each Gender Events'!BA$1,'Official Medal Table'!$E:$E,'Each Gender Events'!BA$2)*'Medal values'!$B$3
+ COUNTIFS('Official Medal Table'!$F:$F,'Each Gender Events'!$A26,'Official Medal Table'!$C:$C,'Each Gender Events'!BA$1,'Official Medal Table'!$E:$E,"Mixed")*'Medal values'!$B$1/2
+ COUNTIFS('Official Medal Table'!$G:$G,'Each Gender Events'!$A26,'Official Medal Table'!$C:$C,'Each Gender Events'!BA$1,'Official Medal Table'!$E:$E,"Mixed")*'Medal values'!$B$2/2
+ COUNTIFS('Official Medal Table'!$H:$H,'Each Gender Events'!$A26,'Official Medal Table'!$C:$C,'Each Gender Events'!BA$1,'Official Medal Table'!$E:$E,"Mixed")*'Medal values'!$B$3/2
+ COUNTIFS('Official Medal Table'!$I:$I,'Each Gender Events'!$A26,'Official Medal Table'!$C:$C,'Each Gender Events'!BA$1,'Official Medal Table'!$E:$E,"Mixed")*'Medal values'!$B$3/2</f>
        <v>0</v>
      </c>
      <c r="BB26">
        <f>COUNTIFS('Official Medal Table'!$F:$F,'Each Gender Events'!$A26,'Official Medal Table'!$C:$C,'Each Gender Events'!BB$1,'Official Medal Table'!$E:$E,'Each Gender Events'!BB$2)*'Medal values'!$B$1
+ COUNTIFS('Official Medal Table'!$G:$G,'Each Gender Events'!$A26,'Official Medal Table'!$C:$C,'Each Gender Events'!BB$1,'Official Medal Table'!$E:$E,'Each Gender Events'!BB$2)*'Medal values'!$B$2
+ COUNTIFS('Official Medal Table'!$H:$H,'Each Gender Events'!$A26,'Official Medal Table'!$C:$C,'Each Gender Events'!BB$1,'Official Medal Table'!$E:$E,'Each Gender Events'!BB$2)*'Medal values'!$B$3
+ COUNTIFS('Official Medal Table'!$I:$I,'Each Gender Events'!$A26,'Official Medal Table'!$C:$C,'Each Gender Events'!BB$1,'Official Medal Table'!$E:$E,'Each Gender Events'!BB$2)*'Medal values'!$B$3
+ COUNTIFS('Official Medal Table'!$F:$F,'Each Gender Events'!$A26,'Official Medal Table'!$C:$C,'Each Gender Events'!BB$1,'Official Medal Table'!$E:$E,"Mixed")*'Medal values'!$B$1/2
+ COUNTIFS('Official Medal Table'!$G:$G,'Each Gender Events'!$A26,'Official Medal Table'!$C:$C,'Each Gender Events'!BB$1,'Official Medal Table'!$E:$E,"Mixed")*'Medal values'!$B$2/2
+ COUNTIFS('Official Medal Table'!$H:$H,'Each Gender Events'!$A26,'Official Medal Table'!$C:$C,'Each Gender Events'!BB$1,'Official Medal Table'!$E:$E,"Mixed")*'Medal values'!$B$3/2
+ COUNTIFS('Official Medal Table'!$I:$I,'Each Gender Events'!$A26,'Official Medal Table'!$C:$C,'Each Gender Events'!BB$1,'Official Medal Table'!$E:$E,"Mixed")*'Medal values'!$B$3/2</f>
        <v>0</v>
      </c>
      <c r="BC26">
        <f>COUNTIFS('Official Medal Table'!$F:$F,'Each Gender Events'!$A26,'Official Medal Table'!$C:$C,'Each Gender Events'!BC$1,'Official Medal Table'!$E:$E,'Each Gender Events'!BC$2)*'Medal values'!$B$1
+ COUNTIFS('Official Medal Table'!$G:$G,'Each Gender Events'!$A26,'Official Medal Table'!$C:$C,'Each Gender Events'!BC$1,'Official Medal Table'!$E:$E,'Each Gender Events'!BC$2)*'Medal values'!$B$2
+ COUNTIFS('Official Medal Table'!$H:$H,'Each Gender Events'!$A26,'Official Medal Table'!$C:$C,'Each Gender Events'!BC$1,'Official Medal Table'!$E:$E,'Each Gender Events'!BC$2)*'Medal values'!$B$3
+ COUNTIFS('Official Medal Table'!$I:$I,'Each Gender Events'!$A26,'Official Medal Table'!$C:$C,'Each Gender Events'!BC$1,'Official Medal Table'!$E:$E,'Each Gender Events'!BC$2)*'Medal values'!$B$3
+ COUNTIFS('Official Medal Table'!$F:$F,'Each Gender Events'!$A26,'Official Medal Table'!$C:$C,'Each Gender Events'!BC$1,'Official Medal Table'!$E:$E,"Mixed")*'Medal values'!$B$1/2
+ COUNTIFS('Official Medal Table'!$G:$G,'Each Gender Events'!$A26,'Official Medal Table'!$C:$C,'Each Gender Events'!BC$1,'Official Medal Table'!$E:$E,"Mixed")*'Medal values'!$B$2/2
+ COUNTIFS('Official Medal Table'!$H:$H,'Each Gender Events'!$A26,'Official Medal Table'!$C:$C,'Each Gender Events'!BC$1,'Official Medal Table'!$E:$E,"Mixed")*'Medal values'!$B$3/2
+ COUNTIFS('Official Medal Table'!$I:$I,'Each Gender Events'!$A26,'Official Medal Table'!$C:$C,'Each Gender Events'!BC$1,'Official Medal Table'!$E:$E,"Mixed")*'Medal values'!$B$3/2</f>
        <v>0</v>
      </c>
      <c r="BD26">
        <f>COUNTIFS('Official Medal Table'!$F:$F,'Each Gender Events'!$A26,'Official Medal Table'!$C:$C,'Each Gender Events'!BD$1,'Official Medal Table'!$E:$E,'Each Gender Events'!BD$2)*'Medal values'!$B$1
+ COUNTIFS('Official Medal Table'!$G:$G,'Each Gender Events'!$A26,'Official Medal Table'!$C:$C,'Each Gender Events'!BD$1,'Official Medal Table'!$E:$E,'Each Gender Events'!BD$2)*'Medal values'!$B$2
+ COUNTIFS('Official Medal Table'!$H:$H,'Each Gender Events'!$A26,'Official Medal Table'!$C:$C,'Each Gender Events'!BD$1,'Official Medal Table'!$E:$E,'Each Gender Events'!BD$2)*'Medal values'!$B$3
+ COUNTIFS('Official Medal Table'!$I:$I,'Each Gender Events'!$A26,'Official Medal Table'!$C:$C,'Each Gender Events'!BD$1,'Official Medal Table'!$E:$E,'Each Gender Events'!BD$2)*'Medal values'!$B$3
+ COUNTIFS('Official Medal Table'!$F:$F,'Each Gender Events'!$A26,'Official Medal Table'!$C:$C,'Each Gender Events'!BD$1,'Official Medal Table'!$E:$E,"Mixed")*'Medal values'!$B$1/2
+ COUNTIFS('Official Medal Table'!$G:$G,'Each Gender Events'!$A26,'Official Medal Table'!$C:$C,'Each Gender Events'!BD$1,'Official Medal Table'!$E:$E,"Mixed")*'Medal values'!$B$2/2
+ COUNTIFS('Official Medal Table'!$H:$H,'Each Gender Events'!$A26,'Official Medal Table'!$C:$C,'Each Gender Events'!BD$1,'Official Medal Table'!$E:$E,"Mixed")*'Medal values'!$B$3/2
+ COUNTIFS('Official Medal Table'!$I:$I,'Each Gender Events'!$A26,'Official Medal Table'!$C:$C,'Each Gender Events'!BD$1,'Official Medal Table'!$E:$E,"Mixed")*'Medal values'!$B$3/2</f>
        <v>0</v>
      </c>
      <c r="BE26">
        <f>COUNTIFS('Official Medal Table'!$F:$F,'Each Gender Events'!$A26,'Official Medal Table'!$C:$C,'Each Gender Events'!BE$1,'Official Medal Table'!$E:$E,'Each Gender Events'!BE$2)*'Medal values'!$B$1
+ COUNTIFS('Official Medal Table'!$G:$G,'Each Gender Events'!$A26,'Official Medal Table'!$C:$C,'Each Gender Events'!BE$1,'Official Medal Table'!$E:$E,'Each Gender Events'!BE$2)*'Medal values'!$B$2
+ COUNTIFS('Official Medal Table'!$H:$H,'Each Gender Events'!$A26,'Official Medal Table'!$C:$C,'Each Gender Events'!BE$1,'Official Medal Table'!$E:$E,'Each Gender Events'!BE$2)*'Medal values'!$B$3
+ COUNTIFS('Official Medal Table'!$I:$I,'Each Gender Events'!$A26,'Official Medal Table'!$C:$C,'Each Gender Events'!BE$1,'Official Medal Table'!$E:$E,'Each Gender Events'!BE$2)*'Medal values'!$B$3
+ COUNTIFS('Official Medal Table'!$F:$F,'Each Gender Events'!$A26,'Official Medal Table'!$C:$C,'Each Gender Events'!BE$1,'Official Medal Table'!$E:$E,"Mixed")*'Medal values'!$B$1/2
+ COUNTIFS('Official Medal Table'!$G:$G,'Each Gender Events'!$A26,'Official Medal Table'!$C:$C,'Each Gender Events'!BE$1,'Official Medal Table'!$E:$E,"Mixed")*'Medal values'!$B$2/2
+ COUNTIFS('Official Medal Table'!$H:$H,'Each Gender Events'!$A26,'Official Medal Table'!$C:$C,'Each Gender Events'!BE$1,'Official Medal Table'!$E:$E,"Mixed")*'Medal values'!$B$3/2
+ COUNTIFS('Official Medal Table'!$I:$I,'Each Gender Events'!$A26,'Official Medal Table'!$C:$C,'Each Gender Events'!BE$1,'Official Medal Table'!$E:$E,"Mixed")*'Medal values'!$B$3/2</f>
        <v>0</v>
      </c>
      <c r="BF26">
        <f>COUNTIFS('Official Medal Table'!$F:$F,'Each Gender Events'!$A26,'Official Medal Table'!$C:$C,'Each Gender Events'!BF$1,'Official Medal Table'!$E:$E,'Each Gender Events'!BF$2)*'Medal values'!$B$1
+ COUNTIFS('Official Medal Table'!$G:$G,'Each Gender Events'!$A26,'Official Medal Table'!$C:$C,'Each Gender Events'!BF$1,'Official Medal Table'!$E:$E,'Each Gender Events'!BF$2)*'Medal values'!$B$2
+ COUNTIFS('Official Medal Table'!$H:$H,'Each Gender Events'!$A26,'Official Medal Table'!$C:$C,'Each Gender Events'!BF$1,'Official Medal Table'!$E:$E,'Each Gender Events'!BF$2)*'Medal values'!$B$3
+ COUNTIFS('Official Medal Table'!$I:$I,'Each Gender Events'!$A26,'Official Medal Table'!$C:$C,'Each Gender Events'!BF$1,'Official Medal Table'!$E:$E,'Each Gender Events'!BF$2)*'Medal values'!$B$3
+ COUNTIFS('Official Medal Table'!$F:$F,'Each Gender Events'!$A26,'Official Medal Table'!$C:$C,'Each Gender Events'!BF$1,'Official Medal Table'!$E:$E,"Mixed")*'Medal values'!$B$1/2
+ COUNTIFS('Official Medal Table'!$G:$G,'Each Gender Events'!$A26,'Official Medal Table'!$C:$C,'Each Gender Events'!BF$1,'Official Medal Table'!$E:$E,"Mixed")*'Medal values'!$B$2/2
+ COUNTIFS('Official Medal Table'!$H:$H,'Each Gender Events'!$A26,'Official Medal Table'!$C:$C,'Each Gender Events'!BF$1,'Official Medal Table'!$E:$E,"Mixed")*'Medal values'!$B$3/2
+ COUNTIFS('Official Medal Table'!$I:$I,'Each Gender Events'!$A26,'Official Medal Table'!$C:$C,'Each Gender Events'!BF$1,'Official Medal Table'!$E:$E,"Mixed")*'Medal values'!$B$3/2</f>
        <v>0</v>
      </c>
      <c r="BG26">
        <f>COUNTIFS('Official Medal Table'!$F:$F,'Each Gender Events'!$A26,'Official Medal Table'!$C:$C,'Each Gender Events'!BG$1,'Official Medal Table'!$E:$E,'Each Gender Events'!BG$2)*'Medal values'!$B$1
+ COUNTIFS('Official Medal Table'!$G:$G,'Each Gender Events'!$A26,'Official Medal Table'!$C:$C,'Each Gender Events'!BG$1,'Official Medal Table'!$E:$E,'Each Gender Events'!BG$2)*'Medal values'!$B$2
+ COUNTIFS('Official Medal Table'!$H:$H,'Each Gender Events'!$A26,'Official Medal Table'!$C:$C,'Each Gender Events'!BG$1,'Official Medal Table'!$E:$E,'Each Gender Events'!BG$2)*'Medal values'!$B$3
+ COUNTIFS('Official Medal Table'!$I:$I,'Each Gender Events'!$A26,'Official Medal Table'!$C:$C,'Each Gender Events'!BG$1,'Official Medal Table'!$E:$E,'Each Gender Events'!BG$2)*'Medal values'!$B$3
+ COUNTIFS('Official Medal Table'!$F:$F,'Each Gender Events'!$A26,'Official Medal Table'!$C:$C,'Each Gender Events'!BG$1,'Official Medal Table'!$E:$E,"Mixed")*'Medal values'!$B$1/2
+ COUNTIFS('Official Medal Table'!$G:$G,'Each Gender Events'!$A26,'Official Medal Table'!$C:$C,'Each Gender Events'!BG$1,'Official Medal Table'!$E:$E,"Mixed")*'Medal values'!$B$2/2
+ COUNTIFS('Official Medal Table'!$H:$H,'Each Gender Events'!$A26,'Official Medal Table'!$C:$C,'Each Gender Events'!BG$1,'Official Medal Table'!$E:$E,"Mixed")*'Medal values'!$B$3/2
+ COUNTIFS('Official Medal Table'!$I:$I,'Each Gender Events'!$A26,'Official Medal Table'!$C:$C,'Each Gender Events'!BG$1,'Official Medal Table'!$E:$E,"Mixed")*'Medal values'!$B$3/2</f>
        <v>1</v>
      </c>
      <c r="BH26">
        <f>COUNTIFS('Official Medal Table'!$F:$F,'Each Gender Events'!$A26,'Official Medal Table'!$C:$C,'Each Gender Events'!BH$1,'Official Medal Table'!$E:$E,'Each Gender Events'!BH$2)*'Medal values'!$B$1
+ COUNTIFS('Official Medal Table'!$G:$G,'Each Gender Events'!$A26,'Official Medal Table'!$C:$C,'Each Gender Events'!BH$1,'Official Medal Table'!$E:$E,'Each Gender Events'!BH$2)*'Medal values'!$B$2
+ COUNTIFS('Official Medal Table'!$H:$H,'Each Gender Events'!$A26,'Official Medal Table'!$C:$C,'Each Gender Events'!BH$1,'Official Medal Table'!$E:$E,'Each Gender Events'!BH$2)*'Medal values'!$B$3
+ COUNTIFS('Official Medal Table'!$I:$I,'Each Gender Events'!$A26,'Official Medal Table'!$C:$C,'Each Gender Events'!BH$1,'Official Medal Table'!$E:$E,'Each Gender Events'!BH$2)*'Medal values'!$B$3
+ COUNTIFS('Official Medal Table'!$F:$F,'Each Gender Events'!$A26,'Official Medal Table'!$C:$C,'Each Gender Events'!BH$1,'Official Medal Table'!$E:$E,"Mixed")*'Medal values'!$B$1/2
+ COUNTIFS('Official Medal Table'!$G:$G,'Each Gender Events'!$A26,'Official Medal Table'!$C:$C,'Each Gender Events'!BH$1,'Official Medal Table'!$E:$E,"Mixed")*'Medal values'!$B$2/2
+ COUNTIFS('Official Medal Table'!$H:$H,'Each Gender Events'!$A26,'Official Medal Table'!$C:$C,'Each Gender Events'!BH$1,'Official Medal Table'!$E:$E,"Mixed")*'Medal values'!$B$3/2
+ COUNTIFS('Official Medal Table'!$I:$I,'Each Gender Events'!$A26,'Official Medal Table'!$C:$C,'Each Gender Events'!BH$1,'Official Medal Table'!$E:$E,"Mixed")*'Medal values'!$B$3/2</f>
        <v>0</v>
      </c>
      <c r="BI26">
        <f>COUNTIFS('Official Medal Table'!$F:$F,'Each Gender Events'!$A26,'Official Medal Table'!$C:$C,'Each Gender Events'!BI$1,'Official Medal Table'!$E:$E,'Each Gender Events'!BI$2)*'Medal values'!$B$1
+ COUNTIFS('Official Medal Table'!$G:$G,'Each Gender Events'!$A26,'Official Medal Table'!$C:$C,'Each Gender Events'!BI$1,'Official Medal Table'!$E:$E,'Each Gender Events'!BI$2)*'Medal values'!$B$2
+ COUNTIFS('Official Medal Table'!$H:$H,'Each Gender Events'!$A26,'Official Medal Table'!$C:$C,'Each Gender Events'!BI$1,'Official Medal Table'!$E:$E,'Each Gender Events'!BI$2)*'Medal values'!$B$3
+ COUNTIFS('Official Medal Table'!$I:$I,'Each Gender Events'!$A26,'Official Medal Table'!$C:$C,'Each Gender Events'!BI$1,'Official Medal Table'!$E:$E,'Each Gender Events'!BI$2)*'Medal values'!$B$3
+ COUNTIFS('Official Medal Table'!$F:$F,'Each Gender Events'!$A26,'Official Medal Table'!$C:$C,'Each Gender Events'!BI$1,'Official Medal Table'!$E:$E,"Mixed")*'Medal values'!$B$1/2
+ COUNTIFS('Official Medal Table'!$G:$G,'Each Gender Events'!$A26,'Official Medal Table'!$C:$C,'Each Gender Events'!BI$1,'Official Medal Table'!$E:$E,"Mixed")*'Medal values'!$B$2/2
+ COUNTIFS('Official Medal Table'!$H:$H,'Each Gender Events'!$A26,'Official Medal Table'!$C:$C,'Each Gender Events'!BI$1,'Official Medal Table'!$E:$E,"Mixed")*'Medal values'!$B$3/2
+ COUNTIFS('Official Medal Table'!$I:$I,'Each Gender Events'!$A26,'Official Medal Table'!$C:$C,'Each Gender Events'!BI$1,'Official Medal Table'!$E:$E,"Mixed")*'Medal values'!$B$3/2</f>
        <v>0</v>
      </c>
      <c r="BJ26">
        <f>COUNTIFS('Official Medal Table'!$F:$F,'Each Gender Events'!$A26,'Official Medal Table'!$C:$C,'Each Gender Events'!BJ$1,'Official Medal Table'!$E:$E,'Each Gender Events'!BJ$2)*'Medal values'!$B$1
+ COUNTIFS('Official Medal Table'!$G:$G,'Each Gender Events'!$A26,'Official Medal Table'!$C:$C,'Each Gender Events'!BJ$1,'Official Medal Table'!$E:$E,'Each Gender Events'!BJ$2)*'Medal values'!$B$2
+ COUNTIFS('Official Medal Table'!$H:$H,'Each Gender Events'!$A26,'Official Medal Table'!$C:$C,'Each Gender Events'!BJ$1,'Official Medal Table'!$E:$E,'Each Gender Events'!BJ$2)*'Medal values'!$B$3
+ COUNTIFS('Official Medal Table'!$I:$I,'Each Gender Events'!$A26,'Official Medal Table'!$C:$C,'Each Gender Events'!BJ$1,'Official Medal Table'!$E:$E,'Each Gender Events'!BJ$2)*'Medal values'!$B$3
+ COUNTIFS('Official Medal Table'!$F:$F,'Each Gender Events'!$A26,'Official Medal Table'!$C:$C,'Each Gender Events'!BJ$1,'Official Medal Table'!$E:$E,"Mixed")*'Medal values'!$B$1/2
+ COUNTIFS('Official Medal Table'!$G:$G,'Each Gender Events'!$A26,'Official Medal Table'!$C:$C,'Each Gender Events'!BJ$1,'Official Medal Table'!$E:$E,"Mixed")*'Medal values'!$B$2/2
+ COUNTIFS('Official Medal Table'!$H:$H,'Each Gender Events'!$A26,'Official Medal Table'!$C:$C,'Each Gender Events'!BJ$1,'Official Medal Table'!$E:$E,"Mixed")*'Medal values'!$B$3/2
+ COUNTIFS('Official Medal Table'!$I:$I,'Each Gender Events'!$A26,'Official Medal Table'!$C:$C,'Each Gender Events'!BJ$1,'Official Medal Table'!$E:$E,"Mixed")*'Medal values'!$B$3/2</f>
        <v>0</v>
      </c>
      <c r="BK26">
        <f>COUNTIFS('Official Medal Table'!$F:$F,'Each Gender Events'!$A26,'Official Medal Table'!$C:$C,'Each Gender Events'!BK$1,'Official Medal Table'!$E:$E,'Each Gender Events'!BK$2)*'Medal values'!$B$1
+ COUNTIFS('Official Medal Table'!$G:$G,'Each Gender Events'!$A26,'Official Medal Table'!$C:$C,'Each Gender Events'!BK$1,'Official Medal Table'!$E:$E,'Each Gender Events'!BK$2)*'Medal values'!$B$2
+ COUNTIFS('Official Medal Table'!$H:$H,'Each Gender Events'!$A26,'Official Medal Table'!$C:$C,'Each Gender Events'!BK$1,'Official Medal Table'!$E:$E,'Each Gender Events'!BK$2)*'Medal values'!$B$3
+ COUNTIFS('Official Medal Table'!$I:$I,'Each Gender Events'!$A26,'Official Medal Table'!$C:$C,'Each Gender Events'!BK$1,'Official Medal Table'!$E:$E,'Each Gender Events'!BK$2)*'Medal values'!$B$3
+ COUNTIFS('Official Medal Table'!$F:$F,'Each Gender Events'!$A26,'Official Medal Table'!$C:$C,'Each Gender Events'!BK$1,'Official Medal Table'!$E:$E,"Mixed")*'Medal values'!$B$1/2
+ COUNTIFS('Official Medal Table'!$G:$G,'Each Gender Events'!$A26,'Official Medal Table'!$C:$C,'Each Gender Events'!BK$1,'Official Medal Table'!$E:$E,"Mixed")*'Medal values'!$B$2/2
+ COUNTIFS('Official Medal Table'!$H:$H,'Each Gender Events'!$A26,'Official Medal Table'!$C:$C,'Each Gender Events'!BK$1,'Official Medal Table'!$E:$E,"Mixed")*'Medal values'!$B$3/2
+ COUNTIFS('Official Medal Table'!$I:$I,'Each Gender Events'!$A26,'Official Medal Table'!$C:$C,'Each Gender Events'!BK$1,'Official Medal Table'!$E:$E,"Mixed")*'Medal values'!$B$3/2</f>
        <v>0</v>
      </c>
      <c r="BL26">
        <f>COUNTIFS('Official Medal Table'!$F:$F,'Each Gender Events'!$A26,'Official Medal Table'!$C:$C,'Each Gender Events'!BL$1,'Official Medal Table'!$E:$E,'Each Gender Events'!BL$2)*'Medal values'!$B$1
+ COUNTIFS('Official Medal Table'!$G:$G,'Each Gender Events'!$A26,'Official Medal Table'!$C:$C,'Each Gender Events'!BL$1,'Official Medal Table'!$E:$E,'Each Gender Events'!BL$2)*'Medal values'!$B$2
+ COUNTIFS('Official Medal Table'!$H:$H,'Each Gender Events'!$A26,'Official Medal Table'!$C:$C,'Each Gender Events'!BL$1,'Official Medal Table'!$E:$E,'Each Gender Events'!BL$2)*'Medal values'!$B$3
+ COUNTIFS('Official Medal Table'!$I:$I,'Each Gender Events'!$A26,'Official Medal Table'!$C:$C,'Each Gender Events'!BL$1,'Official Medal Table'!$E:$E,'Each Gender Events'!BL$2)*'Medal values'!$B$3
+ COUNTIFS('Official Medal Table'!$F:$F,'Each Gender Events'!$A26,'Official Medal Table'!$C:$C,'Each Gender Events'!BL$1,'Official Medal Table'!$E:$E,"Mixed")*'Medal values'!$B$1/2
+ COUNTIFS('Official Medal Table'!$G:$G,'Each Gender Events'!$A26,'Official Medal Table'!$C:$C,'Each Gender Events'!BL$1,'Official Medal Table'!$E:$E,"Mixed")*'Medal values'!$B$2/2
+ COUNTIFS('Official Medal Table'!$H:$H,'Each Gender Events'!$A26,'Official Medal Table'!$C:$C,'Each Gender Events'!BL$1,'Official Medal Table'!$E:$E,"Mixed")*'Medal values'!$B$3/2
+ COUNTIFS('Official Medal Table'!$I:$I,'Each Gender Events'!$A26,'Official Medal Table'!$C:$C,'Each Gender Events'!BL$1,'Official Medal Table'!$E:$E,"Mixed")*'Medal values'!$B$3/2</f>
        <v>0</v>
      </c>
      <c r="BM26">
        <f>COUNTIFS('Official Medal Table'!$F:$F,'Each Gender Events'!$A26,'Official Medal Table'!$C:$C,'Each Gender Events'!BM$1,'Official Medal Table'!$E:$E,'Each Gender Events'!BM$2)*'Medal values'!$B$1
+ COUNTIFS('Official Medal Table'!$G:$G,'Each Gender Events'!$A26,'Official Medal Table'!$C:$C,'Each Gender Events'!BM$1,'Official Medal Table'!$E:$E,'Each Gender Events'!BM$2)*'Medal values'!$B$2
+ COUNTIFS('Official Medal Table'!$H:$H,'Each Gender Events'!$A26,'Official Medal Table'!$C:$C,'Each Gender Events'!BM$1,'Official Medal Table'!$E:$E,'Each Gender Events'!BM$2)*'Medal values'!$B$3
+ COUNTIFS('Official Medal Table'!$I:$I,'Each Gender Events'!$A26,'Official Medal Table'!$C:$C,'Each Gender Events'!BM$1,'Official Medal Table'!$E:$E,'Each Gender Events'!BM$2)*'Medal values'!$B$3
+ COUNTIFS('Official Medal Table'!$F:$F,'Each Gender Events'!$A26,'Official Medal Table'!$C:$C,'Each Gender Events'!BM$1,'Official Medal Table'!$E:$E,"Mixed")*'Medal values'!$B$1/2
+ COUNTIFS('Official Medal Table'!$G:$G,'Each Gender Events'!$A26,'Official Medal Table'!$C:$C,'Each Gender Events'!BM$1,'Official Medal Table'!$E:$E,"Mixed")*'Medal values'!$B$2/2
+ COUNTIFS('Official Medal Table'!$H:$H,'Each Gender Events'!$A26,'Official Medal Table'!$C:$C,'Each Gender Events'!BM$1,'Official Medal Table'!$E:$E,"Mixed")*'Medal values'!$B$3/2
+ COUNTIFS('Official Medal Table'!$I:$I,'Each Gender Events'!$A26,'Official Medal Table'!$C:$C,'Each Gender Events'!BM$1,'Official Medal Table'!$E:$E,"Mixed")*'Medal values'!$B$3/2</f>
        <v>0</v>
      </c>
      <c r="BN26">
        <f>COUNTIFS('Official Medal Table'!$F:$F,'Each Gender Events'!$A26,'Official Medal Table'!$C:$C,'Each Gender Events'!BN$1,'Official Medal Table'!$E:$E,'Each Gender Events'!BN$2)*'Medal values'!$B$1
+ COUNTIFS('Official Medal Table'!$G:$G,'Each Gender Events'!$A26,'Official Medal Table'!$C:$C,'Each Gender Events'!BN$1,'Official Medal Table'!$E:$E,'Each Gender Events'!BN$2)*'Medal values'!$B$2
+ COUNTIFS('Official Medal Table'!$H:$H,'Each Gender Events'!$A26,'Official Medal Table'!$C:$C,'Each Gender Events'!BN$1,'Official Medal Table'!$E:$E,'Each Gender Events'!BN$2)*'Medal values'!$B$3
+ COUNTIFS('Official Medal Table'!$I:$I,'Each Gender Events'!$A26,'Official Medal Table'!$C:$C,'Each Gender Events'!BN$1,'Official Medal Table'!$E:$E,'Each Gender Events'!BN$2)*'Medal values'!$B$3
+ COUNTIFS('Official Medal Table'!$F:$F,'Each Gender Events'!$A26,'Official Medal Table'!$C:$C,'Each Gender Events'!BN$1,'Official Medal Table'!$E:$E,"Mixed")*'Medal values'!$B$1/2
+ COUNTIFS('Official Medal Table'!$G:$G,'Each Gender Events'!$A26,'Official Medal Table'!$C:$C,'Each Gender Events'!BN$1,'Official Medal Table'!$E:$E,"Mixed")*'Medal values'!$B$2/2
+ COUNTIFS('Official Medal Table'!$H:$H,'Each Gender Events'!$A26,'Official Medal Table'!$C:$C,'Each Gender Events'!BN$1,'Official Medal Table'!$E:$E,"Mixed")*'Medal values'!$B$3/2
+ COUNTIFS('Official Medal Table'!$I:$I,'Each Gender Events'!$A26,'Official Medal Table'!$C:$C,'Each Gender Events'!BN$1,'Official Medal Table'!$E:$E,"Mixed")*'Medal values'!$B$3/2</f>
        <v>0</v>
      </c>
      <c r="BO26">
        <f>COUNTIFS('Official Medal Table'!$F:$F,'Each Gender Events'!$A26,'Official Medal Table'!$C:$C,'Each Gender Events'!BO$1,'Official Medal Table'!$E:$E,'Each Gender Events'!BO$2)*'Medal values'!$B$1
+ COUNTIFS('Official Medal Table'!$G:$G,'Each Gender Events'!$A26,'Official Medal Table'!$C:$C,'Each Gender Events'!BO$1,'Official Medal Table'!$E:$E,'Each Gender Events'!BO$2)*'Medal values'!$B$2
+ COUNTIFS('Official Medal Table'!$H:$H,'Each Gender Events'!$A26,'Official Medal Table'!$C:$C,'Each Gender Events'!BO$1,'Official Medal Table'!$E:$E,'Each Gender Events'!BO$2)*'Medal values'!$B$3
+ COUNTIFS('Official Medal Table'!$I:$I,'Each Gender Events'!$A26,'Official Medal Table'!$C:$C,'Each Gender Events'!BO$1,'Official Medal Table'!$E:$E,'Each Gender Events'!BO$2)*'Medal values'!$B$3
+ COUNTIFS('Official Medal Table'!$F:$F,'Each Gender Events'!$A26,'Official Medal Table'!$C:$C,'Each Gender Events'!BO$1,'Official Medal Table'!$E:$E,"Mixed")*'Medal values'!$B$1/2
+ COUNTIFS('Official Medal Table'!$G:$G,'Each Gender Events'!$A26,'Official Medal Table'!$C:$C,'Each Gender Events'!BO$1,'Official Medal Table'!$E:$E,"Mixed")*'Medal values'!$B$2/2
+ COUNTIFS('Official Medal Table'!$H:$H,'Each Gender Events'!$A26,'Official Medal Table'!$C:$C,'Each Gender Events'!BO$1,'Official Medal Table'!$E:$E,"Mixed")*'Medal values'!$B$3/2
+ COUNTIFS('Official Medal Table'!$I:$I,'Each Gender Events'!$A26,'Official Medal Table'!$C:$C,'Each Gender Events'!BO$1,'Official Medal Table'!$E:$E,"Mixed")*'Medal values'!$B$3/2</f>
        <v>0</v>
      </c>
      <c r="BP26">
        <f>COUNTIFS('Official Medal Table'!$F:$F,'Each Gender Events'!$A26,'Official Medal Table'!$C:$C,'Each Gender Events'!BP$1,'Official Medal Table'!$E:$E,'Each Gender Events'!BP$2)*'Medal values'!$B$1
+ COUNTIFS('Official Medal Table'!$G:$G,'Each Gender Events'!$A26,'Official Medal Table'!$C:$C,'Each Gender Events'!BP$1,'Official Medal Table'!$E:$E,'Each Gender Events'!BP$2)*'Medal values'!$B$2
+ COUNTIFS('Official Medal Table'!$H:$H,'Each Gender Events'!$A26,'Official Medal Table'!$C:$C,'Each Gender Events'!BP$1,'Official Medal Table'!$E:$E,'Each Gender Events'!BP$2)*'Medal values'!$B$3
+ COUNTIFS('Official Medal Table'!$I:$I,'Each Gender Events'!$A26,'Official Medal Table'!$C:$C,'Each Gender Events'!BP$1,'Official Medal Table'!$E:$E,'Each Gender Events'!BP$2)*'Medal values'!$B$3
+ COUNTIFS('Official Medal Table'!$F:$F,'Each Gender Events'!$A26,'Official Medal Table'!$C:$C,'Each Gender Events'!BP$1,'Official Medal Table'!$E:$E,"Mixed")*'Medal values'!$B$1/2
+ COUNTIFS('Official Medal Table'!$G:$G,'Each Gender Events'!$A26,'Official Medal Table'!$C:$C,'Each Gender Events'!BP$1,'Official Medal Table'!$E:$E,"Mixed")*'Medal values'!$B$2/2
+ COUNTIFS('Official Medal Table'!$H:$H,'Each Gender Events'!$A26,'Official Medal Table'!$C:$C,'Each Gender Events'!BP$1,'Official Medal Table'!$E:$E,"Mixed")*'Medal values'!$B$3/2
+ COUNTIFS('Official Medal Table'!$I:$I,'Each Gender Events'!$A26,'Official Medal Table'!$C:$C,'Each Gender Events'!BP$1,'Official Medal Table'!$E:$E,"Mixed")*'Medal values'!$B$3/2</f>
        <v>4.0009999999999994</v>
      </c>
      <c r="BQ26">
        <f>COUNTIFS('Official Medal Table'!$F:$F,'Each Gender Events'!$A26,'Official Medal Table'!$C:$C,'Each Gender Events'!BQ$1,'Official Medal Table'!$E:$E,'Each Gender Events'!BQ$2)*'Medal values'!$B$1
+ COUNTIFS('Official Medal Table'!$G:$G,'Each Gender Events'!$A26,'Official Medal Table'!$C:$C,'Each Gender Events'!BQ$1,'Official Medal Table'!$E:$E,'Each Gender Events'!BQ$2)*'Medal values'!$B$2
+ COUNTIFS('Official Medal Table'!$H:$H,'Each Gender Events'!$A26,'Official Medal Table'!$C:$C,'Each Gender Events'!BQ$1,'Official Medal Table'!$E:$E,'Each Gender Events'!BQ$2)*'Medal values'!$B$3
+ COUNTIFS('Official Medal Table'!$I:$I,'Each Gender Events'!$A26,'Official Medal Table'!$C:$C,'Each Gender Events'!BQ$1,'Official Medal Table'!$E:$E,'Each Gender Events'!BQ$2)*'Medal values'!$B$3
+ COUNTIFS('Official Medal Table'!$F:$F,'Each Gender Events'!$A26,'Official Medal Table'!$C:$C,'Each Gender Events'!BQ$1,'Official Medal Table'!$E:$E,"Mixed")*'Medal values'!$B$1/2
+ COUNTIFS('Official Medal Table'!$G:$G,'Each Gender Events'!$A26,'Official Medal Table'!$C:$C,'Each Gender Events'!BQ$1,'Official Medal Table'!$E:$E,"Mixed")*'Medal values'!$B$2/2
+ COUNTIFS('Official Medal Table'!$H:$H,'Each Gender Events'!$A26,'Official Medal Table'!$C:$C,'Each Gender Events'!BQ$1,'Official Medal Table'!$E:$E,"Mixed")*'Medal values'!$B$3/2
+ COUNTIFS('Official Medal Table'!$I:$I,'Each Gender Events'!$A26,'Official Medal Table'!$C:$C,'Each Gender Events'!BQ$1,'Official Medal Table'!$E:$E,"Mixed")*'Medal values'!$B$3/2</f>
        <v>0</v>
      </c>
      <c r="BR26">
        <f>COUNTIFS('Official Medal Table'!$F:$F,'Each Gender Events'!$A26,'Official Medal Table'!$C:$C,'Each Gender Events'!BR$1,'Official Medal Table'!$E:$E,'Each Gender Events'!BR$2)*'Medal values'!$B$1
+ COUNTIFS('Official Medal Table'!$G:$G,'Each Gender Events'!$A26,'Official Medal Table'!$C:$C,'Each Gender Events'!BR$1,'Official Medal Table'!$E:$E,'Each Gender Events'!BR$2)*'Medal values'!$B$2
+ COUNTIFS('Official Medal Table'!$H:$H,'Each Gender Events'!$A26,'Official Medal Table'!$C:$C,'Each Gender Events'!BR$1,'Official Medal Table'!$E:$E,'Each Gender Events'!BR$2)*'Medal values'!$B$3
+ COUNTIFS('Official Medal Table'!$I:$I,'Each Gender Events'!$A26,'Official Medal Table'!$C:$C,'Each Gender Events'!BR$1,'Official Medal Table'!$E:$E,'Each Gender Events'!BR$2)*'Medal values'!$B$3
+ COUNTIFS('Official Medal Table'!$F:$F,'Each Gender Events'!$A26,'Official Medal Table'!$C:$C,'Each Gender Events'!BR$1,'Official Medal Table'!$E:$E,"Mixed")*'Medal values'!$B$1/2
+ COUNTIFS('Official Medal Table'!$G:$G,'Each Gender Events'!$A26,'Official Medal Table'!$C:$C,'Each Gender Events'!BR$1,'Official Medal Table'!$E:$E,"Mixed")*'Medal values'!$B$2/2
+ COUNTIFS('Official Medal Table'!$H:$H,'Each Gender Events'!$A26,'Official Medal Table'!$C:$C,'Each Gender Events'!BR$1,'Official Medal Table'!$E:$E,"Mixed")*'Medal values'!$B$3/2
+ COUNTIFS('Official Medal Table'!$I:$I,'Each Gender Events'!$A26,'Official Medal Table'!$C:$C,'Each Gender Events'!BR$1,'Official Medal Table'!$E:$E,"Mixed")*'Medal values'!$B$3/2</f>
        <v>0</v>
      </c>
      <c r="BS26">
        <f>COUNTIFS('Official Medal Table'!$F:$F,'Each Gender Events'!$A26,'Official Medal Table'!$C:$C,'Each Gender Events'!BS$1,'Official Medal Table'!$E:$E,'Each Gender Events'!BS$2)*'Medal values'!$B$1
+ COUNTIFS('Official Medal Table'!$G:$G,'Each Gender Events'!$A26,'Official Medal Table'!$C:$C,'Each Gender Events'!BS$1,'Official Medal Table'!$E:$E,'Each Gender Events'!BS$2)*'Medal values'!$B$2
+ COUNTIFS('Official Medal Table'!$H:$H,'Each Gender Events'!$A26,'Official Medal Table'!$C:$C,'Each Gender Events'!BS$1,'Official Medal Table'!$E:$E,'Each Gender Events'!BS$2)*'Medal values'!$B$3
+ COUNTIFS('Official Medal Table'!$I:$I,'Each Gender Events'!$A26,'Official Medal Table'!$C:$C,'Each Gender Events'!BS$1,'Official Medal Table'!$E:$E,'Each Gender Events'!BS$2)*'Medal values'!$B$3
+ COUNTIFS('Official Medal Table'!$F:$F,'Each Gender Events'!$A26,'Official Medal Table'!$C:$C,'Each Gender Events'!BS$1,'Official Medal Table'!$E:$E,"Mixed")*'Medal values'!$B$1/2
+ COUNTIFS('Official Medal Table'!$G:$G,'Each Gender Events'!$A26,'Official Medal Table'!$C:$C,'Each Gender Events'!BS$1,'Official Medal Table'!$E:$E,"Mixed")*'Medal values'!$B$2/2
+ COUNTIFS('Official Medal Table'!$H:$H,'Each Gender Events'!$A26,'Official Medal Table'!$C:$C,'Each Gender Events'!BS$1,'Official Medal Table'!$E:$E,"Mixed")*'Medal values'!$B$3/2
+ COUNTIFS('Official Medal Table'!$I:$I,'Each Gender Events'!$A26,'Official Medal Table'!$C:$C,'Each Gender Events'!BS$1,'Official Medal Table'!$E:$E,"Mixed")*'Medal values'!$B$3/2</f>
        <v>0</v>
      </c>
      <c r="BT26">
        <f>COUNTIFS('Official Medal Table'!$F:$F,'Each Gender Events'!$A26,'Official Medal Table'!$C:$C,'Each Gender Events'!BT$1,'Official Medal Table'!$E:$E,'Each Gender Events'!BT$2)*'Medal values'!$B$1
+ COUNTIFS('Official Medal Table'!$G:$G,'Each Gender Events'!$A26,'Official Medal Table'!$C:$C,'Each Gender Events'!BT$1,'Official Medal Table'!$E:$E,'Each Gender Events'!BT$2)*'Medal values'!$B$2
+ COUNTIFS('Official Medal Table'!$H:$H,'Each Gender Events'!$A26,'Official Medal Table'!$C:$C,'Each Gender Events'!BT$1,'Official Medal Table'!$E:$E,'Each Gender Events'!BT$2)*'Medal values'!$B$3
+ COUNTIFS('Official Medal Table'!$I:$I,'Each Gender Events'!$A26,'Official Medal Table'!$C:$C,'Each Gender Events'!BT$1,'Official Medal Table'!$E:$E,'Each Gender Events'!BT$2)*'Medal values'!$B$3
+ COUNTIFS('Official Medal Table'!$F:$F,'Each Gender Events'!$A26,'Official Medal Table'!$C:$C,'Each Gender Events'!BT$1,'Official Medal Table'!$E:$E,"Mixed")*'Medal values'!$B$1/2
+ COUNTIFS('Official Medal Table'!$G:$G,'Each Gender Events'!$A26,'Official Medal Table'!$C:$C,'Each Gender Events'!BT$1,'Official Medal Table'!$E:$E,"Mixed")*'Medal values'!$B$2/2
+ COUNTIFS('Official Medal Table'!$H:$H,'Each Gender Events'!$A26,'Official Medal Table'!$C:$C,'Each Gender Events'!BT$1,'Official Medal Table'!$E:$E,"Mixed")*'Medal values'!$B$3/2
+ COUNTIFS('Official Medal Table'!$I:$I,'Each Gender Events'!$A26,'Official Medal Table'!$C:$C,'Each Gender Events'!BT$1,'Official Medal Table'!$E:$E,"Mixed")*'Medal values'!$B$3/2</f>
        <v>0</v>
      </c>
      <c r="BU26">
        <f>COUNTIFS('Official Medal Table'!$F:$F,'Each Gender Events'!$A26,'Official Medal Table'!$C:$C,'Each Gender Events'!BU$1,'Official Medal Table'!$E:$E,'Each Gender Events'!BU$2)*'Medal values'!$B$1
+ COUNTIFS('Official Medal Table'!$G:$G,'Each Gender Events'!$A26,'Official Medal Table'!$C:$C,'Each Gender Events'!BU$1,'Official Medal Table'!$E:$E,'Each Gender Events'!BU$2)*'Medal values'!$B$2
+ COUNTIFS('Official Medal Table'!$H:$H,'Each Gender Events'!$A26,'Official Medal Table'!$C:$C,'Each Gender Events'!BU$1,'Official Medal Table'!$E:$E,'Each Gender Events'!BU$2)*'Medal values'!$B$3
+ COUNTIFS('Official Medal Table'!$I:$I,'Each Gender Events'!$A26,'Official Medal Table'!$C:$C,'Each Gender Events'!BU$1,'Official Medal Table'!$E:$E,'Each Gender Events'!BU$2)*'Medal values'!$B$3
+ COUNTIFS('Official Medal Table'!$F:$F,'Each Gender Events'!$A26,'Official Medal Table'!$C:$C,'Each Gender Events'!BU$1,'Official Medal Table'!$E:$E,"Mixed")*'Medal values'!$B$1/2
+ COUNTIFS('Official Medal Table'!$G:$G,'Each Gender Events'!$A26,'Official Medal Table'!$C:$C,'Each Gender Events'!BU$1,'Official Medal Table'!$E:$E,"Mixed")*'Medal values'!$B$2/2
+ COUNTIFS('Official Medal Table'!$H:$H,'Each Gender Events'!$A26,'Official Medal Table'!$C:$C,'Each Gender Events'!BU$1,'Official Medal Table'!$E:$E,"Mixed")*'Medal values'!$B$3/2
+ COUNTIFS('Official Medal Table'!$I:$I,'Each Gender Events'!$A26,'Official Medal Table'!$C:$C,'Each Gender Events'!BU$1,'Official Medal Table'!$E:$E,"Mixed")*'Medal values'!$B$3/2</f>
        <v>0</v>
      </c>
      <c r="BV26">
        <f>COUNTIFS('Official Medal Table'!$F:$F,'Each Gender Events'!$A26,'Official Medal Table'!$C:$C,'Each Gender Events'!BV$1,'Official Medal Table'!$E:$E,'Each Gender Events'!BV$2)*'Medal values'!$B$1
+ COUNTIFS('Official Medal Table'!$G:$G,'Each Gender Events'!$A26,'Official Medal Table'!$C:$C,'Each Gender Events'!BV$1,'Official Medal Table'!$E:$E,'Each Gender Events'!BV$2)*'Medal values'!$B$2
+ COUNTIFS('Official Medal Table'!$H:$H,'Each Gender Events'!$A26,'Official Medal Table'!$C:$C,'Each Gender Events'!BV$1,'Official Medal Table'!$E:$E,'Each Gender Events'!BV$2)*'Medal values'!$B$3
+ COUNTIFS('Official Medal Table'!$I:$I,'Each Gender Events'!$A26,'Official Medal Table'!$C:$C,'Each Gender Events'!BV$1,'Official Medal Table'!$E:$E,'Each Gender Events'!BV$2)*'Medal values'!$B$3
+ COUNTIFS('Official Medal Table'!$F:$F,'Each Gender Events'!$A26,'Official Medal Table'!$C:$C,'Each Gender Events'!BV$1,'Official Medal Table'!$E:$E,"Mixed")*'Medal values'!$B$1/2
+ COUNTIFS('Official Medal Table'!$G:$G,'Each Gender Events'!$A26,'Official Medal Table'!$C:$C,'Each Gender Events'!BV$1,'Official Medal Table'!$E:$E,"Mixed")*'Medal values'!$B$2/2
+ COUNTIFS('Official Medal Table'!$H:$H,'Each Gender Events'!$A26,'Official Medal Table'!$C:$C,'Each Gender Events'!BV$1,'Official Medal Table'!$E:$E,"Mixed")*'Medal values'!$B$3/2
+ COUNTIFS('Official Medal Table'!$I:$I,'Each Gender Events'!$A26,'Official Medal Table'!$C:$C,'Each Gender Events'!BV$1,'Official Medal Table'!$E:$E,"Mixed")*'Medal values'!$B$3/2</f>
        <v>0</v>
      </c>
      <c r="BW26">
        <f>COUNTIFS('Official Medal Table'!$F:$F,'Each Gender Events'!$A26,'Official Medal Table'!$C:$C,'Each Gender Events'!BW$1,'Official Medal Table'!$E:$E,'Each Gender Events'!BW$2)*'Medal values'!$B$1
+ COUNTIFS('Official Medal Table'!$G:$G,'Each Gender Events'!$A26,'Official Medal Table'!$C:$C,'Each Gender Events'!BW$1,'Official Medal Table'!$E:$E,'Each Gender Events'!BW$2)*'Medal values'!$B$2
+ COUNTIFS('Official Medal Table'!$H:$H,'Each Gender Events'!$A26,'Official Medal Table'!$C:$C,'Each Gender Events'!BW$1,'Official Medal Table'!$E:$E,'Each Gender Events'!BW$2)*'Medal values'!$B$3
+ COUNTIFS('Official Medal Table'!$I:$I,'Each Gender Events'!$A26,'Official Medal Table'!$C:$C,'Each Gender Events'!BW$1,'Official Medal Table'!$E:$E,'Each Gender Events'!BW$2)*'Medal values'!$B$3
+ COUNTIFS('Official Medal Table'!$F:$F,'Each Gender Events'!$A26,'Official Medal Table'!$C:$C,'Each Gender Events'!BW$1,'Official Medal Table'!$E:$E,"Mixed")*'Medal values'!$B$1/2
+ COUNTIFS('Official Medal Table'!$G:$G,'Each Gender Events'!$A26,'Official Medal Table'!$C:$C,'Each Gender Events'!BW$1,'Official Medal Table'!$E:$E,"Mixed")*'Medal values'!$B$2/2
+ COUNTIFS('Official Medal Table'!$H:$H,'Each Gender Events'!$A26,'Official Medal Table'!$C:$C,'Each Gender Events'!BW$1,'Official Medal Table'!$E:$E,"Mixed")*'Medal values'!$B$3/2
+ COUNTIFS('Official Medal Table'!$I:$I,'Each Gender Events'!$A26,'Official Medal Table'!$C:$C,'Each Gender Events'!BW$1,'Official Medal Table'!$E:$E,"Mixed")*'Medal values'!$B$3/2</f>
        <v>1</v>
      </c>
      <c r="BX26">
        <f>COUNTIFS('Official Medal Table'!$F:$F,'Each Gender Events'!$A26,'Official Medal Table'!$C:$C,'Each Gender Events'!BX$1,'Official Medal Table'!$E:$E,'Each Gender Events'!BX$2)*'Medal values'!$B$1
+ COUNTIFS('Official Medal Table'!$G:$G,'Each Gender Events'!$A26,'Official Medal Table'!$C:$C,'Each Gender Events'!BX$1,'Official Medal Table'!$E:$E,'Each Gender Events'!BX$2)*'Medal values'!$B$2
+ COUNTIFS('Official Medal Table'!$H:$H,'Each Gender Events'!$A26,'Official Medal Table'!$C:$C,'Each Gender Events'!BX$1,'Official Medal Table'!$E:$E,'Each Gender Events'!BX$2)*'Medal values'!$B$3
+ COUNTIFS('Official Medal Table'!$I:$I,'Each Gender Events'!$A26,'Official Medal Table'!$C:$C,'Each Gender Events'!BX$1,'Official Medal Table'!$E:$E,'Each Gender Events'!BX$2)*'Medal values'!$B$3
+ COUNTIFS('Official Medal Table'!$F:$F,'Each Gender Events'!$A26,'Official Medal Table'!$C:$C,'Each Gender Events'!BX$1,'Official Medal Table'!$E:$E,"Mixed")*'Medal values'!$B$1/2
+ COUNTIFS('Official Medal Table'!$G:$G,'Each Gender Events'!$A26,'Official Medal Table'!$C:$C,'Each Gender Events'!BX$1,'Official Medal Table'!$E:$E,"Mixed")*'Medal values'!$B$2/2
+ COUNTIFS('Official Medal Table'!$H:$H,'Each Gender Events'!$A26,'Official Medal Table'!$C:$C,'Each Gender Events'!BX$1,'Official Medal Table'!$E:$E,"Mixed")*'Medal values'!$B$3/2
+ COUNTIFS('Official Medal Table'!$I:$I,'Each Gender Events'!$A26,'Official Medal Table'!$C:$C,'Each Gender Events'!BX$1,'Official Medal Table'!$E:$E,"Mixed")*'Medal values'!$B$3/2</f>
        <v>0</v>
      </c>
      <c r="BY26">
        <f>COUNTIFS('Official Medal Table'!$F:$F,'Each Gender Events'!$A26,'Official Medal Table'!$C:$C,'Each Gender Events'!BY$1,'Official Medal Table'!$E:$E,'Each Gender Events'!BY$2)*'Medal values'!$B$1
+ COUNTIFS('Official Medal Table'!$G:$G,'Each Gender Events'!$A26,'Official Medal Table'!$C:$C,'Each Gender Events'!BY$1,'Official Medal Table'!$E:$E,'Each Gender Events'!BY$2)*'Medal values'!$B$2
+ COUNTIFS('Official Medal Table'!$H:$H,'Each Gender Events'!$A26,'Official Medal Table'!$C:$C,'Each Gender Events'!BY$1,'Official Medal Table'!$E:$E,'Each Gender Events'!BY$2)*'Medal values'!$B$3
+ COUNTIFS('Official Medal Table'!$I:$I,'Each Gender Events'!$A26,'Official Medal Table'!$C:$C,'Each Gender Events'!BY$1,'Official Medal Table'!$E:$E,'Each Gender Events'!BY$2)*'Medal values'!$B$3
+ COUNTIFS('Official Medal Table'!$F:$F,'Each Gender Events'!$A26,'Official Medal Table'!$C:$C,'Each Gender Events'!BY$1,'Official Medal Table'!$E:$E,"Mixed")*'Medal values'!$B$1/2
+ COUNTIFS('Official Medal Table'!$G:$G,'Each Gender Events'!$A26,'Official Medal Table'!$C:$C,'Each Gender Events'!BY$1,'Official Medal Table'!$E:$E,"Mixed")*'Medal values'!$B$2/2
+ COUNTIFS('Official Medal Table'!$H:$H,'Each Gender Events'!$A26,'Official Medal Table'!$C:$C,'Each Gender Events'!BY$1,'Official Medal Table'!$E:$E,"Mixed")*'Medal values'!$B$3/2
+ COUNTIFS('Official Medal Table'!$I:$I,'Each Gender Events'!$A26,'Official Medal Table'!$C:$C,'Each Gender Events'!BY$1,'Official Medal Table'!$E:$E,"Mixed")*'Medal values'!$B$3/2</f>
        <v>0</v>
      </c>
      <c r="BZ26">
        <f>COUNTIFS('Official Medal Table'!$F:$F,'Each Gender Events'!$A26,'Official Medal Table'!$C:$C,'Each Gender Events'!BZ$1,'Official Medal Table'!$E:$E,'Each Gender Events'!BZ$2)*'Medal values'!$B$1
+ COUNTIFS('Official Medal Table'!$G:$G,'Each Gender Events'!$A26,'Official Medal Table'!$C:$C,'Each Gender Events'!BZ$1,'Official Medal Table'!$E:$E,'Each Gender Events'!BZ$2)*'Medal values'!$B$2
+ COUNTIFS('Official Medal Table'!$H:$H,'Each Gender Events'!$A26,'Official Medal Table'!$C:$C,'Each Gender Events'!BZ$1,'Official Medal Table'!$E:$E,'Each Gender Events'!BZ$2)*'Medal values'!$B$3
+ COUNTIFS('Official Medal Table'!$I:$I,'Each Gender Events'!$A26,'Official Medal Table'!$C:$C,'Each Gender Events'!BZ$1,'Official Medal Table'!$E:$E,'Each Gender Events'!BZ$2)*'Medal values'!$B$3
+ COUNTIFS('Official Medal Table'!$F:$F,'Each Gender Events'!$A26,'Official Medal Table'!$C:$C,'Each Gender Events'!BZ$1,'Official Medal Table'!$E:$E,"Mixed")*'Medal values'!$B$1/2
+ COUNTIFS('Official Medal Table'!$G:$G,'Each Gender Events'!$A26,'Official Medal Table'!$C:$C,'Each Gender Events'!BZ$1,'Official Medal Table'!$E:$E,"Mixed")*'Medal values'!$B$2/2
+ COUNTIFS('Official Medal Table'!$H:$H,'Each Gender Events'!$A26,'Official Medal Table'!$C:$C,'Each Gender Events'!BZ$1,'Official Medal Table'!$E:$E,"Mixed")*'Medal values'!$B$3/2
+ COUNTIFS('Official Medal Table'!$I:$I,'Each Gender Events'!$A26,'Official Medal Table'!$C:$C,'Each Gender Events'!BZ$1,'Official Medal Table'!$E:$E,"Mixed")*'Medal values'!$B$3/2</f>
        <v>0</v>
      </c>
      <c r="CA26">
        <f>COUNTIFS('Official Medal Table'!$F:$F,'Each Gender Events'!$A26,'Official Medal Table'!$C:$C,'Each Gender Events'!CA$1,'Official Medal Table'!$E:$E,'Each Gender Events'!CA$2)*'Medal values'!$B$1
+ COUNTIFS('Official Medal Table'!$G:$G,'Each Gender Events'!$A26,'Official Medal Table'!$C:$C,'Each Gender Events'!CA$1,'Official Medal Table'!$E:$E,'Each Gender Events'!CA$2)*'Medal values'!$B$2
+ COUNTIFS('Official Medal Table'!$H:$H,'Each Gender Events'!$A26,'Official Medal Table'!$C:$C,'Each Gender Events'!CA$1,'Official Medal Table'!$E:$E,'Each Gender Events'!CA$2)*'Medal values'!$B$3
+ COUNTIFS('Official Medal Table'!$I:$I,'Each Gender Events'!$A26,'Official Medal Table'!$C:$C,'Each Gender Events'!CA$1,'Official Medal Table'!$E:$E,'Each Gender Events'!CA$2)*'Medal values'!$B$3
+ COUNTIFS('Official Medal Table'!$F:$F,'Each Gender Events'!$A26,'Official Medal Table'!$C:$C,'Each Gender Events'!CA$1,'Official Medal Table'!$E:$E,"Mixed")*'Medal values'!$B$1/2
+ COUNTIFS('Official Medal Table'!$G:$G,'Each Gender Events'!$A26,'Official Medal Table'!$C:$C,'Each Gender Events'!CA$1,'Official Medal Table'!$E:$E,"Mixed")*'Medal values'!$B$2/2
+ COUNTIFS('Official Medal Table'!$H:$H,'Each Gender Events'!$A26,'Official Medal Table'!$C:$C,'Each Gender Events'!CA$1,'Official Medal Table'!$E:$E,"Mixed")*'Medal values'!$B$3/2
+ COUNTIFS('Official Medal Table'!$I:$I,'Each Gender Events'!$A26,'Official Medal Table'!$C:$C,'Each Gender Events'!CA$1,'Official Medal Table'!$E:$E,"Mixed")*'Medal values'!$B$3/2</f>
        <v>0</v>
      </c>
      <c r="CB26">
        <f>COUNTIFS('Official Medal Table'!$F:$F,'Each Gender Events'!$A26,'Official Medal Table'!$C:$C,'Each Gender Events'!CB$1,'Official Medal Table'!$E:$E,'Each Gender Events'!CB$2)*'Medal values'!$B$1
+ COUNTIFS('Official Medal Table'!$G:$G,'Each Gender Events'!$A26,'Official Medal Table'!$C:$C,'Each Gender Events'!CB$1,'Official Medal Table'!$E:$E,'Each Gender Events'!CB$2)*'Medal values'!$B$2
+ COUNTIFS('Official Medal Table'!$H:$H,'Each Gender Events'!$A26,'Official Medal Table'!$C:$C,'Each Gender Events'!CB$1,'Official Medal Table'!$E:$E,'Each Gender Events'!CB$2)*'Medal values'!$B$3
+ COUNTIFS('Official Medal Table'!$I:$I,'Each Gender Events'!$A26,'Official Medal Table'!$C:$C,'Each Gender Events'!CB$1,'Official Medal Table'!$E:$E,'Each Gender Events'!CB$2)*'Medal values'!$B$3
+ COUNTIFS('Official Medal Table'!$F:$F,'Each Gender Events'!$A26,'Official Medal Table'!$C:$C,'Each Gender Events'!CB$1,'Official Medal Table'!$E:$E,"Mixed")*'Medal values'!$B$1/2
+ COUNTIFS('Official Medal Table'!$G:$G,'Each Gender Events'!$A26,'Official Medal Table'!$C:$C,'Each Gender Events'!CB$1,'Official Medal Table'!$E:$E,"Mixed")*'Medal values'!$B$2/2
+ COUNTIFS('Official Medal Table'!$H:$H,'Each Gender Events'!$A26,'Official Medal Table'!$C:$C,'Each Gender Events'!CB$1,'Official Medal Table'!$E:$E,"Mixed")*'Medal values'!$B$3/2
+ COUNTIFS('Official Medal Table'!$I:$I,'Each Gender Events'!$A26,'Official Medal Table'!$C:$C,'Each Gender Events'!CB$1,'Official Medal Table'!$E:$E,"Mixed")*'Medal values'!$B$3/2</f>
        <v>0</v>
      </c>
      <c r="CC26">
        <f>COUNTIFS('Official Medal Table'!$F:$F,'Each Gender Events'!$A26,'Official Medal Table'!$C:$C,'Each Gender Events'!CC$1,'Official Medal Table'!$E:$E,'Each Gender Events'!CC$2)*'Medal values'!$B$1
+ COUNTIFS('Official Medal Table'!$G:$G,'Each Gender Events'!$A26,'Official Medal Table'!$C:$C,'Each Gender Events'!CC$1,'Official Medal Table'!$E:$E,'Each Gender Events'!CC$2)*'Medal values'!$B$2
+ COUNTIFS('Official Medal Table'!$H:$H,'Each Gender Events'!$A26,'Official Medal Table'!$C:$C,'Each Gender Events'!CC$1,'Official Medal Table'!$E:$E,'Each Gender Events'!CC$2)*'Medal values'!$B$3
+ COUNTIFS('Official Medal Table'!$I:$I,'Each Gender Events'!$A26,'Official Medal Table'!$C:$C,'Each Gender Events'!CC$1,'Official Medal Table'!$E:$E,'Each Gender Events'!CC$2)*'Medal values'!$B$3
+ COUNTIFS('Official Medal Table'!$F:$F,'Each Gender Events'!$A26,'Official Medal Table'!$C:$C,'Each Gender Events'!CC$1,'Official Medal Table'!$E:$E,"Mixed")*'Medal values'!$B$1/2
+ COUNTIFS('Official Medal Table'!$G:$G,'Each Gender Events'!$A26,'Official Medal Table'!$C:$C,'Each Gender Events'!CC$1,'Official Medal Table'!$E:$E,"Mixed")*'Medal values'!$B$2/2
+ COUNTIFS('Official Medal Table'!$H:$H,'Each Gender Events'!$A26,'Official Medal Table'!$C:$C,'Each Gender Events'!CC$1,'Official Medal Table'!$E:$E,"Mixed")*'Medal values'!$B$3/2
+ COUNTIFS('Official Medal Table'!$I:$I,'Each Gender Events'!$A26,'Official Medal Table'!$C:$C,'Each Gender Events'!CC$1,'Official Medal Table'!$E:$E,"Mixed")*'Medal values'!$B$3/2</f>
        <v>0</v>
      </c>
      <c r="CD26">
        <f>COUNTIFS('Official Medal Table'!$F:$F,'Each Gender Events'!$A26,'Official Medal Table'!$C:$C,'Each Gender Events'!CD$1,'Official Medal Table'!$E:$E,'Each Gender Events'!CD$2)*'Medal values'!$B$1
+ COUNTIFS('Official Medal Table'!$G:$G,'Each Gender Events'!$A26,'Official Medal Table'!$C:$C,'Each Gender Events'!CD$1,'Official Medal Table'!$E:$E,'Each Gender Events'!CD$2)*'Medal values'!$B$2
+ COUNTIFS('Official Medal Table'!$H:$H,'Each Gender Events'!$A26,'Official Medal Table'!$C:$C,'Each Gender Events'!CD$1,'Official Medal Table'!$E:$E,'Each Gender Events'!CD$2)*'Medal values'!$B$3
+ COUNTIFS('Official Medal Table'!$I:$I,'Each Gender Events'!$A26,'Official Medal Table'!$C:$C,'Each Gender Events'!CD$1,'Official Medal Table'!$E:$E,'Each Gender Events'!CD$2)*'Medal values'!$B$3
+ COUNTIFS('Official Medal Table'!$F:$F,'Each Gender Events'!$A26,'Official Medal Table'!$C:$C,'Each Gender Events'!CD$1,'Official Medal Table'!$E:$E,"Mixed")*'Medal values'!$B$1/2
+ COUNTIFS('Official Medal Table'!$G:$G,'Each Gender Events'!$A26,'Official Medal Table'!$C:$C,'Each Gender Events'!CD$1,'Official Medal Table'!$E:$E,"Mixed")*'Medal values'!$B$2/2
+ COUNTIFS('Official Medal Table'!$H:$H,'Each Gender Events'!$A26,'Official Medal Table'!$C:$C,'Each Gender Events'!CD$1,'Official Medal Table'!$E:$E,"Mixed")*'Medal values'!$B$3/2
+ COUNTIFS('Official Medal Table'!$I:$I,'Each Gender Events'!$A26,'Official Medal Table'!$C:$C,'Each Gender Events'!CD$1,'Official Medal Table'!$E:$E,"Mixed")*'Medal values'!$B$3/2</f>
        <v>0</v>
      </c>
      <c r="CE26">
        <f>COUNTIFS('Official Medal Table'!$F:$F,'Each Gender Events'!$A26,'Official Medal Table'!$C:$C,'Each Gender Events'!CE$1,'Official Medal Table'!$E:$E,'Each Gender Events'!CE$2)*'Medal values'!$B$1
+ COUNTIFS('Official Medal Table'!$G:$G,'Each Gender Events'!$A26,'Official Medal Table'!$C:$C,'Each Gender Events'!CE$1,'Official Medal Table'!$E:$E,'Each Gender Events'!CE$2)*'Medal values'!$B$2
+ COUNTIFS('Official Medal Table'!$H:$H,'Each Gender Events'!$A26,'Official Medal Table'!$C:$C,'Each Gender Events'!CE$1,'Official Medal Table'!$E:$E,'Each Gender Events'!CE$2)*'Medal values'!$B$3
+ COUNTIFS('Official Medal Table'!$I:$I,'Each Gender Events'!$A26,'Official Medal Table'!$C:$C,'Each Gender Events'!CE$1,'Official Medal Table'!$E:$E,'Each Gender Events'!CE$2)*'Medal values'!$B$3
+ COUNTIFS('Official Medal Table'!$F:$F,'Each Gender Events'!$A26,'Official Medal Table'!$C:$C,'Each Gender Events'!CE$1,'Official Medal Table'!$E:$E,"Mixed")*'Medal values'!$B$1/2
+ COUNTIFS('Official Medal Table'!$G:$G,'Each Gender Events'!$A26,'Official Medal Table'!$C:$C,'Each Gender Events'!CE$1,'Official Medal Table'!$E:$E,"Mixed")*'Medal values'!$B$2/2
+ COUNTIFS('Official Medal Table'!$H:$H,'Each Gender Events'!$A26,'Official Medal Table'!$C:$C,'Each Gender Events'!CE$1,'Official Medal Table'!$E:$E,"Mixed")*'Medal values'!$B$3/2
+ COUNTIFS('Official Medal Table'!$I:$I,'Each Gender Events'!$A26,'Official Medal Table'!$C:$C,'Each Gender Events'!CE$1,'Official Medal Table'!$E:$E,"Mixed")*'Medal values'!$B$3/2</f>
        <v>0</v>
      </c>
      <c r="CF26">
        <f>COUNTIFS('Official Medal Table'!$F:$F,'Each Gender Events'!$A26,'Official Medal Table'!$C:$C,'Each Gender Events'!CF$1,'Official Medal Table'!$E:$E,'Each Gender Events'!CF$2)*'Medal values'!$B$1
+ COUNTIFS('Official Medal Table'!$G:$G,'Each Gender Events'!$A26,'Official Medal Table'!$C:$C,'Each Gender Events'!CF$1,'Official Medal Table'!$E:$E,'Each Gender Events'!CF$2)*'Medal values'!$B$2
+ COUNTIFS('Official Medal Table'!$H:$H,'Each Gender Events'!$A26,'Official Medal Table'!$C:$C,'Each Gender Events'!CF$1,'Official Medal Table'!$E:$E,'Each Gender Events'!CF$2)*'Medal values'!$B$3
+ COUNTIFS('Official Medal Table'!$I:$I,'Each Gender Events'!$A26,'Official Medal Table'!$C:$C,'Each Gender Events'!CF$1,'Official Medal Table'!$E:$E,'Each Gender Events'!CF$2)*'Medal values'!$B$3
+ COUNTIFS('Official Medal Table'!$F:$F,'Each Gender Events'!$A26,'Official Medal Table'!$C:$C,'Each Gender Events'!CF$1,'Official Medal Table'!$E:$E,"Mixed")*'Medal values'!$B$1/2
+ COUNTIFS('Official Medal Table'!$G:$G,'Each Gender Events'!$A26,'Official Medal Table'!$C:$C,'Each Gender Events'!CF$1,'Official Medal Table'!$E:$E,"Mixed")*'Medal values'!$B$2/2
+ COUNTIFS('Official Medal Table'!$H:$H,'Each Gender Events'!$A26,'Official Medal Table'!$C:$C,'Each Gender Events'!CF$1,'Official Medal Table'!$E:$E,"Mixed")*'Medal values'!$B$3/2
+ COUNTIFS('Official Medal Table'!$I:$I,'Each Gender Events'!$A26,'Official Medal Table'!$C:$C,'Each Gender Events'!CF$1,'Official Medal Table'!$E:$E,"Mixed")*'Medal values'!$B$3/2</f>
        <v>0</v>
      </c>
      <c r="CG26">
        <f>COUNTIFS('Official Medal Table'!$F:$F,'Each Gender Events'!$A26,'Official Medal Table'!$C:$C,'Each Gender Events'!CG$1,'Official Medal Table'!$E:$E,'Each Gender Events'!CG$2)*'Medal values'!$B$1
+ COUNTIFS('Official Medal Table'!$G:$G,'Each Gender Events'!$A26,'Official Medal Table'!$C:$C,'Each Gender Events'!CG$1,'Official Medal Table'!$E:$E,'Each Gender Events'!CG$2)*'Medal values'!$B$2
+ COUNTIFS('Official Medal Table'!$H:$H,'Each Gender Events'!$A26,'Official Medal Table'!$C:$C,'Each Gender Events'!CG$1,'Official Medal Table'!$E:$E,'Each Gender Events'!CG$2)*'Medal values'!$B$3
+ COUNTIFS('Official Medal Table'!$I:$I,'Each Gender Events'!$A26,'Official Medal Table'!$C:$C,'Each Gender Events'!CG$1,'Official Medal Table'!$E:$E,'Each Gender Events'!CG$2)*'Medal values'!$B$3
+ COUNTIFS('Official Medal Table'!$F:$F,'Each Gender Events'!$A26,'Official Medal Table'!$C:$C,'Each Gender Events'!CG$1,'Official Medal Table'!$E:$E,"Mixed")*'Medal values'!$B$1/2
+ COUNTIFS('Official Medal Table'!$G:$G,'Each Gender Events'!$A26,'Official Medal Table'!$C:$C,'Each Gender Events'!CG$1,'Official Medal Table'!$E:$E,"Mixed")*'Medal values'!$B$2/2
+ COUNTIFS('Official Medal Table'!$H:$H,'Each Gender Events'!$A26,'Official Medal Table'!$C:$C,'Each Gender Events'!CG$1,'Official Medal Table'!$E:$E,"Mixed")*'Medal values'!$B$3/2
+ COUNTIFS('Official Medal Table'!$I:$I,'Each Gender Events'!$A26,'Official Medal Table'!$C:$C,'Each Gender Events'!CG$1,'Official Medal Table'!$E:$E,"Mixed")*'Medal values'!$B$3/2</f>
        <v>0</v>
      </c>
      <c r="CH26">
        <f>COUNTIFS('Official Medal Table'!$F:$F,'Each Gender Events'!$A26,'Official Medal Table'!$C:$C,'Each Gender Events'!CH$1,'Official Medal Table'!$E:$E,'Each Gender Events'!CH$2)*'Medal values'!$B$1
+ COUNTIFS('Official Medal Table'!$G:$G,'Each Gender Events'!$A26,'Official Medal Table'!$C:$C,'Each Gender Events'!CH$1,'Official Medal Table'!$E:$E,'Each Gender Events'!CH$2)*'Medal values'!$B$2
+ COUNTIFS('Official Medal Table'!$H:$H,'Each Gender Events'!$A26,'Official Medal Table'!$C:$C,'Each Gender Events'!CH$1,'Official Medal Table'!$E:$E,'Each Gender Events'!CH$2)*'Medal values'!$B$3
+ COUNTIFS('Official Medal Table'!$I:$I,'Each Gender Events'!$A26,'Official Medal Table'!$C:$C,'Each Gender Events'!CH$1,'Official Medal Table'!$E:$E,'Each Gender Events'!CH$2)*'Medal values'!$B$3
+ COUNTIFS('Official Medal Table'!$F:$F,'Each Gender Events'!$A26,'Official Medal Table'!$C:$C,'Each Gender Events'!CH$1,'Official Medal Table'!$E:$E,"Mixed")*'Medal values'!$B$1/2
+ COUNTIFS('Official Medal Table'!$G:$G,'Each Gender Events'!$A26,'Official Medal Table'!$C:$C,'Each Gender Events'!CH$1,'Official Medal Table'!$E:$E,"Mixed")*'Medal values'!$B$2/2
+ COUNTIFS('Official Medal Table'!$H:$H,'Each Gender Events'!$A26,'Official Medal Table'!$C:$C,'Each Gender Events'!CH$1,'Official Medal Table'!$E:$E,"Mixed")*'Medal values'!$B$3/2
+ COUNTIFS('Official Medal Table'!$I:$I,'Each Gender Events'!$A26,'Official Medal Table'!$C:$C,'Each Gender Events'!CH$1,'Official Medal Table'!$E:$E,"Mixed")*'Medal values'!$B$3/2</f>
        <v>0</v>
      </c>
      <c r="CI26">
        <f>COUNTIFS('Official Medal Table'!$F:$F,'Each Gender Events'!$A26,'Official Medal Table'!$C:$C,'Each Gender Events'!CI$1,'Official Medal Table'!$E:$E,'Each Gender Events'!CI$2)*'Medal values'!$B$1
+ COUNTIFS('Official Medal Table'!$G:$G,'Each Gender Events'!$A26,'Official Medal Table'!$C:$C,'Each Gender Events'!CI$1,'Official Medal Table'!$E:$E,'Each Gender Events'!CI$2)*'Medal values'!$B$2
+ COUNTIFS('Official Medal Table'!$H:$H,'Each Gender Events'!$A26,'Official Medal Table'!$C:$C,'Each Gender Events'!CI$1,'Official Medal Table'!$E:$E,'Each Gender Events'!CI$2)*'Medal values'!$B$3
+ COUNTIFS('Official Medal Table'!$I:$I,'Each Gender Events'!$A26,'Official Medal Table'!$C:$C,'Each Gender Events'!CI$1,'Official Medal Table'!$E:$E,'Each Gender Events'!CI$2)*'Medal values'!$B$3
+ COUNTIFS('Official Medal Table'!$F:$F,'Each Gender Events'!$A26,'Official Medal Table'!$C:$C,'Each Gender Events'!CI$1,'Official Medal Table'!$E:$E,"Mixed")*'Medal values'!$B$1/2
+ COUNTIFS('Official Medal Table'!$G:$G,'Each Gender Events'!$A26,'Official Medal Table'!$C:$C,'Each Gender Events'!CI$1,'Official Medal Table'!$E:$E,"Mixed")*'Medal values'!$B$2/2
+ COUNTIFS('Official Medal Table'!$H:$H,'Each Gender Events'!$A26,'Official Medal Table'!$C:$C,'Each Gender Events'!CI$1,'Official Medal Table'!$E:$E,"Mixed")*'Medal values'!$B$3/2
+ COUNTIFS('Official Medal Table'!$I:$I,'Each Gender Events'!$A26,'Official Medal Table'!$C:$C,'Each Gender Events'!CI$1,'Official Medal Table'!$E:$E,"Mixed")*'Medal values'!$B$3/2</f>
        <v>0</v>
      </c>
      <c r="CJ26">
        <f>COUNTIFS('Official Medal Table'!$F:$F,'Each Gender Events'!$A26,'Official Medal Table'!$C:$C,'Each Gender Events'!CJ$1,'Official Medal Table'!$E:$E,'Each Gender Events'!CJ$2)*'Medal values'!$B$1
+ COUNTIFS('Official Medal Table'!$G:$G,'Each Gender Events'!$A26,'Official Medal Table'!$C:$C,'Each Gender Events'!CJ$1,'Official Medal Table'!$E:$E,'Each Gender Events'!CJ$2)*'Medal values'!$B$2
+ COUNTIFS('Official Medal Table'!$H:$H,'Each Gender Events'!$A26,'Official Medal Table'!$C:$C,'Each Gender Events'!CJ$1,'Official Medal Table'!$E:$E,'Each Gender Events'!CJ$2)*'Medal values'!$B$3
+ COUNTIFS('Official Medal Table'!$I:$I,'Each Gender Events'!$A26,'Official Medal Table'!$C:$C,'Each Gender Events'!CJ$1,'Official Medal Table'!$E:$E,'Each Gender Events'!CJ$2)*'Medal values'!$B$3
+ COUNTIFS('Official Medal Table'!$F:$F,'Each Gender Events'!$A26,'Official Medal Table'!$C:$C,'Each Gender Events'!CJ$1,'Official Medal Table'!$E:$E,"Mixed")*'Medal values'!$B$1/2
+ COUNTIFS('Official Medal Table'!$G:$G,'Each Gender Events'!$A26,'Official Medal Table'!$C:$C,'Each Gender Events'!CJ$1,'Official Medal Table'!$E:$E,"Mixed")*'Medal values'!$B$2/2
+ COUNTIFS('Official Medal Table'!$H:$H,'Each Gender Events'!$A26,'Official Medal Table'!$C:$C,'Each Gender Events'!CJ$1,'Official Medal Table'!$E:$E,"Mixed")*'Medal values'!$B$3/2
+ COUNTIFS('Official Medal Table'!$I:$I,'Each Gender Events'!$A26,'Official Medal Table'!$C:$C,'Each Gender Events'!CJ$1,'Official Medal Table'!$E:$E,"Mixed")*'Medal values'!$B$3/2</f>
        <v>0</v>
      </c>
      <c r="CK26">
        <f>COUNTIFS('Official Medal Table'!$F:$F,'Each Gender Events'!$A26,'Official Medal Table'!$C:$C,'Each Gender Events'!CK$1,'Official Medal Table'!$E:$E,'Each Gender Events'!CK$2)*'Medal values'!$B$1
+ COUNTIFS('Official Medal Table'!$G:$G,'Each Gender Events'!$A26,'Official Medal Table'!$C:$C,'Each Gender Events'!CK$1,'Official Medal Table'!$E:$E,'Each Gender Events'!CK$2)*'Medal values'!$B$2
+ COUNTIFS('Official Medal Table'!$H:$H,'Each Gender Events'!$A26,'Official Medal Table'!$C:$C,'Each Gender Events'!CK$1,'Official Medal Table'!$E:$E,'Each Gender Events'!CK$2)*'Medal values'!$B$3
+ COUNTIFS('Official Medal Table'!$I:$I,'Each Gender Events'!$A26,'Official Medal Table'!$C:$C,'Each Gender Events'!CK$1,'Official Medal Table'!$E:$E,'Each Gender Events'!CK$2)*'Medal values'!$B$3
+ COUNTIFS('Official Medal Table'!$F:$F,'Each Gender Events'!$A26,'Official Medal Table'!$C:$C,'Each Gender Events'!CK$1,'Official Medal Table'!$E:$E,"Mixed")*'Medal values'!$B$1/2
+ COUNTIFS('Official Medal Table'!$G:$G,'Each Gender Events'!$A26,'Official Medal Table'!$C:$C,'Each Gender Events'!CK$1,'Official Medal Table'!$E:$E,"Mixed")*'Medal values'!$B$2/2
+ COUNTIFS('Official Medal Table'!$H:$H,'Each Gender Events'!$A26,'Official Medal Table'!$C:$C,'Each Gender Events'!CK$1,'Official Medal Table'!$E:$E,"Mixed")*'Medal values'!$B$3/2
+ COUNTIFS('Official Medal Table'!$I:$I,'Each Gender Events'!$A26,'Official Medal Table'!$C:$C,'Each Gender Events'!CK$1,'Official Medal Table'!$E:$E,"Mixed")*'Medal values'!$B$3/2</f>
        <v>2.0000010000000001</v>
      </c>
      <c r="CL26">
        <f>COUNTIFS('Official Medal Table'!$F:$F,'Each Gender Events'!$A26,'Official Medal Table'!$C:$C,'Each Gender Events'!CL$1,'Official Medal Table'!$E:$E,'Each Gender Events'!CL$2)*'Medal values'!$B$1
+ COUNTIFS('Official Medal Table'!$G:$G,'Each Gender Events'!$A26,'Official Medal Table'!$C:$C,'Each Gender Events'!CL$1,'Official Medal Table'!$E:$E,'Each Gender Events'!CL$2)*'Medal values'!$B$2
+ COUNTIFS('Official Medal Table'!$H:$H,'Each Gender Events'!$A26,'Official Medal Table'!$C:$C,'Each Gender Events'!CL$1,'Official Medal Table'!$E:$E,'Each Gender Events'!CL$2)*'Medal values'!$B$3
+ COUNTIFS('Official Medal Table'!$I:$I,'Each Gender Events'!$A26,'Official Medal Table'!$C:$C,'Each Gender Events'!CL$1,'Official Medal Table'!$E:$E,'Each Gender Events'!CL$2)*'Medal values'!$B$3
+ COUNTIFS('Official Medal Table'!$F:$F,'Each Gender Events'!$A26,'Official Medal Table'!$C:$C,'Each Gender Events'!CL$1,'Official Medal Table'!$E:$E,"Mixed")*'Medal values'!$B$1/2
+ COUNTIFS('Official Medal Table'!$G:$G,'Each Gender Events'!$A26,'Official Medal Table'!$C:$C,'Each Gender Events'!CL$1,'Official Medal Table'!$E:$E,"Mixed")*'Medal values'!$B$2/2
+ COUNTIFS('Official Medal Table'!$H:$H,'Each Gender Events'!$A26,'Official Medal Table'!$C:$C,'Each Gender Events'!CL$1,'Official Medal Table'!$E:$E,"Mixed")*'Medal values'!$B$3/2
+ COUNTIFS('Official Medal Table'!$I:$I,'Each Gender Events'!$A26,'Official Medal Table'!$C:$C,'Each Gender Events'!CL$1,'Official Medal Table'!$E:$E,"Mixed")*'Medal values'!$B$3/2</f>
        <v>0</v>
      </c>
      <c r="CM26">
        <f>COUNTIFS('Official Medal Table'!$F:$F,'Each Gender Events'!$A26,'Official Medal Table'!$C:$C,'Each Gender Events'!CM$1,'Official Medal Table'!$E:$E,'Each Gender Events'!CM$2)*'Medal values'!$B$1
+ COUNTIFS('Official Medal Table'!$G:$G,'Each Gender Events'!$A26,'Official Medal Table'!$C:$C,'Each Gender Events'!CM$1,'Official Medal Table'!$E:$E,'Each Gender Events'!CM$2)*'Medal values'!$B$2
+ COUNTIFS('Official Medal Table'!$H:$H,'Each Gender Events'!$A26,'Official Medal Table'!$C:$C,'Each Gender Events'!CM$1,'Official Medal Table'!$E:$E,'Each Gender Events'!CM$2)*'Medal values'!$B$3
+ COUNTIFS('Official Medal Table'!$I:$I,'Each Gender Events'!$A26,'Official Medal Table'!$C:$C,'Each Gender Events'!CM$1,'Official Medal Table'!$E:$E,'Each Gender Events'!CM$2)*'Medal values'!$B$3
+ COUNTIFS('Official Medal Table'!$F:$F,'Each Gender Events'!$A26,'Official Medal Table'!$C:$C,'Each Gender Events'!CM$1,'Official Medal Table'!$E:$E,"Mixed")*'Medal values'!$B$1/2
+ COUNTIFS('Official Medal Table'!$G:$G,'Each Gender Events'!$A26,'Official Medal Table'!$C:$C,'Each Gender Events'!CM$1,'Official Medal Table'!$E:$E,"Mixed")*'Medal values'!$B$2/2
+ COUNTIFS('Official Medal Table'!$H:$H,'Each Gender Events'!$A26,'Official Medal Table'!$C:$C,'Each Gender Events'!CM$1,'Official Medal Table'!$E:$E,"Mixed")*'Medal values'!$B$3/2
+ COUNTIFS('Official Medal Table'!$I:$I,'Each Gender Events'!$A26,'Official Medal Table'!$C:$C,'Each Gender Events'!CM$1,'Official Medal Table'!$E:$E,"Mixed")*'Medal values'!$B$3/2</f>
        <v>0</v>
      </c>
      <c r="CN26">
        <f>COUNTIFS('Official Medal Table'!$F:$F,'Each Gender Events'!$A26,'Official Medal Table'!$C:$C,'Each Gender Events'!CN$1,'Official Medal Table'!$E:$E,'Each Gender Events'!CN$2)*'Medal values'!$B$1
+ COUNTIFS('Official Medal Table'!$G:$G,'Each Gender Events'!$A26,'Official Medal Table'!$C:$C,'Each Gender Events'!CN$1,'Official Medal Table'!$E:$E,'Each Gender Events'!CN$2)*'Medal values'!$B$2
+ COUNTIFS('Official Medal Table'!$H:$H,'Each Gender Events'!$A26,'Official Medal Table'!$C:$C,'Each Gender Events'!CN$1,'Official Medal Table'!$E:$E,'Each Gender Events'!CN$2)*'Medal values'!$B$3
+ COUNTIFS('Official Medal Table'!$I:$I,'Each Gender Events'!$A26,'Official Medal Table'!$C:$C,'Each Gender Events'!CN$1,'Official Medal Table'!$E:$E,'Each Gender Events'!CN$2)*'Medal values'!$B$3
+ COUNTIFS('Official Medal Table'!$F:$F,'Each Gender Events'!$A26,'Official Medal Table'!$C:$C,'Each Gender Events'!CN$1,'Official Medal Table'!$E:$E,"Mixed")*'Medal values'!$B$1/2
+ COUNTIFS('Official Medal Table'!$G:$G,'Each Gender Events'!$A26,'Official Medal Table'!$C:$C,'Each Gender Events'!CN$1,'Official Medal Table'!$E:$E,"Mixed")*'Medal values'!$B$2/2
+ COUNTIFS('Official Medal Table'!$H:$H,'Each Gender Events'!$A26,'Official Medal Table'!$C:$C,'Each Gender Events'!CN$1,'Official Medal Table'!$E:$E,"Mixed")*'Medal values'!$B$3/2
+ COUNTIFS('Official Medal Table'!$I:$I,'Each Gender Events'!$A26,'Official Medal Table'!$C:$C,'Each Gender Events'!CN$1,'Official Medal Table'!$E:$E,"Mixed")*'Medal values'!$B$3/2</f>
        <v>0</v>
      </c>
      <c r="CO26">
        <f>COUNTIFS('Official Medal Table'!$F:$F,'Each Gender Events'!$A26,'Official Medal Table'!$C:$C,'Each Gender Events'!CO$1,'Official Medal Table'!$E:$E,'Each Gender Events'!CO$2)*'Medal values'!$B$1
+ COUNTIFS('Official Medal Table'!$G:$G,'Each Gender Events'!$A26,'Official Medal Table'!$C:$C,'Each Gender Events'!CO$1,'Official Medal Table'!$E:$E,'Each Gender Events'!CO$2)*'Medal values'!$B$2
+ COUNTIFS('Official Medal Table'!$H:$H,'Each Gender Events'!$A26,'Official Medal Table'!$C:$C,'Each Gender Events'!CO$1,'Official Medal Table'!$E:$E,'Each Gender Events'!CO$2)*'Medal values'!$B$3
+ COUNTIFS('Official Medal Table'!$I:$I,'Each Gender Events'!$A26,'Official Medal Table'!$C:$C,'Each Gender Events'!CO$1,'Official Medal Table'!$E:$E,'Each Gender Events'!CO$2)*'Medal values'!$B$3
+ COUNTIFS('Official Medal Table'!$F:$F,'Each Gender Events'!$A26,'Official Medal Table'!$C:$C,'Each Gender Events'!CO$1,'Official Medal Table'!$E:$E,"Mixed")*'Medal values'!$B$1/2
+ COUNTIFS('Official Medal Table'!$G:$G,'Each Gender Events'!$A26,'Official Medal Table'!$C:$C,'Each Gender Events'!CO$1,'Official Medal Table'!$E:$E,"Mixed")*'Medal values'!$B$2/2
+ COUNTIFS('Official Medal Table'!$H:$H,'Each Gender Events'!$A26,'Official Medal Table'!$C:$C,'Each Gender Events'!CO$1,'Official Medal Table'!$E:$E,"Mixed")*'Medal values'!$B$3/2
+ COUNTIFS('Official Medal Table'!$I:$I,'Each Gender Events'!$A26,'Official Medal Table'!$C:$C,'Each Gender Events'!CO$1,'Official Medal Table'!$E:$E,"Mixed")*'Medal values'!$B$3/2</f>
        <v>0</v>
      </c>
      <c r="CP26">
        <f>COUNTIFS('Official Medal Table'!$F:$F,'Each Gender Events'!$A26,'Official Medal Table'!$C:$C,'Each Gender Events'!CP$1,'Official Medal Table'!$E:$E,'Each Gender Events'!CP$2)*'Medal values'!$B$1
+ COUNTIFS('Official Medal Table'!$G:$G,'Each Gender Events'!$A26,'Official Medal Table'!$C:$C,'Each Gender Events'!CP$1,'Official Medal Table'!$E:$E,'Each Gender Events'!CP$2)*'Medal values'!$B$2
+ COUNTIFS('Official Medal Table'!$H:$H,'Each Gender Events'!$A26,'Official Medal Table'!$C:$C,'Each Gender Events'!CP$1,'Official Medal Table'!$E:$E,'Each Gender Events'!CP$2)*'Medal values'!$B$3
+ COUNTIFS('Official Medal Table'!$I:$I,'Each Gender Events'!$A26,'Official Medal Table'!$C:$C,'Each Gender Events'!CP$1,'Official Medal Table'!$E:$E,'Each Gender Events'!CP$2)*'Medal values'!$B$3
+ COUNTIFS('Official Medal Table'!$F:$F,'Each Gender Events'!$A26,'Official Medal Table'!$C:$C,'Each Gender Events'!CP$1,'Official Medal Table'!$E:$E,"Mixed")*'Medal values'!$B$1/2
+ COUNTIFS('Official Medal Table'!$G:$G,'Each Gender Events'!$A26,'Official Medal Table'!$C:$C,'Each Gender Events'!CP$1,'Official Medal Table'!$E:$E,"Mixed")*'Medal values'!$B$2/2
+ COUNTIFS('Official Medal Table'!$H:$H,'Each Gender Events'!$A26,'Official Medal Table'!$C:$C,'Each Gender Events'!CP$1,'Official Medal Table'!$E:$E,"Mixed")*'Medal values'!$B$3/2
+ COUNTIFS('Official Medal Table'!$I:$I,'Each Gender Events'!$A26,'Official Medal Table'!$C:$C,'Each Gender Events'!CP$1,'Official Medal Table'!$E:$E,"Mixed")*'Medal values'!$B$3/2</f>
        <v>0</v>
      </c>
      <c r="CQ26">
        <f>COUNTIFS('Official Medal Table'!$F:$F,'Each Gender Events'!$A26,'Official Medal Table'!$C:$C,'Each Gender Events'!CQ$1,'Official Medal Table'!$E:$E,'Each Gender Events'!CQ$2)*'Medal values'!$B$1
+ COUNTIFS('Official Medal Table'!$G:$G,'Each Gender Events'!$A26,'Official Medal Table'!$C:$C,'Each Gender Events'!CQ$1,'Official Medal Table'!$E:$E,'Each Gender Events'!CQ$2)*'Medal values'!$B$2
+ COUNTIFS('Official Medal Table'!$H:$H,'Each Gender Events'!$A26,'Official Medal Table'!$C:$C,'Each Gender Events'!CQ$1,'Official Medal Table'!$E:$E,'Each Gender Events'!CQ$2)*'Medal values'!$B$3
+ COUNTIFS('Official Medal Table'!$I:$I,'Each Gender Events'!$A26,'Official Medal Table'!$C:$C,'Each Gender Events'!CQ$1,'Official Medal Table'!$E:$E,'Each Gender Events'!CQ$2)*'Medal values'!$B$3
+ COUNTIFS('Official Medal Table'!$F:$F,'Each Gender Events'!$A26,'Official Medal Table'!$C:$C,'Each Gender Events'!CQ$1,'Official Medal Table'!$E:$E,"Mixed")*'Medal values'!$B$1/2
+ COUNTIFS('Official Medal Table'!$G:$G,'Each Gender Events'!$A26,'Official Medal Table'!$C:$C,'Each Gender Events'!CQ$1,'Official Medal Table'!$E:$E,"Mixed")*'Medal values'!$B$2/2
+ COUNTIFS('Official Medal Table'!$H:$H,'Each Gender Events'!$A26,'Official Medal Table'!$C:$C,'Each Gender Events'!CQ$1,'Official Medal Table'!$E:$E,"Mixed")*'Medal values'!$B$3/2
+ COUNTIFS('Official Medal Table'!$I:$I,'Each Gender Events'!$A26,'Official Medal Table'!$C:$C,'Each Gender Events'!CQ$1,'Official Medal Table'!$E:$E,"Mixed")*'Medal values'!$B$3/2</f>
        <v>0</v>
      </c>
      <c r="CR26">
        <f>COUNTIFS('Official Medal Table'!$F:$F,'Each Gender Events'!$A26,'Official Medal Table'!$C:$C,'Each Gender Events'!CR$1,'Official Medal Table'!$E:$E,'Each Gender Events'!CR$2)*'Medal values'!$B$1
+ COUNTIFS('Official Medal Table'!$G:$G,'Each Gender Events'!$A26,'Official Medal Table'!$C:$C,'Each Gender Events'!CR$1,'Official Medal Table'!$E:$E,'Each Gender Events'!CR$2)*'Medal values'!$B$2
+ COUNTIFS('Official Medal Table'!$H:$H,'Each Gender Events'!$A26,'Official Medal Table'!$C:$C,'Each Gender Events'!CR$1,'Official Medal Table'!$E:$E,'Each Gender Events'!CR$2)*'Medal values'!$B$3
+ COUNTIFS('Official Medal Table'!$I:$I,'Each Gender Events'!$A26,'Official Medal Table'!$C:$C,'Each Gender Events'!CR$1,'Official Medal Table'!$E:$E,'Each Gender Events'!CR$2)*'Medal values'!$B$3
+ COUNTIFS('Official Medal Table'!$F:$F,'Each Gender Events'!$A26,'Official Medal Table'!$C:$C,'Each Gender Events'!CR$1,'Official Medal Table'!$E:$E,"Mixed")*'Medal values'!$B$1/2
+ COUNTIFS('Official Medal Table'!$G:$G,'Each Gender Events'!$A26,'Official Medal Table'!$C:$C,'Each Gender Events'!CR$1,'Official Medal Table'!$E:$E,"Mixed")*'Medal values'!$B$2/2
+ COUNTIFS('Official Medal Table'!$H:$H,'Each Gender Events'!$A26,'Official Medal Table'!$C:$C,'Each Gender Events'!CR$1,'Official Medal Table'!$E:$E,"Mixed")*'Medal values'!$B$3/2
+ COUNTIFS('Official Medal Table'!$I:$I,'Each Gender Events'!$A26,'Official Medal Table'!$C:$C,'Each Gender Events'!CR$1,'Official Medal Table'!$E:$E,"Mixed")*'Medal values'!$B$3/2</f>
        <v>0</v>
      </c>
      <c r="CS26">
        <f>COUNTIFS('Official Medal Table'!$F:$F,'Each Gender Events'!$A26,'Official Medal Table'!$C:$C,'Each Gender Events'!CS$1,'Official Medal Table'!$E:$E,'Each Gender Events'!CS$2)*'Medal values'!$B$1
+ COUNTIFS('Official Medal Table'!$G:$G,'Each Gender Events'!$A26,'Official Medal Table'!$C:$C,'Each Gender Events'!CS$1,'Official Medal Table'!$E:$E,'Each Gender Events'!CS$2)*'Medal values'!$B$2
+ COUNTIFS('Official Medal Table'!$H:$H,'Each Gender Events'!$A26,'Official Medal Table'!$C:$C,'Each Gender Events'!CS$1,'Official Medal Table'!$E:$E,'Each Gender Events'!CS$2)*'Medal values'!$B$3
+ COUNTIFS('Official Medal Table'!$I:$I,'Each Gender Events'!$A26,'Official Medal Table'!$C:$C,'Each Gender Events'!CS$1,'Official Medal Table'!$E:$E,'Each Gender Events'!CS$2)*'Medal values'!$B$3
+ COUNTIFS('Official Medal Table'!$F:$F,'Each Gender Events'!$A26,'Official Medal Table'!$C:$C,'Each Gender Events'!CS$1,'Official Medal Table'!$E:$E,"Mixed")*'Medal values'!$B$1/2
+ COUNTIFS('Official Medal Table'!$G:$G,'Each Gender Events'!$A26,'Official Medal Table'!$C:$C,'Each Gender Events'!CS$1,'Official Medal Table'!$E:$E,"Mixed")*'Medal values'!$B$2/2
+ COUNTIFS('Official Medal Table'!$H:$H,'Each Gender Events'!$A26,'Official Medal Table'!$C:$C,'Each Gender Events'!CS$1,'Official Medal Table'!$E:$E,"Mixed")*'Medal values'!$B$3/2
+ COUNTIFS('Official Medal Table'!$I:$I,'Each Gender Events'!$A26,'Official Medal Table'!$C:$C,'Each Gender Events'!CS$1,'Official Medal Table'!$E:$E,"Mixed")*'Medal values'!$B$3/2</f>
        <v>0</v>
      </c>
      <c r="CT26">
        <f>COUNTIFS('Official Medal Table'!$F:$F,'Each Gender Events'!$A26,'Official Medal Table'!$C:$C,'Each Gender Events'!CT$1,'Official Medal Table'!$E:$E,'Each Gender Events'!CT$2)*'Medal values'!$B$1
+ COUNTIFS('Official Medal Table'!$G:$G,'Each Gender Events'!$A26,'Official Medal Table'!$C:$C,'Each Gender Events'!CT$1,'Official Medal Table'!$E:$E,'Each Gender Events'!CT$2)*'Medal values'!$B$2
+ COUNTIFS('Official Medal Table'!$H:$H,'Each Gender Events'!$A26,'Official Medal Table'!$C:$C,'Each Gender Events'!CT$1,'Official Medal Table'!$E:$E,'Each Gender Events'!CT$2)*'Medal values'!$B$3
+ COUNTIFS('Official Medal Table'!$I:$I,'Each Gender Events'!$A26,'Official Medal Table'!$C:$C,'Each Gender Events'!CT$1,'Official Medal Table'!$E:$E,'Each Gender Events'!CT$2)*'Medal values'!$B$3
+ COUNTIFS('Official Medal Table'!$F:$F,'Each Gender Events'!$A26,'Official Medal Table'!$C:$C,'Each Gender Events'!CT$1,'Official Medal Table'!$E:$E,"Mixed")*'Medal values'!$B$1/2
+ COUNTIFS('Official Medal Table'!$G:$G,'Each Gender Events'!$A26,'Official Medal Table'!$C:$C,'Each Gender Events'!CT$1,'Official Medal Table'!$E:$E,"Mixed")*'Medal values'!$B$2/2
+ COUNTIFS('Official Medal Table'!$H:$H,'Each Gender Events'!$A26,'Official Medal Table'!$C:$C,'Each Gender Events'!CT$1,'Official Medal Table'!$E:$E,"Mixed")*'Medal values'!$B$3/2
+ COUNTIFS('Official Medal Table'!$I:$I,'Each Gender Events'!$A26,'Official Medal Table'!$C:$C,'Each Gender Events'!CT$1,'Official Medal Table'!$E:$E,"Mixed")*'Medal values'!$B$3/2</f>
        <v>0</v>
      </c>
    </row>
    <row r="27" spans="1:98" x14ac:dyDescent="0.3">
      <c r="A27" t="str">
        <f>Countries!A25</f>
        <v>SVK</v>
      </c>
      <c r="B27">
        <f>COUNTIFS('Official Medal Table'!$F:$F,'Each Gender Events'!$A27,'Official Medal Table'!$C:$C,'Each Gender Events'!B$1,'Official Medal Table'!$E:$E,'Each Gender Events'!B$2)*'Medal values'!$B$1
+ COUNTIFS('Official Medal Table'!$G:$G,'Each Gender Events'!$A27,'Official Medal Table'!$C:$C,'Each Gender Events'!B$1,'Official Medal Table'!$E:$E,'Each Gender Events'!B$2)*'Medal values'!$B$2
+ COUNTIFS('Official Medal Table'!$H:$H,'Each Gender Events'!$A27,'Official Medal Table'!$C:$C,'Each Gender Events'!B$1,'Official Medal Table'!$E:$E,'Each Gender Events'!B$2)*'Medal values'!$B$3
+ COUNTIFS('Official Medal Table'!$I:$I,'Each Gender Events'!$A27,'Official Medal Table'!$C:$C,'Each Gender Events'!B$1,'Official Medal Table'!$E:$E,'Each Gender Events'!B$2)*'Medal values'!$B$3
+ COUNTIFS('Official Medal Table'!$F:$F,'Each Gender Events'!$A27,'Official Medal Table'!$C:$C,'Each Gender Events'!B$1,'Official Medal Table'!$E:$E,"Mixed")*'Medal values'!$B$1/2
+ COUNTIFS('Official Medal Table'!$G:$G,'Each Gender Events'!$A27,'Official Medal Table'!$C:$C,'Each Gender Events'!B$1,'Official Medal Table'!$E:$E,"Mixed")*'Medal values'!$B$2/2
+ COUNTIFS('Official Medal Table'!$H:$H,'Each Gender Events'!$A27,'Official Medal Table'!$C:$C,'Each Gender Events'!B$1,'Official Medal Table'!$E:$E,"Mixed")*'Medal values'!$B$3/2
+ COUNTIFS('Official Medal Table'!$I:$I,'Each Gender Events'!$A27,'Official Medal Table'!$C:$C,'Each Gender Events'!B$1,'Official Medal Table'!$E:$E,"Mixed")*'Medal values'!$B$3/2</f>
        <v>0</v>
      </c>
      <c r="C27">
        <f>COUNTIFS('Official Medal Table'!$F:$F,'Each Gender Events'!$A27,'Official Medal Table'!$C:$C,'Each Gender Events'!C$1,'Official Medal Table'!$E:$E,'Each Gender Events'!C$2)*'Medal values'!$B$1
+ COUNTIFS('Official Medal Table'!$G:$G,'Each Gender Events'!$A27,'Official Medal Table'!$C:$C,'Each Gender Events'!C$1,'Official Medal Table'!$E:$E,'Each Gender Events'!C$2)*'Medal values'!$B$2
+ COUNTIFS('Official Medal Table'!$H:$H,'Each Gender Events'!$A27,'Official Medal Table'!$C:$C,'Each Gender Events'!C$1,'Official Medal Table'!$E:$E,'Each Gender Events'!C$2)*'Medal values'!$B$3
+ COUNTIFS('Official Medal Table'!$I:$I,'Each Gender Events'!$A27,'Official Medal Table'!$C:$C,'Each Gender Events'!C$1,'Official Medal Table'!$E:$E,'Each Gender Events'!C$2)*'Medal values'!$B$3
+ COUNTIFS('Official Medal Table'!$F:$F,'Each Gender Events'!$A27,'Official Medal Table'!$C:$C,'Each Gender Events'!C$1,'Official Medal Table'!$E:$E,"Mixed")*'Medal values'!$B$1/2
+ COUNTIFS('Official Medal Table'!$G:$G,'Each Gender Events'!$A27,'Official Medal Table'!$C:$C,'Each Gender Events'!C$1,'Official Medal Table'!$E:$E,"Mixed")*'Medal values'!$B$2/2
+ COUNTIFS('Official Medal Table'!$H:$H,'Each Gender Events'!$A27,'Official Medal Table'!$C:$C,'Each Gender Events'!C$1,'Official Medal Table'!$E:$E,"Mixed")*'Medal values'!$B$3/2
+ COUNTIFS('Official Medal Table'!$I:$I,'Each Gender Events'!$A27,'Official Medal Table'!$C:$C,'Each Gender Events'!C$1,'Official Medal Table'!$E:$E,"Mixed")*'Medal values'!$B$3/2</f>
        <v>0</v>
      </c>
      <c r="D27">
        <f>COUNTIFS('Official Medal Table'!$F:$F,'Each Gender Events'!$A27,'Official Medal Table'!$C:$C,'Each Gender Events'!D$1,'Official Medal Table'!$E:$E,'Each Gender Events'!D$2)*'Medal values'!$B$1
+ COUNTIFS('Official Medal Table'!$G:$G,'Each Gender Events'!$A27,'Official Medal Table'!$C:$C,'Each Gender Events'!D$1,'Official Medal Table'!$E:$E,'Each Gender Events'!D$2)*'Medal values'!$B$2
+ COUNTIFS('Official Medal Table'!$H:$H,'Each Gender Events'!$A27,'Official Medal Table'!$C:$C,'Each Gender Events'!D$1,'Official Medal Table'!$E:$E,'Each Gender Events'!D$2)*'Medal values'!$B$3
+ COUNTIFS('Official Medal Table'!$I:$I,'Each Gender Events'!$A27,'Official Medal Table'!$C:$C,'Each Gender Events'!D$1,'Official Medal Table'!$E:$E,'Each Gender Events'!D$2)*'Medal values'!$B$3
+ COUNTIFS('Official Medal Table'!$F:$F,'Each Gender Events'!$A27,'Official Medal Table'!$C:$C,'Each Gender Events'!D$1,'Official Medal Table'!$E:$E,"Mixed")*'Medal values'!$B$1/2
+ COUNTIFS('Official Medal Table'!$G:$G,'Each Gender Events'!$A27,'Official Medal Table'!$C:$C,'Each Gender Events'!D$1,'Official Medal Table'!$E:$E,"Mixed")*'Medal values'!$B$2/2
+ COUNTIFS('Official Medal Table'!$H:$H,'Each Gender Events'!$A27,'Official Medal Table'!$C:$C,'Each Gender Events'!D$1,'Official Medal Table'!$E:$E,"Mixed")*'Medal values'!$B$3/2
+ COUNTIFS('Official Medal Table'!$I:$I,'Each Gender Events'!$A27,'Official Medal Table'!$C:$C,'Each Gender Events'!D$1,'Official Medal Table'!$E:$E,"Mixed")*'Medal values'!$B$3/2</f>
        <v>0</v>
      </c>
      <c r="E27">
        <f>COUNTIFS('Official Medal Table'!$F:$F,'Each Gender Events'!$A27,'Official Medal Table'!$C:$C,'Each Gender Events'!E$1,'Official Medal Table'!$E:$E,'Each Gender Events'!E$2)*'Medal values'!$B$1
+ COUNTIFS('Official Medal Table'!$G:$G,'Each Gender Events'!$A27,'Official Medal Table'!$C:$C,'Each Gender Events'!E$1,'Official Medal Table'!$E:$E,'Each Gender Events'!E$2)*'Medal values'!$B$2
+ COUNTIFS('Official Medal Table'!$H:$H,'Each Gender Events'!$A27,'Official Medal Table'!$C:$C,'Each Gender Events'!E$1,'Official Medal Table'!$E:$E,'Each Gender Events'!E$2)*'Medal values'!$B$3
+ COUNTIFS('Official Medal Table'!$I:$I,'Each Gender Events'!$A27,'Official Medal Table'!$C:$C,'Each Gender Events'!E$1,'Official Medal Table'!$E:$E,'Each Gender Events'!E$2)*'Medal values'!$B$3
+ COUNTIFS('Official Medal Table'!$F:$F,'Each Gender Events'!$A27,'Official Medal Table'!$C:$C,'Each Gender Events'!E$1,'Official Medal Table'!$E:$E,"Mixed")*'Medal values'!$B$1/2
+ COUNTIFS('Official Medal Table'!$G:$G,'Each Gender Events'!$A27,'Official Medal Table'!$C:$C,'Each Gender Events'!E$1,'Official Medal Table'!$E:$E,"Mixed")*'Medal values'!$B$2/2
+ COUNTIFS('Official Medal Table'!$H:$H,'Each Gender Events'!$A27,'Official Medal Table'!$C:$C,'Each Gender Events'!E$1,'Official Medal Table'!$E:$E,"Mixed")*'Medal values'!$B$3/2
+ COUNTIFS('Official Medal Table'!$I:$I,'Each Gender Events'!$A27,'Official Medal Table'!$C:$C,'Each Gender Events'!E$1,'Official Medal Table'!$E:$E,"Mixed")*'Medal values'!$B$3/2</f>
        <v>0</v>
      </c>
      <c r="F27">
        <f>COUNTIFS('Official Medal Table'!$F:$F,'Each Gender Events'!$A27,'Official Medal Table'!$C:$C,'Each Gender Events'!F$1,'Official Medal Table'!$E:$E,'Each Gender Events'!F$2)*'Medal values'!$B$1
+ COUNTIFS('Official Medal Table'!$G:$G,'Each Gender Events'!$A27,'Official Medal Table'!$C:$C,'Each Gender Events'!F$1,'Official Medal Table'!$E:$E,'Each Gender Events'!F$2)*'Medal values'!$B$2
+ COUNTIFS('Official Medal Table'!$H:$H,'Each Gender Events'!$A27,'Official Medal Table'!$C:$C,'Each Gender Events'!F$1,'Official Medal Table'!$E:$E,'Each Gender Events'!F$2)*'Medal values'!$B$3
+ COUNTIFS('Official Medal Table'!$I:$I,'Each Gender Events'!$A27,'Official Medal Table'!$C:$C,'Each Gender Events'!F$1,'Official Medal Table'!$E:$E,'Each Gender Events'!F$2)*'Medal values'!$B$3
+ COUNTIFS('Official Medal Table'!$F:$F,'Each Gender Events'!$A27,'Official Medal Table'!$C:$C,'Each Gender Events'!F$1,'Official Medal Table'!$E:$E,"Mixed")*'Medal values'!$B$1/2
+ COUNTIFS('Official Medal Table'!$G:$G,'Each Gender Events'!$A27,'Official Medal Table'!$C:$C,'Each Gender Events'!F$1,'Official Medal Table'!$E:$E,"Mixed")*'Medal values'!$B$2/2
+ COUNTIFS('Official Medal Table'!$H:$H,'Each Gender Events'!$A27,'Official Medal Table'!$C:$C,'Each Gender Events'!F$1,'Official Medal Table'!$E:$E,"Mixed")*'Medal values'!$B$3/2
+ COUNTIFS('Official Medal Table'!$I:$I,'Each Gender Events'!$A27,'Official Medal Table'!$C:$C,'Each Gender Events'!F$1,'Official Medal Table'!$E:$E,"Mixed")*'Medal values'!$B$3/2</f>
        <v>0</v>
      </c>
      <c r="G27">
        <f>COUNTIFS('Official Medal Table'!$F:$F,'Each Gender Events'!$A27,'Official Medal Table'!$C:$C,'Each Gender Events'!G$1,'Official Medal Table'!$E:$E,'Each Gender Events'!G$2)*'Medal values'!$B$1
+ COUNTIFS('Official Medal Table'!$G:$G,'Each Gender Events'!$A27,'Official Medal Table'!$C:$C,'Each Gender Events'!G$1,'Official Medal Table'!$E:$E,'Each Gender Events'!G$2)*'Medal values'!$B$2
+ COUNTIFS('Official Medal Table'!$H:$H,'Each Gender Events'!$A27,'Official Medal Table'!$C:$C,'Each Gender Events'!G$1,'Official Medal Table'!$E:$E,'Each Gender Events'!G$2)*'Medal values'!$B$3
+ COUNTIFS('Official Medal Table'!$I:$I,'Each Gender Events'!$A27,'Official Medal Table'!$C:$C,'Each Gender Events'!G$1,'Official Medal Table'!$E:$E,'Each Gender Events'!G$2)*'Medal values'!$B$3
+ COUNTIFS('Official Medal Table'!$F:$F,'Each Gender Events'!$A27,'Official Medal Table'!$C:$C,'Each Gender Events'!G$1,'Official Medal Table'!$E:$E,"Mixed")*'Medal values'!$B$1/2
+ COUNTIFS('Official Medal Table'!$G:$G,'Each Gender Events'!$A27,'Official Medal Table'!$C:$C,'Each Gender Events'!G$1,'Official Medal Table'!$E:$E,"Mixed")*'Medal values'!$B$2/2
+ COUNTIFS('Official Medal Table'!$H:$H,'Each Gender Events'!$A27,'Official Medal Table'!$C:$C,'Each Gender Events'!G$1,'Official Medal Table'!$E:$E,"Mixed")*'Medal values'!$B$3/2
+ COUNTIFS('Official Medal Table'!$I:$I,'Each Gender Events'!$A27,'Official Medal Table'!$C:$C,'Each Gender Events'!G$1,'Official Medal Table'!$E:$E,"Mixed")*'Medal values'!$B$3/2</f>
        <v>0</v>
      </c>
      <c r="H27">
        <f>COUNTIFS('Official Medal Table'!$F:$F,'Each Gender Events'!$A27,'Official Medal Table'!$C:$C,'Each Gender Events'!H$1,'Official Medal Table'!$E:$E,'Each Gender Events'!H$2)*'Medal values'!$B$1
+ COUNTIFS('Official Medal Table'!$G:$G,'Each Gender Events'!$A27,'Official Medal Table'!$C:$C,'Each Gender Events'!H$1,'Official Medal Table'!$E:$E,'Each Gender Events'!H$2)*'Medal values'!$B$2
+ COUNTIFS('Official Medal Table'!$H:$H,'Each Gender Events'!$A27,'Official Medal Table'!$C:$C,'Each Gender Events'!H$1,'Official Medal Table'!$E:$E,'Each Gender Events'!H$2)*'Medal values'!$B$3
+ COUNTIFS('Official Medal Table'!$I:$I,'Each Gender Events'!$A27,'Official Medal Table'!$C:$C,'Each Gender Events'!H$1,'Official Medal Table'!$E:$E,'Each Gender Events'!H$2)*'Medal values'!$B$3
+ COUNTIFS('Official Medal Table'!$F:$F,'Each Gender Events'!$A27,'Official Medal Table'!$C:$C,'Each Gender Events'!H$1,'Official Medal Table'!$E:$E,"Mixed")*'Medal values'!$B$1/2
+ COUNTIFS('Official Medal Table'!$G:$G,'Each Gender Events'!$A27,'Official Medal Table'!$C:$C,'Each Gender Events'!H$1,'Official Medal Table'!$E:$E,"Mixed")*'Medal values'!$B$2/2
+ COUNTIFS('Official Medal Table'!$H:$H,'Each Gender Events'!$A27,'Official Medal Table'!$C:$C,'Each Gender Events'!H$1,'Official Medal Table'!$E:$E,"Mixed")*'Medal values'!$B$3/2
+ COUNTIFS('Official Medal Table'!$I:$I,'Each Gender Events'!$A27,'Official Medal Table'!$C:$C,'Each Gender Events'!H$1,'Official Medal Table'!$E:$E,"Mixed")*'Medal values'!$B$3/2</f>
        <v>0</v>
      </c>
      <c r="I27">
        <f>COUNTIFS('Official Medal Table'!$F:$F,'Each Gender Events'!$A27,'Official Medal Table'!$C:$C,'Each Gender Events'!I$1,'Official Medal Table'!$E:$E,'Each Gender Events'!I$2)*'Medal values'!$B$1
+ COUNTIFS('Official Medal Table'!$G:$G,'Each Gender Events'!$A27,'Official Medal Table'!$C:$C,'Each Gender Events'!I$1,'Official Medal Table'!$E:$E,'Each Gender Events'!I$2)*'Medal values'!$B$2
+ COUNTIFS('Official Medal Table'!$H:$H,'Each Gender Events'!$A27,'Official Medal Table'!$C:$C,'Each Gender Events'!I$1,'Official Medal Table'!$E:$E,'Each Gender Events'!I$2)*'Medal values'!$B$3
+ COUNTIFS('Official Medal Table'!$I:$I,'Each Gender Events'!$A27,'Official Medal Table'!$C:$C,'Each Gender Events'!I$1,'Official Medal Table'!$E:$E,'Each Gender Events'!I$2)*'Medal values'!$B$3
+ COUNTIFS('Official Medal Table'!$F:$F,'Each Gender Events'!$A27,'Official Medal Table'!$C:$C,'Each Gender Events'!I$1,'Official Medal Table'!$E:$E,"Mixed")*'Medal values'!$B$1/2
+ COUNTIFS('Official Medal Table'!$G:$G,'Each Gender Events'!$A27,'Official Medal Table'!$C:$C,'Each Gender Events'!I$1,'Official Medal Table'!$E:$E,"Mixed")*'Medal values'!$B$2/2
+ COUNTIFS('Official Medal Table'!$H:$H,'Each Gender Events'!$A27,'Official Medal Table'!$C:$C,'Each Gender Events'!I$1,'Official Medal Table'!$E:$E,"Mixed")*'Medal values'!$B$3/2
+ COUNTIFS('Official Medal Table'!$I:$I,'Each Gender Events'!$A27,'Official Medal Table'!$C:$C,'Each Gender Events'!I$1,'Official Medal Table'!$E:$E,"Mixed")*'Medal values'!$B$3/2</f>
        <v>0</v>
      </c>
      <c r="J27">
        <f>COUNTIFS('Official Medal Table'!$F:$F,'Each Gender Events'!$A27,'Official Medal Table'!$C:$C,'Each Gender Events'!J$1,'Official Medal Table'!$E:$E,'Each Gender Events'!J$2)*'Medal values'!$B$1
+ COUNTIFS('Official Medal Table'!$G:$G,'Each Gender Events'!$A27,'Official Medal Table'!$C:$C,'Each Gender Events'!J$1,'Official Medal Table'!$E:$E,'Each Gender Events'!J$2)*'Medal values'!$B$2
+ COUNTIFS('Official Medal Table'!$H:$H,'Each Gender Events'!$A27,'Official Medal Table'!$C:$C,'Each Gender Events'!J$1,'Official Medal Table'!$E:$E,'Each Gender Events'!J$2)*'Medal values'!$B$3
+ COUNTIFS('Official Medal Table'!$I:$I,'Each Gender Events'!$A27,'Official Medal Table'!$C:$C,'Each Gender Events'!J$1,'Official Medal Table'!$E:$E,'Each Gender Events'!J$2)*'Medal values'!$B$3
+ COUNTIFS('Official Medal Table'!$F:$F,'Each Gender Events'!$A27,'Official Medal Table'!$C:$C,'Each Gender Events'!J$1,'Official Medal Table'!$E:$E,"Mixed")*'Medal values'!$B$1/2
+ COUNTIFS('Official Medal Table'!$G:$G,'Each Gender Events'!$A27,'Official Medal Table'!$C:$C,'Each Gender Events'!J$1,'Official Medal Table'!$E:$E,"Mixed")*'Medal values'!$B$2/2
+ COUNTIFS('Official Medal Table'!$H:$H,'Each Gender Events'!$A27,'Official Medal Table'!$C:$C,'Each Gender Events'!J$1,'Official Medal Table'!$E:$E,"Mixed")*'Medal values'!$B$3/2
+ COUNTIFS('Official Medal Table'!$I:$I,'Each Gender Events'!$A27,'Official Medal Table'!$C:$C,'Each Gender Events'!J$1,'Official Medal Table'!$E:$E,"Mixed")*'Medal values'!$B$3/2</f>
        <v>0</v>
      </c>
      <c r="K27">
        <f>COUNTIFS('Official Medal Table'!$F:$F,'Each Gender Events'!$A27,'Official Medal Table'!$C:$C,'Each Gender Events'!K$1,'Official Medal Table'!$E:$E,'Each Gender Events'!K$2)*'Medal values'!$B$1
+ COUNTIFS('Official Medal Table'!$G:$G,'Each Gender Events'!$A27,'Official Medal Table'!$C:$C,'Each Gender Events'!K$1,'Official Medal Table'!$E:$E,'Each Gender Events'!K$2)*'Medal values'!$B$2
+ COUNTIFS('Official Medal Table'!$H:$H,'Each Gender Events'!$A27,'Official Medal Table'!$C:$C,'Each Gender Events'!K$1,'Official Medal Table'!$E:$E,'Each Gender Events'!K$2)*'Medal values'!$B$3
+ COUNTIFS('Official Medal Table'!$I:$I,'Each Gender Events'!$A27,'Official Medal Table'!$C:$C,'Each Gender Events'!K$1,'Official Medal Table'!$E:$E,'Each Gender Events'!K$2)*'Medal values'!$B$3
+ COUNTIFS('Official Medal Table'!$F:$F,'Each Gender Events'!$A27,'Official Medal Table'!$C:$C,'Each Gender Events'!K$1,'Official Medal Table'!$E:$E,"Mixed")*'Medal values'!$B$1/2
+ COUNTIFS('Official Medal Table'!$G:$G,'Each Gender Events'!$A27,'Official Medal Table'!$C:$C,'Each Gender Events'!K$1,'Official Medal Table'!$E:$E,"Mixed")*'Medal values'!$B$2/2
+ COUNTIFS('Official Medal Table'!$H:$H,'Each Gender Events'!$A27,'Official Medal Table'!$C:$C,'Each Gender Events'!K$1,'Official Medal Table'!$E:$E,"Mixed")*'Medal values'!$B$3/2
+ COUNTIFS('Official Medal Table'!$I:$I,'Each Gender Events'!$A27,'Official Medal Table'!$C:$C,'Each Gender Events'!K$1,'Official Medal Table'!$E:$E,"Mixed")*'Medal values'!$B$3/2</f>
        <v>0</v>
      </c>
      <c r="L27">
        <f>COUNTIFS('Official Medal Table'!$F:$F,'Each Gender Events'!$A27,'Official Medal Table'!$C:$C,'Each Gender Events'!L$1,'Official Medal Table'!$E:$E,'Each Gender Events'!L$2)*'Medal values'!$B$1
+ COUNTIFS('Official Medal Table'!$G:$G,'Each Gender Events'!$A27,'Official Medal Table'!$C:$C,'Each Gender Events'!L$1,'Official Medal Table'!$E:$E,'Each Gender Events'!L$2)*'Medal values'!$B$2
+ COUNTIFS('Official Medal Table'!$H:$H,'Each Gender Events'!$A27,'Official Medal Table'!$C:$C,'Each Gender Events'!L$1,'Official Medal Table'!$E:$E,'Each Gender Events'!L$2)*'Medal values'!$B$3
+ COUNTIFS('Official Medal Table'!$I:$I,'Each Gender Events'!$A27,'Official Medal Table'!$C:$C,'Each Gender Events'!L$1,'Official Medal Table'!$E:$E,'Each Gender Events'!L$2)*'Medal values'!$B$3
+ COUNTIFS('Official Medal Table'!$F:$F,'Each Gender Events'!$A27,'Official Medal Table'!$C:$C,'Each Gender Events'!L$1,'Official Medal Table'!$E:$E,"Mixed")*'Medal values'!$B$1/2
+ COUNTIFS('Official Medal Table'!$G:$G,'Each Gender Events'!$A27,'Official Medal Table'!$C:$C,'Each Gender Events'!L$1,'Official Medal Table'!$E:$E,"Mixed")*'Medal values'!$B$2/2
+ COUNTIFS('Official Medal Table'!$H:$H,'Each Gender Events'!$A27,'Official Medal Table'!$C:$C,'Each Gender Events'!L$1,'Official Medal Table'!$E:$E,"Mixed")*'Medal values'!$B$3/2
+ COUNTIFS('Official Medal Table'!$I:$I,'Each Gender Events'!$A27,'Official Medal Table'!$C:$C,'Each Gender Events'!L$1,'Official Medal Table'!$E:$E,"Mixed")*'Medal values'!$B$3/2</f>
        <v>0</v>
      </c>
      <c r="M27">
        <f>COUNTIFS('Official Medal Table'!$F:$F,'Each Gender Events'!$A27,'Official Medal Table'!$C:$C,'Each Gender Events'!M$1,'Official Medal Table'!$E:$E,'Each Gender Events'!M$2)*'Medal values'!$B$1
+ COUNTIFS('Official Medal Table'!$G:$G,'Each Gender Events'!$A27,'Official Medal Table'!$C:$C,'Each Gender Events'!M$1,'Official Medal Table'!$E:$E,'Each Gender Events'!M$2)*'Medal values'!$B$2
+ COUNTIFS('Official Medal Table'!$H:$H,'Each Gender Events'!$A27,'Official Medal Table'!$C:$C,'Each Gender Events'!M$1,'Official Medal Table'!$E:$E,'Each Gender Events'!M$2)*'Medal values'!$B$3
+ COUNTIFS('Official Medal Table'!$I:$I,'Each Gender Events'!$A27,'Official Medal Table'!$C:$C,'Each Gender Events'!M$1,'Official Medal Table'!$E:$E,'Each Gender Events'!M$2)*'Medal values'!$B$3
+ COUNTIFS('Official Medal Table'!$F:$F,'Each Gender Events'!$A27,'Official Medal Table'!$C:$C,'Each Gender Events'!M$1,'Official Medal Table'!$E:$E,"Mixed")*'Medal values'!$B$1/2
+ COUNTIFS('Official Medal Table'!$G:$G,'Each Gender Events'!$A27,'Official Medal Table'!$C:$C,'Each Gender Events'!M$1,'Official Medal Table'!$E:$E,"Mixed")*'Medal values'!$B$2/2
+ COUNTIFS('Official Medal Table'!$H:$H,'Each Gender Events'!$A27,'Official Medal Table'!$C:$C,'Each Gender Events'!M$1,'Official Medal Table'!$E:$E,"Mixed")*'Medal values'!$B$3/2
+ COUNTIFS('Official Medal Table'!$I:$I,'Each Gender Events'!$A27,'Official Medal Table'!$C:$C,'Each Gender Events'!M$1,'Official Medal Table'!$E:$E,"Mixed")*'Medal values'!$B$3/2</f>
        <v>0</v>
      </c>
      <c r="N27">
        <f>COUNTIFS('Official Medal Table'!$F:$F,'Each Gender Events'!$A27,'Official Medal Table'!$C:$C,'Each Gender Events'!N$1,'Official Medal Table'!$E:$E,'Each Gender Events'!N$2)*'Medal values'!$B$1
+ COUNTIFS('Official Medal Table'!$G:$G,'Each Gender Events'!$A27,'Official Medal Table'!$C:$C,'Each Gender Events'!N$1,'Official Medal Table'!$E:$E,'Each Gender Events'!N$2)*'Medal values'!$B$2
+ COUNTIFS('Official Medal Table'!$H:$H,'Each Gender Events'!$A27,'Official Medal Table'!$C:$C,'Each Gender Events'!N$1,'Official Medal Table'!$E:$E,'Each Gender Events'!N$2)*'Medal values'!$B$3
+ COUNTIFS('Official Medal Table'!$I:$I,'Each Gender Events'!$A27,'Official Medal Table'!$C:$C,'Each Gender Events'!N$1,'Official Medal Table'!$E:$E,'Each Gender Events'!N$2)*'Medal values'!$B$3
+ COUNTIFS('Official Medal Table'!$F:$F,'Each Gender Events'!$A27,'Official Medal Table'!$C:$C,'Each Gender Events'!N$1,'Official Medal Table'!$E:$E,"Mixed")*'Medal values'!$B$1/2
+ COUNTIFS('Official Medal Table'!$G:$G,'Each Gender Events'!$A27,'Official Medal Table'!$C:$C,'Each Gender Events'!N$1,'Official Medal Table'!$E:$E,"Mixed")*'Medal values'!$B$2/2
+ COUNTIFS('Official Medal Table'!$H:$H,'Each Gender Events'!$A27,'Official Medal Table'!$C:$C,'Each Gender Events'!N$1,'Official Medal Table'!$E:$E,"Mixed")*'Medal values'!$B$3/2
+ COUNTIFS('Official Medal Table'!$I:$I,'Each Gender Events'!$A27,'Official Medal Table'!$C:$C,'Each Gender Events'!N$1,'Official Medal Table'!$E:$E,"Mixed")*'Medal values'!$B$3/2</f>
        <v>0</v>
      </c>
      <c r="O27">
        <f>COUNTIFS('Official Medal Table'!$F:$F,'Each Gender Events'!$A27,'Official Medal Table'!$C:$C,'Each Gender Events'!O$1,'Official Medal Table'!$E:$E,'Each Gender Events'!O$2)*'Medal values'!$B$1
+ COUNTIFS('Official Medal Table'!$G:$G,'Each Gender Events'!$A27,'Official Medal Table'!$C:$C,'Each Gender Events'!O$1,'Official Medal Table'!$E:$E,'Each Gender Events'!O$2)*'Medal values'!$B$2
+ COUNTIFS('Official Medal Table'!$H:$H,'Each Gender Events'!$A27,'Official Medal Table'!$C:$C,'Each Gender Events'!O$1,'Official Medal Table'!$E:$E,'Each Gender Events'!O$2)*'Medal values'!$B$3
+ COUNTIFS('Official Medal Table'!$I:$I,'Each Gender Events'!$A27,'Official Medal Table'!$C:$C,'Each Gender Events'!O$1,'Official Medal Table'!$E:$E,'Each Gender Events'!O$2)*'Medal values'!$B$3
+ COUNTIFS('Official Medal Table'!$F:$F,'Each Gender Events'!$A27,'Official Medal Table'!$C:$C,'Each Gender Events'!O$1,'Official Medal Table'!$E:$E,"Mixed")*'Medal values'!$B$1/2
+ COUNTIFS('Official Medal Table'!$G:$G,'Each Gender Events'!$A27,'Official Medal Table'!$C:$C,'Each Gender Events'!O$1,'Official Medal Table'!$E:$E,"Mixed")*'Medal values'!$B$2/2
+ COUNTIFS('Official Medal Table'!$H:$H,'Each Gender Events'!$A27,'Official Medal Table'!$C:$C,'Each Gender Events'!O$1,'Official Medal Table'!$E:$E,"Mixed")*'Medal values'!$B$3/2
+ COUNTIFS('Official Medal Table'!$I:$I,'Each Gender Events'!$A27,'Official Medal Table'!$C:$C,'Each Gender Events'!O$1,'Official Medal Table'!$E:$E,"Mixed")*'Medal values'!$B$3/2</f>
        <v>0</v>
      </c>
      <c r="P27">
        <f>COUNTIFS('Official Medal Table'!$F:$F,'Each Gender Events'!$A27,'Official Medal Table'!$C:$C,'Each Gender Events'!P$1,'Official Medal Table'!$E:$E,'Each Gender Events'!P$2)*'Medal values'!$B$1
+ COUNTIFS('Official Medal Table'!$G:$G,'Each Gender Events'!$A27,'Official Medal Table'!$C:$C,'Each Gender Events'!P$1,'Official Medal Table'!$E:$E,'Each Gender Events'!P$2)*'Medal values'!$B$2
+ COUNTIFS('Official Medal Table'!$H:$H,'Each Gender Events'!$A27,'Official Medal Table'!$C:$C,'Each Gender Events'!P$1,'Official Medal Table'!$E:$E,'Each Gender Events'!P$2)*'Medal values'!$B$3
+ COUNTIFS('Official Medal Table'!$I:$I,'Each Gender Events'!$A27,'Official Medal Table'!$C:$C,'Each Gender Events'!P$1,'Official Medal Table'!$E:$E,'Each Gender Events'!P$2)*'Medal values'!$B$3
+ COUNTIFS('Official Medal Table'!$F:$F,'Each Gender Events'!$A27,'Official Medal Table'!$C:$C,'Each Gender Events'!P$1,'Official Medal Table'!$E:$E,"Mixed")*'Medal values'!$B$1/2
+ COUNTIFS('Official Medal Table'!$G:$G,'Each Gender Events'!$A27,'Official Medal Table'!$C:$C,'Each Gender Events'!P$1,'Official Medal Table'!$E:$E,"Mixed")*'Medal values'!$B$2/2
+ COUNTIFS('Official Medal Table'!$H:$H,'Each Gender Events'!$A27,'Official Medal Table'!$C:$C,'Each Gender Events'!P$1,'Official Medal Table'!$E:$E,"Mixed")*'Medal values'!$B$3/2
+ COUNTIFS('Official Medal Table'!$I:$I,'Each Gender Events'!$A27,'Official Medal Table'!$C:$C,'Each Gender Events'!P$1,'Official Medal Table'!$E:$E,"Mixed")*'Medal values'!$B$3/2</f>
        <v>0</v>
      </c>
      <c r="Q27">
        <f>COUNTIFS('Official Medal Table'!$F:$F,'Each Gender Events'!$A27,'Official Medal Table'!$C:$C,'Each Gender Events'!Q$1,'Official Medal Table'!$E:$E,'Each Gender Events'!Q$2)*'Medal values'!$B$1
+ COUNTIFS('Official Medal Table'!$G:$G,'Each Gender Events'!$A27,'Official Medal Table'!$C:$C,'Each Gender Events'!Q$1,'Official Medal Table'!$E:$E,'Each Gender Events'!Q$2)*'Medal values'!$B$2
+ COUNTIFS('Official Medal Table'!$H:$H,'Each Gender Events'!$A27,'Official Medal Table'!$C:$C,'Each Gender Events'!Q$1,'Official Medal Table'!$E:$E,'Each Gender Events'!Q$2)*'Medal values'!$B$3
+ COUNTIFS('Official Medal Table'!$I:$I,'Each Gender Events'!$A27,'Official Medal Table'!$C:$C,'Each Gender Events'!Q$1,'Official Medal Table'!$E:$E,'Each Gender Events'!Q$2)*'Medal values'!$B$3
+ COUNTIFS('Official Medal Table'!$F:$F,'Each Gender Events'!$A27,'Official Medal Table'!$C:$C,'Each Gender Events'!Q$1,'Official Medal Table'!$E:$E,"Mixed")*'Medal values'!$B$1/2
+ COUNTIFS('Official Medal Table'!$G:$G,'Each Gender Events'!$A27,'Official Medal Table'!$C:$C,'Each Gender Events'!Q$1,'Official Medal Table'!$E:$E,"Mixed")*'Medal values'!$B$2/2
+ COUNTIFS('Official Medal Table'!$H:$H,'Each Gender Events'!$A27,'Official Medal Table'!$C:$C,'Each Gender Events'!Q$1,'Official Medal Table'!$E:$E,"Mixed")*'Medal values'!$B$3/2
+ COUNTIFS('Official Medal Table'!$I:$I,'Each Gender Events'!$A27,'Official Medal Table'!$C:$C,'Each Gender Events'!Q$1,'Official Medal Table'!$E:$E,"Mixed")*'Medal values'!$B$3/2</f>
        <v>0</v>
      </c>
      <c r="R27">
        <f>COUNTIFS('Official Medal Table'!$F:$F,'Each Gender Events'!$A27,'Official Medal Table'!$C:$C,'Each Gender Events'!R$1,'Official Medal Table'!$E:$E,'Each Gender Events'!R$2)*'Medal values'!$B$1
+ COUNTIFS('Official Medal Table'!$G:$G,'Each Gender Events'!$A27,'Official Medal Table'!$C:$C,'Each Gender Events'!R$1,'Official Medal Table'!$E:$E,'Each Gender Events'!R$2)*'Medal values'!$B$2
+ COUNTIFS('Official Medal Table'!$H:$H,'Each Gender Events'!$A27,'Official Medal Table'!$C:$C,'Each Gender Events'!R$1,'Official Medal Table'!$E:$E,'Each Gender Events'!R$2)*'Medal values'!$B$3
+ COUNTIFS('Official Medal Table'!$I:$I,'Each Gender Events'!$A27,'Official Medal Table'!$C:$C,'Each Gender Events'!R$1,'Official Medal Table'!$E:$E,'Each Gender Events'!R$2)*'Medal values'!$B$3
+ COUNTIFS('Official Medal Table'!$F:$F,'Each Gender Events'!$A27,'Official Medal Table'!$C:$C,'Each Gender Events'!R$1,'Official Medal Table'!$E:$E,"Mixed")*'Medal values'!$B$1/2
+ COUNTIFS('Official Medal Table'!$G:$G,'Each Gender Events'!$A27,'Official Medal Table'!$C:$C,'Each Gender Events'!R$1,'Official Medal Table'!$E:$E,"Mixed")*'Medal values'!$B$2/2
+ COUNTIFS('Official Medal Table'!$H:$H,'Each Gender Events'!$A27,'Official Medal Table'!$C:$C,'Each Gender Events'!R$1,'Official Medal Table'!$E:$E,"Mixed")*'Medal values'!$B$3/2
+ COUNTIFS('Official Medal Table'!$I:$I,'Each Gender Events'!$A27,'Official Medal Table'!$C:$C,'Each Gender Events'!R$1,'Official Medal Table'!$E:$E,"Mixed")*'Medal values'!$B$3/2</f>
        <v>0</v>
      </c>
      <c r="S27">
        <f>COUNTIFS('Official Medal Table'!$F:$F,'Each Gender Events'!$A27,'Official Medal Table'!$C:$C,'Each Gender Events'!S$1,'Official Medal Table'!$E:$E,'Each Gender Events'!S$2)*'Medal values'!$B$1
+ COUNTIFS('Official Medal Table'!$G:$G,'Each Gender Events'!$A27,'Official Medal Table'!$C:$C,'Each Gender Events'!S$1,'Official Medal Table'!$E:$E,'Each Gender Events'!S$2)*'Medal values'!$B$2
+ COUNTIFS('Official Medal Table'!$H:$H,'Each Gender Events'!$A27,'Official Medal Table'!$C:$C,'Each Gender Events'!S$1,'Official Medal Table'!$E:$E,'Each Gender Events'!S$2)*'Medal values'!$B$3
+ COUNTIFS('Official Medal Table'!$I:$I,'Each Gender Events'!$A27,'Official Medal Table'!$C:$C,'Each Gender Events'!S$1,'Official Medal Table'!$E:$E,'Each Gender Events'!S$2)*'Medal values'!$B$3
+ COUNTIFS('Official Medal Table'!$F:$F,'Each Gender Events'!$A27,'Official Medal Table'!$C:$C,'Each Gender Events'!S$1,'Official Medal Table'!$E:$E,"Mixed")*'Medal values'!$B$1/2
+ COUNTIFS('Official Medal Table'!$G:$G,'Each Gender Events'!$A27,'Official Medal Table'!$C:$C,'Each Gender Events'!S$1,'Official Medal Table'!$E:$E,"Mixed")*'Medal values'!$B$2/2
+ COUNTIFS('Official Medal Table'!$H:$H,'Each Gender Events'!$A27,'Official Medal Table'!$C:$C,'Each Gender Events'!S$1,'Official Medal Table'!$E:$E,"Mixed")*'Medal values'!$B$3/2
+ COUNTIFS('Official Medal Table'!$I:$I,'Each Gender Events'!$A27,'Official Medal Table'!$C:$C,'Each Gender Events'!S$1,'Official Medal Table'!$E:$E,"Mixed")*'Medal values'!$B$3/2</f>
        <v>0</v>
      </c>
      <c r="T27">
        <f>COUNTIFS('Official Medal Table'!$F:$F,'Each Gender Events'!$A27,'Official Medal Table'!$C:$C,'Each Gender Events'!T$1,'Official Medal Table'!$E:$E,'Each Gender Events'!T$2)*'Medal values'!$B$1
+ COUNTIFS('Official Medal Table'!$G:$G,'Each Gender Events'!$A27,'Official Medal Table'!$C:$C,'Each Gender Events'!T$1,'Official Medal Table'!$E:$E,'Each Gender Events'!T$2)*'Medal values'!$B$2
+ COUNTIFS('Official Medal Table'!$H:$H,'Each Gender Events'!$A27,'Official Medal Table'!$C:$C,'Each Gender Events'!T$1,'Official Medal Table'!$E:$E,'Each Gender Events'!T$2)*'Medal values'!$B$3
+ COUNTIFS('Official Medal Table'!$I:$I,'Each Gender Events'!$A27,'Official Medal Table'!$C:$C,'Each Gender Events'!T$1,'Official Medal Table'!$E:$E,'Each Gender Events'!T$2)*'Medal values'!$B$3
+ COUNTIFS('Official Medal Table'!$F:$F,'Each Gender Events'!$A27,'Official Medal Table'!$C:$C,'Each Gender Events'!T$1,'Official Medal Table'!$E:$E,"Mixed")*'Medal values'!$B$1/2
+ COUNTIFS('Official Medal Table'!$G:$G,'Each Gender Events'!$A27,'Official Medal Table'!$C:$C,'Each Gender Events'!T$1,'Official Medal Table'!$E:$E,"Mixed")*'Medal values'!$B$2/2
+ COUNTIFS('Official Medal Table'!$H:$H,'Each Gender Events'!$A27,'Official Medal Table'!$C:$C,'Each Gender Events'!T$1,'Official Medal Table'!$E:$E,"Mixed")*'Medal values'!$B$3/2
+ COUNTIFS('Official Medal Table'!$I:$I,'Each Gender Events'!$A27,'Official Medal Table'!$C:$C,'Each Gender Events'!T$1,'Official Medal Table'!$E:$E,"Mixed")*'Medal values'!$B$3/2</f>
        <v>0</v>
      </c>
      <c r="U27">
        <f>COUNTIFS('Official Medal Table'!$F:$F,'Each Gender Events'!$A27,'Official Medal Table'!$C:$C,'Each Gender Events'!U$1,'Official Medal Table'!$E:$E,'Each Gender Events'!U$2)*'Medal values'!$B$1
+ COUNTIFS('Official Medal Table'!$G:$G,'Each Gender Events'!$A27,'Official Medal Table'!$C:$C,'Each Gender Events'!U$1,'Official Medal Table'!$E:$E,'Each Gender Events'!U$2)*'Medal values'!$B$2
+ COUNTIFS('Official Medal Table'!$H:$H,'Each Gender Events'!$A27,'Official Medal Table'!$C:$C,'Each Gender Events'!U$1,'Official Medal Table'!$E:$E,'Each Gender Events'!U$2)*'Medal values'!$B$3
+ COUNTIFS('Official Medal Table'!$I:$I,'Each Gender Events'!$A27,'Official Medal Table'!$C:$C,'Each Gender Events'!U$1,'Official Medal Table'!$E:$E,'Each Gender Events'!U$2)*'Medal values'!$B$3
+ COUNTIFS('Official Medal Table'!$F:$F,'Each Gender Events'!$A27,'Official Medal Table'!$C:$C,'Each Gender Events'!U$1,'Official Medal Table'!$E:$E,"Mixed")*'Medal values'!$B$1/2
+ COUNTIFS('Official Medal Table'!$G:$G,'Each Gender Events'!$A27,'Official Medal Table'!$C:$C,'Each Gender Events'!U$1,'Official Medal Table'!$E:$E,"Mixed")*'Medal values'!$B$2/2
+ COUNTIFS('Official Medal Table'!$H:$H,'Each Gender Events'!$A27,'Official Medal Table'!$C:$C,'Each Gender Events'!U$1,'Official Medal Table'!$E:$E,"Mixed")*'Medal values'!$B$3/2
+ COUNTIFS('Official Medal Table'!$I:$I,'Each Gender Events'!$A27,'Official Medal Table'!$C:$C,'Each Gender Events'!U$1,'Official Medal Table'!$E:$E,"Mixed")*'Medal values'!$B$3/2</f>
        <v>0</v>
      </c>
      <c r="V27">
        <f>COUNTIFS('Official Medal Table'!$F:$F,'Each Gender Events'!$A27,'Official Medal Table'!$C:$C,'Each Gender Events'!V$1,'Official Medal Table'!$E:$E,'Each Gender Events'!V$2)*'Medal values'!$B$1
+ COUNTIFS('Official Medal Table'!$G:$G,'Each Gender Events'!$A27,'Official Medal Table'!$C:$C,'Each Gender Events'!V$1,'Official Medal Table'!$E:$E,'Each Gender Events'!V$2)*'Medal values'!$B$2
+ COUNTIFS('Official Medal Table'!$H:$H,'Each Gender Events'!$A27,'Official Medal Table'!$C:$C,'Each Gender Events'!V$1,'Official Medal Table'!$E:$E,'Each Gender Events'!V$2)*'Medal values'!$B$3
+ COUNTIFS('Official Medal Table'!$I:$I,'Each Gender Events'!$A27,'Official Medal Table'!$C:$C,'Each Gender Events'!V$1,'Official Medal Table'!$E:$E,'Each Gender Events'!V$2)*'Medal values'!$B$3
+ COUNTIFS('Official Medal Table'!$F:$F,'Each Gender Events'!$A27,'Official Medal Table'!$C:$C,'Each Gender Events'!V$1,'Official Medal Table'!$E:$E,"Mixed")*'Medal values'!$B$1/2
+ COUNTIFS('Official Medal Table'!$G:$G,'Each Gender Events'!$A27,'Official Medal Table'!$C:$C,'Each Gender Events'!V$1,'Official Medal Table'!$E:$E,"Mixed")*'Medal values'!$B$2/2
+ COUNTIFS('Official Medal Table'!$H:$H,'Each Gender Events'!$A27,'Official Medal Table'!$C:$C,'Each Gender Events'!V$1,'Official Medal Table'!$E:$E,"Mixed")*'Medal values'!$B$3/2
+ COUNTIFS('Official Medal Table'!$I:$I,'Each Gender Events'!$A27,'Official Medal Table'!$C:$C,'Each Gender Events'!V$1,'Official Medal Table'!$E:$E,"Mixed")*'Medal values'!$B$3/2</f>
        <v>0</v>
      </c>
      <c r="W27">
        <f>COUNTIFS('Official Medal Table'!$F:$F,'Each Gender Events'!$A27,'Official Medal Table'!$C:$C,'Each Gender Events'!W$1,'Official Medal Table'!$E:$E,'Each Gender Events'!W$2)*'Medal values'!$B$1
+ COUNTIFS('Official Medal Table'!$G:$G,'Each Gender Events'!$A27,'Official Medal Table'!$C:$C,'Each Gender Events'!W$1,'Official Medal Table'!$E:$E,'Each Gender Events'!W$2)*'Medal values'!$B$2
+ COUNTIFS('Official Medal Table'!$H:$H,'Each Gender Events'!$A27,'Official Medal Table'!$C:$C,'Each Gender Events'!W$1,'Official Medal Table'!$E:$E,'Each Gender Events'!W$2)*'Medal values'!$B$3
+ COUNTIFS('Official Medal Table'!$I:$I,'Each Gender Events'!$A27,'Official Medal Table'!$C:$C,'Each Gender Events'!W$1,'Official Medal Table'!$E:$E,'Each Gender Events'!W$2)*'Medal values'!$B$3
+ COUNTIFS('Official Medal Table'!$F:$F,'Each Gender Events'!$A27,'Official Medal Table'!$C:$C,'Each Gender Events'!W$1,'Official Medal Table'!$E:$E,"Mixed")*'Medal values'!$B$1/2
+ COUNTIFS('Official Medal Table'!$G:$G,'Each Gender Events'!$A27,'Official Medal Table'!$C:$C,'Each Gender Events'!W$1,'Official Medal Table'!$E:$E,"Mixed")*'Medal values'!$B$2/2
+ COUNTIFS('Official Medal Table'!$H:$H,'Each Gender Events'!$A27,'Official Medal Table'!$C:$C,'Each Gender Events'!W$1,'Official Medal Table'!$E:$E,"Mixed")*'Medal values'!$B$3/2
+ COUNTIFS('Official Medal Table'!$I:$I,'Each Gender Events'!$A27,'Official Medal Table'!$C:$C,'Each Gender Events'!W$1,'Official Medal Table'!$E:$E,"Mixed")*'Medal values'!$B$3/2</f>
        <v>0</v>
      </c>
      <c r="X27">
        <f>COUNTIFS('Official Medal Table'!$F:$F,'Each Gender Events'!$A27,'Official Medal Table'!$C:$C,'Each Gender Events'!X$1,'Official Medal Table'!$E:$E,'Each Gender Events'!X$2)*'Medal values'!$B$1
+ COUNTIFS('Official Medal Table'!$G:$G,'Each Gender Events'!$A27,'Official Medal Table'!$C:$C,'Each Gender Events'!X$1,'Official Medal Table'!$E:$E,'Each Gender Events'!X$2)*'Medal values'!$B$2
+ COUNTIFS('Official Medal Table'!$H:$H,'Each Gender Events'!$A27,'Official Medal Table'!$C:$C,'Each Gender Events'!X$1,'Official Medal Table'!$E:$E,'Each Gender Events'!X$2)*'Medal values'!$B$3
+ COUNTIFS('Official Medal Table'!$I:$I,'Each Gender Events'!$A27,'Official Medal Table'!$C:$C,'Each Gender Events'!X$1,'Official Medal Table'!$E:$E,'Each Gender Events'!X$2)*'Medal values'!$B$3
+ COUNTIFS('Official Medal Table'!$F:$F,'Each Gender Events'!$A27,'Official Medal Table'!$C:$C,'Each Gender Events'!X$1,'Official Medal Table'!$E:$E,"Mixed")*'Medal values'!$B$1/2
+ COUNTIFS('Official Medal Table'!$G:$G,'Each Gender Events'!$A27,'Official Medal Table'!$C:$C,'Each Gender Events'!X$1,'Official Medal Table'!$E:$E,"Mixed")*'Medal values'!$B$2/2
+ COUNTIFS('Official Medal Table'!$H:$H,'Each Gender Events'!$A27,'Official Medal Table'!$C:$C,'Each Gender Events'!X$1,'Official Medal Table'!$E:$E,"Mixed")*'Medal values'!$B$3/2
+ COUNTIFS('Official Medal Table'!$I:$I,'Each Gender Events'!$A27,'Official Medal Table'!$C:$C,'Each Gender Events'!X$1,'Official Medal Table'!$E:$E,"Mixed")*'Medal values'!$B$3/2</f>
        <v>0</v>
      </c>
      <c r="Y27">
        <f>COUNTIFS('Official Medal Table'!$F:$F,'Each Gender Events'!$A27,'Official Medal Table'!$C:$C,'Each Gender Events'!Y$1,'Official Medal Table'!$E:$E,'Each Gender Events'!Y$2)*'Medal values'!$B$1
+ COUNTIFS('Official Medal Table'!$G:$G,'Each Gender Events'!$A27,'Official Medal Table'!$C:$C,'Each Gender Events'!Y$1,'Official Medal Table'!$E:$E,'Each Gender Events'!Y$2)*'Medal values'!$B$2
+ COUNTIFS('Official Medal Table'!$H:$H,'Each Gender Events'!$A27,'Official Medal Table'!$C:$C,'Each Gender Events'!Y$1,'Official Medal Table'!$E:$E,'Each Gender Events'!Y$2)*'Medal values'!$B$3
+ COUNTIFS('Official Medal Table'!$I:$I,'Each Gender Events'!$A27,'Official Medal Table'!$C:$C,'Each Gender Events'!Y$1,'Official Medal Table'!$E:$E,'Each Gender Events'!Y$2)*'Medal values'!$B$3
+ COUNTIFS('Official Medal Table'!$F:$F,'Each Gender Events'!$A27,'Official Medal Table'!$C:$C,'Each Gender Events'!Y$1,'Official Medal Table'!$E:$E,"Mixed")*'Medal values'!$B$1/2
+ COUNTIFS('Official Medal Table'!$G:$G,'Each Gender Events'!$A27,'Official Medal Table'!$C:$C,'Each Gender Events'!Y$1,'Official Medal Table'!$E:$E,"Mixed")*'Medal values'!$B$2/2
+ COUNTIFS('Official Medal Table'!$H:$H,'Each Gender Events'!$A27,'Official Medal Table'!$C:$C,'Each Gender Events'!Y$1,'Official Medal Table'!$E:$E,"Mixed")*'Medal values'!$B$3/2
+ COUNTIFS('Official Medal Table'!$I:$I,'Each Gender Events'!$A27,'Official Medal Table'!$C:$C,'Each Gender Events'!Y$1,'Official Medal Table'!$E:$E,"Mixed")*'Medal values'!$B$3/2</f>
        <v>1</v>
      </c>
      <c r="Z27">
        <f>COUNTIFS('Official Medal Table'!$F:$F,'Each Gender Events'!$A27,'Official Medal Table'!$C:$C,'Each Gender Events'!Z$1,'Official Medal Table'!$E:$E,'Each Gender Events'!Z$2)*'Medal values'!$B$1
+ COUNTIFS('Official Medal Table'!$G:$G,'Each Gender Events'!$A27,'Official Medal Table'!$C:$C,'Each Gender Events'!Z$1,'Official Medal Table'!$E:$E,'Each Gender Events'!Z$2)*'Medal values'!$B$2
+ COUNTIFS('Official Medal Table'!$H:$H,'Each Gender Events'!$A27,'Official Medal Table'!$C:$C,'Each Gender Events'!Z$1,'Official Medal Table'!$E:$E,'Each Gender Events'!Z$2)*'Medal values'!$B$3
+ COUNTIFS('Official Medal Table'!$I:$I,'Each Gender Events'!$A27,'Official Medal Table'!$C:$C,'Each Gender Events'!Z$1,'Official Medal Table'!$E:$E,'Each Gender Events'!Z$2)*'Medal values'!$B$3
+ COUNTIFS('Official Medal Table'!$F:$F,'Each Gender Events'!$A27,'Official Medal Table'!$C:$C,'Each Gender Events'!Z$1,'Official Medal Table'!$E:$E,"Mixed")*'Medal values'!$B$1/2
+ COUNTIFS('Official Medal Table'!$G:$G,'Each Gender Events'!$A27,'Official Medal Table'!$C:$C,'Each Gender Events'!Z$1,'Official Medal Table'!$E:$E,"Mixed")*'Medal values'!$B$2/2
+ COUNTIFS('Official Medal Table'!$H:$H,'Each Gender Events'!$A27,'Official Medal Table'!$C:$C,'Each Gender Events'!Z$1,'Official Medal Table'!$E:$E,"Mixed")*'Medal values'!$B$3/2
+ COUNTIFS('Official Medal Table'!$I:$I,'Each Gender Events'!$A27,'Official Medal Table'!$C:$C,'Each Gender Events'!Z$1,'Official Medal Table'!$E:$E,"Mixed")*'Medal values'!$B$3/2</f>
        <v>0</v>
      </c>
      <c r="AA27">
        <f>COUNTIFS('Official Medal Table'!$F:$F,'Each Gender Events'!$A27,'Official Medal Table'!$C:$C,'Each Gender Events'!AA$1,'Official Medal Table'!$E:$E,'Each Gender Events'!AA$2)*'Medal values'!$B$1
+ COUNTIFS('Official Medal Table'!$G:$G,'Each Gender Events'!$A27,'Official Medal Table'!$C:$C,'Each Gender Events'!AA$1,'Official Medal Table'!$E:$E,'Each Gender Events'!AA$2)*'Medal values'!$B$2
+ COUNTIFS('Official Medal Table'!$H:$H,'Each Gender Events'!$A27,'Official Medal Table'!$C:$C,'Each Gender Events'!AA$1,'Official Medal Table'!$E:$E,'Each Gender Events'!AA$2)*'Medal values'!$B$3
+ COUNTIFS('Official Medal Table'!$I:$I,'Each Gender Events'!$A27,'Official Medal Table'!$C:$C,'Each Gender Events'!AA$1,'Official Medal Table'!$E:$E,'Each Gender Events'!AA$2)*'Medal values'!$B$3
+ COUNTIFS('Official Medal Table'!$F:$F,'Each Gender Events'!$A27,'Official Medal Table'!$C:$C,'Each Gender Events'!AA$1,'Official Medal Table'!$E:$E,"Mixed")*'Medal values'!$B$1/2
+ COUNTIFS('Official Medal Table'!$G:$G,'Each Gender Events'!$A27,'Official Medal Table'!$C:$C,'Each Gender Events'!AA$1,'Official Medal Table'!$E:$E,"Mixed")*'Medal values'!$B$2/2
+ COUNTIFS('Official Medal Table'!$H:$H,'Each Gender Events'!$A27,'Official Medal Table'!$C:$C,'Each Gender Events'!AA$1,'Official Medal Table'!$E:$E,"Mixed")*'Medal values'!$B$3/2
+ COUNTIFS('Official Medal Table'!$I:$I,'Each Gender Events'!$A27,'Official Medal Table'!$C:$C,'Each Gender Events'!AA$1,'Official Medal Table'!$E:$E,"Mixed")*'Medal values'!$B$3/2</f>
        <v>0</v>
      </c>
      <c r="AB27">
        <f>COUNTIFS('Official Medal Table'!$F:$F,'Each Gender Events'!$A27,'Official Medal Table'!$C:$C,'Each Gender Events'!AB$1,'Official Medal Table'!$E:$E,'Each Gender Events'!AB$2)*'Medal values'!$B$1
+ COUNTIFS('Official Medal Table'!$G:$G,'Each Gender Events'!$A27,'Official Medal Table'!$C:$C,'Each Gender Events'!AB$1,'Official Medal Table'!$E:$E,'Each Gender Events'!AB$2)*'Medal values'!$B$2
+ COUNTIFS('Official Medal Table'!$H:$H,'Each Gender Events'!$A27,'Official Medal Table'!$C:$C,'Each Gender Events'!AB$1,'Official Medal Table'!$E:$E,'Each Gender Events'!AB$2)*'Medal values'!$B$3
+ COUNTIFS('Official Medal Table'!$I:$I,'Each Gender Events'!$A27,'Official Medal Table'!$C:$C,'Each Gender Events'!AB$1,'Official Medal Table'!$E:$E,'Each Gender Events'!AB$2)*'Medal values'!$B$3
+ COUNTIFS('Official Medal Table'!$F:$F,'Each Gender Events'!$A27,'Official Medal Table'!$C:$C,'Each Gender Events'!AB$1,'Official Medal Table'!$E:$E,"Mixed")*'Medal values'!$B$1/2
+ COUNTIFS('Official Medal Table'!$G:$G,'Each Gender Events'!$A27,'Official Medal Table'!$C:$C,'Each Gender Events'!AB$1,'Official Medal Table'!$E:$E,"Mixed")*'Medal values'!$B$2/2
+ COUNTIFS('Official Medal Table'!$H:$H,'Each Gender Events'!$A27,'Official Medal Table'!$C:$C,'Each Gender Events'!AB$1,'Official Medal Table'!$E:$E,"Mixed")*'Medal values'!$B$3/2
+ COUNTIFS('Official Medal Table'!$I:$I,'Each Gender Events'!$A27,'Official Medal Table'!$C:$C,'Each Gender Events'!AB$1,'Official Medal Table'!$E:$E,"Mixed")*'Medal values'!$B$3/2</f>
        <v>0</v>
      </c>
      <c r="AC27">
        <f>COUNTIFS('Official Medal Table'!$F:$F,'Each Gender Events'!$A27,'Official Medal Table'!$C:$C,'Each Gender Events'!AC$1,'Official Medal Table'!$E:$E,'Each Gender Events'!AC$2)*'Medal values'!$B$1
+ COUNTIFS('Official Medal Table'!$G:$G,'Each Gender Events'!$A27,'Official Medal Table'!$C:$C,'Each Gender Events'!AC$1,'Official Medal Table'!$E:$E,'Each Gender Events'!AC$2)*'Medal values'!$B$2
+ COUNTIFS('Official Medal Table'!$H:$H,'Each Gender Events'!$A27,'Official Medal Table'!$C:$C,'Each Gender Events'!AC$1,'Official Medal Table'!$E:$E,'Each Gender Events'!AC$2)*'Medal values'!$B$3
+ COUNTIFS('Official Medal Table'!$I:$I,'Each Gender Events'!$A27,'Official Medal Table'!$C:$C,'Each Gender Events'!AC$1,'Official Medal Table'!$E:$E,'Each Gender Events'!AC$2)*'Medal values'!$B$3
+ COUNTIFS('Official Medal Table'!$F:$F,'Each Gender Events'!$A27,'Official Medal Table'!$C:$C,'Each Gender Events'!AC$1,'Official Medal Table'!$E:$E,"Mixed")*'Medal values'!$B$1/2
+ COUNTIFS('Official Medal Table'!$G:$G,'Each Gender Events'!$A27,'Official Medal Table'!$C:$C,'Each Gender Events'!AC$1,'Official Medal Table'!$E:$E,"Mixed")*'Medal values'!$B$2/2
+ COUNTIFS('Official Medal Table'!$H:$H,'Each Gender Events'!$A27,'Official Medal Table'!$C:$C,'Each Gender Events'!AC$1,'Official Medal Table'!$E:$E,"Mixed")*'Medal values'!$B$3/2
+ COUNTIFS('Official Medal Table'!$I:$I,'Each Gender Events'!$A27,'Official Medal Table'!$C:$C,'Each Gender Events'!AC$1,'Official Medal Table'!$E:$E,"Mixed")*'Medal values'!$B$3/2</f>
        <v>0</v>
      </c>
      <c r="AD27">
        <f>COUNTIFS('Official Medal Table'!$F:$F,'Each Gender Events'!$A27,'Official Medal Table'!$C:$C,'Each Gender Events'!AD$1,'Official Medal Table'!$E:$E,'Each Gender Events'!AD$2)*'Medal values'!$B$1
+ COUNTIFS('Official Medal Table'!$G:$G,'Each Gender Events'!$A27,'Official Medal Table'!$C:$C,'Each Gender Events'!AD$1,'Official Medal Table'!$E:$E,'Each Gender Events'!AD$2)*'Medal values'!$B$2
+ COUNTIFS('Official Medal Table'!$H:$H,'Each Gender Events'!$A27,'Official Medal Table'!$C:$C,'Each Gender Events'!AD$1,'Official Medal Table'!$E:$E,'Each Gender Events'!AD$2)*'Medal values'!$B$3
+ COUNTIFS('Official Medal Table'!$I:$I,'Each Gender Events'!$A27,'Official Medal Table'!$C:$C,'Each Gender Events'!AD$1,'Official Medal Table'!$E:$E,'Each Gender Events'!AD$2)*'Medal values'!$B$3
+ COUNTIFS('Official Medal Table'!$F:$F,'Each Gender Events'!$A27,'Official Medal Table'!$C:$C,'Each Gender Events'!AD$1,'Official Medal Table'!$E:$E,"Mixed")*'Medal values'!$B$1/2
+ COUNTIFS('Official Medal Table'!$G:$G,'Each Gender Events'!$A27,'Official Medal Table'!$C:$C,'Each Gender Events'!AD$1,'Official Medal Table'!$E:$E,"Mixed")*'Medal values'!$B$2/2
+ COUNTIFS('Official Medal Table'!$H:$H,'Each Gender Events'!$A27,'Official Medal Table'!$C:$C,'Each Gender Events'!AD$1,'Official Medal Table'!$E:$E,"Mixed")*'Medal values'!$B$3/2
+ COUNTIFS('Official Medal Table'!$I:$I,'Each Gender Events'!$A27,'Official Medal Table'!$C:$C,'Each Gender Events'!AD$1,'Official Medal Table'!$E:$E,"Mixed")*'Medal values'!$B$3/2</f>
        <v>0</v>
      </c>
      <c r="AE27">
        <f>COUNTIFS('Official Medal Table'!$F:$F,'Each Gender Events'!$A27,'Official Medal Table'!$C:$C,'Each Gender Events'!AE$1,'Official Medal Table'!$E:$E,'Each Gender Events'!AE$2)*'Medal values'!$B$1
+ COUNTIFS('Official Medal Table'!$G:$G,'Each Gender Events'!$A27,'Official Medal Table'!$C:$C,'Each Gender Events'!AE$1,'Official Medal Table'!$E:$E,'Each Gender Events'!AE$2)*'Medal values'!$B$2
+ COUNTIFS('Official Medal Table'!$H:$H,'Each Gender Events'!$A27,'Official Medal Table'!$C:$C,'Each Gender Events'!AE$1,'Official Medal Table'!$E:$E,'Each Gender Events'!AE$2)*'Medal values'!$B$3
+ COUNTIFS('Official Medal Table'!$I:$I,'Each Gender Events'!$A27,'Official Medal Table'!$C:$C,'Each Gender Events'!AE$1,'Official Medal Table'!$E:$E,'Each Gender Events'!AE$2)*'Medal values'!$B$3
+ COUNTIFS('Official Medal Table'!$F:$F,'Each Gender Events'!$A27,'Official Medal Table'!$C:$C,'Each Gender Events'!AE$1,'Official Medal Table'!$E:$E,"Mixed")*'Medal values'!$B$1/2
+ COUNTIFS('Official Medal Table'!$G:$G,'Each Gender Events'!$A27,'Official Medal Table'!$C:$C,'Each Gender Events'!AE$1,'Official Medal Table'!$E:$E,"Mixed")*'Medal values'!$B$2/2
+ COUNTIFS('Official Medal Table'!$H:$H,'Each Gender Events'!$A27,'Official Medal Table'!$C:$C,'Each Gender Events'!AE$1,'Official Medal Table'!$E:$E,"Mixed")*'Medal values'!$B$3/2
+ COUNTIFS('Official Medal Table'!$I:$I,'Each Gender Events'!$A27,'Official Medal Table'!$C:$C,'Each Gender Events'!AE$1,'Official Medal Table'!$E:$E,"Mixed")*'Medal values'!$B$3/2</f>
        <v>0</v>
      </c>
      <c r="AF27">
        <f>COUNTIFS('Official Medal Table'!$F:$F,'Each Gender Events'!$A27,'Official Medal Table'!$C:$C,'Each Gender Events'!AF$1,'Official Medal Table'!$E:$E,'Each Gender Events'!AF$2)*'Medal values'!$B$1
+ COUNTIFS('Official Medal Table'!$G:$G,'Each Gender Events'!$A27,'Official Medal Table'!$C:$C,'Each Gender Events'!AF$1,'Official Medal Table'!$E:$E,'Each Gender Events'!AF$2)*'Medal values'!$B$2
+ COUNTIFS('Official Medal Table'!$H:$H,'Each Gender Events'!$A27,'Official Medal Table'!$C:$C,'Each Gender Events'!AF$1,'Official Medal Table'!$E:$E,'Each Gender Events'!AF$2)*'Medal values'!$B$3
+ COUNTIFS('Official Medal Table'!$I:$I,'Each Gender Events'!$A27,'Official Medal Table'!$C:$C,'Each Gender Events'!AF$1,'Official Medal Table'!$E:$E,'Each Gender Events'!AF$2)*'Medal values'!$B$3
+ COUNTIFS('Official Medal Table'!$F:$F,'Each Gender Events'!$A27,'Official Medal Table'!$C:$C,'Each Gender Events'!AF$1,'Official Medal Table'!$E:$E,"Mixed")*'Medal values'!$B$1/2
+ COUNTIFS('Official Medal Table'!$G:$G,'Each Gender Events'!$A27,'Official Medal Table'!$C:$C,'Each Gender Events'!AF$1,'Official Medal Table'!$E:$E,"Mixed")*'Medal values'!$B$2/2
+ COUNTIFS('Official Medal Table'!$H:$H,'Each Gender Events'!$A27,'Official Medal Table'!$C:$C,'Each Gender Events'!AF$1,'Official Medal Table'!$E:$E,"Mixed")*'Medal values'!$B$3/2
+ COUNTIFS('Official Medal Table'!$I:$I,'Each Gender Events'!$A27,'Official Medal Table'!$C:$C,'Each Gender Events'!AF$1,'Official Medal Table'!$E:$E,"Mixed")*'Medal values'!$B$3/2</f>
        <v>0</v>
      </c>
      <c r="AG27">
        <f>COUNTIFS('Official Medal Table'!$F:$F,'Each Gender Events'!$A27,'Official Medal Table'!$C:$C,'Each Gender Events'!AG$1,'Official Medal Table'!$E:$E,'Each Gender Events'!AG$2)*'Medal values'!$B$1
+ COUNTIFS('Official Medal Table'!$G:$G,'Each Gender Events'!$A27,'Official Medal Table'!$C:$C,'Each Gender Events'!AG$1,'Official Medal Table'!$E:$E,'Each Gender Events'!AG$2)*'Medal values'!$B$2
+ COUNTIFS('Official Medal Table'!$H:$H,'Each Gender Events'!$A27,'Official Medal Table'!$C:$C,'Each Gender Events'!AG$1,'Official Medal Table'!$E:$E,'Each Gender Events'!AG$2)*'Medal values'!$B$3
+ COUNTIFS('Official Medal Table'!$I:$I,'Each Gender Events'!$A27,'Official Medal Table'!$C:$C,'Each Gender Events'!AG$1,'Official Medal Table'!$E:$E,'Each Gender Events'!AG$2)*'Medal values'!$B$3
+ COUNTIFS('Official Medal Table'!$F:$F,'Each Gender Events'!$A27,'Official Medal Table'!$C:$C,'Each Gender Events'!AG$1,'Official Medal Table'!$E:$E,"Mixed")*'Medal values'!$B$1/2
+ COUNTIFS('Official Medal Table'!$G:$G,'Each Gender Events'!$A27,'Official Medal Table'!$C:$C,'Each Gender Events'!AG$1,'Official Medal Table'!$E:$E,"Mixed")*'Medal values'!$B$2/2
+ COUNTIFS('Official Medal Table'!$H:$H,'Each Gender Events'!$A27,'Official Medal Table'!$C:$C,'Each Gender Events'!AG$1,'Official Medal Table'!$E:$E,"Mixed")*'Medal values'!$B$3/2
+ COUNTIFS('Official Medal Table'!$I:$I,'Each Gender Events'!$A27,'Official Medal Table'!$C:$C,'Each Gender Events'!AG$1,'Official Medal Table'!$E:$E,"Mixed")*'Medal values'!$B$3/2</f>
        <v>0</v>
      </c>
      <c r="AH27">
        <f>COUNTIFS('Official Medal Table'!$F:$F,'Each Gender Events'!$A27,'Official Medal Table'!$C:$C,'Each Gender Events'!AH$1,'Official Medal Table'!$E:$E,'Each Gender Events'!AH$2)*'Medal values'!$B$1
+ COUNTIFS('Official Medal Table'!$G:$G,'Each Gender Events'!$A27,'Official Medal Table'!$C:$C,'Each Gender Events'!AH$1,'Official Medal Table'!$E:$E,'Each Gender Events'!AH$2)*'Medal values'!$B$2
+ COUNTIFS('Official Medal Table'!$H:$H,'Each Gender Events'!$A27,'Official Medal Table'!$C:$C,'Each Gender Events'!AH$1,'Official Medal Table'!$E:$E,'Each Gender Events'!AH$2)*'Medal values'!$B$3
+ COUNTIFS('Official Medal Table'!$I:$I,'Each Gender Events'!$A27,'Official Medal Table'!$C:$C,'Each Gender Events'!AH$1,'Official Medal Table'!$E:$E,'Each Gender Events'!AH$2)*'Medal values'!$B$3
+ COUNTIFS('Official Medal Table'!$F:$F,'Each Gender Events'!$A27,'Official Medal Table'!$C:$C,'Each Gender Events'!AH$1,'Official Medal Table'!$E:$E,"Mixed")*'Medal values'!$B$1/2
+ COUNTIFS('Official Medal Table'!$G:$G,'Each Gender Events'!$A27,'Official Medal Table'!$C:$C,'Each Gender Events'!AH$1,'Official Medal Table'!$E:$E,"Mixed")*'Medal values'!$B$2/2
+ COUNTIFS('Official Medal Table'!$H:$H,'Each Gender Events'!$A27,'Official Medal Table'!$C:$C,'Each Gender Events'!AH$1,'Official Medal Table'!$E:$E,"Mixed")*'Medal values'!$B$3/2
+ COUNTIFS('Official Medal Table'!$I:$I,'Each Gender Events'!$A27,'Official Medal Table'!$C:$C,'Each Gender Events'!AH$1,'Official Medal Table'!$E:$E,"Mixed")*'Medal values'!$B$3/2</f>
        <v>0</v>
      </c>
      <c r="AI27">
        <f>COUNTIFS('Official Medal Table'!$F:$F,'Each Gender Events'!$A27,'Official Medal Table'!$C:$C,'Each Gender Events'!AI$1,'Official Medal Table'!$E:$E,'Each Gender Events'!AI$2)*'Medal values'!$B$1
+ COUNTIFS('Official Medal Table'!$G:$G,'Each Gender Events'!$A27,'Official Medal Table'!$C:$C,'Each Gender Events'!AI$1,'Official Medal Table'!$E:$E,'Each Gender Events'!AI$2)*'Medal values'!$B$2
+ COUNTIFS('Official Medal Table'!$H:$H,'Each Gender Events'!$A27,'Official Medal Table'!$C:$C,'Each Gender Events'!AI$1,'Official Medal Table'!$E:$E,'Each Gender Events'!AI$2)*'Medal values'!$B$3
+ COUNTIFS('Official Medal Table'!$I:$I,'Each Gender Events'!$A27,'Official Medal Table'!$C:$C,'Each Gender Events'!AI$1,'Official Medal Table'!$E:$E,'Each Gender Events'!AI$2)*'Medal values'!$B$3
+ COUNTIFS('Official Medal Table'!$F:$F,'Each Gender Events'!$A27,'Official Medal Table'!$C:$C,'Each Gender Events'!AI$1,'Official Medal Table'!$E:$E,"Mixed")*'Medal values'!$B$1/2
+ COUNTIFS('Official Medal Table'!$G:$G,'Each Gender Events'!$A27,'Official Medal Table'!$C:$C,'Each Gender Events'!AI$1,'Official Medal Table'!$E:$E,"Mixed")*'Medal values'!$B$2/2
+ COUNTIFS('Official Medal Table'!$H:$H,'Each Gender Events'!$A27,'Official Medal Table'!$C:$C,'Each Gender Events'!AI$1,'Official Medal Table'!$E:$E,"Mixed")*'Medal values'!$B$3/2
+ COUNTIFS('Official Medal Table'!$I:$I,'Each Gender Events'!$A27,'Official Medal Table'!$C:$C,'Each Gender Events'!AI$1,'Official Medal Table'!$E:$E,"Mixed")*'Medal values'!$B$3/2</f>
        <v>0</v>
      </c>
      <c r="AJ27">
        <f>COUNTIFS('Official Medal Table'!$F:$F,'Each Gender Events'!$A27,'Official Medal Table'!$C:$C,'Each Gender Events'!AJ$1,'Official Medal Table'!$E:$E,'Each Gender Events'!AJ$2)*'Medal values'!$B$1
+ COUNTIFS('Official Medal Table'!$G:$G,'Each Gender Events'!$A27,'Official Medal Table'!$C:$C,'Each Gender Events'!AJ$1,'Official Medal Table'!$E:$E,'Each Gender Events'!AJ$2)*'Medal values'!$B$2
+ COUNTIFS('Official Medal Table'!$H:$H,'Each Gender Events'!$A27,'Official Medal Table'!$C:$C,'Each Gender Events'!AJ$1,'Official Medal Table'!$E:$E,'Each Gender Events'!AJ$2)*'Medal values'!$B$3
+ COUNTIFS('Official Medal Table'!$I:$I,'Each Gender Events'!$A27,'Official Medal Table'!$C:$C,'Each Gender Events'!AJ$1,'Official Medal Table'!$E:$E,'Each Gender Events'!AJ$2)*'Medal values'!$B$3
+ COUNTIFS('Official Medal Table'!$F:$F,'Each Gender Events'!$A27,'Official Medal Table'!$C:$C,'Each Gender Events'!AJ$1,'Official Medal Table'!$E:$E,"Mixed")*'Medal values'!$B$1/2
+ COUNTIFS('Official Medal Table'!$G:$G,'Each Gender Events'!$A27,'Official Medal Table'!$C:$C,'Each Gender Events'!AJ$1,'Official Medal Table'!$E:$E,"Mixed")*'Medal values'!$B$2/2
+ COUNTIFS('Official Medal Table'!$H:$H,'Each Gender Events'!$A27,'Official Medal Table'!$C:$C,'Each Gender Events'!AJ$1,'Official Medal Table'!$E:$E,"Mixed")*'Medal values'!$B$3/2
+ COUNTIFS('Official Medal Table'!$I:$I,'Each Gender Events'!$A27,'Official Medal Table'!$C:$C,'Each Gender Events'!AJ$1,'Official Medal Table'!$E:$E,"Mixed")*'Medal values'!$B$3/2</f>
        <v>0</v>
      </c>
      <c r="AK27">
        <f>COUNTIFS('Official Medal Table'!$F:$F,'Each Gender Events'!$A27,'Official Medal Table'!$C:$C,'Each Gender Events'!AK$1,'Official Medal Table'!$E:$E,'Each Gender Events'!AK$2)*'Medal values'!$B$1
+ COUNTIFS('Official Medal Table'!$G:$G,'Each Gender Events'!$A27,'Official Medal Table'!$C:$C,'Each Gender Events'!AK$1,'Official Medal Table'!$E:$E,'Each Gender Events'!AK$2)*'Medal values'!$B$2
+ COUNTIFS('Official Medal Table'!$H:$H,'Each Gender Events'!$A27,'Official Medal Table'!$C:$C,'Each Gender Events'!AK$1,'Official Medal Table'!$E:$E,'Each Gender Events'!AK$2)*'Medal values'!$B$3
+ COUNTIFS('Official Medal Table'!$I:$I,'Each Gender Events'!$A27,'Official Medal Table'!$C:$C,'Each Gender Events'!AK$1,'Official Medal Table'!$E:$E,'Each Gender Events'!AK$2)*'Medal values'!$B$3
+ COUNTIFS('Official Medal Table'!$F:$F,'Each Gender Events'!$A27,'Official Medal Table'!$C:$C,'Each Gender Events'!AK$1,'Official Medal Table'!$E:$E,"Mixed")*'Medal values'!$B$1/2
+ COUNTIFS('Official Medal Table'!$G:$G,'Each Gender Events'!$A27,'Official Medal Table'!$C:$C,'Each Gender Events'!AK$1,'Official Medal Table'!$E:$E,"Mixed")*'Medal values'!$B$2/2
+ COUNTIFS('Official Medal Table'!$H:$H,'Each Gender Events'!$A27,'Official Medal Table'!$C:$C,'Each Gender Events'!AK$1,'Official Medal Table'!$E:$E,"Mixed")*'Medal values'!$B$3/2
+ COUNTIFS('Official Medal Table'!$I:$I,'Each Gender Events'!$A27,'Official Medal Table'!$C:$C,'Each Gender Events'!AK$1,'Official Medal Table'!$E:$E,"Mixed")*'Medal values'!$B$3/2</f>
        <v>0</v>
      </c>
      <c r="AL27">
        <f>COUNTIFS('Official Medal Table'!$F:$F,'Each Gender Events'!$A27,'Official Medal Table'!$C:$C,'Each Gender Events'!AL$1,'Official Medal Table'!$E:$E,'Each Gender Events'!AL$2)*'Medal values'!$B$1
+ COUNTIFS('Official Medal Table'!$G:$G,'Each Gender Events'!$A27,'Official Medal Table'!$C:$C,'Each Gender Events'!AL$1,'Official Medal Table'!$E:$E,'Each Gender Events'!AL$2)*'Medal values'!$B$2
+ COUNTIFS('Official Medal Table'!$H:$H,'Each Gender Events'!$A27,'Official Medal Table'!$C:$C,'Each Gender Events'!AL$1,'Official Medal Table'!$E:$E,'Each Gender Events'!AL$2)*'Medal values'!$B$3
+ COUNTIFS('Official Medal Table'!$I:$I,'Each Gender Events'!$A27,'Official Medal Table'!$C:$C,'Each Gender Events'!AL$1,'Official Medal Table'!$E:$E,'Each Gender Events'!AL$2)*'Medal values'!$B$3
+ COUNTIFS('Official Medal Table'!$F:$F,'Each Gender Events'!$A27,'Official Medal Table'!$C:$C,'Each Gender Events'!AL$1,'Official Medal Table'!$E:$E,"Mixed")*'Medal values'!$B$1/2
+ COUNTIFS('Official Medal Table'!$G:$G,'Each Gender Events'!$A27,'Official Medal Table'!$C:$C,'Each Gender Events'!AL$1,'Official Medal Table'!$E:$E,"Mixed")*'Medal values'!$B$2/2
+ COUNTIFS('Official Medal Table'!$H:$H,'Each Gender Events'!$A27,'Official Medal Table'!$C:$C,'Each Gender Events'!AL$1,'Official Medal Table'!$E:$E,"Mixed")*'Medal values'!$B$3/2
+ COUNTIFS('Official Medal Table'!$I:$I,'Each Gender Events'!$A27,'Official Medal Table'!$C:$C,'Each Gender Events'!AL$1,'Official Medal Table'!$E:$E,"Mixed")*'Medal values'!$B$3/2</f>
        <v>0</v>
      </c>
      <c r="AM27">
        <f>COUNTIFS('Official Medal Table'!$F:$F,'Each Gender Events'!$A27,'Official Medal Table'!$C:$C,'Each Gender Events'!AM$1,'Official Medal Table'!$E:$E,'Each Gender Events'!AM$2)*'Medal values'!$B$1
+ COUNTIFS('Official Medal Table'!$G:$G,'Each Gender Events'!$A27,'Official Medal Table'!$C:$C,'Each Gender Events'!AM$1,'Official Medal Table'!$E:$E,'Each Gender Events'!AM$2)*'Medal values'!$B$2
+ COUNTIFS('Official Medal Table'!$H:$H,'Each Gender Events'!$A27,'Official Medal Table'!$C:$C,'Each Gender Events'!AM$1,'Official Medal Table'!$E:$E,'Each Gender Events'!AM$2)*'Medal values'!$B$3
+ COUNTIFS('Official Medal Table'!$I:$I,'Each Gender Events'!$A27,'Official Medal Table'!$C:$C,'Each Gender Events'!AM$1,'Official Medal Table'!$E:$E,'Each Gender Events'!AM$2)*'Medal values'!$B$3
+ COUNTIFS('Official Medal Table'!$F:$F,'Each Gender Events'!$A27,'Official Medal Table'!$C:$C,'Each Gender Events'!AM$1,'Official Medal Table'!$E:$E,"Mixed")*'Medal values'!$B$1/2
+ COUNTIFS('Official Medal Table'!$G:$G,'Each Gender Events'!$A27,'Official Medal Table'!$C:$C,'Each Gender Events'!AM$1,'Official Medal Table'!$E:$E,"Mixed")*'Medal values'!$B$2/2
+ COUNTIFS('Official Medal Table'!$H:$H,'Each Gender Events'!$A27,'Official Medal Table'!$C:$C,'Each Gender Events'!AM$1,'Official Medal Table'!$E:$E,"Mixed")*'Medal values'!$B$3/2
+ COUNTIFS('Official Medal Table'!$I:$I,'Each Gender Events'!$A27,'Official Medal Table'!$C:$C,'Each Gender Events'!AM$1,'Official Medal Table'!$E:$E,"Mixed")*'Medal values'!$B$3/2</f>
        <v>0</v>
      </c>
      <c r="AN27">
        <f>COUNTIFS('Official Medal Table'!$F:$F,'Each Gender Events'!$A27,'Official Medal Table'!$C:$C,'Each Gender Events'!AN$1,'Official Medal Table'!$E:$E,'Each Gender Events'!AN$2)*'Medal values'!$B$1
+ COUNTIFS('Official Medal Table'!$G:$G,'Each Gender Events'!$A27,'Official Medal Table'!$C:$C,'Each Gender Events'!AN$1,'Official Medal Table'!$E:$E,'Each Gender Events'!AN$2)*'Medal values'!$B$2
+ COUNTIFS('Official Medal Table'!$H:$H,'Each Gender Events'!$A27,'Official Medal Table'!$C:$C,'Each Gender Events'!AN$1,'Official Medal Table'!$E:$E,'Each Gender Events'!AN$2)*'Medal values'!$B$3
+ COUNTIFS('Official Medal Table'!$I:$I,'Each Gender Events'!$A27,'Official Medal Table'!$C:$C,'Each Gender Events'!AN$1,'Official Medal Table'!$E:$E,'Each Gender Events'!AN$2)*'Medal values'!$B$3
+ COUNTIFS('Official Medal Table'!$F:$F,'Each Gender Events'!$A27,'Official Medal Table'!$C:$C,'Each Gender Events'!AN$1,'Official Medal Table'!$E:$E,"Mixed")*'Medal values'!$B$1/2
+ COUNTIFS('Official Medal Table'!$G:$G,'Each Gender Events'!$A27,'Official Medal Table'!$C:$C,'Each Gender Events'!AN$1,'Official Medal Table'!$E:$E,"Mixed")*'Medal values'!$B$2/2
+ COUNTIFS('Official Medal Table'!$H:$H,'Each Gender Events'!$A27,'Official Medal Table'!$C:$C,'Each Gender Events'!AN$1,'Official Medal Table'!$E:$E,"Mixed")*'Medal values'!$B$3/2
+ COUNTIFS('Official Medal Table'!$I:$I,'Each Gender Events'!$A27,'Official Medal Table'!$C:$C,'Each Gender Events'!AN$1,'Official Medal Table'!$E:$E,"Mixed")*'Medal values'!$B$3/2</f>
        <v>0</v>
      </c>
      <c r="AO27">
        <f>COUNTIFS('Official Medal Table'!$F:$F,'Each Gender Events'!$A27,'Official Medal Table'!$C:$C,'Each Gender Events'!AO$1,'Official Medal Table'!$E:$E,'Each Gender Events'!AO$2)*'Medal values'!$B$1
+ COUNTIFS('Official Medal Table'!$G:$G,'Each Gender Events'!$A27,'Official Medal Table'!$C:$C,'Each Gender Events'!AO$1,'Official Medal Table'!$E:$E,'Each Gender Events'!AO$2)*'Medal values'!$B$2
+ COUNTIFS('Official Medal Table'!$H:$H,'Each Gender Events'!$A27,'Official Medal Table'!$C:$C,'Each Gender Events'!AO$1,'Official Medal Table'!$E:$E,'Each Gender Events'!AO$2)*'Medal values'!$B$3
+ COUNTIFS('Official Medal Table'!$I:$I,'Each Gender Events'!$A27,'Official Medal Table'!$C:$C,'Each Gender Events'!AO$1,'Official Medal Table'!$E:$E,'Each Gender Events'!AO$2)*'Medal values'!$B$3
+ COUNTIFS('Official Medal Table'!$F:$F,'Each Gender Events'!$A27,'Official Medal Table'!$C:$C,'Each Gender Events'!AO$1,'Official Medal Table'!$E:$E,"Mixed")*'Medal values'!$B$1/2
+ COUNTIFS('Official Medal Table'!$G:$G,'Each Gender Events'!$A27,'Official Medal Table'!$C:$C,'Each Gender Events'!AO$1,'Official Medal Table'!$E:$E,"Mixed")*'Medal values'!$B$2/2
+ COUNTIFS('Official Medal Table'!$H:$H,'Each Gender Events'!$A27,'Official Medal Table'!$C:$C,'Each Gender Events'!AO$1,'Official Medal Table'!$E:$E,"Mixed")*'Medal values'!$B$3/2
+ COUNTIFS('Official Medal Table'!$I:$I,'Each Gender Events'!$A27,'Official Medal Table'!$C:$C,'Each Gender Events'!AO$1,'Official Medal Table'!$E:$E,"Mixed")*'Medal values'!$B$3/2</f>
        <v>0</v>
      </c>
      <c r="AP27">
        <f>COUNTIFS('Official Medal Table'!$F:$F,'Each Gender Events'!$A27,'Official Medal Table'!$C:$C,'Each Gender Events'!AP$1,'Official Medal Table'!$E:$E,'Each Gender Events'!AP$2)*'Medal values'!$B$1
+ COUNTIFS('Official Medal Table'!$G:$G,'Each Gender Events'!$A27,'Official Medal Table'!$C:$C,'Each Gender Events'!AP$1,'Official Medal Table'!$E:$E,'Each Gender Events'!AP$2)*'Medal values'!$B$2
+ COUNTIFS('Official Medal Table'!$H:$H,'Each Gender Events'!$A27,'Official Medal Table'!$C:$C,'Each Gender Events'!AP$1,'Official Medal Table'!$E:$E,'Each Gender Events'!AP$2)*'Medal values'!$B$3
+ COUNTIFS('Official Medal Table'!$I:$I,'Each Gender Events'!$A27,'Official Medal Table'!$C:$C,'Each Gender Events'!AP$1,'Official Medal Table'!$E:$E,'Each Gender Events'!AP$2)*'Medal values'!$B$3
+ COUNTIFS('Official Medal Table'!$F:$F,'Each Gender Events'!$A27,'Official Medal Table'!$C:$C,'Each Gender Events'!AP$1,'Official Medal Table'!$E:$E,"Mixed")*'Medal values'!$B$1/2
+ COUNTIFS('Official Medal Table'!$G:$G,'Each Gender Events'!$A27,'Official Medal Table'!$C:$C,'Each Gender Events'!AP$1,'Official Medal Table'!$E:$E,"Mixed")*'Medal values'!$B$2/2
+ COUNTIFS('Official Medal Table'!$H:$H,'Each Gender Events'!$A27,'Official Medal Table'!$C:$C,'Each Gender Events'!AP$1,'Official Medal Table'!$E:$E,"Mixed")*'Medal values'!$B$3/2
+ COUNTIFS('Official Medal Table'!$I:$I,'Each Gender Events'!$A27,'Official Medal Table'!$C:$C,'Each Gender Events'!AP$1,'Official Medal Table'!$E:$E,"Mixed")*'Medal values'!$B$3/2</f>
        <v>0</v>
      </c>
      <c r="AQ27">
        <f>COUNTIFS('Official Medal Table'!$F:$F,'Each Gender Events'!$A27,'Official Medal Table'!$C:$C,'Each Gender Events'!AQ$1,'Official Medal Table'!$E:$E,'Each Gender Events'!AQ$2)*'Medal values'!$B$1
+ COUNTIFS('Official Medal Table'!$G:$G,'Each Gender Events'!$A27,'Official Medal Table'!$C:$C,'Each Gender Events'!AQ$1,'Official Medal Table'!$E:$E,'Each Gender Events'!AQ$2)*'Medal values'!$B$2
+ COUNTIFS('Official Medal Table'!$H:$H,'Each Gender Events'!$A27,'Official Medal Table'!$C:$C,'Each Gender Events'!AQ$1,'Official Medal Table'!$E:$E,'Each Gender Events'!AQ$2)*'Medal values'!$B$3
+ COUNTIFS('Official Medal Table'!$I:$I,'Each Gender Events'!$A27,'Official Medal Table'!$C:$C,'Each Gender Events'!AQ$1,'Official Medal Table'!$E:$E,'Each Gender Events'!AQ$2)*'Medal values'!$B$3
+ COUNTIFS('Official Medal Table'!$F:$F,'Each Gender Events'!$A27,'Official Medal Table'!$C:$C,'Each Gender Events'!AQ$1,'Official Medal Table'!$E:$E,"Mixed")*'Medal values'!$B$1/2
+ COUNTIFS('Official Medal Table'!$G:$G,'Each Gender Events'!$A27,'Official Medal Table'!$C:$C,'Each Gender Events'!AQ$1,'Official Medal Table'!$E:$E,"Mixed")*'Medal values'!$B$2/2
+ COUNTIFS('Official Medal Table'!$H:$H,'Each Gender Events'!$A27,'Official Medal Table'!$C:$C,'Each Gender Events'!AQ$1,'Official Medal Table'!$E:$E,"Mixed")*'Medal values'!$B$3/2
+ COUNTIFS('Official Medal Table'!$I:$I,'Each Gender Events'!$A27,'Official Medal Table'!$C:$C,'Each Gender Events'!AQ$1,'Official Medal Table'!$E:$E,"Mixed")*'Medal values'!$B$3/2</f>
        <v>0</v>
      </c>
      <c r="AR27">
        <f>COUNTIFS('Official Medal Table'!$F:$F,'Each Gender Events'!$A27,'Official Medal Table'!$C:$C,'Each Gender Events'!AR$1,'Official Medal Table'!$E:$E,'Each Gender Events'!AR$2)*'Medal values'!$B$1
+ COUNTIFS('Official Medal Table'!$G:$G,'Each Gender Events'!$A27,'Official Medal Table'!$C:$C,'Each Gender Events'!AR$1,'Official Medal Table'!$E:$E,'Each Gender Events'!AR$2)*'Medal values'!$B$2
+ COUNTIFS('Official Medal Table'!$H:$H,'Each Gender Events'!$A27,'Official Medal Table'!$C:$C,'Each Gender Events'!AR$1,'Official Medal Table'!$E:$E,'Each Gender Events'!AR$2)*'Medal values'!$B$3
+ COUNTIFS('Official Medal Table'!$I:$I,'Each Gender Events'!$A27,'Official Medal Table'!$C:$C,'Each Gender Events'!AR$1,'Official Medal Table'!$E:$E,'Each Gender Events'!AR$2)*'Medal values'!$B$3
+ COUNTIFS('Official Medal Table'!$F:$F,'Each Gender Events'!$A27,'Official Medal Table'!$C:$C,'Each Gender Events'!AR$1,'Official Medal Table'!$E:$E,"Mixed")*'Medal values'!$B$1/2
+ COUNTIFS('Official Medal Table'!$G:$G,'Each Gender Events'!$A27,'Official Medal Table'!$C:$C,'Each Gender Events'!AR$1,'Official Medal Table'!$E:$E,"Mixed")*'Medal values'!$B$2/2
+ COUNTIFS('Official Medal Table'!$H:$H,'Each Gender Events'!$A27,'Official Medal Table'!$C:$C,'Each Gender Events'!AR$1,'Official Medal Table'!$E:$E,"Mixed")*'Medal values'!$B$3/2
+ COUNTIFS('Official Medal Table'!$I:$I,'Each Gender Events'!$A27,'Official Medal Table'!$C:$C,'Each Gender Events'!AR$1,'Official Medal Table'!$E:$E,"Mixed")*'Medal values'!$B$3/2</f>
        <v>0</v>
      </c>
      <c r="AS27">
        <f>COUNTIFS('Official Medal Table'!$F:$F,'Each Gender Events'!$A27,'Official Medal Table'!$C:$C,'Each Gender Events'!AS$1,'Official Medal Table'!$E:$E,'Each Gender Events'!AS$2)*'Medal values'!$B$1
+ COUNTIFS('Official Medal Table'!$G:$G,'Each Gender Events'!$A27,'Official Medal Table'!$C:$C,'Each Gender Events'!AS$1,'Official Medal Table'!$E:$E,'Each Gender Events'!AS$2)*'Medal values'!$B$2
+ COUNTIFS('Official Medal Table'!$H:$H,'Each Gender Events'!$A27,'Official Medal Table'!$C:$C,'Each Gender Events'!AS$1,'Official Medal Table'!$E:$E,'Each Gender Events'!AS$2)*'Medal values'!$B$3
+ COUNTIFS('Official Medal Table'!$I:$I,'Each Gender Events'!$A27,'Official Medal Table'!$C:$C,'Each Gender Events'!AS$1,'Official Medal Table'!$E:$E,'Each Gender Events'!AS$2)*'Medal values'!$B$3
+ COUNTIFS('Official Medal Table'!$F:$F,'Each Gender Events'!$A27,'Official Medal Table'!$C:$C,'Each Gender Events'!AS$1,'Official Medal Table'!$E:$E,"Mixed")*'Medal values'!$B$1/2
+ COUNTIFS('Official Medal Table'!$G:$G,'Each Gender Events'!$A27,'Official Medal Table'!$C:$C,'Each Gender Events'!AS$1,'Official Medal Table'!$E:$E,"Mixed")*'Medal values'!$B$2/2
+ COUNTIFS('Official Medal Table'!$H:$H,'Each Gender Events'!$A27,'Official Medal Table'!$C:$C,'Each Gender Events'!AS$1,'Official Medal Table'!$E:$E,"Mixed")*'Medal values'!$B$3/2
+ COUNTIFS('Official Medal Table'!$I:$I,'Each Gender Events'!$A27,'Official Medal Table'!$C:$C,'Each Gender Events'!AS$1,'Official Medal Table'!$E:$E,"Mixed")*'Medal values'!$B$3/2</f>
        <v>0</v>
      </c>
      <c r="AT27">
        <f>COUNTIFS('Official Medal Table'!$F:$F,'Each Gender Events'!$A27,'Official Medal Table'!$C:$C,'Each Gender Events'!AT$1,'Official Medal Table'!$E:$E,'Each Gender Events'!AT$2)*'Medal values'!$B$1
+ COUNTIFS('Official Medal Table'!$G:$G,'Each Gender Events'!$A27,'Official Medal Table'!$C:$C,'Each Gender Events'!AT$1,'Official Medal Table'!$E:$E,'Each Gender Events'!AT$2)*'Medal values'!$B$2
+ COUNTIFS('Official Medal Table'!$H:$H,'Each Gender Events'!$A27,'Official Medal Table'!$C:$C,'Each Gender Events'!AT$1,'Official Medal Table'!$E:$E,'Each Gender Events'!AT$2)*'Medal values'!$B$3
+ COUNTIFS('Official Medal Table'!$I:$I,'Each Gender Events'!$A27,'Official Medal Table'!$C:$C,'Each Gender Events'!AT$1,'Official Medal Table'!$E:$E,'Each Gender Events'!AT$2)*'Medal values'!$B$3
+ COUNTIFS('Official Medal Table'!$F:$F,'Each Gender Events'!$A27,'Official Medal Table'!$C:$C,'Each Gender Events'!AT$1,'Official Medal Table'!$E:$E,"Mixed")*'Medal values'!$B$1/2
+ COUNTIFS('Official Medal Table'!$G:$G,'Each Gender Events'!$A27,'Official Medal Table'!$C:$C,'Each Gender Events'!AT$1,'Official Medal Table'!$E:$E,"Mixed")*'Medal values'!$B$2/2
+ COUNTIFS('Official Medal Table'!$H:$H,'Each Gender Events'!$A27,'Official Medal Table'!$C:$C,'Each Gender Events'!AT$1,'Official Medal Table'!$E:$E,"Mixed")*'Medal values'!$B$3/2
+ COUNTIFS('Official Medal Table'!$I:$I,'Each Gender Events'!$A27,'Official Medal Table'!$C:$C,'Each Gender Events'!AT$1,'Official Medal Table'!$E:$E,"Mixed")*'Medal values'!$B$3/2</f>
        <v>0</v>
      </c>
      <c r="AU27">
        <f>COUNTIFS('Official Medal Table'!$F:$F,'Each Gender Events'!$A27,'Official Medal Table'!$C:$C,'Each Gender Events'!AU$1,'Official Medal Table'!$E:$E,'Each Gender Events'!AU$2)*'Medal values'!$B$1
+ COUNTIFS('Official Medal Table'!$G:$G,'Each Gender Events'!$A27,'Official Medal Table'!$C:$C,'Each Gender Events'!AU$1,'Official Medal Table'!$E:$E,'Each Gender Events'!AU$2)*'Medal values'!$B$2
+ COUNTIFS('Official Medal Table'!$H:$H,'Each Gender Events'!$A27,'Official Medal Table'!$C:$C,'Each Gender Events'!AU$1,'Official Medal Table'!$E:$E,'Each Gender Events'!AU$2)*'Medal values'!$B$3
+ COUNTIFS('Official Medal Table'!$I:$I,'Each Gender Events'!$A27,'Official Medal Table'!$C:$C,'Each Gender Events'!AU$1,'Official Medal Table'!$E:$E,'Each Gender Events'!AU$2)*'Medal values'!$B$3
+ COUNTIFS('Official Medal Table'!$F:$F,'Each Gender Events'!$A27,'Official Medal Table'!$C:$C,'Each Gender Events'!AU$1,'Official Medal Table'!$E:$E,"Mixed")*'Medal values'!$B$1/2
+ COUNTIFS('Official Medal Table'!$G:$G,'Each Gender Events'!$A27,'Official Medal Table'!$C:$C,'Each Gender Events'!AU$1,'Official Medal Table'!$E:$E,"Mixed")*'Medal values'!$B$2/2
+ COUNTIFS('Official Medal Table'!$H:$H,'Each Gender Events'!$A27,'Official Medal Table'!$C:$C,'Each Gender Events'!AU$1,'Official Medal Table'!$E:$E,"Mixed")*'Medal values'!$B$3/2
+ COUNTIFS('Official Medal Table'!$I:$I,'Each Gender Events'!$A27,'Official Medal Table'!$C:$C,'Each Gender Events'!AU$1,'Official Medal Table'!$E:$E,"Mixed")*'Medal values'!$B$3/2</f>
        <v>0</v>
      </c>
      <c r="AV27">
        <f>COUNTIFS('Official Medal Table'!$F:$F,'Each Gender Events'!$A27,'Official Medal Table'!$C:$C,'Each Gender Events'!AV$1,'Official Medal Table'!$E:$E,'Each Gender Events'!AV$2)*'Medal values'!$B$1
+ COUNTIFS('Official Medal Table'!$G:$G,'Each Gender Events'!$A27,'Official Medal Table'!$C:$C,'Each Gender Events'!AV$1,'Official Medal Table'!$E:$E,'Each Gender Events'!AV$2)*'Medal values'!$B$2
+ COUNTIFS('Official Medal Table'!$H:$H,'Each Gender Events'!$A27,'Official Medal Table'!$C:$C,'Each Gender Events'!AV$1,'Official Medal Table'!$E:$E,'Each Gender Events'!AV$2)*'Medal values'!$B$3
+ COUNTIFS('Official Medal Table'!$I:$I,'Each Gender Events'!$A27,'Official Medal Table'!$C:$C,'Each Gender Events'!AV$1,'Official Medal Table'!$E:$E,'Each Gender Events'!AV$2)*'Medal values'!$B$3
+ COUNTIFS('Official Medal Table'!$F:$F,'Each Gender Events'!$A27,'Official Medal Table'!$C:$C,'Each Gender Events'!AV$1,'Official Medal Table'!$E:$E,"Mixed")*'Medal values'!$B$1/2
+ COUNTIFS('Official Medal Table'!$G:$G,'Each Gender Events'!$A27,'Official Medal Table'!$C:$C,'Each Gender Events'!AV$1,'Official Medal Table'!$E:$E,"Mixed")*'Medal values'!$B$2/2
+ COUNTIFS('Official Medal Table'!$H:$H,'Each Gender Events'!$A27,'Official Medal Table'!$C:$C,'Each Gender Events'!AV$1,'Official Medal Table'!$E:$E,"Mixed")*'Medal values'!$B$3/2
+ COUNTIFS('Official Medal Table'!$I:$I,'Each Gender Events'!$A27,'Official Medal Table'!$C:$C,'Each Gender Events'!AV$1,'Official Medal Table'!$E:$E,"Mixed")*'Medal values'!$B$3/2</f>
        <v>0</v>
      </c>
      <c r="AW27">
        <f>COUNTIFS('Official Medal Table'!$F:$F,'Each Gender Events'!$A27,'Official Medal Table'!$C:$C,'Each Gender Events'!AW$1,'Official Medal Table'!$E:$E,'Each Gender Events'!AW$2)*'Medal values'!$B$1
+ COUNTIFS('Official Medal Table'!$G:$G,'Each Gender Events'!$A27,'Official Medal Table'!$C:$C,'Each Gender Events'!AW$1,'Official Medal Table'!$E:$E,'Each Gender Events'!AW$2)*'Medal values'!$B$2
+ COUNTIFS('Official Medal Table'!$H:$H,'Each Gender Events'!$A27,'Official Medal Table'!$C:$C,'Each Gender Events'!AW$1,'Official Medal Table'!$E:$E,'Each Gender Events'!AW$2)*'Medal values'!$B$3
+ COUNTIFS('Official Medal Table'!$I:$I,'Each Gender Events'!$A27,'Official Medal Table'!$C:$C,'Each Gender Events'!AW$1,'Official Medal Table'!$E:$E,'Each Gender Events'!AW$2)*'Medal values'!$B$3
+ COUNTIFS('Official Medal Table'!$F:$F,'Each Gender Events'!$A27,'Official Medal Table'!$C:$C,'Each Gender Events'!AW$1,'Official Medal Table'!$E:$E,"Mixed")*'Medal values'!$B$1/2
+ COUNTIFS('Official Medal Table'!$G:$G,'Each Gender Events'!$A27,'Official Medal Table'!$C:$C,'Each Gender Events'!AW$1,'Official Medal Table'!$E:$E,"Mixed")*'Medal values'!$B$2/2
+ COUNTIFS('Official Medal Table'!$H:$H,'Each Gender Events'!$A27,'Official Medal Table'!$C:$C,'Each Gender Events'!AW$1,'Official Medal Table'!$E:$E,"Mixed")*'Medal values'!$B$3/2
+ COUNTIFS('Official Medal Table'!$I:$I,'Each Gender Events'!$A27,'Official Medal Table'!$C:$C,'Each Gender Events'!AW$1,'Official Medal Table'!$E:$E,"Mixed")*'Medal values'!$B$3/2</f>
        <v>0</v>
      </c>
      <c r="AX27">
        <f>COUNTIFS('Official Medal Table'!$F:$F,'Each Gender Events'!$A27,'Official Medal Table'!$C:$C,'Each Gender Events'!AX$1,'Official Medal Table'!$E:$E,'Each Gender Events'!AX$2)*'Medal values'!$B$1
+ COUNTIFS('Official Medal Table'!$G:$G,'Each Gender Events'!$A27,'Official Medal Table'!$C:$C,'Each Gender Events'!AX$1,'Official Medal Table'!$E:$E,'Each Gender Events'!AX$2)*'Medal values'!$B$2
+ COUNTIFS('Official Medal Table'!$H:$H,'Each Gender Events'!$A27,'Official Medal Table'!$C:$C,'Each Gender Events'!AX$1,'Official Medal Table'!$E:$E,'Each Gender Events'!AX$2)*'Medal values'!$B$3
+ COUNTIFS('Official Medal Table'!$I:$I,'Each Gender Events'!$A27,'Official Medal Table'!$C:$C,'Each Gender Events'!AX$1,'Official Medal Table'!$E:$E,'Each Gender Events'!AX$2)*'Medal values'!$B$3
+ COUNTIFS('Official Medal Table'!$F:$F,'Each Gender Events'!$A27,'Official Medal Table'!$C:$C,'Each Gender Events'!AX$1,'Official Medal Table'!$E:$E,"Mixed")*'Medal values'!$B$1/2
+ COUNTIFS('Official Medal Table'!$G:$G,'Each Gender Events'!$A27,'Official Medal Table'!$C:$C,'Each Gender Events'!AX$1,'Official Medal Table'!$E:$E,"Mixed")*'Medal values'!$B$2/2
+ COUNTIFS('Official Medal Table'!$H:$H,'Each Gender Events'!$A27,'Official Medal Table'!$C:$C,'Each Gender Events'!AX$1,'Official Medal Table'!$E:$E,"Mixed")*'Medal values'!$B$3/2
+ COUNTIFS('Official Medal Table'!$I:$I,'Each Gender Events'!$A27,'Official Medal Table'!$C:$C,'Each Gender Events'!AX$1,'Official Medal Table'!$E:$E,"Mixed")*'Medal values'!$B$3/2</f>
        <v>0</v>
      </c>
      <c r="AY27">
        <f>COUNTIFS('Official Medal Table'!$F:$F,'Each Gender Events'!$A27,'Official Medal Table'!$C:$C,'Each Gender Events'!AY$1,'Official Medal Table'!$E:$E,'Each Gender Events'!AY$2)*'Medal values'!$B$1
+ COUNTIFS('Official Medal Table'!$G:$G,'Each Gender Events'!$A27,'Official Medal Table'!$C:$C,'Each Gender Events'!AY$1,'Official Medal Table'!$E:$E,'Each Gender Events'!AY$2)*'Medal values'!$B$2
+ COUNTIFS('Official Medal Table'!$H:$H,'Each Gender Events'!$A27,'Official Medal Table'!$C:$C,'Each Gender Events'!AY$1,'Official Medal Table'!$E:$E,'Each Gender Events'!AY$2)*'Medal values'!$B$3
+ COUNTIFS('Official Medal Table'!$I:$I,'Each Gender Events'!$A27,'Official Medal Table'!$C:$C,'Each Gender Events'!AY$1,'Official Medal Table'!$E:$E,'Each Gender Events'!AY$2)*'Medal values'!$B$3
+ COUNTIFS('Official Medal Table'!$F:$F,'Each Gender Events'!$A27,'Official Medal Table'!$C:$C,'Each Gender Events'!AY$1,'Official Medal Table'!$E:$E,"Mixed")*'Medal values'!$B$1/2
+ COUNTIFS('Official Medal Table'!$G:$G,'Each Gender Events'!$A27,'Official Medal Table'!$C:$C,'Each Gender Events'!AY$1,'Official Medal Table'!$E:$E,"Mixed")*'Medal values'!$B$2/2
+ COUNTIFS('Official Medal Table'!$H:$H,'Each Gender Events'!$A27,'Official Medal Table'!$C:$C,'Each Gender Events'!AY$1,'Official Medal Table'!$E:$E,"Mixed")*'Medal values'!$B$3/2
+ COUNTIFS('Official Medal Table'!$I:$I,'Each Gender Events'!$A27,'Official Medal Table'!$C:$C,'Each Gender Events'!AY$1,'Official Medal Table'!$E:$E,"Mixed")*'Medal values'!$B$3/2</f>
        <v>0</v>
      </c>
      <c r="AZ27">
        <f>COUNTIFS('Official Medal Table'!$F:$F,'Each Gender Events'!$A27,'Official Medal Table'!$C:$C,'Each Gender Events'!AZ$1,'Official Medal Table'!$E:$E,'Each Gender Events'!AZ$2)*'Medal values'!$B$1
+ COUNTIFS('Official Medal Table'!$G:$G,'Each Gender Events'!$A27,'Official Medal Table'!$C:$C,'Each Gender Events'!AZ$1,'Official Medal Table'!$E:$E,'Each Gender Events'!AZ$2)*'Medal values'!$B$2
+ COUNTIFS('Official Medal Table'!$H:$H,'Each Gender Events'!$A27,'Official Medal Table'!$C:$C,'Each Gender Events'!AZ$1,'Official Medal Table'!$E:$E,'Each Gender Events'!AZ$2)*'Medal values'!$B$3
+ COUNTIFS('Official Medal Table'!$I:$I,'Each Gender Events'!$A27,'Official Medal Table'!$C:$C,'Each Gender Events'!AZ$1,'Official Medal Table'!$E:$E,'Each Gender Events'!AZ$2)*'Medal values'!$B$3
+ COUNTIFS('Official Medal Table'!$F:$F,'Each Gender Events'!$A27,'Official Medal Table'!$C:$C,'Each Gender Events'!AZ$1,'Official Medal Table'!$E:$E,"Mixed")*'Medal values'!$B$1/2
+ COUNTIFS('Official Medal Table'!$G:$G,'Each Gender Events'!$A27,'Official Medal Table'!$C:$C,'Each Gender Events'!AZ$1,'Official Medal Table'!$E:$E,"Mixed")*'Medal values'!$B$2/2
+ COUNTIFS('Official Medal Table'!$H:$H,'Each Gender Events'!$A27,'Official Medal Table'!$C:$C,'Each Gender Events'!AZ$1,'Official Medal Table'!$E:$E,"Mixed")*'Medal values'!$B$3/2
+ COUNTIFS('Official Medal Table'!$I:$I,'Each Gender Events'!$A27,'Official Medal Table'!$C:$C,'Each Gender Events'!AZ$1,'Official Medal Table'!$E:$E,"Mixed")*'Medal values'!$B$3/2</f>
        <v>0</v>
      </c>
      <c r="BA27">
        <f>COUNTIFS('Official Medal Table'!$F:$F,'Each Gender Events'!$A27,'Official Medal Table'!$C:$C,'Each Gender Events'!BA$1,'Official Medal Table'!$E:$E,'Each Gender Events'!BA$2)*'Medal values'!$B$1
+ COUNTIFS('Official Medal Table'!$G:$G,'Each Gender Events'!$A27,'Official Medal Table'!$C:$C,'Each Gender Events'!BA$1,'Official Medal Table'!$E:$E,'Each Gender Events'!BA$2)*'Medal values'!$B$2
+ COUNTIFS('Official Medal Table'!$H:$H,'Each Gender Events'!$A27,'Official Medal Table'!$C:$C,'Each Gender Events'!BA$1,'Official Medal Table'!$E:$E,'Each Gender Events'!BA$2)*'Medal values'!$B$3
+ COUNTIFS('Official Medal Table'!$I:$I,'Each Gender Events'!$A27,'Official Medal Table'!$C:$C,'Each Gender Events'!BA$1,'Official Medal Table'!$E:$E,'Each Gender Events'!BA$2)*'Medal values'!$B$3
+ COUNTIFS('Official Medal Table'!$F:$F,'Each Gender Events'!$A27,'Official Medal Table'!$C:$C,'Each Gender Events'!BA$1,'Official Medal Table'!$E:$E,"Mixed")*'Medal values'!$B$1/2
+ COUNTIFS('Official Medal Table'!$G:$G,'Each Gender Events'!$A27,'Official Medal Table'!$C:$C,'Each Gender Events'!BA$1,'Official Medal Table'!$E:$E,"Mixed")*'Medal values'!$B$2/2
+ COUNTIFS('Official Medal Table'!$H:$H,'Each Gender Events'!$A27,'Official Medal Table'!$C:$C,'Each Gender Events'!BA$1,'Official Medal Table'!$E:$E,"Mixed")*'Medal values'!$B$3/2
+ COUNTIFS('Official Medal Table'!$I:$I,'Each Gender Events'!$A27,'Official Medal Table'!$C:$C,'Each Gender Events'!BA$1,'Official Medal Table'!$E:$E,"Mixed")*'Medal values'!$B$3/2</f>
        <v>0</v>
      </c>
      <c r="BB27">
        <f>COUNTIFS('Official Medal Table'!$F:$F,'Each Gender Events'!$A27,'Official Medal Table'!$C:$C,'Each Gender Events'!BB$1,'Official Medal Table'!$E:$E,'Each Gender Events'!BB$2)*'Medal values'!$B$1
+ COUNTIFS('Official Medal Table'!$G:$G,'Each Gender Events'!$A27,'Official Medal Table'!$C:$C,'Each Gender Events'!BB$1,'Official Medal Table'!$E:$E,'Each Gender Events'!BB$2)*'Medal values'!$B$2
+ COUNTIFS('Official Medal Table'!$H:$H,'Each Gender Events'!$A27,'Official Medal Table'!$C:$C,'Each Gender Events'!BB$1,'Official Medal Table'!$E:$E,'Each Gender Events'!BB$2)*'Medal values'!$B$3
+ COUNTIFS('Official Medal Table'!$I:$I,'Each Gender Events'!$A27,'Official Medal Table'!$C:$C,'Each Gender Events'!BB$1,'Official Medal Table'!$E:$E,'Each Gender Events'!BB$2)*'Medal values'!$B$3
+ COUNTIFS('Official Medal Table'!$F:$F,'Each Gender Events'!$A27,'Official Medal Table'!$C:$C,'Each Gender Events'!BB$1,'Official Medal Table'!$E:$E,"Mixed")*'Medal values'!$B$1/2
+ COUNTIFS('Official Medal Table'!$G:$G,'Each Gender Events'!$A27,'Official Medal Table'!$C:$C,'Each Gender Events'!BB$1,'Official Medal Table'!$E:$E,"Mixed")*'Medal values'!$B$2/2
+ COUNTIFS('Official Medal Table'!$H:$H,'Each Gender Events'!$A27,'Official Medal Table'!$C:$C,'Each Gender Events'!BB$1,'Official Medal Table'!$E:$E,"Mixed")*'Medal values'!$B$3/2
+ COUNTIFS('Official Medal Table'!$I:$I,'Each Gender Events'!$A27,'Official Medal Table'!$C:$C,'Each Gender Events'!BB$1,'Official Medal Table'!$E:$E,"Mixed")*'Medal values'!$B$3/2</f>
        <v>0</v>
      </c>
      <c r="BC27">
        <f>COUNTIFS('Official Medal Table'!$F:$F,'Each Gender Events'!$A27,'Official Medal Table'!$C:$C,'Each Gender Events'!BC$1,'Official Medal Table'!$E:$E,'Each Gender Events'!BC$2)*'Medal values'!$B$1
+ COUNTIFS('Official Medal Table'!$G:$G,'Each Gender Events'!$A27,'Official Medal Table'!$C:$C,'Each Gender Events'!BC$1,'Official Medal Table'!$E:$E,'Each Gender Events'!BC$2)*'Medal values'!$B$2
+ COUNTIFS('Official Medal Table'!$H:$H,'Each Gender Events'!$A27,'Official Medal Table'!$C:$C,'Each Gender Events'!BC$1,'Official Medal Table'!$E:$E,'Each Gender Events'!BC$2)*'Medal values'!$B$3
+ COUNTIFS('Official Medal Table'!$I:$I,'Each Gender Events'!$A27,'Official Medal Table'!$C:$C,'Each Gender Events'!BC$1,'Official Medal Table'!$E:$E,'Each Gender Events'!BC$2)*'Medal values'!$B$3
+ COUNTIFS('Official Medal Table'!$F:$F,'Each Gender Events'!$A27,'Official Medal Table'!$C:$C,'Each Gender Events'!BC$1,'Official Medal Table'!$E:$E,"Mixed")*'Medal values'!$B$1/2
+ COUNTIFS('Official Medal Table'!$G:$G,'Each Gender Events'!$A27,'Official Medal Table'!$C:$C,'Each Gender Events'!BC$1,'Official Medal Table'!$E:$E,"Mixed")*'Medal values'!$B$2/2
+ COUNTIFS('Official Medal Table'!$H:$H,'Each Gender Events'!$A27,'Official Medal Table'!$C:$C,'Each Gender Events'!BC$1,'Official Medal Table'!$E:$E,"Mixed")*'Medal values'!$B$3/2
+ COUNTIFS('Official Medal Table'!$I:$I,'Each Gender Events'!$A27,'Official Medal Table'!$C:$C,'Each Gender Events'!BC$1,'Official Medal Table'!$E:$E,"Mixed")*'Medal values'!$B$3/2</f>
        <v>0</v>
      </c>
      <c r="BD27">
        <f>COUNTIFS('Official Medal Table'!$F:$F,'Each Gender Events'!$A27,'Official Medal Table'!$C:$C,'Each Gender Events'!BD$1,'Official Medal Table'!$E:$E,'Each Gender Events'!BD$2)*'Medal values'!$B$1
+ COUNTIFS('Official Medal Table'!$G:$G,'Each Gender Events'!$A27,'Official Medal Table'!$C:$C,'Each Gender Events'!BD$1,'Official Medal Table'!$E:$E,'Each Gender Events'!BD$2)*'Medal values'!$B$2
+ COUNTIFS('Official Medal Table'!$H:$H,'Each Gender Events'!$A27,'Official Medal Table'!$C:$C,'Each Gender Events'!BD$1,'Official Medal Table'!$E:$E,'Each Gender Events'!BD$2)*'Medal values'!$B$3
+ COUNTIFS('Official Medal Table'!$I:$I,'Each Gender Events'!$A27,'Official Medal Table'!$C:$C,'Each Gender Events'!BD$1,'Official Medal Table'!$E:$E,'Each Gender Events'!BD$2)*'Medal values'!$B$3
+ COUNTIFS('Official Medal Table'!$F:$F,'Each Gender Events'!$A27,'Official Medal Table'!$C:$C,'Each Gender Events'!BD$1,'Official Medal Table'!$E:$E,"Mixed")*'Medal values'!$B$1/2
+ COUNTIFS('Official Medal Table'!$G:$G,'Each Gender Events'!$A27,'Official Medal Table'!$C:$C,'Each Gender Events'!BD$1,'Official Medal Table'!$E:$E,"Mixed")*'Medal values'!$B$2/2
+ COUNTIFS('Official Medal Table'!$H:$H,'Each Gender Events'!$A27,'Official Medal Table'!$C:$C,'Each Gender Events'!BD$1,'Official Medal Table'!$E:$E,"Mixed")*'Medal values'!$B$3/2
+ COUNTIFS('Official Medal Table'!$I:$I,'Each Gender Events'!$A27,'Official Medal Table'!$C:$C,'Each Gender Events'!BD$1,'Official Medal Table'!$E:$E,"Mixed")*'Medal values'!$B$3/2</f>
        <v>0</v>
      </c>
      <c r="BE27">
        <f>COUNTIFS('Official Medal Table'!$F:$F,'Each Gender Events'!$A27,'Official Medal Table'!$C:$C,'Each Gender Events'!BE$1,'Official Medal Table'!$E:$E,'Each Gender Events'!BE$2)*'Medal values'!$B$1
+ COUNTIFS('Official Medal Table'!$G:$G,'Each Gender Events'!$A27,'Official Medal Table'!$C:$C,'Each Gender Events'!BE$1,'Official Medal Table'!$E:$E,'Each Gender Events'!BE$2)*'Medal values'!$B$2
+ COUNTIFS('Official Medal Table'!$H:$H,'Each Gender Events'!$A27,'Official Medal Table'!$C:$C,'Each Gender Events'!BE$1,'Official Medal Table'!$E:$E,'Each Gender Events'!BE$2)*'Medal values'!$B$3
+ COUNTIFS('Official Medal Table'!$I:$I,'Each Gender Events'!$A27,'Official Medal Table'!$C:$C,'Each Gender Events'!BE$1,'Official Medal Table'!$E:$E,'Each Gender Events'!BE$2)*'Medal values'!$B$3
+ COUNTIFS('Official Medal Table'!$F:$F,'Each Gender Events'!$A27,'Official Medal Table'!$C:$C,'Each Gender Events'!BE$1,'Official Medal Table'!$E:$E,"Mixed")*'Medal values'!$B$1/2
+ COUNTIFS('Official Medal Table'!$G:$G,'Each Gender Events'!$A27,'Official Medal Table'!$C:$C,'Each Gender Events'!BE$1,'Official Medal Table'!$E:$E,"Mixed")*'Medal values'!$B$2/2
+ COUNTIFS('Official Medal Table'!$H:$H,'Each Gender Events'!$A27,'Official Medal Table'!$C:$C,'Each Gender Events'!BE$1,'Official Medal Table'!$E:$E,"Mixed")*'Medal values'!$B$3/2
+ COUNTIFS('Official Medal Table'!$I:$I,'Each Gender Events'!$A27,'Official Medal Table'!$C:$C,'Each Gender Events'!BE$1,'Official Medal Table'!$E:$E,"Mixed")*'Medal values'!$B$3/2</f>
        <v>0</v>
      </c>
      <c r="BF27">
        <f>COUNTIFS('Official Medal Table'!$F:$F,'Each Gender Events'!$A27,'Official Medal Table'!$C:$C,'Each Gender Events'!BF$1,'Official Medal Table'!$E:$E,'Each Gender Events'!BF$2)*'Medal values'!$B$1
+ COUNTIFS('Official Medal Table'!$G:$G,'Each Gender Events'!$A27,'Official Medal Table'!$C:$C,'Each Gender Events'!BF$1,'Official Medal Table'!$E:$E,'Each Gender Events'!BF$2)*'Medal values'!$B$2
+ COUNTIFS('Official Medal Table'!$H:$H,'Each Gender Events'!$A27,'Official Medal Table'!$C:$C,'Each Gender Events'!BF$1,'Official Medal Table'!$E:$E,'Each Gender Events'!BF$2)*'Medal values'!$B$3
+ COUNTIFS('Official Medal Table'!$I:$I,'Each Gender Events'!$A27,'Official Medal Table'!$C:$C,'Each Gender Events'!BF$1,'Official Medal Table'!$E:$E,'Each Gender Events'!BF$2)*'Medal values'!$B$3
+ COUNTIFS('Official Medal Table'!$F:$F,'Each Gender Events'!$A27,'Official Medal Table'!$C:$C,'Each Gender Events'!BF$1,'Official Medal Table'!$E:$E,"Mixed")*'Medal values'!$B$1/2
+ COUNTIFS('Official Medal Table'!$G:$G,'Each Gender Events'!$A27,'Official Medal Table'!$C:$C,'Each Gender Events'!BF$1,'Official Medal Table'!$E:$E,"Mixed")*'Medal values'!$B$2/2
+ COUNTIFS('Official Medal Table'!$H:$H,'Each Gender Events'!$A27,'Official Medal Table'!$C:$C,'Each Gender Events'!BF$1,'Official Medal Table'!$E:$E,"Mixed")*'Medal values'!$B$3/2
+ COUNTIFS('Official Medal Table'!$I:$I,'Each Gender Events'!$A27,'Official Medal Table'!$C:$C,'Each Gender Events'!BF$1,'Official Medal Table'!$E:$E,"Mixed")*'Medal values'!$B$3/2</f>
        <v>0</v>
      </c>
      <c r="BG27">
        <f>COUNTIFS('Official Medal Table'!$F:$F,'Each Gender Events'!$A27,'Official Medal Table'!$C:$C,'Each Gender Events'!BG$1,'Official Medal Table'!$E:$E,'Each Gender Events'!BG$2)*'Medal values'!$B$1
+ COUNTIFS('Official Medal Table'!$G:$G,'Each Gender Events'!$A27,'Official Medal Table'!$C:$C,'Each Gender Events'!BG$1,'Official Medal Table'!$E:$E,'Each Gender Events'!BG$2)*'Medal values'!$B$2
+ COUNTIFS('Official Medal Table'!$H:$H,'Each Gender Events'!$A27,'Official Medal Table'!$C:$C,'Each Gender Events'!BG$1,'Official Medal Table'!$E:$E,'Each Gender Events'!BG$2)*'Medal values'!$B$3
+ COUNTIFS('Official Medal Table'!$I:$I,'Each Gender Events'!$A27,'Official Medal Table'!$C:$C,'Each Gender Events'!BG$1,'Official Medal Table'!$E:$E,'Each Gender Events'!BG$2)*'Medal values'!$B$3
+ COUNTIFS('Official Medal Table'!$F:$F,'Each Gender Events'!$A27,'Official Medal Table'!$C:$C,'Each Gender Events'!BG$1,'Official Medal Table'!$E:$E,"Mixed")*'Medal values'!$B$1/2
+ COUNTIFS('Official Medal Table'!$G:$G,'Each Gender Events'!$A27,'Official Medal Table'!$C:$C,'Each Gender Events'!BG$1,'Official Medal Table'!$E:$E,"Mixed")*'Medal values'!$B$2/2
+ COUNTIFS('Official Medal Table'!$H:$H,'Each Gender Events'!$A27,'Official Medal Table'!$C:$C,'Each Gender Events'!BG$1,'Official Medal Table'!$E:$E,"Mixed")*'Medal values'!$B$3/2
+ COUNTIFS('Official Medal Table'!$I:$I,'Each Gender Events'!$A27,'Official Medal Table'!$C:$C,'Each Gender Events'!BG$1,'Official Medal Table'!$E:$E,"Mixed")*'Medal values'!$B$3/2</f>
        <v>0</v>
      </c>
      <c r="BH27">
        <f>COUNTIFS('Official Medal Table'!$F:$F,'Each Gender Events'!$A27,'Official Medal Table'!$C:$C,'Each Gender Events'!BH$1,'Official Medal Table'!$E:$E,'Each Gender Events'!BH$2)*'Medal values'!$B$1
+ COUNTIFS('Official Medal Table'!$G:$G,'Each Gender Events'!$A27,'Official Medal Table'!$C:$C,'Each Gender Events'!BH$1,'Official Medal Table'!$E:$E,'Each Gender Events'!BH$2)*'Medal values'!$B$2
+ COUNTIFS('Official Medal Table'!$H:$H,'Each Gender Events'!$A27,'Official Medal Table'!$C:$C,'Each Gender Events'!BH$1,'Official Medal Table'!$E:$E,'Each Gender Events'!BH$2)*'Medal values'!$B$3
+ COUNTIFS('Official Medal Table'!$I:$I,'Each Gender Events'!$A27,'Official Medal Table'!$C:$C,'Each Gender Events'!BH$1,'Official Medal Table'!$E:$E,'Each Gender Events'!BH$2)*'Medal values'!$B$3
+ COUNTIFS('Official Medal Table'!$F:$F,'Each Gender Events'!$A27,'Official Medal Table'!$C:$C,'Each Gender Events'!BH$1,'Official Medal Table'!$E:$E,"Mixed")*'Medal values'!$B$1/2
+ COUNTIFS('Official Medal Table'!$G:$G,'Each Gender Events'!$A27,'Official Medal Table'!$C:$C,'Each Gender Events'!BH$1,'Official Medal Table'!$E:$E,"Mixed")*'Medal values'!$B$2/2
+ COUNTIFS('Official Medal Table'!$H:$H,'Each Gender Events'!$A27,'Official Medal Table'!$C:$C,'Each Gender Events'!BH$1,'Official Medal Table'!$E:$E,"Mixed")*'Medal values'!$B$3/2
+ COUNTIFS('Official Medal Table'!$I:$I,'Each Gender Events'!$A27,'Official Medal Table'!$C:$C,'Each Gender Events'!BH$1,'Official Medal Table'!$E:$E,"Mixed")*'Medal values'!$B$3/2</f>
        <v>0</v>
      </c>
      <c r="BI27">
        <f>COUNTIFS('Official Medal Table'!$F:$F,'Each Gender Events'!$A27,'Official Medal Table'!$C:$C,'Each Gender Events'!BI$1,'Official Medal Table'!$E:$E,'Each Gender Events'!BI$2)*'Medal values'!$B$1
+ COUNTIFS('Official Medal Table'!$G:$G,'Each Gender Events'!$A27,'Official Medal Table'!$C:$C,'Each Gender Events'!BI$1,'Official Medal Table'!$E:$E,'Each Gender Events'!BI$2)*'Medal values'!$B$2
+ COUNTIFS('Official Medal Table'!$H:$H,'Each Gender Events'!$A27,'Official Medal Table'!$C:$C,'Each Gender Events'!BI$1,'Official Medal Table'!$E:$E,'Each Gender Events'!BI$2)*'Medal values'!$B$3
+ COUNTIFS('Official Medal Table'!$I:$I,'Each Gender Events'!$A27,'Official Medal Table'!$C:$C,'Each Gender Events'!BI$1,'Official Medal Table'!$E:$E,'Each Gender Events'!BI$2)*'Medal values'!$B$3
+ COUNTIFS('Official Medal Table'!$F:$F,'Each Gender Events'!$A27,'Official Medal Table'!$C:$C,'Each Gender Events'!BI$1,'Official Medal Table'!$E:$E,"Mixed")*'Medal values'!$B$1/2
+ COUNTIFS('Official Medal Table'!$G:$G,'Each Gender Events'!$A27,'Official Medal Table'!$C:$C,'Each Gender Events'!BI$1,'Official Medal Table'!$E:$E,"Mixed")*'Medal values'!$B$2/2
+ COUNTIFS('Official Medal Table'!$H:$H,'Each Gender Events'!$A27,'Official Medal Table'!$C:$C,'Each Gender Events'!BI$1,'Official Medal Table'!$E:$E,"Mixed")*'Medal values'!$B$3/2
+ COUNTIFS('Official Medal Table'!$I:$I,'Each Gender Events'!$A27,'Official Medal Table'!$C:$C,'Each Gender Events'!BI$1,'Official Medal Table'!$E:$E,"Mixed")*'Medal values'!$B$3/2</f>
        <v>0</v>
      </c>
      <c r="BJ27">
        <f>COUNTIFS('Official Medal Table'!$F:$F,'Each Gender Events'!$A27,'Official Medal Table'!$C:$C,'Each Gender Events'!BJ$1,'Official Medal Table'!$E:$E,'Each Gender Events'!BJ$2)*'Medal values'!$B$1
+ COUNTIFS('Official Medal Table'!$G:$G,'Each Gender Events'!$A27,'Official Medal Table'!$C:$C,'Each Gender Events'!BJ$1,'Official Medal Table'!$E:$E,'Each Gender Events'!BJ$2)*'Medal values'!$B$2
+ COUNTIFS('Official Medal Table'!$H:$H,'Each Gender Events'!$A27,'Official Medal Table'!$C:$C,'Each Gender Events'!BJ$1,'Official Medal Table'!$E:$E,'Each Gender Events'!BJ$2)*'Medal values'!$B$3
+ COUNTIFS('Official Medal Table'!$I:$I,'Each Gender Events'!$A27,'Official Medal Table'!$C:$C,'Each Gender Events'!BJ$1,'Official Medal Table'!$E:$E,'Each Gender Events'!BJ$2)*'Medal values'!$B$3
+ COUNTIFS('Official Medal Table'!$F:$F,'Each Gender Events'!$A27,'Official Medal Table'!$C:$C,'Each Gender Events'!BJ$1,'Official Medal Table'!$E:$E,"Mixed")*'Medal values'!$B$1/2
+ COUNTIFS('Official Medal Table'!$G:$G,'Each Gender Events'!$A27,'Official Medal Table'!$C:$C,'Each Gender Events'!BJ$1,'Official Medal Table'!$E:$E,"Mixed")*'Medal values'!$B$2/2
+ COUNTIFS('Official Medal Table'!$H:$H,'Each Gender Events'!$A27,'Official Medal Table'!$C:$C,'Each Gender Events'!BJ$1,'Official Medal Table'!$E:$E,"Mixed")*'Medal values'!$B$3/2
+ COUNTIFS('Official Medal Table'!$I:$I,'Each Gender Events'!$A27,'Official Medal Table'!$C:$C,'Each Gender Events'!BJ$1,'Official Medal Table'!$E:$E,"Mixed")*'Medal values'!$B$3/2</f>
        <v>0</v>
      </c>
      <c r="BK27">
        <f>COUNTIFS('Official Medal Table'!$F:$F,'Each Gender Events'!$A27,'Official Medal Table'!$C:$C,'Each Gender Events'!BK$1,'Official Medal Table'!$E:$E,'Each Gender Events'!BK$2)*'Medal values'!$B$1
+ COUNTIFS('Official Medal Table'!$G:$G,'Each Gender Events'!$A27,'Official Medal Table'!$C:$C,'Each Gender Events'!BK$1,'Official Medal Table'!$E:$E,'Each Gender Events'!BK$2)*'Medal values'!$B$2
+ COUNTIFS('Official Medal Table'!$H:$H,'Each Gender Events'!$A27,'Official Medal Table'!$C:$C,'Each Gender Events'!BK$1,'Official Medal Table'!$E:$E,'Each Gender Events'!BK$2)*'Medal values'!$B$3
+ COUNTIFS('Official Medal Table'!$I:$I,'Each Gender Events'!$A27,'Official Medal Table'!$C:$C,'Each Gender Events'!BK$1,'Official Medal Table'!$E:$E,'Each Gender Events'!BK$2)*'Medal values'!$B$3
+ COUNTIFS('Official Medal Table'!$F:$F,'Each Gender Events'!$A27,'Official Medal Table'!$C:$C,'Each Gender Events'!BK$1,'Official Medal Table'!$E:$E,"Mixed")*'Medal values'!$B$1/2
+ COUNTIFS('Official Medal Table'!$G:$G,'Each Gender Events'!$A27,'Official Medal Table'!$C:$C,'Each Gender Events'!BK$1,'Official Medal Table'!$E:$E,"Mixed")*'Medal values'!$B$2/2
+ COUNTIFS('Official Medal Table'!$H:$H,'Each Gender Events'!$A27,'Official Medal Table'!$C:$C,'Each Gender Events'!BK$1,'Official Medal Table'!$E:$E,"Mixed")*'Medal values'!$B$3/2
+ COUNTIFS('Official Medal Table'!$I:$I,'Each Gender Events'!$A27,'Official Medal Table'!$C:$C,'Each Gender Events'!BK$1,'Official Medal Table'!$E:$E,"Mixed")*'Medal values'!$B$3/2</f>
        <v>0</v>
      </c>
      <c r="BL27">
        <f>COUNTIFS('Official Medal Table'!$F:$F,'Each Gender Events'!$A27,'Official Medal Table'!$C:$C,'Each Gender Events'!BL$1,'Official Medal Table'!$E:$E,'Each Gender Events'!BL$2)*'Medal values'!$B$1
+ COUNTIFS('Official Medal Table'!$G:$G,'Each Gender Events'!$A27,'Official Medal Table'!$C:$C,'Each Gender Events'!BL$1,'Official Medal Table'!$E:$E,'Each Gender Events'!BL$2)*'Medal values'!$B$2
+ COUNTIFS('Official Medal Table'!$H:$H,'Each Gender Events'!$A27,'Official Medal Table'!$C:$C,'Each Gender Events'!BL$1,'Official Medal Table'!$E:$E,'Each Gender Events'!BL$2)*'Medal values'!$B$3
+ COUNTIFS('Official Medal Table'!$I:$I,'Each Gender Events'!$A27,'Official Medal Table'!$C:$C,'Each Gender Events'!BL$1,'Official Medal Table'!$E:$E,'Each Gender Events'!BL$2)*'Medal values'!$B$3
+ COUNTIFS('Official Medal Table'!$F:$F,'Each Gender Events'!$A27,'Official Medal Table'!$C:$C,'Each Gender Events'!BL$1,'Official Medal Table'!$E:$E,"Mixed")*'Medal values'!$B$1/2
+ COUNTIFS('Official Medal Table'!$G:$G,'Each Gender Events'!$A27,'Official Medal Table'!$C:$C,'Each Gender Events'!BL$1,'Official Medal Table'!$E:$E,"Mixed")*'Medal values'!$B$2/2
+ COUNTIFS('Official Medal Table'!$H:$H,'Each Gender Events'!$A27,'Official Medal Table'!$C:$C,'Each Gender Events'!BL$1,'Official Medal Table'!$E:$E,"Mixed")*'Medal values'!$B$3/2
+ COUNTIFS('Official Medal Table'!$I:$I,'Each Gender Events'!$A27,'Official Medal Table'!$C:$C,'Each Gender Events'!BL$1,'Official Medal Table'!$E:$E,"Mixed")*'Medal values'!$B$3/2</f>
        <v>0</v>
      </c>
      <c r="BM27">
        <f>COUNTIFS('Official Medal Table'!$F:$F,'Each Gender Events'!$A27,'Official Medal Table'!$C:$C,'Each Gender Events'!BM$1,'Official Medal Table'!$E:$E,'Each Gender Events'!BM$2)*'Medal values'!$B$1
+ COUNTIFS('Official Medal Table'!$G:$G,'Each Gender Events'!$A27,'Official Medal Table'!$C:$C,'Each Gender Events'!BM$1,'Official Medal Table'!$E:$E,'Each Gender Events'!BM$2)*'Medal values'!$B$2
+ COUNTIFS('Official Medal Table'!$H:$H,'Each Gender Events'!$A27,'Official Medal Table'!$C:$C,'Each Gender Events'!BM$1,'Official Medal Table'!$E:$E,'Each Gender Events'!BM$2)*'Medal values'!$B$3
+ COUNTIFS('Official Medal Table'!$I:$I,'Each Gender Events'!$A27,'Official Medal Table'!$C:$C,'Each Gender Events'!BM$1,'Official Medal Table'!$E:$E,'Each Gender Events'!BM$2)*'Medal values'!$B$3
+ COUNTIFS('Official Medal Table'!$F:$F,'Each Gender Events'!$A27,'Official Medal Table'!$C:$C,'Each Gender Events'!BM$1,'Official Medal Table'!$E:$E,"Mixed")*'Medal values'!$B$1/2
+ COUNTIFS('Official Medal Table'!$G:$G,'Each Gender Events'!$A27,'Official Medal Table'!$C:$C,'Each Gender Events'!BM$1,'Official Medal Table'!$E:$E,"Mixed")*'Medal values'!$B$2/2
+ COUNTIFS('Official Medal Table'!$H:$H,'Each Gender Events'!$A27,'Official Medal Table'!$C:$C,'Each Gender Events'!BM$1,'Official Medal Table'!$E:$E,"Mixed")*'Medal values'!$B$3/2
+ COUNTIFS('Official Medal Table'!$I:$I,'Each Gender Events'!$A27,'Official Medal Table'!$C:$C,'Each Gender Events'!BM$1,'Official Medal Table'!$E:$E,"Mixed")*'Medal values'!$B$3/2</f>
        <v>0</v>
      </c>
      <c r="BN27">
        <f>COUNTIFS('Official Medal Table'!$F:$F,'Each Gender Events'!$A27,'Official Medal Table'!$C:$C,'Each Gender Events'!BN$1,'Official Medal Table'!$E:$E,'Each Gender Events'!BN$2)*'Medal values'!$B$1
+ COUNTIFS('Official Medal Table'!$G:$G,'Each Gender Events'!$A27,'Official Medal Table'!$C:$C,'Each Gender Events'!BN$1,'Official Medal Table'!$E:$E,'Each Gender Events'!BN$2)*'Medal values'!$B$2
+ COUNTIFS('Official Medal Table'!$H:$H,'Each Gender Events'!$A27,'Official Medal Table'!$C:$C,'Each Gender Events'!BN$1,'Official Medal Table'!$E:$E,'Each Gender Events'!BN$2)*'Medal values'!$B$3
+ COUNTIFS('Official Medal Table'!$I:$I,'Each Gender Events'!$A27,'Official Medal Table'!$C:$C,'Each Gender Events'!BN$1,'Official Medal Table'!$E:$E,'Each Gender Events'!BN$2)*'Medal values'!$B$3
+ COUNTIFS('Official Medal Table'!$F:$F,'Each Gender Events'!$A27,'Official Medal Table'!$C:$C,'Each Gender Events'!BN$1,'Official Medal Table'!$E:$E,"Mixed")*'Medal values'!$B$1/2
+ COUNTIFS('Official Medal Table'!$G:$G,'Each Gender Events'!$A27,'Official Medal Table'!$C:$C,'Each Gender Events'!BN$1,'Official Medal Table'!$E:$E,"Mixed")*'Medal values'!$B$2/2
+ COUNTIFS('Official Medal Table'!$H:$H,'Each Gender Events'!$A27,'Official Medal Table'!$C:$C,'Each Gender Events'!BN$1,'Official Medal Table'!$E:$E,"Mixed")*'Medal values'!$B$3/2
+ COUNTIFS('Official Medal Table'!$I:$I,'Each Gender Events'!$A27,'Official Medal Table'!$C:$C,'Each Gender Events'!BN$1,'Official Medal Table'!$E:$E,"Mixed")*'Medal values'!$B$3/2</f>
        <v>0</v>
      </c>
      <c r="BO27">
        <f>COUNTIFS('Official Medal Table'!$F:$F,'Each Gender Events'!$A27,'Official Medal Table'!$C:$C,'Each Gender Events'!BO$1,'Official Medal Table'!$E:$E,'Each Gender Events'!BO$2)*'Medal values'!$B$1
+ COUNTIFS('Official Medal Table'!$G:$G,'Each Gender Events'!$A27,'Official Medal Table'!$C:$C,'Each Gender Events'!BO$1,'Official Medal Table'!$E:$E,'Each Gender Events'!BO$2)*'Medal values'!$B$2
+ COUNTIFS('Official Medal Table'!$H:$H,'Each Gender Events'!$A27,'Official Medal Table'!$C:$C,'Each Gender Events'!BO$1,'Official Medal Table'!$E:$E,'Each Gender Events'!BO$2)*'Medal values'!$B$3
+ COUNTIFS('Official Medal Table'!$I:$I,'Each Gender Events'!$A27,'Official Medal Table'!$C:$C,'Each Gender Events'!BO$1,'Official Medal Table'!$E:$E,'Each Gender Events'!BO$2)*'Medal values'!$B$3
+ COUNTIFS('Official Medal Table'!$F:$F,'Each Gender Events'!$A27,'Official Medal Table'!$C:$C,'Each Gender Events'!BO$1,'Official Medal Table'!$E:$E,"Mixed")*'Medal values'!$B$1/2
+ COUNTIFS('Official Medal Table'!$G:$G,'Each Gender Events'!$A27,'Official Medal Table'!$C:$C,'Each Gender Events'!BO$1,'Official Medal Table'!$E:$E,"Mixed")*'Medal values'!$B$2/2
+ COUNTIFS('Official Medal Table'!$H:$H,'Each Gender Events'!$A27,'Official Medal Table'!$C:$C,'Each Gender Events'!BO$1,'Official Medal Table'!$E:$E,"Mixed")*'Medal values'!$B$3/2
+ COUNTIFS('Official Medal Table'!$I:$I,'Each Gender Events'!$A27,'Official Medal Table'!$C:$C,'Each Gender Events'!BO$1,'Official Medal Table'!$E:$E,"Mixed")*'Medal values'!$B$3/2</f>
        <v>0</v>
      </c>
      <c r="BP27">
        <f>COUNTIFS('Official Medal Table'!$F:$F,'Each Gender Events'!$A27,'Official Medal Table'!$C:$C,'Each Gender Events'!BP$1,'Official Medal Table'!$E:$E,'Each Gender Events'!BP$2)*'Medal values'!$B$1
+ COUNTIFS('Official Medal Table'!$G:$G,'Each Gender Events'!$A27,'Official Medal Table'!$C:$C,'Each Gender Events'!BP$1,'Official Medal Table'!$E:$E,'Each Gender Events'!BP$2)*'Medal values'!$B$2
+ COUNTIFS('Official Medal Table'!$H:$H,'Each Gender Events'!$A27,'Official Medal Table'!$C:$C,'Each Gender Events'!BP$1,'Official Medal Table'!$E:$E,'Each Gender Events'!BP$2)*'Medal values'!$B$3
+ COUNTIFS('Official Medal Table'!$I:$I,'Each Gender Events'!$A27,'Official Medal Table'!$C:$C,'Each Gender Events'!BP$1,'Official Medal Table'!$E:$E,'Each Gender Events'!BP$2)*'Medal values'!$B$3
+ COUNTIFS('Official Medal Table'!$F:$F,'Each Gender Events'!$A27,'Official Medal Table'!$C:$C,'Each Gender Events'!BP$1,'Official Medal Table'!$E:$E,"Mixed")*'Medal values'!$B$1/2
+ COUNTIFS('Official Medal Table'!$G:$G,'Each Gender Events'!$A27,'Official Medal Table'!$C:$C,'Each Gender Events'!BP$1,'Official Medal Table'!$E:$E,"Mixed")*'Medal values'!$B$2/2
+ COUNTIFS('Official Medal Table'!$H:$H,'Each Gender Events'!$A27,'Official Medal Table'!$C:$C,'Each Gender Events'!BP$1,'Official Medal Table'!$E:$E,"Mixed")*'Medal values'!$B$3/2
+ COUNTIFS('Official Medal Table'!$I:$I,'Each Gender Events'!$A27,'Official Medal Table'!$C:$C,'Each Gender Events'!BP$1,'Official Medal Table'!$E:$E,"Mixed")*'Medal values'!$B$3/2</f>
        <v>0</v>
      </c>
      <c r="BQ27">
        <f>COUNTIFS('Official Medal Table'!$F:$F,'Each Gender Events'!$A27,'Official Medal Table'!$C:$C,'Each Gender Events'!BQ$1,'Official Medal Table'!$E:$E,'Each Gender Events'!BQ$2)*'Medal values'!$B$1
+ COUNTIFS('Official Medal Table'!$G:$G,'Each Gender Events'!$A27,'Official Medal Table'!$C:$C,'Each Gender Events'!BQ$1,'Official Medal Table'!$E:$E,'Each Gender Events'!BQ$2)*'Medal values'!$B$2
+ COUNTIFS('Official Medal Table'!$H:$H,'Each Gender Events'!$A27,'Official Medal Table'!$C:$C,'Each Gender Events'!BQ$1,'Official Medal Table'!$E:$E,'Each Gender Events'!BQ$2)*'Medal values'!$B$3
+ COUNTIFS('Official Medal Table'!$I:$I,'Each Gender Events'!$A27,'Official Medal Table'!$C:$C,'Each Gender Events'!BQ$1,'Official Medal Table'!$E:$E,'Each Gender Events'!BQ$2)*'Medal values'!$B$3
+ COUNTIFS('Official Medal Table'!$F:$F,'Each Gender Events'!$A27,'Official Medal Table'!$C:$C,'Each Gender Events'!BQ$1,'Official Medal Table'!$E:$E,"Mixed")*'Medal values'!$B$1/2
+ COUNTIFS('Official Medal Table'!$G:$G,'Each Gender Events'!$A27,'Official Medal Table'!$C:$C,'Each Gender Events'!BQ$1,'Official Medal Table'!$E:$E,"Mixed")*'Medal values'!$B$2/2
+ COUNTIFS('Official Medal Table'!$H:$H,'Each Gender Events'!$A27,'Official Medal Table'!$C:$C,'Each Gender Events'!BQ$1,'Official Medal Table'!$E:$E,"Mixed")*'Medal values'!$B$3/2
+ COUNTIFS('Official Medal Table'!$I:$I,'Each Gender Events'!$A27,'Official Medal Table'!$C:$C,'Each Gender Events'!BQ$1,'Official Medal Table'!$E:$E,"Mixed")*'Medal values'!$B$3/2</f>
        <v>0</v>
      </c>
      <c r="BR27">
        <f>COUNTIFS('Official Medal Table'!$F:$F,'Each Gender Events'!$A27,'Official Medal Table'!$C:$C,'Each Gender Events'!BR$1,'Official Medal Table'!$E:$E,'Each Gender Events'!BR$2)*'Medal values'!$B$1
+ COUNTIFS('Official Medal Table'!$G:$G,'Each Gender Events'!$A27,'Official Medal Table'!$C:$C,'Each Gender Events'!BR$1,'Official Medal Table'!$E:$E,'Each Gender Events'!BR$2)*'Medal values'!$B$2
+ COUNTIFS('Official Medal Table'!$H:$H,'Each Gender Events'!$A27,'Official Medal Table'!$C:$C,'Each Gender Events'!BR$1,'Official Medal Table'!$E:$E,'Each Gender Events'!BR$2)*'Medal values'!$B$3
+ COUNTIFS('Official Medal Table'!$I:$I,'Each Gender Events'!$A27,'Official Medal Table'!$C:$C,'Each Gender Events'!BR$1,'Official Medal Table'!$E:$E,'Each Gender Events'!BR$2)*'Medal values'!$B$3
+ COUNTIFS('Official Medal Table'!$F:$F,'Each Gender Events'!$A27,'Official Medal Table'!$C:$C,'Each Gender Events'!BR$1,'Official Medal Table'!$E:$E,"Mixed")*'Medal values'!$B$1/2
+ COUNTIFS('Official Medal Table'!$G:$G,'Each Gender Events'!$A27,'Official Medal Table'!$C:$C,'Each Gender Events'!BR$1,'Official Medal Table'!$E:$E,"Mixed")*'Medal values'!$B$2/2
+ COUNTIFS('Official Medal Table'!$H:$H,'Each Gender Events'!$A27,'Official Medal Table'!$C:$C,'Each Gender Events'!BR$1,'Official Medal Table'!$E:$E,"Mixed")*'Medal values'!$B$3/2
+ COUNTIFS('Official Medal Table'!$I:$I,'Each Gender Events'!$A27,'Official Medal Table'!$C:$C,'Each Gender Events'!BR$1,'Official Medal Table'!$E:$E,"Mixed")*'Medal values'!$B$3/2</f>
        <v>0</v>
      </c>
      <c r="BS27">
        <f>COUNTIFS('Official Medal Table'!$F:$F,'Each Gender Events'!$A27,'Official Medal Table'!$C:$C,'Each Gender Events'!BS$1,'Official Medal Table'!$E:$E,'Each Gender Events'!BS$2)*'Medal values'!$B$1
+ COUNTIFS('Official Medal Table'!$G:$G,'Each Gender Events'!$A27,'Official Medal Table'!$C:$C,'Each Gender Events'!BS$1,'Official Medal Table'!$E:$E,'Each Gender Events'!BS$2)*'Medal values'!$B$2
+ COUNTIFS('Official Medal Table'!$H:$H,'Each Gender Events'!$A27,'Official Medal Table'!$C:$C,'Each Gender Events'!BS$1,'Official Medal Table'!$E:$E,'Each Gender Events'!BS$2)*'Medal values'!$B$3
+ COUNTIFS('Official Medal Table'!$I:$I,'Each Gender Events'!$A27,'Official Medal Table'!$C:$C,'Each Gender Events'!BS$1,'Official Medal Table'!$E:$E,'Each Gender Events'!BS$2)*'Medal values'!$B$3
+ COUNTIFS('Official Medal Table'!$F:$F,'Each Gender Events'!$A27,'Official Medal Table'!$C:$C,'Each Gender Events'!BS$1,'Official Medal Table'!$E:$E,"Mixed")*'Medal values'!$B$1/2
+ COUNTIFS('Official Medal Table'!$G:$G,'Each Gender Events'!$A27,'Official Medal Table'!$C:$C,'Each Gender Events'!BS$1,'Official Medal Table'!$E:$E,"Mixed")*'Medal values'!$B$2/2
+ COUNTIFS('Official Medal Table'!$H:$H,'Each Gender Events'!$A27,'Official Medal Table'!$C:$C,'Each Gender Events'!BS$1,'Official Medal Table'!$E:$E,"Mixed")*'Medal values'!$B$3/2
+ COUNTIFS('Official Medal Table'!$I:$I,'Each Gender Events'!$A27,'Official Medal Table'!$C:$C,'Each Gender Events'!BS$1,'Official Medal Table'!$E:$E,"Mixed")*'Medal values'!$B$3/2</f>
        <v>0</v>
      </c>
      <c r="BT27">
        <f>COUNTIFS('Official Medal Table'!$F:$F,'Each Gender Events'!$A27,'Official Medal Table'!$C:$C,'Each Gender Events'!BT$1,'Official Medal Table'!$E:$E,'Each Gender Events'!BT$2)*'Medal values'!$B$1
+ COUNTIFS('Official Medal Table'!$G:$G,'Each Gender Events'!$A27,'Official Medal Table'!$C:$C,'Each Gender Events'!BT$1,'Official Medal Table'!$E:$E,'Each Gender Events'!BT$2)*'Medal values'!$B$2
+ COUNTIFS('Official Medal Table'!$H:$H,'Each Gender Events'!$A27,'Official Medal Table'!$C:$C,'Each Gender Events'!BT$1,'Official Medal Table'!$E:$E,'Each Gender Events'!BT$2)*'Medal values'!$B$3
+ COUNTIFS('Official Medal Table'!$I:$I,'Each Gender Events'!$A27,'Official Medal Table'!$C:$C,'Each Gender Events'!BT$1,'Official Medal Table'!$E:$E,'Each Gender Events'!BT$2)*'Medal values'!$B$3
+ COUNTIFS('Official Medal Table'!$F:$F,'Each Gender Events'!$A27,'Official Medal Table'!$C:$C,'Each Gender Events'!BT$1,'Official Medal Table'!$E:$E,"Mixed")*'Medal values'!$B$1/2
+ COUNTIFS('Official Medal Table'!$G:$G,'Each Gender Events'!$A27,'Official Medal Table'!$C:$C,'Each Gender Events'!BT$1,'Official Medal Table'!$E:$E,"Mixed")*'Medal values'!$B$2/2
+ COUNTIFS('Official Medal Table'!$H:$H,'Each Gender Events'!$A27,'Official Medal Table'!$C:$C,'Each Gender Events'!BT$1,'Official Medal Table'!$E:$E,"Mixed")*'Medal values'!$B$3/2
+ COUNTIFS('Official Medal Table'!$I:$I,'Each Gender Events'!$A27,'Official Medal Table'!$C:$C,'Each Gender Events'!BT$1,'Official Medal Table'!$E:$E,"Mixed")*'Medal values'!$B$3/2</f>
        <v>0</v>
      </c>
      <c r="BU27">
        <f>COUNTIFS('Official Medal Table'!$F:$F,'Each Gender Events'!$A27,'Official Medal Table'!$C:$C,'Each Gender Events'!BU$1,'Official Medal Table'!$E:$E,'Each Gender Events'!BU$2)*'Medal values'!$B$1
+ COUNTIFS('Official Medal Table'!$G:$G,'Each Gender Events'!$A27,'Official Medal Table'!$C:$C,'Each Gender Events'!BU$1,'Official Medal Table'!$E:$E,'Each Gender Events'!BU$2)*'Medal values'!$B$2
+ COUNTIFS('Official Medal Table'!$H:$H,'Each Gender Events'!$A27,'Official Medal Table'!$C:$C,'Each Gender Events'!BU$1,'Official Medal Table'!$E:$E,'Each Gender Events'!BU$2)*'Medal values'!$B$3
+ COUNTIFS('Official Medal Table'!$I:$I,'Each Gender Events'!$A27,'Official Medal Table'!$C:$C,'Each Gender Events'!BU$1,'Official Medal Table'!$E:$E,'Each Gender Events'!BU$2)*'Medal values'!$B$3
+ COUNTIFS('Official Medal Table'!$F:$F,'Each Gender Events'!$A27,'Official Medal Table'!$C:$C,'Each Gender Events'!BU$1,'Official Medal Table'!$E:$E,"Mixed")*'Medal values'!$B$1/2
+ COUNTIFS('Official Medal Table'!$G:$G,'Each Gender Events'!$A27,'Official Medal Table'!$C:$C,'Each Gender Events'!BU$1,'Official Medal Table'!$E:$E,"Mixed")*'Medal values'!$B$2/2
+ COUNTIFS('Official Medal Table'!$H:$H,'Each Gender Events'!$A27,'Official Medal Table'!$C:$C,'Each Gender Events'!BU$1,'Official Medal Table'!$E:$E,"Mixed")*'Medal values'!$B$3/2
+ COUNTIFS('Official Medal Table'!$I:$I,'Each Gender Events'!$A27,'Official Medal Table'!$C:$C,'Each Gender Events'!BU$1,'Official Medal Table'!$E:$E,"Mixed")*'Medal values'!$B$3/2</f>
        <v>0</v>
      </c>
      <c r="BV27">
        <f>COUNTIFS('Official Medal Table'!$F:$F,'Each Gender Events'!$A27,'Official Medal Table'!$C:$C,'Each Gender Events'!BV$1,'Official Medal Table'!$E:$E,'Each Gender Events'!BV$2)*'Medal values'!$B$1
+ COUNTIFS('Official Medal Table'!$G:$G,'Each Gender Events'!$A27,'Official Medal Table'!$C:$C,'Each Gender Events'!BV$1,'Official Medal Table'!$E:$E,'Each Gender Events'!BV$2)*'Medal values'!$B$2
+ COUNTIFS('Official Medal Table'!$H:$H,'Each Gender Events'!$A27,'Official Medal Table'!$C:$C,'Each Gender Events'!BV$1,'Official Medal Table'!$E:$E,'Each Gender Events'!BV$2)*'Medal values'!$B$3
+ COUNTIFS('Official Medal Table'!$I:$I,'Each Gender Events'!$A27,'Official Medal Table'!$C:$C,'Each Gender Events'!BV$1,'Official Medal Table'!$E:$E,'Each Gender Events'!BV$2)*'Medal values'!$B$3
+ COUNTIFS('Official Medal Table'!$F:$F,'Each Gender Events'!$A27,'Official Medal Table'!$C:$C,'Each Gender Events'!BV$1,'Official Medal Table'!$E:$E,"Mixed")*'Medal values'!$B$1/2
+ COUNTIFS('Official Medal Table'!$G:$G,'Each Gender Events'!$A27,'Official Medal Table'!$C:$C,'Each Gender Events'!BV$1,'Official Medal Table'!$E:$E,"Mixed")*'Medal values'!$B$2/2
+ COUNTIFS('Official Medal Table'!$H:$H,'Each Gender Events'!$A27,'Official Medal Table'!$C:$C,'Each Gender Events'!BV$1,'Official Medal Table'!$E:$E,"Mixed")*'Medal values'!$B$3/2
+ COUNTIFS('Official Medal Table'!$I:$I,'Each Gender Events'!$A27,'Official Medal Table'!$C:$C,'Each Gender Events'!BV$1,'Official Medal Table'!$E:$E,"Mixed")*'Medal values'!$B$3/2</f>
        <v>0</v>
      </c>
      <c r="BW27">
        <f>COUNTIFS('Official Medal Table'!$F:$F,'Each Gender Events'!$A27,'Official Medal Table'!$C:$C,'Each Gender Events'!BW$1,'Official Medal Table'!$E:$E,'Each Gender Events'!BW$2)*'Medal values'!$B$1
+ COUNTIFS('Official Medal Table'!$G:$G,'Each Gender Events'!$A27,'Official Medal Table'!$C:$C,'Each Gender Events'!BW$1,'Official Medal Table'!$E:$E,'Each Gender Events'!BW$2)*'Medal values'!$B$2
+ COUNTIFS('Official Medal Table'!$H:$H,'Each Gender Events'!$A27,'Official Medal Table'!$C:$C,'Each Gender Events'!BW$1,'Official Medal Table'!$E:$E,'Each Gender Events'!BW$2)*'Medal values'!$B$3
+ COUNTIFS('Official Medal Table'!$I:$I,'Each Gender Events'!$A27,'Official Medal Table'!$C:$C,'Each Gender Events'!BW$1,'Official Medal Table'!$E:$E,'Each Gender Events'!BW$2)*'Medal values'!$B$3
+ COUNTIFS('Official Medal Table'!$F:$F,'Each Gender Events'!$A27,'Official Medal Table'!$C:$C,'Each Gender Events'!BW$1,'Official Medal Table'!$E:$E,"Mixed")*'Medal values'!$B$1/2
+ COUNTIFS('Official Medal Table'!$G:$G,'Each Gender Events'!$A27,'Official Medal Table'!$C:$C,'Each Gender Events'!BW$1,'Official Medal Table'!$E:$E,"Mixed")*'Medal values'!$B$2/2
+ COUNTIFS('Official Medal Table'!$H:$H,'Each Gender Events'!$A27,'Official Medal Table'!$C:$C,'Each Gender Events'!BW$1,'Official Medal Table'!$E:$E,"Mixed")*'Medal values'!$B$3/2
+ COUNTIFS('Official Medal Table'!$I:$I,'Each Gender Events'!$A27,'Official Medal Table'!$C:$C,'Each Gender Events'!BW$1,'Official Medal Table'!$E:$E,"Mixed")*'Medal values'!$B$3/2</f>
        <v>0</v>
      </c>
      <c r="BX27">
        <f>COUNTIFS('Official Medal Table'!$F:$F,'Each Gender Events'!$A27,'Official Medal Table'!$C:$C,'Each Gender Events'!BX$1,'Official Medal Table'!$E:$E,'Each Gender Events'!BX$2)*'Medal values'!$B$1
+ COUNTIFS('Official Medal Table'!$G:$G,'Each Gender Events'!$A27,'Official Medal Table'!$C:$C,'Each Gender Events'!BX$1,'Official Medal Table'!$E:$E,'Each Gender Events'!BX$2)*'Medal values'!$B$2
+ COUNTIFS('Official Medal Table'!$H:$H,'Each Gender Events'!$A27,'Official Medal Table'!$C:$C,'Each Gender Events'!BX$1,'Official Medal Table'!$E:$E,'Each Gender Events'!BX$2)*'Medal values'!$B$3
+ COUNTIFS('Official Medal Table'!$I:$I,'Each Gender Events'!$A27,'Official Medal Table'!$C:$C,'Each Gender Events'!BX$1,'Official Medal Table'!$E:$E,'Each Gender Events'!BX$2)*'Medal values'!$B$3
+ COUNTIFS('Official Medal Table'!$F:$F,'Each Gender Events'!$A27,'Official Medal Table'!$C:$C,'Each Gender Events'!BX$1,'Official Medal Table'!$E:$E,"Mixed")*'Medal values'!$B$1/2
+ COUNTIFS('Official Medal Table'!$G:$G,'Each Gender Events'!$A27,'Official Medal Table'!$C:$C,'Each Gender Events'!BX$1,'Official Medal Table'!$E:$E,"Mixed")*'Medal values'!$B$2/2
+ COUNTIFS('Official Medal Table'!$H:$H,'Each Gender Events'!$A27,'Official Medal Table'!$C:$C,'Each Gender Events'!BX$1,'Official Medal Table'!$E:$E,"Mixed")*'Medal values'!$B$3/2
+ COUNTIFS('Official Medal Table'!$I:$I,'Each Gender Events'!$A27,'Official Medal Table'!$C:$C,'Each Gender Events'!BX$1,'Official Medal Table'!$E:$E,"Mixed")*'Medal values'!$B$3/2</f>
        <v>0</v>
      </c>
      <c r="BY27">
        <f>COUNTIFS('Official Medal Table'!$F:$F,'Each Gender Events'!$A27,'Official Medal Table'!$C:$C,'Each Gender Events'!BY$1,'Official Medal Table'!$E:$E,'Each Gender Events'!BY$2)*'Medal values'!$B$1
+ COUNTIFS('Official Medal Table'!$G:$G,'Each Gender Events'!$A27,'Official Medal Table'!$C:$C,'Each Gender Events'!BY$1,'Official Medal Table'!$E:$E,'Each Gender Events'!BY$2)*'Medal values'!$B$2
+ COUNTIFS('Official Medal Table'!$H:$H,'Each Gender Events'!$A27,'Official Medal Table'!$C:$C,'Each Gender Events'!BY$1,'Official Medal Table'!$E:$E,'Each Gender Events'!BY$2)*'Medal values'!$B$3
+ COUNTIFS('Official Medal Table'!$I:$I,'Each Gender Events'!$A27,'Official Medal Table'!$C:$C,'Each Gender Events'!BY$1,'Official Medal Table'!$E:$E,'Each Gender Events'!BY$2)*'Medal values'!$B$3
+ COUNTIFS('Official Medal Table'!$F:$F,'Each Gender Events'!$A27,'Official Medal Table'!$C:$C,'Each Gender Events'!BY$1,'Official Medal Table'!$E:$E,"Mixed")*'Medal values'!$B$1/2
+ COUNTIFS('Official Medal Table'!$G:$G,'Each Gender Events'!$A27,'Official Medal Table'!$C:$C,'Each Gender Events'!BY$1,'Official Medal Table'!$E:$E,"Mixed")*'Medal values'!$B$2/2
+ COUNTIFS('Official Medal Table'!$H:$H,'Each Gender Events'!$A27,'Official Medal Table'!$C:$C,'Each Gender Events'!BY$1,'Official Medal Table'!$E:$E,"Mixed")*'Medal values'!$B$3/2
+ COUNTIFS('Official Medal Table'!$I:$I,'Each Gender Events'!$A27,'Official Medal Table'!$C:$C,'Each Gender Events'!BY$1,'Official Medal Table'!$E:$E,"Mixed")*'Medal values'!$B$3/2</f>
        <v>0</v>
      </c>
      <c r="BZ27">
        <f>COUNTIFS('Official Medal Table'!$F:$F,'Each Gender Events'!$A27,'Official Medal Table'!$C:$C,'Each Gender Events'!BZ$1,'Official Medal Table'!$E:$E,'Each Gender Events'!BZ$2)*'Medal values'!$B$1
+ COUNTIFS('Official Medal Table'!$G:$G,'Each Gender Events'!$A27,'Official Medal Table'!$C:$C,'Each Gender Events'!BZ$1,'Official Medal Table'!$E:$E,'Each Gender Events'!BZ$2)*'Medal values'!$B$2
+ COUNTIFS('Official Medal Table'!$H:$H,'Each Gender Events'!$A27,'Official Medal Table'!$C:$C,'Each Gender Events'!BZ$1,'Official Medal Table'!$E:$E,'Each Gender Events'!BZ$2)*'Medal values'!$B$3
+ COUNTIFS('Official Medal Table'!$I:$I,'Each Gender Events'!$A27,'Official Medal Table'!$C:$C,'Each Gender Events'!BZ$1,'Official Medal Table'!$E:$E,'Each Gender Events'!BZ$2)*'Medal values'!$B$3
+ COUNTIFS('Official Medal Table'!$F:$F,'Each Gender Events'!$A27,'Official Medal Table'!$C:$C,'Each Gender Events'!BZ$1,'Official Medal Table'!$E:$E,"Mixed")*'Medal values'!$B$1/2
+ COUNTIFS('Official Medal Table'!$G:$G,'Each Gender Events'!$A27,'Official Medal Table'!$C:$C,'Each Gender Events'!BZ$1,'Official Medal Table'!$E:$E,"Mixed")*'Medal values'!$B$2/2
+ COUNTIFS('Official Medal Table'!$H:$H,'Each Gender Events'!$A27,'Official Medal Table'!$C:$C,'Each Gender Events'!BZ$1,'Official Medal Table'!$E:$E,"Mixed")*'Medal values'!$B$3/2
+ COUNTIFS('Official Medal Table'!$I:$I,'Each Gender Events'!$A27,'Official Medal Table'!$C:$C,'Each Gender Events'!BZ$1,'Official Medal Table'!$E:$E,"Mixed")*'Medal values'!$B$3/2</f>
        <v>0</v>
      </c>
      <c r="CA27">
        <f>COUNTIFS('Official Medal Table'!$F:$F,'Each Gender Events'!$A27,'Official Medal Table'!$C:$C,'Each Gender Events'!CA$1,'Official Medal Table'!$E:$E,'Each Gender Events'!CA$2)*'Medal values'!$B$1
+ COUNTIFS('Official Medal Table'!$G:$G,'Each Gender Events'!$A27,'Official Medal Table'!$C:$C,'Each Gender Events'!CA$1,'Official Medal Table'!$E:$E,'Each Gender Events'!CA$2)*'Medal values'!$B$2
+ COUNTIFS('Official Medal Table'!$H:$H,'Each Gender Events'!$A27,'Official Medal Table'!$C:$C,'Each Gender Events'!CA$1,'Official Medal Table'!$E:$E,'Each Gender Events'!CA$2)*'Medal values'!$B$3
+ COUNTIFS('Official Medal Table'!$I:$I,'Each Gender Events'!$A27,'Official Medal Table'!$C:$C,'Each Gender Events'!CA$1,'Official Medal Table'!$E:$E,'Each Gender Events'!CA$2)*'Medal values'!$B$3
+ COUNTIFS('Official Medal Table'!$F:$F,'Each Gender Events'!$A27,'Official Medal Table'!$C:$C,'Each Gender Events'!CA$1,'Official Medal Table'!$E:$E,"Mixed")*'Medal values'!$B$1/2
+ COUNTIFS('Official Medal Table'!$G:$G,'Each Gender Events'!$A27,'Official Medal Table'!$C:$C,'Each Gender Events'!CA$1,'Official Medal Table'!$E:$E,"Mixed")*'Medal values'!$B$2/2
+ COUNTIFS('Official Medal Table'!$H:$H,'Each Gender Events'!$A27,'Official Medal Table'!$C:$C,'Each Gender Events'!CA$1,'Official Medal Table'!$E:$E,"Mixed")*'Medal values'!$B$3/2
+ COUNTIFS('Official Medal Table'!$I:$I,'Each Gender Events'!$A27,'Official Medal Table'!$C:$C,'Each Gender Events'!CA$1,'Official Medal Table'!$E:$E,"Mixed")*'Medal values'!$B$3/2</f>
        <v>0</v>
      </c>
      <c r="CB27">
        <f>COUNTIFS('Official Medal Table'!$F:$F,'Each Gender Events'!$A27,'Official Medal Table'!$C:$C,'Each Gender Events'!CB$1,'Official Medal Table'!$E:$E,'Each Gender Events'!CB$2)*'Medal values'!$B$1
+ COUNTIFS('Official Medal Table'!$G:$G,'Each Gender Events'!$A27,'Official Medal Table'!$C:$C,'Each Gender Events'!CB$1,'Official Medal Table'!$E:$E,'Each Gender Events'!CB$2)*'Medal values'!$B$2
+ COUNTIFS('Official Medal Table'!$H:$H,'Each Gender Events'!$A27,'Official Medal Table'!$C:$C,'Each Gender Events'!CB$1,'Official Medal Table'!$E:$E,'Each Gender Events'!CB$2)*'Medal values'!$B$3
+ COUNTIFS('Official Medal Table'!$I:$I,'Each Gender Events'!$A27,'Official Medal Table'!$C:$C,'Each Gender Events'!CB$1,'Official Medal Table'!$E:$E,'Each Gender Events'!CB$2)*'Medal values'!$B$3
+ COUNTIFS('Official Medal Table'!$F:$F,'Each Gender Events'!$A27,'Official Medal Table'!$C:$C,'Each Gender Events'!CB$1,'Official Medal Table'!$E:$E,"Mixed")*'Medal values'!$B$1/2
+ COUNTIFS('Official Medal Table'!$G:$G,'Each Gender Events'!$A27,'Official Medal Table'!$C:$C,'Each Gender Events'!CB$1,'Official Medal Table'!$E:$E,"Mixed")*'Medal values'!$B$2/2
+ COUNTIFS('Official Medal Table'!$H:$H,'Each Gender Events'!$A27,'Official Medal Table'!$C:$C,'Each Gender Events'!CB$1,'Official Medal Table'!$E:$E,"Mixed")*'Medal values'!$B$3/2
+ COUNTIFS('Official Medal Table'!$I:$I,'Each Gender Events'!$A27,'Official Medal Table'!$C:$C,'Each Gender Events'!CB$1,'Official Medal Table'!$E:$E,"Mixed")*'Medal values'!$B$3/2</f>
        <v>0</v>
      </c>
      <c r="CC27">
        <f>COUNTIFS('Official Medal Table'!$F:$F,'Each Gender Events'!$A27,'Official Medal Table'!$C:$C,'Each Gender Events'!CC$1,'Official Medal Table'!$E:$E,'Each Gender Events'!CC$2)*'Medal values'!$B$1
+ COUNTIFS('Official Medal Table'!$G:$G,'Each Gender Events'!$A27,'Official Medal Table'!$C:$C,'Each Gender Events'!CC$1,'Official Medal Table'!$E:$E,'Each Gender Events'!CC$2)*'Medal values'!$B$2
+ COUNTIFS('Official Medal Table'!$H:$H,'Each Gender Events'!$A27,'Official Medal Table'!$C:$C,'Each Gender Events'!CC$1,'Official Medal Table'!$E:$E,'Each Gender Events'!CC$2)*'Medal values'!$B$3
+ COUNTIFS('Official Medal Table'!$I:$I,'Each Gender Events'!$A27,'Official Medal Table'!$C:$C,'Each Gender Events'!CC$1,'Official Medal Table'!$E:$E,'Each Gender Events'!CC$2)*'Medal values'!$B$3
+ COUNTIFS('Official Medal Table'!$F:$F,'Each Gender Events'!$A27,'Official Medal Table'!$C:$C,'Each Gender Events'!CC$1,'Official Medal Table'!$E:$E,"Mixed")*'Medal values'!$B$1/2
+ COUNTIFS('Official Medal Table'!$G:$G,'Each Gender Events'!$A27,'Official Medal Table'!$C:$C,'Each Gender Events'!CC$1,'Official Medal Table'!$E:$E,"Mixed")*'Medal values'!$B$2/2
+ COUNTIFS('Official Medal Table'!$H:$H,'Each Gender Events'!$A27,'Official Medal Table'!$C:$C,'Each Gender Events'!CC$1,'Official Medal Table'!$E:$E,"Mixed")*'Medal values'!$B$3/2
+ COUNTIFS('Official Medal Table'!$I:$I,'Each Gender Events'!$A27,'Official Medal Table'!$C:$C,'Each Gender Events'!CC$1,'Official Medal Table'!$E:$E,"Mixed")*'Medal values'!$B$3/2</f>
        <v>0</v>
      </c>
      <c r="CD27">
        <f>COUNTIFS('Official Medal Table'!$F:$F,'Each Gender Events'!$A27,'Official Medal Table'!$C:$C,'Each Gender Events'!CD$1,'Official Medal Table'!$E:$E,'Each Gender Events'!CD$2)*'Medal values'!$B$1
+ COUNTIFS('Official Medal Table'!$G:$G,'Each Gender Events'!$A27,'Official Medal Table'!$C:$C,'Each Gender Events'!CD$1,'Official Medal Table'!$E:$E,'Each Gender Events'!CD$2)*'Medal values'!$B$2
+ COUNTIFS('Official Medal Table'!$H:$H,'Each Gender Events'!$A27,'Official Medal Table'!$C:$C,'Each Gender Events'!CD$1,'Official Medal Table'!$E:$E,'Each Gender Events'!CD$2)*'Medal values'!$B$3
+ COUNTIFS('Official Medal Table'!$I:$I,'Each Gender Events'!$A27,'Official Medal Table'!$C:$C,'Each Gender Events'!CD$1,'Official Medal Table'!$E:$E,'Each Gender Events'!CD$2)*'Medal values'!$B$3
+ COUNTIFS('Official Medal Table'!$F:$F,'Each Gender Events'!$A27,'Official Medal Table'!$C:$C,'Each Gender Events'!CD$1,'Official Medal Table'!$E:$E,"Mixed")*'Medal values'!$B$1/2
+ COUNTIFS('Official Medal Table'!$G:$G,'Each Gender Events'!$A27,'Official Medal Table'!$C:$C,'Each Gender Events'!CD$1,'Official Medal Table'!$E:$E,"Mixed")*'Medal values'!$B$2/2
+ COUNTIFS('Official Medal Table'!$H:$H,'Each Gender Events'!$A27,'Official Medal Table'!$C:$C,'Each Gender Events'!CD$1,'Official Medal Table'!$E:$E,"Mixed")*'Medal values'!$B$3/2
+ COUNTIFS('Official Medal Table'!$I:$I,'Each Gender Events'!$A27,'Official Medal Table'!$C:$C,'Each Gender Events'!CD$1,'Official Medal Table'!$E:$E,"Mixed")*'Medal values'!$B$3/2</f>
        <v>0</v>
      </c>
      <c r="CE27">
        <f>COUNTIFS('Official Medal Table'!$F:$F,'Each Gender Events'!$A27,'Official Medal Table'!$C:$C,'Each Gender Events'!CE$1,'Official Medal Table'!$E:$E,'Each Gender Events'!CE$2)*'Medal values'!$B$1
+ COUNTIFS('Official Medal Table'!$G:$G,'Each Gender Events'!$A27,'Official Medal Table'!$C:$C,'Each Gender Events'!CE$1,'Official Medal Table'!$E:$E,'Each Gender Events'!CE$2)*'Medal values'!$B$2
+ COUNTIFS('Official Medal Table'!$H:$H,'Each Gender Events'!$A27,'Official Medal Table'!$C:$C,'Each Gender Events'!CE$1,'Official Medal Table'!$E:$E,'Each Gender Events'!CE$2)*'Medal values'!$B$3
+ COUNTIFS('Official Medal Table'!$I:$I,'Each Gender Events'!$A27,'Official Medal Table'!$C:$C,'Each Gender Events'!CE$1,'Official Medal Table'!$E:$E,'Each Gender Events'!CE$2)*'Medal values'!$B$3
+ COUNTIFS('Official Medal Table'!$F:$F,'Each Gender Events'!$A27,'Official Medal Table'!$C:$C,'Each Gender Events'!CE$1,'Official Medal Table'!$E:$E,"Mixed")*'Medal values'!$B$1/2
+ COUNTIFS('Official Medal Table'!$G:$G,'Each Gender Events'!$A27,'Official Medal Table'!$C:$C,'Each Gender Events'!CE$1,'Official Medal Table'!$E:$E,"Mixed")*'Medal values'!$B$2/2
+ COUNTIFS('Official Medal Table'!$H:$H,'Each Gender Events'!$A27,'Official Medal Table'!$C:$C,'Each Gender Events'!CE$1,'Official Medal Table'!$E:$E,"Mixed")*'Medal values'!$B$3/2
+ COUNTIFS('Official Medal Table'!$I:$I,'Each Gender Events'!$A27,'Official Medal Table'!$C:$C,'Each Gender Events'!CE$1,'Official Medal Table'!$E:$E,"Mixed")*'Medal values'!$B$3/2</f>
        <v>0</v>
      </c>
      <c r="CF27">
        <f>COUNTIFS('Official Medal Table'!$F:$F,'Each Gender Events'!$A27,'Official Medal Table'!$C:$C,'Each Gender Events'!CF$1,'Official Medal Table'!$E:$E,'Each Gender Events'!CF$2)*'Medal values'!$B$1
+ COUNTIFS('Official Medal Table'!$G:$G,'Each Gender Events'!$A27,'Official Medal Table'!$C:$C,'Each Gender Events'!CF$1,'Official Medal Table'!$E:$E,'Each Gender Events'!CF$2)*'Medal values'!$B$2
+ COUNTIFS('Official Medal Table'!$H:$H,'Each Gender Events'!$A27,'Official Medal Table'!$C:$C,'Each Gender Events'!CF$1,'Official Medal Table'!$E:$E,'Each Gender Events'!CF$2)*'Medal values'!$B$3
+ COUNTIFS('Official Medal Table'!$I:$I,'Each Gender Events'!$A27,'Official Medal Table'!$C:$C,'Each Gender Events'!CF$1,'Official Medal Table'!$E:$E,'Each Gender Events'!CF$2)*'Medal values'!$B$3
+ COUNTIFS('Official Medal Table'!$F:$F,'Each Gender Events'!$A27,'Official Medal Table'!$C:$C,'Each Gender Events'!CF$1,'Official Medal Table'!$E:$E,"Mixed")*'Medal values'!$B$1/2
+ COUNTIFS('Official Medal Table'!$G:$G,'Each Gender Events'!$A27,'Official Medal Table'!$C:$C,'Each Gender Events'!CF$1,'Official Medal Table'!$E:$E,"Mixed")*'Medal values'!$B$2/2
+ COUNTIFS('Official Medal Table'!$H:$H,'Each Gender Events'!$A27,'Official Medal Table'!$C:$C,'Each Gender Events'!CF$1,'Official Medal Table'!$E:$E,"Mixed")*'Medal values'!$B$3/2
+ COUNTIFS('Official Medal Table'!$I:$I,'Each Gender Events'!$A27,'Official Medal Table'!$C:$C,'Each Gender Events'!CF$1,'Official Medal Table'!$E:$E,"Mixed")*'Medal values'!$B$3/2</f>
        <v>0</v>
      </c>
      <c r="CG27">
        <f>COUNTIFS('Official Medal Table'!$F:$F,'Each Gender Events'!$A27,'Official Medal Table'!$C:$C,'Each Gender Events'!CG$1,'Official Medal Table'!$E:$E,'Each Gender Events'!CG$2)*'Medal values'!$B$1
+ COUNTIFS('Official Medal Table'!$G:$G,'Each Gender Events'!$A27,'Official Medal Table'!$C:$C,'Each Gender Events'!CG$1,'Official Medal Table'!$E:$E,'Each Gender Events'!CG$2)*'Medal values'!$B$2
+ COUNTIFS('Official Medal Table'!$H:$H,'Each Gender Events'!$A27,'Official Medal Table'!$C:$C,'Each Gender Events'!CG$1,'Official Medal Table'!$E:$E,'Each Gender Events'!CG$2)*'Medal values'!$B$3
+ COUNTIFS('Official Medal Table'!$I:$I,'Each Gender Events'!$A27,'Official Medal Table'!$C:$C,'Each Gender Events'!CG$1,'Official Medal Table'!$E:$E,'Each Gender Events'!CG$2)*'Medal values'!$B$3
+ COUNTIFS('Official Medal Table'!$F:$F,'Each Gender Events'!$A27,'Official Medal Table'!$C:$C,'Each Gender Events'!CG$1,'Official Medal Table'!$E:$E,"Mixed")*'Medal values'!$B$1/2
+ COUNTIFS('Official Medal Table'!$G:$G,'Each Gender Events'!$A27,'Official Medal Table'!$C:$C,'Each Gender Events'!CG$1,'Official Medal Table'!$E:$E,"Mixed")*'Medal values'!$B$2/2
+ COUNTIFS('Official Medal Table'!$H:$H,'Each Gender Events'!$A27,'Official Medal Table'!$C:$C,'Each Gender Events'!CG$1,'Official Medal Table'!$E:$E,"Mixed")*'Medal values'!$B$3/2
+ COUNTIFS('Official Medal Table'!$I:$I,'Each Gender Events'!$A27,'Official Medal Table'!$C:$C,'Each Gender Events'!CG$1,'Official Medal Table'!$E:$E,"Mixed")*'Medal values'!$B$3/2</f>
        <v>0</v>
      </c>
      <c r="CH27">
        <f>COUNTIFS('Official Medal Table'!$F:$F,'Each Gender Events'!$A27,'Official Medal Table'!$C:$C,'Each Gender Events'!CH$1,'Official Medal Table'!$E:$E,'Each Gender Events'!CH$2)*'Medal values'!$B$1
+ COUNTIFS('Official Medal Table'!$G:$G,'Each Gender Events'!$A27,'Official Medal Table'!$C:$C,'Each Gender Events'!CH$1,'Official Medal Table'!$E:$E,'Each Gender Events'!CH$2)*'Medal values'!$B$2
+ COUNTIFS('Official Medal Table'!$H:$H,'Each Gender Events'!$A27,'Official Medal Table'!$C:$C,'Each Gender Events'!CH$1,'Official Medal Table'!$E:$E,'Each Gender Events'!CH$2)*'Medal values'!$B$3
+ COUNTIFS('Official Medal Table'!$I:$I,'Each Gender Events'!$A27,'Official Medal Table'!$C:$C,'Each Gender Events'!CH$1,'Official Medal Table'!$E:$E,'Each Gender Events'!CH$2)*'Medal values'!$B$3
+ COUNTIFS('Official Medal Table'!$F:$F,'Each Gender Events'!$A27,'Official Medal Table'!$C:$C,'Each Gender Events'!CH$1,'Official Medal Table'!$E:$E,"Mixed")*'Medal values'!$B$1/2
+ COUNTIFS('Official Medal Table'!$G:$G,'Each Gender Events'!$A27,'Official Medal Table'!$C:$C,'Each Gender Events'!CH$1,'Official Medal Table'!$E:$E,"Mixed")*'Medal values'!$B$2/2
+ COUNTIFS('Official Medal Table'!$H:$H,'Each Gender Events'!$A27,'Official Medal Table'!$C:$C,'Each Gender Events'!CH$1,'Official Medal Table'!$E:$E,"Mixed")*'Medal values'!$B$3/2
+ COUNTIFS('Official Medal Table'!$I:$I,'Each Gender Events'!$A27,'Official Medal Table'!$C:$C,'Each Gender Events'!CH$1,'Official Medal Table'!$E:$E,"Mixed")*'Medal values'!$B$3/2</f>
        <v>0</v>
      </c>
      <c r="CI27">
        <f>COUNTIFS('Official Medal Table'!$F:$F,'Each Gender Events'!$A27,'Official Medal Table'!$C:$C,'Each Gender Events'!CI$1,'Official Medal Table'!$E:$E,'Each Gender Events'!CI$2)*'Medal values'!$B$1
+ COUNTIFS('Official Medal Table'!$G:$G,'Each Gender Events'!$A27,'Official Medal Table'!$C:$C,'Each Gender Events'!CI$1,'Official Medal Table'!$E:$E,'Each Gender Events'!CI$2)*'Medal values'!$B$2
+ COUNTIFS('Official Medal Table'!$H:$H,'Each Gender Events'!$A27,'Official Medal Table'!$C:$C,'Each Gender Events'!CI$1,'Official Medal Table'!$E:$E,'Each Gender Events'!CI$2)*'Medal values'!$B$3
+ COUNTIFS('Official Medal Table'!$I:$I,'Each Gender Events'!$A27,'Official Medal Table'!$C:$C,'Each Gender Events'!CI$1,'Official Medal Table'!$E:$E,'Each Gender Events'!CI$2)*'Medal values'!$B$3
+ COUNTIFS('Official Medal Table'!$F:$F,'Each Gender Events'!$A27,'Official Medal Table'!$C:$C,'Each Gender Events'!CI$1,'Official Medal Table'!$E:$E,"Mixed")*'Medal values'!$B$1/2
+ COUNTIFS('Official Medal Table'!$G:$G,'Each Gender Events'!$A27,'Official Medal Table'!$C:$C,'Each Gender Events'!CI$1,'Official Medal Table'!$E:$E,"Mixed")*'Medal values'!$B$2/2
+ COUNTIFS('Official Medal Table'!$H:$H,'Each Gender Events'!$A27,'Official Medal Table'!$C:$C,'Each Gender Events'!CI$1,'Official Medal Table'!$E:$E,"Mixed")*'Medal values'!$B$3/2
+ COUNTIFS('Official Medal Table'!$I:$I,'Each Gender Events'!$A27,'Official Medal Table'!$C:$C,'Each Gender Events'!CI$1,'Official Medal Table'!$E:$E,"Mixed")*'Medal values'!$B$3/2</f>
        <v>0</v>
      </c>
      <c r="CJ27">
        <f>COUNTIFS('Official Medal Table'!$F:$F,'Each Gender Events'!$A27,'Official Medal Table'!$C:$C,'Each Gender Events'!CJ$1,'Official Medal Table'!$E:$E,'Each Gender Events'!CJ$2)*'Medal values'!$B$1
+ COUNTIFS('Official Medal Table'!$G:$G,'Each Gender Events'!$A27,'Official Medal Table'!$C:$C,'Each Gender Events'!CJ$1,'Official Medal Table'!$E:$E,'Each Gender Events'!CJ$2)*'Medal values'!$B$2
+ COUNTIFS('Official Medal Table'!$H:$H,'Each Gender Events'!$A27,'Official Medal Table'!$C:$C,'Each Gender Events'!CJ$1,'Official Medal Table'!$E:$E,'Each Gender Events'!CJ$2)*'Medal values'!$B$3
+ COUNTIFS('Official Medal Table'!$I:$I,'Each Gender Events'!$A27,'Official Medal Table'!$C:$C,'Each Gender Events'!CJ$1,'Official Medal Table'!$E:$E,'Each Gender Events'!CJ$2)*'Medal values'!$B$3
+ COUNTIFS('Official Medal Table'!$F:$F,'Each Gender Events'!$A27,'Official Medal Table'!$C:$C,'Each Gender Events'!CJ$1,'Official Medal Table'!$E:$E,"Mixed")*'Medal values'!$B$1/2
+ COUNTIFS('Official Medal Table'!$G:$G,'Each Gender Events'!$A27,'Official Medal Table'!$C:$C,'Each Gender Events'!CJ$1,'Official Medal Table'!$E:$E,"Mixed")*'Medal values'!$B$2/2
+ COUNTIFS('Official Medal Table'!$H:$H,'Each Gender Events'!$A27,'Official Medal Table'!$C:$C,'Each Gender Events'!CJ$1,'Official Medal Table'!$E:$E,"Mixed")*'Medal values'!$B$3/2
+ COUNTIFS('Official Medal Table'!$I:$I,'Each Gender Events'!$A27,'Official Medal Table'!$C:$C,'Each Gender Events'!CJ$1,'Official Medal Table'!$E:$E,"Mixed")*'Medal values'!$B$3/2</f>
        <v>0</v>
      </c>
      <c r="CK27">
        <f>COUNTIFS('Official Medal Table'!$F:$F,'Each Gender Events'!$A27,'Official Medal Table'!$C:$C,'Each Gender Events'!CK$1,'Official Medal Table'!$E:$E,'Each Gender Events'!CK$2)*'Medal values'!$B$1
+ COUNTIFS('Official Medal Table'!$G:$G,'Each Gender Events'!$A27,'Official Medal Table'!$C:$C,'Each Gender Events'!CK$1,'Official Medal Table'!$E:$E,'Each Gender Events'!CK$2)*'Medal values'!$B$2
+ COUNTIFS('Official Medal Table'!$H:$H,'Each Gender Events'!$A27,'Official Medal Table'!$C:$C,'Each Gender Events'!CK$1,'Official Medal Table'!$E:$E,'Each Gender Events'!CK$2)*'Medal values'!$B$3
+ COUNTIFS('Official Medal Table'!$I:$I,'Each Gender Events'!$A27,'Official Medal Table'!$C:$C,'Each Gender Events'!CK$1,'Official Medal Table'!$E:$E,'Each Gender Events'!CK$2)*'Medal values'!$B$3
+ COUNTIFS('Official Medal Table'!$F:$F,'Each Gender Events'!$A27,'Official Medal Table'!$C:$C,'Each Gender Events'!CK$1,'Official Medal Table'!$E:$E,"Mixed")*'Medal values'!$B$1/2
+ COUNTIFS('Official Medal Table'!$G:$G,'Each Gender Events'!$A27,'Official Medal Table'!$C:$C,'Each Gender Events'!CK$1,'Official Medal Table'!$E:$E,"Mixed")*'Medal values'!$B$2/2
+ COUNTIFS('Official Medal Table'!$H:$H,'Each Gender Events'!$A27,'Official Medal Table'!$C:$C,'Each Gender Events'!CK$1,'Official Medal Table'!$E:$E,"Mixed")*'Medal values'!$B$3/2
+ COUNTIFS('Official Medal Table'!$I:$I,'Each Gender Events'!$A27,'Official Medal Table'!$C:$C,'Each Gender Events'!CK$1,'Official Medal Table'!$E:$E,"Mixed")*'Medal values'!$B$3/2</f>
        <v>0</v>
      </c>
      <c r="CL27">
        <f>COUNTIFS('Official Medal Table'!$F:$F,'Each Gender Events'!$A27,'Official Medal Table'!$C:$C,'Each Gender Events'!CL$1,'Official Medal Table'!$E:$E,'Each Gender Events'!CL$2)*'Medal values'!$B$1
+ COUNTIFS('Official Medal Table'!$G:$G,'Each Gender Events'!$A27,'Official Medal Table'!$C:$C,'Each Gender Events'!CL$1,'Official Medal Table'!$E:$E,'Each Gender Events'!CL$2)*'Medal values'!$B$2
+ COUNTIFS('Official Medal Table'!$H:$H,'Each Gender Events'!$A27,'Official Medal Table'!$C:$C,'Each Gender Events'!CL$1,'Official Medal Table'!$E:$E,'Each Gender Events'!CL$2)*'Medal values'!$B$3
+ COUNTIFS('Official Medal Table'!$I:$I,'Each Gender Events'!$A27,'Official Medal Table'!$C:$C,'Each Gender Events'!CL$1,'Official Medal Table'!$E:$E,'Each Gender Events'!CL$2)*'Medal values'!$B$3
+ COUNTIFS('Official Medal Table'!$F:$F,'Each Gender Events'!$A27,'Official Medal Table'!$C:$C,'Each Gender Events'!CL$1,'Official Medal Table'!$E:$E,"Mixed")*'Medal values'!$B$1/2
+ COUNTIFS('Official Medal Table'!$G:$G,'Each Gender Events'!$A27,'Official Medal Table'!$C:$C,'Each Gender Events'!CL$1,'Official Medal Table'!$E:$E,"Mixed")*'Medal values'!$B$2/2
+ COUNTIFS('Official Medal Table'!$H:$H,'Each Gender Events'!$A27,'Official Medal Table'!$C:$C,'Each Gender Events'!CL$1,'Official Medal Table'!$E:$E,"Mixed")*'Medal values'!$B$3/2
+ COUNTIFS('Official Medal Table'!$I:$I,'Each Gender Events'!$A27,'Official Medal Table'!$C:$C,'Each Gender Events'!CL$1,'Official Medal Table'!$E:$E,"Mixed")*'Medal values'!$B$3/2</f>
        <v>0</v>
      </c>
      <c r="CM27">
        <f>COUNTIFS('Official Medal Table'!$F:$F,'Each Gender Events'!$A27,'Official Medal Table'!$C:$C,'Each Gender Events'!CM$1,'Official Medal Table'!$E:$E,'Each Gender Events'!CM$2)*'Medal values'!$B$1
+ COUNTIFS('Official Medal Table'!$G:$G,'Each Gender Events'!$A27,'Official Medal Table'!$C:$C,'Each Gender Events'!CM$1,'Official Medal Table'!$E:$E,'Each Gender Events'!CM$2)*'Medal values'!$B$2
+ COUNTIFS('Official Medal Table'!$H:$H,'Each Gender Events'!$A27,'Official Medal Table'!$C:$C,'Each Gender Events'!CM$1,'Official Medal Table'!$E:$E,'Each Gender Events'!CM$2)*'Medal values'!$B$3
+ COUNTIFS('Official Medal Table'!$I:$I,'Each Gender Events'!$A27,'Official Medal Table'!$C:$C,'Each Gender Events'!CM$1,'Official Medal Table'!$E:$E,'Each Gender Events'!CM$2)*'Medal values'!$B$3
+ COUNTIFS('Official Medal Table'!$F:$F,'Each Gender Events'!$A27,'Official Medal Table'!$C:$C,'Each Gender Events'!CM$1,'Official Medal Table'!$E:$E,"Mixed")*'Medal values'!$B$1/2
+ COUNTIFS('Official Medal Table'!$G:$G,'Each Gender Events'!$A27,'Official Medal Table'!$C:$C,'Each Gender Events'!CM$1,'Official Medal Table'!$E:$E,"Mixed")*'Medal values'!$B$2/2
+ COUNTIFS('Official Medal Table'!$H:$H,'Each Gender Events'!$A27,'Official Medal Table'!$C:$C,'Each Gender Events'!CM$1,'Official Medal Table'!$E:$E,"Mixed")*'Medal values'!$B$3/2
+ COUNTIFS('Official Medal Table'!$I:$I,'Each Gender Events'!$A27,'Official Medal Table'!$C:$C,'Each Gender Events'!CM$1,'Official Medal Table'!$E:$E,"Mixed")*'Medal values'!$B$3/2</f>
        <v>0</v>
      </c>
      <c r="CN27">
        <f>COUNTIFS('Official Medal Table'!$F:$F,'Each Gender Events'!$A27,'Official Medal Table'!$C:$C,'Each Gender Events'!CN$1,'Official Medal Table'!$E:$E,'Each Gender Events'!CN$2)*'Medal values'!$B$1
+ COUNTIFS('Official Medal Table'!$G:$G,'Each Gender Events'!$A27,'Official Medal Table'!$C:$C,'Each Gender Events'!CN$1,'Official Medal Table'!$E:$E,'Each Gender Events'!CN$2)*'Medal values'!$B$2
+ COUNTIFS('Official Medal Table'!$H:$H,'Each Gender Events'!$A27,'Official Medal Table'!$C:$C,'Each Gender Events'!CN$1,'Official Medal Table'!$E:$E,'Each Gender Events'!CN$2)*'Medal values'!$B$3
+ COUNTIFS('Official Medal Table'!$I:$I,'Each Gender Events'!$A27,'Official Medal Table'!$C:$C,'Each Gender Events'!CN$1,'Official Medal Table'!$E:$E,'Each Gender Events'!CN$2)*'Medal values'!$B$3
+ COUNTIFS('Official Medal Table'!$F:$F,'Each Gender Events'!$A27,'Official Medal Table'!$C:$C,'Each Gender Events'!CN$1,'Official Medal Table'!$E:$E,"Mixed")*'Medal values'!$B$1/2
+ COUNTIFS('Official Medal Table'!$G:$G,'Each Gender Events'!$A27,'Official Medal Table'!$C:$C,'Each Gender Events'!CN$1,'Official Medal Table'!$E:$E,"Mixed")*'Medal values'!$B$2/2
+ COUNTIFS('Official Medal Table'!$H:$H,'Each Gender Events'!$A27,'Official Medal Table'!$C:$C,'Each Gender Events'!CN$1,'Official Medal Table'!$E:$E,"Mixed")*'Medal values'!$B$3/2
+ COUNTIFS('Official Medal Table'!$I:$I,'Each Gender Events'!$A27,'Official Medal Table'!$C:$C,'Each Gender Events'!CN$1,'Official Medal Table'!$E:$E,"Mixed")*'Medal values'!$B$3/2</f>
        <v>0</v>
      </c>
      <c r="CO27">
        <f>COUNTIFS('Official Medal Table'!$F:$F,'Each Gender Events'!$A27,'Official Medal Table'!$C:$C,'Each Gender Events'!CO$1,'Official Medal Table'!$E:$E,'Each Gender Events'!CO$2)*'Medal values'!$B$1
+ COUNTIFS('Official Medal Table'!$G:$G,'Each Gender Events'!$A27,'Official Medal Table'!$C:$C,'Each Gender Events'!CO$1,'Official Medal Table'!$E:$E,'Each Gender Events'!CO$2)*'Medal values'!$B$2
+ COUNTIFS('Official Medal Table'!$H:$H,'Each Gender Events'!$A27,'Official Medal Table'!$C:$C,'Each Gender Events'!CO$1,'Official Medal Table'!$E:$E,'Each Gender Events'!CO$2)*'Medal values'!$B$3
+ COUNTIFS('Official Medal Table'!$I:$I,'Each Gender Events'!$A27,'Official Medal Table'!$C:$C,'Each Gender Events'!CO$1,'Official Medal Table'!$E:$E,'Each Gender Events'!CO$2)*'Medal values'!$B$3
+ COUNTIFS('Official Medal Table'!$F:$F,'Each Gender Events'!$A27,'Official Medal Table'!$C:$C,'Each Gender Events'!CO$1,'Official Medal Table'!$E:$E,"Mixed")*'Medal values'!$B$1/2
+ COUNTIFS('Official Medal Table'!$G:$G,'Each Gender Events'!$A27,'Official Medal Table'!$C:$C,'Each Gender Events'!CO$1,'Official Medal Table'!$E:$E,"Mixed")*'Medal values'!$B$2/2
+ COUNTIFS('Official Medal Table'!$H:$H,'Each Gender Events'!$A27,'Official Medal Table'!$C:$C,'Each Gender Events'!CO$1,'Official Medal Table'!$E:$E,"Mixed")*'Medal values'!$B$3/2
+ COUNTIFS('Official Medal Table'!$I:$I,'Each Gender Events'!$A27,'Official Medal Table'!$C:$C,'Each Gender Events'!CO$1,'Official Medal Table'!$E:$E,"Mixed")*'Medal values'!$B$3/2</f>
        <v>0</v>
      </c>
      <c r="CP27">
        <f>COUNTIFS('Official Medal Table'!$F:$F,'Each Gender Events'!$A27,'Official Medal Table'!$C:$C,'Each Gender Events'!CP$1,'Official Medal Table'!$E:$E,'Each Gender Events'!CP$2)*'Medal values'!$B$1
+ COUNTIFS('Official Medal Table'!$G:$G,'Each Gender Events'!$A27,'Official Medal Table'!$C:$C,'Each Gender Events'!CP$1,'Official Medal Table'!$E:$E,'Each Gender Events'!CP$2)*'Medal values'!$B$2
+ COUNTIFS('Official Medal Table'!$H:$H,'Each Gender Events'!$A27,'Official Medal Table'!$C:$C,'Each Gender Events'!CP$1,'Official Medal Table'!$E:$E,'Each Gender Events'!CP$2)*'Medal values'!$B$3
+ COUNTIFS('Official Medal Table'!$I:$I,'Each Gender Events'!$A27,'Official Medal Table'!$C:$C,'Each Gender Events'!CP$1,'Official Medal Table'!$E:$E,'Each Gender Events'!CP$2)*'Medal values'!$B$3
+ COUNTIFS('Official Medal Table'!$F:$F,'Each Gender Events'!$A27,'Official Medal Table'!$C:$C,'Each Gender Events'!CP$1,'Official Medal Table'!$E:$E,"Mixed")*'Medal values'!$B$1/2
+ COUNTIFS('Official Medal Table'!$G:$G,'Each Gender Events'!$A27,'Official Medal Table'!$C:$C,'Each Gender Events'!CP$1,'Official Medal Table'!$E:$E,"Mixed")*'Medal values'!$B$2/2
+ COUNTIFS('Official Medal Table'!$H:$H,'Each Gender Events'!$A27,'Official Medal Table'!$C:$C,'Each Gender Events'!CP$1,'Official Medal Table'!$E:$E,"Mixed")*'Medal values'!$B$3/2
+ COUNTIFS('Official Medal Table'!$I:$I,'Each Gender Events'!$A27,'Official Medal Table'!$C:$C,'Each Gender Events'!CP$1,'Official Medal Table'!$E:$E,"Mixed")*'Medal values'!$B$3/2</f>
        <v>0</v>
      </c>
      <c r="CQ27">
        <f>COUNTIFS('Official Medal Table'!$F:$F,'Each Gender Events'!$A27,'Official Medal Table'!$C:$C,'Each Gender Events'!CQ$1,'Official Medal Table'!$E:$E,'Each Gender Events'!CQ$2)*'Medal values'!$B$1
+ COUNTIFS('Official Medal Table'!$G:$G,'Each Gender Events'!$A27,'Official Medal Table'!$C:$C,'Each Gender Events'!CQ$1,'Official Medal Table'!$E:$E,'Each Gender Events'!CQ$2)*'Medal values'!$B$2
+ COUNTIFS('Official Medal Table'!$H:$H,'Each Gender Events'!$A27,'Official Medal Table'!$C:$C,'Each Gender Events'!CQ$1,'Official Medal Table'!$E:$E,'Each Gender Events'!CQ$2)*'Medal values'!$B$3
+ COUNTIFS('Official Medal Table'!$I:$I,'Each Gender Events'!$A27,'Official Medal Table'!$C:$C,'Each Gender Events'!CQ$1,'Official Medal Table'!$E:$E,'Each Gender Events'!CQ$2)*'Medal values'!$B$3
+ COUNTIFS('Official Medal Table'!$F:$F,'Each Gender Events'!$A27,'Official Medal Table'!$C:$C,'Each Gender Events'!CQ$1,'Official Medal Table'!$E:$E,"Mixed")*'Medal values'!$B$1/2
+ COUNTIFS('Official Medal Table'!$G:$G,'Each Gender Events'!$A27,'Official Medal Table'!$C:$C,'Each Gender Events'!CQ$1,'Official Medal Table'!$E:$E,"Mixed")*'Medal values'!$B$2/2
+ COUNTIFS('Official Medal Table'!$H:$H,'Each Gender Events'!$A27,'Official Medal Table'!$C:$C,'Each Gender Events'!CQ$1,'Official Medal Table'!$E:$E,"Mixed")*'Medal values'!$B$3/2
+ COUNTIFS('Official Medal Table'!$I:$I,'Each Gender Events'!$A27,'Official Medal Table'!$C:$C,'Each Gender Events'!CQ$1,'Official Medal Table'!$E:$E,"Mixed")*'Medal values'!$B$3/2</f>
        <v>0</v>
      </c>
      <c r="CR27">
        <f>COUNTIFS('Official Medal Table'!$F:$F,'Each Gender Events'!$A27,'Official Medal Table'!$C:$C,'Each Gender Events'!CR$1,'Official Medal Table'!$E:$E,'Each Gender Events'!CR$2)*'Medal values'!$B$1
+ COUNTIFS('Official Medal Table'!$G:$G,'Each Gender Events'!$A27,'Official Medal Table'!$C:$C,'Each Gender Events'!CR$1,'Official Medal Table'!$E:$E,'Each Gender Events'!CR$2)*'Medal values'!$B$2
+ COUNTIFS('Official Medal Table'!$H:$H,'Each Gender Events'!$A27,'Official Medal Table'!$C:$C,'Each Gender Events'!CR$1,'Official Medal Table'!$E:$E,'Each Gender Events'!CR$2)*'Medal values'!$B$3
+ COUNTIFS('Official Medal Table'!$I:$I,'Each Gender Events'!$A27,'Official Medal Table'!$C:$C,'Each Gender Events'!CR$1,'Official Medal Table'!$E:$E,'Each Gender Events'!CR$2)*'Medal values'!$B$3
+ COUNTIFS('Official Medal Table'!$F:$F,'Each Gender Events'!$A27,'Official Medal Table'!$C:$C,'Each Gender Events'!CR$1,'Official Medal Table'!$E:$E,"Mixed")*'Medal values'!$B$1/2
+ COUNTIFS('Official Medal Table'!$G:$G,'Each Gender Events'!$A27,'Official Medal Table'!$C:$C,'Each Gender Events'!CR$1,'Official Medal Table'!$E:$E,"Mixed")*'Medal values'!$B$2/2
+ COUNTIFS('Official Medal Table'!$H:$H,'Each Gender Events'!$A27,'Official Medal Table'!$C:$C,'Each Gender Events'!CR$1,'Official Medal Table'!$E:$E,"Mixed")*'Medal values'!$B$3/2
+ COUNTIFS('Official Medal Table'!$I:$I,'Each Gender Events'!$A27,'Official Medal Table'!$C:$C,'Each Gender Events'!CR$1,'Official Medal Table'!$E:$E,"Mixed")*'Medal values'!$B$3/2</f>
        <v>0</v>
      </c>
      <c r="CS27">
        <f>COUNTIFS('Official Medal Table'!$F:$F,'Each Gender Events'!$A27,'Official Medal Table'!$C:$C,'Each Gender Events'!CS$1,'Official Medal Table'!$E:$E,'Each Gender Events'!CS$2)*'Medal values'!$B$1
+ COUNTIFS('Official Medal Table'!$G:$G,'Each Gender Events'!$A27,'Official Medal Table'!$C:$C,'Each Gender Events'!CS$1,'Official Medal Table'!$E:$E,'Each Gender Events'!CS$2)*'Medal values'!$B$2
+ COUNTIFS('Official Medal Table'!$H:$H,'Each Gender Events'!$A27,'Official Medal Table'!$C:$C,'Each Gender Events'!CS$1,'Official Medal Table'!$E:$E,'Each Gender Events'!CS$2)*'Medal values'!$B$3
+ COUNTIFS('Official Medal Table'!$I:$I,'Each Gender Events'!$A27,'Official Medal Table'!$C:$C,'Each Gender Events'!CS$1,'Official Medal Table'!$E:$E,'Each Gender Events'!CS$2)*'Medal values'!$B$3
+ COUNTIFS('Official Medal Table'!$F:$F,'Each Gender Events'!$A27,'Official Medal Table'!$C:$C,'Each Gender Events'!CS$1,'Official Medal Table'!$E:$E,"Mixed")*'Medal values'!$B$1/2
+ COUNTIFS('Official Medal Table'!$G:$G,'Each Gender Events'!$A27,'Official Medal Table'!$C:$C,'Each Gender Events'!CS$1,'Official Medal Table'!$E:$E,"Mixed")*'Medal values'!$B$2/2
+ COUNTIFS('Official Medal Table'!$H:$H,'Each Gender Events'!$A27,'Official Medal Table'!$C:$C,'Each Gender Events'!CS$1,'Official Medal Table'!$E:$E,"Mixed")*'Medal values'!$B$3/2
+ COUNTIFS('Official Medal Table'!$I:$I,'Each Gender Events'!$A27,'Official Medal Table'!$C:$C,'Each Gender Events'!CS$1,'Official Medal Table'!$E:$E,"Mixed")*'Medal values'!$B$3/2</f>
        <v>0</v>
      </c>
      <c r="CT27">
        <f>COUNTIFS('Official Medal Table'!$F:$F,'Each Gender Events'!$A27,'Official Medal Table'!$C:$C,'Each Gender Events'!CT$1,'Official Medal Table'!$E:$E,'Each Gender Events'!CT$2)*'Medal values'!$B$1
+ COUNTIFS('Official Medal Table'!$G:$G,'Each Gender Events'!$A27,'Official Medal Table'!$C:$C,'Each Gender Events'!CT$1,'Official Medal Table'!$E:$E,'Each Gender Events'!CT$2)*'Medal values'!$B$2
+ COUNTIFS('Official Medal Table'!$H:$H,'Each Gender Events'!$A27,'Official Medal Table'!$C:$C,'Each Gender Events'!CT$1,'Official Medal Table'!$E:$E,'Each Gender Events'!CT$2)*'Medal values'!$B$3
+ COUNTIFS('Official Medal Table'!$I:$I,'Each Gender Events'!$A27,'Official Medal Table'!$C:$C,'Each Gender Events'!CT$1,'Official Medal Table'!$E:$E,'Each Gender Events'!CT$2)*'Medal values'!$B$3
+ COUNTIFS('Official Medal Table'!$F:$F,'Each Gender Events'!$A27,'Official Medal Table'!$C:$C,'Each Gender Events'!CT$1,'Official Medal Table'!$E:$E,"Mixed")*'Medal values'!$B$1/2
+ COUNTIFS('Official Medal Table'!$G:$G,'Each Gender Events'!$A27,'Official Medal Table'!$C:$C,'Each Gender Events'!CT$1,'Official Medal Table'!$E:$E,"Mixed")*'Medal values'!$B$2/2
+ COUNTIFS('Official Medal Table'!$H:$H,'Each Gender Events'!$A27,'Official Medal Table'!$C:$C,'Each Gender Events'!CT$1,'Official Medal Table'!$E:$E,"Mixed")*'Medal values'!$B$3/2
+ COUNTIFS('Official Medal Table'!$I:$I,'Each Gender Events'!$A27,'Official Medal Table'!$C:$C,'Each Gender Events'!CT$1,'Official Medal Table'!$E:$E,"Mixed")*'Medal values'!$B$3/2</f>
        <v>0</v>
      </c>
    </row>
    <row r="28" spans="1:98" x14ac:dyDescent="0.3">
      <c r="A28" t="str">
        <f>Countries!A26</f>
        <v>SWE</v>
      </c>
      <c r="B28">
        <f>COUNTIFS('Official Medal Table'!$F:$F,'Each Gender Events'!$A28,'Official Medal Table'!$C:$C,'Each Gender Events'!B$1,'Official Medal Table'!$E:$E,'Each Gender Events'!B$2)*'Medal values'!$B$1
+ COUNTIFS('Official Medal Table'!$G:$G,'Each Gender Events'!$A28,'Official Medal Table'!$C:$C,'Each Gender Events'!B$1,'Official Medal Table'!$E:$E,'Each Gender Events'!B$2)*'Medal values'!$B$2
+ COUNTIFS('Official Medal Table'!$H:$H,'Each Gender Events'!$A28,'Official Medal Table'!$C:$C,'Each Gender Events'!B$1,'Official Medal Table'!$E:$E,'Each Gender Events'!B$2)*'Medal values'!$B$3
+ COUNTIFS('Official Medal Table'!$I:$I,'Each Gender Events'!$A28,'Official Medal Table'!$C:$C,'Each Gender Events'!B$1,'Official Medal Table'!$E:$E,'Each Gender Events'!B$2)*'Medal values'!$B$3
+ COUNTIFS('Official Medal Table'!$F:$F,'Each Gender Events'!$A28,'Official Medal Table'!$C:$C,'Each Gender Events'!B$1,'Official Medal Table'!$E:$E,"Mixed")*'Medal values'!$B$1/2
+ COUNTIFS('Official Medal Table'!$G:$G,'Each Gender Events'!$A28,'Official Medal Table'!$C:$C,'Each Gender Events'!B$1,'Official Medal Table'!$E:$E,"Mixed")*'Medal values'!$B$2/2
+ COUNTIFS('Official Medal Table'!$H:$H,'Each Gender Events'!$A28,'Official Medal Table'!$C:$C,'Each Gender Events'!B$1,'Official Medal Table'!$E:$E,"Mixed")*'Medal values'!$B$3/2
+ COUNTIFS('Official Medal Table'!$I:$I,'Each Gender Events'!$A28,'Official Medal Table'!$C:$C,'Each Gender Events'!B$1,'Official Medal Table'!$E:$E,"Mixed")*'Medal values'!$B$3/2</f>
        <v>0</v>
      </c>
      <c r="C28">
        <f>COUNTIFS('Official Medal Table'!$F:$F,'Each Gender Events'!$A28,'Official Medal Table'!$C:$C,'Each Gender Events'!C$1,'Official Medal Table'!$E:$E,'Each Gender Events'!C$2)*'Medal values'!$B$1
+ COUNTIFS('Official Medal Table'!$G:$G,'Each Gender Events'!$A28,'Official Medal Table'!$C:$C,'Each Gender Events'!C$1,'Official Medal Table'!$E:$E,'Each Gender Events'!C$2)*'Medal values'!$B$2
+ COUNTIFS('Official Medal Table'!$H:$H,'Each Gender Events'!$A28,'Official Medal Table'!$C:$C,'Each Gender Events'!C$1,'Official Medal Table'!$E:$E,'Each Gender Events'!C$2)*'Medal values'!$B$3
+ COUNTIFS('Official Medal Table'!$I:$I,'Each Gender Events'!$A28,'Official Medal Table'!$C:$C,'Each Gender Events'!C$1,'Official Medal Table'!$E:$E,'Each Gender Events'!C$2)*'Medal values'!$B$3
+ COUNTIFS('Official Medal Table'!$F:$F,'Each Gender Events'!$A28,'Official Medal Table'!$C:$C,'Each Gender Events'!C$1,'Official Medal Table'!$E:$E,"Mixed")*'Medal values'!$B$1/2
+ COUNTIFS('Official Medal Table'!$G:$G,'Each Gender Events'!$A28,'Official Medal Table'!$C:$C,'Each Gender Events'!C$1,'Official Medal Table'!$E:$E,"Mixed")*'Medal values'!$B$2/2
+ COUNTIFS('Official Medal Table'!$H:$H,'Each Gender Events'!$A28,'Official Medal Table'!$C:$C,'Each Gender Events'!C$1,'Official Medal Table'!$E:$E,"Mixed")*'Medal values'!$B$3/2
+ COUNTIFS('Official Medal Table'!$I:$I,'Each Gender Events'!$A28,'Official Medal Table'!$C:$C,'Each Gender Events'!C$1,'Official Medal Table'!$E:$E,"Mixed")*'Medal values'!$B$3/2</f>
        <v>0</v>
      </c>
      <c r="D28">
        <f>COUNTIFS('Official Medal Table'!$F:$F,'Each Gender Events'!$A28,'Official Medal Table'!$C:$C,'Each Gender Events'!D$1,'Official Medal Table'!$E:$E,'Each Gender Events'!D$2)*'Medal values'!$B$1
+ COUNTIFS('Official Medal Table'!$G:$G,'Each Gender Events'!$A28,'Official Medal Table'!$C:$C,'Each Gender Events'!D$1,'Official Medal Table'!$E:$E,'Each Gender Events'!D$2)*'Medal values'!$B$2
+ COUNTIFS('Official Medal Table'!$H:$H,'Each Gender Events'!$A28,'Official Medal Table'!$C:$C,'Each Gender Events'!D$1,'Official Medal Table'!$E:$E,'Each Gender Events'!D$2)*'Medal values'!$B$3
+ COUNTIFS('Official Medal Table'!$I:$I,'Each Gender Events'!$A28,'Official Medal Table'!$C:$C,'Each Gender Events'!D$1,'Official Medal Table'!$E:$E,'Each Gender Events'!D$2)*'Medal values'!$B$3
+ COUNTIFS('Official Medal Table'!$F:$F,'Each Gender Events'!$A28,'Official Medal Table'!$C:$C,'Each Gender Events'!D$1,'Official Medal Table'!$E:$E,"Mixed")*'Medal values'!$B$1/2
+ COUNTIFS('Official Medal Table'!$G:$G,'Each Gender Events'!$A28,'Official Medal Table'!$C:$C,'Each Gender Events'!D$1,'Official Medal Table'!$E:$E,"Mixed")*'Medal values'!$B$2/2
+ COUNTIFS('Official Medal Table'!$H:$H,'Each Gender Events'!$A28,'Official Medal Table'!$C:$C,'Each Gender Events'!D$1,'Official Medal Table'!$E:$E,"Mixed")*'Medal values'!$B$3/2
+ COUNTIFS('Official Medal Table'!$I:$I,'Each Gender Events'!$A28,'Official Medal Table'!$C:$C,'Each Gender Events'!D$1,'Official Medal Table'!$E:$E,"Mixed")*'Medal values'!$B$3/2</f>
        <v>0</v>
      </c>
      <c r="E28">
        <f>COUNTIFS('Official Medal Table'!$F:$F,'Each Gender Events'!$A28,'Official Medal Table'!$C:$C,'Each Gender Events'!E$1,'Official Medal Table'!$E:$E,'Each Gender Events'!E$2)*'Medal values'!$B$1
+ COUNTIFS('Official Medal Table'!$G:$G,'Each Gender Events'!$A28,'Official Medal Table'!$C:$C,'Each Gender Events'!E$1,'Official Medal Table'!$E:$E,'Each Gender Events'!E$2)*'Medal values'!$B$2
+ COUNTIFS('Official Medal Table'!$H:$H,'Each Gender Events'!$A28,'Official Medal Table'!$C:$C,'Each Gender Events'!E$1,'Official Medal Table'!$E:$E,'Each Gender Events'!E$2)*'Medal values'!$B$3
+ COUNTIFS('Official Medal Table'!$I:$I,'Each Gender Events'!$A28,'Official Medal Table'!$C:$C,'Each Gender Events'!E$1,'Official Medal Table'!$E:$E,'Each Gender Events'!E$2)*'Medal values'!$B$3
+ COUNTIFS('Official Medal Table'!$F:$F,'Each Gender Events'!$A28,'Official Medal Table'!$C:$C,'Each Gender Events'!E$1,'Official Medal Table'!$E:$E,"Mixed")*'Medal values'!$B$1/2
+ COUNTIFS('Official Medal Table'!$G:$G,'Each Gender Events'!$A28,'Official Medal Table'!$C:$C,'Each Gender Events'!E$1,'Official Medal Table'!$E:$E,"Mixed")*'Medal values'!$B$2/2
+ COUNTIFS('Official Medal Table'!$H:$H,'Each Gender Events'!$A28,'Official Medal Table'!$C:$C,'Each Gender Events'!E$1,'Official Medal Table'!$E:$E,"Mixed")*'Medal values'!$B$3/2
+ COUNTIFS('Official Medal Table'!$I:$I,'Each Gender Events'!$A28,'Official Medal Table'!$C:$C,'Each Gender Events'!E$1,'Official Medal Table'!$E:$E,"Mixed")*'Medal values'!$B$3/2</f>
        <v>0</v>
      </c>
      <c r="F28">
        <f>COUNTIFS('Official Medal Table'!$F:$F,'Each Gender Events'!$A28,'Official Medal Table'!$C:$C,'Each Gender Events'!F$1,'Official Medal Table'!$E:$E,'Each Gender Events'!F$2)*'Medal values'!$B$1
+ COUNTIFS('Official Medal Table'!$G:$G,'Each Gender Events'!$A28,'Official Medal Table'!$C:$C,'Each Gender Events'!F$1,'Official Medal Table'!$E:$E,'Each Gender Events'!F$2)*'Medal values'!$B$2
+ COUNTIFS('Official Medal Table'!$H:$H,'Each Gender Events'!$A28,'Official Medal Table'!$C:$C,'Each Gender Events'!F$1,'Official Medal Table'!$E:$E,'Each Gender Events'!F$2)*'Medal values'!$B$3
+ COUNTIFS('Official Medal Table'!$I:$I,'Each Gender Events'!$A28,'Official Medal Table'!$C:$C,'Each Gender Events'!F$1,'Official Medal Table'!$E:$E,'Each Gender Events'!F$2)*'Medal values'!$B$3
+ COUNTIFS('Official Medal Table'!$F:$F,'Each Gender Events'!$A28,'Official Medal Table'!$C:$C,'Each Gender Events'!F$1,'Official Medal Table'!$E:$E,"Mixed")*'Medal values'!$B$1/2
+ COUNTIFS('Official Medal Table'!$G:$G,'Each Gender Events'!$A28,'Official Medal Table'!$C:$C,'Each Gender Events'!F$1,'Official Medal Table'!$E:$E,"Mixed")*'Medal values'!$B$2/2
+ COUNTIFS('Official Medal Table'!$H:$H,'Each Gender Events'!$A28,'Official Medal Table'!$C:$C,'Each Gender Events'!F$1,'Official Medal Table'!$E:$E,"Mixed")*'Medal values'!$B$3/2
+ COUNTIFS('Official Medal Table'!$I:$I,'Each Gender Events'!$A28,'Official Medal Table'!$C:$C,'Each Gender Events'!F$1,'Official Medal Table'!$E:$E,"Mixed")*'Medal values'!$B$3/2</f>
        <v>0</v>
      </c>
      <c r="G28">
        <f>COUNTIFS('Official Medal Table'!$F:$F,'Each Gender Events'!$A28,'Official Medal Table'!$C:$C,'Each Gender Events'!G$1,'Official Medal Table'!$E:$E,'Each Gender Events'!G$2)*'Medal values'!$B$1
+ COUNTIFS('Official Medal Table'!$G:$G,'Each Gender Events'!$A28,'Official Medal Table'!$C:$C,'Each Gender Events'!G$1,'Official Medal Table'!$E:$E,'Each Gender Events'!G$2)*'Medal values'!$B$2
+ COUNTIFS('Official Medal Table'!$H:$H,'Each Gender Events'!$A28,'Official Medal Table'!$C:$C,'Each Gender Events'!G$1,'Official Medal Table'!$E:$E,'Each Gender Events'!G$2)*'Medal values'!$B$3
+ COUNTIFS('Official Medal Table'!$I:$I,'Each Gender Events'!$A28,'Official Medal Table'!$C:$C,'Each Gender Events'!G$1,'Official Medal Table'!$E:$E,'Each Gender Events'!G$2)*'Medal values'!$B$3
+ COUNTIFS('Official Medal Table'!$F:$F,'Each Gender Events'!$A28,'Official Medal Table'!$C:$C,'Each Gender Events'!G$1,'Official Medal Table'!$E:$E,"Mixed")*'Medal values'!$B$1/2
+ COUNTIFS('Official Medal Table'!$G:$G,'Each Gender Events'!$A28,'Official Medal Table'!$C:$C,'Each Gender Events'!G$1,'Official Medal Table'!$E:$E,"Mixed")*'Medal values'!$B$2/2
+ COUNTIFS('Official Medal Table'!$H:$H,'Each Gender Events'!$A28,'Official Medal Table'!$C:$C,'Each Gender Events'!G$1,'Official Medal Table'!$E:$E,"Mixed")*'Medal values'!$B$3/2
+ COUNTIFS('Official Medal Table'!$I:$I,'Each Gender Events'!$A28,'Official Medal Table'!$C:$C,'Each Gender Events'!G$1,'Official Medal Table'!$E:$E,"Mixed")*'Medal values'!$B$3/2</f>
        <v>0</v>
      </c>
      <c r="H28">
        <f>COUNTIFS('Official Medal Table'!$F:$F,'Each Gender Events'!$A28,'Official Medal Table'!$C:$C,'Each Gender Events'!H$1,'Official Medal Table'!$E:$E,'Each Gender Events'!H$2)*'Medal values'!$B$1
+ COUNTIFS('Official Medal Table'!$G:$G,'Each Gender Events'!$A28,'Official Medal Table'!$C:$C,'Each Gender Events'!H$1,'Official Medal Table'!$E:$E,'Each Gender Events'!H$2)*'Medal values'!$B$2
+ COUNTIFS('Official Medal Table'!$H:$H,'Each Gender Events'!$A28,'Official Medal Table'!$C:$C,'Each Gender Events'!H$1,'Official Medal Table'!$E:$E,'Each Gender Events'!H$2)*'Medal values'!$B$3
+ COUNTIFS('Official Medal Table'!$I:$I,'Each Gender Events'!$A28,'Official Medal Table'!$C:$C,'Each Gender Events'!H$1,'Official Medal Table'!$E:$E,'Each Gender Events'!H$2)*'Medal values'!$B$3
+ COUNTIFS('Official Medal Table'!$F:$F,'Each Gender Events'!$A28,'Official Medal Table'!$C:$C,'Each Gender Events'!H$1,'Official Medal Table'!$E:$E,"Mixed")*'Medal values'!$B$1/2
+ COUNTIFS('Official Medal Table'!$G:$G,'Each Gender Events'!$A28,'Official Medal Table'!$C:$C,'Each Gender Events'!H$1,'Official Medal Table'!$E:$E,"Mixed")*'Medal values'!$B$2/2
+ COUNTIFS('Official Medal Table'!$H:$H,'Each Gender Events'!$A28,'Official Medal Table'!$C:$C,'Each Gender Events'!H$1,'Official Medal Table'!$E:$E,"Mixed")*'Medal values'!$B$3/2
+ COUNTIFS('Official Medal Table'!$I:$I,'Each Gender Events'!$A28,'Official Medal Table'!$C:$C,'Each Gender Events'!H$1,'Official Medal Table'!$E:$E,"Mixed")*'Medal values'!$B$3/2</f>
        <v>0</v>
      </c>
      <c r="I28">
        <f>COUNTIFS('Official Medal Table'!$F:$F,'Each Gender Events'!$A28,'Official Medal Table'!$C:$C,'Each Gender Events'!I$1,'Official Medal Table'!$E:$E,'Each Gender Events'!I$2)*'Medal values'!$B$1
+ COUNTIFS('Official Medal Table'!$G:$G,'Each Gender Events'!$A28,'Official Medal Table'!$C:$C,'Each Gender Events'!I$1,'Official Medal Table'!$E:$E,'Each Gender Events'!I$2)*'Medal values'!$B$2
+ COUNTIFS('Official Medal Table'!$H:$H,'Each Gender Events'!$A28,'Official Medal Table'!$C:$C,'Each Gender Events'!I$1,'Official Medal Table'!$E:$E,'Each Gender Events'!I$2)*'Medal values'!$B$3
+ COUNTIFS('Official Medal Table'!$I:$I,'Each Gender Events'!$A28,'Official Medal Table'!$C:$C,'Each Gender Events'!I$1,'Official Medal Table'!$E:$E,'Each Gender Events'!I$2)*'Medal values'!$B$3
+ COUNTIFS('Official Medal Table'!$F:$F,'Each Gender Events'!$A28,'Official Medal Table'!$C:$C,'Each Gender Events'!I$1,'Official Medal Table'!$E:$E,"Mixed")*'Medal values'!$B$1/2
+ COUNTIFS('Official Medal Table'!$G:$G,'Each Gender Events'!$A28,'Official Medal Table'!$C:$C,'Each Gender Events'!I$1,'Official Medal Table'!$E:$E,"Mixed")*'Medal values'!$B$2/2
+ COUNTIFS('Official Medal Table'!$H:$H,'Each Gender Events'!$A28,'Official Medal Table'!$C:$C,'Each Gender Events'!I$1,'Official Medal Table'!$E:$E,"Mixed")*'Medal values'!$B$3/2
+ COUNTIFS('Official Medal Table'!$I:$I,'Each Gender Events'!$A28,'Official Medal Table'!$C:$C,'Each Gender Events'!I$1,'Official Medal Table'!$E:$E,"Mixed")*'Medal values'!$B$3/2</f>
        <v>0</v>
      </c>
      <c r="J28">
        <f>COUNTIFS('Official Medal Table'!$F:$F,'Each Gender Events'!$A28,'Official Medal Table'!$C:$C,'Each Gender Events'!J$1,'Official Medal Table'!$E:$E,'Each Gender Events'!J$2)*'Medal values'!$B$1
+ COUNTIFS('Official Medal Table'!$G:$G,'Each Gender Events'!$A28,'Official Medal Table'!$C:$C,'Each Gender Events'!J$1,'Official Medal Table'!$E:$E,'Each Gender Events'!J$2)*'Medal values'!$B$2
+ COUNTIFS('Official Medal Table'!$H:$H,'Each Gender Events'!$A28,'Official Medal Table'!$C:$C,'Each Gender Events'!J$1,'Official Medal Table'!$E:$E,'Each Gender Events'!J$2)*'Medal values'!$B$3
+ COUNTIFS('Official Medal Table'!$I:$I,'Each Gender Events'!$A28,'Official Medal Table'!$C:$C,'Each Gender Events'!J$1,'Official Medal Table'!$E:$E,'Each Gender Events'!J$2)*'Medal values'!$B$3
+ COUNTIFS('Official Medal Table'!$F:$F,'Each Gender Events'!$A28,'Official Medal Table'!$C:$C,'Each Gender Events'!J$1,'Official Medal Table'!$E:$E,"Mixed")*'Medal values'!$B$1/2
+ COUNTIFS('Official Medal Table'!$G:$G,'Each Gender Events'!$A28,'Official Medal Table'!$C:$C,'Each Gender Events'!J$1,'Official Medal Table'!$E:$E,"Mixed")*'Medal values'!$B$2/2
+ COUNTIFS('Official Medal Table'!$H:$H,'Each Gender Events'!$A28,'Official Medal Table'!$C:$C,'Each Gender Events'!J$1,'Official Medal Table'!$E:$E,"Mixed")*'Medal values'!$B$3/2
+ COUNTIFS('Official Medal Table'!$I:$I,'Each Gender Events'!$A28,'Official Medal Table'!$C:$C,'Each Gender Events'!J$1,'Official Medal Table'!$E:$E,"Mixed")*'Medal values'!$B$3/2</f>
        <v>3.0009999999999999</v>
      </c>
      <c r="K28">
        <f>COUNTIFS('Official Medal Table'!$F:$F,'Each Gender Events'!$A28,'Official Medal Table'!$C:$C,'Each Gender Events'!K$1,'Official Medal Table'!$E:$E,'Each Gender Events'!K$2)*'Medal values'!$B$1
+ COUNTIFS('Official Medal Table'!$G:$G,'Each Gender Events'!$A28,'Official Medal Table'!$C:$C,'Each Gender Events'!K$1,'Official Medal Table'!$E:$E,'Each Gender Events'!K$2)*'Medal values'!$B$2
+ COUNTIFS('Official Medal Table'!$H:$H,'Each Gender Events'!$A28,'Official Medal Table'!$C:$C,'Each Gender Events'!K$1,'Official Medal Table'!$E:$E,'Each Gender Events'!K$2)*'Medal values'!$B$3
+ COUNTIFS('Official Medal Table'!$I:$I,'Each Gender Events'!$A28,'Official Medal Table'!$C:$C,'Each Gender Events'!K$1,'Official Medal Table'!$E:$E,'Each Gender Events'!K$2)*'Medal values'!$B$3
+ COUNTIFS('Official Medal Table'!$F:$F,'Each Gender Events'!$A28,'Official Medal Table'!$C:$C,'Each Gender Events'!K$1,'Official Medal Table'!$E:$E,"Mixed")*'Medal values'!$B$1/2
+ COUNTIFS('Official Medal Table'!$G:$G,'Each Gender Events'!$A28,'Official Medal Table'!$C:$C,'Each Gender Events'!K$1,'Official Medal Table'!$E:$E,"Mixed")*'Medal values'!$B$2/2
+ COUNTIFS('Official Medal Table'!$H:$H,'Each Gender Events'!$A28,'Official Medal Table'!$C:$C,'Each Gender Events'!K$1,'Official Medal Table'!$E:$E,"Mixed")*'Medal values'!$B$3/2
+ COUNTIFS('Official Medal Table'!$I:$I,'Each Gender Events'!$A28,'Official Medal Table'!$C:$C,'Each Gender Events'!K$1,'Official Medal Table'!$E:$E,"Mixed")*'Medal values'!$B$3/2</f>
        <v>0</v>
      </c>
      <c r="L28">
        <f>COUNTIFS('Official Medal Table'!$F:$F,'Each Gender Events'!$A28,'Official Medal Table'!$C:$C,'Each Gender Events'!L$1,'Official Medal Table'!$E:$E,'Each Gender Events'!L$2)*'Medal values'!$B$1
+ COUNTIFS('Official Medal Table'!$G:$G,'Each Gender Events'!$A28,'Official Medal Table'!$C:$C,'Each Gender Events'!L$1,'Official Medal Table'!$E:$E,'Each Gender Events'!L$2)*'Medal values'!$B$2
+ COUNTIFS('Official Medal Table'!$H:$H,'Each Gender Events'!$A28,'Official Medal Table'!$C:$C,'Each Gender Events'!L$1,'Official Medal Table'!$E:$E,'Each Gender Events'!L$2)*'Medal values'!$B$3
+ COUNTIFS('Official Medal Table'!$I:$I,'Each Gender Events'!$A28,'Official Medal Table'!$C:$C,'Each Gender Events'!L$1,'Official Medal Table'!$E:$E,'Each Gender Events'!L$2)*'Medal values'!$B$3
+ COUNTIFS('Official Medal Table'!$F:$F,'Each Gender Events'!$A28,'Official Medal Table'!$C:$C,'Each Gender Events'!L$1,'Official Medal Table'!$E:$E,"Mixed")*'Medal values'!$B$1/2
+ COUNTIFS('Official Medal Table'!$G:$G,'Each Gender Events'!$A28,'Official Medal Table'!$C:$C,'Each Gender Events'!L$1,'Official Medal Table'!$E:$E,"Mixed")*'Medal values'!$B$2/2
+ COUNTIFS('Official Medal Table'!$H:$H,'Each Gender Events'!$A28,'Official Medal Table'!$C:$C,'Each Gender Events'!L$1,'Official Medal Table'!$E:$E,"Mixed")*'Medal values'!$B$3/2
+ COUNTIFS('Official Medal Table'!$I:$I,'Each Gender Events'!$A28,'Official Medal Table'!$C:$C,'Each Gender Events'!L$1,'Official Medal Table'!$E:$E,"Mixed")*'Medal values'!$B$3/2</f>
        <v>0</v>
      </c>
      <c r="M28">
        <f>COUNTIFS('Official Medal Table'!$F:$F,'Each Gender Events'!$A28,'Official Medal Table'!$C:$C,'Each Gender Events'!M$1,'Official Medal Table'!$E:$E,'Each Gender Events'!M$2)*'Medal values'!$B$1
+ COUNTIFS('Official Medal Table'!$G:$G,'Each Gender Events'!$A28,'Official Medal Table'!$C:$C,'Each Gender Events'!M$1,'Official Medal Table'!$E:$E,'Each Gender Events'!M$2)*'Medal values'!$B$2
+ COUNTIFS('Official Medal Table'!$H:$H,'Each Gender Events'!$A28,'Official Medal Table'!$C:$C,'Each Gender Events'!M$1,'Official Medal Table'!$E:$E,'Each Gender Events'!M$2)*'Medal values'!$B$3
+ COUNTIFS('Official Medal Table'!$I:$I,'Each Gender Events'!$A28,'Official Medal Table'!$C:$C,'Each Gender Events'!M$1,'Official Medal Table'!$E:$E,'Each Gender Events'!M$2)*'Medal values'!$B$3
+ COUNTIFS('Official Medal Table'!$F:$F,'Each Gender Events'!$A28,'Official Medal Table'!$C:$C,'Each Gender Events'!M$1,'Official Medal Table'!$E:$E,"Mixed")*'Medal values'!$B$1/2
+ COUNTIFS('Official Medal Table'!$G:$G,'Each Gender Events'!$A28,'Official Medal Table'!$C:$C,'Each Gender Events'!M$1,'Official Medal Table'!$E:$E,"Mixed")*'Medal values'!$B$2/2
+ COUNTIFS('Official Medal Table'!$H:$H,'Each Gender Events'!$A28,'Official Medal Table'!$C:$C,'Each Gender Events'!M$1,'Official Medal Table'!$E:$E,"Mixed")*'Medal values'!$B$3/2
+ COUNTIFS('Official Medal Table'!$I:$I,'Each Gender Events'!$A28,'Official Medal Table'!$C:$C,'Each Gender Events'!M$1,'Official Medal Table'!$E:$E,"Mixed")*'Medal values'!$B$3/2</f>
        <v>0</v>
      </c>
      <c r="N28">
        <f>COUNTIFS('Official Medal Table'!$F:$F,'Each Gender Events'!$A28,'Official Medal Table'!$C:$C,'Each Gender Events'!N$1,'Official Medal Table'!$E:$E,'Each Gender Events'!N$2)*'Medal values'!$B$1
+ COUNTIFS('Official Medal Table'!$G:$G,'Each Gender Events'!$A28,'Official Medal Table'!$C:$C,'Each Gender Events'!N$1,'Official Medal Table'!$E:$E,'Each Gender Events'!N$2)*'Medal values'!$B$2
+ COUNTIFS('Official Medal Table'!$H:$H,'Each Gender Events'!$A28,'Official Medal Table'!$C:$C,'Each Gender Events'!N$1,'Official Medal Table'!$E:$E,'Each Gender Events'!N$2)*'Medal values'!$B$3
+ COUNTIFS('Official Medal Table'!$I:$I,'Each Gender Events'!$A28,'Official Medal Table'!$C:$C,'Each Gender Events'!N$1,'Official Medal Table'!$E:$E,'Each Gender Events'!N$2)*'Medal values'!$B$3
+ COUNTIFS('Official Medal Table'!$F:$F,'Each Gender Events'!$A28,'Official Medal Table'!$C:$C,'Each Gender Events'!N$1,'Official Medal Table'!$E:$E,"Mixed")*'Medal values'!$B$1/2
+ COUNTIFS('Official Medal Table'!$G:$G,'Each Gender Events'!$A28,'Official Medal Table'!$C:$C,'Each Gender Events'!N$1,'Official Medal Table'!$E:$E,"Mixed")*'Medal values'!$B$2/2
+ COUNTIFS('Official Medal Table'!$H:$H,'Each Gender Events'!$A28,'Official Medal Table'!$C:$C,'Each Gender Events'!N$1,'Official Medal Table'!$E:$E,"Mixed")*'Medal values'!$B$3/2
+ COUNTIFS('Official Medal Table'!$I:$I,'Each Gender Events'!$A28,'Official Medal Table'!$C:$C,'Each Gender Events'!N$1,'Official Medal Table'!$E:$E,"Mixed")*'Medal values'!$B$3/2</f>
        <v>0</v>
      </c>
      <c r="O28">
        <f>COUNTIFS('Official Medal Table'!$F:$F,'Each Gender Events'!$A28,'Official Medal Table'!$C:$C,'Each Gender Events'!O$1,'Official Medal Table'!$E:$E,'Each Gender Events'!O$2)*'Medal values'!$B$1
+ COUNTIFS('Official Medal Table'!$G:$G,'Each Gender Events'!$A28,'Official Medal Table'!$C:$C,'Each Gender Events'!O$1,'Official Medal Table'!$E:$E,'Each Gender Events'!O$2)*'Medal values'!$B$2
+ COUNTIFS('Official Medal Table'!$H:$H,'Each Gender Events'!$A28,'Official Medal Table'!$C:$C,'Each Gender Events'!O$1,'Official Medal Table'!$E:$E,'Each Gender Events'!O$2)*'Medal values'!$B$3
+ COUNTIFS('Official Medal Table'!$I:$I,'Each Gender Events'!$A28,'Official Medal Table'!$C:$C,'Each Gender Events'!O$1,'Official Medal Table'!$E:$E,'Each Gender Events'!O$2)*'Medal values'!$B$3
+ COUNTIFS('Official Medal Table'!$F:$F,'Each Gender Events'!$A28,'Official Medal Table'!$C:$C,'Each Gender Events'!O$1,'Official Medal Table'!$E:$E,"Mixed")*'Medal values'!$B$1/2
+ COUNTIFS('Official Medal Table'!$G:$G,'Each Gender Events'!$A28,'Official Medal Table'!$C:$C,'Each Gender Events'!O$1,'Official Medal Table'!$E:$E,"Mixed")*'Medal values'!$B$2/2
+ COUNTIFS('Official Medal Table'!$H:$H,'Each Gender Events'!$A28,'Official Medal Table'!$C:$C,'Each Gender Events'!O$1,'Official Medal Table'!$E:$E,"Mixed")*'Medal values'!$B$3/2
+ COUNTIFS('Official Medal Table'!$I:$I,'Each Gender Events'!$A28,'Official Medal Table'!$C:$C,'Each Gender Events'!O$1,'Official Medal Table'!$E:$E,"Mixed")*'Medal values'!$B$3/2</f>
        <v>0</v>
      </c>
      <c r="P28">
        <f>COUNTIFS('Official Medal Table'!$F:$F,'Each Gender Events'!$A28,'Official Medal Table'!$C:$C,'Each Gender Events'!P$1,'Official Medal Table'!$E:$E,'Each Gender Events'!P$2)*'Medal values'!$B$1
+ COUNTIFS('Official Medal Table'!$G:$G,'Each Gender Events'!$A28,'Official Medal Table'!$C:$C,'Each Gender Events'!P$1,'Official Medal Table'!$E:$E,'Each Gender Events'!P$2)*'Medal values'!$B$2
+ COUNTIFS('Official Medal Table'!$H:$H,'Each Gender Events'!$A28,'Official Medal Table'!$C:$C,'Each Gender Events'!P$1,'Official Medal Table'!$E:$E,'Each Gender Events'!P$2)*'Medal values'!$B$3
+ COUNTIFS('Official Medal Table'!$I:$I,'Each Gender Events'!$A28,'Official Medal Table'!$C:$C,'Each Gender Events'!P$1,'Official Medal Table'!$E:$E,'Each Gender Events'!P$2)*'Medal values'!$B$3
+ COUNTIFS('Official Medal Table'!$F:$F,'Each Gender Events'!$A28,'Official Medal Table'!$C:$C,'Each Gender Events'!P$1,'Official Medal Table'!$E:$E,"Mixed")*'Medal values'!$B$1/2
+ COUNTIFS('Official Medal Table'!$G:$G,'Each Gender Events'!$A28,'Official Medal Table'!$C:$C,'Each Gender Events'!P$1,'Official Medal Table'!$E:$E,"Mixed")*'Medal values'!$B$2/2
+ COUNTIFS('Official Medal Table'!$H:$H,'Each Gender Events'!$A28,'Official Medal Table'!$C:$C,'Each Gender Events'!P$1,'Official Medal Table'!$E:$E,"Mixed")*'Medal values'!$B$3/2
+ COUNTIFS('Official Medal Table'!$I:$I,'Each Gender Events'!$A28,'Official Medal Table'!$C:$C,'Each Gender Events'!P$1,'Official Medal Table'!$E:$E,"Mixed")*'Medal values'!$B$3/2</f>
        <v>0</v>
      </c>
      <c r="Q28">
        <f>COUNTIFS('Official Medal Table'!$F:$F,'Each Gender Events'!$A28,'Official Medal Table'!$C:$C,'Each Gender Events'!Q$1,'Official Medal Table'!$E:$E,'Each Gender Events'!Q$2)*'Medal values'!$B$1
+ COUNTIFS('Official Medal Table'!$G:$G,'Each Gender Events'!$A28,'Official Medal Table'!$C:$C,'Each Gender Events'!Q$1,'Official Medal Table'!$E:$E,'Each Gender Events'!Q$2)*'Medal values'!$B$2
+ COUNTIFS('Official Medal Table'!$H:$H,'Each Gender Events'!$A28,'Official Medal Table'!$C:$C,'Each Gender Events'!Q$1,'Official Medal Table'!$E:$E,'Each Gender Events'!Q$2)*'Medal values'!$B$3
+ COUNTIFS('Official Medal Table'!$I:$I,'Each Gender Events'!$A28,'Official Medal Table'!$C:$C,'Each Gender Events'!Q$1,'Official Medal Table'!$E:$E,'Each Gender Events'!Q$2)*'Medal values'!$B$3
+ COUNTIFS('Official Medal Table'!$F:$F,'Each Gender Events'!$A28,'Official Medal Table'!$C:$C,'Each Gender Events'!Q$1,'Official Medal Table'!$E:$E,"Mixed")*'Medal values'!$B$1/2
+ COUNTIFS('Official Medal Table'!$G:$G,'Each Gender Events'!$A28,'Official Medal Table'!$C:$C,'Each Gender Events'!Q$1,'Official Medal Table'!$E:$E,"Mixed")*'Medal values'!$B$2/2
+ COUNTIFS('Official Medal Table'!$H:$H,'Each Gender Events'!$A28,'Official Medal Table'!$C:$C,'Each Gender Events'!Q$1,'Official Medal Table'!$E:$E,"Mixed")*'Medal values'!$B$3/2
+ COUNTIFS('Official Medal Table'!$I:$I,'Each Gender Events'!$A28,'Official Medal Table'!$C:$C,'Each Gender Events'!Q$1,'Official Medal Table'!$E:$E,"Mixed")*'Medal values'!$B$3/2</f>
        <v>0</v>
      </c>
      <c r="R28">
        <f>COUNTIFS('Official Medal Table'!$F:$F,'Each Gender Events'!$A28,'Official Medal Table'!$C:$C,'Each Gender Events'!R$1,'Official Medal Table'!$E:$E,'Each Gender Events'!R$2)*'Medal values'!$B$1
+ COUNTIFS('Official Medal Table'!$G:$G,'Each Gender Events'!$A28,'Official Medal Table'!$C:$C,'Each Gender Events'!R$1,'Official Medal Table'!$E:$E,'Each Gender Events'!R$2)*'Medal values'!$B$2
+ COUNTIFS('Official Medal Table'!$H:$H,'Each Gender Events'!$A28,'Official Medal Table'!$C:$C,'Each Gender Events'!R$1,'Official Medal Table'!$E:$E,'Each Gender Events'!R$2)*'Medal values'!$B$3
+ COUNTIFS('Official Medal Table'!$I:$I,'Each Gender Events'!$A28,'Official Medal Table'!$C:$C,'Each Gender Events'!R$1,'Official Medal Table'!$E:$E,'Each Gender Events'!R$2)*'Medal values'!$B$3
+ COUNTIFS('Official Medal Table'!$F:$F,'Each Gender Events'!$A28,'Official Medal Table'!$C:$C,'Each Gender Events'!R$1,'Official Medal Table'!$E:$E,"Mixed")*'Medal values'!$B$1/2
+ COUNTIFS('Official Medal Table'!$G:$G,'Each Gender Events'!$A28,'Official Medal Table'!$C:$C,'Each Gender Events'!R$1,'Official Medal Table'!$E:$E,"Mixed")*'Medal values'!$B$2/2
+ COUNTIFS('Official Medal Table'!$H:$H,'Each Gender Events'!$A28,'Official Medal Table'!$C:$C,'Each Gender Events'!R$1,'Official Medal Table'!$E:$E,"Mixed")*'Medal values'!$B$3/2
+ COUNTIFS('Official Medal Table'!$I:$I,'Each Gender Events'!$A28,'Official Medal Table'!$C:$C,'Each Gender Events'!R$1,'Official Medal Table'!$E:$E,"Mixed")*'Medal values'!$B$3/2</f>
        <v>0</v>
      </c>
      <c r="S28">
        <f>COUNTIFS('Official Medal Table'!$F:$F,'Each Gender Events'!$A28,'Official Medal Table'!$C:$C,'Each Gender Events'!S$1,'Official Medal Table'!$E:$E,'Each Gender Events'!S$2)*'Medal values'!$B$1
+ COUNTIFS('Official Medal Table'!$G:$G,'Each Gender Events'!$A28,'Official Medal Table'!$C:$C,'Each Gender Events'!S$1,'Official Medal Table'!$E:$E,'Each Gender Events'!S$2)*'Medal values'!$B$2
+ COUNTIFS('Official Medal Table'!$H:$H,'Each Gender Events'!$A28,'Official Medal Table'!$C:$C,'Each Gender Events'!S$1,'Official Medal Table'!$E:$E,'Each Gender Events'!S$2)*'Medal values'!$B$3
+ COUNTIFS('Official Medal Table'!$I:$I,'Each Gender Events'!$A28,'Official Medal Table'!$C:$C,'Each Gender Events'!S$1,'Official Medal Table'!$E:$E,'Each Gender Events'!S$2)*'Medal values'!$B$3
+ COUNTIFS('Official Medal Table'!$F:$F,'Each Gender Events'!$A28,'Official Medal Table'!$C:$C,'Each Gender Events'!S$1,'Official Medal Table'!$E:$E,"Mixed")*'Medal values'!$B$1/2
+ COUNTIFS('Official Medal Table'!$G:$G,'Each Gender Events'!$A28,'Official Medal Table'!$C:$C,'Each Gender Events'!S$1,'Official Medal Table'!$E:$E,"Mixed")*'Medal values'!$B$2/2
+ COUNTIFS('Official Medal Table'!$H:$H,'Each Gender Events'!$A28,'Official Medal Table'!$C:$C,'Each Gender Events'!S$1,'Official Medal Table'!$E:$E,"Mixed")*'Medal values'!$B$3/2
+ COUNTIFS('Official Medal Table'!$I:$I,'Each Gender Events'!$A28,'Official Medal Table'!$C:$C,'Each Gender Events'!S$1,'Official Medal Table'!$E:$E,"Mixed")*'Medal values'!$B$3/2</f>
        <v>3.0009999999999999</v>
      </c>
      <c r="T28">
        <f>COUNTIFS('Official Medal Table'!$F:$F,'Each Gender Events'!$A28,'Official Medal Table'!$C:$C,'Each Gender Events'!T$1,'Official Medal Table'!$E:$E,'Each Gender Events'!T$2)*'Medal values'!$B$1
+ COUNTIFS('Official Medal Table'!$G:$G,'Each Gender Events'!$A28,'Official Medal Table'!$C:$C,'Each Gender Events'!T$1,'Official Medal Table'!$E:$E,'Each Gender Events'!T$2)*'Medal values'!$B$2
+ COUNTIFS('Official Medal Table'!$H:$H,'Each Gender Events'!$A28,'Official Medal Table'!$C:$C,'Each Gender Events'!T$1,'Official Medal Table'!$E:$E,'Each Gender Events'!T$2)*'Medal values'!$B$3
+ COUNTIFS('Official Medal Table'!$I:$I,'Each Gender Events'!$A28,'Official Medal Table'!$C:$C,'Each Gender Events'!T$1,'Official Medal Table'!$E:$E,'Each Gender Events'!T$2)*'Medal values'!$B$3
+ COUNTIFS('Official Medal Table'!$F:$F,'Each Gender Events'!$A28,'Official Medal Table'!$C:$C,'Each Gender Events'!T$1,'Official Medal Table'!$E:$E,"Mixed")*'Medal values'!$B$1/2
+ COUNTIFS('Official Medal Table'!$G:$G,'Each Gender Events'!$A28,'Official Medal Table'!$C:$C,'Each Gender Events'!T$1,'Official Medal Table'!$E:$E,"Mixed")*'Medal values'!$B$2/2
+ COUNTIFS('Official Medal Table'!$H:$H,'Each Gender Events'!$A28,'Official Medal Table'!$C:$C,'Each Gender Events'!T$1,'Official Medal Table'!$E:$E,"Mixed")*'Medal values'!$B$3/2
+ COUNTIFS('Official Medal Table'!$I:$I,'Each Gender Events'!$A28,'Official Medal Table'!$C:$C,'Each Gender Events'!T$1,'Official Medal Table'!$E:$E,"Mixed")*'Medal values'!$B$3/2</f>
        <v>0</v>
      </c>
      <c r="U28">
        <f>COUNTIFS('Official Medal Table'!$F:$F,'Each Gender Events'!$A28,'Official Medal Table'!$C:$C,'Each Gender Events'!U$1,'Official Medal Table'!$E:$E,'Each Gender Events'!U$2)*'Medal values'!$B$1
+ COUNTIFS('Official Medal Table'!$G:$G,'Each Gender Events'!$A28,'Official Medal Table'!$C:$C,'Each Gender Events'!U$1,'Official Medal Table'!$E:$E,'Each Gender Events'!U$2)*'Medal values'!$B$2
+ COUNTIFS('Official Medal Table'!$H:$H,'Each Gender Events'!$A28,'Official Medal Table'!$C:$C,'Each Gender Events'!U$1,'Official Medal Table'!$E:$E,'Each Gender Events'!U$2)*'Medal values'!$B$3
+ COUNTIFS('Official Medal Table'!$I:$I,'Each Gender Events'!$A28,'Official Medal Table'!$C:$C,'Each Gender Events'!U$1,'Official Medal Table'!$E:$E,'Each Gender Events'!U$2)*'Medal values'!$B$3
+ COUNTIFS('Official Medal Table'!$F:$F,'Each Gender Events'!$A28,'Official Medal Table'!$C:$C,'Each Gender Events'!U$1,'Official Medal Table'!$E:$E,"Mixed")*'Medal values'!$B$1/2
+ COUNTIFS('Official Medal Table'!$G:$G,'Each Gender Events'!$A28,'Official Medal Table'!$C:$C,'Each Gender Events'!U$1,'Official Medal Table'!$E:$E,"Mixed")*'Medal values'!$B$2/2
+ COUNTIFS('Official Medal Table'!$H:$H,'Each Gender Events'!$A28,'Official Medal Table'!$C:$C,'Each Gender Events'!U$1,'Official Medal Table'!$E:$E,"Mixed")*'Medal values'!$B$3/2
+ COUNTIFS('Official Medal Table'!$I:$I,'Each Gender Events'!$A28,'Official Medal Table'!$C:$C,'Each Gender Events'!U$1,'Official Medal Table'!$E:$E,"Mixed")*'Medal values'!$B$3/2</f>
        <v>0</v>
      </c>
      <c r="V28">
        <f>COUNTIFS('Official Medal Table'!$F:$F,'Each Gender Events'!$A28,'Official Medal Table'!$C:$C,'Each Gender Events'!V$1,'Official Medal Table'!$E:$E,'Each Gender Events'!V$2)*'Medal values'!$B$1
+ COUNTIFS('Official Medal Table'!$G:$G,'Each Gender Events'!$A28,'Official Medal Table'!$C:$C,'Each Gender Events'!V$1,'Official Medal Table'!$E:$E,'Each Gender Events'!V$2)*'Medal values'!$B$2
+ COUNTIFS('Official Medal Table'!$H:$H,'Each Gender Events'!$A28,'Official Medal Table'!$C:$C,'Each Gender Events'!V$1,'Official Medal Table'!$E:$E,'Each Gender Events'!V$2)*'Medal values'!$B$3
+ COUNTIFS('Official Medal Table'!$I:$I,'Each Gender Events'!$A28,'Official Medal Table'!$C:$C,'Each Gender Events'!V$1,'Official Medal Table'!$E:$E,'Each Gender Events'!V$2)*'Medal values'!$B$3
+ COUNTIFS('Official Medal Table'!$F:$F,'Each Gender Events'!$A28,'Official Medal Table'!$C:$C,'Each Gender Events'!V$1,'Official Medal Table'!$E:$E,"Mixed")*'Medal values'!$B$1/2
+ COUNTIFS('Official Medal Table'!$G:$G,'Each Gender Events'!$A28,'Official Medal Table'!$C:$C,'Each Gender Events'!V$1,'Official Medal Table'!$E:$E,"Mixed")*'Medal values'!$B$2/2
+ COUNTIFS('Official Medal Table'!$H:$H,'Each Gender Events'!$A28,'Official Medal Table'!$C:$C,'Each Gender Events'!V$1,'Official Medal Table'!$E:$E,"Mixed")*'Medal values'!$B$3/2
+ COUNTIFS('Official Medal Table'!$I:$I,'Each Gender Events'!$A28,'Official Medal Table'!$C:$C,'Each Gender Events'!V$1,'Official Medal Table'!$E:$E,"Mixed")*'Medal values'!$B$3/2</f>
        <v>0</v>
      </c>
      <c r="W28">
        <f>COUNTIFS('Official Medal Table'!$F:$F,'Each Gender Events'!$A28,'Official Medal Table'!$C:$C,'Each Gender Events'!W$1,'Official Medal Table'!$E:$E,'Each Gender Events'!W$2)*'Medal values'!$B$1
+ COUNTIFS('Official Medal Table'!$G:$G,'Each Gender Events'!$A28,'Official Medal Table'!$C:$C,'Each Gender Events'!W$1,'Official Medal Table'!$E:$E,'Each Gender Events'!W$2)*'Medal values'!$B$2
+ COUNTIFS('Official Medal Table'!$H:$H,'Each Gender Events'!$A28,'Official Medal Table'!$C:$C,'Each Gender Events'!W$1,'Official Medal Table'!$E:$E,'Each Gender Events'!W$2)*'Medal values'!$B$3
+ COUNTIFS('Official Medal Table'!$I:$I,'Each Gender Events'!$A28,'Official Medal Table'!$C:$C,'Each Gender Events'!W$1,'Official Medal Table'!$E:$E,'Each Gender Events'!W$2)*'Medal values'!$B$3
+ COUNTIFS('Official Medal Table'!$F:$F,'Each Gender Events'!$A28,'Official Medal Table'!$C:$C,'Each Gender Events'!W$1,'Official Medal Table'!$E:$E,"Mixed")*'Medal values'!$B$1/2
+ COUNTIFS('Official Medal Table'!$G:$G,'Each Gender Events'!$A28,'Official Medal Table'!$C:$C,'Each Gender Events'!W$1,'Official Medal Table'!$E:$E,"Mixed")*'Medal values'!$B$2/2
+ COUNTIFS('Official Medal Table'!$H:$H,'Each Gender Events'!$A28,'Official Medal Table'!$C:$C,'Each Gender Events'!W$1,'Official Medal Table'!$E:$E,"Mixed")*'Medal values'!$B$3/2
+ COUNTIFS('Official Medal Table'!$I:$I,'Each Gender Events'!$A28,'Official Medal Table'!$C:$C,'Each Gender Events'!W$1,'Official Medal Table'!$E:$E,"Mixed")*'Medal values'!$B$3/2</f>
        <v>0</v>
      </c>
      <c r="X28">
        <f>COUNTIFS('Official Medal Table'!$F:$F,'Each Gender Events'!$A28,'Official Medal Table'!$C:$C,'Each Gender Events'!X$1,'Official Medal Table'!$E:$E,'Each Gender Events'!X$2)*'Medal values'!$B$1
+ COUNTIFS('Official Medal Table'!$G:$G,'Each Gender Events'!$A28,'Official Medal Table'!$C:$C,'Each Gender Events'!X$1,'Official Medal Table'!$E:$E,'Each Gender Events'!X$2)*'Medal values'!$B$2
+ COUNTIFS('Official Medal Table'!$H:$H,'Each Gender Events'!$A28,'Official Medal Table'!$C:$C,'Each Gender Events'!X$1,'Official Medal Table'!$E:$E,'Each Gender Events'!X$2)*'Medal values'!$B$3
+ COUNTIFS('Official Medal Table'!$I:$I,'Each Gender Events'!$A28,'Official Medal Table'!$C:$C,'Each Gender Events'!X$1,'Official Medal Table'!$E:$E,'Each Gender Events'!X$2)*'Medal values'!$B$3
+ COUNTIFS('Official Medal Table'!$F:$F,'Each Gender Events'!$A28,'Official Medal Table'!$C:$C,'Each Gender Events'!X$1,'Official Medal Table'!$E:$E,"Mixed")*'Medal values'!$B$1/2
+ COUNTIFS('Official Medal Table'!$G:$G,'Each Gender Events'!$A28,'Official Medal Table'!$C:$C,'Each Gender Events'!X$1,'Official Medal Table'!$E:$E,"Mixed")*'Medal values'!$B$2/2
+ COUNTIFS('Official Medal Table'!$H:$H,'Each Gender Events'!$A28,'Official Medal Table'!$C:$C,'Each Gender Events'!X$1,'Official Medal Table'!$E:$E,"Mixed")*'Medal values'!$B$3/2
+ COUNTIFS('Official Medal Table'!$I:$I,'Each Gender Events'!$A28,'Official Medal Table'!$C:$C,'Each Gender Events'!X$1,'Official Medal Table'!$E:$E,"Mixed")*'Medal values'!$B$3/2</f>
        <v>0</v>
      </c>
      <c r="Y28">
        <f>COUNTIFS('Official Medal Table'!$F:$F,'Each Gender Events'!$A28,'Official Medal Table'!$C:$C,'Each Gender Events'!Y$1,'Official Medal Table'!$E:$E,'Each Gender Events'!Y$2)*'Medal values'!$B$1
+ COUNTIFS('Official Medal Table'!$G:$G,'Each Gender Events'!$A28,'Official Medal Table'!$C:$C,'Each Gender Events'!Y$1,'Official Medal Table'!$E:$E,'Each Gender Events'!Y$2)*'Medal values'!$B$2
+ COUNTIFS('Official Medal Table'!$H:$H,'Each Gender Events'!$A28,'Official Medal Table'!$C:$C,'Each Gender Events'!Y$1,'Official Medal Table'!$E:$E,'Each Gender Events'!Y$2)*'Medal values'!$B$3
+ COUNTIFS('Official Medal Table'!$I:$I,'Each Gender Events'!$A28,'Official Medal Table'!$C:$C,'Each Gender Events'!Y$1,'Official Medal Table'!$E:$E,'Each Gender Events'!Y$2)*'Medal values'!$B$3
+ COUNTIFS('Official Medal Table'!$F:$F,'Each Gender Events'!$A28,'Official Medal Table'!$C:$C,'Each Gender Events'!Y$1,'Official Medal Table'!$E:$E,"Mixed")*'Medal values'!$B$1/2
+ COUNTIFS('Official Medal Table'!$G:$G,'Each Gender Events'!$A28,'Official Medal Table'!$C:$C,'Each Gender Events'!Y$1,'Official Medal Table'!$E:$E,"Mixed")*'Medal values'!$B$2/2
+ COUNTIFS('Official Medal Table'!$H:$H,'Each Gender Events'!$A28,'Official Medal Table'!$C:$C,'Each Gender Events'!Y$1,'Official Medal Table'!$E:$E,"Mixed")*'Medal values'!$B$3/2
+ COUNTIFS('Official Medal Table'!$I:$I,'Each Gender Events'!$A28,'Official Medal Table'!$C:$C,'Each Gender Events'!Y$1,'Official Medal Table'!$E:$E,"Mixed")*'Medal values'!$B$3/2</f>
        <v>0</v>
      </c>
      <c r="Z28">
        <f>COUNTIFS('Official Medal Table'!$F:$F,'Each Gender Events'!$A28,'Official Medal Table'!$C:$C,'Each Gender Events'!Z$1,'Official Medal Table'!$E:$E,'Each Gender Events'!Z$2)*'Medal values'!$B$1
+ COUNTIFS('Official Medal Table'!$G:$G,'Each Gender Events'!$A28,'Official Medal Table'!$C:$C,'Each Gender Events'!Z$1,'Official Medal Table'!$E:$E,'Each Gender Events'!Z$2)*'Medal values'!$B$2
+ COUNTIFS('Official Medal Table'!$H:$H,'Each Gender Events'!$A28,'Official Medal Table'!$C:$C,'Each Gender Events'!Z$1,'Official Medal Table'!$E:$E,'Each Gender Events'!Z$2)*'Medal values'!$B$3
+ COUNTIFS('Official Medal Table'!$I:$I,'Each Gender Events'!$A28,'Official Medal Table'!$C:$C,'Each Gender Events'!Z$1,'Official Medal Table'!$E:$E,'Each Gender Events'!Z$2)*'Medal values'!$B$3
+ COUNTIFS('Official Medal Table'!$F:$F,'Each Gender Events'!$A28,'Official Medal Table'!$C:$C,'Each Gender Events'!Z$1,'Official Medal Table'!$E:$E,"Mixed")*'Medal values'!$B$1/2
+ COUNTIFS('Official Medal Table'!$G:$G,'Each Gender Events'!$A28,'Official Medal Table'!$C:$C,'Each Gender Events'!Z$1,'Official Medal Table'!$E:$E,"Mixed")*'Medal values'!$B$2/2
+ COUNTIFS('Official Medal Table'!$H:$H,'Each Gender Events'!$A28,'Official Medal Table'!$C:$C,'Each Gender Events'!Z$1,'Official Medal Table'!$E:$E,"Mixed")*'Medal values'!$B$3/2
+ COUNTIFS('Official Medal Table'!$I:$I,'Each Gender Events'!$A28,'Official Medal Table'!$C:$C,'Each Gender Events'!Z$1,'Official Medal Table'!$E:$E,"Mixed")*'Medal values'!$B$3/2</f>
        <v>0</v>
      </c>
      <c r="AA28">
        <f>COUNTIFS('Official Medal Table'!$F:$F,'Each Gender Events'!$A28,'Official Medal Table'!$C:$C,'Each Gender Events'!AA$1,'Official Medal Table'!$E:$E,'Each Gender Events'!AA$2)*'Medal values'!$B$1
+ COUNTIFS('Official Medal Table'!$G:$G,'Each Gender Events'!$A28,'Official Medal Table'!$C:$C,'Each Gender Events'!AA$1,'Official Medal Table'!$E:$E,'Each Gender Events'!AA$2)*'Medal values'!$B$2
+ COUNTIFS('Official Medal Table'!$H:$H,'Each Gender Events'!$A28,'Official Medal Table'!$C:$C,'Each Gender Events'!AA$1,'Official Medal Table'!$E:$E,'Each Gender Events'!AA$2)*'Medal values'!$B$3
+ COUNTIFS('Official Medal Table'!$I:$I,'Each Gender Events'!$A28,'Official Medal Table'!$C:$C,'Each Gender Events'!AA$1,'Official Medal Table'!$E:$E,'Each Gender Events'!AA$2)*'Medal values'!$B$3
+ COUNTIFS('Official Medal Table'!$F:$F,'Each Gender Events'!$A28,'Official Medal Table'!$C:$C,'Each Gender Events'!AA$1,'Official Medal Table'!$E:$E,"Mixed")*'Medal values'!$B$1/2
+ COUNTIFS('Official Medal Table'!$G:$G,'Each Gender Events'!$A28,'Official Medal Table'!$C:$C,'Each Gender Events'!AA$1,'Official Medal Table'!$E:$E,"Mixed")*'Medal values'!$B$2/2
+ COUNTIFS('Official Medal Table'!$H:$H,'Each Gender Events'!$A28,'Official Medal Table'!$C:$C,'Each Gender Events'!AA$1,'Official Medal Table'!$E:$E,"Mixed")*'Medal values'!$B$3/2
+ COUNTIFS('Official Medal Table'!$I:$I,'Each Gender Events'!$A28,'Official Medal Table'!$C:$C,'Each Gender Events'!AA$1,'Official Medal Table'!$E:$E,"Mixed")*'Medal values'!$B$3/2</f>
        <v>0</v>
      </c>
      <c r="AB28">
        <f>COUNTIFS('Official Medal Table'!$F:$F,'Each Gender Events'!$A28,'Official Medal Table'!$C:$C,'Each Gender Events'!AB$1,'Official Medal Table'!$E:$E,'Each Gender Events'!AB$2)*'Medal values'!$B$1
+ COUNTIFS('Official Medal Table'!$G:$G,'Each Gender Events'!$A28,'Official Medal Table'!$C:$C,'Each Gender Events'!AB$1,'Official Medal Table'!$E:$E,'Each Gender Events'!AB$2)*'Medal values'!$B$2
+ COUNTIFS('Official Medal Table'!$H:$H,'Each Gender Events'!$A28,'Official Medal Table'!$C:$C,'Each Gender Events'!AB$1,'Official Medal Table'!$E:$E,'Each Gender Events'!AB$2)*'Medal values'!$B$3
+ COUNTIFS('Official Medal Table'!$I:$I,'Each Gender Events'!$A28,'Official Medal Table'!$C:$C,'Each Gender Events'!AB$1,'Official Medal Table'!$E:$E,'Each Gender Events'!AB$2)*'Medal values'!$B$3
+ COUNTIFS('Official Medal Table'!$F:$F,'Each Gender Events'!$A28,'Official Medal Table'!$C:$C,'Each Gender Events'!AB$1,'Official Medal Table'!$E:$E,"Mixed")*'Medal values'!$B$1/2
+ COUNTIFS('Official Medal Table'!$G:$G,'Each Gender Events'!$A28,'Official Medal Table'!$C:$C,'Each Gender Events'!AB$1,'Official Medal Table'!$E:$E,"Mixed")*'Medal values'!$B$2/2
+ COUNTIFS('Official Medal Table'!$H:$H,'Each Gender Events'!$A28,'Official Medal Table'!$C:$C,'Each Gender Events'!AB$1,'Official Medal Table'!$E:$E,"Mixed")*'Medal values'!$B$3/2
+ COUNTIFS('Official Medal Table'!$I:$I,'Each Gender Events'!$A28,'Official Medal Table'!$C:$C,'Each Gender Events'!AB$1,'Official Medal Table'!$E:$E,"Mixed")*'Medal values'!$B$3/2</f>
        <v>0</v>
      </c>
      <c r="AC28">
        <f>COUNTIFS('Official Medal Table'!$F:$F,'Each Gender Events'!$A28,'Official Medal Table'!$C:$C,'Each Gender Events'!AC$1,'Official Medal Table'!$E:$E,'Each Gender Events'!AC$2)*'Medal values'!$B$1
+ COUNTIFS('Official Medal Table'!$G:$G,'Each Gender Events'!$A28,'Official Medal Table'!$C:$C,'Each Gender Events'!AC$1,'Official Medal Table'!$E:$E,'Each Gender Events'!AC$2)*'Medal values'!$B$2
+ COUNTIFS('Official Medal Table'!$H:$H,'Each Gender Events'!$A28,'Official Medal Table'!$C:$C,'Each Gender Events'!AC$1,'Official Medal Table'!$E:$E,'Each Gender Events'!AC$2)*'Medal values'!$B$3
+ COUNTIFS('Official Medal Table'!$I:$I,'Each Gender Events'!$A28,'Official Medal Table'!$C:$C,'Each Gender Events'!AC$1,'Official Medal Table'!$E:$E,'Each Gender Events'!AC$2)*'Medal values'!$B$3
+ COUNTIFS('Official Medal Table'!$F:$F,'Each Gender Events'!$A28,'Official Medal Table'!$C:$C,'Each Gender Events'!AC$1,'Official Medal Table'!$E:$E,"Mixed")*'Medal values'!$B$1/2
+ COUNTIFS('Official Medal Table'!$G:$G,'Each Gender Events'!$A28,'Official Medal Table'!$C:$C,'Each Gender Events'!AC$1,'Official Medal Table'!$E:$E,"Mixed")*'Medal values'!$B$2/2
+ COUNTIFS('Official Medal Table'!$H:$H,'Each Gender Events'!$A28,'Official Medal Table'!$C:$C,'Each Gender Events'!AC$1,'Official Medal Table'!$E:$E,"Mixed")*'Medal values'!$B$3/2
+ COUNTIFS('Official Medal Table'!$I:$I,'Each Gender Events'!$A28,'Official Medal Table'!$C:$C,'Each Gender Events'!AC$1,'Official Medal Table'!$E:$E,"Mixed")*'Medal values'!$B$3/2</f>
        <v>0</v>
      </c>
      <c r="AD28">
        <f>COUNTIFS('Official Medal Table'!$F:$F,'Each Gender Events'!$A28,'Official Medal Table'!$C:$C,'Each Gender Events'!AD$1,'Official Medal Table'!$E:$E,'Each Gender Events'!AD$2)*'Medal values'!$B$1
+ COUNTIFS('Official Medal Table'!$G:$G,'Each Gender Events'!$A28,'Official Medal Table'!$C:$C,'Each Gender Events'!AD$1,'Official Medal Table'!$E:$E,'Each Gender Events'!AD$2)*'Medal values'!$B$2
+ COUNTIFS('Official Medal Table'!$H:$H,'Each Gender Events'!$A28,'Official Medal Table'!$C:$C,'Each Gender Events'!AD$1,'Official Medal Table'!$E:$E,'Each Gender Events'!AD$2)*'Medal values'!$B$3
+ COUNTIFS('Official Medal Table'!$I:$I,'Each Gender Events'!$A28,'Official Medal Table'!$C:$C,'Each Gender Events'!AD$1,'Official Medal Table'!$E:$E,'Each Gender Events'!AD$2)*'Medal values'!$B$3
+ COUNTIFS('Official Medal Table'!$F:$F,'Each Gender Events'!$A28,'Official Medal Table'!$C:$C,'Each Gender Events'!AD$1,'Official Medal Table'!$E:$E,"Mixed")*'Medal values'!$B$1/2
+ COUNTIFS('Official Medal Table'!$G:$G,'Each Gender Events'!$A28,'Official Medal Table'!$C:$C,'Each Gender Events'!AD$1,'Official Medal Table'!$E:$E,"Mixed")*'Medal values'!$B$2/2
+ COUNTIFS('Official Medal Table'!$H:$H,'Each Gender Events'!$A28,'Official Medal Table'!$C:$C,'Each Gender Events'!AD$1,'Official Medal Table'!$E:$E,"Mixed")*'Medal values'!$B$3/2
+ COUNTIFS('Official Medal Table'!$I:$I,'Each Gender Events'!$A28,'Official Medal Table'!$C:$C,'Each Gender Events'!AD$1,'Official Medal Table'!$E:$E,"Mixed")*'Medal values'!$B$3/2</f>
        <v>0</v>
      </c>
      <c r="AE28">
        <f>COUNTIFS('Official Medal Table'!$F:$F,'Each Gender Events'!$A28,'Official Medal Table'!$C:$C,'Each Gender Events'!AE$1,'Official Medal Table'!$E:$E,'Each Gender Events'!AE$2)*'Medal values'!$B$1
+ COUNTIFS('Official Medal Table'!$G:$G,'Each Gender Events'!$A28,'Official Medal Table'!$C:$C,'Each Gender Events'!AE$1,'Official Medal Table'!$E:$E,'Each Gender Events'!AE$2)*'Medal values'!$B$2
+ COUNTIFS('Official Medal Table'!$H:$H,'Each Gender Events'!$A28,'Official Medal Table'!$C:$C,'Each Gender Events'!AE$1,'Official Medal Table'!$E:$E,'Each Gender Events'!AE$2)*'Medal values'!$B$3
+ COUNTIFS('Official Medal Table'!$I:$I,'Each Gender Events'!$A28,'Official Medal Table'!$C:$C,'Each Gender Events'!AE$1,'Official Medal Table'!$E:$E,'Each Gender Events'!AE$2)*'Medal values'!$B$3
+ COUNTIFS('Official Medal Table'!$F:$F,'Each Gender Events'!$A28,'Official Medal Table'!$C:$C,'Each Gender Events'!AE$1,'Official Medal Table'!$E:$E,"Mixed")*'Medal values'!$B$1/2
+ COUNTIFS('Official Medal Table'!$G:$G,'Each Gender Events'!$A28,'Official Medal Table'!$C:$C,'Each Gender Events'!AE$1,'Official Medal Table'!$E:$E,"Mixed")*'Medal values'!$B$2/2
+ COUNTIFS('Official Medal Table'!$H:$H,'Each Gender Events'!$A28,'Official Medal Table'!$C:$C,'Each Gender Events'!AE$1,'Official Medal Table'!$E:$E,"Mixed")*'Medal values'!$B$3/2
+ COUNTIFS('Official Medal Table'!$I:$I,'Each Gender Events'!$A28,'Official Medal Table'!$C:$C,'Each Gender Events'!AE$1,'Official Medal Table'!$E:$E,"Mixed")*'Medal values'!$B$3/2</f>
        <v>0</v>
      </c>
      <c r="AF28">
        <f>COUNTIFS('Official Medal Table'!$F:$F,'Each Gender Events'!$A28,'Official Medal Table'!$C:$C,'Each Gender Events'!AF$1,'Official Medal Table'!$E:$E,'Each Gender Events'!AF$2)*'Medal values'!$B$1
+ COUNTIFS('Official Medal Table'!$G:$G,'Each Gender Events'!$A28,'Official Medal Table'!$C:$C,'Each Gender Events'!AF$1,'Official Medal Table'!$E:$E,'Each Gender Events'!AF$2)*'Medal values'!$B$2
+ COUNTIFS('Official Medal Table'!$H:$H,'Each Gender Events'!$A28,'Official Medal Table'!$C:$C,'Each Gender Events'!AF$1,'Official Medal Table'!$E:$E,'Each Gender Events'!AF$2)*'Medal values'!$B$3
+ COUNTIFS('Official Medal Table'!$I:$I,'Each Gender Events'!$A28,'Official Medal Table'!$C:$C,'Each Gender Events'!AF$1,'Official Medal Table'!$E:$E,'Each Gender Events'!AF$2)*'Medal values'!$B$3
+ COUNTIFS('Official Medal Table'!$F:$F,'Each Gender Events'!$A28,'Official Medal Table'!$C:$C,'Each Gender Events'!AF$1,'Official Medal Table'!$E:$E,"Mixed")*'Medal values'!$B$1/2
+ COUNTIFS('Official Medal Table'!$G:$G,'Each Gender Events'!$A28,'Official Medal Table'!$C:$C,'Each Gender Events'!AF$1,'Official Medal Table'!$E:$E,"Mixed")*'Medal values'!$B$2/2
+ COUNTIFS('Official Medal Table'!$H:$H,'Each Gender Events'!$A28,'Official Medal Table'!$C:$C,'Each Gender Events'!AF$1,'Official Medal Table'!$E:$E,"Mixed")*'Medal values'!$B$3/2
+ COUNTIFS('Official Medal Table'!$I:$I,'Each Gender Events'!$A28,'Official Medal Table'!$C:$C,'Each Gender Events'!AF$1,'Official Medal Table'!$E:$E,"Mixed")*'Medal values'!$B$3/2</f>
        <v>1</v>
      </c>
      <c r="AG28">
        <f>COUNTIFS('Official Medal Table'!$F:$F,'Each Gender Events'!$A28,'Official Medal Table'!$C:$C,'Each Gender Events'!AG$1,'Official Medal Table'!$E:$E,'Each Gender Events'!AG$2)*'Medal values'!$B$1
+ COUNTIFS('Official Medal Table'!$G:$G,'Each Gender Events'!$A28,'Official Medal Table'!$C:$C,'Each Gender Events'!AG$1,'Official Medal Table'!$E:$E,'Each Gender Events'!AG$2)*'Medal values'!$B$2
+ COUNTIFS('Official Medal Table'!$H:$H,'Each Gender Events'!$A28,'Official Medal Table'!$C:$C,'Each Gender Events'!AG$1,'Official Medal Table'!$E:$E,'Each Gender Events'!AG$2)*'Medal values'!$B$3
+ COUNTIFS('Official Medal Table'!$I:$I,'Each Gender Events'!$A28,'Official Medal Table'!$C:$C,'Each Gender Events'!AG$1,'Official Medal Table'!$E:$E,'Each Gender Events'!AG$2)*'Medal values'!$B$3
+ COUNTIFS('Official Medal Table'!$F:$F,'Each Gender Events'!$A28,'Official Medal Table'!$C:$C,'Each Gender Events'!AG$1,'Official Medal Table'!$E:$E,"Mixed")*'Medal values'!$B$1/2
+ COUNTIFS('Official Medal Table'!$G:$G,'Each Gender Events'!$A28,'Official Medal Table'!$C:$C,'Each Gender Events'!AG$1,'Official Medal Table'!$E:$E,"Mixed")*'Medal values'!$B$2/2
+ COUNTIFS('Official Medal Table'!$H:$H,'Each Gender Events'!$A28,'Official Medal Table'!$C:$C,'Each Gender Events'!AG$1,'Official Medal Table'!$E:$E,"Mixed")*'Medal values'!$B$3/2
+ COUNTIFS('Official Medal Table'!$I:$I,'Each Gender Events'!$A28,'Official Medal Table'!$C:$C,'Each Gender Events'!AG$1,'Official Medal Table'!$E:$E,"Mixed")*'Medal values'!$B$3/2</f>
        <v>0</v>
      </c>
      <c r="AH28">
        <f>COUNTIFS('Official Medal Table'!$F:$F,'Each Gender Events'!$A28,'Official Medal Table'!$C:$C,'Each Gender Events'!AH$1,'Official Medal Table'!$E:$E,'Each Gender Events'!AH$2)*'Medal values'!$B$1
+ COUNTIFS('Official Medal Table'!$G:$G,'Each Gender Events'!$A28,'Official Medal Table'!$C:$C,'Each Gender Events'!AH$1,'Official Medal Table'!$E:$E,'Each Gender Events'!AH$2)*'Medal values'!$B$2
+ COUNTIFS('Official Medal Table'!$H:$H,'Each Gender Events'!$A28,'Official Medal Table'!$C:$C,'Each Gender Events'!AH$1,'Official Medal Table'!$E:$E,'Each Gender Events'!AH$2)*'Medal values'!$B$3
+ COUNTIFS('Official Medal Table'!$I:$I,'Each Gender Events'!$A28,'Official Medal Table'!$C:$C,'Each Gender Events'!AH$1,'Official Medal Table'!$E:$E,'Each Gender Events'!AH$2)*'Medal values'!$B$3
+ COUNTIFS('Official Medal Table'!$F:$F,'Each Gender Events'!$A28,'Official Medal Table'!$C:$C,'Each Gender Events'!AH$1,'Official Medal Table'!$E:$E,"Mixed")*'Medal values'!$B$1/2
+ COUNTIFS('Official Medal Table'!$G:$G,'Each Gender Events'!$A28,'Official Medal Table'!$C:$C,'Each Gender Events'!AH$1,'Official Medal Table'!$E:$E,"Mixed")*'Medal values'!$B$2/2
+ COUNTIFS('Official Medal Table'!$H:$H,'Each Gender Events'!$A28,'Official Medal Table'!$C:$C,'Each Gender Events'!AH$1,'Official Medal Table'!$E:$E,"Mixed")*'Medal values'!$B$3/2
+ COUNTIFS('Official Medal Table'!$I:$I,'Each Gender Events'!$A28,'Official Medal Table'!$C:$C,'Each Gender Events'!AH$1,'Official Medal Table'!$E:$E,"Mixed")*'Medal values'!$B$3/2</f>
        <v>0</v>
      </c>
      <c r="AI28">
        <f>COUNTIFS('Official Medal Table'!$F:$F,'Each Gender Events'!$A28,'Official Medal Table'!$C:$C,'Each Gender Events'!AI$1,'Official Medal Table'!$E:$E,'Each Gender Events'!AI$2)*'Medal values'!$B$1
+ COUNTIFS('Official Medal Table'!$G:$G,'Each Gender Events'!$A28,'Official Medal Table'!$C:$C,'Each Gender Events'!AI$1,'Official Medal Table'!$E:$E,'Each Gender Events'!AI$2)*'Medal values'!$B$2
+ COUNTIFS('Official Medal Table'!$H:$H,'Each Gender Events'!$A28,'Official Medal Table'!$C:$C,'Each Gender Events'!AI$1,'Official Medal Table'!$E:$E,'Each Gender Events'!AI$2)*'Medal values'!$B$3
+ COUNTIFS('Official Medal Table'!$I:$I,'Each Gender Events'!$A28,'Official Medal Table'!$C:$C,'Each Gender Events'!AI$1,'Official Medal Table'!$E:$E,'Each Gender Events'!AI$2)*'Medal values'!$B$3
+ COUNTIFS('Official Medal Table'!$F:$F,'Each Gender Events'!$A28,'Official Medal Table'!$C:$C,'Each Gender Events'!AI$1,'Official Medal Table'!$E:$E,"Mixed")*'Medal values'!$B$1/2
+ COUNTIFS('Official Medal Table'!$G:$G,'Each Gender Events'!$A28,'Official Medal Table'!$C:$C,'Each Gender Events'!AI$1,'Official Medal Table'!$E:$E,"Mixed")*'Medal values'!$B$2/2
+ COUNTIFS('Official Medal Table'!$H:$H,'Each Gender Events'!$A28,'Official Medal Table'!$C:$C,'Each Gender Events'!AI$1,'Official Medal Table'!$E:$E,"Mixed")*'Medal values'!$B$3/2
+ COUNTIFS('Official Medal Table'!$I:$I,'Each Gender Events'!$A28,'Official Medal Table'!$C:$C,'Each Gender Events'!AI$1,'Official Medal Table'!$E:$E,"Mixed")*'Medal values'!$B$3/2</f>
        <v>0</v>
      </c>
      <c r="AJ28">
        <f>COUNTIFS('Official Medal Table'!$F:$F,'Each Gender Events'!$A28,'Official Medal Table'!$C:$C,'Each Gender Events'!AJ$1,'Official Medal Table'!$E:$E,'Each Gender Events'!AJ$2)*'Medal values'!$B$1
+ COUNTIFS('Official Medal Table'!$G:$G,'Each Gender Events'!$A28,'Official Medal Table'!$C:$C,'Each Gender Events'!AJ$1,'Official Medal Table'!$E:$E,'Each Gender Events'!AJ$2)*'Medal values'!$B$2
+ COUNTIFS('Official Medal Table'!$H:$H,'Each Gender Events'!$A28,'Official Medal Table'!$C:$C,'Each Gender Events'!AJ$1,'Official Medal Table'!$E:$E,'Each Gender Events'!AJ$2)*'Medal values'!$B$3
+ COUNTIFS('Official Medal Table'!$I:$I,'Each Gender Events'!$A28,'Official Medal Table'!$C:$C,'Each Gender Events'!AJ$1,'Official Medal Table'!$E:$E,'Each Gender Events'!AJ$2)*'Medal values'!$B$3
+ COUNTIFS('Official Medal Table'!$F:$F,'Each Gender Events'!$A28,'Official Medal Table'!$C:$C,'Each Gender Events'!AJ$1,'Official Medal Table'!$E:$E,"Mixed")*'Medal values'!$B$1/2
+ COUNTIFS('Official Medal Table'!$G:$G,'Each Gender Events'!$A28,'Official Medal Table'!$C:$C,'Each Gender Events'!AJ$1,'Official Medal Table'!$E:$E,"Mixed")*'Medal values'!$B$2/2
+ COUNTIFS('Official Medal Table'!$H:$H,'Each Gender Events'!$A28,'Official Medal Table'!$C:$C,'Each Gender Events'!AJ$1,'Official Medal Table'!$E:$E,"Mixed")*'Medal values'!$B$3/2
+ COUNTIFS('Official Medal Table'!$I:$I,'Each Gender Events'!$A28,'Official Medal Table'!$C:$C,'Each Gender Events'!AJ$1,'Official Medal Table'!$E:$E,"Mixed")*'Medal values'!$B$3/2</f>
        <v>0</v>
      </c>
      <c r="AK28">
        <f>COUNTIFS('Official Medal Table'!$F:$F,'Each Gender Events'!$A28,'Official Medal Table'!$C:$C,'Each Gender Events'!AK$1,'Official Medal Table'!$E:$E,'Each Gender Events'!AK$2)*'Medal values'!$B$1
+ COUNTIFS('Official Medal Table'!$G:$G,'Each Gender Events'!$A28,'Official Medal Table'!$C:$C,'Each Gender Events'!AK$1,'Official Medal Table'!$E:$E,'Each Gender Events'!AK$2)*'Medal values'!$B$2
+ COUNTIFS('Official Medal Table'!$H:$H,'Each Gender Events'!$A28,'Official Medal Table'!$C:$C,'Each Gender Events'!AK$1,'Official Medal Table'!$E:$E,'Each Gender Events'!AK$2)*'Medal values'!$B$3
+ COUNTIFS('Official Medal Table'!$I:$I,'Each Gender Events'!$A28,'Official Medal Table'!$C:$C,'Each Gender Events'!AK$1,'Official Medal Table'!$E:$E,'Each Gender Events'!AK$2)*'Medal values'!$B$3
+ COUNTIFS('Official Medal Table'!$F:$F,'Each Gender Events'!$A28,'Official Medal Table'!$C:$C,'Each Gender Events'!AK$1,'Official Medal Table'!$E:$E,"Mixed")*'Medal values'!$B$1/2
+ COUNTIFS('Official Medal Table'!$G:$G,'Each Gender Events'!$A28,'Official Medal Table'!$C:$C,'Each Gender Events'!AK$1,'Official Medal Table'!$E:$E,"Mixed")*'Medal values'!$B$2/2
+ COUNTIFS('Official Medal Table'!$H:$H,'Each Gender Events'!$A28,'Official Medal Table'!$C:$C,'Each Gender Events'!AK$1,'Official Medal Table'!$E:$E,"Mixed")*'Medal values'!$B$3/2
+ COUNTIFS('Official Medal Table'!$I:$I,'Each Gender Events'!$A28,'Official Medal Table'!$C:$C,'Each Gender Events'!AK$1,'Official Medal Table'!$E:$E,"Mixed")*'Medal values'!$B$3/2</f>
        <v>0</v>
      </c>
      <c r="AL28">
        <f>COUNTIFS('Official Medal Table'!$F:$F,'Each Gender Events'!$A28,'Official Medal Table'!$C:$C,'Each Gender Events'!AL$1,'Official Medal Table'!$E:$E,'Each Gender Events'!AL$2)*'Medal values'!$B$1
+ COUNTIFS('Official Medal Table'!$G:$G,'Each Gender Events'!$A28,'Official Medal Table'!$C:$C,'Each Gender Events'!AL$1,'Official Medal Table'!$E:$E,'Each Gender Events'!AL$2)*'Medal values'!$B$2
+ COUNTIFS('Official Medal Table'!$H:$H,'Each Gender Events'!$A28,'Official Medal Table'!$C:$C,'Each Gender Events'!AL$1,'Official Medal Table'!$E:$E,'Each Gender Events'!AL$2)*'Medal values'!$B$3
+ COUNTIFS('Official Medal Table'!$I:$I,'Each Gender Events'!$A28,'Official Medal Table'!$C:$C,'Each Gender Events'!AL$1,'Official Medal Table'!$E:$E,'Each Gender Events'!AL$2)*'Medal values'!$B$3
+ COUNTIFS('Official Medal Table'!$F:$F,'Each Gender Events'!$A28,'Official Medal Table'!$C:$C,'Each Gender Events'!AL$1,'Official Medal Table'!$E:$E,"Mixed")*'Medal values'!$B$1/2
+ COUNTIFS('Official Medal Table'!$G:$G,'Each Gender Events'!$A28,'Official Medal Table'!$C:$C,'Each Gender Events'!AL$1,'Official Medal Table'!$E:$E,"Mixed")*'Medal values'!$B$2/2
+ COUNTIFS('Official Medal Table'!$H:$H,'Each Gender Events'!$A28,'Official Medal Table'!$C:$C,'Each Gender Events'!AL$1,'Official Medal Table'!$E:$E,"Mixed")*'Medal values'!$B$3/2
+ COUNTIFS('Official Medal Table'!$I:$I,'Each Gender Events'!$A28,'Official Medal Table'!$C:$C,'Each Gender Events'!AL$1,'Official Medal Table'!$E:$E,"Mixed")*'Medal values'!$B$3/2</f>
        <v>0</v>
      </c>
      <c r="AM28">
        <f>COUNTIFS('Official Medal Table'!$F:$F,'Each Gender Events'!$A28,'Official Medal Table'!$C:$C,'Each Gender Events'!AM$1,'Official Medal Table'!$E:$E,'Each Gender Events'!AM$2)*'Medal values'!$B$1
+ COUNTIFS('Official Medal Table'!$G:$G,'Each Gender Events'!$A28,'Official Medal Table'!$C:$C,'Each Gender Events'!AM$1,'Official Medal Table'!$E:$E,'Each Gender Events'!AM$2)*'Medal values'!$B$2
+ COUNTIFS('Official Medal Table'!$H:$H,'Each Gender Events'!$A28,'Official Medal Table'!$C:$C,'Each Gender Events'!AM$1,'Official Medal Table'!$E:$E,'Each Gender Events'!AM$2)*'Medal values'!$B$3
+ COUNTIFS('Official Medal Table'!$I:$I,'Each Gender Events'!$A28,'Official Medal Table'!$C:$C,'Each Gender Events'!AM$1,'Official Medal Table'!$E:$E,'Each Gender Events'!AM$2)*'Medal values'!$B$3
+ COUNTIFS('Official Medal Table'!$F:$F,'Each Gender Events'!$A28,'Official Medal Table'!$C:$C,'Each Gender Events'!AM$1,'Official Medal Table'!$E:$E,"Mixed")*'Medal values'!$B$1/2
+ COUNTIFS('Official Medal Table'!$G:$G,'Each Gender Events'!$A28,'Official Medal Table'!$C:$C,'Each Gender Events'!AM$1,'Official Medal Table'!$E:$E,"Mixed")*'Medal values'!$B$2/2
+ COUNTIFS('Official Medal Table'!$H:$H,'Each Gender Events'!$A28,'Official Medal Table'!$C:$C,'Each Gender Events'!AM$1,'Official Medal Table'!$E:$E,"Mixed")*'Medal values'!$B$3/2
+ COUNTIFS('Official Medal Table'!$I:$I,'Each Gender Events'!$A28,'Official Medal Table'!$C:$C,'Each Gender Events'!AM$1,'Official Medal Table'!$E:$E,"Mixed")*'Medal values'!$B$3/2</f>
        <v>0</v>
      </c>
      <c r="AN28">
        <f>COUNTIFS('Official Medal Table'!$F:$F,'Each Gender Events'!$A28,'Official Medal Table'!$C:$C,'Each Gender Events'!AN$1,'Official Medal Table'!$E:$E,'Each Gender Events'!AN$2)*'Medal values'!$B$1
+ COUNTIFS('Official Medal Table'!$G:$G,'Each Gender Events'!$A28,'Official Medal Table'!$C:$C,'Each Gender Events'!AN$1,'Official Medal Table'!$E:$E,'Each Gender Events'!AN$2)*'Medal values'!$B$2
+ COUNTIFS('Official Medal Table'!$H:$H,'Each Gender Events'!$A28,'Official Medal Table'!$C:$C,'Each Gender Events'!AN$1,'Official Medal Table'!$E:$E,'Each Gender Events'!AN$2)*'Medal values'!$B$3
+ COUNTIFS('Official Medal Table'!$I:$I,'Each Gender Events'!$A28,'Official Medal Table'!$C:$C,'Each Gender Events'!AN$1,'Official Medal Table'!$E:$E,'Each Gender Events'!AN$2)*'Medal values'!$B$3
+ COUNTIFS('Official Medal Table'!$F:$F,'Each Gender Events'!$A28,'Official Medal Table'!$C:$C,'Each Gender Events'!AN$1,'Official Medal Table'!$E:$E,"Mixed")*'Medal values'!$B$1/2
+ COUNTIFS('Official Medal Table'!$G:$G,'Each Gender Events'!$A28,'Official Medal Table'!$C:$C,'Each Gender Events'!AN$1,'Official Medal Table'!$E:$E,"Mixed")*'Medal values'!$B$2/2
+ COUNTIFS('Official Medal Table'!$H:$H,'Each Gender Events'!$A28,'Official Medal Table'!$C:$C,'Each Gender Events'!AN$1,'Official Medal Table'!$E:$E,"Mixed")*'Medal values'!$B$3/2
+ COUNTIFS('Official Medal Table'!$I:$I,'Each Gender Events'!$A28,'Official Medal Table'!$C:$C,'Each Gender Events'!AN$1,'Official Medal Table'!$E:$E,"Mixed")*'Medal values'!$B$3/2</f>
        <v>0</v>
      </c>
      <c r="AO28">
        <f>COUNTIFS('Official Medal Table'!$F:$F,'Each Gender Events'!$A28,'Official Medal Table'!$C:$C,'Each Gender Events'!AO$1,'Official Medal Table'!$E:$E,'Each Gender Events'!AO$2)*'Medal values'!$B$1
+ COUNTIFS('Official Medal Table'!$G:$G,'Each Gender Events'!$A28,'Official Medal Table'!$C:$C,'Each Gender Events'!AO$1,'Official Medal Table'!$E:$E,'Each Gender Events'!AO$2)*'Medal values'!$B$2
+ COUNTIFS('Official Medal Table'!$H:$H,'Each Gender Events'!$A28,'Official Medal Table'!$C:$C,'Each Gender Events'!AO$1,'Official Medal Table'!$E:$E,'Each Gender Events'!AO$2)*'Medal values'!$B$3
+ COUNTIFS('Official Medal Table'!$I:$I,'Each Gender Events'!$A28,'Official Medal Table'!$C:$C,'Each Gender Events'!AO$1,'Official Medal Table'!$E:$E,'Each Gender Events'!AO$2)*'Medal values'!$B$3
+ COUNTIFS('Official Medal Table'!$F:$F,'Each Gender Events'!$A28,'Official Medal Table'!$C:$C,'Each Gender Events'!AO$1,'Official Medal Table'!$E:$E,"Mixed")*'Medal values'!$B$1/2
+ COUNTIFS('Official Medal Table'!$G:$G,'Each Gender Events'!$A28,'Official Medal Table'!$C:$C,'Each Gender Events'!AO$1,'Official Medal Table'!$E:$E,"Mixed")*'Medal values'!$B$2/2
+ COUNTIFS('Official Medal Table'!$H:$H,'Each Gender Events'!$A28,'Official Medal Table'!$C:$C,'Each Gender Events'!AO$1,'Official Medal Table'!$E:$E,"Mixed")*'Medal values'!$B$3/2
+ COUNTIFS('Official Medal Table'!$I:$I,'Each Gender Events'!$A28,'Official Medal Table'!$C:$C,'Each Gender Events'!AO$1,'Official Medal Table'!$E:$E,"Mixed")*'Medal values'!$B$3/2</f>
        <v>0</v>
      </c>
      <c r="AP28">
        <f>COUNTIFS('Official Medal Table'!$F:$F,'Each Gender Events'!$A28,'Official Medal Table'!$C:$C,'Each Gender Events'!AP$1,'Official Medal Table'!$E:$E,'Each Gender Events'!AP$2)*'Medal values'!$B$1
+ COUNTIFS('Official Medal Table'!$G:$G,'Each Gender Events'!$A28,'Official Medal Table'!$C:$C,'Each Gender Events'!AP$1,'Official Medal Table'!$E:$E,'Each Gender Events'!AP$2)*'Medal values'!$B$2
+ COUNTIFS('Official Medal Table'!$H:$H,'Each Gender Events'!$A28,'Official Medal Table'!$C:$C,'Each Gender Events'!AP$1,'Official Medal Table'!$E:$E,'Each Gender Events'!AP$2)*'Medal values'!$B$3
+ COUNTIFS('Official Medal Table'!$I:$I,'Each Gender Events'!$A28,'Official Medal Table'!$C:$C,'Each Gender Events'!AP$1,'Official Medal Table'!$E:$E,'Each Gender Events'!AP$2)*'Medal values'!$B$3
+ COUNTIFS('Official Medal Table'!$F:$F,'Each Gender Events'!$A28,'Official Medal Table'!$C:$C,'Each Gender Events'!AP$1,'Official Medal Table'!$E:$E,"Mixed")*'Medal values'!$B$1/2
+ COUNTIFS('Official Medal Table'!$G:$G,'Each Gender Events'!$A28,'Official Medal Table'!$C:$C,'Each Gender Events'!AP$1,'Official Medal Table'!$E:$E,"Mixed")*'Medal values'!$B$2/2
+ COUNTIFS('Official Medal Table'!$H:$H,'Each Gender Events'!$A28,'Official Medal Table'!$C:$C,'Each Gender Events'!AP$1,'Official Medal Table'!$E:$E,"Mixed")*'Medal values'!$B$3/2
+ COUNTIFS('Official Medal Table'!$I:$I,'Each Gender Events'!$A28,'Official Medal Table'!$C:$C,'Each Gender Events'!AP$1,'Official Medal Table'!$E:$E,"Mixed")*'Medal values'!$B$3/2</f>
        <v>0</v>
      </c>
      <c r="AQ28">
        <f>COUNTIFS('Official Medal Table'!$F:$F,'Each Gender Events'!$A28,'Official Medal Table'!$C:$C,'Each Gender Events'!AQ$1,'Official Medal Table'!$E:$E,'Each Gender Events'!AQ$2)*'Medal values'!$B$1
+ COUNTIFS('Official Medal Table'!$G:$G,'Each Gender Events'!$A28,'Official Medal Table'!$C:$C,'Each Gender Events'!AQ$1,'Official Medal Table'!$E:$E,'Each Gender Events'!AQ$2)*'Medal values'!$B$2
+ COUNTIFS('Official Medal Table'!$H:$H,'Each Gender Events'!$A28,'Official Medal Table'!$C:$C,'Each Gender Events'!AQ$1,'Official Medal Table'!$E:$E,'Each Gender Events'!AQ$2)*'Medal values'!$B$3
+ COUNTIFS('Official Medal Table'!$I:$I,'Each Gender Events'!$A28,'Official Medal Table'!$C:$C,'Each Gender Events'!AQ$1,'Official Medal Table'!$E:$E,'Each Gender Events'!AQ$2)*'Medal values'!$B$3
+ COUNTIFS('Official Medal Table'!$F:$F,'Each Gender Events'!$A28,'Official Medal Table'!$C:$C,'Each Gender Events'!AQ$1,'Official Medal Table'!$E:$E,"Mixed")*'Medal values'!$B$1/2
+ COUNTIFS('Official Medal Table'!$G:$G,'Each Gender Events'!$A28,'Official Medal Table'!$C:$C,'Each Gender Events'!AQ$1,'Official Medal Table'!$E:$E,"Mixed")*'Medal values'!$B$2/2
+ COUNTIFS('Official Medal Table'!$H:$H,'Each Gender Events'!$A28,'Official Medal Table'!$C:$C,'Each Gender Events'!AQ$1,'Official Medal Table'!$E:$E,"Mixed")*'Medal values'!$B$3/2
+ COUNTIFS('Official Medal Table'!$I:$I,'Each Gender Events'!$A28,'Official Medal Table'!$C:$C,'Each Gender Events'!AQ$1,'Official Medal Table'!$E:$E,"Mixed")*'Medal values'!$B$3/2</f>
        <v>0</v>
      </c>
      <c r="AR28">
        <f>COUNTIFS('Official Medal Table'!$F:$F,'Each Gender Events'!$A28,'Official Medal Table'!$C:$C,'Each Gender Events'!AR$1,'Official Medal Table'!$E:$E,'Each Gender Events'!AR$2)*'Medal values'!$B$1
+ COUNTIFS('Official Medal Table'!$G:$G,'Each Gender Events'!$A28,'Official Medal Table'!$C:$C,'Each Gender Events'!AR$1,'Official Medal Table'!$E:$E,'Each Gender Events'!AR$2)*'Medal values'!$B$2
+ COUNTIFS('Official Medal Table'!$H:$H,'Each Gender Events'!$A28,'Official Medal Table'!$C:$C,'Each Gender Events'!AR$1,'Official Medal Table'!$E:$E,'Each Gender Events'!AR$2)*'Medal values'!$B$3
+ COUNTIFS('Official Medal Table'!$I:$I,'Each Gender Events'!$A28,'Official Medal Table'!$C:$C,'Each Gender Events'!AR$1,'Official Medal Table'!$E:$E,'Each Gender Events'!AR$2)*'Medal values'!$B$3
+ COUNTIFS('Official Medal Table'!$F:$F,'Each Gender Events'!$A28,'Official Medal Table'!$C:$C,'Each Gender Events'!AR$1,'Official Medal Table'!$E:$E,"Mixed")*'Medal values'!$B$1/2
+ COUNTIFS('Official Medal Table'!$G:$G,'Each Gender Events'!$A28,'Official Medal Table'!$C:$C,'Each Gender Events'!AR$1,'Official Medal Table'!$E:$E,"Mixed")*'Medal values'!$B$2/2
+ COUNTIFS('Official Medal Table'!$H:$H,'Each Gender Events'!$A28,'Official Medal Table'!$C:$C,'Each Gender Events'!AR$1,'Official Medal Table'!$E:$E,"Mixed")*'Medal values'!$B$3/2
+ COUNTIFS('Official Medal Table'!$I:$I,'Each Gender Events'!$A28,'Official Medal Table'!$C:$C,'Each Gender Events'!AR$1,'Official Medal Table'!$E:$E,"Mixed")*'Medal values'!$B$3/2</f>
        <v>0</v>
      </c>
      <c r="AS28">
        <f>COUNTIFS('Official Medal Table'!$F:$F,'Each Gender Events'!$A28,'Official Medal Table'!$C:$C,'Each Gender Events'!AS$1,'Official Medal Table'!$E:$E,'Each Gender Events'!AS$2)*'Medal values'!$B$1
+ COUNTIFS('Official Medal Table'!$G:$G,'Each Gender Events'!$A28,'Official Medal Table'!$C:$C,'Each Gender Events'!AS$1,'Official Medal Table'!$E:$E,'Each Gender Events'!AS$2)*'Medal values'!$B$2
+ COUNTIFS('Official Medal Table'!$H:$H,'Each Gender Events'!$A28,'Official Medal Table'!$C:$C,'Each Gender Events'!AS$1,'Official Medal Table'!$E:$E,'Each Gender Events'!AS$2)*'Medal values'!$B$3
+ COUNTIFS('Official Medal Table'!$I:$I,'Each Gender Events'!$A28,'Official Medal Table'!$C:$C,'Each Gender Events'!AS$1,'Official Medal Table'!$E:$E,'Each Gender Events'!AS$2)*'Medal values'!$B$3
+ COUNTIFS('Official Medal Table'!$F:$F,'Each Gender Events'!$A28,'Official Medal Table'!$C:$C,'Each Gender Events'!AS$1,'Official Medal Table'!$E:$E,"Mixed")*'Medal values'!$B$1/2
+ COUNTIFS('Official Medal Table'!$G:$G,'Each Gender Events'!$A28,'Official Medal Table'!$C:$C,'Each Gender Events'!AS$1,'Official Medal Table'!$E:$E,"Mixed")*'Medal values'!$B$2/2
+ COUNTIFS('Official Medal Table'!$H:$H,'Each Gender Events'!$A28,'Official Medal Table'!$C:$C,'Each Gender Events'!AS$1,'Official Medal Table'!$E:$E,"Mixed")*'Medal values'!$B$3/2
+ COUNTIFS('Official Medal Table'!$I:$I,'Each Gender Events'!$A28,'Official Medal Table'!$C:$C,'Each Gender Events'!AS$1,'Official Medal Table'!$E:$E,"Mixed")*'Medal values'!$B$3/2</f>
        <v>0</v>
      </c>
      <c r="AT28">
        <f>COUNTIFS('Official Medal Table'!$F:$F,'Each Gender Events'!$A28,'Official Medal Table'!$C:$C,'Each Gender Events'!AT$1,'Official Medal Table'!$E:$E,'Each Gender Events'!AT$2)*'Medal values'!$B$1
+ COUNTIFS('Official Medal Table'!$G:$G,'Each Gender Events'!$A28,'Official Medal Table'!$C:$C,'Each Gender Events'!AT$1,'Official Medal Table'!$E:$E,'Each Gender Events'!AT$2)*'Medal values'!$B$2
+ COUNTIFS('Official Medal Table'!$H:$H,'Each Gender Events'!$A28,'Official Medal Table'!$C:$C,'Each Gender Events'!AT$1,'Official Medal Table'!$E:$E,'Each Gender Events'!AT$2)*'Medal values'!$B$3
+ COUNTIFS('Official Medal Table'!$I:$I,'Each Gender Events'!$A28,'Official Medal Table'!$C:$C,'Each Gender Events'!AT$1,'Official Medal Table'!$E:$E,'Each Gender Events'!AT$2)*'Medal values'!$B$3
+ COUNTIFS('Official Medal Table'!$F:$F,'Each Gender Events'!$A28,'Official Medal Table'!$C:$C,'Each Gender Events'!AT$1,'Official Medal Table'!$E:$E,"Mixed")*'Medal values'!$B$1/2
+ COUNTIFS('Official Medal Table'!$G:$G,'Each Gender Events'!$A28,'Official Medal Table'!$C:$C,'Each Gender Events'!AT$1,'Official Medal Table'!$E:$E,"Mixed")*'Medal values'!$B$2/2
+ COUNTIFS('Official Medal Table'!$H:$H,'Each Gender Events'!$A28,'Official Medal Table'!$C:$C,'Each Gender Events'!AT$1,'Official Medal Table'!$E:$E,"Mixed")*'Medal values'!$B$3/2
+ COUNTIFS('Official Medal Table'!$I:$I,'Each Gender Events'!$A28,'Official Medal Table'!$C:$C,'Each Gender Events'!AT$1,'Official Medal Table'!$E:$E,"Mixed")*'Medal values'!$B$3/2</f>
        <v>0</v>
      </c>
      <c r="AU28">
        <f>COUNTIFS('Official Medal Table'!$F:$F,'Each Gender Events'!$A28,'Official Medal Table'!$C:$C,'Each Gender Events'!AU$1,'Official Medal Table'!$E:$E,'Each Gender Events'!AU$2)*'Medal values'!$B$1
+ COUNTIFS('Official Medal Table'!$G:$G,'Each Gender Events'!$A28,'Official Medal Table'!$C:$C,'Each Gender Events'!AU$1,'Official Medal Table'!$E:$E,'Each Gender Events'!AU$2)*'Medal values'!$B$2
+ COUNTIFS('Official Medal Table'!$H:$H,'Each Gender Events'!$A28,'Official Medal Table'!$C:$C,'Each Gender Events'!AU$1,'Official Medal Table'!$E:$E,'Each Gender Events'!AU$2)*'Medal values'!$B$3
+ COUNTIFS('Official Medal Table'!$I:$I,'Each Gender Events'!$A28,'Official Medal Table'!$C:$C,'Each Gender Events'!AU$1,'Official Medal Table'!$E:$E,'Each Gender Events'!AU$2)*'Medal values'!$B$3
+ COUNTIFS('Official Medal Table'!$F:$F,'Each Gender Events'!$A28,'Official Medal Table'!$C:$C,'Each Gender Events'!AU$1,'Official Medal Table'!$E:$E,"Mixed")*'Medal values'!$B$1/2
+ COUNTIFS('Official Medal Table'!$G:$G,'Each Gender Events'!$A28,'Official Medal Table'!$C:$C,'Each Gender Events'!AU$1,'Official Medal Table'!$E:$E,"Mixed")*'Medal values'!$B$2/2
+ COUNTIFS('Official Medal Table'!$H:$H,'Each Gender Events'!$A28,'Official Medal Table'!$C:$C,'Each Gender Events'!AU$1,'Official Medal Table'!$E:$E,"Mixed")*'Medal values'!$B$3/2
+ COUNTIFS('Official Medal Table'!$I:$I,'Each Gender Events'!$A28,'Official Medal Table'!$C:$C,'Each Gender Events'!AU$1,'Official Medal Table'!$E:$E,"Mixed")*'Medal values'!$B$3/2</f>
        <v>0</v>
      </c>
      <c r="AV28">
        <f>COUNTIFS('Official Medal Table'!$F:$F,'Each Gender Events'!$A28,'Official Medal Table'!$C:$C,'Each Gender Events'!AV$1,'Official Medal Table'!$E:$E,'Each Gender Events'!AV$2)*'Medal values'!$B$1
+ COUNTIFS('Official Medal Table'!$G:$G,'Each Gender Events'!$A28,'Official Medal Table'!$C:$C,'Each Gender Events'!AV$1,'Official Medal Table'!$E:$E,'Each Gender Events'!AV$2)*'Medal values'!$B$2
+ COUNTIFS('Official Medal Table'!$H:$H,'Each Gender Events'!$A28,'Official Medal Table'!$C:$C,'Each Gender Events'!AV$1,'Official Medal Table'!$E:$E,'Each Gender Events'!AV$2)*'Medal values'!$B$3
+ COUNTIFS('Official Medal Table'!$I:$I,'Each Gender Events'!$A28,'Official Medal Table'!$C:$C,'Each Gender Events'!AV$1,'Official Medal Table'!$E:$E,'Each Gender Events'!AV$2)*'Medal values'!$B$3
+ COUNTIFS('Official Medal Table'!$F:$F,'Each Gender Events'!$A28,'Official Medal Table'!$C:$C,'Each Gender Events'!AV$1,'Official Medal Table'!$E:$E,"Mixed")*'Medal values'!$B$1/2
+ COUNTIFS('Official Medal Table'!$G:$G,'Each Gender Events'!$A28,'Official Medal Table'!$C:$C,'Each Gender Events'!AV$1,'Official Medal Table'!$E:$E,"Mixed")*'Medal values'!$B$2/2
+ COUNTIFS('Official Medal Table'!$H:$H,'Each Gender Events'!$A28,'Official Medal Table'!$C:$C,'Each Gender Events'!AV$1,'Official Medal Table'!$E:$E,"Mixed")*'Medal values'!$B$3/2
+ COUNTIFS('Official Medal Table'!$I:$I,'Each Gender Events'!$A28,'Official Medal Table'!$C:$C,'Each Gender Events'!AV$1,'Official Medal Table'!$E:$E,"Mixed")*'Medal values'!$B$3/2</f>
        <v>0</v>
      </c>
      <c r="AW28">
        <f>COUNTIFS('Official Medal Table'!$F:$F,'Each Gender Events'!$A28,'Official Medal Table'!$C:$C,'Each Gender Events'!AW$1,'Official Medal Table'!$E:$E,'Each Gender Events'!AW$2)*'Medal values'!$B$1
+ COUNTIFS('Official Medal Table'!$G:$G,'Each Gender Events'!$A28,'Official Medal Table'!$C:$C,'Each Gender Events'!AW$1,'Official Medal Table'!$E:$E,'Each Gender Events'!AW$2)*'Medal values'!$B$2
+ COUNTIFS('Official Medal Table'!$H:$H,'Each Gender Events'!$A28,'Official Medal Table'!$C:$C,'Each Gender Events'!AW$1,'Official Medal Table'!$E:$E,'Each Gender Events'!AW$2)*'Medal values'!$B$3
+ COUNTIFS('Official Medal Table'!$I:$I,'Each Gender Events'!$A28,'Official Medal Table'!$C:$C,'Each Gender Events'!AW$1,'Official Medal Table'!$E:$E,'Each Gender Events'!AW$2)*'Medal values'!$B$3
+ COUNTIFS('Official Medal Table'!$F:$F,'Each Gender Events'!$A28,'Official Medal Table'!$C:$C,'Each Gender Events'!AW$1,'Official Medal Table'!$E:$E,"Mixed")*'Medal values'!$B$1/2
+ COUNTIFS('Official Medal Table'!$G:$G,'Each Gender Events'!$A28,'Official Medal Table'!$C:$C,'Each Gender Events'!AW$1,'Official Medal Table'!$E:$E,"Mixed")*'Medal values'!$B$2/2
+ COUNTIFS('Official Medal Table'!$H:$H,'Each Gender Events'!$A28,'Official Medal Table'!$C:$C,'Each Gender Events'!AW$1,'Official Medal Table'!$E:$E,"Mixed")*'Medal values'!$B$3/2
+ COUNTIFS('Official Medal Table'!$I:$I,'Each Gender Events'!$A28,'Official Medal Table'!$C:$C,'Each Gender Events'!AW$1,'Official Medal Table'!$E:$E,"Mixed")*'Medal values'!$B$3/2</f>
        <v>0</v>
      </c>
      <c r="AX28">
        <f>COUNTIFS('Official Medal Table'!$F:$F,'Each Gender Events'!$A28,'Official Medal Table'!$C:$C,'Each Gender Events'!AX$1,'Official Medal Table'!$E:$E,'Each Gender Events'!AX$2)*'Medal values'!$B$1
+ COUNTIFS('Official Medal Table'!$G:$G,'Each Gender Events'!$A28,'Official Medal Table'!$C:$C,'Each Gender Events'!AX$1,'Official Medal Table'!$E:$E,'Each Gender Events'!AX$2)*'Medal values'!$B$2
+ COUNTIFS('Official Medal Table'!$H:$H,'Each Gender Events'!$A28,'Official Medal Table'!$C:$C,'Each Gender Events'!AX$1,'Official Medal Table'!$E:$E,'Each Gender Events'!AX$2)*'Medal values'!$B$3
+ COUNTIFS('Official Medal Table'!$I:$I,'Each Gender Events'!$A28,'Official Medal Table'!$C:$C,'Each Gender Events'!AX$1,'Official Medal Table'!$E:$E,'Each Gender Events'!AX$2)*'Medal values'!$B$3
+ COUNTIFS('Official Medal Table'!$F:$F,'Each Gender Events'!$A28,'Official Medal Table'!$C:$C,'Each Gender Events'!AX$1,'Official Medal Table'!$E:$E,"Mixed")*'Medal values'!$B$1/2
+ COUNTIFS('Official Medal Table'!$G:$G,'Each Gender Events'!$A28,'Official Medal Table'!$C:$C,'Each Gender Events'!AX$1,'Official Medal Table'!$E:$E,"Mixed")*'Medal values'!$B$2/2
+ COUNTIFS('Official Medal Table'!$H:$H,'Each Gender Events'!$A28,'Official Medal Table'!$C:$C,'Each Gender Events'!AX$1,'Official Medal Table'!$E:$E,"Mixed")*'Medal values'!$B$3/2
+ COUNTIFS('Official Medal Table'!$I:$I,'Each Gender Events'!$A28,'Official Medal Table'!$C:$C,'Each Gender Events'!AX$1,'Official Medal Table'!$E:$E,"Mixed")*'Medal values'!$B$3/2</f>
        <v>0</v>
      </c>
      <c r="AY28">
        <f>COUNTIFS('Official Medal Table'!$F:$F,'Each Gender Events'!$A28,'Official Medal Table'!$C:$C,'Each Gender Events'!AY$1,'Official Medal Table'!$E:$E,'Each Gender Events'!AY$2)*'Medal values'!$B$1
+ COUNTIFS('Official Medal Table'!$G:$G,'Each Gender Events'!$A28,'Official Medal Table'!$C:$C,'Each Gender Events'!AY$1,'Official Medal Table'!$E:$E,'Each Gender Events'!AY$2)*'Medal values'!$B$2
+ COUNTIFS('Official Medal Table'!$H:$H,'Each Gender Events'!$A28,'Official Medal Table'!$C:$C,'Each Gender Events'!AY$1,'Official Medal Table'!$E:$E,'Each Gender Events'!AY$2)*'Medal values'!$B$3
+ COUNTIFS('Official Medal Table'!$I:$I,'Each Gender Events'!$A28,'Official Medal Table'!$C:$C,'Each Gender Events'!AY$1,'Official Medal Table'!$E:$E,'Each Gender Events'!AY$2)*'Medal values'!$B$3
+ COUNTIFS('Official Medal Table'!$F:$F,'Each Gender Events'!$A28,'Official Medal Table'!$C:$C,'Each Gender Events'!AY$1,'Official Medal Table'!$E:$E,"Mixed")*'Medal values'!$B$1/2
+ COUNTIFS('Official Medal Table'!$G:$G,'Each Gender Events'!$A28,'Official Medal Table'!$C:$C,'Each Gender Events'!AY$1,'Official Medal Table'!$E:$E,"Mixed")*'Medal values'!$B$2/2
+ COUNTIFS('Official Medal Table'!$H:$H,'Each Gender Events'!$A28,'Official Medal Table'!$C:$C,'Each Gender Events'!AY$1,'Official Medal Table'!$E:$E,"Mixed")*'Medal values'!$B$3/2
+ COUNTIFS('Official Medal Table'!$I:$I,'Each Gender Events'!$A28,'Official Medal Table'!$C:$C,'Each Gender Events'!AY$1,'Official Medal Table'!$E:$E,"Mixed")*'Medal values'!$B$3/2</f>
        <v>1</v>
      </c>
      <c r="AZ28">
        <f>COUNTIFS('Official Medal Table'!$F:$F,'Each Gender Events'!$A28,'Official Medal Table'!$C:$C,'Each Gender Events'!AZ$1,'Official Medal Table'!$E:$E,'Each Gender Events'!AZ$2)*'Medal values'!$B$1
+ COUNTIFS('Official Medal Table'!$G:$G,'Each Gender Events'!$A28,'Official Medal Table'!$C:$C,'Each Gender Events'!AZ$1,'Official Medal Table'!$E:$E,'Each Gender Events'!AZ$2)*'Medal values'!$B$2
+ COUNTIFS('Official Medal Table'!$H:$H,'Each Gender Events'!$A28,'Official Medal Table'!$C:$C,'Each Gender Events'!AZ$1,'Official Medal Table'!$E:$E,'Each Gender Events'!AZ$2)*'Medal values'!$B$3
+ COUNTIFS('Official Medal Table'!$I:$I,'Each Gender Events'!$A28,'Official Medal Table'!$C:$C,'Each Gender Events'!AZ$1,'Official Medal Table'!$E:$E,'Each Gender Events'!AZ$2)*'Medal values'!$B$3
+ COUNTIFS('Official Medal Table'!$F:$F,'Each Gender Events'!$A28,'Official Medal Table'!$C:$C,'Each Gender Events'!AZ$1,'Official Medal Table'!$E:$E,"Mixed")*'Medal values'!$B$1/2
+ COUNTIFS('Official Medal Table'!$G:$G,'Each Gender Events'!$A28,'Official Medal Table'!$C:$C,'Each Gender Events'!AZ$1,'Official Medal Table'!$E:$E,"Mixed")*'Medal values'!$B$2/2
+ COUNTIFS('Official Medal Table'!$H:$H,'Each Gender Events'!$A28,'Official Medal Table'!$C:$C,'Each Gender Events'!AZ$1,'Official Medal Table'!$E:$E,"Mixed")*'Medal values'!$B$3/2
+ COUNTIFS('Official Medal Table'!$I:$I,'Each Gender Events'!$A28,'Official Medal Table'!$C:$C,'Each Gender Events'!AZ$1,'Official Medal Table'!$E:$E,"Mixed")*'Medal values'!$B$3/2</f>
        <v>0</v>
      </c>
      <c r="BA28">
        <f>COUNTIFS('Official Medal Table'!$F:$F,'Each Gender Events'!$A28,'Official Medal Table'!$C:$C,'Each Gender Events'!BA$1,'Official Medal Table'!$E:$E,'Each Gender Events'!BA$2)*'Medal values'!$B$1
+ COUNTIFS('Official Medal Table'!$G:$G,'Each Gender Events'!$A28,'Official Medal Table'!$C:$C,'Each Gender Events'!BA$1,'Official Medal Table'!$E:$E,'Each Gender Events'!BA$2)*'Medal values'!$B$2
+ COUNTIFS('Official Medal Table'!$H:$H,'Each Gender Events'!$A28,'Official Medal Table'!$C:$C,'Each Gender Events'!BA$1,'Official Medal Table'!$E:$E,'Each Gender Events'!BA$2)*'Medal values'!$B$3
+ COUNTIFS('Official Medal Table'!$I:$I,'Each Gender Events'!$A28,'Official Medal Table'!$C:$C,'Each Gender Events'!BA$1,'Official Medal Table'!$E:$E,'Each Gender Events'!BA$2)*'Medal values'!$B$3
+ COUNTIFS('Official Medal Table'!$F:$F,'Each Gender Events'!$A28,'Official Medal Table'!$C:$C,'Each Gender Events'!BA$1,'Official Medal Table'!$E:$E,"Mixed")*'Medal values'!$B$1/2
+ COUNTIFS('Official Medal Table'!$G:$G,'Each Gender Events'!$A28,'Official Medal Table'!$C:$C,'Each Gender Events'!BA$1,'Official Medal Table'!$E:$E,"Mixed")*'Medal values'!$B$2/2
+ COUNTIFS('Official Medal Table'!$H:$H,'Each Gender Events'!$A28,'Official Medal Table'!$C:$C,'Each Gender Events'!BA$1,'Official Medal Table'!$E:$E,"Mixed")*'Medal values'!$B$3/2
+ COUNTIFS('Official Medal Table'!$I:$I,'Each Gender Events'!$A28,'Official Medal Table'!$C:$C,'Each Gender Events'!BA$1,'Official Medal Table'!$E:$E,"Mixed")*'Medal values'!$B$3/2</f>
        <v>0</v>
      </c>
      <c r="BB28">
        <f>COUNTIFS('Official Medal Table'!$F:$F,'Each Gender Events'!$A28,'Official Medal Table'!$C:$C,'Each Gender Events'!BB$1,'Official Medal Table'!$E:$E,'Each Gender Events'!BB$2)*'Medal values'!$B$1
+ COUNTIFS('Official Medal Table'!$G:$G,'Each Gender Events'!$A28,'Official Medal Table'!$C:$C,'Each Gender Events'!BB$1,'Official Medal Table'!$E:$E,'Each Gender Events'!BB$2)*'Medal values'!$B$2
+ COUNTIFS('Official Medal Table'!$H:$H,'Each Gender Events'!$A28,'Official Medal Table'!$C:$C,'Each Gender Events'!BB$1,'Official Medal Table'!$E:$E,'Each Gender Events'!BB$2)*'Medal values'!$B$3
+ COUNTIFS('Official Medal Table'!$I:$I,'Each Gender Events'!$A28,'Official Medal Table'!$C:$C,'Each Gender Events'!BB$1,'Official Medal Table'!$E:$E,'Each Gender Events'!BB$2)*'Medal values'!$B$3
+ COUNTIFS('Official Medal Table'!$F:$F,'Each Gender Events'!$A28,'Official Medal Table'!$C:$C,'Each Gender Events'!BB$1,'Official Medal Table'!$E:$E,"Mixed")*'Medal values'!$B$1/2
+ COUNTIFS('Official Medal Table'!$G:$G,'Each Gender Events'!$A28,'Official Medal Table'!$C:$C,'Each Gender Events'!BB$1,'Official Medal Table'!$E:$E,"Mixed")*'Medal values'!$B$2/2
+ COUNTIFS('Official Medal Table'!$H:$H,'Each Gender Events'!$A28,'Official Medal Table'!$C:$C,'Each Gender Events'!BB$1,'Official Medal Table'!$E:$E,"Mixed")*'Medal values'!$B$3/2
+ COUNTIFS('Official Medal Table'!$I:$I,'Each Gender Events'!$A28,'Official Medal Table'!$C:$C,'Each Gender Events'!BB$1,'Official Medal Table'!$E:$E,"Mixed")*'Medal values'!$B$3/2</f>
        <v>0</v>
      </c>
      <c r="BC28">
        <f>COUNTIFS('Official Medal Table'!$F:$F,'Each Gender Events'!$A28,'Official Medal Table'!$C:$C,'Each Gender Events'!BC$1,'Official Medal Table'!$E:$E,'Each Gender Events'!BC$2)*'Medal values'!$B$1
+ COUNTIFS('Official Medal Table'!$G:$G,'Each Gender Events'!$A28,'Official Medal Table'!$C:$C,'Each Gender Events'!BC$1,'Official Medal Table'!$E:$E,'Each Gender Events'!BC$2)*'Medal values'!$B$2
+ COUNTIFS('Official Medal Table'!$H:$H,'Each Gender Events'!$A28,'Official Medal Table'!$C:$C,'Each Gender Events'!BC$1,'Official Medal Table'!$E:$E,'Each Gender Events'!BC$2)*'Medal values'!$B$3
+ COUNTIFS('Official Medal Table'!$I:$I,'Each Gender Events'!$A28,'Official Medal Table'!$C:$C,'Each Gender Events'!BC$1,'Official Medal Table'!$E:$E,'Each Gender Events'!BC$2)*'Medal values'!$B$3
+ COUNTIFS('Official Medal Table'!$F:$F,'Each Gender Events'!$A28,'Official Medal Table'!$C:$C,'Each Gender Events'!BC$1,'Official Medal Table'!$E:$E,"Mixed")*'Medal values'!$B$1/2
+ COUNTIFS('Official Medal Table'!$G:$G,'Each Gender Events'!$A28,'Official Medal Table'!$C:$C,'Each Gender Events'!BC$1,'Official Medal Table'!$E:$E,"Mixed")*'Medal values'!$B$2/2
+ COUNTIFS('Official Medal Table'!$H:$H,'Each Gender Events'!$A28,'Official Medal Table'!$C:$C,'Each Gender Events'!BC$1,'Official Medal Table'!$E:$E,"Mixed")*'Medal values'!$B$3/2
+ COUNTIFS('Official Medal Table'!$I:$I,'Each Gender Events'!$A28,'Official Medal Table'!$C:$C,'Each Gender Events'!BC$1,'Official Medal Table'!$E:$E,"Mixed")*'Medal values'!$B$3/2</f>
        <v>0</v>
      </c>
      <c r="BD28">
        <f>COUNTIFS('Official Medal Table'!$F:$F,'Each Gender Events'!$A28,'Official Medal Table'!$C:$C,'Each Gender Events'!BD$1,'Official Medal Table'!$E:$E,'Each Gender Events'!BD$2)*'Medal values'!$B$1
+ COUNTIFS('Official Medal Table'!$G:$G,'Each Gender Events'!$A28,'Official Medal Table'!$C:$C,'Each Gender Events'!BD$1,'Official Medal Table'!$E:$E,'Each Gender Events'!BD$2)*'Medal values'!$B$2
+ COUNTIFS('Official Medal Table'!$H:$H,'Each Gender Events'!$A28,'Official Medal Table'!$C:$C,'Each Gender Events'!BD$1,'Official Medal Table'!$E:$E,'Each Gender Events'!BD$2)*'Medal values'!$B$3
+ COUNTIFS('Official Medal Table'!$I:$I,'Each Gender Events'!$A28,'Official Medal Table'!$C:$C,'Each Gender Events'!BD$1,'Official Medal Table'!$E:$E,'Each Gender Events'!BD$2)*'Medal values'!$B$3
+ COUNTIFS('Official Medal Table'!$F:$F,'Each Gender Events'!$A28,'Official Medal Table'!$C:$C,'Each Gender Events'!BD$1,'Official Medal Table'!$E:$E,"Mixed")*'Medal values'!$B$1/2
+ COUNTIFS('Official Medal Table'!$G:$G,'Each Gender Events'!$A28,'Official Medal Table'!$C:$C,'Each Gender Events'!BD$1,'Official Medal Table'!$E:$E,"Mixed")*'Medal values'!$B$2/2
+ COUNTIFS('Official Medal Table'!$H:$H,'Each Gender Events'!$A28,'Official Medal Table'!$C:$C,'Each Gender Events'!BD$1,'Official Medal Table'!$E:$E,"Mixed")*'Medal values'!$B$3/2
+ COUNTIFS('Official Medal Table'!$I:$I,'Each Gender Events'!$A28,'Official Medal Table'!$C:$C,'Each Gender Events'!BD$1,'Official Medal Table'!$E:$E,"Mixed")*'Medal values'!$B$3/2</f>
        <v>0</v>
      </c>
      <c r="BE28">
        <f>COUNTIFS('Official Medal Table'!$F:$F,'Each Gender Events'!$A28,'Official Medal Table'!$C:$C,'Each Gender Events'!BE$1,'Official Medal Table'!$E:$E,'Each Gender Events'!BE$2)*'Medal values'!$B$1
+ COUNTIFS('Official Medal Table'!$G:$G,'Each Gender Events'!$A28,'Official Medal Table'!$C:$C,'Each Gender Events'!BE$1,'Official Medal Table'!$E:$E,'Each Gender Events'!BE$2)*'Medal values'!$B$2
+ COUNTIFS('Official Medal Table'!$H:$H,'Each Gender Events'!$A28,'Official Medal Table'!$C:$C,'Each Gender Events'!BE$1,'Official Medal Table'!$E:$E,'Each Gender Events'!BE$2)*'Medal values'!$B$3
+ COUNTIFS('Official Medal Table'!$I:$I,'Each Gender Events'!$A28,'Official Medal Table'!$C:$C,'Each Gender Events'!BE$1,'Official Medal Table'!$E:$E,'Each Gender Events'!BE$2)*'Medal values'!$B$3
+ COUNTIFS('Official Medal Table'!$F:$F,'Each Gender Events'!$A28,'Official Medal Table'!$C:$C,'Each Gender Events'!BE$1,'Official Medal Table'!$E:$E,"Mixed")*'Medal values'!$B$1/2
+ COUNTIFS('Official Medal Table'!$G:$G,'Each Gender Events'!$A28,'Official Medal Table'!$C:$C,'Each Gender Events'!BE$1,'Official Medal Table'!$E:$E,"Mixed")*'Medal values'!$B$2/2
+ COUNTIFS('Official Medal Table'!$H:$H,'Each Gender Events'!$A28,'Official Medal Table'!$C:$C,'Each Gender Events'!BE$1,'Official Medal Table'!$E:$E,"Mixed")*'Medal values'!$B$3/2
+ COUNTIFS('Official Medal Table'!$I:$I,'Each Gender Events'!$A28,'Official Medal Table'!$C:$C,'Each Gender Events'!BE$1,'Official Medal Table'!$E:$E,"Mixed")*'Medal values'!$B$3/2</f>
        <v>0</v>
      </c>
      <c r="BF28">
        <f>COUNTIFS('Official Medal Table'!$F:$F,'Each Gender Events'!$A28,'Official Medal Table'!$C:$C,'Each Gender Events'!BF$1,'Official Medal Table'!$E:$E,'Each Gender Events'!BF$2)*'Medal values'!$B$1
+ COUNTIFS('Official Medal Table'!$G:$G,'Each Gender Events'!$A28,'Official Medal Table'!$C:$C,'Each Gender Events'!BF$1,'Official Medal Table'!$E:$E,'Each Gender Events'!BF$2)*'Medal values'!$B$2
+ COUNTIFS('Official Medal Table'!$H:$H,'Each Gender Events'!$A28,'Official Medal Table'!$C:$C,'Each Gender Events'!BF$1,'Official Medal Table'!$E:$E,'Each Gender Events'!BF$2)*'Medal values'!$B$3
+ COUNTIFS('Official Medal Table'!$I:$I,'Each Gender Events'!$A28,'Official Medal Table'!$C:$C,'Each Gender Events'!BF$1,'Official Medal Table'!$E:$E,'Each Gender Events'!BF$2)*'Medal values'!$B$3
+ COUNTIFS('Official Medal Table'!$F:$F,'Each Gender Events'!$A28,'Official Medal Table'!$C:$C,'Each Gender Events'!BF$1,'Official Medal Table'!$E:$E,"Mixed")*'Medal values'!$B$1/2
+ COUNTIFS('Official Medal Table'!$G:$G,'Each Gender Events'!$A28,'Official Medal Table'!$C:$C,'Each Gender Events'!BF$1,'Official Medal Table'!$E:$E,"Mixed")*'Medal values'!$B$2/2
+ COUNTIFS('Official Medal Table'!$H:$H,'Each Gender Events'!$A28,'Official Medal Table'!$C:$C,'Each Gender Events'!BF$1,'Official Medal Table'!$E:$E,"Mixed")*'Medal values'!$B$3/2
+ COUNTIFS('Official Medal Table'!$I:$I,'Each Gender Events'!$A28,'Official Medal Table'!$C:$C,'Each Gender Events'!BF$1,'Official Medal Table'!$E:$E,"Mixed")*'Medal values'!$B$3/2</f>
        <v>0</v>
      </c>
      <c r="BG28">
        <f>COUNTIFS('Official Medal Table'!$F:$F,'Each Gender Events'!$A28,'Official Medal Table'!$C:$C,'Each Gender Events'!BG$1,'Official Medal Table'!$E:$E,'Each Gender Events'!BG$2)*'Medal values'!$B$1
+ COUNTIFS('Official Medal Table'!$G:$G,'Each Gender Events'!$A28,'Official Medal Table'!$C:$C,'Each Gender Events'!BG$1,'Official Medal Table'!$E:$E,'Each Gender Events'!BG$2)*'Medal values'!$B$2
+ COUNTIFS('Official Medal Table'!$H:$H,'Each Gender Events'!$A28,'Official Medal Table'!$C:$C,'Each Gender Events'!BG$1,'Official Medal Table'!$E:$E,'Each Gender Events'!BG$2)*'Medal values'!$B$3
+ COUNTIFS('Official Medal Table'!$I:$I,'Each Gender Events'!$A28,'Official Medal Table'!$C:$C,'Each Gender Events'!BG$1,'Official Medal Table'!$E:$E,'Each Gender Events'!BG$2)*'Medal values'!$B$3
+ COUNTIFS('Official Medal Table'!$F:$F,'Each Gender Events'!$A28,'Official Medal Table'!$C:$C,'Each Gender Events'!BG$1,'Official Medal Table'!$E:$E,"Mixed")*'Medal values'!$B$1/2
+ COUNTIFS('Official Medal Table'!$G:$G,'Each Gender Events'!$A28,'Official Medal Table'!$C:$C,'Each Gender Events'!BG$1,'Official Medal Table'!$E:$E,"Mixed")*'Medal values'!$B$2/2
+ COUNTIFS('Official Medal Table'!$H:$H,'Each Gender Events'!$A28,'Official Medal Table'!$C:$C,'Each Gender Events'!BG$1,'Official Medal Table'!$E:$E,"Mixed")*'Medal values'!$B$3/2
+ COUNTIFS('Official Medal Table'!$I:$I,'Each Gender Events'!$A28,'Official Medal Table'!$C:$C,'Each Gender Events'!BG$1,'Official Medal Table'!$E:$E,"Mixed")*'Medal values'!$B$3/2</f>
        <v>0</v>
      </c>
      <c r="BH28">
        <f>COUNTIFS('Official Medal Table'!$F:$F,'Each Gender Events'!$A28,'Official Medal Table'!$C:$C,'Each Gender Events'!BH$1,'Official Medal Table'!$E:$E,'Each Gender Events'!BH$2)*'Medal values'!$B$1
+ COUNTIFS('Official Medal Table'!$G:$G,'Each Gender Events'!$A28,'Official Medal Table'!$C:$C,'Each Gender Events'!BH$1,'Official Medal Table'!$E:$E,'Each Gender Events'!BH$2)*'Medal values'!$B$2
+ COUNTIFS('Official Medal Table'!$H:$H,'Each Gender Events'!$A28,'Official Medal Table'!$C:$C,'Each Gender Events'!BH$1,'Official Medal Table'!$E:$E,'Each Gender Events'!BH$2)*'Medal values'!$B$3
+ COUNTIFS('Official Medal Table'!$I:$I,'Each Gender Events'!$A28,'Official Medal Table'!$C:$C,'Each Gender Events'!BH$1,'Official Medal Table'!$E:$E,'Each Gender Events'!BH$2)*'Medal values'!$B$3
+ COUNTIFS('Official Medal Table'!$F:$F,'Each Gender Events'!$A28,'Official Medal Table'!$C:$C,'Each Gender Events'!BH$1,'Official Medal Table'!$E:$E,"Mixed")*'Medal values'!$B$1/2
+ COUNTIFS('Official Medal Table'!$G:$G,'Each Gender Events'!$A28,'Official Medal Table'!$C:$C,'Each Gender Events'!BH$1,'Official Medal Table'!$E:$E,"Mixed")*'Medal values'!$B$2/2
+ COUNTIFS('Official Medal Table'!$H:$H,'Each Gender Events'!$A28,'Official Medal Table'!$C:$C,'Each Gender Events'!BH$1,'Official Medal Table'!$E:$E,"Mixed")*'Medal values'!$B$3/2
+ COUNTIFS('Official Medal Table'!$I:$I,'Each Gender Events'!$A28,'Official Medal Table'!$C:$C,'Each Gender Events'!BH$1,'Official Medal Table'!$E:$E,"Mixed")*'Medal values'!$B$3/2</f>
        <v>0</v>
      </c>
      <c r="BI28">
        <f>COUNTIFS('Official Medal Table'!$F:$F,'Each Gender Events'!$A28,'Official Medal Table'!$C:$C,'Each Gender Events'!BI$1,'Official Medal Table'!$E:$E,'Each Gender Events'!BI$2)*'Medal values'!$B$1
+ COUNTIFS('Official Medal Table'!$G:$G,'Each Gender Events'!$A28,'Official Medal Table'!$C:$C,'Each Gender Events'!BI$1,'Official Medal Table'!$E:$E,'Each Gender Events'!BI$2)*'Medal values'!$B$2
+ COUNTIFS('Official Medal Table'!$H:$H,'Each Gender Events'!$A28,'Official Medal Table'!$C:$C,'Each Gender Events'!BI$1,'Official Medal Table'!$E:$E,'Each Gender Events'!BI$2)*'Medal values'!$B$3
+ COUNTIFS('Official Medal Table'!$I:$I,'Each Gender Events'!$A28,'Official Medal Table'!$C:$C,'Each Gender Events'!BI$1,'Official Medal Table'!$E:$E,'Each Gender Events'!BI$2)*'Medal values'!$B$3
+ COUNTIFS('Official Medal Table'!$F:$F,'Each Gender Events'!$A28,'Official Medal Table'!$C:$C,'Each Gender Events'!BI$1,'Official Medal Table'!$E:$E,"Mixed")*'Medal values'!$B$1/2
+ COUNTIFS('Official Medal Table'!$G:$G,'Each Gender Events'!$A28,'Official Medal Table'!$C:$C,'Each Gender Events'!BI$1,'Official Medal Table'!$E:$E,"Mixed")*'Medal values'!$B$2/2
+ COUNTIFS('Official Medal Table'!$H:$H,'Each Gender Events'!$A28,'Official Medal Table'!$C:$C,'Each Gender Events'!BI$1,'Official Medal Table'!$E:$E,"Mixed")*'Medal values'!$B$3/2
+ COUNTIFS('Official Medal Table'!$I:$I,'Each Gender Events'!$A28,'Official Medal Table'!$C:$C,'Each Gender Events'!BI$1,'Official Medal Table'!$E:$E,"Mixed")*'Medal values'!$B$3/2</f>
        <v>0</v>
      </c>
      <c r="BJ28">
        <f>COUNTIFS('Official Medal Table'!$F:$F,'Each Gender Events'!$A28,'Official Medal Table'!$C:$C,'Each Gender Events'!BJ$1,'Official Medal Table'!$E:$E,'Each Gender Events'!BJ$2)*'Medal values'!$B$1
+ COUNTIFS('Official Medal Table'!$G:$G,'Each Gender Events'!$A28,'Official Medal Table'!$C:$C,'Each Gender Events'!BJ$1,'Official Medal Table'!$E:$E,'Each Gender Events'!BJ$2)*'Medal values'!$B$2
+ COUNTIFS('Official Medal Table'!$H:$H,'Each Gender Events'!$A28,'Official Medal Table'!$C:$C,'Each Gender Events'!BJ$1,'Official Medal Table'!$E:$E,'Each Gender Events'!BJ$2)*'Medal values'!$B$3
+ COUNTIFS('Official Medal Table'!$I:$I,'Each Gender Events'!$A28,'Official Medal Table'!$C:$C,'Each Gender Events'!BJ$1,'Official Medal Table'!$E:$E,'Each Gender Events'!BJ$2)*'Medal values'!$B$3
+ COUNTIFS('Official Medal Table'!$F:$F,'Each Gender Events'!$A28,'Official Medal Table'!$C:$C,'Each Gender Events'!BJ$1,'Official Medal Table'!$E:$E,"Mixed")*'Medal values'!$B$1/2
+ COUNTIFS('Official Medal Table'!$G:$G,'Each Gender Events'!$A28,'Official Medal Table'!$C:$C,'Each Gender Events'!BJ$1,'Official Medal Table'!$E:$E,"Mixed")*'Medal values'!$B$2/2
+ COUNTIFS('Official Medal Table'!$H:$H,'Each Gender Events'!$A28,'Official Medal Table'!$C:$C,'Each Gender Events'!BJ$1,'Official Medal Table'!$E:$E,"Mixed")*'Medal values'!$B$3/2
+ COUNTIFS('Official Medal Table'!$I:$I,'Each Gender Events'!$A28,'Official Medal Table'!$C:$C,'Each Gender Events'!BJ$1,'Official Medal Table'!$E:$E,"Mixed")*'Medal values'!$B$3/2</f>
        <v>0</v>
      </c>
      <c r="BK28">
        <f>COUNTIFS('Official Medal Table'!$F:$F,'Each Gender Events'!$A28,'Official Medal Table'!$C:$C,'Each Gender Events'!BK$1,'Official Medal Table'!$E:$E,'Each Gender Events'!BK$2)*'Medal values'!$B$1
+ COUNTIFS('Official Medal Table'!$G:$G,'Each Gender Events'!$A28,'Official Medal Table'!$C:$C,'Each Gender Events'!BK$1,'Official Medal Table'!$E:$E,'Each Gender Events'!BK$2)*'Medal values'!$B$2
+ COUNTIFS('Official Medal Table'!$H:$H,'Each Gender Events'!$A28,'Official Medal Table'!$C:$C,'Each Gender Events'!BK$1,'Official Medal Table'!$E:$E,'Each Gender Events'!BK$2)*'Medal values'!$B$3
+ COUNTIFS('Official Medal Table'!$I:$I,'Each Gender Events'!$A28,'Official Medal Table'!$C:$C,'Each Gender Events'!BK$1,'Official Medal Table'!$E:$E,'Each Gender Events'!BK$2)*'Medal values'!$B$3
+ COUNTIFS('Official Medal Table'!$F:$F,'Each Gender Events'!$A28,'Official Medal Table'!$C:$C,'Each Gender Events'!BK$1,'Official Medal Table'!$E:$E,"Mixed")*'Medal values'!$B$1/2
+ COUNTIFS('Official Medal Table'!$G:$G,'Each Gender Events'!$A28,'Official Medal Table'!$C:$C,'Each Gender Events'!BK$1,'Official Medal Table'!$E:$E,"Mixed")*'Medal values'!$B$2/2
+ COUNTIFS('Official Medal Table'!$H:$H,'Each Gender Events'!$A28,'Official Medal Table'!$C:$C,'Each Gender Events'!BK$1,'Official Medal Table'!$E:$E,"Mixed")*'Medal values'!$B$3/2
+ COUNTIFS('Official Medal Table'!$I:$I,'Each Gender Events'!$A28,'Official Medal Table'!$C:$C,'Each Gender Events'!BK$1,'Official Medal Table'!$E:$E,"Mixed")*'Medal values'!$B$3/2</f>
        <v>2.5000010000000001</v>
      </c>
      <c r="BL28">
        <f>COUNTIFS('Official Medal Table'!$F:$F,'Each Gender Events'!$A28,'Official Medal Table'!$C:$C,'Each Gender Events'!BL$1,'Official Medal Table'!$E:$E,'Each Gender Events'!BL$2)*'Medal values'!$B$1
+ COUNTIFS('Official Medal Table'!$G:$G,'Each Gender Events'!$A28,'Official Medal Table'!$C:$C,'Each Gender Events'!BL$1,'Official Medal Table'!$E:$E,'Each Gender Events'!BL$2)*'Medal values'!$B$2
+ COUNTIFS('Official Medal Table'!$H:$H,'Each Gender Events'!$A28,'Official Medal Table'!$C:$C,'Each Gender Events'!BL$1,'Official Medal Table'!$E:$E,'Each Gender Events'!BL$2)*'Medal values'!$B$3
+ COUNTIFS('Official Medal Table'!$I:$I,'Each Gender Events'!$A28,'Official Medal Table'!$C:$C,'Each Gender Events'!BL$1,'Official Medal Table'!$E:$E,'Each Gender Events'!BL$2)*'Medal values'!$B$3
+ COUNTIFS('Official Medal Table'!$F:$F,'Each Gender Events'!$A28,'Official Medal Table'!$C:$C,'Each Gender Events'!BL$1,'Official Medal Table'!$E:$E,"Mixed")*'Medal values'!$B$1/2
+ COUNTIFS('Official Medal Table'!$G:$G,'Each Gender Events'!$A28,'Official Medal Table'!$C:$C,'Each Gender Events'!BL$1,'Official Medal Table'!$E:$E,"Mixed")*'Medal values'!$B$2/2
+ COUNTIFS('Official Medal Table'!$H:$H,'Each Gender Events'!$A28,'Official Medal Table'!$C:$C,'Each Gender Events'!BL$1,'Official Medal Table'!$E:$E,"Mixed")*'Medal values'!$B$3/2
+ COUNTIFS('Official Medal Table'!$I:$I,'Each Gender Events'!$A28,'Official Medal Table'!$C:$C,'Each Gender Events'!BL$1,'Official Medal Table'!$E:$E,"Mixed")*'Medal values'!$B$3/2</f>
        <v>0.5</v>
      </c>
      <c r="BM28">
        <f>COUNTIFS('Official Medal Table'!$F:$F,'Each Gender Events'!$A28,'Official Medal Table'!$C:$C,'Each Gender Events'!BM$1,'Official Medal Table'!$E:$E,'Each Gender Events'!BM$2)*'Medal values'!$B$1
+ COUNTIFS('Official Medal Table'!$G:$G,'Each Gender Events'!$A28,'Official Medal Table'!$C:$C,'Each Gender Events'!BM$1,'Official Medal Table'!$E:$E,'Each Gender Events'!BM$2)*'Medal values'!$B$2
+ COUNTIFS('Official Medal Table'!$H:$H,'Each Gender Events'!$A28,'Official Medal Table'!$C:$C,'Each Gender Events'!BM$1,'Official Medal Table'!$E:$E,'Each Gender Events'!BM$2)*'Medal values'!$B$3
+ COUNTIFS('Official Medal Table'!$I:$I,'Each Gender Events'!$A28,'Official Medal Table'!$C:$C,'Each Gender Events'!BM$1,'Official Medal Table'!$E:$E,'Each Gender Events'!BM$2)*'Medal values'!$B$3
+ COUNTIFS('Official Medal Table'!$F:$F,'Each Gender Events'!$A28,'Official Medal Table'!$C:$C,'Each Gender Events'!BM$1,'Official Medal Table'!$E:$E,"Mixed")*'Medal values'!$B$1/2
+ COUNTIFS('Official Medal Table'!$G:$G,'Each Gender Events'!$A28,'Official Medal Table'!$C:$C,'Each Gender Events'!BM$1,'Official Medal Table'!$E:$E,"Mixed")*'Medal values'!$B$2/2
+ COUNTIFS('Official Medal Table'!$H:$H,'Each Gender Events'!$A28,'Official Medal Table'!$C:$C,'Each Gender Events'!BM$1,'Official Medal Table'!$E:$E,"Mixed")*'Medal values'!$B$3/2
+ COUNTIFS('Official Medal Table'!$I:$I,'Each Gender Events'!$A28,'Official Medal Table'!$C:$C,'Each Gender Events'!BM$1,'Official Medal Table'!$E:$E,"Mixed")*'Medal values'!$B$3/2</f>
        <v>1.5</v>
      </c>
      <c r="BN28">
        <f>COUNTIFS('Official Medal Table'!$F:$F,'Each Gender Events'!$A28,'Official Medal Table'!$C:$C,'Each Gender Events'!BN$1,'Official Medal Table'!$E:$E,'Each Gender Events'!BN$2)*'Medal values'!$B$1
+ COUNTIFS('Official Medal Table'!$G:$G,'Each Gender Events'!$A28,'Official Medal Table'!$C:$C,'Each Gender Events'!BN$1,'Official Medal Table'!$E:$E,'Each Gender Events'!BN$2)*'Medal values'!$B$2
+ COUNTIFS('Official Medal Table'!$H:$H,'Each Gender Events'!$A28,'Official Medal Table'!$C:$C,'Each Gender Events'!BN$1,'Official Medal Table'!$E:$E,'Each Gender Events'!BN$2)*'Medal values'!$B$3
+ COUNTIFS('Official Medal Table'!$I:$I,'Each Gender Events'!$A28,'Official Medal Table'!$C:$C,'Each Gender Events'!BN$1,'Official Medal Table'!$E:$E,'Each Gender Events'!BN$2)*'Medal values'!$B$3
+ COUNTIFS('Official Medal Table'!$F:$F,'Each Gender Events'!$A28,'Official Medal Table'!$C:$C,'Each Gender Events'!BN$1,'Official Medal Table'!$E:$E,"Mixed")*'Medal values'!$B$1/2
+ COUNTIFS('Official Medal Table'!$G:$G,'Each Gender Events'!$A28,'Official Medal Table'!$C:$C,'Each Gender Events'!BN$1,'Official Medal Table'!$E:$E,"Mixed")*'Medal values'!$B$2/2
+ COUNTIFS('Official Medal Table'!$H:$H,'Each Gender Events'!$A28,'Official Medal Table'!$C:$C,'Each Gender Events'!BN$1,'Official Medal Table'!$E:$E,"Mixed")*'Medal values'!$B$3/2
+ COUNTIFS('Official Medal Table'!$I:$I,'Each Gender Events'!$A28,'Official Medal Table'!$C:$C,'Each Gender Events'!BN$1,'Official Medal Table'!$E:$E,"Mixed")*'Medal values'!$B$3/2</f>
        <v>0</v>
      </c>
      <c r="BO28">
        <f>COUNTIFS('Official Medal Table'!$F:$F,'Each Gender Events'!$A28,'Official Medal Table'!$C:$C,'Each Gender Events'!BO$1,'Official Medal Table'!$E:$E,'Each Gender Events'!BO$2)*'Medal values'!$B$1
+ COUNTIFS('Official Medal Table'!$G:$G,'Each Gender Events'!$A28,'Official Medal Table'!$C:$C,'Each Gender Events'!BO$1,'Official Medal Table'!$E:$E,'Each Gender Events'!BO$2)*'Medal values'!$B$2
+ COUNTIFS('Official Medal Table'!$H:$H,'Each Gender Events'!$A28,'Official Medal Table'!$C:$C,'Each Gender Events'!BO$1,'Official Medal Table'!$E:$E,'Each Gender Events'!BO$2)*'Medal values'!$B$3
+ COUNTIFS('Official Medal Table'!$I:$I,'Each Gender Events'!$A28,'Official Medal Table'!$C:$C,'Each Gender Events'!BO$1,'Official Medal Table'!$E:$E,'Each Gender Events'!BO$2)*'Medal values'!$B$3
+ COUNTIFS('Official Medal Table'!$F:$F,'Each Gender Events'!$A28,'Official Medal Table'!$C:$C,'Each Gender Events'!BO$1,'Official Medal Table'!$E:$E,"Mixed")*'Medal values'!$B$1/2
+ COUNTIFS('Official Medal Table'!$G:$G,'Each Gender Events'!$A28,'Official Medal Table'!$C:$C,'Each Gender Events'!BO$1,'Official Medal Table'!$E:$E,"Mixed")*'Medal values'!$B$2/2
+ COUNTIFS('Official Medal Table'!$H:$H,'Each Gender Events'!$A28,'Official Medal Table'!$C:$C,'Each Gender Events'!BO$1,'Official Medal Table'!$E:$E,"Mixed")*'Medal values'!$B$3/2
+ COUNTIFS('Official Medal Table'!$I:$I,'Each Gender Events'!$A28,'Official Medal Table'!$C:$C,'Each Gender Events'!BO$1,'Official Medal Table'!$E:$E,"Mixed")*'Medal values'!$B$3/2</f>
        <v>2.0000010000000001</v>
      </c>
      <c r="BP28">
        <f>COUNTIFS('Official Medal Table'!$F:$F,'Each Gender Events'!$A28,'Official Medal Table'!$C:$C,'Each Gender Events'!BP$1,'Official Medal Table'!$E:$E,'Each Gender Events'!BP$2)*'Medal values'!$B$1
+ COUNTIFS('Official Medal Table'!$G:$G,'Each Gender Events'!$A28,'Official Medal Table'!$C:$C,'Each Gender Events'!BP$1,'Official Medal Table'!$E:$E,'Each Gender Events'!BP$2)*'Medal values'!$B$2
+ COUNTIFS('Official Medal Table'!$H:$H,'Each Gender Events'!$A28,'Official Medal Table'!$C:$C,'Each Gender Events'!BP$1,'Official Medal Table'!$E:$E,'Each Gender Events'!BP$2)*'Medal values'!$B$3
+ COUNTIFS('Official Medal Table'!$I:$I,'Each Gender Events'!$A28,'Official Medal Table'!$C:$C,'Each Gender Events'!BP$1,'Official Medal Table'!$E:$E,'Each Gender Events'!BP$2)*'Medal values'!$B$3
+ COUNTIFS('Official Medal Table'!$F:$F,'Each Gender Events'!$A28,'Official Medal Table'!$C:$C,'Each Gender Events'!BP$1,'Official Medal Table'!$E:$E,"Mixed")*'Medal values'!$B$1/2
+ COUNTIFS('Official Medal Table'!$G:$G,'Each Gender Events'!$A28,'Official Medal Table'!$C:$C,'Each Gender Events'!BP$1,'Official Medal Table'!$E:$E,"Mixed")*'Medal values'!$B$2/2
+ COUNTIFS('Official Medal Table'!$H:$H,'Each Gender Events'!$A28,'Official Medal Table'!$C:$C,'Each Gender Events'!BP$1,'Official Medal Table'!$E:$E,"Mixed")*'Medal values'!$B$3/2
+ COUNTIFS('Official Medal Table'!$I:$I,'Each Gender Events'!$A28,'Official Medal Table'!$C:$C,'Each Gender Events'!BP$1,'Official Medal Table'!$E:$E,"Mixed")*'Medal values'!$B$3/2</f>
        <v>0</v>
      </c>
      <c r="BQ28">
        <f>COUNTIFS('Official Medal Table'!$F:$F,'Each Gender Events'!$A28,'Official Medal Table'!$C:$C,'Each Gender Events'!BQ$1,'Official Medal Table'!$E:$E,'Each Gender Events'!BQ$2)*'Medal values'!$B$1
+ COUNTIFS('Official Medal Table'!$G:$G,'Each Gender Events'!$A28,'Official Medal Table'!$C:$C,'Each Gender Events'!BQ$1,'Official Medal Table'!$E:$E,'Each Gender Events'!BQ$2)*'Medal values'!$B$2
+ COUNTIFS('Official Medal Table'!$H:$H,'Each Gender Events'!$A28,'Official Medal Table'!$C:$C,'Each Gender Events'!BQ$1,'Official Medal Table'!$E:$E,'Each Gender Events'!BQ$2)*'Medal values'!$B$3
+ COUNTIFS('Official Medal Table'!$I:$I,'Each Gender Events'!$A28,'Official Medal Table'!$C:$C,'Each Gender Events'!BQ$1,'Official Medal Table'!$E:$E,'Each Gender Events'!BQ$2)*'Medal values'!$B$3
+ COUNTIFS('Official Medal Table'!$F:$F,'Each Gender Events'!$A28,'Official Medal Table'!$C:$C,'Each Gender Events'!BQ$1,'Official Medal Table'!$E:$E,"Mixed")*'Medal values'!$B$1/2
+ COUNTIFS('Official Medal Table'!$G:$G,'Each Gender Events'!$A28,'Official Medal Table'!$C:$C,'Each Gender Events'!BQ$1,'Official Medal Table'!$E:$E,"Mixed")*'Medal values'!$B$2/2
+ COUNTIFS('Official Medal Table'!$H:$H,'Each Gender Events'!$A28,'Official Medal Table'!$C:$C,'Each Gender Events'!BQ$1,'Official Medal Table'!$E:$E,"Mixed")*'Medal values'!$B$3/2
+ COUNTIFS('Official Medal Table'!$I:$I,'Each Gender Events'!$A28,'Official Medal Table'!$C:$C,'Each Gender Events'!BQ$1,'Official Medal Table'!$E:$E,"Mixed")*'Medal values'!$B$3/2</f>
        <v>0</v>
      </c>
      <c r="BR28">
        <f>COUNTIFS('Official Medal Table'!$F:$F,'Each Gender Events'!$A28,'Official Medal Table'!$C:$C,'Each Gender Events'!BR$1,'Official Medal Table'!$E:$E,'Each Gender Events'!BR$2)*'Medal values'!$B$1
+ COUNTIFS('Official Medal Table'!$G:$G,'Each Gender Events'!$A28,'Official Medal Table'!$C:$C,'Each Gender Events'!BR$1,'Official Medal Table'!$E:$E,'Each Gender Events'!BR$2)*'Medal values'!$B$2
+ COUNTIFS('Official Medal Table'!$H:$H,'Each Gender Events'!$A28,'Official Medal Table'!$C:$C,'Each Gender Events'!BR$1,'Official Medal Table'!$E:$E,'Each Gender Events'!BR$2)*'Medal values'!$B$3
+ COUNTIFS('Official Medal Table'!$I:$I,'Each Gender Events'!$A28,'Official Medal Table'!$C:$C,'Each Gender Events'!BR$1,'Official Medal Table'!$E:$E,'Each Gender Events'!BR$2)*'Medal values'!$B$3
+ COUNTIFS('Official Medal Table'!$F:$F,'Each Gender Events'!$A28,'Official Medal Table'!$C:$C,'Each Gender Events'!BR$1,'Official Medal Table'!$E:$E,"Mixed")*'Medal values'!$B$1/2
+ COUNTIFS('Official Medal Table'!$G:$G,'Each Gender Events'!$A28,'Official Medal Table'!$C:$C,'Each Gender Events'!BR$1,'Official Medal Table'!$E:$E,"Mixed")*'Medal values'!$B$2/2
+ COUNTIFS('Official Medal Table'!$H:$H,'Each Gender Events'!$A28,'Official Medal Table'!$C:$C,'Each Gender Events'!BR$1,'Official Medal Table'!$E:$E,"Mixed")*'Medal values'!$B$3/2
+ COUNTIFS('Official Medal Table'!$I:$I,'Each Gender Events'!$A28,'Official Medal Table'!$C:$C,'Each Gender Events'!BR$1,'Official Medal Table'!$E:$E,"Mixed")*'Medal values'!$B$3/2</f>
        <v>0</v>
      </c>
      <c r="BS28">
        <f>COUNTIFS('Official Medal Table'!$F:$F,'Each Gender Events'!$A28,'Official Medal Table'!$C:$C,'Each Gender Events'!BS$1,'Official Medal Table'!$E:$E,'Each Gender Events'!BS$2)*'Medal values'!$B$1
+ COUNTIFS('Official Medal Table'!$G:$G,'Each Gender Events'!$A28,'Official Medal Table'!$C:$C,'Each Gender Events'!BS$1,'Official Medal Table'!$E:$E,'Each Gender Events'!BS$2)*'Medal values'!$B$2
+ COUNTIFS('Official Medal Table'!$H:$H,'Each Gender Events'!$A28,'Official Medal Table'!$C:$C,'Each Gender Events'!BS$1,'Official Medal Table'!$E:$E,'Each Gender Events'!BS$2)*'Medal values'!$B$3
+ COUNTIFS('Official Medal Table'!$I:$I,'Each Gender Events'!$A28,'Official Medal Table'!$C:$C,'Each Gender Events'!BS$1,'Official Medal Table'!$E:$E,'Each Gender Events'!BS$2)*'Medal values'!$B$3
+ COUNTIFS('Official Medal Table'!$F:$F,'Each Gender Events'!$A28,'Official Medal Table'!$C:$C,'Each Gender Events'!BS$1,'Official Medal Table'!$E:$E,"Mixed")*'Medal values'!$B$1/2
+ COUNTIFS('Official Medal Table'!$G:$G,'Each Gender Events'!$A28,'Official Medal Table'!$C:$C,'Each Gender Events'!BS$1,'Official Medal Table'!$E:$E,"Mixed")*'Medal values'!$B$2/2
+ COUNTIFS('Official Medal Table'!$H:$H,'Each Gender Events'!$A28,'Official Medal Table'!$C:$C,'Each Gender Events'!BS$1,'Official Medal Table'!$E:$E,"Mixed")*'Medal values'!$B$3/2
+ COUNTIFS('Official Medal Table'!$I:$I,'Each Gender Events'!$A28,'Official Medal Table'!$C:$C,'Each Gender Events'!BS$1,'Official Medal Table'!$E:$E,"Mixed")*'Medal values'!$B$3/2</f>
        <v>0</v>
      </c>
      <c r="BT28">
        <f>COUNTIFS('Official Medal Table'!$F:$F,'Each Gender Events'!$A28,'Official Medal Table'!$C:$C,'Each Gender Events'!BT$1,'Official Medal Table'!$E:$E,'Each Gender Events'!BT$2)*'Medal values'!$B$1
+ COUNTIFS('Official Medal Table'!$G:$G,'Each Gender Events'!$A28,'Official Medal Table'!$C:$C,'Each Gender Events'!BT$1,'Official Medal Table'!$E:$E,'Each Gender Events'!BT$2)*'Medal values'!$B$2
+ COUNTIFS('Official Medal Table'!$H:$H,'Each Gender Events'!$A28,'Official Medal Table'!$C:$C,'Each Gender Events'!BT$1,'Official Medal Table'!$E:$E,'Each Gender Events'!BT$2)*'Medal values'!$B$3
+ COUNTIFS('Official Medal Table'!$I:$I,'Each Gender Events'!$A28,'Official Medal Table'!$C:$C,'Each Gender Events'!BT$1,'Official Medal Table'!$E:$E,'Each Gender Events'!BT$2)*'Medal values'!$B$3
+ COUNTIFS('Official Medal Table'!$F:$F,'Each Gender Events'!$A28,'Official Medal Table'!$C:$C,'Each Gender Events'!BT$1,'Official Medal Table'!$E:$E,"Mixed")*'Medal values'!$B$1/2
+ COUNTIFS('Official Medal Table'!$G:$G,'Each Gender Events'!$A28,'Official Medal Table'!$C:$C,'Each Gender Events'!BT$1,'Official Medal Table'!$E:$E,"Mixed")*'Medal values'!$B$2/2
+ COUNTIFS('Official Medal Table'!$H:$H,'Each Gender Events'!$A28,'Official Medal Table'!$C:$C,'Each Gender Events'!BT$1,'Official Medal Table'!$E:$E,"Mixed")*'Medal values'!$B$3/2
+ COUNTIFS('Official Medal Table'!$I:$I,'Each Gender Events'!$A28,'Official Medal Table'!$C:$C,'Each Gender Events'!BT$1,'Official Medal Table'!$E:$E,"Mixed")*'Medal values'!$B$3/2</f>
        <v>0</v>
      </c>
      <c r="BU28">
        <f>COUNTIFS('Official Medal Table'!$F:$F,'Each Gender Events'!$A28,'Official Medal Table'!$C:$C,'Each Gender Events'!BU$1,'Official Medal Table'!$E:$E,'Each Gender Events'!BU$2)*'Medal values'!$B$1
+ COUNTIFS('Official Medal Table'!$G:$G,'Each Gender Events'!$A28,'Official Medal Table'!$C:$C,'Each Gender Events'!BU$1,'Official Medal Table'!$E:$E,'Each Gender Events'!BU$2)*'Medal values'!$B$2
+ COUNTIFS('Official Medal Table'!$H:$H,'Each Gender Events'!$A28,'Official Medal Table'!$C:$C,'Each Gender Events'!BU$1,'Official Medal Table'!$E:$E,'Each Gender Events'!BU$2)*'Medal values'!$B$3
+ COUNTIFS('Official Medal Table'!$I:$I,'Each Gender Events'!$A28,'Official Medal Table'!$C:$C,'Each Gender Events'!BU$1,'Official Medal Table'!$E:$E,'Each Gender Events'!BU$2)*'Medal values'!$B$3
+ COUNTIFS('Official Medal Table'!$F:$F,'Each Gender Events'!$A28,'Official Medal Table'!$C:$C,'Each Gender Events'!BU$1,'Official Medal Table'!$E:$E,"Mixed")*'Medal values'!$B$1/2
+ COUNTIFS('Official Medal Table'!$G:$G,'Each Gender Events'!$A28,'Official Medal Table'!$C:$C,'Each Gender Events'!BU$1,'Official Medal Table'!$E:$E,"Mixed")*'Medal values'!$B$2/2
+ COUNTIFS('Official Medal Table'!$H:$H,'Each Gender Events'!$A28,'Official Medal Table'!$C:$C,'Each Gender Events'!BU$1,'Official Medal Table'!$E:$E,"Mixed")*'Medal values'!$B$3/2
+ COUNTIFS('Official Medal Table'!$I:$I,'Each Gender Events'!$A28,'Official Medal Table'!$C:$C,'Each Gender Events'!BU$1,'Official Medal Table'!$E:$E,"Mixed")*'Medal values'!$B$3/2</f>
        <v>0</v>
      </c>
      <c r="BV28">
        <f>COUNTIFS('Official Medal Table'!$F:$F,'Each Gender Events'!$A28,'Official Medal Table'!$C:$C,'Each Gender Events'!BV$1,'Official Medal Table'!$E:$E,'Each Gender Events'!BV$2)*'Medal values'!$B$1
+ COUNTIFS('Official Medal Table'!$G:$G,'Each Gender Events'!$A28,'Official Medal Table'!$C:$C,'Each Gender Events'!BV$1,'Official Medal Table'!$E:$E,'Each Gender Events'!BV$2)*'Medal values'!$B$2
+ COUNTIFS('Official Medal Table'!$H:$H,'Each Gender Events'!$A28,'Official Medal Table'!$C:$C,'Each Gender Events'!BV$1,'Official Medal Table'!$E:$E,'Each Gender Events'!BV$2)*'Medal values'!$B$3
+ COUNTIFS('Official Medal Table'!$I:$I,'Each Gender Events'!$A28,'Official Medal Table'!$C:$C,'Each Gender Events'!BV$1,'Official Medal Table'!$E:$E,'Each Gender Events'!BV$2)*'Medal values'!$B$3
+ COUNTIFS('Official Medal Table'!$F:$F,'Each Gender Events'!$A28,'Official Medal Table'!$C:$C,'Each Gender Events'!BV$1,'Official Medal Table'!$E:$E,"Mixed")*'Medal values'!$B$1/2
+ COUNTIFS('Official Medal Table'!$G:$G,'Each Gender Events'!$A28,'Official Medal Table'!$C:$C,'Each Gender Events'!BV$1,'Official Medal Table'!$E:$E,"Mixed")*'Medal values'!$B$2/2
+ COUNTIFS('Official Medal Table'!$H:$H,'Each Gender Events'!$A28,'Official Medal Table'!$C:$C,'Each Gender Events'!BV$1,'Official Medal Table'!$E:$E,"Mixed")*'Medal values'!$B$3/2
+ COUNTIFS('Official Medal Table'!$I:$I,'Each Gender Events'!$A28,'Official Medal Table'!$C:$C,'Each Gender Events'!BV$1,'Official Medal Table'!$E:$E,"Mixed")*'Medal values'!$B$3/2</f>
        <v>0</v>
      </c>
      <c r="BW28">
        <f>COUNTIFS('Official Medal Table'!$F:$F,'Each Gender Events'!$A28,'Official Medal Table'!$C:$C,'Each Gender Events'!BW$1,'Official Medal Table'!$E:$E,'Each Gender Events'!BW$2)*'Medal values'!$B$1
+ COUNTIFS('Official Medal Table'!$G:$G,'Each Gender Events'!$A28,'Official Medal Table'!$C:$C,'Each Gender Events'!BW$1,'Official Medal Table'!$E:$E,'Each Gender Events'!BW$2)*'Medal values'!$B$2
+ COUNTIFS('Official Medal Table'!$H:$H,'Each Gender Events'!$A28,'Official Medal Table'!$C:$C,'Each Gender Events'!BW$1,'Official Medal Table'!$E:$E,'Each Gender Events'!BW$2)*'Medal values'!$B$3
+ COUNTIFS('Official Medal Table'!$I:$I,'Each Gender Events'!$A28,'Official Medal Table'!$C:$C,'Each Gender Events'!BW$1,'Official Medal Table'!$E:$E,'Each Gender Events'!BW$2)*'Medal values'!$B$3
+ COUNTIFS('Official Medal Table'!$F:$F,'Each Gender Events'!$A28,'Official Medal Table'!$C:$C,'Each Gender Events'!BW$1,'Official Medal Table'!$E:$E,"Mixed")*'Medal values'!$B$1/2
+ COUNTIFS('Official Medal Table'!$G:$G,'Each Gender Events'!$A28,'Official Medal Table'!$C:$C,'Each Gender Events'!BW$1,'Official Medal Table'!$E:$E,"Mixed")*'Medal values'!$B$2/2
+ COUNTIFS('Official Medal Table'!$H:$H,'Each Gender Events'!$A28,'Official Medal Table'!$C:$C,'Each Gender Events'!BW$1,'Official Medal Table'!$E:$E,"Mixed")*'Medal values'!$B$3/2
+ COUNTIFS('Official Medal Table'!$I:$I,'Each Gender Events'!$A28,'Official Medal Table'!$C:$C,'Each Gender Events'!BW$1,'Official Medal Table'!$E:$E,"Mixed")*'Medal values'!$B$3/2</f>
        <v>0</v>
      </c>
      <c r="BX28">
        <f>COUNTIFS('Official Medal Table'!$F:$F,'Each Gender Events'!$A28,'Official Medal Table'!$C:$C,'Each Gender Events'!BX$1,'Official Medal Table'!$E:$E,'Each Gender Events'!BX$2)*'Medal values'!$B$1
+ COUNTIFS('Official Medal Table'!$G:$G,'Each Gender Events'!$A28,'Official Medal Table'!$C:$C,'Each Gender Events'!BX$1,'Official Medal Table'!$E:$E,'Each Gender Events'!BX$2)*'Medal values'!$B$2
+ COUNTIFS('Official Medal Table'!$H:$H,'Each Gender Events'!$A28,'Official Medal Table'!$C:$C,'Each Gender Events'!BX$1,'Official Medal Table'!$E:$E,'Each Gender Events'!BX$2)*'Medal values'!$B$3
+ COUNTIFS('Official Medal Table'!$I:$I,'Each Gender Events'!$A28,'Official Medal Table'!$C:$C,'Each Gender Events'!BX$1,'Official Medal Table'!$E:$E,'Each Gender Events'!BX$2)*'Medal values'!$B$3
+ COUNTIFS('Official Medal Table'!$F:$F,'Each Gender Events'!$A28,'Official Medal Table'!$C:$C,'Each Gender Events'!BX$1,'Official Medal Table'!$E:$E,"Mixed")*'Medal values'!$B$1/2
+ COUNTIFS('Official Medal Table'!$G:$G,'Each Gender Events'!$A28,'Official Medal Table'!$C:$C,'Each Gender Events'!BX$1,'Official Medal Table'!$E:$E,"Mixed")*'Medal values'!$B$2/2
+ COUNTIFS('Official Medal Table'!$H:$H,'Each Gender Events'!$A28,'Official Medal Table'!$C:$C,'Each Gender Events'!BX$1,'Official Medal Table'!$E:$E,"Mixed")*'Medal values'!$B$3/2
+ COUNTIFS('Official Medal Table'!$I:$I,'Each Gender Events'!$A28,'Official Medal Table'!$C:$C,'Each Gender Events'!BX$1,'Official Medal Table'!$E:$E,"Mixed")*'Medal values'!$B$3/2</f>
        <v>6.0019999999999998</v>
      </c>
      <c r="BY28">
        <f>COUNTIFS('Official Medal Table'!$F:$F,'Each Gender Events'!$A28,'Official Medal Table'!$C:$C,'Each Gender Events'!BY$1,'Official Medal Table'!$E:$E,'Each Gender Events'!BY$2)*'Medal values'!$B$1
+ COUNTIFS('Official Medal Table'!$G:$G,'Each Gender Events'!$A28,'Official Medal Table'!$C:$C,'Each Gender Events'!BY$1,'Official Medal Table'!$E:$E,'Each Gender Events'!BY$2)*'Medal values'!$B$2
+ COUNTIFS('Official Medal Table'!$H:$H,'Each Gender Events'!$A28,'Official Medal Table'!$C:$C,'Each Gender Events'!BY$1,'Official Medal Table'!$E:$E,'Each Gender Events'!BY$2)*'Medal values'!$B$3
+ COUNTIFS('Official Medal Table'!$I:$I,'Each Gender Events'!$A28,'Official Medal Table'!$C:$C,'Each Gender Events'!BY$1,'Official Medal Table'!$E:$E,'Each Gender Events'!BY$2)*'Medal values'!$B$3
+ COUNTIFS('Official Medal Table'!$F:$F,'Each Gender Events'!$A28,'Official Medal Table'!$C:$C,'Each Gender Events'!BY$1,'Official Medal Table'!$E:$E,"Mixed")*'Medal values'!$B$1/2
+ COUNTIFS('Official Medal Table'!$G:$G,'Each Gender Events'!$A28,'Official Medal Table'!$C:$C,'Each Gender Events'!BY$1,'Official Medal Table'!$E:$E,"Mixed")*'Medal values'!$B$2/2
+ COUNTIFS('Official Medal Table'!$H:$H,'Each Gender Events'!$A28,'Official Medal Table'!$C:$C,'Each Gender Events'!BY$1,'Official Medal Table'!$E:$E,"Mixed")*'Medal values'!$B$3/2
+ COUNTIFS('Official Medal Table'!$I:$I,'Each Gender Events'!$A28,'Official Medal Table'!$C:$C,'Each Gender Events'!BY$1,'Official Medal Table'!$E:$E,"Mixed")*'Medal values'!$B$3/2</f>
        <v>0</v>
      </c>
      <c r="BZ28">
        <f>COUNTIFS('Official Medal Table'!$F:$F,'Each Gender Events'!$A28,'Official Medal Table'!$C:$C,'Each Gender Events'!BZ$1,'Official Medal Table'!$E:$E,'Each Gender Events'!BZ$2)*'Medal values'!$B$1
+ COUNTIFS('Official Medal Table'!$G:$G,'Each Gender Events'!$A28,'Official Medal Table'!$C:$C,'Each Gender Events'!BZ$1,'Official Medal Table'!$E:$E,'Each Gender Events'!BZ$2)*'Medal values'!$B$2
+ COUNTIFS('Official Medal Table'!$H:$H,'Each Gender Events'!$A28,'Official Medal Table'!$C:$C,'Each Gender Events'!BZ$1,'Official Medal Table'!$E:$E,'Each Gender Events'!BZ$2)*'Medal values'!$B$3
+ COUNTIFS('Official Medal Table'!$I:$I,'Each Gender Events'!$A28,'Official Medal Table'!$C:$C,'Each Gender Events'!BZ$1,'Official Medal Table'!$E:$E,'Each Gender Events'!BZ$2)*'Medal values'!$B$3
+ COUNTIFS('Official Medal Table'!$F:$F,'Each Gender Events'!$A28,'Official Medal Table'!$C:$C,'Each Gender Events'!BZ$1,'Official Medal Table'!$E:$E,"Mixed")*'Medal values'!$B$1/2
+ COUNTIFS('Official Medal Table'!$G:$G,'Each Gender Events'!$A28,'Official Medal Table'!$C:$C,'Each Gender Events'!BZ$1,'Official Medal Table'!$E:$E,"Mixed")*'Medal values'!$B$2/2
+ COUNTIFS('Official Medal Table'!$H:$H,'Each Gender Events'!$A28,'Official Medal Table'!$C:$C,'Each Gender Events'!BZ$1,'Official Medal Table'!$E:$E,"Mixed")*'Medal values'!$B$3/2
+ COUNTIFS('Official Medal Table'!$I:$I,'Each Gender Events'!$A28,'Official Medal Table'!$C:$C,'Each Gender Events'!BZ$1,'Official Medal Table'!$E:$E,"Mixed")*'Medal values'!$B$3/2</f>
        <v>0</v>
      </c>
      <c r="CA28">
        <f>COUNTIFS('Official Medal Table'!$F:$F,'Each Gender Events'!$A28,'Official Medal Table'!$C:$C,'Each Gender Events'!CA$1,'Official Medal Table'!$E:$E,'Each Gender Events'!CA$2)*'Medal values'!$B$1
+ COUNTIFS('Official Medal Table'!$G:$G,'Each Gender Events'!$A28,'Official Medal Table'!$C:$C,'Each Gender Events'!CA$1,'Official Medal Table'!$E:$E,'Each Gender Events'!CA$2)*'Medal values'!$B$2
+ COUNTIFS('Official Medal Table'!$H:$H,'Each Gender Events'!$A28,'Official Medal Table'!$C:$C,'Each Gender Events'!CA$1,'Official Medal Table'!$E:$E,'Each Gender Events'!CA$2)*'Medal values'!$B$3
+ COUNTIFS('Official Medal Table'!$I:$I,'Each Gender Events'!$A28,'Official Medal Table'!$C:$C,'Each Gender Events'!CA$1,'Official Medal Table'!$E:$E,'Each Gender Events'!CA$2)*'Medal values'!$B$3
+ COUNTIFS('Official Medal Table'!$F:$F,'Each Gender Events'!$A28,'Official Medal Table'!$C:$C,'Each Gender Events'!CA$1,'Official Medal Table'!$E:$E,"Mixed")*'Medal values'!$B$1/2
+ COUNTIFS('Official Medal Table'!$G:$G,'Each Gender Events'!$A28,'Official Medal Table'!$C:$C,'Each Gender Events'!CA$1,'Official Medal Table'!$E:$E,"Mixed")*'Medal values'!$B$2/2
+ COUNTIFS('Official Medal Table'!$H:$H,'Each Gender Events'!$A28,'Official Medal Table'!$C:$C,'Each Gender Events'!CA$1,'Official Medal Table'!$E:$E,"Mixed")*'Medal values'!$B$3/2
+ COUNTIFS('Official Medal Table'!$I:$I,'Each Gender Events'!$A28,'Official Medal Table'!$C:$C,'Each Gender Events'!CA$1,'Official Medal Table'!$E:$E,"Mixed")*'Medal values'!$B$3/2</f>
        <v>0</v>
      </c>
      <c r="CB28">
        <f>COUNTIFS('Official Medal Table'!$F:$F,'Each Gender Events'!$A28,'Official Medal Table'!$C:$C,'Each Gender Events'!CB$1,'Official Medal Table'!$E:$E,'Each Gender Events'!CB$2)*'Medal values'!$B$1
+ COUNTIFS('Official Medal Table'!$G:$G,'Each Gender Events'!$A28,'Official Medal Table'!$C:$C,'Each Gender Events'!CB$1,'Official Medal Table'!$E:$E,'Each Gender Events'!CB$2)*'Medal values'!$B$2
+ COUNTIFS('Official Medal Table'!$H:$H,'Each Gender Events'!$A28,'Official Medal Table'!$C:$C,'Each Gender Events'!CB$1,'Official Medal Table'!$E:$E,'Each Gender Events'!CB$2)*'Medal values'!$B$3
+ COUNTIFS('Official Medal Table'!$I:$I,'Each Gender Events'!$A28,'Official Medal Table'!$C:$C,'Each Gender Events'!CB$1,'Official Medal Table'!$E:$E,'Each Gender Events'!CB$2)*'Medal values'!$B$3
+ COUNTIFS('Official Medal Table'!$F:$F,'Each Gender Events'!$A28,'Official Medal Table'!$C:$C,'Each Gender Events'!CB$1,'Official Medal Table'!$E:$E,"Mixed")*'Medal values'!$B$1/2
+ COUNTIFS('Official Medal Table'!$G:$G,'Each Gender Events'!$A28,'Official Medal Table'!$C:$C,'Each Gender Events'!CB$1,'Official Medal Table'!$E:$E,"Mixed")*'Medal values'!$B$2/2
+ COUNTIFS('Official Medal Table'!$H:$H,'Each Gender Events'!$A28,'Official Medal Table'!$C:$C,'Each Gender Events'!CB$1,'Official Medal Table'!$E:$E,"Mixed")*'Medal values'!$B$3/2
+ COUNTIFS('Official Medal Table'!$I:$I,'Each Gender Events'!$A28,'Official Medal Table'!$C:$C,'Each Gender Events'!CB$1,'Official Medal Table'!$E:$E,"Mixed")*'Medal values'!$B$3/2</f>
        <v>4.0000020000000003</v>
      </c>
      <c r="CC28">
        <f>COUNTIFS('Official Medal Table'!$F:$F,'Each Gender Events'!$A28,'Official Medal Table'!$C:$C,'Each Gender Events'!CC$1,'Official Medal Table'!$E:$E,'Each Gender Events'!CC$2)*'Medal values'!$B$1
+ COUNTIFS('Official Medal Table'!$G:$G,'Each Gender Events'!$A28,'Official Medal Table'!$C:$C,'Each Gender Events'!CC$1,'Official Medal Table'!$E:$E,'Each Gender Events'!CC$2)*'Medal values'!$B$2
+ COUNTIFS('Official Medal Table'!$H:$H,'Each Gender Events'!$A28,'Official Medal Table'!$C:$C,'Each Gender Events'!CC$1,'Official Medal Table'!$E:$E,'Each Gender Events'!CC$2)*'Medal values'!$B$3
+ COUNTIFS('Official Medal Table'!$I:$I,'Each Gender Events'!$A28,'Official Medal Table'!$C:$C,'Each Gender Events'!CC$1,'Official Medal Table'!$E:$E,'Each Gender Events'!CC$2)*'Medal values'!$B$3
+ COUNTIFS('Official Medal Table'!$F:$F,'Each Gender Events'!$A28,'Official Medal Table'!$C:$C,'Each Gender Events'!CC$1,'Official Medal Table'!$E:$E,"Mixed")*'Medal values'!$B$1/2
+ COUNTIFS('Official Medal Table'!$G:$G,'Each Gender Events'!$A28,'Official Medal Table'!$C:$C,'Each Gender Events'!CC$1,'Official Medal Table'!$E:$E,"Mixed")*'Medal values'!$B$2/2
+ COUNTIFS('Official Medal Table'!$H:$H,'Each Gender Events'!$A28,'Official Medal Table'!$C:$C,'Each Gender Events'!CC$1,'Official Medal Table'!$E:$E,"Mixed")*'Medal values'!$B$3/2
+ COUNTIFS('Official Medal Table'!$I:$I,'Each Gender Events'!$A28,'Official Medal Table'!$C:$C,'Each Gender Events'!CC$1,'Official Medal Table'!$E:$E,"Mixed")*'Medal values'!$B$3/2</f>
        <v>0</v>
      </c>
      <c r="CD28">
        <f>COUNTIFS('Official Medal Table'!$F:$F,'Each Gender Events'!$A28,'Official Medal Table'!$C:$C,'Each Gender Events'!CD$1,'Official Medal Table'!$E:$E,'Each Gender Events'!CD$2)*'Medal values'!$B$1
+ COUNTIFS('Official Medal Table'!$G:$G,'Each Gender Events'!$A28,'Official Medal Table'!$C:$C,'Each Gender Events'!CD$1,'Official Medal Table'!$E:$E,'Each Gender Events'!CD$2)*'Medal values'!$B$2
+ COUNTIFS('Official Medal Table'!$H:$H,'Each Gender Events'!$A28,'Official Medal Table'!$C:$C,'Each Gender Events'!CD$1,'Official Medal Table'!$E:$E,'Each Gender Events'!CD$2)*'Medal values'!$B$3
+ COUNTIFS('Official Medal Table'!$I:$I,'Each Gender Events'!$A28,'Official Medal Table'!$C:$C,'Each Gender Events'!CD$1,'Official Medal Table'!$E:$E,'Each Gender Events'!CD$2)*'Medal values'!$B$3
+ COUNTIFS('Official Medal Table'!$F:$F,'Each Gender Events'!$A28,'Official Medal Table'!$C:$C,'Each Gender Events'!CD$1,'Official Medal Table'!$E:$E,"Mixed")*'Medal values'!$B$1/2
+ COUNTIFS('Official Medal Table'!$G:$G,'Each Gender Events'!$A28,'Official Medal Table'!$C:$C,'Each Gender Events'!CD$1,'Official Medal Table'!$E:$E,"Mixed")*'Medal values'!$B$2/2
+ COUNTIFS('Official Medal Table'!$H:$H,'Each Gender Events'!$A28,'Official Medal Table'!$C:$C,'Each Gender Events'!CD$1,'Official Medal Table'!$E:$E,"Mixed")*'Medal values'!$B$3/2
+ COUNTIFS('Official Medal Table'!$I:$I,'Each Gender Events'!$A28,'Official Medal Table'!$C:$C,'Each Gender Events'!CD$1,'Official Medal Table'!$E:$E,"Mixed")*'Medal values'!$B$3/2</f>
        <v>0</v>
      </c>
      <c r="CE28">
        <f>COUNTIFS('Official Medal Table'!$F:$F,'Each Gender Events'!$A28,'Official Medal Table'!$C:$C,'Each Gender Events'!CE$1,'Official Medal Table'!$E:$E,'Each Gender Events'!CE$2)*'Medal values'!$B$1
+ COUNTIFS('Official Medal Table'!$G:$G,'Each Gender Events'!$A28,'Official Medal Table'!$C:$C,'Each Gender Events'!CE$1,'Official Medal Table'!$E:$E,'Each Gender Events'!CE$2)*'Medal values'!$B$2
+ COUNTIFS('Official Medal Table'!$H:$H,'Each Gender Events'!$A28,'Official Medal Table'!$C:$C,'Each Gender Events'!CE$1,'Official Medal Table'!$E:$E,'Each Gender Events'!CE$2)*'Medal values'!$B$3
+ COUNTIFS('Official Medal Table'!$I:$I,'Each Gender Events'!$A28,'Official Medal Table'!$C:$C,'Each Gender Events'!CE$1,'Official Medal Table'!$E:$E,'Each Gender Events'!CE$2)*'Medal values'!$B$3
+ COUNTIFS('Official Medal Table'!$F:$F,'Each Gender Events'!$A28,'Official Medal Table'!$C:$C,'Each Gender Events'!CE$1,'Official Medal Table'!$E:$E,"Mixed")*'Medal values'!$B$1/2
+ COUNTIFS('Official Medal Table'!$G:$G,'Each Gender Events'!$A28,'Official Medal Table'!$C:$C,'Each Gender Events'!CE$1,'Official Medal Table'!$E:$E,"Mixed")*'Medal values'!$B$2/2
+ COUNTIFS('Official Medal Table'!$H:$H,'Each Gender Events'!$A28,'Official Medal Table'!$C:$C,'Each Gender Events'!CE$1,'Official Medal Table'!$E:$E,"Mixed")*'Medal values'!$B$3/2
+ COUNTIFS('Official Medal Table'!$I:$I,'Each Gender Events'!$A28,'Official Medal Table'!$C:$C,'Each Gender Events'!CE$1,'Official Medal Table'!$E:$E,"Mixed")*'Medal values'!$B$3/2</f>
        <v>0</v>
      </c>
      <c r="CF28">
        <f>COUNTIFS('Official Medal Table'!$F:$F,'Each Gender Events'!$A28,'Official Medal Table'!$C:$C,'Each Gender Events'!CF$1,'Official Medal Table'!$E:$E,'Each Gender Events'!CF$2)*'Medal values'!$B$1
+ COUNTIFS('Official Medal Table'!$G:$G,'Each Gender Events'!$A28,'Official Medal Table'!$C:$C,'Each Gender Events'!CF$1,'Official Medal Table'!$E:$E,'Each Gender Events'!CF$2)*'Medal values'!$B$2
+ COUNTIFS('Official Medal Table'!$H:$H,'Each Gender Events'!$A28,'Official Medal Table'!$C:$C,'Each Gender Events'!CF$1,'Official Medal Table'!$E:$E,'Each Gender Events'!CF$2)*'Medal values'!$B$3
+ COUNTIFS('Official Medal Table'!$I:$I,'Each Gender Events'!$A28,'Official Medal Table'!$C:$C,'Each Gender Events'!CF$1,'Official Medal Table'!$E:$E,'Each Gender Events'!CF$2)*'Medal values'!$B$3
+ COUNTIFS('Official Medal Table'!$F:$F,'Each Gender Events'!$A28,'Official Medal Table'!$C:$C,'Each Gender Events'!CF$1,'Official Medal Table'!$E:$E,"Mixed")*'Medal values'!$B$1/2
+ COUNTIFS('Official Medal Table'!$G:$G,'Each Gender Events'!$A28,'Official Medal Table'!$C:$C,'Each Gender Events'!CF$1,'Official Medal Table'!$E:$E,"Mixed")*'Medal values'!$B$2/2
+ COUNTIFS('Official Medal Table'!$H:$H,'Each Gender Events'!$A28,'Official Medal Table'!$C:$C,'Each Gender Events'!CF$1,'Official Medal Table'!$E:$E,"Mixed")*'Medal values'!$B$3/2
+ COUNTIFS('Official Medal Table'!$I:$I,'Each Gender Events'!$A28,'Official Medal Table'!$C:$C,'Each Gender Events'!CF$1,'Official Medal Table'!$E:$E,"Mixed")*'Medal values'!$B$3/2</f>
        <v>0</v>
      </c>
      <c r="CG28">
        <f>COUNTIFS('Official Medal Table'!$F:$F,'Each Gender Events'!$A28,'Official Medal Table'!$C:$C,'Each Gender Events'!CG$1,'Official Medal Table'!$E:$E,'Each Gender Events'!CG$2)*'Medal values'!$B$1
+ COUNTIFS('Official Medal Table'!$G:$G,'Each Gender Events'!$A28,'Official Medal Table'!$C:$C,'Each Gender Events'!CG$1,'Official Medal Table'!$E:$E,'Each Gender Events'!CG$2)*'Medal values'!$B$2
+ COUNTIFS('Official Medal Table'!$H:$H,'Each Gender Events'!$A28,'Official Medal Table'!$C:$C,'Each Gender Events'!CG$1,'Official Medal Table'!$E:$E,'Each Gender Events'!CG$2)*'Medal values'!$B$3
+ COUNTIFS('Official Medal Table'!$I:$I,'Each Gender Events'!$A28,'Official Medal Table'!$C:$C,'Each Gender Events'!CG$1,'Official Medal Table'!$E:$E,'Each Gender Events'!CG$2)*'Medal values'!$B$3
+ COUNTIFS('Official Medal Table'!$F:$F,'Each Gender Events'!$A28,'Official Medal Table'!$C:$C,'Each Gender Events'!CG$1,'Official Medal Table'!$E:$E,"Mixed")*'Medal values'!$B$1/2
+ COUNTIFS('Official Medal Table'!$G:$G,'Each Gender Events'!$A28,'Official Medal Table'!$C:$C,'Each Gender Events'!CG$1,'Official Medal Table'!$E:$E,"Mixed")*'Medal values'!$B$2/2
+ COUNTIFS('Official Medal Table'!$H:$H,'Each Gender Events'!$A28,'Official Medal Table'!$C:$C,'Each Gender Events'!CG$1,'Official Medal Table'!$E:$E,"Mixed")*'Medal values'!$B$3/2
+ COUNTIFS('Official Medal Table'!$I:$I,'Each Gender Events'!$A28,'Official Medal Table'!$C:$C,'Each Gender Events'!CG$1,'Official Medal Table'!$E:$E,"Mixed")*'Medal values'!$B$3/2</f>
        <v>0</v>
      </c>
      <c r="CH28">
        <f>COUNTIFS('Official Medal Table'!$F:$F,'Each Gender Events'!$A28,'Official Medal Table'!$C:$C,'Each Gender Events'!CH$1,'Official Medal Table'!$E:$E,'Each Gender Events'!CH$2)*'Medal values'!$B$1
+ COUNTIFS('Official Medal Table'!$G:$G,'Each Gender Events'!$A28,'Official Medal Table'!$C:$C,'Each Gender Events'!CH$1,'Official Medal Table'!$E:$E,'Each Gender Events'!CH$2)*'Medal values'!$B$2
+ COUNTIFS('Official Medal Table'!$H:$H,'Each Gender Events'!$A28,'Official Medal Table'!$C:$C,'Each Gender Events'!CH$1,'Official Medal Table'!$E:$E,'Each Gender Events'!CH$2)*'Medal values'!$B$3
+ COUNTIFS('Official Medal Table'!$I:$I,'Each Gender Events'!$A28,'Official Medal Table'!$C:$C,'Each Gender Events'!CH$1,'Official Medal Table'!$E:$E,'Each Gender Events'!CH$2)*'Medal values'!$B$3
+ COUNTIFS('Official Medal Table'!$F:$F,'Each Gender Events'!$A28,'Official Medal Table'!$C:$C,'Each Gender Events'!CH$1,'Official Medal Table'!$E:$E,"Mixed")*'Medal values'!$B$1/2
+ COUNTIFS('Official Medal Table'!$G:$G,'Each Gender Events'!$A28,'Official Medal Table'!$C:$C,'Each Gender Events'!CH$1,'Official Medal Table'!$E:$E,"Mixed")*'Medal values'!$B$2/2
+ COUNTIFS('Official Medal Table'!$H:$H,'Each Gender Events'!$A28,'Official Medal Table'!$C:$C,'Each Gender Events'!CH$1,'Official Medal Table'!$E:$E,"Mixed")*'Medal values'!$B$3/2
+ COUNTIFS('Official Medal Table'!$I:$I,'Each Gender Events'!$A28,'Official Medal Table'!$C:$C,'Each Gender Events'!CH$1,'Official Medal Table'!$E:$E,"Mixed")*'Medal values'!$B$3/2</f>
        <v>0</v>
      </c>
      <c r="CI28">
        <f>COUNTIFS('Official Medal Table'!$F:$F,'Each Gender Events'!$A28,'Official Medal Table'!$C:$C,'Each Gender Events'!CI$1,'Official Medal Table'!$E:$E,'Each Gender Events'!CI$2)*'Medal values'!$B$1
+ COUNTIFS('Official Medal Table'!$G:$G,'Each Gender Events'!$A28,'Official Medal Table'!$C:$C,'Each Gender Events'!CI$1,'Official Medal Table'!$E:$E,'Each Gender Events'!CI$2)*'Medal values'!$B$2
+ COUNTIFS('Official Medal Table'!$H:$H,'Each Gender Events'!$A28,'Official Medal Table'!$C:$C,'Each Gender Events'!CI$1,'Official Medal Table'!$E:$E,'Each Gender Events'!CI$2)*'Medal values'!$B$3
+ COUNTIFS('Official Medal Table'!$I:$I,'Each Gender Events'!$A28,'Official Medal Table'!$C:$C,'Each Gender Events'!CI$1,'Official Medal Table'!$E:$E,'Each Gender Events'!CI$2)*'Medal values'!$B$3
+ COUNTIFS('Official Medal Table'!$F:$F,'Each Gender Events'!$A28,'Official Medal Table'!$C:$C,'Each Gender Events'!CI$1,'Official Medal Table'!$E:$E,"Mixed")*'Medal values'!$B$1/2
+ COUNTIFS('Official Medal Table'!$G:$G,'Each Gender Events'!$A28,'Official Medal Table'!$C:$C,'Each Gender Events'!CI$1,'Official Medal Table'!$E:$E,"Mixed")*'Medal values'!$B$2/2
+ COUNTIFS('Official Medal Table'!$H:$H,'Each Gender Events'!$A28,'Official Medal Table'!$C:$C,'Each Gender Events'!CI$1,'Official Medal Table'!$E:$E,"Mixed")*'Medal values'!$B$3/2
+ COUNTIFS('Official Medal Table'!$I:$I,'Each Gender Events'!$A28,'Official Medal Table'!$C:$C,'Each Gender Events'!CI$1,'Official Medal Table'!$E:$E,"Mixed")*'Medal values'!$B$3/2</f>
        <v>0</v>
      </c>
      <c r="CJ28">
        <f>COUNTIFS('Official Medal Table'!$F:$F,'Each Gender Events'!$A28,'Official Medal Table'!$C:$C,'Each Gender Events'!CJ$1,'Official Medal Table'!$E:$E,'Each Gender Events'!CJ$2)*'Medal values'!$B$1
+ COUNTIFS('Official Medal Table'!$G:$G,'Each Gender Events'!$A28,'Official Medal Table'!$C:$C,'Each Gender Events'!CJ$1,'Official Medal Table'!$E:$E,'Each Gender Events'!CJ$2)*'Medal values'!$B$2
+ COUNTIFS('Official Medal Table'!$H:$H,'Each Gender Events'!$A28,'Official Medal Table'!$C:$C,'Each Gender Events'!CJ$1,'Official Medal Table'!$E:$E,'Each Gender Events'!CJ$2)*'Medal values'!$B$3
+ COUNTIFS('Official Medal Table'!$I:$I,'Each Gender Events'!$A28,'Official Medal Table'!$C:$C,'Each Gender Events'!CJ$1,'Official Medal Table'!$E:$E,'Each Gender Events'!CJ$2)*'Medal values'!$B$3
+ COUNTIFS('Official Medal Table'!$F:$F,'Each Gender Events'!$A28,'Official Medal Table'!$C:$C,'Each Gender Events'!CJ$1,'Official Medal Table'!$E:$E,"Mixed")*'Medal values'!$B$1/2
+ COUNTIFS('Official Medal Table'!$G:$G,'Each Gender Events'!$A28,'Official Medal Table'!$C:$C,'Each Gender Events'!CJ$1,'Official Medal Table'!$E:$E,"Mixed")*'Medal values'!$B$2/2
+ COUNTIFS('Official Medal Table'!$H:$H,'Each Gender Events'!$A28,'Official Medal Table'!$C:$C,'Each Gender Events'!CJ$1,'Official Medal Table'!$E:$E,"Mixed")*'Medal values'!$B$3/2
+ COUNTIFS('Official Medal Table'!$I:$I,'Each Gender Events'!$A28,'Official Medal Table'!$C:$C,'Each Gender Events'!CJ$1,'Official Medal Table'!$E:$E,"Mixed")*'Medal values'!$B$3/2</f>
        <v>0</v>
      </c>
      <c r="CK28">
        <f>COUNTIFS('Official Medal Table'!$F:$F,'Each Gender Events'!$A28,'Official Medal Table'!$C:$C,'Each Gender Events'!CK$1,'Official Medal Table'!$E:$E,'Each Gender Events'!CK$2)*'Medal values'!$B$1
+ COUNTIFS('Official Medal Table'!$G:$G,'Each Gender Events'!$A28,'Official Medal Table'!$C:$C,'Each Gender Events'!CK$1,'Official Medal Table'!$E:$E,'Each Gender Events'!CK$2)*'Medal values'!$B$2
+ COUNTIFS('Official Medal Table'!$H:$H,'Each Gender Events'!$A28,'Official Medal Table'!$C:$C,'Each Gender Events'!CK$1,'Official Medal Table'!$E:$E,'Each Gender Events'!CK$2)*'Medal values'!$B$3
+ COUNTIFS('Official Medal Table'!$I:$I,'Each Gender Events'!$A28,'Official Medal Table'!$C:$C,'Each Gender Events'!CK$1,'Official Medal Table'!$E:$E,'Each Gender Events'!CK$2)*'Medal values'!$B$3
+ COUNTIFS('Official Medal Table'!$F:$F,'Each Gender Events'!$A28,'Official Medal Table'!$C:$C,'Each Gender Events'!CK$1,'Official Medal Table'!$E:$E,"Mixed")*'Medal values'!$B$1/2
+ COUNTIFS('Official Medal Table'!$G:$G,'Each Gender Events'!$A28,'Official Medal Table'!$C:$C,'Each Gender Events'!CK$1,'Official Medal Table'!$E:$E,"Mixed")*'Medal values'!$B$2/2
+ COUNTIFS('Official Medal Table'!$H:$H,'Each Gender Events'!$A28,'Official Medal Table'!$C:$C,'Each Gender Events'!CK$1,'Official Medal Table'!$E:$E,"Mixed")*'Medal values'!$B$3/2
+ COUNTIFS('Official Medal Table'!$I:$I,'Each Gender Events'!$A28,'Official Medal Table'!$C:$C,'Each Gender Events'!CK$1,'Official Medal Table'!$E:$E,"Mixed")*'Medal values'!$B$3/2</f>
        <v>0</v>
      </c>
      <c r="CL28">
        <f>COUNTIFS('Official Medal Table'!$F:$F,'Each Gender Events'!$A28,'Official Medal Table'!$C:$C,'Each Gender Events'!CL$1,'Official Medal Table'!$E:$E,'Each Gender Events'!CL$2)*'Medal values'!$B$1
+ COUNTIFS('Official Medal Table'!$G:$G,'Each Gender Events'!$A28,'Official Medal Table'!$C:$C,'Each Gender Events'!CL$1,'Official Medal Table'!$E:$E,'Each Gender Events'!CL$2)*'Medal values'!$B$2
+ COUNTIFS('Official Medal Table'!$H:$H,'Each Gender Events'!$A28,'Official Medal Table'!$C:$C,'Each Gender Events'!CL$1,'Official Medal Table'!$E:$E,'Each Gender Events'!CL$2)*'Medal values'!$B$3
+ COUNTIFS('Official Medal Table'!$I:$I,'Each Gender Events'!$A28,'Official Medal Table'!$C:$C,'Each Gender Events'!CL$1,'Official Medal Table'!$E:$E,'Each Gender Events'!CL$2)*'Medal values'!$B$3
+ COUNTIFS('Official Medal Table'!$F:$F,'Each Gender Events'!$A28,'Official Medal Table'!$C:$C,'Each Gender Events'!CL$1,'Official Medal Table'!$E:$E,"Mixed")*'Medal values'!$B$1/2
+ COUNTIFS('Official Medal Table'!$G:$G,'Each Gender Events'!$A28,'Official Medal Table'!$C:$C,'Each Gender Events'!CL$1,'Official Medal Table'!$E:$E,"Mixed")*'Medal values'!$B$2/2
+ COUNTIFS('Official Medal Table'!$H:$H,'Each Gender Events'!$A28,'Official Medal Table'!$C:$C,'Each Gender Events'!CL$1,'Official Medal Table'!$E:$E,"Mixed")*'Medal values'!$B$3/2
+ COUNTIFS('Official Medal Table'!$I:$I,'Each Gender Events'!$A28,'Official Medal Table'!$C:$C,'Each Gender Events'!CL$1,'Official Medal Table'!$E:$E,"Mixed")*'Medal values'!$B$3/2</f>
        <v>0</v>
      </c>
      <c r="CM28">
        <f>COUNTIFS('Official Medal Table'!$F:$F,'Each Gender Events'!$A28,'Official Medal Table'!$C:$C,'Each Gender Events'!CM$1,'Official Medal Table'!$E:$E,'Each Gender Events'!CM$2)*'Medal values'!$B$1
+ COUNTIFS('Official Medal Table'!$G:$G,'Each Gender Events'!$A28,'Official Medal Table'!$C:$C,'Each Gender Events'!CM$1,'Official Medal Table'!$E:$E,'Each Gender Events'!CM$2)*'Medal values'!$B$2
+ COUNTIFS('Official Medal Table'!$H:$H,'Each Gender Events'!$A28,'Official Medal Table'!$C:$C,'Each Gender Events'!CM$1,'Official Medal Table'!$E:$E,'Each Gender Events'!CM$2)*'Medal values'!$B$3
+ COUNTIFS('Official Medal Table'!$I:$I,'Each Gender Events'!$A28,'Official Medal Table'!$C:$C,'Each Gender Events'!CM$1,'Official Medal Table'!$E:$E,'Each Gender Events'!CM$2)*'Medal values'!$B$3
+ COUNTIFS('Official Medal Table'!$F:$F,'Each Gender Events'!$A28,'Official Medal Table'!$C:$C,'Each Gender Events'!CM$1,'Official Medal Table'!$E:$E,"Mixed")*'Medal values'!$B$1/2
+ COUNTIFS('Official Medal Table'!$G:$G,'Each Gender Events'!$A28,'Official Medal Table'!$C:$C,'Each Gender Events'!CM$1,'Official Medal Table'!$E:$E,"Mixed")*'Medal values'!$B$2/2
+ COUNTIFS('Official Medal Table'!$H:$H,'Each Gender Events'!$A28,'Official Medal Table'!$C:$C,'Each Gender Events'!CM$1,'Official Medal Table'!$E:$E,"Mixed")*'Medal values'!$B$3/2
+ COUNTIFS('Official Medal Table'!$I:$I,'Each Gender Events'!$A28,'Official Medal Table'!$C:$C,'Each Gender Events'!CM$1,'Official Medal Table'!$E:$E,"Mixed")*'Medal values'!$B$3/2</f>
        <v>0</v>
      </c>
      <c r="CN28">
        <f>COUNTIFS('Official Medal Table'!$F:$F,'Each Gender Events'!$A28,'Official Medal Table'!$C:$C,'Each Gender Events'!CN$1,'Official Medal Table'!$E:$E,'Each Gender Events'!CN$2)*'Medal values'!$B$1
+ COUNTIFS('Official Medal Table'!$G:$G,'Each Gender Events'!$A28,'Official Medal Table'!$C:$C,'Each Gender Events'!CN$1,'Official Medal Table'!$E:$E,'Each Gender Events'!CN$2)*'Medal values'!$B$2
+ COUNTIFS('Official Medal Table'!$H:$H,'Each Gender Events'!$A28,'Official Medal Table'!$C:$C,'Each Gender Events'!CN$1,'Official Medal Table'!$E:$E,'Each Gender Events'!CN$2)*'Medal values'!$B$3
+ COUNTIFS('Official Medal Table'!$I:$I,'Each Gender Events'!$A28,'Official Medal Table'!$C:$C,'Each Gender Events'!CN$1,'Official Medal Table'!$E:$E,'Each Gender Events'!CN$2)*'Medal values'!$B$3
+ COUNTIFS('Official Medal Table'!$F:$F,'Each Gender Events'!$A28,'Official Medal Table'!$C:$C,'Each Gender Events'!CN$1,'Official Medal Table'!$E:$E,"Mixed")*'Medal values'!$B$1/2
+ COUNTIFS('Official Medal Table'!$G:$G,'Each Gender Events'!$A28,'Official Medal Table'!$C:$C,'Each Gender Events'!CN$1,'Official Medal Table'!$E:$E,"Mixed")*'Medal values'!$B$2/2
+ COUNTIFS('Official Medal Table'!$H:$H,'Each Gender Events'!$A28,'Official Medal Table'!$C:$C,'Each Gender Events'!CN$1,'Official Medal Table'!$E:$E,"Mixed")*'Medal values'!$B$3/2
+ COUNTIFS('Official Medal Table'!$I:$I,'Each Gender Events'!$A28,'Official Medal Table'!$C:$C,'Each Gender Events'!CN$1,'Official Medal Table'!$E:$E,"Mixed")*'Medal values'!$B$3/2</f>
        <v>0</v>
      </c>
      <c r="CO28">
        <f>COUNTIFS('Official Medal Table'!$F:$F,'Each Gender Events'!$A28,'Official Medal Table'!$C:$C,'Each Gender Events'!CO$1,'Official Medal Table'!$E:$E,'Each Gender Events'!CO$2)*'Medal values'!$B$1
+ COUNTIFS('Official Medal Table'!$G:$G,'Each Gender Events'!$A28,'Official Medal Table'!$C:$C,'Each Gender Events'!CO$1,'Official Medal Table'!$E:$E,'Each Gender Events'!CO$2)*'Medal values'!$B$2
+ COUNTIFS('Official Medal Table'!$H:$H,'Each Gender Events'!$A28,'Official Medal Table'!$C:$C,'Each Gender Events'!CO$1,'Official Medal Table'!$E:$E,'Each Gender Events'!CO$2)*'Medal values'!$B$3
+ COUNTIFS('Official Medal Table'!$I:$I,'Each Gender Events'!$A28,'Official Medal Table'!$C:$C,'Each Gender Events'!CO$1,'Official Medal Table'!$E:$E,'Each Gender Events'!CO$2)*'Medal values'!$B$3
+ COUNTIFS('Official Medal Table'!$F:$F,'Each Gender Events'!$A28,'Official Medal Table'!$C:$C,'Each Gender Events'!CO$1,'Official Medal Table'!$E:$E,"Mixed")*'Medal values'!$B$1/2
+ COUNTIFS('Official Medal Table'!$G:$G,'Each Gender Events'!$A28,'Official Medal Table'!$C:$C,'Each Gender Events'!CO$1,'Official Medal Table'!$E:$E,"Mixed")*'Medal values'!$B$2/2
+ COUNTIFS('Official Medal Table'!$H:$H,'Each Gender Events'!$A28,'Official Medal Table'!$C:$C,'Each Gender Events'!CO$1,'Official Medal Table'!$E:$E,"Mixed")*'Medal values'!$B$3/2
+ COUNTIFS('Official Medal Table'!$I:$I,'Each Gender Events'!$A28,'Official Medal Table'!$C:$C,'Each Gender Events'!CO$1,'Official Medal Table'!$E:$E,"Mixed")*'Medal values'!$B$3/2</f>
        <v>0</v>
      </c>
      <c r="CP28">
        <f>COUNTIFS('Official Medal Table'!$F:$F,'Each Gender Events'!$A28,'Official Medal Table'!$C:$C,'Each Gender Events'!CP$1,'Official Medal Table'!$E:$E,'Each Gender Events'!CP$2)*'Medal values'!$B$1
+ COUNTIFS('Official Medal Table'!$G:$G,'Each Gender Events'!$A28,'Official Medal Table'!$C:$C,'Each Gender Events'!CP$1,'Official Medal Table'!$E:$E,'Each Gender Events'!CP$2)*'Medal values'!$B$2
+ COUNTIFS('Official Medal Table'!$H:$H,'Each Gender Events'!$A28,'Official Medal Table'!$C:$C,'Each Gender Events'!CP$1,'Official Medal Table'!$E:$E,'Each Gender Events'!CP$2)*'Medal values'!$B$3
+ COUNTIFS('Official Medal Table'!$I:$I,'Each Gender Events'!$A28,'Official Medal Table'!$C:$C,'Each Gender Events'!CP$1,'Official Medal Table'!$E:$E,'Each Gender Events'!CP$2)*'Medal values'!$B$3
+ COUNTIFS('Official Medal Table'!$F:$F,'Each Gender Events'!$A28,'Official Medal Table'!$C:$C,'Each Gender Events'!CP$1,'Official Medal Table'!$E:$E,"Mixed")*'Medal values'!$B$1/2
+ COUNTIFS('Official Medal Table'!$G:$G,'Each Gender Events'!$A28,'Official Medal Table'!$C:$C,'Each Gender Events'!CP$1,'Official Medal Table'!$E:$E,"Mixed")*'Medal values'!$B$2/2
+ COUNTIFS('Official Medal Table'!$H:$H,'Each Gender Events'!$A28,'Official Medal Table'!$C:$C,'Each Gender Events'!CP$1,'Official Medal Table'!$E:$E,"Mixed")*'Medal values'!$B$3/2
+ COUNTIFS('Official Medal Table'!$I:$I,'Each Gender Events'!$A28,'Official Medal Table'!$C:$C,'Each Gender Events'!CP$1,'Official Medal Table'!$E:$E,"Mixed")*'Medal values'!$B$3/2</f>
        <v>0</v>
      </c>
      <c r="CQ28">
        <f>COUNTIFS('Official Medal Table'!$F:$F,'Each Gender Events'!$A28,'Official Medal Table'!$C:$C,'Each Gender Events'!CQ$1,'Official Medal Table'!$E:$E,'Each Gender Events'!CQ$2)*'Medal values'!$B$1
+ COUNTIFS('Official Medal Table'!$G:$G,'Each Gender Events'!$A28,'Official Medal Table'!$C:$C,'Each Gender Events'!CQ$1,'Official Medal Table'!$E:$E,'Each Gender Events'!CQ$2)*'Medal values'!$B$2
+ COUNTIFS('Official Medal Table'!$H:$H,'Each Gender Events'!$A28,'Official Medal Table'!$C:$C,'Each Gender Events'!CQ$1,'Official Medal Table'!$E:$E,'Each Gender Events'!CQ$2)*'Medal values'!$B$3
+ COUNTIFS('Official Medal Table'!$I:$I,'Each Gender Events'!$A28,'Official Medal Table'!$C:$C,'Each Gender Events'!CQ$1,'Official Medal Table'!$E:$E,'Each Gender Events'!CQ$2)*'Medal values'!$B$3
+ COUNTIFS('Official Medal Table'!$F:$F,'Each Gender Events'!$A28,'Official Medal Table'!$C:$C,'Each Gender Events'!CQ$1,'Official Medal Table'!$E:$E,"Mixed")*'Medal values'!$B$1/2
+ COUNTIFS('Official Medal Table'!$G:$G,'Each Gender Events'!$A28,'Official Medal Table'!$C:$C,'Each Gender Events'!CQ$1,'Official Medal Table'!$E:$E,"Mixed")*'Medal values'!$B$2/2
+ COUNTIFS('Official Medal Table'!$H:$H,'Each Gender Events'!$A28,'Official Medal Table'!$C:$C,'Each Gender Events'!CQ$1,'Official Medal Table'!$E:$E,"Mixed")*'Medal values'!$B$3/2
+ COUNTIFS('Official Medal Table'!$I:$I,'Each Gender Events'!$A28,'Official Medal Table'!$C:$C,'Each Gender Events'!CQ$1,'Official Medal Table'!$E:$E,"Mixed")*'Medal values'!$B$3/2</f>
        <v>0</v>
      </c>
      <c r="CR28">
        <f>COUNTIFS('Official Medal Table'!$F:$F,'Each Gender Events'!$A28,'Official Medal Table'!$C:$C,'Each Gender Events'!CR$1,'Official Medal Table'!$E:$E,'Each Gender Events'!CR$2)*'Medal values'!$B$1
+ COUNTIFS('Official Medal Table'!$G:$G,'Each Gender Events'!$A28,'Official Medal Table'!$C:$C,'Each Gender Events'!CR$1,'Official Medal Table'!$E:$E,'Each Gender Events'!CR$2)*'Medal values'!$B$2
+ COUNTIFS('Official Medal Table'!$H:$H,'Each Gender Events'!$A28,'Official Medal Table'!$C:$C,'Each Gender Events'!CR$1,'Official Medal Table'!$E:$E,'Each Gender Events'!CR$2)*'Medal values'!$B$3
+ COUNTIFS('Official Medal Table'!$I:$I,'Each Gender Events'!$A28,'Official Medal Table'!$C:$C,'Each Gender Events'!CR$1,'Official Medal Table'!$E:$E,'Each Gender Events'!CR$2)*'Medal values'!$B$3
+ COUNTIFS('Official Medal Table'!$F:$F,'Each Gender Events'!$A28,'Official Medal Table'!$C:$C,'Each Gender Events'!CR$1,'Official Medal Table'!$E:$E,"Mixed")*'Medal values'!$B$1/2
+ COUNTIFS('Official Medal Table'!$G:$G,'Each Gender Events'!$A28,'Official Medal Table'!$C:$C,'Each Gender Events'!CR$1,'Official Medal Table'!$E:$E,"Mixed")*'Medal values'!$B$2/2
+ COUNTIFS('Official Medal Table'!$H:$H,'Each Gender Events'!$A28,'Official Medal Table'!$C:$C,'Each Gender Events'!CR$1,'Official Medal Table'!$E:$E,"Mixed")*'Medal values'!$B$3/2
+ COUNTIFS('Official Medal Table'!$I:$I,'Each Gender Events'!$A28,'Official Medal Table'!$C:$C,'Each Gender Events'!CR$1,'Official Medal Table'!$E:$E,"Mixed")*'Medal values'!$B$3/2</f>
        <v>0</v>
      </c>
      <c r="CS28">
        <f>COUNTIFS('Official Medal Table'!$F:$F,'Each Gender Events'!$A28,'Official Medal Table'!$C:$C,'Each Gender Events'!CS$1,'Official Medal Table'!$E:$E,'Each Gender Events'!CS$2)*'Medal values'!$B$1
+ COUNTIFS('Official Medal Table'!$G:$G,'Each Gender Events'!$A28,'Official Medal Table'!$C:$C,'Each Gender Events'!CS$1,'Official Medal Table'!$E:$E,'Each Gender Events'!CS$2)*'Medal values'!$B$2
+ COUNTIFS('Official Medal Table'!$H:$H,'Each Gender Events'!$A28,'Official Medal Table'!$C:$C,'Each Gender Events'!CS$1,'Official Medal Table'!$E:$E,'Each Gender Events'!CS$2)*'Medal values'!$B$3
+ COUNTIFS('Official Medal Table'!$I:$I,'Each Gender Events'!$A28,'Official Medal Table'!$C:$C,'Each Gender Events'!CS$1,'Official Medal Table'!$E:$E,'Each Gender Events'!CS$2)*'Medal values'!$B$3
+ COUNTIFS('Official Medal Table'!$F:$F,'Each Gender Events'!$A28,'Official Medal Table'!$C:$C,'Each Gender Events'!CS$1,'Official Medal Table'!$E:$E,"Mixed")*'Medal values'!$B$1/2
+ COUNTIFS('Official Medal Table'!$G:$G,'Each Gender Events'!$A28,'Official Medal Table'!$C:$C,'Each Gender Events'!CS$1,'Official Medal Table'!$E:$E,"Mixed")*'Medal values'!$B$2/2
+ COUNTIFS('Official Medal Table'!$H:$H,'Each Gender Events'!$A28,'Official Medal Table'!$C:$C,'Each Gender Events'!CS$1,'Official Medal Table'!$E:$E,"Mixed")*'Medal values'!$B$3/2
+ COUNTIFS('Official Medal Table'!$I:$I,'Each Gender Events'!$A28,'Official Medal Table'!$C:$C,'Each Gender Events'!CS$1,'Official Medal Table'!$E:$E,"Mixed")*'Medal values'!$B$3/2</f>
        <v>0</v>
      </c>
      <c r="CT28">
        <f>COUNTIFS('Official Medal Table'!$F:$F,'Each Gender Events'!$A28,'Official Medal Table'!$C:$C,'Each Gender Events'!CT$1,'Official Medal Table'!$E:$E,'Each Gender Events'!CT$2)*'Medal values'!$B$1
+ COUNTIFS('Official Medal Table'!$G:$G,'Each Gender Events'!$A28,'Official Medal Table'!$C:$C,'Each Gender Events'!CT$1,'Official Medal Table'!$E:$E,'Each Gender Events'!CT$2)*'Medal values'!$B$2
+ COUNTIFS('Official Medal Table'!$H:$H,'Each Gender Events'!$A28,'Official Medal Table'!$C:$C,'Each Gender Events'!CT$1,'Official Medal Table'!$E:$E,'Each Gender Events'!CT$2)*'Medal values'!$B$3
+ COUNTIFS('Official Medal Table'!$I:$I,'Each Gender Events'!$A28,'Official Medal Table'!$C:$C,'Each Gender Events'!CT$1,'Official Medal Table'!$E:$E,'Each Gender Events'!CT$2)*'Medal values'!$B$3
+ COUNTIFS('Official Medal Table'!$F:$F,'Each Gender Events'!$A28,'Official Medal Table'!$C:$C,'Each Gender Events'!CT$1,'Official Medal Table'!$E:$E,"Mixed")*'Medal values'!$B$1/2
+ COUNTIFS('Official Medal Table'!$G:$G,'Each Gender Events'!$A28,'Official Medal Table'!$C:$C,'Each Gender Events'!CT$1,'Official Medal Table'!$E:$E,"Mixed")*'Medal values'!$B$2/2
+ COUNTIFS('Official Medal Table'!$H:$H,'Each Gender Events'!$A28,'Official Medal Table'!$C:$C,'Each Gender Events'!CT$1,'Official Medal Table'!$E:$E,"Mixed")*'Medal values'!$B$3/2
+ COUNTIFS('Official Medal Table'!$I:$I,'Each Gender Events'!$A28,'Official Medal Table'!$C:$C,'Each Gender Events'!CT$1,'Official Medal Table'!$E:$E,"Mixed")*'Medal values'!$B$3/2</f>
        <v>0</v>
      </c>
    </row>
    <row r="29" spans="1:98" x14ac:dyDescent="0.3">
      <c r="A29" t="str">
        <f>Countries!A27</f>
        <v>UKR</v>
      </c>
      <c r="B29">
        <f>COUNTIFS('Official Medal Table'!$F:$F,'Each Gender Events'!$A29,'Official Medal Table'!$C:$C,'Each Gender Events'!B$1,'Official Medal Table'!$E:$E,'Each Gender Events'!B$2)*'Medal values'!$B$1
+ COUNTIFS('Official Medal Table'!$G:$G,'Each Gender Events'!$A29,'Official Medal Table'!$C:$C,'Each Gender Events'!B$1,'Official Medal Table'!$E:$E,'Each Gender Events'!B$2)*'Medal values'!$B$2
+ COUNTIFS('Official Medal Table'!$H:$H,'Each Gender Events'!$A29,'Official Medal Table'!$C:$C,'Each Gender Events'!B$1,'Official Medal Table'!$E:$E,'Each Gender Events'!B$2)*'Medal values'!$B$3
+ COUNTIFS('Official Medal Table'!$I:$I,'Each Gender Events'!$A29,'Official Medal Table'!$C:$C,'Each Gender Events'!B$1,'Official Medal Table'!$E:$E,'Each Gender Events'!B$2)*'Medal values'!$B$3
+ COUNTIFS('Official Medal Table'!$F:$F,'Each Gender Events'!$A29,'Official Medal Table'!$C:$C,'Each Gender Events'!B$1,'Official Medal Table'!$E:$E,"Mixed")*'Medal values'!$B$1/2
+ COUNTIFS('Official Medal Table'!$G:$G,'Each Gender Events'!$A29,'Official Medal Table'!$C:$C,'Each Gender Events'!B$1,'Official Medal Table'!$E:$E,"Mixed")*'Medal values'!$B$2/2
+ COUNTIFS('Official Medal Table'!$H:$H,'Each Gender Events'!$A29,'Official Medal Table'!$C:$C,'Each Gender Events'!B$1,'Official Medal Table'!$E:$E,"Mixed")*'Medal values'!$B$3/2
+ COUNTIFS('Official Medal Table'!$I:$I,'Each Gender Events'!$A29,'Official Medal Table'!$C:$C,'Each Gender Events'!B$1,'Official Medal Table'!$E:$E,"Mixed")*'Medal values'!$B$3/2</f>
        <v>0</v>
      </c>
      <c r="C29">
        <f>COUNTIFS('Official Medal Table'!$F:$F,'Each Gender Events'!$A29,'Official Medal Table'!$C:$C,'Each Gender Events'!C$1,'Official Medal Table'!$E:$E,'Each Gender Events'!C$2)*'Medal values'!$B$1
+ COUNTIFS('Official Medal Table'!$G:$G,'Each Gender Events'!$A29,'Official Medal Table'!$C:$C,'Each Gender Events'!C$1,'Official Medal Table'!$E:$E,'Each Gender Events'!C$2)*'Medal values'!$B$2
+ COUNTIFS('Official Medal Table'!$H:$H,'Each Gender Events'!$A29,'Official Medal Table'!$C:$C,'Each Gender Events'!C$1,'Official Medal Table'!$E:$E,'Each Gender Events'!C$2)*'Medal values'!$B$3
+ COUNTIFS('Official Medal Table'!$I:$I,'Each Gender Events'!$A29,'Official Medal Table'!$C:$C,'Each Gender Events'!C$1,'Official Medal Table'!$E:$E,'Each Gender Events'!C$2)*'Medal values'!$B$3
+ COUNTIFS('Official Medal Table'!$F:$F,'Each Gender Events'!$A29,'Official Medal Table'!$C:$C,'Each Gender Events'!C$1,'Official Medal Table'!$E:$E,"Mixed")*'Medal values'!$B$1/2
+ COUNTIFS('Official Medal Table'!$G:$G,'Each Gender Events'!$A29,'Official Medal Table'!$C:$C,'Each Gender Events'!C$1,'Official Medal Table'!$E:$E,"Mixed")*'Medal values'!$B$2/2
+ COUNTIFS('Official Medal Table'!$H:$H,'Each Gender Events'!$A29,'Official Medal Table'!$C:$C,'Each Gender Events'!C$1,'Official Medal Table'!$E:$E,"Mixed")*'Medal values'!$B$3/2
+ COUNTIFS('Official Medal Table'!$I:$I,'Each Gender Events'!$A29,'Official Medal Table'!$C:$C,'Each Gender Events'!C$1,'Official Medal Table'!$E:$E,"Mixed")*'Medal values'!$B$3/2</f>
        <v>0</v>
      </c>
      <c r="D29">
        <f>COUNTIFS('Official Medal Table'!$F:$F,'Each Gender Events'!$A29,'Official Medal Table'!$C:$C,'Each Gender Events'!D$1,'Official Medal Table'!$E:$E,'Each Gender Events'!D$2)*'Medal values'!$B$1
+ COUNTIFS('Official Medal Table'!$G:$G,'Each Gender Events'!$A29,'Official Medal Table'!$C:$C,'Each Gender Events'!D$1,'Official Medal Table'!$E:$E,'Each Gender Events'!D$2)*'Medal values'!$B$2
+ COUNTIFS('Official Medal Table'!$H:$H,'Each Gender Events'!$A29,'Official Medal Table'!$C:$C,'Each Gender Events'!D$1,'Official Medal Table'!$E:$E,'Each Gender Events'!D$2)*'Medal values'!$B$3
+ COUNTIFS('Official Medal Table'!$I:$I,'Each Gender Events'!$A29,'Official Medal Table'!$C:$C,'Each Gender Events'!D$1,'Official Medal Table'!$E:$E,'Each Gender Events'!D$2)*'Medal values'!$B$3
+ COUNTIFS('Official Medal Table'!$F:$F,'Each Gender Events'!$A29,'Official Medal Table'!$C:$C,'Each Gender Events'!D$1,'Official Medal Table'!$E:$E,"Mixed")*'Medal values'!$B$1/2
+ COUNTIFS('Official Medal Table'!$G:$G,'Each Gender Events'!$A29,'Official Medal Table'!$C:$C,'Each Gender Events'!D$1,'Official Medal Table'!$E:$E,"Mixed")*'Medal values'!$B$2/2
+ COUNTIFS('Official Medal Table'!$H:$H,'Each Gender Events'!$A29,'Official Medal Table'!$C:$C,'Each Gender Events'!D$1,'Official Medal Table'!$E:$E,"Mixed")*'Medal values'!$B$3/2
+ COUNTIFS('Official Medal Table'!$I:$I,'Each Gender Events'!$A29,'Official Medal Table'!$C:$C,'Each Gender Events'!D$1,'Official Medal Table'!$E:$E,"Mixed")*'Medal values'!$B$3/2</f>
        <v>0</v>
      </c>
      <c r="E29">
        <f>COUNTIFS('Official Medal Table'!$F:$F,'Each Gender Events'!$A29,'Official Medal Table'!$C:$C,'Each Gender Events'!E$1,'Official Medal Table'!$E:$E,'Each Gender Events'!E$2)*'Medal values'!$B$1
+ COUNTIFS('Official Medal Table'!$G:$G,'Each Gender Events'!$A29,'Official Medal Table'!$C:$C,'Each Gender Events'!E$1,'Official Medal Table'!$E:$E,'Each Gender Events'!E$2)*'Medal values'!$B$2
+ COUNTIFS('Official Medal Table'!$H:$H,'Each Gender Events'!$A29,'Official Medal Table'!$C:$C,'Each Gender Events'!E$1,'Official Medal Table'!$E:$E,'Each Gender Events'!E$2)*'Medal values'!$B$3
+ COUNTIFS('Official Medal Table'!$I:$I,'Each Gender Events'!$A29,'Official Medal Table'!$C:$C,'Each Gender Events'!E$1,'Official Medal Table'!$E:$E,'Each Gender Events'!E$2)*'Medal values'!$B$3
+ COUNTIFS('Official Medal Table'!$F:$F,'Each Gender Events'!$A29,'Official Medal Table'!$C:$C,'Each Gender Events'!E$1,'Official Medal Table'!$E:$E,"Mixed")*'Medal values'!$B$1/2
+ COUNTIFS('Official Medal Table'!$G:$G,'Each Gender Events'!$A29,'Official Medal Table'!$C:$C,'Each Gender Events'!E$1,'Official Medal Table'!$E:$E,"Mixed")*'Medal values'!$B$2/2
+ COUNTIFS('Official Medal Table'!$H:$H,'Each Gender Events'!$A29,'Official Medal Table'!$C:$C,'Each Gender Events'!E$1,'Official Medal Table'!$E:$E,"Mixed")*'Medal values'!$B$3/2
+ COUNTIFS('Official Medal Table'!$I:$I,'Each Gender Events'!$A29,'Official Medal Table'!$C:$C,'Each Gender Events'!E$1,'Official Medal Table'!$E:$E,"Mixed")*'Medal values'!$B$3/2</f>
        <v>0</v>
      </c>
      <c r="F29">
        <f>COUNTIFS('Official Medal Table'!$F:$F,'Each Gender Events'!$A29,'Official Medal Table'!$C:$C,'Each Gender Events'!F$1,'Official Medal Table'!$E:$E,'Each Gender Events'!F$2)*'Medal values'!$B$1
+ COUNTIFS('Official Medal Table'!$G:$G,'Each Gender Events'!$A29,'Official Medal Table'!$C:$C,'Each Gender Events'!F$1,'Official Medal Table'!$E:$E,'Each Gender Events'!F$2)*'Medal values'!$B$2
+ COUNTIFS('Official Medal Table'!$H:$H,'Each Gender Events'!$A29,'Official Medal Table'!$C:$C,'Each Gender Events'!F$1,'Official Medal Table'!$E:$E,'Each Gender Events'!F$2)*'Medal values'!$B$3
+ COUNTIFS('Official Medal Table'!$I:$I,'Each Gender Events'!$A29,'Official Medal Table'!$C:$C,'Each Gender Events'!F$1,'Official Medal Table'!$E:$E,'Each Gender Events'!F$2)*'Medal values'!$B$3
+ COUNTIFS('Official Medal Table'!$F:$F,'Each Gender Events'!$A29,'Official Medal Table'!$C:$C,'Each Gender Events'!F$1,'Official Medal Table'!$E:$E,"Mixed")*'Medal values'!$B$1/2
+ COUNTIFS('Official Medal Table'!$G:$G,'Each Gender Events'!$A29,'Official Medal Table'!$C:$C,'Each Gender Events'!F$1,'Official Medal Table'!$E:$E,"Mixed")*'Medal values'!$B$2/2
+ COUNTIFS('Official Medal Table'!$H:$H,'Each Gender Events'!$A29,'Official Medal Table'!$C:$C,'Each Gender Events'!F$1,'Official Medal Table'!$E:$E,"Mixed")*'Medal values'!$B$3/2
+ COUNTIFS('Official Medal Table'!$I:$I,'Each Gender Events'!$A29,'Official Medal Table'!$C:$C,'Each Gender Events'!F$1,'Official Medal Table'!$E:$E,"Mixed")*'Medal values'!$B$3/2</f>
        <v>0</v>
      </c>
      <c r="G29">
        <f>COUNTIFS('Official Medal Table'!$F:$F,'Each Gender Events'!$A29,'Official Medal Table'!$C:$C,'Each Gender Events'!G$1,'Official Medal Table'!$E:$E,'Each Gender Events'!G$2)*'Medal values'!$B$1
+ COUNTIFS('Official Medal Table'!$G:$G,'Each Gender Events'!$A29,'Official Medal Table'!$C:$C,'Each Gender Events'!G$1,'Official Medal Table'!$E:$E,'Each Gender Events'!G$2)*'Medal values'!$B$2
+ COUNTIFS('Official Medal Table'!$H:$H,'Each Gender Events'!$A29,'Official Medal Table'!$C:$C,'Each Gender Events'!G$1,'Official Medal Table'!$E:$E,'Each Gender Events'!G$2)*'Medal values'!$B$3
+ COUNTIFS('Official Medal Table'!$I:$I,'Each Gender Events'!$A29,'Official Medal Table'!$C:$C,'Each Gender Events'!G$1,'Official Medal Table'!$E:$E,'Each Gender Events'!G$2)*'Medal values'!$B$3
+ COUNTIFS('Official Medal Table'!$F:$F,'Each Gender Events'!$A29,'Official Medal Table'!$C:$C,'Each Gender Events'!G$1,'Official Medal Table'!$E:$E,"Mixed")*'Medal values'!$B$1/2
+ COUNTIFS('Official Medal Table'!$G:$G,'Each Gender Events'!$A29,'Official Medal Table'!$C:$C,'Each Gender Events'!G$1,'Official Medal Table'!$E:$E,"Mixed")*'Medal values'!$B$2/2
+ COUNTIFS('Official Medal Table'!$H:$H,'Each Gender Events'!$A29,'Official Medal Table'!$C:$C,'Each Gender Events'!G$1,'Official Medal Table'!$E:$E,"Mixed")*'Medal values'!$B$3/2
+ COUNTIFS('Official Medal Table'!$I:$I,'Each Gender Events'!$A29,'Official Medal Table'!$C:$C,'Each Gender Events'!G$1,'Official Medal Table'!$E:$E,"Mixed")*'Medal values'!$B$3/2</f>
        <v>2.0000010000000001</v>
      </c>
      <c r="H29">
        <f>COUNTIFS('Official Medal Table'!$F:$F,'Each Gender Events'!$A29,'Official Medal Table'!$C:$C,'Each Gender Events'!H$1,'Official Medal Table'!$E:$E,'Each Gender Events'!H$2)*'Medal values'!$B$1
+ COUNTIFS('Official Medal Table'!$G:$G,'Each Gender Events'!$A29,'Official Medal Table'!$C:$C,'Each Gender Events'!H$1,'Official Medal Table'!$E:$E,'Each Gender Events'!H$2)*'Medal values'!$B$2
+ COUNTIFS('Official Medal Table'!$H:$H,'Each Gender Events'!$A29,'Official Medal Table'!$C:$C,'Each Gender Events'!H$1,'Official Medal Table'!$E:$E,'Each Gender Events'!H$2)*'Medal values'!$B$3
+ COUNTIFS('Official Medal Table'!$I:$I,'Each Gender Events'!$A29,'Official Medal Table'!$C:$C,'Each Gender Events'!H$1,'Official Medal Table'!$E:$E,'Each Gender Events'!H$2)*'Medal values'!$B$3
+ COUNTIFS('Official Medal Table'!$F:$F,'Each Gender Events'!$A29,'Official Medal Table'!$C:$C,'Each Gender Events'!H$1,'Official Medal Table'!$E:$E,"Mixed")*'Medal values'!$B$1/2
+ COUNTIFS('Official Medal Table'!$G:$G,'Each Gender Events'!$A29,'Official Medal Table'!$C:$C,'Each Gender Events'!H$1,'Official Medal Table'!$E:$E,"Mixed")*'Medal values'!$B$2/2
+ COUNTIFS('Official Medal Table'!$H:$H,'Each Gender Events'!$A29,'Official Medal Table'!$C:$C,'Each Gender Events'!H$1,'Official Medal Table'!$E:$E,"Mixed")*'Medal values'!$B$3/2
+ COUNTIFS('Official Medal Table'!$I:$I,'Each Gender Events'!$A29,'Official Medal Table'!$C:$C,'Each Gender Events'!H$1,'Official Medal Table'!$E:$E,"Mixed")*'Medal values'!$B$3/2</f>
        <v>0</v>
      </c>
      <c r="I29">
        <f>COUNTIFS('Official Medal Table'!$F:$F,'Each Gender Events'!$A29,'Official Medal Table'!$C:$C,'Each Gender Events'!I$1,'Official Medal Table'!$E:$E,'Each Gender Events'!I$2)*'Medal values'!$B$1
+ COUNTIFS('Official Medal Table'!$G:$G,'Each Gender Events'!$A29,'Official Medal Table'!$C:$C,'Each Gender Events'!I$1,'Official Medal Table'!$E:$E,'Each Gender Events'!I$2)*'Medal values'!$B$2
+ COUNTIFS('Official Medal Table'!$H:$H,'Each Gender Events'!$A29,'Official Medal Table'!$C:$C,'Each Gender Events'!I$1,'Official Medal Table'!$E:$E,'Each Gender Events'!I$2)*'Medal values'!$B$3
+ COUNTIFS('Official Medal Table'!$I:$I,'Each Gender Events'!$A29,'Official Medal Table'!$C:$C,'Each Gender Events'!I$1,'Official Medal Table'!$E:$E,'Each Gender Events'!I$2)*'Medal values'!$B$3
+ COUNTIFS('Official Medal Table'!$F:$F,'Each Gender Events'!$A29,'Official Medal Table'!$C:$C,'Each Gender Events'!I$1,'Official Medal Table'!$E:$E,"Mixed")*'Medal values'!$B$1/2
+ COUNTIFS('Official Medal Table'!$G:$G,'Each Gender Events'!$A29,'Official Medal Table'!$C:$C,'Each Gender Events'!I$1,'Official Medal Table'!$E:$E,"Mixed")*'Medal values'!$B$2/2
+ COUNTIFS('Official Medal Table'!$H:$H,'Each Gender Events'!$A29,'Official Medal Table'!$C:$C,'Each Gender Events'!I$1,'Official Medal Table'!$E:$E,"Mixed")*'Medal values'!$B$3/2
+ COUNTIFS('Official Medal Table'!$I:$I,'Each Gender Events'!$A29,'Official Medal Table'!$C:$C,'Each Gender Events'!I$1,'Official Medal Table'!$E:$E,"Mixed")*'Medal values'!$B$3/2</f>
        <v>0</v>
      </c>
      <c r="J29">
        <f>COUNTIFS('Official Medal Table'!$F:$F,'Each Gender Events'!$A29,'Official Medal Table'!$C:$C,'Each Gender Events'!J$1,'Official Medal Table'!$E:$E,'Each Gender Events'!J$2)*'Medal values'!$B$1
+ COUNTIFS('Official Medal Table'!$G:$G,'Each Gender Events'!$A29,'Official Medal Table'!$C:$C,'Each Gender Events'!J$1,'Official Medal Table'!$E:$E,'Each Gender Events'!J$2)*'Medal values'!$B$2
+ COUNTIFS('Official Medal Table'!$H:$H,'Each Gender Events'!$A29,'Official Medal Table'!$C:$C,'Each Gender Events'!J$1,'Official Medal Table'!$E:$E,'Each Gender Events'!J$2)*'Medal values'!$B$3
+ COUNTIFS('Official Medal Table'!$I:$I,'Each Gender Events'!$A29,'Official Medal Table'!$C:$C,'Each Gender Events'!J$1,'Official Medal Table'!$E:$E,'Each Gender Events'!J$2)*'Medal values'!$B$3
+ COUNTIFS('Official Medal Table'!$F:$F,'Each Gender Events'!$A29,'Official Medal Table'!$C:$C,'Each Gender Events'!J$1,'Official Medal Table'!$E:$E,"Mixed")*'Medal values'!$B$1/2
+ COUNTIFS('Official Medal Table'!$G:$G,'Each Gender Events'!$A29,'Official Medal Table'!$C:$C,'Each Gender Events'!J$1,'Official Medal Table'!$E:$E,"Mixed")*'Medal values'!$B$2/2
+ COUNTIFS('Official Medal Table'!$H:$H,'Each Gender Events'!$A29,'Official Medal Table'!$C:$C,'Each Gender Events'!J$1,'Official Medal Table'!$E:$E,"Mixed")*'Medal values'!$B$3/2
+ COUNTIFS('Official Medal Table'!$I:$I,'Each Gender Events'!$A29,'Official Medal Table'!$C:$C,'Each Gender Events'!J$1,'Official Medal Table'!$E:$E,"Mixed")*'Medal values'!$B$3/2</f>
        <v>1</v>
      </c>
      <c r="K29">
        <f>-0.5+COUNTIFS('Official Medal Table'!$F:$F,'Each Gender Events'!$A29,'Official Medal Table'!$C:$C,'Each Gender Events'!K$1,'Official Medal Table'!$E:$E,'Each Gender Events'!K$2)*'Medal values'!$B$1
+ COUNTIFS('Official Medal Table'!$G:$G,'Each Gender Events'!$A29,'Official Medal Table'!$C:$C,'Each Gender Events'!K$1,'Official Medal Table'!$E:$E,'Each Gender Events'!K$2)*'Medal values'!$B$2
+ COUNTIFS('Official Medal Table'!$H:$H,'Each Gender Events'!$A29,'Official Medal Table'!$C:$C,'Each Gender Events'!K$1,'Official Medal Table'!$E:$E,'Each Gender Events'!K$2)*'Medal values'!$B$3
+ COUNTIFS('Official Medal Table'!$I:$I,'Each Gender Events'!$A29,'Official Medal Table'!$C:$C,'Each Gender Events'!K$1,'Official Medal Table'!$E:$E,'Each Gender Events'!K$2)*'Medal values'!$B$3
+ COUNTIFS('Official Medal Table'!$F:$F,'Each Gender Events'!$A29,'Official Medal Table'!$C:$C,'Each Gender Events'!K$1,'Official Medal Table'!$E:$E,"Mixed")*'Medal values'!$B$1/2
+ COUNTIFS('Official Medal Table'!$G:$G,'Each Gender Events'!$A29,'Official Medal Table'!$C:$C,'Each Gender Events'!K$1,'Official Medal Table'!$E:$E,"Mixed")*'Medal values'!$B$2/2
+ COUNTIFS('Official Medal Table'!$H:$H,'Each Gender Events'!$A29,'Official Medal Table'!$C:$C,'Each Gender Events'!K$1,'Official Medal Table'!$E:$E,"Mixed")*'Medal values'!$B$3/2
+ COUNTIFS('Official Medal Table'!$I:$I,'Each Gender Events'!$A29,'Official Medal Table'!$C:$C,'Each Gender Events'!K$1,'Official Medal Table'!$E:$E,"Mixed")*'Medal values'!$B$3/2</f>
        <v>3.5009999999999999</v>
      </c>
      <c r="L29">
        <f>COUNTIFS('Official Medal Table'!$F:$F,'Each Gender Events'!$A29,'Official Medal Table'!$C:$C,'Each Gender Events'!L$1,'Official Medal Table'!$E:$E,'Each Gender Events'!L$2)*'Medal values'!$B$1
+ COUNTIFS('Official Medal Table'!$G:$G,'Each Gender Events'!$A29,'Official Medal Table'!$C:$C,'Each Gender Events'!L$1,'Official Medal Table'!$E:$E,'Each Gender Events'!L$2)*'Medal values'!$B$2
+ COUNTIFS('Official Medal Table'!$H:$H,'Each Gender Events'!$A29,'Official Medal Table'!$C:$C,'Each Gender Events'!L$1,'Official Medal Table'!$E:$E,'Each Gender Events'!L$2)*'Medal values'!$B$3
+ COUNTIFS('Official Medal Table'!$I:$I,'Each Gender Events'!$A29,'Official Medal Table'!$C:$C,'Each Gender Events'!L$1,'Official Medal Table'!$E:$E,'Each Gender Events'!L$2)*'Medal values'!$B$3
+ COUNTIFS('Official Medal Table'!$F:$F,'Each Gender Events'!$A29,'Official Medal Table'!$C:$C,'Each Gender Events'!L$1,'Official Medal Table'!$E:$E,"Mixed")*'Medal values'!$B$1/2
+ COUNTIFS('Official Medal Table'!$G:$G,'Each Gender Events'!$A29,'Official Medal Table'!$C:$C,'Each Gender Events'!L$1,'Official Medal Table'!$E:$E,"Mixed")*'Medal values'!$B$2/2
+ COUNTIFS('Official Medal Table'!$H:$H,'Each Gender Events'!$A29,'Official Medal Table'!$C:$C,'Each Gender Events'!L$1,'Official Medal Table'!$E:$E,"Mixed")*'Medal values'!$B$3/2
+ COUNTIFS('Official Medal Table'!$I:$I,'Each Gender Events'!$A29,'Official Medal Table'!$C:$C,'Each Gender Events'!L$1,'Official Medal Table'!$E:$E,"Mixed")*'Medal values'!$B$3/2</f>
        <v>0</v>
      </c>
      <c r="M29">
        <f>COUNTIFS('Official Medal Table'!$F:$F,'Each Gender Events'!$A29,'Official Medal Table'!$C:$C,'Each Gender Events'!M$1,'Official Medal Table'!$E:$E,'Each Gender Events'!M$2)*'Medal values'!$B$1
+ COUNTIFS('Official Medal Table'!$G:$G,'Each Gender Events'!$A29,'Official Medal Table'!$C:$C,'Each Gender Events'!M$1,'Official Medal Table'!$E:$E,'Each Gender Events'!M$2)*'Medal values'!$B$2
+ COUNTIFS('Official Medal Table'!$H:$H,'Each Gender Events'!$A29,'Official Medal Table'!$C:$C,'Each Gender Events'!M$1,'Official Medal Table'!$E:$E,'Each Gender Events'!M$2)*'Medal values'!$B$3
+ COUNTIFS('Official Medal Table'!$I:$I,'Each Gender Events'!$A29,'Official Medal Table'!$C:$C,'Each Gender Events'!M$1,'Official Medal Table'!$E:$E,'Each Gender Events'!M$2)*'Medal values'!$B$3
+ COUNTIFS('Official Medal Table'!$F:$F,'Each Gender Events'!$A29,'Official Medal Table'!$C:$C,'Each Gender Events'!M$1,'Official Medal Table'!$E:$E,"Mixed")*'Medal values'!$B$1/2
+ COUNTIFS('Official Medal Table'!$G:$G,'Each Gender Events'!$A29,'Official Medal Table'!$C:$C,'Each Gender Events'!M$1,'Official Medal Table'!$E:$E,"Mixed")*'Medal values'!$B$2/2
+ COUNTIFS('Official Medal Table'!$H:$H,'Each Gender Events'!$A29,'Official Medal Table'!$C:$C,'Each Gender Events'!M$1,'Official Medal Table'!$E:$E,"Mixed")*'Medal values'!$B$3/2
+ COUNTIFS('Official Medal Table'!$I:$I,'Each Gender Events'!$A29,'Official Medal Table'!$C:$C,'Each Gender Events'!M$1,'Official Medal Table'!$E:$E,"Mixed")*'Medal values'!$B$3/2</f>
        <v>0</v>
      </c>
      <c r="N29">
        <f>COUNTIFS('Official Medal Table'!$F:$F,'Each Gender Events'!$A29,'Official Medal Table'!$C:$C,'Each Gender Events'!N$1,'Official Medal Table'!$E:$E,'Each Gender Events'!N$2)*'Medal values'!$B$1
+ COUNTIFS('Official Medal Table'!$G:$G,'Each Gender Events'!$A29,'Official Medal Table'!$C:$C,'Each Gender Events'!N$1,'Official Medal Table'!$E:$E,'Each Gender Events'!N$2)*'Medal values'!$B$2
+ COUNTIFS('Official Medal Table'!$H:$H,'Each Gender Events'!$A29,'Official Medal Table'!$C:$C,'Each Gender Events'!N$1,'Official Medal Table'!$E:$E,'Each Gender Events'!N$2)*'Medal values'!$B$3
+ COUNTIFS('Official Medal Table'!$I:$I,'Each Gender Events'!$A29,'Official Medal Table'!$C:$C,'Each Gender Events'!N$1,'Official Medal Table'!$E:$E,'Each Gender Events'!N$2)*'Medal values'!$B$3
+ COUNTIFS('Official Medal Table'!$F:$F,'Each Gender Events'!$A29,'Official Medal Table'!$C:$C,'Each Gender Events'!N$1,'Official Medal Table'!$E:$E,"Mixed")*'Medal values'!$B$1/2
+ COUNTIFS('Official Medal Table'!$G:$G,'Each Gender Events'!$A29,'Official Medal Table'!$C:$C,'Each Gender Events'!N$1,'Official Medal Table'!$E:$E,"Mixed")*'Medal values'!$B$2/2
+ COUNTIFS('Official Medal Table'!$H:$H,'Each Gender Events'!$A29,'Official Medal Table'!$C:$C,'Each Gender Events'!N$1,'Official Medal Table'!$E:$E,"Mixed")*'Medal values'!$B$3/2
+ COUNTIFS('Official Medal Table'!$I:$I,'Each Gender Events'!$A29,'Official Medal Table'!$C:$C,'Each Gender Events'!N$1,'Official Medal Table'!$E:$E,"Mixed")*'Medal values'!$B$3/2</f>
        <v>0</v>
      </c>
      <c r="O29">
        <f>COUNTIFS('Official Medal Table'!$F:$F,'Each Gender Events'!$A29,'Official Medal Table'!$C:$C,'Each Gender Events'!O$1,'Official Medal Table'!$E:$E,'Each Gender Events'!O$2)*'Medal values'!$B$1
+ COUNTIFS('Official Medal Table'!$G:$G,'Each Gender Events'!$A29,'Official Medal Table'!$C:$C,'Each Gender Events'!O$1,'Official Medal Table'!$E:$E,'Each Gender Events'!O$2)*'Medal values'!$B$2
+ COUNTIFS('Official Medal Table'!$H:$H,'Each Gender Events'!$A29,'Official Medal Table'!$C:$C,'Each Gender Events'!O$1,'Official Medal Table'!$E:$E,'Each Gender Events'!O$2)*'Medal values'!$B$3
+ COUNTIFS('Official Medal Table'!$I:$I,'Each Gender Events'!$A29,'Official Medal Table'!$C:$C,'Each Gender Events'!O$1,'Official Medal Table'!$E:$E,'Each Gender Events'!O$2)*'Medal values'!$B$3
+ COUNTIFS('Official Medal Table'!$F:$F,'Each Gender Events'!$A29,'Official Medal Table'!$C:$C,'Each Gender Events'!O$1,'Official Medal Table'!$E:$E,"Mixed")*'Medal values'!$B$1/2
+ COUNTIFS('Official Medal Table'!$G:$G,'Each Gender Events'!$A29,'Official Medal Table'!$C:$C,'Each Gender Events'!O$1,'Official Medal Table'!$E:$E,"Mixed")*'Medal values'!$B$2/2
+ COUNTIFS('Official Medal Table'!$H:$H,'Each Gender Events'!$A29,'Official Medal Table'!$C:$C,'Each Gender Events'!O$1,'Official Medal Table'!$E:$E,"Mixed")*'Medal values'!$B$3/2
+ COUNTIFS('Official Medal Table'!$I:$I,'Each Gender Events'!$A29,'Official Medal Table'!$C:$C,'Each Gender Events'!O$1,'Official Medal Table'!$E:$E,"Mixed")*'Medal values'!$B$3/2</f>
        <v>0</v>
      </c>
      <c r="P29">
        <f>COUNTIFS('Official Medal Table'!$F:$F,'Each Gender Events'!$A29,'Official Medal Table'!$C:$C,'Each Gender Events'!P$1,'Official Medal Table'!$E:$E,'Each Gender Events'!P$2)*'Medal values'!$B$1
+ COUNTIFS('Official Medal Table'!$G:$G,'Each Gender Events'!$A29,'Official Medal Table'!$C:$C,'Each Gender Events'!P$1,'Official Medal Table'!$E:$E,'Each Gender Events'!P$2)*'Medal values'!$B$2
+ COUNTIFS('Official Medal Table'!$H:$H,'Each Gender Events'!$A29,'Official Medal Table'!$C:$C,'Each Gender Events'!P$1,'Official Medal Table'!$E:$E,'Each Gender Events'!P$2)*'Medal values'!$B$3
+ COUNTIFS('Official Medal Table'!$I:$I,'Each Gender Events'!$A29,'Official Medal Table'!$C:$C,'Each Gender Events'!P$1,'Official Medal Table'!$E:$E,'Each Gender Events'!P$2)*'Medal values'!$B$3
+ COUNTIFS('Official Medal Table'!$F:$F,'Each Gender Events'!$A29,'Official Medal Table'!$C:$C,'Each Gender Events'!P$1,'Official Medal Table'!$E:$E,"Mixed")*'Medal values'!$B$1/2
+ COUNTIFS('Official Medal Table'!$G:$G,'Each Gender Events'!$A29,'Official Medal Table'!$C:$C,'Each Gender Events'!P$1,'Official Medal Table'!$E:$E,"Mixed")*'Medal values'!$B$2/2
+ COUNTIFS('Official Medal Table'!$H:$H,'Each Gender Events'!$A29,'Official Medal Table'!$C:$C,'Each Gender Events'!P$1,'Official Medal Table'!$E:$E,"Mixed")*'Medal values'!$B$3/2
+ COUNTIFS('Official Medal Table'!$I:$I,'Each Gender Events'!$A29,'Official Medal Table'!$C:$C,'Each Gender Events'!P$1,'Official Medal Table'!$E:$E,"Mixed")*'Medal values'!$B$3/2</f>
        <v>0</v>
      </c>
      <c r="Q29">
        <f>COUNTIFS('Official Medal Table'!$F:$F,'Each Gender Events'!$A29,'Official Medal Table'!$C:$C,'Each Gender Events'!Q$1,'Official Medal Table'!$E:$E,'Each Gender Events'!Q$2)*'Medal values'!$B$1
+ COUNTIFS('Official Medal Table'!$G:$G,'Each Gender Events'!$A29,'Official Medal Table'!$C:$C,'Each Gender Events'!Q$1,'Official Medal Table'!$E:$E,'Each Gender Events'!Q$2)*'Medal values'!$B$2
+ COUNTIFS('Official Medal Table'!$H:$H,'Each Gender Events'!$A29,'Official Medal Table'!$C:$C,'Each Gender Events'!Q$1,'Official Medal Table'!$E:$E,'Each Gender Events'!Q$2)*'Medal values'!$B$3
+ COUNTIFS('Official Medal Table'!$I:$I,'Each Gender Events'!$A29,'Official Medal Table'!$C:$C,'Each Gender Events'!Q$1,'Official Medal Table'!$E:$E,'Each Gender Events'!Q$2)*'Medal values'!$B$3
+ COUNTIFS('Official Medal Table'!$F:$F,'Each Gender Events'!$A29,'Official Medal Table'!$C:$C,'Each Gender Events'!Q$1,'Official Medal Table'!$E:$E,"Mixed")*'Medal values'!$B$1/2
+ COUNTIFS('Official Medal Table'!$G:$G,'Each Gender Events'!$A29,'Official Medal Table'!$C:$C,'Each Gender Events'!Q$1,'Official Medal Table'!$E:$E,"Mixed")*'Medal values'!$B$2/2
+ COUNTIFS('Official Medal Table'!$H:$H,'Each Gender Events'!$A29,'Official Medal Table'!$C:$C,'Each Gender Events'!Q$1,'Official Medal Table'!$E:$E,"Mixed")*'Medal values'!$B$3/2
+ COUNTIFS('Official Medal Table'!$I:$I,'Each Gender Events'!$A29,'Official Medal Table'!$C:$C,'Each Gender Events'!Q$1,'Official Medal Table'!$E:$E,"Mixed")*'Medal values'!$B$3/2</f>
        <v>0</v>
      </c>
      <c r="R29">
        <f>COUNTIFS('Official Medal Table'!$F:$F,'Each Gender Events'!$A29,'Official Medal Table'!$C:$C,'Each Gender Events'!R$1,'Official Medal Table'!$E:$E,'Each Gender Events'!R$2)*'Medal values'!$B$1
+ COUNTIFS('Official Medal Table'!$G:$G,'Each Gender Events'!$A29,'Official Medal Table'!$C:$C,'Each Gender Events'!R$1,'Official Medal Table'!$E:$E,'Each Gender Events'!R$2)*'Medal values'!$B$2
+ COUNTIFS('Official Medal Table'!$H:$H,'Each Gender Events'!$A29,'Official Medal Table'!$C:$C,'Each Gender Events'!R$1,'Official Medal Table'!$E:$E,'Each Gender Events'!R$2)*'Medal values'!$B$3
+ COUNTIFS('Official Medal Table'!$I:$I,'Each Gender Events'!$A29,'Official Medal Table'!$C:$C,'Each Gender Events'!R$1,'Official Medal Table'!$E:$E,'Each Gender Events'!R$2)*'Medal values'!$B$3
+ COUNTIFS('Official Medal Table'!$F:$F,'Each Gender Events'!$A29,'Official Medal Table'!$C:$C,'Each Gender Events'!R$1,'Official Medal Table'!$E:$E,"Mixed")*'Medal values'!$B$1/2
+ COUNTIFS('Official Medal Table'!$G:$G,'Each Gender Events'!$A29,'Official Medal Table'!$C:$C,'Each Gender Events'!R$1,'Official Medal Table'!$E:$E,"Mixed")*'Medal values'!$B$2/2
+ COUNTIFS('Official Medal Table'!$H:$H,'Each Gender Events'!$A29,'Official Medal Table'!$C:$C,'Each Gender Events'!R$1,'Official Medal Table'!$E:$E,"Mixed")*'Medal values'!$B$3/2
+ COUNTIFS('Official Medal Table'!$I:$I,'Each Gender Events'!$A29,'Official Medal Table'!$C:$C,'Each Gender Events'!R$1,'Official Medal Table'!$E:$E,"Mixed")*'Medal values'!$B$3/2</f>
        <v>0</v>
      </c>
      <c r="S29">
        <f>COUNTIFS('Official Medal Table'!$F:$F,'Each Gender Events'!$A29,'Official Medal Table'!$C:$C,'Each Gender Events'!S$1,'Official Medal Table'!$E:$E,'Each Gender Events'!S$2)*'Medal values'!$B$1
+ COUNTIFS('Official Medal Table'!$G:$G,'Each Gender Events'!$A29,'Official Medal Table'!$C:$C,'Each Gender Events'!S$1,'Official Medal Table'!$E:$E,'Each Gender Events'!S$2)*'Medal values'!$B$2
+ COUNTIFS('Official Medal Table'!$H:$H,'Each Gender Events'!$A29,'Official Medal Table'!$C:$C,'Each Gender Events'!S$1,'Official Medal Table'!$E:$E,'Each Gender Events'!S$2)*'Medal values'!$B$3
+ COUNTIFS('Official Medal Table'!$I:$I,'Each Gender Events'!$A29,'Official Medal Table'!$C:$C,'Each Gender Events'!S$1,'Official Medal Table'!$E:$E,'Each Gender Events'!S$2)*'Medal values'!$B$3
+ COUNTIFS('Official Medal Table'!$F:$F,'Each Gender Events'!$A29,'Official Medal Table'!$C:$C,'Each Gender Events'!S$1,'Official Medal Table'!$E:$E,"Mixed")*'Medal values'!$B$1/2
+ COUNTIFS('Official Medal Table'!$G:$G,'Each Gender Events'!$A29,'Official Medal Table'!$C:$C,'Each Gender Events'!S$1,'Official Medal Table'!$E:$E,"Mixed")*'Medal values'!$B$2/2
+ COUNTIFS('Official Medal Table'!$H:$H,'Each Gender Events'!$A29,'Official Medal Table'!$C:$C,'Each Gender Events'!S$1,'Official Medal Table'!$E:$E,"Mixed")*'Medal values'!$B$3/2
+ COUNTIFS('Official Medal Table'!$I:$I,'Each Gender Events'!$A29,'Official Medal Table'!$C:$C,'Each Gender Events'!S$1,'Official Medal Table'!$E:$E,"Mixed")*'Medal values'!$B$3/2</f>
        <v>0</v>
      </c>
      <c r="T29">
        <f>COUNTIFS('Official Medal Table'!$F:$F,'Each Gender Events'!$A29,'Official Medal Table'!$C:$C,'Each Gender Events'!T$1,'Official Medal Table'!$E:$E,'Each Gender Events'!T$2)*'Medal values'!$B$1
+ COUNTIFS('Official Medal Table'!$G:$G,'Each Gender Events'!$A29,'Official Medal Table'!$C:$C,'Each Gender Events'!T$1,'Official Medal Table'!$E:$E,'Each Gender Events'!T$2)*'Medal values'!$B$2
+ COUNTIFS('Official Medal Table'!$H:$H,'Each Gender Events'!$A29,'Official Medal Table'!$C:$C,'Each Gender Events'!T$1,'Official Medal Table'!$E:$E,'Each Gender Events'!T$2)*'Medal values'!$B$3
+ COUNTIFS('Official Medal Table'!$I:$I,'Each Gender Events'!$A29,'Official Medal Table'!$C:$C,'Each Gender Events'!T$1,'Official Medal Table'!$E:$E,'Each Gender Events'!T$2)*'Medal values'!$B$3
+ COUNTIFS('Official Medal Table'!$F:$F,'Each Gender Events'!$A29,'Official Medal Table'!$C:$C,'Each Gender Events'!T$1,'Official Medal Table'!$E:$E,"Mixed")*'Medal values'!$B$1/2
+ COUNTIFS('Official Medal Table'!$G:$G,'Each Gender Events'!$A29,'Official Medal Table'!$C:$C,'Each Gender Events'!T$1,'Official Medal Table'!$E:$E,"Mixed")*'Medal values'!$B$2/2
+ COUNTIFS('Official Medal Table'!$H:$H,'Each Gender Events'!$A29,'Official Medal Table'!$C:$C,'Each Gender Events'!T$1,'Official Medal Table'!$E:$E,"Mixed")*'Medal values'!$B$3/2
+ COUNTIFS('Official Medal Table'!$I:$I,'Each Gender Events'!$A29,'Official Medal Table'!$C:$C,'Each Gender Events'!T$1,'Official Medal Table'!$E:$E,"Mixed")*'Medal values'!$B$3/2</f>
        <v>0</v>
      </c>
      <c r="U29">
        <f>COUNTIFS('Official Medal Table'!$F:$F,'Each Gender Events'!$A29,'Official Medal Table'!$C:$C,'Each Gender Events'!U$1,'Official Medal Table'!$E:$E,'Each Gender Events'!U$2)*'Medal values'!$B$1
+ COUNTIFS('Official Medal Table'!$G:$G,'Each Gender Events'!$A29,'Official Medal Table'!$C:$C,'Each Gender Events'!U$1,'Official Medal Table'!$E:$E,'Each Gender Events'!U$2)*'Medal values'!$B$2
+ COUNTIFS('Official Medal Table'!$H:$H,'Each Gender Events'!$A29,'Official Medal Table'!$C:$C,'Each Gender Events'!U$1,'Official Medal Table'!$E:$E,'Each Gender Events'!U$2)*'Medal values'!$B$3
+ COUNTIFS('Official Medal Table'!$I:$I,'Each Gender Events'!$A29,'Official Medal Table'!$C:$C,'Each Gender Events'!U$1,'Official Medal Table'!$E:$E,'Each Gender Events'!U$2)*'Medal values'!$B$3
+ COUNTIFS('Official Medal Table'!$F:$F,'Each Gender Events'!$A29,'Official Medal Table'!$C:$C,'Each Gender Events'!U$1,'Official Medal Table'!$E:$E,"Mixed")*'Medal values'!$B$1/2
+ COUNTIFS('Official Medal Table'!$G:$G,'Each Gender Events'!$A29,'Official Medal Table'!$C:$C,'Each Gender Events'!U$1,'Official Medal Table'!$E:$E,"Mixed")*'Medal values'!$B$2/2
+ COUNTIFS('Official Medal Table'!$H:$H,'Each Gender Events'!$A29,'Official Medal Table'!$C:$C,'Each Gender Events'!U$1,'Official Medal Table'!$E:$E,"Mixed")*'Medal values'!$B$3/2
+ COUNTIFS('Official Medal Table'!$I:$I,'Each Gender Events'!$A29,'Official Medal Table'!$C:$C,'Each Gender Events'!U$1,'Official Medal Table'!$E:$E,"Mixed")*'Medal values'!$B$3/2</f>
        <v>3.0009999999999999</v>
      </c>
      <c r="V29">
        <f>COUNTIFS('Official Medal Table'!$F:$F,'Each Gender Events'!$A29,'Official Medal Table'!$C:$C,'Each Gender Events'!V$1,'Official Medal Table'!$E:$E,'Each Gender Events'!V$2)*'Medal values'!$B$1
+ COUNTIFS('Official Medal Table'!$G:$G,'Each Gender Events'!$A29,'Official Medal Table'!$C:$C,'Each Gender Events'!V$1,'Official Medal Table'!$E:$E,'Each Gender Events'!V$2)*'Medal values'!$B$2
+ COUNTIFS('Official Medal Table'!$H:$H,'Each Gender Events'!$A29,'Official Medal Table'!$C:$C,'Each Gender Events'!V$1,'Official Medal Table'!$E:$E,'Each Gender Events'!V$2)*'Medal values'!$B$3
+ COUNTIFS('Official Medal Table'!$I:$I,'Each Gender Events'!$A29,'Official Medal Table'!$C:$C,'Each Gender Events'!V$1,'Official Medal Table'!$E:$E,'Each Gender Events'!V$2)*'Medal values'!$B$3
+ COUNTIFS('Official Medal Table'!$F:$F,'Each Gender Events'!$A29,'Official Medal Table'!$C:$C,'Each Gender Events'!V$1,'Official Medal Table'!$E:$E,"Mixed")*'Medal values'!$B$1/2
+ COUNTIFS('Official Medal Table'!$G:$G,'Each Gender Events'!$A29,'Official Medal Table'!$C:$C,'Each Gender Events'!V$1,'Official Medal Table'!$E:$E,"Mixed")*'Medal values'!$B$2/2
+ COUNTIFS('Official Medal Table'!$H:$H,'Each Gender Events'!$A29,'Official Medal Table'!$C:$C,'Each Gender Events'!V$1,'Official Medal Table'!$E:$E,"Mixed")*'Medal values'!$B$3/2
+ COUNTIFS('Official Medal Table'!$I:$I,'Each Gender Events'!$A29,'Official Medal Table'!$C:$C,'Each Gender Events'!V$1,'Official Medal Table'!$E:$E,"Mixed")*'Medal values'!$B$3/2</f>
        <v>0</v>
      </c>
      <c r="W29">
        <f>COUNTIFS('Official Medal Table'!$F:$F,'Each Gender Events'!$A29,'Official Medal Table'!$C:$C,'Each Gender Events'!W$1,'Official Medal Table'!$E:$E,'Each Gender Events'!W$2)*'Medal values'!$B$1
+ COUNTIFS('Official Medal Table'!$G:$G,'Each Gender Events'!$A29,'Official Medal Table'!$C:$C,'Each Gender Events'!W$1,'Official Medal Table'!$E:$E,'Each Gender Events'!W$2)*'Medal values'!$B$2
+ COUNTIFS('Official Medal Table'!$H:$H,'Each Gender Events'!$A29,'Official Medal Table'!$C:$C,'Each Gender Events'!W$1,'Official Medal Table'!$E:$E,'Each Gender Events'!W$2)*'Medal values'!$B$3
+ COUNTIFS('Official Medal Table'!$I:$I,'Each Gender Events'!$A29,'Official Medal Table'!$C:$C,'Each Gender Events'!W$1,'Official Medal Table'!$E:$E,'Each Gender Events'!W$2)*'Medal values'!$B$3
+ COUNTIFS('Official Medal Table'!$F:$F,'Each Gender Events'!$A29,'Official Medal Table'!$C:$C,'Each Gender Events'!W$1,'Official Medal Table'!$E:$E,"Mixed")*'Medal values'!$B$1/2
+ COUNTIFS('Official Medal Table'!$G:$G,'Each Gender Events'!$A29,'Official Medal Table'!$C:$C,'Each Gender Events'!W$1,'Official Medal Table'!$E:$E,"Mixed")*'Medal values'!$B$2/2
+ COUNTIFS('Official Medal Table'!$H:$H,'Each Gender Events'!$A29,'Official Medal Table'!$C:$C,'Each Gender Events'!W$1,'Official Medal Table'!$E:$E,"Mixed")*'Medal values'!$B$3/2
+ COUNTIFS('Official Medal Table'!$I:$I,'Each Gender Events'!$A29,'Official Medal Table'!$C:$C,'Each Gender Events'!W$1,'Official Medal Table'!$E:$E,"Mixed")*'Medal values'!$B$3/2</f>
        <v>0</v>
      </c>
      <c r="X29">
        <f>COUNTIFS('Official Medal Table'!$F:$F,'Each Gender Events'!$A29,'Official Medal Table'!$C:$C,'Each Gender Events'!X$1,'Official Medal Table'!$E:$E,'Each Gender Events'!X$2)*'Medal values'!$B$1
+ COUNTIFS('Official Medal Table'!$G:$G,'Each Gender Events'!$A29,'Official Medal Table'!$C:$C,'Each Gender Events'!X$1,'Official Medal Table'!$E:$E,'Each Gender Events'!X$2)*'Medal values'!$B$2
+ COUNTIFS('Official Medal Table'!$H:$H,'Each Gender Events'!$A29,'Official Medal Table'!$C:$C,'Each Gender Events'!X$1,'Official Medal Table'!$E:$E,'Each Gender Events'!X$2)*'Medal values'!$B$3
+ COUNTIFS('Official Medal Table'!$I:$I,'Each Gender Events'!$A29,'Official Medal Table'!$C:$C,'Each Gender Events'!X$1,'Official Medal Table'!$E:$E,'Each Gender Events'!X$2)*'Medal values'!$B$3
+ COUNTIFS('Official Medal Table'!$F:$F,'Each Gender Events'!$A29,'Official Medal Table'!$C:$C,'Each Gender Events'!X$1,'Official Medal Table'!$E:$E,"Mixed")*'Medal values'!$B$1/2
+ COUNTIFS('Official Medal Table'!$G:$G,'Each Gender Events'!$A29,'Official Medal Table'!$C:$C,'Each Gender Events'!X$1,'Official Medal Table'!$E:$E,"Mixed")*'Medal values'!$B$2/2
+ COUNTIFS('Official Medal Table'!$H:$H,'Each Gender Events'!$A29,'Official Medal Table'!$C:$C,'Each Gender Events'!X$1,'Official Medal Table'!$E:$E,"Mixed")*'Medal values'!$B$3/2
+ COUNTIFS('Official Medal Table'!$I:$I,'Each Gender Events'!$A29,'Official Medal Table'!$C:$C,'Each Gender Events'!X$1,'Official Medal Table'!$E:$E,"Mixed")*'Medal values'!$B$3/2</f>
        <v>0</v>
      </c>
      <c r="Y29">
        <f>COUNTIFS('Official Medal Table'!$F:$F,'Each Gender Events'!$A29,'Official Medal Table'!$C:$C,'Each Gender Events'!Y$1,'Official Medal Table'!$E:$E,'Each Gender Events'!Y$2)*'Medal values'!$B$1
+ COUNTIFS('Official Medal Table'!$G:$G,'Each Gender Events'!$A29,'Official Medal Table'!$C:$C,'Each Gender Events'!Y$1,'Official Medal Table'!$E:$E,'Each Gender Events'!Y$2)*'Medal values'!$B$2
+ COUNTIFS('Official Medal Table'!$H:$H,'Each Gender Events'!$A29,'Official Medal Table'!$C:$C,'Each Gender Events'!Y$1,'Official Medal Table'!$E:$E,'Each Gender Events'!Y$2)*'Medal values'!$B$3
+ COUNTIFS('Official Medal Table'!$I:$I,'Each Gender Events'!$A29,'Official Medal Table'!$C:$C,'Each Gender Events'!Y$1,'Official Medal Table'!$E:$E,'Each Gender Events'!Y$2)*'Medal values'!$B$3
+ COUNTIFS('Official Medal Table'!$F:$F,'Each Gender Events'!$A29,'Official Medal Table'!$C:$C,'Each Gender Events'!Y$1,'Official Medal Table'!$E:$E,"Mixed")*'Medal values'!$B$1/2
+ COUNTIFS('Official Medal Table'!$G:$G,'Each Gender Events'!$A29,'Official Medal Table'!$C:$C,'Each Gender Events'!Y$1,'Official Medal Table'!$E:$E,"Mixed")*'Medal values'!$B$2/2
+ COUNTIFS('Official Medal Table'!$H:$H,'Each Gender Events'!$A29,'Official Medal Table'!$C:$C,'Each Gender Events'!Y$1,'Official Medal Table'!$E:$E,"Mixed")*'Medal values'!$B$3/2
+ COUNTIFS('Official Medal Table'!$I:$I,'Each Gender Events'!$A29,'Official Medal Table'!$C:$C,'Each Gender Events'!Y$1,'Official Medal Table'!$E:$E,"Mixed")*'Medal values'!$B$3/2</f>
        <v>0</v>
      </c>
      <c r="Z29">
        <f>COUNTIFS('Official Medal Table'!$F:$F,'Each Gender Events'!$A29,'Official Medal Table'!$C:$C,'Each Gender Events'!Z$1,'Official Medal Table'!$E:$E,'Each Gender Events'!Z$2)*'Medal values'!$B$1
+ COUNTIFS('Official Medal Table'!$G:$G,'Each Gender Events'!$A29,'Official Medal Table'!$C:$C,'Each Gender Events'!Z$1,'Official Medal Table'!$E:$E,'Each Gender Events'!Z$2)*'Medal values'!$B$2
+ COUNTIFS('Official Medal Table'!$H:$H,'Each Gender Events'!$A29,'Official Medal Table'!$C:$C,'Each Gender Events'!Z$1,'Official Medal Table'!$E:$E,'Each Gender Events'!Z$2)*'Medal values'!$B$3
+ COUNTIFS('Official Medal Table'!$I:$I,'Each Gender Events'!$A29,'Official Medal Table'!$C:$C,'Each Gender Events'!Z$1,'Official Medal Table'!$E:$E,'Each Gender Events'!Z$2)*'Medal values'!$B$3
+ COUNTIFS('Official Medal Table'!$F:$F,'Each Gender Events'!$A29,'Official Medal Table'!$C:$C,'Each Gender Events'!Z$1,'Official Medal Table'!$E:$E,"Mixed")*'Medal values'!$B$1/2
+ COUNTIFS('Official Medal Table'!$G:$G,'Each Gender Events'!$A29,'Official Medal Table'!$C:$C,'Each Gender Events'!Z$1,'Official Medal Table'!$E:$E,"Mixed")*'Medal values'!$B$2/2
+ COUNTIFS('Official Medal Table'!$H:$H,'Each Gender Events'!$A29,'Official Medal Table'!$C:$C,'Each Gender Events'!Z$1,'Official Medal Table'!$E:$E,"Mixed")*'Medal values'!$B$3/2
+ COUNTIFS('Official Medal Table'!$I:$I,'Each Gender Events'!$A29,'Official Medal Table'!$C:$C,'Each Gender Events'!Z$1,'Official Medal Table'!$E:$E,"Mixed")*'Medal values'!$B$3/2</f>
        <v>0</v>
      </c>
      <c r="AA29">
        <f>COUNTIFS('Official Medal Table'!$F:$F,'Each Gender Events'!$A29,'Official Medal Table'!$C:$C,'Each Gender Events'!AA$1,'Official Medal Table'!$E:$E,'Each Gender Events'!AA$2)*'Medal values'!$B$1
+ COUNTIFS('Official Medal Table'!$G:$G,'Each Gender Events'!$A29,'Official Medal Table'!$C:$C,'Each Gender Events'!AA$1,'Official Medal Table'!$E:$E,'Each Gender Events'!AA$2)*'Medal values'!$B$2
+ COUNTIFS('Official Medal Table'!$H:$H,'Each Gender Events'!$A29,'Official Medal Table'!$C:$C,'Each Gender Events'!AA$1,'Official Medal Table'!$E:$E,'Each Gender Events'!AA$2)*'Medal values'!$B$3
+ COUNTIFS('Official Medal Table'!$I:$I,'Each Gender Events'!$A29,'Official Medal Table'!$C:$C,'Each Gender Events'!AA$1,'Official Medal Table'!$E:$E,'Each Gender Events'!AA$2)*'Medal values'!$B$3
+ COUNTIFS('Official Medal Table'!$F:$F,'Each Gender Events'!$A29,'Official Medal Table'!$C:$C,'Each Gender Events'!AA$1,'Official Medal Table'!$E:$E,"Mixed")*'Medal values'!$B$1/2
+ COUNTIFS('Official Medal Table'!$G:$G,'Each Gender Events'!$A29,'Official Medal Table'!$C:$C,'Each Gender Events'!AA$1,'Official Medal Table'!$E:$E,"Mixed")*'Medal values'!$B$2/2
+ COUNTIFS('Official Medal Table'!$H:$H,'Each Gender Events'!$A29,'Official Medal Table'!$C:$C,'Each Gender Events'!AA$1,'Official Medal Table'!$E:$E,"Mixed")*'Medal values'!$B$3/2
+ COUNTIFS('Official Medal Table'!$I:$I,'Each Gender Events'!$A29,'Official Medal Table'!$C:$C,'Each Gender Events'!AA$1,'Official Medal Table'!$E:$E,"Mixed")*'Medal values'!$B$3/2</f>
        <v>2.0000010000000001</v>
      </c>
      <c r="AB29">
        <f>COUNTIFS('Official Medal Table'!$F:$F,'Each Gender Events'!$A29,'Official Medal Table'!$C:$C,'Each Gender Events'!AB$1,'Official Medal Table'!$E:$E,'Each Gender Events'!AB$2)*'Medal values'!$B$1
+ COUNTIFS('Official Medal Table'!$G:$G,'Each Gender Events'!$A29,'Official Medal Table'!$C:$C,'Each Gender Events'!AB$1,'Official Medal Table'!$E:$E,'Each Gender Events'!AB$2)*'Medal values'!$B$2
+ COUNTIFS('Official Medal Table'!$H:$H,'Each Gender Events'!$A29,'Official Medal Table'!$C:$C,'Each Gender Events'!AB$1,'Official Medal Table'!$E:$E,'Each Gender Events'!AB$2)*'Medal values'!$B$3
+ COUNTIFS('Official Medal Table'!$I:$I,'Each Gender Events'!$A29,'Official Medal Table'!$C:$C,'Each Gender Events'!AB$1,'Official Medal Table'!$E:$E,'Each Gender Events'!AB$2)*'Medal values'!$B$3
+ COUNTIFS('Official Medal Table'!$F:$F,'Each Gender Events'!$A29,'Official Medal Table'!$C:$C,'Each Gender Events'!AB$1,'Official Medal Table'!$E:$E,"Mixed")*'Medal values'!$B$1/2
+ COUNTIFS('Official Medal Table'!$G:$G,'Each Gender Events'!$A29,'Official Medal Table'!$C:$C,'Each Gender Events'!AB$1,'Official Medal Table'!$E:$E,"Mixed")*'Medal values'!$B$2/2
+ COUNTIFS('Official Medal Table'!$H:$H,'Each Gender Events'!$A29,'Official Medal Table'!$C:$C,'Each Gender Events'!AB$1,'Official Medal Table'!$E:$E,"Mixed")*'Medal values'!$B$3/2
+ COUNTIFS('Official Medal Table'!$I:$I,'Each Gender Events'!$A29,'Official Medal Table'!$C:$C,'Each Gender Events'!AB$1,'Official Medal Table'!$E:$E,"Mixed")*'Medal values'!$B$3/2</f>
        <v>0</v>
      </c>
      <c r="AC29">
        <f>COUNTIFS('Official Medal Table'!$F:$F,'Each Gender Events'!$A29,'Official Medal Table'!$C:$C,'Each Gender Events'!AC$1,'Official Medal Table'!$E:$E,'Each Gender Events'!AC$2)*'Medal values'!$B$1
+ COUNTIFS('Official Medal Table'!$G:$G,'Each Gender Events'!$A29,'Official Medal Table'!$C:$C,'Each Gender Events'!AC$1,'Official Medal Table'!$E:$E,'Each Gender Events'!AC$2)*'Medal values'!$B$2
+ COUNTIFS('Official Medal Table'!$H:$H,'Each Gender Events'!$A29,'Official Medal Table'!$C:$C,'Each Gender Events'!AC$1,'Official Medal Table'!$E:$E,'Each Gender Events'!AC$2)*'Medal values'!$B$3
+ COUNTIFS('Official Medal Table'!$I:$I,'Each Gender Events'!$A29,'Official Medal Table'!$C:$C,'Each Gender Events'!AC$1,'Official Medal Table'!$E:$E,'Each Gender Events'!AC$2)*'Medal values'!$B$3
+ COUNTIFS('Official Medal Table'!$F:$F,'Each Gender Events'!$A29,'Official Medal Table'!$C:$C,'Each Gender Events'!AC$1,'Official Medal Table'!$E:$E,"Mixed")*'Medal values'!$B$1/2
+ COUNTIFS('Official Medal Table'!$G:$G,'Each Gender Events'!$A29,'Official Medal Table'!$C:$C,'Each Gender Events'!AC$1,'Official Medal Table'!$E:$E,"Mixed")*'Medal values'!$B$2/2
+ COUNTIFS('Official Medal Table'!$H:$H,'Each Gender Events'!$A29,'Official Medal Table'!$C:$C,'Each Gender Events'!AC$1,'Official Medal Table'!$E:$E,"Mixed")*'Medal values'!$B$3/2
+ COUNTIFS('Official Medal Table'!$I:$I,'Each Gender Events'!$A29,'Official Medal Table'!$C:$C,'Each Gender Events'!AC$1,'Official Medal Table'!$E:$E,"Mixed")*'Medal values'!$B$3/2</f>
        <v>0</v>
      </c>
      <c r="AD29">
        <f>COUNTIFS('Official Medal Table'!$F:$F,'Each Gender Events'!$A29,'Official Medal Table'!$C:$C,'Each Gender Events'!AD$1,'Official Medal Table'!$E:$E,'Each Gender Events'!AD$2)*'Medal values'!$B$1
+ COUNTIFS('Official Medal Table'!$G:$G,'Each Gender Events'!$A29,'Official Medal Table'!$C:$C,'Each Gender Events'!AD$1,'Official Medal Table'!$E:$E,'Each Gender Events'!AD$2)*'Medal values'!$B$2
+ COUNTIFS('Official Medal Table'!$H:$H,'Each Gender Events'!$A29,'Official Medal Table'!$C:$C,'Each Gender Events'!AD$1,'Official Medal Table'!$E:$E,'Each Gender Events'!AD$2)*'Medal values'!$B$3
+ COUNTIFS('Official Medal Table'!$I:$I,'Each Gender Events'!$A29,'Official Medal Table'!$C:$C,'Each Gender Events'!AD$1,'Official Medal Table'!$E:$E,'Each Gender Events'!AD$2)*'Medal values'!$B$3
+ COUNTIFS('Official Medal Table'!$F:$F,'Each Gender Events'!$A29,'Official Medal Table'!$C:$C,'Each Gender Events'!AD$1,'Official Medal Table'!$E:$E,"Mixed")*'Medal values'!$B$1/2
+ COUNTIFS('Official Medal Table'!$G:$G,'Each Gender Events'!$A29,'Official Medal Table'!$C:$C,'Each Gender Events'!AD$1,'Official Medal Table'!$E:$E,"Mixed")*'Medal values'!$B$2/2
+ COUNTIFS('Official Medal Table'!$H:$H,'Each Gender Events'!$A29,'Official Medal Table'!$C:$C,'Each Gender Events'!AD$1,'Official Medal Table'!$E:$E,"Mixed")*'Medal values'!$B$3/2
+ COUNTIFS('Official Medal Table'!$I:$I,'Each Gender Events'!$A29,'Official Medal Table'!$C:$C,'Each Gender Events'!AD$1,'Official Medal Table'!$E:$E,"Mixed")*'Medal values'!$B$3/2</f>
        <v>0</v>
      </c>
      <c r="AE29">
        <f>COUNTIFS('Official Medal Table'!$F:$F,'Each Gender Events'!$A29,'Official Medal Table'!$C:$C,'Each Gender Events'!AE$1,'Official Medal Table'!$E:$E,'Each Gender Events'!AE$2)*'Medal values'!$B$1
+ COUNTIFS('Official Medal Table'!$G:$G,'Each Gender Events'!$A29,'Official Medal Table'!$C:$C,'Each Gender Events'!AE$1,'Official Medal Table'!$E:$E,'Each Gender Events'!AE$2)*'Medal values'!$B$2
+ COUNTIFS('Official Medal Table'!$H:$H,'Each Gender Events'!$A29,'Official Medal Table'!$C:$C,'Each Gender Events'!AE$1,'Official Medal Table'!$E:$E,'Each Gender Events'!AE$2)*'Medal values'!$B$3
+ COUNTIFS('Official Medal Table'!$I:$I,'Each Gender Events'!$A29,'Official Medal Table'!$C:$C,'Each Gender Events'!AE$1,'Official Medal Table'!$E:$E,'Each Gender Events'!AE$2)*'Medal values'!$B$3
+ COUNTIFS('Official Medal Table'!$F:$F,'Each Gender Events'!$A29,'Official Medal Table'!$C:$C,'Each Gender Events'!AE$1,'Official Medal Table'!$E:$E,"Mixed")*'Medal values'!$B$1/2
+ COUNTIFS('Official Medal Table'!$G:$G,'Each Gender Events'!$A29,'Official Medal Table'!$C:$C,'Each Gender Events'!AE$1,'Official Medal Table'!$E:$E,"Mixed")*'Medal values'!$B$2/2
+ COUNTIFS('Official Medal Table'!$H:$H,'Each Gender Events'!$A29,'Official Medal Table'!$C:$C,'Each Gender Events'!AE$1,'Official Medal Table'!$E:$E,"Mixed")*'Medal values'!$B$3/2
+ COUNTIFS('Official Medal Table'!$I:$I,'Each Gender Events'!$A29,'Official Medal Table'!$C:$C,'Each Gender Events'!AE$1,'Official Medal Table'!$E:$E,"Mixed")*'Medal values'!$B$3/2</f>
        <v>0</v>
      </c>
      <c r="AF29">
        <f>COUNTIFS('Official Medal Table'!$F:$F,'Each Gender Events'!$A29,'Official Medal Table'!$C:$C,'Each Gender Events'!AF$1,'Official Medal Table'!$E:$E,'Each Gender Events'!AF$2)*'Medal values'!$B$1
+ COUNTIFS('Official Medal Table'!$G:$G,'Each Gender Events'!$A29,'Official Medal Table'!$C:$C,'Each Gender Events'!AF$1,'Official Medal Table'!$E:$E,'Each Gender Events'!AF$2)*'Medal values'!$B$2
+ COUNTIFS('Official Medal Table'!$H:$H,'Each Gender Events'!$A29,'Official Medal Table'!$C:$C,'Each Gender Events'!AF$1,'Official Medal Table'!$E:$E,'Each Gender Events'!AF$2)*'Medal values'!$B$3
+ COUNTIFS('Official Medal Table'!$I:$I,'Each Gender Events'!$A29,'Official Medal Table'!$C:$C,'Each Gender Events'!AF$1,'Official Medal Table'!$E:$E,'Each Gender Events'!AF$2)*'Medal values'!$B$3
+ COUNTIFS('Official Medal Table'!$F:$F,'Each Gender Events'!$A29,'Official Medal Table'!$C:$C,'Each Gender Events'!AF$1,'Official Medal Table'!$E:$E,"Mixed")*'Medal values'!$B$1/2
+ COUNTIFS('Official Medal Table'!$G:$G,'Each Gender Events'!$A29,'Official Medal Table'!$C:$C,'Each Gender Events'!AF$1,'Official Medal Table'!$E:$E,"Mixed")*'Medal values'!$B$2/2
+ COUNTIFS('Official Medal Table'!$H:$H,'Each Gender Events'!$A29,'Official Medal Table'!$C:$C,'Each Gender Events'!AF$1,'Official Medal Table'!$E:$E,"Mixed")*'Medal values'!$B$3/2
+ COUNTIFS('Official Medal Table'!$I:$I,'Each Gender Events'!$A29,'Official Medal Table'!$C:$C,'Each Gender Events'!AF$1,'Official Medal Table'!$E:$E,"Mixed")*'Medal values'!$B$3/2</f>
        <v>0</v>
      </c>
      <c r="AG29">
        <f>COUNTIFS('Official Medal Table'!$F:$F,'Each Gender Events'!$A29,'Official Medal Table'!$C:$C,'Each Gender Events'!AG$1,'Official Medal Table'!$E:$E,'Each Gender Events'!AG$2)*'Medal values'!$B$1
+ COUNTIFS('Official Medal Table'!$G:$G,'Each Gender Events'!$A29,'Official Medal Table'!$C:$C,'Each Gender Events'!AG$1,'Official Medal Table'!$E:$E,'Each Gender Events'!AG$2)*'Medal values'!$B$2
+ COUNTIFS('Official Medal Table'!$H:$H,'Each Gender Events'!$A29,'Official Medal Table'!$C:$C,'Each Gender Events'!AG$1,'Official Medal Table'!$E:$E,'Each Gender Events'!AG$2)*'Medal values'!$B$3
+ COUNTIFS('Official Medal Table'!$I:$I,'Each Gender Events'!$A29,'Official Medal Table'!$C:$C,'Each Gender Events'!AG$1,'Official Medal Table'!$E:$E,'Each Gender Events'!AG$2)*'Medal values'!$B$3
+ COUNTIFS('Official Medal Table'!$F:$F,'Each Gender Events'!$A29,'Official Medal Table'!$C:$C,'Each Gender Events'!AG$1,'Official Medal Table'!$E:$E,"Mixed")*'Medal values'!$B$1/2
+ COUNTIFS('Official Medal Table'!$G:$G,'Each Gender Events'!$A29,'Official Medal Table'!$C:$C,'Each Gender Events'!AG$1,'Official Medal Table'!$E:$E,"Mixed")*'Medal values'!$B$2/2
+ COUNTIFS('Official Medal Table'!$H:$H,'Each Gender Events'!$A29,'Official Medal Table'!$C:$C,'Each Gender Events'!AG$1,'Official Medal Table'!$E:$E,"Mixed")*'Medal values'!$B$3/2
+ COUNTIFS('Official Medal Table'!$I:$I,'Each Gender Events'!$A29,'Official Medal Table'!$C:$C,'Each Gender Events'!AG$1,'Official Medal Table'!$E:$E,"Mixed")*'Medal values'!$B$3/2</f>
        <v>0</v>
      </c>
      <c r="AH29">
        <f>COUNTIFS('Official Medal Table'!$F:$F,'Each Gender Events'!$A29,'Official Medal Table'!$C:$C,'Each Gender Events'!AH$1,'Official Medal Table'!$E:$E,'Each Gender Events'!AH$2)*'Medal values'!$B$1
+ COUNTIFS('Official Medal Table'!$G:$G,'Each Gender Events'!$A29,'Official Medal Table'!$C:$C,'Each Gender Events'!AH$1,'Official Medal Table'!$E:$E,'Each Gender Events'!AH$2)*'Medal values'!$B$2
+ COUNTIFS('Official Medal Table'!$H:$H,'Each Gender Events'!$A29,'Official Medal Table'!$C:$C,'Each Gender Events'!AH$1,'Official Medal Table'!$E:$E,'Each Gender Events'!AH$2)*'Medal values'!$B$3
+ COUNTIFS('Official Medal Table'!$I:$I,'Each Gender Events'!$A29,'Official Medal Table'!$C:$C,'Each Gender Events'!AH$1,'Official Medal Table'!$E:$E,'Each Gender Events'!AH$2)*'Medal values'!$B$3
+ COUNTIFS('Official Medal Table'!$F:$F,'Each Gender Events'!$A29,'Official Medal Table'!$C:$C,'Each Gender Events'!AH$1,'Official Medal Table'!$E:$E,"Mixed")*'Medal values'!$B$1/2
+ COUNTIFS('Official Medal Table'!$G:$G,'Each Gender Events'!$A29,'Official Medal Table'!$C:$C,'Each Gender Events'!AH$1,'Official Medal Table'!$E:$E,"Mixed")*'Medal values'!$B$2/2
+ COUNTIFS('Official Medal Table'!$H:$H,'Each Gender Events'!$A29,'Official Medal Table'!$C:$C,'Each Gender Events'!AH$1,'Official Medal Table'!$E:$E,"Mixed")*'Medal values'!$B$3/2
+ COUNTIFS('Official Medal Table'!$I:$I,'Each Gender Events'!$A29,'Official Medal Table'!$C:$C,'Each Gender Events'!AH$1,'Official Medal Table'!$E:$E,"Mixed")*'Medal values'!$B$3/2</f>
        <v>0</v>
      </c>
      <c r="AI29">
        <f>COUNTIFS('Official Medal Table'!$F:$F,'Each Gender Events'!$A29,'Official Medal Table'!$C:$C,'Each Gender Events'!AI$1,'Official Medal Table'!$E:$E,'Each Gender Events'!AI$2)*'Medal values'!$B$1
+ COUNTIFS('Official Medal Table'!$G:$G,'Each Gender Events'!$A29,'Official Medal Table'!$C:$C,'Each Gender Events'!AI$1,'Official Medal Table'!$E:$E,'Each Gender Events'!AI$2)*'Medal values'!$B$2
+ COUNTIFS('Official Medal Table'!$H:$H,'Each Gender Events'!$A29,'Official Medal Table'!$C:$C,'Each Gender Events'!AI$1,'Official Medal Table'!$E:$E,'Each Gender Events'!AI$2)*'Medal values'!$B$3
+ COUNTIFS('Official Medal Table'!$I:$I,'Each Gender Events'!$A29,'Official Medal Table'!$C:$C,'Each Gender Events'!AI$1,'Official Medal Table'!$E:$E,'Each Gender Events'!AI$2)*'Medal values'!$B$3
+ COUNTIFS('Official Medal Table'!$F:$F,'Each Gender Events'!$A29,'Official Medal Table'!$C:$C,'Each Gender Events'!AI$1,'Official Medal Table'!$E:$E,"Mixed")*'Medal values'!$B$1/2
+ COUNTIFS('Official Medal Table'!$G:$G,'Each Gender Events'!$A29,'Official Medal Table'!$C:$C,'Each Gender Events'!AI$1,'Official Medal Table'!$E:$E,"Mixed")*'Medal values'!$B$2/2
+ COUNTIFS('Official Medal Table'!$H:$H,'Each Gender Events'!$A29,'Official Medal Table'!$C:$C,'Each Gender Events'!AI$1,'Official Medal Table'!$E:$E,"Mixed")*'Medal values'!$B$3/2
+ COUNTIFS('Official Medal Table'!$I:$I,'Each Gender Events'!$A29,'Official Medal Table'!$C:$C,'Each Gender Events'!AI$1,'Official Medal Table'!$E:$E,"Mixed")*'Medal values'!$B$3/2</f>
        <v>0</v>
      </c>
      <c r="AJ29">
        <f>COUNTIFS('Official Medal Table'!$F:$F,'Each Gender Events'!$A29,'Official Medal Table'!$C:$C,'Each Gender Events'!AJ$1,'Official Medal Table'!$E:$E,'Each Gender Events'!AJ$2)*'Medal values'!$B$1
+ COUNTIFS('Official Medal Table'!$G:$G,'Each Gender Events'!$A29,'Official Medal Table'!$C:$C,'Each Gender Events'!AJ$1,'Official Medal Table'!$E:$E,'Each Gender Events'!AJ$2)*'Medal values'!$B$2
+ COUNTIFS('Official Medal Table'!$H:$H,'Each Gender Events'!$A29,'Official Medal Table'!$C:$C,'Each Gender Events'!AJ$1,'Official Medal Table'!$E:$E,'Each Gender Events'!AJ$2)*'Medal values'!$B$3
+ COUNTIFS('Official Medal Table'!$I:$I,'Each Gender Events'!$A29,'Official Medal Table'!$C:$C,'Each Gender Events'!AJ$1,'Official Medal Table'!$E:$E,'Each Gender Events'!AJ$2)*'Medal values'!$B$3
+ COUNTIFS('Official Medal Table'!$F:$F,'Each Gender Events'!$A29,'Official Medal Table'!$C:$C,'Each Gender Events'!AJ$1,'Official Medal Table'!$E:$E,"Mixed")*'Medal values'!$B$1/2
+ COUNTIFS('Official Medal Table'!$G:$G,'Each Gender Events'!$A29,'Official Medal Table'!$C:$C,'Each Gender Events'!AJ$1,'Official Medal Table'!$E:$E,"Mixed")*'Medal values'!$B$2/2
+ COUNTIFS('Official Medal Table'!$H:$H,'Each Gender Events'!$A29,'Official Medal Table'!$C:$C,'Each Gender Events'!AJ$1,'Official Medal Table'!$E:$E,"Mixed")*'Medal values'!$B$3/2
+ COUNTIFS('Official Medal Table'!$I:$I,'Each Gender Events'!$A29,'Official Medal Table'!$C:$C,'Each Gender Events'!AJ$1,'Official Medal Table'!$E:$E,"Mixed")*'Medal values'!$B$3/2</f>
        <v>0</v>
      </c>
      <c r="AK29">
        <f>COUNTIFS('Official Medal Table'!$F:$F,'Each Gender Events'!$A29,'Official Medal Table'!$C:$C,'Each Gender Events'!AK$1,'Official Medal Table'!$E:$E,'Each Gender Events'!AK$2)*'Medal values'!$B$1
+ COUNTIFS('Official Medal Table'!$G:$G,'Each Gender Events'!$A29,'Official Medal Table'!$C:$C,'Each Gender Events'!AK$1,'Official Medal Table'!$E:$E,'Each Gender Events'!AK$2)*'Medal values'!$B$2
+ COUNTIFS('Official Medal Table'!$H:$H,'Each Gender Events'!$A29,'Official Medal Table'!$C:$C,'Each Gender Events'!AK$1,'Official Medal Table'!$E:$E,'Each Gender Events'!AK$2)*'Medal values'!$B$3
+ COUNTIFS('Official Medal Table'!$I:$I,'Each Gender Events'!$A29,'Official Medal Table'!$C:$C,'Each Gender Events'!AK$1,'Official Medal Table'!$E:$E,'Each Gender Events'!AK$2)*'Medal values'!$B$3
+ COUNTIFS('Official Medal Table'!$F:$F,'Each Gender Events'!$A29,'Official Medal Table'!$C:$C,'Each Gender Events'!AK$1,'Official Medal Table'!$E:$E,"Mixed")*'Medal values'!$B$1/2
+ COUNTIFS('Official Medal Table'!$G:$G,'Each Gender Events'!$A29,'Official Medal Table'!$C:$C,'Each Gender Events'!AK$1,'Official Medal Table'!$E:$E,"Mixed")*'Medal values'!$B$2/2
+ COUNTIFS('Official Medal Table'!$H:$H,'Each Gender Events'!$A29,'Official Medal Table'!$C:$C,'Each Gender Events'!AK$1,'Official Medal Table'!$E:$E,"Mixed")*'Medal values'!$B$3/2
+ COUNTIFS('Official Medal Table'!$I:$I,'Each Gender Events'!$A29,'Official Medal Table'!$C:$C,'Each Gender Events'!AK$1,'Official Medal Table'!$E:$E,"Mixed")*'Medal values'!$B$3/2</f>
        <v>0</v>
      </c>
      <c r="AL29">
        <f>COUNTIFS('Official Medal Table'!$F:$F,'Each Gender Events'!$A29,'Official Medal Table'!$C:$C,'Each Gender Events'!AL$1,'Official Medal Table'!$E:$E,'Each Gender Events'!AL$2)*'Medal values'!$B$1
+ COUNTIFS('Official Medal Table'!$G:$G,'Each Gender Events'!$A29,'Official Medal Table'!$C:$C,'Each Gender Events'!AL$1,'Official Medal Table'!$E:$E,'Each Gender Events'!AL$2)*'Medal values'!$B$2
+ COUNTIFS('Official Medal Table'!$H:$H,'Each Gender Events'!$A29,'Official Medal Table'!$C:$C,'Each Gender Events'!AL$1,'Official Medal Table'!$E:$E,'Each Gender Events'!AL$2)*'Medal values'!$B$3
+ COUNTIFS('Official Medal Table'!$I:$I,'Each Gender Events'!$A29,'Official Medal Table'!$C:$C,'Each Gender Events'!AL$1,'Official Medal Table'!$E:$E,'Each Gender Events'!AL$2)*'Medal values'!$B$3
+ COUNTIFS('Official Medal Table'!$F:$F,'Each Gender Events'!$A29,'Official Medal Table'!$C:$C,'Each Gender Events'!AL$1,'Official Medal Table'!$E:$E,"Mixed")*'Medal values'!$B$1/2
+ COUNTIFS('Official Medal Table'!$G:$G,'Each Gender Events'!$A29,'Official Medal Table'!$C:$C,'Each Gender Events'!AL$1,'Official Medal Table'!$E:$E,"Mixed")*'Medal values'!$B$2/2
+ COUNTIFS('Official Medal Table'!$H:$H,'Each Gender Events'!$A29,'Official Medal Table'!$C:$C,'Each Gender Events'!AL$1,'Official Medal Table'!$E:$E,"Mixed")*'Medal values'!$B$3/2
+ COUNTIFS('Official Medal Table'!$I:$I,'Each Gender Events'!$A29,'Official Medal Table'!$C:$C,'Each Gender Events'!AL$1,'Official Medal Table'!$E:$E,"Mixed")*'Medal values'!$B$3/2</f>
        <v>0</v>
      </c>
      <c r="AM29">
        <f>COUNTIFS('Official Medal Table'!$F:$F,'Each Gender Events'!$A29,'Official Medal Table'!$C:$C,'Each Gender Events'!AM$1,'Official Medal Table'!$E:$E,'Each Gender Events'!AM$2)*'Medal values'!$B$1
+ COUNTIFS('Official Medal Table'!$G:$G,'Each Gender Events'!$A29,'Official Medal Table'!$C:$C,'Each Gender Events'!AM$1,'Official Medal Table'!$E:$E,'Each Gender Events'!AM$2)*'Medal values'!$B$2
+ COUNTIFS('Official Medal Table'!$H:$H,'Each Gender Events'!$A29,'Official Medal Table'!$C:$C,'Each Gender Events'!AM$1,'Official Medal Table'!$E:$E,'Each Gender Events'!AM$2)*'Medal values'!$B$3
+ COUNTIFS('Official Medal Table'!$I:$I,'Each Gender Events'!$A29,'Official Medal Table'!$C:$C,'Each Gender Events'!AM$1,'Official Medal Table'!$E:$E,'Each Gender Events'!AM$2)*'Medal values'!$B$3
+ COUNTIFS('Official Medal Table'!$F:$F,'Each Gender Events'!$A29,'Official Medal Table'!$C:$C,'Each Gender Events'!AM$1,'Official Medal Table'!$E:$E,"Mixed")*'Medal values'!$B$1/2
+ COUNTIFS('Official Medal Table'!$G:$G,'Each Gender Events'!$A29,'Official Medal Table'!$C:$C,'Each Gender Events'!AM$1,'Official Medal Table'!$E:$E,"Mixed")*'Medal values'!$B$2/2
+ COUNTIFS('Official Medal Table'!$H:$H,'Each Gender Events'!$A29,'Official Medal Table'!$C:$C,'Each Gender Events'!AM$1,'Official Medal Table'!$E:$E,"Mixed")*'Medal values'!$B$3/2
+ COUNTIFS('Official Medal Table'!$I:$I,'Each Gender Events'!$A29,'Official Medal Table'!$C:$C,'Each Gender Events'!AM$1,'Official Medal Table'!$E:$E,"Mixed")*'Medal values'!$B$3/2</f>
        <v>0</v>
      </c>
      <c r="AN29">
        <f>COUNTIFS('Official Medal Table'!$F:$F,'Each Gender Events'!$A29,'Official Medal Table'!$C:$C,'Each Gender Events'!AN$1,'Official Medal Table'!$E:$E,'Each Gender Events'!AN$2)*'Medal values'!$B$1
+ COUNTIFS('Official Medal Table'!$G:$G,'Each Gender Events'!$A29,'Official Medal Table'!$C:$C,'Each Gender Events'!AN$1,'Official Medal Table'!$E:$E,'Each Gender Events'!AN$2)*'Medal values'!$B$2
+ COUNTIFS('Official Medal Table'!$H:$H,'Each Gender Events'!$A29,'Official Medal Table'!$C:$C,'Each Gender Events'!AN$1,'Official Medal Table'!$E:$E,'Each Gender Events'!AN$2)*'Medal values'!$B$3
+ COUNTIFS('Official Medal Table'!$I:$I,'Each Gender Events'!$A29,'Official Medal Table'!$C:$C,'Each Gender Events'!AN$1,'Official Medal Table'!$E:$E,'Each Gender Events'!AN$2)*'Medal values'!$B$3
+ COUNTIFS('Official Medal Table'!$F:$F,'Each Gender Events'!$A29,'Official Medal Table'!$C:$C,'Each Gender Events'!AN$1,'Official Medal Table'!$E:$E,"Mixed")*'Medal values'!$B$1/2
+ COUNTIFS('Official Medal Table'!$G:$G,'Each Gender Events'!$A29,'Official Medal Table'!$C:$C,'Each Gender Events'!AN$1,'Official Medal Table'!$E:$E,"Mixed")*'Medal values'!$B$2/2
+ COUNTIFS('Official Medal Table'!$H:$H,'Each Gender Events'!$A29,'Official Medal Table'!$C:$C,'Each Gender Events'!AN$1,'Official Medal Table'!$E:$E,"Mixed")*'Medal values'!$B$3/2
+ COUNTIFS('Official Medal Table'!$I:$I,'Each Gender Events'!$A29,'Official Medal Table'!$C:$C,'Each Gender Events'!AN$1,'Official Medal Table'!$E:$E,"Mixed")*'Medal values'!$B$3/2</f>
        <v>0</v>
      </c>
      <c r="AO29">
        <f>COUNTIFS('Official Medal Table'!$F:$F,'Each Gender Events'!$A29,'Official Medal Table'!$C:$C,'Each Gender Events'!AO$1,'Official Medal Table'!$E:$E,'Each Gender Events'!AO$2)*'Medal values'!$B$1
+ COUNTIFS('Official Medal Table'!$G:$G,'Each Gender Events'!$A29,'Official Medal Table'!$C:$C,'Each Gender Events'!AO$1,'Official Medal Table'!$E:$E,'Each Gender Events'!AO$2)*'Medal values'!$B$2
+ COUNTIFS('Official Medal Table'!$H:$H,'Each Gender Events'!$A29,'Official Medal Table'!$C:$C,'Each Gender Events'!AO$1,'Official Medal Table'!$E:$E,'Each Gender Events'!AO$2)*'Medal values'!$B$3
+ COUNTIFS('Official Medal Table'!$I:$I,'Each Gender Events'!$A29,'Official Medal Table'!$C:$C,'Each Gender Events'!AO$1,'Official Medal Table'!$E:$E,'Each Gender Events'!AO$2)*'Medal values'!$B$3
+ COUNTIFS('Official Medal Table'!$F:$F,'Each Gender Events'!$A29,'Official Medal Table'!$C:$C,'Each Gender Events'!AO$1,'Official Medal Table'!$E:$E,"Mixed")*'Medal values'!$B$1/2
+ COUNTIFS('Official Medal Table'!$G:$G,'Each Gender Events'!$A29,'Official Medal Table'!$C:$C,'Each Gender Events'!AO$1,'Official Medal Table'!$E:$E,"Mixed")*'Medal values'!$B$2/2
+ COUNTIFS('Official Medal Table'!$H:$H,'Each Gender Events'!$A29,'Official Medal Table'!$C:$C,'Each Gender Events'!AO$1,'Official Medal Table'!$E:$E,"Mixed")*'Medal values'!$B$3/2
+ COUNTIFS('Official Medal Table'!$I:$I,'Each Gender Events'!$A29,'Official Medal Table'!$C:$C,'Each Gender Events'!AO$1,'Official Medal Table'!$E:$E,"Mixed")*'Medal values'!$B$3/2</f>
        <v>4.0009999999999994</v>
      </c>
      <c r="AP29">
        <f>COUNTIFS('Official Medal Table'!$F:$F,'Each Gender Events'!$A29,'Official Medal Table'!$C:$C,'Each Gender Events'!AP$1,'Official Medal Table'!$E:$E,'Each Gender Events'!AP$2)*'Medal values'!$B$1
+ COUNTIFS('Official Medal Table'!$G:$G,'Each Gender Events'!$A29,'Official Medal Table'!$C:$C,'Each Gender Events'!AP$1,'Official Medal Table'!$E:$E,'Each Gender Events'!AP$2)*'Medal values'!$B$2
+ COUNTIFS('Official Medal Table'!$H:$H,'Each Gender Events'!$A29,'Official Medal Table'!$C:$C,'Each Gender Events'!AP$1,'Official Medal Table'!$E:$E,'Each Gender Events'!AP$2)*'Medal values'!$B$3
+ COUNTIFS('Official Medal Table'!$I:$I,'Each Gender Events'!$A29,'Official Medal Table'!$C:$C,'Each Gender Events'!AP$1,'Official Medal Table'!$E:$E,'Each Gender Events'!AP$2)*'Medal values'!$B$3
+ COUNTIFS('Official Medal Table'!$F:$F,'Each Gender Events'!$A29,'Official Medal Table'!$C:$C,'Each Gender Events'!AP$1,'Official Medal Table'!$E:$E,"Mixed")*'Medal values'!$B$1/2
+ COUNTIFS('Official Medal Table'!$G:$G,'Each Gender Events'!$A29,'Official Medal Table'!$C:$C,'Each Gender Events'!AP$1,'Official Medal Table'!$E:$E,"Mixed")*'Medal values'!$B$2/2
+ COUNTIFS('Official Medal Table'!$H:$H,'Each Gender Events'!$A29,'Official Medal Table'!$C:$C,'Each Gender Events'!AP$1,'Official Medal Table'!$E:$E,"Mixed")*'Medal values'!$B$3/2
+ COUNTIFS('Official Medal Table'!$I:$I,'Each Gender Events'!$A29,'Official Medal Table'!$C:$C,'Each Gender Events'!AP$1,'Official Medal Table'!$E:$E,"Mixed")*'Medal values'!$B$3/2</f>
        <v>0</v>
      </c>
      <c r="AQ29">
        <f>COUNTIFS('Official Medal Table'!$F:$F,'Each Gender Events'!$A29,'Official Medal Table'!$C:$C,'Each Gender Events'!AQ$1,'Official Medal Table'!$E:$E,'Each Gender Events'!AQ$2)*'Medal values'!$B$1
+ COUNTIFS('Official Medal Table'!$G:$G,'Each Gender Events'!$A29,'Official Medal Table'!$C:$C,'Each Gender Events'!AQ$1,'Official Medal Table'!$E:$E,'Each Gender Events'!AQ$2)*'Medal values'!$B$2
+ COUNTIFS('Official Medal Table'!$H:$H,'Each Gender Events'!$A29,'Official Medal Table'!$C:$C,'Each Gender Events'!AQ$1,'Official Medal Table'!$E:$E,'Each Gender Events'!AQ$2)*'Medal values'!$B$3
+ COUNTIFS('Official Medal Table'!$I:$I,'Each Gender Events'!$A29,'Official Medal Table'!$C:$C,'Each Gender Events'!AQ$1,'Official Medal Table'!$E:$E,'Each Gender Events'!AQ$2)*'Medal values'!$B$3
+ COUNTIFS('Official Medal Table'!$F:$F,'Each Gender Events'!$A29,'Official Medal Table'!$C:$C,'Each Gender Events'!AQ$1,'Official Medal Table'!$E:$E,"Mixed")*'Medal values'!$B$1/2
+ COUNTIFS('Official Medal Table'!$G:$G,'Each Gender Events'!$A29,'Official Medal Table'!$C:$C,'Each Gender Events'!AQ$1,'Official Medal Table'!$E:$E,"Mixed")*'Medal values'!$B$2/2
+ COUNTIFS('Official Medal Table'!$H:$H,'Each Gender Events'!$A29,'Official Medal Table'!$C:$C,'Each Gender Events'!AQ$1,'Official Medal Table'!$E:$E,"Mixed")*'Medal values'!$B$3/2
+ COUNTIFS('Official Medal Table'!$I:$I,'Each Gender Events'!$A29,'Official Medal Table'!$C:$C,'Each Gender Events'!AQ$1,'Official Medal Table'!$E:$E,"Mixed")*'Medal values'!$B$3/2</f>
        <v>0</v>
      </c>
      <c r="AR29">
        <f>COUNTIFS('Official Medal Table'!$F:$F,'Each Gender Events'!$A29,'Official Medal Table'!$C:$C,'Each Gender Events'!AR$1,'Official Medal Table'!$E:$E,'Each Gender Events'!AR$2)*'Medal values'!$B$1
+ COUNTIFS('Official Medal Table'!$G:$G,'Each Gender Events'!$A29,'Official Medal Table'!$C:$C,'Each Gender Events'!AR$1,'Official Medal Table'!$E:$E,'Each Gender Events'!AR$2)*'Medal values'!$B$2
+ COUNTIFS('Official Medal Table'!$H:$H,'Each Gender Events'!$A29,'Official Medal Table'!$C:$C,'Each Gender Events'!AR$1,'Official Medal Table'!$E:$E,'Each Gender Events'!AR$2)*'Medal values'!$B$3
+ COUNTIFS('Official Medal Table'!$I:$I,'Each Gender Events'!$A29,'Official Medal Table'!$C:$C,'Each Gender Events'!AR$1,'Official Medal Table'!$E:$E,'Each Gender Events'!AR$2)*'Medal values'!$B$3
+ COUNTIFS('Official Medal Table'!$F:$F,'Each Gender Events'!$A29,'Official Medal Table'!$C:$C,'Each Gender Events'!AR$1,'Official Medal Table'!$E:$E,"Mixed")*'Medal values'!$B$1/2
+ COUNTIFS('Official Medal Table'!$G:$G,'Each Gender Events'!$A29,'Official Medal Table'!$C:$C,'Each Gender Events'!AR$1,'Official Medal Table'!$E:$E,"Mixed")*'Medal values'!$B$2/2
+ COUNTIFS('Official Medal Table'!$H:$H,'Each Gender Events'!$A29,'Official Medal Table'!$C:$C,'Each Gender Events'!AR$1,'Official Medal Table'!$E:$E,"Mixed")*'Medal values'!$B$3/2
+ COUNTIFS('Official Medal Table'!$I:$I,'Each Gender Events'!$A29,'Official Medal Table'!$C:$C,'Each Gender Events'!AR$1,'Official Medal Table'!$E:$E,"Mixed")*'Medal values'!$B$3/2</f>
        <v>0</v>
      </c>
      <c r="AS29">
        <f>COUNTIFS('Official Medal Table'!$F:$F,'Each Gender Events'!$A29,'Official Medal Table'!$C:$C,'Each Gender Events'!AS$1,'Official Medal Table'!$E:$E,'Each Gender Events'!AS$2)*'Medal values'!$B$1
+ COUNTIFS('Official Medal Table'!$G:$G,'Each Gender Events'!$A29,'Official Medal Table'!$C:$C,'Each Gender Events'!AS$1,'Official Medal Table'!$E:$E,'Each Gender Events'!AS$2)*'Medal values'!$B$2
+ COUNTIFS('Official Medal Table'!$H:$H,'Each Gender Events'!$A29,'Official Medal Table'!$C:$C,'Each Gender Events'!AS$1,'Official Medal Table'!$E:$E,'Each Gender Events'!AS$2)*'Medal values'!$B$3
+ COUNTIFS('Official Medal Table'!$I:$I,'Each Gender Events'!$A29,'Official Medal Table'!$C:$C,'Each Gender Events'!AS$1,'Official Medal Table'!$E:$E,'Each Gender Events'!AS$2)*'Medal values'!$B$3
+ COUNTIFS('Official Medal Table'!$F:$F,'Each Gender Events'!$A29,'Official Medal Table'!$C:$C,'Each Gender Events'!AS$1,'Official Medal Table'!$E:$E,"Mixed")*'Medal values'!$B$1/2
+ COUNTIFS('Official Medal Table'!$G:$G,'Each Gender Events'!$A29,'Official Medal Table'!$C:$C,'Each Gender Events'!AS$1,'Official Medal Table'!$E:$E,"Mixed")*'Medal values'!$B$2/2
+ COUNTIFS('Official Medal Table'!$H:$H,'Each Gender Events'!$A29,'Official Medal Table'!$C:$C,'Each Gender Events'!AS$1,'Official Medal Table'!$E:$E,"Mixed")*'Medal values'!$B$3/2
+ COUNTIFS('Official Medal Table'!$I:$I,'Each Gender Events'!$A29,'Official Medal Table'!$C:$C,'Each Gender Events'!AS$1,'Official Medal Table'!$E:$E,"Mixed")*'Medal values'!$B$3/2</f>
        <v>0</v>
      </c>
      <c r="AT29">
        <f>COUNTIFS('Official Medal Table'!$F:$F,'Each Gender Events'!$A29,'Official Medal Table'!$C:$C,'Each Gender Events'!AT$1,'Official Medal Table'!$E:$E,'Each Gender Events'!AT$2)*'Medal values'!$B$1
+ COUNTIFS('Official Medal Table'!$G:$G,'Each Gender Events'!$A29,'Official Medal Table'!$C:$C,'Each Gender Events'!AT$1,'Official Medal Table'!$E:$E,'Each Gender Events'!AT$2)*'Medal values'!$B$2
+ COUNTIFS('Official Medal Table'!$H:$H,'Each Gender Events'!$A29,'Official Medal Table'!$C:$C,'Each Gender Events'!AT$1,'Official Medal Table'!$E:$E,'Each Gender Events'!AT$2)*'Medal values'!$B$3
+ COUNTIFS('Official Medal Table'!$I:$I,'Each Gender Events'!$A29,'Official Medal Table'!$C:$C,'Each Gender Events'!AT$1,'Official Medal Table'!$E:$E,'Each Gender Events'!AT$2)*'Medal values'!$B$3
+ COUNTIFS('Official Medal Table'!$F:$F,'Each Gender Events'!$A29,'Official Medal Table'!$C:$C,'Each Gender Events'!AT$1,'Official Medal Table'!$E:$E,"Mixed")*'Medal values'!$B$1/2
+ COUNTIFS('Official Medal Table'!$G:$G,'Each Gender Events'!$A29,'Official Medal Table'!$C:$C,'Each Gender Events'!AT$1,'Official Medal Table'!$E:$E,"Mixed")*'Medal values'!$B$2/2
+ COUNTIFS('Official Medal Table'!$H:$H,'Each Gender Events'!$A29,'Official Medal Table'!$C:$C,'Each Gender Events'!AT$1,'Official Medal Table'!$E:$E,"Mixed")*'Medal values'!$B$3/2
+ COUNTIFS('Official Medal Table'!$I:$I,'Each Gender Events'!$A29,'Official Medal Table'!$C:$C,'Each Gender Events'!AT$1,'Official Medal Table'!$E:$E,"Mixed")*'Medal values'!$B$3/2</f>
        <v>0</v>
      </c>
      <c r="AU29">
        <f>COUNTIFS('Official Medal Table'!$F:$F,'Each Gender Events'!$A29,'Official Medal Table'!$C:$C,'Each Gender Events'!AU$1,'Official Medal Table'!$E:$E,'Each Gender Events'!AU$2)*'Medal values'!$B$1
+ COUNTIFS('Official Medal Table'!$G:$G,'Each Gender Events'!$A29,'Official Medal Table'!$C:$C,'Each Gender Events'!AU$1,'Official Medal Table'!$E:$E,'Each Gender Events'!AU$2)*'Medal values'!$B$2
+ COUNTIFS('Official Medal Table'!$H:$H,'Each Gender Events'!$A29,'Official Medal Table'!$C:$C,'Each Gender Events'!AU$1,'Official Medal Table'!$E:$E,'Each Gender Events'!AU$2)*'Medal values'!$B$3
+ COUNTIFS('Official Medal Table'!$I:$I,'Each Gender Events'!$A29,'Official Medal Table'!$C:$C,'Each Gender Events'!AU$1,'Official Medal Table'!$E:$E,'Each Gender Events'!AU$2)*'Medal values'!$B$3
+ COUNTIFS('Official Medal Table'!$F:$F,'Each Gender Events'!$A29,'Official Medal Table'!$C:$C,'Each Gender Events'!AU$1,'Official Medal Table'!$E:$E,"Mixed")*'Medal values'!$B$1/2
+ COUNTIFS('Official Medal Table'!$G:$G,'Each Gender Events'!$A29,'Official Medal Table'!$C:$C,'Each Gender Events'!AU$1,'Official Medal Table'!$E:$E,"Mixed")*'Medal values'!$B$2/2
+ COUNTIFS('Official Medal Table'!$H:$H,'Each Gender Events'!$A29,'Official Medal Table'!$C:$C,'Each Gender Events'!AU$1,'Official Medal Table'!$E:$E,"Mixed")*'Medal values'!$B$3/2
+ COUNTIFS('Official Medal Table'!$I:$I,'Each Gender Events'!$A29,'Official Medal Table'!$C:$C,'Each Gender Events'!AU$1,'Official Medal Table'!$E:$E,"Mixed")*'Medal values'!$B$3/2</f>
        <v>0</v>
      </c>
      <c r="AV29">
        <f>COUNTIFS('Official Medal Table'!$F:$F,'Each Gender Events'!$A29,'Official Medal Table'!$C:$C,'Each Gender Events'!AV$1,'Official Medal Table'!$E:$E,'Each Gender Events'!AV$2)*'Medal values'!$B$1
+ COUNTIFS('Official Medal Table'!$G:$G,'Each Gender Events'!$A29,'Official Medal Table'!$C:$C,'Each Gender Events'!AV$1,'Official Medal Table'!$E:$E,'Each Gender Events'!AV$2)*'Medal values'!$B$2
+ COUNTIFS('Official Medal Table'!$H:$H,'Each Gender Events'!$A29,'Official Medal Table'!$C:$C,'Each Gender Events'!AV$1,'Official Medal Table'!$E:$E,'Each Gender Events'!AV$2)*'Medal values'!$B$3
+ COUNTIFS('Official Medal Table'!$I:$I,'Each Gender Events'!$A29,'Official Medal Table'!$C:$C,'Each Gender Events'!AV$1,'Official Medal Table'!$E:$E,'Each Gender Events'!AV$2)*'Medal values'!$B$3
+ COUNTIFS('Official Medal Table'!$F:$F,'Each Gender Events'!$A29,'Official Medal Table'!$C:$C,'Each Gender Events'!AV$1,'Official Medal Table'!$E:$E,"Mixed")*'Medal values'!$B$1/2
+ COUNTIFS('Official Medal Table'!$G:$G,'Each Gender Events'!$A29,'Official Medal Table'!$C:$C,'Each Gender Events'!AV$1,'Official Medal Table'!$E:$E,"Mixed")*'Medal values'!$B$2/2
+ COUNTIFS('Official Medal Table'!$H:$H,'Each Gender Events'!$A29,'Official Medal Table'!$C:$C,'Each Gender Events'!AV$1,'Official Medal Table'!$E:$E,"Mixed")*'Medal values'!$B$3/2
+ COUNTIFS('Official Medal Table'!$I:$I,'Each Gender Events'!$A29,'Official Medal Table'!$C:$C,'Each Gender Events'!AV$1,'Official Medal Table'!$E:$E,"Mixed")*'Medal values'!$B$3/2</f>
        <v>0</v>
      </c>
      <c r="AW29">
        <f>COUNTIFS('Official Medal Table'!$F:$F,'Each Gender Events'!$A29,'Official Medal Table'!$C:$C,'Each Gender Events'!AW$1,'Official Medal Table'!$E:$E,'Each Gender Events'!AW$2)*'Medal values'!$B$1
+ COUNTIFS('Official Medal Table'!$G:$G,'Each Gender Events'!$A29,'Official Medal Table'!$C:$C,'Each Gender Events'!AW$1,'Official Medal Table'!$E:$E,'Each Gender Events'!AW$2)*'Medal values'!$B$2
+ COUNTIFS('Official Medal Table'!$H:$H,'Each Gender Events'!$A29,'Official Medal Table'!$C:$C,'Each Gender Events'!AW$1,'Official Medal Table'!$E:$E,'Each Gender Events'!AW$2)*'Medal values'!$B$3
+ COUNTIFS('Official Medal Table'!$I:$I,'Each Gender Events'!$A29,'Official Medal Table'!$C:$C,'Each Gender Events'!AW$1,'Official Medal Table'!$E:$E,'Each Gender Events'!AW$2)*'Medal values'!$B$3
+ COUNTIFS('Official Medal Table'!$F:$F,'Each Gender Events'!$A29,'Official Medal Table'!$C:$C,'Each Gender Events'!AW$1,'Official Medal Table'!$E:$E,"Mixed")*'Medal values'!$B$1/2
+ COUNTIFS('Official Medal Table'!$G:$G,'Each Gender Events'!$A29,'Official Medal Table'!$C:$C,'Each Gender Events'!AW$1,'Official Medal Table'!$E:$E,"Mixed")*'Medal values'!$B$2/2
+ COUNTIFS('Official Medal Table'!$H:$H,'Each Gender Events'!$A29,'Official Medal Table'!$C:$C,'Each Gender Events'!AW$1,'Official Medal Table'!$E:$E,"Mixed")*'Medal values'!$B$3/2
+ COUNTIFS('Official Medal Table'!$I:$I,'Each Gender Events'!$A29,'Official Medal Table'!$C:$C,'Each Gender Events'!AW$1,'Official Medal Table'!$E:$E,"Mixed")*'Medal values'!$B$3/2</f>
        <v>0</v>
      </c>
      <c r="AX29">
        <f>COUNTIFS('Official Medal Table'!$F:$F,'Each Gender Events'!$A29,'Official Medal Table'!$C:$C,'Each Gender Events'!AX$1,'Official Medal Table'!$E:$E,'Each Gender Events'!AX$2)*'Medal values'!$B$1
+ COUNTIFS('Official Medal Table'!$G:$G,'Each Gender Events'!$A29,'Official Medal Table'!$C:$C,'Each Gender Events'!AX$1,'Official Medal Table'!$E:$E,'Each Gender Events'!AX$2)*'Medal values'!$B$2
+ COUNTIFS('Official Medal Table'!$H:$H,'Each Gender Events'!$A29,'Official Medal Table'!$C:$C,'Each Gender Events'!AX$1,'Official Medal Table'!$E:$E,'Each Gender Events'!AX$2)*'Medal values'!$B$3
+ COUNTIFS('Official Medal Table'!$I:$I,'Each Gender Events'!$A29,'Official Medal Table'!$C:$C,'Each Gender Events'!AX$1,'Official Medal Table'!$E:$E,'Each Gender Events'!AX$2)*'Medal values'!$B$3
+ COUNTIFS('Official Medal Table'!$F:$F,'Each Gender Events'!$A29,'Official Medal Table'!$C:$C,'Each Gender Events'!AX$1,'Official Medal Table'!$E:$E,"Mixed")*'Medal values'!$B$1/2
+ COUNTIFS('Official Medal Table'!$G:$G,'Each Gender Events'!$A29,'Official Medal Table'!$C:$C,'Each Gender Events'!AX$1,'Official Medal Table'!$E:$E,"Mixed")*'Medal values'!$B$2/2
+ COUNTIFS('Official Medal Table'!$H:$H,'Each Gender Events'!$A29,'Official Medal Table'!$C:$C,'Each Gender Events'!AX$1,'Official Medal Table'!$E:$E,"Mixed")*'Medal values'!$B$3/2
+ COUNTIFS('Official Medal Table'!$I:$I,'Each Gender Events'!$A29,'Official Medal Table'!$C:$C,'Each Gender Events'!AX$1,'Official Medal Table'!$E:$E,"Mixed")*'Medal values'!$B$3/2</f>
        <v>0</v>
      </c>
      <c r="AY29">
        <f>COUNTIFS('Official Medal Table'!$F:$F,'Each Gender Events'!$A29,'Official Medal Table'!$C:$C,'Each Gender Events'!AY$1,'Official Medal Table'!$E:$E,'Each Gender Events'!AY$2)*'Medal values'!$B$1
+ COUNTIFS('Official Medal Table'!$G:$G,'Each Gender Events'!$A29,'Official Medal Table'!$C:$C,'Each Gender Events'!AY$1,'Official Medal Table'!$E:$E,'Each Gender Events'!AY$2)*'Medal values'!$B$2
+ COUNTIFS('Official Medal Table'!$H:$H,'Each Gender Events'!$A29,'Official Medal Table'!$C:$C,'Each Gender Events'!AY$1,'Official Medal Table'!$E:$E,'Each Gender Events'!AY$2)*'Medal values'!$B$3
+ COUNTIFS('Official Medal Table'!$I:$I,'Each Gender Events'!$A29,'Official Medal Table'!$C:$C,'Each Gender Events'!AY$1,'Official Medal Table'!$E:$E,'Each Gender Events'!AY$2)*'Medal values'!$B$3
+ COUNTIFS('Official Medal Table'!$F:$F,'Each Gender Events'!$A29,'Official Medal Table'!$C:$C,'Each Gender Events'!AY$1,'Official Medal Table'!$E:$E,"Mixed")*'Medal values'!$B$1/2
+ COUNTIFS('Official Medal Table'!$G:$G,'Each Gender Events'!$A29,'Official Medal Table'!$C:$C,'Each Gender Events'!AY$1,'Official Medal Table'!$E:$E,"Mixed")*'Medal values'!$B$2/2
+ COUNTIFS('Official Medal Table'!$H:$H,'Each Gender Events'!$A29,'Official Medal Table'!$C:$C,'Each Gender Events'!AY$1,'Official Medal Table'!$E:$E,"Mixed")*'Medal values'!$B$3/2
+ COUNTIFS('Official Medal Table'!$I:$I,'Each Gender Events'!$A29,'Official Medal Table'!$C:$C,'Each Gender Events'!AY$1,'Official Medal Table'!$E:$E,"Mixed")*'Medal values'!$B$3/2</f>
        <v>0</v>
      </c>
      <c r="AZ29">
        <f>COUNTIFS('Official Medal Table'!$F:$F,'Each Gender Events'!$A29,'Official Medal Table'!$C:$C,'Each Gender Events'!AZ$1,'Official Medal Table'!$E:$E,'Each Gender Events'!AZ$2)*'Medal values'!$B$1
+ COUNTIFS('Official Medal Table'!$G:$G,'Each Gender Events'!$A29,'Official Medal Table'!$C:$C,'Each Gender Events'!AZ$1,'Official Medal Table'!$E:$E,'Each Gender Events'!AZ$2)*'Medal values'!$B$2
+ COUNTIFS('Official Medal Table'!$H:$H,'Each Gender Events'!$A29,'Official Medal Table'!$C:$C,'Each Gender Events'!AZ$1,'Official Medal Table'!$E:$E,'Each Gender Events'!AZ$2)*'Medal values'!$B$3
+ COUNTIFS('Official Medal Table'!$I:$I,'Each Gender Events'!$A29,'Official Medal Table'!$C:$C,'Each Gender Events'!AZ$1,'Official Medal Table'!$E:$E,'Each Gender Events'!AZ$2)*'Medal values'!$B$3
+ COUNTIFS('Official Medal Table'!$F:$F,'Each Gender Events'!$A29,'Official Medal Table'!$C:$C,'Each Gender Events'!AZ$1,'Official Medal Table'!$E:$E,"Mixed")*'Medal values'!$B$1/2
+ COUNTIFS('Official Medal Table'!$G:$G,'Each Gender Events'!$A29,'Official Medal Table'!$C:$C,'Each Gender Events'!AZ$1,'Official Medal Table'!$E:$E,"Mixed")*'Medal values'!$B$2/2
+ COUNTIFS('Official Medal Table'!$H:$H,'Each Gender Events'!$A29,'Official Medal Table'!$C:$C,'Each Gender Events'!AZ$1,'Official Medal Table'!$E:$E,"Mixed")*'Medal values'!$B$3/2
+ COUNTIFS('Official Medal Table'!$I:$I,'Each Gender Events'!$A29,'Official Medal Table'!$C:$C,'Each Gender Events'!AZ$1,'Official Medal Table'!$E:$E,"Mixed")*'Medal values'!$B$3/2</f>
        <v>0</v>
      </c>
      <c r="BA29">
        <f>COUNTIFS('Official Medal Table'!$F:$F,'Each Gender Events'!$A29,'Official Medal Table'!$C:$C,'Each Gender Events'!BA$1,'Official Medal Table'!$E:$E,'Each Gender Events'!BA$2)*'Medal values'!$B$1
+ COUNTIFS('Official Medal Table'!$G:$G,'Each Gender Events'!$A29,'Official Medal Table'!$C:$C,'Each Gender Events'!BA$1,'Official Medal Table'!$E:$E,'Each Gender Events'!BA$2)*'Medal values'!$B$2
+ COUNTIFS('Official Medal Table'!$H:$H,'Each Gender Events'!$A29,'Official Medal Table'!$C:$C,'Each Gender Events'!BA$1,'Official Medal Table'!$E:$E,'Each Gender Events'!BA$2)*'Medal values'!$B$3
+ COUNTIFS('Official Medal Table'!$I:$I,'Each Gender Events'!$A29,'Official Medal Table'!$C:$C,'Each Gender Events'!BA$1,'Official Medal Table'!$E:$E,'Each Gender Events'!BA$2)*'Medal values'!$B$3
+ COUNTIFS('Official Medal Table'!$F:$F,'Each Gender Events'!$A29,'Official Medal Table'!$C:$C,'Each Gender Events'!BA$1,'Official Medal Table'!$E:$E,"Mixed")*'Medal values'!$B$1/2
+ COUNTIFS('Official Medal Table'!$G:$G,'Each Gender Events'!$A29,'Official Medal Table'!$C:$C,'Each Gender Events'!BA$1,'Official Medal Table'!$E:$E,"Mixed")*'Medal values'!$B$2/2
+ COUNTIFS('Official Medal Table'!$H:$H,'Each Gender Events'!$A29,'Official Medal Table'!$C:$C,'Each Gender Events'!BA$1,'Official Medal Table'!$E:$E,"Mixed")*'Medal values'!$B$3/2
+ COUNTIFS('Official Medal Table'!$I:$I,'Each Gender Events'!$A29,'Official Medal Table'!$C:$C,'Each Gender Events'!BA$1,'Official Medal Table'!$E:$E,"Mixed")*'Medal values'!$B$3/2</f>
        <v>0</v>
      </c>
      <c r="BB29">
        <f>COUNTIFS('Official Medal Table'!$F:$F,'Each Gender Events'!$A29,'Official Medal Table'!$C:$C,'Each Gender Events'!BB$1,'Official Medal Table'!$E:$E,'Each Gender Events'!BB$2)*'Medal values'!$B$1
+ COUNTIFS('Official Medal Table'!$G:$G,'Each Gender Events'!$A29,'Official Medal Table'!$C:$C,'Each Gender Events'!BB$1,'Official Medal Table'!$E:$E,'Each Gender Events'!BB$2)*'Medal values'!$B$2
+ COUNTIFS('Official Medal Table'!$H:$H,'Each Gender Events'!$A29,'Official Medal Table'!$C:$C,'Each Gender Events'!BB$1,'Official Medal Table'!$E:$E,'Each Gender Events'!BB$2)*'Medal values'!$B$3
+ COUNTIFS('Official Medal Table'!$I:$I,'Each Gender Events'!$A29,'Official Medal Table'!$C:$C,'Each Gender Events'!BB$1,'Official Medal Table'!$E:$E,'Each Gender Events'!BB$2)*'Medal values'!$B$3
+ COUNTIFS('Official Medal Table'!$F:$F,'Each Gender Events'!$A29,'Official Medal Table'!$C:$C,'Each Gender Events'!BB$1,'Official Medal Table'!$E:$E,"Mixed")*'Medal values'!$B$1/2
+ COUNTIFS('Official Medal Table'!$G:$G,'Each Gender Events'!$A29,'Official Medal Table'!$C:$C,'Each Gender Events'!BB$1,'Official Medal Table'!$E:$E,"Mixed")*'Medal values'!$B$2/2
+ COUNTIFS('Official Medal Table'!$H:$H,'Each Gender Events'!$A29,'Official Medal Table'!$C:$C,'Each Gender Events'!BB$1,'Official Medal Table'!$E:$E,"Mixed")*'Medal values'!$B$3/2
+ COUNTIFS('Official Medal Table'!$I:$I,'Each Gender Events'!$A29,'Official Medal Table'!$C:$C,'Each Gender Events'!BB$1,'Official Medal Table'!$E:$E,"Mixed")*'Medal values'!$B$3/2</f>
        <v>0</v>
      </c>
      <c r="BC29">
        <f>COUNTIFS('Official Medal Table'!$F:$F,'Each Gender Events'!$A29,'Official Medal Table'!$C:$C,'Each Gender Events'!BC$1,'Official Medal Table'!$E:$E,'Each Gender Events'!BC$2)*'Medal values'!$B$1
+ COUNTIFS('Official Medal Table'!$G:$G,'Each Gender Events'!$A29,'Official Medal Table'!$C:$C,'Each Gender Events'!BC$1,'Official Medal Table'!$E:$E,'Each Gender Events'!BC$2)*'Medal values'!$B$2
+ COUNTIFS('Official Medal Table'!$H:$H,'Each Gender Events'!$A29,'Official Medal Table'!$C:$C,'Each Gender Events'!BC$1,'Official Medal Table'!$E:$E,'Each Gender Events'!BC$2)*'Medal values'!$B$3
+ COUNTIFS('Official Medal Table'!$I:$I,'Each Gender Events'!$A29,'Official Medal Table'!$C:$C,'Each Gender Events'!BC$1,'Official Medal Table'!$E:$E,'Each Gender Events'!BC$2)*'Medal values'!$B$3
+ COUNTIFS('Official Medal Table'!$F:$F,'Each Gender Events'!$A29,'Official Medal Table'!$C:$C,'Each Gender Events'!BC$1,'Official Medal Table'!$E:$E,"Mixed")*'Medal values'!$B$1/2
+ COUNTIFS('Official Medal Table'!$G:$G,'Each Gender Events'!$A29,'Official Medal Table'!$C:$C,'Each Gender Events'!BC$1,'Official Medal Table'!$E:$E,"Mixed")*'Medal values'!$B$2/2
+ COUNTIFS('Official Medal Table'!$H:$H,'Each Gender Events'!$A29,'Official Medal Table'!$C:$C,'Each Gender Events'!BC$1,'Official Medal Table'!$E:$E,"Mixed")*'Medal values'!$B$3/2
+ COUNTIFS('Official Medal Table'!$I:$I,'Each Gender Events'!$A29,'Official Medal Table'!$C:$C,'Each Gender Events'!BC$1,'Official Medal Table'!$E:$E,"Mixed")*'Medal values'!$B$3/2</f>
        <v>0</v>
      </c>
      <c r="BD29">
        <f>COUNTIFS('Official Medal Table'!$F:$F,'Each Gender Events'!$A29,'Official Medal Table'!$C:$C,'Each Gender Events'!BD$1,'Official Medal Table'!$E:$E,'Each Gender Events'!BD$2)*'Medal values'!$B$1
+ COUNTIFS('Official Medal Table'!$G:$G,'Each Gender Events'!$A29,'Official Medal Table'!$C:$C,'Each Gender Events'!BD$1,'Official Medal Table'!$E:$E,'Each Gender Events'!BD$2)*'Medal values'!$B$2
+ COUNTIFS('Official Medal Table'!$H:$H,'Each Gender Events'!$A29,'Official Medal Table'!$C:$C,'Each Gender Events'!BD$1,'Official Medal Table'!$E:$E,'Each Gender Events'!BD$2)*'Medal values'!$B$3
+ COUNTIFS('Official Medal Table'!$I:$I,'Each Gender Events'!$A29,'Official Medal Table'!$C:$C,'Each Gender Events'!BD$1,'Official Medal Table'!$E:$E,'Each Gender Events'!BD$2)*'Medal values'!$B$3
+ COUNTIFS('Official Medal Table'!$F:$F,'Each Gender Events'!$A29,'Official Medal Table'!$C:$C,'Each Gender Events'!BD$1,'Official Medal Table'!$E:$E,"Mixed")*'Medal values'!$B$1/2
+ COUNTIFS('Official Medal Table'!$G:$G,'Each Gender Events'!$A29,'Official Medal Table'!$C:$C,'Each Gender Events'!BD$1,'Official Medal Table'!$E:$E,"Mixed")*'Medal values'!$B$2/2
+ COUNTIFS('Official Medal Table'!$H:$H,'Each Gender Events'!$A29,'Official Medal Table'!$C:$C,'Each Gender Events'!BD$1,'Official Medal Table'!$E:$E,"Mixed")*'Medal values'!$B$3/2
+ COUNTIFS('Official Medal Table'!$I:$I,'Each Gender Events'!$A29,'Official Medal Table'!$C:$C,'Each Gender Events'!BD$1,'Official Medal Table'!$E:$E,"Mixed")*'Medal values'!$B$3/2</f>
        <v>0</v>
      </c>
      <c r="BE29">
        <f>COUNTIFS('Official Medal Table'!$F:$F,'Each Gender Events'!$A29,'Official Medal Table'!$C:$C,'Each Gender Events'!BE$1,'Official Medal Table'!$E:$E,'Each Gender Events'!BE$2)*'Medal values'!$B$1
+ COUNTIFS('Official Medal Table'!$G:$G,'Each Gender Events'!$A29,'Official Medal Table'!$C:$C,'Each Gender Events'!BE$1,'Official Medal Table'!$E:$E,'Each Gender Events'!BE$2)*'Medal values'!$B$2
+ COUNTIFS('Official Medal Table'!$H:$H,'Each Gender Events'!$A29,'Official Medal Table'!$C:$C,'Each Gender Events'!BE$1,'Official Medal Table'!$E:$E,'Each Gender Events'!BE$2)*'Medal values'!$B$3
+ COUNTIFS('Official Medal Table'!$I:$I,'Each Gender Events'!$A29,'Official Medal Table'!$C:$C,'Each Gender Events'!BE$1,'Official Medal Table'!$E:$E,'Each Gender Events'!BE$2)*'Medal values'!$B$3
+ COUNTIFS('Official Medal Table'!$F:$F,'Each Gender Events'!$A29,'Official Medal Table'!$C:$C,'Each Gender Events'!BE$1,'Official Medal Table'!$E:$E,"Mixed")*'Medal values'!$B$1/2
+ COUNTIFS('Official Medal Table'!$G:$G,'Each Gender Events'!$A29,'Official Medal Table'!$C:$C,'Each Gender Events'!BE$1,'Official Medal Table'!$E:$E,"Mixed")*'Medal values'!$B$2/2
+ COUNTIFS('Official Medal Table'!$H:$H,'Each Gender Events'!$A29,'Official Medal Table'!$C:$C,'Each Gender Events'!BE$1,'Official Medal Table'!$E:$E,"Mixed")*'Medal values'!$B$3/2
+ COUNTIFS('Official Medal Table'!$I:$I,'Each Gender Events'!$A29,'Official Medal Table'!$C:$C,'Each Gender Events'!BE$1,'Official Medal Table'!$E:$E,"Mixed")*'Medal values'!$B$3/2</f>
        <v>0</v>
      </c>
      <c r="BF29">
        <f>COUNTIFS('Official Medal Table'!$F:$F,'Each Gender Events'!$A29,'Official Medal Table'!$C:$C,'Each Gender Events'!BF$1,'Official Medal Table'!$E:$E,'Each Gender Events'!BF$2)*'Medal values'!$B$1
+ COUNTIFS('Official Medal Table'!$G:$G,'Each Gender Events'!$A29,'Official Medal Table'!$C:$C,'Each Gender Events'!BF$1,'Official Medal Table'!$E:$E,'Each Gender Events'!BF$2)*'Medal values'!$B$2
+ COUNTIFS('Official Medal Table'!$H:$H,'Each Gender Events'!$A29,'Official Medal Table'!$C:$C,'Each Gender Events'!BF$1,'Official Medal Table'!$E:$E,'Each Gender Events'!BF$2)*'Medal values'!$B$3
+ COUNTIFS('Official Medal Table'!$I:$I,'Each Gender Events'!$A29,'Official Medal Table'!$C:$C,'Each Gender Events'!BF$1,'Official Medal Table'!$E:$E,'Each Gender Events'!BF$2)*'Medal values'!$B$3
+ COUNTIFS('Official Medal Table'!$F:$F,'Each Gender Events'!$A29,'Official Medal Table'!$C:$C,'Each Gender Events'!BF$1,'Official Medal Table'!$E:$E,"Mixed")*'Medal values'!$B$1/2
+ COUNTIFS('Official Medal Table'!$G:$G,'Each Gender Events'!$A29,'Official Medal Table'!$C:$C,'Each Gender Events'!BF$1,'Official Medal Table'!$E:$E,"Mixed")*'Medal values'!$B$2/2
+ COUNTIFS('Official Medal Table'!$H:$H,'Each Gender Events'!$A29,'Official Medal Table'!$C:$C,'Each Gender Events'!BF$1,'Official Medal Table'!$E:$E,"Mixed")*'Medal values'!$B$3/2
+ COUNTIFS('Official Medal Table'!$I:$I,'Each Gender Events'!$A29,'Official Medal Table'!$C:$C,'Each Gender Events'!BF$1,'Official Medal Table'!$E:$E,"Mixed")*'Medal values'!$B$3/2</f>
        <v>0</v>
      </c>
      <c r="BG29">
        <f>COUNTIFS('Official Medal Table'!$F:$F,'Each Gender Events'!$A29,'Official Medal Table'!$C:$C,'Each Gender Events'!BG$1,'Official Medal Table'!$E:$E,'Each Gender Events'!BG$2)*'Medal values'!$B$1
+ COUNTIFS('Official Medal Table'!$G:$G,'Each Gender Events'!$A29,'Official Medal Table'!$C:$C,'Each Gender Events'!BG$1,'Official Medal Table'!$E:$E,'Each Gender Events'!BG$2)*'Medal values'!$B$2
+ COUNTIFS('Official Medal Table'!$H:$H,'Each Gender Events'!$A29,'Official Medal Table'!$C:$C,'Each Gender Events'!BG$1,'Official Medal Table'!$E:$E,'Each Gender Events'!BG$2)*'Medal values'!$B$3
+ COUNTIFS('Official Medal Table'!$I:$I,'Each Gender Events'!$A29,'Official Medal Table'!$C:$C,'Each Gender Events'!BG$1,'Official Medal Table'!$E:$E,'Each Gender Events'!BG$2)*'Medal values'!$B$3
+ COUNTIFS('Official Medal Table'!$F:$F,'Each Gender Events'!$A29,'Official Medal Table'!$C:$C,'Each Gender Events'!BG$1,'Official Medal Table'!$E:$E,"Mixed")*'Medal values'!$B$1/2
+ COUNTIFS('Official Medal Table'!$G:$G,'Each Gender Events'!$A29,'Official Medal Table'!$C:$C,'Each Gender Events'!BG$1,'Official Medal Table'!$E:$E,"Mixed")*'Medal values'!$B$2/2
+ COUNTIFS('Official Medal Table'!$H:$H,'Each Gender Events'!$A29,'Official Medal Table'!$C:$C,'Each Gender Events'!BG$1,'Official Medal Table'!$E:$E,"Mixed")*'Medal values'!$B$3/2
+ COUNTIFS('Official Medal Table'!$I:$I,'Each Gender Events'!$A29,'Official Medal Table'!$C:$C,'Each Gender Events'!BG$1,'Official Medal Table'!$E:$E,"Mixed")*'Medal values'!$B$3/2</f>
        <v>0</v>
      </c>
      <c r="BH29">
        <f>COUNTIFS('Official Medal Table'!$F:$F,'Each Gender Events'!$A29,'Official Medal Table'!$C:$C,'Each Gender Events'!BH$1,'Official Medal Table'!$E:$E,'Each Gender Events'!BH$2)*'Medal values'!$B$1
+ COUNTIFS('Official Medal Table'!$G:$G,'Each Gender Events'!$A29,'Official Medal Table'!$C:$C,'Each Gender Events'!BH$1,'Official Medal Table'!$E:$E,'Each Gender Events'!BH$2)*'Medal values'!$B$2
+ COUNTIFS('Official Medal Table'!$H:$H,'Each Gender Events'!$A29,'Official Medal Table'!$C:$C,'Each Gender Events'!BH$1,'Official Medal Table'!$E:$E,'Each Gender Events'!BH$2)*'Medal values'!$B$3
+ COUNTIFS('Official Medal Table'!$I:$I,'Each Gender Events'!$A29,'Official Medal Table'!$C:$C,'Each Gender Events'!BH$1,'Official Medal Table'!$E:$E,'Each Gender Events'!BH$2)*'Medal values'!$B$3
+ COUNTIFS('Official Medal Table'!$F:$F,'Each Gender Events'!$A29,'Official Medal Table'!$C:$C,'Each Gender Events'!BH$1,'Official Medal Table'!$E:$E,"Mixed")*'Medal values'!$B$1/2
+ COUNTIFS('Official Medal Table'!$G:$G,'Each Gender Events'!$A29,'Official Medal Table'!$C:$C,'Each Gender Events'!BH$1,'Official Medal Table'!$E:$E,"Mixed")*'Medal values'!$B$2/2
+ COUNTIFS('Official Medal Table'!$H:$H,'Each Gender Events'!$A29,'Official Medal Table'!$C:$C,'Each Gender Events'!BH$1,'Official Medal Table'!$E:$E,"Mixed")*'Medal values'!$B$3/2
+ COUNTIFS('Official Medal Table'!$I:$I,'Each Gender Events'!$A29,'Official Medal Table'!$C:$C,'Each Gender Events'!BH$1,'Official Medal Table'!$E:$E,"Mixed")*'Medal values'!$B$3/2</f>
        <v>0</v>
      </c>
      <c r="BI29">
        <f>COUNTIFS('Official Medal Table'!$F:$F,'Each Gender Events'!$A29,'Official Medal Table'!$C:$C,'Each Gender Events'!BI$1,'Official Medal Table'!$E:$E,'Each Gender Events'!BI$2)*'Medal values'!$B$1
+ COUNTIFS('Official Medal Table'!$G:$G,'Each Gender Events'!$A29,'Official Medal Table'!$C:$C,'Each Gender Events'!BI$1,'Official Medal Table'!$E:$E,'Each Gender Events'!BI$2)*'Medal values'!$B$2
+ COUNTIFS('Official Medal Table'!$H:$H,'Each Gender Events'!$A29,'Official Medal Table'!$C:$C,'Each Gender Events'!BI$1,'Official Medal Table'!$E:$E,'Each Gender Events'!BI$2)*'Medal values'!$B$3
+ COUNTIFS('Official Medal Table'!$I:$I,'Each Gender Events'!$A29,'Official Medal Table'!$C:$C,'Each Gender Events'!BI$1,'Official Medal Table'!$E:$E,'Each Gender Events'!BI$2)*'Medal values'!$B$3
+ COUNTIFS('Official Medal Table'!$F:$F,'Each Gender Events'!$A29,'Official Medal Table'!$C:$C,'Each Gender Events'!BI$1,'Official Medal Table'!$E:$E,"Mixed")*'Medal values'!$B$1/2
+ COUNTIFS('Official Medal Table'!$G:$G,'Each Gender Events'!$A29,'Official Medal Table'!$C:$C,'Each Gender Events'!BI$1,'Official Medal Table'!$E:$E,"Mixed")*'Medal values'!$B$2/2
+ COUNTIFS('Official Medal Table'!$H:$H,'Each Gender Events'!$A29,'Official Medal Table'!$C:$C,'Each Gender Events'!BI$1,'Official Medal Table'!$E:$E,"Mixed")*'Medal values'!$B$3/2
+ COUNTIFS('Official Medal Table'!$I:$I,'Each Gender Events'!$A29,'Official Medal Table'!$C:$C,'Each Gender Events'!BI$1,'Official Medal Table'!$E:$E,"Mixed")*'Medal values'!$B$3/2</f>
        <v>0</v>
      </c>
      <c r="BJ29">
        <f>COUNTIFS('Official Medal Table'!$F:$F,'Each Gender Events'!$A29,'Official Medal Table'!$C:$C,'Each Gender Events'!BJ$1,'Official Medal Table'!$E:$E,'Each Gender Events'!BJ$2)*'Medal values'!$B$1
+ COUNTIFS('Official Medal Table'!$G:$G,'Each Gender Events'!$A29,'Official Medal Table'!$C:$C,'Each Gender Events'!BJ$1,'Official Medal Table'!$E:$E,'Each Gender Events'!BJ$2)*'Medal values'!$B$2
+ COUNTIFS('Official Medal Table'!$H:$H,'Each Gender Events'!$A29,'Official Medal Table'!$C:$C,'Each Gender Events'!BJ$1,'Official Medal Table'!$E:$E,'Each Gender Events'!BJ$2)*'Medal values'!$B$3
+ COUNTIFS('Official Medal Table'!$I:$I,'Each Gender Events'!$A29,'Official Medal Table'!$C:$C,'Each Gender Events'!BJ$1,'Official Medal Table'!$E:$E,'Each Gender Events'!BJ$2)*'Medal values'!$B$3
+ COUNTIFS('Official Medal Table'!$F:$F,'Each Gender Events'!$A29,'Official Medal Table'!$C:$C,'Each Gender Events'!BJ$1,'Official Medal Table'!$E:$E,"Mixed")*'Medal values'!$B$1/2
+ COUNTIFS('Official Medal Table'!$G:$G,'Each Gender Events'!$A29,'Official Medal Table'!$C:$C,'Each Gender Events'!BJ$1,'Official Medal Table'!$E:$E,"Mixed")*'Medal values'!$B$2/2
+ COUNTIFS('Official Medal Table'!$H:$H,'Each Gender Events'!$A29,'Official Medal Table'!$C:$C,'Each Gender Events'!BJ$1,'Official Medal Table'!$E:$E,"Mixed")*'Medal values'!$B$3/2
+ COUNTIFS('Official Medal Table'!$I:$I,'Each Gender Events'!$A29,'Official Medal Table'!$C:$C,'Each Gender Events'!BJ$1,'Official Medal Table'!$E:$E,"Mixed")*'Medal values'!$B$3/2</f>
        <v>0</v>
      </c>
      <c r="BK29">
        <f>COUNTIFS('Official Medal Table'!$F:$F,'Each Gender Events'!$A29,'Official Medal Table'!$C:$C,'Each Gender Events'!BK$1,'Official Medal Table'!$E:$E,'Each Gender Events'!BK$2)*'Medal values'!$B$1
+ COUNTIFS('Official Medal Table'!$G:$G,'Each Gender Events'!$A29,'Official Medal Table'!$C:$C,'Each Gender Events'!BK$1,'Official Medal Table'!$E:$E,'Each Gender Events'!BK$2)*'Medal values'!$B$2
+ COUNTIFS('Official Medal Table'!$H:$H,'Each Gender Events'!$A29,'Official Medal Table'!$C:$C,'Each Gender Events'!BK$1,'Official Medal Table'!$E:$E,'Each Gender Events'!BK$2)*'Medal values'!$B$3
+ COUNTIFS('Official Medal Table'!$I:$I,'Each Gender Events'!$A29,'Official Medal Table'!$C:$C,'Each Gender Events'!BK$1,'Official Medal Table'!$E:$E,'Each Gender Events'!BK$2)*'Medal values'!$B$3
+ COUNTIFS('Official Medal Table'!$F:$F,'Each Gender Events'!$A29,'Official Medal Table'!$C:$C,'Each Gender Events'!BK$1,'Official Medal Table'!$E:$E,"Mixed")*'Medal values'!$B$1/2
+ COUNTIFS('Official Medal Table'!$G:$G,'Each Gender Events'!$A29,'Official Medal Table'!$C:$C,'Each Gender Events'!BK$1,'Official Medal Table'!$E:$E,"Mixed")*'Medal values'!$B$2/2
+ COUNTIFS('Official Medal Table'!$H:$H,'Each Gender Events'!$A29,'Official Medal Table'!$C:$C,'Each Gender Events'!BK$1,'Official Medal Table'!$E:$E,"Mixed")*'Medal values'!$B$3/2
+ COUNTIFS('Official Medal Table'!$I:$I,'Each Gender Events'!$A29,'Official Medal Table'!$C:$C,'Each Gender Events'!BK$1,'Official Medal Table'!$E:$E,"Mixed")*'Medal values'!$B$3/2</f>
        <v>0</v>
      </c>
      <c r="BL29">
        <f>COUNTIFS('Official Medal Table'!$F:$F,'Each Gender Events'!$A29,'Official Medal Table'!$C:$C,'Each Gender Events'!BL$1,'Official Medal Table'!$E:$E,'Each Gender Events'!BL$2)*'Medal values'!$B$1
+ COUNTIFS('Official Medal Table'!$G:$G,'Each Gender Events'!$A29,'Official Medal Table'!$C:$C,'Each Gender Events'!BL$1,'Official Medal Table'!$E:$E,'Each Gender Events'!BL$2)*'Medal values'!$B$2
+ COUNTIFS('Official Medal Table'!$H:$H,'Each Gender Events'!$A29,'Official Medal Table'!$C:$C,'Each Gender Events'!BL$1,'Official Medal Table'!$E:$E,'Each Gender Events'!BL$2)*'Medal values'!$B$3
+ COUNTIFS('Official Medal Table'!$I:$I,'Each Gender Events'!$A29,'Official Medal Table'!$C:$C,'Each Gender Events'!BL$1,'Official Medal Table'!$E:$E,'Each Gender Events'!BL$2)*'Medal values'!$B$3
+ COUNTIFS('Official Medal Table'!$F:$F,'Each Gender Events'!$A29,'Official Medal Table'!$C:$C,'Each Gender Events'!BL$1,'Official Medal Table'!$E:$E,"Mixed")*'Medal values'!$B$1/2
+ COUNTIFS('Official Medal Table'!$G:$G,'Each Gender Events'!$A29,'Official Medal Table'!$C:$C,'Each Gender Events'!BL$1,'Official Medal Table'!$E:$E,"Mixed")*'Medal values'!$B$2/2
+ COUNTIFS('Official Medal Table'!$H:$H,'Each Gender Events'!$A29,'Official Medal Table'!$C:$C,'Each Gender Events'!BL$1,'Official Medal Table'!$E:$E,"Mixed")*'Medal values'!$B$3/2
+ COUNTIFS('Official Medal Table'!$I:$I,'Each Gender Events'!$A29,'Official Medal Table'!$C:$C,'Each Gender Events'!BL$1,'Official Medal Table'!$E:$E,"Mixed")*'Medal values'!$B$3/2</f>
        <v>0</v>
      </c>
      <c r="BM29">
        <f>COUNTIFS('Official Medal Table'!$F:$F,'Each Gender Events'!$A29,'Official Medal Table'!$C:$C,'Each Gender Events'!BM$1,'Official Medal Table'!$E:$E,'Each Gender Events'!BM$2)*'Medal values'!$B$1
+ COUNTIFS('Official Medal Table'!$G:$G,'Each Gender Events'!$A29,'Official Medal Table'!$C:$C,'Each Gender Events'!BM$1,'Official Medal Table'!$E:$E,'Each Gender Events'!BM$2)*'Medal values'!$B$2
+ COUNTIFS('Official Medal Table'!$H:$H,'Each Gender Events'!$A29,'Official Medal Table'!$C:$C,'Each Gender Events'!BM$1,'Official Medal Table'!$E:$E,'Each Gender Events'!BM$2)*'Medal values'!$B$3
+ COUNTIFS('Official Medal Table'!$I:$I,'Each Gender Events'!$A29,'Official Medal Table'!$C:$C,'Each Gender Events'!BM$1,'Official Medal Table'!$E:$E,'Each Gender Events'!BM$2)*'Medal values'!$B$3
+ COUNTIFS('Official Medal Table'!$F:$F,'Each Gender Events'!$A29,'Official Medal Table'!$C:$C,'Each Gender Events'!BM$1,'Official Medal Table'!$E:$E,"Mixed")*'Medal values'!$B$1/2
+ COUNTIFS('Official Medal Table'!$G:$G,'Each Gender Events'!$A29,'Official Medal Table'!$C:$C,'Each Gender Events'!BM$1,'Official Medal Table'!$E:$E,"Mixed")*'Medal values'!$B$2/2
+ COUNTIFS('Official Medal Table'!$H:$H,'Each Gender Events'!$A29,'Official Medal Table'!$C:$C,'Each Gender Events'!BM$1,'Official Medal Table'!$E:$E,"Mixed")*'Medal values'!$B$3/2
+ COUNTIFS('Official Medal Table'!$I:$I,'Each Gender Events'!$A29,'Official Medal Table'!$C:$C,'Each Gender Events'!BM$1,'Official Medal Table'!$E:$E,"Mixed")*'Medal values'!$B$3/2</f>
        <v>0</v>
      </c>
      <c r="BN29">
        <f>COUNTIFS('Official Medal Table'!$F:$F,'Each Gender Events'!$A29,'Official Medal Table'!$C:$C,'Each Gender Events'!BN$1,'Official Medal Table'!$E:$E,'Each Gender Events'!BN$2)*'Medal values'!$B$1
+ COUNTIFS('Official Medal Table'!$G:$G,'Each Gender Events'!$A29,'Official Medal Table'!$C:$C,'Each Gender Events'!BN$1,'Official Medal Table'!$E:$E,'Each Gender Events'!BN$2)*'Medal values'!$B$2
+ COUNTIFS('Official Medal Table'!$H:$H,'Each Gender Events'!$A29,'Official Medal Table'!$C:$C,'Each Gender Events'!BN$1,'Official Medal Table'!$E:$E,'Each Gender Events'!BN$2)*'Medal values'!$B$3
+ COUNTIFS('Official Medal Table'!$I:$I,'Each Gender Events'!$A29,'Official Medal Table'!$C:$C,'Each Gender Events'!BN$1,'Official Medal Table'!$E:$E,'Each Gender Events'!BN$2)*'Medal values'!$B$3
+ COUNTIFS('Official Medal Table'!$F:$F,'Each Gender Events'!$A29,'Official Medal Table'!$C:$C,'Each Gender Events'!BN$1,'Official Medal Table'!$E:$E,"Mixed")*'Medal values'!$B$1/2
+ COUNTIFS('Official Medal Table'!$G:$G,'Each Gender Events'!$A29,'Official Medal Table'!$C:$C,'Each Gender Events'!BN$1,'Official Medal Table'!$E:$E,"Mixed")*'Medal values'!$B$2/2
+ COUNTIFS('Official Medal Table'!$H:$H,'Each Gender Events'!$A29,'Official Medal Table'!$C:$C,'Each Gender Events'!BN$1,'Official Medal Table'!$E:$E,"Mixed")*'Medal values'!$B$3/2
+ COUNTIFS('Official Medal Table'!$I:$I,'Each Gender Events'!$A29,'Official Medal Table'!$C:$C,'Each Gender Events'!BN$1,'Official Medal Table'!$E:$E,"Mixed")*'Medal values'!$B$3/2</f>
        <v>0</v>
      </c>
      <c r="BO29">
        <f>COUNTIFS('Official Medal Table'!$F:$F,'Each Gender Events'!$A29,'Official Medal Table'!$C:$C,'Each Gender Events'!BO$1,'Official Medal Table'!$E:$E,'Each Gender Events'!BO$2)*'Medal values'!$B$1
+ COUNTIFS('Official Medal Table'!$G:$G,'Each Gender Events'!$A29,'Official Medal Table'!$C:$C,'Each Gender Events'!BO$1,'Official Medal Table'!$E:$E,'Each Gender Events'!BO$2)*'Medal values'!$B$2
+ COUNTIFS('Official Medal Table'!$H:$H,'Each Gender Events'!$A29,'Official Medal Table'!$C:$C,'Each Gender Events'!BO$1,'Official Medal Table'!$E:$E,'Each Gender Events'!BO$2)*'Medal values'!$B$3
+ COUNTIFS('Official Medal Table'!$I:$I,'Each Gender Events'!$A29,'Official Medal Table'!$C:$C,'Each Gender Events'!BO$1,'Official Medal Table'!$E:$E,'Each Gender Events'!BO$2)*'Medal values'!$B$3
+ COUNTIFS('Official Medal Table'!$F:$F,'Each Gender Events'!$A29,'Official Medal Table'!$C:$C,'Each Gender Events'!BO$1,'Official Medal Table'!$E:$E,"Mixed")*'Medal values'!$B$1/2
+ COUNTIFS('Official Medal Table'!$G:$G,'Each Gender Events'!$A29,'Official Medal Table'!$C:$C,'Each Gender Events'!BO$1,'Official Medal Table'!$E:$E,"Mixed")*'Medal values'!$B$2/2
+ COUNTIFS('Official Medal Table'!$H:$H,'Each Gender Events'!$A29,'Official Medal Table'!$C:$C,'Each Gender Events'!BO$1,'Official Medal Table'!$E:$E,"Mixed")*'Medal values'!$B$3/2
+ COUNTIFS('Official Medal Table'!$I:$I,'Each Gender Events'!$A29,'Official Medal Table'!$C:$C,'Each Gender Events'!BO$1,'Official Medal Table'!$E:$E,"Mixed")*'Medal values'!$B$3/2</f>
        <v>2.0000010000000001</v>
      </c>
      <c r="BP29">
        <f>COUNTIFS('Official Medal Table'!$F:$F,'Each Gender Events'!$A29,'Official Medal Table'!$C:$C,'Each Gender Events'!BP$1,'Official Medal Table'!$E:$E,'Each Gender Events'!BP$2)*'Medal values'!$B$1
+ COUNTIFS('Official Medal Table'!$G:$G,'Each Gender Events'!$A29,'Official Medal Table'!$C:$C,'Each Gender Events'!BP$1,'Official Medal Table'!$E:$E,'Each Gender Events'!BP$2)*'Medal values'!$B$2
+ COUNTIFS('Official Medal Table'!$H:$H,'Each Gender Events'!$A29,'Official Medal Table'!$C:$C,'Each Gender Events'!BP$1,'Official Medal Table'!$E:$E,'Each Gender Events'!BP$2)*'Medal values'!$B$3
+ COUNTIFS('Official Medal Table'!$I:$I,'Each Gender Events'!$A29,'Official Medal Table'!$C:$C,'Each Gender Events'!BP$1,'Official Medal Table'!$E:$E,'Each Gender Events'!BP$2)*'Medal values'!$B$3
+ COUNTIFS('Official Medal Table'!$F:$F,'Each Gender Events'!$A29,'Official Medal Table'!$C:$C,'Each Gender Events'!BP$1,'Official Medal Table'!$E:$E,"Mixed")*'Medal values'!$B$1/2
+ COUNTIFS('Official Medal Table'!$G:$G,'Each Gender Events'!$A29,'Official Medal Table'!$C:$C,'Each Gender Events'!BP$1,'Official Medal Table'!$E:$E,"Mixed")*'Medal values'!$B$2/2
+ COUNTIFS('Official Medal Table'!$H:$H,'Each Gender Events'!$A29,'Official Medal Table'!$C:$C,'Each Gender Events'!BP$1,'Official Medal Table'!$E:$E,"Mixed")*'Medal values'!$B$3/2
+ COUNTIFS('Official Medal Table'!$I:$I,'Each Gender Events'!$A29,'Official Medal Table'!$C:$C,'Each Gender Events'!BP$1,'Official Medal Table'!$E:$E,"Mixed")*'Medal values'!$B$3/2</f>
        <v>0</v>
      </c>
      <c r="BQ29">
        <f>COUNTIFS('Official Medal Table'!$F:$F,'Each Gender Events'!$A29,'Official Medal Table'!$C:$C,'Each Gender Events'!BQ$1,'Official Medal Table'!$E:$E,'Each Gender Events'!BQ$2)*'Medal values'!$B$1
+ COUNTIFS('Official Medal Table'!$G:$G,'Each Gender Events'!$A29,'Official Medal Table'!$C:$C,'Each Gender Events'!BQ$1,'Official Medal Table'!$E:$E,'Each Gender Events'!BQ$2)*'Medal values'!$B$2
+ COUNTIFS('Official Medal Table'!$H:$H,'Each Gender Events'!$A29,'Official Medal Table'!$C:$C,'Each Gender Events'!BQ$1,'Official Medal Table'!$E:$E,'Each Gender Events'!BQ$2)*'Medal values'!$B$3
+ COUNTIFS('Official Medal Table'!$I:$I,'Each Gender Events'!$A29,'Official Medal Table'!$C:$C,'Each Gender Events'!BQ$1,'Official Medal Table'!$E:$E,'Each Gender Events'!BQ$2)*'Medal values'!$B$3
+ COUNTIFS('Official Medal Table'!$F:$F,'Each Gender Events'!$A29,'Official Medal Table'!$C:$C,'Each Gender Events'!BQ$1,'Official Medal Table'!$E:$E,"Mixed")*'Medal values'!$B$1/2
+ COUNTIFS('Official Medal Table'!$G:$G,'Each Gender Events'!$A29,'Official Medal Table'!$C:$C,'Each Gender Events'!BQ$1,'Official Medal Table'!$E:$E,"Mixed")*'Medal values'!$B$2/2
+ COUNTIFS('Official Medal Table'!$H:$H,'Each Gender Events'!$A29,'Official Medal Table'!$C:$C,'Each Gender Events'!BQ$1,'Official Medal Table'!$E:$E,"Mixed")*'Medal values'!$B$3/2
+ COUNTIFS('Official Medal Table'!$I:$I,'Each Gender Events'!$A29,'Official Medal Table'!$C:$C,'Each Gender Events'!BQ$1,'Official Medal Table'!$E:$E,"Mixed")*'Medal values'!$B$3/2</f>
        <v>0</v>
      </c>
      <c r="BR29">
        <f>COUNTIFS('Official Medal Table'!$F:$F,'Each Gender Events'!$A29,'Official Medal Table'!$C:$C,'Each Gender Events'!BR$1,'Official Medal Table'!$E:$E,'Each Gender Events'!BR$2)*'Medal values'!$B$1
+ COUNTIFS('Official Medal Table'!$G:$G,'Each Gender Events'!$A29,'Official Medal Table'!$C:$C,'Each Gender Events'!BR$1,'Official Medal Table'!$E:$E,'Each Gender Events'!BR$2)*'Medal values'!$B$2
+ COUNTIFS('Official Medal Table'!$H:$H,'Each Gender Events'!$A29,'Official Medal Table'!$C:$C,'Each Gender Events'!BR$1,'Official Medal Table'!$E:$E,'Each Gender Events'!BR$2)*'Medal values'!$B$3
+ COUNTIFS('Official Medal Table'!$I:$I,'Each Gender Events'!$A29,'Official Medal Table'!$C:$C,'Each Gender Events'!BR$1,'Official Medal Table'!$E:$E,'Each Gender Events'!BR$2)*'Medal values'!$B$3
+ COUNTIFS('Official Medal Table'!$F:$F,'Each Gender Events'!$A29,'Official Medal Table'!$C:$C,'Each Gender Events'!BR$1,'Official Medal Table'!$E:$E,"Mixed")*'Medal values'!$B$1/2
+ COUNTIFS('Official Medal Table'!$G:$G,'Each Gender Events'!$A29,'Official Medal Table'!$C:$C,'Each Gender Events'!BR$1,'Official Medal Table'!$E:$E,"Mixed")*'Medal values'!$B$2/2
+ COUNTIFS('Official Medal Table'!$H:$H,'Each Gender Events'!$A29,'Official Medal Table'!$C:$C,'Each Gender Events'!BR$1,'Official Medal Table'!$E:$E,"Mixed")*'Medal values'!$B$3/2
+ COUNTIFS('Official Medal Table'!$I:$I,'Each Gender Events'!$A29,'Official Medal Table'!$C:$C,'Each Gender Events'!BR$1,'Official Medal Table'!$E:$E,"Mixed")*'Medal values'!$B$3/2</f>
        <v>0</v>
      </c>
      <c r="BS29">
        <f>COUNTIFS('Official Medal Table'!$F:$F,'Each Gender Events'!$A29,'Official Medal Table'!$C:$C,'Each Gender Events'!BS$1,'Official Medal Table'!$E:$E,'Each Gender Events'!BS$2)*'Medal values'!$B$1
+ COUNTIFS('Official Medal Table'!$G:$G,'Each Gender Events'!$A29,'Official Medal Table'!$C:$C,'Each Gender Events'!BS$1,'Official Medal Table'!$E:$E,'Each Gender Events'!BS$2)*'Medal values'!$B$2
+ COUNTIFS('Official Medal Table'!$H:$H,'Each Gender Events'!$A29,'Official Medal Table'!$C:$C,'Each Gender Events'!BS$1,'Official Medal Table'!$E:$E,'Each Gender Events'!BS$2)*'Medal values'!$B$3
+ COUNTIFS('Official Medal Table'!$I:$I,'Each Gender Events'!$A29,'Official Medal Table'!$C:$C,'Each Gender Events'!BS$1,'Official Medal Table'!$E:$E,'Each Gender Events'!BS$2)*'Medal values'!$B$3
+ COUNTIFS('Official Medal Table'!$F:$F,'Each Gender Events'!$A29,'Official Medal Table'!$C:$C,'Each Gender Events'!BS$1,'Official Medal Table'!$E:$E,"Mixed")*'Medal values'!$B$1/2
+ COUNTIFS('Official Medal Table'!$G:$G,'Each Gender Events'!$A29,'Official Medal Table'!$C:$C,'Each Gender Events'!BS$1,'Official Medal Table'!$E:$E,"Mixed")*'Medal values'!$B$2/2
+ COUNTIFS('Official Medal Table'!$H:$H,'Each Gender Events'!$A29,'Official Medal Table'!$C:$C,'Each Gender Events'!BS$1,'Official Medal Table'!$E:$E,"Mixed")*'Medal values'!$B$3/2
+ COUNTIFS('Official Medal Table'!$I:$I,'Each Gender Events'!$A29,'Official Medal Table'!$C:$C,'Each Gender Events'!BS$1,'Official Medal Table'!$E:$E,"Mixed")*'Medal values'!$B$3/2</f>
        <v>0</v>
      </c>
      <c r="BT29">
        <f>COUNTIFS('Official Medal Table'!$F:$F,'Each Gender Events'!$A29,'Official Medal Table'!$C:$C,'Each Gender Events'!BT$1,'Official Medal Table'!$E:$E,'Each Gender Events'!BT$2)*'Medal values'!$B$1
+ COUNTIFS('Official Medal Table'!$G:$G,'Each Gender Events'!$A29,'Official Medal Table'!$C:$C,'Each Gender Events'!BT$1,'Official Medal Table'!$E:$E,'Each Gender Events'!BT$2)*'Medal values'!$B$2
+ COUNTIFS('Official Medal Table'!$H:$H,'Each Gender Events'!$A29,'Official Medal Table'!$C:$C,'Each Gender Events'!BT$1,'Official Medal Table'!$E:$E,'Each Gender Events'!BT$2)*'Medal values'!$B$3
+ COUNTIFS('Official Medal Table'!$I:$I,'Each Gender Events'!$A29,'Official Medal Table'!$C:$C,'Each Gender Events'!BT$1,'Official Medal Table'!$E:$E,'Each Gender Events'!BT$2)*'Medal values'!$B$3
+ COUNTIFS('Official Medal Table'!$F:$F,'Each Gender Events'!$A29,'Official Medal Table'!$C:$C,'Each Gender Events'!BT$1,'Official Medal Table'!$E:$E,"Mixed")*'Medal values'!$B$1/2
+ COUNTIFS('Official Medal Table'!$G:$G,'Each Gender Events'!$A29,'Official Medal Table'!$C:$C,'Each Gender Events'!BT$1,'Official Medal Table'!$E:$E,"Mixed")*'Medal values'!$B$2/2
+ COUNTIFS('Official Medal Table'!$H:$H,'Each Gender Events'!$A29,'Official Medal Table'!$C:$C,'Each Gender Events'!BT$1,'Official Medal Table'!$E:$E,"Mixed")*'Medal values'!$B$3/2
+ COUNTIFS('Official Medal Table'!$I:$I,'Each Gender Events'!$A29,'Official Medal Table'!$C:$C,'Each Gender Events'!BT$1,'Official Medal Table'!$E:$E,"Mixed")*'Medal values'!$B$3/2</f>
        <v>0</v>
      </c>
      <c r="BU29">
        <f>COUNTIFS('Official Medal Table'!$F:$F,'Each Gender Events'!$A29,'Official Medal Table'!$C:$C,'Each Gender Events'!BU$1,'Official Medal Table'!$E:$E,'Each Gender Events'!BU$2)*'Medal values'!$B$1
+ COUNTIFS('Official Medal Table'!$G:$G,'Each Gender Events'!$A29,'Official Medal Table'!$C:$C,'Each Gender Events'!BU$1,'Official Medal Table'!$E:$E,'Each Gender Events'!BU$2)*'Medal values'!$B$2
+ COUNTIFS('Official Medal Table'!$H:$H,'Each Gender Events'!$A29,'Official Medal Table'!$C:$C,'Each Gender Events'!BU$1,'Official Medal Table'!$E:$E,'Each Gender Events'!BU$2)*'Medal values'!$B$3
+ COUNTIFS('Official Medal Table'!$I:$I,'Each Gender Events'!$A29,'Official Medal Table'!$C:$C,'Each Gender Events'!BU$1,'Official Medal Table'!$E:$E,'Each Gender Events'!BU$2)*'Medal values'!$B$3
+ COUNTIFS('Official Medal Table'!$F:$F,'Each Gender Events'!$A29,'Official Medal Table'!$C:$C,'Each Gender Events'!BU$1,'Official Medal Table'!$E:$E,"Mixed")*'Medal values'!$B$1/2
+ COUNTIFS('Official Medal Table'!$G:$G,'Each Gender Events'!$A29,'Official Medal Table'!$C:$C,'Each Gender Events'!BU$1,'Official Medal Table'!$E:$E,"Mixed")*'Medal values'!$B$2/2
+ COUNTIFS('Official Medal Table'!$H:$H,'Each Gender Events'!$A29,'Official Medal Table'!$C:$C,'Each Gender Events'!BU$1,'Official Medal Table'!$E:$E,"Mixed")*'Medal values'!$B$3/2
+ COUNTIFS('Official Medal Table'!$I:$I,'Each Gender Events'!$A29,'Official Medal Table'!$C:$C,'Each Gender Events'!BU$1,'Official Medal Table'!$E:$E,"Mixed")*'Medal values'!$B$3/2</f>
        <v>0</v>
      </c>
      <c r="BV29">
        <f>COUNTIFS('Official Medal Table'!$F:$F,'Each Gender Events'!$A29,'Official Medal Table'!$C:$C,'Each Gender Events'!BV$1,'Official Medal Table'!$E:$E,'Each Gender Events'!BV$2)*'Medal values'!$B$1
+ COUNTIFS('Official Medal Table'!$G:$G,'Each Gender Events'!$A29,'Official Medal Table'!$C:$C,'Each Gender Events'!BV$1,'Official Medal Table'!$E:$E,'Each Gender Events'!BV$2)*'Medal values'!$B$2
+ COUNTIFS('Official Medal Table'!$H:$H,'Each Gender Events'!$A29,'Official Medal Table'!$C:$C,'Each Gender Events'!BV$1,'Official Medal Table'!$E:$E,'Each Gender Events'!BV$2)*'Medal values'!$B$3
+ COUNTIFS('Official Medal Table'!$I:$I,'Each Gender Events'!$A29,'Official Medal Table'!$C:$C,'Each Gender Events'!BV$1,'Official Medal Table'!$E:$E,'Each Gender Events'!BV$2)*'Medal values'!$B$3
+ COUNTIFS('Official Medal Table'!$F:$F,'Each Gender Events'!$A29,'Official Medal Table'!$C:$C,'Each Gender Events'!BV$1,'Official Medal Table'!$E:$E,"Mixed")*'Medal values'!$B$1/2
+ COUNTIFS('Official Medal Table'!$G:$G,'Each Gender Events'!$A29,'Official Medal Table'!$C:$C,'Each Gender Events'!BV$1,'Official Medal Table'!$E:$E,"Mixed")*'Medal values'!$B$2/2
+ COUNTIFS('Official Medal Table'!$H:$H,'Each Gender Events'!$A29,'Official Medal Table'!$C:$C,'Each Gender Events'!BV$1,'Official Medal Table'!$E:$E,"Mixed")*'Medal values'!$B$3/2
+ COUNTIFS('Official Medal Table'!$I:$I,'Each Gender Events'!$A29,'Official Medal Table'!$C:$C,'Each Gender Events'!BV$1,'Official Medal Table'!$E:$E,"Mixed")*'Medal values'!$B$3/2</f>
        <v>0</v>
      </c>
      <c r="BW29">
        <f>COUNTIFS('Official Medal Table'!$F:$F,'Each Gender Events'!$A29,'Official Medal Table'!$C:$C,'Each Gender Events'!BW$1,'Official Medal Table'!$E:$E,'Each Gender Events'!BW$2)*'Medal values'!$B$1
+ COUNTIFS('Official Medal Table'!$G:$G,'Each Gender Events'!$A29,'Official Medal Table'!$C:$C,'Each Gender Events'!BW$1,'Official Medal Table'!$E:$E,'Each Gender Events'!BW$2)*'Medal values'!$B$2
+ COUNTIFS('Official Medal Table'!$H:$H,'Each Gender Events'!$A29,'Official Medal Table'!$C:$C,'Each Gender Events'!BW$1,'Official Medal Table'!$E:$E,'Each Gender Events'!BW$2)*'Medal values'!$B$3
+ COUNTIFS('Official Medal Table'!$I:$I,'Each Gender Events'!$A29,'Official Medal Table'!$C:$C,'Each Gender Events'!BW$1,'Official Medal Table'!$E:$E,'Each Gender Events'!BW$2)*'Medal values'!$B$3
+ COUNTIFS('Official Medal Table'!$F:$F,'Each Gender Events'!$A29,'Official Medal Table'!$C:$C,'Each Gender Events'!BW$1,'Official Medal Table'!$E:$E,"Mixed")*'Medal values'!$B$1/2
+ COUNTIFS('Official Medal Table'!$G:$G,'Each Gender Events'!$A29,'Official Medal Table'!$C:$C,'Each Gender Events'!BW$1,'Official Medal Table'!$E:$E,"Mixed")*'Medal values'!$B$2/2
+ COUNTIFS('Official Medal Table'!$H:$H,'Each Gender Events'!$A29,'Official Medal Table'!$C:$C,'Each Gender Events'!BW$1,'Official Medal Table'!$E:$E,"Mixed")*'Medal values'!$B$3/2
+ COUNTIFS('Official Medal Table'!$I:$I,'Each Gender Events'!$A29,'Official Medal Table'!$C:$C,'Each Gender Events'!BW$1,'Official Medal Table'!$E:$E,"Mixed")*'Medal values'!$B$3/2</f>
        <v>0</v>
      </c>
      <c r="BX29">
        <f>COUNTIFS('Official Medal Table'!$F:$F,'Each Gender Events'!$A29,'Official Medal Table'!$C:$C,'Each Gender Events'!BX$1,'Official Medal Table'!$E:$E,'Each Gender Events'!BX$2)*'Medal values'!$B$1
+ COUNTIFS('Official Medal Table'!$G:$G,'Each Gender Events'!$A29,'Official Medal Table'!$C:$C,'Each Gender Events'!BX$1,'Official Medal Table'!$E:$E,'Each Gender Events'!BX$2)*'Medal values'!$B$2
+ COUNTIFS('Official Medal Table'!$H:$H,'Each Gender Events'!$A29,'Official Medal Table'!$C:$C,'Each Gender Events'!BX$1,'Official Medal Table'!$E:$E,'Each Gender Events'!BX$2)*'Medal values'!$B$3
+ COUNTIFS('Official Medal Table'!$I:$I,'Each Gender Events'!$A29,'Official Medal Table'!$C:$C,'Each Gender Events'!BX$1,'Official Medal Table'!$E:$E,'Each Gender Events'!BX$2)*'Medal values'!$B$3
+ COUNTIFS('Official Medal Table'!$F:$F,'Each Gender Events'!$A29,'Official Medal Table'!$C:$C,'Each Gender Events'!BX$1,'Official Medal Table'!$E:$E,"Mixed")*'Medal values'!$B$1/2
+ COUNTIFS('Official Medal Table'!$G:$G,'Each Gender Events'!$A29,'Official Medal Table'!$C:$C,'Each Gender Events'!BX$1,'Official Medal Table'!$E:$E,"Mixed")*'Medal values'!$B$2/2
+ COUNTIFS('Official Medal Table'!$H:$H,'Each Gender Events'!$A29,'Official Medal Table'!$C:$C,'Each Gender Events'!BX$1,'Official Medal Table'!$E:$E,"Mixed")*'Medal values'!$B$3/2
+ COUNTIFS('Official Medal Table'!$I:$I,'Each Gender Events'!$A29,'Official Medal Table'!$C:$C,'Each Gender Events'!BX$1,'Official Medal Table'!$E:$E,"Mixed")*'Medal values'!$B$3/2</f>
        <v>0</v>
      </c>
      <c r="BY29">
        <f>COUNTIFS('Official Medal Table'!$F:$F,'Each Gender Events'!$A29,'Official Medal Table'!$C:$C,'Each Gender Events'!BY$1,'Official Medal Table'!$E:$E,'Each Gender Events'!BY$2)*'Medal values'!$B$1
+ COUNTIFS('Official Medal Table'!$G:$G,'Each Gender Events'!$A29,'Official Medal Table'!$C:$C,'Each Gender Events'!BY$1,'Official Medal Table'!$E:$E,'Each Gender Events'!BY$2)*'Medal values'!$B$2
+ COUNTIFS('Official Medal Table'!$H:$H,'Each Gender Events'!$A29,'Official Medal Table'!$C:$C,'Each Gender Events'!BY$1,'Official Medal Table'!$E:$E,'Each Gender Events'!BY$2)*'Medal values'!$B$3
+ COUNTIFS('Official Medal Table'!$I:$I,'Each Gender Events'!$A29,'Official Medal Table'!$C:$C,'Each Gender Events'!BY$1,'Official Medal Table'!$E:$E,'Each Gender Events'!BY$2)*'Medal values'!$B$3
+ COUNTIFS('Official Medal Table'!$F:$F,'Each Gender Events'!$A29,'Official Medal Table'!$C:$C,'Each Gender Events'!BY$1,'Official Medal Table'!$E:$E,"Mixed")*'Medal values'!$B$1/2
+ COUNTIFS('Official Medal Table'!$G:$G,'Each Gender Events'!$A29,'Official Medal Table'!$C:$C,'Each Gender Events'!BY$1,'Official Medal Table'!$E:$E,"Mixed")*'Medal values'!$B$2/2
+ COUNTIFS('Official Medal Table'!$H:$H,'Each Gender Events'!$A29,'Official Medal Table'!$C:$C,'Each Gender Events'!BY$1,'Official Medal Table'!$E:$E,"Mixed")*'Medal values'!$B$3/2
+ COUNTIFS('Official Medal Table'!$I:$I,'Each Gender Events'!$A29,'Official Medal Table'!$C:$C,'Each Gender Events'!BY$1,'Official Medal Table'!$E:$E,"Mixed")*'Medal values'!$B$3/2</f>
        <v>0</v>
      </c>
      <c r="BZ29">
        <f>COUNTIFS('Official Medal Table'!$F:$F,'Each Gender Events'!$A29,'Official Medal Table'!$C:$C,'Each Gender Events'!BZ$1,'Official Medal Table'!$E:$E,'Each Gender Events'!BZ$2)*'Medal values'!$B$1
+ COUNTIFS('Official Medal Table'!$G:$G,'Each Gender Events'!$A29,'Official Medal Table'!$C:$C,'Each Gender Events'!BZ$1,'Official Medal Table'!$E:$E,'Each Gender Events'!BZ$2)*'Medal values'!$B$2
+ COUNTIFS('Official Medal Table'!$H:$H,'Each Gender Events'!$A29,'Official Medal Table'!$C:$C,'Each Gender Events'!BZ$1,'Official Medal Table'!$E:$E,'Each Gender Events'!BZ$2)*'Medal values'!$B$3
+ COUNTIFS('Official Medal Table'!$I:$I,'Each Gender Events'!$A29,'Official Medal Table'!$C:$C,'Each Gender Events'!BZ$1,'Official Medal Table'!$E:$E,'Each Gender Events'!BZ$2)*'Medal values'!$B$3
+ COUNTIFS('Official Medal Table'!$F:$F,'Each Gender Events'!$A29,'Official Medal Table'!$C:$C,'Each Gender Events'!BZ$1,'Official Medal Table'!$E:$E,"Mixed")*'Medal values'!$B$1/2
+ COUNTIFS('Official Medal Table'!$G:$G,'Each Gender Events'!$A29,'Official Medal Table'!$C:$C,'Each Gender Events'!BZ$1,'Official Medal Table'!$E:$E,"Mixed")*'Medal values'!$B$2/2
+ COUNTIFS('Official Medal Table'!$H:$H,'Each Gender Events'!$A29,'Official Medal Table'!$C:$C,'Each Gender Events'!BZ$1,'Official Medal Table'!$E:$E,"Mixed")*'Medal values'!$B$3/2
+ COUNTIFS('Official Medal Table'!$I:$I,'Each Gender Events'!$A29,'Official Medal Table'!$C:$C,'Each Gender Events'!BZ$1,'Official Medal Table'!$E:$E,"Mixed")*'Medal values'!$B$3/2</f>
        <v>0</v>
      </c>
      <c r="CA29">
        <f>COUNTIFS('Official Medal Table'!$F:$F,'Each Gender Events'!$A29,'Official Medal Table'!$C:$C,'Each Gender Events'!CA$1,'Official Medal Table'!$E:$E,'Each Gender Events'!CA$2)*'Medal values'!$B$1
+ COUNTIFS('Official Medal Table'!$G:$G,'Each Gender Events'!$A29,'Official Medal Table'!$C:$C,'Each Gender Events'!CA$1,'Official Medal Table'!$E:$E,'Each Gender Events'!CA$2)*'Medal values'!$B$2
+ COUNTIFS('Official Medal Table'!$H:$H,'Each Gender Events'!$A29,'Official Medal Table'!$C:$C,'Each Gender Events'!CA$1,'Official Medal Table'!$E:$E,'Each Gender Events'!CA$2)*'Medal values'!$B$3
+ COUNTIFS('Official Medal Table'!$I:$I,'Each Gender Events'!$A29,'Official Medal Table'!$C:$C,'Each Gender Events'!CA$1,'Official Medal Table'!$E:$E,'Each Gender Events'!CA$2)*'Medal values'!$B$3
+ COUNTIFS('Official Medal Table'!$F:$F,'Each Gender Events'!$A29,'Official Medal Table'!$C:$C,'Each Gender Events'!CA$1,'Official Medal Table'!$E:$E,"Mixed")*'Medal values'!$B$1/2
+ COUNTIFS('Official Medal Table'!$G:$G,'Each Gender Events'!$A29,'Official Medal Table'!$C:$C,'Each Gender Events'!CA$1,'Official Medal Table'!$E:$E,"Mixed")*'Medal values'!$B$2/2
+ COUNTIFS('Official Medal Table'!$H:$H,'Each Gender Events'!$A29,'Official Medal Table'!$C:$C,'Each Gender Events'!CA$1,'Official Medal Table'!$E:$E,"Mixed")*'Medal values'!$B$3/2
+ COUNTIFS('Official Medal Table'!$I:$I,'Each Gender Events'!$A29,'Official Medal Table'!$C:$C,'Each Gender Events'!CA$1,'Official Medal Table'!$E:$E,"Mixed")*'Medal values'!$B$3/2</f>
        <v>0</v>
      </c>
      <c r="CB29">
        <f>COUNTIFS('Official Medal Table'!$F:$F,'Each Gender Events'!$A29,'Official Medal Table'!$C:$C,'Each Gender Events'!CB$1,'Official Medal Table'!$E:$E,'Each Gender Events'!CB$2)*'Medal values'!$B$1
+ COUNTIFS('Official Medal Table'!$G:$G,'Each Gender Events'!$A29,'Official Medal Table'!$C:$C,'Each Gender Events'!CB$1,'Official Medal Table'!$E:$E,'Each Gender Events'!CB$2)*'Medal values'!$B$2
+ COUNTIFS('Official Medal Table'!$H:$H,'Each Gender Events'!$A29,'Official Medal Table'!$C:$C,'Each Gender Events'!CB$1,'Official Medal Table'!$E:$E,'Each Gender Events'!CB$2)*'Medal values'!$B$3
+ COUNTIFS('Official Medal Table'!$I:$I,'Each Gender Events'!$A29,'Official Medal Table'!$C:$C,'Each Gender Events'!CB$1,'Official Medal Table'!$E:$E,'Each Gender Events'!CB$2)*'Medal values'!$B$3
+ COUNTIFS('Official Medal Table'!$F:$F,'Each Gender Events'!$A29,'Official Medal Table'!$C:$C,'Each Gender Events'!CB$1,'Official Medal Table'!$E:$E,"Mixed")*'Medal values'!$B$1/2
+ COUNTIFS('Official Medal Table'!$G:$G,'Each Gender Events'!$A29,'Official Medal Table'!$C:$C,'Each Gender Events'!CB$1,'Official Medal Table'!$E:$E,"Mixed")*'Medal values'!$B$2/2
+ COUNTIFS('Official Medal Table'!$H:$H,'Each Gender Events'!$A29,'Official Medal Table'!$C:$C,'Each Gender Events'!CB$1,'Official Medal Table'!$E:$E,"Mixed")*'Medal values'!$B$3/2
+ COUNTIFS('Official Medal Table'!$I:$I,'Each Gender Events'!$A29,'Official Medal Table'!$C:$C,'Each Gender Events'!CB$1,'Official Medal Table'!$E:$E,"Mixed")*'Medal values'!$B$3/2</f>
        <v>0</v>
      </c>
      <c r="CC29">
        <f>COUNTIFS('Official Medal Table'!$F:$F,'Each Gender Events'!$A29,'Official Medal Table'!$C:$C,'Each Gender Events'!CC$1,'Official Medal Table'!$E:$E,'Each Gender Events'!CC$2)*'Medal values'!$B$1
+ COUNTIFS('Official Medal Table'!$G:$G,'Each Gender Events'!$A29,'Official Medal Table'!$C:$C,'Each Gender Events'!CC$1,'Official Medal Table'!$E:$E,'Each Gender Events'!CC$2)*'Medal values'!$B$2
+ COUNTIFS('Official Medal Table'!$H:$H,'Each Gender Events'!$A29,'Official Medal Table'!$C:$C,'Each Gender Events'!CC$1,'Official Medal Table'!$E:$E,'Each Gender Events'!CC$2)*'Medal values'!$B$3
+ COUNTIFS('Official Medal Table'!$I:$I,'Each Gender Events'!$A29,'Official Medal Table'!$C:$C,'Each Gender Events'!CC$1,'Official Medal Table'!$E:$E,'Each Gender Events'!CC$2)*'Medal values'!$B$3
+ COUNTIFS('Official Medal Table'!$F:$F,'Each Gender Events'!$A29,'Official Medal Table'!$C:$C,'Each Gender Events'!CC$1,'Official Medal Table'!$E:$E,"Mixed")*'Medal values'!$B$1/2
+ COUNTIFS('Official Medal Table'!$G:$G,'Each Gender Events'!$A29,'Official Medal Table'!$C:$C,'Each Gender Events'!CC$1,'Official Medal Table'!$E:$E,"Mixed")*'Medal values'!$B$2/2
+ COUNTIFS('Official Medal Table'!$H:$H,'Each Gender Events'!$A29,'Official Medal Table'!$C:$C,'Each Gender Events'!CC$1,'Official Medal Table'!$E:$E,"Mixed")*'Medal values'!$B$3/2
+ COUNTIFS('Official Medal Table'!$I:$I,'Each Gender Events'!$A29,'Official Medal Table'!$C:$C,'Each Gender Events'!CC$1,'Official Medal Table'!$E:$E,"Mixed")*'Medal values'!$B$3/2</f>
        <v>0</v>
      </c>
      <c r="CD29">
        <f>COUNTIFS('Official Medal Table'!$F:$F,'Each Gender Events'!$A29,'Official Medal Table'!$C:$C,'Each Gender Events'!CD$1,'Official Medal Table'!$E:$E,'Each Gender Events'!CD$2)*'Medal values'!$B$1
+ COUNTIFS('Official Medal Table'!$G:$G,'Each Gender Events'!$A29,'Official Medal Table'!$C:$C,'Each Gender Events'!CD$1,'Official Medal Table'!$E:$E,'Each Gender Events'!CD$2)*'Medal values'!$B$2
+ COUNTIFS('Official Medal Table'!$H:$H,'Each Gender Events'!$A29,'Official Medal Table'!$C:$C,'Each Gender Events'!CD$1,'Official Medal Table'!$E:$E,'Each Gender Events'!CD$2)*'Medal values'!$B$3
+ COUNTIFS('Official Medal Table'!$I:$I,'Each Gender Events'!$A29,'Official Medal Table'!$C:$C,'Each Gender Events'!CD$1,'Official Medal Table'!$E:$E,'Each Gender Events'!CD$2)*'Medal values'!$B$3
+ COUNTIFS('Official Medal Table'!$F:$F,'Each Gender Events'!$A29,'Official Medal Table'!$C:$C,'Each Gender Events'!CD$1,'Official Medal Table'!$E:$E,"Mixed")*'Medal values'!$B$1/2
+ COUNTIFS('Official Medal Table'!$G:$G,'Each Gender Events'!$A29,'Official Medal Table'!$C:$C,'Each Gender Events'!CD$1,'Official Medal Table'!$E:$E,"Mixed")*'Medal values'!$B$2/2
+ COUNTIFS('Official Medal Table'!$H:$H,'Each Gender Events'!$A29,'Official Medal Table'!$C:$C,'Each Gender Events'!CD$1,'Official Medal Table'!$E:$E,"Mixed")*'Medal values'!$B$3/2
+ COUNTIFS('Official Medal Table'!$I:$I,'Each Gender Events'!$A29,'Official Medal Table'!$C:$C,'Each Gender Events'!CD$1,'Official Medal Table'!$E:$E,"Mixed")*'Medal values'!$B$3/2</f>
        <v>0</v>
      </c>
      <c r="CE29">
        <f>COUNTIFS('Official Medal Table'!$F:$F,'Each Gender Events'!$A29,'Official Medal Table'!$C:$C,'Each Gender Events'!CE$1,'Official Medal Table'!$E:$E,'Each Gender Events'!CE$2)*'Medal values'!$B$1
+ COUNTIFS('Official Medal Table'!$G:$G,'Each Gender Events'!$A29,'Official Medal Table'!$C:$C,'Each Gender Events'!CE$1,'Official Medal Table'!$E:$E,'Each Gender Events'!CE$2)*'Medal values'!$B$2
+ COUNTIFS('Official Medal Table'!$H:$H,'Each Gender Events'!$A29,'Official Medal Table'!$C:$C,'Each Gender Events'!CE$1,'Official Medal Table'!$E:$E,'Each Gender Events'!CE$2)*'Medal values'!$B$3
+ COUNTIFS('Official Medal Table'!$I:$I,'Each Gender Events'!$A29,'Official Medal Table'!$C:$C,'Each Gender Events'!CE$1,'Official Medal Table'!$E:$E,'Each Gender Events'!CE$2)*'Medal values'!$B$3
+ COUNTIFS('Official Medal Table'!$F:$F,'Each Gender Events'!$A29,'Official Medal Table'!$C:$C,'Each Gender Events'!CE$1,'Official Medal Table'!$E:$E,"Mixed")*'Medal values'!$B$1/2
+ COUNTIFS('Official Medal Table'!$G:$G,'Each Gender Events'!$A29,'Official Medal Table'!$C:$C,'Each Gender Events'!CE$1,'Official Medal Table'!$E:$E,"Mixed")*'Medal values'!$B$2/2
+ COUNTIFS('Official Medal Table'!$H:$H,'Each Gender Events'!$A29,'Official Medal Table'!$C:$C,'Each Gender Events'!CE$1,'Official Medal Table'!$E:$E,"Mixed")*'Medal values'!$B$3/2
+ COUNTIFS('Official Medal Table'!$I:$I,'Each Gender Events'!$A29,'Official Medal Table'!$C:$C,'Each Gender Events'!CE$1,'Official Medal Table'!$E:$E,"Mixed")*'Medal values'!$B$3/2</f>
        <v>0</v>
      </c>
      <c r="CF29">
        <f>COUNTIFS('Official Medal Table'!$F:$F,'Each Gender Events'!$A29,'Official Medal Table'!$C:$C,'Each Gender Events'!CF$1,'Official Medal Table'!$E:$E,'Each Gender Events'!CF$2)*'Medal values'!$B$1
+ COUNTIFS('Official Medal Table'!$G:$G,'Each Gender Events'!$A29,'Official Medal Table'!$C:$C,'Each Gender Events'!CF$1,'Official Medal Table'!$E:$E,'Each Gender Events'!CF$2)*'Medal values'!$B$2
+ COUNTIFS('Official Medal Table'!$H:$H,'Each Gender Events'!$A29,'Official Medal Table'!$C:$C,'Each Gender Events'!CF$1,'Official Medal Table'!$E:$E,'Each Gender Events'!CF$2)*'Medal values'!$B$3
+ COUNTIFS('Official Medal Table'!$I:$I,'Each Gender Events'!$A29,'Official Medal Table'!$C:$C,'Each Gender Events'!CF$1,'Official Medal Table'!$E:$E,'Each Gender Events'!CF$2)*'Medal values'!$B$3
+ COUNTIFS('Official Medal Table'!$F:$F,'Each Gender Events'!$A29,'Official Medal Table'!$C:$C,'Each Gender Events'!CF$1,'Official Medal Table'!$E:$E,"Mixed")*'Medal values'!$B$1/2
+ COUNTIFS('Official Medal Table'!$G:$G,'Each Gender Events'!$A29,'Official Medal Table'!$C:$C,'Each Gender Events'!CF$1,'Official Medal Table'!$E:$E,"Mixed")*'Medal values'!$B$2/2
+ COUNTIFS('Official Medal Table'!$H:$H,'Each Gender Events'!$A29,'Official Medal Table'!$C:$C,'Each Gender Events'!CF$1,'Official Medal Table'!$E:$E,"Mixed")*'Medal values'!$B$3/2
+ COUNTIFS('Official Medal Table'!$I:$I,'Each Gender Events'!$A29,'Official Medal Table'!$C:$C,'Each Gender Events'!CF$1,'Official Medal Table'!$E:$E,"Mixed")*'Medal values'!$B$3/2</f>
        <v>0</v>
      </c>
      <c r="CG29">
        <f>COUNTIFS('Official Medal Table'!$F:$F,'Each Gender Events'!$A29,'Official Medal Table'!$C:$C,'Each Gender Events'!CG$1,'Official Medal Table'!$E:$E,'Each Gender Events'!CG$2)*'Medal values'!$B$1
+ COUNTIFS('Official Medal Table'!$G:$G,'Each Gender Events'!$A29,'Official Medal Table'!$C:$C,'Each Gender Events'!CG$1,'Official Medal Table'!$E:$E,'Each Gender Events'!CG$2)*'Medal values'!$B$2
+ COUNTIFS('Official Medal Table'!$H:$H,'Each Gender Events'!$A29,'Official Medal Table'!$C:$C,'Each Gender Events'!CG$1,'Official Medal Table'!$E:$E,'Each Gender Events'!CG$2)*'Medal values'!$B$3
+ COUNTIFS('Official Medal Table'!$I:$I,'Each Gender Events'!$A29,'Official Medal Table'!$C:$C,'Each Gender Events'!CG$1,'Official Medal Table'!$E:$E,'Each Gender Events'!CG$2)*'Medal values'!$B$3
+ COUNTIFS('Official Medal Table'!$F:$F,'Each Gender Events'!$A29,'Official Medal Table'!$C:$C,'Each Gender Events'!CG$1,'Official Medal Table'!$E:$E,"Mixed")*'Medal values'!$B$1/2
+ COUNTIFS('Official Medal Table'!$G:$G,'Each Gender Events'!$A29,'Official Medal Table'!$C:$C,'Each Gender Events'!CG$1,'Official Medal Table'!$E:$E,"Mixed")*'Medal values'!$B$2/2
+ COUNTIFS('Official Medal Table'!$H:$H,'Each Gender Events'!$A29,'Official Medal Table'!$C:$C,'Each Gender Events'!CG$1,'Official Medal Table'!$E:$E,"Mixed")*'Medal values'!$B$3/2
+ COUNTIFS('Official Medal Table'!$I:$I,'Each Gender Events'!$A29,'Official Medal Table'!$C:$C,'Each Gender Events'!CG$1,'Official Medal Table'!$E:$E,"Mixed")*'Medal values'!$B$3/2</f>
        <v>0</v>
      </c>
      <c r="CH29">
        <f>COUNTIFS('Official Medal Table'!$F:$F,'Each Gender Events'!$A29,'Official Medal Table'!$C:$C,'Each Gender Events'!CH$1,'Official Medal Table'!$E:$E,'Each Gender Events'!CH$2)*'Medal values'!$B$1
+ COUNTIFS('Official Medal Table'!$G:$G,'Each Gender Events'!$A29,'Official Medal Table'!$C:$C,'Each Gender Events'!CH$1,'Official Medal Table'!$E:$E,'Each Gender Events'!CH$2)*'Medal values'!$B$2
+ COUNTIFS('Official Medal Table'!$H:$H,'Each Gender Events'!$A29,'Official Medal Table'!$C:$C,'Each Gender Events'!CH$1,'Official Medal Table'!$E:$E,'Each Gender Events'!CH$2)*'Medal values'!$B$3
+ COUNTIFS('Official Medal Table'!$I:$I,'Each Gender Events'!$A29,'Official Medal Table'!$C:$C,'Each Gender Events'!CH$1,'Official Medal Table'!$E:$E,'Each Gender Events'!CH$2)*'Medal values'!$B$3
+ COUNTIFS('Official Medal Table'!$F:$F,'Each Gender Events'!$A29,'Official Medal Table'!$C:$C,'Each Gender Events'!CH$1,'Official Medal Table'!$E:$E,"Mixed")*'Medal values'!$B$1/2
+ COUNTIFS('Official Medal Table'!$G:$G,'Each Gender Events'!$A29,'Official Medal Table'!$C:$C,'Each Gender Events'!CH$1,'Official Medal Table'!$E:$E,"Mixed")*'Medal values'!$B$2/2
+ COUNTIFS('Official Medal Table'!$H:$H,'Each Gender Events'!$A29,'Official Medal Table'!$C:$C,'Each Gender Events'!CH$1,'Official Medal Table'!$E:$E,"Mixed")*'Medal values'!$B$3/2
+ COUNTIFS('Official Medal Table'!$I:$I,'Each Gender Events'!$A29,'Official Medal Table'!$C:$C,'Each Gender Events'!CH$1,'Official Medal Table'!$E:$E,"Mixed")*'Medal values'!$B$3/2</f>
        <v>0</v>
      </c>
      <c r="CI29">
        <f>COUNTIFS('Official Medal Table'!$F:$F,'Each Gender Events'!$A29,'Official Medal Table'!$C:$C,'Each Gender Events'!CI$1,'Official Medal Table'!$E:$E,'Each Gender Events'!CI$2)*'Medal values'!$B$1
+ COUNTIFS('Official Medal Table'!$G:$G,'Each Gender Events'!$A29,'Official Medal Table'!$C:$C,'Each Gender Events'!CI$1,'Official Medal Table'!$E:$E,'Each Gender Events'!CI$2)*'Medal values'!$B$2
+ COUNTIFS('Official Medal Table'!$H:$H,'Each Gender Events'!$A29,'Official Medal Table'!$C:$C,'Each Gender Events'!CI$1,'Official Medal Table'!$E:$E,'Each Gender Events'!CI$2)*'Medal values'!$B$3
+ COUNTIFS('Official Medal Table'!$I:$I,'Each Gender Events'!$A29,'Official Medal Table'!$C:$C,'Each Gender Events'!CI$1,'Official Medal Table'!$E:$E,'Each Gender Events'!CI$2)*'Medal values'!$B$3
+ COUNTIFS('Official Medal Table'!$F:$F,'Each Gender Events'!$A29,'Official Medal Table'!$C:$C,'Each Gender Events'!CI$1,'Official Medal Table'!$E:$E,"Mixed")*'Medal values'!$B$1/2
+ COUNTIFS('Official Medal Table'!$G:$G,'Each Gender Events'!$A29,'Official Medal Table'!$C:$C,'Each Gender Events'!CI$1,'Official Medal Table'!$E:$E,"Mixed")*'Medal values'!$B$2/2
+ COUNTIFS('Official Medal Table'!$H:$H,'Each Gender Events'!$A29,'Official Medal Table'!$C:$C,'Each Gender Events'!CI$1,'Official Medal Table'!$E:$E,"Mixed")*'Medal values'!$B$3/2
+ COUNTIFS('Official Medal Table'!$I:$I,'Each Gender Events'!$A29,'Official Medal Table'!$C:$C,'Each Gender Events'!CI$1,'Official Medal Table'!$E:$E,"Mixed")*'Medal values'!$B$3/2</f>
        <v>0</v>
      </c>
      <c r="CJ29">
        <f>COUNTIFS('Official Medal Table'!$F:$F,'Each Gender Events'!$A29,'Official Medal Table'!$C:$C,'Each Gender Events'!CJ$1,'Official Medal Table'!$E:$E,'Each Gender Events'!CJ$2)*'Medal values'!$B$1
+ COUNTIFS('Official Medal Table'!$G:$G,'Each Gender Events'!$A29,'Official Medal Table'!$C:$C,'Each Gender Events'!CJ$1,'Official Medal Table'!$E:$E,'Each Gender Events'!CJ$2)*'Medal values'!$B$2
+ COUNTIFS('Official Medal Table'!$H:$H,'Each Gender Events'!$A29,'Official Medal Table'!$C:$C,'Each Gender Events'!CJ$1,'Official Medal Table'!$E:$E,'Each Gender Events'!CJ$2)*'Medal values'!$B$3
+ COUNTIFS('Official Medal Table'!$I:$I,'Each Gender Events'!$A29,'Official Medal Table'!$C:$C,'Each Gender Events'!CJ$1,'Official Medal Table'!$E:$E,'Each Gender Events'!CJ$2)*'Medal values'!$B$3
+ COUNTIFS('Official Medal Table'!$F:$F,'Each Gender Events'!$A29,'Official Medal Table'!$C:$C,'Each Gender Events'!CJ$1,'Official Medal Table'!$E:$E,"Mixed")*'Medal values'!$B$1/2
+ COUNTIFS('Official Medal Table'!$G:$G,'Each Gender Events'!$A29,'Official Medal Table'!$C:$C,'Each Gender Events'!CJ$1,'Official Medal Table'!$E:$E,"Mixed")*'Medal values'!$B$2/2
+ COUNTIFS('Official Medal Table'!$H:$H,'Each Gender Events'!$A29,'Official Medal Table'!$C:$C,'Each Gender Events'!CJ$1,'Official Medal Table'!$E:$E,"Mixed")*'Medal values'!$B$3/2
+ COUNTIFS('Official Medal Table'!$I:$I,'Each Gender Events'!$A29,'Official Medal Table'!$C:$C,'Each Gender Events'!CJ$1,'Official Medal Table'!$E:$E,"Mixed")*'Medal values'!$B$3/2</f>
        <v>0</v>
      </c>
      <c r="CK29">
        <f>COUNTIFS('Official Medal Table'!$F:$F,'Each Gender Events'!$A29,'Official Medal Table'!$C:$C,'Each Gender Events'!CK$1,'Official Medal Table'!$E:$E,'Each Gender Events'!CK$2)*'Medal values'!$B$1
+ COUNTIFS('Official Medal Table'!$G:$G,'Each Gender Events'!$A29,'Official Medal Table'!$C:$C,'Each Gender Events'!CK$1,'Official Medal Table'!$E:$E,'Each Gender Events'!CK$2)*'Medal values'!$B$2
+ COUNTIFS('Official Medal Table'!$H:$H,'Each Gender Events'!$A29,'Official Medal Table'!$C:$C,'Each Gender Events'!CK$1,'Official Medal Table'!$E:$E,'Each Gender Events'!CK$2)*'Medal values'!$B$3
+ COUNTIFS('Official Medal Table'!$I:$I,'Each Gender Events'!$A29,'Official Medal Table'!$C:$C,'Each Gender Events'!CK$1,'Official Medal Table'!$E:$E,'Each Gender Events'!CK$2)*'Medal values'!$B$3
+ COUNTIFS('Official Medal Table'!$F:$F,'Each Gender Events'!$A29,'Official Medal Table'!$C:$C,'Each Gender Events'!CK$1,'Official Medal Table'!$E:$E,"Mixed")*'Medal values'!$B$1/2
+ COUNTIFS('Official Medal Table'!$G:$G,'Each Gender Events'!$A29,'Official Medal Table'!$C:$C,'Each Gender Events'!CK$1,'Official Medal Table'!$E:$E,"Mixed")*'Medal values'!$B$2/2
+ COUNTIFS('Official Medal Table'!$H:$H,'Each Gender Events'!$A29,'Official Medal Table'!$C:$C,'Each Gender Events'!CK$1,'Official Medal Table'!$E:$E,"Mixed")*'Medal values'!$B$3/2
+ COUNTIFS('Official Medal Table'!$I:$I,'Each Gender Events'!$A29,'Official Medal Table'!$C:$C,'Each Gender Events'!CK$1,'Official Medal Table'!$E:$E,"Mixed")*'Medal values'!$B$3/2</f>
        <v>0</v>
      </c>
      <c r="CL29">
        <f>COUNTIFS('Official Medal Table'!$F:$F,'Each Gender Events'!$A29,'Official Medal Table'!$C:$C,'Each Gender Events'!CL$1,'Official Medal Table'!$E:$E,'Each Gender Events'!CL$2)*'Medal values'!$B$1
+ COUNTIFS('Official Medal Table'!$G:$G,'Each Gender Events'!$A29,'Official Medal Table'!$C:$C,'Each Gender Events'!CL$1,'Official Medal Table'!$E:$E,'Each Gender Events'!CL$2)*'Medal values'!$B$2
+ COUNTIFS('Official Medal Table'!$H:$H,'Each Gender Events'!$A29,'Official Medal Table'!$C:$C,'Each Gender Events'!CL$1,'Official Medal Table'!$E:$E,'Each Gender Events'!CL$2)*'Medal values'!$B$3
+ COUNTIFS('Official Medal Table'!$I:$I,'Each Gender Events'!$A29,'Official Medal Table'!$C:$C,'Each Gender Events'!CL$1,'Official Medal Table'!$E:$E,'Each Gender Events'!CL$2)*'Medal values'!$B$3
+ COUNTIFS('Official Medal Table'!$F:$F,'Each Gender Events'!$A29,'Official Medal Table'!$C:$C,'Each Gender Events'!CL$1,'Official Medal Table'!$E:$E,"Mixed")*'Medal values'!$B$1/2
+ COUNTIFS('Official Medal Table'!$G:$G,'Each Gender Events'!$A29,'Official Medal Table'!$C:$C,'Each Gender Events'!CL$1,'Official Medal Table'!$E:$E,"Mixed")*'Medal values'!$B$2/2
+ COUNTIFS('Official Medal Table'!$H:$H,'Each Gender Events'!$A29,'Official Medal Table'!$C:$C,'Each Gender Events'!CL$1,'Official Medal Table'!$E:$E,"Mixed")*'Medal values'!$B$3/2
+ COUNTIFS('Official Medal Table'!$I:$I,'Each Gender Events'!$A29,'Official Medal Table'!$C:$C,'Each Gender Events'!CL$1,'Official Medal Table'!$E:$E,"Mixed")*'Medal values'!$B$3/2</f>
        <v>0</v>
      </c>
      <c r="CM29">
        <f>COUNTIFS('Official Medal Table'!$F:$F,'Each Gender Events'!$A29,'Official Medal Table'!$C:$C,'Each Gender Events'!CM$1,'Official Medal Table'!$E:$E,'Each Gender Events'!CM$2)*'Medal values'!$B$1
+ COUNTIFS('Official Medal Table'!$G:$G,'Each Gender Events'!$A29,'Official Medal Table'!$C:$C,'Each Gender Events'!CM$1,'Official Medal Table'!$E:$E,'Each Gender Events'!CM$2)*'Medal values'!$B$2
+ COUNTIFS('Official Medal Table'!$H:$H,'Each Gender Events'!$A29,'Official Medal Table'!$C:$C,'Each Gender Events'!CM$1,'Official Medal Table'!$E:$E,'Each Gender Events'!CM$2)*'Medal values'!$B$3
+ COUNTIFS('Official Medal Table'!$I:$I,'Each Gender Events'!$A29,'Official Medal Table'!$C:$C,'Each Gender Events'!CM$1,'Official Medal Table'!$E:$E,'Each Gender Events'!CM$2)*'Medal values'!$B$3
+ COUNTIFS('Official Medal Table'!$F:$F,'Each Gender Events'!$A29,'Official Medal Table'!$C:$C,'Each Gender Events'!CM$1,'Official Medal Table'!$E:$E,"Mixed")*'Medal values'!$B$1/2
+ COUNTIFS('Official Medal Table'!$G:$G,'Each Gender Events'!$A29,'Official Medal Table'!$C:$C,'Each Gender Events'!CM$1,'Official Medal Table'!$E:$E,"Mixed")*'Medal values'!$B$2/2
+ COUNTIFS('Official Medal Table'!$H:$H,'Each Gender Events'!$A29,'Official Medal Table'!$C:$C,'Each Gender Events'!CM$1,'Official Medal Table'!$E:$E,"Mixed")*'Medal values'!$B$3/2
+ COUNTIFS('Official Medal Table'!$I:$I,'Each Gender Events'!$A29,'Official Medal Table'!$C:$C,'Each Gender Events'!CM$1,'Official Medal Table'!$E:$E,"Mixed")*'Medal values'!$B$3/2</f>
        <v>0</v>
      </c>
      <c r="CN29">
        <f>COUNTIFS('Official Medal Table'!$F:$F,'Each Gender Events'!$A29,'Official Medal Table'!$C:$C,'Each Gender Events'!CN$1,'Official Medal Table'!$E:$E,'Each Gender Events'!CN$2)*'Medal values'!$B$1
+ COUNTIFS('Official Medal Table'!$G:$G,'Each Gender Events'!$A29,'Official Medal Table'!$C:$C,'Each Gender Events'!CN$1,'Official Medal Table'!$E:$E,'Each Gender Events'!CN$2)*'Medal values'!$B$2
+ COUNTIFS('Official Medal Table'!$H:$H,'Each Gender Events'!$A29,'Official Medal Table'!$C:$C,'Each Gender Events'!CN$1,'Official Medal Table'!$E:$E,'Each Gender Events'!CN$2)*'Medal values'!$B$3
+ COUNTIFS('Official Medal Table'!$I:$I,'Each Gender Events'!$A29,'Official Medal Table'!$C:$C,'Each Gender Events'!CN$1,'Official Medal Table'!$E:$E,'Each Gender Events'!CN$2)*'Medal values'!$B$3
+ COUNTIFS('Official Medal Table'!$F:$F,'Each Gender Events'!$A29,'Official Medal Table'!$C:$C,'Each Gender Events'!CN$1,'Official Medal Table'!$E:$E,"Mixed")*'Medal values'!$B$1/2
+ COUNTIFS('Official Medal Table'!$G:$G,'Each Gender Events'!$A29,'Official Medal Table'!$C:$C,'Each Gender Events'!CN$1,'Official Medal Table'!$E:$E,"Mixed")*'Medal values'!$B$2/2
+ COUNTIFS('Official Medal Table'!$H:$H,'Each Gender Events'!$A29,'Official Medal Table'!$C:$C,'Each Gender Events'!CN$1,'Official Medal Table'!$E:$E,"Mixed")*'Medal values'!$B$3/2
+ COUNTIFS('Official Medal Table'!$I:$I,'Each Gender Events'!$A29,'Official Medal Table'!$C:$C,'Each Gender Events'!CN$1,'Official Medal Table'!$E:$E,"Mixed")*'Medal values'!$B$3/2</f>
        <v>0</v>
      </c>
      <c r="CO29">
        <f>COUNTIFS('Official Medal Table'!$F:$F,'Each Gender Events'!$A29,'Official Medal Table'!$C:$C,'Each Gender Events'!CO$1,'Official Medal Table'!$E:$E,'Each Gender Events'!CO$2)*'Medal values'!$B$1
+ COUNTIFS('Official Medal Table'!$G:$G,'Each Gender Events'!$A29,'Official Medal Table'!$C:$C,'Each Gender Events'!CO$1,'Official Medal Table'!$E:$E,'Each Gender Events'!CO$2)*'Medal values'!$B$2
+ COUNTIFS('Official Medal Table'!$H:$H,'Each Gender Events'!$A29,'Official Medal Table'!$C:$C,'Each Gender Events'!CO$1,'Official Medal Table'!$E:$E,'Each Gender Events'!CO$2)*'Medal values'!$B$3
+ COUNTIFS('Official Medal Table'!$I:$I,'Each Gender Events'!$A29,'Official Medal Table'!$C:$C,'Each Gender Events'!CO$1,'Official Medal Table'!$E:$E,'Each Gender Events'!CO$2)*'Medal values'!$B$3
+ COUNTIFS('Official Medal Table'!$F:$F,'Each Gender Events'!$A29,'Official Medal Table'!$C:$C,'Each Gender Events'!CO$1,'Official Medal Table'!$E:$E,"Mixed")*'Medal values'!$B$1/2
+ COUNTIFS('Official Medal Table'!$G:$G,'Each Gender Events'!$A29,'Official Medal Table'!$C:$C,'Each Gender Events'!CO$1,'Official Medal Table'!$E:$E,"Mixed")*'Medal values'!$B$2/2
+ COUNTIFS('Official Medal Table'!$H:$H,'Each Gender Events'!$A29,'Official Medal Table'!$C:$C,'Each Gender Events'!CO$1,'Official Medal Table'!$E:$E,"Mixed")*'Medal values'!$B$3/2
+ COUNTIFS('Official Medal Table'!$I:$I,'Each Gender Events'!$A29,'Official Medal Table'!$C:$C,'Each Gender Events'!CO$1,'Official Medal Table'!$E:$E,"Mixed")*'Medal values'!$B$3/2</f>
        <v>0</v>
      </c>
      <c r="CP29">
        <f>COUNTIFS('Official Medal Table'!$F:$F,'Each Gender Events'!$A29,'Official Medal Table'!$C:$C,'Each Gender Events'!CP$1,'Official Medal Table'!$E:$E,'Each Gender Events'!CP$2)*'Medal values'!$B$1
+ COUNTIFS('Official Medal Table'!$G:$G,'Each Gender Events'!$A29,'Official Medal Table'!$C:$C,'Each Gender Events'!CP$1,'Official Medal Table'!$E:$E,'Each Gender Events'!CP$2)*'Medal values'!$B$2
+ COUNTIFS('Official Medal Table'!$H:$H,'Each Gender Events'!$A29,'Official Medal Table'!$C:$C,'Each Gender Events'!CP$1,'Official Medal Table'!$E:$E,'Each Gender Events'!CP$2)*'Medal values'!$B$3
+ COUNTIFS('Official Medal Table'!$I:$I,'Each Gender Events'!$A29,'Official Medal Table'!$C:$C,'Each Gender Events'!CP$1,'Official Medal Table'!$E:$E,'Each Gender Events'!CP$2)*'Medal values'!$B$3
+ COUNTIFS('Official Medal Table'!$F:$F,'Each Gender Events'!$A29,'Official Medal Table'!$C:$C,'Each Gender Events'!CP$1,'Official Medal Table'!$E:$E,"Mixed")*'Medal values'!$B$1/2
+ COUNTIFS('Official Medal Table'!$G:$G,'Each Gender Events'!$A29,'Official Medal Table'!$C:$C,'Each Gender Events'!CP$1,'Official Medal Table'!$E:$E,"Mixed")*'Medal values'!$B$2/2
+ COUNTIFS('Official Medal Table'!$H:$H,'Each Gender Events'!$A29,'Official Medal Table'!$C:$C,'Each Gender Events'!CP$1,'Official Medal Table'!$E:$E,"Mixed")*'Medal values'!$B$3/2
+ COUNTIFS('Official Medal Table'!$I:$I,'Each Gender Events'!$A29,'Official Medal Table'!$C:$C,'Each Gender Events'!CP$1,'Official Medal Table'!$E:$E,"Mixed")*'Medal values'!$B$3/2</f>
        <v>0</v>
      </c>
      <c r="CQ29">
        <f>COUNTIFS('Official Medal Table'!$F:$F,'Each Gender Events'!$A29,'Official Medal Table'!$C:$C,'Each Gender Events'!CQ$1,'Official Medal Table'!$E:$E,'Each Gender Events'!CQ$2)*'Medal values'!$B$1
+ COUNTIFS('Official Medal Table'!$G:$G,'Each Gender Events'!$A29,'Official Medal Table'!$C:$C,'Each Gender Events'!CQ$1,'Official Medal Table'!$E:$E,'Each Gender Events'!CQ$2)*'Medal values'!$B$2
+ COUNTIFS('Official Medal Table'!$H:$H,'Each Gender Events'!$A29,'Official Medal Table'!$C:$C,'Each Gender Events'!CQ$1,'Official Medal Table'!$E:$E,'Each Gender Events'!CQ$2)*'Medal values'!$B$3
+ COUNTIFS('Official Medal Table'!$I:$I,'Each Gender Events'!$A29,'Official Medal Table'!$C:$C,'Each Gender Events'!CQ$1,'Official Medal Table'!$E:$E,'Each Gender Events'!CQ$2)*'Medal values'!$B$3
+ COUNTIFS('Official Medal Table'!$F:$F,'Each Gender Events'!$A29,'Official Medal Table'!$C:$C,'Each Gender Events'!CQ$1,'Official Medal Table'!$E:$E,"Mixed")*'Medal values'!$B$1/2
+ COUNTIFS('Official Medal Table'!$G:$G,'Each Gender Events'!$A29,'Official Medal Table'!$C:$C,'Each Gender Events'!CQ$1,'Official Medal Table'!$E:$E,"Mixed")*'Medal values'!$B$2/2
+ COUNTIFS('Official Medal Table'!$H:$H,'Each Gender Events'!$A29,'Official Medal Table'!$C:$C,'Each Gender Events'!CQ$1,'Official Medal Table'!$E:$E,"Mixed")*'Medal values'!$B$3/2
+ COUNTIFS('Official Medal Table'!$I:$I,'Each Gender Events'!$A29,'Official Medal Table'!$C:$C,'Each Gender Events'!CQ$1,'Official Medal Table'!$E:$E,"Mixed")*'Medal values'!$B$3/2</f>
        <v>0</v>
      </c>
      <c r="CR29">
        <f>COUNTIFS('Official Medal Table'!$F:$F,'Each Gender Events'!$A29,'Official Medal Table'!$C:$C,'Each Gender Events'!CR$1,'Official Medal Table'!$E:$E,'Each Gender Events'!CR$2)*'Medal values'!$B$1
+ COUNTIFS('Official Medal Table'!$G:$G,'Each Gender Events'!$A29,'Official Medal Table'!$C:$C,'Each Gender Events'!CR$1,'Official Medal Table'!$E:$E,'Each Gender Events'!CR$2)*'Medal values'!$B$2
+ COUNTIFS('Official Medal Table'!$H:$H,'Each Gender Events'!$A29,'Official Medal Table'!$C:$C,'Each Gender Events'!CR$1,'Official Medal Table'!$E:$E,'Each Gender Events'!CR$2)*'Medal values'!$B$3
+ COUNTIFS('Official Medal Table'!$I:$I,'Each Gender Events'!$A29,'Official Medal Table'!$C:$C,'Each Gender Events'!CR$1,'Official Medal Table'!$E:$E,'Each Gender Events'!CR$2)*'Medal values'!$B$3
+ COUNTIFS('Official Medal Table'!$F:$F,'Each Gender Events'!$A29,'Official Medal Table'!$C:$C,'Each Gender Events'!CR$1,'Official Medal Table'!$E:$E,"Mixed")*'Medal values'!$B$1/2
+ COUNTIFS('Official Medal Table'!$G:$G,'Each Gender Events'!$A29,'Official Medal Table'!$C:$C,'Each Gender Events'!CR$1,'Official Medal Table'!$E:$E,"Mixed")*'Medal values'!$B$2/2
+ COUNTIFS('Official Medal Table'!$H:$H,'Each Gender Events'!$A29,'Official Medal Table'!$C:$C,'Each Gender Events'!CR$1,'Official Medal Table'!$E:$E,"Mixed")*'Medal values'!$B$3/2
+ COUNTIFS('Official Medal Table'!$I:$I,'Each Gender Events'!$A29,'Official Medal Table'!$C:$C,'Each Gender Events'!CR$1,'Official Medal Table'!$E:$E,"Mixed")*'Medal values'!$B$3/2</f>
        <v>0</v>
      </c>
      <c r="CS29">
        <f>COUNTIFS('Official Medal Table'!$F:$F,'Each Gender Events'!$A29,'Official Medal Table'!$C:$C,'Each Gender Events'!CS$1,'Official Medal Table'!$E:$E,'Each Gender Events'!CS$2)*'Medal values'!$B$1
+ COUNTIFS('Official Medal Table'!$G:$G,'Each Gender Events'!$A29,'Official Medal Table'!$C:$C,'Each Gender Events'!CS$1,'Official Medal Table'!$E:$E,'Each Gender Events'!CS$2)*'Medal values'!$B$2
+ COUNTIFS('Official Medal Table'!$H:$H,'Each Gender Events'!$A29,'Official Medal Table'!$C:$C,'Each Gender Events'!CS$1,'Official Medal Table'!$E:$E,'Each Gender Events'!CS$2)*'Medal values'!$B$3
+ COUNTIFS('Official Medal Table'!$I:$I,'Each Gender Events'!$A29,'Official Medal Table'!$C:$C,'Each Gender Events'!CS$1,'Official Medal Table'!$E:$E,'Each Gender Events'!CS$2)*'Medal values'!$B$3
+ COUNTIFS('Official Medal Table'!$F:$F,'Each Gender Events'!$A29,'Official Medal Table'!$C:$C,'Each Gender Events'!CS$1,'Official Medal Table'!$E:$E,"Mixed")*'Medal values'!$B$1/2
+ COUNTIFS('Official Medal Table'!$G:$G,'Each Gender Events'!$A29,'Official Medal Table'!$C:$C,'Each Gender Events'!CS$1,'Official Medal Table'!$E:$E,"Mixed")*'Medal values'!$B$2/2
+ COUNTIFS('Official Medal Table'!$H:$H,'Each Gender Events'!$A29,'Official Medal Table'!$C:$C,'Each Gender Events'!CS$1,'Official Medal Table'!$E:$E,"Mixed")*'Medal values'!$B$3/2
+ COUNTIFS('Official Medal Table'!$I:$I,'Each Gender Events'!$A29,'Official Medal Table'!$C:$C,'Each Gender Events'!CS$1,'Official Medal Table'!$E:$E,"Mixed")*'Medal values'!$B$3/2</f>
        <v>3.0000010000000001</v>
      </c>
      <c r="CT29">
        <f>COUNTIFS('Official Medal Table'!$F:$F,'Each Gender Events'!$A29,'Official Medal Table'!$C:$C,'Each Gender Events'!CT$1,'Official Medal Table'!$E:$E,'Each Gender Events'!CT$2)*'Medal values'!$B$1
+ COUNTIFS('Official Medal Table'!$G:$G,'Each Gender Events'!$A29,'Official Medal Table'!$C:$C,'Each Gender Events'!CT$1,'Official Medal Table'!$E:$E,'Each Gender Events'!CT$2)*'Medal values'!$B$2
+ COUNTIFS('Official Medal Table'!$H:$H,'Each Gender Events'!$A29,'Official Medal Table'!$C:$C,'Each Gender Events'!CT$1,'Official Medal Table'!$E:$E,'Each Gender Events'!CT$2)*'Medal values'!$B$3
+ COUNTIFS('Official Medal Table'!$I:$I,'Each Gender Events'!$A29,'Official Medal Table'!$C:$C,'Each Gender Events'!CT$1,'Official Medal Table'!$E:$E,'Each Gender Events'!CT$2)*'Medal values'!$B$3
+ COUNTIFS('Official Medal Table'!$F:$F,'Each Gender Events'!$A29,'Official Medal Table'!$C:$C,'Each Gender Events'!CT$1,'Official Medal Table'!$E:$E,"Mixed")*'Medal values'!$B$1/2
+ COUNTIFS('Official Medal Table'!$G:$G,'Each Gender Events'!$A29,'Official Medal Table'!$C:$C,'Each Gender Events'!CT$1,'Official Medal Table'!$E:$E,"Mixed")*'Medal values'!$B$2/2
+ COUNTIFS('Official Medal Table'!$H:$H,'Each Gender Events'!$A29,'Official Medal Table'!$C:$C,'Each Gender Events'!CT$1,'Official Medal Table'!$E:$E,"Mixed")*'Medal values'!$B$3/2
+ COUNTIFS('Official Medal Table'!$I:$I,'Each Gender Events'!$A29,'Official Medal Table'!$C:$C,'Each Gender Events'!CT$1,'Official Medal Table'!$E:$E,"Mixed")*'Medal values'!$B$3/2</f>
        <v>2.0000010000000001</v>
      </c>
    </row>
    <row r="30" spans="1:98" x14ac:dyDescent="0.3">
      <c r="A30" t="str">
        <f>Countries!A28</f>
        <v>USA</v>
      </c>
      <c r="B30">
        <f>COUNTIFS('Official Medal Table'!$F:$F,'Each Gender Events'!$A30,'Official Medal Table'!$C:$C,'Each Gender Events'!B$1,'Official Medal Table'!$E:$E,'Each Gender Events'!B$2)*'Medal values'!$B$1
+ COUNTIFS('Official Medal Table'!$G:$G,'Each Gender Events'!$A30,'Official Medal Table'!$C:$C,'Each Gender Events'!B$1,'Official Medal Table'!$E:$E,'Each Gender Events'!B$2)*'Medal values'!$B$2
+ COUNTIFS('Official Medal Table'!$H:$H,'Each Gender Events'!$A30,'Official Medal Table'!$C:$C,'Each Gender Events'!B$1,'Official Medal Table'!$E:$E,'Each Gender Events'!B$2)*'Medal values'!$B$3
+ COUNTIFS('Official Medal Table'!$I:$I,'Each Gender Events'!$A30,'Official Medal Table'!$C:$C,'Each Gender Events'!B$1,'Official Medal Table'!$E:$E,'Each Gender Events'!B$2)*'Medal values'!$B$3
+ COUNTIFS('Official Medal Table'!$F:$F,'Each Gender Events'!$A30,'Official Medal Table'!$C:$C,'Each Gender Events'!B$1,'Official Medal Table'!$E:$E,"Mixed")*'Medal values'!$B$1/2
+ COUNTIFS('Official Medal Table'!$G:$G,'Each Gender Events'!$A30,'Official Medal Table'!$C:$C,'Each Gender Events'!B$1,'Official Medal Table'!$E:$E,"Mixed")*'Medal values'!$B$2/2
+ COUNTIFS('Official Medal Table'!$H:$H,'Each Gender Events'!$A30,'Official Medal Table'!$C:$C,'Each Gender Events'!B$1,'Official Medal Table'!$E:$E,"Mixed")*'Medal values'!$B$3/2
+ COUNTIFS('Official Medal Table'!$I:$I,'Each Gender Events'!$A30,'Official Medal Table'!$C:$C,'Each Gender Events'!B$1,'Official Medal Table'!$E:$E,"Mixed")*'Medal values'!$B$3/2</f>
        <v>0</v>
      </c>
      <c r="C30">
        <f>COUNTIFS('Official Medal Table'!$F:$F,'Each Gender Events'!$A30,'Official Medal Table'!$C:$C,'Each Gender Events'!C$1,'Official Medal Table'!$E:$E,'Each Gender Events'!C$2)*'Medal values'!$B$1
+ COUNTIFS('Official Medal Table'!$G:$G,'Each Gender Events'!$A30,'Official Medal Table'!$C:$C,'Each Gender Events'!C$1,'Official Medal Table'!$E:$E,'Each Gender Events'!C$2)*'Medal values'!$B$2
+ COUNTIFS('Official Medal Table'!$H:$H,'Each Gender Events'!$A30,'Official Medal Table'!$C:$C,'Each Gender Events'!C$1,'Official Medal Table'!$E:$E,'Each Gender Events'!C$2)*'Medal values'!$B$3
+ COUNTIFS('Official Medal Table'!$I:$I,'Each Gender Events'!$A30,'Official Medal Table'!$C:$C,'Each Gender Events'!C$1,'Official Medal Table'!$E:$E,'Each Gender Events'!C$2)*'Medal values'!$B$3
+ COUNTIFS('Official Medal Table'!$F:$F,'Each Gender Events'!$A30,'Official Medal Table'!$C:$C,'Each Gender Events'!C$1,'Official Medal Table'!$E:$E,"Mixed")*'Medal values'!$B$1/2
+ COUNTIFS('Official Medal Table'!$G:$G,'Each Gender Events'!$A30,'Official Medal Table'!$C:$C,'Each Gender Events'!C$1,'Official Medal Table'!$E:$E,"Mixed")*'Medal values'!$B$2/2
+ COUNTIFS('Official Medal Table'!$H:$H,'Each Gender Events'!$A30,'Official Medal Table'!$C:$C,'Each Gender Events'!C$1,'Official Medal Table'!$E:$E,"Mixed")*'Medal values'!$B$3/2
+ COUNTIFS('Official Medal Table'!$I:$I,'Each Gender Events'!$A30,'Official Medal Table'!$C:$C,'Each Gender Events'!C$1,'Official Medal Table'!$E:$E,"Mixed")*'Medal values'!$B$3/2</f>
        <v>1</v>
      </c>
      <c r="D30">
        <f>COUNTIFS('Official Medal Table'!$F:$F,'Each Gender Events'!$A30,'Official Medal Table'!$C:$C,'Each Gender Events'!D$1,'Official Medal Table'!$E:$E,'Each Gender Events'!D$2)*'Medal values'!$B$1
+ COUNTIFS('Official Medal Table'!$G:$G,'Each Gender Events'!$A30,'Official Medal Table'!$C:$C,'Each Gender Events'!D$1,'Official Medal Table'!$E:$E,'Each Gender Events'!D$2)*'Medal values'!$B$2
+ COUNTIFS('Official Medal Table'!$H:$H,'Each Gender Events'!$A30,'Official Medal Table'!$C:$C,'Each Gender Events'!D$1,'Official Medal Table'!$E:$E,'Each Gender Events'!D$2)*'Medal values'!$B$3
+ COUNTIFS('Official Medal Table'!$I:$I,'Each Gender Events'!$A30,'Official Medal Table'!$C:$C,'Each Gender Events'!D$1,'Official Medal Table'!$E:$E,'Each Gender Events'!D$2)*'Medal values'!$B$3
+ COUNTIFS('Official Medal Table'!$F:$F,'Each Gender Events'!$A30,'Official Medal Table'!$C:$C,'Each Gender Events'!D$1,'Official Medal Table'!$E:$E,"Mixed")*'Medal values'!$B$1/2
+ COUNTIFS('Official Medal Table'!$G:$G,'Each Gender Events'!$A30,'Official Medal Table'!$C:$C,'Each Gender Events'!D$1,'Official Medal Table'!$E:$E,"Mixed")*'Medal values'!$B$2/2
+ COUNTIFS('Official Medal Table'!$H:$H,'Each Gender Events'!$A30,'Official Medal Table'!$C:$C,'Each Gender Events'!D$1,'Official Medal Table'!$E:$E,"Mixed")*'Medal values'!$B$3/2
+ COUNTIFS('Official Medal Table'!$I:$I,'Each Gender Events'!$A30,'Official Medal Table'!$C:$C,'Each Gender Events'!D$1,'Official Medal Table'!$E:$E,"Mixed")*'Medal values'!$B$3/2</f>
        <v>0.5</v>
      </c>
      <c r="E30">
        <f>COUNTIFS('Official Medal Table'!$F:$F,'Each Gender Events'!$A30,'Official Medal Table'!$C:$C,'Each Gender Events'!E$1,'Official Medal Table'!$E:$E,'Each Gender Events'!E$2)*'Medal values'!$B$1
+ COUNTIFS('Official Medal Table'!$G:$G,'Each Gender Events'!$A30,'Official Medal Table'!$C:$C,'Each Gender Events'!E$1,'Official Medal Table'!$E:$E,'Each Gender Events'!E$2)*'Medal values'!$B$2
+ COUNTIFS('Official Medal Table'!$H:$H,'Each Gender Events'!$A30,'Official Medal Table'!$C:$C,'Each Gender Events'!E$1,'Official Medal Table'!$E:$E,'Each Gender Events'!E$2)*'Medal values'!$B$3
+ COUNTIFS('Official Medal Table'!$I:$I,'Each Gender Events'!$A30,'Official Medal Table'!$C:$C,'Each Gender Events'!E$1,'Official Medal Table'!$E:$E,'Each Gender Events'!E$2)*'Medal values'!$B$3
+ COUNTIFS('Official Medal Table'!$F:$F,'Each Gender Events'!$A30,'Official Medal Table'!$C:$C,'Each Gender Events'!E$1,'Official Medal Table'!$E:$E,"Mixed")*'Medal values'!$B$1/2
+ COUNTIFS('Official Medal Table'!$G:$G,'Each Gender Events'!$A30,'Official Medal Table'!$C:$C,'Each Gender Events'!E$1,'Official Medal Table'!$E:$E,"Mixed")*'Medal values'!$B$2/2
+ COUNTIFS('Official Medal Table'!$H:$H,'Each Gender Events'!$A30,'Official Medal Table'!$C:$C,'Each Gender Events'!E$1,'Official Medal Table'!$E:$E,"Mixed")*'Medal values'!$B$3/2
+ COUNTIFS('Official Medal Table'!$I:$I,'Each Gender Events'!$A30,'Official Medal Table'!$C:$C,'Each Gender Events'!E$1,'Official Medal Table'!$E:$E,"Mixed")*'Medal values'!$B$3/2</f>
        <v>2.5000010000000001</v>
      </c>
      <c r="F30">
        <f>COUNTIFS('Official Medal Table'!$F:$F,'Each Gender Events'!$A30,'Official Medal Table'!$C:$C,'Each Gender Events'!F$1,'Official Medal Table'!$E:$E,'Each Gender Events'!F$2)*'Medal values'!$B$1
+ COUNTIFS('Official Medal Table'!$G:$G,'Each Gender Events'!$A30,'Official Medal Table'!$C:$C,'Each Gender Events'!F$1,'Official Medal Table'!$E:$E,'Each Gender Events'!F$2)*'Medal values'!$B$2
+ COUNTIFS('Official Medal Table'!$H:$H,'Each Gender Events'!$A30,'Official Medal Table'!$C:$C,'Each Gender Events'!F$1,'Official Medal Table'!$E:$E,'Each Gender Events'!F$2)*'Medal values'!$B$3
+ COUNTIFS('Official Medal Table'!$I:$I,'Each Gender Events'!$A30,'Official Medal Table'!$C:$C,'Each Gender Events'!F$1,'Official Medal Table'!$E:$E,'Each Gender Events'!F$2)*'Medal values'!$B$3
+ COUNTIFS('Official Medal Table'!$F:$F,'Each Gender Events'!$A30,'Official Medal Table'!$C:$C,'Each Gender Events'!F$1,'Official Medal Table'!$E:$E,"Mixed")*'Medal values'!$B$1/2
+ COUNTIFS('Official Medal Table'!$G:$G,'Each Gender Events'!$A30,'Official Medal Table'!$C:$C,'Each Gender Events'!F$1,'Official Medal Table'!$E:$E,"Mixed")*'Medal values'!$B$2/2
+ COUNTIFS('Official Medal Table'!$H:$H,'Each Gender Events'!$A30,'Official Medal Table'!$C:$C,'Each Gender Events'!F$1,'Official Medal Table'!$E:$E,"Mixed")*'Medal values'!$B$3/2
+ COUNTIFS('Official Medal Table'!$I:$I,'Each Gender Events'!$A30,'Official Medal Table'!$C:$C,'Each Gender Events'!F$1,'Official Medal Table'!$E:$E,"Mixed")*'Medal values'!$B$3/2</f>
        <v>1.5</v>
      </c>
      <c r="G30">
        <f>COUNTIFS('Official Medal Table'!$F:$F,'Each Gender Events'!$A30,'Official Medal Table'!$C:$C,'Each Gender Events'!G$1,'Official Medal Table'!$E:$E,'Each Gender Events'!G$2)*'Medal values'!$B$1
+ COUNTIFS('Official Medal Table'!$G:$G,'Each Gender Events'!$A30,'Official Medal Table'!$C:$C,'Each Gender Events'!G$1,'Official Medal Table'!$E:$E,'Each Gender Events'!G$2)*'Medal values'!$B$2
+ COUNTIFS('Official Medal Table'!$H:$H,'Each Gender Events'!$A30,'Official Medal Table'!$C:$C,'Each Gender Events'!G$1,'Official Medal Table'!$E:$E,'Each Gender Events'!G$2)*'Medal values'!$B$3
+ COUNTIFS('Official Medal Table'!$I:$I,'Each Gender Events'!$A30,'Official Medal Table'!$C:$C,'Each Gender Events'!G$1,'Official Medal Table'!$E:$E,'Each Gender Events'!G$2)*'Medal values'!$B$3
+ COUNTIFS('Official Medal Table'!$F:$F,'Each Gender Events'!$A30,'Official Medal Table'!$C:$C,'Each Gender Events'!G$1,'Official Medal Table'!$E:$E,"Mixed")*'Medal values'!$B$1/2
+ COUNTIFS('Official Medal Table'!$G:$G,'Each Gender Events'!$A30,'Official Medal Table'!$C:$C,'Each Gender Events'!G$1,'Official Medal Table'!$E:$E,"Mixed")*'Medal values'!$B$2/2
+ COUNTIFS('Official Medal Table'!$H:$H,'Each Gender Events'!$A30,'Official Medal Table'!$C:$C,'Each Gender Events'!G$1,'Official Medal Table'!$E:$E,"Mixed")*'Medal values'!$B$3/2
+ COUNTIFS('Official Medal Table'!$I:$I,'Each Gender Events'!$A30,'Official Medal Table'!$C:$C,'Each Gender Events'!G$1,'Official Medal Table'!$E:$E,"Mixed")*'Medal values'!$B$3/2</f>
        <v>2</v>
      </c>
      <c r="H30">
        <f>COUNTIFS('Official Medal Table'!$F:$F,'Each Gender Events'!$A30,'Official Medal Table'!$C:$C,'Each Gender Events'!H$1,'Official Medal Table'!$E:$E,'Each Gender Events'!H$2)*'Medal values'!$B$1
+ COUNTIFS('Official Medal Table'!$G:$G,'Each Gender Events'!$A30,'Official Medal Table'!$C:$C,'Each Gender Events'!H$1,'Official Medal Table'!$E:$E,'Each Gender Events'!H$2)*'Medal values'!$B$2
+ COUNTIFS('Official Medal Table'!$H:$H,'Each Gender Events'!$A30,'Official Medal Table'!$C:$C,'Each Gender Events'!H$1,'Official Medal Table'!$E:$E,'Each Gender Events'!H$2)*'Medal values'!$B$3
+ COUNTIFS('Official Medal Table'!$I:$I,'Each Gender Events'!$A30,'Official Medal Table'!$C:$C,'Each Gender Events'!H$1,'Official Medal Table'!$E:$E,'Each Gender Events'!H$2)*'Medal values'!$B$3
+ COUNTIFS('Official Medal Table'!$F:$F,'Each Gender Events'!$A30,'Official Medal Table'!$C:$C,'Each Gender Events'!H$1,'Official Medal Table'!$E:$E,"Mixed")*'Medal values'!$B$1/2
+ COUNTIFS('Official Medal Table'!$G:$G,'Each Gender Events'!$A30,'Official Medal Table'!$C:$C,'Each Gender Events'!H$1,'Official Medal Table'!$E:$E,"Mixed")*'Medal values'!$B$2/2
+ COUNTIFS('Official Medal Table'!$H:$H,'Each Gender Events'!$A30,'Official Medal Table'!$C:$C,'Each Gender Events'!H$1,'Official Medal Table'!$E:$E,"Mixed")*'Medal values'!$B$3/2
+ COUNTIFS('Official Medal Table'!$I:$I,'Each Gender Events'!$A30,'Official Medal Table'!$C:$C,'Each Gender Events'!H$1,'Official Medal Table'!$E:$E,"Mixed")*'Medal values'!$B$3/2</f>
        <v>14.003001000000001</v>
      </c>
      <c r="I30">
        <f>COUNTIFS('Official Medal Table'!$F:$F,'Each Gender Events'!$A30,'Official Medal Table'!$C:$C,'Each Gender Events'!I$1,'Official Medal Table'!$E:$E,'Each Gender Events'!I$2)*'Medal values'!$B$1
+ COUNTIFS('Official Medal Table'!$G:$G,'Each Gender Events'!$A30,'Official Medal Table'!$C:$C,'Each Gender Events'!I$1,'Official Medal Table'!$E:$E,'Each Gender Events'!I$2)*'Medal values'!$B$2
+ COUNTIFS('Official Medal Table'!$H:$H,'Each Gender Events'!$A30,'Official Medal Table'!$C:$C,'Each Gender Events'!I$1,'Official Medal Table'!$E:$E,'Each Gender Events'!I$2)*'Medal values'!$B$3
+ COUNTIFS('Official Medal Table'!$I:$I,'Each Gender Events'!$A30,'Official Medal Table'!$C:$C,'Each Gender Events'!I$1,'Official Medal Table'!$E:$E,'Each Gender Events'!I$2)*'Medal values'!$B$3
+ COUNTIFS('Official Medal Table'!$F:$F,'Each Gender Events'!$A30,'Official Medal Table'!$C:$C,'Each Gender Events'!I$1,'Official Medal Table'!$E:$E,"Mixed")*'Medal values'!$B$1/2
+ COUNTIFS('Official Medal Table'!$G:$G,'Each Gender Events'!$A30,'Official Medal Table'!$C:$C,'Each Gender Events'!I$1,'Official Medal Table'!$E:$E,"Mixed")*'Medal values'!$B$2/2
+ COUNTIFS('Official Medal Table'!$H:$H,'Each Gender Events'!$A30,'Official Medal Table'!$C:$C,'Each Gender Events'!I$1,'Official Medal Table'!$E:$E,"Mixed")*'Medal values'!$B$3/2
+ COUNTIFS('Official Medal Table'!$I:$I,'Each Gender Events'!$A30,'Official Medal Table'!$C:$C,'Each Gender Events'!I$1,'Official Medal Table'!$E:$E,"Mixed")*'Medal values'!$B$3/2</f>
        <v>2.0000010000000001</v>
      </c>
      <c r="J30">
        <f>COUNTIFS('Official Medal Table'!$F:$F,'Each Gender Events'!$A30,'Official Medal Table'!$C:$C,'Each Gender Events'!J$1,'Official Medal Table'!$E:$E,'Each Gender Events'!J$2)*'Medal values'!$B$1
+ COUNTIFS('Official Medal Table'!$G:$G,'Each Gender Events'!$A30,'Official Medal Table'!$C:$C,'Each Gender Events'!J$1,'Official Medal Table'!$E:$E,'Each Gender Events'!J$2)*'Medal values'!$B$2
+ COUNTIFS('Official Medal Table'!$H:$H,'Each Gender Events'!$A30,'Official Medal Table'!$C:$C,'Each Gender Events'!J$1,'Official Medal Table'!$E:$E,'Each Gender Events'!J$2)*'Medal values'!$B$3
+ COUNTIFS('Official Medal Table'!$I:$I,'Each Gender Events'!$A30,'Official Medal Table'!$C:$C,'Each Gender Events'!J$1,'Official Medal Table'!$E:$E,'Each Gender Events'!J$2)*'Medal values'!$B$3
+ COUNTIFS('Official Medal Table'!$F:$F,'Each Gender Events'!$A30,'Official Medal Table'!$C:$C,'Each Gender Events'!J$1,'Official Medal Table'!$E:$E,"Mixed")*'Medal values'!$B$1/2
+ COUNTIFS('Official Medal Table'!$G:$G,'Each Gender Events'!$A30,'Official Medal Table'!$C:$C,'Each Gender Events'!J$1,'Official Medal Table'!$E:$E,"Mixed")*'Medal values'!$B$2/2
+ COUNTIFS('Official Medal Table'!$H:$H,'Each Gender Events'!$A30,'Official Medal Table'!$C:$C,'Each Gender Events'!J$1,'Official Medal Table'!$E:$E,"Mixed")*'Medal values'!$B$3/2
+ COUNTIFS('Official Medal Table'!$I:$I,'Each Gender Events'!$A30,'Official Medal Table'!$C:$C,'Each Gender Events'!J$1,'Official Medal Table'!$E:$E,"Mixed")*'Medal values'!$B$3/2</f>
        <v>39.007006499999996</v>
      </c>
      <c r="K30">
        <f>COUNTIFS('Official Medal Table'!$F:$F,'Each Gender Events'!$A30,'Official Medal Table'!$C:$C,'Each Gender Events'!K$1,'Official Medal Table'!$E:$E,'Each Gender Events'!K$2)*'Medal values'!$B$1
+ COUNTIFS('Official Medal Table'!$G:$G,'Each Gender Events'!$A30,'Official Medal Table'!$C:$C,'Each Gender Events'!K$1,'Official Medal Table'!$E:$E,'Each Gender Events'!K$2)*'Medal values'!$B$2
+ COUNTIFS('Official Medal Table'!$H:$H,'Each Gender Events'!$A30,'Official Medal Table'!$C:$C,'Each Gender Events'!K$1,'Official Medal Table'!$E:$E,'Each Gender Events'!K$2)*'Medal values'!$B$3
+ COUNTIFS('Official Medal Table'!$I:$I,'Each Gender Events'!$A30,'Official Medal Table'!$C:$C,'Each Gender Events'!K$1,'Official Medal Table'!$E:$E,'Each Gender Events'!K$2)*'Medal values'!$B$3
+ COUNTIFS('Official Medal Table'!$F:$F,'Each Gender Events'!$A30,'Official Medal Table'!$C:$C,'Each Gender Events'!K$1,'Official Medal Table'!$E:$E,"Mixed")*'Medal values'!$B$1/2
+ COUNTIFS('Official Medal Table'!$G:$G,'Each Gender Events'!$A30,'Official Medal Table'!$C:$C,'Each Gender Events'!K$1,'Official Medal Table'!$E:$E,"Mixed")*'Medal values'!$B$2/2
+ COUNTIFS('Official Medal Table'!$H:$H,'Each Gender Events'!$A30,'Official Medal Table'!$C:$C,'Each Gender Events'!K$1,'Official Medal Table'!$E:$E,"Mixed")*'Medal values'!$B$3/2
+ COUNTIFS('Official Medal Table'!$I:$I,'Each Gender Events'!$A30,'Official Medal Table'!$C:$C,'Each Gender Events'!K$1,'Official Medal Table'!$E:$E,"Mixed")*'Medal values'!$B$3/2</f>
        <v>34.007004499999994</v>
      </c>
      <c r="L30">
        <f>COUNTIFS('Official Medal Table'!$F:$F,'Each Gender Events'!$A30,'Official Medal Table'!$C:$C,'Each Gender Events'!L$1,'Official Medal Table'!$E:$E,'Each Gender Events'!L$2)*'Medal values'!$B$1
+ COUNTIFS('Official Medal Table'!$G:$G,'Each Gender Events'!$A30,'Official Medal Table'!$C:$C,'Each Gender Events'!L$1,'Official Medal Table'!$E:$E,'Each Gender Events'!L$2)*'Medal values'!$B$2
+ COUNTIFS('Official Medal Table'!$H:$H,'Each Gender Events'!$A30,'Official Medal Table'!$C:$C,'Each Gender Events'!L$1,'Official Medal Table'!$E:$E,'Each Gender Events'!L$2)*'Medal values'!$B$3
+ COUNTIFS('Official Medal Table'!$I:$I,'Each Gender Events'!$A30,'Official Medal Table'!$C:$C,'Each Gender Events'!L$1,'Official Medal Table'!$E:$E,'Each Gender Events'!L$2)*'Medal values'!$B$3
+ COUNTIFS('Official Medal Table'!$F:$F,'Each Gender Events'!$A30,'Official Medal Table'!$C:$C,'Each Gender Events'!L$1,'Official Medal Table'!$E:$E,"Mixed")*'Medal values'!$B$1/2
+ COUNTIFS('Official Medal Table'!$G:$G,'Each Gender Events'!$A30,'Official Medal Table'!$C:$C,'Each Gender Events'!L$1,'Official Medal Table'!$E:$E,"Mixed")*'Medal values'!$B$2/2
+ COUNTIFS('Official Medal Table'!$H:$H,'Each Gender Events'!$A30,'Official Medal Table'!$C:$C,'Each Gender Events'!L$1,'Official Medal Table'!$E:$E,"Mixed")*'Medal values'!$B$3/2
+ COUNTIFS('Official Medal Table'!$I:$I,'Each Gender Events'!$A30,'Official Medal Table'!$C:$C,'Each Gender Events'!L$1,'Official Medal Table'!$E:$E,"Mixed")*'Medal values'!$B$3/2</f>
        <v>3.0000015000000002</v>
      </c>
      <c r="M30">
        <f>COUNTIFS('Official Medal Table'!$F:$F,'Each Gender Events'!$A30,'Official Medal Table'!$C:$C,'Each Gender Events'!M$1,'Official Medal Table'!$E:$E,'Each Gender Events'!M$2)*'Medal values'!$B$1
+ COUNTIFS('Official Medal Table'!$G:$G,'Each Gender Events'!$A30,'Official Medal Table'!$C:$C,'Each Gender Events'!M$1,'Official Medal Table'!$E:$E,'Each Gender Events'!M$2)*'Medal values'!$B$2
+ COUNTIFS('Official Medal Table'!$H:$H,'Each Gender Events'!$A30,'Official Medal Table'!$C:$C,'Each Gender Events'!M$1,'Official Medal Table'!$E:$E,'Each Gender Events'!M$2)*'Medal values'!$B$3
+ COUNTIFS('Official Medal Table'!$I:$I,'Each Gender Events'!$A30,'Official Medal Table'!$C:$C,'Each Gender Events'!M$1,'Official Medal Table'!$E:$E,'Each Gender Events'!M$2)*'Medal values'!$B$3
+ COUNTIFS('Official Medal Table'!$F:$F,'Each Gender Events'!$A30,'Official Medal Table'!$C:$C,'Each Gender Events'!M$1,'Official Medal Table'!$E:$E,"Mixed")*'Medal values'!$B$1/2
+ COUNTIFS('Official Medal Table'!$G:$G,'Each Gender Events'!$A30,'Official Medal Table'!$C:$C,'Each Gender Events'!M$1,'Official Medal Table'!$E:$E,"Mixed")*'Medal values'!$B$2/2
+ COUNTIFS('Official Medal Table'!$H:$H,'Each Gender Events'!$A30,'Official Medal Table'!$C:$C,'Each Gender Events'!M$1,'Official Medal Table'!$E:$E,"Mixed")*'Medal values'!$B$3/2
+ COUNTIFS('Official Medal Table'!$I:$I,'Each Gender Events'!$A30,'Official Medal Table'!$C:$C,'Each Gender Events'!M$1,'Official Medal Table'!$E:$E,"Mixed")*'Medal values'!$B$3/2</f>
        <v>0</v>
      </c>
      <c r="N30">
        <f>COUNTIFS('Official Medal Table'!$F:$F,'Each Gender Events'!$A30,'Official Medal Table'!$C:$C,'Each Gender Events'!N$1,'Official Medal Table'!$E:$E,'Each Gender Events'!N$2)*'Medal values'!$B$1
+ COUNTIFS('Official Medal Table'!$G:$G,'Each Gender Events'!$A30,'Official Medal Table'!$C:$C,'Each Gender Events'!N$1,'Official Medal Table'!$E:$E,'Each Gender Events'!N$2)*'Medal values'!$B$2
+ COUNTIFS('Official Medal Table'!$H:$H,'Each Gender Events'!$A30,'Official Medal Table'!$C:$C,'Each Gender Events'!N$1,'Official Medal Table'!$E:$E,'Each Gender Events'!N$2)*'Medal values'!$B$3
+ COUNTIFS('Official Medal Table'!$I:$I,'Each Gender Events'!$A30,'Official Medal Table'!$C:$C,'Each Gender Events'!N$1,'Official Medal Table'!$E:$E,'Each Gender Events'!N$2)*'Medal values'!$B$3
+ COUNTIFS('Official Medal Table'!$F:$F,'Each Gender Events'!$A30,'Official Medal Table'!$C:$C,'Each Gender Events'!N$1,'Official Medal Table'!$E:$E,"Mixed")*'Medal values'!$B$1/2
+ COUNTIFS('Official Medal Table'!$G:$G,'Each Gender Events'!$A30,'Official Medal Table'!$C:$C,'Each Gender Events'!N$1,'Official Medal Table'!$E:$E,"Mixed")*'Medal values'!$B$2/2
+ COUNTIFS('Official Medal Table'!$H:$H,'Each Gender Events'!$A30,'Official Medal Table'!$C:$C,'Each Gender Events'!N$1,'Official Medal Table'!$E:$E,"Mixed")*'Medal values'!$B$3/2
+ COUNTIFS('Official Medal Table'!$I:$I,'Each Gender Events'!$A30,'Official Medal Table'!$C:$C,'Each Gender Events'!N$1,'Official Medal Table'!$E:$E,"Mixed")*'Medal values'!$B$3/2</f>
        <v>0</v>
      </c>
      <c r="O30">
        <f>COUNTIFS('Official Medal Table'!$F:$F,'Each Gender Events'!$A30,'Official Medal Table'!$C:$C,'Each Gender Events'!O$1,'Official Medal Table'!$E:$E,'Each Gender Events'!O$2)*'Medal values'!$B$1
+ COUNTIFS('Official Medal Table'!$G:$G,'Each Gender Events'!$A30,'Official Medal Table'!$C:$C,'Each Gender Events'!O$1,'Official Medal Table'!$E:$E,'Each Gender Events'!O$2)*'Medal values'!$B$2
+ COUNTIFS('Official Medal Table'!$H:$H,'Each Gender Events'!$A30,'Official Medal Table'!$C:$C,'Each Gender Events'!O$1,'Official Medal Table'!$E:$E,'Each Gender Events'!O$2)*'Medal values'!$B$3
+ COUNTIFS('Official Medal Table'!$I:$I,'Each Gender Events'!$A30,'Official Medal Table'!$C:$C,'Each Gender Events'!O$1,'Official Medal Table'!$E:$E,'Each Gender Events'!O$2)*'Medal values'!$B$3
+ COUNTIFS('Official Medal Table'!$F:$F,'Each Gender Events'!$A30,'Official Medal Table'!$C:$C,'Each Gender Events'!O$1,'Official Medal Table'!$E:$E,"Mixed")*'Medal values'!$B$1/2
+ COUNTIFS('Official Medal Table'!$G:$G,'Each Gender Events'!$A30,'Official Medal Table'!$C:$C,'Each Gender Events'!O$1,'Official Medal Table'!$E:$E,"Mixed")*'Medal values'!$B$2/2
+ COUNTIFS('Official Medal Table'!$H:$H,'Each Gender Events'!$A30,'Official Medal Table'!$C:$C,'Each Gender Events'!O$1,'Official Medal Table'!$E:$E,"Mixed")*'Medal values'!$B$3/2
+ COUNTIFS('Official Medal Table'!$I:$I,'Each Gender Events'!$A30,'Official Medal Table'!$C:$C,'Each Gender Events'!O$1,'Official Medal Table'!$E:$E,"Mixed")*'Medal values'!$B$3/2</f>
        <v>0</v>
      </c>
      <c r="P30">
        <f>COUNTIFS('Official Medal Table'!$F:$F,'Each Gender Events'!$A30,'Official Medal Table'!$C:$C,'Each Gender Events'!P$1,'Official Medal Table'!$E:$E,'Each Gender Events'!P$2)*'Medal values'!$B$1
+ COUNTIFS('Official Medal Table'!$G:$G,'Each Gender Events'!$A30,'Official Medal Table'!$C:$C,'Each Gender Events'!P$1,'Official Medal Table'!$E:$E,'Each Gender Events'!P$2)*'Medal values'!$B$2
+ COUNTIFS('Official Medal Table'!$H:$H,'Each Gender Events'!$A30,'Official Medal Table'!$C:$C,'Each Gender Events'!P$1,'Official Medal Table'!$E:$E,'Each Gender Events'!P$2)*'Medal values'!$B$3
+ COUNTIFS('Official Medal Table'!$I:$I,'Each Gender Events'!$A30,'Official Medal Table'!$C:$C,'Each Gender Events'!P$1,'Official Medal Table'!$E:$E,'Each Gender Events'!P$2)*'Medal values'!$B$3
+ COUNTIFS('Official Medal Table'!$F:$F,'Each Gender Events'!$A30,'Official Medal Table'!$C:$C,'Each Gender Events'!P$1,'Official Medal Table'!$E:$E,"Mixed")*'Medal values'!$B$1/2
+ COUNTIFS('Official Medal Table'!$G:$G,'Each Gender Events'!$A30,'Official Medal Table'!$C:$C,'Each Gender Events'!P$1,'Official Medal Table'!$E:$E,"Mixed")*'Medal values'!$B$2/2
+ COUNTIFS('Official Medal Table'!$H:$H,'Each Gender Events'!$A30,'Official Medal Table'!$C:$C,'Each Gender Events'!P$1,'Official Medal Table'!$E:$E,"Mixed")*'Medal values'!$B$3/2
+ COUNTIFS('Official Medal Table'!$I:$I,'Each Gender Events'!$A30,'Official Medal Table'!$C:$C,'Each Gender Events'!P$1,'Official Medal Table'!$E:$E,"Mixed")*'Medal values'!$B$3/2</f>
        <v>3.0009999999999999</v>
      </c>
      <c r="Q30">
        <f>COUNTIFS('Official Medal Table'!$F:$F,'Each Gender Events'!$A30,'Official Medal Table'!$C:$C,'Each Gender Events'!Q$1,'Official Medal Table'!$E:$E,'Each Gender Events'!Q$2)*'Medal values'!$B$1
+ COUNTIFS('Official Medal Table'!$G:$G,'Each Gender Events'!$A30,'Official Medal Table'!$C:$C,'Each Gender Events'!Q$1,'Official Medal Table'!$E:$E,'Each Gender Events'!Q$2)*'Medal values'!$B$2
+ COUNTIFS('Official Medal Table'!$H:$H,'Each Gender Events'!$A30,'Official Medal Table'!$C:$C,'Each Gender Events'!Q$1,'Official Medal Table'!$E:$E,'Each Gender Events'!Q$2)*'Medal values'!$B$3
+ COUNTIFS('Official Medal Table'!$I:$I,'Each Gender Events'!$A30,'Official Medal Table'!$C:$C,'Each Gender Events'!Q$1,'Official Medal Table'!$E:$E,'Each Gender Events'!Q$2)*'Medal values'!$B$3
+ COUNTIFS('Official Medal Table'!$F:$F,'Each Gender Events'!$A30,'Official Medal Table'!$C:$C,'Each Gender Events'!Q$1,'Official Medal Table'!$E:$E,"Mixed")*'Medal values'!$B$1/2
+ COUNTIFS('Official Medal Table'!$G:$G,'Each Gender Events'!$A30,'Official Medal Table'!$C:$C,'Each Gender Events'!Q$1,'Official Medal Table'!$E:$E,"Mixed")*'Medal values'!$B$2/2
+ COUNTIFS('Official Medal Table'!$H:$H,'Each Gender Events'!$A30,'Official Medal Table'!$C:$C,'Each Gender Events'!Q$1,'Official Medal Table'!$E:$E,"Mixed")*'Medal values'!$B$3/2
+ COUNTIFS('Official Medal Table'!$I:$I,'Each Gender Events'!$A30,'Official Medal Table'!$C:$C,'Each Gender Events'!Q$1,'Official Medal Table'!$E:$E,"Mixed")*'Medal values'!$B$3/2</f>
        <v>3.0009999999999999</v>
      </c>
      <c r="R30">
        <f>COUNTIFS('Official Medal Table'!$F:$F,'Each Gender Events'!$A30,'Official Medal Table'!$C:$C,'Each Gender Events'!R$1,'Official Medal Table'!$E:$E,'Each Gender Events'!R$2)*'Medal values'!$B$1
+ COUNTIFS('Official Medal Table'!$G:$G,'Each Gender Events'!$A30,'Official Medal Table'!$C:$C,'Each Gender Events'!R$1,'Official Medal Table'!$E:$E,'Each Gender Events'!R$2)*'Medal values'!$B$2
+ COUNTIFS('Official Medal Table'!$H:$H,'Each Gender Events'!$A30,'Official Medal Table'!$C:$C,'Each Gender Events'!R$1,'Official Medal Table'!$E:$E,'Each Gender Events'!R$2)*'Medal values'!$B$3
+ COUNTIFS('Official Medal Table'!$I:$I,'Each Gender Events'!$A30,'Official Medal Table'!$C:$C,'Each Gender Events'!R$1,'Official Medal Table'!$E:$E,'Each Gender Events'!R$2)*'Medal values'!$B$3
+ COUNTIFS('Official Medal Table'!$F:$F,'Each Gender Events'!$A30,'Official Medal Table'!$C:$C,'Each Gender Events'!R$1,'Official Medal Table'!$E:$E,"Mixed")*'Medal values'!$B$1/2
+ COUNTIFS('Official Medal Table'!$G:$G,'Each Gender Events'!$A30,'Official Medal Table'!$C:$C,'Each Gender Events'!R$1,'Official Medal Table'!$E:$E,"Mixed")*'Medal values'!$B$2/2
+ COUNTIFS('Official Medal Table'!$H:$H,'Each Gender Events'!$A30,'Official Medal Table'!$C:$C,'Each Gender Events'!R$1,'Official Medal Table'!$E:$E,"Mixed")*'Medal values'!$B$3/2
+ COUNTIFS('Official Medal Table'!$I:$I,'Each Gender Events'!$A30,'Official Medal Table'!$C:$C,'Each Gender Events'!R$1,'Official Medal Table'!$E:$E,"Mixed")*'Medal values'!$B$3/2</f>
        <v>0</v>
      </c>
      <c r="S30">
        <f>COUNTIFS('Official Medal Table'!$F:$F,'Each Gender Events'!$A30,'Official Medal Table'!$C:$C,'Each Gender Events'!S$1,'Official Medal Table'!$E:$E,'Each Gender Events'!S$2)*'Medal values'!$B$1
+ COUNTIFS('Official Medal Table'!$G:$G,'Each Gender Events'!$A30,'Official Medal Table'!$C:$C,'Each Gender Events'!S$1,'Official Medal Table'!$E:$E,'Each Gender Events'!S$2)*'Medal values'!$B$2
+ COUNTIFS('Official Medal Table'!$H:$H,'Each Gender Events'!$A30,'Official Medal Table'!$C:$C,'Each Gender Events'!S$1,'Official Medal Table'!$E:$E,'Each Gender Events'!S$2)*'Medal values'!$B$3
+ COUNTIFS('Official Medal Table'!$I:$I,'Each Gender Events'!$A30,'Official Medal Table'!$C:$C,'Each Gender Events'!S$1,'Official Medal Table'!$E:$E,'Each Gender Events'!S$2)*'Medal values'!$B$3
+ COUNTIFS('Official Medal Table'!$F:$F,'Each Gender Events'!$A30,'Official Medal Table'!$C:$C,'Each Gender Events'!S$1,'Official Medal Table'!$E:$E,"Mixed")*'Medal values'!$B$1/2
+ COUNTIFS('Official Medal Table'!$G:$G,'Each Gender Events'!$A30,'Official Medal Table'!$C:$C,'Each Gender Events'!S$1,'Official Medal Table'!$E:$E,"Mixed")*'Medal values'!$B$2/2
+ COUNTIFS('Official Medal Table'!$H:$H,'Each Gender Events'!$A30,'Official Medal Table'!$C:$C,'Each Gender Events'!S$1,'Official Medal Table'!$E:$E,"Mixed")*'Medal values'!$B$3/2
+ COUNTIFS('Official Medal Table'!$I:$I,'Each Gender Events'!$A30,'Official Medal Table'!$C:$C,'Each Gender Events'!S$1,'Official Medal Table'!$E:$E,"Mixed")*'Medal values'!$B$3/2</f>
        <v>0</v>
      </c>
      <c r="T30">
        <f>COUNTIFS('Official Medal Table'!$F:$F,'Each Gender Events'!$A30,'Official Medal Table'!$C:$C,'Each Gender Events'!T$1,'Official Medal Table'!$E:$E,'Each Gender Events'!T$2)*'Medal values'!$B$1
+ COUNTIFS('Official Medal Table'!$G:$G,'Each Gender Events'!$A30,'Official Medal Table'!$C:$C,'Each Gender Events'!T$1,'Official Medal Table'!$E:$E,'Each Gender Events'!T$2)*'Medal values'!$B$2
+ COUNTIFS('Official Medal Table'!$H:$H,'Each Gender Events'!$A30,'Official Medal Table'!$C:$C,'Each Gender Events'!T$1,'Official Medal Table'!$E:$E,'Each Gender Events'!T$2)*'Medal values'!$B$3
+ COUNTIFS('Official Medal Table'!$I:$I,'Each Gender Events'!$A30,'Official Medal Table'!$C:$C,'Each Gender Events'!T$1,'Official Medal Table'!$E:$E,'Each Gender Events'!T$2)*'Medal values'!$B$3
+ COUNTIFS('Official Medal Table'!$F:$F,'Each Gender Events'!$A30,'Official Medal Table'!$C:$C,'Each Gender Events'!T$1,'Official Medal Table'!$E:$E,"Mixed")*'Medal values'!$B$1/2
+ COUNTIFS('Official Medal Table'!$G:$G,'Each Gender Events'!$A30,'Official Medal Table'!$C:$C,'Each Gender Events'!T$1,'Official Medal Table'!$E:$E,"Mixed")*'Medal values'!$B$2/2
+ COUNTIFS('Official Medal Table'!$H:$H,'Each Gender Events'!$A30,'Official Medal Table'!$C:$C,'Each Gender Events'!T$1,'Official Medal Table'!$E:$E,"Mixed")*'Medal values'!$B$3/2
+ COUNTIFS('Official Medal Table'!$I:$I,'Each Gender Events'!$A30,'Official Medal Table'!$C:$C,'Each Gender Events'!T$1,'Official Medal Table'!$E:$E,"Mixed")*'Medal values'!$B$3/2</f>
        <v>0</v>
      </c>
      <c r="U30">
        <f>COUNTIFS('Official Medal Table'!$F:$F,'Each Gender Events'!$A30,'Official Medal Table'!$C:$C,'Each Gender Events'!U$1,'Official Medal Table'!$E:$E,'Each Gender Events'!U$2)*'Medal values'!$B$1
+ COUNTIFS('Official Medal Table'!$G:$G,'Each Gender Events'!$A30,'Official Medal Table'!$C:$C,'Each Gender Events'!U$1,'Official Medal Table'!$E:$E,'Each Gender Events'!U$2)*'Medal values'!$B$2
+ COUNTIFS('Official Medal Table'!$H:$H,'Each Gender Events'!$A30,'Official Medal Table'!$C:$C,'Each Gender Events'!U$1,'Official Medal Table'!$E:$E,'Each Gender Events'!U$2)*'Medal values'!$B$3
+ COUNTIFS('Official Medal Table'!$I:$I,'Each Gender Events'!$A30,'Official Medal Table'!$C:$C,'Each Gender Events'!U$1,'Official Medal Table'!$E:$E,'Each Gender Events'!U$2)*'Medal values'!$B$3
+ COUNTIFS('Official Medal Table'!$F:$F,'Each Gender Events'!$A30,'Official Medal Table'!$C:$C,'Each Gender Events'!U$1,'Official Medal Table'!$E:$E,"Mixed")*'Medal values'!$B$1/2
+ COUNTIFS('Official Medal Table'!$G:$G,'Each Gender Events'!$A30,'Official Medal Table'!$C:$C,'Each Gender Events'!U$1,'Official Medal Table'!$E:$E,"Mixed")*'Medal values'!$B$2/2
+ COUNTIFS('Official Medal Table'!$H:$H,'Each Gender Events'!$A30,'Official Medal Table'!$C:$C,'Each Gender Events'!U$1,'Official Medal Table'!$E:$E,"Mixed")*'Medal values'!$B$3/2
+ COUNTIFS('Official Medal Table'!$I:$I,'Each Gender Events'!$A30,'Official Medal Table'!$C:$C,'Each Gender Events'!U$1,'Official Medal Table'!$E:$E,"Mixed")*'Medal values'!$B$3/2</f>
        <v>1</v>
      </c>
      <c r="V30">
        <f>COUNTIFS('Official Medal Table'!$F:$F,'Each Gender Events'!$A30,'Official Medal Table'!$C:$C,'Each Gender Events'!V$1,'Official Medal Table'!$E:$E,'Each Gender Events'!V$2)*'Medal values'!$B$1
+ COUNTIFS('Official Medal Table'!$G:$G,'Each Gender Events'!$A30,'Official Medal Table'!$C:$C,'Each Gender Events'!V$1,'Official Medal Table'!$E:$E,'Each Gender Events'!V$2)*'Medal values'!$B$2
+ COUNTIFS('Official Medal Table'!$H:$H,'Each Gender Events'!$A30,'Official Medal Table'!$C:$C,'Each Gender Events'!V$1,'Official Medal Table'!$E:$E,'Each Gender Events'!V$2)*'Medal values'!$B$3
+ COUNTIFS('Official Medal Table'!$I:$I,'Each Gender Events'!$A30,'Official Medal Table'!$C:$C,'Each Gender Events'!V$1,'Official Medal Table'!$E:$E,'Each Gender Events'!V$2)*'Medal values'!$B$3
+ COUNTIFS('Official Medal Table'!$F:$F,'Each Gender Events'!$A30,'Official Medal Table'!$C:$C,'Each Gender Events'!V$1,'Official Medal Table'!$E:$E,"Mixed")*'Medal values'!$B$1/2
+ COUNTIFS('Official Medal Table'!$G:$G,'Each Gender Events'!$A30,'Official Medal Table'!$C:$C,'Each Gender Events'!V$1,'Official Medal Table'!$E:$E,"Mixed")*'Medal values'!$B$2/2
+ COUNTIFS('Official Medal Table'!$H:$H,'Each Gender Events'!$A30,'Official Medal Table'!$C:$C,'Each Gender Events'!V$1,'Official Medal Table'!$E:$E,"Mixed")*'Medal values'!$B$3/2
+ COUNTIFS('Official Medal Table'!$I:$I,'Each Gender Events'!$A30,'Official Medal Table'!$C:$C,'Each Gender Events'!V$1,'Official Medal Table'!$E:$E,"Mixed")*'Medal values'!$B$3/2</f>
        <v>0</v>
      </c>
      <c r="W30">
        <f>COUNTIFS('Official Medal Table'!$F:$F,'Each Gender Events'!$A30,'Official Medal Table'!$C:$C,'Each Gender Events'!W$1,'Official Medal Table'!$E:$E,'Each Gender Events'!W$2)*'Medal values'!$B$1
+ COUNTIFS('Official Medal Table'!$G:$G,'Each Gender Events'!$A30,'Official Medal Table'!$C:$C,'Each Gender Events'!W$1,'Official Medal Table'!$E:$E,'Each Gender Events'!W$2)*'Medal values'!$B$2
+ COUNTIFS('Official Medal Table'!$H:$H,'Each Gender Events'!$A30,'Official Medal Table'!$C:$C,'Each Gender Events'!W$1,'Official Medal Table'!$E:$E,'Each Gender Events'!W$2)*'Medal values'!$B$3
+ COUNTIFS('Official Medal Table'!$I:$I,'Each Gender Events'!$A30,'Official Medal Table'!$C:$C,'Each Gender Events'!W$1,'Official Medal Table'!$E:$E,'Each Gender Events'!W$2)*'Medal values'!$B$3
+ COUNTIFS('Official Medal Table'!$F:$F,'Each Gender Events'!$A30,'Official Medal Table'!$C:$C,'Each Gender Events'!W$1,'Official Medal Table'!$E:$E,"Mixed")*'Medal values'!$B$1/2
+ COUNTIFS('Official Medal Table'!$G:$G,'Each Gender Events'!$A30,'Official Medal Table'!$C:$C,'Each Gender Events'!W$1,'Official Medal Table'!$E:$E,"Mixed")*'Medal values'!$B$2/2
+ COUNTIFS('Official Medal Table'!$H:$H,'Each Gender Events'!$A30,'Official Medal Table'!$C:$C,'Each Gender Events'!W$1,'Official Medal Table'!$E:$E,"Mixed")*'Medal values'!$B$3/2
+ COUNTIFS('Official Medal Table'!$I:$I,'Each Gender Events'!$A30,'Official Medal Table'!$C:$C,'Each Gender Events'!W$1,'Official Medal Table'!$E:$E,"Mixed")*'Medal values'!$B$3/2</f>
        <v>1</v>
      </c>
      <c r="X30">
        <f>COUNTIFS('Official Medal Table'!$F:$F,'Each Gender Events'!$A30,'Official Medal Table'!$C:$C,'Each Gender Events'!X$1,'Official Medal Table'!$E:$E,'Each Gender Events'!X$2)*'Medal values'!$B$1
+ COUNTIFS('Official Medal Table'!$G:$G,'Each Gender Events'!$A30,'Official Medal Table'!$C:$C,'Each Gender Events'!X$1,'Official Medal Table'!$E:$E,'Each Gender Events'!X$2)*'Medal values'!$B$2
+ COUNTIFS('Official Medal Table'!$H:$H,'Each Gender Events'!$A30,'Official Medal Table'!$C:$C,'Each Gender Events'!X$1,'Official Medal Table'!$E:$E,'Each Gender Events'!X$2)*'Medal values'!$B$3
+ COUNTIFS('Official Medal Table'!$I:$I,'Each Gender Events'!$A30,'Official Medal Table'!$C:$C,'Each Gender Events'!X$1,'Official Medal Table'!$E:$E,'Each Gender Events'!X$2)*'Medal values'!$B$3
+ COUNTIFS('Official Medal Table'!$F:$F,'Each Gender Events'!$A30,'Official Medal Table'!$C:$C,'Each Gender Events'!X$1,'Official Medal Table'!$E:$E,"Mixed")*'Medal values'!$B$1/2
+ COUNTIFS('Official Medal Table'!$G:$G,'Each Gender Events'!$A30,'Official Medal Table'!$C:$C,'Each Gender Events'!X$1,'Official Medal Table'!$E:$E,"Mixed")*'Medal values'!$B$2/2
+ COUNTIFS('Official Medal Table'!$H:$H,'Each Gender Events'!$A30,'Official Medal Table'!$C:$C,'Each Gender Events'!X$1,'Official Medal Table'!$E:$E,"Mixed")*'Medal values'!$B$3/2
+ COUNTIFS('Official Medal Table'!$I:$I,'Each Gender Events'!$A30,'Official Medal Table'!$C:$C,'Each Gender Events'!X$1,'Official Medal Table'!$E:$E,"Mixed")*'Medal values'!$B$3/2</f>
        <v>1</v>
      </c>
      <c r="Y30">
        <f>COUNTIFS('Official Medal Table'!$F:$F,'Each Gender Events'!$A30,'Official Medal Table'!$C:$C,'Each Gender Events'!Y$1,'Official Medal Table'!$E:$E,'Each Gender Events'!Y$2)*'Medal values'!$B$1
+ COUNTIFS('Official Medal Table'!$G:$G,'Each Gender Events'!$A30,'Official Medal Table'!$C:$C,'Each Gender Events'!Y$1,'Official Medal Table'!$E:$E,'Each Gender Events'!Y$2)*'Medal values'!$B$2
+ COUNTIFS('Official Medal Table'!$H:$H,'Each Gender Events'!$A30,'Official Medal Table'!$C:$C,'Each Gender Events'!Y$1,'Official Medal Table'!$E:$E,'Each Gender Events'!Y$2)*'Medal values'!$B$3
+ COUNTIFS('Official Medal Table'!$I:$I,'Each Gender Events'!$A30,'Official Medal Table'!$C:$C,'Each Gender Events'!Y$1,'Official Medal Table'!$E:$E,'Each Gender Events'!Y$2)*'Medal values'!$B$3
+ COUNTIFS('Official Medal Table'!$F:$F,'Each Gender Events'!$A30,'Official Medal Table'!$C:$C,'Each Gender Events'!Y$1,'Official Medal Table'!$E:$E,"Mixed")*'Medal values'!$B$1/2
+ COUNTIFS('Official Medal Table'!$G:$G,'Each Gender Events'!$A30,'Official Medal Table'!$C:$C,'Each Gender Events'!Y$1,'Official Medal Table'!$E:$E,"Mixed")*'Medal values'!$B$2/2
+ COUNTIFS('Official Medal Table'!$H:$H,'Each Gender Events'!$A30,'Official Medal Table'!$C:$C,'Each Gender Events'!Y$1,'Official Medal Table'!$E:$E,"Mixed")*'Medal values'!$B$3/2
+ COUNTIFS('Official Medal Table'!$I:$I,'Each Gender Events'!$A30,'Official Medal Table'!$C:$C,'Each Gender Events'!Y$1,'Official Medal Table'!$E:$E,"Mixed")*'Medal values'!$B$3/2</f>
        <v>0</v>
      </c>
      <c r="Z30">
        <f>COUNTIFS('Official Medal Table'!$F:$F,'Each Gender Events'!$A30,'Official Medal Table'!$C:$C,'Each Gender Events'!Z$1,'Official Medal Table'!$E:$E,'Each Gender Events'!Z$2)*'Medal values'!$B$1
+ COUNTIFS('Official Medal Table'!$G:$G,'Each Gender Events'!$A30,'Official Medal Table'!$C:$C,'Each Gender Events'!Z$1,'Official Medal Table'!$E:$E,'Each Gender Events'!Z$2)*'Medal values'!$B$2
+ COUNTIFS('Official Medal Table'!$H:$H,'Each Gender Events'!$A30,'Official Medal Table'!$C:$C,'Each Gender Events'!Z$1,'Official Medal Table'!$E:$E,'Each Gender Events'!Z$2)*'Medal values'!$B$3
+ COUNTIFS('Official Medal Table'!$I:$I,'Each Gender Events'!$A30,'Official Medal Table'!$C:$C,'Each Gender Events'!Z$1,'Official Medal Table'!$E:$E,'Each Gender Events'!Z$2)*'Medal values'!$B$3
+ COUNTIFS('Official Medal Table'!$F:$F,'Each Gender Events'!$A30,'Official Medal Table'!$C:$C,'Each Gender Events'!Z$1,'Official Medal Table'!$E:$E,"Mixed")*'Medal values'!$B$1/2
+ COUNTIFS('Official Medal Table'!$G:$G,'Each Gender Events'!$A30,'Official Medal Table'!$C:$C,'Each Gender Events'!Z$1,'Official Medal Table'!$E:$E,"Mixed")*'Medal values'!$B$2/2
+ COUNTIFS('Official Medal Table'!$H:$H,'Each Gender Events'!$A30,'Official Medal Table'!$C:$C,'Each Gender Events'!Z$1,'Official Medal Table'!$E:$E,"Mixed")*'Medal values'!$B$3/2
+ COUNTIFS('Official Medal Table'!$I:$I,'Each Gender Events'!$A30,'Official Medal Table'!$C:$C,'Each Gender Events'!Z$1,'Official Medal Table'!$E:$E,"Mixed")*'Medal values'!$B$3/2</f>
        <v>0</v>
      </c>
      <c r="AA30">
        <f>COUNTIFS('Official Medal Table'!$F:$F,'Each Gender Events'!$A30,'Official Medal Table'!$C:$C,'Each Gender Events'!AA$1,'Official Medal Table'!$E:$E,'Each Gender Events'!AA$2)*'Medal values'!$B$1
+ COUNTIFS('Official Medal Table'!$G:$G,'Each Gender Events'!$A30,'Official Medal Table'!$C:$C,'Each Gender Events'!AA$1,'Official Medal Table'!$E:$E,'Each Gender Events'!AA$2)*'Medal values'!$B$2
+ COUNTIFS('Official Medal Table'!$H:$H,'Each Gender Events'!$A30,'Official Medal Table'!$C:$C,'Each Gender Events'!AA$1,'Official Medal Table'!$E:$E,'Each Gender Events'!AA$2)*'Medal values'!$B$3
+ COUNTIFS('Official Medal Table'!$I:$I,'Each Gender Events'!$A30,'Official Medal Table'!$C:$C,'Each Gender Events'!AA$1,'Official Medal Table'!$E:$E,'Each Gender Events'!AA$2)*'Medal values'!$B$3
+ COUNTIFS('Official Medal Table'!$F:$F,'Each Gender Events'!$A30,'Official Medal Table'!$C:$C,'Each Gender Events'!AA$1,'Official Medal Table'!$E:$E,"Mixed")*'Medal values'!$B$1/2
+ COUNTIFS('Official Medal Table'!$G:$G,'Each Gender Events'!$A30,'Official Medal Table'!$C:$C,'Each Gender Events'!AA$1,'Official Medal Table'!$E:$E,"Mixed")*'Medal values'!$B$2/2
+ COUNTIFS('Official Medal Table'!$H:$H,'Each Gender Events'!$A30,'Official Medal Table'!$C:$C,'Each Gender Events'!AA$1,'Official Medal Table'!$E:$E,"Mixed")*'Medal values'!$B$3/2
+ COUNTIFS('Official Medal Table'!$I:$I,'Each Gender Events'!$A30,'Official Medal Table'!$C:$C,'Each Gender Events'!AA$1,'Official Medal Table'!$E:$E,"Mixed")*'Medal values'!$B$3/2</f>
        <v>2.0000010000000001</v>
      </c>
      <c r="AB30">
        <f>COUNTIFS('Official Medal Table'!$F:$F,'Each Gender Events'!$A30,'Official Medal Table'!$C:$C,'Each Gender Events'!AB$1,'Official Medal Table'!$E:$E,'Each Gender Events'!AB$2)*'Medal values'!$B$1
+ COUNTIFS('Official Medal Table'!$G:$G,'Each Gender Events'!$A30,'Official Medal Table'!$C:$C,'Each Gender Events'!AB$1,'Official Medal Table'!$E:$E,'Each Gender Events'!AB$2)*'Medal values'!$B$2
+ COUNTIFS('Official Medal Table'!$H:$H,'Each Gender Events'!$A30,'Official Medal Table'!$C:$C,'Each Gender Events'!AB$1,'Official Medal Table'!$E:$E,'Each Gender Events'!AB$2)*'Medal values'!$B$3
+ COUNTIFS('Official Medal Table'!$I:$I,'Each Gender Events'!$A30,'Official Medal Table'!$C:$C,'Each Gender Events'!AB$1,'Official Medal Table'!$E:$E,'Each Gender Events'!AB$2)*'Medal values'!$B$3
+ COUNTIFS('Official Medal Table'!$F:$F,'Each Gender Events'!$A30,'Official Medal Table'!$C:$C,'Each Gender Events'!AB$1,'Official Medal Table'!$E:$E,"Mixed")*'Medal values'!$B$1/2
+ COUNTIFS('Official Medal Table'!$G:$G,'Each Gender Events'!$A30,'Official Medal Table'!$C:$C,'Each Gender Events'!AB$1,'Official Medal Table'!$E:$E,"Mixed")*'Medal values'!$B$2/2
+ COUNTIFS('Official Medal Table'!$H:$H,'Each Gender Events'!$A30,'Official Medal Table'!$C:$C,'Each Gender Events'!AB$1,'Official Medal Table'!$E:$E,"Mixed")*'Medal values'!$B$3/2
+ COUNTIFS('Official Medal Table'!$I:$I,'Each Gender Events'!$A30,'Official Medal Table'!$C:$C,'Each Gender Events'!AB$1,'Official Medal Table'!$E:$E,"Mixed")*'Medal values'!$B$3/2</f>
        <v>2.0000010000000001</v>
      </c>
      <c r="AC30">
        <f>COUNTIFS('Official Medal Table'!$F:$F,'Each Gender Events'!$A30,'Official Medal Table'!$C:$C,'Each Gender Events'!AC$1,'Official Medal Table'!$E:$E,'Each Gender Events'!AC$2)*'Medal values'!$B$1
+ COUNTIFS('Official Medal Table'!$G:$G,'Each Gender Events'!$A30,'Official Medal Table'!$C:$C,'Each Gender Events'!AC$1,'Official Medal Table'!$E:$E,'Each Gender Events'!AC$2)*'Medal values'!$B$2
+ COUNTIFS('Official Medal Table'!$H:$H,'Each Gender Events'!$A30,'Official Medal Table'!$C:$C,'Each Gender Events'!AC$1,'Official Medal Table'!$E:$E,'Each Gender Events'!AC$2)*'Medal values'!$B$3
+ COUNTIFS('Official Medal Table'!$I:$I,'Each Gender Events'!$A30,'Official Medal Table'!$C:$C,'Each Gender Events'!AC$1,'Official Medal Table'!$E:$E,'Each Gender Events'!AC$2)*'Medal values'!$B$3
+ COUNTIFS('Official Medal Table'!$F:$F,'Each Gender Events'!$A30,'Official Medal Table'!$C:$C,'Each Gender Events'!AC$1,'Official Medal Table'!$E:$E,"Mixed")*'Medal values'!$B$1/2
+ COUNTIFS('Official Medal Table'!$G:$G,'Each Gender Events'!$A30,'Official Medal Table'!$C:$C,'Each Gender Events'!AC$1,'Official Medal Table'!$E:$E,"Mixed")*'Medal values'!$B$2/2
+ COUNTIFS('Official Medal Table'!$H:$H,'Each Gender Events'!$A30,'Official Medal Table'!$C:$C,'Each Gender Events'!AC$1,'Official Medal Table'!$E:$E,"Mixed")*'Medal values'!$B$3/2
+ COUNTIFS('Official Medal Table'!$I:$I,'Each Gender Events'!$A30,'Official Medal Table'!$C:$C,'Each Gender Events'!AC$1,'Official Medal Table'!$E:$E,"Mixed")*'Medal values'!$B$3/2</f>
        <v>0</v>
      </c>
      <c r="AD30">
        <f>COUNTIFS('Official Medal Table'!$F:$F,'Each Gender Events'!$A30,'Official Medal Table'!$C:$C,'Each Gender Events'!AD$1,'Official Medal Table'!$E:$E,'Each Gender Events'!AD$2)*'Medal values'!$B$1
+ COUNTIFS('Official Medal Table'!$G:$G,'Each Gender Events'!$A30,'Official Medal Table'!$C:$C,'Each Gender Events'!AD$1,'Official Medal Table'!$E:$E,'Each Gender Events'!AD$2)*'Medal values'!$B$2
+ COUNTIFS('Official Medal Table'!$H:$H,'Each Gender Events'!$A30,'Official Medal Table'!$C:$C,'Each Gender Events'!AD$1,'Official Medal Table'!$E:$E,'Each Gender Events'!AD$2)*'Medal values'!$B$3
+ COUNTIFS('Official Medal Table'!$I:$I,'Each Gender Events'!$A30,'Official Medal Table'!$C:$C,'Each Gender Events'!AD$1,'Official Medal Table'!$E:$E,'Each Gender Events'!AD$2)*'Medal values'!$B$3
+ COUNTIFS('Official Medal Table'!$F:$F,'Each Gender Events'!$A30,'Official Medal Table'!$C:$C,'Each Gender Events'!AD$1,'Official Medal Table'!$E:$E,"Mixed")*'Medal values'!$B$1/2
+ COUNTIFS('Official Medal Table'!$G:$G,'Each Gender Events'!$A30,'Official Medal Table'!$C:$C,'Each Gender Events'!AD$1,'Official Medal Table'!$E:$E,"Mixed")*'Medal values'!$B$2/2
+ COUNTIFS('Official Medal Table'!$H:$H,'Each Gender Events'!$A30,'Official Medal Table'!$C:$C,'Each Gender Events'!AD$1,'Official Medal Table'!$E:$E,"Mixed")*'Medal values'!$B$3/2
+ COUNTIFS('Official Medal Table'!$I:$I,'Each Gender Events'!$A30,'Official Medal Table'!$C:$C,'Each Gender Events'!AD$1,'Official Medal Table'!$E:$E,"Mixed")*'Medal values'!$B$3/2</f>
        <v>0</v>
      </c>
      <c r="AE30">
        <f>COUNTIFS('Official Medal Table'!$F:$F,'Each Gender Events'!$A30,'Official Medal Table'!$C:$C,'Each Gender Events'!AE$1,'Official Medal Table'!$E:$E,'Each Gender Events'!AE$2)*'Medal values'!$B$1
+ COUNTIFS('Official Medal Table'!$G:$G,'Each Gender Events'!$A30,'Official Medal Table'!$C:$C,'Each Gender Events'!AE$1,'Official Medal Table'!$E:$E,'Each Gender Events'!AE$2)*'Medal values'!$B$2
+ COUNTIFS('Official Medal Table'!$H:$H,'Each Gender Events'!$A30,'Official Medal Table'!$C:$C,'Each Gender Events'!AE$1,'Official Medal Table'!$E:$E,'Each Gender Events'!AE$2)*'Medal values'!$B$3
+ COUNTIFS('Official Medal Table'!$I:$I,'Each Gender Events'!$A30,'Official Medal Table'!$C:$C,'Each Gender Events'!AE$1,'Official Medal Table'!$E:$E,'Each Gender Events'!AE$2)*'Medal values'!$B$3
+ COUNTIFS('Official Medal Table'!$F:$F,'Each Gender Events'!$A30,'Official Medal Table'!$C:$C,'Each Gender Events'!AE$1,'Official Medal Table'!$E:$E,"Mixed")*'Medal values'!$B$1/2
+ COUNTIFS('Official Medal Table'!$G:$G,'Each Gender Events'!$A30,'Official Medal Table'!$C:$C,'Each Gender Events'!AE$1,'Official Medal Table'!$E:$E,"Mixed")*'Medal values'!$B$2/2
+ COUNTIFS('Official Medal Table'!$H:$H,'Each Gender Events'!$A30,'Official Medal Table'!$C:$C,'Each Gender Events'!AE$1,'Official Medal Table'!$E:$E,"Mixed")*'Medal values'!$B$3/2
+ COUNTIFS('Official Medal Table'!$I:$I,'Each Gender Events'!$A30,'Official Medal Table'!$C:$C,'Each Gender Events'!AE$1,'Official Medal Table'!$E:$E,"Mixed")*'Medal values'!$B$3/2</f>
        <v>0</v>
      </c>
      <c r="AF30">
        <f>COUNTIFS('Official Medal Table'!$F:$F,'Each Gender Events'!$A30,'Official Medal Table'!$C:$C,'Each Gender Events'!AF$1,'Official Medal Table'!$E:$E,'Each Gender Events'!AF$2)*'Medal values'!$B$1
+ COUNTIFS('Official Medal Table'!$G:$G,'Each Gender Events'!$A30,'Official Medal Table'!$C:$C,'Each Gender Events'!AF$1,'Official Medal Table'!$E:$E,'Each Gender Events'!AF$2)*'Medal values'!$B$2
+ COUNTIFS('Official Medal Table'!$H:$H,'Each Gender Events'!$A30,'Official Medal Table'!$C:$C,'Each Gender Events'!AF$1,'Official Medal Table'!$E:$E,'Each Gender Events'!AF$2)*'Medal values'!$B$3
+ COUNTIFS('Official Medal Table'!$I:$I,'Each Gender Events'!$A30,'Official Medal Table'!$C:$C,'Each Gender Events'!AF$1,'Official Medal Table'!$E:$E,'Each Gender Events'!AF$2)*'Medal values'!$B$3
+ COUNTIFS('Official Medal Table'!$F:$F,'Each Gender Events'!$A30,'Official Medal Table'!$C:$C,'Each Gender Events'!AF$1,'Official Medal Table'!$E:$E,"Mixed")*'Medal values'!$B$1/2
+ COUNTIFS('Official Medal Table'!$G:$G,'Each Gender Events'!$A30,'Official Medal Table'!$C:$C,'Each Gender Events'!AF$1,'Official Medal Table'!$E:$E,"Mixed")*'Medal values'!$B$2/2
+ COUNTIFS('Official Medal Table'!$H:$H,'Each Gender Events'!$A30,'Official Medal Table'!$C:$C,'Each Gender Events'!AF$1,'Official Medal Table'!$E:$E,"Mixed")*'Medal values'!$B$3/2
+ COUNTIFS('Official Medal Table'!$I:$I,'Each Gender Events'!$A30,'Official Medal Table'!$C:$C,'Each Gender Events'!AF$1,'Official Medal Table'!$E:$E,"Mixed")*'Medal values'!$B$3/2</f>
        <v>2.0000010000000001</v>
      </c>
      <c r="AG30">
        <f>COUNTIFS('Official Medal Table'!$F:$F,'Each Gender Events'!$A30,'Official Medal Table'!$C:$C,'Each Gender Events'!AG$1,'Official Medal Table'!$E:$E,'Each Gender Events'!AG$2)*'Medal values'!$B$1
+ COUNTIFS('Official Medal Table'!$G:$G,'Each Gender Events'!$A30,'Official Medal Table'!$C:$C,'Each Gender Events'!AG$1,'Official Medal Table'!$E:$E,'Each Gender Events'!AG$2)*'Medal values'!$B$2
+ COUNTIFS('Official Medal Table'!$H:$H,'Each Gender Events'!$A30,'Official Medal Table'!$C:$C,'Each Gender Events'!AG$1,'Official Medal Table'!$E:$E,'Each Gender Events'!AG$2)*'Medal values'!$B$3
+ COUNTIFS('Official Medal Table'!$I:$I,'Each Gender Events'!$A30,'Official Medal Table'!$C:$C,'Each Gender Events'!AG$1,'Official Medal Table'!$E:$E,'Each Gender Events'!AG$2)*'Medal values'!$B$3
+ COUNTIFS('Official Medal Table'!$F:$F,'Each Gender Events'!$A30,'Official Medal Table'!$C:$C,'Each Gender Events'!AG$1,'Official Medal Table'!$E:$E,"Mixed")*'Medal values'!$B$1/2
+ COUNTIFS('Official Medal Table'!$G:$G,'Each Gender Events'!$A30,'Official Medal Table'!$C:$C,'Each Gender Events'!AG$1,'Official Medal Table'!$E:$E,"Mixed")*'Medal values'!$B$2/2
+ COUNTIFS('Official Medal Table'!$H:$H,'Each Gender Events'!$A30,'Official Medal Table'!$C:$C,'Each Gender Events'!AG$1,'Official Medal Table'!$E:$E,"Mixed")*'Medal values'!$B$3/2
+ COUNTIFS('Official Medal Table'!$I:$I,'Each Gender Events'!$A30,'Official Medal Table'!$C:$C,'Each Gender Events'!AG$1,'Official Medal Table'!$E:$E,"Mixed")*'Medal values'!$B$3/2</f>
        <v>0</v>
      </c>
      <c r="AH30">
        <f>COUNTIFS('Official Medal Table'!$F:$F,'Each Gender Events'!$A30,'Official Medal Table'!$C:$C,'Each Gender Events'!AH$1,'Official Medal Table'!$E:$E,'Each Gender Events'!AH$2)*'Medal values'!$B$1
+ COUNTIFS('Official Medal Table'!$G:$G,'Each Gender Events'!$A30,'Official Medal Table'!$C:$C,'Each Gender Events'!AH$1,'Official Medal Table'!$E:$E,'Each Gender Events'!AH$2)*'Medal values'!$B$2
+ COUNTIFS('Official Medal Table'!$H:$H,'Each Gender Events'!$A30,'Official Medal Table'!$C:$C,'Each Gender Events'!AH$1,'Official Medal Table'!$E:$E,'Each Gender Events'!AH$2)*'Medal values'!$B$3
+ COUNTIFS('Official Medal Table'!$I:$I,'Each Gender Events'!$A30,'Official Medal Table'!$C:$C,'Each Gender Events'!AH$1,'Official Medal Table'!$E:$E,'Each Gender Events'!AH$2)*'Medal values'!$B$3
+ COUNTIFS('Official Medal Table'!$F:$F,'Each Gender Events'!$A30,'Official Medal Table'!$C:$C,'Each Gender Events'!AH$1,'Official Medal Table'!$E:$E,"Mixed")*'Medal values'!$B$1/2
+ COUNTIFS('Official Medal Table'!$G:$G,'Each Gender Events'!$A30,'Official Medal Table'!$C:$C,'Each Gender Events'!AH$1,'Official Medal Table'!$E:$E,"Mixed")*'Medal values'!$B$2/2
+ COUNTIFS('Official Medal Table'!$H:$H,'Each Gender Events'!$A30,'Official Medal Table'!$C:$C,'Each Gender Events'!AH$1,'Official Medal Table'!$E:$E,"Mixed")*'Medal values'!$B$3/2
+ COUNTIFS('Official Medal Table'!$I:$I,'Each Gender Events'!$A30,'Official Medal Table'!$C:$C,'Each Gender Events'!AH$1,'Official Medal Table'!$E:$E,"Mixed")*'Medal values'!$B$3/2</f>
        <v>4.0009999999999994</v>
      </c>
      <c r="AI30">
        <f>COUNTIFS('Official Medal Table'!$F:$F,'Each Gender Events'!$A30,'Official Medal Table'!$C:$C,'Each Gender Events'!AI$1,'Official Medal Table'!$E:$E,'Each Gender Events'!AI$2)*'Medal values'!$B$1
+ COUNTIFS('Official Medal Table'!$G:$G,'Each Gender Events'!$A30,'Official Medal Table'!$C:$C,'Each Gender Events'!AI$1,'Official Medal Table'!$E:$E,'Each Gender Events'!AI$2)*'Medal values'!$B$2
+ COUNTIFS('Official Medal Table'!$H:$H,'Each Gender Events'!$A30,'Official Medal Table'!$C:$C,'Each Gender Events'!AI$1,'Official Medal Table'!$E:$E,'Each Gender Events'!AI$2)*'Medal values'!$B$3
+ COUNTIFS('Official Medal Table'!$I:$I,'Each Gender Events'!$A30,'Official Medal Table'!$C:$C,'Each Gender Events'!AI$1,'Official Medal Table'!$E:$E,'Each Gender Events'!AI$2)*'Medal values'!$B$3
+ COUNTIFS('Official Medal Table'!$F:$F,'Each Gender Events'!$A30,'Official Medal Table'!$C:$C,'Each Gender Events'!AI$1,'Official Medal Table'!$E:$E,"Mixed")*'Medal values'!$B$1/2
+ COUNTIFS('Official Medal Table'!$G:$G,'Each Gender Events'!$A30,'Official Medal Table'!$C:$C,'Each Gender Events'!AI$1,'Official Medal Table'!$E:$E,"Mixed")*'Medal values'!$B$2/2
+ COUNTIFS('Official Medal Table'!$H:$H,'Each Gender Events'!$A30,'Official Medal Table'!$C:$C,'Each Gender Events'!AI$1,'Official Medal Table'!$E:$E,"Mixed")*'Medal values'!$B$3/2
+ COUNTIFS('Official Medal Table'!$I:$I,'Each Gender Events'!$A30,'Official Medal Table'!$C:$C,'Each Gender Events'!AI$1,'Official Medal Table'!$E:$E,"Mixed")*'Medal values'!$B$3/2</f>
        <v>0</v>
      </c>
      <c r="AJ30">
        <f>COUNTIFS('Official Medal Table'!$F:$F,'Each Gender Events'!$A30,'Official Medal Table'!$C:$C,'Each Gender Events'!AJ$1,'Official Medal Table'!$E:$E,'Each Gender Events'!AJ$2)*'Medal values'!$B$1
+ COUNTIFS('Official Medal Table'!$G:$G,'Each Gender Events'!$A30,'Official Medal Table'!$C:$C,'Each Gender Events'!AJ$1,'Official Medal Table'!$E:$E,'Each Gender Events'!AJ$2)*'Medal values'!$B$2
+ COUNTIFS('Official Medal Table'!$H:$H,'Each Gender Events'!$A30,'Official Medal Table'!$C:$C,'Each Gender Events'!AJ$1,'Official Medal Table'!$E:$E,'Each Gender Events'!AJ$2)*'Medal values'!$B$3
+ COUNTIFS('Official Medal Table'!$I:$I,'Each Gender Events'!$A30,'Official Medal Table'!$C:$C,'Each Gender Events'!AJ$1,'Official Medal Table'!$E:$E,'Each Gender Events'!AJ$2)*'Medal values'!$B$3
+ COUNTIFS('Official Medal Table'!$F:$F,'Each Gender Events'!$A30,'Official Medal Table'!$C:$C,'Each Gender Events'!AJ$1,'Official Medal Table'!$E:$E,"Mixed")*'Medal values'!$B$1/2
+ COUNTIFS('Official Medal Table'!$G:$G,'Each Gender Events'!$A30,'Official Medal Table'!$C:$C,'Each Gender Events'!AJ$1,'Official Medal Table'!$E:$E,"Mixed")*'Medal values'!$B$2/2
+ COUNTIFS('Official Medal Table'!$H:$H,'Each Gender Events'!$A30,'Official Medal Table'!$C:$C,'Each Gender Events'!AJ$1,'Official Medal Table'!$E:$E,"Mixed")*'Medal values'!$B$3/2
+ COUNTIFS('Official Medal Table'!$I:$I,'Each Gender Events'!$A30,'Official Medal Table'!$C:$C,'Each Gender Events'!AJ$1,'Official Medal Table'!$E:$E,"Mixed")*'Medal values'!$B$3/2</f>
        <v>6.0019999999999998</v>
      </c>
      <c r="AK30">
        <f>COUNTIFS('Official Medal Table'!$F:$F,'Each Gender Events'!$A30,'Official Medal Table'!$C:$C,'Each Gender Events'!AK$1,'Official Medal Table'!$E:$E,'Each Gender Events'!AK$2)*'Medal values'!$B$1
+ COUNTIFS('Official Medal Table'!$G:$G,'Each Gender Events'!$A30,'Official Medal Table'!$C:$C,'Each Gender Events'!AK$1,'Official Medal Table'!$E:$E,'Each Gender Events'!AK$2)*'Medal values'!$B$2
+ COUNTIFS('Official Medal Table'!$H:$H,'Each Gender Events'!$A30,'Official Medal Table'!$C:$C,'Each Gender Events'!AK$1,'Official Medal Table'!$E:$E,'Each Gender Events'!AK$2)*'Medal values'!$B$3
+ COUNTIFS('Official Medal Table'!$I:$I,'Each Gender Events'!$A30,'Official Medal Table'!$C:$C,'Each Gender Events'!AK$1,'Official Medal Table'!$E:$E,'Each Gender Events'!AK$2)*'Medal values'!$B$3
+ COUNTIFS('Official Medal Table'!$F:$F,'Each Gender Events'!$A30,'Official Medal Table'!$C:$C,'Each Gender Events'!AK$1,'Official Medal Table'!$E:$E,"Mixed")*'Medal values'!$B$1/2
+ COUNTIFS('Official Medal Table'!$G:$G,'Each Gender Events'!$A30,'Official Medal Table'!$C:$C,'Each Gender Events'!AK$1,'Official Medal Table'!$E:$E,"Mixed")*'Medal values'!$B$2/2
+ COUNTIFS('Official Medal Table'!$H:$H,'Each Gender Events'!$A30,'Official Medal Table'!$C:$C,'Each Gender Events'!AK$1,'Official Medal Table'!$E:$E,"Mixed")*'Medal values'!$B$3/2
+ COUNTIFS('Official Medal Table'!$I:$I,'Each Gender Events'!$A30,'Official Medal Table'!$C:$C,'Each Gender Events'!AK$1,'Official Medal Table'!$E:$E,"Mixed")*'Medal values'!$B$3/2</f>
        <v>0</v>
      </c>
      <c r="AL30">
        <f>COUNTIFS('Official Medal Table'!$F:$F,'Each Gender Events'!$A30,'Official Medal Table'!$C:$C,'Each Gender Events'!AL$1,'Official Medal Table'!$E:$E,'Each Gender Events'!AL$2)*'Medal values'!$B$1
+ COUNTIFS('Official Medal Table'!$G:$G,'Each Gender Events'!$A30,'Official Medal Table'!$C:$C,'Each Gender Events'!AL$1,'Official Medal Table'!$E:$E,'Each Gender Events'!AL$2)*'Medal values'!$B$2
+ COUNTIFS('Official Medal Table'!$H:$H,'Each Gender Events'!$A30,'Official Medal Table'!$C:$C,'Each Gender Events'!AL$1,'Official Medal Table'!$E:$E,'Each Gender Events'!AL$2)*'Medal values'!$B$3
+ COUNTIFS('Official Medal Table'!$I:$I,'Each Gender Events'!$A30,'Official Medal Table'!$C:$C,'Each Gender Events'!AL$1,'Official Medal Table'!$E:$E,'Each Gender Events'!AL$2)*'Medal values'!$B$3
+ COUNTIFS('Official Medal Table'!$F:$F,'Each Gender Events'!$A30,'Official Medal Table'!$C:$C,'Each Gender Events'!AL$1,'Official Medal Table'!$E:$E,"Mixed")*'Medal values'!$B$1/2
+ COUNTIFS('Official Medal Table'!$G:$G,'Each Gender Events'!$A30,'Official Medal Table'!$C:$C,'Each Gender Events'!AL$1,'Official Medal Table'!$E:$E,"Mixed")*'Medal values'!$B$2/2
+ COUNTIFS('Official Medal Table'!$H:$H,'Each Gender Events'!$A30,'Official Medal Table'!$C:$C,'Each Gender Events'!AL$1,'Official Medal Table'!$E:$E,"Mixed")*'Medal values'!$B$3/2
+ COUNTIFS('Official Medal Table'!$I:$I,'Each Gender Events'!$A30,'Official Medal Table'!$C:$C,'Each Gender Events'!AL$1,'Official Medal Table'!$E:$E,"Mixed")*'Medal values'!$B$3/2</f>
        <v>3.0000010000000001</v>
      </c>
      <c r="AM30">
        <f>COUNTIFS('Official Medal Table'!$F:$F,'Each Gender Events'!$A30,'Official Medal Table'!$C:$C,'Each Gender Events'!AM$1,'Official Medal Table'!$E:$E,'Each Gender Events'!AM$2)*'Medal values'!$B$1
+ COUNTIFS('Official Medal Table'!$G:$G,'Each Gender Events'!$A30,'Official Medal Table'!$C:$C,'Each Gender Events'!AM$1,'Official Medal Table'!$E:$E,'Each Gender Events'!AM$2)*'Medal values'!$B$2
+ COUNTIFS('Official Medal Table'!$H:$H,'Each Gender Events'!$A30,'Official Medal Table'!$C:$C,'Each Gender Events'!AM$1,'Official Medal Table'!$E:$E,'Each Gender Events'!AM$2)*'Medal values'!$B$3
+ COUNTIFS('Official Medal Table'!$I:$I,'Each Gender Events'!$A30,'Official Medal Table'!$C:$C,'Each Gender Events'!AM$1,'Official Medal Table'!$E:$E,'Each Gender Events'!AM$2)*'Medal values'!$B$3
+ COUNTIFS('Official Medal Table'!$F:$F,'Each Gender Events'!$A30,'Official Medal Table'!$C:$C,'Each Gender Events'!AM$1,'Official Medal Table'!$E:$E,"Mixed")*'Medal values'!$B$1/2
+ COUNTIFS('Official Medal Table'!$G:$G,'Each Gender Events'!$A30,'Official Medal Table'!$C:$C,'Each Gender Events'!AM$1,'Official Medal Table'!$E:$E,"Mixed")*'Medal values'!$B$2/2
+ COUNTIFS('Official Medal Table'!$H:$H,'Each Gender Events'!$A30,'Official Medal Table'!$C:$C,'Each Gender Events'!AM$1,'Official Medal Table'!$E:$E,"Mixed")*'Medal values'!$B$3/2
+ COUNTIFS('Official Medal Table'!$I:$I,'Each Gender Events'!$A30,'Official Medal Table'!$C:$C,'Each Gender Events'!AM$1,'Official Medal Table'!$E:$E,"Mixed")*'Medal values'!$B$3/2</f>
        <v>0</v>
      </c>
      <c r="AN30">
        <f>COUNTIFS('Official Medal Table'!$F:$F,'Each Gender Events'!$A30,'Official Medal Table'!$C:$C,'Each Gender Events'!AN$1,'Official Medal Table'!$E:$E,'Each Gender Events'!AN$2)*'Medal values'!$B$1
+ COUNTIFS('Official Medal Table'!$G:$G,'Each Gender Events'!$A30,'Official Medal Table'!$C:$C,'Each Gender Events'!AN$1,'Official Medal Table'!$E:$E,'Each Gender Events'!AN$2)*'Medal values'!$B$2
+ COUNTIFS('Official Medal Table'!$H:$H,'Each Gender Events'!$A30,'Official Medal Table'!$C:$C,'Each Gender Events'!AN$1,'Official Medal Table'!$E:$E,'Each Gender Events'!AN$2)*'Medal values'!$B$3
+ COUNTIFS('Official Medal Table'!$I:$I,'Each Gender Events'!$A30,'Official Medal Table'!$C:$C,'Each Gender Events'!AN$1,'Official Medal Table'!$E:$E,'Each Gender Events'!AN$2)*'Medal values'!$B$3
+ COUNTIFS('Official Medal Table'!$F:$F,'Each Gender Events'!$A30,'Official Medal Table'!$C:$C,'Each Gender Events'!AN$1,'Official Medal Table'!$E:$E,"Mixed")*'Medal values'!$B$1/2
+ COUNTIFS('Official Medal Table'!$G:$G,'Each Gender Events'!$A30,'Official Medal Table'!$C:$C,'Each Gender Events'!AN$1,'Official Medal Table'!$E:$E,"Mixed")*'Medal values'!$B$2/2
+ COUNTIFS('Official Medal Table'!$H:$H,'Each Gender Events'!$A30,'Official Medal Table'!$C:$C,'Each Gender Events'!AN$1,'Official Medal Table'!$E:$E,"Mixed")*'Medal values'!$B$3/2
+ COUNTIFS('Official Medal Table'!$I:$I,'Each Gender Events'!$A30,'Official Medal Table'!$C:$C,'Each Gender Events'!AN$1,'Official Medal Table'!$E:$E,"Mixed")*'Medal values'!$B$3/2</f>
        <v>2.0000010000000001</v>
      </c>
      <c r="AO30">
        <f>COUNTIFS('Official Medal Table'!$F:$F,'Each Gender Events'!$A30,'Official Medal Table'!$C:$C,'Each Gender Events'!AO$1,'Official Medal Table'!$E:$E,'Each Gender Events'!AO$2)*'Medal values'!$B$1
+ COUNTIFS('Official Medal Table'!$G:$G,'Each Gender Events'!$A30,'Official Medal Table'!$C:$C,'Each Gender Events'!AO$1,'Official Medal Table'!$E:$E,'Each Gender Events'!AO$2)*'Medal values'!$B$2
+ COUNTIFS('Official Medal Table'!$H:$H,'Each Gender Events'!$A30,'Official Medal Table'!$C:$C,'Each Gender Events'!AO$1,'Official Medal Table'!$E:$E,'Each Gender Events'!AO$2)*'Medal values'!$B$3
+ COUNTIFS('Official Medal Table'!$I:$I,'Each Gender Events'!$A30,'Official Medal Table'!$C:$C,'Each Gender Events'!AO$1,'Official Medal Table'!$E:$E,'Each Gender Events'!AO$2)*'Medal values'!$B$3
+ COUNTIFS('Official Medal Table'!$F:$F,'Each Gender Events'!$A30,'Official Medal Table'!$C:$C,'Each Gender Events'!AO$1,'Official Medal Table'!$E:$E,"Mixed")*'Medal values'!$B$1/2
+ COUNTIFS('Official Medal Table'!$G:$G,'Each Gender Events'!$A30,'Official Medal Table'!$C:$C,'Each Gender Events'!AO$1,'Official Medal Table'!$E:$E,"Mixed")*'Medal values'!$B$2/2
+ COUNTIFS('Official Medal Table'!$H:$H,'Each Gender Events'!$A30,'Official Medal Table'!$C:$C,'Each Gender Events'!AO$1,'Official Medal Table'!$E:$E,"Mixed")*'Medal values'!$B$3/2
+ COUNTIFS('Official Medal Table'!$I:$I,'Each Gender Events'!$A30,'Official Medal Table'!$C:$C,'Each Gender Events'!AO$1,'Official Medal Table'!$E:$E,"Mixed")*'Medal values'!$B$3/2</f>
        <v>8.0020009999999999</v>
      </c>
      <c r="AP30">
        <f>COUNTIFS('Official Medal Table'!$F:$F,'Each Gender Events'!$A30,'Official Medal Table'!$C:$C,'Each Gender Events'!AP$1,'Official Medal Table'!$E:$E,'Each Gender Events'!AP$2)*'Medal values'!$B$1
+ COUNTIFS('Official Medal Table'!$G:$G,'Each Gender Events'!$A30,'Official Medal Table'!$C:$C,'Each Gender Events'!AP$1,'Official Medal Table'!$E:$E,'Each Gender Events'!AP$2)*'Medal values'!$B$2
+ COUNTIFS('Official Medal Table'!$H:$H,'Each Gender Events'!$A30,'Official Medal Table'!$C:$C,'Each Gender Events'!AP$1,'Official Medal Table'!$E:$E,'Each Gender Events'!AP$2)*'Medal values'!$B$3
+ COUNTIFS('Official Medal Table'!$I:$I,'Each Gender Events'!$A30,'Official Medal Table'!$C:$C,'Each Gender Events'!AP$1,'Official Medal Table'!$E:$E,'Each Gender Events'!AP$2)*'Medal values'!$B$3
+ COUNTIFS('Official Medal Table'!$F:$F,'Each Gender Events'!$A30,'Official Medal Table'!$C:$C,'Each Gender Events'!AP$1,'Official Medal Table'!$E:$E,"Mixed")*'Medal values'!$B$1/2
+ COUNTIFS('Official Medal Table'!$G:$G,'Each Gender Events'!$A30,'Official Medal Table'!$C:$C,'Each Gender Events'!AP$1,'Official Medal Table'!$E:$E,"Mixed")*'Medal values'!$B$2/2
+ COUNTIFS('Official Medal Table'!$H:$H,'Each Gender Events'!$A30,'Official Medal Table'!$C:$C,'Each Gender Events'!AP$1,'Official Medal Table'!$E:$E,"Mixed")*'Medal values'!$B$3/2
+ COUNTIFS('Official Medal Table'!$I:$I,'Each Gender Events'!$A30,'Official Medal Table'!$C:$C,'Each Gender Events'!AP$1,'Official Medal Table'!$E:$E,"Mixed")*'Medal values'!$B$3/2</f>
        <v>1</v>
      </c>
      <c r="AQ30">
        <f>COUNTIFS('Official Medal Table'!$F:$F,'Each Gender Events'!$A30,'Official Medal Table'!$C:$C,'Each Gender Events'!AQ$1,'Official Medal Table'!$E:$E,'Each Gender Events'!AQ$2)*'Medal values'!$B$1
+ COUNTIFS('Official Medal Table'!$G:$G,'Each Gender Events'!$A30,'Official Medal Table'!$C:$C,'Each Gender Events'!AQ$1,'Official Medal Table'!$E:$E,'Each Gender Events'!AQ$2)*'Medal values'!$B$2
+ COUNTIFS('Official Medal Table'!$H:$H,'Each Gender Events'!$A30,'Official Medal Table'!$C:$C,'Each Gender Events'!AQ$1,'Official Medal Table'!$E:$E,'Each Gender Events'!AQ$2)*'Medal values'!$B$3
+ COUNTIFS('Official Medal Table'!$I:$I,'Each Gender Events'!$A30,'Official Medal Table'!$C:$C,'Each Gender Events'!AQ$1,'Official Medal Table'!$E:$E,'Each Gender Events'!AQ$2)*'Medal values'!$B$3
+ COUNTIFS('Official Medal Table'!$F:$F,'Each Gender Events'!$A30,'Official Medal Table'!$C:$C,'Each Gender Events'!AQ$1,'Official Medal Table'!$E:$E,"Mixed")*'Medal values'!$B$1/2
+ COUNTIFS('Official Medal Table'!$G:$G,'Each Gender Events'!$A30,'Official Medal Table'!$C:$C,'Each Gender Events'!AQ$1,'Official Medal Table'!$E:$E,"Mixed")*'Medal values'!$B$2/2
+ COUNTIFS('Official Medal Table'!$H:$H,'Each Gender Events'!$A30,'Official Medal Table'!$C:$C,'Each Gender Events'!AQ$1,'Official Medal Table'!$E:$E,"Mixed")*'Medal values'!$B$3/2
+ COUNTIFS('Official Medal Table'!$I:$I,'Each Gender Events'!$A30,'Official Medal Table'!$C:$C,'Each Gender Events'!AQ$1,'Official Medal Table'!$E:$E,"Mixed")*'Medal values'!$B$3/2</f>
        <v>0</v>
      </c>
      <c r="AR30">
        <f>COUNTIFS('Official Medal Table'!$F:$F,'Each Gender Events'!$A30,'Official Medal Table'!$C:$C,'Each Gender Events'!AR$1,'Official Medal Table'!$E:$E,'Each Gender Events'!AR$2)*'Medal values'!$B$1
+ COUNTIFS('Official Medal Table'!$G:$G,'Each Gender Events'!$A30,'Official Medal Table'!$C:$C,'Each Gender Events'!AR$1,'Official Medal Table'!$E:$E,'Each Gender Events'!AR$2)*'Medal values'!$B$2
+ COUNTIFS('Official Medal Table'!$H:$H,'Each Gender Events'!$A30,'Official Medal Table'!$C:$C,'Each Gender Events'!AR$1,'Official Medal Table'!$E:$E,'Each Gender Events'!AR$2)*'Medal values'!$B$3
+ COUNTIFS('Official Medal Table'!$I:$I,'Each Gender Events'!$A30,'Official Medal Table'!$C:$C,'Each Gender Events'!AR$1,'Official Medal Table'!$E:$E,'Each Gender Events'!AR$2)*'Medal values'!$B$3
+ COUNTIFS('Official Medal Table'!$F:$F,'Each Gender Events'!$A30,'Official Medal Table'!$C:$C,'Each Gender Events'!AR$1,'Official Medal Table'!$E:$E,"Mixed")*'Medal values'!$B$1/2
+ COUNTIFS('Official Medal Table'!$G:$G,'Each Gender Events'!$A30,'Official Medal Table'!$C:$C,'Each Gender Events'!AR$1,'Official Medal Table'!$E:$E,"Mixed")*'Medal values'!$B$2/2
+ COUNTIFS('Official Medal Table'!$H:$H,'Each Gender Events'!$A30,'Official Medal Table'!$C:$C,'Each Gender Events'!AR$1,'Official Medal Table'!$E:$E,"Mixed")*'Medal values'!$B$3/2
+ COUNTIFS('Official Medal Table'!$I:$I,'Each Gender Events'!$A30,'Official Medal Table'!$C:$C,'Each Gender Events'!AR$1,'Official Medal Table'!$E:$E,"Mixed")*'Medal values'!$B$3/2</f>
        <v>3.0009999999999999</v>
      </c>
      <c r="AS30">
        <f>COUNTIFS('Official Medal Table'!$F:$F,'Each Gender Events'!$A30,'Official Medal Table'!$C:$C,'Each Gender Events'!AS$1,'Official Medal Table'!$E:$E,'Each Gender Events'!AS$2)*'Medal values'!$B$1
+ COUNTIFS('Official Medal Table'!$G:$G,'Each Gender Events'!$A30,'Official Medal Table'!$C:$C,'Each Gender Events'!AS$1,'Official Medal Table'!$E:$E,'Each Gender Events'!AS$2)*'Medal values'!$B$2
+ COUNTIFS('Official Medal Table'!$H:$H,'Each Gender Events'!$A30,'Official Medal Table'!$C:$C,'Each Gender Events'!AS$1,'Official Medal Table'!$E:$E,'Each Gender Events'!AS$2)*'Medal values'!$B$3
+ COUNTIFS('Official Medal Table'!$I:$I,'Each Gender Events'!$A30,'Official Medal Table'!$C:$C,'Each Gender Events'!AS$1,'Official Medal Table'!$E:$E,'Each Gender Events'!AS$2)*'Medal values'!$B$3
+ COUNTIFS('Official Medal Table'!$F:$F,'Each Gender Events'!$A30,'Official Medal Table'!$C:$C,'Each Gender Events'!AS$1,'Official Medal Table'!$E:$E,"Mixed")*'Medal values'!$B$1/2
+ COUNTIFS('Official Medal Table'!$G:$G,'Each Gender Events'!$A30,'Official Medal Table'!$C:$C,'Each Gender Events'!AS$1,'Official Medal Table'!$E:$E,"Mixed")*'Medal values'!$B$2/2
+ COUNTIFS('Official Medal Table'!$H:$H,'Each Gender Events'!$A30,'Official Medal Table'!$C:$C,'Each Gender Events'!AS$1,'Official Medal Table'!$E:$E,"Mixed")*'Medal values'!$B$3/2
+ COUNTIFS('Official Medal Table'!$I:$I,'Each Gender Events'!$A30,'Official Medal Table'!$C:$C,'Each Gender Events'!AS$1,'Official Medal Table'!$E:$E,"Mixed")*'Medal values'!$B$3/2</f>
        <v>3.0009999999999999</v>
      </c>
      <c r="AT30">
        <f>COUNTIFS('Official Medal Table'!$F:$F,'Each Gender Events'!$A30,'Official Medal Table'!$C:$C,'Each Gender Events'!AT$1,'Official Medal Table'!$E:$E,'Each Gender Events'!AT$2)*'Medal values'!$B$1
+ COUNTIFS('Official Medal Table'!$G:$G,'Each Gender Events'!$A30,'Official Medal Table'!$C:$C,'Each Gender Events'!AT$1,'Official Medal Table'!$E:$E,'Each Gender Events'!AT$2)*'Medal values'!$B$2
+ COUNTIFS('Official Medal Table'!$H:$H,'Each Gender Events'!$A30,'Official Medal Table'!$C:$C,'Each Gender Events'!AT$1,'Official Medal Table'!$E:$E,'Each Gender Events'!AT$2)*'Medal values'!$B$3
+ COUNTIFS('Official Medal Table'!$I:$I,'Each Gender Events'!$A30,'Official Medal Table'!$C:$C,'Each Gender Events'!AT$1,'Official Medal Table'!$E:$E,'Each Gender Events'!AT$2)*'Medal values'!$B$3
+ COUNTIFS('Official Medal Table'!$F:$F,'Each Gender Events'!$A30,'Official Medal Table'!$C:$C,'Each Gender Events'!AT$1,'Official Medal Table'!$E:$E,"Mixed")*'Medal values'!$B$1/2
+ COUNTIFS('Official Medal Table'!$G:$G,'Each Gender Events'!$A30,'Official Medal Table'!$C:$C,'Each Gender Events'!AT$1,'Official Medal Table'!$E:$E,"Mixed")*'Medal values'!$B$2/2
+ COUNTIFS('Official Medal Table'!$H:$H,'Each Gender Events'!$A30,'Official Medal Table'!$C:$C,'Each Gender Events'!AT$1,'Official Medal Table'!$E:$E,"Mixed")*'Medal values'!$B$3/2
+ COUNTIFS('Official Medal Table'!$I:$I,'Each Gender Events'!$A30,'Official Medal Table'!$C:$C,'Each Gender Events'!AT$1,'Official Medal Table'!$E:$E,"Mixed")*'Medal values'!$B$3/2</f>
        <v>0</v>
      </c>
      <c r="AU30">
        <f>COUNTIFS('Official Medal Table'!$F:$F,'Each Gender Events'!$A30,'Official Medal Table'!$C:$C,'Each Gender Events'!AU$1,'Official Medal Table'!$E:$E,'Each Gender Events'!AU$2)*'Medal values'!$B$1
+ COUNTIFS('Official Medal Table'!$G:$G,'Each Gender Events'!$A30,'Official Medal Table'!$C:$C,'Each Gender Events'!AU$1,'Official Medal Table'!$E:$E,'Each Gender Events'!AU$2)*'Medal values'!$B$2
+ COUNTIFS('Official Medal Table'!$H:$H,'Each Gender Events'!$A30,'Official Medal Table'!$C:$C,'Each Gender Events'!AU$1,'Official Medal Table'!$E:$E,'Each Gender Events'!AU$2)*'Medal values'!$B$3
+ COUNTIFS('Official Medal Table'!$I:$I,'Each Gender Events'!$A30,'Official Medal Table'!$C:$C,'Each Gender Events'!AU$1,'Official Medal Table'!$E:$E,'Each Gender Events'!AU$2)*'Medal values'!$B$3
+ COUNTIFS('Official Medal Table'!$F:$F,'Each Gender Events'!$A30,'Official Medal Table'!$C:$C,'Each Gender Events'!AU$1,'Official Medal Table'!$E:$E,"Mixed")*'Medal values'!$B$1/2
+ COUNTIFS('Official Medal Table'!$G:$G,'Each Gender Events'!$A30,'Official Medal Table'!$C:$C,'Each Gender Events'!AU$1,'Official Medal Table'!$E:$E,"Mixed")*'Medal values'!$B$2/2
+ COUNTIFS('Official Medal Table'!$H:$H,'Each Gender Events'!$A30,'Official Medal Table'!$C:$C,'Each Gender Events'!AU$1,'Official Medal Table'!$E:$E,"Mixed")*'Medal values'!$B$3/2
+ COUNTIFS('Official Medal Table'!$I:$I,'Each Gender Events'!$A30,'Official Medal Table'!$C:$C,'Each Gender Events'!AU$1,'Official Medal Table'!$E:$E,"Mixed")*'Medal values'!$B$3/2</f>
        <v>0</v>
      </c>
      <c r="AV30">
        <f>COUNTIFS('Official Medal Table'!$F:$F,'Each Gender Events'!$A30,'Official Medal Table'!$C:$C,'Each Gender Events'!AV$1,'Official Medal Table'!$E:$E,'Each Gender Events'!AV$2)*'Medal values'!$B$1
+ COUNTIFS('Official Medal Table'!$G:$G,'Each Gender Events'!$A30,'Official Medal Table'!$C:$C,'Each Gender Events'!AV$1,'Official Medal Table'!$E:$E,'Each Gender Events'!AV$2)*'Medal values'!$B$2
+ COUNTIFS('Official Medal Table'!$H:$H,'Each Gender Events'!$A30,'Official Medal Table'!$C:$C,'Each Gender Events'!AV$1,'Official Medal Table'!$E:$E,'Each Gender Events'!AV$2)*'Medal values'!$B$3
+ COUNTIFS('Official Medal Table'!$I:$I,'Each Gender Events'!$A30,'Official Medal Table'!$C:$C,'Each Gender Events'!AV$1,'Official Medal Table'!$E:$E,'Each Gender Events'!AV$2)*'Medal values'!$B$3
+ COUNTIFS('Official Medal Table'!$F:$F,'Each Gender Events'!$A30,'Official Medal Table'!$C:$C,'Each Gender Events'!AV$1,'Official Medal Table'!$E:$E,"Mixed")*'Medal values'!$B$1/2
+ COUNTIFS('Official Medal Table'!$G:$G,'Each Gender Events'!$A30,'Official Medal Table'!$C:$C,'Each Gender Events'!AV$1,'Official Medal Table'!$E:$E,"Mixed")*'Medal values'!$B$2/2
+ COUNTIFS('Official Medal Table'!$H:$H,'Each Gender Events'!$A30,'Official Medal Table'!$C:$C,'Each Gender Events'!AV$1,'Official Medal Table'!$E:$E,"Mixed")*'Medal values'!$B$3/2
+ COUNTIFS('Official Medal Table'!$I:$I,'Each Gender Events'!$A30,'Official Medal Table'!$C:$C,'Each Gender Events'!AV$1,'Official Medal Table'!$E:$E,"Mixed")*'Medal values'!$B$3/2</f>
        <v>0</v>
      </c>
      <c r="AW30">
        <f>COUNTIFS('Official Medal Table'!$F:$F,'Each Gender Events'!$A30,'Official Medal Table'!$C:$C,'Each Gender Events'!AW$1,'Official Medal Table'!$E:$E,'Each Gender Events'!AW$2)*'Medal values'!$B$1
+ COUNTIFS('Official Medal Table'!$G:$G,'Each Gender Events'!$A30,'Official Medal Table'!$C:$C,'Each Gender Events'!AW$1,'Official Medal Table'!$E:$E,'Each Gender Events'!AW$2)*'Medal values'!$B$2
+ COUNTIFS('Official Medal Table'!$H:$H,'Each Gender Events'!$A30,'Official Medal Table'!$C:$C,'Each Gender Events'!AW$1,'Official Medal Table'!$E:$E,'Each Gender Events'!AW$2)*'Medal values'!$B$3
+ COUNTIFS('Official Medal Table'!$I:$I,'Each Gender Events'!$A30,'Official Medal Table'!$C:$C,'Each Gender Events'!AW$1,'Official Medal Table'!$E:$E,'Each Gender Events'!AW$2)*'Medal values'!$B$3
+ COUNTIFS('Official Medal Table'!$F:$F,'Each Gender Events'!$A30,'Official Medal Table'!$C:$C,'Each Gender Events'!AW$1,'Official Medal Table'!$E:$E,"Mixed")*'Medal values'!$B$1/2
+ COUNTIFS('Official Medal Table'!$G:$G,'Each Gender Events'!$A30,'Official Medal Table'!$C:$C,'Each Gender Events'!AW$1,'Official Medal Table'!$E:$E,"Mixed")*'Medal values'!$B$2/2
+ COUNTIFS('Official Medal Table'!$H:$H,'Each Gender Events'!$A30,'Official Medal Table'!$C:$C,'Each Gender Events'!AW$1,'Official Medal Table'!$E:$E,"Mixed")*'Medal values'!$B$3/2
+ COUNTIFS('Official Medal Table'!$I:$I,'Each Gender Events'!$A30,'Official Medal Table'!$C:$C,'Each Gender Events'!AW$1,'Official Medal Table'!$E:$E,"Mixed")*'Medal values'!$B$3/2</f>
        <v>0</v>
      </c>
      <c r="AX30">
        <f>COUNTIFS('Official Medal Table'!$F:$F,'Each Gender Events'!$A30,'Official Medal Table'!$C:$C,'Each Gender Events'!AX$1,'Official Medal Table'!$E:$E,'Each Gender Events'!AX$2)*'Medal values'!$B$1
+ COUNTIFS('Official Medal Table'!$G:$G,'Each Gender Events'!$A30,'Official Medal Table'!$C:$C,'Each Gender Events'!AX$1,'Official Medal Table'!$E:$E,'Each Gender Events'!AX$2)*'Medal values'!$B$2
+ COUNTIFS('Official Medal Table'!$H:$H,'Each Gender Events'!$A30,'Official Medal Table'!$C:$C,'Each Gender Events'!AX$1,'Official Medal Table'!$E:$E,'Each Gender Events'!AX$2)*'Medal values'!$B$3
+ COUNTIFS('Official Medal Table'!$I:$I,'Each Gender Events'!$A30,'Official Medal Table'!$C:$C,'Each Gender Events'!AX$1,'Official Medal Table'!$E:$E,'Each Gender Events'!AX$2)*'Medal values'!$B$3
+ COUNTIFS('Official Medal Table'!$F:$F,'Each Gender Events'!$A30,'Official Medal Table'!$C:$C,'Each Gender Events'!AX$1,'Official Medal Table'!$E:$E,"Mixed")*'Medal values'!$B$1/2
+ COUNTIFS('Official Medal Table'!$G:$G,'Each Gender Events'!$A30,'Official Medal Table'!$C:$C,'Each Gender Events'!AX$1,'Official Medal Table'!$E:$E,"Mixed")*'Medal values'!$B$2/2
+ COUNTIFS('Official Medal Table'!$H:$H,'Each Gender Events'!$A30,'Official Medal Table'!$C:$C,'Each Gender Events'!AX$1,'Official Medal Table'!$E:$E,"Mixed")*'Medal values'!$B$3/2
+ COUNTIFS('Official Medal Table'!$I:$I,'Each Gender Events'!$A30,'Official Medal Table'!$C:$C,'Each Gender Events'!AX$1,'Official Medal Table'!$E:$E,"Mixed")*'Medal values'!$B$3/2</f>
        <v>0</v>
      </c>
      <c r="AY30">
        <f>COUNTIFS('Official Medal Table'!$F:$F,'Each Gender Events'!$A30,'Official Medal Table'!$C:$C,'Each Gender Events'!AY$1,'Official Medal Table'!$E:$E,'Each Gender Events'!AY$2)*'Medal values'!$B$1
+ COUNTIFS('Official Medal Table'!$G:$G,'Each Gender Events'!$A30,'Official Medal Table'!$C:$C,'Each Gender Events'!AY$1,'Official Medal Table'!$E:$E,'Each Gender Events'!AY$2)*'Medal values'!$B$2
+ COUNTIFS('Official Medal Table'!$H:$H,'Each Gender Events'!$A30,'Official Medal Table'!$C:$C,'Each Gender Events'!AY$1,'Official Medal Table'!$E:$E,'Each Gender Events'!AY$2)*'Medal values'!$B$3
+ COUNTIFS('Official Medal Table'!$I:$I,'Each Gender Events'!$A30,'Official Medal Table'!$C:$C,'Each Gender Events'!AY$1,'Official Medal Table'!$E:$E,'Each Gender Events'!AY$2)*'Medal values'!$B$3
+ COUNTIFS('Official Medal Table'!$F:$F,'Each Gender Events'!$A30,'Official Medal Table'!$C:$C,'Each Gender Events'!AY$1,'Official Medal Table'!$E:$E,"Mixed")*'Medal values'!$B$1/2
+ COUNTIFS('Official Medal Table'!$G:$G,'Each Gender Events'!$A30,'Official Medal Table'!$C:$C,'Each Gender Events'!AY$1,'Official Medal Table'!$E:$E,"Mixed")*'Medal values'!$B$2/2
+ COUNTIFS('Official Medal Table'!$H:$H,'Each Gender Events'!$A30,'Official Medal Table'!$C:$C,'Each Gender Events'!AY$1,'Official Medal Table'!$E:$E,"Mixed")*'Medal values'!$B$3/2
+ COUNTIFS('Official Medal Table'!$I:$I,'Each Gender Events'!$A30,'Official Medal Table'!$C:$C,'Each Gender Events'!AY$1,'Official Medal Table'!$E:$E,"Mixed")*'Medal values'!$B$3/2</f>
        <v>0</v>
      </c>
      <c r="AZ30">
        <f>COUNTIFS('Official Medal Table'!$F:$F,'Each Gender Events'!$A30,'Official Medal Table'!$C:$C,'Each Gender Events'!AZ$1,'Official Medal Table'!$E:$E,'Each Gender Events'!AZ$2)*'Medal values'!$B$1
+ COUNTIFS('Official Medal Table'!$G:$G,'Each Gender Events'!$A30,'Official Medal Table'!$C:$C,'Each Gender Events'!AZ$1,'Official Medal Table'!$E:$E,'Each Gender Events'!AZ$2)*'Medal values'!$B$2
+ COUNTIFS('Official Medal Table'!$H:$H,'Each Gender Events'!$A30,'Official Medal Table'!$C:$C,'Each Gender Events'!AZ$1,'Official Medal Table'!$E:$E,'Each Gender Events'!AZ$2)*'Medal values'!$B$3
+ COUNTIFS('Official Medal Table'!$I:$I,'Each Gender Events'!$A30,'Official Medal Table'!$C:$C,'Each Gender Events'!AZ$1,'Official Medal Table'!$E:$E,'Each Gender Events'!AZ$2)*'Medal values'!$B$3
+ COUNTIFS('Official Medal Table'!$F:$F,'Each Gender Events'!$A30,'Official Medal Table'!$C:$C,'Each Gender Events'!AZ$1,'Official Medal Table'!$E:$E,"Mixed")*'Medal values'!$B$1/2
+ COUNTIFS('Official Medal Table'!$G:$G,'Each Gender Events'!$A30,'Official Medal Table'!$C:$C,'Each Gender Events'!AZ$1,'Official Medal Table'!$E:$E,"Mixed")*'Medal values'!$B$2/2
+ COUNTIFS('Official Medal Table'!$H:$H,'Each Gender Events'!$A30,'Official Medal Table'!$C:$C,'Each Gender Events'!AZ$1,'Official Medal Table'!$E:$E,"Mixed")*'Medal values'!$B$3/2
+ COUNTIFS('Official Medal Table'!$I:$I,'Each Gender Events'!$A30,'Official Medal Table'!$C:$C,'Each Gender Events'!AZ$1,'Official Medal Table'!$E:$E,"Mixed")*'Medal values'!$B$3/2</f>
        <v>0</v>
      </c>
      <c r="BA30">
        <f>COUNTIFS('Official Medal Table'!$F:$F,'Each Gender Events'!$A30,'Official Medal Table'!$C:$C,'Each Gender Events'!BA$1,'Official Medal Table'!$E:$E,'Each Gender Events'!BA$2)*'Medal values'!$B$1
+ COUNTIFS('Official Medal Table'!$G:$G,'Each Gender Events'!$A30,'Official Medal Table'!$C:$C,'Each Gender Events'!BA$1,'Official Medal Table'!$E:$E,'Each Gender Events'!BA$2)*'Medal values'!$B$2
+ COUNTIFS('Official Medal Table'!$H:$H,'Each Gender Events'!$A30,'Official Medal Table'!$C:$C,'Each Gender Events'!BA$1,'Official Medal Table'!$E:$E,'Each Gender Events'!BA$2)*'Medal values'!$B$3
+ COUNTIFS('Official Medal Table'!$I:$I,'Each Gender Events'!$A30,'Official Medal Table'!$C:$C,'Each Gender Events'!BA$1,'Official Medal Table'!$E:$E,'Each Gender Events'!BA$2)*'Medal values'!$B$3
+ COUNTIFS('Official Medal Table'!$F:$F,'Each Gender Events'!$A30,'Official Medal Table'!$C:$C,'Each Gender Events'!BA$1,'Official Medal Table'!$E:$E,"Mixed")*'Medal values'!$B$1/2
+ COUNTIFS('Official Medal Table'!$G:$G,'Each Gender Events'!$A30,'Official Medal Table'!$C:$C,'Each Gender Events'!BA$1,'Official Medal Table'!$E:$E,"Mixed")*'Medal values'!$B$2/2
+ COUNTIFS('Official Medal Table'!$H:$H,'Each Gender Events'!$A30,'Official Medal Table'!$C:$C,'Each Gender Events'!BA$1,'Official Medal Table'!$E:$E,"Mixed")*'Medal values'!$B$3/2
+ COUNTIFS('Official Medal Table'!$I:$I,'Each Gender Events'!$A30,'Official Medal Table'!$C:$C,'Each Gender Events'!BA$1,'Official Medal Table'!$E:$E,"Mixed")*'Medal values'!$B$3/2</f>
        <v>0</v>
      </c>
      <c r="BB30">
        <f>COUNTIFS('Official Medal Table'!$F:$F,'Each Gender Events'!$A30,'Official Medal Table'!$C:$C,'Each Gender Events'!BB$1,'Official Medal Table'!$E:$E,'Each Gender Events'!BB$2)*'Medal values'!$B$1
+ COUNTIFS('Official Medal Table'!$G:$G,'Each Gender Events'!$A30,'Official Medal Table'!$C:$C,'Each Gender Events'!BB$1,'Official Medal Table'!$E:$E,'Each Gender Events'!BB$2)*'Medal values'!$B$2
+ COUNTIFS('Official Medal Table'!$H:$H,'Each Gender Events'!$A30,'Official Medal Table'!$C:$C,'Each Gender Events'!BB$1,'Official Medal Table'!$E:$E,'Each Gender Events'!BB$2)*'Medal values'!$B$3
+ COUNTIFS('Official Medal Table'!$I:$I,'Each Gender Events'!$A30,'Official Medal Table'!$C:$C,'Each Gender Events'!BB$1,'Official Medal Table'!$E:$E,'Each Gender Events'!BB$2)*'Medal values'!$B$3
+ COUNTIFS('Official Medal Table'!$F:$F,'Each Gender Events'!$A30,'Official Medal Table'!$C:$C,'Each Gender Events'!BB$1,'Official Medal Table'!$E:$E,"Mixed")*'Medal values'!$B$1/2
+ COUNTIFS('Official Medal Table'!$G:$G,'Each Gender Events'!$A30,'Official Medal Table'!$C:$C,'Each Gender Events'!BB$1,'Official Medal Table'!$E:$E,"Mixed")*'Medal values'!$B$2/2
+ COUNTIFS('Official Medal Table'!$H:$H,'Each Gender Events'!$A30,'Official Medal Table'!$C:$C,'Each Gender Events'!BB$1,'Official Medal Table'!$E:$E,"Mixed")*'Medal values'!$B$3/2
+ COUNTIFS('Official Medal Table'!$I:$I,'Each Gender Events'!$A30,'Official Medal Table'!$C:$C,'Each Gender Events'!BB$1,'Official Medal Table'!$E:$E,"Mixed")*'Medal values'!$B$3/2</f>
        <v>0</v>
      </c>
      <c r="BC30">
        <f>COUNTIFS('Official Medal Table'!$F:$F,'Each Gender Events'!$A30,'Official Medal Table'!$C:$C,'Each Gender Events'!BC$1,'Official Medal Table'!$E:$E,'Each Gender Events'!BC$2)*'Medal values'!$B$1
+ COUNTIFS('Official Medal Table'!$G:$G,'Each Gender Events'!$A30,'Official Medal Table'!$C:$C,'Each Gender Events'!BC$1,'Official Medal Table'!$E:$E,'Each Gender Events'!BC$2)*'Medal values'!$B$2
+ COUNTIFS('Official Medal Table'!$H:$H,'Each Gender Events'!$A30,'Official Medal Table'!$C:$C,'Each Gender Events'!BC$1,'Official Medal Table'!$E:$E,'Each Gender Events'!BC$2)*'Medal values'!$B$3
+ COUNTIFS('Official Medal Table'!$I:$I,'Each Gender Events'!$A30,'Official Medal Table'!$C:$C,'Each Gender Events'!BC$1,'Official Medal Table'!$E:$E,'Each Gender Events'!BC$2)*'Medal values'!$B$3
+ COUNTIFS('Official Medal Table'!$F:$F,'Each Gender Events'!$A30,'Official Medal Table'!$C:$C,'Each Gender Events'!BC$1,'Official Medal Table'!$E:$E,"Mixed")*'Medal values'!$B$1/2
+ COUNTIFS('Official Medal Table'!$G:$G,'Each Gender Events'!$A30,'Official Medal Table'!$C:$C,'Each Gender Events'!BC$1,'Official Medal Table'!$E:$E,"Mixed")*'Medal values'!$B$2/2
+ COUNTIFS('Official Medal Table'!$H:$H,'Each Gender Events'!$A30,'Official Medal Table'!$C:$C,'Each Gender Events'!BC$1,'Official Medal Table'!$E:$E,"Mixed")*'Medal values'!$B$3/2
+ COUNTIFS('Official Medal Table'!$I:$I,'Each Gender Events'!$A30,'Official Medal Table'!$C:$C,'Each Gender Events'!BC$1,'Official Medal Table'!$E:$E,"Mixed")*'Medal values'!$B$3/2</f>
        <v>0</v>
      </c>
      <c r="BD30">
        <f>COUNTIFS('Official Medal Table'!$F:$F,'Each Gender Events'!$A30,'Official Medal Table'!$C:$C,'Each Gender Events'!BD$1,'Official Medal Table'!$E:$E,'Each Gender Events'!BD$2)*'Medal values'!$B$1
+ COUNTIFS('Official Medal Table'!$G:$G,'Each Gender Events'!$A30,'Official Medal Table'!$C:$C,'Each Gender Events'!BD$1,'Official Medal Table'!$E:$E,'Each Gender Events'!BD$2)*'Medal values'!$B$2
+ COUNTIFS('Official Medal Table'!$H:$H,'Each Gender Events'!$A30,'Official Medal Table'!$C:$C,'Each Gender Events'!BD$1,'Official Medal Table'!$E:$E,'Each Gender Events'!BD$2)*'Medal values'!$B$3
+ COUNTIFS('Official Medal Table'!$I:$I,'Each Gender Events'!$A30,'Official Medal Table'!$C:$C,'Each Gender Events'!BD$1,'Official Medal Table'!$E:$E,'Each Gender Events'!BD$2)*'Medal values'!$B$3
+ COUNTIFS('Official Medal Table'!$F:$F,'Each Gender Events'!$A30,'Official Medal Table'!$C:$C,'Each Gender Events'!BD$1,'Official Medal Table'!$E:$E,"Mixed")*'Medal values'!$B$1/2
+ COUNTIFS('Official Medal Table'!$G:$G,'Each Gender Events'!$A30,'Official Medal Table'!$C:$C,'Each Gender Events'!BD$1,'Official Medal Table'!$E:$E,"Mixed")*'Medal values'!$B$2/2
+ COUNTIFS('Official Medal Table'!$H:$H,'Each Gender Events'!$A30,'Official Medal Table'!$C:$C,'Each Gender Events'!BD$1,'Official Medal Table'!$E:$E,"Mixed")*'Medal values'!$B$3/2
+ COUNTIFS('Official Medal Table'!$I:$I,'Each Gender Events'!$A30,'Official Medal Table'!$C:$C,'Each Gender Events'!BD$1,'Official Medal Table'!$E:$E,"Mixed")*'Medal values'!$B$3/2</f>
        <v>0</v>
      </c>
      <c r="BE30">
        <f>COUNTIFS('Official Medal Table'!$F:$F,'Each Gender Events'!$A30,'Official Medal Table'!$C:$C,'Each Gender Events'!BE$1,'Official Medal Table'!$E:$E,'Each Gender Events'!BE$2)*'Medal values'!$B$1
+ COUNTIFS('Official Medal Table'!$G:$G,'Each Gender Events'!$A30,'Official Medal Table'!$C:$C,'Each Gender Events'!BE$1,'Official Medal Table'!$E:$E,'Each Gender Events'!BE$2)*'Medal values'!$B$2
+ COUNTIFS('Official Medal Table'!$H:$H,'Each Gender Events'!$A30,'Official Medal Table'!$C:$C,'Each Gender Events'!BE$1,'Official Medal Table'!$E:$E,'Each Gender Events'!BE$2)*'Medal values'!$B$3
+ COUNTIFS('Official Medal Table'!$I:$I,'Each Gender Events'!$A30,'Official Medal Table'!$C:$C,'Each Gender Events'!BE$1,'Official Medal Table'!$E:$E,'Each Gender Events'!BE$2)*'Medal values'!$B$3
+ COUNTIFS('Official Medal Table'!$F:$F,'Each Gender Events'!$A30,'Official Medal Table'!$C:$C,'Each Gender Events'!BE$1,'Official Medal Table'!$E:$E,"Mixed")*'Medal values'!$B$1/2
+ COUNTIFS('Official Medal Table'!$G:$G,'Each Gender Events'!$A30,'Official Medal Table'!$C:$C,'Each Gender Events'!BE$1,'Official Medal Table'!$E:$E,"Mixed")*'Medal values'!$B$2/2
+ COUNTIFS('Official Medal Table'!$H:$H,'Each Gender Events'!$A30,'Official Medal Table'!$C:$C,'Each Gender Events'!BE$1,'Official Medal Table'!$E:$E,"Mixed")*'Medal values'!$B$3/2
+ COUNTIFS('Official Medal Table'!$I:$I,'Each Gender Events'!$A30,'Official Medal Table'!$C:$C,'Each Gender Events'!BE$1,'Official Medal Table'!$E:$E,"Mixed")*'Medal values'!$B$3/2</f>
        <v>0</v>
      </c>
      <c r="BF30">
        <f>COUNTIFS('Official Medal Table'!$F:$F,'Each Gender Events'!$A30,'Official Medal Table'!$C:$C,'Each Gender Events'!BF$1,'Official Medal Table'!$E:$E,'Each Gender Events'!BF$2)*'Medal values'!$B$1
+ COUNTIFS('Official Medal Table'!$G:$G,'Each Gender Events'!$A30,'Official Medal Table'!$C:$C,'Each Gender Events'!BF$1,'Official Medal Table'!$E:$E,'Each Gender Events'!BF$2)*'Medal values'!$B$2
+ COUNTIFS('Official Medal Table'!$H:$H,'Each Gender Events'!$A30,'Official Medal Table'!$C:$C,'Each Gender Events'!BF$1,'Official Medal Table'!$E:$E,'Each Gender Events'!BF$2)*'Medal values'!$B$3
+ COUNTIFS('Official Medal Table'!$I:$I,'Each Gender Events'!$A30,'Official Medal Table'!$C:$C,'Each Gender Events'!BF$1,'Official Medal Table'!$E:$E,'Each Gender Events'!BF$2)*'Medal values'!$B$3
+ COUNTIFS('Official Medal Table'!$F:$F,'Each Gender Events'!$A30,'Official Medal Table'!$C:$C,'Each Gender Events'!BF$1,'Official Medal Table'!$E:$E,"Mixed")*'Medal values'!$B$1/2
+ COUNTIFS('Official Medal Table'!$G:$G,'Each Gender Events'!$A30,'Official Medal Table'!$C:$C,'Each Gender Events'!BF$1,'Official Medal Table'!$E:$E,"Mixed")*'Medal values'!$B$2/2
+ COUNTIFS('Official Medal Table'!$H:$H,'Each Gender Events'!$A30,'Official Medal Table'!$C:$C,'Each Gender Events'!BF$1,'Official Medal Table'!$E:$E,"Mixed")*'Medal values'!$B$3/2
+ COUNTIFS('Official Medal Table'!$I:$I,'Each Gender Events'!$A30,'Official Medal Table'!$C:$C,'Each Gender Events'!BF$1,'Official Medal Table'!$E:$E,"Mixed")*'Medal values'!$B$3/2</f>
        <v>0</v>
      </c>
      <c r="BG30">
        <f>COUNTIFS('Official Medal Table'!$F:$F,'Each Gender Events'!$A30,'Official Medal Table'!$C:$C,'Each Gender Events'!BG$1,'Official Medal Table'!$E:$E,'Each Gender Events'!BG$2)*'Medal values'!$B$1
+ COUNTIFS('Official Medal Table'!$G:$G,'Each Gender Events'!$A30,'Official Medal Table'!$C:$C,'Each Gender Events'!BG$1,'Official Medal Table'!$E:$E,'Each Gender Events'!BG$2)*'Medal values'!$B$2
+ COUNTIFS('Official Medal Table'!$H:$H,'Each Gender Events'!$A30,'Official Medal Table'!$C:$C,'Each Gender Events'!BG$1,'Official Medal Table'!$E:$E,'Each Gender Events'!BG$2)*'Medal values'!$B$3
+ COUNTIFS('Official Medal Table'!$I:$I,'Each Gender Events'!$A30,'Official Medal Table'!$C:$C,'Each Gender Events'!BG$1,'Official Medal Table'!$E:$E,'Each Gender Events'!BG$2)*'Medal values'!$B$3
+ COUNTIFS('Official Medal Table'!$F:$F,'Each Gender Events'!$A30,'Official Medal Table'!$C:$C,'Each Gender Events'!BG$1,'Official Medal Table'!$E:$E,"Mixed")*'Medal values'!$B$1/2
+ COUNTIFS('Official Medal Table'!$G:$G,'Each Gender Events'!$A30,'Official Medal Table'!$C:$C,'Each Gender Events'!BG$1,'Official Medal Table'!$E:$E,"Mixed")*'Medal values'!$B$2/2
+ COUNTIFS('Official Medal Table'!$H:$H,'Each Gender Events'!$A30,'Official Medal Table'!$C:$C,'Each Gender Events'!BG$1,'Official Medal Table'!$E:$E,"Mixed")*'Medal values'!$B$3/2
+ COUNTIFS('Official Medal Table'!$I:$I,'Each Gender Events'!$A30,'Official Medal Table'!$C:$C,'Each Gender Events'!BG$1,'Official Medal Table'!$E:$E,"Mixed")*'Medal values'!$B$3/2</f>
        <v>4.0009999999999994</v>
      </c>
      <c r="BH30">
        <f>COUNTIFS('Official Medal Table'!$F:$F,'Each Gender Events'!$A30,'Official Medal Table'!$C:$C,'Each Gender Events'!BH$1,'Official Medal Table'!$E:$E,'Each Gender Events'!BH$2)*'Medal values'!$B$1
+ COUNTIFS('Official Medal Table'!$G:$G,'Each Gender Events'!$A30,'Official Medal Table'!$C:$C,'Each Gender Events'!BH$1,'Official Medal Table'!$E:$E,'Each Gender Events'!BH$2)*'Medal values'!$B$2
+ COUNTIFS('Official Medal Table'!$H:$H,'Each Gender Events'!$A30,'Official Medal Table'!$C:$C,'Each Gender Events'!BH$1,'Official Medal Table'!$E:$E,'Each Gender Events'!BH$2)*'Medal values'!$B$3
+ COUNTIFS('Official Medal Table'!$I:$I,'Each Gender Events'!$A30,'Official Medal Table'!$C:$C,'Each Gender Events'!BH$1,'Official Medal Table'!$E:$E,'Each Gender Events'!BH$2)*'Medal values'!$B$3
+ COUNTIFS('Official Medal Table'!$F:$F,'Each Gender Events'!$A30,'Official Medal Table'!$C:$C,'Each Gender Events'!BH$1,'Official Medal Table'!$E:$E,"Mixed")*'Medal values'!$B$1/2
+ COUNTIFS('Official Medal Table'!$G:$G,'Each Gender Events'!$A30,'Official Medal Table'!$C:$C,'Each Gender Events'!BH$1,'Official Medal Table'!$E:$E,"Mixed")*'Medal values'!$B$2/2
+ COUNTIFS('Official Medal Table'!$H:$H,'Each Gender Events'!$A30,'Official Medal Table'!$C:$C,'Each Gender Events'!BH$1,'Official Medal Table'!$E:$E,"Mixed")*'Medal values'!$B$3/2
+ COUNTIFS('Official Medal Table'!$I:$I,'Each Gender Events'!$A30,'Official Medal Table'!$C:$C,'Each Gender Events'!BH$1,'Official Medal Table'!$E:$E,"Mixed")*'Medal values'!$B$3/2</f>
        <v>0</v>
      </c>
      <c r="BI30">
        <f>COUNTIFS('Official Medal Table'!$F:$F,'Each Gender Events'!$A30,'Official Medal Table'!$C:$C,'Each Gender Events'!BI$1,'Official Medal Table'!$E:$E,'Each Gender Events'!BI$2)*'Medal values'!$B$1
+ COUNTIFS('Official Medal Table'!$G:$G,'Each Gender Events'!$A30,'Official Medal Table'!$C:$C,'Each Gender Events'!BI$1,'Official Medal Table'!$E:$E,'Each Gender Events'!BI$2)*'Medal values'!$B$2
+ COUNTIFS('Official Medal Table'!$H:$H,'Each Gender Events'!$A30,'Official Medal Table'!$C:$C,'Each Gender Events'!BI$1,'Official Medal Table'!$E:$E,'Each Gender Events'!BI$2)*'Medal values'!$B$3
+ COUNTIFS('Official Medal Table'!$I:$I,'Each Gender Events'!$A30,'Official Medal Table'!$C:$C,'Each Gender Events'!BI$1,'Official Medal Table'!$E:$E,'Each Gender Events'!BI$2)*'Medal values'!$B$3
+ COUNTIFS('Official Medal Table'!$F:$F,'Each Gender Events'!$A30,'Official Medal Table'!$C:$C,'Each Gender Events'!BI$1,'Official Medal Table'!$E:$E,"Mixed")*'Medal values'!$B$1/2
+ COUNTIFS('Official Medal Table'!$G:$G,'Each Gender Events'!$A30,'Official Medal Table'!$C:$C,'Each Gender Events'!BI$1,'Official Medal Table'!$E:$E,"Mixed")*'Medal values'!$B$2/2
+ COUNTIFS('Official Medal Table'!$H:$H,'Each Gender Events'!$A30,'Official Medal Table'!$C:$C,'Each Gender Events'!BI$1,'Official Medal Table'!$E:$E,"Mixed")*'Medal values'!$B$3/2
+ COUNTIFS('Official Medal Table'!$I:$I,'Each Gender Events'!$A30,'Official Medal Table'!$C:$C,'Each Gender Events'!BI$1,'Official Medal Table'!$E:$E,"Mixed")*'Medal values'!$B$3/2</f>
        <v>0</v>
      </c>
      <c r="BJ30">
        <f>COUNTIFS('Official Medal Table'!$F:$F,'Each Gender Events'!$A30,'Official Medal Table'!$C:$C,'Each Gender Events'!BJ$1,'Official Medal Table'!$E:$E,'Each Gender Events'!BJ$2)*'Medal values'!$B$1
+ COUNTIFS('Official Medal Table'!$G:$G,'Each Gender Events'!$A30,'Official Medal Table'!$C:$C,'Each Gender Events'!BJ$1,'Official Medal Table'!$E:$E,'Each Gender Events'!BJ$2)*'Medal values'!$B$2
+ COUNTIFS('Official Medal Table'!$H:$H,'Each Gender Events'!$A30,'Official Medal Table'!$C:$C,'Each Gender Events'!BJ$1,'Official Medal Table'!$E:$E,'Each Gender Events'!BJ$2)*'Medal values'!$B$3
+ COUNTIFS('Official Medal Table'!$I:$I,'Each Gender Events'!$A30,'Official Medal Table'!$C:$C,'Each Gender Events'!BJ$1,'Official Medal Table'!$E:$E,'Each Gender Events'!BJ$2)*'Medal values'!$B$3
+ COUNTIFS('Official Medal Table'!$F:$F,'Each Gender Events'!$A30,'Official Medal Table'!$C:$C,'Each Gender Events'!BJ$1,'Official Medal Table'!$E:$E,"Mixed")*'Medal values'!$B$1/2
+ COUNTIFS('Official Medal Table'!$G:$G,'Each Gender Events'!$A30,'Official Medal Table'!$C:$C,'Each Gender Events'!BJ$1,'Official Medal Table'!$E:$E,"Mixed")*'Medal values'!$B$2/2
+ COUNTIFS('Official Medal Table'!$H:$H,'Each Gender Events'!$A30,'Official Medal Table'!$C:$C,'Each Gender Events'!BJ$1,'Official Medal Table'!$E:$E,"Mixed")*'Medal values'!$B$3/2
+ COUNTIFS('Official Medal Table'!$I:$I,'Each Gender Events'!$A30,'Official Medal Table'!$C:$C,'Each Gender Events'!BJ$1,'Official Medal Table'!$E:$E,"Mixed")*'Medal values'!$B$3/2</f>
        <v>1</v>
      </c>
      <c r="BK30">
        <f>COUNTIFS('Official Medal Table'!$F:$F,'Each Gender Events'!$A30,'Official Medal Table'!$C:$C,'Each Gender Events'!BK$1,'Official Medal Table'!$E:$E,'Each Gender Events'!BK$2)*'Medal values'!$B$1
+ COUNTIFS('Official Medal Table'!$G:$G,'Each Gender Events'!$A30,'Official Medal Table'!$C:$C,'Each Gender Events'!BK$1,'Official Medal Table'!$E:$E,'Each Gender Events'!BK$2)*'Medal values'!$B$2
+ COUNTIFS('Official Medal Table'!$H:$H,'Each Gender Events'!$A30,'Official Medal Table'!$C:$C,'Each Gender Events'!BK$1,'Official Medal Table'!$E:$E,'Each Gender Events'!BK$2)*'Medal values'!$B$3
+ COUNTIFS('Official Medal Table'!$I:$I,'Each Gender Events'!$A30,'Official Medal Table'!$C:$C,'Each Gender Events'!BK$1,'Official Medal Table'!$E:$E,'Each Gender Events'!BK$2)*'Medal values'!$B$3
+ COUNTIFS('Official Medal Table'!$F:$F,'Each Gender Events'!$A30,'Official Medal Table'!$C:$C,'Each Gender Events'!BK$1,'Official Medal Table'!$E:$E,"Mixed")*'Medal values'!$B$1/2
+ COUNTIFS('Official Medal Table'!$G:$G,'Each Gender Events'!$A30,'Official Medal Table'!$C:$C,'Each Gender Events'!BK$1,'Official Medal Table'!$E:$E,"Mixed")*'Medal values'!$B$2/2
+ COUNTIFS('Official Medal Table'!$H:$H,'Each Gender Events'!$A30,'Official Medal Table'!$C:$C,'Each Gender Events'!BK$1,'Official Medal Table'!$E:$E,"Mixed")*'Medal values'!$B$3/2
+ COUNTIFS('Official Medal Table'!$I:$I,'Each Gender Events'!$A30,'Official Medal Table'!$C:$C,'Each Gender Events'!BK$1,'Official Medal Table'!$E:$E,"Mixed")*'Medal values'!$B$3/2</f>
        <v>0</v>
      </c>
      <c r="BL30">
        <f>COUNTIFS('Official Medal Table'!$F:$F,'Each Gender Events'!$A30,'Official Medal Table'!$C:$C,'Each Gender Events'!BL$1,'Official Medal Table'!$E:$E,'Each Gender Events'!BL$2)*'Medal values'!$B$1
+ COUNTIFS('Official Medal Table'!$G:$G,'Each Gender Events'!$A30,'Official Medal Table'!$C:$C,'Each Gender Events'!BL$1,'Official Medal Table'!$E:$E,'Each Gender Events'!BL$2)*'Medal values'!$B$2
+ COUNTIFS('Official Medal Table'!$H:$H,'Each Gender Events'!$A30,'Official Medal Table'!$C:$C,'Each Gender Events'!BL$1,'Official Medal Table'!$E:$E,'Each Gender Events'!BL$2)*'Medal values'!$B$3
+ COUNTIFS('Official Medal Table'!$I:$I,'Each Gender Events'!$A30,'Official Medal Table'!$C:$C,'Each Gender Events'!BL$1,'Official Medal Table'!$E:$E,'Each Gender Events'!BL$2)*'Medal values'!$B$3
+ COUNTIFS('Official Medal Table'!$F:$F,'Each Gender Events'!$A30,'Official Medal Table'!$C:$C,'Each Gender Events'!BL$1,'Official Medal Table'!$E:$E,"Mixed")*'Medal values'!$B$1/2
+ COUNTIFS('Official Medal Table'!$G:$G,'Each Gender Events'!$A30,'Official Medal Table'!$C:$C,'Each Gender Events'!BL$1,'Official Medal Table'!$E:$E,"Mixed")*'Medal values'!$B$2/2
+ COUNTIFS('Official Medal Table'!$H:$H,'Each Gender Events'!$A30,'Official Medal Table'!$C:$C,'Each Gender Events'!BL$1,'Official Medal Table'!$E:$E,"Mixed")*'Medal values'!$B$3/2
+ COUNTIFS('Official Medal Table'!$I:$I,'Each Gender Events'!$A30,'Official Medal Table'!$C:$C,'Each Gender Events'!BL$1,'Official Medal Table'!$E:$E,"Mixed")*'Medal values'!$B$3/2</f>
        <v>1</v>
      </c>
      <c r="BM30">
        <f>COUNTIFS('Official Medal Table'!$F:$F,'Each Gender Events'!$A30,'Official Medal Table'!$C:$C,'Each Gender Events'!BM$1,'Official Medal Table'!$E:$E,'Each Gender Events'!BM$2)*'Medal values'!$B$1
+ COUNTIFS('Official Medal Table'!$G:$G,'Each Gender Events'!$A30,'Official Medal Table'!$C:$C,'Each Gender Events'!BM$1,'Official Medal Table'!$E:$E,'Each Gender Events'!BM$2)*'Medal values'!$B$2
+ COUNTIFS('Official Medal Table'!$H:$H,'Each Gender Events'!$A30,'Official Medal Table'!$C:$C,'Each Gender Events'!BM$1,'Official Medal Table'!$E:$E,'Each Gender Events'!BM$2)*'Medal values'!$B$3
+ COUNTIFS('Official Medal Table'!$I:$I,'Each Gender Events'!$A30,'Official Medal Table'!$C:$C,'Each Gender Events'!BM$1,'Official Medal Table'!$E:$E,'Each Gender Events'!BM$2)*'Medal values'!$B$3
+ COUNTIFS('Official Medal Table'!$F:$F,'Each Gender Events'!$A30,'Official Medal Table'!$C:$C,'Each Gender Events'!BM$1,'Official Medal Table'!$E:$E,"Mixed")*'Medal values'!$B$1/2
+ COUNTIFS('Official Medal Table'!$G:$G,'Each Gender Events'!$A30,'Official Medal Table'!$C:$C,'Each Gender Events'!BM$1,'Official Medal Table'!$E:$E,"Mixed")*'Medal values'!$B$2/2
+ COUNTIFS('Official Medal Table'!$H:$H,'Each Gender Events'!$A30,'Official Medal Table'!$C:$C,'Each Gender Events'!BM$1,'Official Medal Table'!$E:$E,"Mixed")*'Medal values'!$B$3/2
+ COUNTIFS('Official Medal Table'!$I:$I,'Each Gender Events'!$A30,'Official Medal Table'!$C:$C,'Each Gender Events'!BM$1,'Official Medal Table'!$E:$E,"Mixed")*'Medal values'!$B$3/2</f>
        <v>0</v>
      </c>
      <c r="BN30">
        <f>COUNTIFS('Official Medal Table'!$F:$F,'Each Gender Events'!$A30,'Official Medal Table'!$C:$C,'Each Gender Events'!BN$1,'Official Medal Table'!$E:$E,'Each Gender Events'!BN$2)*'Medal values'!$B$1
+ COUNTIFS('Official Medal Table'!$G:$G,'Each Gender Events'!$A30,'Official Medal Table'!$C:$C,'Each Gender Events'!BN$1,'Official Medal Table'!$E:$E,'Each Gender Events'!BN$2)*'Medal values'!$B$2
+ COUNTIFS('Official Medal Table'!$H:$H,'Each Gender Events'!$A30,'Official Medal Table'!$C:$C,'Each Gender Events'!BN$1,'Official Medal Table'!$E:$E,'Each Gender Events'!BN$2)*'Medal values'!$B$3
+ COUNTIFS('Official Medal Table'!$I:$I,'Each Gender Events'!$A30,'Official Medal Table'!$C:$C,'Each Gender Events'!BN$1,'Official Medal Table'!$E:$E,'Each Gender Events'!BN$2)*'Medal values'!$B$3
+ COUNTIFS('Official Medal Table'!$F:$F,'Each Gender Events'!$A30,'Official Medal Table'!$C:$C,'Each Gender Events'!BN$1,'Official Medal Table'!$E:$E,"Mixed")*'Medal values'!$B$1/2
+ COUNTIFS('Official Medal Table'!$G:$G,'Each Gender Events'!$A30,'Official Medal Table'!$C:$C,'Each Gender Events'!BN$1,'Official Medal Table'!$E:$E,"Mixed")*'Medal values'!$B$2/2
+ COUNTIFS('Official Medal Table'!$H:$H,'Each Gender Events'!$A30,'Official Medal Table'!$C:$C,'Each Gender Events'!BN$1,'Official Medal Table'!$E:$E,"Mixed")*'Medal values'!$B$3/2
+ COUNTIFS('Official Medal Table'!$I:$I,'Each Gender Events'!$A30,'Official Medal Table'!$C:$C,'Each Gender Events'!BN$1,'Official Medal Table'!$E:$E,"Mixed")*'Medal values'!$B$3/2</f>
        <v>3.0000015000000002</v>
      </c>
      <c r="BO30">
        <f>COUNTIFS('Official Medal Table'!$F:$F,'Each Gender Events'!$A30,'Official Medal Table'!$C:$C,'Each Gender Events'!BO$1,'Official Medal Table'!$E:$E,'Each Gender Events'!BO$2)*'Medal values'!$B$1
+ COUNTIFS('Official Medal Table'!$G:$G,'Each Gender Events'!$A30,'Official Medal Table'!$C:$C,'Each Gender Events'!BO$1,'Official Medal Table'!$E:$E,'Each Gender Events'!BO$2)*'Medal values'!$B$2
+ COUNTIFS('Official Medal Table'!$H:$H,'Each Gender Events'!$A30,'Official Medal Table'!$C:$C,'Each Gender Events'!BO$1,'Official Medal Table'!$E:$E,'Each Gender Events'!BO$2)*'Medal values'!$B$3
+ COUNTIFS('Official Medal Table'!$I:$I,'Each Gender Events'!$A30,'Official Medal Table'!$C:$C,'Each Gender Events'!BO$1,'Official Medal Table'!$E:$E,'Each Gender Events'!BO$2)*'Medal values'!$B$3
+ COUNTIFS('Official Medal Table'!$F:$F,'Each Gender Events'!$A30,'Official Medal Table'!$C:$C,'Each Gender Events'!BO$1,'Official Medal Table'!$E:$E,"Mixed")*'Medal values'!$B$1/2
+ COUNTIFS('Official Medal Table'!$G:$G,'Each Gender Events'!$A30,'Official Medal Table'!$C:$C,'Each Gender Events'!BO$1,'Official Medal Table'!$E:$E,"Mixed")*'Medal values'!$B$2/2
+ COUNTIFS('Official Medal Table'!$H:$H,'Each Gender Events'!$A30,'Official Medal Table'!$C:$C,'Each Gender Events'!BO$1,'Official Medal Table'!$E:$E,"Mixed")*'Medal values'!$B$3/2
+ COUNTIFS('Official Medal Table'!$I:$I,'Each Gender Events'!$A30,'Official Medal Table'!$C:$C,'Each Gender Events'!BO$1,'Official Medal Table'!$E:$E,"Mixed")*'Medal values'!$B$3/2</f>
        <v>6.001001500000001</v>
      </c>
      <c r="BP30">
        <f>COUNTIFS('Official Medal Table'!$F:$F,'Each Gender Events'!$A30,'Official Medal Table'!$C:$C,'Each Gender Events'!BP$1,'Official Medal Table'!$E:$E,'Each Gender Events'!BP$2)*'Medal values'!$B$1
+ COUNTIFS('Official Medal Table'!$G:$G,'Each Gender Events'!$A30,'Official Medal Table'!$C:$C,'Each Gender Events'!BP$1,'Official Medal Table'!$E:$E,'Each Gender Events'!BP$2)*'Medal values'!$B$2
+ COUNTIFS('Official Medal Table'!$H:$H,'Each Gender Events'!$A30,'Official Medal Table'!$C:$C,'Each Gender Events'!BP$1,'Official Medal Table'!$E:$E,'Each Gender Events'!BP$2)*'Medal values'!$B$3
+ COUNTIFS('Official Medal Table'!$I:$I,'Each Gender Events'!$A30,'Official Medal Table'!$C:$C,'Each Gender Events'!BP$1,'Official Medal Table'!$E:$E,'Each Gender Events'!BP$2)*'Medal values'!$B$3
+ COUNTIFS('Official Medal Table'!$F:$F,'Each Gender Events'!$A30,'Official Medal Table'!$C:$C,'Each Gender Events'!BP$1,'Official Medal Table'!$E:$E,"Mixed")*'Medal values'!$B$1/2
+ COUNTIFS('Official Medal Table'!$G:$G,'Each Gender Events'!$A30,'Official Medal Table'!$C:$C,'Each Gender Events'!BP$1,'Official Medal Table'!$E:$E,"Mixed")*'Medal values'!$B$2/2
+ COUNTIFS('Official Medal Table'!$H:$H,'Each Gender Events'!$A30,'Official Medal Table'!$C:$C,'Each Gender Events'!BP$1,'Official Medal Table'!$E:$E,"Mixed")*'Medal values'!$B$3/2
+ COUNTIFS('Official Medal Table'!$I:$I,'Each Gender Events'!$A30,'Official Medal Table'!$C:$C,'Each Gender Events'!BP$1,'Official Medal Table'!$E:$E,"Mixed")*'Medal values'!$B$3/2</f>
        <v>4.0000014999999998</v>
      </c>
      <c r="BQ30">
        <f>COUNTIFS('Official Medal Table'!$F:$F,'Each Gender Events'!$A30,'Official Medal Table'!$C:$C,'Each Gender Events'!BQ$1,'Official Medal Table'!$E:$E,'Each Gender Events'!BQ$2)*'Medal values'!$B$1
+ COUNTIFS('Official Medal Table'!$G:$G,'Each Gender Events'!$A30,'Official Medal Table'!$C:$C,'Each Gender Events'!BQ$1,'Official Medal Table'!$E:$E,'Each Gender Events'!BQ$2)*'Medal values'!$B$2
+ COUNTIFS('Official Medal Table'!$H:$H,'Each Gender Events'!$A30,'Official Medal Table'!$C:$C,'Each Gender Events'!BQ$1,'Official Medal Table'!$E:$E,'Each Gender Events'!BQ$2)*'Medal values'!$B$3
+ COUNTIFS('Official Medal Table'!$I:$I,'Each Gender Events'!$A30,'Official Medal Table'!$C:$C,'Each Gender Events'!BQ$1,'Official Medal Table'!$E:$E,'Each Gender Events'!BQ$2)*'Medal values'!$B$3
+ COUNTIFS('Official Medal Table'!$F:$F,'Each Gender Events'!$A30,'Official Medal Table'!$C:$C,'Each Gender Events'!BQ$1,'Official Medal Table'!$E:$E,"Mixed")*'Medal values'!$B$1/2
+ COUNTIFS('Official Medal Table'!$G:$G,'Each Gender Events'!$A30,'Official Medal Table'!$C:$C,'Each Gender Events'!BQ$1,'Official Medal Table'!$E:$E,"Mixed")*'Medal values'!$B$2/2
+ COUNTIFS('Official Medal Table'!$H:$H,'Each Gender Events'!$A30,'Official Medal Table'!$C:$C,'Each Gender Events'!BQ$1,'Official Medal Table'!$E:$E,"Mixed")*'Medal values'!$B$3/2
+ COUNTIFS('Official Medal Table'!$I:$I,'Each Gender Events'!$A30,'Official Medal Table'!$C:$C,'Each Gender Events'!BQ$1,'Official Medal Table'!$E:$E,"Mixed")*'Medal values'!$B$3/2</f>
        <v>5.0000020000000003</v>
      </c>
      <c r="BR30">
        <f>COUNTIFS('Official Medal Table'!$F:$F,'Each Gender Events'!$A30,'Official Medal Table'!$C:$C,'Each Gender Events'!BR$1,'Official Medal Table'!$E:$E,'Each Gender Events'!BR$2)*'Medal values'!$B$1
+ COUNTIFS('Official Medal Table'!$G:$G,'Each Gender Events'!$A30,'Official Medal Table'!$C:$C,'Each Gender Events'!BR$1,'Official Medal Table'!$E:$E,'Each Gender Events'!BR$2)*'Medal values'!$B$2
+ COUNTIFS('Official Medal Table'!$H:$H,'Each Gender Events'!$A30,'Official Medal Table'!$C:$C,'Each Gender Events'!BR$1,'Official Medal Table'!$E:$E,'Each Gender Events'!BR$2)*'Medal values'!$B$3
+ COUNTIFS('Official Medal Table'!$I:$I,'Each Gender Events'!$A30,'Official Medal Table'!$C:$C,'Each Gender Events'!BR$1,'Official Medal Table'!$E:$E,'Each Gender Events'!BR$2)*'Medal values'!$B$3
+ COUNTIFS('Official Medal Table'!$F:$F,'Each Gender Events'!$A30,'Official Medal Table'!$C:$C,'Each Gender Events'!BR$1,'Official Medal Table'!$E:$E,"Mixed")*'Medal values'!$B$1/2
+ COUNTIFS('Official Medal Table'!$G:$G,'Each Gender Events'!$A30,'Official Medal Table'!$C:$C,'Each Gender Events'!BR$1,'Official Medal Table'!$E:$E,"Mixed")*'Medal values'!$B$2/2
+ COUNTIFS('Official Medal Table'!$H:$H,'Each Gender Events'!$A30,'Official Medal Table'!$C:$C,'Each Gender Events'!BR$1,'Official Medal Table'!$E:$E,"Mixed")*'Medal values'!$B$3/2
+ COUNTIFS('Official Medal Table'!$I:$I,'Each Gender Events'!$A30,'Official Medal Table'!$C:$C,'Each Gender Events'!BR$1,'Official Medal Table'!$E:$E,"Mixed")*'Medal values'!$B$3/2</f>
        <v>0</v>
      </c>
      <c r="BS30">
        <f>COUNTIFS('Official Medal Table'!$F:$F,'Each Gender Events'!$A30,'Official Medal Table'!$C:$C,'Each Gender Events'!BS$1,'Official Medal Table'!$E:$E,'Each Gender Events'!BS$2)*'Medal values'!$B$1
+ COUNTIFS('Official Medal Table'!$G:$G,'Each Gender Events'!$A30,'Official Medal Table'!$C:$C,'Each Gender Events'!BS$1,'Official Medal Table'!$E:$E,'Each Gender Events'!BS$2)*'Medal values'!$B$2
+ COUNTIFS('Official Medal Table'!$H:$H,'Each Gender Events'!$A30,'Official Medal Table'!$C:$C,'Each Gender Events'!BS$1,'Official Medal Table'!$E:$E,'Each Gender Events'!BS$2)*'Medal values'!$B$3
+ COUNTIFS('Official Medal Table'!$I:$I,'Each Gender Events'!$A30,'Official Medal Table'!$C:$C,'Each Gender Events'!BS$1,'Official Medal Table'!$E:$E,'Each Gender Events'!BS$2)*'Medal values'!$B$3
+ COUNTIFS('Official Medal Table'!$F:$F,'Each Gender Events'!$A30,'Official Medal Table'!$C:$C,'Each Gender Events'!BS$1,'Official Medal Table'!$E:$E,"Mixed")*'Medal values'!$B$1/2
+ COUNTIFS('Official Medal Table'!$G:$G,'Each Gender Events'!$A30,'Official Medal Table'!$C:$C,'Each Gender Events'!BS$1,'Official Medal Table'!$E:$E,"Mixed")*'Medal values'!$B$2/2
+ COUNTIFS('Official Medal Table'!$H:$H,'Each Gender Events'!$A30,'Official Medal Table'!$C:$C,'Each Gender Events'!BS$1,'Official Medal Table'!$E:$E,"Mixed")*'Medal values'!$B$3/2
+ COUNTIFS('Official Medal Table'!$I:$I,'Each Gender Events'!$A30,'Official Medal Table'!$C:$C,'Each Gender Events'!BS$1,'Official Medal Table'!$E:$E,"Mixed")*'Medal values'!$B$3/2</f>
        <v>2.0000010000000001</v>
      </c>
      <c r="BT30">
        <f>COUNTIFS('Official Medal Table'!$F:$F,'Each Gender Events'!$A30,'Official Medal Table'!$C:$C,'Each Gender Events'!BT$1,'Official Medal Table'!$E:$E,'Each Gender Events'!BT$2)*'Medal values'!$B$1
+ COUNTIFS('Official Medal Table'!$G:$G,'Each Gender Events'!$A30,'Official Medal Table'!$C:$C,'Each Gender Events'!BT$1,'Official Medal Table'!$E:$E,'Each Gender Events'!BT$2)*'Medal values'!$B$2
+ COUNTIFS('Official Medal Table'!$H:$H,'Each Gender Events'!$A30,'Official Medal Table'!$C:$C,'Each Gender Events'!BT$1,'Official Medal Table'!$E:$E,'Each Gender Events'!BT$2)*'Medal values'!$B$3
+ COUNTIFS('Official Medal Table'!$I:$I,'Each Gender Events'!$A30,'Official Medal Table'!$C:$C,'Each Gender Events'!BT$1,'Official Medal Table'!$E:$E,'Each Gender Events'!BT$2)*'Medal values'!$B$3
+ COUNTIFS('Official Medal Table'!$F:$F,'Each Gender Events'!$A30,'Official Medal Table'!$C:$C,'Each Gender Events'!BT$1,'Official Medal Table'!$E:$E,"Mixed")*'Medal values'!$B$1/2
+ COUNTIFS('Official Medal Table'!$G:$G,'Each Gender Events'!$A30,'Official Medal Table'!$C:$C,'Each Gender Events'!BT$1,'Official Medal Table'!$E:$E,"Mixed")*'Medal values'!$B$2/2
+ COUNTIFS('Official Medal Table'!$H:$H,'Each Gender Events'!$A30,'Official Medal Table'!$C:$C,'Each Gender Events'!BT$1,'Official Medal Table'!$E:$E,"Mixed")*'Medal values'!$B$3/2
+ COUNTIFS('Official Medal Table'!$I:$I,'Each Gender Events'!$A30,'Official Medal Table'!$C:$C,'Each Gender Events'!BT$1,'Official Medal Table'!$E:$E,"Mixed")*'Medal values'!$B$3/2</f>
        <v>1</v>
      </c>
      <c r="BU30">
        <f>COUNTIFS('Official Medal Table'!$F:$F,'Each Gender Events'!$A30,'Official Medal Table'!$C:$C,'Each Gender Events'!BU$1,'Official Medal Table'!$E:$E,'Each Gender Events'!BU$2)*'Medal values'!$B$1
+ COUNTIFS('Official Medal Table'!$G:$G,'Each Gender Events'!$A30,'Official Medal Table'!$C:$C,'Each Gender Events'!BU$1,'Official Medal Table'!$E:$E,'Each Gender Events'!BU$2)*'Medal values'!$B$2
+ COUNTIFS('Official Medal Table'!$H:$H,'Each Gender Events'!$A30,'Official Medal Table'!$C:$C,'Each Gender Events'!BU$1,'Official Medal Table'!$E:$E,'Each Gender Events'!BU$2)*'Medal values'!$B$3
+ COUNTIFS('Official Medal Table'!$I:$I,'Each Gender Events'!$A30,'Official Medal Table'!$C:$C,'Each Gender Events'!BU$1,'Official Medal Table'!$E:$E,'Each Gender Events'!BU$2)*'Medal values'!$B$3
+ COUNTIFS('Official Medal Table'!$F:$F,'Each Gender Events'!$A30,'Official Medal Table'!$C:$C,'Each Gender Events'!BU$1,'Official Medal Table'!$E:$E,"Mixed")*'Medal values'!$B$1/2
+ COUNTIFS('Official Medal Table'!$G:$G,'Each Gender Events'!$A30,'Official Medal Table'!$C:$C,'Each Gender Events'!BU$1,'Official Medal Table'!$E:$E,"Mixed")*'Medal values'!$B$2/2
+ COUNTIFS('Official Medal Table'!$H:$H,'Each Gender Events'!$A30,'Official Medal Table'!$C:$C,'Each Gender Events'!BU$1,'Official Medal Table'!$E:$E,"Mixed")*'Medal values'!$B$3/2
+ COUNTIFS('Official Medal Table'!$I:$I,'Each Gender Events'!$A30,'Official Medal Table'!$C:$C,'Each Gender Events'!BU$1,'Official Medal Table'!$E:$E,"Mixed")*'Medal values'!$B$3/2</f>
        <v>0</v>
      </c>
      <c r="BV30">
        <f>COUNTIFS('Official Medal Table'!$F:$F,'Each Gender Events'!$A30,'Official Medal Table'!$C:$C,'Each Gender Events'!BV$1,'Official Medal Table'!$E:$E,'Each Gender Events'!BV$2)*'Medal values'!$B$1
+ COUNTIFS('Official Medal Table'!$G:$G,'Each Gender Events'!$A30,'Official Medal Table'!$C:$C,'Each Gender Events'!BV$1,'Official Medal Table'!$E:$E,'Each Gender Events'!BV$2)*'Medal values'!$B$2
+ COUNTIFS('Official Medal Table'!$H:$H,'Each Gender Events'!$A30,'Official Medal Table'!$C:$C,'Each Gender Events'!BV$1,'Official Medal Table'!$E:$E,'Each Gender Events'!BV$2)*'Medal values'!$B$3
+ COUNTIFS('Official Medal Table'!$I:$I,'Each Gender Events'!$A30,'Official Medal Table'!$C:$C,'Each Gender Events'!BV$1,'Official Medal Table'!$E:$E,'Each Gender Events'!BV$2)*'Medal values'!$B$3
+ COUNTIFS('Official Medal Table'!$F:$F,'Each Gender Events'!$A30,'Official Medal Table'!$C:$C,'Each Gender Events'!BV$1,'Official Medal Table'!$E:$E,"Mixed")*'Medal values'!$B$1/2
+ COUNTIFS('Official Medal Table'!$G:$G,'Each Gender Events'!$A30,'Official Medal Table'!$C:$C,'Each Gender Events'!BV$1,'Official Medal Table'!$E:$E,"Mixed")*'Medal values'!$B$2/2
+ COUNTIFS('Official Medal Table'!$H:$H,'Each Gender Events'!$A30,'Official Medal Table'!$C:$C,'Each Gender Events'!BV$1,'Official Medal Table'!$E:$E,"Mixed")*'Medal values'!$B$3/2
+ COUNTIFS('Official Medal Table'!$I:$I,'Each Gender Events'!$A30,'Official Medal Table'!$C:$C,'Each Gender Events'!BV$1,'Official Medal Table'!$E:$E,"Mixed")*'Medal values'!$B$3/2</f>
        <v>3.0009999999999999</v>
      </c>
      <c r="BW30">
        <f>0.5000005
+COUNTIFS('Official Medal Table'!$F:$F,'Each Gender Events'!$A30,'Official Medal Table'!$C:$C,'Each Gender Events'!BW$1,'Official Medal Table'!$E:$E,'Each Gender Events'!BW$2)*'Medal values'!$B$1
+ COUNTIFS('Official Medal Table'!$G:$G,'Each Gender Events'!$A30,'Official Medal Table'!$C:$C,'Each Gender Events'!BW$1,'Official Medal Table'!$E:$E,'Each Gender Events'!BW$2)*'Medal values'!$B$2
+ COUNTIFS('Official Medal Table'!$H:$H,'Each Gender Events'!$A30,'Official Medal Table'!$C:$C,'Each Gender Events'!BW$1,'Official Medal Table'!$E:$E,'Each Gender Events'!BW$2)*'Medal values'!$B$3
+ COUNTIFS('Official Medal Table'!$I:$I,'Each Gender Events'!$A30,'Official Medal Table'!$C:$C,'Each Gender Events'!BW$1,'Official Medal Table'!$E:$E,'Each Gender Events'!BW$2)*'Medal values'!$B$3
+ COUNTIFS('Official Medal Table'!$F:$F,'Each Gender Events'!$A30,'Official Medal Table'!$C:$C,'Each Gender Events'!BW$1,'Official Medal Table'!$E:$E,"Mixed")*'Medal values'!$B$1/2
+ COUNTIFS('Official Medal Table'!$G:$G,'Each Gender Events'!$A30,'Official Medal Table'!$C:$C,'Each Gender Events'!BW$1,'Official Medal Table'!$E:$E,"Mixed")*'Medal values'!$B$2/2
+ COUNTIFS('Official Medal Table'!$H:$H,'Each Gender Events'!$A30,'Official Medal Table'!$C:$C,'Each Gender Events'!BW$1,'Official Medal Table'!$E:$E,"Mixed")*'Medal values'!$B$3/2
+ COUNTIFS('Official Medal Table'!$I:$I,'Each Gender Events'!$A30,'Official Medal Table'!$C:$C,'Each Gender Events'!BW$1,'Official Medal Table'!$E:$E,"Mixed")*'Medal values'!$B$3/2</f>
        <v>18.0025035</v>
      </c>
      <c r="BX30">
        <f>COUNTIFS('Official Medal Table'!$F:$F,'Each Gender Events'!$A30,'Official Medal Table'!$C:$C,'Each Gender Events'!BX$1,'Official Medal Table'!$E:$E,'Each Gender Events'!BX$2)*'Medal values'!$B$1
+ COUNTIFS('Official Medal Table'!$G:$G,'Each Gender Events'!$A30,'Official Medal Table'!$C:$C,'Each Gender Events'!BX$1,'Official Medal Table'!$E:$E,'Each Gender Events'!BX$2)*'Medal values'!$B$2
+ COUNTIFS('Official Medal Table'!$H:$H,'Each Gender Events'!$A30,'Official Medal Table'!$C:$C,'Each Gender Events'!BX$1,'Official Medal Table'!$E:$E,'Each Gender Events'!BX$2)*'Medal values'!$B$3
+ COUNTIFS('Official Medal Table'!$I:$I,'Each Gender Events'!$A30,'Official Medal Table'!$C:$C,'Each Gender Events'!BX$1,'Official Medal Table'!$E:$E,'Each Gender Events'!BX$2)*'Medal values'!$B$3
+ COUNTIFS('Official Medal Table'!$F:$F,'Each Gender Events'!$A30,'Official Medal Table'!$C:$C,'Each Gender Events'!BX$1,'Official Medal Table'!$E:$E,"Mixed")*'Medal values'!$B$1/2
+ COUNTIFS('Official Medal Table'!$G:$G,'Each Gender Events'!$A30,'Official Medal Table'!$C:$C,'Each Gender Events'!BX$1,'Official Medal Table'!$E:$E,"Mixed")*'Medal values'!$B$2/2
+ COUNTIFS('Official Medal Table'!$H:$H,'Each Gender Events'!$A30,'Official Medal Table'!$C:$C,'Each Gender Events'!BX$1,'Official Medal Table'!$E:$E,"Mixed")*'Medal values'!$B$3/2
+ COUNTIFS('Official Medal Table'!$I:$I,'Each Gender Events'!$A30,'Official Medal Table'!$C:$C,'Each Gender Events'!BX$1,'Official Medal Table'!$E:$E,"Mixed")*'Medal values'!$B$3/2</f>
        <v>38.505509000000004</v>
      </c>
      <c r="BY30">
        <f>COUNTIFS('Official Medal Table'!$F:$F,'Each Gender Events'!$A30,'Official Medal Table'!$C:$C,'Each Gender Events'!BY$1,'Official Medal Table'!$E:$E,'Each Gender Events'!BY$2)*'Medal values'!$B$1
+ COUNTIFS('Official Medal Table'!$G:$G,'Each Gender Events'!$A30,'Official Medal Table'!$C:$C,'Each Gender Events'!BY$1,'Official Medal Table'!$E:$E,'Each Gender Events'!BY$2)*'Medal values'!$B$2
+ COUNTIFS('Official Medal Table'!$H:$H,'Each Gender Events'!$A30,'Official Medal Table'!$C:$C,'Each Gender Events'!BY$1,'Official Medal Table'!$E:$E,'Each Gender Events'!BY$2)*'Medal values'!$B$3
+ COUNTIFS('Official Medal Table'!$I:$I,'Each Gender Events'!$A30,'Official Medal Table'!$C:$C,'Each Gender Events'!BY$1,'Official Medal Table'!$E:$E,'Each Gender Events'!BY$2)*'Medal values'!$B$3
+ COUNTIFS('Official Medal Table'!$F:$F,'Each Gender Events'!$A30,'Official Medal Table'!$C:$C,'Each Gender Events'!BY$1,'Official Medal Table'!$E:$E,"Mixed")*'Medal values'!$B$1/2
+ COUNTIFS('Official Medal Table'!$G:$G,'Each Gender Events'!$A30,'Official Medal Table'!$C:$C,'Each Gender Events'!BY$1,'Official Medal Table'!$E:$E,"Mixed")*'Medal values'!$B$2/2
+ COUNTIFS('Official Medal Table'!$H:$H,'Each Gender Events'!$A30,'Official Medal Table'!$C:$C,'Each Gender Events'!BY$1,'Official Medal Table'!$E:$E,"Mixed")*'Medal values'!$B$3/2
+ COUNTIFS('Official Medal Table'!$I:$I,'Each Gender Events'!$A30,'Official Medal Table'!$C:$C,'Each Gender Events'!BY$1,'Official Medal Table'!$E:$E,"Mixed")*'Medal values'!$B$3/2</f>
        <v>4.5015000000000001</v>
      </c>
      <c r="BZ30">
        <f>COUNTIFS('Official Medal Table'!$F:$F,'Each Gender Events'!$A30,'Official Medal Table'!$C:$C,'Each Gender Events'!BZ$1,'Official Medal Table'!$E:$E,'Each Gender Events'!BZ$2)*'Medal values'!$B$1
+ COUNTIFS('Official Medal Table'!$G:$G,'Each Gender Events'!$A30,'Official Medal Table'!$C:$C,'Each Gender Events'!BZ$1,'Official Medal Table'!$E:$E,'Each Gender Events'!BZ$2)*'Medal values'!$B$2
+ COUNTIFS('Official Medal Table'!$H:$H,'Each Gender Events'!$A30,'Official Medal Table'!$C:$C,'Each Gender Events'!BZ$1,'Official Medal Table'!$E:$E,'Each Gender Events'!BZ$2)*'Medal values'!$B$3
+ COUNTIFS('Official Medal Table'!$I:$I,'Each Gender Events'!$A30,'Official Medal Table'!$C:$C,'Each Gender Events'!BZ$1,'Official Medal Table'!$E:$E,'Each Gender Events'!BZ$2)*'Medal values'!$B$3
+ COUNTIFS('Official Medal Table'!$F:$F,'Each Gender Events'!$A30,'Official Medal Table'!$C:$C,'Each Gender Events'!BZ$1,'Official Medal Table'!$E:$E,"Mixed")*'Medal values'!$B$1/2
+ COUNTIFS('Official Medal Table'!$G:$G,'Each Gender Events'!$A30,'Official Medal Table'!$C:$C,'Each Gender Events'!BZ$1,'Official Medal Table'!$E:$E,"Mixed")*'Medal values'!$B$2/2
+ COUNTIFS('Official Medal Table'!$H:$H,'Each Gender Events'!$A30,'Official Medal Table'!$C:$C,'Each Gender Events'!BZ$1,'Official Medal Table'!$E:$E,"Mixed")*'Medal values'!$B$3/2
+ COUNTIFS('Official Medal Table'!$I:$I,'Each Gender Events'!$A30,'Official Medal Table'!$C:$C,'Each Gender Events'!BZ$1,'Official Medal Table'!$E:$E,"Mixed")*'Medal values'!$B$3/2</f>
        <v>0</v>
      </c>
      <c r="CA30">
        <f>COUNTIFS('Official Medal Table'!$F:$F,'Each Gender Events'!$A30,'Official Medal Table'!$C:$C,'Each Gender Events'!CA$1,'Official Medal Table'!$E:$E,'Each Gender Events'!CA$2)*'Medal values'!$B$1
+ COUNTIFS('Official Medal Table'!$G:$G,'Each Gender Events'!$A30,'Official Medal Table'!$C:$C,'Each Gender Events'!CA$1,'Official Medal Table'!$E:$E,'Each Gender Events'!CA$2)*'Medal values'!$B$2
+ COUNTIFS('Official Medal Table'!$H:$H,'Each Gender Events'!$A30,'Official Medal Table'!$C:$C,'Each Gender Events'!CA$1,'Official Medal Table'!$E:$E,'Each Gender Events'!CA$2)*'Medal values'!$B$3
+ COUNTIFS('Official Medal Table'!$I:$I,'Each Gender Events'!$A30,'Official Medal Table'!$C:$C,'Each Gender Events'!CA$1,'Official Medal Table'!$E:$E,'Each Gender Events'!CA$2)*'Medal values'!$B$3
+ COUNTIFS('Official Medal Table'!$F:$F,'Each Gender Events'!$A30,'Official Medal Table'!$C:$C,'Each Gender Events'!CA$1,'Official Medal Table'!$E:$E,"Mixed")*'Medal values'!$B$1/2
+ COUNTIFS('Official Medal Table'!$G:$G,'Each Gender Events'!$A30,'Official Medal Table'!$C:$C,'Each Gender Events'!CA$1,'Official Medal Table'!$E:$E,"Mixed")*'Medal values'!$B$2/2
+ COUNTIFS('Official Medal Table'!$H:$H,'Each Gender Events'!$A30,'Official Medal Table'!$C:$C,'Each Gender Events'!CA$1,'Official Medal Table'!$E:$E,"Mixed")*'Medal values'!$B$3/2
+ COUNTIFS('Official Medal Table'!$I:$I,'Each Gender Events'!$A30,'Official Medal Table'!$C:$C,'Each Gender Events'!CA$1,'Official Medal Table'!$E:$E,"Mixed")*'Medal values'!$B$3/2</f>
        <v>0</v>
      </c>
      <c r="CB30">
        <f>COUNTIFS('Official Medal Table'!$F:$F,'Each Gender Events'!$A30,'Official Medal Table'!$C:$C,'Each Gender Events'!CB$1,'Official Medal Table'!$E:$E,'Each Gender Events'!CB$2)*'Medal values'!$B$1
+ COUNTIFS('Official Medal Table'!$G:$G,'Each Gender Events'!$A30,'Official Medal Table'!$C:$C,'Each Gender Events'!CB$1,'Official Medal Table'!$E:$E,'Each Gender Events'!CB$2)*'Medal values'!$B$2
+ COUNTIFS('Official Medal Table'!$H:$H,'Each Gender Events'!$A30,'Official Medal Table'!$C:$C,'Each Gender Events'!CB$1,'Official Medal Table'!$E:$E,'Each Gender Events'!CB$2)*'Medal values'!$B$3
+ COUNTIFS('Official Medal Table'!$I:$I,'Each Gender Events'!$A30,'Official Medal Table'!$C:$C,'Each Gender Events'!CB$1,'Official Medal Table'!$E:$E,'Each Gender Events'!CB$2)*'Medal values'!$B$3
+ COUNTIFS('Official Medal Table'!$F:$F,'Each Gender Events'!$A30,'Official Medal Table'!$C:$C,'Each Gender Events'!CB$1,'Official Medal Table'!$E:$E,"Mixed")*'Medal values'!$B$1/2
+ COUNTIFS('Official Medal Table'!$G:$G,'Each Gender Events'!$A30,'Official Medal Table'!$C:$C,'Each Gender Events'!CB$1,'Official Medal Table'!$E:$E,"Mixed")*'Medal values'!$B$2/2
+ COUNTIFS('Official Medal Table'!$H:$H,'Each Gender Events'!$A30,'Official Medal Table'!$C:$C,'Each Gender Events'!CB$1,'Official Medal Table'!$E:$E,"Mixed")*'Medal values'!$B$3/2
+ COUNTIFS('Official Medal Table'!$I:$I,'Each Gender Events'!$A30,'Official Medal Table'!$C:$C,'Each Gender Events'!CB$1,'Official Medal Table'!$E:$E,"Mixed")*'Medal values'!$B$3/2</f>
        <v>0</v>
      </c>
      <c r="CC30">
        <f>COUNTIFS('Official Medal Table'!$F:$F,'Each Gender Events'!$A30,'Official Medal Table'!$C:$C,'Each Gender Events'!CC$1,'Official Medal Table'!$E:$E,'Each Gender Events'!CC$2)*'Medal values'!$B$1
+ COUNTIFS('Official Medal Table'!$G:$G,'Each Gender Events'!$A30,'Official Medal Table'!$C:$C,'Each Gender Events'!CC$1,'Official Medal Table'!$E:$E,'Each Gender Events'!CC$2)*'Medal values'!$B$2
+ COUNTIFS('Official Medal Table'!$H:$H,'Each Gender Events'!$A30,'Official Medal Table'!$C:$C,'Each Gender Events'!CC$1,'Official Medal Table'!$E:$E,'Each Gender Events'!CC$2)*'Medal values'!$B$3
+ COUNTIFS('Official Medal Table'!$I:$I,'Each Gender Events'!$A30,'Official Medal Table'!$C:$C,'Each Gender Events'!CC$1,'Official Medal Table'!$E:$E,'Each Gender Events'!CC$2)*'Medal values'!$B$3
+ COUNTIFS('Official Medal Table'!$F:$F,'Each Gender Events'!$A30,'Official Medal Table'!$C:$C,'Each Gender Events'!CC$1,'Official Medal Table'!$E:$E,"Mixed")*'Medal values'!$B$1/2
+ COUNTIFS('Official Medal Table'!$G:$G,'Each Gender Events'!$A30,'Official Medal Table'!$C:$C,'Each Gender Events'!CC$1,'Official Medal Table'!$E:$E,"Mixed")*'Medal values'!$B$2/2
+ COUNTIFS('Official Medal Table'!$H:$H,'Each Gender Events'!$A30,'Official Medal Table'!$C:$C,'Each Gender Events'!CC$1,'Official Medal Table'!$E:$E,"Mixed")*'Medal values'!$B$3/2
+ COUNTIFS('Official Medal Table'!$I:$I,'Each Gender Events'!$A30,'Official Medal Table'!$C:$C,'Each Gender Events'!CC$1,'Official Medal Table'!$E:$E,"Mixed")*'Medal values'!$B$3/2</f>
        <v>1</v>
      </c>
      <c r="CD30">
        <f>COUNTIFS('Official Medal Table'!$F:$F,'Each Gender Events'!$A30,'Official Medal Table'!$C:$C,'Each Gender Events'!CD$1,'Official Medal Table'!$E:$E,'Each Gender Events'!CD$2)*'Medal values'!$B$1
+ COUNTIFS('Official Medal Table'!$G:$G,'Each Gender Events'!$A30,'Official Medal Table'!$C:$C,'Each Gender Events'!CD$1,'Official Medal Table'!$E:$E,'Each Gender Events'!CD$2)*'Medal values'!$B$2
+ COUNTIFS('Official Medal Table'!$H:$H,'Each Gender Events'!$A30,'Official Medal Table'!$C:$C,'Each Gender Events'!CD$1,'Official Medal Table'!$E:$E,'Each Gender Events'!CD$2)*'Medal values'!$B$3
+ COUNTIFS('Official Medal Table'!$I:$I,'Each Gender Events'!$A30,'Official Medal Table'!$C:$C,'Each Gender Events'!CD$1,'Official Medal Table'!$E:$E,'Each Gender Events'!CD$2)*'Medal values'!$B$3
+ COUNTIFS('Official Medal Table'!$F:$F,'Each Gender Events'!$A30,'Official Medal Table'!$C:$C,'Each Gender Events'!CD$1,'Official Medal Table'!$E:$E,"Mixed")*'Medal values'!$B$1/2
+ COUNTIFS('Official Medal Table'!$G:$G,'Each Gender Events'!$A30,'Official Medal Table'!$C:$C,'Each Gender Events'!CD$1,'Official Medal Table'!$E:$E,"Mixed")*'Medal values'!$B$2/2
+ COUNTIFS('Official Medal Table'!$H:$H,'Each Gender Events'!$A30,'Official Medal Table'!$C:$C,'Each Gender Events'!CD$1,'Official Medal Table'!$E:$E,"Mixed")*'Medal values'!$B$3/2
+ COUNTIFS('Official Medal Table'!$I:$I,'Each Gender Events'!$A30,'Official Medal Table'!$C:$C,'Each Gender Events'!CD$1,'Official Medal Table'!$E:$E,"Mixed")*'Medal values'!$B$3/2</f>
        <v>0</v>
      </c>
      <c r="CE30">
        <f>COUNTIFS('Official Medal Table'!$F:$F,'Each Gender Events'!$A30,'Official Medal Table'!$C:$C,'Each Gender Events'!CE$1,'Official Medal Table'!$E:$E,'Each Gender Events'!CE$2)*'Medal values'!$B$1
+ COUNTIFS('Official Medal Table'!$G:$G,'Each Gender Events'!$A30,'Official Medal Table'!$C:$C,'Each Gender Events'!CE$1,'Official Medal Table'!$E:$E,'Each Gender Events'!CE$2)*'Medal values'!$B$2
+ COUNTIFS('Official Medal Table'!$H:$H,'Each Gender Events'!$A30,'Official Medal Table'!$C:$C,'Each Gender Events'!CE$1,'Official Medal Table'!$E:$E,'Each Gender Events'!CE$2)*'Medal values'!$B$3
+ COUNTIFS('Official Medal Table'!$I:$I,'Each Gender Events'!$A30,'Official Medal Table'!$C:$C,'Each Gender Events'!CE$1,'Official Medal Table'!$E:$E,'Each Gender Events'!CE$2)*'Medal values'!$B$3
+ COUNTIFS('Official Medal Table'!$F:$F,'Each Gender Events'!$A30,'Official Medal Table'!$C:$C,'Each Gender Events'!CE$1,'Official Medal Table'!$E:$E,"Mixed")*'Medal values'!$B$1/2
+ COUNTIFS('Official Medal Table'!$G:$G,'Each Gender Events'!$A30,'Official Medal Table'!$C:$C,'Each Gender Events'!CE$1,'Official Medal Table'!$E:$E,"Mixed")*'Medal values'!$B$2/2
+ COUNTIFS('Official Medal Table'!$H:$H,'Each Gender Events'!$A30,'Official Medal Table'!$C:$C,'Each Gender Events'!CE$1,'Official Medal Table'!$E:$E,"Mixed")*'Medal values'!$B$3/2
+ COUNTIFS('Official Medal Table'!$I:$I,'Each Gender Events'!$A30,'Official Medal Table'!$C:$C,'Each Gender Events'!CE$1,'Official Medal Table'!$E:$E,"Mixed")*'Medal values'!$B$3/2</f>
        <v>0</v>
      </c>
      <c r="CF30">
        <f>COUNTIFS('Official Medal Table'!$F:$F,'Each Gender Events'!$A30,'Official Medal Table'!$C:$C,'Each Gender Events'!CF$1,'Official Medal Table'!$E:$E,'Each Gender Events'!CF$2)*'Medal values'!$B$1
+ COUNTIFS('Official Medal Table'!$G:$G,'Each Gender Events'!$A30,'Official Medal Table'!$C:$C,'Each Gender Events'!CF$1,'Official Medal Table'!$E:$E,'Each Gender Events'!CF$2)*'Medal values'!$B$2
+ COUNTIFS('Official Medal Table'!$H:$H,'Each Gender Events'!$A30,'Official Medal Table'!$C:$C,'Each Gender Events'!CF$1,'Official Medal Table'!$E:$E,'Each Gender Events'!CF$2)*'Medal values'!$B$3
+ COUNTIFS('Official Medal Table'!$I:$I,'Each Gender Events'!$A30,'Official Medal Table'!$C:$C,'Each Gender Events'!CF$1,'Official Medal Table'!$E:$E,'Each Gender Events'!CF$2)*'Medal values'!$B$3
+ COUNTIFS('Official Medal Table'!$F:$F,'Each Gender Events'!$A30,'Official Medal Table'!$C:$C,'Each Gender Events'!CF$1,'Official Medal Table'!$E:$E,"Mixed")*'Medal values'!$B$1/2
+ COUNTIFS('Official Medal Table'!$G:$G,'Each Gender Events'!$A30,'Official Medal Table'!$C:$C,'Each Gender Events'!CF$1,'Official Medal Table'!$E:$E,"Mixed")*'Medal values'!$B$2/2
+ COUNTIFS('Official Medal Table'!$H:$H,'Each Gender Events'!$A30,'Official Medal Table'!$C:$C,'Each Gender Events'!CF$1,'Official Medal Table'!$E:$E,"Mixed")*'Medal values'!$B$3/2
+ COUNTIFS('Official Medal Table'!$I:$I,'Each Gender Events'!$A30,'Official Medal Table'!$C:$C,'Each Gender Events'!CF$1,'Official Medal Table'!$E:$E,"Mixed")*'Medal values'!$B$3/2</f>
        <v>0</v>
      </c>
      <c r="CG30">
        <f>COUNTIFS('Official Medal Table'!$F:$F,'Each Gender Events'!$A30,'Official Medal Table'!$C:$C,'Each Gender Events'!CG$1,'Official Medal Table'!$E:$E,'Each Gender Events'!CG$2)*'Medal values'!$B$1
+ COUNTIFS('Official Medal Table'!$G:$G,'Each Gender Events'!$A30,'Official Medal Table'!$C:$C,'Each Gender Events'!CG$1,'Official Medal Table'!$E:$E,'Each Gender Events'!CG$2)*'Medal values'!$B$2
+ COUNTIFS('Official Medal Table'!$H:$H,'Each Gender Events'!$A30,'Official Medal Table'!$C:$C,'Each Gender Events'!CG$1,'Official Medal Table'!$E:$E,'Each Gender Events'!CG$2)*'Medal values'!$B$3
+ COUNTIFS('Official Medal Table'!$I:$I,'Each Gender Events'!$A30,'Official Medal Table'!$C:$C,'Each Gender Events'!CG$1,'Official Medal Table'!$E:$E,'Each Gender Events'!CG$2)*'Medal values'!$B$3
+ COUNTIFS('Official Medal Table'!$F:$F,'Each Gender Events'!$A30,'Official Medal Table'!$C:$C,'Each Gender Events'!CG$1,'Official Medal Table'!$E:$E,"Mixed")*'Medal values'!$B$1/2
+ COUNTIFS('Official Medal Table'!$G:$G,'Each Gender Events'!$A30,'Official Medal Table'!$C:$C,'Each Gender Events'!CG$1,'Official Medal Table'!$E:$E,"Mixed")*'Medal values'!$B$2/2
+ COUNTIFS('Official Medal Table'!$H:$H,'Each Gender Events'!$A30,'Official Medal Table'!$C:$C,'Each Gender Events'!CG$1,'Official Medal Table'!$E:$E,"Mixed")*'Medal values'!$B$3/2
+ COUNTIFS('Official Medal Table'!$I:$I,'Each Gender Events'!$A30,'Official Medal Table'!$C:$C,'Each Gender Events'!CG$1,'Official Medal Table'!$E:$E,"Mixed")*'Medal values'!$B$3/2</f>
        <v>3.0000010000000001</v>
      </c>
      <c r="CH30">
        <f>COUNTIFS('Official Medal Table'!$F:$F,'Each Gender Events'!$A30,'Official Medal Table'!$C:$C,'Each Gender Events'!CH$1,'Official Medal Table'!$E:$E,'Each Gender Events'!CH$2)*'Medal values'!$B$1
+ COUNTIFS('Official Medal Table'!$G:$G,'Each Gender Events'!$A30,'Official Medal Table'!$C:$C,'Each Gender Events'!CH$1,'Official Medal Table'!$E:$E,'Each Gender Events'!CH$2)*'Medal values'!$B$2
+ COUNTIFS('Official Medal Table'!$H:$H,'Each Gender Events'!$A30,'Official Medal Table'!$C:$C,'Each Gender Events'!CH$1,'Official Medal Table'!$E:$E,'Each Gender Events'!CH$2)*'Medal values'!$B$3
+ COUNTIFS('Official Medal Table'!$I:$I,'Each Gender Events'!$A30,'Official Medal Table'!$C:$C,'Each Gender Events'!CH$1,'Official Medal Table'!$E:$E,'Each Gender Events'!CH$2)*'Medal values'!$B$3
+ COUNTIFS('Official Medal Table'!$F:$F,'Each Gender Events'!$A30,'Official Medal Table'!$C:$C,'Each Gender Events'!CH$1,'Official Medal Table'!$E:$E,"Mixed")*'Medal values'!$B$1/2
+ COUNTIFS('Official Medal Table'!$G:$G,'Each Gender Events'!$A30,'Official Medal Table'!$C:$C,'Each Gender Events'!CH$1,'Official Medal Table'!$E:$E,"Mixed")*'Medal values'!$B$2/2
+ COUNTIFS('Official Medal Table'!$H:$H,'Each Gender Events'!$A30,'Official Medal Table'!$C:$C,'Each Gender Events'!CH$1,'Official Medal Table'!$E:$E,"Mixed")*'Medal values'!$B$3/2
+ COUNTIFS('Official Medal Table'!$I:$I,'Each Gender Events'!$A30,'Official Medal Table'!$C:$C,'Each Gender Events'!CH$1,'Official Medal Table'!$E:$E,"Mixed")*'Medal values'!$B$3/2</f>
        <v>0</v>
      </c>
      <c r="CI30">
        <f>COUNTIFS('Official Medal Table'!$F:$F,'Each Gender Events'!$A30,'Official Medal Table'!$C:$C,'Each Gender Events'!CI$1,'Official Medal Table'!$E:$E,'Each Gender Events'!CI$2)*'Medal values'!$B$1
+ COUNTIFS('Official Medal Table'!$G:$G,'Each Gender Events'!$A30,'Official Medal Table'!$C:$C,'Each Gender Events'!CI$1,'Official Medal Table'!$E:$E,'Each Gender Events'!CI$2)*'Medal values'!$B$2
+ COUNTIFS('Official Medal Table'!$H:$H,'Each Gender Events'!$A30,'Official Medal Table'!$C:$C,'Each Gender Events'!CI$1,'Official Medal Table'!$E:$E,'Each Gender Events'!CI$2)*'Medal values'!$B$3
+ COUNTIFS('Official Medal Table'!$I:$I,'Each Gender Events'!$A30,'Official Medal Table'!$C:$C,'Each Gender Events'!CI$1,'Official Medal Table'!$E:$E,'Each Gender Events'!CI$2)*'Medal values'!$B$3
+ COUNTIFS('Official Medal Table'!$F:$F,'Each Gender Events'!$A30,'Official Medal Table'!$C:$C,'Each Gender Events'!CI$1,'Official Medal Table'!$E:$E,"Mixed")*'Medal values'!$B$1/2
+ COUNTIFS('Official Medal Table'!$G:$G,'Each Gender Events'!$A30,'Official Medal Table'!$C:$C,'Each Gender Events'!CI$1,'Official Medal Table'!$E:$E,"Mixed")*'Medal values'!$B$2/2
+ COUNTIFS('Official Medal Table'!$H:$H,'Each Gender Events'!$A30,'Official Medal Table'!$C:$C,'Each Gender Events'!CI$1,'Official Medal Table'!$E:$E,"Mixed")*'Medal values'!$B$3/2
+ COUNTIFS('Official Medal Table'!$I:$I,'Each Gender Events'!$A30,'Official Medal Table'!$C:$C,'Each Gender Events'!CI$1,'Official Medal Table'!$E:$E,"Mixed")*'Medal values'!$B$3/2</f>
        <v>0</v>
      </c>
      <c r="CJ30">
        <f>COUNTIFS('Official Medal Table'!$F:$F,'Each Gender Events'!$A30,'Official Medal Table'!$C:$C,'Each Gender Events'!CJ$1,'Official Medal Table'!$E:$E,'Each Gender Events'!CJ$2)*'Medal values'!$B$1
+ COUNTIFS('Official Medal Table'!$G:$G,'Each Gender Events'!$A30,'Official Medal Table'!$C:$C,'Each Gender Events'!CJ$1,'Official Medal Table'!$E:$E,'Each Gender Events'!CJ$2)*'Medal values'!$B$2
+ COUNTIFS('Official Medal Table'!$H:$H,'Each Gender Events'!$A30,'Official Medal Table'!$C:$C,'Each Gender Events'!CJ$1,'Official Medal Table'!$E:$E,'Each Gender Events'!CJ$2)*'Medal values'!$B$3
+ COUNTIFS('Official Medal Table'!$I:$I,'Each Gender Events'!$A30,'Official Medal Table'!$C:$C,'Each Gender Events'!CJ$1,'Official Medal Table'!$E:$E,'Each Gender Events'!CJ$2)*'Medal values'!$B$3
+ COUNTIFS('Official Medal Table'!$F:$F,'Each Gender Events'!$A30,'Official Medal Table'!$C:$C,'Each Gender Events'!CJ$1,'Official Medal Table'!$E:$E,"Mixed")*'Medal values'!$B$1/2
+ COUNTIFS('Official Medal Table'!$G:$G,'Each Gender Events'!$A30,'Official Medal Table'!$C:$C,'Each Gender Events'!CJ$1,'Official Medal Table'!$E:$E,"Mixed")*'Medal values'!$B$2/2
+ COUNTIFS('Official Medal Table'!$H:$H,'Each Gender Events'!$A30,'Official Medal Table'!$C:$C,'Each Gender Events'!CJ$1,'Official Medal Table'!$E:$E,"Mixed")*'Medal values'!$B$3/2
+ COUNTIFS('Official Medal Table'!$I:$I,'Each Gender Events'!$A30,'Official Medal Table'!$C:$C,'Each Gender Events'!CJ$1,'Official Medal Table'!$E:$E,"Mixed")*'Medal values'!$B$3/2</f>
        <v>1.0000005000000001</v>
      </c>
      <c r="CK30">
        <f>COUNTIFS('Official Medal Table'!$F:$F,'Each Gender Events'!$A30,'Official Medal Table'!$C:$C,'Each Gender Events'!CK$1,'Official Medal Table'!$E:$E,'Each Gender Events'!CK$2)*'Medal values'!$B$1
+ COUNTIFS('Official Medal Table'!$G:$G,'Each Gender Events'!$A30,'Official Medal Table'!$C:$C,'Each Gender Events'!CK$1,'Official Medal Table'!$E:$E,'Each Gender Events'!CK$2)*'Medal values'!$B$2
+ COUNTIFS('Official Medal Table'!$H:$H,'Each Gender Events'!$A30,'Official Medal Table'!$C:$C,'Each Gender Events'!CK$1,'Official Medal Table'!$E:$E,'Each Gender Events'!CK$2)*'Medal values'!$B$3
+ COUNTIFS('Official Medal Table'!$I:$I,'Each Gender Events'!$A30,'Official Medal Table'!$C:$C,'Each Gender Events'!CK$1,'Official Medal Table'!$E:$E,'Each Gender Events'!CK$2)*'Medal values'!$B$3
+ COUNTIFS('Official Medal Table'!$F:$F,'Each Gender Events'!$A30,'Official Medal Table'!$C:$C,'Each Gender Events'!CK$1,'Official Medal Table'!$E:$E,"Mixed")*'Medal values'!$B$1/2
+ COUNTIFS('Official Medal Table'!$G:$G,'Each Gender Events'!$A30,'Official Medal Table'!$C:$C,'Each Gender Events'!CK$1,'Official Medal Table'!$E:$E,"Mixed")*'Medal values'!$B$2/2
+ COUNTIFS('Official Medal Table'!$H:$H,'Each Gender Events'!$A30,'Official Medal Table'!$C:$C,'Each Gender Events'!CK$1,'Official Medal Table'!$E:$E,"Mixed")*'Medal values'!$B$3/2
+ COUNTIFS('Official Medal Table'!$I:$I,'Each Gender Events'!$A30,'Official Medal Table'!$C:$C,'Each Gender Events'!CK$1,'Official Medal Table'!$E:$E,"Mixed")*'Medal values'!$B$3/2</f>
        <v>1.0000005000000001</v>
      </c>
      <c r="CL30">
        <f>COUNTIFS('Official Medal Table'!$F:$F,'Each Gender Events'!$A30,'Official Medal Table'!$C:$C,'Each Gender Events'!CL$1,'Official Medal Table'!$E:$E,'Each Gender Events'!CL$2)*'Medal values'!$B$1
+ COUNTIFS('Official Medal Table'!$G:$G,'Each Gender Events'!$A30,'Official Medal Table'!$C:$C,'Each Gender Events'!CL$1,'Official Medal Table'!$E:$E,'Each Gender Events'!CL$2)*'Medal values'!$B$2
+ COUNTIFS('Official Medal Table'!$H:$H,'Each Gender Events'!$A30,'Official Medal Table'!$C:$C,'Each Gender Events'!CL$1,'Official Medal Table'!$E:$E,'Each Gender Events'!CL$2)*'Medal values'!$B$3
+ COUNTIFS('Official Medal Table'!$I:$I,'Each Gender Events'!$A30,'Official Medal Table'!$C:$C,'Each Gender Events'!CL$1,'Official Medal Table'!$E:$E,'Each Gender Events'!CL$2)*'Medal values'!$B$3
+ COUNTIFS('Official Medal Table'!$F:$F,'Each Gender Events'!$A30,'Official Medal Table'!$C:$C,'Each Gender Events'!CL$1,'Official Medal Table'!$E:$E,"Mixed")*'Medal values'!$B$1/2
+ COUNTIFS('Official Medal Table'!$G:$G,'Each Gender Events'!$A30,'Official Medal Table'!$C:$C,'Each Gender Events'!CL$1,'Official Medal Table'!$E:$E,"Mixed")*'Medal values'!$B$2/2
+ COUNTIFS('Official Medal Table'!$H:$H,'Each Gender Events'!$A30,'Official Medal Table'!$C:$C,'Each Gender Events'!CL$1,'Official Medal Table'!$E:$E,"Mixed")*'Medal values'!$B$3/2
+ COUNTIFS('Official Medal Table'!$I:$I,'Each Gender Events'!$A30,'Official Medal Table'!$C:$C,'Each Gender Events'!CL$1,'Official Medal Table'!$E:$E,"Mixed")*'Medal values'!$B$3/2</f>
        <v>3.0000015000000002</v>
      </c>
      <c r="CM30">
        <f>COUNTIFS('Official Medal Table'!$F:$F,'Each Gender Events'!$A30,'Official Medal Table'!$C:$C,'Each Gender Events'!CM$1,'Official Medal Table'!$E:$E,'Each Gender Events'!CM$2)*'Medal values'!$B$1
+ COUNTIFS('Official Medal Table'!$G:$G,'Each Gender Events'!$A30,'Official Medal Table'!$C:$C,'Each Gender Events'!CM$1,'Official Medal Table'!$E:$E,'Each Gender Events'!CM$2)*'Medal values'!$B$2
+ COUNTIFS('Official Medal Table'!$H:$H,'Each Gender Events'!$A30,'Official Medal Table'!$C:$C,'Each Gender Events'!CM$1,'Official Medal Table'!$E:$E,'Each Gender Events'!CM$2)*'Medal values'!$B$3
+ COUNTIFS('Official Medal Table'!$I:$I,'Each Gender Events'!$A30,'Official Medal Table'!$C:$C,'Each Gender Events'!CM$1,'Official Medal Table'!$E:$E,'Each Gender Events'!CM$2)*'Medal values'!$B$3
+ COUNTIFS('Official Medal Table'!$F:$F,'Each Gender Events'!$A30,'Official Medal Table'!$C:$C,'Each Gender Events'!CM$1,'Official Medal Table'!$E:$E,"Mixed")*'Medal values'!$B$1/2
+ COUNTIFS('Official Medal Table'!$G:$G,'Each Gender Events'!$A30,'Official Medal Table'!$C:$C,'Each Gender Events'!CM$1,'Official Medal Table'!$E:$E,"Mixed")*'Medal values'!$B$2/2
+ COUNTIFS('Official Medal Table'!$H:$H,'Each Gender Events'!$A30,'Official Medal Table'!$C:$C,'Each Gender Events'!CM$1,'Official Medal Table'!$E:$E,"Mixed")*'Medal values'!$B$3/2
+ COUNTIFS('Official Medal Table'!$I:$I,'Each Gender Events'!$A30,'Official Medal Table'!$C:$C,'Each Gender Events'!CM$1,'Official Medal Table'!$E:$E,"Mixed")*'Medal values'!$B$3/2</f>
        <v>1</v>
      </c>
      <c r="CN30">
        <f>COUNTIFS('Official Medal Table'!$F:$F,'Each Gender Events'!$A30,'Official Medal Table'!$C:$C,'Each Gender Events'!CN$1,'Official Medal Table'!$E:$E,'Each Gender Events'!CN$2)*'Medal values'!$B$1
+ COUNTIFS('Official Medal Table'!$G:$G,'Each Gender Events'!$A30,'Official Medal Table'!$C:$C,'Each Gender Events'!CN$1,'Official Medal Table'!$E:$E,'Each Gender Events'!CN$2)*'Medal values'!$B$2
+ COUNTIFS('Official Medal Table'!$H:$H,'Each Gender Events'!$A30,'Official Medal Table'!$C:$C,'Each Gender Events'!CN$1,'Official Medal Table'!$E:$E,'Each Gender Events'!CN$2)*'Medal values'!$B$3
+ COUNTIFS('Official Medal Table'!$I:$I,'Each Gender Events'!$A30,'Official Medal Table'!$C:$C,'Each Gender Events'!CN$1,'Official Medal Table'!$E:$E,'Each Gender Events'!CN$2)*'Medal values'!$B$3
+ COUNTIFS('Official Medal Table'!$F:$F,'Each Gender Events'!$A30,'Official Medal Table'!$C:$C,'Each Gender Events'!CN$1,'Official Medal Table'!$E:$E,"Mixed")*'Medal values'!$B$1/2
+ COUNTIFS('Official Medal Table'!$G:$G,'Each Gender Events'!$A30,'Official Medal Table'!$C:$C,'Each Gender Events'!CN$1,'Official Medal Table'!$E:$E,"Mixed")*'Medal values'!$B$2/2
+ COUNTIFS('Official Medal Table'!$H:$H,'Each Gender Events'!$A30,'Official Medal Table'!$C:$C,'Each Gender Events'!CN$1,'Official Medal Table'!$E:$E,"Mixed")*'Medal values'!$B$3/2
+ COUNTIFS('Official Medal Table'!$I:$I,'Each Gender Events'!$A30,'Official Medal Table'!$C:$C,'Each Gender Events'!CN$1,'Official Medal Table'!$E:$E,"Mixed")*'Medal values'!$B$3/2</f>
        <v>2.0000010000000001</v>
      </c>
      <c r="CO30">
        <f>COUNTIFS('Official Medal Table'!$F:$F,'Each Gender Events'!$A30,'Official Medal Table'!$C:$C,'Each Gender Events'!CO$1,'Official Medal Table'!$E:$E,'Each Gender Events'!CO$2)*'Medal values'!$B$1
+ COUNTIFS('Official Medal Table'!$G:$G,'Each Gender Events'!$A30,'Official Medal Table'!$C:$C,'Each Gender Events'!CO$1,'Official Medal Table'!$E:$E,'Each Gender Events'!CO$2)*'Medal values'!$B$2
+ COUNTIFS('Official Medal Table'!$H:$H,'Each Gender Events'!$A30,'Official Medal Table'!$C:$C,'Each Gender Events'!CO$1,'Official Medal Table'!$E:$E,'Each Gender Events'!CO$2)*'Medal values'!$B$3
+ COUNTIFS('Official Medal Table'!$I:$I,'Each Gender Events'!$A30,'Official Medal Table'!$C:$C,'Each Gender Events'!CO$1,'Official Medal Table'!$E:$E,'Each Gender Events'!CO$2)*'Medal values'!$B$3
+ COUNTIFS('Official Medal Table'!$F:$F,'Each Gender Events'!$A30,'Official Medal Table'!$C:$C,'Each Gender Events'!CO$1,'Official Medal Table'!$E:$E,"Mixed")*'Medal values'!$B$1/2
+ COUNTIFS('Official Medal Table'!$G:$G,'Each Gender Events'!$A30,'Official Medal Table'!$C:$C,'Each Gender Events'!CO$1,'Official Medal Table'!$E:$E,"Mixed")*'Medal values'!$B$2/2
+ COUNTIFS('Official Medal Table'!$H:$H,'Each Gender Events'!$A30,'Official Medal Table'!$C:$C,'Each Gender Events'!CO$1,'Official Medal Table'!$E:$E,"Mixed")*'Medal values'!$B$3/2
+ COUNTIFS('Official Medal Table'!$I:$I,'Each Gender Events'!$A30,'Official Medal Table'!$C:$C,'Each Gender Events'!CO$1,'Official Medal Table'!$E:$E,"Mixed")*'Medal values'!$B$3/2</f>
        <v>0</v>
      </c>
      <c r="CP30">
        <f>COUNTIFS('Official Medal Table'!$F:$F,'Each Gender Events'!$A30,'Official Medal Table'!$C:$C,'Each Gender Events'!CP$1,'Official Medal Table'!$E:$E,'Each Gender Events'!CP$2)*'Medal values'!$B$1
+ COUNTIFS('Official Medal Table'!$G:$G,'Each Gender Events'!$A30,'Official Medal Table'!$C:$C,'Each Gender Events'!CP$1,'Official Medal Table'!$E:$E,'Each Gender Events'!CP$2)*'Medal values'!$B$2
+ COUNTIFS('Official Medal Table'!$H:$H,'Each Gender Events'!$A30,'Official Medal Table'!$C:$C,'Each Gender Events'!CP$1,'Official Medal Table'!$E:$E,'Each Gender Events'!CP$2)*'Medal values'!$B$3
+ COUNTIFS('Official Medal Table'!$I:$I,'Each Gender Events'!$A30,'Official Medal Table'!$C:$C,'Each Gender Events'!CP$1,'Official Medal Table'!$E:$E,'Each Gender Events'!CP$2)*'Medal values'!$B$3
+ COUNTIFS('Official Medal Table'!$F:$F,'Each Gender Events'!$A30,'Official Medal Table'!$C:$C,'Each Gender Events'!CP$1,'Official Medal Table'!$E:$E,"Mixed")*'Medal values'!$B$1/2
+ COUNTIFS('Official Medal Table'!$G:$G,'Each Gender Events'!$A30,'Official Medal Table'!$C:$C,'Each Gender Events'!CP$1,'Official Medal Table'!$E:$E,"Mixed")*'Medal values'!$B$2/2
+ COUNTIFS('Official Medal Table'!$H:$H,'Each Gender Events'!$A30,'Official Medal Table'!$C:$C,'Each Gender Events'!CP$1,'Official Medal Table'!$E:$E,"Mixed")*'Medal values'!$B$3/2
+ COUNTIFS('Official Medal Table'!$I:$I,'Each Gender Events'!$A30,'Official Medal Table'!$C:$C,'Each Gender Events'!CP$1,'Official Medal Table'!$E:$E,"Mixed")*'Medal values'!$B$3/2</f>
        <v>1</v>
      </c>
      <c r="CQ30">
        <f>COUNTIFS('Official Medal Table'!$F:$F,'Each Gender Events'!$A30,'Official Medal Table'!$C:$C,'Each Gender Events'!CQ$1,'Official Medal Table'!$E:$E,'Each Gender Events'!CQ$2)*'Medal values'!$B$1
+ COUNTIFS('Official Medal Table'!$G:$G,'Each Gender Events'!$A30,'Official Medal Table'!$C:$C,'Each Gender Events'!CQ$1,'Official Medal Table'!$E:$E,'Each Gender Events'!CQ$2)*'Medal values'!$B$2
+ COUNTIFS('Official Medal Table'!$H:$H,'Each Gender Events'!$A30,'Official Medal Table'!$C:$C,'Each Gender Events'!CQ$1,'Official Medal Table'!$E:$E,'Each Gender Events'!CQ$2)*'Medal values'!$B$3
+ COUNTIFS('Official Medal Table'!$I:$I,'Each Gender Events'!$A30,'Official Medal Table'!$C:$C,'Each Gender Events'!CQ$1,'Official Medal Table'!$E:$E,'Each Gender Events'!CQ$2)*'Medal values'!$B$3
+ COUNTIFS('Official Medal Table'!$F:$F,'Each Gender Events'!$A30,'Official Medal Table'!$C:$C,'Each Gender Events'!CQ$1,'Official Medal Table'!$E:$E,"Mixed")*'Medal values'!$B$1/2
+ COUNTIFS('Official Medal Table'!$G:$G,'Each Gender Events'!$A30,'Official Medal Table'!$C:$C,'Each Gender Events'!CQ$1,'Official Medal Table'!$E:$E,"Mixed")*'Medal values'!$B$2/2
+ COUNTIFS('Official Medal Table'!$H:$H,'Each Gender Events'!$A30,'Official Medal Table'!$C:$C,'Each Gender Events'!CQ$1,'Official Medal Table'!$E:$E,"Mixed")*'Medal values'!$B$3/2
+ COUNTIFS('Official Medal Table'!$I:$I,'Each Gender Events'!$A30,'Official Medal Table'!$C:$C,'Each Gender Events'!CQ$1,'Official Medal Table'!$E:$E,"Mixed")*'Medal values'!$B$3/2</f>
        <v>1</v>
      </c>
      <c r="CR30">
        <f>COUNTIFS('Official Medal Table'!$F:$F,'Each Gender Events'!$A30,'Official Medal Table'!$C:$C,'Each Gender Events'!CR$1,'Official Medal Table'!$E:$E,'Each Gender Events'!CR$2)*'Medal values'!$B$1
+ COUNTIFS('Official Medal Table'!$G:$G,'Each Gender Events'!$A30,'Official Medal Table'!$C:$C,'Each Gender Events'!CR$1,'Official Medal Table'!$E:$E,'Each Gender Events'!CR$2)*'Medal values'!$B$2
+ COUNTIFS('Official Medal Table'!$H:$H,'Each Gender Events'!$A30,'Official Medal Table'!$C:$C,'Each Gender Events'!CR$1,'Official Medal Table'!$E:$E,'Each Gender Events'!CR$2)*'Medal values'!$B$3
+ COUNTIFS('Official Medal Table'!$I:$I,'Each Gender Events'!$A30,'Official Medal Table'!$C:$C,'Each Gender Events'!CR$1,'Official Medal Table'!$E:$E,'Each Gender Events'!CR$2)*'Medal values'!$B$3
+ COUNTIFS('Official Medal Table'!$F:$F,'Each Gender Events'!$A30,'Official Medal Table'!$C:$C,'Each Gender Events'!CR$1,'Official Medal Table'!$E:$E,"Mixed")*'Medal values'!$B$1/2
+ COUNTIFS('Official Medal Table'!$G:$G,'Each Gender Events'!$A30,'Official Medal Table'!$C:$C,'Each Gender Events'!CR$1,'Official Medal Table'!$E:$E,"Mixed")*'Medal values'!$B$2/2
+ COUNTIFS('Official Medal Table'!$H:$H,'Each Gender Events'!$A30,'Official Medal Table'!$C:$C,'Each Gender Events'!CR$1,'Official Medal Table'!$E:$E,"Mixed")*'Medal values'!$B$3/2
+ COUNTIFS('Official Medal Table'!$I:$I,'Each Gender Events'!$A30,'Official Medal Table'!$C:$C,'Each Gender Events'!CR$1,'Official Medal Table'!$E:$E,"Mixed")*'Medal values'!$B$3/2</f>
        <v>3.0009999999999999</v>
      </c>
      <c r="CS30">
        <f>COUNTIFS('Official Medal Table'!$F:$F,'Each Gender Events'!$A30,'Official Medal Table'!$C:$C,'Each Gender Events'!CS$1,'Official Medal Table'!$E:$E,'Each Gender Events'!CS$2)*'Medal values'!$B$1
+ COUNTIFS('Official Medal Table'!$G:$G,'Each Gender Events'!$A30,'Official Medal Table'!$C:$C,'Each Gender Events'!CS$1,'Official Medal Table'!$E:$E,'Each Gender Events'!CS$2)*'Medal values'!$B$2
+ COUNTIFS('Official Medal Table'!$H:$H,'Each Gender Events'!$A30,'Official Medal Table'!$C:$C,'Each Gender Events'!CS$1,'Official Medal Table'!$E:$E,'Each Gender Events'!CS$2)*'Medal values'!$B$3
+ COUNTIFS('Official Medal Table'!$I:$I,'Each Gender Events'!$A30,'Official Medal Table'!$C:$C,'Each Gender Events'!CS$1,'Official Medal Table'!$E:$E,'Each Gender Events'!CS$2)*'Medal values'!$B$3
+ COUNTIFS('Official Medal Table'!$F:$F,'Each Gender Events'!$A30,'Official Medal Table'!$C:$C,'Each Gender Events'!CS$1,'Official Medal Table'!$E:$E,"Mixed")*'Medal values'!$B$1/2
+ COUNTIFS('Official Medal Table'!$G:$G,'Each Gender Events'!$A30,'Official Medal Table'!$C:$C,'Each Gender Events'!CS$1,'Official Medal Table'!$E:$E,"Mixed")*'Medal values'!$B$2/2
+ COUNTIFS('Official Medal Table'!$H:$H,'Each Gender Events'!$A30,'Official Medal Table'!$C:$C,'Each Gender Events'!CS$1,'Official Medal Table'!$E:$E,"Mixed")*'Medal values'!$B$3/2
+ COUNTIFS('Official Medal Table'!$I:$I,'Each Gender Events'!$A30,'Official Medal Table'!$C:$C,'Each Gender Events'!CS$1,'Official Medal Table'!$E:$E,"Mixed")*'Medal values'!$B$3/2</f>
        <v>4.0000010000000001</v>
      </c>
      <c r="CT30">
        <f>COUNTIFS('Official Medal Table'!$F:$F,'Each Gender Events'!$A30,'Official Medal Table'!$C:$C,'Each Gender Events'!CT$1,'Official Medal Table'!$E:$E,'Each Gender Events'!CT$2)*'Medal values'!$B$1
+ COUNTIFS('Official Medal Table'!$G:$G,'Each Gender Events'!$A30,'Official Medal Table'!$C:$C,'Each Gender Events'!CT$1,'Official Medal Table'!$E:$E,'Each Gender Events'!CT$2)*'Medal values'!$B$2
+ COUNTIFS('Official Medal Table'!$H:$H,'Each Gender Events'!$A30,'Official Medal Table'!$C:$C,'Each Gender Events'!CT$1,'Official Medal Table'!$E:$E,'Each Gender Events'!CT$2)*'Medal values'!$B$3
+ COUNTIFS('Official Medal Table'!$I:$I,'Each Gender Events'!$A30,'Official Medal Table'!$C:$C,'Each Gender Events'!CT$1,'Official Medal Table'!$E:$E,'Each Gender Events'!CT$2)*'Medal values'!$B$3
+ COUNTIFS('Official Medal Table'!$F:$F,'Each Gender Events'!$A30,'Official Medal Table'!$C:$C,'Each Gender Events'!CT$1,'Official Medal Table'!$E:$E,"Mixed")*'Medal values'!$B$1/2
+ COUNTIFS('Official Medal Table'!$G:$G,'Each Gender Events'!$A30,'Official Medal Table'!$C:$C,'Each Gender Events'!CT$1,'Official Medal Table'!$E:$E,"Mixed")*'Medal values'!$B$2/2
+ COUNTIFS('Official Medal Table'!$H:$H,'Each Gender Events'!$A30,'Official Medal Table'!$C:$C,'Each Gender Events'!CT$1,'Official Medal Table'!$E:$E,"Mixed")*'Medal values'!$B$3/2
+ COUNTIFS('Official Medal Table'!$I:$I,'Each Gender Events'!$A30,'Official Medal Table'!$C:$C,'Each Gender Events'!CT$1,'Official Medal Table'!$E:$E,"Mixed")*'Medal values'!$B$3/2</f>
        <v>9.0020009999999999</v>
      </c>
    </row>
    <row r="31" spans="1:98" x14ac:dyDescent="0.3">
      <c r="A31" t="str">
        <f>Countries!A29</f>
        <v>HKG</v>
      </c>
      <c r="B31">
        <f>COUNTIFS('Official Medal Table'!$F:$F,'Each Gender Events'!$A31,'Official Medal Table'!$C:$C,'Each Gender Events'!B$1,'Official Medal Table'!$E:$E,'Each Gender Events'!B$2)*'Medal values'!$B$1
+ COUNTIFS('Official Medal Table'!$G:$G,'Each Gender Events'!$A31,'Official Medal Table'!$C:$C,'Each Gender Events'!B$1,'Official Medal Table'!$E:$E,'Each Gender Events'!B$2)*'Medal values'!$B$2
+ COUNTIFS('Official Medal Table'!$H:$H,'Each Gender Events'!$A31,'Official Medal Table'!$C:$C,'Each Gender Events'!B$1,'Official Medal Table'!$E:$E,'Each Gender Events'!B$2)*'Medal values'!$B$3
+ COUNTIFS('Official Medal Table'!$I:$I,'Each Gender Events'!$A31,'Official Medal Table'!$C:$C,'Each Gender Events'!B$1,'Official Medal Table'!$E:$E,'Each Gender Events'!B$2)*'Medal values'!$B$3
+ COUNTIFS('Official Medal Table'!$F:$F,'Each Gender Events'!$A31,'Official Medal Table'!$C:$C,'Each Gender Events'!B$1,'Official Medal Table'!$E:$E,"Mixed")*'Medal values'!$B$1/2
+ COUNTIFS('Official Medal Table'!$G:$G,'Each Gender Events'!$A31,'Official Medal Table'!$C:$C,'Each Gender Events'!B$1,'Official Medal Table'!$E:$E,"Mixed")*'Medal values'!$B$2/2
+ COUNTIFS('Official Medal Table'!$H:$H,'Each Gender Events'!$A31,'Official Medal Table'!$C:$C,'Each Gender Events'!B$1,'Official Medal Table'!$E:$E,"Mixed")*'Medal values'!$B$3/2
+ COUNTIFS('Official Medal Table'!$I:$I,'Each Gender Events'!$A31,'Official Medal Table'!$C:$C,'Each Gender Events'!B$1,'Official Medal Table'!$E:$E,"Mixed")*'Medal values'!$B$3/2</f>
        <v>0</v>
      </c>
      <c r="C31">
        <f>COUNTIFS('Official Medal Table'!$F:$F,'Each Gender Events'!$A31,'Official Medal Table'!$C:$C,'Each Gender Events'!C$1,'Official Medal Table'!$E:$E,'Each Gender Events'!C$2)*'Medal values'!$B$1
+ COUNTIFS('Official Medal Table'!$G:$G,'Each Gender Events'!$A31,'Official Medal Table'!$C:$C,'Each Gender Events'!C$1,'Official Medal Table'!$E:$E,'Each Gender Events'!C$2)*'Medal values'!$B$2
+ COUNTIFS('Official Medal Table'!$H:$H,'Each Gender Events'!$A31,'Official Medal Table'!$C:$C,'Each Gender Events'!C$1,'Official Medal Table'!$E:$E,'Each Gender Events'!C$2)*'Medal values'!$B$3
+ COUNTIFS('Official Medal Table'!$I:$I,'Each Gender Events'!$A31,'Official Medal Table'!$C:$C,'Each Gender Events'!C$1,'Official Medal Table'!$E:$E,'Each Gender Events'!C$2)*'Medal values'!$B$3
+ COUNTIFS('Official Medal Table'!$F:$F,'Each Gender Events'!$A31,'Official Medal Table'!$C:$C,'Each Gender Events'!C$1,'Official Medal Table'!$E:$E,"Mixed")*'Medal values'!$B$1/2
+ COUNTIFS('Official Medal Table'!$G:$G,'Each Gender Events'!$A31,'Official Medal Table'!$C:$C,'Each Gender Events'!C$1,'Official Medal Table'!$E:$E,"Mixed")*'Medal values'!$B$2/2
+ COUNTIFS('Official Medal Table'!$H:$H,'Each Gender Events'!$A31,'Official Medal Table'!$C:$C,'Each Gender Events'!C$1,'Official Medal Table'!$E:$E,"Mixed")*'Medal values'!$B$3/2
+ COUNTIFS('Official Medal Table'!$I:$I,'Each Gender Events'!$A31,'Official Medal Table'!$C:$C,'Each Gender Events'!C$1,'Official Medal Table'!$E:$E,"Mixed")*'Medal values'!$B$3/2</f>
        <v>0</v>
      </c>
      <c r="D31">
        <f>COUNTIFS('Official Medal Table'!$F:$F,'Each Gender Events'!$A31,'Official Medal Table'!$C:$C,'Each Gender Events'!D$1,'Official Medal Table'!$E:$E,'Each Gender Events'!D$2)*'Medal values'!$B$1
+ COUNTIFS('Official Medal Table'!$G:$G,'Each Gender Events'!$A31,'Official Medal Table'!$C:$C,'Each Gender Events'!D$1,'Official Medal Table'!$E:$E,'Each Gender Events'!D$2)*'Medal values'!$B$2
+ COUNTIFS('Official Medal Table'!$H:$H,'Each Gender Events'!$A31,'Official Medal Table'!$C:$C,'Each Gender Events'!D$1,'Official Medal Table'!$E:$E,'Each Gender Events'!D$2)*'Medal values'!$B$3
+ COUNTIFS('Official Medal Table'!$I:$I,'Each Gender Events'!$A31,'Official Medal Table'!$C:$C,'Each Gender Events'!D$1,'Official Medal Table'!$E:$E,'Each Gender Events'!D$2)*'Medal values'!$B$3
+ COUNTIFS('Official Medal Table'!$F:$F,'Each Gender Events'!$A31,'Official Medal Table'!$C:$C,'Each Gender Events'!D$1,'Official Medal Table'!$E:$E,"Mixed")*'Medal values'!$B$1/2
+ COUNTIFS('Official Medal Table'!$G:$G,'Each Gender Events'!$A31,'Official Medal Table'!$C:$C,'Each Gender Events'!D$1,'Official Medal Table'!$E:$E,"Mixed")*'Medal values'!$B$2/2
+ COUNTIFS('Official Medal Table'!$H:$H,'Each Gender Events'!$A31,'Official Medal Table'!$C:$C,'Each Gender Events'!D$1,'Official Medal Table'!$E:$E,"Mixed")*'Medal values'!$B$3/2
+ COUNTIFS('Official Medal Table'!$I:$I,'Each Gender Events'!$A31,'Official Medal Table'!$C:$C,'Each Gender Events'!D$1,'Official Medal Table'!$E:$E,"Mixed")*'Medal values'!$B$3/2</f>
        <v>0</v>
      </c>
      <c r="E31">
        <f>COUNTIFS('Official Medal Table'!$F:$F,'Each Gender Events'!$A31,'Official Medal Table'!$C:$C,'Each Gender Events'!E$1,'Official Medal Table'!$E:$E,'Each Gender Events'!E$2)*'Medal values'!$B$1
+ COUNTIFS('Official Medal Table'!$G:$G,'Each Gender Events'!$A31,'Official Medal Table'!$C:$C,'Each Gender Events'!E$1,'Official Medal Table'!$E:$E,'Each Gender Events'!E$2)*'Medal values'!$B$2
+ COUNTIFS('Official Medal Table'!$H:$H,'Each Gender Events'!$A31,'Official Medal Table'!$C:$C,'Each Gender Events'!E$1,'Official Medal Table'!$E:$E,'Each Gender Events'!E$2)*'Medal values'!$B$3
+ COUNTIFS('Official Medal Table'!$I:$I,'Each Gender Events'!$A31,'Official Medal Table'!$C:$C,'Each Gender Events'!E$1,'Official Medal Table'!$E:$E,'Each Gender Events'!E$2)*'Medal values'!$B$3
+ COUNTIFS('Official Medal Table'!$F:$F,'Each Gender Events'!$A31,'Official Medal Table'!$C:$C,'Each Gender Events'!E$1,'Official Medal Table'!$E:$E,"Mixed")*'Medal values'!$B$1/2
+ COUNTIFS('Official Medal Table'!$G:$G,'Each Gender Events'!$A31,'Official Medal Table'!$C:$C,'Each Gender Events'!E$1,'Official Medal Table'!$E:$E,"Mixed")*'Medal values'!$B$2/2
+ COUNTIFS('Official Medal Table'!$H:$H,'Each Gender Events'!$A31,'Official Medal Table'!$C:$C,'Each Gender Events'!E$1,'Official Medal Table'!$E:$E,"Mixed")*'Medal values'!$B$3/2
+ COUNTIFS('Official Medal Table'!$I:$I,'Each Gender Events'!$A31,'Official Medal Table'!$C:$C,'Each Gender Events'!E$1,'Official Medal Table'!$E:$E,"Mixed")*'Medal values'!$B$3/2</f>
        <v>0</v>
      </c>
      <c r="F31">
        <f>COUNTIFS('Official Medal Table'!$F:$F,'Each Gender Events'!$A31,'Official Medal Table'!$C:$C,'Each Gender Events'!F$1,'Official Medal Table'!$E:$E,'Each Gender Events'!F$2)*'Medal values'!$B$1
+ COUNTIFS('Official Medal Table'!$G:$G,'Each Gender Events'!$A31,'Official Medal Table'!$C:$C,'Each Gender Events'!F$1,'Official Medal Table'!$E:$E,'Each Gender Events'!F$2)*'Medal values'!$B$2
+ COUNTIFS('Official Medal Table'!$H:$H,'Each Gender Events'!$A31,'Official Medal Table'!$C:$C,'Each Gender Events'!F$1,'Official Medal Table'!$E:$E,'Each Gender Events'!F$2)*'Medal values'!$B$3
+ COUNTIFS('Official Medal Table'!$I:$I,'Each Gender Events'!$A31,'Official Medal Table'!$C:$C,'Each Gender Events'!F$1,'Official Medal Table'!$E:$E,'Each Gender Events'!F$2)*'Medal values'!$B$3
+ COUNTIFS('Official Medal Table'!$F:$F,'Each Gender Events'!$A31,'Official Medal Table'!$C:$C,'Each Gender Events'!F$1,'Official Medal Table'!$E:$E,"Mixed")*'Medal values'!$B$1/2
+ COUNTIFS('Official Medal Table'!$G:$G,'Each Gender Events'!$A31,'Official Medal Table'!$C:$C,'Each Gender Events'!F$1,'Official Medal Table'!$E:$E,"Mixed")*'Medal values'!$B$2/2
+ COUNTIFS('Official Medal Table'!$H:$H,'Each Gender Events'!$A31,'Official Medal Table'!$C:$C,'Each Gender Events'!F$1,'Official Medal Table'!$E:$E,"Mixed")*'Medal values'!$B$3/2
+ COUNTIFS('Official Medal Table'!$I:$I,'Each Gender Events'!$A31,'Official Medal Table'!$C:$C,'Each Gender Events'!F$1,'Official Medal Table'!$E:$E,"Mixed")*'Medal values'!$B$3/2</f>
        <v>0</v>
      </c>
      <c r="G31">
        <f>COUNTIFS('Official Medal Table'!$F:$F,'Each Gender Events'!$A31,'Official Medal Table'!$C:$C,'Each Gender Events'!G$1,'Official Medal Table'!$E:$E,'Each Gender Events'!G$2)*'Medal values'!$B$1
+ COUNTIFS('Official Medal Table'!$G:$G,'Each Gender Events'!$A31,'Official Medal Table'!$C:$C,'Each Gender Events'!G$1,'Official Medal Table'!$E:$E,'Each Gender Events'!G$2)*'Medal values'!$B$2
+ COUNTIFS('Official Medal Table'!$H:$H,'Each Gender Events'!$A31,'Official Medal Table'!$C:$C,'Each Gender Events'!G$1,'Official Medal Table'!$E:$E,'Each Gender Events'!G$2)*'Medal values'!$B$3
+ COUNTIFS('Official Medal Table'!$I:$I,'Each Gender Events'!$A31,'Official Medal Table'!$C:$C,'Each Gender Events'!G$1,'Official Medal Table'!$E:$E,'Each Gender Events'!G$2)*'Medal values'!$B$3
+ COUNTIFS('Official Medal Table'!$F:$F,'Each Gender Events'!$A31,'Official Medal Table'!$C:$C,'Each Gender Events'!G$1,'Official Medal Table'!$E:$E,"Mixed")*'Medal values'!$B$1/2
+ COUNTIFS('Official Medal Table'!$G:$G,'Each Gender Events'!$A31,'Official Medal Table'!$C:$C,'Each Gender Events'!G$1,'Official Medal Table'!$E:$E,"Mixed")*'Medal values'!$B$2/2
+ COUNTIFS('Official Medal Table'!$H:$H,'Each Gender Events'!$A31,'Official Medal Table'!$C:$C,'Each Gender Events'!G$1,'Official Medal Table'!$E:$E,"Mixed")*'Medal values'!$B$3/2
+ COUNTIFS('Official Medal Table'!$I:$I,'Each Gender Events'!$A31,'Official Medal Table'!$C:$C,'Each Gender Events'!G$1,'Official Medal Table'!$E:$E,"Mixed")*'Medal values'!$B$3/2</f>
        <v>0</v>
      </c>
      <c r="H31">
        <f>COUNTIFS('Official Medal Table'!$F:$F,'Each Gender Events'!$A31,'Official Medal Table'!$C:$C,'Each Gender Events'!H$1,'Official Medal Table'!$E:$E,'Each Gender Events'!H$2)*'Medal values'!$B$1
+ COUNTIFS('Official Medal Table'!$G:$G,'Each Gender Events'!$A31,'Official Medal Table'!$C:$C,'Each Gender Events'!H$1,'Official Medal Table'!$E:$E,'Each Gender Events'!H$2)*'Medal values'!$B$2
+ COUNTIFS('Official Medal Table'!$H:$H,'Each Gender Events'!$A31,'Official Medal Table'!$C:$C,'Each Gender Events'!H$1,'Official Medal Table'!$E:$E,'Each Gender Events'!H$2)*'Medal values'!$B$3
+ COUNTIFS('Official Medal Table'!$I:$I,'Each Gender Events'!$A31,'Official Medal Table'!$C:$C,'Each Gender Events'!H$1,'Official Medal Table'!$E:$E,'Each Gender Events'!H$2)*'Medal values'!$B$3
+ COUNTIFS('Official Medal Table'!$F:$F,'Each Gender Events'!$A31,'Official Medal Table'!$C:$C,'Each Gender Events'!H$1,'Official Medal Table'!$E:$E,"Mixed")*'Medal values'!$B$1/2
+ COUNTIFS('Official Medal Table'!$G:$G,'Each Gender Events'!$A31,'Official Medal Table'!$C:$C,'Each Gender Events'!H$1,'Official Medal Table'!$E:$E,"Mixed")*'Medal values'!$B$2/2
+ COUNTIFS('Official Medal Table'!$H:$H,'Each Gender Events'!$A31,'Official Medal Table'!$C:$C,'Each Gender Events'!H$1,'Official Medal Table'!$E:$E,"Mixed")*'Medal values'!$B$3/2
+ COUNTIFS('Official Medal Table'!$I:$I,'Each Gender Events'!$A31,'Official Medal Table'!$C:$C,'Each Gender Events'!H$1,'Official Medal Table'!$E:$E,"Mixed")*'Medal values'!$B$3/2</f>
        <v>0</v>
      </c>
      <c r="I31">
        <f>COUNTIFS('Official Medal Table'!$F:$F,'Each Gender Events'!$A31,'Official Medal Table'!$C:$C,'Each Gender Events'!I$1,'Official Medal Table'!$E:$E,'Each Gender Events'!I$2)*'Medal values'!$B$1
+ COUNTIFS('Official Medal Table'!$G:$G,'Each Gender Events'!$A31,'Official Medal Table'!$C:$C,'Each Gender Events'!I$1,'Official Medal Table'!$E:$E,'Each Gender Events'!I$2)*'Medal values'!$B$2
+ COUNTIFS('Official Medal Table'!$H:$H,'Each Gender Events'!$A31,'Official Medal Table'!$C:$C,'Each Gender Events'!I$1,'Official Medal Table'!$E:$E,'Each Gender Events'!I$2)*'Medal values'!$B$3
+ COUNTIFS('Official Medal Table'!$I:$I,'Each Gender Events'!$A31,'Official Medal Table'!$C:$C,'Each Gender Events'!I$1,'Official Medal Table'!$E:$E,'Each Gender Events'!I$2)*'Medal values'!$B$3
+ COUNTIFS('Official Medal Table'!$F:$F,'Each Gender Events'!$A31,'Official Medal Table'!$C:$C,'Each Gender Events'!I$1,'Official Medal Table'!$E:$E,"Mixed")*'Medal values'!$B$1/2
+ COUNTIFS('Official Medal Table'!$G:$G,'Each Gender Events'!$A31,'Official Medal Table'!$C:$C,'Each Gender Events'!I$1,'Official Medal Table'!$E:$E,"Mixed")*'Medal values'!$B$2/2
+ COUNTIFS('Official Medal Table'!$H:$H,'Each Gender Events'!$A31,'Official Medal Table'!$C:$C,'Each Gender Events'!I$1,'Official Medal Table'!$E:$E,"Mixed")*'Medal values'!$B$3/2
+ COUNTIFS('Official Medal Table'!$I:$I,'Each Gender Events'!$A31,'Official Medal Table'!$C:$C,'Each Gender Events'!I$1,'Official Medal Table'!$E:$E,"Mixed")*'Medal values'!$B$3/2</f>
        <v>0</v>
      </c>
      <c r="J31">
        <f>COUNTIFS('Official Medal Table'!$F:$F,'Each Gender Events'!$A31,'Official Medal Table'!$C:$C,'Each Gender Events'!J$1,'Official Medal Table'!$E:$E,'Each Gender Events'!J$2)*'Medal values'!$B$1
+ COUNTIFS('Official Medal Table'!$G:$G,'Each Gender Events'!$A31,'Official Medal Table'!$C:$C,'Each Gender Events'!J$1,'Official Medal Table'!$E:$E,'Each Gender Events'!J$2)*'Medal values'!$B$2
+ COUNTIFS('Official Medal Table'!$H:$H,'Each Gender Events'!$A31,'Official Medal Table'!$C:$C,'Each Gender Events'!J$1,'Official Medal Table'!$E:$E,'Each Gender Events'!J$2)*'Medal values'!$B$3
+ COUNTIFS('Official Medal Table'!$I:$I,'Each Gender Events'!$A31,'Official Medal Table'!$C:$C,'Each Gender Events'!J$1,'Official Medal Table'!$E:$E,'Each Gender Events'!J$2)*'Medal values'!$B$3
+ COUNTIFS('Official Medal Table'!$F:$F,'Each Gender Events'!$A31,'Official Medal Table'!$C:$C,'Each Gender Events'!J$1,'Official Medal Table'!$E:$E,"Mixed")*'Medal values'!$B$1/2
+ COUNTIFS('Official Medal Table'!$G:$G,'Each Gender Events'!$A31,'Official Medal Table'!$C:$C,'Each Gender Events'!J$1,'Official Medal Table'!$E:$E,"Mixed")*'Medal values'!$B$2/2
+ COUNTIFS('Official Medal Table'!$H:$H,'Each Gender Events'!$A31,'Official Medal Table'!$C:$C,'Each Gender Events'!J$1,'Official Medal Table'!$E:$E,"Mixed")*'Medal values'!$B$3/2
+ COUNTIFS('Official Medal Table'!$I:$I,'Each Gender Events'!$A31,'Official Medal Table'!$C:$C,'Each Gender Events'!J$1,'Official Medal Table'!$E:$E,"Mixed")*'Medal values'!$B$3/2</f>
        <v>0</v>
      </c>
      <c r="K31">
        <f>COUNTIFS('Official Medal Table'!$F:$F,'Each Gender Events'!$A31,'Official Medal Table'!$C:$C,'Each Gender Events'!K$1,'Official Medal Table'!$E:$E,'Each Gender Events'!K$2)*'Medal values'!$B$1
+ COUNTIFS('Official Medal Table'!$G:$G,'Each Gender Events'!$A31,'Official Medal Table'!$C:$C,'Each Gender Events'!K$1,'Official Medal Table'!$E:$E,'Each Gender Events'!K$2)*'Medal values'!$B$2
+ COUNTIFS('Official Medal Table'!$H:$H,'Each Gender Events'!$A31,'Official Medal Table'!$C:$C,'Each Gender Events'!K$1,'Official Medal Table'!$E:$E,'Each Gender Events'!K$2)*'Medal values'!$B$3
+ COUNTIFS('Official Medal Table'!$I:$I,'Each Gender Events'!$A31,'Official Medal Table'!$C:$C,'Each Gender Events'!K$1,'Official Medal Table'!$E:$E,'Each Gender Events'!K$2)*'Medal values'!$B$3
+ COUNTIFS('Official Medal Table'!$F:$F,'Each Gender Events'!$A31,'Official Medal Table'!$C:$C,'Each Gender Events'!K$1,'Official Medal Table'!$E:$E,"Mixed")*'Medal values'!$B$1/2
+ COUNTIFS('Official Medal Table'!$G:$G,'Each Gender Events'!$A31,'Official Medal Table'!$C:$C,'Each Gender Events'!K$1,'Official Medal Table'!$E:$E,"Mixed")*'Medal values'!$B$2/2
+ COUNTIFS('Official Medal Table'!$H:$H,'Each Gender Events'!$A31,'Official Medal Table'!$C:$C,'Each Gender Events'!K$1,'Official Medal Table'!$E:$E,"Mixed")*'Medal values'!$B$3/2
+ COUNTIFS('Official Medal Table'!$I:$I,'Each Gender Events'!$A31,'Official Medal Table'!$C:$C,'Each Gender Events'!K$1,'Official Medal Table'!$E:$E,"Mixed")*'Medal values'!$B$3/2</f>
        <v>0</v>
      </c>
      <c r="L31">
        <f>COUNTIFS('Official Medal Table'!$F:$F,'Each Gender Events'!$A31,'Official Medal Table'!$C:$C,'Each Gender Events'!L$1,'Official Medal Table'!$E:$E,'Each Gender Events'!L$2)*'Medal values'!$B$1
+ COUNTIFS('Official Medal Table'!$G:$G,'Each Gender Events'!$A31,'Official Medal Table'!$C:$C,'Each Gender Events'!L$1,'Official Medal Table'!$E:$E,'Each Gender Events'!L$2)*'Medal values'!$B$2
+ COUNTIFS('Official Medal Table'!$H:$H,'Each Gender Events'!$A31,'Official Medal Table'!$C:$C,'Each Gender Events'!L$1,'Official Medal Table'!$E:$E,'Each Gender Events'!L$2)*'Medal values'!$B$3
+ COUNTIFS('Official Medal Table'!$I:$I,'Each Gender Events'!$A31,'Official Medal Table'!$C:$C,'Each Gender Events'!L$1,'Official Medal Table'!$E:$E,'Each Gender Events'!L$2)*'Medal values'!$B$3
+ COUNTIFS('Official Medal Table'!$F:$F,'Each Gender Events'!$A31,'Official Medal Table'!$C:$C,'Each Gender Events'!L$1,'Official Medal Table'!$E:$E,"Mixed")*'Medal values'!$B$1/2
+ COUNTIFS('Official Medal Table'!$G:$G,'Each Gender Events'!$A31,'Official Medal Table'!$C:$C,'Each Gender Events'!L$1,'Official Medal Table'!$E:$E,"Mixed")*'Medal values'!$B$2/2
+ COUNTIFS('Official Medal Table'!$H:$H,'Each Gender Events'!$A31,'Official Medal Table'!$C:$C,'Each Gender Events'!L$1,'Official Medal Table'!$E:$E,"Mixed")*'Medal values'!$B$3/2
+ COUNTIFS('Official Medal Table'!$I:$I,'Each Gender Events'!$A31,'Official Medal Table'!$C:$C,'Each Gender Events'!L$1,'Official Medal Table'!$E:$E,"Mixed")*'Medal values'!$B$3/2</f>
        <v>0</v>
      </c>
      <c r="M31">
        <f>COUNTIFS('Official Medal Table'!$F:$F,'Each Gender Events'!$A31,'Official Medal Table'!$C:$C,'Each Gender Events'!M$1,'Official Medal Table'!$E:$E,'Each Gender Events'!M$2)*'Medal values'!$B$1
+ COUNTIFS('Official Medal Table'!$G:$G,'Each Gender Events'!$A31,'Official Medal Table'!$C:$C,'Each Gender Events'!M$1,'Official Medal Table'!$E:$E,'Each Gender Events'!M$2)*'Medal values'!$B$2
+ COUNTIFS('Official Medal Table'!$H:$H,'Each Gender Events'!$A31,'Official Medal Table'!$C:$C,'Each Gender Events'!M$1,'Official Medal Table'!$E:$E,'Each Gender Events'!M$2)*'Medal values'!$B$3
+ COUNTIFS('Official Medal Table'!$I:$I,'Each Gender Events'!$A31,'Official Medal Table'!$C:$C,'Each Gender Events'!M$1,'Official Medal Table'!$E:$E,'Each Gender Events'!M$2)*'Medal values'!$B$3
+ COUNTIFS('Official Medal Table'!$F:$F,'Each Gender Events'!$A31,'Official Medal Table'!$C:$C,'Each Gender Events'!M$1,'Official Medal Table'!$E:$E,"Mixed")*'Medal values'!$B$1/2
+ COUNTIFS('Official Medal Table'!$G:$G,'Each Gender Events'!$A31,'Official Medal Table'!$C:$C,'Each Gender Events'!M$1,'Official Medal Table'!$E:$E,"Mixed")*'Medal values'!$B$2/2
+ COUNTIFS('Official Medal Table'!$H:$H,'Each Gender Events'!$A31,'Official Medal Table'!$C:$C,'Each Gender Events'!M$1,'Official Medal Table'!$E:$E,"Mixed")*'Medal values'!$B$3/2
+ COUNTIFS('Official Medal Table'!$I:$I,'Each Gender Events'!$A31,'Official Medal Table'!$C:$C,'Each Gender Events'!M$1,'Official Medal Table'!$E:$E,"Mixed")*'Medal values'!$B$3/2</f>
        <v>0</v>
      </c>
      <c r="N31">
        <f>COUNTIFS('Official Medal Table'!$F:$F,'Each Gender Events'!$A31,'Official Medal Table'!$C:$C,'Each Gender Events'!N$1,'Official Medal Table'!$E:$E,'Each Gender Events'!N$2)*'Medal values'!$B$1
+ COUNTIFS('Official Medal Table'!$G:$G,'Each Gender Events'!$A31,'Official Medal Table'!$C:$C,'Each Gender Events'!N$1,'Official Medal Table'!$E:$E,'Each Gender Events'!N$2)*'Medal values'!$B$2
+ COUNTIFS('Official Medal Table'!$H:$H,'Each Gender Events'!$A31,'Official Medal Table'!$C:$C,'Each Gender Events'!N$1,'Official Medal Table'!$E:$E,'Each Gender Events'!N$2)*'Medal values'!$B$3
+ COUNTIFS('Official Medal Table'!$I:$I,'Each Gender Events'!$A31,'Official Medal Table'!$C:$C,'Each Gender Events'!N$1,'Official Medal Table'!$E:$E,'Each Gender Events'!N$2)*'Medal values'!$B$3
+ COUNTIFS('Official Medal Table'!$F:$F,'Each Gender Events'!$A31,'Official Medal Table'!$C:$C,'Each Gender Events'!N$1,'Official Medal Table'!$E:$E,"Mixed")*'Medal values'!$B$1/2
+ COUNTIFS('Official Medal Table'!$G:$G,'Each Gender Events'!$A31,'Official Medal Table'!$C:$C,'Each Gender Events'!N$1,'Official Medal Table'!$E:$E,"Mixed")*'Medal values'!$B$2/2
+ COUNTIFS('Official Medal Table'!$H:$H,'Each Gender Events'!$A31,'Official Medal Table'!$C:$C,'Each Gender Events'!N$1,'Official Medal Table'!$E:$E,"Mixed")*'Medal values'!$B$3/2
+ COUNTIFS('Official Medal Table'!$I:$I,'Each Gender Events'!$A31,'Official Medal Table'!$C:$C,'Each Gender Events'!N$1,'Official Medal Table'!$E:$E,"Mixed")*'Medal values'!$B$3/2</f>
        <v>0</v>
      </c>
      <c r="O31">
        <f>COUNTIFS('Official Medal Table'!$F:$F,'Each Gender Events'!$A31,'Official Medal Table'!$C:$C,'Each Gender Events'!O$1,'Official Medal Table'!$E:$E,'Each Gender Events'!O$2)*'Medal values'!$B$1
+ COUNTIFS('Official Medal Table'!$G:$G,'Each Gender Events'!$A31,'Official Medal Table'!$C:$C,'Each Gender Events'!O$1,'Official Medal Table'!$E:$E,'Each Gender Events'!O$2)*'Medal values'!$B$2
+ COUNTIFS('Official Medal Table'!$H:$H,'Each Gender Events'!$A31,'Official Medal Table'!$C:$C,'Each Gender Events'!O$1,'Official Medal Table'!$E:$E,'Each Gender Events'!O$2)*'Medal values'!$B$3
+ COUNTIFS('Official Medal Table'!$I:$I,'Each Gender Events'!$A31,'Official Medal Table'!$C:$C,'Each Gender Events'!O$1,'Official Medal Table'!$E:$E,'Each Gender Events'!O$2)*'Medal values'!$B$3
+ COUNTIFS('Official Medal Table'!$F:$F,'Each Gender Events'!$A31,'Official Medal Table'!$C:$C,'Each Gender Events'!O$1,'Official Medal Table'!$E:$E,"Mixed")*'Medal values'!$B$1/2
+ COUNTIFS('Official Medal Table'!$G:$G,'Each Gender Events'!$A31,'Official Medal Table'!$C:$C,'Each Gender Events'!O$1,'Official Medal Table'!$E:$E,"Mixed")*'Medal values'!$B$2/2
+ COUNTIFS('Official Medal Table'!$H:$H,'Each Gender Events'!$A31,'Official Medal Table'!$C:$C,'Each Gender Events'!O$1,'Official Medal Table'!$E:$E,"Mixed")*'Medal values'!$B$3/2
+ COUNTIFS('Official Medal Table'!$I:$I,'Each Gender Events'!$A31,'Official Medal Table'!$C:$C,'Each Gender Events'!O$1,'Official Medal Table'!$E:$E,"Mixed")*'Medal values'!$B$3/2</f>
        <v>0</v>
      </c>
      <c r="P31">
        <f>COUNTIFS('Official Medal Table'!$F:$F,'Each Gender Events'!$A31,'Official Medal Table'!$C:$C,'Each Gender Events'!P$1,'Official Medal Table'!$E:$E,'Each Gender Events'!P$2)*'Medal values'!$B$1
+ COUNTIFS('Official Medal Table'!$G:$G,'Each Gender Events'!$A31,'Official Medal Table'!$C:$C,'Each Gender Events'!P$1,'Official Medal Table'!$E:$E,'Each Gender Events'!P$2)*'Medal values'!$B$2
+ COUNTIFS('Official Medal Table'!$H:$H,'Each Gender Events'!$A31,'Official Medal Table'!$C:$C,'Each Gender Events'!P$1,'Official Medal Table'!$E:$E,'Each Gender Events'!P$2)*'Medal values'!$B$3
+ COUNTIFS('Official Medal Table'!$I:$I,'Each Gender Events'!$A31,'Official Medal Table'!$C:$C,'Each Gender Events'!P$1,'Official Medal Table'!$E:$E,'Each Gender Events'!P$2)*'Medal values'!$B$3
+ COUNTIFS('Official Medal Table'!$F:$F,'Each Gender Events'!$A31,'Official Medal Table'!$C:$C,'Each Gender Events'!P$1,'Official Medal Table'!$E:$E,"Mixed")*'Medal values'!$B$1/2
+ COUNTIFS('Official Medal Table'!$G:$G,'Each Gender Events'!$A31,'Official Medal Table'!$C:$C,'Each Gender Events'!P$1,'Official Medal Table'!$E:$E,"Mixed")*'Medal values'!$B$2/2
+ COUNTIFS('Official Medal Table'!$H:$H,'Each Gender Events'!$A31,'Official Medal Table'!$C:$C,'Each Gender Events'!P$1,'Official Medal Table'!$E:$E,"Mixed")*'Medal values'!$B$3/2
+ COUNTIFS('Official Medal Table'!$I:$I,'Each Gender Events'!$A31,'Official Medal Table'!$C:$C,'Each Gender Events'!P$1,'Official Medal Table'!$E:$E,"Mixed")*'Medal values'!$B$3/2</f>
        <v>0</v>
      </c>
      <c r="Q31">
        <f>COUNTIFS('Official Medal Table'!$F:$F,'Each Gender Events'!$A31,'Official Medal Table'!$C:$C,'Each Gender Events'!Q$1,'Official Medal Table'!$E:$E,'Each Gender Events'!Q$2)*'Medal values'!$B$1
+ COUNTIFS('Official Medal Table'!$G:$G,'Each Gender Events'!$A31,'Official Medal Table'!$C:$C,'Each Gender Events'!Q$1,'Official Medal Table'!$E:$E,'Each Gender Events'!Q$2)*'Medal values'!$B$2
+ COUNTIFS('Official Medal Table'!$H:$H,'Each Gender Events'!$A31,'Official Medal Table'!$C:$C,'Each Gender Events'!Q$1,'Official Medal Table'!$E:$E,'Each Gender Events'!Q$2)*'Medal values'!$B$3
+ COUNTIFS('Official Medal Table'!$I:$I,'Each Gender Events'!$A31,'Official Medal Table'!$C:$C,'Each Gender Events'!Q$1,'Official Medal Table'!$E:$E,'Each Gender Events'!Q$2)*'Medal values'!$B$3
+ COUNTIFS('Official Medal Table'!$F:$F,'Each Gender Events'!$A31,'Official Medal Table'!$C:$C,'Each Gender Events'!Q$1,'Official Medal Table'!$E:$E,"Mixed")*'Medal values'!$B$1/2
+ COUNTIFS('Official Medal Table'!$G:$G,'Each Gender Events'!$A31,'Official Medal Table'!$C:$C,'Each Gender Events'!Q$1,'Official Medal Table'!$E:$E,"Mixed")*'Medal values'!$B$2/2
+ COUNTIFS('Official Medal Table'!$H:$H,'Each Gender Events'!$A31,'Official Medal Table'!$C:$C,'Each Gender Events'!Q$1,'Official Medal Table'!$E:$E,"Mixed")*'Medal values'!$B$3/2
+ COUNTIFS('Official Medal Table'!$I:$I,'Each Gender Events'!$A31,'Official Medal Table'!$C:$C,'Each Gender Events'!Q$1,'Official Medal Table'!$E:$E,"Mixed")*'Medal values'!$B$3/2</f>
        <v>0</v>
      </c>
      <c r="R31">
        <f>COUNTIFS('Official Medal Table'!$F:$F,'Each Gender Events'!$A31,'Official Medal Table'!$C:$C,'Each Gender Events'!R$1,'Official Medal Table'!$E:$E,'Each Gender Events'!R$2)*'Medal values'!$B$1
+ COUNTIFS('Official Medal Table'!$G:$G,'Each Gender Events'!$A31,'Official Medal Table'!$C:$C,'Each Gender Events'!R$1,'Official Medal Table'!$E:$E,'Each Gender Events'!R$2)*'Medal values'!$B$2
+ COUNTIFS('Official Medal Table'!$H:$H,'Each Gender Events'!$A31,'Official Medal Table'!$C:$C,'Each Gender Events'!R$1,'Official Medal Table'!$E:$E,'Each Gender Events'!R$2)*'Medal values'!$B$3
+ COUNTIFS('Official Medal Table'!$I:$I,'Each Gender Events'!$A31,'Official Medal Table'!$C:$C,'Each Gender Events'!R$1,'Official Medal Table'!$E:$E,'Each Gender Events'!R$2)*'Medal values'!$B$3
+ COUNTIFS('Official Medal Table'!$F:$F,'Each Gender Events'!$A31,'Official Medal Table'!$C:$C,'Each Gender Events'!R$1,'Official Medal Table'!$E:$E,"Mixed")*'Medal values'!$B$1/2
+ COUNTIFS('Official Medal Table'!$G:$G,'Each Gender Events'!$A31,'Official Medal Table'!$C:$C,'Each Gender Events'!R$1,'Official Medal Table'!$E:$E,"Mixed")*'Medal values'!$B$2/2
+ COUNTIFS('Official Medal Table'!$H:$H,'Each Gender Events'!$A31,'Official Medal Table'!$C:$C,'Each Gender Events'!R$1,'Official Medal Table'!$E:$E,"Mixed")*'Medal values'!$B$3/2
+ COUNTIFS('Official Medal Table'!$I:$I,'Each Gender Events'!$A31,'Official Medal Table'!$C:$C,'Each Gender Events'!R$1,'Official Medal Table'!$E:$E,"Mixed")*'Medal values'!$B$3/2</f>
        <v>0</v>
      </c>
      <c r="S31">
        <f>COUNTIFS('Official Medal Table'!$F:$F,'Each Gender Events'!$A31,'Official Medal Table'!$C:$C,'Each Gender Events'!S$1,'Official Medal Table'!$E:$E,'Each Gender Events'!S$2)*'Medal values'!$B$1
+ COUNTIFS('Official Medal Table'!$G:$G,'Each Gender Events'!$A31,'Official Medal Table'!$C:$C,'Each Gender Events'!S$1,'Official Medal Table'!$E:$E,'Each Gender Events'!S$2)*'Medal values'!$B$2
+ COUNTIFS('Official Medal Table'!$H:$H,'Each Gender Events'!$A31,'Official Medal Table'!$C:$C,'Each Gender Events'!S$1,'Official Medal Table'!$E:$E,'Each Gender Events'!S$2)*'Medal values'!$B$3
+ COUNTIFS('Official Medal Table'!$I:$I,'Each Gender Events'!$A31,'Official Medal Table'!$C:$C,'Each Gender Events'!S$1,'Official Medal Table'!$E:$E,'Each Gender Events'!S$2)*'Medal values'!$B$3
+ COUNTIFS('Official Medal Table'!$F:$F,'Each Gender Events'!$A31,'Official Medal Table'!$C:$C,'Each Gender Events'!S$1,'Official Medal Table'!$E:$E,"Mixed")*'Medal values'!$B$1/2
+ COUNTIFS('Official Medal Table'!$G:$G,'Each Gender Events'!$A31,'Official Medal Table'!$C:$C,'Each Gender Events'!S$1,'Official Medal Table'!$E:$E,"Mixed")*'Medal values'!$B$2/2
+ COUNTIFS('Official Medal Table'!$H:$H,'Each Gender Events'!$A31,'Official Medal Table'!$C:$C,'Each Gender Events'!S$1,'Official Medal Table'!$E:$E,"Mixed")*'Medal values'!$B$3/2
+ COUNTIFS('Official Medal Table'!$I:$I,'Each Gender Events'!$A31,'Official Medal Table'!$C:$C,'Each Gender Events'!S$1,'Official Medal Table'!$E:$E,"Mixed")*'Medal values'!$B$3/2</f>
        <v>0</v>
      </c>
      <c r="T31">
        <f>COUNTIFS('Official Medal Table'!$F:$F,'Each Gender Events'!$A31,'Official Medal Table'!$C:$C,'Each Gender Events'!T$1,'Official Medal Table'!$E:$E,'Each Gender Events'!T$2)*'Medal values'!$B$1
+ COUNTIFS('Official Medal Table'!$G:$G,'Each Gender Events'!$A31,'Official Medal Table'!$C:$C,'Each Gender Events'!T$1,'Official Medal Table'!$E:$E,'Each Gender Events'!T$2)*'Medal values'!$B$2
+ COUNTIFS('Official Medal Table'!$H:$H,'Each Gender Events'!$A31,'Official Medal Table'!$C:$C,'Each Gender Events'!T$1,'Official Medal Table'!$E:$E,'Each Gender Events'!T$2)*'Medal values'!$B$3
+ COUNTIFS('Official Medal Table'!$I:$I,'Each Gender Events'!$A31,'Official Medal Table'!$C:$C,'Each Gender Events'!T$1,'Official Medal Table'!$E:$E,'Each Gender Events'!T$2)*'Medal values'!$B$3
+ COUNTIFS('Official Medal Table'!$F:$F,'Each Gender Events'!$A31,'Official Medal Table'!$C:$C,'Each Gender Events'!T$1,'Official Medal Table'!$E:$E,"Mixed")*'Medal values'!$B$1/2
+ COUNTIFS('Official Medal Table'!$G:$G,'Each Gender Events'!$A31,'Official Medal Table'!$C:$C,'Each Gender Events'!T$1,'Official Medal Table'!$E:$E,"Mixed")*'Medal values'!$B$2/2
+ COUNTIFS('Official Medal Table'!$H:$H,'Each Gender Events'!$A31,'Official Medal Table'!$C:$C,'Each Gender Events'!T$1,'Official Medal Table'!$E:$E,"Mixed")*'Medal values'!$B$3/2
+ COUNTIFS('Official Medal Table'!$I:$I,'Each Gender Events'!$A31,'Official Medal Table'!$C:$C,'Each Gender Events'!T$1,'Official Medal Table'!$E:$E,"Mixed")*'Medal values'!$B$3/2</f>
        <v>0</v>
      </c>
      <c r="U31">
        <f>COUNTIFS('Official Medal Table'!$F:$F,'Each Gender Events'!$A31,'Official Medal Table'!$C:$C,'Each Gender Events'!U$1,'Official Medal Table'!$E:$E,'Each Gender Events'!U$2)*'Medal values'!$B$1
+ COUNTIFS('Official Medal Table'!$G:$G,'Each Gender Events'!$A31,'Official Medal Table'!$C:$C,'Each Gender Events'!U$1,'Official Medal Table'!$E:$E,'Each Gender Events'!U$2)*'Medal values'!$B$2
+ COUNTIFS('Official Medal Table'!$H:$H,'Each Gender Events'!$A31,'Official Medal Table'!$C:$C,'Each Gender Events'!U$1,'Official Medal Table'!$E:$E,'Each Gender Events'!U$2)*'Medal values'!$B$3
+ COUNTIFS('Official Medal Table'!$I:$I,'Each Gender Events'!$A31,'Official Medal Table'!$C:$C,'Each Gender Events'!U$1,'Official Medal Table'!$E:$E,'Each Gender Events'!U$2)*'Medal values'!$B$3
+ COUNTIFS('Official Medal Table'!$F:$F,'Each Gender Events'!$A31,'Official Medal Table'!$C:$C,'Each Gender Events'!U$1,'Official Medal Table'!$E:$E,"Mixed")*'Medal values'!$B$1/2
+ COUNTIFS('Official Medal Table'!$G:$G,'Each Gender Events'!$A31,'Official Medal Table'!$C:$C,'Each Gender Events'!U$1,'Official Medal Table'!$E:$E,"Mixed")*'Medal values'!$B$2/2
+ COUNTIFS('Official Medal Table'!$H:$H,'Each Gender Events'!$A31,'Official Medal Table'!$C:$C,'Each Gender Events'!U$1,'Official Medal Table'!$E:$E,"Mixed")*'Medal values'!$B$3/2
+ COUNTIFS('Official Medal Table'!$I:$I,'Each Gender Events'!$A31,'Official Medal Table'!$C:$C,'Each Gender Events'!U$1,'Official Medal Table'!$E:$E,"Mixed")*'Medal values'!$B$3/2</f>
        <v>0</v>
      </c>
      <c r="V31">
        <f>COUNTIFS('Official Medal Table'!$F:$F,'Each Gender Events'!$A31,'Official Medal Table'!$C:$C,'Each Gender Events'!V$1,'Official Medal Table'!$E:$E,'Each Gender Events'!V$2)*'Medal values'!$B$1
+ COUNTIFS('Official Medal Table'!$G:$G,'Each Gender Events'!$A31,'Official Medal Table'!$C:$C,'Each Gender Events'!V$1,'Official Medal Table'!$E:$E,'Each Gender Events'!V$2)*'Medal values'!$B$2
+ COUNTIFS('Official Medal Table'!$H:$H,'Each Gender Events'!$A31,'Official Medal Table'!$C:$C,'Each Gender Events'!V$1,'Official Medal Table'!$E:$E,'Each Gender Events'!V$2)*'Medal values'!$B$3
+ COUNTIFS('Official Medal Table'!$I:$I,'Each Gender Events'!$A31,'Official Medal Table'!$C:$C,'Each Gender Events'!V$1,'Official Medal Table'!$E:$E,'Each Gender Events'!V$2)*'Medal values'!$B$3
+ COUNTIFS('Official Medal Table'!$F:$F,'Each Gender Events'!$A31,'Official Medal Table'!$C:$C,'Each Gender Events'!V$1,'Official Medal Table'!$E:$E,"Mixed")*'Medal values'!$B$1/2
+ COUNTIFS('Official Medal Table'!$G:$G,'Each Gender Events'!$A31,'Official Medal Table'!$C:$C,'Each Gender Events'!V$1,'Official Medal Table'!$E:$E,"Mixed")*'Medal values'!$B$2/2
+ COUNTIFS('Official Medal Table'!$H:$H,'Each Gender Events'!$A31,'Official Medal Table'!$C:$C,'Each Gender Events'!V$1,'Official Medal Table'!$E:$E,"Mixed")*'Medal values'!$B$3/2
+ COUNTIFS('Official Medal Table'!$I:$I,'Each Gender Events'!$A31,'Official Medal Table'!$C:$C,'Each Gender Events'!V$1,'Official Medal Table'!$E:$E,"Mixed")*'Medal values'!$B$3/2</f>
        <v>0</v>
      </c>
      <c r="W31">
        <f>COUNTIFS('Official Medal Table'!$F:$F,'Each Gender Events'!$A31,'Official Medal Table'!$C:$C,'Each Gender Events'!W$1,'Official Medal Table'!$E:$E,'Each Gender Events'!W$2)*'Medal values'!$B$1
+ COUNTIFS('Official Medal Table'!$G:$G,'Each Gender Events'!$A31,'Official Medal Table'!$C:$C,'Each Gender Events'!W$1,'Official Medal Table'!$E:$E,'Each Gender Events'!W$2)*'Medal values'!$B$2
+ COUNTIFS('Official Medal Table'!$H:$H,'Each Gender Events'!$A31,'Official Medal Table'!$C:$C,'Each Gender Events'!W$1,'Official Medal Table'!$E:$E,'Each Gender Events'!W$2)*'Medal values'!$B$3
+ COUNTIFS('Official Medal Table'!$I:$I,'Each Gender Events'!$A31,'Official Medal Table'!$C:$C,'Each Gender Events'!W$1,'Official Medal Table'!$E:$E,'Each Gender Events'!W$2)*'Medal values'!$B$3
+ COUNTIFS('Official Medal Table'!$F:$F,'Each Gender Events'!$A31,'Official Medal Table'!$C:$C,'Each Gender Events'!W$1,'Official Medal Table'!$E:$E,"Mixed")*'Medal values'!$B$1/2
+ COUNTIFS('Official Medal Table'!$G:$G,'Each Gender Events'!$A31,'Official Medal Table'!$C:$C,'Each Gender Events'!W$1,'Official Medal Table'!$E:$E,"Mixed")*'Medal values'!$B$2/2
+ COUNTIFS('Official Medal Table'!$H:$H,'Each Gender Events'!$A31,'Official Medal Table'!$C:$C,'Each Gender Events'!W$1,'Official Medal Table'!$E:$E,"Mixed")*'Medal values'!$B$3/2
+ COUNTIFS('Official Medal Table'!$I:$I,'Each Gender Events'!$A31,'Official Medal Table'!$C:$C,'Each Gender Events'!W$1,'Official Medal Table'!$E:$E,"Mixed")*'Medal values'!$B$3/2</f>
        <v>0</v>
      </c>
      <c r="X31">
        <f>COUNTIFS('Official Medal Table'!$F:$F,'Each Gender Events'!$A31,'Official Medal Table'!$C:$C,'Each Gender Events'!X$1,'Official Medal Table'!$E:$E,'Each Gender Events'!X$2)*'Medal values'!$B$1
+ COUNTIFS('Official Medal Table'!$G:$G,'Each Gender Events'!$A31,'Official Medal Table'!$C:$C,'Each Gender Events'!X$1,'Official Medal Table'!$E:$E,'Each Gender Events'!X$2)*'Medal values'!$B$2
+ COUNTIFS('Official Medal Table'!$H:$H,'Each Gender Events'!$A31,'Official Medal Table'!$C:$C,'Each Gender Events'!X$1,'Official Medal Table'!$E:$E,'Each Gender Events'!X$2)*'Medal values'!$B$3
+ COUNTIFS('Official Medal Table'!$I:$I,'Each Gender Events'!$A31,'Official Medal Table'!$C:$C,'Each Gender Events'!X$1,'Official Medal Table'!$E:$E,'Each Gender Events'!X$2)*'Medal values'!$B$3
+ COUNTIFS('Official Medal Table'!$F:$F,'Each Gender Events'!$A31,'Official Medal Table'!$C:$C,'Each Gender Events'!X$1,'Official Medal Table'!$E:$E,"Mixed")*'Medal values'!$B$1/2
+ COUNTIFS('Official Medal Table'!$G:$G,'Each Gender Events'!$A31,'Official Medal Table'!$C:$C,'Each Gender Events'!X$1,'Official Medal Table'!$E:$E,"Mixed")*'Medal values'!$B$2/2
+ COUNTIFS('Official Medal Table'!$H:$H,'Each Gender Events'!$A31,'Official Medal Table'!$C:$C,'Each Gender Events'!X$1,'Official Medal Table'!$E:$E,"Mixed")*'Medal values'!$B$3/2
+ COUNTIFS('Official Medal Table'!$I:$I,'Each Gender Events'!$A31,'Official Medal Table'!$C:$C,'Each Gender Events'!X$1,'Official Medal Table'!$E:$E,"Mixed")*'Medal values'!$B$3/2</f>
        <v>0</v>
      </c>
      <c r="Y31">
        <f>COUNTIFS('Official Medal Table'!$F:$F,'Each Gender Events'!$A31,'Official Medal Table'!$C:$C,'Each Gender Events'!Y$1,'Official Medal Table'!$E:$E,'Each Gender Events'!Y$2)*'Medal values'!$B$1
+ COUNTIFS('Official Medal Table'!$G:$G,'Each Gender Events'!$A31,'Official Medal Table'!$C:$C,'Each Gender Events'!Y$1,'Official Medal Table'!$E:$E,'Each Gender Events'!Y$2)*'Medal values'!$B$2
+ COUNTIFS('Official Medal Table'!$H:$H,'Each Gender Events'!$A31,'Official Medal Table'!$C:$C,'Each Gender Events'!Y$1,'Official Medal Table'!$E:$E,'Each Gender Events'!Y$2)*'Medal values'!$B$3
+ COUNTIFS('Official Medal Table'!$I:$I,'Each Gender Events'!$A31,'Official Medal Table'!$C:$C,'Each Gender Events'!Y$1,'Official Medal Table'!$E:$E,'Each Gender Events'!Y$2)*'Medal values'!$B$3
+ COUNTIFS('Official Medal Table'!$F:$F,'Each Gender Events'!$A31,'Official Medal Table'!$C:$C,'Each Gender Events'!Y$1,'Official Medal Table'!$E:$E,"Mixed")*'Medal values'!$B$1/2
+ COUNTIFS('Official Medal Table'!$G:$G,'Each Gender Events'!$A31,'Official Medal Table'!$C:$C,'Each Gender Events'!Y$1,'Official Medal Table'!$E:$E,"Mixed")*'Medal values'!$B$2/2
+ COUNTIFS('Official Medal Table'!$H:$H,'Each Gender Events'!$A31,'Official Medal Table'!$C:$C,'Each Gender Events'!Y$1,'Official Medal Table'!$E:$E,"Mixed")*'Medal values'!$B$3/2
+ COUNTIFS('Official Medal Table'!$I:$I,'Each Gender Events'!$A31,'Official Medal Table'!$C:$C,'Each Gender Events'!Y$1,'Official Medal Table'!$E:$E,"Mixed")*'Medal values'!$B$3/2</f>
        <v>0</v>
      </c>
      <c r="Z31">
        <f>COUNTIFS('Official Medal Table'!$F:$F,'Each Gender Events'!$A31,'Official Medal Table'!$C:$C,'Each Gender Events'!Z$1,'Official Medal Table'!$E:$E,'Each Gender Events'!Z$2)*'Medal values'!$B$1
+ COUNTIFS('Official Medal Table'!$G:$G,'Each Gender Events'!$A31,'Official Medal Table'!$C:$C,'Each Gender Events'!Z$1,'Official Medal Table'!$E:$E,'Each Gender Events'!Z$2)*'Medal values'!$B$2
+ COUNTIFS('Official Medal Table'!$H:$H,'Each Gender Events'!$A31,'Official Medal Table'!$C:$C,'Each Gender Events'!Z$1,'Official Medal Table'!$E:$E,'Each Gender Events'!Z$2)*'Medal values'!$B$3
+ COUNTIFS('Official Medal Table'!$I:$I,'Each Gender Events'!$A31,'Official Medal Table'!$C:$C,'Each Gender Events'!Z$1,'Official Medal Table'!$E:$E,'Each Gender Events'!Z$2)*'Medal values'!$B$3
+ COUNTIFS('Official Medal Table'!$F:$F,'Each Gender Events'!$A31,'Official Medal Table'!$C:$C,'Each Gender Events'!Z$1,'Official Medal Table'!$E:$E,"Mixed")*'Medal values'!$B$1/2
+ COUNTIFS('Official Medal Table'!$G:$G,'Each Gender Events'!$A31,'Official Medal Table'!$C:$C,'Each Gender Events'!Z$1,'Official Medal Table'!$E:$E,"Mixed")*'Medal values'!$B$2/2
+ COUNTIFS('Official Medal Table'!$H:$H,'Each Gender Events'!$A31,'Official Medal Table'!$C:$C,'Each Gender Events'!Z$1,'Official Medal Table'!$E:$E,"Mixed")*'Medal values'!$B$3/2
+ COUNTIFS('Official Medal Table'!$I:$I,'Each Gender Events'!$A31,'Official Medal Table'!$C:$C,'Each Gender Events'!Z$1,'Official Medal Table'!$E:$E,"Mixed")*'Medal values'!$B$3/2</f>
        <v>0</v>
      </c>
      <c r="AA31">
        <f>COUNTIFS('Official Medal Table'!$F:$F,'Each Gender Events'!$A31,'Official Medal Table'!$C:$C,'Each Gender Events'!AA$1,'Official Medal Table'!$E:$E,'Each Gender Events'!AA$2)*'Medal values'!$B$1
+ COUNTIFS('Official Medal Table'!$G:$G,'Each Gender Events'!$A31,'Official Medal Table'!$C:$C,'Each Gender Events'!AA$1,'Official Medal Table'!$E:$E,'Each Gender Events'!AA$2)*'Medal values'!$B$2
+ COUNTIFS('Official Medal Table'!$H:$H,'Each Gender Events'!$A31,'Official Medal Table'!$C:$C,'Each Gender Events'!AA$1,'Official Medal Table'!$E:$E,'Each Gender Events'!AA$2)*'Medal values'!$B$3
+ COUNTIFS('Official Medal Table'!$I:$I,'Each Gender Events'!$A31,'Official Medal Table'!$C:$C,'Each Gender Events'!AA$1,'Official Medal Table'!$E:$E,'Each Gender Events'!AA$2)*'Medal values'!$B$3
+ COUNTIFS('Official Medal Table'!$F:$F,'Each Gender Events'!$A31,'Official Medal Table'!$C:$C,'Each Gender Events'!AA$1,'Official Medal Table'!$E:$E,"Mixed")*'Medal values'!$B$1/2
+ COUNTIFS('Official Medal Table'!$G:$G,'Each Gender Events'!$A31,'Official Medal Table'!$C:$C,'Each Gender Events'!AA$1,'Official Medal Table'!$E:$E,"Mixed")*'Medal values'!$B$2/2
+ COUNTIFS('Official Medal Table'!$H:$H,'Each Gender Events'!$A31,'Official Medal Table'!$C:$C,'Each Gender Events'!AA$1,'Official Medal Table'!$E:$E,"Mixed")*'Medal values'!$B$3/2
+ COUNTIFS('Official Medal Table'!$I:$I,'Each Gender Events'!$A31,'Official Medal Table'!$C:$C,'Each Gender Events'!AA$1,'Official Medal Table'!$E:$E,"Mixed")*'Medal values'!$B$3/2</f>
        <v>0</v>
      </c>
      <c r="AB31">
        <f>COUNTIFS('Official Medal Table'!$F:$F,'Each Gender Events'!$A31,'Official Medal Table'!$C:$C,'Each Gender Events'!AB$1,'Official Medal Table'!$E:$E,'Each Gender Events'!AB$2)*'Medal values'!$B$1
+ COUNTIFS('Official Medal Table'!$G:$G,'Each Gender Events'!$A31,'Official Medal Table'!$C:$C,'Each Gender Events'!AB$1,'Official Medal Table'!$E:$E,'Each Gender Events'!AB$2)*'Medal values'!$B$2
+ COUNTIFS('Official Medal Table'!$H:$H,'Each Gender Events'!$A31,'Official Medal Table'!$C:$C,'Each Gender Events'!AB$1,'Official Medal Table'!$E:$E,'Each Gender Events'!AB$2)*'Medal values'!$B$3
+ COUNTIFS('Official Medal Table'!$I:$I,'Each Gender Events'!$A31,'Official Medal Table'!$C:$C,'Each Gender Events'!AB$1,'Official Medal Table'!$E:$E,'Each Gender Events'!AB$2)*'Medal values'!$B$3
+ COUNTIFS('Official Medal Table'!$F:$F,'Each Gender Events'!$A31,'Official Medal Table'!$C:$C,'Each Gender Events'!AB$1,'Official Medal Table'!$E:$E,"Mixed")*'Medal values'!$B$1/2
+ COUNTIFS('Official Medal Table'!$G:$G,'Each Gender Events'!$A31,'Official Medal Table'!$C:$C,'Each Gender Events'!AB$1,'Official Medal Table'!$E:$E,"Mixed")*'Medal values'!$B$2/2
+ COUNTIFS('Official Medal Table'!$H:$H,'Each Gender Events'!$A31,'Official Medal Table'!$C:$C,'Each Gender Events'!AB$1,'Official Medal Table'!$E:$E,"Mixed")*'Medal values'!$B$3/2
+ COUNTIFS('Official Medal Table'!$I:$I,'Each Gender Events'!$A31,'Official Medal Table'!$C:$C,'Each Gender Events'!AB$1,'Official Medal Table'!$E:$E,"Mixed")*'Medal values'!$B$3/2</f>
        <v>0</v>
      </c>
      <c r="AC31">
        <f>COUNTIFS('Official Medal Table'!$F:$F,'Each Gender Events'!$A31,'Official Medal Table'!$C:$C,'Each Gender Events'!AC$1,'Official Medal Table'!$E:$E,'Each Gender Events'!AC$2)*'Medal values'!$B$1
+ COUNTIFS('Official Medal Table'!$G:$G,'Each Gender Events'!$A31,'Official Medal Table'!$C:$C,'Each Gender Events'!AC$1,'Official Medal Table'!$E:$E,'Each Gender Events'!AC$2)*'Medal values'!$B$2
+ COUNTIFS('Official Medal Table'!$H:$H,'Each Gender Events'!$A31,'Official Medal Table'!$C:$C,'Each Gender Events'!AC$1,'Official Medal Table'!$E:$E,'Each Gender Events'!AC$2)*'Medal values'!$B$3
+ COUNTIFS('Official Medal Table'!$I:$I,'Each Gender Events'!$A31,'Official Medal Table'!$C:$C,'Each Gender Events'!AC$1,'Official Medal Table'!$E:$E,'Each Gender Events'!AC$2)*'Medal values'!$B$3
+ COUNTIFS('Official Medal Table'!$F:$F,'Each Gender Events'!$A31,'Official Medal Table'!$C:$C,'Each Gender Events'!AC$1,'Official Medal Table'!$E:$E,"Mixed")*'Medal values'!$B$1/2
+ COUNTIFS('Official Medal Table'!$G:$G,'Each Gender Events'!$A31,'Official Medal Table'!$C:$C,'Each Gender Events'!AC$1,'Official Medal Table'!$E:$E,"Mixed")*'Medal values'!$B$2/2
+ COUNTIFS('Official Medal Table'!$H:$H,'Each Gender Events'!$A31,'Official Medal Table'!$C:$C,'Each Gender Events'!AC$1,'Official Medal Table'!$E:$E,"Mixed")*'Medal values'!$B$3/2
+ COUNTIFS('Official Medal Table'!$I:$I,'Each Gender Events'!$A31,'Official Medal Table'!$C:$C,'Each Gender Events'!AC$1,'Official Medal Table'!$E:$E,"Mixed")*'Medal values'!$B$3/2</f>
        <v>0</v>
      </c>
      <c r="AD31">
        <f>COUNTIFS('Official Medal Table'!$F:$F,'Each Gender Events'!$A31,'Official Medal Table'!$C:$C,'Each Gender Events'!AD$1,'Official Medal Table'!$E:$E,'Each Gender Events'!AD$2)*'Medal values'!$B$1
+ COUNTIFS('Official Medal Table'!$G:$G,'Each Gender Events'!$A31,'Official Medal Table'!$C:$C,'Each Gender Events'!AD$1,'Official Medal Table'!$E:$E,'Each Gender Events'!AD$2)*'Medal values'!$B$2
+ COUNTIFS('Official Medal Table'!$H:$H,'Each Gender Events'!$A31,'Official Medal Table'!$C:$C,'Each Gender Events'!AD$1,'Official Medal Table'!$E:$E,'Each Gender Events'!AD$2)*'Medal values'!$B$3
+ COUNTIFS('Official Medal Table'!$I:$I,'Each Gender Events'!$A31,'Official Medal Table'!$C:$C,'Each Gender Events'!AD$1,'Official Medal Table'!$E:$E,'Each Gender Events'!AD$2)*'Medal values'!$B$3
+ COUNTIFS('Official Medal Table'!$F:$F,'Each Gender Events'!$A31,'Official Medal Table'!$C:$C,'Each Gender Events'!AD$1,'Official Medal Table'!$E:$E,"Mixed")*'Medal values'!$B$1/2
+ COUNTIFS('Official Medal Table'!$G:$G,'Each Gender Events'!$A31,'Official Medal Table'!$C:$C,'Each Gender Events'!AD$1,'Official Medal Table'!$E:$E,"Mixed")*'Medal values'!$B$2/2
+ COUNTIFS('Official Medal Table'!$H:$H,'Each Gender Events'!$A31,'Official Medal Table'!$C:$C,'Each Gender Events'!AD$1,'Official Medal Table'!$E:$E,"Mixed")*'Medal values'!$B$3/2
+ COUNTIFS('Official Medal Table'!$I:$I,'Each Gender Events'!$A31,'Official Medal Table'!$C:$C,'Each Gender Events'!AD$1,'Official Medal Table'!$E:$E,"Mixed")*'Medal values'!$B$3/2</f>
        <v>0</v>
      </c>
      <c r="AE31">
        <f>COUNTIFS('Official Medal Table'!$F:$F,'Each Gender Events'!$A31,'Official Medal Table'!$C:$C,'Each Gender Events'!AE$1,'Official Medal Table'!$E:$E,'Each Gender Events'!AE$2)*'Medal values'!$B$1
+ COUNTIFS('Official Medal Table'!$G:$G,'Each Gender Events'!$A31,'Official Medal Table'!$C:$C,'Each Gender Events'!AE$1,'Official Medal Table'!$E:$E,'Each Gender Events'!AE$2)*'Medal values'!$B$2
+ COUNTIFS('Official Medal Table'!$H:$H,'Each Gender Events'!$A31,'Official Medal Table'!$C:$C,'Each Gender Events'!AE$1,'Official Medal Table'!$E:$E,'Each Gender Events'!AE$2)*'Medal values'!$B$3
+ COUNTIFS('Official Medal Table'!$I:$I,'Each Gender Events'!$A31,'Official Medal Table'!$C:$C,'Each Gender Events'!AE$1,'Official Medal Table'!$E:$E,'Each Gender Events'!AE$2)*'Medal values'!$B$3
+ COUNTIFS('Official Medal Table'!$F:$F,'Each Gender Events'!$A31,'Official Medal Table'!$C:$C,'Each Gender Events'!AE$1,'Official Medal Table'!$E:$E,"Mixed")*'Medal values'!$B$1/2
+ COUNTIFS('Official Medal Table'!$G:$G,'Each Gender Events'!$A31,'Official Medal Table'!$C:$C,'Each Gender Events'!AE$1,'Official Medal Table'!$E:$E,"Mixed")*'Medal values'!$B$2/2
+ COUNTIFS('Official Medal Table'!$H:$H,'Each Gender Events'!$A31,'Official Medal Table'!$C:$C,'Each Gender Events'!AE$1,'Official Medal Table'!$E:$E,"Mixed")*'Medal values'!$B$3/2
+ COUNTIFS('Official Medal Table'!$I:$I,'Each Gender Events'!$A31,'Official Medal Table'!$C:$C,'Each Gender Events'!AE$1,'Official Medal Table'!$E:$E,"Mixed")*'Medal values'!$B$3/2</f>
        <v>0</v>
      </c>
      <c r="AF31">
        <f>COUNTIFS('Official Medal Table'!$F:$F,'Each Gender Events'!$A31,'Official Medal Table'!$C:$C,'Each Gender Events'!AF$1,'Official Medal Table'!$E:$E,'Each Gender Events'!AF$2)*'Medal values'!$B$1
+ COUNTIFS('Official Medal Table'!$G:$G,'Each Gender Events'!$A31,'Official Medal Table'!$C:$C,'Each Gender Events'!AF$1,'Official Medal Table'!$E:$E,'Each Gender Events'!AF$2)*'Medal values'!$B$2
+ COUNTIFS('Official Medal Table'!$H:$H,'Each Gender Events'!$A31,'Official Medal Table'!$C:$C,'Each Gender Events'!AF$1,'Official Medal Table'!$E:$E,'Each Gender Events'!AF$2)*'Medal values'!$B$3
+ COUNTIFS('Official Medal Table'!$I:$I,'Each Gender Events'!$A31,'Official Medal Table'!$C:$C,'Each Gender Events'!AF$1,'Official Medal Table'!$E:$E,'Each Gender Events'!AF$2)*'Medal values'!$B$3
+ COUNTIFS('Official Medal Table'!$F:$F,'Each Gender Events'!$A31,'Official Medal Table'!$C:$C,'Each Gender Events'!AF$1,'Official Medal Table'!$E:$E,"Mixed")*'Medal values'!$B$1/2
+ COUNTIFS('Official Medal Table'!$G:$G,'Each Gender Events'!$A31,'Official Medal Table'!$C:$C,'Each Gender Events'!AF$1,'Official Medal Table'!$E:$E,"Mixed")*'Medal values'!$B$2/2
+ COUNTIFS('Official Medal Table'!$H:$H,'Each Gender Events'!$A31,'Official Medal Table'!$C:$C,'Each Gender Events'!AF$1,'Official Medal Table'!$E:$E,"Mixed")*'Medal values'!$B$3/2
+ COUNTIFS('Official Medal Table'!$I:$I,'Each Gender Events'!$A31,'Official Medal Table'!$C:$C,'Each Gender Events'!AF$1,'Official Medal Table'!$E:$E,"Mixed")*'Medal values'!$B$3/2</f>
        <v>0</v>
      </c>
      <c r="AG31">
        <f>COUNTIFS('Official Medal Table'!$F:$F,'Each Gender Events'!$A31,'Official Medal Table'!$C:$C,'Each Gender Events'!AG$1,'Official Medal Table'!$E:$E,'Each Gender Events'!AG$2)*'Medal values'!$B$1
+ COUNTIFS('Official Medal Table'!$G:$G,'Each Gender Events'!$A31,'Official Medal Table'!$C:$C,'Each Gender Events'!AG$1,'Official Medal Table'!$E:$E,'Each Gender Events'!AG$2)*'Medal values'!$B$2
+ COUNTIFS('Official Medal Table'!$H:$H,'Each Gender Events'!$A31,'Official Medal Table'!$C:$C,'Each Gender Events'!AG$1,'Official Medal Table'!$E:$E,'Each Gender Events'!AG$2)*'Medal values'!$B$3
+ COUNTIFS('Official Medal Table'!$I:$I,'Each Gender Events'!$A31,'Official Medal Table'!$C:$C,'Each Gender Events'!AG$1,'Official Medal Table'!$E:$E,'Each Gender Events'!AG$2)*'Medal values'!$B$3
+ COUNTIFS('Official Medal Table'!$F:$F,'Each Gender Events'!$A31,'Official Medal Table'!$C:$C,'Each Gender Events'!AG$1,'Official Medal Table'!$E:$E,"Mixed")*'Medal values'!$B$1/2
+ COUNTIFS('Official Medal Table'!$G:$G,'Each Gender Events'!$A31,'Official Medal Table'!$C:$C,'Each Gender Events'!AG$1,'Official Medal Table'!$E:$E,"Mixed")*'Medal values'!$B$2/2
+ COUNTIFS('Official Medal Table'!$H:$H,'Each Gender Events'!$A31,'Official Medal Table'!$C:$C,'Each Gender Events'!AG$1,'Official Medal Table'!$E:$E,"Mixed")*'Medal values'!$B$3/2
+ COUNTIFS('Official Medal Table'!$I:$I,'Each Gender Events'!$A31,'Official Medal Table'!$C:$C,'Each Gender Events'!AG$1,'Official Medal Table'!$E:$E,"Mixed")*'Medal values'!$B$3/2</f>
        <v>0</v>
      </c>
      <c r="AH31">
        <f>COUNTIFS('Official Medal Table'!$F:$F,'Each Gender Events'!$A31,'Official Medal Table'!$C:$C,'Each Gender Events'!AH$1,'Official Medal Table'!$E:$E,'Each Gender Events'!AH$2)*'Medal values'!$B$1
+ COUNTIFS('Official Medal Table'!$G:$G,'Each Gender Events'!$A31,'Official Medal Table'!$C:$C,'Each Gender Events'!AH$1,'Official Medal Table'!$E:$E,'Each Gender Events'!AH$2)*'Medal values'!$B$2
+ COUNTIFS('Official Medal Table'!$H:$H,'Each Gender Events'!$A31,'Official Medal Table'!$C:$C,'Each Gender Events'!AH$1,'Official Medal Table'!$E:$E,'Each Gender Events'!AH$2)*'Medal values'!$B$3
+ COUNTIFS('Official Medal Table'!$I:$I,'Each Gender Events'!$A31,'Official Medal Table'!$C:$C,'Each Gender Events'!AH$1,'Official Medal Table'!$E:$E,'Each Gender Events'!AH$2)*'Medal values'!$B$3
+ COUNTIFS('Official Medal Table'!$F:$F,'Each Gender Events'!$A31,'Official Medal Table'!$C:$C,'Each Gender Events'!AH$1,'Official Medal Table'!$E:$E,"Mixed")*'Medal values'!$B$1/2
+ COUNTIFS('Official Medal Table'!$G:$G,'Each Gender Events'!$A31,'Official Medal Table'!$C:$C,'Each Gender Events'!AH$1,'Official Medal Table'!$E:$E,"Mixed")*'Medal values'!$B$2/2
+ COUNTIFS('Official Medal Table'!$H:$H,'Each Gender Events'!$A31,'Official Medal Table'!$C:$C,'Each Gender Events'!AH$1,'Official Medal Table'!$E:$E,"Mixed")*'Medal values'!$B$3/2
+ COUNTIFS('Official Medal Table'!$I:$I,'Each Gender Events'!$A31,'Official Medal Table'!$C:$C,'Each Gender Events'!AH$1,'Official Medal Table'!$E:$E,"Mixed")*'Medal values'!$B$3/2</f>
        <v>0</v>
      </c>
      <c r="AI31">
        <f>COUNTIFS('Official Medal Table'!$F:$F,'Each Gender Events'!$A31,'Official Medal Table'!$C:$C,'Each Gender Events'!AI$1,'Official Medal Table'!$E:$E,'Each Gender Events'!AI$2)*'Medal values'!$B$1
+ COUNTIFS('Official Medal Table'!$G:$G,'Each Gender Events'!$A31,'Official Medal Table'!$C:$C,'Each Gender Events'!AI$1,'Official Medal Table'!$E:$E,'Each Gender Events'!AI$2)*'Medal values'!$B$2
+ COUNTIFS('Official Medal Table'!$H:$H,'Each Gender Events'!$A31,'Official Medal Table'!$C:$C,'Each Gender Events'!AI$1,'Official Medal Table'!$E:$E,'Each Gender Events'!AI$2)*'Medal values'!$B$3
+ COUNTIFS('Official Medal Table'!$I:$I,'Each Gender Events'!$A31,'Official Medal Table'!$C:$C,'Each Gender Events'!AI$1,'Official Medal Table'!$E:$E,'Each Gender Events'!AI$2)*'Medal values'!$B$3
+ COUNTIFS('Official Medal Table'!$F:$F,'Each Gender Events'!$A31,'Official Medal Table'!$C:$C,'Each Gender Events'!AI$1,'Official Medal Table'!$E:$E,"Mixed")*'Medal values'!$B$1/2
+ COUNTIFS('Official Medal Table'!$G:$G,'Each Gender Events'!$A31,'Official Medal Table'!$C:$C,'Each Gender Events'!AI$1,'Official Medal Table'!$E:$E,"Mixed")*'Medal values'!$B$2/2
+ COUNTIFS('Official Medal Table'!$H:$H,'Each Gender Events'!$A31,'Official Medal Table'!$C:$C,'Each Gender Events'!AI$1,'Official Medal Table'!$E:$E,"Mixed")*'Medal values'!$B$3/2
+ COUNTIFS('Official Medal Table'!$I:$I,'Each Gender Events'!$A31,'Official Medal Table'!$C:$C,'Each Gender Events'!AI$1,'Official Medal Table'!$E:$E,"Mixed")*'Medal values'!$B$3/2</f>
        <v>0</v>
      </c>
      <c r="AJ31">
        <f>COUNTIFS('Official Medal Table'!$F:$F,'Each Gender Events'!$A31,'Official Medal Table'!$C:$C,'Each Gender Events'!AJ$1,'Official Medal Table'!$E:$E,'Each Gender Events'!AJ$2)*'Medal values'!$B$1
+ COUNTIFS('Official Medal Table'!$G:$G,'Each Gender Events'!$A31,'Official Medal Table'!$C:$C,'Each Gender Events'!AJ$1,'Official Medal Table'!$E:$E,'Each Gender Events'!AJ$2)*'Medal values'!$B$2
+ COUNTIFS('Official Medal Table'!$H:$H,'Each Gender Events'!$A31,'Official Medal Table'!$C:$C,'Each Gender Events'!AJ$1,'Official Medal Table'!$E:$E,'Each Gender Events'!AJ$2)*'Medal values'!$B$3
+ COUNTIFS('Official Medal Table'!$I:$I,'Each Gender Events'!$A31,'Official Medal Table'!$C:$C,'Each Gender Events'!AJ$1,'Official Medal Table'!$E:$E,'Each Gender Events'!AJ$2)*'Medal values'!$B$3
+ COUNTIFS('Official Medal Table'!$F:$F,'Each Gender Events'!$A31,'Official Medal Table'!$C:$C,'Each Gender Events'!AJ$1,'Official Medal Table'!$E:$E,"Mixed")*'Medal values'!$B$1/2
+ COUNTIFS('Official Medal Table'!$G:$G,'Each Gender Events'!$A31,'Official Medal Table'!$C:$C,'Each Gender Events'!AJ$1,'Official Medal Table'!$E:$E,"Mixed")*'Medal values'!$B$2/2
+ COUNTIFS('Official Medal Table'!$H:$H,'Each Gender Events'!$A31,'Official Medal Table'!$C:$C,'Each Gender Events'!AJ$1,'Official Medal Table'!$E:$E,"Mixed")*'Medal values'!$B$3/2
+ COUNTIFS('Official Medal Table'!$I:$I,'Each Gender Events'!$A31,'Official Medal Table'!$C:$C,'Each Gender Events'!AJ$1,'Official Medal Table'!$E:$E,"Mixed")*'Medal values'!$B$3/2</f>
        <v>0</v>
      </c>
      <c r="AK31">
        <f>COUNTIFS('Official Medal Table'!$F:$F,'Each Gender Events'!$A31,'Official Medal Table'!$C:$C,'Each Gender Events'!AK$1,'Official Medal Table'!$E:$E,'Each Gender Events'!AK$2)*'Medal values'!$B$1
+ COUNTIFS('Official Medal Table'!$G:$G,'Each Gender Events'!$A31,'Official Medal Table'!$C:$C,'Each Gender Events'!AK$1,'Official Medal Table'!$E:$E,'Each Gender Events'!AK$2)*'Medal values'!$B$2
+ COUNTIFS('Official Medal Table'!$H:$H,'Each Gender Events'!$A31,'Official Medal Table'!$C:$C,'Each Gender Events'!AK$1,'Official Medal Table'!$E:$E,'Each Gender Events'!AK$2)*'Medal values'!$B$3
+ COUNTIFS('Official Medal Table'!$I:$I,'Each Gender Events'!$A31,'Official Medal Table'!$C:$C,'Each Gender Events'!AK$1,'Official Medal Table'!$E:$E,'Each Gender Events'!AK$2)*'Medal values'!$B$3
+ COUNTIFS('Official Medal Table'!$F:$F,'Each Gender Events'!$A31,'Official Medal Table'!$C:$C,'Each Gender Events'!AK$1,'Official Medal Table'!$E:$E,"Mixed")*'Medal values'!$B$1/2
+ COUNTIFS('Official Medal Table'!$G:$G,'Each Gender Events'!$A31,'Official Medal Table'!$C:$C,'Each Gender Events'!AK$1,'Official Medal Table'!$E:$E,"Mixed")*'Medal values'!$B$2/2
+ COUNTIFS('Official Medal Table'!$H:$H,'Each Gender Events'!$A31,'Official Medal Table'!$C:$C,'Each Gender Events'!AK$1,'Official Medal Table'!$E:$E,"Mixed")*'Medal values'!$B$3/2
+ COUNTIFS('Official Medal Table'!$I:$I,'Each Gender Events'!$A31,'Official Medal Table'!$C:$C,'Each Gender Events'!AK$1,'Official Medal Table'!$E:$E,"Mixed")*'Medal values'!$B$3/2</f>
        <v>0</v>
      </c>
      <c r="AL31">
        <f>COUNTIFS('Official Medal Table'!$F:$F,'Each Gender Events'!$A31,'Official Medal Table'!$C:$C,'Each Gender Events'!AL$1,'Official Medal Table'!$E:$E,'Each Gender Events'!AL$2)*'Medal values'!$B$1
+ COUNTIFS('Official Medal Table'!$G:$G,'Each Gender Events'!$A31,'Official Medal Table'!$C:$C,'Each Gender Events'!AL$1,'Official Medal Table'!$E:$E,'Each Gender Events'!AL$2)*'Medal values'!$B$2
+ COUNTIFS('Official Medal Table'!$H:$H,'Each Gender Events'!$A31,'Official Medal Table'!$C:$C,'Each Gender Events'!AL$1,'Official Medal Table'!$E:$E,'Each Gender Events'!AL$2)*'Medal values'!$B$3
+ COUNTIFS('Official Medal Table'!$I:$I,'Each Gender Events'!$A31,'Official Medal Table'!$C:$C,'Each Gender Events'!AL$1,'Official Medal Table'!$E:$E,'Each Gender Events'!AL$2)*'Medal values'!$B$3
+ COUNTIFS('Official Medal Table'!$F:$F,'Each Gender Events'!$A31,'Official Medal Table'!$C:$C,'Each Gender Events'!AL$1,'Official Medal Table'!$E:$E,"Mixed")*'Medal values'!$B$1/2
+ COUNTIFS('Official Medal Table'!$G:$G,'Each Gender Events'!$A31,'Official Medal Table'!$C:$C,'Each Gender Events'!AL$1,'Official Medal Table'!$E:$E,"Mixed")*'Medal values'!$B$2/2
+ COUNTIFS('Official Medal Table'!$H:$H,'Each Gender Events'!$A31,'Official Medal Table'!$C:$C,'Each Gender Events'!AL$1,'Official Medal Table'!$E:$E,"Mixed")*'Medal values'!$B$3/2
+ COUNTIFS('Official Medal Table'!$I:$I,'Each Gender Events'!$A31,'Official Medal Table'!$C:$C,'Each Gender Events'!AL$1,'Official Medal Table'!$E:$E,"Mixed")*'Medal values'!$B$3/2</f>
        <v>0</v>
      </c>
      <c r="AM31">
        <f>COUNTIFS('Official Medal Table'!$F:$F,'Each Gender Events'!$A31,'Official Medal Table'!$C:$C,'Each Gender Events'!AM$1,'Official Medal Table'!$E:$E,'Each Gender Events'!AM$2)*'Medal values'!$B$1
+ COUNTIFS('Official Medal Table'!$G:$G,'Each Gender Events'!$A31,'Official Medal Table'!$C:$C,'Each Gender Events'!AM$1,'Official Medal Table'!$E:$E,'Each Gender Events'!AM$2)*'Medal values'!$B$2
+ COUNTIFS('Official Medal Table'!$H:$H,'Each Gender Events'!$A31,'Official Medal Table'!$C:$C,'Each Gender Events'!AM$1,'Official Medal Table'!$E:$E,'Each Gender Events'!AM$2)*'Medal values'!$B$3
+ COUNTIFS('Official Medal Table'!$I:$I,'Each Gender Events'!$A31,'Official Medal Table'!$C:$C,'Each Gender Events'!AM$1,'Official Medal Table'!$E:$E,'Each Gender Events'!AM$2)*'Medal values'!$B$3
+ COUNTIFS('Official Medal Table'!$F:$F,'Each Gender Events'!$A31,'Official Medal Table'!$C:$C,'Each Gender Events'!AM$1,'Official Medal Table'!$E:$E,"Mixed")*'Medal values'!$B$1/2
+ COUNTIFS('Official Medal Table'!$G:$G,'Each Gender Events'!$A31,'Official Medal Table'!$C:$C,'Each Gender Events'!AM$1,'Official Medal Table'!$E:$E,"Mixed")*'Medal values'!$B$2/2
+ COUNTIFS('Official Medal Table'!$H:$H,'Each Gender Events'!$A31,'Official Medal Table'!$C:$C,'Each Gender Events'!AM$1,'Official Medal Table'!$E:$E,"Mixed")*'Medal values'!$B$3/2
+ COUNTIFS('Official Medal Table'!$I:$I,'Each Gender Events'!$A31,'Official Medal Table'!$C:$C,'Each Gender Events'!AM$1,'Official Medal Table'!$E:$E,"Mixed")*'Medal values'!$B$3/2</f>
        <v>0</v>
      </c>
      <c r="AN31">
        <f>COUNTIFS('Official Medal Table'!$F:$F,'Each Gender Events'!$A31,'Official Medal Table'!$C:$C,'Each Gender Events'!AN$1,'Official Medal Table'!$E:$E,'Each Gender Events'!AN$2)*'Medal values'!$B$1
+ COUNTIFS('Official Medal Table'!$G:$G,'Each Gender Events'!$A31,'Official Medal Table'!$C:$C,'Each Gender Events'!AN$1,'Official Medal Table'!$E:$E,'Each Gender Events'!AN$2)*'Medal values'!$B$2
+ COUNTIFS('Official Medal Table'!$H:$H,'Each Gender Events'!$A31,'Official Medal Table'!$C:$C,'Each Gender Events'!AN$1,'Official Medal Table'!$E:$E,'Each Gender Events'!AN$2)*'Medal values'!$B$3
+ COUNTIFS('Official Medal Table'!$I:$I,'Each Gender Events'!$A31,'Official Medal Table'!$C:$C,'Each Gender Events'!AN$1,'Official Medal Table'!$E:$E,'Each Gender Events'!AN$2)*'Medal values'!$B$3
+ COUNTIFS('Official Medal Table'!$F:$F,'Each Gender Events'!$A31,'Official Medal Table'!$C:$C,'Each Gender Events'!AN$1,'Official Medal Table'!$E:$E,"Mixed")*'Medal values'!$B$1/2
+ COUNTIFS('Official Medal Table'!$G:$G,'Each Gender Events'!$A31,'Official Medal Table'!$C:$C,'Each Gender Events'!AN$1,'Official Medal Table'!$E:$E,"Mixed")*'Medal values'!$B$2/2
+ COUNTIFS('Official Medal Table'!$H:$H,'Each Gender Events'!$A31,'Official Medal Table'!$C:$C,'Each Gender Events'!AN$1,'Official Medal Table'!$E:$E,"Mixed")*'Medal values'!$B$3/2
+ COUNTIFS('Official Medal Table'!$I:$I,'Each Gender Events'!$A31,'Official Medal Table'!$C:$C,'Each Gender Events'!AN$1,'Official Medal Table'!$E:$E,"Mixed")*'Medal values'!$B$3/2</f>
        <v>0</v>
      </c>
      <c r="AO31">
        <f>COUNTIFS('Official Medal Table'!$F:$F,'Each Gender Events'!$A31,'Official Medal Table'!$C:$C,'Each Gender Events'!AO$1,'Official Medal Table'!$E:$E,'Each Gender Events'!AO$2)*'Medal values'!$B$1
+ COUNTIFS('Official Medal Table'!$G:$G,'Each Gender Events'!$A31,'Official Medal Table'!$C:$C,'Each Gender Events'!AO$1,'Official Medal Table'!$E:$E,'Each Gender Events'!AO$2)*'Medal values'!$B$2
+ COUNTIFS('Official Medal Table'!$H:$H,'Each Gender Events'!$A31,'Official Medal Table'!$C:$C,'Each Gender Events'!AO$1,'Official Medal Table'!$E:$E,'Each Gender Events'!AO$2)*'Medal values'!$B$3
+ COUNTIFS('Official Medal Table'!$I:$I,'Each Gender Events'!$A31,'Official Medal Table'!$C:$C,'Each Gender Events'!AO$1,'Official Medal Table'!$E:$E,'Each Gender Events'!AO$2)*'Medal values'!$B$3
+ COUNTIFS('Official Medal Table'!$F:$F,'Each Gender Events'!$A31,'Official Medal Table'!$C:$C,'Each Gender Events'!AO$1,'Official Medal Table'!$E:$E,"Mixed")*'Medal values'!$B$1/2
+ COUNTIFS('Official Medal Table'!$G:$G,'Each Gender Events'!$A31,'Official Medal Table'!$C:$C,'Each Gender Events'!AO$1,'Official Medal Table'!$E:$E,"Mixed")*'Medal values'!$B$2/2
+ COUNTIFS('Official Medal Table'!$H:$H,'Each Gender Events'!$A31,'Official Medal Table'!$C:$C,'Each Gender Events'!AO$1,'Official Medal Table'!$E:$E,"Mixed")*'Medal values'!$B$3/2
+ COUNTIFS('Official Medal Table'!$I:$I,'Each Gender Events'!$A31,'Official Medal Table'!$C:$C,'Each Gender Events'!AO$1,'Official Medal Table'!$E:$E,"Mixed")*'Medal values'!$B$3/2</f>
        <v>3.0009999999999999</v>
      </c>
      <c r="AP31">
        <f>COUNTIFS('Official Medal Table'!$F:$F,'Each Gender Events'!$A31,'Official Medal Table'!$C:$C,'Each Gender Events'!AP$1,'Official Medal Table'!$E:$E,'Each Gender Events'!AP$2)*'Medal values'!$B$1
+ COUNTIFS('Official Medal Table'!$G:$G,'Each Gender Events'!$A31,'Official Medal Table'!$C:$C,'Each Gender Events'!AP$1,'Official Medal Table'!$E:$E,'Each Gender Events'!AP$2)*'Medal values'!$B$2
+ COUNTIFS('Official Medal Table'!$H:$H,'Each Gender Events'!$A31,'Official Medal Table'!$C:$C,'Each Gender Events'!AP$1,'Official Medal Table'!$E:$E,'Each Gender Events'!AP$2)*'Medal values'!$B$3
+ COUNTIFS('Official Medal Table'!$I:$I,'Each Gender Events'!$A31,'Official Medal Table'!$C:$C,'Each Gender Events'!AP$1,'Official Medal Table'!$E:$E,'Each Gender Events'!AP$2)*'Medal values'!$B$3
+ COUNTIFS('Official Medal Table'!$F:$F,'Each Gender Events'!$A31,'Official Medal Table'!$C:$C,'Each Gender Events'!AP$1,'Official Medal Table'!$E:$E,"Mixed")*'Medal values'!$B$1/2
+ COUNTIFS('Official Medal Table'!$G:$G,'Each Gender Events'!$A31,'Official Medal Table'!$C:$C,'Each Gender Events'!AP$1,'Official Medal Table'!$E:$E,"Mixed")*'Medal values'!$B$2/2
+ COUNTIFS('Official Medal Table'!$H:$H,'Each Gender Events'!$A31,'Official Medal Table'!$C:$C,'Each Gender Events'!AP$1,'Official Medal Table'!$E:$E,"Mixed")*'Medal values'!$B$3/2
+ COUNTIFS('Official Medal Table'!$I:$I,'Each Gender Events'!$A31,'Official Medal Table'!$C:$C,'Each Gender Events'!AP$1,'Official Medal Table'!$E:$E,"Mixed")*'Medal values'!$B$3/2</f>
        <v>3.0009999999999999</v>
      </c>
      <c r="AQ31">
        <f>COUNTIFS('Official Medal Table'!$F:$F,'Each Gender Events'!$A31,'Official Medal Table'!$C:$C,'Each Gender Events'!AQ$1,'Official Medal Table'!$E:$E,'Each Gender Events'!AQ$2)*'Medal values'!$B$1
+ COUNTIFS('Official Medal Table'!$G:$G,'Each Gender Events'!$A31,'Official Medal Table'!$C:$C,'Each Gender Events'!AQ$1,'Official Medal Table'!$E:$E,'Each Gender Events'!AQ$2)*'Medal values'!$B$2
+ COUNTIFS('Official Medal Table'!$H:$H,'Each Gender Events'!$A31,'Official Medal Table'!$C:$C,'Each Gender Events'!AQ$1,'Official Medal Table'!$E:$E,'Each Gender Events'!AQ$2)*'Medal values'!$B$3
+ COUNTIFS('Official Medal Table'!$I:$I,'Each Gender Events'!$A31,'Official Medal Table'!$C:$C,'Each Gender Events'!AQ$1,'Official Medal Table'!$E:$E,'Each Gender Events'!AQ$2)*'Medal values'!$B$3
+ COUNTIFS('Official Medal Table'!$F:$F,'Each Gender Events'!$A31,'Official Medal Table'!$C:$C,'Each Gender Events'!AQ$1,'Official Medal Table'!$E:$E,"Mixed")*'Medal values'!$B$1/2
+ COUNTIFS('Official Medal Table'!$G:$G,'Each Gender Events'!$A31,'Official Medal Table'!$C:$C,'Each Gender Events'!AQ$1,'Official Medal Table'!$E:$E,"Mixed")*'Medal values'!$B$2/2
+ COUNTIFS('Official Medal Table'!$H:$H,'Each Gender Events'!$A31,'Official Medal Table'!$C:$C,'Each Gender Events'!AQ$1,'Official Medal Table'!$E:$E,"Mixed")*'Medal values'!$B$3/2
+ COUNTIFS('Official Medal Table'!$I:$I,'Each Gender Events'!$A31,'Official Medal Table'!$C:$C,'Each Gender Events'!AQ$1,'Official Medal Table'!$E:$E,"Mixed")*'Medal values'!$B$3/2</f>
        <v>0</v>
      </c>
      <c r="AR31">
        <f>COUNTIFS('Official Medal Table'!$F:$F,'Each Gender Events'!$A31,'Official Medal Table'!$C:$C,'Each Gender Events'!AR$1,'Official Medal Table'!$E:$E,'Each Gender Events'!AR$2)*'Medal values'!$B$1
+ COUNTIFS('Official Medal Table'!$G:$G,'Each Gender Events'!$A31,'Official Medal Table'!$C:$C,'Each Gender Events'!AR$1,'Official Medal Table'!$E:$E,'Each Gender Events'!AR$2)*'Medal values'!$B$2
+ COUNTIFS('Official Medal Table'!$H:$H,'Each Gender Events'!$A31,'Official Medal Table'!$C:$C,'Each Gender Events'!AR$1,'Official Medal Table'!$E:$E,'Each Gender Events'!AR$2)*'Medal values'!$B$3
+ COUNTIFS('Official Medal Table'!$I:$I,'Each Gender Events'!$A31,'Official Medal Table'!$C:$C,'Each Gender Events'!AR$1,'Official Medal Table'!$E:$E,'Each Gender Events'!AR$2)*'Medal values'!$B$3
+ COUNTIFS('Official Medal Table'!$F:$F,'Each Gender Events'!$A31,'Official Medal Table'!$C:$C,'Each Gender Events'!AR$1,'Official Medal Table'!$E:$E,"Mixed")*'Medal values'!$B$1/2
+ COUNTIFS('Official Medal Table'!$G:$G,'Each Gender Events'!$A31,'Official Medal Table'!$C:$C,'Each Gender Events'!AR$1,'Official Medal Table'!$E:$E,"Mixed")*'Medal values'!$B$2/2
+ COUNTIFS('Official Medal Table'!$H:$H,'Each Gender Events'!$A31,'Official Medal Table'!$C:$C,'Each Gender Events'!AR$1,'Official Medal Table'!$E:$E,"Mixed")*'Medal values'!$B$3/2
+ COUNTIFS('Official Medal Table'!$I:$I,'Each Gender Events'!$A31,'Official Medal Table'!$C:$C,'Each Gender Events'!AR$1,'Official Medal Table'!$E:$E,"Mixed")*'Medal values'!$B$3/2</f>
        <v>0</v>
      </c>
      <c r="AS31">
        <f>COUNTIFS('Official Medal Table'!$F:$F,'Each Gender Events'!$A31,'Official Medal Table'!$C:$C,'Each Gender Events'!AS$1,'Official Medal Table'!$E:$E,'Each Gender Events'!AS$2)*'Medal values'!$B$1
+ COUNTIFS('Official Medal Table'!$G:$G,'Each Gender Events'!$A31,'Official Medal Table'!$C:$C,'Each Gender Events'!AS$1,'Official Medal Table'!$E:$E,'Each Gender Events'!AS$2)*'Medal values'!$B$2
+ COUNTIFS('Official Medal Table'!$H:$H,'Each Gender Events'!$A31,'Official Medal Table'!$C:$C,'Each Gender Events'!AS$1,'Official Medal Table'!$E:$E,'Each Gender Events'!AS$2)*'Medal values'!$B$3
+ COUNTIFS('Official Medal Table'!$I:$I,'Each Gender Events'!$A31,'Official Medal Table'!$C:$C,'Each Gender Events'!AS$1,'Official Medal Table'!$E:$E,'Each Gender Events'!AS$2)*'Medal values'!$B$3
+ COUNTIFS('Official Medal Table'!$F:$F,'Each Gender Events'!$A31,'Official Medal Table'!$C:$C,'Each Gender Events'!AS$1,'Official Medal Table'!$E:$E,"Mixed")*'Medal values'!$B$1/2
+ COUNTIFS('Official Medal Table'!$G:$G,'Each Gender Events'!$A31,'Official Medal Table'!$C:$C,'Each Gender Events'!AS$1,'Official Medal Table'!$E:$E,"Mixed")*'Medal values'!$B$2/2
+ COUNTIFS('Official Medal Table'!$H:$H,'Each Gender Events'!$A31,'Official Medal Table'!$C:$C,'Each Gender Events'!AS$1,'Official Medal Table'!$E:$E,"Mixed")*'Medal values'!$B$3/2
+ COUNTIFS('Official Medal Table'!$I:$I,'Each Gender Events'!$A31,'Official Medal Table'!$C:$C,'Each Gender Events'!AS$1,'Official Medal Table'!$E:$E,"Mixed")*'Medal values'!$B$3/2</f>
        <v>0</v>
      </c>
      <c r="AT31">
        <f>COUNTIFS('Official Medal Table'!$F:$F,'Each Gender Events'!$A31,'Official Medal Table'!$C:$C,'Each Gender Events'!AT$1,'Official Medal Table'!$E:$E,'Each Gender Events'!AT$2)*'Medal values'!$B$1
+ COUNTIFS('Official Medal Table'!$G:$G,'Each Gender Events'!$A31,'Official Medal Table'!$C:$C,'Each Gender Events'!AT$1,'Official Medal Table'!$E:$E,'Each Gender Events'!AT$2)*'Medal values'!$B$2
+ COUNTIFS('Official Medal Table'!$H:$H,'Each Gender Events'!$A31,'Official Medal Table'!$C:$C,'Each Gender Events'!AT$1,'Official Medal Table'!$E:$E,'Each Gender Events'!AT$2)*'Medal values'!$B$3
+ COUNTIFS('Official Medal Table'!$I:$I,'Each Gender Events'!$A31,'Official Medal Table'!$C:$C,'Each Gender Events'!AT$1,'Official Medal Table'!$E:$E,'Each Gender Events'!AT$2)*'Medal values'!$B$3
+ COUNTIFS('Official Medal Table'!$F:$F,'Each Gender Events'!$A31,'Official Medal Table'!$C:$C,'Each Gender Events'!AT$1,'Official Medal Table'!$E:$E,"Mixed")*'Medal values'!$B$1/2
+ COUNTIFS('Official Medal Table'!$G:$G,'Each Gender Events'!$A31,'Official Medal Table'!$C:$C,'Each Gender Events'!AT$1,'Official Medal Table'!$E:$E,"Mixed")*'Medal values'!$B$2/2
+ COUNTIFS('Official Medal Table'!$H:$H,'Each Gender Events'!$A31,'Official Medal Table'!$C:$C,'Each Gender Events'!AT$1,'Official Medal Table'!$E:$E,"Mixed")*'Medal values'!$B$3/2
+ COUNTIFS('Official Medal Table'!$I:$I,'Each Gender Events'!$A31,'Official Medal Table'!$C:$C,'Each Gender Events'!AT$1,'Official Medal Table'!$E:$E,"Mixed")*'Medal values'!$B$3/2</f>
        <v>0</v>
      </c>
      <c r="AU31">
        <f>COUNTIFS('Official Medal Table'!$F:$F,'Each Gender Events'!$A31,'Official Medal Table'!$C:$C,'Each Gender Events'!AU$1,'Official Medal Table'!$E:$E,'Each Gender Events'!AU$2)*'Medal values'!$B$1
+ COUNTIFS('Official Medal Table'!$G:$G,'Each Gender Events'!$A31,'Official Medal Table'!$C:$C,'Each Gender Events'!AU$1,'Official Medal Table'!$E:$E,'Each Gender Events'!AU$2)*'Medal values'!$B$2
+ COUNTIFS('Official Medal Table'!$H:$H,'Each Gender Events'!$A31,'Official Medal Table'!$C:$C,'Each Gender Events'!AU$1,'Official Medal Table'!$E:$E,'Each Gender Events'!AU$2)*'Medal values'!$B$3
+ COUNTIFS('Official Medal Table'!$I:$I,'Each Gender Events'!$A31,'Official Medal Table'!$C:$C,'Each Gender Events'!AU$1,'Official Medal Table'!$E:$E,'Each Gender Events'!AU$2)*'Medal values'!$B$3
+ COUNTIFS('Official Medal Table'!$F:$F,'Each Gender Events'!$A31,'Official Medal Table'!$C:$C,'Each Gender Events'!AU$1,'Official Medal Table'!$E:$E,"Mixed")*'Medal values'!$B$1/2
+ COUNTIFS('Official Medal Table'!$G:$G,'Each Gender Events'!$A31,'Official Medal Table'!$C:$C,'Each Gender Events'!AU$1,'Official Medal Table'!$E:$E,"Mixed")*'Medal values'!$B$2/2
+ COUNTIFS('Official Medal Table'!$H:$H,'Each Gender Events'!$A31,'Official Medal Table'!$C:$C,'Each Gender Events'!AU$1,'Official Medal Table'!$E:$E,"Mixed")*'Medal values'!$B$3/2
+ COUNTIFS('Official Medal Table'!$I:$I,'Each Gender Events'!$A31,'Official Medal Table'!$C:$C,'Each Gender Events'!AU$1,'Official Medal Table'!$E:$E,"Mixed")*'Medal values'!$B$3/2</f>
        <v>0</v>
      </c>
      <c r="AV31">
        <f>COUNTIFS('Official Medal Table'!$F:$F,'Each Gender Events'!$A31,'Official Medal Table'!$C:$C,'Each Gender Events'!AV$1,'Official Medal Table'!$E:$E,'Each Gender Events'!AV$2)*'Medal values'!$B$1
+ COUNTIFS('Official Medal Table'!$G:$G,'Each Gender Events'!$A31,'Official Medal Table'!$C:$C,'Each Gender Events'!AV$1,'Official Medal Table'!$E:$E,'Each Gender Events'!AV$2)*'Medal values'!$B$2
+ COUNTIFS('Official Medal Table'!$H:$H,'Each Gender Events'!$A31,'Official Medal Table'!$C:$C,'Each Gender Events'!AV$1,'Official Medal Table'!$E:$E,'Each Gender Events'!AV$2)*'Medal values'!$B$3
+ COUNTIFS('Official Medal Table'!$I:$I,'Each Gender Events'!$A31,'Official Medal Table'!$C:$C,'Each Gender Events'!AV$1,'Official Medal Table'!$E:$E,'Each Gender Events'!AV$2)*'Medal values'!$B$3
+ COUNTIFS('Official Medal Table'!$F:$F,'Each Gender Events'!$A31,'Official Medal Table'!$C:$C,'Each Gender Events'!AV$1,'Official Medal Table'!$E:$E,"Mixed")*'Medal values'!$B$1/2
+ COUNTIFS('Official Medal Table'!$G:$G,'Each Gender Events'!$A31,'Official Medal Table'!$C:$C,'Each Gender Events'!AV$1,'Official Medal Table'!$E:$E,"Mixed")*'Medal values'!$B$2/2
+ COUNTIFS('Official Medal Table'!$H:$H,'Each Gender Events'!$A31,'Official Medal Table'!$C:$C,'Each Gender Events'!AV$1,'Official Medal Table'!$E:$E,"Mixed")*'Medal values'!$B$3/2
+ COUNTIFS('Official Medal Table'!$I:$I,'Each Gender Events'!$A31,'Official Medal Table'!$C:$C,'Each Gender Events'!AV$1,'Official Medal Table'!$E:$E,"Mixed")*'Medal values'!$B$3/2</f>
        <v>0</v>
      </c>
      <c r="AW31">
        <f>COUNTIFS('Official Medal Table'!$F:$F,'Each Gender Events'!$A31,'Official Medal Table'!$C:$C,'Each Gender Events'!AW$1,'Official Medal Table'!$E:$E,'Each Gender Events'!AW$2)*'Medal values'!$B$1
+ COUNTIFS('Official Medal Table'!$G:$G,'Each Gender Events'!$A31,'Official Medal Table'!$C:$C,'Each Gender Events'!AW$1,'Official Medal Table'!$E:$E,'Each Gender Events'!AW$2)*'Medal values'!$B$2
+ COUNTIFS('Official Medal Table'!$H:$H,'Each Gender Events'!$A31,'Official Medal Table'!$C:$C,'Each Gender Events'!AW$1,'Official Medal Table'!$E:$E,'Each Gender Events'!AW$2)*'Medal values'!$B$3
+ COUNTIFS('Official Medal Table'!$I:$I,'Each Gender Events'!$A31,'Official Medal Table'!$C:$C,'Each Gender Events'!AW$1,'Official Medal Table'!$E:$E,'Each Gender Events'!AW$2)*'Medal values'!$B$3
+ COUNTIFS('Official Medal Table'!$F:$F,'Each Gender Events'!$A31,'Official Medal Table'!$C:$C,'Each Gender Events'!AW$1,'Official Medal Table'!$E:$E,"Mixed")*'Medal values'!$B$1/2
+ COUNTIFS('Official Medal Table'!$G:$G,'Each Gender Events'!$A31,'Official Medal Table'!$C:$C,'Each Gender Events'!AW$1,'Official Medal Table'!$E:$E,"Mixed")*'Medal values'!$B$2/2
+ COUNTIFS('Official Medal Table'!$H:$H,'Each Gender Events'!$A31,'Official Medal Table'!$C:$C,'Each Gender Events'!AW$1,'Official Medal Table'!$E:$E,"Mixed")*'Medal values'!$B$3/2
+ COUNTIFS('Official Medal Table'!$I:$I,'Each Gender Events'!$A31,'Official Medal Table'!$C:$C,'Each Gender Events'!AW$1,'Official Medal Table'!$E:$E,"Mixed")*'Medal values'!$B$3/2</f>
        <v>0</v>
      </c>
      <c r="AX31">
        <f>COUNTIFS('Official Medal Table'!$F:$F,'Each Gender Events'!$A31,'Official Medal Table'!$C:$C,'Each Gender Events'!AX$1,'Official Medal Table'!$E:$E,'Each Gender Events'!AX$2)*'Medal values'!$B$1
+ COUNTIFS('Official Medal Table'!$G:$G,'Each Gender Events'!$A31,'Official Medal Table'!$C:$C,'Each Gender Events'!AX$1,'Official Medal Table'!$E:$E,'Each Gender Events'!AX$2)*'Medal values'!$B$2
+ COUNTIFS('Official Medal Table'!$H:$H,'Each Gender Events'!$A31,'Official Medal Table'!$C:$C,'Each Gender Events'!AX$1,'Official Medal Table'!$E:$E,'Each Gender Events'!AX$2)*'Medal values'!$B$3
+ COUNTIFS('Official Medal Table'!$I:$I,'Each Gender Events'!$A31,'Official Medal Table'!$C:$C,'Each Gender Events'!AX$1,'Official Medal Table'!$E:$E,'Each Gender Events'!AX$2)*'Medal values'!$B$3
+ COUNTIFS('Official Medal Table'!$F:$F,'Each Gender Events'!$A31,'Official Medal Table'!$C:$C,'Each Gender Events'!AX$1,'Official Medal Table'!$E:$E,"Mixed")*'Medal values'!$B$1/2
+ COUNTIFS('Official Medal Table'!$G:$G,'Each Gender Events'!$A31,'Official Medal Table'!$C:$C,'Each Gender Events'!AX$1,'Official Medal Table'!$E:$E,"Mixed")*'Medal values'!$B$2/2
+ COUNTIFS('Official Medal Table'!$H:$H,'Each Gender Events'!$A31,'Official Medal Table'!$C:$C,'Each Gender Events'!AX$1,'Official Medal Table'!$E:$E,"Mixed")*'Medal values'!$B$3/2
+ COUNTIFS('Official Medal Table'!$I:$I,'Each Gender Events'!$A31,'Official Medal Table'!$C:$C,'Each Gender Events'!AX$1,'Official Medal Table'!$E:$E,"Mixed")*'Medal values'!$B$3/2</f>
        <v>0</v>
      </c>
      <c r="AY31">
        <f>COUNTIFS('Official Medal Table'!$F:$F,'Each Gender Events'!$A31,'Official Medal Table'!$C:$C,'Each Gender Events'!AY$1,'Official Medal Table'!$E:$E,'Each Gender Events'!AY$2)*'Medal values'!$B$1
+ COUNTIFS('Official Medal Table'!$G:$G,'Each Gender Events'!$A31,'Official Medal Table'!$C:$C,'Each Gender Events'!AY$1,'Official Medal Table'!$E:$E,'Each Gender Events'!AY$2)*'Medal values'!$B$2
+ COUNTIFS('Official Medal Table'!$H:$H,'Each Gender Events'!$A31,'Official Medal Table'!$C:$C,'Each Gender Events'!AY$1,'Official Medal Table'!$E:$E,'Each Gender Events'!AY$2)*'Medal values'!$B$3
+ COUNTIFS('Official Medal Table'!$I:$I,'Each Gender Events'!$A31,'Official Medal Table'!$C:$C,'Each Gender Events'!AY$1,'Official Medal Table'!$E:$E,'Each Gender Events'!AY$2)*'Medal values'!$B$3
+ COUNTIFS('Official Medal Table'!$F:$F,'Each Gender Events'!$A31,'Official Medal Table'!$C:$C,'Each Gender Events'!AY$1,'Official Medal Table'!$E:$E,"Mixed")*'Medal values'!$B$1/2
+ COUNTIFS('Official Medal Table'!$G:$G,'Each Gender Events'!$A31,'Official Medal Table'!$C:$C,'Each Gender Events'!AY$1,'Official Medal Table'!$E:$E,"Mixed")*'Medal values'!$B$2/2
+ COUNTIFS('Official Medal Table'!$H:$H,'Each Gender Events'!$A31,'Official Medal Table'!$C:$C,'Each Gender Events'!AY$1,'Official Medal Table'!$E:$E,"Mixed")*'Medal values'!$B$3/2
+ COUNTIFS('Official Medal Table'!$I:$I,'Each Gender Events'!$A31,'Official Medal Table'!$C:$C,'Each Gender Events'!AY$1,'Official Medal Table'!$E:$E,"Mixed")*'Medal values'!$B$3/2</f>
        <v>0</v>
      </c>
      <c r="AZ31">
        <f>COUNTIFS('Official Medal Table'!$F:$F,'Each Gender Events'!$A31,'Official Medal Table'!$C:$C,'Each Gender Events'!AZ$1,'Official Medal Table'!$E:$E,'Each Gender Events'!AZ$2)*'Medal values'!$B$1
+ COUNTIFS('Official Medal Table'!$G:$G,'Each Gender Events'!$A31,'Official Medal Table'!$C:$C,'Each Gender Events'!AZ$1,'Official Medal Table'!$E:$E,'Each Gender Events'!AZ$2)*'Medal values'!$B$2
+ COUNTIFS('Official Medal Table'!$H:$H,'Each Gender Events'!$A31,'Official Medal Table'!$C:$C,'Each Gender Events'!AZ$1,'Official Medal Table'!$E:$E,'Each Gender Events'!AZ$2)*'Medal values'!$B$3
+ COUNTIFS('Official Medal Table'!$I:$I,'Each Gender Events'!$A31,'Official Medal Table'!$C:$C,'Each Gender Events'!AZ$1,'Official Medal Table'!$E:$E,'Each Gender Events'!AZ$2)*'Medal values'!$B$3
+ COUNTIFS('Official Medal Table'!$F:$F,'Each Gender Events'!$A31,'Official Medal Table'!$C:$C,'Each Gender Events'!AZ$1,'Official Medal Table'!$E:$E,"Mixed")*'Medal values'!$B$1/2
+ COUNTIFS('Official Medal Table'!$G:$G,'Each Gender Events'!$A31,'Official Medal Table'!$C:$C,'Each Gender Events'!AZ$1,'Official Medal Table'!$E:$E,"Mixed")*'Medal values'!$B$2/2
+ COUNTIFS('Official Medal Table'!$H:$H,'Each Gender Events'!$A31,'Official Medal Table'!$C:$C,'Each Gender Events'!AZ$1,'Official Medal Table'!$E:$E,"Mixed")*'Medal values'!$B$3/2
+ COUNTIFS('Official Medal Table'!$I:$I,'Each Gender Events'!$A31,'Official Medal Table'!$C:$C,'Each Gender Events'!AZ$1,'Official Medal Table'!$E:$E,"Mixed")*'Medal values'!$B$3/2</f>
        <v>0</v>
      </c>
      <c r="BA31">
        <f>COUNTIFS('Official Medal Table'!$F:$F,'Each Gender Events'!$A31,'Official Medal Table'!$C:$C,'Each Gender Events'!BA$1,'Official Medal Table'!$E:$E,'Each Gender Events'!BA$2)*'Medal values'!$B$1
+ COUNTIFS('Official Medal Table'!$G:$G,'Each Gender Events'!$A31,'Official Medal Table'!$C:$C,'Each Gender Events'!BA$1,'Official Medal Table'!$E:$E,'Each Gender Events'!BA$2)*'Medal values'!$B$2
+ COUNTIFS('Official Medal Table'!$H:$H,'Each Gender Events'!$A31,'Official Medal Table'!$C:$C,'Each Gender Events'!BA$1,'Official Medal Table'!$E:$E,'Each Gender Events'!BA$2)*'Medal values'!$B$3
+ COUNTIFS('Official Medal Table'!$I:$I,'Each Gender Events'!$A31,'Official Medal Table'!$C:$C,'Each Gender Events'!BA$1,'Official Medal Table'!$E:$E,'Each Gender Events'!BA$2)*'Medal values'!$B$3
+ COUNTIFS('Official Medal Table'!$F:$F,'Each Gender Events'!$A31,'Official Medal Table'!$C:$C,'Each Gender Events'!BA$1,'Official Medal Table'!$E:$E,"Mixed")*'Medal values'!$B$1/2
+ COUNTIFS('Official Medal Table'!$G:$G,'Each Gender Events'!$A31,'Official Medal Table'!$C:$C,'Each Gender Events'!BA$1,'Official Medal Table'!$E:$E,"Mixed")*'Medal values'!$B$2/2
+ COUNTIFS('Official Medal Table'!$H:$H,'Each Gender Events'!$A31,'Official Medal Table'!$C:$C,'Each Gender Events'!BA$1,'Official Medal Table'!$E:$E,"Mixed")*'Medal values'!$B$3/2
+ COUNTIFS('Official Medal Table'!$I:$I,'Each Gender Events'!$A31,'Official Medal Table'!$C:$C,'Each Gender Events'!BA$1,'Official Medal Table'!$E:$E,"Mixed")*'Medal values'!$B$3/2</f>
        <v>0</v>
      </c>
      <c r="BB31">
        <f>COUNTIFS('Official Medal Table'!$F:$F,'Each Gender Events'!$A31,'Official Medal Table'!$C:$C,'Each Gender Events'!BB$1,'Official Medal Table'!$E:$E,'Each Gender Events'!BB$2)*'Medal values'!$B$1
+ COUNTIFS('Official Medal Table'!$G:$G,'Each Gender Events'!$A31,'Official Medal Table'!$C:$C,'Each Gender Events'!BB$1,'Official Medal Table'!$E:$E,'Each Gender Events'!BB$2)*'Medal values'!$B$2
+ COUNTIFS('Official Medal Table'!$H:$H,'Each Gender Events'!$A31,'Official Medal Table'!$C:$C,'Each Gender Events'!BB$1,'Official Medal Table'!$E:$E,'Each Gender Events'!BB$2)*'Medal values'!$B$3
+ COUNTIFS('Official Medal Table'!$I:$I,'Each Gender Events'!$A31,'Official Medal Table'!$C:$C,'Each Gender Events'!BB$1,'Official Medal Table'!$E:$E,'Each Gender Events'!BB$2)*'Medal values'!$B$3
+ COUNTIFS('Official Medal Table'!$F:$F,'Each Gender Events'!$A31,'Official Medal Table'!$C:$C,'Each Gender Events'!BB$1,'Official Medal Table'!$E:$E,"Mixed")*'Medal values'!$B$1/2
+ COUNTIFS('Official Medal Table'!$G:$G,'Each Gender Events'!$A31,'Official Medal Table'!$C:$C,'Each Gender Events'!BB$1,'Official Medal Table'!$E:$E,"Mixed")*'Medal values'!$B$2/2
+ COUNTIFS('Official Medal Table'!$H:$H,'Each Gender Events'!$A31,'Official Medal Table'!$C:$C,'Each Gender Events'!BB$1,'Official Medal Table'!$E:$E,"Mixed")*'Medal values'!$B$3/2
+ COUNTIFS('Official Medal Table'!$I:$I,'Each Gender Events'!$A31,'Official Medal Table'!$C:$C,'Each Gender Events'!BB$1,'Official Medal Table'!$E:$E,"Mixed")*'Medal values'!$B$3/2</f>
        <v>0</v>
      </c>
      <c r="BC31">
        <f>COUNTIFS('Official Medal Table'!$F:$F,'Each Gender Events'!$A31,'Official Medal Table'!$C:$C,'Each Gender Events'!BC$1,'Official Medal Table'!$E:$E,'Each Gender Events'!BC$2)*'Medal values'!$B$1
+ COUNTIFS('Official Medal Table'!$G:$G,'Each Gender Events'!$A31,'Official Medal Table'!$C:$C,'Each Gender Events'!BC$1,'Official Medal Table'!$E:$E,'Each Gender Events'!BC$2)*'Medal values'!$B$2
+ COUNTIFS('Official Medal Table'!$H:$H,'Each Gender Events'!$A31,'Official Medal Table'!$C:$C,'Each Gender Events'!BC$1,'Official Medal Table'!$E:$E,'Each Gender Events'!BC$2)*'Medal values'!$B$3
+ COUNTIFS('Official Medal Table'!$I:$I,'Each Gender Events'!$A31,'Official Medal Table'!$C:$C,'Each Gender Events'!BC$1,'Official Medal Table'!$E:$E,'Each Gender Events'!BC$2)*'Medal values'!$B$3
+ COUNTIFS('Official Medal Table'!$F:$F,'Each Gender Events'!$A31,'Official Medal Table'!$C:$C,'Each Gender Events'!BC$1,'Official Medal Table'!$E:$E,"Mixed")*'Medal values'!$B$1/2
+ COUNTIFS('Official Medal Table'!$G:$G,'Each Gender Events'!$A31,'Official Medal Table'!$C:$C,'Each Gender Events'!BC$1,'Official Medal Table'!$E:$E,"Mixed")*'Medal values'!$B$2/2
+ COUNTIFS('Official Medal Table'!$H:$H,'Each Gender Events'!$A31,'Official Medal Table'!$C:$C,'Each Gender Events'!BC$1,'Official Medal Table'!$E:$E,"Mixed")*'Medal values'!$B$3/2
+ COUNTIFS('Official Medal Table'!$I:$I,'Each Gender Events'!$A31,'Official Medal Table'!$C:$C,'Each Gender Events'!BC$1,'Official Medal Table'!$E:$E,"Mixed")*'Medal values'!$B$3/2</f>
        <v>0</v>
      </c>
      <c r="BD31">
        <f>COUNTIFS('Official Medal Table'!$F:$F,'Each Gender Events'!$A31,'Official Medal Table'!$C:$C,'Each Gender Events'!BD$1,'Official Medal Table'!$E:$E,'Each Gender Events'!BD$2)*'Medal values'!$B$1
+ COUNTIFS('Official Medal Table'!$G:$G,'Each Gender Events'!$A31,'Official Medal Table'!$C:$C,'Each Gender Events'!BD$1,'Official Medal Table'!$E:$E,'Each Gender Events'!BD$2)*'Medal values'!$B$2
+ COUNTIFS('Official Medal Table'!$H:$H,'Each Gender Events'!$A31,'Official Medal Table'!$C:$C,'Each Gender Events'!BD$1,'Official Medal Table'!$E:$E,'Each Gender Events'!BD$2)*'Medal values'!$B$3
+ COUNTIFS('Official Medal Table'!$I:$I,'Each Gender Events'!$A31,'Official Medal Table'!$C:$C,'Each Gender Events'!BD$1,'Official Medal Table'!$E:$E,'Each Gender Events'!BD$2)*'Medal values'!$B$3
+ COUNTIFS('Official Medal Table'!$F:$F,'Each Gender Events'!$A31,'Official Medal Table'!$C:$C,'Each Gender Events'!BD$1,'Official Medal Table'!$E:$E,"Mixed")*'Medal values'!$B$1/2
+ COUNTIFS('Official Medal Table'!$G:$G,'Each Gender Events'!$A31,'Official Medal Table'!$C:$C,'Each Gender Events'!BD$1,'Official Medal Table'!$E:$E,"Mixed")*'Medal values'!$B$2/2
+ COUNTIFS('Official Medal Table'!$H:$H,'Each Gender Events'!$A31,'Official Medal Table'!$C:$C,'Each Gender Events'!BD$1,'Official Medal Table'!$E:$E,"Mixed")*'Medal values'!$B$3/2
+ COUNTIFS('Official Medal Table'!$I:$I,'Each Gender Events'!$A31,'Official Medal Table'!$C:$C,'Each Gender Events'!BD$1,'Official Medal Table'!$E:$E,"Mixed")*'Medal values'!$B$3/2</f>
        <v>0</v>
      </c>
      <c r="BE31">
        <f>COUNTIFS('Official Medal Table'!$F:$F,'Each Gender Events'!$A31,'Official Medal Table'!$C:$C,'Each Gender Events'!BE$1,'Official Medal Table'!$E:$E,'Each Gender Events'!BE$2)*'Medal values'!$B$1
+ COUNTIFS('Official Medal Table'!$G:$G,'Each Gender Events'!$A31,'Official Medal Table'!$C:$C,'Each Gender Events'!BE$1,'Official Medal Table'!$E:$E,'Each Gender Events'!BE$2)*'Medal values'!$B$2
+ COUNTIFS('Official Medal Table'!$H:$H,'Each Gender Events'!$A31,'Official Medal Table'!$C:$C,'Each Gender Events'!BE$1,'Official Medal Table'!$E:$E,'Each Gender Events'!BE$2)*'Medal values'!$B$3
+ COUNTIFS('Official Medal Table'!$I:$I,'Each Gender Events'!$A31,'Official Medal Table'!$C:$C,'Each Gender Events'!BE$1,'Official Medal Table'!$E:$E,'Each Gender Events'!BE$2)*'Medal values'!$B$3
+ COUNTIFS('Official Medal Table'!$F:$F,'Each Gender Events'!$A31,'Official Medal Table'!$C:$C,'Each Gender Events'!BE$1,'Official Medal Table'!$E:$E,"Mixed")*'Medal values'!$B$1/2
+ COUNTIFS('Official Medal Table'!$G:$G,'Each Gender Events'!$A31,'Official Medal Table'!$C:$C,'Each Gender Events'!BE$1,'Official Medal Table'!$E:$E,"Mixed")*'Medal values'!$B$2/2
+ COUNTIFS('Official Medal Table'!$H:$H,'Each Gender Events'!$A31,'Official Medal Table'!$C:$C,'Each Gender Events'!BE$1,'Official Medal Table'!$E:$E,"Mixed")*'Medal values'!$B$3/2
+ COUNTIFS('Official Medal Table'!$I:$I,'Each Gender Events'!$A31,'Official Medal Table'!$C:$C,'Each Gender Events'!BE$1,'Official Medal Table'!$E:$E,"Mixed")*'Medal values'!$B$3/2</f>
        <v>0</v>
      </c>
      <c r="BF31">
        <f>COUNTIFS('Official Medal Table'!$F:$F,'Each Gender Events'!$A31,'Official Medal Table'!$C:$C,'Each Gender Events'!BF$1,'Official Medal Table'!$E:$E,'Each Gender Events'!BF$2)*'Medal values'!$B$1
+ COUNTIFS('Official Medal Table'!$G:$G,'Each Gender Events'!$A31,'Official Medal Table'!$C:$C,'Each Gender Events'!BF$1,'Official Medal Table'!$E:$E,'Each Gender Events'!BF$2)*'Medal values'!$B$2
+ COUNTIFS('Official Medal Table'!$H:$H,'Each Gender Events'!$A31,'Official Medal Table'!$C:$C,'Each Gender Events'!BF$1,'Official Medal Table'!$E:$E,'Each Gender Events'!BF$2)*'Medal values'!$B$3
+ COUNTIFS('Official Medal Table'!$I:$I,'Each Gender Events'!$A31,'Official Medal Table'!$C:$C,'Each Gender Events'!BF$1,'Official Medal Table'!$E:$E,'Each Gender Events'!BF$2)*'Medal values'!$B$3
+ COUNTIFS('Official Medal Table'!$F:$F,'Each Gender Events'!$A31,'Official Medal Table'!$C:$C,'Each Gender Events'!BF$1,'Official Medal Table'!$E:$E,"Mixed")*'Medal values'!$B$1/2
+ COUNTIFS('Official Medal Table'!$G:$G,'Each Gender Events'!$A31,'Official Medal Table'!$C:$C,'Each Gender Events'!BF$1,'Official Medal Table'!$E:$E,"Mixed")*'Medal values'!$B$2/2
+ COUNTIFS('Official Medal Table'!$H:$H,'Each Gender Events'!$A31,'Official Medal Table'!$C:$C,'Each Gender Events'!BF$1,'Official Medal Table'!$E:$E,"Mixed")*'Medal values'!$B$3/2
+ COUNTIFS('Official Medal Table'!$I:$I,'Each Gender Events'!$A31,'Official Medal Table'!$C:$C,'Each Gender Events'!BF$1,'Official Medal Table'!$E:$E,"Mixed")*'Medal values'!$B$3/2</f>
        <v>0</v>
      </c>
      <c r="BG31">
        <f>COUNTIFS('Official Medal Table'!$F:$F,'Each Gender Events'!$A31,'Official Medal Table'!$C:$C,'Each Gender Events'!BG$1,'Official Medal Table'!$E:$E,'Each Gender Events'!BG$2)*'Medal values'!$B$1
+ COUNTIFS('Official Medal Table'!$G:$G,'Each Gender Events'!$A31,'Official Medal Table'!$C:$C,'Each Gender Events'!BG$1,'Official Medal Table'!$E:$E,'Each Gender Events'!BG$2)*'Medal values'!$B$2
+ COUNTIFS('Official Medal Table'!$H:$H,'Each Gender Events'!$A31,'Official Medal Table'!$C:$C,'Each Gender Events'!BG$1,'Official Medal Table'!$E:$E,'Each Gender Events'!BG$2)*'Medal values'!$B$3
+ COUNTIFS('Official Medal Table'!$I:$I,'Each Gender Events'!$A31,'Official Medal Table'!$C:$C,'Each Gender Events'!BG$1,'Official Medal Table'!$E:$E,'Each Gender Events'!BG$2)*'Medal values'!$B$3
+ COUNTIFS('Official Medal Table'!$F:$F,'Each Gender Events'!$A31,'Official Medal Table'!$C:$C,'Each Gender Events'!BG$1,'Official Medal Table'!$E:$E,"Mixed")*'Medal values'!$B$1/2
+ COUNTIFS('Official Medal Table'!$G:$G,'Each Gender Events'!$A31,'Official Medal Table'!$C:$C,'Each Gender Events'!BG$1,'Official Medal Table'!$E:$E,"Mixed")*'Medal values'!$B$2/2
+ COUNTIFS('Official Medal Table'!$H:$H,'Each Gender Events'!$A31,'Official Medal Table'!$C:$C,'Each Gender Events'!BG$1,'Official Medal Table'!$E:$E,"Mixed")*'Medal values'!$B$3/2
+ COUNTIFS('Official Medal Table'!$I:$I,'Each Gender Events'!$A31,'Official Medal Table'!$C:$C,'Each Gender Events'!BG$1,'Official Medal Table'!$E:$E,"Mixed")*'Medal values'!$B$3/2</f>
        <v>0</v>
      </c>
      <c r="BH31">
        <f>COUNTIFS('Official Medal Table'!$F:$F,'Each Gender Events'!$A31,'Official Medal Table'!$C:$C,'Each Gender Events'!BH$1,'Official Medal Table'!$E:$E,'Each Gender Events'!BH$2)*'Medal values'!$B$1
+ COUNTIFS('Official Medal Table'!$G:$G,'Each Gender Events'!$A31,'Official Medal Table'!$C:$C,'Each Gender Events'!BH$1,'Official Medal Table'!$E:$E,'Each Gender Events'!BH$2)*'Medal values'!$B$2
+ COUNTIFS('Official Medal Table'!$H:$H,'Each Gender Events'!$A31,'Official Medal Table'!$C:$C,'Each Gender Events'!BH$1,'Official Medal Table'!$E:$E,'Each Gender Events'!BH$2)*'Medal values'!$B$3
+ COUNTIFS('Official Medal Table'!$I:$I,'Each Gender Events'!$A31,'Official Medal Table'!$C:$C,'Each Gender Events'!BH$1,'Official Medal Table'!$E:$E,'Each Gender Events'!BH$2)*'Medal values'!$B$3
+ COUNTIFS('Official Medal Table'!$F:$F,'Each Gender Events'!$A31,'Official Medal Table'!$C:$C,'Each Gender Events'!BH$1,'Official Medal Table'!$E:$E,"Mixed")*'Medal values'!$B$1/2
+ COUNTIFS('Official Medal Table'!$G:$G,'Each Gender Events'!$A31,'Official Medal Table'!$C:$C,'Each Gender Events'!BH$1,'Official Medal Table'!$E:$E,"Mixed")*'Medal values'!$B$2/2
+ COUNTIFS('Official Medal Table'!$H:$H,'Each Gender Events'!$A31,'Official Medal Table'!$C:$C,'Each Gender Events'!BH$1,'Official Medal Table'!$E:$E,"Mixed")*'Medal values'!$B$3/2
+ COUNTIFS('Official Medal Table'!$I:$I,'Each Gender Events'!$A31,'Official Medal Table'!$C:$C,'Each Gender Events'!BH$1,'Official Medal Table'!$E:$E,"Mixed")*'Medal values'!$B$3/2</f>
        <v>0</v>
      </c>
      <c r="BI31">
        <f>COUNTIFS('Official Medal Table'!$F:$F,'Each Gender Events'!$A31,'Official Medal Table'!$C:$C,'Each Gender Events'!BI$1,'Official Medal Table'!$E:$E,'Each Gender Events'!BI$2)*'Medal values'!$B$1
+ COUNTIFS('Official Medal Table'!$G:$G,'Each Gender Events'!$A31,'Official Medal Table'!$C:$C,'Each Gender Events'!BI$1,'Official Medal Table'!$E:$E,'Each Gender Events'!BI$2)*'Medal values'!$B$2
+ COUNTIFS('Official Medal Table'!$H:$H,'Each Gender Events'!$A31,'Official Medal Table'!$C:$C,'Each Gender Events'!BI$1,'Official Medal Table'!$E:$E,'Each Gender Events'!BI$2)*'Medal values'!$B$3
+ COUNTIFS('Official Medal Table'!$I:$I,'Each Gender Events'!$A31,'Official Medal Table'!$C:$C,'Each Gender Events'!BI$1,'Official Medal Table'!$E:$E,'Each Gender Events'!BI$2)*'Medal values'!$B$3
+ COUNTIFS('Official Medal Table'!$F:$F,'Each Gender Events'!$A31,'Official Medal Table'!$C:$C,'Each Gender Events'!BI$1,'Official Medal Table'!$E:$E,"Mixed")*'Medal values'!$B$1/2
+ COUNTIFS('Official Medal Table'!$G:$G,'Each Gender Events'!$A31,'Official Medal Table'!$C:$C,'Each Gender Events'!BI$1,'Official Medal Table'!$E:$E,"Mixed")*'Medal values'!$B$2/2
+ COUNTIFS('Official Medal Table'!$H:$H,'Each Gender Events'!$A31,'Official Medal Table'!$C:$C,'Each Gender Events'!BI$1,'Official Medal Table'!$E:$E,"Mixed")*'Medal values'!$B$3/2
+ COUNTIFS('Official Medal Table'!$I:$I,'Each Gender Events'!$A31,'Official Medal Table'!$C:$C,'Each Gender Events'!BI$1,'Official Medal Table'!$E:$E,"Mixed")*'Medal values'!$B$3/2</f>
        <v>0</v>
      </c>
      <c r="BJ31">
        <f>COUNTIFS('Official Medal Table'!$F:$F,'Each Gender Events'!$A31,'Official Medal Table'!$C:$C,'Each Gender Events'!BJ$1,'Official Medal Table'!$E:$E,'Each Gender Events'!BJ$2)*'Medal values'!$B$1
+ COUNTIFS('Official Medal Table'!$G:$G,'Each Gender Events'!$A31,'Official Medal Table'!$C:$C,'Each Gender Events'!BJ$1,'Official Medal Table'!$E:$E,'Each Gender Events'!BJ$2)*'Medal values'!$B$2
+ COUNTIFS('Official Medal Table'!$H:$H,'Each Gender Events'!$A31,'Official Medal Table'!$C:$C,'Each Gender Events'!BJ$1,'Official Medal Table'!$E:$E,'Each Gender Events'!BJ$2)*'Medal values'!$B$3
+ COUNTIFS('Official Medal Table'!$I:$I,'Each Gender Events'!$A31,'Official Medal Table'!$C:$C,'Each Gender Events'!BJ$1,'Official Medal Table'!$E:$E,'Each Gender Events'!BJ$2)*'Medal values'!$B$3
+ COUNTIFS('Official Medal Table'!$F:$F,'Each Gender Events'!$A31,'Official Medal Table'!$C:$C,'Each Gender Events'!BJ$1,'Official Medal Table'!$E:$E,"Mixed")*'Medal values'!$B$1/2
+ COUNTIFS('Official Medal Table'!$G:$G,'Each Gender Events'!$A31,'Official Medal Table'!$C:$C,'Each Gender Events'!BJ$1,'Official Medal Table'!$E:$E,"Mixed")*'Medal values'!$B$2/2
+ COUNTIFS('Official Medal Table'!$H:$H,'Each Gender Events'!$A31,'Official Medal Table'!$C:$C,'Each Gender Events'!BJ$1,'Official Medal Table'!$E:$E,"Mixed")*'Medal values'!$B$3/2
+ COUNTIFS('Official Medal Table'!$I:$I,'Each Gender Events'!$A31,'Official Medal Table'!$C:$C,'Each Gender Events'!BJ$1,'Official Medal Table'!$E:$E,"Mixed")*'Medal values'!$B$3/2</f>
        <v>0</v>
      </c>
      <c r="BK31">
        <f>COUNTIFS('Official Medal Table'!$F:$F,'Each Gender Events'!$A31,'Official Medal Table'!$C:$C,'Each Gender Events'!BK$1,'Official Medal Table'!$E:$E,'Each Gender Events'!BK$2)*'Medal values'!$B$1
+ COUNTIFS('Official Medal Table'!$G:$G,'Each Gender Events'!$A31,'Official Medal Table'!$C:$C,'Each Gender Events'!BK$1,'Official Medal Table'!$E:$E,'Each Gender Events'!BK$2)*'Medal values'!$B$2
+ COUNTIFS('Official Medal Table'!$H:$H,'Each Gender Events'!$A31,'Official Medal Table'!$C:$C,'Each Gender Events'!BK$1,'Official Medal Table'!$E:$E,'Each Gender Events'!BK$2)*'Medal values'!$B$3
+ COUNTIFS('Official Medal Table'!$I:$I,'Each Gender Events'!$A31,'Official Medal Table'!$C:$C,'Each Gender Events'!BK$1,'Official Medal Table'!$E:$E,'Each Gender Events'!BK$2)*'Medal values'!$B$3
+ COUNTIFS('Official Medal Table'!$F:$F,'Each Gender Events'!$A31,'Official Medal Table'!$C:$C,'Each Gender Events'!BK$1,'Official Medal Table'!$E:$E,"Mixed")*'Medal values'!$B$1/2
+ COUNTIFS('Official Medal Table'!$G:$G,'Each Gender Events'!$A31,'Official Medal Table'!$C:$C,'Each Gender Events'!BK$1,'Official Medal Table'!$E:$E,"Mixed")*'Medal values'!$B$2/2
+ COUNTIFS('Official Medal Table'!$H:$H,'Each Gender Events'!$A31,'Official Medal Table'!$C:$C,'Each Gender Events'!BK$1,'Official Medal Table'!$E:$E,"Mixed")*'Medal values'!$B$3/2
+ COUNTIFS('Official Medal Table'!$I:$I,'Each Gender Events'!$A31,'Official Medal Table'!$C:$C,'Each Gender Events'!BK$1,'Official Medal Table'!$E:$E,"Mixed")*'Medal values'!$B$3/2</f>
        <v>0</v>
      </c>
      <c r="BL31">
        <f>COUNTIFS('Official Medal Table'!$F:$F,'Each Gender Events'!$A31,'Official Medal Table'!$C:$C,'Each Gender Events'!BL$1,'Official Medal Table'!$E:$E,'Each Gender Events'!BL$2)*'Medal values'!$B$1
+ COUNTIFS('Official Medal Table'!$G:$G,'Each Gender Events'!$A31,'Official Medal Table'!$C:$C,'Each Gender Events'!BL$1,'Official Medal Table'!$E:$E,'Each Gender Events'!BL$2)*'Medal values'!$B$2
+ COUNTIFS('Official Medal Table'!$H:$H,'Each Gender Events'!$A31,'Official Medal Table'!$C:$C,'Each Gender Events'!BL$1,'Official Medal Table'!$E:$E,'Each Gender Events'!BL$2)*'Medal values'!$B$3
+ COUNTIFS('Official Medal Table'!$I:$I,'Each Gender Events'!$A31,'Official Medal Table'!$C:$C,'Each Gender Events'!BL$1,'Official Medal Table'!$E:$E,'Each Gender Events'!BL$2)*'Medal values'!$B$3
+ COUNTIFS('Official Medal Table'!$F:$F,'Each Gender Events'!$A31,'Official Medal Table'!$C:$C,'Each Gender Events'!BL$1,'Official Medal Table'!$E:$E,"Mixed")*'Medal values'!$B$1/2
+ COUNTIFS('Official Medal Table'!$G:$G,'Each Gender Events'!$A31,'Official Medal Table'!$C:$C,'Each Gender Events'!BL$1,'Official Medal Table'!$E:$E,"Mixed")*'Medal values'!$B$2/2
+ COUNTIFS('Official Medal Table'!$H:$H,'Each Gender Events'!$A31,'Official Medal Table'!$C:$C,'Each Gender Events'!BL$1,'Official Medal Table'!$E:$E,"Mixed")*'Medal values'!$B$3/2
+ COUNTIFS('Official Medal Table'!$I:$I,'Each Gender Events'!$A31,'Official Medal Table'!$C:$C,'Each Gender Events'!BL$1,'Official Medal Table'!$E:$E,"Mixed")*'Medal values'!$B$3/2</f>
        <v>0</v>
      </c>
      <c r="BM31">
        <f>COUNTIFS('Official Medal Table'!$F:$F,'Each Gender Events'!$A31,'Official Medal Table'!$C:$C,'Each Gender Events'!BM$1,'Official Medal Table'!$E:$E,'Each Gender Events'!BM$2)*'Medal values'!$B$1
+ COUNTIFS('Official Medal Table'!$G:$G,'Each Gender Events'!$A31,'Official Medal Table'!$C:$C,'Each Gender Events'!BM$1,'Official Medal Table'!$E:$E,'Each Gender Events'!BM$2)*'Medal values'!$B$2
+ COUNTIFS('Official Medal Table'!$H:$H,'Each Gender Events'!$A31,'Official Medal Table'!$C:$C,'Each Gender Events'!BM$1,'Official Medal Table'!$E:$E,'Each Gender Events'!BM$2)*'Medal values'!$B$3
+ COUNTIFS('Official Medal Table'!$I:$I,'Each Gender Events'!$A31,'Official Medal Table'!$C:$C,'Each Gender Events'!BM$1,'Official Medal Table'!$E:$E,'Each Gender Events'!BM$2)*'Medal values'!$B$3
+ COUNTIFS('Official Medal Table'!$F:$F,'Each Gender Events'!$A31,'Official Medal Table'!$C:$C,'Each Gender Events'!BM$1,'Official Medal Table'!$E:$E,"Mixed")*'Medal values'!$B$1/2
+ COUNTIFS('Official Medal Table'!$G:$G,'Each Gender Events'!$A31,'Official Medal Table'!$C:$C,'Each Gender Events'!BM$1,'Official Medal Table'!$E:$E,"Mixed")*'Medal values'!$B$2/2
+ COUNTIFS('Official Medal Table'!$H:$H,'Each Gender Events'!$A31,'Official Medal Table'!$C:$C,'Each Gender Events'!BM$1,'Official Medal Table'!$E:$E,"Mixed")*'Medal values'!$B$3/2
+ COUNTIFS('Official Medal Table'!$I:$I,'Each Gender Events'!$A31,'Official Medal Table'!$C:$C,'Each Gender Events'!BM$1,'Official Medal Table'!$E:$E,"Mixed")*'Medal values'!$B$3/2</f>
        <v>0</v>
      </c>
      <c r="BN31">
        <f>COUNTIFS('Official Medal Table'!$F:$F,'Each Gender Events'!$A31,'Official Medal Table'!$C:$C,'Each Gender Events'!BN$1,'Official Medal Table'!$E:$E,'Each Gender Events'!BN$2)*'Medal values'!$B$1
+ COUNTIFS('Official Medal Table'!$G:$G,'Each Gender Events'!$A31,'Official Medal Table'!$C:$C,'Each Gender Events'!BN$1,'Official Medal Table'!$E:$E,'Each Gender Events'!BN$2)*'Medal values'!$B$2
+ COUNTIFS('Official Medal Table'!$H:$H,'Each Gender Events'!$A31,'Official Medal Table'!$C:$C,'Each Gender Events'!BN$1,'Official Medal Table'!$E:$E,'Each Gender Events'!BN$2)*'Medal values'!$B$3
+ COUNTIFS('Official Medal Table'!$I:$I,'Each Gender Events'!$A31,'Official Medal Table'!$C:$C,'Each Gender Events'!BN$1,'Official Medal Table'!$E:$E,'Each Gender Events'!BN$2)*'Medal values'!$B$3
+ COUNTIFS('Official Medal Table'!$F:$F,'Each Gender Events'!$A31,'Official Medal Table'!$C:$C,'Each Gender Events'!BN$1,'Official Medal Table'!$E:$E,"Mixed")*'Medal values'!$B$1/2
+ COUNTIFS('Official Medal Table'!$G:$G,'Each Gender Events'!$A31,'Official Medal Table'!$C:$C,'Each Gender Events'!BN$1,'Official Medal Table'!$E:$E,"Mixed")*'Medal values'!$B$2/2
+ COUNTIFS('Official Medal Table'!$H:$H,'Each Gender Events'!$A31,'Official Medal Table'!$C:$C,'Each Gender Events'!BN$1,'Official Medal Table'!$E:$E,"Mixed")*'Medal values'!$B$3/2
+ COUNTIFS('Official Medal Table'!$I:$I,'Each Gender Events'!$A31,'Official Medal Table'!$C:$C,'Each Gender Events'!BN$1,'Official Medal Table'!$E:$E,"Mixed")*'Medal values'!$B$3/2</f>
        <v>0</v>
      </c>
      <c r="BO31">
        <f>COUNTIFS('Official Medal Table'!$F:$F,'Each Gender Events'!$A31,'Official Medal Table'!$C:$C,'Each Gender Events'!BO$1,'Official Medal Table'!$E:$E,'Each Gender Events'!BO$2)*'Medal values'!$B$1
+ COUNTIFS('Official Medal Table'!$G:$G,'Each Gender Events'!$A31,'Official Medal Table'!$C:$C,'Each Gender Events'!BO$1,'Official Medal Table'!$E:$E,'Each Gender Events'!BO$2)*'Medal values'!$B$2
+ COUNTIFS('Official Medal Table'!$H:$H,'Each Gender Events'!$A31,'Official Medal Table'!$C:$C,'Each Gender Events'!BO$1,'Official Medal Table'!$E:$E,'Each Gender Events'!BO$2)*'Medal values'!$B$3
+ COUNTIFS('Official Medal Table'!$I:$I,'Each Gender Events'!$A31,'Official Medal Table'!$C:$C,'Each Gender Events'!BO$1,'Official Medal Table'!$E:$E,'Each Gender Events'!BO$2)*'Medal values'!$B$3
+ COUNTIFS('Official Medal Table'!$F:$F,'Each Gender Events'!$A31,'Official Medal Table'!$C:$C,'Each Gender Events'!BO$1,'Official Medal Table'!$E:$E,"Mixed")*'Medal values'!$B$1/2
+ COUNTIFS('Official Medal Table'!$G:$G,'Each Gender Events'!$A31,'Official Medal Table'!$C:$C,'Each Gender Events'!BO$1,'Official Medal Table'!$E:$E,"Mixed")*'Medal values'!$B$2/2
+ COUNTIFS('Official Medal Table'!$H:$H,'Each Gender Events'!$A31,'Official Medal Table'!$C:$C,'Each Gender Events'!BO$1,'Official Medal Table'!$E:$E,"Mixed")*'Medal values'!$B$3/2
+ COUNTIFS('Official Medal Table'!$I:$I,'Each Gender Events'!$A31,'Official Medal Table'!$C:$C,'Each Gender Events'!BO$1,'Official Medal Table'!$E:$E,"Mixed")*'Medal values'!$B$3/2</f>
        <v>0</v>
      </c>
      <c r="BP31">
        <f>COUNTIFS('Official Medal Table'!$F:$F,'Each Gender Events'!$A31,'Official Medal Table'!$C:$C,'Each Gender Events'!BP$1,'Official Medal Table'!$E:$E,'Each Gender Events'!BP$2)*'Medal values'!$B$1
+ COUNTIFS('Official Medal Table'!$G:$G,'Each Gender Events'!$A31,'Official Medal Table'!$C:$C,'Each Gender Events'!BP$1,'Official Medal Table'!$E:$E,'Each Gender Events'!BP$2)*'Medal values'!$B$2
+ COUNTIFS('Official Medal Table'!$H:$H,'Each Gender Events'!$A31,'Official Medal Table'!$C:$C,'Each Gender Events'!BP$1,'Official Medal Table'!$E:$E,'Each Gender Events'!BP$2)*'Medal values'!$B$3
+ COUNTIFS('Official Medal Table'!$I:$I,'Each Gender Events'!$A31,'Official Medal Table'!$C:$C,'Each Gender Events'!BP$1,'Official Medal Table'!$E:$E,'Each Gender Events'!BP$2)*'Medal values'!$B$3
+ COUNTIFS('Official Medal Table'!$F:$F,'Each Gender Events'!$A31,'Official Medal Table'!$C:$C,'Each Gender Events'!BP$1,'Official Medal Table'!$E:$E,"Mixed")*'Medal values'!$B$1/2
+ COUNTIFS('Official Medal Table'!$G:$G,'Each Gender Events'!$A31,'Official Medal Table'!$C:$C,'Each Gender Events'!BP$1,'Official Medal Table'!$E:$E,"Mixed")*'Medal values'!$B$2/2
+ COUNTIFS('Official Medal Table'!$H:$H,'Each Gender Events'!$A31,'Official Medal Table'!$C:$C,'Each Gender Events'!BP$1,'Official Medal Table'!$E:$E,"Mixed")*'Medal values'!$B$3/2
+ COUNTIFS('Official Medal Table'!$I:$I,'Each Gender Events'!$A31,'Official Medal Table'!$C:$C,'Each Gender Events'!BP$1,'Official Medal Table'!$E:$E,"Mixed")*'Medal values'!$B$3/2</f>
        <v>0</v>
      </c>
      <c r="BQ31">
        <f>COUNTIFS('Official Medal Table'!$F:$F,'Each Gender Events'!$A31,'Official Medal Table'!$C:$C,'Each Gender Events'!BQ$1,'Official Medal Table'!$E:$E,'Each Gender Events'!BQ$2)*'Medal values'!$B$1
+ COUNTIFS('Official Medal Table'!$G:$G,'Each Gender Events'!$A31,'Official Medal Table'!$C:$C,'Each Gender Events'!BQ$1,'Official Medal Table'!$E:$E,'Each Gender Events'!BQ$2)*'Medal values'!$B$2
+ COUNTIFS('Official Medal Table'!$H:$H,'Each Gender Events'!$A31,'Official Medal Table'!$C:$C,'Each Gender Events'!BQ$1,'Official Medal Table'!$E:$E,'Each Gender Events'!BQ$2)*'Medal values'!$B$3
+ COUNTIFS('Official Medal Table'!$I:$I,'Each Gender Events'!$A31,'Official Medal Table'!$C:$C,'Each Gender Events'!BQ$1,'Official Medal Table'!$E:$E,'Each Gender Events'!BQ$2)*'Medal values'!$B$3
+ COUNTIFS('Official Medal Table'!$F:$F,'Each Gender Events'!$A31,'Official Medal Table'!$C:$C,'Each Gender Events'!BQ$1,'Official Medal Table'!$E:$E,"Mixed")*'Medal values'!$B$1/2
+ COUNTIFS('Official Medal Table'!$G:$G,'Each Gender Events'!$A31,'Official Medal Table'!$C:$C,'Each Gender Events'!BQ$1,'Official Medal Table'!$E:$E,"Mixed")*'Medal values'!$B$2/2
+ COUNTIFS('Official Medal Table'!$H:$H,'Each Gender Events'!$A31,'Official Medal Table'!$C:$C,'Each Gender Events'!BQ$1,'Official Medal Table'!$E:$E,"Mixed")*'Medal values'!$B$3/2
+ COUNTIFS('Official Medal Table'!$I:$I,'Each Gender Events'!$A31,'Official Medal Table'!$C:$C,'Each Gender Events'!BQ$1,'Official Medal Table'!$E:$E,"Mixed")*'Medal values'!$B$3/2</f>
        <v>0</v>
      </c>
      <c r="BR31">
        <f>COUNTIFS('Official Medal Table'!$F:$F,'Each Gender Events'!$A31,'Official Medal Table'!$C:$C,'Each Gender Events'!BR$1,'Official Medal Table'!$E:$E,'Each Gender Events'!BR$2)*'Medal values'!$B$1
+ COUNTIFS('Official Medal Table'!$G:$G,'Each Gender Events'!$A31,'Official Medal Table'!$C:$C,'Each Gender Events'!BR$1,'Official Medal Table'!$E:$E,'Each Gender Events'!BR$2)*'Medal values'!$B$2
+ COUNTIFS('Official Medal Table'!$H:$H,'Each Gender Events'!$A31,'Official Medal Table'!$C:$C,'Each Gender Events'!BR$1,'Official Medal Table'!$E:$E,'Each Gender Events'!BR$2)*'Medal values'!$B$3
+ COUNTIFS('Official Medal Table'!$I:$I,'Each Gender Events'!$A31,'Official Medal Table'!$C:$C,'Each Gender Events'!BR$1,'Official Medal Table'!$E:$E,'Each Gender Events'!BR$2)*'Medal values'!$B$3
+ COUNTIFS('Official Medal Table'!$F:$F,'Each Gender Events'!$A31,'Official Medal Table'!$C:$C,'Each Gender Events'!BR$1,'Official Medal Table'!$E:$E,"Mixed")*'Medal values'!$B$1/2
+ COUNTIFS('Official Medal Table'!$G:$G,'Each Gender Events'!$A31,'Official Medal Table'!$C:$C,'Each Gender Events'!BR$1,'Official Medal Table'!$E:$E,"Mixed")*'Medal values'!$B$2/2
+ COUNTIFS('Official Medal Table'!$H:$H,'Each Gender Events'!$A31,'Official Medal Table'!$C:$C,'Each Gender Events'!BR$1,'Official Medal Table'!$E:$E,"Mixed")*'Medal values'!$B$3/2
+ COUNTIFS('Official Medal Table'!$I:$I,'Each Gender Events'!$A31,'Official Medal Table'!$C:$C,'Each Gender Events'!BR$1,'Official Medal Table'!$E:$E,"Mixed")*'Medal values'!$B$3/2</f>
        <v>0</v>
      </c>
      <c r="BS31">
        <f>COUNTIFS('Official Medal Table'!$F:$F,'Each Gender Events'!$A31,'Official Medal Table'!$C:$C,'Each Gender Events'!BS$1,'Official Medal Table'!$E:$E,'Each Gender Events'!BS$2)*'Medal values'!$B$1
+ COUNTIFS('Official Medal Table'!$G:$G,'Each Gender Events'!$A31,'Official Medal Table'!$C:$C,'Each Gender Events'!BS$1,'Official Medal Table'!$E:$E,'Each Gender Events'!BS$2)*'Medal values'!$B$2
+ COUNTIFS('Official Medal Table'!$H:$H,'Each Gender Events'!$A31,'Official Medal Table'!$C:$C,'Each Gender Events'!BS$1,'Official Medal Table'!$E:$E,'Each Gender Events'!BS$2)*'Medal values'!$B$3
+ COUNTIFS('Official Medal Table'!$I:$I,'Each Gender Events'!$A31,'Official Medal Table'!$C:$C,'Each Gender Events'!BS$1,'Official Medal Table'!$E:$E,'Each Gender Events'!BS$2)*'Medal values'!$B$3
+ COUNTIFS('Official Medal Table'!$F:$F,'Each Gender Events'!$A31,'Official Medal Table'!$C:$C,'Each Gender Events'!BS$1,'Official Medal Table'!$E:$E,"Mixed")*'Medal values'!$B$1/2
+ COUNTIFS('Official Medal Table'!$G:$G,'Each Gender Events'!$A31,'Official Medal Table'!$C:$C,'Each Gender Events'!BS$1,'Official Medal Table'!$E:$E,"Mixed")*'Medal values'!$B$2/2
+ COUNTIFS('Official Medal Table'!$H:$H,'Each Gender Events'!$A31,'Official Medal Table'!$C:$C,'Each Gender Events'!BS$1,'Official Medal Table'!$E:$E,"Mixed")*'Medal values'!$B$3/2
+ COUNTIFS('Official Medal Table'!$I:$I,'Each Gender Events'!$A31,'Official Medal Table'!$C:$C,'Each Gender Events'!BS$1,'Official Medal Table'!$E:$E,"Mixed")*'Medal values'!$B$3/2</f>
        <v>0</v>
      </c>
      <c r="BT31">
        <f>COUNTIFS('Official Medal Table'!$F:$F,'Each Gender Events'!$A31,'Official Medal Table'!$C:$C,'Each Gender Events'!BT$1,'Official Medal Table'!$E:$E,'Each Gender Events'!BT$2)*'Medal values'!$B$1
+ COUNTIFS('Official Medal Table'!$G:$G,'Each Gender Events'!$A31,'Official Medal Table'!$C:$C,'Each Gender Events'!BT$1,'Official Medal Table'!$E:$E,'Each Gender Events'!BT$2)*'Medal values'!$B$2
+ COUNTIFS('Official Medal Table'!$H:$H,'Each Gender Events'!$A31,'Official Medal Table'!$C:$C,'Each Gender Events'!BT$1,'Official Medal Table'!$E:$E,'Each Gender Events'!BT$2)*'Medal values'!$B$3
+ COUNTIFS('Official Medal Table'!$I:$I,'Each Gender Events'!$A31,'Official Medal Table'!$C:$C,'Each Gender Events'!BT$1,'Official Medal Table'!$E:$E,'Each Gender Events'!BT$2)*'Medal values'!$B$3
+ COUNTIFS('Official Medal Table'!$F:$F,'Each Gender Events'!$A31,'Official Medal Table'!$C:$C,'Each Gender Events'!BT$1,'Official Medal Table'!$E:$E,"Mixed")*'Medal values'!$B$1/2
+ COUNTIFS('Official Medal Table'!$G:$G,'Each Gender Events'!$A31,'Official Medal Table'!$C:$C,'Each Gender Events'!BT$1,'Official Medal Table'!$E:$E,"Mixed")*'Medal values'!$B$2/2
+ COUNTIFS('Official Medal Table'!$H:$H,'Each Gender Events'!$A31,'Official Medal Table'!$C:$C,'Each Gender Events'!BT$1,'Official Medal Table'!$E:$E,"Mixed")*'Medal values'!$B$3/2
+ COUNTIFS('Official Medal Table'!$I:$I,'Each Gender Events'!$A31,'Official Medal Table'!$C:$C,'Each Gender Events'!BT$1,'Official Medal Table'!$E:$E,"Mixed")*'Medal values'!$B$3/2</f>
        <v>0</v>
      </c>
      <c r="BU31">
        <f>COUNTIFS('Official Medal Table'!$F:$F,'Each Gender Events'!$A31,'Official Medal Table'!$C:$C,'Each Gender Events'!BU$1,'Official Medal Table'!$E:$E,'Each Gender Events'!BU$2)*'Medal values'!$B$1
+ COUNTIFS('Official Medal Table'!$G:$G,'Each Gender Events'!$A31,'Official Medal Table'!$C:$C,'Each Gender Events'!BU$1,'Official Medal Table'!$E:$E,'Each Gender Events'!BU$2)*'Medal values'!$B$2
+ COUNTIFS('Official Medal Table'!$H:$H,'Each Gender Events'!$A31,'Official Medal Table'!$C:$C,'Each Gender Events'!BU$1,'Official Medal Table'!$E:$E,'Each Gender Events'!BU$2)*'Medal values'!$B$3
+ COUNTIFS('Official Medal Table'!$I:$I,'Each Gender Events'!$A31,'Official Medal Table'!$C:$C,'Each Gender Events'!BU$1,'Official Medal Table'!$E:$E,'Each Gender Events'!BU$2)*'Medal values'!$B$3
+ COUNTIFS('Official Medal Table'!$F:$F,'Each Gender Events'!$A31,'Official Medal Table'!$C:$C,'Each Gender Events'!BU$1,'Official Medal Table'!$E:$E,"Mixed")*'Medal values'!$B$1/2
+ COUNTIFS('Official Medal Table'!$G:$G,'Each Gender Events'!$A31,'Official Medal Table'!$C:$C,'Each Gender Events'!BU$1,'Official Medal Table'!$E:$E,"Mixed")*'Medal values'!$B$2/2
+ COUNTIFS('Official Medal Table'!$H:$H,'Each Gender Events'!$A31,'Official Medal Table'!$C:$C,'Each Gender Events'!BU$1,'Official Medal Table'!$E:$E,"Mixed")*'Medal values'!$B$3/2
+ COUNTIFS('Official Medal Table'!$I:$I,'Each Gender Events'!$A31,'Official Medal Table'!$C:$C,'Each Gender Events'!BU$1,'Official Medal Table'!$E:$E,"Mixed")*'Medal values'!$B$3/2</f>
        <v>0</v>
      </c>
      <c r="BV31">
        <f>COUNTIFS('Official Medal Table'!$F:$F,'Each Gender Events'!$A31,'Official Medal Table'!$C:$C,'Each Gender Events'!BV$1,'Official Medal Table'!$E:$E,'Each Gender Events'!BV$2)*'Medal values'!$B$1
+ COUNTIFS('Official Medal Table'!$G:$G,'Each Gender Events'!$A31,'Official Medal Table'!$C:$C,'Each Gender Events'!BV$1,'Official Medal Table'!$E:$E,'Each Gender Events'!BV$2)*'Medal values'!$B$2
+ COUNTIFS('Official Medal Table'!$H:$H,'Each Gender Events'!$A31,'Official Medal Table'!$C:$C,'Each Gender Events'!BV$1,'Official Medal Table'!$E:$E,'Each Gender Events'!BV$2)*'Medal values'!$B$3
+ COUNTIFS('Official Medal Table'!$I:$I,'Each Gender Events'!$A31,'Official Medal Table'!$C:$C,'Each Gender Events'!BV$1,'Official Medal Table'!$E:$E,'Each Gender Events'!BV$2)*'Medal values'!$B$3
+ COUNTIFS('Official Medal Table'!$F:$F,'Each Gender Events'!$A31,'Official Medal Table'!$C:$C,'Each Gender Events'!BV$1,'Official Medal Table'!$E:$E,"Mixed")*'Medal values'!$B$1/2
+ COUNTIFS('Official Medal Table'!$G:$G,'Each Gender Events'!$A31,'Official Medal Table'!$C:$C,'Each Gender Events'!BV$1,'Official Medal Table'!$E:$E,"Mixed")*'Medal values'!$B$2/2
+ COUNTIFS('Official Medal Table'!$H:$H,'Each Gender Events'!$A31,'Official Medal Table'!$C:$C,'Each Gender Events'!BV$1,'Official Medal Table'!$E:$E,"Mixed")*'Medal values'!$B$3/2
+ COUNTIFS('Official Medal Table'!$I:$I,'Each Gender Events'!$A31,'Official Medal Table'!$C:$C,'Each Gender Events'!BV$1,'Official Medal Table'!$E:$E,"Mixed")*'Medal values'!$B$3/2</f>
        <v>0</v>
      </c>
      <c r="BW31">
        <f>COUNTIFS('Official Medal Table'!$F:$F,'Each Gender Events'!$A31,'Official Medal Table'!$C:$C,'Each Gender Events'!BW$1,'Official Medal Table'!$E:$E,'Each Gender Events'!BW$2)*'Medal values'!$B$1
+ COUNTIFS('Official Medal Table'!$G:$G,'Each Gender Events'!$A31,'Official Medal Table'!$C:$C,'Each Gender Events'!BW$1,'Official Medal Table'!$E:$E,'Each Gender Events'!BW$2)*'Medal values'!$B$2
+ COUNTIFS('Official Medal Table'!$H:$H,'Each Gender Events'!$A31,'Official Medal Table'!$C:$C,'Each Gender Events'!BW$1,'Official Medal Table'!$E:$E,'Each Gender Events'!BW$2)*'Medal values'!$B$3
+ COUNTIFS('Official Medal Table'!$I:$I,'Each Gender Events'!$A31,'Official Medal Table'!$C:$C,'Each Gender Events'!BW$1,'Official Medal Table'!$E:$E,'Each Gender Events'!BW$2)*'Medal values'!$B$3
+ COUNTIFS('Official Medal Table'!$F:$F,'Each Gender Events'!$A31,'Official Medal Table'!$C:$C,'Each Gender Events'!BW$1,'Official Medal Table'!$E:$E,"Mixed")*'Medal values'!$B$1/2
+ COUNTIFS('Official Medal Table'!$G:$G,'Each Gender Events'!$A31,'Official Medal Table'!$C:$C,'Each Gender Events'!BW$1,'Official Medal Table'!$E:$E,"Mixed")*'Medal values'!$B$2/2
+ COUNTIFS('Official Medal Table'!$H:$H,'Each Gender Events'!$A31,'Official Medal Table'!$C:$C,'Each Gender Events'!BW$1,'Official Medal Table'!$E:$E,"Mixed")*'Medal values'!$B$3/2
+ COUNTIFS('Official Medal Table'!$I:$I,'Each Gender Events'!$A31,'Official Medal Table'!$C:$C,'Each Gender Events'!BW$1,'Official Medal Table'!$E:$E,"Mixed")*'Medal values'!$B$3/2</f>
        <v>0</v>
      </c>
      <c r="BX31">
        <f>COUNTIFS('Official Medal Table'!$F:$F,'Each Gender Events'!$A31,'Official Medal Table'!$C:$C,'Each Gender Events'!BX$1,'Official Medal Table'!$E:$E,'Each Gender Events'!BX$2)*'Medal values'!$B$1
+ COUNTIFS('Official Medal Table'!$G:$G,'Each Gender Events'!$A31,'Official Medal Table'!$C:$C,'Each Gender Events'!BX$1,'Official Medal Table'!$E:$E,'Each Gender Events'!BX$2)*'Medal values'!$B$2
+ COUNTIFS('Official Medal Table'!$H:$H,'Each Gender Events'!$A31,'Official Medal Table'!$C:$C,'Each Gender Events'!BX$1,'Official Medal Table'!$E:$E,'Each Gender Events'!BX$2)*'Medal values'!$B$3
+ COUNTIFS('Official Medal Table'!$I:$I,'Each Gender Events'!$A31,'Official Medal Table'!$C:$C,'Each Gender Events'!BX$1,'Official Medal Table'!$E:$E,'Each Gender Events'!BX$2)*'Medal values'!$B$3
+ COUNTIFS('Official Medal Table'!$F:$F,'Each Gender Events'!$A31,'Official Medal Table'!$C:$C,'Each Gender Events'!BX$1,'Official Medal Table'!$E:$E,"Mixed")*'Medal values'!$B$1/2
+ COUNTIFS('Official Medal Table'!$G:$G,'Each Gender Events'!$A31,'Official Medal Table'!$C:$C,'Each Gender Events'!BX$1,'Official Medal Table'!$E:$E,"Mixed")*'Medal values'!$B$2/2
+ COUNTIFS('Official Medal Table'!$H:$H,'Each Gender Events'!$A31,'Official Medal Table'!$C:$C,'Each Gender Events'!BX$1,'Official Medal Table'!$E:$E,"Mixed")*'Medal values'!$B$3/2
+ COUNTIFS('Official Medal Table'!$I:$I,'Each Gender Events'!$A31,'Official Medal Table'!$C:$C,'Each Gender Events'!BX$1,'Official Medal Table'!$E:$E,"Mixed")*'Medal values'!$B$3/2</f>
        <v>2</v>
      </c>
      <c r="BY31">
        <f>COUNTIFS('Official Medal Table'!$F:$F,'Each Gender Events'!$A31,'Official Medal Table'!$C:$C,'Each Gender Events'!BY$1,'Official Medal Table'!$E:$E,'Each Gender Events'!BY$2)*'Medal values'!$B$1
+ COUNTIFS('Official Medal Table'!$G:$G,'Each Gender Events'!$A31,'Official Medal Table'!$C:$C,'Each Gender Events'!BY$1,'Official Medal Table'!$E:$E,'Each Gender Events'!BY$2)*'Medal values'!$B$2
+ COUNTIFS('Official Medal Table'!$H:$H,'Each Gender Events'!$A31,'Official Medal Table'!$C:$C,'Each Gender Events'!BY$1,'Official Medal Table'!$E:$E,'Each Gender Events'!BY$2)*'Medal values'!$B$3
+ COUNTIFS('Official Medal Table'!$I:$I,'Each Gender Events'!$A31,'Official Medal Table'!$C:$C,'Each Gender Events'!BY$1,'Official Medal Table'!$E:$E,'Each Gender Events'!BY$2)*'Medal values'!$B$3
+ COUNTIFS('Official Medal Table'!$F:$F,'Each Gender Events'!$A31,'Official Medal Table'!$C:$C,'Each Gender Events'!BY$1,'Official Medal Table'!$E:$E,"Mixed")*'Medal values'!$B$1/2
+ COUNTIFS('Official Medal Table'!$G:$G,'Each Gender Events'!$A31,'Official Medal Table'!$C:$C,'Each Gender Events'!BY$1,'Official Medal Table'!$E:$E,"Mixed")*'Medal values'!$B$2/2
+ COUNTIFS('Official Medal Table'!$H:$H,'Each Gender Events'!$A31,'Official Medal Table'!$C:$C,'Each Gender Events'!BY$1,'Official Medal Table'!$E:$E,"Mixed")*'Medal values'!$B$3/2
+ COUNTIFS('Official Medal Table'!$I:$I,'Each Gender Events'!$A31,'Official Medal Table'!$C:$C,'Each Gender Events'!BY$1,'Official Medal Table'!$E:$E,"Mixed")*'Medal values'!$B$3/2</f>
        <v>0</v>
      </c>
      <c r="BZ31">
        <f>COUNTIFS('Official Medal Table'!$F:$F,'Each Gender Events'!$A31,'Official Medal Table'!$C:$C,'Each Gender Events'!BZ$1,'Official Medal Table'!$E:$E,'Each Gender Events'!BZ$2)*'Medal values'!$B$1
+ COUNTIFS('Official Medal Table'!$G:$G,'Each Gender Events'!$A31,'Official Medal Table'!$C:$C,'Each Gender Events'!BZ$1,'Official Medal Table'!$E:$E,'Each Gender Events'!BZ$2)*'Medal values'!$B$2
+ COUNTIFS('Official Medal Table'!$H:$H,'Each Gender Events'!$A31,'Official Medal Table'!$C:$C,'Each Gender Events'!BZ$1,'Official Medal Table'!$E:$E,'Each Gender Events'!BZ$2)*'Medal values'!$B$3
+ COUNTIFS('Official Medal Table'!$I:$I,'Each Gender Events'!$A31,'Official Medal Table'!$C:$C,'Each Gender Events'!BZ$1,'Official Medal Table'!$E:$E,'Each Gender Events'!BZ$2)*'Medal values'!$B$3
+ COUNTIFS('Official Medal Table'!$F:$F,'Each Gender Events'!$A31,'Official Medal Table'!$C:$C,'Each Gender Events'!BZ$1,'Official Medal Table'!$E:$E,"Mixed")*'Medal values'!$B$1/2
+ COUNTIFS('Official Medal Table'!$G:$G,'Each Gender Events'!$A31,'Official Medal Table'!$C:$C,'Each Gender Events'!BZ$1,'Official Medal Table'!$E:$E,"Mixed")*'Medal values'!$B$2/2
+ COUNTIFS('Official Medal Table'!$H:$H,'Each Gender Events'!$A31,'Official Medal Table'!$C:$C,'Each Gender Events'!BZ$1,'Official Medal Table'!$E:$E,"Mixed")*'Medal values'!$B$3/2
+ COUNTIFS('Official Medal Table'!$I:$I,'Each Gender Events'!$A31,'Official Medal Table'!$C:$C,'Each Gender Events'!BZ$1,'Official Medal Table'!$E:$E,"Mixed")*'Medal values'!$B$3/2</f>
        <v>0</v>
      </c>
      <c r="CA31">
        <f>COUNTIFS('Official Medal Table'!$F:$F,'Each Gender Events'!$A31,'Official Medal Table'!$C:$C,'Each Gender Events'!CA$1,'Official Medal Table'!$E:$E,'Each Gender Events'!CA$2)*'Medal values'!$B$1
+ COUNTIFS('Official Medal Table'!$G:$G,'Each Gender Events'!$A31,'Official Medal Table'!$C:$C,'Each Gender Events'!CA$1,'Official Medal Table'!$E:$E,'Each Gender Events'!CA$2)*'Medal values'!$B$2
+ COUNTIFS('Official Medal Table'!$H:$H,'Each Gender Events'!$A31,'Official Medal Table'!$C:$C,'Each Gender Events'!CA$1,'Official Medal Table'!$E:$E,'Each Gender Events'!CA$2)*'Medal values'!$B$3
+ COUNTIFS('Official Medal Table'!$I:$I,'Each Gender Events'!$A31,'Official Medal Table'!$C:$C,'Each Gender Events'!CA$1,'Official Medal Table'!$E:$E,'Each Gender Events'!CA$2)*'Medal values'!$B$3
+ COUNTIFS('Official Medal Table'!$F:$F,'Each Gender Events'!$A31,'Official Medal Table'!$C:$C,'Each Gender Events'!CA$1,'Official Medal Table'!$E:$E,"Mixed")*'Medal values'!$B$1/2
+ COUNTIFS('Official Medal Table'!$G:$G,'Each Gender Events'!$A31,'Official Medal Table'!$C:$C,'Each Gender Events'!CA$1,'Official Medal Table'!$E:$E,"Mixed")*'Medal values'!$B$2/2
+ COUNTIFS('Official Medal Table'!$H:$H,'Each Gender Events'!$A31,'Official Medal Table'!$C:$C,'Each Gender Events'!CA$1,'Official Medal Table'!$E:$E,"Mixed")*'Medal values'!$B$3/2
+ COUNTIFS('Official Medal Table'!$I:$I,'Each Gender Events'!$A31,'Official Medal Table'!$C:$C,'Each Gender Events'!CA$1,'Official Medal Table'!$E:$E,"Mixed")*'Medal values'!$B$3/2</f>
        <v>0</v>
      </c>
      <c r="CB31">
        <f>COUNTIFS('Official Medal Table'!$F:$F,'Each Gender Events'!$A31,'Official Medal Table'!$C:$C,'Each Gender Events'!CB$1,'Official Medal Table'!$E:$E,'Each Gender Events'!CB$2)*'Medal values'!$B$1
+ COUNTIFS('Official Medal Table'!$G:$G,'Each Gender Events'!$A31,'Official Medal Table'!$C:$C,'Each Gender Events'!CB$1,'Official Medal Table'!$E:$E,'Each Gender Events'!CB$2)*'Medal values'!$B$2
+ COUNTIFS('Official Medal Table'!$H:$H,'Each Gender Events'!$A31,'Official Medal Table'!$C:$C,'Each Gender Events'!CB$1,'Official Medal Table'!$E:$E,'Each Gender Events'!CB$2)*'Medal values'!$B$3
+ COUNTIFS('Official Medal Table'!$I:$I,'Each Gender Events'!$A31,'Official Medal Table'!$C:$C,'Each Gender Events'!CB$1,'Official Medal Table'!$E:$E,'Each Gender Events'!CB$2)*'Medal values'!$B$3
+ COUNTIFS('Official Medal Table'!$F:$F,'Each Gender Events'!$A31,'Official Medal Table'!$C:$C,'Each Gender Events'!CB$1,'Official Medal Table'!$E:$E,"Mixed")*'Medal values'!$B$1/2
+ COUNTIFS('Official Medal Table'!$G:$G,'Each Gender Events'!$A31,'Official Medal Table'!$C:$C,'Each Gender Events'!CB$1,'Official Medal Table'!$E:$E,"Mixed")*'Medal values'!$B$2/2
+ COUNTIFS('Official Medal Table'!$H:$H,'Each Gender Events'!$A31,'Official Medal Table'!$C:$C,'Each Gender Events'!CB$1,'Official Medal Table'!$E:$E,"Mixed")*'Medal values'!$B$3/2
+ COUNTIFS('Official Medal Table'!$I:$I,'Each Gender Events'!$A31,'Official Medal Table'!$C:$C,'Each Gender Events'!CB$1,'Official Medal Table'!$E:$E,"Mixed")*'Medal values'!$B$3/2</f>
        <v>0</v>
      </c>
      <c r="CC31">
        <f>COUNTIFS('Official Medal Table'!$F:$F,'Each Gender Events'!$A31,'Official Medal Table'!$C:$C,'Each Gender Events'!CC$1,'Official Medal Table'!$E:$E,'Each Gender Events'!CC$2)*'Medal values'!$B$1
+ COUNTIFS('Official Medal Table'!$G:$G,'Each Gender Events'!$A31,'Official Medal Table'!$C:$C,'Each Gender Events'!CC$1,'Official Medal Table'!$E:$E,'Each Gender Events'!CC$2)*'Medal values'!$B$2
+ COUNTIFS('Official Medal Table'!$H:$H,'Each Gender Events'!$A31,'Official Medal Table'!$C:$C,'Each Gender Events'!CC$1,'Official Medal Table'!$E:$E,'Each Gender Events'!CC$2)*'Medal values'!$B$3
+ COUNTIFS('Official Medal Table'!$I:$I,'Each Gender Events'!$A31,'Official Medal Table'!$C:$C,'Each Gender Events'!CC$1,'Official Medal Table'!$E:$E,'Each Gender Events'!CC$2)*'Medal values'!$B$3
+ COUNTIFS('Official Medal Table'!$F:$F,'Each Gender Events'!$A31,'Official Medal Table'!$C:$C,'Each Gender Events'!CC$1,'Official Medal Table'!$E:$E,"Mixed")*'Medal values'!$B$1/2
+ COUNTIFS('Official Medal Table'!$G:$G,'Each Gender Events'!$A31,'Official Medal Table'!$C:$C,'Each Gender Events'!CC$1,'Official Medal Table'!$E:$E,"Mixed")*'Medal values'!$B$2/2
+ COUNTIFS('Official Medal Table'!$H:$H,'Each Gender Events'!$A31,'Official Medal Table'!$C:$C,'Each Gender Events'!CC$1,'Official Medal Table'!$E:$E,"Mixed")*'Medal values'!$B$3/2
+ COUNTIFS('Official Medal Table'!$I:$I,'Each Gender Events'!$A31,'Official Medal Table'!$C:$C,'Each Gender Events'!CC$1,'Official Medal Table'!$E:$E,"Mixed")*'Medal values'!$B$3/2</f>
        <v>0</v>
      </c>
      <c r="CD31">
        <f>COUNTIFS('Official Medal Table'!$F:$F,'Each Gender Events'!$A31,'Official Medal Table'!$C:$C,'Each Gender Events'!CD$1,'Official Medal Table'!$E:$E,'Each Gender Events'!CD$2)*'Medal values'!$B$1
+ COUNTIFS('Official Medal Table'!$G:$G,'Each Gender Events'!$A31,'Official Medal Table'!$C:$C,'Each Gender Events'!CD$1,'Official Medal Table'!$E:$E,'Each Gender Events'!CD$2)*'Medal values'!$B$2
+ COUNTIFS('Official Medal Table'!$H:$H,'Each Gender Events'!$A31,'Official Medal Table'!$C:$C,'Each Gender Events'!CD$1,'Official Medal Table'!$E:$E,'Each Gender Events'!CD$2)*'Medal values'!$B$3
+ COUNTIFS('Official Medal Table'!$I:$I,'Each Gender Events'!$A31,'Official Medal Table'!$C:$C,'Each Gender Events'!CD$1,'Official Medal Table'!$E:$E,'Each Gender Events'!CD$2)*'Medal values'!$B$3
+ COUNTIFS('Official Medal Table'!$F:$F,'Each Gender Events'!$A31,'Official Medal Table'!$C:$C,'Each Gender Events'!CD$1,'Official Medal Table'!$E:$E,"Mixed")*'Medal values'!$B$1/2
+ COUNTIFS('Official Medal Table'!$G:$G,'Each Gender Events'!$A31,'Official Medal Table'!$C:$C,'Each Gender Events'!CD$1,'Official Medal Table'!$E:$E,"Mixed")*'Medal values'!$B$2/2
+ COUNTIFS('Official Medal Table'!$H:$H,'Each Gender Events'!$A31,'Official Medal Table'!$C:$C,'Each Gender Events'!CD$1,'Official Medal Table'!$E:$E,"Mixed")*'Medal values'!$B$3/2
+ COUNTIFS('Official Medal Table'!$I:$I,'Each Gender Events'!$A31,'Official Medal Table'!$C:$C,'Each Gender Events'!CD$1,'Official Medal Table'!$E:$E,"Mixed")*'Medal values'!$B$3/2</f>
        <v>0</v>
      </c>
      <c r="CE31">
        <f>COUNTIFS('Official Medal Table'!$F:$F,'Each Gender Events'!$A31,'Official Medal Table'!$C:$C,'Each Gender Events'!CE$1,'Official Medal Table'!$E:$E,'Each Gender Events'!CE$2)*'Medal values'!$B$1
+ COUNTIFS('Official Medal Table'!$G:$G,'Each Gender Events'!$A31,'Official Medal Table'!$C:$C,'Each Gender Events'!CE$1,'Official Medal Table'!$E:$E,'Each Gender Events'!CE$2)*'Medal values'!$B$2
+ COUNTIFS('Official Medal Table'!$H:$H,'Each Gender Events'!$A31,'Official Medal Table'!$C:$C,'Each Gender Events'!CE$1,'Official Medal Table'!$E:$E,'Each Gender Events'!CE$2)*'Medal values'!$B$3
+ COUNTIFS('Official Medal Table'!$I:$I,'Each Gender Events'!$A31,'Official Medal Table'!$C:$C,'Each Gender Events'!CE$1,'Official Medal Table'!$E:$E,'Each Gender Events'!CE$2)*'Medal values'!$B$3
+ COUNTIFS('Official Medal Table'!$F:$F,'Each Gender Events'!$A31,'Official Medal Table'!$C:$C,'Each Gender Events'!CE$1,'Official Medal Table'!$E:$E,"Mixed")*'Medal values'!$B$1/2
+ COUNTIFS('Official Medal Table'!$G:$G,'Each Gender Events'!$A31,'Official Medal Table'!$C:$C,'Each Gender Events'!CE$1,'Official Medal Table'!$E:$E,"Mixed")*'Medal values'!$B$2/2
+ COUNTIFS('Official Medal Table'!$H:$H,'Each Gender Events'!$A31,'Official Medal Table'!$C:$C,'Each Gender Events'!CE$1,'Official Medal Table'!$E:$E,"Mixed")*'Medal values'!$B$3/2
+ COUNTIFS('Official Medal Table'!$I:$I,'Each Gender Events'!$A31,'Official Medal Table'!$C:$C,'Each Gender Events'!CE$1,'Official Medal Table'!$E:$E,"Mixed")*'Medal values'!$B$3/2</f>
        <v>0</v>
      </c>
      <c r="CF31">
        <f>COUNTIFS('Official Medal Table'!$F:$F,'Each Gender Events'!$A31,'Official Medal Table'!$C:$C,'Each Gender Events'!CF$1,'Official Medal Table'!$E:$E,'Each Gender Events'!CF$2)*'Medal values'!$B$1
+ COUNTIFS('Official Medal Table'!$G:$G,'Each Gender Events'!$A31,'Official Medal Table'!$C:$C,'Each Gender Events'!CF$1,'Official Medal Table'!$E:$E,'Each Gender Events'!CF$2)*'Medal values'!$B$2
+ COUNTIFS('Official Medal Table'!$H:$H,'Each Gender Events'!$A31,'Official Medal Table'!$C:$C,'Each Gender Events'!CF$1,'Official Medal Table'!$E:$E,'Each Gender Events'!CF$2)*'Medal values'!$B$3
+ COUNTIFS('Official Medal Table'!$I:$I,'Each Gender Events'!$A31,'Official Medal Table'!$C:$C,'Each Gender Events'!CF$1,'Official Medal Table'!$E:$E,'Each Gender Events'!CF$2)*'Medal values'!$B$3
+ COUNTIFS('Official Medal Table'!$F:$F,'Each Gender Events'!$A31,'Official Medal Table'!$C:$C,'Each Gender Events'!CF$1,'Official Medal Table'!$E:$E,"Mixed")*'Medal values'!$B$1/2
+ COUNTIFS('Official Medal Table'!$G:$G,'Each Gender Events'!$A31,'Official Medal Table'!$C:$C,'Each Gender Events'!CF$1,'Official Medal Table'!$E:$E,"Mixed")*'Medal values'!$B$2/2
+ COUNTIFS('Official Medal Table'!$H:$H,'Each Gender Events'!$A31,'Official Medal Table'!$C:$C,'Each Gender Events'!CF$1,'Official Medal Table'!$E:$E,"Mixed")*'Medal values'!$B$3/2
+ COUNTIFS('Official Medal Table'!$I:$I,'Each Gender Events'!$A31,'Official Medal Table'!$C:$C,'Each Gender Events'!CF$1,'Official Medal Table'!$E:$E,"Mixed")*'Medal values'!$B$3/2</f>
        <v>0</v>
      </c>
      <c r="CG31">
        <f>COUNTIFS('Official Medal Table'!$F:$F,'Each Gender Events'!$A31,'Official Medal Table'!$C:$C,'Each Gender Events'!CG$1,'Official Medal Table'!$E:$E,'Each Gender Events'!CG$2)*'Medal values'!$B$1
+ COUNTIFS('Official Medal Table'!$G:$G,'Each Gender Events'!$A31,'Official Medal Table'!$C:$C,'Each Gender Events'!CG$1,'Official Medal Table'!$E:$E,'Each Gender Events'!CG$2)*'Medal values'!$B$2
+ COUNTIFS('Official Medal Table'!$H:$H,'Each Gender Events'!$A31,'Official Medal Table'!$C:$C,'Each Gender Events'!CG$1,'Official Medal Table'!$E:$E,'Each Gender Events'!CG$2)*'Medal values'!$B$3
+ COUNTIFS('Official Medal Table'!$I:$I,'Each Gender Events'!$A31,'Official Medal Table'!$C:$C,'Each Gender Events'!CG$1,'Official Medal Table'!$E:$E,'Each Gender Events'!CG$2)*'Medal values'!$B$3
+ COUNTIFS('Official Medal Table'!$F:$F,'Each Gender Events'!$A31,'Official Medal Table'!$C:$C,'Each Gender Events'!CG$1,'Official Medal Table'!$E:$E,"Mixed")*'Medal values'!$B$1/2
+ COUNTIFS('Official Medal Table'!$G:$G,'Each Gender Events'!$A31,'Official Medal Table'!$C:$C,'Each Gender Events'!CG$1,'Official Medal Table'!$E:$E,"Mixed")*'Medal values'!$B$2/2
+ COUNTIFS('Official Medal Table'!$H:$H,'Each Gender Events'!$A31,'Official Medal Table'!$C:$C,'Each Gender Events'!CG$1,'Official Medal Table'!$E:$E,"Mixed")*'Medal values'!$B$3/2
+ COUNTIFS('Official Medal Table'!$I:$I,'Each Gender Events'!$A31,'Official Medal Table'!$C:$C,'Each Gender Events'!CG$1,'Official Medal Table'!$E:$E,"Mixed")*'Medal values'!$B$3/2</f>
        <v>0</v>
      </c>
      <c r="CH31">
        <f>COUNTIFS('Official Medal Table'!$F:$F,'Each Gender Events'!$A31,'Official Medal Table'!$C:$C,'Each Gender Events'!CH$1,'Official Medal Table'!$E:$E,'Each Gender Events'!CH$2)*'Medal values'!$B$1
+ COUNTIFS('Official Medal Table'!$G:$G,'Each Gender Events'!$A31,'Official Medal Table'!$C:$C,'Each Gender Events'!CH$1,'Official Medal Table'!$E:$E,'Each Gender Events'!CH$2)*'Medal values'!$B$2
+ COUNTIFS('Official Medal Table'!$H:$H,'Each Gender Events'!$A31,'Official Medal Table'!$C:$C,'Each Gender Events'!CH$1,'Official Medal Table'!$E:$E,'Each Gender Events'!CH$2)*'Medal values'!$B$3
+ COUNTIFS('Official Medal Table'!$I:$I,'Each Gender Events'!$A31,'Official Medal Table'!$C:$C,'Each Gender Events'!CH$1,'Official Medal Table'!$E:$E,'Each Gender Events'!CH$2)*'Medal values'!$B$3
+ COUNTIFS('Official Medal Table'!$F:$F,'Each Gender Events'!$A31,'Official Medal Table'!$C:$C,'Each Gender Events'!CH$1,'Official Medal Table'!$E:$E,"Mixed")*'Medal values'!$B$1/2
+ COUNTIFS('Official Medal Table'!$G:$G,'Each Gender Events'!$A31,'Official Medal Table'!$C:$C,'Each Gender Events'!CH$1,'Official Medal Table'!$E:$E,"Mixed")*'Medal values'!$B$2/2
+ COUNTIFS('Official Medal Table'!$H:$H,'Each Gender Events'!$A31,'Official Medal Table'!$C:$C,'Each Gender Events'!CH$1,'Official Medal Table'!$E:$E,"Mixed")*'Medal values'!$B$3/2
+ COUNTIFS('Official Medal Table'!$I:$I,'Each Gender Events'!$A31,'Official Medal Table'!$C:$C,'Each Gender Events'!CH$1,'Official Medal Table'!$E:$E,"Mixed")*'Medal values'!$B$3/2</f>
        <v>0</v>
      </c>
      <c r="CI31">
        <f>COUNTIFS('Official Medal Table'!$F:$F,'Each Gender Events'!$A31,'Official Medal Table'!$C:$C,'Each Gender Events'!CI$1,'Official Medal Table'!$E:$E,'Each Gender Events'!CI$2)*'Medal values'!$B$1
+ COUNTIFS('Official Medal Table'!$G:$G,'Each Gender Events'!$A31,'Official Medal Table'!$C:$C,'Each Gender Events'!CI$1,'Official Medal Table'!$E:$E,'Each Gender Events'!CI$2)*'Medal values'!$B$2
+ COUNTIFS('Official Medal Table'!$H:$H,'Each Gender Events'!$A31,'Official Medal Table'!$C:$C,'Each Gender Events'!CI$1,'Official Medal Table'!$E:$E,'Each Gender Events'!CI$2)*'Medal values'!$B$3
+ COUNTIFS('Official Medal Table'!$I:$I,'Each Gender Events'!$A31,'Official Medal Table'!$C:$C,'Each Gender Events'!CI$1,'Official Medal Table'!$E:$E,'Each Gender Events'!CI$2)*'Medal values'!$B$3
+ COUNTIFS('Official Medal Table'!$F:$F,'Each Gender Events'!$A31,'Official Medal Table'!$C:$C,'Each Gender Events'!CI$1,'Official Medal Table'!$E:$E,"Mixed")*'Medal values'!$B$1/2
+ COUNTIFS('Official Medal Table'!$G:$G,'Each Gender Events'!$A31,'Official Medal Table'!$C:$C,'Each Gender Events'!CI$1,'Official Medal Table'!$E:$E,"Mixed")*'Medal values'!$B$2/2
+ COUNTIFS('Official Medal Table'!$H:$H,'Each Gender Events'!$A31,'Official Medal Table'!$C:$C,'Each Gender Events'!CI$1,'Official Medal Table'!$E:$E,"Mixed")*'Medal values'!$B$3/2
+ COUNTIFS('Official Medal Table'!$I:$I,'Each Gender Events'!$A31,'Official Medal Table'!$C:$C,'Each Gender Events'!CI$1,'Official Medal Table'!$E:$E,"Mixed")*'Medal values'!$B$3/2</f>
        <v>0</v>
      </c>
      <c r="CJ31">
        <f>COUNTIFS('Official Medal Table'!$F:$F,'Each Gender Events'!$A31,'Official Medal Table'!$C:$C,'Each Gender Events'!CJ$1,'Official Medal Table'!$E:$E,'Each Gender Events'!CJ$2)*'Medal values'!$B$1
+ COUNTIFS('Official Medal Table'!$G:$G,'Each Gender Events'!$A31,'Official Medal Table'!$C:$C,'Each Gender Events'!CJ$1,'Official Medal Table'!$E:$E,'Each Gender Events'!CJ$2)*'Medal values'!$B$2
+ COUNTIFS('Official Medal Table'!$H:$H,'Each Gender Events'!$A31,'Official Medal Table'!$C:$C,'Each Gender Events'!CJ$1,'Official Medal Table'!$E:$E,'Each Gender Events'!CJ$2)*'Medal values'!$B$3
+ COUNTIFS('Official Medal Table'!$I:$I,'Each Gender Events'!$A31,'Official Medal Table'!$C:$C,'Each Gender Events'!CJ$1,'Official Medal Table'!$E:$E,'Each Gender Events'!CJ$2)*'Medal values'!$B$3
+ COUNTIFS('Official Medal Table'!$F:$F,'Each Gender Events'!$A31,'Official Medal Table'!$C:$C,'Each Gender Events'!CJ$1,'Official Medal Table'!$E:$E,"Mixed")*'Medal values'!$B$1/2
+ COUNTIFS('Official Medal Table'!$G:$G,'Each Gender Events'!$A31,'Official Medal Table'!$C:$C,'Each Gender Events'!CJ$1,'Official Medal Table'!$E:$E,"Mixed")*'Medal values'!$B$2/2
+ COUNTIFS('Official Medal Table'!$H:$H,'Each Gender Events'!$A31,'Official Medal Table'!$C:$C,'Each Gender Events'!CJ$1,'Official Medal Table'!$E:$E,"Mixed")*'Medal values'!$B$3/2
+ COUNTIFS('Official Medal Table'!$I:$I,'Each Gender Events'!$A31,'Official Medal Table'!$C:$C,'Each Gender Events'!CJ$1,'Official Medal Table'!$E:$E,"Mixed")*'Medal values'!$B$3/2</f>
        <v>0</v>
      </c>
      <c r="CK31">
        <f>COUNTIFS('Official Medal Table'!$F:$F,'Each Gender Events'!$A31,'Official Medal Table'!$C:$C,'Each Gender Events'!CK$1,'Official Medal Table'!$E:$E,'Each Gender Events'!CK$2)*'Medal values'!$B$1
+ COUNTIFS('Official Medal Table'!$G:$G,'Each Gender Events'!$A31,'Official Medal Table'!$C:$C,'Each Gender Events'!CK$1,'Official Medal Table'!$E:$E,'Each Gender Events'!CK$2)*'Medal values'!$B$2
+ COUNTIFS('Official Medal Table'!$H:$H,'Each Gender Events'!$A31,'Official Medal Table'!$C:$C,'Each Gender Events'!CK$1,'Official Medal Table'!$E:$E,'Each Gender Events'!CK$2)*'Medal values'!$B$3
+ COUNTIFS('Official Medal Table'!$I:$I,'Each Gender Events'!$A31,'Official Medal Table'!$C:$C,'Each Gender Events'!CK$1,'Official Medal Table'!$E:$E,'Each Gender Events'!CK$2)*'Medal values'!$B$3
+ COUNTIFS('Official Medal Table'!$F:$F,'Each Gender Events'!$A31,'Official Medal Table'!$C:$C,'Each Gender Events'!CK$1,'Official Medal Table'!$E:$E,"Mixed")*'Medal values'!$B$1/2
+ COUNTIFS('Official Medal Table'!$G:$G,'Each Gender Events'!$A31,'Official Medal Table'!$C:$C,'Each Gender Events'!CK$1,'Official Medal Table'!$E:$E,"Mixed")*'Medal values'!$B$2/2
+ COUNTIFS('Official Medal Table'!$H:$H,'Each Gender Events'!$A31,'Official Medal Table'!$C:$C,'Each Gender Events'!CK$1,'Official Medal Table'!$E:$E,"Mixed")*'Medal values'!$B$3/2
+ COUNTIFS('Official Medal Table'!$I:$I,'Each Gender Events'!$A31,'Official Medal Table'!$C:$C,'Each Gender Events'!CK$1,'Official Medal Table'!$E:$E,"Mixed")*'Medal values'!$B$3/2</f>
        <v>0</v>
      </c>
      <c r="CL31">
        <f>COUNTIFS('Official Medal Table'!$F:$F,'Each Gender Events'!$A31,'Official Medal Table'!$C:$C,'Each Gender Events'!CL$1,'Official Medal Table'!$E:$E,'Each Gender Events'!CL$2)*'Medal values'!$B$1
+ COUNTIFS('Official Medal Table'!$G:$G,'Each Gender Events'!$A31,'Official Medal Table'!$C:$C,'Each Gender Events'!CL$1,'Official Medal Table'!$E:$E,'Each Gender Events'!CL$2)*'Medal values'!$B$2
+ COUNTIFS('Official Medal Table'!$H:$H,'Each Gender Events'!$A31,'Official Medal Table'!$C:$C,'Each Gender Events'!CL$1,'Official Medal Table'!$E:$E,'Each Gender Events'!CL$2)*'Medal values'!$B$3
+ COUNTIFS('Official Medal Table'!$I:$I,'Each Gender Events'!$A31,'Official Medal Table'!$C:$C,'Each Gender Events'!CL$1,'Official Medal Table'!$E:$E,'Each Gender Events'!CL$2)*'Medal values'!$B$3
+ COUNTIFS('Official Medal Table'!$F:$F,'Each Gender Events'!$A31,'Official Medal Table'!$C:$C,'Each Gender Events'!CL$1,'Official Medal Table'!$E:$E,"Mixed")*'Medal values'!$B$1/2
+ COUNTIFS('Official Medal Table'!$G:$G,'Each Gender Events'!$A31,'Official Medal Table'!$C:$C,'Each Gender Events'!CL$1,'Official Medal Table'!$E:$E,"Mixed")*'Medal values'!$B$2/2
+ COUNTIFS('Official Medal Table'!$H:$H,'Each Gender Events'!$A31,'Official Medal Table'!$C:$C,'Each Gender Events'!CL$1,'Official Medal Table'!$E:$E,"Mixed")*'Medal values'!$B$3/2
+ COUNTIFS('Official Medal Table'!$I:$I,'Each Gender Events'!$A31,'Official Medal Table'!$C:$C,'Each Gender Events'!CL$1,'Official Medal Table'!$E:$E,"Mixed")*'Medal values'!$B$3/2</f>
        <v>0</v>
      </c>
      <c r="CM31">
        <f>COUNTIFS('Official Medal Table'!$F:$F,'Each Gender Events'!$A31,'Official Medal Table'!$C:$C,'Each Gender Events'!CM$1,'Official Medal Table'!$E:$E,'Each Gender Events'!CM$2)*'Medal values'!$B$1
+ COUNTIFS('Official Medal Table'!$G:$G,'Each Gender Events'!$A31,'Official Medal Table'!$C:$C,'Each Gender Events'!CM$1,'Official Medal Table'!$E:$E,'Each Gender Events'!CM$2)*'Medal values'!$B$2
+ COUNTIFS('Official Medal Table'!$H:$H,'Each Gender Events'!$A31,'Official Medal Table'!$C:$C,'Each Gender Events'!CM$1,'Official Medal Table'!$E:$E,'Each Gender Events'!CM$2)*'Medal values'!$B$3
+ COUNTIFS('Official Medal Table'!$I:$I,'Each Gender Events'!$A31,'Official Medal Table'!$C:$C,'Each Gender Events'!CM$1,'Official Medal Table'!$E:$E,'Each Gender Events'!CM$2)*'Medal values'!$B$3
+ COUNTIFS('Official Medal Table'!$F:$F,'Each Gender Events'!$A31,'Official Medal Table'!$C:$C,'Each Gender Events'!CM$1,'Official Medal Table'!$E:$E,"Mixed")*'Medal values'!$B$1/2
+ COUNTIFS('Official Medal Table'!$G:$G,'Each Gender Events'!$A31,'Official Medal Table'!$C:$C,'Each Gender Events'!CM$1,'Official Medal Table'!$E:$E,"Mixed")*'Medal values'!$B$2/2
+ COUNTIFS('Official Medal Table'!$H:$H,'Each Gender Events'!$A31,'Official Medal Table'!$C:$C,'Each Gender Events'!CM$1,'Official Medal Table'!$E:$E,"Mixed")*'Medal values'!$B$3/2
+ COUNTIFS('Official Medal Table'!$I:$I,'Each Gender Events'!$A31,'Official Medal Table'!$C:$C,'Each Gender Events'!CM$1,'Official Medal Table'!$E:$E,"Mixed")*'Medal values'!$B$3/2</f>
        <v>0</v>
      </c>
      <c r="CN31">
        <f>COUNTIFS('Official Medal Table'!$F:$F,'Each Gender Events'!$A31,'Official Medal Table'!$C:$C,'Each Gender Events'!CN$1,'Official Medal Table'!$E:$E,'Each Gender Events'!CN$2)*'Medal values'!$B$1
+ COUNTIFS('Official Medal Table'!$G:$G,'Each Gender Events'!$A31,'Official Medal Table'!$C:$C,'Each Gender Events'!CN$1,'Official Medal Table'!$E:$E,'Each Gender Events'!CN$2)*'Medal values'!$B$2
+ COUNTIFS('Official Medal Table'!$H:$H,'Each Gender Events'!$A31,'Official Medal Table'!$C:$C,'Each Gender Events'!CN$1,'Official Medal Table'!$E:$E,'Each Gender Events'!CN$2)*'Medal values'!$B$3
+ COUNTIFS('Official Medal Table'!$I:$I,'Each Gender Events'!$A31,'Official Medal Table'!$C:$C,'Each Gender Events'!CN$1,'Official Medal Table'!$E:$E,'Each Gender Events'!CN$2)*'Medal values'!$B$3
+ COUNTIFS('Official Medal Table'!$F:$F,'Each Gender Events'!$A31,'Official Medal Table'!$C:$C,'Each Gender Events'!CN$1,'Official Medal Table'!$E:$E,"Mixed")*'Medal values'!$B$1/2
+ COUNTIFS('Official Medal Table'!$G:$G,'Each Gender Events'!$A31,'Official Medal Table'!$C:$C,'Each Gender Events'!CN$1,'Official Medal Table'!$E:$E,"Mixed")*'Medal values'!$B$2/2
+ COUNTIFS('Official Medal Table'!$H:$H,'Each Gender Events'!$A31,'Official Medal Table'!$C:$C,'Each Gender Events'!CN$1,'Official Medal Table'!$E:$E,"Mixed")*'Medal values'!$B$3/2
+ COUNTIFS('Official Medal Table'!$I:$I,'Each Gender Events'!$A31,'Official Medal Table'!$C:$C,'Each Gender Events'!CN$1,'Official Medal Table'!$E:$E,"Mixed")*'Medal values'!$B$3/2</f>
        <v>0</v>
      </c>
      <c r="CO31">
        <f>COUNTIFS('Official Medal Table'!$F:$F,'Each Gender Events'!$A31,'Official Medal Table'!$C:$C,'Each Gender Events'!CO$1,'Official Medal Table'!$E:$E,'Each Gender Events'!CO$2)*'Medal values'!$B$1
+ COUNTIFS('Official Medal Table'!$G:$G,'Each Gender Events'!$A31,'Official Medal Table'!$C:$C,'Each Gender Events'!CO$1,'Official Medal Table'!$E:$E,'Each Gender Events'!CO$2)*'Medal values'!$B$2
+ COUNTIFS('Official Medal Table'!$H:$H,'Each Gender Events'!$A31,'Official Medal Table'!$C:$C,'Each Gender Events'!CO$1,'Official Medal Table'!$E:$E,'Each Gender Events'!CO$2)*'Medal values'!$B$3
+ COUNTIFS('Official Medal Table'!$I:$I,'Each Gender Events'!$A31,'Official Medal Table'!$C:$C,'Each Gender Events'!CO$1,'Official Medal Table'!$E:$E,'Each Gender Events'!CO$2)*'Medal values'!$B$3
+ COUNTIFS('Official Medal Table'!$F:$F,'Each Gender Events'!$A31,'Official Medal Table'!$C:$C,'Each Gender Events'!CO$1,'Official Medal Table'!$E:$E,"Mixed")*'Medal values'!$B$1/2
+ COUNTIFS('Official Medal Table'!$G:$G,'Each Gender Events'!$A31,'Official Medal Table'!$C:$C,'Each Gender Events'!CO$1,'Official Medal Table'!$E:$E,"Mixed")*'Medal values'!$B$2/2
+ COUNTIFS('Official Medal Table'!$H:$H,'Each Gender Events'!$A31,'Official Medal Table'!$C:$C,'Each Gender Events'!CO$1,'Official Medal Table'!$E:$E,"Mixed")*'Medal values'!$B$3/2
+ COUNTIFS('Official Medal Table'!$I:$I,'Each Gender Events'!$A31,'Official Medal Table'!$C:$C,'Each Gender Events'!CO$1,'Official Medal Table'!$E:$E,"Mixed")*'Medal values'!$B$3/2</f>
        <v>0</v>
      </c>
      <c r="CP31">
        <f>COUNTIFS('Official Medal Table'!$F:$F,'Each Gender Events'!$A31,'Official Medal Table'!$C:$C,'Each Gender Events'!CP$1,'Official Medal Table'!$E:$E,'Each Gender Events'!CP$2)*'Medal values'!$B$1
+ COUNTIFS('Official Medal Table'!$G:$G,'Each Gender Events'!$A31,'Official Medal Table'!$C:$C,'Each Gender Events'!CP$1,'Official Medal Table'!$E:$E,'Each Gender Events'!CP$2)*'Medal values'!$B$2
+ COUNTIFS('Official Medal Table'!$H:$H,'Each Gender Events'!$A31,'Official Medal Table'!$C:$C,'Each Gender Events'!CP$1,'Official Medal Table'!$E:$E,'Each Gender Events'!CP$2)*'Medal values'!$B$3
+ COUNTIFS('Official Medal Table'!$I:$I,'Each Gender Events'!$A31,'Official Medal Table'!$C:$C,'Each Gender Events'!CP$1,'Official Medal Table'!$E:$E,'Each Gender Events'!CP$2)*'Medal values'!$B$3
+ COUNTIFS('Official Medal Table'!$F:$F,'Each Gender Events'!$A31,'Official Medal Table'!$C:$C,'Each Gender Events'!CP$1,'Official Medal Table'!$E:$E,"Mixed")*'Medal values'!$B$1/2
+ COUNTIFS('Official Medal Table'!$G:$G,'Each Gender Events'!$A31,'Official Medal Table'!$C:$C,'Each Gender Events'!CP$1,'Official Medal Table'!$E:$E,"Mixed")*'Medal values'!$B$2/2
+ COUNTIFS('Official Medal Table'!$H:$H,'Each Gender Events'!$A31,'Official Medal Table'!$C:$C,'Each Gender Events'!CP$1,'Official Medal Table'!$E:$E,"Mixed")*'Medal values'!$B$3/2
+ COUNTIFS('Official Medal Table'!$I:$I,'Each Gender Events'!$A31,'Official Medal Table'!$C:$C,'Each Gender Events'!CP$1,'Official Medal Table'!$E:$E,"Mixed")*'Medal values'!$B$3/2</f>
        <v>0</v>
      </c>
      <c r="CQ31">
        <f>COUNTIFS('Official Medal Table'!$F:$F,'Each Gender Events'!$A31,'Official Medal Table'!$C:$C,'Each Gender Events'!CQ$1,'Official Medal Table'!$E:$E,'Each Gender Events'!CQ$2)*'Medal values'!$B$1
+ COUNTIFS('Official Medal Table'!$G:$G,'Each Gender Events'!$A31,'Official Medal Table'!$C:$C,'Each Gender Events'!CQ$1,'Official Medal Table'!$E:$E,'Each Gender Events'!CQ$2)*'Medal values'!$B$2
+ COUNTIFS('Official Medal Table'!$H:$H,'Each Gender Events'!$A31,'Official Medal Table'!$C:$C,'Each Gender Events'!CQ$1,'Official Medal Table'!$E:$E,'Each Gender Events'!CQ$2)*'Medal values'!$B$3
+ COUNTIFS('Official Medal Table'!$I:$I,'Each Gender Events'!$A31,'Official Medal Table'!$C:$C,'Each Gender Events'!CQ$1,'Official Medal Table'!$E:$E,'Each Gender Events'!CQ$2)*'Medal values'!$B$3
+ COUNTIFS('Official Medal Table'!$F:$F,'Each Gender Events'!$A31,'Official Medal Table'!$C:$C,'Each Gender Events'!CQ$1,'Official Medal Table'!$E:$E,"Mixed")*'Medal values'!$B$1/2
+ COUNTIFS('Official Medal Table'!$G:$G,'Each Gender Events'!$A31,'Official Medal Table'!$C:$C,'Each Gender Events'!CQ$1,'Official Medal Table'!$E:$E,"Mixed")*'Medal values'!$B$2/2
+ COUNTIFS('Official Medal Table'!$H:$H,'Each Gender Events'!$A31,'Official Medal Table'!$C:$C,'Each Gender Events'!CQ$1,'Official Medal Table'!$E:$E,"Mixed")*'Medal values'!$B$3/2
+ COUNTIFS('Official Medal Table'!$I:$I,'Each Gender Events'!$A31,'Official Medal Table'!$C:$C,'Each Gender Events'!CQ$1,'Official Medal Table'!$E:$E,"Mixed")*'Medal values'!$B$3/2</f>
        <v>0</v>
      </c>
      <c r="CR31">
        <f>COUNTIFS('Official Medal Table'!$F:$F,'Each Gender Events'!$A31,'Official Medal Table'!$C:$C,'Each Gender Events'!CR$1,'Official Medal Table'!$E:$E,'Each Gender Events'!CR$2)*'Medal values'!$B$1
+ COUNTIFS('Official Medal Table'!$G:$G,'Each Gender Events'!$A31,'Official Medal Table'!$C:$C,'Each Gender Events'!CR$1,'Official Medal Table'!$E:$E,'Each Gender Events'!CR$2)*'Medal values'!$B$2
+ COUNTIFS('Official Medal Table'!$H:$H,'Each Gender Events'!$A31,'Official Medal Table'!$C:$C,'Each Gender Events'!CR$1,'Official Medal Table'!$E:$E,'Each Gender Events'!CR$2)*'Medal values'!$B$3
+ COUNTIFS('Official Medal Table'!$I:$I,'Each Gender Events'!$A31,'Official Medal Table'!$C:$C,'Each Gender Events'!CR$1,'Official Medal Table'!$E:$E,'Each Gender Events'!CR$2)*'Medal values'!$B$3
+ COUNTIFS('Official Medal Table'!$F:$F,'Each Gender Events'!$A31,'Official Medal Table'!$C:$C,'Each Gender Events'!CR$1,'Official Medal Table'!$E:$E,"Mixed")*'Medal values'!$B$1/2
+ COUNTIFS('Official Medal Table'!$G:$G,'Each Gender Events'!$A31,'Official Medal Table'!$C:$C,'Each Gender Events'!CR$1,'Official Medal Table'!$E:$E,"Mixed")*'Medal values'!$B$2/2
+ COUNTIFS('Official Medal Table'!$H:$H,'Each Gender Events'!$A31,'Official Medal Table'!$C:$C,'Each Gender Events'!CR$1,'Official Medal Table'!$E:$E,"Mixed")*'Medal values'!$B$3/2
+ COUNTIFS('Official Medal Table'!$I:$I,'Each Gender Events'!$A31,'Official Medal Table'!$C:$C,'Each Gender Events'!CR$1,'Official Medal Table'!$E:$E,"Mixed")*'Medal values'!$B$3/2</f>
        <v>0</v>
      </c>
      <c r="CS31">
        <f>COUNTIFS('Official Medal Table'!$F:$F,'Each Gender Events'!$A31,'Official Medal Table'!$C:$C,'Each Gender Events'!CS$1,'Official Medal Table'!$E:$E,'Each Gender Events'!CS$2)*'Medal values'!$B$1
+ COUNTIFS('Official Medal Table'!$G:$G,'Each Gender Events'!$A31,'Official Medal Table'!$C:$C,'Each Gender Events'!CS$1,'Official Medal Table'!$E:$E,'Each Gender Events'!CS$2)*'Medal values'!$B$2
+ COUNTIFS('Official Medal Table'!$H:$H,'Each Gender Events'!$A31,'Official Medal Table'!$C:$C,'Each Gender Events'!CS$1,'Official Medal Table'!$E:$E,'Each Gender Events'!CS$2)*'Medal values'!$B$3
+ COUNTIFS('Official Medal Table'!$I:$I,'Each Gender Events'!$A31,'Official Medal Table'!$C:$C,'Each Gender Events'!CS$1,'Official Medal Table'!$E:$E,'Each Gender Events'!CS$2)*'Medal values'!$B$3
+ COUNTIFS('Official Medal Table'!$F:$F,'Each Gender Events'!$A31,'Official Medal Table'!$C:$C,'Each Gender Events'!CS$1,'Official Medal Table'!$E:$E,"Mixed")*'Medal values'!$B$1/2
+ COUNTIFS('Official Medal Table'!$G:$G,'Each Gender Events'!$A31,'Official Medal Table'!$C:$C,'Each Gender Events'!CS$1,'Official Medal Table'!$E:$E,"Mixed")*'Medal values'!$B$2/2
+ COUNTIFS('Official Medal Table'!$H:$H,'Each Gender Events'!$A31,'Official Medal Table'!$C:$C,'Each Gender Events'!CS$1,'Official Medal Table'!$E:$E,"Mixed")*'Medal values'!$B$3/2
+ COUNTIFS('Official Medal Table'!$I:$I,'Each Gender Events'!$A31,'Official Medal Table'!$C:$C,'Each Gender Events'!CS$1,'Official Medal Table'!$E:$E,"Mixed")*'Medal values'!$B$3/2</f>
        <v>0</v>
      </c>
      <c r="CT31">
        <f>COUNTIFS('Official Medal Table'!$F:$F,'Each Gender Events'!$A31,'Official Medal Table'!$C:$C,'Each Gender Events'!CT$1,'Official Medal Table'!$E:$E,'Each Gender Events'!CT$2)*'Medal values'!$B$1
+ COUNTIFS('Official Medal Table'!$G:$G,'Each Gender Events'!$A31,'Official Medal Table'!$C:$C,'Each Gender Events'!CT$1,'Official Medal Table'!$E:$E,'Each Gender Events'!CT$2)*'Medal values'!$B$2
+ COUNTIFS('Official Medal Table'!$H:$H,'Each Gender Events'!$A31,'Official Medal Table'!$C:$C,'Each Gender Events'!CT$1,'Official Medal Table'!$E:$E,'Each Gender Events'!CT$2)*'Medal values'!$B$3
+ COUNTIFS('Official Medal Table'!$I:$I,'Each Gender Events'!$A31,'Official Medal Table'!$C:$C,'Each Gender Events'!CT$1,'Official Medal Table'!$E:$E,'Each Gender Events'!CT$2)*'Medal values'!$B$3
+ COUNTIFS('Official Medal Table'!$F:$F,'Each Gender Events'!$A31,'Official Medal Table'!$C:$C,'Each Gender Events'!CT$1,'Official Medal Table'!$E:$E,"Mixed")*'Medal values'!$B$1/2
+ COUNTIFS('Official Medal Table'!$G:$G,'Each Gender Events'!$A31,'Official Medal Table'!$C:$C,'Each Gender Events'!CT$1,'Official Medal Table'!$E:$E,"Mixed")*'Medal values'!$B$2/2
+ COUNTIFS('Official Medal Table'!$H:$H,'Each Gender Events'!$A31,'Official Medal Table'!$C:$C,'Each Gender Events'!CT$1,'Official Medal Table'!$E:$E,"Mixed")*'Medal values'!$B$3/2
+ COUNTIFS('Official Medal Table'!$I:$I,'Each Gender Events'!$A31,'Official Medal Table'!$C:$C,'Each Gender Events'!CT$1,'Official Medal Table'!$E:$E,"Mixed")*'Medal values'!$B$3/2</f>
        <v>0</v>
      </c>
    </row>
    <row r="32" spans="1:98" x14ac:dyDescent="0.3">
      <c r="A32" t="str">
        <f>Countries!A30</f>
        <v>UZB</v>
      </c>
      <c r="B32">
        <f>COUNTIFS('Official Medal Table'!$F:$F,'Each Gender Events'!$A32,'Official Medal Table'!$C:$C,'Each Gender Events'!B$1,'Official Medal Table'!$E:$E,'Each Gender Events'!B$2)*'Medal values'!$B$1
+ COUNTIFS('Official Medal Table'!$G:$G,'Each Gender Events'!$A32,'Official Medal Table'!$C:$C,'Each Gender Events'!B$1,'Official Medal Table'!$E:$E,'Each Gender Events'!B$2)*'Medal values'!$B$2
+ COUNTIFS('Official Medal Table'!$H:$H,'Each Gender Events'!$A32,'Official Medal Table'!$C:$C,'Each Gender Events'!B$1,'Official Medal Table'!$E:$E,'Each Gender Events'!B$2)*'Medal values'!$B$3
+ COUNTIFS('Official Medal Table'!$I:$I,'Each Gender Events'!$A32,'Official Medal Table'!$C:$C,'Each Gender Events'!B$1,'Official Medal Table'!$E:$E,'Each Gender Events'!B$2)*'Medal values'!$B$3
+ COUNTIFS('Official Medal Table'!$F:$F,'Each Gender Events'!$A32,'Official Medal Table'!$C:$C,'Each Gender Events'!B$1,'Official Medal Table'!$E:$E,"Mixed")*'Medal values'!$B$1/2
+ COUNTIFS('Official Medal Table'!$G:$G,'Each Gender Events'!$A32,'Official Medal Table'!$C:$C,'Each Gender Events'!B$1,'Official Medal Table'!$E:$E,"Mixed")*'Medal values'!$B$2/2
+ COUNTIFS('Official Medal Table'!$H:$H,'Each Gender Events'!$A32,'Official Medal Table'!$C:$C,'Each Gender Events'!B$1,'Official Medal Table'!$E:$E,"Mixed")*'Medal values'!$B$3/2
+ COUNTIFS('Official Medal Table'!$I:$I,'Each Gender Events'!$A32,'Official Medal Table'!$C:$C,'Each Gender Events'!B$1,'Official Medal Table'!$E:$E,"Mixed")*'Medal values'!$B$3/2</f>
        <v>0</v>
      </c>
      <c r="C32">
        <f>COUNTIFS('Official Medal Table'!$F:$F,'Each Gender Events'!$A32,'Official Medal Table'!$C:$C,'Each Gender Events'!C$1,'Official Medal Table'!$E:$E,'Each Gender Events'!C$2)*'Medal values'!$B$1
+ COUNTIFS('Official Medal Table'!$G:$G,'Each Gender Events'!$A32,'Official Medal Table'!$C:$C,'Each Gender Events'!C$1,'Official Medal Table'!$E:$E,'Each Gender Events'!C$2)*'Medal values'!$B$2
+ COUNTIFS('Official Medal Table'!$H:$H,'Each Gender Events'!$A32,'Official Medal Table'!$C:$C,'Each Gender Events'!C$1,'Official Medal Table'!$E:$E,'Each Gender Events'!C$2)*'Medal values'!$B$3
+ COUNTIFS('Official Medal Table'!$I:$I,'Each Gender Events'!$A32,'Official Medal Table'!$C:$C,'Each Gender Events'!C$1,'Official Medal Table'!$E:$E,'Each Gender Events'!C$2)*'Medal values'!$B$3
+ COUNTIFS('Official Medal Table'!$F:$F,'Each Gender Events'!$A32,'Official Medal Table'!$C:$C,'Each Gender Events'!C$1,'Official Medal Table'!$E:$E,"Mixed")*'Medal values'!$B$1/2
+ COUNTIFS('Official Medal Table'!$G:$G,'Each Gender Events'!$A32,'Official Medal Table'!$C:$C,'Each Gender Events'!C$1,'Official Medal Table'!$E:$E,"Mixed")*'Medal values'!$B$2/2
+ COUNTIFS('Official Medal Table'!$H:$H,'Each Gender Events'!$A32,'Official Medal Table'!$C:$C,'Each Gender Events'!C$1,'Official Medal Table'!$E:$E,"Mixed")*'Medal values'!$B$3/2
+ COUNTIFS('Official Medal Table'!$I:$I,'Each Gender Events'!$A32,'Official Medal Table'!$C:$C,'Each Gender Events'!C$1,'Official Medal Table'!$E:$E,"Mixed")*'Medal values'!$B$3/2</f>
        <v>0</v>
      </c>
      <c r="D32">
        <f>COUNTIFS('Official Medal Table'!$F:$F,'Each Gender Events'!$A32,'Official Medal Table'!$C:$C,'Each Gender Events'!D$1,'Official Medal Table'!$E:$E,'Each Gender Events'!D$2)*'Medal values'!$B$1
+ COUNTIFS('Official Medal Table'!$G:$G,'Each Gender Events'!$A32,'Official Medal Table'!$C:$C,'Each Gender Events'!D$1,'Official Medal Table'!$E:$E,'Each Gender Events'!D$2)*'Medal values'!$B$2
+ COUNTIFS('Official Medal Table'!$H:$H,'Each Gender Events'!$A32,'Official Medal Table'!$C:$C,'Each Gender Events'!D$1,'Official Medal Table'!$E:$E,'Each Gender Events'!D$2)*'Medal values'!$B$3
+ COUNTIFS('Official Medal Table'!$I:$I,'Each Gender Events'!$A32,'Official Medal Table'!$C:$C,'Each Gender Events'!D$1,'Official Medal Table'!$E:$E,'Each Gender Events'!D$2)*'Medal values'!$B$3
+ COUNTIFS('Official Medal Table'!$F:$F,'Each Gender Events'!$A32,'Official Medal Table'!$C:$C,'Each Gender Events'!D$1,'Official Medal Table'!$E:$E,"Mixed")*'Medal values'!$B$1/2
+ COUNTIFS('Official Medal Table'!$G:$G,'Each Gender Events'!$A32,'Official Medal Table'!$C:$C,'Each Gender Events'!D$1,'Official Medal Table'!$E:$E,"Mixed")*'Medal values'!$B$2/2
+ COUNTIFS('Official Medal Table'!$H:$H,'Each Gender Events'!$A32,'Official Medal Table'!$C:$C,'Each Gender Events'!D$1,'Official Medal Table'!$E:$E,"Mixed")*'Medal values'!$B$3/2
+ COUNTIFS('Official Medal Table'!$I:$I,'Each Gender Events'!$A32,'Official Medal Table'!$C:$C,'Each Gender Events'!D$1,'Official Medal Table'!$E:$E,"Mixed")*'Medal values'!$B$3/2</f>
        <v>0</v>
      </c>
      <c r="E32">
        <f>COUNTIFS('Official Medal Table'!$F:$F,'Each Gender Events'!$A32,'Official Medal Table'!$C:$C,'Each Gender Events'!E$1,'Official Medal Table'!$E:$E,'Each Gender Events'!E$2)*'Medal values'!$B$1
+ COUNTIFS('Official Medal Table'!$G:$G,'Each Gender Events'!$A32,'Official Medal Table'!$C:$C,'Each Gender Events'!E$1,'Official Medal Table'!$E:$E,'Each Gender Events'!E$2)*'Medal values'!$B$2
+ COUNTIFS('Official Medal Table'!$H:$H,'Each Gender Events'!$A32,'Official Medal Table'!$C:$C,'Each Gender Events'!E$1,'Official Medal Table'!$E:$E,'Each Gender Events'!E$2)*'Medal values'!$B$3
+ COUNTIFS('Official Medal Table'!$I:$I,'Each Gender Events'!$A32,'Official Medal Table'!$C:$C,'Each Gender Events'!E$1,'Official Medal Table'!$E:$E,'Each Gender Events'!E$2)*'Medal values'!$B$3
+ COUNTIFS('Official Medal Table'!$F:$F,'Each Gender Events'!$A32,'Official Medal Table'!$C:$C,'Each Gender Events'!E$1,'Official Medal Table'!$E:$E,"Mixed")*'Medal values'!$B$1/2
+ COUNTIFS('Official Medal Table'!$G:$G,'Each Gender Events'!$A32,'Official Medal Table'!$C:$C,'Each Gender Events'!E$1,'Official Medal Table'!$E:$E,"Mixed")*'Medal values'!$B$2/2
+ COUNTIFS('Official Medal Table'!$H:$H,'Each Gender Events'!$A32,'Official Medal Table'!$C:$C,'Each Gender Events'!E$1,'Official Medal Table'!$E:$E,"Mixed")*'Medal values'!$B$3/2
+ COUNTIFS('Official Medal Table'!$I:$I,'Each Gender Events'!$A32,'Official Medal Table'!$C:$C,'Each Gender Events'!E$1,'Official Medal Table'!$E:$E,"Mixed")*'Medal values'!$B$3/2</f>
        <v>0</v>
      </c>
      <c r="F32">
        <f>COUNTIFS('Official Medal Table'!$F:$F,'Each Gender Events'!$A32,'Official Medal Table'!$C:$C,'Each Gender Events'!F$1,'Official Medal Table'!$E:$E,'Each Gender Events'!F$2)*'Medal values'!$B$1
+ COUNTIFS('Official Medal Table'!$G:$G,'Each Gender Events'!$A32,'Official Medal Table'!$C:$C,'Each Gender Events'!F$1,'Official Medal Table'!$E:$E,'Each Gender Events'!F$2)*'Medal values'!$B$2
+ COUNTIFS('Official Medal Table'!$H:$H,'Each Gender Events'!$A32,'Official Medal Table'!$C:$C,'Each Gender Events'!F$1,'Official Medal Table'!$E:$E,'Each Gender Events'!F$2)*'Medal values'!$B$3
+ COUNTIFS('Official Medal Table'!$I:$I,'Each Gender Events'!$A32,'Official Medal Table'!$C:$C,'Each Gender Events'!F$1,'Official Medal Table'!$E:$E,'Each Gender Events'!F$2)*'Medal values'!$B$3
+ COUNTIFS('Official Medal Table'!$F:$F,'Each Gender Events'!$A32,'Official Medal Table'!$C:$C,'Each Gender Events'!F$1,'Official Medal Table'!$E:$E,"Mixed")*'Medal values'!$B$1/2
+ COUNTIFS('Official Medal Table'!$G:$G,'Each Gender Events'!$A32,'Official Medal Table'!$C:$C,'Each Gender Events'!F$1,'Official Medal Table'!$E:$E,"Mixed")*'Medal values'!$B$2/2
+ COUNTIFS('Official Medal Table'!$H:$H,'Each Gender Events'!$A32,'Official Medal Table'!$C:$C,'Each Gender Events'!F$1,'Official Medal Table'!$E:$E,"Mixed")*'Medal values'!$B$3/2
+ COUNTIFS('Official Medal Table'!$I:$I,'Each Gender Events'!$A32,'Official Medal Table'!$C:$C,'Each Gender Events'!F$1,'Official Medal Table'!$E:$E,"Mixed")*'Medal values'!$B$3/2</f>
        <v>0</v>
      </c>
      <c r="G32">
        <f>COUNTIFS('Official Medal Table'!$F:$F,'Each Gender Events'!$A32,'Official Medal Table'!$C:$C,'Each Gender Events'!G$1,'Official Medal Table'!$E:$E,'Each Gender Events'!G$2)*'Medal values'!$B$1
+ COUNTIFS('Official Medal Table'!$G:$G,'Each Gender Events'!$A32,'Official Medal Table'!$C:$C,'Each Gender Events'!G$1,'Official Medal Table'!$E:$E,'Each Gender Events'!G$2)*'Medal values'!$B$2
+ COUNTIFS('Official Medal Table'!$H:$H,'Each Gender Events'!$A32,'Official Medal Table'!$C:$C,'Each Gender Events'!G$1,'Official Medal Table'!$E:$E,'Each Gender Events'!G$2)*'Medal values'!$B$3
+ COUNTIFS('Official Medal Table'!$I:$I,'Each Gender Events'!$A32,'Official Medal Table'!$C:$C,'Each Gender Events'!G$1,'Official Medal Table'!$E:$E,'Each Gender Events'!G$2)*'Medal values'!$B$3
+ COUNTIFS('Official Medal Table'!$F:$F,'Each Gender Events'!$A32,'Official Medal Table'!$C:$C,'Each Gender Events'!G$1,'Official Medal Table'!$E:$E,"Mixed")*'Medal values'!$B$1/2
+ COUNTIFS('Official Medal Table'!$G:$G,'Each Gender Events'!$A32,'Official Medal Table'!$C:$C,'Each Gender Events'!G$1,'Official Medal Table'!$E:$E,"Mixed")*'Medal values'!$B$2/2
+ COUNTIFS('Official Medal Table'!$H:$H,'Each Gender Events'!$A32,'Official Medal Table'!$C:$C,'Each Gender Events'!G$1,'Official Medal Table'!$E:$E,"Mixed")*'Medal values'!$B$3/2
+ COUNTIFS('Official Medal Table'!$I:$I,'Each Gender Events'!$A32,'Official Medal Table'!$C:$C,'Each Gender Events'!G$1,'Official Medal Table'!$E:$E,"Mixed")*'Medal values'!$B$3/2</f>
        <v>0</v>
      </c>
      <c r="H32">
        <f>COUNTIFS('Official Medal Table'!$F:$F,'Each Gender Events'!$A32,'Official Medal Table'!$C:$C,'Each Gender Events'!H$1,'Official Medal Table'!$E:$E,'Each Gender Events'!H$2)*'Medal values'!$B$1
+ COUNTIFS('Official Medal Table'!$G:$G,'Each Gender Events'!$A32,'Official Medal Table'!$C:$C,'Each Gender Events'!H$1,'Official Medal Table'!$E:$E,'Each Gender Events'!H$2)*'Medal values'!$B$2
+ COUNTIFS('Official Medal Table'!$H:$H,'Each Gender Events'!$A32,'Official Medal Table'!$C:$C,'Each Gender Events'!H$1,'Official Medal Table'!$E:$E,'Each Gender Events'!H$2)*'Medal values'!$B$3
+ COUNTIFS('Official Medal Table'!$I:$I,'Each Gender Events'!$A32,'Official Medal Table'!$C:$C,'Each Gender Events'!H$1,'Official Medal Table'!$E:$E,'Each Gender Events'!H$2)*'Medal values'!$B$3
+ COUNTIFS('Official Medal Table'!$F:$F,'Each Gender Events'!$A32,'Official Medal Table'!$C:$C,'Each Gender Events'!H$1,'Official Medal Table'!$E:$E,"Mixed")*'Medal values'!$B$1/2
+ COUNTIFS('Official Medal Table'!$G:$G,'Each Gender Events'!$A32,'Official Medal Table'!$C:$C,'Each Gender Events'!H$1,'Official Medal Table'!$E:$E,"Mixed")*'Medal values'!$B$2/2
+ COUNTIFS('Official Medal Table'!$H:$H,'Each Gender Events'!$A32,'Official Medal Table'!$C:$C,'Each Gender Events'!H$1,'Official Medal Table'!$E:$E,"Mixed")*'Medal values'!$B$3/2
+ COUNTIFS('Official Medal Table'!$I:$I,'Each Gender Events'!$A32,'Official Medal Table'!$C:$C,'Each Gender Events'!H$1,'Official Medal Table'!$E:$E,"Mixed")*'Medal values'!$B$3/2</f>
        <v>0</v>
      </c>
      <c r="I32">
        <f>COUNTIFS('Official Medal Table'!$F:$F,'Each Gender Events'!$A32,'Official Medal Table'!$C:$C,'Each Gender Events'!I$1,'Official Medal Table'!$E:$E,'Each Gender Events'!I$2)*'Medal values'!$B$1
+ COUNTIFS('Official Medal Table'!$G:$G,'Each Gender Events'!$A32,'Official Medal Table'!$C:$C,'Each Gender Events'!I$1,'Official Medal Table'!$E:$E,'Each Gender Events'!I$2)*'Medal values'!$B$2
+ COUNTIFS('Official Medal Table'!$H:$H,'Each Gender Events'!$A32,'Official Medal Table'!$C:$C,'Each Gender Events'!I$1,'Official Medal Table'!$E:$E,'Each Gender Events'!I$2)*'Medal values'!$B$3
+ COUNTIFS('Official Medal Table'!$I:$I,'Each Gender Events'!$A32,'Official Medal Table'!$C:$C,'Each Gender Events'!I$1,'Official Medal Table'!$E:$E,'Each Gender Events'!I$2)*'Medal values'!$B$3
+ COUNTIFS('Official Medal Table'!$F:$F,'Each Gender Events'!$A32,'Official Medal Table'!$C:$C,'Each Gender Events'!I$1,'Official Medal Table'!$E:$E,"Mixed")*'Medal values'!$B$1/2
+ COUNTIFS('Official Medal Table'!$G:$G,'Each Gender Events'!$A32,'Official Medal Table'!$C:$C,'Each Gender Events'!I$1,'Official Medal Table'!$E:$E,"Mixed")*'Medal values'!$B$2/2
+ COUNTIFS('Official Medal Table'!$H:$H,'Each Gender Events'!$A32,'Official Medal Table'!$C:$C,'Each Gender Events'!I$1,'Official Medal Table'!$E:$E,"Mixed")*'Medal values'!$B$3/2
+ COUNTIFS('Official Medal Table'!$I:$I,'Each Gender Events'!$A32,'Official Medal Table'!$C:$C,'Each Gender Events'!I$1,'Official Medal Table'!$E:$E,"Mixed")*'Medal values'!$B$3/2</f>
        <v>0</v>
      </c>
      <c r="J32">
        <f>COUNTIFS('Official Medal Table'!$F:$F,'Each Gender Events'!$A32,'Official Medal Table'!$C:$C,'Each Gender Events'!J$1,'Official Medal Table'!$E:$E,'Each Gender Events'!J$2)*'Medal values'!$B$1
+ COUNTIFS('Official Medal Table'!$G:$G,'Each Gender Events'!$A32,'Official Medal Table'!$C:$C,'Each Gender Events'!J$1,'Official Medal Table'!$E:$E,'Each Gender Events'!J$2)*'Medal values'!$B$2
+ COUNTIFS('Official Medal Table'!$H:$H,'Each Gender Events'!$A32,'Official Medal Table'!$C:$C,'Each Gender Events'!J$1,'Official Medal Table'!$E:$E,'Each Gender Events'!J$2)*'Medal values'!$B$3
+ COUNTIFS('Official Medal Table'!$I:$I,'Each Gender Events'!$A32,'Official Medal Table'!$C:$C,'Each Gender Events'!J$1,'Official Medal Table'!$E:$E,'Each Gender Events'!J$2)*'Medal values'!$B$3
+ COUNTIFS('Official Medal Table'!$F:$F,'Each Gender Events'!$A32,'Official Medal Table'!$C:$C,'Each Gender Events'!J$1,'Official Medal Table'!$E:$E,"Mixed")*'Medal values'!$B$1/2
+ COUNTIFS('Official Medal Table'!$G:$G,'Each Gender Events'!$A32,'Official Medal Table'!$C:$C,'Each Gender Events'!J$1,'Official Medal Table'!$E:$E,"Mixed")*'Medal values'!$B$2/2
+ COUNTIFS('Official Medal Table'!$H:$H,'Each Gender Events'!$A32,'Official Medal Table'!$C:$C,'Each Gender Events'!J$1,'Official Medal Table'!$E:$E,"Mixed")*'Medal values'!$B$3/2
+ COUNTIFS('Official Medal Table'!$I:$I,'Each Gender Events'!$A32,'Official Medal Table'!$C:$C,'Each Gender Events'!J$1,'Official Medal Table'!$E:$E,"Mixed")*'Medal values'!$B$3/2</f>
        <v>0</v>
      </c>
      <c r="K32">
        <f>COUNTIFS('Official Medal Table'!$F:$F,'Each Gender Events'!$A32,'Official Medal Table'!$C:$C,'Each Gender Events'!K$1,'Official Medal Table'!$E:$E,'Each Gender Events'!K$2)*'Medal values'!$B$1
+ COUNTIFS('Official Medal Table'!$G:$G,'Each Gender Events'!$A32,'Official Medal Table'!$C:$C,'Each Gender Events'!K$1,'Official Medal Table'!$E:$E,'Each Gender Events'!K$2)*'Medal values'!$B$2
+ COUNTIFS('Official Medal Table'!$H:$H,'Each Gender Events'!$A32,'Official Medal Table'!$C:$C,'Each Gender Events'!K$1,'Official Medal Table'!$E:$E,'Each Gender Events'!K$2)*'Medal values'!$B$3
+ COUNTIFS('Official Medal Table'!$I:$I,'Each Gender Events'!$A32,'Official Medal Table'!$C:$C,'Each Gender Events'!K$1,'Official Medal Table'!$E:$E,'Each Gender Events'!K$2)*'Medal values'!$B$3
+ COUNTIFS('Official Medal Table'!$F:$F,'Each Gender Events'!$A32,'Official Medal Table'!$C:$C,'Each Gender Events'!K$1,'Official Medal Table'!$E:$E,"Mixed")*'Medal values'!$B$1/2
+ COUNTIFS('Official Medal Table'!$G:$G,'Each Gender Events'!$A32,'Official Medal Table'!$C:$C,'Each Gender Events'!K$1,'Official Medal Table'!$E:$E,"Mixed")*'Medal values'!$B$2/2
+ COUNTIFS('Official Medal Table'!$H:$H,'Each Gender Events'!$A32,'Official Medal Table'!$C:$C,'Each Gender Events'!K$1,'Official Medal Table'!$E:$E,"Mixed")*'Medal values'!$B$3/2
+ COUNTIFS('Official Medal Table'!$I:$I,'Each Gender Events'!$A32,'Official Medal Table'!$C:$C,'Each Gender Events'!K$1,'Official Medal Table'!$E:$E,"Mixed")*'Medal values'!$B$3/2</f>
        <v>0</v>
      </c>
      <c r="L32">
        <f>COUNTIFS('Official Medal Table'!$F:$F,'Each Gender Events'!$A32,'Official Medal Table'!$C:$C,'Each Gender Events'!L$1,'Official Medal Table'!$E:$E,'Each Gender Events'!L$2)*'Medal values'!$B$1
+ COUNTIFS('Official Medal Table'!$G:$G,'Each Gender Events'!$A32,'Official Medal Table'!$C:$C,'Each Gender Events'!L$1,'Official Medal Table'!$E:$E,'Each Gender Events'!L$2)*'Medal values'!$B$2
+ COUNTIFS('Official Medal Table'!$H:$H,'Each Gender Events'!$A32,'Official Medal Table'!$C:$C,'Each Gender Events'!L$1,'Official Medal Table'!$E:$E,'Each Gender Events'!L$2)*'Medal values'!$B$3
+ COUNTIFS('Official Medal Table'!$I:$I,'Each Gender Events'!$A32,'Official Medal Table'!$C:$C,'Each Gender Events'!L$1,'Official Medal Table'!$E:$E,'Each Gender Events'!L$2)*'Medal values'!$B$3
+ COUNTIFS('Official Medal Table'!$F:$F,'Each Gender Events'!$A32,'Official Medal Table'!$C:$C,'Each Gender Events'!L$1,'Official Medal Table'!$E:$E,"Mixed")*'Medal values'!$B$1/2
+ COUNTIFS('Official Medal Table'!$G:$G,'Each Gender Events'!$A32,'Official Medal Table'!$C:$C,'Each Gender Events'!L$1,'Official Medal Table'!$E:$E,"Mixed")*'Medal values'!$B$2/2
+ COUNTIFS('Official Medal Table'!$H:$H,'Each Gender Events'!$A32,'Official Medal Table'!$C:$C,'Each Gender Events'!L$1,'Official Medal Table'!$E:$E,"Mixed")*'Medal values'!$B$3/2
+ COUNTIFS('Official Medal Table'!$I:$I,'Each Gender Events'!$A32,'Official Medal Table'!$C:$C,'Each Gender Events'!L$1,'Official Medal Table'!$E:$E,"Mixed")*'Medal values'!$B$3/2</f>
        <v>0</v>
      </c>
      <c r="M32">
        <f>COUNTIFS('Official Medal Table'!$F:$F,'Each Gender Events'!$A32,'Official Medal Table'!$C:$C,'Each Gender Events'!M$1,'Official Medal Table'!$E:$E,'Each Gender Events'!M$2)*'Medal values'!$B$1
+ COUNTIFS('Official Medal Table'!$G:$G,'Each Gender Events'!$A32,'Official Medal Table'!$C:$C,'Each Gender Events'!M$1,'Official Medal Table'!$E:$E,'Each Gender Events'!M$2)*'Medal values'!$B$2
+ COUNTIFS('Official Medal Table'!$H:$H,'Each Gender Events'!$A32,'Official Medal Table'!$C:$C,'Each Gender Events'!M$1,'Official Medal Table'!$E:$E,'Each Gender Events'!M$2)*'Medal values'!$B$3
+ COUNTIFS('Official Medal Table'!$I:$I,'Each Gender Events'!$A32,'Official Medal Table'!$C:$C,'Each Gender Events'!M$1,'Official Medal Table'!$E:$E,'Each Gender Events'!M$2)*'Medal values'!$B$3
+ COUNTIFS('Official Medal Table'!$F:$F,'Each Gender Events'!$A32,'Official Medal Table'!$C:$C,'Each Gender Events'!M$1,'Official Medal Table'!$E:$E,"Mixed")*'Medal values'!$B$1/2
+ COUNTIFS('Official Medal Table'!$G:$G,'Each Gender Events'!$A32,'Official Medal Table'!$C:$C,'Each Gender Events'!M$1,'Official Medal Table'!$E:$E,"Mixed")*'Medal values'!$B$2/2
+ COUNTIFS('Official Medal Table'!$H:$H,'Each Gender Events'!$A32,'Official Medal Table'!$C:$C,'Each Gender Events'!M$1,'Official Medal Table'!$E:$E,"Mixed")*'Medal values'!$B$3/2
+ COUNTIFS('Official Medal Table'!$I:$I,'Each Gender Events'!$A32,'Official Medal Table'!$C:$C,'Each Gender Events'!M$1,'Official Medal Table'!$E:$E,"Mixed")*'Medal values'!$B$3/2</f>
        <v>0</v>
      </c>
      <c r="N32">
        <f>COUNTIFS('Official Medal Table'!$F:$F,'Each Gender Events'!$A32,'Official Medal Table'!$C:$C,'Each Gender Events'!N$1,'Official Medal Table'!$E:$E,'Each Gender Events'!N$2)*'Medal values'!$B$1
+ COUNTIFS('Official Medal Table'!$G:$G,'Each Gender Events'!$A32,'Official Medal Table'!$C:$C,'Each Gender Events'!N$1,'Official Medal Table'!$E:$E,'Each Gender Events'!N$2)*'Medal values'!$B$2
+ COUNTIFS('Official Medal Table'!$H:$H,'Each Gender Events'!$A32,'Official Medal Table'!$C:$C,'Each Gender Events'!N$1,'Official Medal Table'!$E:$E,'Each Gender Events'!N$2)*'Medal values'!$B$3
+ COUNTIFS('Official Medal Table'!$I:$I,'Each Gender Events'!$A32,'Official Medal Table'!$C:$C,'Each Gender Events'!N$1,'Official Medal Table'!$E:$E,'Each Gender Events'!N$2)*'Medal values'!$B$3
+ COUNTIFS('Official Medal Table'!$F:$F,'Each Gender Events'!$A32,'Official Medal Table'!$C:$C,'Each Gender Events'!N$1,'Official Medal Table'!$E:$E,"Mixed")*'Medal values'!$B$1/2
+ COUNTIFS('Official Medal Table'!$G:$G,'Each Gender Events'!$A32,'Official Medal Table'!$C:$C,'Each Gender Events'!N$1,'Official Medal Table'!$E:$E,"Mixed")*'Medal values'!$B$2/2
+ COUNTIFS('Official Medal Table'!$H:$H,'Each Gender Events'!$A32,'Official Medal Table'!$C:$C,'Each Gender Events'!N$1,'Official Medal Table'!$E:$E,"Mixed")*'Medal values'!$B$3/2
+ COUNTIFS('Official Medal Table'!$I:$I,'Each Gender Events'!$A32,'Official Medal Table'!$C:$C,'Each Gender Events'!N$1,'Official Medal Table'!$E:$E,"Mixed")*'Medal values'!$B$3/2</f>
        <v>0</v>
      </c>
      <c r="O32">
        <f>COUNTIFS('Official Medal Table'!$F:$F,'Each Gender Events'!$A32,'Official Medal Table'!$C:$C,'Each Gender Events'!O$1,'Official Medal Table'!$E:$E,'Each Gender Events'!O$2)*'Medal values'!$B$1
+ COUNTIFS('Official Medal Table'!$G:$G,'Each Gender Events'!$A32,'Official Medal Table'!$C:$C,'Each Gender Events'!O$1,'Official Medal Table'!$E:$E,'Each Gender Events'!O$2)*'Medal values'!$B$2
+ COUNTIFS('Official Medal Table'!$H:$H,'Each Gender Events'!$A32,'Official Medal Table'!$C:$C,'Each Gender Events'!O$1,'Official Medal Table'!$E:$E,'Each Gender Events'!O$2)*'Medal values'!$B$3
+ COUNTIFS('Official Medal Table'!$I:$I,'Each Gender Events'!$A32,'Official Medal Table'!$C:$C,'Each Gender Events'!O$1,'Official Medal Table'!$E:$E,'Each Gender Events'!O$2)*'Medal values'!$B$3
+ COUNTIFS('Official Medal Table'!$F:$F,'Each Gender Events'!$A32,'Official Medal Table'!$C:$C,'Each Gender Events'!O$1,'Official Medal Table'!$E:$E,"Mixed")*'Medal values'!$B$1/2
+ COUNTIFS('Official Medal Table'!$G:$G,'Each Gender Events'!$A32,'Official Medal Table'!$C:$C,'Each Gender Events'!O$1,'Official Medal Table'!$E:$E,"Mixed")*'Medal values'!$B$2/2
+ COUNTIFS('Official Medal Table'!$H:$H,'Each Gender Events'!$A32,'Official Medal Table'!$C:$C,'Each Gender Events'!O$1,'Official Medal Table'!$E:$E,"Mixed")*'Medal values'!$B$3/2
+ COUNTIFS('Official Medal Table'!$I:$I,'Each Gender Events'!$A32,'Official Medal Table'!$C:$C,'Each Gender Events'!O$1,'Official Medal Table'!$E:$E,"Mixed")*'Medal values'!$B$3/2</f>
        <v>0</v>
      </c>
      <c r="P32">
        <f>COUNTIFS('Official Medal Table'!$F:$F,'Each Gender Events'!$A32,'Official Medal Table'!$C:$C,'Each Gender Events'!P$1,'Official Medal Table'!$E:$E,'Each Gender Events'!P$2)*'Medal values'!$B$1
+ COUNTIFS('Official Medal Table'!$G:$G,'Each Gender Events'!$A32,'Official Medal Table'!$C:$C,'Each Gender Events'!P$1,'Official Medal Table'!$E:$E,'Each Gender Events'!P$2)*'Medal values'!$B$2
+ COUNTIFS('Official Medal Table'!$H:$H,'Each Gender Events'!$A32,'Official Medal Table'!$C:$C,'Each Gender Events'!P$1,'Official Medal Table'!$E:$E,'Each Gender Events'!P$2)*'Medal values'!$B$3
+ COUNTIFS('Official Medal Table'!$I:$I,'Each Gender Events'!$A32,'Official Medal Table'!$C:$C,'Each Gender Events'!P$1,'Official Medal Table'!$E:$E,'Each Gender Events'!P$2)*'Medal values'!$B$3
+ COUNTIFS('Official Medal Table'!$F:$F,'Each Gender Events'!$A32,'Official Medal Table'!$C:$C,'Each Gender Events'!P$1,'Official Medal Table'!$E:$E,"Mixed")*'Medal values'!$B$1/2
+ COUNTIFS('Official Medal Table'!$G:$G,'Each Gender Events'!$A32,'Official Medal Table'!$C:$C,'Each Gender Events'!P$1,'Official Medal Table'!$E:$E,"Mixed")*'Medal values'!$B$2/2
+ COUNTIFS('Official Medal Table'!$H:$H,'Each Gender Events'!$A32,'Official Medal Table'!$C:$C,'Each Gender Events'!P$1,'Official Medal Table'!$E:$E,"Mixed")*'Medal values'!$B$3/2
+ COUNTIFS('Official Medal Table'!$I:$I,'Each Gender Events'!$A32,'Official Medal Table'!$C:$C,'Each Gender Events'!P$1,'Official Medal Table'!$E:$E,"Mixed")*'Medal values'!$B$3/2</f>
        <v>0</v>
      </c>
      <c r="Q32">
        <f>COUNTIFS('Official Medal Table'!$F:$F,'Each Gender Events'!$A32,'Official Medal Table'!$C:$C,'Each Gender Events'!Q$1,'Official Medal Table'!$E:$E,'Each Gender Events'!Q$2)*'Medal values'!$B$1
+ COUNTIFS('Official Medal Table'!$G:$G,'Each Gender Events'!$A32,'Official Medal Table'!$C:$C,'Each Gender Events'!Q$1,'Official Medal Table'!$E:$E,'Each Gender Events'!Q$2)*'Medal values'!$B$2
+ COUNTIFS('Official Medal Table'!$H:$H,'Each Gender Events'!$A32,'Official Medal Table'!$C:$C,'Each Gender Events'!Q$1,'Official Medal Table'!$E:$E,'Each Gender Events'!Q$2)*'Medal values'!$B$3
+ COUNTIFS('Official Medal Table'!$I:$I,'Each Gender Events'!$A32,'Official Medal Table'!$C:$C,'Each Gender Events'!Q$1,'Official Medal Table'!$E:$E,'Each Gender Events'!Q$2)*'Medal values'!$B$3
+ COUNTIFS('Official Medal Table'!$F:$F,'Each Gender Events'!$A32,'Official Medal Table'!$C:$C,'Each Gender Events'!Q$1,'Official Medal Table'!$E:$E,"Mixed")*'Medal values'!$B$1/2
+ COUNTIFS('Official Medal Table'!$G:$G,'Each Gender Events'!$A32,'Official Medal Table'!$C:$C,'Each Gender Events'!Q$1,'Official Medal Table'!$E:$E,"Mixed")*'Medal values'!$B$2/2
+ COUNTIFS('Official Medal Table'!$H:$H,'Each Gender Events'!$A32,'Official Medal Table'!$C:$C,'Each Gender Events'!Q$1,'Official Medal Table'!$E:$E,"Mixed")*'Medal values'!$B$3/2
+ COUNTIFS('Official Medal Table'!$I:$I,'Each Gender Events'!$A32,'Official Medal Table'!$C:$C,'Each Gender Events'!Q$1,'Official Medal Table'!$E:$E,"Mixed")*'Medal values'!$B$3/2</f>
        <v>0</v>
      </c>
      <c r="R32">
        <f>COUNTIFS('Official Medal Table'!$F:$F,'Each Gender Events'!$A32,'Official Medal Table'!$C:$C,'Each Gender Events'!R$1,'Official Medal Table'!$E:$E,'Each Gender Events'!R$2)*'Medal values'!$B$1
+ COUNTIFS('Official Medal Table'!$G:$G,'Each Gender Events'!$A32,'Official Medal Table'!$C:$C,'Each Gender Events'!R$1,'Official Medal Table'!$E:$E,'Each Gender Events'!R$2)*'Medal values'!$B$2
+ COUNTIFS('Official Medal Table'!$H:$H,'Each Gender Events'!$A32,'Official Medal Table'!$C:$C,'Each Gender Events'!R$1,'Official Medal Table'!$E:$E,'Each Gender Events'!R$2)*'Medal values'!$B$3
+ COUNTIFS('Official Medal Table'!$I:$I,'Each Gender Events'!$A32,'Official Medal Table'!$C:$C,'Each Gender Events'!R$1,'Official Medal Table'!$E:$E,'Each Gender Events'!R$2)*'Medal values'!$B$3
+ COUNTIFS('Official Medal Table'!$F:$F,'Each Gender Events'!$A32,'Official Medal Table'!$C:$C,'Each Gender Events'!R$1,'Official Medal Table'!$E:$E,"Mixed")*'Medal values'!$B$1/2
+ COUNTIFS('Official Medal Table'!$G:$G,'Each Gender Events'!$A32,'Official Medal Table'!$C:$C,'Each Gender Events'!R$1,'Official Medal Table'!$E:$E,"Mixed")*'Medal values'!$B$2/2
+ COUNTIFS('Official Medal Table'!$H:$H,'Each Gender Events'!$A32,'Official Medal Table'!$C:$C,'Each Gender Events'!R$1,'Official Medal Table'!$E:$E,"Mixed")*'Medal values'!$B$3/2
+ COUNTIFS('Official Medal Table'!$I:$I,'Each Gender Events'!$A32,'Official Medal Table'!$C:$C,'Each Gender Events'!R$1,'Official Medal Table'!$E:$E,"Mixed")*'Medal values'!$B$3/2</f>
        <v>0</v>
      </c>
      <c r="S32">
        <f>COUNTIFS('Official Medal Table'!$F:$F,'Each Gender Events'!$A32,'Official Medal Table'!$C:$C,'Each Gender Events'!S$1,'Official Medal Table'!$E:$E,'Each Gender Events'!S$2)*'Medal values'!$B$1
+ COUNTIFS('Official Medal Table'!$G:$G,'Each Gender Events'!$A32,'Official Medal Table'!$C:$C,'Each Gender Events'!S$1,'Official Medal Table'!$E:$E,'Each Gender Events'!S$2)*'Medal values'!$B$2
+ COUNTIFS('Official Medal Table'!$H:$H,'Each Gender Events'!$A32,'Official Medal Table'!$C:$C,'Each Gender Events'!S$1,'Official Medal Table'!$E:$E,'Each Gender Events'!S$2)*'Medal values'!$B$3
+ COUNTIFS('Official Medal Table'!$I:$I,'Each Gender Events'!$A32,'Official Medal Table'!$C:$C,'Each Gender Events'!S$1,'Official Medal Table'!$E:$E,'Each Gender Events'!S$2)*'Medal values'!$B$3
+ COUNTIFS('Official Medal Table'!$F:$F,'Each Gender Events'!$A32,'Official Medal Table'!$C:$C,'Each Gender Events'!S$1,'Official Medal Table'!$E:$E,"Mixed")*'Medal values'!$B$1/2
+ COUNTIFS('Official Medal Table'!$G:$G,'Each Gender Events'!$A32,'Official Medal Table'!$C:$C,'Each Gender Events'!S$1,'Official Medal Table'!$E:$E,"Mixed")*'Medal values'!$B$2/2
+ COUNTIFS('Official Medal Table'!$H:$H,'Each Gender Events'!$A32,'Official Medal Table'!$C:$C,'Each Gender Events'!S$1,'Official Medal Table'!$E:$E,"Mixed")*'Medal values'!$B$3/2
+ COUNTIFS('Official Medal Table'!$I:$I,'Each Gender Events'!$A32,'Official Medal Table'!$C:$C,'Each Gender Events'!S$1,'Official Medal Table'!$E:$E,"Mixed")*'Medal values'!$B$3/2</f>
        <v>0</v>
      </c>
      <c r="T32">
        <f>COUNTIFS('Official Medal Table'!$F:$F,'Each Gender Events'!$A32,'Official Medal Table'!$C:$C,'Each Gender Events'!T$1,'Official Medal Table'!$E:$E,'Each Gender Events'!T$2)*'Medal values'!$B$1
+ COUNTIFS('Official Medal Table'!$G:$G,'Each Gender Events'!$A32,'Official Medal Table'!$C:$C,'Each Gender Events'!T$1,'Official Medal Table'!$E:$E,'Each Gender Events'!T$2)*'Medal values'!$B$2
+ COUNTIFS('Official Medal Table'!$H:$H,'Each Gender Events'!$A32,'Official Medal Table'!$C:$C,'Each Gender Events'!T$1,'Official Medal Table'!$E:$E,'Each Gender Events'!T$2)*'Medal values'!$B$3
+ COUNTIFS('Official Medal Table'!$I:$I,'Each Gender Events'!$A32,'Official Medal Table'!$C:$C,'Each Gender Events'!T$1,'Official Medal Table'!$E:$E,'Each Gender Events'!T$2)*'Medal values'!$B$3
+ COUNTIFS('Official Medal Table'!$F:$F,'Each Gender Events'!$A32,'Official Medal Table'!$C:$C,'Each Gender Events'!T$1,'Official Medal Table'!$E:$E,"Mixed")*'Medal values'!$B$1/2
+ COUNTIFS('Official Medal Table'!$G:$G,'Each Gender Events'!$A32,'Official Medal Table'!$C:$C,'Each Gender Events'!T$1,'Official Medal Table'!$E:$E,"Mixed")*'Medal values'!$B$2/2
+ COUNTIFS('Official Medal Table'!$H:$H,'Each Gender Events'!$A32,'Official Medal Table'!$C:$C,'Each Gender Events'!T$1,'Official Medal Table'!$E:$E,"Mixed")*'Medal values'!$B$3/2
+ COUNTIFS('Official Medal Table'!$I:$I,'Each Gender Events'!$A32,'Official Medal Table'!$C:$C,'Each Gender Events'!T$1,'Official Medal Table'!$E:$E,"Mixed")*'Medal values'!$B$3/2</f>
        <v>0</v>
      </c>
      <c r="U32">
        <f>COUNTIFS('Official Medal Table'!$F:$F,'Each Gender Events'!$A32,'Official Medal Table'!$C:$C,'Each Gender Events'!U$1,'Official Medal Table'!$E:$E,'Each Gender Events'!U$2)*'Medal values'!$B$1
+ COUNTIFS('Official Medal Table'!$G:$G,'Each Gender Events'!$A32,'Official Medal Table'!$C:$C,'Each Gender Events'!U$1,'Official Medal Table'!$E:$E,'Each Gender Events'!U$2)*'Medal values'!$B$2
+ COUNTIFS('Official Medal Table'!$H:$H,'Each Gender Events'!$A32,'Official Medal Table'!$C:$C,'Each Gender Events'!U$1,'Official Medal Table'!$E:$E,'Each Gender Events'!U$2)*'Medal values'!$B$3
+ COUNTIFS('Official Medal Table'!$I:$I,'Each Gender Events'!$A32,'Official Medal Table'!$C:$C,'Each Gender Events'!U$1,'Official Medal Table'!$E:$E,'Each Gender Events'!U$2)*'Medal values'!$B$3
+ COUNTIFS('Official Medal Table'!$F:$F,'Each Gender Events'!$A32,'Official Medal Table'!$C:$C,'Each Gender Events'!U$1,'Official Medal Table'!$E:$E,"Mixed")*'Medal values'!$B$1/2
+ COUNTIFS('Official Medal Table'!$G:$G,'Each Gender Events'!$A32,'Official Medal Table'!$C:$C,'Each Gender Events'!U$1,'Official Medal Table'!$E:$E,"Mixed")*'Medal values'!$B$2/2
+ COUNTIFS('Official Medal Table'!$H:$H,'Each Gender Events'!$A32,'Official Medal Table'!$C:$C,'Each Gender Events'!U$1,'Official Medal Table'!$E:$E,"Mixed")*'Medal values'!$B$3/2
+ COUNTIFS('Official Medal Table'!$I:$I,'Each Gender Events'!$A32,'Official Medal Table'!$C:$C,'Each Gender Events'!U$1,'Official Medal Table'!$E:$E,"Mixed")*'Medal values'!$B$3/2</f>
        <v>15.004999999999999</v>
      </c>
      <c r="V32">
        <f>COUNTIFS('Official Medal Table'!$F:$F,'Each Gender Events'!$A32,'Official Medal Table'!$C:$C,'Each Gender Events'!V$1,'Official Medal Table'!$E:$E,'Each Gender Events'!V$2)*'Medal values'!$B$1
+ COUNTIFS('Official Medal Table'!$G:$G,'Each Gender Events'!$A32,'Official Medal Table'!$C:$C,'Each Gender Events'!V$1,'Official Medal Table'!$E:$E,'Each Gender Events'!V$2)*'Medal values'!$B$2
+ COUNTIFS('Official Medal Table'!$H:$H,'Each Gender Events'!$A32,'Official Medal Table'!$C:$C,'Each Gender Events'!V$1,'Official Medal Table'!$E:$E,'Each Gender Events'!V$2)*'Medal values'!$B$3
+ COUNTIFS('Official Medal Table'!$I:$I,'Each Gender Events'!$A32,'Official Medal Table'!$C:$C,'Each Gender Events'!V$1,'Official Medal Table'!$E:$E,'Each Gender Events'!V$2)*'Medal values'!$B$3
+ COUNTIFS('Official Medal Table'!$F:$F,'Each Gender Events'!$A32,'Official Medal Table'!$C:$C,'Each Gender Events'!V$1,'Official Medal Table'!$E:$E,"Mixed")*'Medal values'!$B$1/2
+ COUNTIFS('Official Medal Table'!$G:$G,'Each Gender Events'!$A32,'Official Medal Table'!$C:$C,'Each Gender Events'!V$1,'Official Medal Table'!$E:$E,"Mixed")*'Medal values'!$B$2/2
+ COUNTIFS('Official Medal Table'!$H:$H,'Each Gender Events'!$A32,'Official Medal Table'!$C:$C,'Each Gender Events'!V$1,'Official Medal Table'!$E:$E,"Mixed")*'Medal values'!$B$3/2
+ COUNTIFS('Official Medal Table'!$I:$I,'Each Gender Events'!$A32,'Official Medal Table'!$C:$C,'Each Gender Events'!V$1,'Official Medal Table'!$E:$E,"Mixed")*'Medal values'!$B$3/2</f>
        <v>0</v>
      </c>
      <c r="W32">
        <f>COUNTIFS('Official Medal Table'!$F:$F,'Each Gender Events'!$A32,'Official Medal Table'!$C:$C,'Each Gender Events'!W$1,'Official Medal Table'!$E:$E,'Each Gender Events'!W$2)*'Medal values'!$B$1
+ COUNTIFS('Official Medal Table'!$G:$G,'Each Gender Events'!$A32,'Official Medal Table'!$C:$C,'Each Gender Events'!W$1,'Official Medal Table'!$E:$E,'Each Gender Events'!W$2)*'Medal values'!$B$2
+ COUNTIFS('Official Medal Table'!$H:$H,'Each Gender Events'!$A32,'Official Medal Table'!$C:$C,'Each Gender Events'!W$1,'Official Medal Table'!$E:$E,'Each Gender Events'!W$2)*'Medal values'!$B$3
+ COUNTIFS('Official Medal Table'!$I:$I,'Each Gender Events'!$A32,'Official Medal Table'!$C:$C,'Each Gender Events'!W$1,'Official Medal Table'!$E:$E,'Each Gender Events'!W$2)*'Medal values'!$B$3
+ COUNTIFS('Official Medal Table'!$F:$F,'Each Gender Events'!$A32,'Official Medal Table'!$C:$C,'Each Gender Events'!W$1,'Official Medal Table'!$E:$E,"Mixed")*'Medal values'!$B$1/2
+ COUNTIFS('Official Medal Table'!$G:$G,'Each Gender Events'!$A32,'Official Medal Table'!$C:$C,'Each Gender Events'!W$1,'Official Medal Table'!$E:$E,"Mixed")*'Medal values'!$B$2/2
+ COUNTIFS('Official Medal Table'!$H:$H,'Each Gender Events'!$A32,'Official Medal Table'!$C:$C,'Each Gender Events'!W$1,'Official Medal Table'!$E:$E,"Mixed")*'Medal values'!$B$3/2
+ COUNTIFS('Official Medal Table'!$I:$I,'Each Gender Events'!$A32,'Official Medal Table'!$C:$C,'Each Gender Events'!W$1,'Official Medal Table'!$E:$E,"Mixed")*'Medal values'!$B$3/2</f>
        <v>0</v>
      </c>
      <c r="X32">
        <f>COUNTIFS('Official Medal Table'!$F:$F,'Each Gender Events'!$A32,'Official Medal Table'!$C:$C,'Each Gender Events'!X$1,'Official Medal Table'!$E:$E,'Each Gender Events'!X$2)*'Medal values'!$B$1
+ COUNTIFS('Official Medal Table'!$G:$G,'Each Gender Events'!$A32,'Official Medal Table'!$C:$C,'Each Gender Events'!X$1,'Official Medal Table'!$E:$E,'Each Gender Events'!X$2)*'Medal values'!$B$2
+ COUNTIFS('Official Medal Table'!$H:$H,'Each Gender Events'!$A32,'Official Medal Table'!$C:$C,'Each Gender Events'!X$1,'Official Medal Table'!$E:$E,'Each Gender Events'!X$2)*'Medal values'!$B$3
+ COUNTIFS('Official Medal Table'!$I:$I,'Each Gender Events'!$A32,'Official Medal Table'!$C:$C,'Each Gender Events'!X$1,'Official Medal Table'!$E:$E,'Each Gender Events'!X$2)*'Medal values'!$B$3
+ COUNTIFS('Official Medal Table'!$F:$F,'Each Gender Events'!$A32,'Official Medal Table'!$C:$C,'Each Gender Events'!X$1,'Official Medal Table'!$E:$E,"Mixed")*'Medal values'!$B$1/2
+ COUNTIFS('Official Medal Table'!$G:$G,'Each Gender Events'!$A32,'Official Medal Table'!$C:$C,'Each Gender Events'!X$1,'Official Medal Table'!$E:$E,"Mixed")*'Medal values'!$B$2/2
+ COUNTIFS('Official Medal Table'!$H:$H,'Each Gender Events'!$A32,'Official Medal Table'!$C:$C,'Each Gender Events'!X$1,'Official Medal Table'!$E:$E,"Mixed")*'Medal values'!$B$3/2
+ COUNTIFS('Official Medal Table'!$I:$I,'Each Gender Events'!$A32,'Official Medal Table'!$C:$C,'Each Gender Events'!X$1,'Official Medal Table'!$E:$E,"Mixed")*'Medal values'!$B$3/2</f>
        <v>0</v>
      </c>
      <c r="Y32">
        <f>COUNTIFS('Official Medal Table'!$F:$F,'Each Gender Events'!$A32,'Official Medal Table'!$C:$C,'Each Gender Events'!Y$1,'Official Medal Table'!$E:$E,'Each Gender Events'!Y$2)*'Medal values'!$B$1
+ COUNTIFS('Official Medal Table'!$G:$G,'Each Gender Events'!$A32,'Official Medal Table'!$C:$C,'Each Gender Events'!Y$1,'Official Medal Table'!$E:$E,'Each Gender Events'!Y$2)*'Medal values'!$B$2
+ COUNTIFS('Official Medal Table'!$H:$H,'Each Gender Events'!$A32,'Official Medal Table'!$C:$C,'Each Gender Events'!Y$1,'Official Medal Table'!$E:$E,'Each Gender Events'!Y$2)*'Medal values'!$B$3
+ COUNTIFS('Official Medal Table'!$I:$I,'Each Gender Events'!$A32,'Official Medal Table'!$C:$C,'Each Gender Events'!Y$1,'Official Medal Table'!$E:$E,'Each Gender Events'!Y$2)*'Medal values'!$B$3
+ COUNTIFS('Official Medal Table'!$F:$F,'Each Gender Events'!$A32,'Official Medal Table'!$C:$C,'Each Gender Events'!Y$1,'Official Medal Table'!$E:$E,"Mixed")*'Medal values'!$B$1/2
+ COUNTIFS('Official Medal Table'!$G:$G,'Each Gender Events'!$A32,'Official Medal Table'!$C:$C,'Each Gender Events'!Y$1,'Official Medal Table'!$E:$E,"Mixed")*'Medal values'!$B$2/2
+ COUNTIFS('Official Medal Table'!$H:$H,'Each Gender Events'!$A32,'Official Medal Table'!$C:$C,'Each Gender Events'!Y$1,'Official Medal Table'!$E:$E,"Mixed")*'Medal values'!$B$3/2
+ COUNTIFS('Official Medal Table'!$I:$I,'Each Gender Events'!$A32,'Official Medal Table'!$C:$C,'Each Gender Events'!Y$1,'Official Medal Table'!$E:$E,"Mixed")*'Medal values'!$B$3/2</f>
        <v>0</v>
      </c>
      <c r="Z32">
        <f>COUNTIFS('Official Medal Table'!$F:$F,'Each Gender Events'!$A32,'Official Medal Table'!$C:$C,'Each Gender Events'!Z$1,'Official Medal Table'!$E:$E,'Each Gender Events'!Z$2)*'Medal values'!$B$1
+ COUNTIFS('Official Medal Table'!$G:$G,'Each Gender Events'!$A32,'Official Medal Table'!$C:$C,'Each Gender Events'!Z$1,'Official Medal Table'!$E:$E,'Each Gender Events'!Z$2)*'Medal values'!$B$2
+ COUNTIFS('Official Medal Table'!$H:$H,'Each Gender Events'!$A32,'Official Medal Table'!$C:$C,'Each Gender Events'!Z$1,'Official Medal Table'!$E:$E,'Each Gender Events'!Z$2)*'Medal values'!$B$3
+ COUNTIFS('Official Medal Table'!$I:$I,'Each Gender Events'!$A32,'Official Medal Table'!$C:$C,'Each Gender Events'!Z$1,'Official Medal Table'!$E:$E,'Each Gender Events'!Z$2)*'Medal values'!$B$3
+ COUNTIFS('Official Medal Table'!$F:$F,'Each Gender Events'!$A32,'Official Medal Table'!$C:$C,'Each Gender Events'!Z$1,'Official Medal Table'!$E:$E,"Mixed")*'Medal values'!$B$1/2
+ COUNTIFS('Official Medal Table'!$G:$G,'Each Gender Events'!$A32,'Official Medal Table'!$C:$C,'Each Gender Events'!Z$1,'Official Medal Table'!$E:$E,"Mixed")*'Medal values'!$B$2/2
+ COUNTIFS('Official Medal Table'!$H:$H,'Each Gender Events'!$A32,'Official Medal Table'!$C:$C,'Each Gender Events'!Z$1,'Official Medal Table'!$E:$E,"Mixed")*'Medal values'!$B$3/2
+ COUNTIFS('Official Medal Table'!$I:$I,'Each Gender Events'!$A32,'Official Medal Table'!$C:$C,'Each Gender Events'!Z$1,'Official Medal Table'!$E:$E,"Mixed")*'Medal values'!$B$3/2</f>
        <v>0</v>
      </c>
      <c r="AA32">
        <f>COUNTIFS('Official Medal Table'!$F:$F,'Each Gender Events'!$A32,'Official Medal Table'!$C:$C,'Each Gender Events'!AA$1,'Official Medal Table'!$E:$E,'Each Gender Events'!AA$2)*'Medal values'!$B$1
+ COUNTIFS('Official Medal Table'!$G:$G,'Each Gender Events'!$A32,'Official Medal Table'!$C:$C,'Each Gender Events'!AA$1,'Official Medal Table'!$E:$E,'Each Gender Events'!AA$2)*'Medal values'!$B$2
+ COUNTIFS('Official Medal Table'!$H:$H,'Each Gender Events'!$A32,'Official Medal Table'!$C:$C,'Each Gender Events'!AA$1,'Official Medal Table'!$E:$E,'Each Gender Events'!AA$2)*'Medal values'!$B$3
+ COUNTIFS('Official Medal Table'!$I:$I,'Each Gender Events'!$A32,'Official Medal Table'!$C:$C,'Each Gender Events'!AA$1,'Official Medal Table'!$E:$E,'Each Gender Events'!AA$2)*'Medal values'!$B$3
+ COUNTIFS('Official Medal Table'!$F:$F,'Each Gender Events'!$A32,'Official Medal Table'!$C:$C,'Each Gender Events'!AA$1,'Official Medal Table'!$E:$E,"Mixed")*'Medal values'!$B$1/2
+ COUNTIFS('Official Medal Table'!$G:$G,'Each Gender Events'!$A32,'Official Medal Table'!$C:$C,'Each Gender Events'!AA$1,'Official Medal Table'!$E:$E,"Mixed")*'Medal values'!$B$2/2
+ COUNTIFS('Official Medal Table'!$H:$H,'Each Gender Events'!$A32,'Official Medal Table'!$C:$C,'Each Gender Events'!AA$1,'Official Medal Table'!$E:$E,"Mixed")*'Medal values'!$B$3/2
+ COUNTIFS('Official Medal Table'!$I:$I,'Each Gender Events'!$A32,'Official Medal Table'!$C:$C,'Each Gender Events'!AA$1,'Official Medal Table'!$E:$E,"Mixed")*'Medal values'!$B$3/2</f>
        <v>0</v>
      </c>
      <c r="AB32">
        <f>COUNTIFS('Official Medal Table'!$F:$F,'Each Gender Events'!$A32,'Official Medal Table'!$C:$C,'Each Gender Events'!AB$1,'Official Medal Table'!$E:$E,'Each Gender Events'!AB$2)*'Medal values'!$B$1
+ COUNTIFS('Official Medal Table'!$G:$G,'Each Gender Events'!$A32,'Official Medal Table'!$C:$C,'Each Gender Events'!AB$1,'Official Medal Table'!$E:$E,'Each Gender Events'!AB$2)*'Medal values'!$B$2
+ COUNTIFS('Official Medal Table'!$H:$H,'Each Gender Events'!$A32,'Official Medal Table'!$C:$C,'Each Gender Events'!AB$1,'Official Medal Table'!$E:$E,'Each Gender Events'!AB$2)*'Medal values'!$B$3
+ COUNTIFS('Official Medal Table'!$I:$I,'Each Gender Events'!$A32,'Official Medal Table'!$C:$C,'Each Gender Events'!AB$1,'Official Medal Table'!$E:$E,'Each Gender Events'!AB$2)*'Medal values'!$B$3
+ COUNTIFS('Official Medal Table'!$F:$F,'Each Gender Events'!$A32,'Official Medal Table'!$C:$C,'Each Gender Events'!AB$1,'Official Medal Table'!$E:$E,"Mixed")*'Medal values'!$B$1/2
+ COUNTIFS('Official Medal Table'!$G:$G,'Each Gender Events'!$A32,'Official Medal Table'!$C:$C,'Each Gender Events'!AB$1,'Official Medal Table'!$E:$E,"Mixed")*'Medal values'!$B$2/2
+ COUNTIFS('Official Medal Table'!$H:$H,'Each Gender Events'!$A32,'Official Medal Table'!$C:$C,'Each Gender Events'!AB$1,'Official Medal Table'!$E:$E,"Mixed")*'Medal values'!$B$3/2
+ COUNTIFS('Official Medal Table'!$I:$I,'Each Gender Events'!$A32,'Official Medal Table'!$C:$C,'Each Gender Events'!AB$1,'Official Medal Table'!$E:$E,"Mixed")*'Medal values'!$B$3/2</f>
        <v>0</v>
      </c>
      <c r="AC32">
        <f>COUNTIFS('Official Medal Table'!$F:$F,'Each Gender Events'!$A32,'Official Medal Table'!$C:$C,'Each Gender Events'!AC$1,'Official Medal Table'!$E:$E,'Each Gender Events'!AC$2)*'Medal values'!$B$1
+ COUNTIFS('Official Medal Table'!$G:$G,'Each Gender Events'!$A32,'Official Medal Table'!$C:$C,'Each Gender Events'!AC$1,'Official Medal Table'!$E:$E,'Each Gender Events'!AC$2)*'Medal values'!$B$2
+ COUNTIFS('Official Medal Table'!$H:$H,'Each Gender Events'!$A32,'Official Medal Table'!$C:$C,'Each Gender Events'!AC$1,'Official Medal Table'!$E:$E,'Each Gender Events'!AC$2)*'Medal values'!$B$3
+ COUNTIFS('Official Medal Table'!$I:$I,'Each Gender Events'!$A32,'Official Medal Table'!$C:$C,'Each Gender Events'!AC$1,'Official Medal Table'!$E:$E,'Each Gender Events'!AC$2)*'Medal values'!$B$3
+ COUNTIFS('Official Medal Table'!$F:$F,'Each Gender Events'!$A32,'Official Medal Table'!$C:$C,'Each Gender Events'!AC$1,'Official Medal Table'!$E:$E,"Mixed")*'Medal values'!$B$1/2
+ COUNTIFS('Official Medal Table'!$G:$G,'Each Gender Events'!$A32,'Official Medal Table'!$C:$C,'Each Gender Events'!AC$1,'Official Medal Table'!$E:$E,"Mixed")*'Medal values'!$B$2/2
+ COUNTIFS('Official Medal Table'!$H:$H,'Each Gender Events'!$A32,'Official Medal Table'!$C:$C,'Each Gender Events'!AC$1,'Official Medal Table'!$E:$E,"Mixed")*'Medal values'!$B$3/2
+ COUNTIFS('Official Medal Table'!$I:$I,'Each Gender Events'!$A32,'Official Medal Table'!$C:$C,'Each Gender Events'!AC$1,'Official Medal Table'!$E:$E,"Mixed")*'Medal values'!$B$3/2</f>
        <v>0</v>
      </c>
      <c r="AD32">
        <f>COUNTIFS('Official Medal Table'!$F:$F,'Each Gender Events'!$A32,'Official Medal Table'!$C:$C,'Each Gender Events'!AD$1,'Official Medal Table'!$E:$E,'Each Gender Events'!AD$2)*'Medal values'!$B$1
+ COUNTIFS('Official Medal Table'!$G:$G,'Each Gender Events'!$A32,'Official Medal Table'!$C:$C,'Each Gender Events'!AD$1,'Official Medal Table'!$E:$E,'Each Gender Events'!AD$2)*'Medal values'!$B$2
+ COUNTIFS('Official Medal Table'!$H:$H,'Each Gender Events'!$A32,'Official Medal Table'!$C:$C,'Each Gender Events'!AD$1,'Official Medal Table'!$E:$E,'Each Gender Events'!AD$2)*'Medal values'!$B$3
+ COUNTIFS('Official Medal Table'!$I:$I,'Each Gender Events'!$A32,'Official Medal Table'!$C:$C,'Each Gender Events'!AD$1,'Official Medal Table'!$E:$E,'Each Gender Events'!AD$2)*'Medal values'!$B$3
+ COUNTIFS('Official Medal Table'!$F:$F,'Each Gender Events'!$A32,'Official Medal Table'!$C:$C,'Each Gender Events'!AD$1,'Official Medal Table'!$E:$E,"Mixed")*'Medal values'!$B$1/2
+ COUNTIFS('Official Medal Table'!$G:$G,'Each Gender Events'!$A32,'Official Medal Table'!$C:$C,'Each Gender Events'!AD$1,'Official Medal Table'!$E:$E,"Mixed")*'Medal values'!$B$2/2
+ COUNTIFS('Official Medal Table'!$H:$H,'Each Gender Events'!$A32,'Official Medal Table'!$C:$C,'Each Gender Events'!AD$1,'Official Medal Table'!$E:$E,"Mixed")*'Medal values'!$B$3/2
+ COUNTIFS('Official Medal Table'!$I:$I,'Each Gender Events'!$A32,'Official Medal Table'!$C:$C,'Each Gender Events'!AD$1,'Official Medal Table'!$E:$E,"Mixed")*'Medal values'!$B$3/2</f>
        <v>0</v>
      </c>
      <c r="AE32">
        <f>COUNTIFS('Official Medal Table'!$F:$F,'Each Gender Events'!$A32,'Official Medal Table'!$C:$C,'Each Gender Events'!AE$1,'Official Medal Table'!$E:$E,'Each Gender Events'!AE$2)*'Medal values'!$B$1
+ COUNTIFS('Official Medal Table'!$G:$G,'Each Gender Events'!$A32,'Official Medal Table'!$C:$C,'Each Gender Events'!AE$1,'Official Medal Table'!$E:$E,'Each Gender Events'!AE$2)*'Medal values'!$B$2
+ COUNTIFS('Official Medal Table'!$H:$H,'Each Gender Events'!$A32,'Official Medal Table'!$C:$C,'Each Gender Events'!AE$1,'Official Medal Table'!$E:$E,'Each Gender Events'!AE$2)*'Medal values'!$B$3
+ COUNTIFS('Official Medal Table'!$I:$I,'Each Gender Events'!$A32,'Official Medal Table'!$C:$C,'Each Gender Events'!AE$1,'Official Medal Table'!$E:$E,'Each Gender Events'!AE$2)*'Medal values'!$B$3
+ COUNTIFS('Official Medal Table'!$F:$F,'Each Gender Events'!$A32,'Official Medal Table'!$C:$C,'Each Gender Events'!AE$1,'Official Medal Table'!$E:$E,"Mixed")*'Medal values'!$B$1/2
+ COUNTIFS('Official Medal Table'!$G:$G,'Each Gender Events'!$A32,'Official Medal Table'!$C:$C,'Each Gender Events'!AE$1,'Official Medal Table'!$E:$E,"Mixed")*'Medal values'!$B$2/2
+ COUNTIFS('Official Medal Table'!$H:$H,'Each Gender Events'!$A32,'Official Medal Table'!$C:$C,'Each Gender Events'!AE$1,'Official Medal Table'!$E:$E,"Mixed")*'Medal values'!$B$3/2
+ COUNTIFS('Official Medal Table'!$I:$I,'Each Gender Events'!$A32,'Official Medal Table'!$C:$C,'Each Gender Events'!AE$1,'Official Medal Table'!$E:$E,"Mixed")*'Medal values'!$B$3/2</f>
        <v>0</v>
      </c>
      <c r="AF32">
        <f>COUNTIFS('Official Medal Table'!$F:$F,'Each Gender Events'!$A32,'Official Medal Table'!$C:$C,'Each Gender Events'!AF$1,'Official Medal Table'!$E:$E,'Each Gender Events'!AF$2)*'Medal values'!$B$1
+ COUNTIFS('Official Medal Table'!$G:$G,'Each Gender Events'!$A32,'Official Medal Table'!$C:$C,'Each Gender Events'!AF$1,'Official Medal Table'!$E:$E,'Each Gender Events'!AF$2)*'Medal values'!$B$2
+ COUNTIFS('Official Medal Table'!$H:$H,'Each Gender Events'!$A32,'Official Medal Table'!$C:$C,'Each Gender Events'!AF$1,'Official Medal Table'!$E:$E,'Each Gender Events'!AF$2)*'Medal values'!$B$3
+ COUNTIFS('Official Medal Table'!$I:$I,'Each Gender Events'!$A32,'Official Medal Table'!$C:$C,'Each Gender Events'!AF$1,'Official Medal Table'!$E:$E,'Each Gender Events'!AF$2)*'Medal values'!$B$3
+ COUNTIFS('Official Medal Table'!$F:$F,'Each Gender Events'!$A32,'Official Medal Table'!$C:$C,'Each Gender Events'!AF$1,'Official Medal Table'!$E:$E,"Mixed")*'Medal values'!$B$1/2
+ COUNTIFS('Official Medal Table'!$G:$G,'Each Gender Events'!$A32,'Official Medal Table'!$C:$C,'Each Gender Events'!AF$1,'Official Medal Table'!$E:$E,"Mixed")*'Medal values'!$B$2/2
+ COUNTIFS('Official Medal Table'!$H:$H,'Each Gender Events'!$A32,'Official Medal Table'!$C:$C,'Each Gender Events'!AF$1,'Official Medal Table'!$E:$E,"Mixed")*'Medal values'!$B$3/2
+ COUNTIFS('Official Medal Table'!$I:$I,'Each Gender Events'!$A32,'Official Medal Table'!$C:$C,'Each Gender Events'!AF$1,'Official Medal Table'!$E:$E,"Mixed")*'Medal values'!$B$3/2</f>
        <v>0</v>
      </c>
      <c r="AG32">
        <f>COUNTIFS('Official Medal Table'!$F:$F,'Each Gender Events'!$A32,'Official Medal Table'!$C:$C,'Each Gender Events'!AG$1,'Official Medal Table'!$E:$E,'Each Gender Events'!AG$2)*'Medal values'!$B$1
+ COUNTIFS('Official Medal Table'!$G:$G,'Each Gender Events'!$A32,'Official Medal Table'!$C:$C,'Each Gender Events'!AG$1,'Official Medal Table'!$E:$E,'Each Gender Events'!AG$2)*'Medal values'!$B$2
+ COUNTIFS('Official Medal Table'!$H:$H,'Each Gender Events'!$A32,'Official Medal Table'!$C:$C,'Each Gender Events'!AG$1,'Official Medal Table'!$E:$E,'Each Gender Events'!AG$2)*'Medal values'!$B$3
+ COUNTIFS('Official Medal Table'!$I:$I,'Each Gender Events'!$A32,'Official Medal Table'!$C:$C,'Each Gender Events'!AG$1,'Official Medal Table'!$E:$E,'Each Gender Events'!AG$2)*'Medal values'!$B$3
+ COUNTIFS('Official Medal Table'!$F:$F,'Each Gender Events'!$A32,'Official Medal Table'!$C:$C,'Each Gender Events'!AG$1,'Official Medal Table'!$E:$E,"Mixed")*'Medal values'!$B$1/2
+ COUNTIFS('Official Medal Table'!$G:$G,'Each Gender Events'!$A32,'Official Medal Table'!$C:$C,'Each Gender Events'!AG$1,'Official Medal Table'!$E:$E,"Mixed")*'Medal values'!$B$2/2
+ COUNTIFS('Official Medal Table'!$H:$H,'Each Gender Events'!$A32,'Official Medal Table'!$C:$C,'Each Gender Events'!AG$1,'Official Medal Table'!$E:$E,"Mixed")*'Medal values'!$B$3/2
+ COUNTIFS('Official Medal Table'!$I:$I,'Each Gender Events'!$A32,'Official Medal Table'!$C:$C,'Each Gender Events'!AG$1,'Official Medal Table'!$E:$E,"Mixed")*'Medal values'!$B$3/2</f>
        <v>0</v>
      </c>
      <c r="AH32">
        <f>COUNTIFS('Official Medal Table'!$F:$F,'Each Gender Events'!$A32,'Official Medal Table'!$C:$C,'Each Gender Events'!AH$1,'Official Medal Table'!$E:$E,'Each Gender Events'!AH$2)*'Medal values'!$B$1
+ COUNTIFS('Official Medal Table'!$G:$G,'Each Gender Events'!$A32,'Official Medal Table'!$C:$C,'Each Gender Events'!AH$1,'Official Medal Table'!$E:$E,'Each Gender Events'!AH$2)*'Medal values'!$B$2
+ COUNTIFS('Official Medal Table'!$H:$H,'Each Gender Events'!$A32,'Official Medal Table'!$C:$C,'Each Gender Events'!AH$1,'Official Medal Table'!$E:$E,'Each Gender Events'!AH$2)*'Medal values'!$B$3
+ COUNTIFS('Official Medal Table'!$I:$I,'Each Gender Events'!$A32,'Official Medal Table'!$C:$C,'Each Gender Events'!AH$1,'Official Medal Table'!$E:$E,'Each Gender Events'!AH$2)*'Medal values'!$B$3
+ COUNTIFS('Official Medal Table'!$F:$F,'Each Gender Events'!$A32,'Official Medal Table'!$C:$C,'Each Gender Events'!AH$1,'Official Medal Table'!$E:$E,"Mixed")*'Medal values'!$B$1/2
+ COUNTIFS('Official Medal Table'!$G:$G,'Each Gender Events'!$A32,'Official Medal Table'!$C:$C,'Each Gender Events'!AH$1,'Official Medal Table'!$E:$E,"Mixed")*'Medal values'!$B$2/2
+ COUNTIFS('Official Medal Table'!$H:$H,'Each Gender Events'!$A32,'Official Medal Table'!$C:$C,'Each Gender Events'!AH$1,'Official Medal Table'!$E:$E,"Mixed")*'Medal values'!$B$3/2
+ COUNTIFS('Official Medal Table'!$I:$I,'Each Gender Events'!$A32,'Official Medal Table'!$C:$C,'Each Gender Events'!AH$1,'Official Medal Table'!$E:$E,"Mixed")*'Medal values'!$B$3/2</f>
        <v>0</v>
      </c>
      <c r="AI32">
        <f>COUNTIFS('Official Medal Table'!$F:$F,'Each Gender Events'!$A32,'Official Medal Table'!$C:$C,'Each Gender Events'!AI$1,'Official Medal Table'!$E:$E,'Each Gender Events'!AI$2)*'Medal values'!$B$1
+ COUNTIFS('Official Medal Table'!$G:$G,'Each Gender Events'!$A32,'Official Medal Table'!$C:$C,'Each Gender Events'!AI$1,'Official Medal Table'!$E:$E,'Each Gender Events'!AI$2)*'Medal values'!$B$2
+ COUNTIFS('Official Medal Table'!$H:$H,'Each Gender Events'!$A32,'Official Medal Table'!$C:$C,'Each Gender Events'!AI$1,'Official Medal Table'!$E:$E,'Each Gender Events'!AI$2)*'Medal values'!$B$3
+ COUNTIFS('Official Medal Table'!$I:$I,'Each Gender Events'!$A32,'Official Medal Table'!$C:$C,'Each Gender Events'!AI$1,'Official Medal Table'!$E:$E,'Each Gender Events'!AI$2)*'Medal values'!$B$3
+ COUNTIFS('Official Medal Table'!$F:$F,'Each Gender Events'!$A32,'Official Medal Table'!$C:$C,'Each Gender Events'!AI$1,'Official Medal Table'!$E:$E,"Mixed")*'Medal values'!$B$1/2
+ COUNTIFS('Official Medal Table'!$G:$G,'Each Gender Events'!$A32,'Official Medal Table'!$C:$C,'Each Gender Events'!AI$1,'Official Medal Table'!$E:$E,"Mixed")*'Medal values'!$B$2/2
+ COUNTIFS('Official Medal Table'!$H:$H,'Each Gender Events'!$A32,'Official Medal Table'!$C:$C,'Each Gender Events'!AI$1,'Official Medal Table'!$E:$E,"Mixed")*'Medal values'!$B$3/2
+ COUNTIFS('Official Medal Table'!$I:$I,'Each Gender Events'!$A32,'Official Medal Table'!$C:$C,'Each Gender Events'!AI$1,'Official Medal Table'!$E:$E,"Mixed")*'Medal values'!$B$3/2</f>
        <v>0</v>
      </c>
      <c r="AJ32">
        <f>COUNTIFS('Official Medal Table'!$F:$F,'Each Gender Events'!$A32,'Official Medal Table'!$C:$C,'Each Gender Events'!AJ$1,'Official Medal Table'!$E:$E,'Each Gender Events'!AJ$2)*'Medal values'!$B$1
+ COUNTIFS('Official Medal Table'!$G:$G,'Each Gender Events'!$A32,'Official Medal Table'!$C:$C,'Each Gender Events'!AJ$1,'Official Medal Table'!$E:$E,'Each Gender Events'!AJ$2)*'Medal values'!$B$2
+ COUNTIFS('Official Medal Table'!$H:$H,'Each Gender Events'!$A32,'Official Medal Table'!$C:$C,'Each Gender Events'!AJ$1,'Official Medal Table'!$E:$E,'Each Gender Events'!AJ$2)*'Medal values'!$B$3
+ COUNTIFS('Official Medal Table'!$I:$I,'Each Gender Events'!$A32,'Official Medal Table'!$C:$C,'Each Gender Events'!AJ$1,'Official Medal Table'!$E:$E,'Each Gender Events'!AJ$2)*'Medal values'!$B$3
+ COUNTIFS('Official Medal Table'!$F:$F,'Each Gender Events'!$A32,'Official Medal Table'!$C:$C,'Each Gender Events'!AJ$1,'Official Medal Table'!$E:$E,"Mixed")*'Medal values'!$B$1/2
+ COUNTIFS('Official Medal Table'!$G:$G,'Each Gender Events'!$A32,'Official Medal Table'!$C:$C,'Each Gender Events'!AJ$1,'Official Medal Table'!$E:$E,"Mixed")*'Medal values'!$B$2/2
+ COUNTIFS('Official Medal Table'!$H:$H,'Each Gender Events'!$A32,'Official Medal Table'!$C:$C,'Each Gender Events'!AJ$1,'Official Medal Table'!$E:$E,"Mixed")*'Medal values'!$B$3/2
+ COUNTIFS('Official Medal Table'!$I:$I,'Each Gender Events'!$A32,'Official Medal Table'!$C:$C,'Each Gender Events'!AJ$1,'Official Medal Table'!$E:$E,"Mixed")*'Medal values'!$B$3/2</f>
        <v>0</v>
      </c>
      <c r="AK32">
        <f>COUNTIFS('Official Medal Table'!$F:$F,'Each Gender Events'!$A32,'Official Medal Table'!$C:$C,'Each Gender Events'!AK$1,'Official Medal Table'!$E:$E,'Each Gender Events'!AK$2)*'Medal values'!$B$1
+ COUNTIFS('Official Medal Table'!$G:$G,'Each Gender Events'!$A32,'Official Medal Table'!$C:$C,'Each Gender Events'!AK$1,'Official Medal Table'!$E:$E,'Each Gender Events'!AK$2)*'Medal values'!$B$2
+ COUNTIFS('Official Medal Table'!$H:$H,'Each Gender Events'!$A32,'Official Medal Table'!$C:$C,'Each Gender Events'!AK$1,'Official Medal Table'!$E:$E,'Each Gender Events'!AK$2)*'Medal values'!$B$3
+ COUNTIFS('Official Medal Table'!$I:$I,'Each Gender Events'!$A32,'Official Medal Table'!$C:$C,'Each Gender Events'!AK$1,'Official Medal Table'!$E:$E,'Each Gender Events'!AK$2)*'Medal values'!$B$3
+ COUNTIFS('Official Medal Table'!$F:$F,'Each Gender Events'!$A32,'Official Medal Table'!$C:$C,'Each Gender Events'!AK$1,'Official Medal Table'!$E:$E,"Mixed")*'Medal values'!$B$1/2
+ COUNTIFS('Official Medal Table'!$G:$G,'Each Gender Events'!$A32,'Official Medal Table'!$C:$C,'Each Gender Events'!AK$1,'Official Medal Table'!$E:$E,"Mixed")*'Medal values'!$B$2/2
+ COUNTIFS('Official Medal Table'!$H:$H,'Each Gender Events'!$A32,'Official Medal Table'!$C:$C,'Each Gender Events'!AK$1,'Official Medal Table'!$E:$E,"Mixed")*'Medal values'!$B$3/2
+ COUNTIFS('Official Medal Table'!$I:$I,'Each Gender Events'!$A32,'Official Medal Table'!$C:$C,'Each Gender Events'!AK$1,'Official Medal Table'!$E:$E,"Mixed")*'Medal values'!$B$3/2</f>
        <v>0</v>
      </c>
      <c r="AL32">
        <f>COUNTIFS('Official Medal Table'!$F:$F,'Each Gender Events'!$A32,'Official Medal Table'!$C:$C,'Each Gender Events'!AL$1,'Official Medal Table'!$E:$E,'Each Gender Events'!AL$2)*'Medal values'!$B$1
+ COUNTIFS('Official Medal Table'!$G:$G,'Each Gender Events'!$A32,'Official Medal Table'!$C:$C,'Each Gender Events'!AL$1,'Official Medal Table'!$E:$E,'Each Gender Events'!AL$2)*'Medal values'!$B$2
+ COUNTIFS('Official Medal Table'!$H:$H,'Each Gender Events'!$A32,'Official Medal Table'!$C:$C,'Each Gender Events'!AL$1,'Official Medal Table'!$E:$E,'Each Gender Events'!AL$2)*'Medal values'!$B$3
+ COUNTIFS('Official Medal Table'!$I:$I,'Each Gender Events'!$A32,'Official Medal Table'!$C:$C,'Each Gender Events'!AL$1,'Official Medal Table'!$E:$E,'Each Gender Events'!AL$2)*'Medal values'!$B$3
+ COUNTIFS('Official Medal Table'!$F:$F,'Each Gender Events'!$A32,'Official Medal Table'!$C:$C,'Each Gender Events'!AL$1,'Official Medal Table'!$E:$E,"Mixed")*'Medal values'!$B$1/2
+ COUNTIFS('Official Medal Table'!$G:$G,'Each Gender Events'!$A32,'Official Medal Table'!$C:$C,'Each Gender Events'!AL$1,'Official Medal Table'!$E:$E,"Mixed")*'Medal values'!$B$2/2
+ COUNTIFS('Official Medal Table'!$H:$H,'Each Gender Events'!$A32,'Official Medal Table'!$C:$C,'Each Gender Events'!AL$1,'Official Medal Table'!$E:$E,"Mixed")*'Medal values'!$B$3/2
+ COUNTIFS('Official Medal Table'!$I:$I,'Each Gender Events'!$A32,'Official Medal Table'!$C:$C,'Each Gender Events'!AL$1,'Official Medal Table'!$E:$E,"Mixed")*'Medal values'!$B$3/2</f>
        <v>0</v>
      </c>
      <c r="AM32">
        <f>COUNTIFS('Official Medal Table'!$F:$F,'Each Gender Events'!$A32,'Official Medal Table'!$C:$C,'Each Gender Events'!AM$1,'Official Medal Table'!$E:$E,'Each Gender Events'!AM$2)*'Medal values'!$B$1
+ COUNTIFS('Official Medal Table'!$G:$G,'Each Gender Events'!$A32,'Official Medal Table'!$C:$C,'Each Gender Events'!AM$1,'Official Medal Table'!$E:$E,'Each Gender Events'!AM$2)*'Medal values'!$B$2
+ COUNTIFS('Official Medal Table'!$H:$H,'Each Gender Events'!$A32,'Official Medal Table'!$C:$C,'Each Gender Events'!AM$1,'Official Medal Table'!$E:$E,'Each Gender Events'!AM$2)*'Medal values'!$B$3
+ COUNTIFS('Official Medal Table'!$I:$I,'Each Gender Events'!$A32,'Official Medal Table'!$C:$C,'Each Gender Events'!AM$1,'Official Medal Table'!$E:$E,'Each Gender Events'!AM$2)*'Medal values'!$B$3
+ COUNTIFS('Official Medal Table'!$F:$F,'Each Gender Events'!$A32,'Official Medal Table'!$C:$C,'Each Gender Events'!AM$1,'Official Medal Table'!$E:$E,"Mixed")*'Medal values'!$B$1/2
+ COUNTIFS('Official Medal Table'!$G:$G,'Each Gender Events'!$A32,'Official Medal Table'!$C:$C,'Each Gender Events'!AM$1,'Official Medal Table'!$E:$E,"Mixed")*'Medal values'!$B$2/2
+ COUNTIFS('Official Medal Table'!$H:$H,'Each Gender Events'!$A32,'Official Medal Table'!$C:$C,'Each Gender Events'!AM$1,'Official Medal Table'!$E:$E,"Mixed")*'Medal values'!$B$3/2
+ COUNTIFS('Official Medal Table'!$I:$I,'Each Gender Events'!$A32,'Official Medal Table'!$C:$C,'Each Gender Events'!AM$1,'Official Medal Table'!$E:$E,"Mixed")*'Medal values'!$B$3/2</f>
        <v>0</v>
      </c>
      <c r="AN32">
        <f>COUNTIFS('Official Medal Table'!$F:$F,'Each Gender Events'!$A32,'Official Medal Table'!$C:$C,'Each Gender Events'!AN$1,'Official Medal Table'!$E:$E,'Each Gender Events'!AN$2)*'Medal values'!$B$1
+ COUNTIFS('Official Medal Table'!$G:$G,'Each Gender Events'!$A32,'Official Medal Table'!$C:$C,'Each Gender Events'!AN$1,'Official Medal Table'!$E:$E,'Each Gender Events'!AN$2)*'Medal values'!$B$2
+ COUNTIFS('Official Medal Table'!$H:$H,'Each Gender Events'!$A32,'Official Medal Table'!$C:$C,'Each Gender Events'!AN$1,'Official Medal Table'!$E:$E,'Each Gender Events'!AN$2)*'Medal values'!$B$3
+ COUNTIFS('Official Medal Table'!$I:$I,'Each Gender Events'!$A32,'Official Medal Table'!$C:$C,'Each Gender Events'!AN$1,'Official Medal Table'!$E:$E,'Each Gender Events'!AN$2)*'Medal values'!$B$3
+ COUNTIFS('Official Medal Table'!$F:$F,'Each Gender Events'!$A32,'Official Medal Table'!$C:$C,'Each Gender Events'!AN$1,'Official Medal Table'!$E:$E,"Mixed")*'Medal values'!$B$1/2
+ COUNTIFS('Official Medal Table'!$G:$G,'Each Gender Events'!$A32,'Official Medal Table'!$C:$C,'Each Gender Events'!AN$1,'Official Medal Table'!$E:$E,"Mixed")*'Medal values'!$B$2/2
+ COUNTIFS('Official Medal Table'!$H:$H,'Each Gender Events'!$A32,'Official Medal Table'!$C:$C,'Each Gender Events'!AN$1,'Official Medal Table'!$E:$E,"Mixed")*'Medal values'!$B$3/2
+ COUNTIFS('Official Medal Table'!$I:$I,'Each Gender Events'!$A32,'Official Medal Table'!$C:$C,'Each Gender Events'!AN$1,'Official Medal Table'!$E:$E,"Mixed")*'Medal values'!$B$3/2</f>
        <v>0</v>
      </c>
      <c r="AO32">
        <f>COUNTIFS('Official Medal Table'!$F:$F,'Each Gender Events'!$A32,'Official Medal Table'!$C:$C,'Each Gender Events'!AO$1,'Official Medal Table'!$E:$E,'Each Gender Events'!AO$2)*'Medal values'!$B$1
+ COUNTIFS('Official Medal Table'!$G:$G,'Each Gender Events'!$A32,'Official Medal Table'!$C:$C,'Each Gender Events'!AO$1,'Official Medal Table'!$E:$E,'Each Gender Events'!AO$2)*'Medal values'!$B$2
+ COUNTIFS('Official Medal Table'!$H:$H,'Each Gender Events'!$A32,'Official Medal Table'!$C:$C,'Each Gender Events'!AO$1,'Official Medal Table'!$E:$E,'Each Gender Events'!AO$2)*'Medal values'!$B$3
+ COUNTIFS('Official Medal Table'!$I:$I,'Each Gender Events'!$A32,'Official Medal Table'!$C:$C,'Each Gender Events'!AO$1,'Official Medal Table'!$E:$E,'Each Gender Events'!AO$2)*'Medal values'!$B$3
+ COUNTIFS('Official Medal Table'!$F:$F,'Each Gender Events'!$A32,'Official Medal Table'!$C:$C,'Each Gender Events'!AO$1,'Official Medal Table'!$E:$E,"Mixed")*'Medal values'!$B$1/2
+ COUNTIFS('Official Medal Table'!$G:$G,'Each Gender Events'!$A32,'Official Medal Table'!$C:$C,'Each Gender Events'!AO$1,'Official Medal Table'!$E:$E,"Mixed")*'Medal values'!$B$2/2
+ COUNTIFS('Official Medal Table'!$H:$H,'Each Gender Events'!$A32,'Official Medal Table'!$C:$C,'Each Gender Events'!AO$1,'Official Medal Table'!$E:$E,"Mixed")*'Medal values'!$B$3/2
+ COUNTIFS('Official Medal Table'!$I:$I,'Each Gender Events'!$A32,'Official Medal Table'!$C:$C,'Each Gender Events'!AO$1,'Official Medal Table'!$E:$E,"Mixed")*'Medal values'!$B$3/2</f>
        <v>0</v>
      </c>
      <c r="AP32">
        <f>COUNTIFS('Official Medal Table'!$F:$F,'Each Gender Events'!$A32,'Official Medal Table'!$C:$C,'Each Gender Events'!AP$1,'Official Medal Table'!$E:$E,'Each Gender Events'!AP$2)*'Medal values'!$B$1
+ COUNTIFS('Official Medal Table'!$G:$G,'Each Gender Events'!$A32,'Official Medal Table'!$C:$C,'Each Gender Events'!AP$1,'Official Medal Table'!$E:$E,'Each Gender Events'!AP$2)*'Medal values'!$B$2
+ COUNTIFS('Official Medal Table'!$H:$H,'Each Gender Events'!$A32,'Official Medal Table'!$C:$C,'Each Gender Events'!AP$1,'Official Medal Table'!$E:$E,'Each Gender Events'!AP$2)*'Medal values'!$B$3
+ COUNTIFS('Official Medal Table'!$I:$I,'Each Gender Events'!$A32,'Official Medal Table'!$C:$C,'Each Gender Events'!AP$1,'Official Medal Table'!$E:$E,'Each Gender Events'!AP$2)*'Medal values'!$B$3
+ COUNTIFS('Official Medal Table'!$F:$F,'Each Gender Events'!$A32,'Official Medal Table'!$C:$C,'Each Gender Events'!AP$1,'Official Medal Table'!$E:$E,"Mixed")*'Medal values'!$B$1/2
+ COUNTIFS('Official Medal Table'!$G:$G,'Each Gender Events'!$A32,'Official Medal Table'!$C:$C,'Each Gender Events'!AP$1,'Official Medal Table'!$E:$E,"Mixed")*'Medal values'!$B$2/2
+ COUNTIFS('Official Medal Table'!$H:$H,'Each Gender Events'!$A32,'Official Medal Table'!$C:$C,'Each Gender Events'!AP$1,'Official Medal Table'!$E:$E,"Mixed")*'Medal values'!$B$3/2
+ COUNTIFS('Official Medal Table'!$I:$I,'Each Gender Events'!$A32,'Official Medal Table'!$C:$C,'Each Gender Events'!AP$1,'Official Medal Table'!$E:$E,"Mixed")*'Medal values'!$B$3/2</f>
        <v>0</v>
      </c>
      <c r="AQ32">
        <f>COUNTIFS('Official Medal Table'!$F:$F,'Each Gender Events'!$A32,'Official Medal Table'!$C:$C,'Each Gender Events'!AQ$1,'Official Medal Table'!$E:$E,'Each Gender Events'!AQ$2)*'Medal values'!$B$1
+ COUNTIFS('Official Medal Table'!$G:$G,'Each Gender Events'!$A32,'Official Medal Table'!$C:$C,'Each Gender Events'!AQ$1,'Official Medal Table'!$E:$E,'Each Gender Events'!AQ$2)*'Medal values'!$B$2
+ COUNTIFS('Official Medal Table'!$H:$H,'Each Gender Events'!$A32,'Official Medal Table'!$C:$C,'Each Gender Events'!AQ$1,'Official Medal Table'!$E:$E,'Each Gender Events'!AQ$2)*'Medal values'!$B$3
+ COUNTIFS('Official Medal Table'!$I:$I,'Each Gender Events'!$A32,'Official Medal Table'!$C:$C,'Each Gender Events'!AQ$1,'Official Medal Table'!$E:$E,'Each Gender Events'!AQ$2)*'Medal values'!$B$3
+ COUNTIFS('Official Medal Table'!$F:$F,'Each Gender Events'!$A32,'Official Medal Table'!$C:$C,'Each Gender Events'!AQ$1,'Official Medal Table'!$E:$E,"Mixed")*'Medal values'!$B$1/2
+ COUNTIFS('Official Medal Table'!$G:$G,'Each Gender Events'!$A32,'Official Medal Table'!$C:$C,'Each Gender Events'!AQ$1,'Official Medal Table'!$E:$E,"Mixed")*'Medal values'!$B$2/2
+ COUNTIFS('Official Medal Table'!$H:$H,'Each Gender Events'!$A32,'Official Medal Table'!$C:$C,'Each Gender Events'!AQ$1,'Official Medal Table'!$E:$E,"Mixed")*'Medal values'!$B$3/2
+ COUNTIFS('Official Medal Table'!$I:$I,'Each Gender Events'!$A32,'Official Medal Table'!$C:$C,'Each Gender Events'!AQ$1,'Official Medal Table'!$E:$E,"Mixed")*'Medal values'!$B$3/2</f>
        <v>0</v>
      </c>
      <c r="AR32">
        <f>COUNTIFS('Official Medal Table'!$F:$F,'Each Gender Events'!$A32,'Official Medal Table'!$C:$C,'Each Gender Events'!AR$1,'Official Medal Table'!$E:$E,'Each Gender Events'!AR$2)*'Medal values'!$B$1
+ COUNTIFS('Official Medal Table'!$G:$G,'Each Gender Events'!$A32,'Official Medal Table'!$C:$C,'Each Gender Events'!AR$1,'Official Medal Table'!$E:$E,'Each Gender Events'!AR$2)*'Medal values'!$B$2
+ COUNTIFS('Official Medal Table'!$H:$H,'Each Gender Events'!$A32,'Official Medal Table'!$C:$C,'Each Gender Events'!AR$1,'Official Medal Table'!$E:$E,'Each Gender Events'!AR$2)*'Medal values'!$B$3
+ COUNTIFS('Official Medal Table'!$I:$I,'Each Gender Events'!$A32,'Official Medal Table'!$C:$C,'Each Gender Events'!AR$1,'Official Medal Table'!$E:$E,'Each Gender Events'!AR$2)*'Medal values'!$B$3
+ COUNTIFS('Official Medal Table'!$F:$F,'Each Gender Events'!$A32,'Official Medal Table'!$C:$C,'Each Gender Events'!AR$1,'Official Medal Table'!$E:$E,"Mixed")*'Medal values'!$B$1/2
+ COUNTIFS('Official Medal Table'!$G:$G,'Each Gender Events'!$A32,'Official Medal Table'!$C:$C,'Each Gender Events'!AR$1,'Official Medal Table'!$E:$E,"Mixed")*'Medal values'!$B$2/2
+ COUNTIFS('Official Medal Table'!$H:$H,'Each Gender Events'!$A32,'Official Medal Table'!$C:$C,'Each Gender Events'!AR$1,'Official Medal Table'!$E:$E,"Mixed")*'Medal values'!$B$3/2
+ COUNTIFS('Official Medal Table'!$I:$I,'Each Gender Events'!$A32,'Official Medal Table'!$C:$C,'Each Gender Events'!AR$1,'Official Medal Table'!$E:$E,"Mixed")*'Medal values'!$B$3/2</f>
        <v>0</v>
      </c>
      <c r="AS32">
        <f>COUNTIFS('Official Medal Table'!$F:$F,'Each Gender Events'!$A32,'Official Medal Table'!$C:$C,'Each Gender Events'!AS$1,'Official Medal Table'!$E:$E,'Each Gender Events'!AS$2)*'Medal values'!$B$1
+ COUNTIFS('Official Medal Table'!$G:$G,'Each Gender Events'!$A32,'Official Medal Table'!$C:$C,'Each Gender Events'!AS$1,'Official Medal Table'!$E:$E,'Each Gender Events'!AS$2)*'Medal values'!$B$2
+ COUNTIFS('Official Medal Table'!$H:$H,'Each Gender Events'!$A32,'Official Medal Table'!$C:$C,'Each Gender Events'!AS$1,'Official Medal Table'!$E:$E,'Each Gender Events'!AS$2)*'Medal values'!$B$3
+ COUNTIFS('Official Medal Table'!$I:$I,'Each Gender Events'!$A32,'Official Medal Table'!$C:$C,'Each Gender Events'!AS$1,'Official Medal Table'!$E:$E,'Each Gender Events'!AS$2)*'Medal values'!$B$3
+ COUNTIFS('Official Medal Table'!$F:$F,'Each Gender Events'!$A32,'Official Medal Table'!$C:$C,'Each Gender Events'!AS$1,'Official Medal Table'!$E:$E,"Mixed")*'Medal values'!$B$1/2
+ COUNTIFS('Official Medal Table'!$G:$G,'Each Gender Events'!$A32,'Official Medal Table'!$C:$C,'Each Gender Events'!AS$1,'Official Medal Table'!$E:$E,"Mixed")*'Medal values'!$B$2/2
+ COUNTIFS('Official Medal Table'!$H:$H,'Each Gender Events'!$A32,'Official Medal Table'!$C:$C,'Each Gender Events'!AS$1,'Official Medal Table'!$E:$E,"Mixed")*'Medal values'!$B$3/2
+ COUNTIFS('Official Medal Table'!$I:$I,'Each Gender Events'!$A32,'Official Medal Table'!$C:$C,'Each Gender Events'!AS$1,'Official Medal Table'!$E:$E,"Mixed")*'Medal values'!$B$3/2</f>
        <v>0</v>
      </c>
      <c r="AT32">
        <f>COUNTIFS('Official Medal Table'!$F:$F,'Each Gender Events'!$A32,'Official Medal Table'!$C:$C,'Each Gender Events'!AT$1,'Official Medal Table'!$E:$E,'Each Gender Events'!AT$2)*'Medal values'!$B$1
+ COUNTIFS('Official Medal Table'!$G:$G,'Each Gender Events'!$A32,'Official Medal Table'!$C:$C,'Each Gender Events'!AT$1,'Official Medal Table'!$E:$E,'Each Gender Events'!AT$2)*'Medal values'!$B$2
+ COUNTIFS('Official Medal Table'!$H:$H,'Each Gender Events'!$A32,'Official Medal Table'!$C:$C,'Each Gender Events'!AT$1,'Official Medal Table'!$E:$E,'Each Gender Events'!AT$2)*'Medal values'!$B$3
+ COUNTIFS('Official Medal Table'!$I:$I,'Each Gender Events'!$A32,'Official Medal Table'!$C:$C,'Each Gender Events'!AT$1,'Official Medal Table'!$E:$E,'Each Gender Events'!AT$2)*'Medal values'!$B$3
+ COUNTIFS('Official Medal Table'!$F:$F,'Each Gender Events'!$A32,'Official Medal Table'!$C:$C,'Each Gender Events'!AT$1,'Official Medal Table'!$E:$E,"Mixed")*'Medal values'!$B$1/2
+ COUNTIFS('Official Medal Table'!$G:$G,'Each Gender Events'!$A32,'Official Medal Table'!$C:$C,'Each Gender Events'!AT$1,'Official Medal Table'!$E:$E,"Mixed")*'Medal values'!$B$2/2
+ COUNTIFS('Official Medal Table'!$H:$H,'Each Gender Events'!$A32,'Official Medal Table'!$C:$C,'Each Gender Events'!AT$1,'Official Medal Table'!$E:$E,"Mixed")*'Medal values'!$B$3/2
+ COUNTIFS('Official Medal Table'!$I:$I,'Each Gender Events'!$A32,'Official Medal Table'!$C:$C,'Each Gender Events'!AT$1,'Official Medal Table'!$E:$E,"Mixed")*'Medal values'!$B$3/2</f>
        <v>0</v>
      </c>
      <c r="AU32">
        <f>COUNTIFS('Official Medal Table'!$F:$F,'Each Gender Events'!$A32,'Official Medal Table'!$C:$C,'Each Gender Events'!AU$1,'Official Medal Table'!$E:$E,'Each Gender Events'!AU$2)*'Medal values'!$B$1
+ COUNTIFS('Official Medal Table'!$G:$G,'Each Gender Events'!$A32,'Official Medal Table'!$C:$C,'Each Gender Events'!AU$1,'Official Medal Table'!$E:$E,'Each Gender Events'!AU$2)*'Medal values'!$B$2
+ COUNTIFS('Official Medal Table'!$H:$H,'Each Gender Events'!$A32,'Official Medal Table'!$C:$C,'Each Gender Events'!AU$1,'Official Medal Table'!$E:$E,'Each Gender Events'!AU$2)*'Medal values'!$B$3
+ COUNTIFS('Official Medal Table'!$I:$I,'Each Gender Events'!$A32,'Official Medal Table'!$C:$C,'Each Gender Events'!AU$1,'Official Medal Table'!$E:$E,'Each Gender Events'!AU$2)*'Medal values'!$B$3
+ COUNTIFS('Official Medal Table'!$F:$F,'Each Gender Events'!$A32,'Official Medal Table'!$C:$C,'Each Gender Events'!AU$1,'Official Medal Table'!$E:$E,"Mixed")*'Medal values'!$B$1/2
+ COUNTIFS('Official Medal Table'!$G:$G,'Each Gender Events'!$A32,'Official Medal Table'!$C:$C,'Each Gender Events'!AU$1,'Official Medal Table'!$E:$E,"Mixed")*'Medal values'!$B$2/2
+ COUNTIFS('Official Medal Table'!$H:$H,'Each Gender Events'!$A32,'Official Medal Table'!$C:$C,'Each Gender Events'!AU$1,'Official Medal Table'!$E:$E,"Mixed")*'Medal values'!$B$3/2
+ COUNTIFS('Official Medal Table'!$I:$I,'Each Gender Events'!$A32,'Official Medal Table'!$C:$C,'Each Gender Events'!AU$1,'Official Medal Table'!$E:$E,"Mixed")*'Medal values'!$B$3/2</f>
        <v>0</v>
      </c>
      <c r="AV32">
        <f>COUNTIFS('Official Medal Table'!$F:$F,'Each Gender Events'!$A32,'Official Medal Table'!$C:$C,'Each Gender Events'!AV$1,'Official Medal Table'!$E:$E,'Each Gender Events'!AV$2)*'Medal values'!$B$1
+ COUNTIFS('Official Medal Table'!$G:$G,'Each Gender Events'!$A32,'Official Medal Table'!$C:$C,'Each Gender Events'!AV$1,'Official Medal Table'!$E:$E,'Each Gender Events'!AV$2)*'Medal values'!$B$2
+ COUNTIFS('Official Medal Table'!$H:$H,'Each Gender Events'!$A32,'Official Medal Table'!$C:$C,'Each Gender Events'!AV$1,'Official Medal Table'!$E:$E,'Each Gender Events'!AV$2)*'Medal values'!$B$3
+ COUNTIFS('Official Medal Table'!$I:$I,'Each Gender Events'!$A32,'Official Medal Table'!$C:$C,'Each Gender Events'!AV$1,'Official Medal Table'!$E:$E,'Each Gender Events'!AV$2)*'Medal values'!$B$3
+ COUNTIFS('Official Medal Table'!$F:$F,'Each Gender Events'!$A32,'Official Medal Table'!$C:$C,'Each Gender Events'!AV$1,'Official Medal Table'!$E:$E,"Mixed")*'Medal values'!$B$1/2
+ COUNTIFS('Official Medal Table'!$G:$G,'Each Gender Events'!$A32,'Official Medal Table'!$C:$C,'Each Gender Events'!AV$1,'Official Medal Table'!$E:$E,"Mixed")*'Medal values'!$B$2/2
+ COUNTIFS('Official Medal Table'!$H:$H,'Each Gender Events'!$A32,'Official Medal Table'!$C:$C,'Each Gender Events'!AV$1,'Official Medal Table'!$E:$E,"Mixed")*'Medal values'!$B$3/2
+ COUNTIFS('Official Medal Table'!$I:$I,'Each Gender Events'!$A32,'Official Medal Table'!$C:$C,'Each Gender Events'!AV$1,'Official Medal Table'!$E:$E,"Mixed")*'Medal values'!$B$3/2</f>
        <v>0</v>
      </c>
      <c r="AW32">
        <f>COUNTIFS('Official Medal Table'!$F:$F,'Each Gender Events'!$A32,'Official Medal Table'!$C:$C,'Each Gender Events'!AW$1,'Official Medal Table'!$E:$E,'Each Gender Events'!AW$2)*'Medal values'!$B$1
+ COUNTIFS('Official Medal Table'!$G:$G,'Each Gender Events'!$A32,'Official Medal Table'!$C:$C,'Each Gender Events'!AW$1,'Official Medal Table'!$E:$E,'Each Gender Events'!AW$2)*'Medal values'!$B$2
+ COUNTIFS('Official Medal Table'!$H:$H,'Each Gender Events'!$A32,'Official Medal Table'!$C:$C,'Each Gender Events'!AW$1,'Official Medal Table'!$E:$E,'Each Gender Events'!AW$2)*'Medal values'!$B$3
+ COUNTIFS('Official Medal Table'!$I:$I,'Each Gender Events'!$A32,'Official Medal Table'!$C:$C,'Each Gender Events'!AW$1,'Official Medal Table'!$E:$E,'Each Gender Events'!AW$2)*'Medal values'!$B$3
+ COUNTIFS('Official Medal Table'!$F:$F,'Each Gender Events'!$A32,'Official Medal Table'!$C:$C,'Each Gender Events'!AW$1,'Official Medal Table'!$E:$E,"Mixed")*'Medal values'!$B$1/2
+ COUNTIFS('Official Medal Table'!$G:$G,'Each Gender Events'!$A32,'Official Medal Table'!$C:$C,'Each Gender Events'!AW$1,'Official Medal Table'!$E:$E,"Mixed")*'Medal values'!$B$2/2
+ COUNTIFS('Official Medal Table'!$H:$H,'Each Gender Events'!$A32,'Official Medal Table'!$C:$C,'Each Gender Events'!AW$1,'Official Medal Table'!$E:$E,"Mixed")*'Medal values'!$B$3/2
+ COUNTIFS('Official Medal Table'!$I:$I,'Each Gender Events'!$A32,'Official Medal Table'!$C:$C,'Each Gender Events'!AW$1,'Official Medal Table'!$E:$E,"Mixed")*'Medal values'!$B$3/2</f>
        <v>0</v>
      </c>
      <c r="AX32">
        <f>COUNTIFS('Official Medal Table'!$F:$F,'Each Gender Events'!$A32,'Official Medal Table'!$C:$C,'Each Gender Events'!AX$1,'Official Medal Table'!$E:$E,'Each Gender Events'!AX$2)*'Medal values'!$B$1
+ COUNTIFS('Official Medal Table'!$G:$G,'Each Gender Events'!$A32,'Official Medal Table'!$C:$C,'Each Gender Events'!AX$1,'Official Medal Table'!$E:$E,'Each Gender Events'!AX$2)*'Medal values'!$B$2
+ COUNTIFS('Official Medal Table'!$H:$H,'Each Gender Events'!$A32,'Official Medal Table'!$C:$C,'Each Gender Events'!AX$1,'Official Medal Table'!$E:$E,'Each Gender Events'!AX$2)*'Medal values'!$B$3
+ COUNTIFS('Official Medal Table'!$I:$I,'Each Gender Events'!$A32,'Official Medal Table'!$C:$C,'Each Gender Events'!AX$1,'Official Medal Table'!$E:$E,'Each Gender Events'!AX$2)*'Medal values'!$B$3
+ COUNTIFS('Official Medal Table'!$F:$F,'Each Gender Events'!$A32,'Official Medal Table'!$C:$C,'Each Gender Events'!AX$1,'Official Medal Table'!$E:$E,"Mixed")*'Medal values'!$B$1/2
+ COUNTIFS('Official Medal Table'!$G:$G,'Each Gender Events'!$A32,'Official Medal Table'!$C:$C,'Each Gender Events'!AX$1,'Official Medal Table'!$E:$E,"Mixed")*'Medal values'!$B$2/2
+ COUNTIFS('Official Medal Table'!$H:$H,'Each Gender Events'!$A32,'Official Medal Table'!$C:$C,'Each Gender Events'!AX$1,'Official Medal Table'!$E:$E,"Mixed")*'Medal values'!$B$3/2
+ COUNTIFS('Official Medal Table'!$I:$I,'Each Gender Events'!$A32,'Official Medal Table'!$C:$C,'Each Gender Events'!AX$1,'Official Medal Table'!$E:$E,"Mixed")*'Medal values'!$B$3/2</f>
        <v>0</v>
      </c>
      <c r="AY32">
        <f>COUNTIFS('Official Medal Table'!$F:$F,'Each Gender Events'!$A32,'Official Medal Table'!$C:$C,'Each Gender Events'!AY$1,'Official Medal Table'!$E:$E,'Each Gender Events'!AY$2)*'Medal values'!$B$1
+ COUNTIFS('Official Medal Table'!$G:$G,'Each Gender Events'!$A32,'Official Medal Table'!$C:$C,'Each Gender Events'!AY$1,'Official Medal Table'!$E:$E,'Each Gender Events'!AY$2)*'Medal values'!$B$2
+ COUNTIFS('Official Medal Table'!$H:$H,'Each Gender Events'!$A32,'Official Medal Table'!$C:$C,'Each Gender Events'!AY$1,'Official Medal Table'!$E:$E,'Each Gender Events'!AY$2)*'Medal values'!$B$3
+ COUNTIFS('Official Medal Table'!$I:$I,'Each Gender Events'!$A32,'Official Medal Table'!$C:$C,'Each Gender Events'!AY$1,'Official Medal Table'!$E:$E,'Each Gender Events'!AY$2)*'Medal values'!$B$3
+ COUNTIFS('Official Medal Table'!$F:$F,'Each Gender Events'!$A32,'Official Medal Table'!$C:$C,'Each Gender Events'!AY$1,'Official Medal Table'!$E:$E,"Mixed")*'Medal values'!$B$1/2
+ COUNTIFS('Official Medal Table'!$G:$G,'Each Gender Events'!$A32,'Official Medal Table'!$C:$C,'Each Gender Events'!AY$1,'Official Medal Table'!$E:$E,"Mixed")*'Medal values'!$B$2/2
+ COUNTIFS('Official Medal Table'!$H:$H,'Each Gender Events'!$A32,'Official Medal Table'!$C:$C,'Each Gender Events'!AY$1,'Official Medal Table'!$E:$E,"Mixed")*'Medal values'!$B$3/2
+ COUNTIFS('Official Medal Table'!$I:$I,'Each Gender Events'!$A32,'Official Medal Table'!$C:$C,'Each Gender Events'!AY$1,'Official Medal Table'!$E:$E,"Mixed")*'Medal values'!$B$3/2</f>
        <v>3.0009999999999999</v>
      </c>
      <c r="AZ32">
        <f>COUNTIFS('Official Medal Table'!$F:$F,'Each Gender Events'!$A32,'Official Medal Table'!$C:$C,'Each Gender Events'!AZ$1,'Official Medal Table'!$E:$E,'Each Gender Events'!AZ$2)*'Medal values'!$B$1
+ COUNTIFS('Official Medal Table'!$G:$G,'Each Gender Events'!$A32,'Official Medal Table'!$C:$C,'Each Gender Events'!AZ$1,'Official Medal Table'!$E:$E,'Each Gender Events'!AZ$2)*'Medal values'!$B$2
+ COUNTIFS('Official Medal Table'!$H:$H,'Each Gender Events'!$A32,'Official Medal Table'!$C:$C,'Each Gender Events'!AZ$1,'Official Medal Table'!$E:$E,'Each Gender Events'!AZ$2)*'Medal values'!$B$3
+ COUNTIFS('Official Medal Table'!$I:$I,'Each Gender Events'!$A32,'Official Medal Table'!$C:$C,'Each Gender Events'!AZ$1,'Official Medal Table'!$E:$E,'Each Gender Events'!AZ$2)*'Medal values'!$B$3
+ COUNTIFS('Official Medal Table'!$F:$F,'Each Gender Events'!$A32,'Official Medal Table'!$C:$C,'Each Gender Events'!AZ$1,'Official Medal Table'!$E:$E,"Mixed")*'Medal values'!$B$1/2
+ COUNTIFS('Official Medal Table'!$G:$G,'Each Gender Events'!$A32,'Official Medal Table'!$C:$C,'Each Gender Events'!AZ$1,'Official Medal Table'!$E:$E,"Mixed")*'Medal values'!$B$2/2
+ COUNTIFS('Official Medal Table'!$H:$H,'Each Gender Events'!$A32,'Official Medal Table'!$C:$C,'Each Gender Events'!AZ$1,'Official Medal Table'!$E:$E,"Mixed")*'Medal values'!$B$3/2
+ COUNTIFS('Official Medal Table'!$I:$I,'Each Gender Events'!$A32,'Official Medal Table'!$C:$C,'Each Gender Events'!AZ$1,'Official Medal Table'!$E:$E,"Mixed")*'Medal values'!$B$3/2</f>
        <v>2</v>
      </c>
      <c r="BA32">
        <f>COUNTIFS('Official Medal Table'!$F:$F,'Each Gender Events'!$A32,'Official Medal Table'!$C:$C,'Each Gender Events'!BA$1,'Official Medal Table'!$E:$E,'Each Gender Events'!BA$2)*'Medal values'!$B$1
+ COUNTIFS('Official Medal Table'!$G:$G,'Each Gender Events'!$A32,'Official Medal Table'!$C:$C,'Each Gender Events'!BA$1,'Official Medal Table'!$E:$E,'Each Gender Events'!BA$2)*'Medal values'!$B$2
+ COUNTIFS('Official Medal Table'!$H:$H,'Each Gender Events'!$A32,'Official Medal Table'!$C:$C,'Each Gender Events'!BA$1,'Official Medal Table'!$E:$E,'Each Gender Events'!BA$2)*'Medal values'!$B$3
+ COUNTIFS('Official Medal Table'!$I:$I,'Each Gender Events'!$A32,'Official Medal Table'!$C:$C,'Each Gender Events'!BA$1,'Official Medal Table'!$E:$E,'Each Gender Events'!BA$2)*'Medal values'!$B$3
+ COUNTIFS('Official Medal Table'!$F:$F,'Each Gender Events'!$A32,'Official Medal Table'!$C:$C,'Each Gender Events'!BA$1,'Official Medal Table'!$E:$E,"Mixed")*'Medal values'!$B$1/2
+ COUNTIFS('Official Medal Table'!$G:$G,'Each Gender Events'!$A32,'Official Medal Table'!$C:$C,'Each Gender Events'!BA$1,'Official Medal Table'!$E:$E,"Mixed")*'Medal values'!$B$2/2
+ COUNTIFS('Official Medal Table'!$H:$H,'Each Gender Events'!$A32,'Official Medal Table'!$C:$C,'Each Gender Events'!BA$1,'Official Medal Table'!$E:$E,"Mixed")*'Medal values'!$B$3/2
+ COUNTIFS('Official Medal Table'!$I:$I,'Each Gender Events'!$A32,'Official Medal Table'!$C:$C,'Each Gender Events'!BA$1,'Official Medal Table'!$E:$E,"Mixed")*'Medal values'!$B$3/2</f>
        <v>0</v>
      </c>
      <c r="BB32">
        <f>COUNTIFS('Official Medal Table'!$F:$F,'Each Gender Events'!$A32,'Official Medal Table'!$C:$C,'Each Gender Events'!BB$1,'Official Medal Table'!$E:$E,'Each Gender Events'!BB$2)*'Medal values'!$B$1
+ COUNTIFS('Official Medal Table'!$G:$G,'Each Gender Events'!$A32,'Official Medal Table'!$C:$C,'Each Gender Events'!BB$1,'Official Medal Table'!$E:$E,'Each Gender Events'!BB$2)*'Medal values'!$B$2
+ COUNTIFS('Official Medal Table'!$H:$H,'Each Gender Events'!$A32,'Official Medal Table'!$C:$C,'Each Gender Events'!BB$1,'Official Medal Table'!$E:$E,'Each Gender Events'!BB$2)*'Medal values'!$B$3
+ COUNTIFS('Official Medal Table'!$I:$I,'Each Gender Events'!$A32,'Official Medal Table'!$C:$C,'Each Gender Events'!BB$1,'Official Medal Table'!$E:$E,'Each Gender Events'!BB$2)*'Medal values'!$B$3
+ COUNTIFS('Official Medal Table'!$F:$F,'Each Gender Events'!$A32,'Official Medal Table'!$C:$C,'Each Gender Events'!BB$1,'Official Medal Table'!$E:$E,"Mixed")*'Medal values'!$B$1/2
+ COUNTIFS('Official Medal Table'!$G:$G,'Each Gender Events'!$A32,'Official Medal Table'!$C:$C,'Each Gender Events'!BB$1,'Official Medal Table'!$E:$E,"Mixed")*'Medal values'!$B$2/2
+ COUNTIFS('Official Medal Table'!$H:$H,'Each Gender Events'!$A32,'Official Medal Table'!$C:$C,'Each Gender Events'!BB$1,'Official Medal Table'!$E:$E,"Mixed")*'Medal values'!$B$3/2
+ COUNTIFS('Official Medal Table'!$I:$I,'Each Gender Events'!$A32,'Official Medal Table'!$C:$C,'Each Gender Events'!BB$1,'Official Medal Table'!$E:$E,"Mixed")*'Medal values'!$B$3/2</f>
        <v>0</v>
      </c>
      <c r="BC32">
        <f>COUNTIFS('Official Medal Table'!$F:$F,'Each Gender Events'!$A32,'Official Medal Table'!$C:$C,'Each Gender Events'!BC$1,'Official Medal Table'!$E:$E,'Each Gender Events'!BC$2)*'Medal values'!$B$1
+ COUNTIFS('Official Medal Table'!$G:$G,'Each Gender Events'!$A32,'Official Medal Table'!$C:$C,'Each Gender Events'!BC$1,'Official Medal Table'!$E:$E,'Each Gender Events'!BC$2)*'Medal values'!$B$2
+ COUNTIFS('Official Medal Table'!$H:$H,'Each Gender Events'!$A32,'Official Medal Table'!$C:$C,'Each Gender Events'!BC$1,'Official Medal Table'!$E:$E,'Each Gender Events'!BC$2)*'Medal values'!$B$3
+ COUNTIFS('Official Medal Table'!$I:$I,'Each Gender Events'!$A32,'Official Medal Table'!$C:$C,'Each Gender Events'!BC$1,'Official Medal Table'!$E:$E,'Each Gender Events'!BC$2)*'Medal values'!$B$3
+ COUNTIFS('Official Medal Table'!$F:$F,'Each Gender Events'!$A32,'Official Medal Table'!$C:$C,'Each Gender Events'!BC$1,'Official Medal Table'!$E:$E,"Mixed")*'Medal values'!$B$1/2
+ COUNTIFS('Official Medal Table'!$G:$G,'Each Gender Events'!$A32,'Official Medal Table'!$C:$C,'Each Gender Events'!BC$1,'Official Medal Table'!$E:$E,"Mixed")*'Medal values'!$B$2/2
+ COUNTIFS('Official Medal Table'!$H:$H,'Each Gender Events'!$A32,'Official Medal Table'!$C:$C,'Each Gender Events'!BC$1,'Official Medal Table'!$E:$E,"Mixed")*'Medal values'!$B$3/2
+ COUNTIFS('Official Medal Table'!$I:$I,'Each Gender Events'!$A32,'Official Medal Table'!$C:$C,'Each Gender Events'!BC$1,'Official Medal Table'!$E:$E,"Mixed")*'Medal values'!$B$3/2</f>
        <v>0</v>
      </c>
      <c r="BD32">
        <f>COUNTIFS('Official Medal Table'!$F:$F,'Each Gender Events'!$A32,'Official Medal Table'!$C:$C,'Each Gender Events'!BD$1,'Official Medal Table'!$E:$E,'Each Gender Events'!BD$2)*'Medal values'!$B$1
+ COUNTIFS('Official Medal Table'!$G:$G,'Each Gender Events'!$A32,'Official Medal Table'!$C:$C,'Each Gender Events'!BD$1,'Official Medal Table'!$E:$E,'Each Gender Events'!BD$2)*'Medal values'!$B$2
+ COUNTIFS('Official Medal Table'!$H:$H,'Each Gender Events'!$A32,'Official Medal Table'!$C:$C,'Each Gender Events'!BD$1,'Official Medal Table'!$E:$E,'Each Gender Events'!BD$2)*'Medal values'!$B$3
+ COUNTIFS('Official Medal Table'!$I:$I,'Each Gender Events'!$A32,'Official Medal Table'!$C:$C,'Each Gender Events'!BD$1,'Official Medal Table'!$E:$E,'Each Gender Events'!BD$2)*'Medal values'!$B$3
+ COUNTIFS('Official Medal Table'!$F:$F,'Each Gender Events'!$A32,'Official Medal Table'!$C:$C,'Each Gender Events'!BD$1,'Official Medal Table'!$E:$E,"Mixed")*'Medal values'!$B$1/2
+ COUNTIFS('Official Medal Table'!$G:$G,'Each Gender Events'!$A32,'Official Medal Table'!$C:$C,'Each Gender Events'!BD$1,'Official Medal Table'!$E:$E,"Mixed")*'Medal values'!$B$2/2
+ COUNTIFS('Official Medal Table'!$H:$H,'Each Gender Events'!$A32,'Official Medal Table'!$C:$C,'Each Gender Events'!BD$1,'Official Medal Table'!$E:$E,"Mixed")*'Medal values'!$B$3/2
+ COUNTIFS('Official Medal Table'!$I:$I,'Each Gender Events'!$A32,'Official Medal Table'!$C:$C,'Each Gender Events'!BD$1,'Official Medal Table'!$E:$E,"Mixed")*'Medal values'!$B$3/2</f>
        <v>0</v>
      </c>
      <c r="BE32">
        <f>COUNTIFS('Official Medal Table'!$F:$F,'Each Gender Events'!$A32,'Official Medal Table'!$C:$C,'Each Gender Events'!BE$1,'Official Medal Table'!$E:$E,'Each Gender Events'!BE$2)*'Medal values'!$B$1
+ COUNTIFS('Official Medal Table'!$G:$G,'Each Gender Events'!$A32,'Official Medal Table'!$C:$C,'Each Gender Events'!BE$1,'Official Medal Table'!$E:$E,'Each Gender Events'!BE$2)*'Medal values'!$B$2
+ COUNTIFS('Official Medal Table'!$H:$H,'Each Gender Events'!$A32,'Official Medal Table'!$C:$C,'Each Gender Events'!BE$1,'Official Medal Table'!$E:$E,'Each Gender Events'!BE$2)*'Medal values'!$B$3
+ COUNTIFS('Official Medal Table'!$I:$I,'Each Gender Events'!$A32,'Official Medal Table'!$C:$C,'Each Gender Events'!BE$1,'Official Medal Table'!$E:$E,'Each Gender Events'!BE$2)*'Medal values'!$B$3
+ COUNTIFS('Official Medal Table'!$F:$F,'Each Gender Events'!$A32,'Official Medal Table'!$C:$C,'Each Gender Events'!BE$1,'Official Medal Table'!$E:$E,"Mixed")*'Medal values'!$B$1/2
+ COUNTIFS('Official Medal Table'!$G:$G,'Each Gender Events'!$A32,'Official Medal Table'!$C:$C,'Each Gender Events'!BE$1,'Official Medal Table'!$E:$E,"Mixed")*'Medal values'!$B$2/2
+ COUNTIFS('Official Medal Table'!$H:$H,'Each Gender Events'!$A32,'Official Medal Table'!$C:$C,'Each Gender Events'!BE$1,'Official Medal Table'!$E:$E,"Mixed")*'Medal values'!$B$3/2
+ COUNTIFS('Official Medal Table'!$I:$I,'Each Gender Events'!$A32,'Official Medal Table'!$C:$C,'Each Gender Events'!BE$1,'Official Medal Table'!$E:$E,"Mixed")*'Medal values'!$B$3/2</f>
        <v>0</v>
      </c>
      <c r="BF32">
        <f>COUNTIFS('Official Medal Table'!$F:$F,'Each Gender Events'!$A32,'Official Medal Table'!$C:$C,'Each Gender Events'!BF$1,'Official Medal Table'!$E:$E,'Each Gender Events'!BF$2)*'Medal values'!$B$1
+ COUNTIFS('Official Medal Table'!$G:$G,'Each Gender Events'!$A32,'Official Medal Table'!$C:$C,'Each Gender Events'!BF$1,'Official Medal Table'!$E:$E,'Each Gender Events'!BF$2)*'Medal values'!$B$2
+ COUNTIFS('Official Medal Table'!$H:$H,'Each Gender Events'!$A32,'Official Medal Table'!$C:$C,'Each Gender Events'!BF$1,'Official Medal Table'!$E:$E,'Each Gender Events'!BF$2)*'Medal values'!$B$3
+ COUNTIFS('Official Medal Table'!$I:$I,'Each Gender Events'!$A32,'Official Medal Table'!$C:$C,'Each Gender Events'!BF$1,'Official Medal Table'!$E:$E,'Each Gender Events'!BF$2)*'Medal values'!$B$3
+ COUNTIFS('Official Medal Table'!$F:$F,'Each Gender Events'!$A32,'Official Medal Table'!$C:$C,'Each Gender Events'!BF$1,'Official Medal Table'!$E:$E,"Mixed")*'Medal values'!$B$1/2
+ COUNTIFS('Official Medal Table'!$G:$G,'Each Gender Events'!$A32,'Official Medal Table'!$C:$C,'Each Gender Events'!BF$1,'Official Medal Table'!$E:$E,"Mixed")*'Medal values'!$B$2/2
+ COUNTIFS('Official Medal Table'!$H:$H,'Each Gender Events'!$A32,'Official Medal Table'!$C:$C,'Each Gender Events'!BF$1,'Official Medal Table'!$E:$E,"Mixed")*'Medal values'!$B$3/2
+ COUNTIFS('Official Medal Table'!$I:$I,'Each Gender Events'!$A32,'Official Medal Table'!$C:$C,'Each Gender Events'!BF$1,'Official Medal Table'!$E:$E,"Mixed")*'Medal values'!$B$3/2</f>
        <v>0</v>
      </c>
      <c r="BG32">
        <f>COUNTIFS('Official Medal Table'!$F:$F,'Each Gender Events'!$A32,'Official Medal Table'!$C:$C,'Each Gender Events'!BG$1,'Official Medal Table'!$E:$E,'Each Gender Events'!BG$2)*'Medal values'!$B$1
+ COUNTIFS('Official Medal Table'!$G:$G,'Each Gender Events'!$A32,'Official Medal Table'!$C:$C,'Each Gender Events'!BG$1,'Official Medal Table'!$E:$E,'Each Gender Events'!BG$2)*'Medal values'!$B$2
+ COUNTIFS('Official Medal Table'!$H:$H,'Each Gender Events'!$A32,'Official Medal Table'!$C:$C,'Each Gender Events'!BG$1,'Official Medal Table'!$E:$E,'Each Gender Events'!BG$2)*'Medal values'!$B$3
+ COUNTIFS('Official Medal Table'!$I:$I,'Each Gender Events'!$A32,'Official Medal Table'!$C:$C,'Each Gender Events'!BG$1,'Official Medal Table'!$E:$E,'Each Gender Events'!BG$2)*'Medal values'!$B$3
+ COUNTIFS('Official Medal Table'!$F:$F,'Each Gender Events'!$A32,'Official Medal Table'!$C:$C,'Each Gender Events'!BG$1,'Official Medal Table'!$E:$E,"Mixed")*'Medal values'!$B$1/2
+ COUNTIFS('Official Medal Table'!$G:$G,'Each Gender Events'!$A32,'Official Medal Table'!$C:$C,'Each Gender Events'!BG$1,'Official Medal Table'!$E:$E,"Mixed")*'Medal values'!$B$2/2
+ COUNTIFS('Official Medal Table'!$H:$H,'Each Gender Events'!$A32,'Official Medal Table'!$C:$C,'Each Gender Events'!BG$1,'Official Medal Table'!$E:$E,"Mixed")*'Medal values'!$B$3/2
+ COUNTIFS('Official Medal Table'!$I:$I,'Each Gender Events'!$A32,'Official Medal Table'!$C:$C,'Each Gender Events'!BG$1,'Official Medal Table'!$E:$E,"Mixed")*'Medal values'!$B$3/2</f>
        <v>0</v>
      </c>
      <c r="BH32">
        <f>COUNTIFS('Official Medal Table'!$F:$F,'Each Gender Events'!$A32,'Official Medal Table'!$C:$C,'Each Gender Events'!BH$1,'Official Medal Table'!$E:$E,'Each Gender Events'!BH$2)*'Medal values'!$B$1
+ COUNTIFS('Official Medal Table'!$G:$G,'Each Gender Events'!$A32,'Official Medal Table'!$C:$C,'Each Gender Events'!BH$1,'Official Medal Table'!$E:$E,'Each Gender Events'!BH$2)*'Medal values'!$B$2
+ COUNTIFS('Official Medal Table'!$H:$H,'Each Gender Events'!$A32,'Official Medal Table'!$C:$C,'Each Gender Events'!BH$1,'Official Medal Table'!$E:$E,'Each Gender Events'!BH$2)*'Medal values'!$B$3
+ COUNTIFS('Official Medal Table'!$I:$I,'Each Gender Events'!$A32,'Official Medal Table'!$C:$C,'Each Gender Events'!BH$1,'Official Medal Table'!$E:$E,'Each Gender Events'!BH$2)*'Medal values'!$B$3
+ COUNTIFS('Official Medal Table'!$F:$F,'Each Gender Events'!$A32,'Official Medal Table'!$C:$C,'Each Gender Events'!BH$1,'Official Medal Table'!$E:$E,"Mixed")*'Medal values'!$B$1/2
+ COUNTIFS('Official Medal Table'!$G:$G,'Each Gender Events'!$A32,'Official Medal Table'!$C:$C,'Each Gender Events'!BH$1,'Official Medal Table'!$E:$E,"Mixed")*'Medal values'!$B$2/2
+ COUNTIFS('Official Medal Table'!$H:$H,'Each Gender Events'!$A32,'Official Medal Table'!$C:$C,'Each Gender Events'!BH$1,'Official Medal Table'!$E:$E,"Mixed")*'Medal values'!$B$3/2
+ COUNTIFS('Official Medal Table'!$I:$I,'Each Gender Events'!$A32,'Official Medal Table'!$C:$C,'Each Gender Events'!BH$1,'Official Medal Table'!$E:$E,"Mixed")*'Medal values'!$B$3/2</f>
        <v>0</v>
      </c>
      <c r="BI32">
        <f>COUNTIFS('Official Medal Table'!$F:$F,'Each Gender Events'!$A32,'Official Medal Table'!$C:$C,'Each Gender Events'!BI$1,'Official Medal Table'!$E:$E,'Each Gender Events'!BI$2)*'Medal values'!$B$1
+ COUNTIFS('Official Medal Table'!$G:$G,'Each Gender Events'!$A32,'Official Medal Table'!$C:$C,'Each Gender Events'!BI$1,'Official Medal Table'!$E:$E,'Each Gender Events'!BI$2)*'Medal values'!$B$2
+ COUNTIFS('Official Medal Table'!$H:$H,'Each Gender Events'!$A32,'Official Medal Table'!$C:$C,'Each Gender Events'!BI$1,'Official Medal Table'!$E:$E,'Each Gender Events'!BI$2)*'Medal values'!$B$3
+ COUNTIFS('Official Medal Table'!$I:$I,'Each Gender Events'!$A32,'Official Medal Table'!$C:$C,'Each Gender Events'!BI$1,'Official Medal Table'!$E:$E,'Each Gender Events'!BI$2)*'Medal values'!$B$3
+ COUNTIFS('Official Medal Table'!$F:$F,'Each Gender Events'!$A32,'Official Medal Table'!$C:$C,'Each Gender Events'!BI$1,'Official Medal Table'!$E:$E,"Mixed")*'Medal values'!$B$1/2
+ COUNTIFS('Official Medal Table'!$G:$G,'Each Gender Events'!$A32,'Official Medal Table'!$C:$C,'Each Gender Events'!BI$1,'Official Medal Table'!$E:$E,"Mixed")*'Medal values'!$B$2/2
+ COUNTIFS('Official Medal Table'!$H:$H,'Each Gender Events'!$A32,'Official Medal Table'!$C:$C,'Each Gender Events'!BI$1,'Official Medal Table'!$E:$E,"Mixed")*'Medal values'!$B$3/2
+ COUNTIFS('Official Medal Table'!$I:$I,'Each Gender Events'!$A32,'Official Medal Table'!$C:$C,'Each Gender Events'!BI$1,'Official Medal Table'!$E:$E,"Mixed")*'Medal values'!$B$3/2</f>
        <v>0</v>
      </c>
      <c r="BJ32">
        <f>COUNTIFS('Official Medal Table'!$F:$F,'Each Gender Events'!$A32,'Official Medal Table'!$C:$C,'Each Gender Events'!BJ$1,'Official Medal Table'!$E:$E,'Each Gender Events'!BJ$2)*'Medal values'!$B$1
+ COUNTIFS('Official Medal Table'!$G:$G,'Each Gender Events'!$A32,'Official Medal Table'!$C:$C,'Each Gender Events'!BJ$1,'Official Medal Table'!$E:$E,'Each Gender Events'!BJ$2)*'Medal values'!$B$2
+ COUNTIFS('Official Medal Table'!$H:$H,'Each Gender Events'!$A32,'Official Medal Table'!$C:$C,'Each Gender Events'!BJ$1,'Official Medal Table'!$E:$E,'Each Gender Events'!BJ$2)*'Medal values'!$B$3
+ COUNTIFS('Official Medal Table'!$I:$I,'Each Gender Events'!$A32,'Official Medal Table'!$C:$C,'Each Gender Events'!BJ$1,'Official Medal Table'!$E:$E,'Each Gender Events'!BJ$2)*'Medal values'!$B$3
+ COUNTIFS('Official Medal Table'!$F:$F,'Each Gender Events'!$A32,'Official Medal Table'!$C:$C,'Each Gender Events'!BJ$1,'Official Medal Table'!$E:$E,"Mixed")*'Medal values'!$B$1/2
+ COUNTIFS('Official Medal Table'!$G:$G,'Each Gender Events'!$A32,'Official Medal Table'!$C:$C,'Each Gender Events'!BJ$1,'Official Medal Table'!$E:$E,"Mixed")*'Medal values'!$B$2/2
+ COUNTIFS('Official Medal Table'!$H:$H,'Each Gender Events'!$A32,'Official Medal Table'!$C:$C,'Each Gender Events'!BJ$1,'Official Medal Table'!$E:$E,"Mixed")*'Medal values'!$B$3/2
+ COUNTIFS('Official Medal Table'!$I:$I,'Each Gender Events'!$A32,'Official Medal Table'!$C:$C,'Each Gender Events'!BJ$1,'Official Medal Table'!$E:$E,"Mixed")*'Medal values'!$B$3/2</f>
        <v>0</v>
      </c>
      <c r="BK32">
        <f>COUNTIFS('Official Medal Table'!$F:$F,'Each Gender Events'!$A32,'Official Medal Table'!$C:$C,'Each Gender Events'!BK$1,'Official Medal Table'!$E:$E,'Each Gender Events'!BK$2)*'Medal values'!$B$1
+ COUNTIFS('Official Medal Table'!$G:$G,'Each Gender Events'!$A32,'Official Medal Table'!$C:$C,'Each Gender Events'!BK$1,'Official Medal Table'!$E:$E,'Each Gender Events'!BK$2)*'Medal values'!$B$2
+ COUNTIFS('Official Medal Table'!$H:$H,'Each Gender Events'!$A32,'Official Medal Table'!$C:$C,'Each Gender Events'!BK$1,'Official Medal Table'!$E:$E,'Each Gender Events'!BK$2)*'Medal values'!$B$3
+ COUNTIFS('Official Medal Table'!$I:$I,'Each Gender Events'!$A32,'Official Medal Table'!$C:$C,'Each Gender Events'!BK$1,'Official Medal Table'!$E:$E,'Each Gender Events'!BK$2)*'Medal values'!$B$3
+ COUNTIFS('Official Medal Table'!$F:$F,'Each Gender Events'!$A32,'Official Medal Table'!$C:$C,'Each Gender Events'!BK$1,'Official Medal Table'!$E:$E,"Mixed")*'Medal values'!$B$1/2
+ COUNTIFS('Official Medal Table'!$G:$G,'Each Gender Events'!$A32,'Official Medal Table'!$C:$C,'Each Gender Events'!BK$1,'Official Medal Table'!$E:$E,"Mixed")*'Medal values'!$B$2/2
+ COUNTIFS('Official Medal Table'!$H:$H,'Each Gender Events'!$A32,'Official Medal Table'!$C:$C,'Each Gender Events'!BK$1,'Official Medal Table'!$E:$E,"Mixed")*'Medal values'!$B$3/2
+ COUNTIFS('Official Medal Table'!$I:$I,'Each Gender Events'!$A32,'Official Medal Table'!$C:$C,'Each Gender Events'!BK$1,'Official Medal Table'!$E:$E,"Mixed")*'Medal values'!$B$3/2</f>
        <v>0</v>
      </c>
      <c r="BL32">
        <f>COUNTIFS('Official Medal Table'!$F:$F,'Each Gender Events'!$A32,'Official Medal Table'!$C:$C,'Each Gender Events'!BL$1,'Official Medal Table'!$E:$E,'Each Gender Events'!BL$2)*'Medal values'!$B$1
+ COUNTIFS('Official Medal Table'!$G:$G,'Each Gender Events'!$A32,'Official Medal Table'!$C:$C,'Each Gender Events'!BL$1,'Official Medal Table'!$E:$E,'Each Gender Events'!BL$2)*'Medal values'!$B$2
+ COUNTIFS('Official Medal Table'!$H:$H,'Each Gender Events'!$A32,'Official Medal Table'!$C:$C,'Each Gender Events'!BL$1,'Official Medal Table'!$E:$E,'Each Gender Events'!BL$2)*'Medal values'!$B$3
+ COUNTIFS('Official Medal Table'!$I:$I,'Each Gender Events'!$A32,'Official Medal Table'!$C:$C,'Each Gender Events'!BL$1,'Official Medal Table'!$E:$E,'Each Gender Events'!BL$2)*'Medal values'!$B$3
+ COUNTIFS('Official Medal Table'!$F:$F,'Each Gender Events'!$A32,'Official Medal Table'!$C:$C,'Each Gender Events'!BL$1,'Official Medal Table'!$E:$E,"Mixed")*'Medal values'!$B$1/2
+ COUNTIFS('Official Medal Table'!$G:$G,'Each Gender Events'!$A32,'Official Medal Table'!$C:$C,'Each Gender Events'!BL$1,'Official Medal Table'!$E:$E,"Mixed")*'Medal values'!$B$2/2
+ COUNTIFS('Official Medal Table'!$H:$H,'Each Gender Events'!$A32,'Official Medal Table'!$C:$C,'Each Gender Events'!BL$1,'Official Medal Table'!$E:$E,"Mixed")*'Medal values'!$B$3/2
+ COUNTIFS('Official Medal Table'!$I:$I,'Each Gender Events'!$A32,'Official Medal Table'!$C:$C,'Each Gender Events'!BL$1,'Official Medal Table'!$E:$E,"Mixed")*'Medal values'!$B$3/2</f>
        <v>0</v>
      </c>
      <c r="BM32">
        <f>COUNTIFS('Official Medal Table'!$F:$F,'Each Gender Events'!$A32,'Official Medal Table'!$C:$C,'Each Gender Events'!BM$1,'Official Medal Table'!$E:$E,'Each Gender Events'!BM$2)*'Medal values'!$B$1
+ COUNTIFS('Official Medal Table'!$G:$G,'Each Gender Events'!$A32,'Official Medal Table'!$C:$C,'Each Gender Events'!BM$1,'Official Medal Table'!$E:$E,'Each Gender Events'!BM$2)*'Medal values'!$B$2
+ COUNTIFS('Official Medal Table'!$H:$H,'Each Gender Events'!$A32,'Official Medal Table'!$C:$C,'Each Gender Events'!BM$1,'Official Medal Table'!$E:$E,'Each Gender Events'!BM$2)*'Medal values'!$B$3
+ COUNTIFS('Official Medal Table'!$I:$I,'Each Gender Events'!$A32,'Official Medal Table'!$C:$C,'Each Gender Events'!BM$1,'Official Medal Table'!$E:$E,'Each Gender Events'!BM$2)*'Medal values'!$B$3
+ COUNTIFS('Official Medal Table'!$F:$F,'Each Gender Events'!$A32,'Official Medal Table'!$C:$C,'Each Gender Events'!BM$1,'Official Medal Table'!$E:$E,"Mixed")*'Medal values'!$B$1/2
+ COUNTIFS('Official Medal Table'!$G:$G,'Each Gender Events'!$A32,'Official Medal Table'!$C:$C,'Each Gender Events'!BM$1,'Official Medal Table'!$E:$E,"Mixed")*'Medal values'!$B$2/2
+ COUNTIFS('Official Medal Table'!$H:$H,'Each Gender Events'!$A32,'Official Medal Table'!$C:$C,'Each Gender Events'!BM$1,'Official Medal Table'!$E:$E,"Mixed")*'Medal values'!$B$3/2
+ COUNTIFS('Official Medal Table'!$I:$I,'Each Gender Events'!$A32,'Official Medal Table'!$C:$C,'Each Gender Events'!BM$1,'Official Medal Table'!$E:$E,"Mixed")*'Medal values'!$B$3/2</f>
        <v>0</v>
      </c>
      <c r="BN32">
        <f>COUNTIFS('Official Medal Table'!$F:$F,'Each Gender Events'!$A32,'Official Medal Table'!$C:$C,'Each Gender Events'!BN$1,'Official Medal Table'!$E:$E,'Each Gender Events'!BN$2)*'Medal values'!$B$1
+ COUNTIFS('Official Medal Table'!$G:$G,'Each Gender Events'!$A32,'Official Medal Table'!$C:$C,'Each Gender Events'!BN$1,'Official Medal Table'!$E:$E,'Each Gender Events'!BN$2)*'Medal values'!$B$2
+ COUNTIFS('Official Medal Table'!$H:$H,'Each Gender Events'!$A32,'Official Medal Table'!$C:$C,'Each Gender Events'!BN$1,'Official Medal Table'!$E:$E,'Each Gender Events'!BN$2)*'Medal values'!$B$3
+ COUNTIFS('Official Medal Table'!$I:$I,'Each Gender Events'!$A32,'Official Medal Table'!$C:$C,'Each Gender Events'!BN$1,'Official Medal Table'!$E:$E,'Each Gender Events'!BN$2)*'Medal values'!$B$3
+ COUNTIFS('Official Medal Table'!$F:$F,'Each Gender Events'!$A32,'Official Medal Table'!$C:$C,'Each Gender Events'!BN$1,'Official Medal Table'!$E:$E,"Mixed")*'Medal values'!$B$1/2
+ COUNTIFS('Official Medal Table'!$G:$G,'Each Gender Events'!$A32,'Official Medal Table'!$C:$C,'Each Gender Events'!BN$1,'Official Medal Table'!$E:$E,"Mixed")*'Medal values'!$B$2/2
+ COUNTIFS('Official Medal Table'!$H:$H,'Each Gender Events'!$A32,'Official Medal Table'!$C:$C,'Each Gender Events'!BN$1,'Official Medal Table'!$E:$E,"Mixed")*'Medal values'!$B$3/2
+ COUNTIFS('Official Medal Table'!$I:$I,'Each Gender Events'!$A32,'Official Medal Table'!$C:$C,'Each Gender Events'!BN$1,'Official Medal Table'!$E:$E,"Mixed")*'Medal values'!$B$3/2</f>
        <v>0</v>
      </c>
      <c r="BO32">
        <f>COUNTIFS('Official Medal Table'!$F:$F,'Each Gender Events'!$A32,'Official Medal Table'!$C:$C,'Each Gender Events'!BO$1,'Official Medal Table'!$E:$E,'Each Gender Events'!BO$2)*'Medal values'!$B$1
+ COUNTIFS('Official Medal Table'!$G:$G,'Each Gender Events'!$A32,'Official Medal Table'!$C:$C,'Each Gender Events'!BO$1,'Official Medal Table'!$E:$E,'Each Gender Events'!BO$2)*'Medal values'!$B$2
+ COUNTIFS('Official Medal Table'!$H:$H,'Each Gender Events'!$A32,'Official Medal Table'!$C:$C,'Each Gender Events'!BO$1,'Official Medal Table'!$E:$E,'Each Gender Events'!BO$2)*'Medal values'!$B$3
+ COUNTIFS('Official Medal Table'!$I:$I,'Each Gender Events'!$A32,'Official Medal Table'!$C:$C,'Each Gender Events'!BO$1,'Official Medal Table'!$E:$E,'Each Gender Events'!BO$2)*'Medal values'!$B$3
+ COUNTIFS('Official Medal Table'!$F:$F,'Each Gender Events'!$A32,'Official Medal Table'!$C:$C,'Each Gender Events'!BO$1,'Official Medal Table'!$E:$E,"Mixed")*'Medal values'!$B$1/2
+ COUNTIFS('Official Medal Table'!$G:$G,'Each Gender Events'!$A32,'Official Medal Table'!$C:$C,'Each Gender Events'!BO$1,'Official Medal Table'!$E:$E,"Mixed")*'Medal values'!$B$2/2
+ COUNTIFS('Official Medal Table'!$H:$H,'Each Gender Events'!$A32,'Official Medal Table'!$C:$C,'Each Gender Events'!BO$1,'Official Medal Table'!$E:$E,"Mixed")*'Medal values'!$B$3/2
+ COUNTIFS('Official Medal Table'!$I:$I,'Each Gender Events'!$A32,'Official Medal Table'!$C:$C,'Each Gender Events'!BO$1,'Official Medal Table'!$E:$E,"Mixed")*'Medal values'!$B$3/2</f>
        <v>0</v>
      </c>
      <c r="BP32">
        <f>COUNTIFS('Official Medal Table'!$F:$F,'Each Gender Events'!$A32,'Official Medal Table'!$C:$C,'Each Gender Events'!BP$1,'Official Medal Table'!$E:$E,'Each Gender Events'!BP$2)*'Medal values'!$B$1
+ COUNTIFS('Official Medal Table'!$G:$G,'Each Gender Events'!$A32,'Official Medal Table'!$C:$C,'Each Gender Events'!BP$1,'Official Medal Table'!$E:$E,'Each Gender Events'!BP$2)*'Medal values'!$B$2
+ COUNTIFS('Official Medal Table'!$H:$H,'Each Gender Events'!$A32,'Official Medal Table'!$C:$C,'Each Gender Events'!BP$1,'Official Medal Table'!$E:$E,'Each Gender Events'!BP$2)*'Medal values'!$B$3
+ COUNTIFS('Official Medal Table'!$I:$I,'Each Gender Events'!$A32,'Official Medal Table'!$C:$C,'Each Gender Events'!BP$1,'Official Medal Table'!$E:$E,'Each Gender Events'!BP$2)*'Medal values'!$B$3
+ COUNTIFS('Official Medal Table'!$F:$F,'Each Gender Events'!$A32,'Official Medal Table'!$C:$C,'Each Gender Events'!BP$1,'Official Medal Table'!$E:$E,"Mixed")*'Medal values'!$B$1/2
+ COUNTIFS('Official Medal Table'!$G:$G,'Each Gender Events'!$A32,'Official Medal Table'!$C:$C,'Each Gender Events'!BP$1,'Official Medal Table'!$E:$E,"Mixed")*'Medal values'!$B$2/2
+ COUNTIFS('Official Medal Table'!$H:$H,'Each Gender Events'!$A32,'Official Medal Table'!$C:$C,'Each Gender Events'!BP$1,'Official Medal Table'!$E:$E,"Mixed")*'Medal values'!$B$3/2
+ COUNTIFS('Official Medal Table'!$I:$I,'Each Gender Events'!$A32,'Official Medal Table'!$C:$C,'Each Gender Events'!BP$1,'Official Medal Table'!$E:$E,"Mixed")*'Medal values'!$B$3/2</f>
        <v>0</v>
      </c>
      <c r="BQ32">
        <f>COUNTIFS('Official Medal Table'!$F:$F,'Each Gender Events'!$A32,'Official Medal Table'!$C:$C,'Each Gender Events'!BQ$1,'Official Medal Table'!$E:$E,'Each Gender Events'!BQ$2)*'Medal values'!$B$1
+ COUNTIFS('Official Medal Table'!$G:$G,'Each Gender Events'!$A32,'Official Medal Table'!$C:$C,'Each Gender Events'!BQ$1,'Official Medal Table'!$E:$E,'Each Gender Events'!BQ$2)*'Medal values'!$B$2
+ COUNTIFS('Official Medal Table'!$H:$H,'Each Gender Events'!$A32,'Official Medal Table'!$C:$C,'Each Gender Events'!BQ$1,'Official Medal Table'!$E:$E,'Each Gender Events'!BQ$2)*'Medal values'!$B$3
+ COUNTIFS('Official Medal Table'!$I:$I,'Each Gender Events'!$A32,'Official Medal Table'!$C:$C,'Each Gender Events'!BQ$1,'Official Medal Table'!$E:$E,'Each Gender Events'!BQ$2)*'Medal values'!$B$3
+ COUNTIFS('Official Medal Table'!$F:$F,'Each Gender Events'!$A32,'Official Medal Table'!$C:$C,'Each Gender Events'!BQ$1,'Official Medal Table'!$E:$E,"Mixed")*'Medal values'!$B$1/2
+ COUNTIFS('Official Medal Table'!$G:$G,'Each Gender Events'!$A32,'Official Medal Table'!$C:$C,'Each Gender Events'!BQ$1,'Official Medal Table'!$E:$E,"Mixed")*'Medal values'!$B$2/2
+ COUNTIFS('Official Medal Table'!$H:$H,'Each Gender Events'!$A32,'Official Medal Table'!$C:$C,'Each Gender Events'!BQ$1,'Official Medal Table'!$E:$E,"Mixed")*'Medal values'!$B$3/2
+ COUNTIFS('Official Medal Table'!$I:$I,'Each Gender Events'!$A32,'Official Medal Table'!$C:$C,'Each Gender Events'!BQ$1,'Official Medal Table'!$E:$E,"Mixed")*'Medal values'!$B$3/2</f>
        <v>0</v>
      </c>
      <c r="BR32">
        <f>COUNTIFS('Official Medal Table'!$F:$F,'Each Gender Events'!$A32,'Official Medal Table'!$C:$C,'Each Gender Events'!BR$1,'Official Medal Table'!$E:$E,'Each Gender Events'!BR$2)*'Medal values'!$B$1
+ COUNTIFS('Official Medal Table'!$G:$G,'Each Gender Events'!$A32,'Official Medal Table'!$C:$C,'Each Gender Events'!BR$1,'Official Medal Table'!$E:$E,'Each Gender Events'!BR$2)*'Medal values'!$B$2
+ COUNTIFS('Official Medal Table'!$H:$H,'Each Gender Events'!$A32,'Official Medal Table'!$C:$C,'Each Gender Events'!BR$1,'Official Medal Table'!$E:$E,'Each Gender Events'!BR$2)*'Medal values'!$B$3
+ COUNTIFS('Official Medal Table'!$I:$I,'Each Gender Events'!$A32,'Official Medal Table'!$C:$C,'Each Gender Events'!BR$1,'Official Medal Table'!$E:$E,'Each Gender Events'!BR$2)*'Medal values'!$B$3
+ COUNTIFS('Official Medal Table'!$F:$F,'Each Gender Events'!$A32,'Official Medal Table'!$C:$C,'Each Gender Events'!BR$1,'Official Medal Table'!$E:$E,"Mixed")*'Medal values'!$B$1/2
+ COUNTIFS('Official Medal Table'!$G:$G,'Each Gender Events'!$A32,'Official Medal Table'!$C:$C,'Each Gender Events'!BR$1,'Official Medal Table'!$E:$E,"Mixed")*'Medal values'!$B$2/2
+ COUNTIFS('Official Medal Table'!$H:$H,'Each Gender Events'!$A32,'Official Medal Table'!$C:$C,'Each Gender Events'!BR$1,'Official Medal Table'!$E:$E,"Mixed")*'Medal values'!$B$3/2
+ COUNTIFS('Official Medal Table'!$I:$I,'Each Gender Events'!$A32,'Official Medal Table'!$C:$C,'Each Gender Events'!BR$1,'Official Medal Table'!$E:$E,"Mixed")*'Medal values'!$B$3/2</f>
        <v>0</v>
      </c>
      <c r="BS32">
        <f>COUNTIFS('Official Medal Table'!$F:$F,'Each Gender Events'!$A32,'Official Medal Table'!$C:$C,'Each Gender Events'!BS$1,'Official Medal Table'!$E:$E,'Each Gender Events'!BS$2)*'Medal values'!$B$1
+ COUNTIFS('Official Medal Table'!$G:$G,'Each Gender Events'!$A32,'Official Medal Table'!$C:$C,'Each Gender Events'!BS$1,'Official Medal Table'!$E:$E,'Each Gender Events'!BS$2)*'Medal values'!$B$2
+ COUNTIFS('Official Medal Table'!$H:$H,'Each Gender Events'!$A32,'Official Medal Table'!$C:$C,'Each Gender Events'!BS$1,'Official Medal Table'!$E:$E,'Each Gender Events'!BS$2)*'Medal values'!$B$3
+ COUNTIFS('Official Medal Table'!$I:$I,'Each Gender Events'!$A32,'Official Medal Table'!$C:$C,'Each Gender Events'!BS$1,'Official Medal Table'!$E:$E,'Each Gender Events'!BS$2)*'Medal values'!$B$3
+ COUNTIFS('Official Medal Table'!$F:$F,'Each Gender Events'!$A32,'Official Medal Table'!$C:$C,'Each Gender Events'!BS$1,'Official Medal Table'!$E:$E,"Mixed")*'Medal values'!$B$1/2
+ COUNTIFS('Official Medal Table'!$G:$G,'Each Gender Events'!$A32,'Official Medal Table'!$C:$C,'Each Gender Events'!BS$1,'Official Medal Table'!$E:$E,"Mixed")*'Medal values'!$B$2/2
+ COUNTIFS('Official Medal Table'!$H:$H,'Each Gender Events'!$A32,'Official Medal Table'!$C:$C,'Each Gender Events'!BS$1,'Official Medal Table'!$E:$E,"Mixed")*'Medal values'!$B$3/2
+ COUNTIFS('Official Medal Table'!$I:$I,'Each Gender Events'!$A32,'Official Medal Table'!$C:$C,'Each Gender Events'!BS$1,'Official Medal Table'!$E:$E,"Mixed")*'Medal values'!$B$3/2</f>
        <v>0</v>
      </c>
      <c r="BT32">
        <f>COUNTIFS('Official Medal Table'!$F:$F,'Each Gender Events'!$A32,'Official Medal Table'!$C:$C,'Each Gender Events'!BT$1,'Official Medal Table'!$E:$E,'Each Gender Events'!BT$2)*'Medal values'!$B$1
+ COUNTIFS('Official Medal Table'!$G:$G,'Each Gender Events'!$A32,'Official Medal Table'!$C:$C,'Each Gender Events'!BT$1,'Official Medal Table'!$E:$E,'Each Gender Events'!BT$2)*'Medal values'!$B$2
+ COUNTIFS('Official Medal Table'!$H:$H,'Each Gender Events'!$A32,'Official Medal Table'!$C:$C,'Each Gender Events'!BT$1,'Official Medal Table'!$E:$E,'Each Gender Events'!BT$2)*'Medal values'!$B$3
+ COUNTIFS('Official Medal Table'!$I:$I,'Each Gender Events'!$A32,'Official Medal Table'!$C:$C,'Each Gender Events'!BT$1,'Official Medal Table'!$E:$E,'Each Gender Events'!BT$2)*'Medal values'!$B$3
+ COUNTIFS('Official Medal Table'!$F:$F,'Each Gender Events'!$A32,'Official Medal Table'!$C:$C,'Each Gender Events'!BT$1,'Official Medal Table'!$E:$E,"Mixed")*'Medal values'!$B$1/2
+ COUNTIFS('Official Medal Table'!$G:$G,'Each Gender Events'!$A32,'Official Medal Table'!$C:$C,'Each Gender Events'!BT$1,'Official Medal Table'!$E:$E,"Mixed")*'Medal values'!$B$2/2
+ COUNTIFS('Official Medal Table'!$H:$H,'Each Gender Events'!$A32,'Official Medal Table'!$C:$C,'Each Gender Events'!BT$1,'Official Medal Table'!$E:$E,"Mixed")*'Medal values'!$B$3/2
+ COUNTIFS('Official Medal Table'!$I:$I,'Each Gender Events'!$A32,'Official Medal Table'!$C:$C,'Each Gender Events'!BT$1,'Official Medal Table'!$E:$E,"Mixed")*'Medal values'!$B$3/2</f>
        <v>0</v>
      </c>
      <c r="BU32">
        <f>COUNTIFS('Official Medal Table'!$F:$F,'Each Gender Events'!$A32,'Official Medal Table'!$C:$C,'Each Gender Events'!BU$1,'Official Medal Table'!$E:$E,'Each Gender Events'!BU$2)*'Medal values'!$B$1
+ COUNTIFS('Official Medal Table'!$G:$G,'Each Gender Events'!$A32,'Official Medal Table'!$C:$C,'Each Gender Events'!BU$1,'Official Medal Table'!$E:$E,'Each Gender Events'!BU$2)*'Medal values'!$B$2
+ COUNTIFS('Official Medal Table'!$H:$H,'Each Gender Events'!$A32,'Official Medal Table'!$C:$C,'Each Gender Events'!BU$1,'Official Medal Table'!$E:$E,'Each Gender Events'!BU$2)*'Medal values'!$B$3
+ COUNTIFS('Official Medal Table'!$I:$I,'Each Gender Events'!$A32,'Official Medal Table'!$C:$C,'Each Gender Events'!BU$1,'Official Medal Table'!$E:$E,'Each Gender Events'!BU$2)*'Medal values'!$B$3
+ COUNTIFS('Official Medal Table'!$F:$F,'Each Gender Events'!$A32,'Official Medal Table'!$C:$C,'Each Gender Events'!BU$1,'Official Medal Table'!$E:$E,"Mixed")*'Medal values'!$B$1/2
+ COUNTIFS('Official Medal Table'!$G:$G,'Each Gender Events'!$A32,'Official Medal Table'!$C:$C,'Each Gender Events'!BU$1,'Official Medal Table'!$E:$E,"Mixed")*'Medal values'!$B$2/2
+ COUNTIFS('Official Medal Table'!$H:$H,'Each Gender Events'!$A32,'Official Medal Table'!$C:$C,'Each Gender Events'!BU$1,'Official Medal Table'!$E:$E,"Mixed")*'Medal values'!$B$3/2
+ COUNTIFS('Official Medal Table'!$I:$I,'Each Gender Events'!$A32,'Official Medal Table'!$C:$C,'Each Gender Events'!BU$1,'Official Medal Table'!$E:$E,"Mixed")*'Medal values'!$B$3/2</f>
        <v>0</v>
      </c>
      <c r="BV32">
        <f>COUNTIFS('Official Medal Table'!$F:$F,'Each Gender Events'!$A32,'Official Medal Table'!$C:$C,'Each Gender Events'!BV$1,'Official Medal Table'!$E:$E,'Each Gender Events'!BV$2)*'Medal values'!$B$1
+ COUNTIFS('Official Medal Table'!$G:$G,'Each Gender Events'!$A32,'Official Medal Table'!$C:$C,'Each Gender Events'!BV$1,'Official Medal Table'!$E:$E,'Each Gender Events'!BV$2)*'Medal values'!$B$2
+ COUNTIFS('Official Medal Table'!$H:$H,'Each Gender Events'!$A32,'Official Medal Table'!$C:$C,'Each Gender Events'!BV$1,'Official Medal Table'!$E:$E,'Each Gender Events'!BV$2)*'Medal values'!$B$3
+ COUNTIFS('Official Medal Table'!$I:$I,'Each Gender Events'!$A32,'Official Medal Table'!$C:$C,'Each Gender Events'!BV$1,'Official Medal Table'!$E:$E,'Each Gender Events'!BV$2)*'Medal values'!$B$3
+ COUNTIFS('Official Medal Table'!$F:$F,'Each Gender Events'!$A32,'Official Medal Table'!$C:$C,'Each Gender Events'!BV$1,'Official Medal Table'!$E:$E,"Mixed")*'Medal values'!$B$1/2
+ COUNTIFS('Official Medal Table'!$G:$G,'Each Gender Events'!$A32,'Official Medal Table'!$C:$C,'Each Gender Events'!BV$1,'Official Medal Table'!$E:$E,"Mixed")*'Medal values'!$B$2/2
+ COUNTIFS('Official Medal Table'!$H:$H,'Each Gender Events'!$A32,'Official Medal Table'!$C:$C,'Each Gender Events'!BV$1,'Official Medal Table'!$E:$E,"Mixed")*'Medal values'!$B$3/2
+ COUNTIFS('Official Medal Table'!$I:$I,'Each Gender Events'!$A32,'Official Medal Table'!$C:$C,'Each Gender Events'!BV$1,'Official Medal Table'!$E:$E,"Mixed")*'Medal values'!$B$3/2</f>
        <v>0</v>
      </c>
      <c r="BW32">
        <f>COUNTIFS('Official Medal Table'!$F:$F,'Each Gender Events'!$A32,'Official Medal Table'!$C:$C,'Each Gender Events'!BW$1,'Official Medal Table'!$E:$E,'Each Gender Events'!BW$2)*'Medal values'!$B$1
+ COUNTIFS('Official Medal Table'!$G:$G,'Each Gender Events'!$A32,'Official Medal Table'!$C:$C,'Each Gender Events'!BW$1,'Official Medal Table'!$E:$E,'Each Gender Events'!BW$2)*'Medal values'!$B$2
+ COUNTIFS('Official Medal Table'!$H:$H,'Each Gender Events'!$A32,'Official Medal Table'!$C:$C,'Each Gender Events'!BW$1,'Official Medal Table'!$E:$E,'Each Gender Events'!BW$2)*'Medal values'!$B$3
+ COUNTIFS('Official Medal Table'!$I:$I,'Each Gender Events'!$A32,'Official Medal Table'!$C:$C,'Each Gender Events'!BW$1,'Official Medal Table'!$E:$E,'Each Gender Events'!BW$2)*'Medal values'!$B$3
+ COUNTIFS('Official Medal Table'!$F:$F,'Each Gender Events'!$A32,'Official Medal Table'!$C:$C,'Each Gender Events'!BW$1,'Official Medal Table'!$E:$E,"Mixed")*'Medal values'!$B$1/2
+ COUNTIFS('Official Medal Table'!$G:$G,'Each Gender Events'!$A32,'Official Medal Table'!$C:$C,'Each Gender Events'!BW$1,'Official Medal Table'!$E:$E,"Mixed")*'Medal values'!$B$2/2
+ COUNTIFS('Official Medal Table'!$H:$H,'Each Gender Events'!$A32,'Official Medal Table'!$C:$C,'Each Gender Events'!BW$1,'Official Medal Table'!$E:$E,"Mixed")*'Medal values'!$B$3/2
+ COUNTIFS('Official Medal Table'!$I:$I,'Each Gender Events'!$A32,'Official Medal Table'!$C:$C,'Each Gender Events'!BW$1,'Official Medal Table'!$E:$E,"Mixed")*'Medal values'!$B$3/2</f>
        <v>0</v>
      </c>
      <c r="BX32">
        <f>COUNTIFS('Official Medal Table'!$F:$F,'Each Gender Events'!$A32,'Official Medal Table'!$C:$C,'Each Gender Events'!BX$1,'Official Medal Table'!$E:$E,'Each Gender Events'!BX$2)*'Medal values'!$B$1
+ COUNTIFS('Official Medal Table'!$G:$G,'Each Gender Events'!$A32,'Official Medal Table'!$C:$C,'Each Gender Events'!BX$1,'Official Medal Table'!$E:$E,'Each Gender Events'!BX$2)*'Medal values'!$B$2
+ COUNTIFS('Official Medal Table'!$H:$H,'Each Gender Events'!$A32,'Official Medal Table'!$C:$C,'Each Gender Events'!BX$1,'Official Medal Table'!$E:$E,'Each Gender Events'!BX$2)*'Medal values'!$B$3
+ COUNTIFS('Official Medal Table'!$I:$I,'Each Gender Events'!$A32,'Official Medal Table'!$C:$C,'Each Gender Events'!BX$1,'Official Medal Table'!$E:$E,'Each Gender Events'!BX$2)*'Medal values'!$B$3
+ COUNTIFS('Official Medal Table'!$F:$F,'Each Gender Events'!$A32,'Official Medal Table'!$C:$C,'Each Gender Events'!BX$1,'Official Medal Table'!$E:$E,"Mixed")*'Medal values'!$B$1/2
+ COUNTIFS('Official Medal Table'!$G:$G,'Each Gender Events'!$A32,'Official Medal Table'!$C:$C,'Each Gender Events'!BX$1,'Official Medal Table'!$E:$E,"Mixed")*'Medal values'!$B$2/2
+ COUNTIFS('Official Medal Table'!$H:$H,'Each Gender Events'!$A32,'Official Medal Table'!$C:$C,'Each Gender Events'!BX$1,'Official Medal Table'!$E:$E,"Mixed")*'Medal values'!$B$3/2
+ COUNTIFS('Official Medal Table'!$I:$I,'Each Gender Events'!$A32,'Official Medal Table'!$C:$C,'Each Gender Events'!BX$1,'Official Medal Table'!$E:$E,"Mixed")*'Medal values'!$B$3/2</f>
        <v>0</v>
      </c>
      <c r="BY32">
        <f>COUNTIFS('Official Medal Table'!$F:$F,'Each Gender Events'!$A32,'Official Medal Table'!$C:$C,'Each Gender Events'!BY$1,'Official Medal Table'!$E:$E,'Each Gender Events'!BY$2)*'Medal values'!$B$1
+ COUNTIFS('Official Medal Table'!$G:$G,'Each Gender Events'!$A32,'Official Medal Table'!$C:$C,'Each Gender Events'!BY$1,'Official Medal Table'!$E:$E,'Each Gender Events'!BY$2)*'Medal values'!$B$2
+ COUNTIFS('Official Medal Table'!$H:$H,'Each Gender Events'!$A32,'Official Medal Table'!$C:$C,'Each Gender Events'!BY$1,'Official Medal Table'!$E:$E,'Each Gender Events'!BY$2)*'Medal values'!$B$3
+ COUNTIFS('Official Medal Table'!$I:$I,'Each Gender Events'!$A32,'Official Medal Table'!$C:$C,'Each Gender Events'!BY$1,'Official Medal Table'!$E:$E,'Each Gender Events'!BY$2)*'Medal values'!$B$3
+ COUNTIFS('Official Medal Table'!$F:$F,'Each Gender Events'!$A32,'Official Medal Table'!$C:$C,'Each Gender Events'!BY$1,'Official Medal Table'!$E:$E,"Mixed")*'Medal values'!$B$1/2
+ COUNTIFS('Official Medal Table'!$G:$G,'Each Gender Events'!$A32,'Official Medal Table'!$C:$C,'Each Gender Events'!BY$1,'Official Medal Table'!$E:$E,"Mixed")*'Medal values'!$B$2/2
+ COUNTIFS('Official Medal Table'!$H:$H,'Each Gender Events'!$A32,'Official Medal Table'!$C:$C,'Each Gender Events'!BY$1,'Official Medal Table'!$E:$E,"Mixed")*'Medal values'!$B$3/2
+ COUNTIFS('Official Medal Table'!$I:$I,'Each Gender Events'!$A32,'Official Medal Table'!$C:$C,'Each Gender Events'!BY$1,'Official Medal Table'!$E:$E,"Mixed")*'Medal values'!$B$3/2</f>
        <v>0</v>
      </c>
      <c r="BZ32">
        <f>COUNTIFS('Official Medal Table'!$F:$F,'Each Gender Events'!$A32,'Official Medal Table'!$C:$C,'Each Gender Events'!BZ$1,'Official Medal Table'!$E:$E,'Each Gender Events'!BZ$2)*'Medal values'!$B$1
+ COUNTIFS('Official Medal Table'!$G:$G,'Each Gender Events'!$A32,'Official Medal Table'!$C:$C,'Each Gender Events'!BZ$1,'Official Medal Table'!$E:$E,'Each Gender Events'!BZ$2)*'Medal values'!$B$2
+ COUNTIFS('Official Medal Table'!$H:$H,'Each Gender Events'!$A32,'Official Medal Table'!$C:$C,'Each Gender Events'!BZ$1,'Official Medal Table'!$E:$E,'Each Gender Events'!BZ$2)*'Medal values'!$B$3
+ COUNTIFS('Official Medal Table'!$I:$I,'Each Gender Events'!$A32,'Official Medal Table'!$C:$C,'Each Gender Events'!BZ$1,'Official Medal Table'!$E:$E,'Each Gender Events'!BZ$2)*'Medal values'!$B$3
+ COUNTIFS('Official Medal Table'!$F:$F,'Each Gender Events'!$A32,'Official Medal Table'!$C:$C,'Each Gender Events'!BZ$1,'Official Medal Table'!$E:$E,"Mixed")*'Medal values'!$B$1/2
+ COUNTIFS('Official Medal Table'!$G:$G,'Each Gender Events'!$A32,'Official Medal Table'!$C:$C,'Each Gender Events'!BZ$1,'Official Medal Table'!$E:$E,"Mixed")*'Medal values'!$B$2/2
+ COUNTIFS('Official Medal Table'!$H:$H,'Each Gender Events'!$A32,'Official Medal Table'!$C:$C,'Each Gender Events'!BZ$1,'Official Medal Table'!$E:$E,"Mixed")*'Medal values'!$B$3/2
+ COUNTIFS('Official Medal Table'!$I:$I,'Each Gender Events'!$A32,'Official Medal Table'!$C:$C,'Each Gender Events'!BZ$1,'Official Medal Table'!$E:$E,"Mixed")*'Medal values'!$B$3/2</f>
        <v>0</v>
      </c>
      <c r="CA32">
        <f>COUNTIFS('Official Medal Table'!$F:$F,'Each Gender Events'!$A32,'Official Medal Table'!$C:$C,'Each Gender Events'!CA$1,'Official Medal Table'!$E:$E,'Each Gender Events'!CA$2)*'Medal values'!$B$1
+ COUNTIFS('Official Medal Table'!$G:$G,'Each Gender Events'!$A32,'Official Medal Table'!$C:$C,'Each Gender Events'!CA$1,'Official Medal Table'!$E:$E,'Each Gender Events'!CA$2)*'Medal values'!$B$2
+ COUNTIFS('Official Medal Table'!$H:$H,'Each Gender Events'!$A32,'Official Medal Table'!$C:$C,'Each Gender Events'!CA$1,'Official Medal Table'!$E:$E,'Each Gender Events'!CA$2)*'Medal values'!$B$3
+ COUNTIFS('Official Medal Table'!$I:$I,'Each Gender Events'!$A32,'Official Medal Table'!$C:$C,'Each Gender Events'!CA$1,'Official Medal Table'!$E:$E,'Each Gender Events'!CA$2)*'Medal values'!$B$3
+ COUNTIFS('Official Medal Table'!$F:$F,'Each Gender Events'!$A32,'Official Medal Table'!$C:$C,'Each Gender Events'!CA$1,'Official Medal Table'!$E:$E,"Mixed")*'Medal values'!$B$1/2
+ COUNTIFS('Official Medal Table'!$G:$G,'Each Gender Events'!$A32,'Official Medal Table'!$C:$C,'Each Gender Events'!CA$1,'Official Medal Table'!$E:$E,"Mixed")*'Medal values'!$B$2/2
+ COUNTIFS('Official Medal Table'!$H:$H,'Each Gender Events'!$A32,'Official Medal Table'!$C:$C,'Each Gender Events'!CA$1,'Official Medal Table'!$E:$E,"Mixed")*'Medal values'!$B$3/2
+ COUNTIFS('Official Medal Table'!$I:$I,'Each Gender Events'!$A32,'Official Medal Table'!$C:$C,'Each Gender Events'!CA$1,'Official Medal Table'!$E:$E,"Mixed")*'Medal values'!$B$3/2</f>
        <v>0</v>
      </c>
      <c r="CB32">
        <f>COUNTIFS('Official Medal Table'!$F:$F,'Each Gender Events'!$A32,'Official Medal Table'!$C:$C,'Each Gender Events'!CB$1,'Official Medal Table'!$E:$E,'Each Gender Events'!CB$2)*'Medal values'!$B$1
+ COUNTIFS('Official Medal Table'!$G:$G,'Each Gender Events'!$A32,'Official Medal Table'!$C:$C,'Each Gender Events'!CB$1,'Official Medal Table'!$E:$E,'Each Gender Events'!CB$2)*'Medal values'!$B$2
+ COUNTIFS('Official Medal Table'!$H:$H,'Each Gender Events'!$A32,'Official Medal Table'!$C:$C,'Each Gender Events'!CB$1,'Official Medal Table'!$E:$E,'Each Gender Events'!CB$2)*'Medal values'!$B$3
+ COUNTIFS('Official Medal Table'!$I:$I,'Each Gender Events'!$A32,'Official Medal Table'!$C:$C,'Each Gender Events'!CB$1,'Official Medal Table'!$E:$E,'Each Gender Events'!CB$2)*'Medal values'!$B$3
+ COUNTIFS('Official Medal Table'!$F:$F,'Each Gender Events'!$A32,'Official Medal Table'!$C:$C,'Each Gender Events'!CB$1,'Official Medal Table'!$E:$E,"Mixed")*'Medal values'!$B$1/2
+ COUNTIFS('Official Medal Table'!$G:$G,'Each Gender Events'!$A32,'Official Medal Table'!$C:$C,'Each Gender Events'!CB$1,'Official Medal Table'!$E:$E,"Mixed")*'Medal values'!$B$2/2
+ COUNTIFS('Official Medal Table'!$H:$H,'Each Gender Events'!$A32,'Official Medal Table'!$C:$C,'Each Gender Events'!CB$1,'Official Medal Table'!$E:$E,"Mixed")*'Medal values'!$B$3/2
+ COUNTIFS('Official Medal Table'!$I:$I,'Each Gender Events'!$A32,'Official Medal Table'!$C:$C,'Each Gender Events'!CB$1,'Official Medal Table'!$E:$E,"Mixed")*'Medal values'!$B$3/2</f>
        <v>0</v>
      </c>
      <c r="CC32">
        <f>COUNTIFS('Official Medal Table'!$F:$F,'Each Gender Events'!$A32,'Official Medal Table'!$C:$C,'Each Gender Events'!CC$1,'Official Medal Table'!$E:$E,'Each Gender Events'!CC$2)*'Medal values'!$B$1
+ COUNTIFS('Official Medal Table'!$G:$G,'Each Gender Events'!$A32,'Official Medal Table'!$C:$C,'Each Gender Events'!CC$1,'Official Medal Table'!$E:$E,'Each Gender Events'!CC$2)*'Medal values'!$B$2
+ COUNTIFS('Official Medal Table'!$H:$H,'Each Gender Events'!$A32,'Official Medal Table'!$C:$C,'Each Gender Events'!CC$1,'Official Medal Table'!$E:$E,'Each Gender Events'!CC$2)*'Medal values'!$B$3
+ COUNTIFS('Official Medal Table'!$I:$I,'Each Gender Events'!$A32,'Official Medal Table'!$C:$C,'Each Gender Events'!CC$1,'Official Medal Table'!$E:$E,'Each Gender Events'!CC$2)*'Medal values'!$B$3
+ COUNTIFS('Official Medal Table'!$F:$F,'Each Gender Events'!$A32,'Official Medal Table'!$C:$C,'Each Gender Events'!CC$1,'Official Medal Table'!$E:$E,"Mixed")*'Medal values'!$B$1/2
+ COUNTIFS('Official Medal Table'!$G:$G,'Each Gender Events'!$A32,'Official Medal Table'!$C:$C,'Each Gender Events'!CC$1,'Official Medal Table'!$E:$E,"Mixed")*'Medal values'!$B$2/2
+ COUNTIFS('Official Medal Table'!$H:$H,'Each Gender Events'!$A32,'Official Medal Table'!$C:$C,'Each Gender Events'!CC$1,'Official Medal Table'!$E:$E,"Mixed")*'Medal values'!$B$3/2
+ COUNTIFS('Official Medal Table'!$I:$I,'Each Gender Events'!$A32,'Official Medal Table'!$C:$C,'Each Gender Events'!CC$1,'Official Medal Table'!$E:$E,"Mixed")*'Medal values'!$B$3/2</f>
        <v>2.0000010000000001</v>
      </c>
      <c r="CD32">
        <f>COUNTIFS('Official Medal Table'!$F:$F,'Each Gender Events'!$A32,'Official Medal Table'!$C:$C,'Each Gender Events'!CD$1,'Official Medal Table'!$E:$E,'Each Gender Events'!CD$2)*'Medal values'!$B$1
+ COUNTIFS('Official Medal Table'!$G:$G,'Each Gender Events'!$A32,'Official Medal Table'!$C:$C,'Each Gender Events'!CD$1,'Official Medal Table'!$E:$E,'Each Gender Events'!CD$2)*'Medal values'!$B$2
+ COUNTIFS('Official Medal Table'!$H:$H,'Each Gender Events'!$A32,'Official Medal Table'!$C:$C,'Each Gender Events'!CD$1,'Official Medal Table'!$E:$E,'Each Gender Events'!CD$2)*'Medal values'!$B$3
+ COUNTIFS('Official Medal Table'!$I:$I,'Each Gender Events'!$A32,'Official Medal Table'!$C:$C,'Each Gender Events'!CD$1,'Official Medal Table'!$E:$E,'Each Gender Events'!CD$2)*'Medal values'!$B$3
+ COUNTIFS('Official Medal Table'!$F:$F,'Each Gender Events'!$A32,'Official Medal Table'!$C:$C,'Each Gender Events'!CD$1,'Official Medal Table'!$E:$E,"Mixed")*'Medal values'!$B$1/2
+ COUNTIFS('Official Medal Table'!$G:$G,'Each Gender Events'!$A32,'Official Medal Table'!$C:$C,'Each Gender Events'!CD$1,'Official Medal Table'!$E:$E,"Mixed")*'Medal values'!$B$2/2
+ COUNTIFS('Official Medal Table'!$H:$H,'Each Gender Events'!$A32,'Official Medal Table'!$C:$C,'Each Gender Events'!CD$1,'Official Medal Table'!$E:$E,"Mixed")*'Medal values'!$B$3/2
+ COUNTIFS('Official Medal Table'!$I:$I,'Each Gender Events'!$A32,'Official Medal Table'!$C:$C,'Each Gender Events'!CD$1,'Official Medal Table'!$E:$E,"Mixed")*'Medal values'!$B$3/2</f>
        <v>3.0009999999999999</v>
      </c>
      <c r="CE32">
        <f>COUNTIFS('Official Medal Table'!$F:$F,'Each Gender Events'!$A32,'Official Medal Table'!$C:$C,'Each Gender Events'!CE$1,'Official Medal Table'!$E:$E,'Each Gender Events'!CE$2)*'Medal values'!$B$1
+ COUNTIFS('Official Medal Table'!$G:$G,'Each Gender Events'!$A32,'Official Medal Table'!$C:$C,'Each Gender Events'!CE$1,'Official Medal Table'!$E:$E,'Each Gender Events'!CE$2)*'Medal values'!$B$2
+ COUNTIFS('Official Medal Table'!$H:$H,'Each Gender Events'!$A32,'Official Medal Table'!$C:$C,'Each Gender Events'!CE$1,'Official Medal Table'!$E:$E,'Each Gender Events'!CE$2)*'Medal values'!$B$3
+ COUNTIFS('Official Medal Table'!$I:$I,'Each Gender Events'!$A32,'Official Medal Table'!$C:$C,'Each Gender Events'!CE$1,'Official Medal Table'!$E:$E,'Each Gender Events'!CE$2)*'Medal values'!$B$3
+ COUNTIFS('Official Medal Table'!$F:$F,'Each Gender Events'!$A32,'Official Medal Table'!$C:$C,'Each Gender Events'!CE$1,'Official Medal Table'!$E:$E,"Mixed")*'Medal values'!$B$1/2
+ COUNTIFS('Official Medal Table'!$G:$G,'Each Gender Events'!$A32,'Official Medal Table'!$C:$C,'Each Gender Events'!CE$1,'Official Medal Table'!$E:$E,"Mixed")*'Medal values'!$B$2/2
+ COUNTIFS('Official Medal Table'!$H:$H,'Each Gender Events'!$A32,'Official Medal Table'!$C:$C,'Each Gender Events'!CE$1,'Official Medal Table'!$E:$E,"Mixed")*'Medal values'!$B$3/2
+ COUNTIFS('Official Medal Table'!$I:$I,'Each Gender Events'!$A32,'Official Medal Table'!$C:$C,'Each Gender Events'!CE$1,'Official Medal Table'!$E:$E,"Mixed")*'Medal values'!$B$3/2</f>
        <v>0</v>
      </c>
      <c r="CF32">
        <f>COUNTIFS('Official Medal Table'!$F:$F,'Each Gender Events'!$A32,'Official Medal Table'!$C:$C,'Each Gender Events'!CF$1,'Official Medal Table'!$E:$E,'Each Gender Events'!CF$2)*'Medal values'!$B$1
+ COUNTIFS('Official Medal Table'!$G:$G,'Each Gender Events'!$A32,'Official Medal Table'!$C:$C,'Each Gender Events'!CF$1,'Official Medal Table'!$E:$E,'Each Gender Events'!CF$2)*'Medal values'!$B$2
+ COUNTIFS('Official Medal Table'!$H:$H,'Each Gender Events'!$A32,'Official Medal Table'!$C:$C,'Each Gender Events'!CF$1,'Official Medal Table'!$E:$E,'Each Gender Events'!CF$2)*'Medal values'!$B$3
+ COUNTIFS('Official Medal Table'!$I:$I,'Each Gender Events'!$A32,'Official Medal Table'!$C:$C,'Each Gender Events'!CF$1,'Official Medal Table'!$E:$E,'Each Gender Events'!CF$2)*'Medal values'!$B$3
+ COUNTIFS('Official Medal Table'!$F:$F,'Each Gender Events'!$A32,'Official Medal Table'!$C:$C,'Each Gender Events'!CF$1,'Official Medal Table'!$E:$E,"Mixed")*'Medal values'!$B$1/2
+ COUNTIFS('Official Medal Table'!$G:$G,'Each Gender Events'!$A32,'Official Medal Table'!$C:$C,'Each Gender Events'!CF$1,'Official Medal Table'!$E:$E,"Mixed")*'Medal values'!$B$2/2
+ COUNTIFS('Official Medal Table'!$H:$H,'Each Gender Events'!$A32,'Official Medal Table'!$C:$C,'Each Gender Events'!CF$1,'Official Medal Table'!$E:$E,"Mixed")*'Medal values'!$B$3/2
+ COUNTIFS('Official Medal Table'!$I:$I,'Each Gender Events'!$A32,'Official Medal Table'!$C:$C,'Each Gender Events'!CF$1,'Official Medal Table'!$E:$E,"Mixed")*'Medal values'!$B$3/2</f>
        <v>0</v>
      </c>
      <c r="CG32">
        <f>COUNTIFS('Official Medal Table'!$F:$F,'Each Gender Events'!$A32,'Official Medal Table'!$C:$C,'Each Gender Events'!CG$1,'Official Medal Table'!$E:$E,'Each Gender Events'!CG$2)*'Medal values'!$B$1
+ COUNTIFS('Official Medal Table'!$G:$G,'Each Gender Events'!$A32,'Official Medal Table'!$C:$C,'Each Gender Events'!CG$1,'Official Medal Table'!$E:$E,'Each Gender Events'!CG$2)*'Medal values'!$B$2
+ COUNTIFS('Official Medal Table'!$H:$H,'Each Gender Events'!$A32,'Official Medal Table'!$C:$C,'Each Gender Events'!CG$1,'Official Medal Table'!$E:$E,'Each Gender Events'!CG$2)*'Medal values'!$B$3
+ COUNTIFS('Official Medal Table'!$I:$I,'Each Gender Events'!$A32,'Official Medal Table'!$C:$C,'Each Gender Events'!CG$1,'Official Medal Table'!$E:$E,'Each Gender Events'!CG$2)*'Medal values'!$B$3
+ COUNTIFS('Official Medal Table'!$F:$F,'Each Gender Events'!$A32,'Official Medal Table'!$C:$C,'Each Gender Events'!CG$1,'Official Medal Table'!$E:$E,"Mixed")*'Medal values'!$B$1/2
+ COUNTIFS('Official Medal Table'!$G:$G,'Each Gender Events'!$A32,'Official Medal Table'!$C:$C,'Each Gender Events'!CG$1,'Official Medal Table'!$E:$E,"Mixed")*'Medal values'!$B$2/2
+ COUNTIFS('Official Medal Table'!$H:$H,'Each Gender Events'!$A32,'Official Medal Table'!$C:$C,'Each Gender Events'!CG$1,'Official Medal Table'!$E:$E,"Mixed")*'Medal values'!$B$3/2
+ COUNTIFS('Official Medal Table'!$I:$I,'Each Gender Events'!$A32,'Official Medal Table'!$C:$C,'Each Gender Events'!CG$1,'Official Medal Table'!$E:$E,"Mixed")*'Medal values'!$B$3/2</f>
        <v>0</v>
      </c>
      <c r="CH32">
        <f>COUNTIFS('Official Medal Table'!$F:$F,'Each Gender Events'!$A32,'Official Medal Table'!$C:$C,'Each Gender Events'!CH$1,'Official Medal Table'!$E:$E,'Each Gender Events'!CH$2)*'Medal values'!$B$1
+ COUNTIFS('Official Medal Table'!$G:$G,'Each Gender Events'!$A32,'Official Medal Table'!$C:$C,'Each Gender Events'!CH$1,'Official Medal Table'!$E:$E,'Each Gender Events'!CH$2)*'Medal values'!$B$2
+ COUNTIFS('Official Medal Table'!$H:$H,'Each Gender Events'!$A32,'Official Medal Table'!$C:$C,'Each Gender Events'!CH$1,'Official Medal Table'!$E:$E,'Each Gender Events'!CH$2)*'Medal values'!$B$3
+ COUNTIFS('Official Medal Table'!$I:$I,'Each Gender Events'!$A32,'Official Medal Table'!$C:$C,'Each Gender Events'!CH$1,'Official Medal Table'!$E:$E,'Each Gender Events'!CH$2)*'Medal values'!$B$3
+ COUNTIFS('Official Medal Table'!$F:$F,'Each Gender Events'!$A32,'Official Medal Table'!$C:$C,'Each Gender Events'!CH$1,'Official Medal Table'!$E:$E,"Mixed")*'Medal values'!$B$1/2
+ COUNTIFS('Official Medal Table'!$G:$G,'Each Gender Events'!$A32,'Official Medal Table'!$C:$C,'Each Gender Events'!CH$1,'Official Medal Table'!$E:$E,"Mixed")*'Medal values'!$B$2/2
+ COUNTIFS('Official Medal Table'!$H:$H,'Each Gender Events'!$A32,'Official Medal Table'!$C:$C,'Each Gender Events'!CH$1,'Official Medal Table'!$E:$E,"Mixed")*'Medal values'!$B$3/2
+ COUNTIFS('Official Medal Table'!$I:$I,'Each Gender Events'!$A32,'Official Medal Table'!$C:$C,'Each Gender Events'!CH$1,'Official Medal Table'!$E:$E,"Mixed")*'Medal values'!$B$3/2</f>
        <v>0</v>
      </c>
      <c r="CI32">
        <f>COUNTIFS('Official Medal Table'!$F:$F,'Each Gender Events'!$A32,'Official Medal Table'!$C:$C,'Each Gender Events'!CI$1,'Official Medal Table'!$E:$E,'Each Gender Events'!CI$2)*'Medal values'!$B$1
+ COUNTIFS('Official Medal Table'!$G:$G,'Each Gender Events'!$A32,'Official Medal Table'!$C:$C,'Each Gender Events'!CI$1,'Official Medal Table'!$E:$E,'Each Gender Events'!CI$2)*'Medal values'!$B$2
+ COUNTIFS('Official Medal Table'!$H:$H,'Each Gender Events'!$A32,'Official Medal Table'!$C:$C,'Each Gender Events'!CI$1,'Official Medal Table'!$E:$E,'Each Gender Events'!CI$2)*'Medal values'!$B$3
+ COUNTIFS('Official Medal Table'!$I:$I,'Each Gender Events'!$A32,'Official Medal Table'!$C:$C,'Each Gender Events'!CI$1,'Official Medal Table'!$E:$E,'Each Gender Events'!CI$2)*'Medal values'!$B$3
+ COUNTIFS('Official Medal Table'!$F:$F,'Each Gender Events'!$A32,'Official Medal Table'!$C:$C,'Each Gender Events'!CI$1,'Official Medal Table'!$E:$E,"Mixed")*'Medal values'!$B$1/2
+ COUNTIFS('Official Medal Table'!$G:$G,'Each Gender Events'!$A32,'Official Medal Table'!$C:$C,'Each Gender Events'!CI$1,'Official Medal Table'!$E:$E,"Mixed")*'Medal values'!$B$2/2
+ COUNTIFS('Official Medal Table'!$H:$H,'Each Gender Events'!$A32,'Official Medal Table'!$C:$C,'Each Gender Events'!CI$1,'Official Medal Table'!$E:$E,"Mixed")*'Medal values'!$B$3/2
+ COUNTIFS('Official Medal Table'!$I:$I,'Each Gender Events'!$A32,'Official Medal Table'!$C:$C,'Each Gender Events'!CI$1,'Official Medal Table'!$E:$E,"Mixed")*'Medal values'!$B$3/2</f>
        <v>0</v>
      </c>
      <c r="CJ32">
        <f>COUNTIFS('Official Medal Table'!$F:$F,'Each Gender Events'!$A32,'Official Medal Table'!$C:$C,'Each Gender Events'!CJ$1,'Official Medal Table'!$E:$E,'Each Gender Events'!CJ$2)*'Medal values'!$B$1
+ COUNTIFS('Official Medal Table'!$G:$G,'Each Gender Events'!$A32,'Official Medal Table'!$C:$C,'Each Gender Events'!CJ$1,'Official Medal Table'!$E:$E,'Each Gender Events'!CJ$2)*'Medal values'!$B$2
+ COUNTIFS('Official Medal Table'!$H:$H,'Each Gender Events'!$A32,'Official Medal Table'!$C:$C,'Each Gender Events'!CJ$1,'Official Medal Table'!$E:$E,'Each Gender Events'!CJ$2)*'Medal values'!$B$3
+ COUNTIFS('Official Medal Table'!$I:$I,'Each Gender Events'!$A32,'Official Medal Table'!$C:$C,'Each Gender Events'!CJ$1,'Official Medal Table'!$E:$E,'Each Gender Events'!CJ$2)*'Medal values'!$B$3
+ COUNTIFS('Official Medal Table'!$F:$F,'Each Gender Events'!$A32,'Official Medal Table'!$C:$C,'Each Gender Events'!CJ$1,'Official Medal Table'!$E:$E,"Mixed")*'Medal values'!$B$1/2
+ COUNTIFS('Official Medal Table'!$G:$G,'Each Gender Events'!$A32,'Official Medal Table'!$C:$C,'Each Gender Events'!CJ$1,'Official Medal Table'!$E:$E,"Mixed")*'Medal values'!$B$2/2
+ COUNTIFS('Official Medal Table'!$H:$H,'Each Gender Events'!$A32,'Official Medal Table'!$C:$C,'Each Gender Events'!CJ$1,'Official Medal Table'!$E:$E,"Mixed")*'Medal values'!$B$3/2
+ COUNTIFS('Official Medal Table'!$I:$I,'Each Gender Events'!$A32,'Official Medal Table'!$C:$C,'Each Gender Events'!CJ$1,'Official Medal Table'!$E:$E,"Mixed")*'Medal values'!$B$3/2</f>
        <v>0</v>
      </c>
      <c r="CK32">
        <f>COUNTIFS('Official Medal Table'!$F:$F,'Each Gender Events'!$A32,'Official Medal Table'!$C:$C,'Each Gender Events'!CK$1,'Official Medal Table'!$E:$E,'Each Gender Events'!CK$2)*'Medal values'!$B$1
+ COUNTIFS('Official Medal Table'!$G:$G,'Each Gender Events'!$A32,'Official Medal Table'!$C:$C,'Each Gender Events'!CK$1,'Official Medal Table'!$E:$E,'Each Gender Events'!CK$2)*'Medal values'!$B$2
+ COUNTIFS('Official Medal Table'!$H:$H,'Each Gender Events'!$A32,'Official Medal Table'!$C:$C,'Each Gender Events'!CK$1,'Official Medal Table'!$E:$E,'Each Gender Events'!CK$2)*'Medal values'!$B$3
+ COUNTIFS('Official Medal Table'!$I:$I,'Each Gender Events'!$A32,'Official Medal Table'!$C:$C,'Each Gender Events'!CK$1,'Official Medal Table'!$E:$E,'Each Gender Events'!CK$2)*'Medal values'!$B$3
+ COUNTIFS('Official Medal Table'!$F:$F,'Each Gender Events'!$A32,'Official Medal Table'!$C:$C,'Each Gender Events'!CK$1,'Official Medal Table'!$E:$E,"Mixed")*'Medal values'!$B$1/2
+ COUNTIFS('Official Medal Table'!$G:$G,'Each Gender Events'!$A32,'Official Medal Table'!$C:$C,'Each Gender Events'!CK$1,'Official Medal Table'!$E:$E,"Mixed")*'Medal values'!$B$2/2
+ COUNTIFS('Official Medal Table'!$H:$H,'Each Gender Events'!$A32,'Official Medal Table'!$C:$C,'Each Gender Events'!CK$1,'Official Medal Table'!$E:$E,"Mixed")*'Medal values'!$B$3/2
+ COUNTIFS('Official Medal Table'!$I:$I,'Each Gender Events'!$A32,'Official Medal Table'!$C:$C,'Each Gender Events'!CK$1,'Official Medal Table'!$E:$E,"Mixed")*'Medal values'!$B$3/2</f>
        <v>0</v>
      </c>
      <c r="CL32">
        <f>COUNTIFS('Official Medal Table'!$F:$F,'Each Gender Events'!$A32,'Official Medal Table'!$C:$C,'Each Gender Events'!CL$1,'Official Medal Table'!$E:$E,'Each Gender Events'!CL$2)*'Medal values'!$B$1
+ COUNTIFS('Official Medal Table'!$G:$G,'Each Gender Events'!$A32,'Official Medal Table'!$C:$C,'Each Gender Events'!CL$1,'Official Medal Table'!$E:$E,'Each Gender Events'!CL$2)*'Medal values'!$B$2
+ COUNTIFS('Official Medal Table'!$H:$H,'Each Gender Events'!$A32,'Official Medal Table'!$C:$C,'Each Gender Events'!CL$1,'Official Medal Table'!$E:$E,'Each Gender Events'!CL$2)*'Medal values'!$B$3
+ COUNTIFS('Official Medal Table'!$I:$I,'Each Gender Events'!$A32,'Official Medal Table'!$C:$C,'Each Gender Events'!CL$1,'Official Medal Table'!$E:$E,'Each Gender Events'!CL$2)*'Medal values'!$B$3
+ COUNTIFS('Official Medal Table'!$F:$F,'Each Gender Events'!$A32,'Official Medal Table'!$C:$C,'Each Gender Events'!CL$1,'Official Medal Table'!$E:$E,"Mixed")*'Medal values'!$B$1/2
+ COUNTIFS('Official Medal Table'!$G:$G,'Each Gender Events'!$A32,'Official Medal Table'!$C:$C,'Each Gender Events'!CL$1,'Official Medal Table'!$E:$E,"Mixed")*'Medal values'!$B$2/2
+ COUNTIFS('Official Medal Table'!$H:$H,'Each Gender Events'!$A32,'Official Medal Table'!$C:$C,'Each Gender Events'!CL$1,'Official Medal Table'!$E:$E,"Mixed")*'Medal values'!$B$3/2
+ COUNTIFS('Official Medal Table'!$I:$I,'Each Gender Events'!$A32,'Official Medal Table'!$C:$C,'Each Gender Events'!CL$1,'Official Medal Table'!$E:$E,"Mixed")*'Medal values'!$B$3/2</f>
        <v>0</v>
      </c>
      <c r="CM32">
        <f>COUNTIFS('Official Medal Table'!$F:$F,'Each Gender Events'!$A32,'Official Medal Table'!$C:$C,'Each Gender Events'!CM$1,'Official Medal Table'!$E:$E,'Each Gender Events'!CM$2)*'Medal values'!$B$1
+ COUNTIFS('Official Medal Table'!$G:$G,'Each Gender Events'!$A32,'Official Medal Table'!$C:$C,'Each Gender Events'!CM$1,'Official Medal Table'!$E:$E,'Each Gender Events'!CM$2)*'Medal values'!$B$2
+ COUNTIFS('Official Medal Table'!$H:$H,'Each Gender Events'!$A32,'Official Medal Table'!$C:$C,'Each Gender Events'!CM$1,'Official Medal Table'!$E:$E,'Each Gender Events'!CM$2)*'Medal values'!$B$3
+ COUNTIFS('Official Medal Table'!$I:$I,'Each Gender Events'!$A32,'Official Medal Table'!$C:$C,'Each Gender Events'!CM$1,'Official Medal Table'!$E:$E,'Each Gender Events'!CM$2)*'Medal values'!$B$3
+ COUNTIFS('Official Medal Table'!$F:$F,'Each Gender Events'!$A32,'Official Medal Table'!$C:$C,'Each Gender Events'!CM$1,'Official Medal Table'!$E:$E,"Mixed")*'Medal values'!$B$1/2
+ COUNTIFS('Official Medal Table'!$G:$G,'Each Gender Events'!$A32,'Official Medal Table'!$C:$C,'Each Gender Events'!CM$1,'Official Medal Table'!$E:$E,"Mixed")*'Medal values'!$B$2/2
+ COUNTIFS('Official Medal Table'!$H:$H,'Each Gender Events'!$A32,'Official Medal Table'!$C:$C,'Each Gender Events'!CM$1,'Official Medal Table'!$E:$E,"Mixed")*'Medal values'!$B$3/2
+ COUNTIFS('Official Medal Table'!$I:$I,'Each Gender Events'!$A32,'Official Medal Table'!$C:$C,'Each Gender Events'!CM$1,'Official Medal Table'!$E:$E,"Mixed")*'Medal values'!$B$3/2</f>
        <v>0</v>
      </c>
      <c r="CN32">
        <f>COUNTIFS('Official Medal Table'!$F:$F,'Each Gender Events'!$A32,'Official Medal Table'!$C:$C,'Each Gender Events'!CN$1,'Official Medal Table'!$E:$E,'Each Gender Events'!CN$2)*'Medal values'!$B$1
+ COUNTIFS('Official Medal Table'!$G:$G,'Each Gender Events'!$A32,'Official Medal Table'!$C:$C,'Each Gender Events'!CN$1,'Official Medal Table'!$E:$E,'Each Gender Events'!CN$2)*'Medal values'!$B$2
+ COUNTIFS('Official Medal Table'!$H:$H,'Each Gender Events'!$A32,'Official Medal Table'!$C:$C,'Each Gender Events'!CN$1,'Official Medal Table'!$E:$E,'Each Gender Events'!CN$2)*'Medal values'!$B$3
+ COUNTIFS('Official Medal Table'!$I:$I,'Each Gender Events'!$A32,'Official Medal Table'!$C:$C,'Each Gender Events'!CN$1,'Official Medal Table'!$E:$E,'Each Gender Events'!CN$2)*'Medal values'!$B$3
+ COUNTIFS('Official Medal Table'!$F:$F,'Each Gender Events'!$A32,'Official Medal Table'!$C:$C,'Each Gender Events'!CN$1,'Official Medal Table'!$E:$E,"Mixed")*'Medal values'!$B$1/2
+ COUNTIFS('Official Medal Table'!$G:$G,'Each Gender Events'!$A32,'Official Medal Table'!$C:$C,'Each Gender Events'!CN$1,'Official Medal Table'!$E:$E,"Mixed")*'Medal values'!$B$2/2
+ COUNTIFS('Official Medal Table'!$H:$H,'Each Gender Events'!$A32,'Official Medal Table'!$C:$C,'Each Gender Events'!CN$1,'Official Medal Table'!$E:$E,"Mixed")*'Medal values'!$B$3/2
+ COUNTIFS('Official Medal Table'!$I:$I,'Each Gender Events'!$A32,'Official Medal Table'!$C:$C,'Each Gender Events'!CN$1,'Official Medal Table'!$E:$E,"Mixed")*'Medal values'!$B$3/2</f>
        <v>0</v>
      </c>
      <c r="CO32">
        <f>COUNTIFS('Official Medal Table'!$F:$F,'Each Gender Events'!$A32,'Official Medal Table'!$C:$C,'Each Gender Events'!CO$1,'Official Medal Table'!$E:$E,'Each Gender Events'!CO$2)*'Medal values'!$B$1
+ COUNTIFS('Official Medal Table'!$G:$G,'Each Gender Events'!$A32,'Official Medal Table'!$C:$C,'Each Gender Events'!CO$1,'Official Medal Table'!$E:$E,'Each Gender Events'!CO$2)*'Medal values'!$B$2
+ COUNTIFS('Official Medal Table'!$H:$H,'Each Gender Events'!$A32,'Official Medal Table'!$C:$C,'Each Gender Events'!CO$1,'Official Medal Table'!$E:$E,'Each Gender Events'!CO$2)*'Medal values'!$B$3
+ COUNTIFS('Official Medal Table'!$I:$I,'Each Gender Events'!$A32,'Official Medal Table'!$C:$C,'Each Gender Events'!CO$1,'Official Medal Table'!$E:$E,'Each Gender Events'!CO$2)*'Medal values'!$B$3
+ COUNTIFS('Official Medal Table'!$F:$F,'Each Gender Events'!$A32,'Official Medal Table'!$C:$C,'Each Gender Events'!CO$1,'Official Medal Table'!$E:$E,"Mixed")*'Medal values'!$B$1/2
+ COUNTIFS('Official Medal Table'!$G:$G,'Each Gender Events'!$A32,'Official Medal Table'!$C:$C,'Each Gender Events'!CO$1,'Official Medal Table'!$E:$E,"Mixed")*'Medal values'!$B$2/2
+ COUNTIFS('Official Medal Table'!$H:$H,'Each Gender Events'!$A32,'Official Medal Table'!$C:$C,'Each Gender Events'!CO$1,'Official Medal Table'!$E:$E,"Mixed")*'Medal values'!$B$3/2
+ COUNTIFS('Official Medal Table'!$I:$I,'Each Gender Events'!$A32,'Official Medal Table'!$C:$C,'Each Gender Events'!CO$1,'Official Medal Table'!$E:$E,"Mixed")*'Medal values'!$B$3/2</f>
        <v>0</v>
      </c>
      <c r="CP32">
        <f>COUNTIFS('Official Medal Table'!$F:$F,'Each Gender Events'!$A32,'Official Medal Table'!$C:$C,'Each Gender Events'!CP$1,'Official Medal Table'!$E:$E,'Each Gender Events'!CP$2)*'Medal values'!$B$1
+ COUNTIFS('Official Medal Table'!$G:$G,'Each Gender Events'!$A32,'Official Medal Table'!$C:$C,'Each Gender Events'!CP$1,'Official Medal Table'!$E:$E,'Each Gender Events'!CP$2)*'Medal values'!$B$2
+ COUNTIFS('Official Medal Table'!$H:$H,'Each Gender Events'!$A32,'Official Medal Table'!$C:$C,'Each Gender Events'!CP$1,'Official Medal Table'!$E:$E,'Each Gender Events'!CP$2)*'Medal values'!$B$3
+ COUNTIFS('Official Medal Table'!$I:$I,'Each Gender Events'!$A32,'Official Medal Table'!$C:$C,'Each Gender Events'!CP$1,'Official Medal Table'!$E:$E,'Each Gender Events'!CP$2)*'Medal values'!$B$3
+ COUNTIFS('Official Medal Table'!$F:$F,'Each Gender Events'!$A32,'Official Medal Table'!$C:$C,'Each Gender Events'!CP$1,'Official Medal Table'!$E:$E,"Mixed")*'Medal values'!$B$1/2
+ COUNTIFS('Official Medal Table'!$G:$G,'Each Gender Events'!$A32,'Official Medal Table'!$C:$C,'Each Gender Events'!CP$1,'Official Medal Table'!$E:$E,"Mixed")*'Medal values'!$B$2/2
+ COUNTIFS('Official Medal Table'!$H:$H,'Each Gender Events'!$A32,'Official Medal Table'!$C:$C,'Each Gender Events'!CP$1,'Official Medal Table'!$E:$E,"Mixed")*'Medal values'!$B$3/2
+ COUNTIFS('Official Medal Table'!$I:$I,'Each Gender Events'!$A32,'Official Medal Table'!$C:$C,'Each Gender Events'!CP$1,'Official Medal Table'!$E:$E,"Mixed")*'Medal values'!$B$3/2</f>
        <v>0</v>
      </c>
      <c r="CQ32">
        <f>COUNTIFS('Official Medal Table'!$F:$F,'Each Gender Events'!$A32,'Official Medal Table'!$C:$C,'Each Gender Events'!CQ$1,'Official Medal Table'!$E:$E,'Each Gender Events'!CQ$2)*'Medal values'!$B$1
+ COUNTIFS('Official Medal Table'!$G:$G,'Each Gender Events'!$A32,'Official Medal Table'!$C:$C,'Each Gender Events'!CQ$1,'Official Medal Table'!$E:$E,'Each Gender Events'!CQ$2)*'Medal values'!$B$2
+ COUNTIFS('Official Medal Table'!$H:$H,'Each Gender Events'!$A32,'Official Medal Table'!$C:$C,'Each Gender Events'!CQ$1,'Official Medal Table'!$E:$E,'Each Gender Events'!CQ$2)*'Medal values'!$B$3
+ COUNTIFS('Official Medal Table'!$I:$I,'Each Gender Events'!$A32,'Official Medal Table'!$C:$C,'Each Gender Events'!CQ$1,'Official Medal Table'!$E:$E,'Each Gender Events'!CQ$2)*'Medal values'!$B$3
+ COUNTIFS('Official Medal Table'!$F:$F,'Each Gender Events'!$A32,'Official Medal Table'!$C:$C,'Each Gender Events'!CQ$1,'Official Medal Table'!$E:$E,"Mixed")*'Medal values'!$B$1/2
+ COUNTIFS('Official Medal Table'!$G:$G,'Each Gender Events'!$A32,'Official Medal Table'!$C:$C,'Each Gender Events'!CQ$1,'Official Medal Table'!$E:$E,"Mixed")*'Medal values'!$B$2/2
+ COUNTIFS('Official Medal Table'!$H:$H,'Each Gender Events'!$A32,'Official Medal Table'!$C:$C,'Each Gender Events'!CQ$1,'Official Medal Table'!$E:$E,"Mixed")*'Medal values'!$B$3/2
+ COUNTIFS('Official Medal Table'!$I:$I,'Each Gender Events'!$A32,'Official Medal Table'!$C:$C,'Each Gender Events'!CQ$1,'Official Medal Table'!$E:$E,"Mixed")*'Medal values'!$B$3/2</f>
        <v>2.0000010000000001</v>
      </c>
      <c r="CR32">
        <f>COUNTIFS('Official Medal Table'!$F:$F,'Each Gender Events'!$A32,'Official Medal Table'!$C:$C,'Each Gender Events'!CR$1,'Official Medal Table'!$E:$E,'Each Gender Events'!CR$2)*'Medal values'!$B$1
+ COUNTIFS('Official Medal Table'!$G:$G,'Each Gender Events'!$A32,'Official Medal Table'!$C:$C,'Each Gender Events'!CR$1,'Official Medal Table'!$E:$E,'Each Gender Events'!CR$2)*'Medal values'!$B$2
+ COUNTIFS('Official Medal Table'!$H:$H,'Each Gender Events'!$A32,'Official Medal Table'!$C:$C,'Each Gender Events'!CR$1,'Official Medal Table'!$E:$E,'Each Gender Events'!CR$2)*'Medal values'!$B$3
+ COUNTIFS('Official Medal Table'!$I:$I,'Each Gender Events'!$A32,'Official Medal Table'!$C:$C,'Each Gender Events'!CR$1,'Official Medal Table'!$E:$E,'Each Gender Events'!CR$2)*'Medal values'!$B$3
+ COUNTIFS('Official Medal Table'!$F:$F,'Each Gender Events'!$A32,'Official Medal Table'!$C:$C,'Each Gender Events'!CR$1,'Official Medal Table'!$E:$E,"Mixed")*'Medal values'!$B$1/2
+ COUNTIFS('Official Medal Table'!$G:$G,'Each Gender Events'!$A32,'Official Medal Table'!$C:$C,'Each Gender Events'!CR$1,'Official Medal Table'!$E:$E,"Mixed")*'Medal values'!$B$2/2
+ COUNTIFS('Official Medal Table'!$H:$H,'Each Gender Events'!$A32,'Official Medal Table'!$C:$C,'Each Gender Events'!CR$1,'Official Medal Table'!$E:$E,"Mixed")*'Medal values'!$B$3/2
+ COUNTIFS('Official Medal Table'!$I:$I,'Each Gender Events'!$A32,'Official Medal Table'!$C:$C,'Each Gender Events'!CR$1,'Official Medal Table'!$E:$E,"Mixed")*'Medal values'!$B$3/2</f>
        <v>0</v>
      </c>
      <c r="CS32">
        <f>COUNTIFS('Official Medal Table'!$F:$F,'Each Gender Events'!$A32,'Official Medal Table'!$C:$C,'Each Gender Events'!CS$1,'Official Medal Table'!$E:$E,'Each Gender Events'!CS$2)*'Medal values'!$B$1
+ COUNTIFS('Official Medal Table'!$G:$G,'Each Gender Events'!$A32,'Official Medal Table'!$C:$C,'Each Gender Events'!CS$1,'Official Medal Table'!$E:$E,'Each Gender Events'!CS$2)*'Medal values'!$B$2
+ COUNTIFS('Official Medal Table'!$H:$H,'Each Gender Events'!$A32,'Official Medal Table'!$C:$C,'Each Gender Events'!CS$1,'Official Medal Table'!$E:$E,'Each Gender Events'!CS$2)*'Medal values'!$B$3
+ COUNTIFS('Official Medal Table'!$I:$I,'Each Gender Events'!$A32,'Official Medal Table'!$C:$C,'Each Gender Events'!CS$1,'Official Medal Table'!$E:$E,'Each Gender Events'!CS$2)*'Medal values'!$B$3
+ COUNTIFS('Official Medal Table'!$F:$F,'Each Gender Events'!$A32,'Official Medal Table'!$C:$C,'Each Gender Events'!CS$1,'Official Medal Table'!$E:$E,"Mixed")*'Medal values'!$B$1/2
+ COUNTIFS('Official Medal Table'!$G:$G,'Each Gender Events'!$A32,'Official Medal Table'!$C:$C,'Each Gender Events'!CS$1,'Official Medal Table'!$E:$E,"Mixed")*'Medal values'!$B$2/2
+ COUNTIFS('Official Medal Table'!$H:$H,'Each Gender Events'!$A32,'Official Medal Table'!$C:$C,'Each Gender Events'!CS$1,'Official Medal Table'!$E:$E,"Mixed")*'Medal values'!$B$3/2
+ COUNTIFS('Official Medal Table'!$I:$I,'Each Gender Events'!$A32,'Official Medal Table'!$C:$C,'Each Gender Events'!CS$1,'Official Medal Table'!$E:$E,"Mixed")*'Medal values'!$B$3/2</f>
        <v>4.0009999999999994</v>
      </c>
      <c r="CT32">
        <f>COUNTIFS('Official Medal Table'!$F:$F,'Each Gender Events'!$A32,'Official Medal Table'!$C:$C,'Each Gender Events'!CT$1,'Official Medal Table'!$E:$E,'Each Gender Events'!CT$2)*'Medal values'!$B$1
+ COUNTIFS('Official Medal Table'!$G:$G,'Each Gender Events'!$A32,'Official Medal Table'!$C:$C,'Each Gender Events'!CT$1,'Official Medal Table'!$E:$E,'Each Gender Events'!CT$2)*'Medal values'!$B$2
+ COUNTIFS('Official Medal Table'!$H:$H,'Each Gender Events'!$A32,'Official Medal Table'!$C:$C,'Each Gender Events'!CT$1,'Official Medal Table'!$E:$E,'Each Gender Events'!CT$2)*'Medal values'!$B$3
+ COUNTIFS('Official Medal Table'!$I:$I,'Each Gender Events'!$A32,'Official Medal Table'!$C:$C,'Each Gender Events'!CT$1,'Official Medal Table'!$E:$E,'Each Gender Events'!CT$2)*'Medal values'!$B$3
+ COUNTIFS('Official Medal Table'!$F:$F,'Each Gender Events'!$A32,'Official Medal Table'!$C:$C,'Each Gender Events'!CT$1,'Official Medal Table'!$E:$E,"Mixed")*'Medal values'!$B$1/2
+ COUNTIFS('Official Medal Table'!$G:$G,'Each Gender Events'!$A32,'Official Medal Table'!$C:$C,'Each Gender Events'!CT$1,'Official Medal Table'!$E:$E,"Mixed")*'Medal values'!$B$2/2
+ COUNTIFS('Official Medal Table'!$H:$H,'Each Gender Events'!$A32,'Official Medal Table'!$C:$C,'Each Gender Events'!CT$1,'Official Medal Table'!$E:$E,"Mixed")*'Medal values'!$B$3/2
+ COUNTIFS('Official Medal Table'!$I:$I,'Each Gender Events'!$A32,'Official Medal Table'!$C:$C,'Each Gender Events'!CT$1,'Official Medal Table'!$E:$E,"Mixed")*'Medal values'!$B$3/2</f>
        <v>0</v>
      </c>
    </row>
    <row r="33" spans="1:98" x14ac:dyDescent="0.3">
      <c r="A33" t="str">
        <f>Countries!A31</f>
        <v>KAZ</v>
      </c>
      <c r="B33">
        <f>COUNTIFS('Official Medal Table'!$F:$F,'Each Gender Events'!$A33,'Official Medal Table'!$C:$C,'Each Gender Events'!B$1,'Official Medal Table'!$E:$E,'Each Gender Events'!B$2)*'Medal values'!$B$1
+ COUNTIFS('Official Medal Table'!$G:$G,'Each Gender Events'!$A33,'Official Medal Table'!$C:$C,'Each Gender Events'!B$1,'Official Medal Table'!$E:$E,'Each Gender Events'!B$2)*'Medal values'!$B$2
+ COUNTIFS('Official Medal Table'!$H:$H,'Each Gender Events'!$A33,'Official Medal Table'!$C:$C,'Each Gender Events'!B$1,'Official Medal Table'!$E:$E,'Each Gender Events'!B$2)*'Medal values'!$B$3
+ COUNTIFS('Official Medal Table'!$I:$I,'Each Gender Events'!$A33,'Official Medal Table'!$C:$C,'Each Gender Events'!B$1,'Official Medal Table'!$E:$E,'Each Gender Events'!B$2)*'Medal values'!$B$3
+ COUNTIFS('Official Medal Table'!$F:$F,'Each Gender Events'!$A33,'Official Medal Table'!$C:$C,'Each Gender Events'!B$1,'Official Medal Table'!$E:$E,"Mixed")*'Medal values'!$B$1/2
+ COUNTIFS('Official Medal Table'!$G:$G,'Each Gender Events'!$A33,'Official Medal Table'!$C:$C,'Each Gender Events'!B$1,'Official Medal Table'!$E:$E,"Mixed")*'Medal values'!$B$2/2
+ COUNTIFS('Official Medal Table'!$H:$H,'Each Gender Events'!$A33,'Official Medal Table'!$C:$C,'Each Gender Events'!B$1,'Official Medal Table'!$E:$E,"Mixed")*'Medal values'!$B$3/2
+ COUNTIFS('Official Medal Table'!$I:$I,'Each Gender Events'!$A33,'Official Medal Table'!$C:$C,'Each Gender Events'!B$1,'Official Medal Table'!$E:$E,"Mixed")*'Medal values'!$B$3/2</f>
        <v>0</v>
      </c>
      <c r="C33">
        <f>COUNTIFS('Official Medal Table'!$F:$F,'Each Gender Events'!$A33,'Official Medal Table'!$C:$C,'Each Gender Events'!C$1,'Official Medal Table'!$E:$E,'Each Gender Events'!C$2)*'Medal values'!$B$1
+ COUNTIFS('Official Medal Table'!$G:$G,'Each Gender Events'!$A33,'Official Medal Table'!$C:$C,'Each Gender Events'!C$1,'Official Medal Table'!$E:$E,'Each Gender Events'!C$2)*'Medal values'!$B$2
+ COUNTIFS('Official Medal Table'!$H:$H,'Each Gender Events'!$A33,'Official Medal Table'!$C:$C,'Each Gender Events'!C$1,'Official Medal Table'!$E:$E,'Each Gender Events'!C$2)*'Medal values'!$B$3
+ COUNTIFS('Official Medal Table'!$I:$I,'Each Gender Events'!$A33,'Official Medal Table'!$C:$C,'Each Gender Events'!C$1,'Official Medal Table'!$E:$E,'Each Gender Events'!C$2)*'Medal values'!$B$3
+ COUNTIFS('Official Medal Table'!$F:$F,'Each Gender Events'!$A33,'Official Medal Table'!$C:$C,'Each Gender Events'!C$1,'Official Medal Table'!$E:$E,"Mixed")*'Medal values'!$B$1/2
+ COUNTIFS('Official Medal Table'!$G:$G,'Each Gender Events'!$A33,'Official Medal Table'!$C:$C,'Each Gender Events'!C$1,'Official Medal Table'!$E:$E,"Mixed")*'Medal values'!$B$2/2
+ COUNTIFS('Official Medal Table'!$H:$H,'Each Gender Events'!$A33,'Official Medal Table'!$C:$C,'Each Gender Events'!C$1,'Official Medal Table'!$E:$E,"Mixed")*'Medal values'!$B$3/2
+ COUNTIFS('Official Medal Table'!$I:$I,'Each Gender Events'!$A33,'Official Medal Table'!$C:$C,'Each Gender Events'!C$1,'Official Medal Table'!$E:$E,"Mixed")*'Medal values'!$B$3/2</f>
        <v>0</v>
      </c>
      <c r="D33">
        <f>COUNTIFS('Official Medal Table'!$F:$F,'Each Gender Events'!$A33,'Official Medal Table'!$C:$C,'Each Gender Events'!D$1,'Official Medal Table'!$E:$E,'Each Gender Events'!D$2)*'Medal values'!$B$1
+ COUNTIFS('Official Medal Table'!$G:$G,'Each Gender Events'!$A33,'Official Medal Table'!$C:$C,'Each Gender Events'!D$1,'Official Medal Table'!$E:$E,'Each Gender Events'!D$2)*'Medal values'!$B$2
+ COUNTIFS('Official Medal Table'!$H:$H,'Each Gender Events'!$A33,'Official Medal Table'!$C:$C,'Each Gender Events'!D$1,'Official Medal Table'!$E:$E,'Each Gender Events'!D$2)*'Medal values'!$B$3
+ COUNTIFS('Official Medal Table'!$I:$I,'Each Gender Events'!$A33,'Official Medal Table'!$C:$C,'Each Gender Events'!D$1,'Official Medal Table'!$E:$E,'Each Gender Events'!D$2)*'Medal values'!$B$3
+ COUNTIFS('Official Medal Table'!$F:$F,'Each Gender Events'!$A33,'Official Medal Table'!$C:$C,'Each Gender Events'!D$1,'Official Medal Table'!$E:$E,"Mixed")*'Medal values'!$B$1/2
+ COUNTIFS('Official Medal Table'!$G:$G,'Each Gender Events'!$A33,'Official Medal Table'!$C:$C,'Each Gender Events'!D$1,'Official Medal Table'!$E:$E,"Mixed")*'Medal values'!$B$2/2
+ COUNTIFS('Official Medal Table'!$H:$H,'Each Gender Events'!$A33,'Official Medal Table'!$C:$C,'Each Gender Events'!D$1,'Official Medal Table'!$E:$E,"Mixed")*'Medal values'!$B$3/2
+ COUNTIFS('Official Medal Table'!$I:$I,'Each Gender Events'!$A33,'Official Medal Table'!$C:$C,'Each Gender Events'!D$1,'Official Medal Table'!$E:$E,"Mixed")*'Medal values'!$B$3/2</f>
        <v>0</v>
      </c>
      <c r="E33">
        <f>COUNTIFS('Official Medal Table'!$F:$F,'Each Gender Events'!$A33,'Official Medal Table'!$C:$C,'Each Gender Events'!E$1,'Official Medal Table'!$E:$E,'Each Gender Events'!E$2)*'Medal values'!$B$1
+ COUNTIFS('Official Medal Table'!$G:$G,'Each Gender Events'!$A33,'Official Medal Table'!$C:$C,'Each Gender Events'!E$1,'Official Medal Table'!$E:$E,'Each Gender Events'!E$2)*'Medal values'!$B$2
+ COUNTIFS('Official Medal Table'!$H:$H,'Each Gender Events'!$A33,'Official Medal Table'!$C:$C,'Each Gender Events'!E$1,'Official Medal Table'!$E:$E,'Each Gender Events'!E$2)*'Medal values'!$B$3
+ COUNTIFS('Official Medal Table'!$I:$I,'Each Gender Events'!$A33,'Official Medal Table'!$C:$C,'Each Gender Events'!E$1,'Official Medal Table'!$E:$E,'Each Gender Events'!E$2)*'Medal values'!$B$3
+ COUNTIFS('Official Medal Table'!$F:$F,'Each Gender Events'!$A33,'Official Medal Table'!$C:$C,'Each Gender Events'!E$1,'Official Medal Table'!$E:$E,"Mixed")*'Medal values'!$B$1/2
+ COUNTIFS('Official Medal Table'!$G:$G,'Each Gender Events'!$A33,'Official Medal Table'!$C:$C,'Each Gender Events'!E$1,'Official Medal Table'!$E:$E,"Mixed")*'Medal values'!$B$2/2
+ COUNTIFS('Official Medal Table'!$H:$H,'Each Gender Events'!$A33,'Official Medal Table'!$C:$C,'Each Gender Events'!E$1,'Official Medal Table'!$E:$E,"Mixed")*'Medal values'!$B$3/2
+ COUNTIFS('Official Medal Table'!$I:$I,'Each Gender Events'!$A33,'Official Medal Table'!$C:$C,'Each Gender Events'!E$1,'Official Medal Table'!$E:$E,"Mixed")*'Medal values'!$B$3/2</f>
        <v>0</v>
      </c>
      <c r="F33">
        <f>COUNTIFS('Official Medal Table'!$F:$F,'Each Gender Events'!$A33,'Official Medal Table'!$C:$C,'Each Gender Events'!F$1,'Official Medal Table'!$E:$E,'Each Gender Events'!F$2)*'Medal values'!$B$1
+ COUNTIFS('Official Medal Table'!$G:$G,'Each Gender Events'!$A33,'Official Medal Table'!$C:$C,'Each Gender Events'!F$1,'Official Medal Table'!$E:$E,'Each Gender Events'!F$2)*'Medal values'!$B$2
+ COUNTIFS('Official Medal Table'!$H:$H,'Each Gender Events'!$A33,'Official Medal Table'!$C:$C,'Each Gender Events'!F$1,'Official Medal Table'!$E:$E,'Each Gender Events'!F$2)*'Medal values'!$B$3
+ COUNTIFS('Official Medal Table'!$I:$I,'Each Gender Events'!$A33,'Official Medal Table'!$C:$C,'Each Gender Events'!F$1,'Official Medal Table'!$E:$E,'Each Gender Events'!F$2)*'Medal values'!$B$3
+ COUNTIFS('Official Medal Table'!$F:$F,'Each Gender Events'!$A33,'Official Medal Table'!$C:$C,'Each Gender Events'!F$1,'Official Medal Table'!$E:$E,"Mixed")*'Medal values'!$B$1/2
+ COUNTIFS('Official Medal Table'!$G:$G,'Each Gender Events'!$A33,'Official Medal Table'!$C:$C,'Each Gender Events'!F$1,'Official Medal Table'!$E:$E,"Mixed")*'Medal values'!$B$2/2
+ COUNTIFS('Official Medal Table'!$H:$H,'Each Gender Events'!$A33,'Official Medal Table'!$C:$C,'Each Gender Events'!F$1,'Official Medal Table'!$E:$E,"Mixed")*'Medal values'!$B$3/2
+ COUNTIFS('Official Medal Table'!$I:$I,'Each Gender Events'!$A33,'Official Medal Table'!$C:$C,'Each Gender Events'!F$1,'Official Medal Table'!$E:$E,"Mixed")*'Medal values'!$B$3/2</f>
        <v>0</v>
      </c>
      <c r="G33">
        <f>COUNTIFS('Official Medal Table'!$F:$F,'Each Gender Events'!$A33,'Official Medal Table'!$C:$C,'Each Gender Events'!G$1,'Official Medal Table'!$E:$E,'Each Gender Events'!G$2)*'Medal values'!$B$1
+ COUNTIFS('Official Medal Table'!$G:$G,'Each Gender Events'!$A33,'Official Medal Table'!$C:$C,'Each Gender Events'!G$1,'Official Medal Table'!$E:$E,'Each Gender Events'!G$2)*'Medal values'!$B$2
+ COUNTIFS('Official Medal Table'!$H:$H,'Each Gender Events'!$A33,'Official Medal Table'!$C:$C,'Each Gender Events'!G$1,'Official Medal Table'!$E:$E,'Each Gender Events'!G$2)*'Medal values'!$B$3
+ COUNTIFS('Official Medal Table'!$I:$I,'Each Gender Events'!$A33,'Official Medal Table'!$C:$C,'Each Gender Events'!G$1,'Official Medal Table'!$E:$E,'Each Gender Events'!G$2)*'Medal values'!$B$3
+ COUNTIFS('Official Medal Table'!$F:$F,'Each Gender Events'!$A33,'Official Medal Table'!$C:$C,'Each Gender Events'!G$1,'Official Medal Table'!$E:$E,"Mixed")*'Medal values'!$B$1/2
+ COUNTIFS('Official Medal Table'!$G:$G,'Each Gender Events'!$A33,'Official Medal Table'!$C:$C,'Each Gender Events'!G$1,'Official Medal Table'!$E:$E,"Mixed")*'Medal values'!$B$2/2
+ COUNTIFS('Official Medal Table'!$H:$H,'Each Gender Events'!$A33,'Official Medal Table'!$C:$C,'Each Gender Events'!G$1,'Official Medal Table'!$E:$E,"Mixed")*'Medal values'!$B$3/2
+ COUNTIFS('Official Medal Table'!$I:$I,'Each Gender Events'!$A33,'Official Medal Table'!$C:$C,'Each Gender Events'!G$1,'Official Medal Table'!$E:$E,"Mixed")*'Medal values'!$B$3/2</f>
        <v>2.0000010000000001</v>
      </c>
      <c r="H33">
        <f>COUNTIFS('Official Medal Table'!$F:$F,'Each Gender Events'!$A33,'Official Medal Table'!$C:$C,'Each Gender Events'!H$1,'Official Medal Table'!$E:$E,'Each Gender Events'!H$2)*'Medal values'!$B$1
+ COUNTIFS('Official Medal Table'!$G:$G,'Each Gender Events'!$A33,'Official Medal Table'!$C:$C,'Each Gender Events'!H$1,'Official Medal Table'!$E:$E,'Each Gender Events'!H$2)*'Medal values'!$B$2
+ COUNTIFS('Official Medal Table'!$H:$H,'Each Gender Events'!$A33,'Official Medal Table'!$C:$C,'Each Gender Events'!H$1,'Official Medal Table'!$E:$E,'Each Gender Events'!H$2)*'Medal values'!$B$3
+ COUNTIFS('Official Medal Table'!$I:$I,'Each Gender Events'!$A33,'Official Medal Table'!$C:$C,'Each Gender Events'!H$1,'Official Medal Table'!$E:$E,'Each Gender Events'!H$2)*'Medal values'!$B$3
+ COUNTIFS('Official Medal Table'!$F:$F,'Each Gender Events'!$A33,'Official Medal Table'!$C:$C,'Each Gender Events'!H$1,'Official Medal Table'!$E:$E,"Mixed")*'Medal values'!$B$1/2
+ COUNTIFS('Official Medal Table'!$G:$G,'Each Gender Events'!$A33,'Official Medal Table'!$C:$C,'Each Gender Events'!H$1,'Official Medal Table'!$E:$E,"Mixed")*'Medal values'!$B$2/2
+ COUNTIFS('Official Medal Table'!$H:$H,'Each Gender Events'!$A33,'Official Medal Table'!$C:$C,'Each Gender Events'!H$1,'Official Medal Table'!$E:$E,"Mixed")*'Medal values'!$B$3/2
+ COUNTIFS('Official Medal Table'!$I:$I,'Each Gender Events'!$A33,'Official Medal Table'!$C:$C,'Each Gender Events'!H$1,'Official Medal Table'!$E:$E,"Mixed")*'Medal values'!$B$3/2</f>
        <v>0</v>
      </c>
      <c r="I33">
        <f>COUNTIFS('Official Medal Table'!$F:$F,'Each Gender Events'!$A33,'Official Medal Table'!$C:$C,'Each Gender Events'!I$1,'Official Medal Table'!$E:$E,'Each Gender Events'!I$2)*'Medal values'!$B$1
+ COUNTIFS('Official Medal Table'!$G:$G,'Each Gender Events'!$A33,'Official Medal Table'!$C:$C,'Each Gender Events'!I$1,'Official Medal Table'!$E:$E,'Each Gender Events'!I$2)*'Medal values'!$B$2
+ COUNTIFS('Official Medal Table'!$H:$H,'Each Gender Events'!$A33,'Official Medal Table'!$C:$C,'Each Gender Events'!I$1,'Official Medal Table'!$E:$E,'Each Gender Events'!I$2)*'Medal values'!$B$3
+ COUNTIFS('Official Medal Table'!$I:$I,'Each Gender Events'!$A33,'Official Medal Table'!$C:$C,'Each Gender Events'!I$1,'Official Medal Table'!$E:$E,'Each Gender Events'!I$2)*'Medal values'!$B$3
+ COUNTIFS('Official Medal Table'!$F:$F,'Each Gender Events'!$A33,'Official Medal Table'!$C:$C,'Each Gender Events'!I$1,'Official Medal Table'!$E:$E,"Mixed")*'Medal values'!$B$1/2
+ COUNTIFS('Official Medal Table'!$G:$G,'Each Gender Events'!$A33,'Official Medal Table'!$C:$C,'Each Gender Events'!I$1,'Official Medal Table'!$E:$E,"Mixed")*'Medal values'!$B$2/2
+ COUNTIFS('Official Medal Table'!$H:$H,'Each Gender Events'!$A33,'Official Medal Table'!$C:$C,'Each Gender Events'!I$1,'Official Medal Table'!$E:$E,"Mixed")*'Medal values'!$B$3/2
+ COUNTIFS('Official Medal Table'!$I:$I,'Each Gender Events'!$A33,'Official Medal Table'!$C:$C,'Each Gender Events'!I$1,'Official Medal Table'!$E:$E,"Mixed")*'Medal values'!$B$3/2</f>
        <v>0</v>
      </c>
      <c r="J33">
        <f>COUNTIFS('Official Medal Table'!$F:$F,'Each Gender Events'!$A33,'Official Medal Table'!$C:$C,'Each Gender Events'!J$1,'Official Medal Table'!$E:$E,'Each Gender Events'!J$2)*'Medal values'!$B$1
+ COUNTIFS('Official Medal Table'!$G:$G,'Each Gender Events'!$A33,'Official Medal Table'!$C:$C,'Each Gender Events'!J$1,'Official Medal Table'!$E:$E,'Each Gender Events'!J$2)*'Medal values'!$B$2
+ COUNTIFS('Official Medal Table'!$H:$H,'Each Gender Events'!$A33,'Official Medal Table'!$C:$C,'Each Gender Events'!J$1,'Official Medal Table'!$E:$E,'Each Gender Events'!J$2)*'Medal values'!$B$3
+ COUNTIFS('Official Medal Table'!$I:$I,'Each Gender Events'!$A33,'Official Medal Table'!$C:$C,'Each Gender Events'!J$1,'Official Medal Table'!$E:$E,'Each Gender Events'!J$2)*'Medal values'!$B$3
+ COUNTIFS('Official Medal Table'!$F:$F,'Each Gender Events'!$A33,'Official Medal Table'!$C:$C,'Each Gender Events'!J$1,'Official Medal Table'!$E:$E,"Mixed")*'Medal values'!$B$1/2
+ COUNTIFS('Official Medal Table'!$G:$G,'Each Gender Events'!$A33,'Official Medal Table'!$C:$C,'Each Gender Events'!J$1,'Official Medal Table'!$E:$E,"Mixed")*'Medal values'!$B$2/2
+ COUNTIFS('Official Medal Table'!$H:$H,'Each Gender Events'!$A33,'Official Medal Table'!$C:$C,'Each Gender Events'!J$1,'Official Medal Table'!$E:$E,"Mixed")*'Medal values'!$B$3/2
+ COUNTIFS('Official Medal Table'!$I:$I,'Each Gender Events'!$A33,'Official Medal Table'!$C:$C,'Each Gender Events'!J$1,'Official Medal Table'!$E:$E,"Mixed")*'Medal values'!$B$3/2</f>
        <v>0</v>
      </c>
      <c r="K33">
        <f>COUNTIFS('Official Medal Table'!$F:$F,'Each Gender Events'!$A33,'Official Medal Table'!$C:$C,'Each Gender Events'!K$1,'Official Medal Table'!$E:$E,'Each Gender Events'!K$2)*'Medal values'!$B$1
+ COUNTIFS('Official Medal Table'!$G:$G,'Each Gender Events'!$A33,'Official Medal Table'!$C:$C,'Each Gender Events'!K$1,'Official Medal Table'!$E:$E,'Each Gender Events'!K$2)*'Medal values'!$B$2
+ COUNTIFS('Official Medal Table'!$H:$H,'Each Gender Events'!$A33,'Official Medal Table'!$C:$C,'Each Gender Events'!K$1,'Official Medal Table'!$E:$E,'Each Gender Events'!K$2)*'Medal values'!$B$3
+ COUNTIFS('Official Medal Table'!$I:$I,'Each Gender Events'!$A33,'Official Medal Table'!$C:$C,'Each Gender Events'!K$1,'Official Medal Table'!$E:$E,'Each Gender Events'!K$2)*'Medal values'!$B$3
+ COUNTIFS('Official Medal Table'!$F:$F,'Each Gender Events'!$A33,'Official Medal Table'!$C:$C,'Each Gender Events'!K$1,'Official Medal Table'!$E:$E,"Mixed")*'Medal values'!$B$1/2
+ COUNTIFS('Official Medal Table'!$G:$G,'Each Gender Events'!$A33,'Official Medal Table'!$C:$C,'Each Gender Events'!K$1,'Official Medal Table'!$E:$E,"Mixed")*'Medal values'!$B$2/2
+ COUNTIFS('Official Medal Table'!$H:$H,'Each Gender Events'!$A33,'Official Medal Table'!$C:$C,'Each Gender Events'!K$1,'Official Medal Table'!$E:$E,"Mixed")*'Medal values'!$B$3/2
+ COUNTIFS('Official Medal Table'!$I:$I,'Each Gender Events'!$A33,'Official Medal Table'!$C:$C,'Each Gender Events'!K$1,'Official Medal Table'!$E:$E,"Mixed")*'Medal values'!$B$3/2</f>
        <v>0</v>
      </c>
      <c r="L33">
        <f>COUNTIFS('Official Medal Table'!$F:$F,'Each Gender Events'!$A33,'Official Medal Table'!$C:$C,'Each Gender Events'!L$1,'Official Medal Table'!$E:$E,'Each Gender Events'!L$2)*'Medal values'!$B$1
+ COUNTIFS('Official Medal Table'!$G:$G,'Each Gender Events'!$A33,'Official Medal Table'!$C:$C,'Each Gender Events'!L$1,'Official Medal Table'!$E:$E,'Each Gender Events'!L$2)*'Medal values'!$B$2
+ COUNTIFS('Official Medal Table'!$H:$H,'Each Gender Events'!$A33,'Official Medal Table'!$C:$C,'Each Gender Events'!L$1,'Official Medal Table'!$E:$E,'Each Gender Events'!L$2)*'Medal values'!$B$3
+ COUNTIFS('Official Medal Table'!$I:$I,'Each Gender Events'!$A33,'Official Medal Table'!$C:$C,'Each Gender Events'!L$1,'Official Medal Table'!$E:$E,'Each Gender Events'!L$2)*'Medal values'!$B$3
+ COUNTIFS('Official Medal Table'!$F:$F,'Each Gender Events'!$A33,'Official Medal Table'!$C:$C,'Each Gender Events'!L$1,'Official Medal Table'!$E:$E,"Mixed")*'Medal values'!$B$1/2
+ COUNTIFS('Official Medal Table'!$G:$G,'Each Gender Events'!$A33,'Official Medal Table'!$C:$C,'Each Gender Events'!L$1,'Official Medal Table'!$E:$E,"Mixed")*'Medal values'!$B$2/2
+ COUNTIFS('Official Medal Table'!$H:$H,'Each Gender Events'!$A33,'Official Medal Table'!$C:$C,'Each Gender Events'!L$1,'Official Medal Table'!$E:$E,"Mixed")*'Medal values'!$B$3/2
+ COUNTIFS('Official Medal Table'!$I:$I,'Each Gender Events'!$A33,'Official Medal Table'!$C:$C,'Each Gender Events'!L$1,'Official Medal Table'!$E:$E,"Mixed")*'Medal values'!$B$3/2</f>
        <v>0</v>
      </c>
      <c r="M33">
        <f>COUNTIFS('Official Medal Table'!$F:$F,'Each Gender Events'!$A33,'Official Medal Table'!$C:$C,'Each Gender Events'!M$1,'Official Medal Table'!$E:$E,'Each Gender Events'!M$2)*'Medal values'!$B$1
+ COUNTIFS('Official Medal Table'!$G:$G,'Each Gender Events'!$A33,'Official Medal Table'!$C:$C,'Each Gender Events'!M$1,'Official Medal Table'!$E:$E,'Each Gender Events'!M$2)*'Medal values'!$B$2
+ COUNTIFS('Official Medal Table'!$H:$H,'Each Gender Events'!$A33,'Official Medal Table'!$C:$C,'Each Gender Events'!M$1,'Official Medal Table'!$E:$E,'Each Gender Events'!M$2)*'Medal values'!$B$3
+ COUNTIFS('Official Medal Table'!$I:$I,'Each Gender Events'!$A33,'Official Medal Table'!$C:$C,'Each Gender Events'!M$1,'Official Medal Table'!$E:$E,'Each Gender Events'!M$2)*'Medal values'!$B$3
+ COUNTIFS('Official Medal Table'!$F:$F,'Each Gender Events'!$A33,'Official Medal Table'!$C:$C,'Each Gender Events'!M$1,'Official Medal Table'!$E:$E,"Mixed")*'Medal values'!$B$1/2
+ COUNTIFS('Official Medal Table'!$G:$G,'Each Gender Events'!$A33,'Official Medal Table'!$C:$C,'Each Gender Events'!M$1,'Official Medal Table'!$E:$E,"Mixed")*'Medal values'!$B$2/2
+ COUNTIFS('Official Medal Table'!$H:$H,'Each Gender Events'!$A33,'Official Medal Table'!$C:$C,'Each Gender Events'!M$1,'Official Medal Table'!$E:$E,"Mixed")*'Medal values'!$B$3/2
+ COUNTIFS('Official Medal Table'!$I:$I,'Each Gender Events'!$A33,'Official Medal Table'!$C:$C,'Each Gender Events'!M$1,'Official Medal Table'!$E:$E,"Mixed")*'Medal values'!$B$3/2</f>
        <v>0</v>
      </c>
      <c r="N33">
        <f>COUNTIFS('Official Medal Table'!$F:$F,'Each Gender Events'!$A33,'Official Medal Table'!$C:$C,'Each Gender Events'!N$1,'Official Medal Table'!$E:$E,'Each Gender Events'!N$2)*'Medal values'!$B$1
+ COUNTIFS('Official Medal Table'!$G:$G,'Each Gender Events'!$A33,'Official Medal Table'!$C:$C,'Each Gender Events'!N$1,'Official Medal Table'!$E:$E,'Each Gender Events'!N$2)*'Medal values'!$B$2
+ COUNTIFS('Official Medal Table'!$H:$H,'Each Gender Events'!$A33,'Official Medal Table'!$C:$C,'Each Gender Events'!N$1,'Official Medal Table'!$E:$E,'Each Gender Events'!N$2)*'Medal values'!$B$3
+ COUNTIFS('Official Medal Table'!$I:$I,'Each Gender Events'!$A33,'Official Medal Table'!$C:$C,'Each Gender Events'!N$1,'Official Medal Table'!$E:$E,'Each Gender Events'!N$2)*'Medal values'!$B$3
+ COUNTIFS('Official Medal Table'!$F:$F,'Each Gender Events'!$A33,'Official Medal Table'!$C:$C,'Each Gender Events'!N$1,'Official Medal Table'!$E:$E,"Mixed")*'Medal values'!$B$1/2
+ COUNTIFS('Official Medal Table'!$G:$G,'Each Gender Events'!$A33,'Official Medal Table'!$C:$C,'Each Gender Events'!N$1,'Official Medal Table'!$E:$E,"Mixed")*'Medal values'!$B$2/2
+ COUNTIFS('Official Medal Table'!$H:$H,'Each Gender Events'!$A33,'Official Medal Table'!$C:$C,'Each Gender Events'!N$1,'Official Medal Table'!$E:$E,"Mixed")*'Medal values'!$B$3/2
+ COUNTIFS('Official Medal Table'!$I:$I,'Each Gender Events'!$A33,'Official Medal Table'!$C:$C,'Each Gender Events'!N$1,'Official Medal Table'!$E:$E,"Mixed")*'Medal values'!$B$3/2</f>
        <v>0</v>
      </c>
      <c r="O33">
        <f>COUNTIFS('Official Medal Table'!$F:$F,'Each Gender Events'!$A33,'Official Medal Table'!$C:$C,'Each Gender Events'!O$1,'Official Medal Table'!$E:$E,'Each Gender Events'!O$2)*'Medal values'!$B$1
+ COUNTIFS('Official Medal Table'!$G:$G,'Each Gender Events'!$A33,'Official Medal Table'!$C:$C,'Each Gender Events'!O$1,'Official Medal Table'!$E:$E,'Each Gender Events'!O$2)*'Medal values'!$B$2
+ COUNTIFS('Official Medal Table'!$H:$H,'Each Gender Events'!$A33,'Official Medal Table'!$C:$C,'Each Gender Events'!O$1,'Official Medal Table'!$E:$E,'Each Gender Events'!O$2)*'Medal values'!$B$3
+ COUNTIFS('Official Medal Table'!$I:$I,'Each Gender Events'!$A33,'Official Medal Table'!$C:$C,'Each Gender Events'!O$1,'Official Medal Table'!$E:$E,'Each Gender Events'!O$2)*'Medal values'!$B$3
+ COUNTIFS('Official Medal Table'!$F:$F,'Each Gender Events'!$A33,'Official Medal Table'!$C:$C,'Each Gender Events'!O$1,'Official Medal Table'!$E:$E,"Mixed")*'Medal values'!$B$1/2
+ COUNTIFS('Official Medal Table'!$G:$G,'Each Gender Events'!$A33,'Official Medal Table'!$C:$C,'Each Gender Events'!O$1,'Official Medal Table'!$E:$E,"Mixed")*'Medal values'!$B$2/2
+ COUNTIFS('Official Medal Table'!$H:$H,'Each Gender Events'!$A33,'Official Medal Table'!$C:$C,'Each Gender Events'!O$1,'Official Medal Table'!$E:$E,"Mixed")*'Medal values'!$B$3/2
+ COUNTIFS('Official Medal Table'!$I:$I,'Each Gender Events'!$A33,'Official Medal Table'!$C:$C,'Each Gender Events'!O$1,'Official Medal Table'!$E:$E,"Mixed")*'Medal values'!$B$3/2</f>
        <v>0</v>
      </c>
      <c r="P33">
        <f>COUNTIFS('Official Medal Table'!$F:$F,'Each Gender Events'!$A33,'Official Medal Table'!$C:$C,'Each Gender Events'!P$1,'Official Medal Table'!$E:$E,'Each Gender Events'!P$2)*'Medal values'!$B$1
+ COUNTIFS('Official Medal Table'!$G:$G,'Each Gender Events'!$A33,'Official Medal Table'!$C:$C,'Each Gender Events'!P$1,'Official Medal Table'!$E:$E,'Each Gender Events'!P$2)*'Medal values'!$B$2
+ COUNTIFS('Official Medal Table'!$H:$H,'Each Gender Events'!$A33,'Official Medal Table'!$C:$C,'Each Gender Events'!P$1,'Official Medal Table'!$E:$E,'Each Gender Events'!P$2)*'Medal values'!$B$3
+ COUNTIFS('Official Medal Table'!$I:$I,'Each Gender Events'!$A33,'Official Medal Table'!$C:$C,'Each Gender Events'!P$1,'Official Medal Table'!$E:$E,'Each Gender Events'!P$2)*'Medal values'!$B$3
+ COUNTIFS('Official Medal Table'!$F:$F,'Each Gender Events'!$A33,'Official Medal Table'!$C:$C,'Each Gender Events'!P$1,'Official Medal Table'!$E:$E,"Mixed")*'Medal values'!$B$1/2
+ COUNTIFS('Official Medal Table'!$G:$G,'Each Gender Events'!$A33,'Official Medal Table'!$C:$C,'Each Gender Events'!P$1,'Official Medal Table'!$E:$E,"Mixed")*'Medal values'!$B$2/2
+ COUNTIFS('Official Medal Table'!$H:$H,'Each Gender Events'!$A33,'Official Medal Table'!$C:$C,'Each Gender Events'!P$1,'Official Medal Table'!$E:$E,"Mixed")*'Medal values'!$B$3/2
+ COUNTIFS('Official Medal Table'!$I:$I,'Each Gender Events'!$A33,'Official Medal Table'!$C:$C,'Each Gender Events'!P$1,'Official Medal Table'!$E:$E,"Mixed")*'Medal values'!$B$3/2</f>
        <v>0</v>
      </c>
      <c r="Q33">
        <f>COUNTIFS('Official Medal Table'!$F:$F,'Each Gender Events'!$A33,'Official Medal Table'!$C:$C,'Each Gender Events'!Q$1,'Official Medal Table'!$E:$E,'Each Gender Events'!Q$2)*'Medal values'!$B$1
+ COUNTIFS('Official Medal Table'!$G:$G,'Each Gender Events'!$A33,'Official Medal Table'!$C:$C,'Each Gender Events'!Q$1,'Official Medal Table'!$E:$E,'Each Gender Events'!Q$2)*'Medal values'!$B$2
+ COUNTIFS('Official Medal Table'!$H:$H,'Each Gender Events'!$A33,'Official Medal Table'!$C:$C,'Each Gender Events'!Q$1,'Official Medal Table'!$E:$E,'Each Gender Events'!Q$2)*'Medal values'!$B$3
+ COUNTIFS('Official Medal Table'!$I:$I,'Each Gender Events'!$A33,'Official Medal Table'!$C:$C,'Each Gender Events'!Q$1,'Official Medal Table'!$E:$E,'Each Gender Events'!Q$2)*'Medal values'!$B$3
+ COUNTIFS('Official Medal Table'!$F:$F,'Each Gender Events'!$A33,'Official Medal Table'!$C:$C,'Each Gender Events'!Q$1,'Official Medal Table'!$E:$E,"Mixed")*'Medal values'!$B$1/2
+ COUNTIFS('Official Medal Table'!$G:$G,'Each Gender Events'!$A33,'Official Medal Table'!$C:$C,'Each Gender Events'!Q$1,'Official Medal Table'!$E:$E,"Mixed")*'Medal values'!$B$2/2
+ COUNTIFS('Official Medal Table'!$H:$H,'Each Gender Events'!$A33,'Official Medal Table'!$C:$C,'Each Gender Events'!Q$1,'Official Medal Table'!$E:$E,"Mixed")*'Medal values'!$B$3/2
+ COUNTIFS('Official Medal Table'!$I:$I,'Each Gender Events'!$A33,'Official Medal Table'!$C:$C,'Each Gender Events'!Q$1,'Official Medal Table'!$E:$E,"Mixed")*'Medal values'!$B$3/2</f>
        <v>0</v>
      </c>
      <c r="R33">
        <f>COUNTIFS('Official Medal Table'!$F:$F,'Each Gender Events'!$A33,'Official Medal Table'!$C:$C,'Each Gender Events'!R$1,'Official Medal Table'!$E:$E,'Each Gender Events'!R$2)*'Medal values'!$B$1
+ COUNTIFS('Official Medal Table'!$G:$G,'Each Gender Events'!$A33,'Official Medal Table'!$C:$C,'Each Gender Events'!R$1,'Official Medal Table'!$E:$E,'Each Gender Events'!R$2)*'Medal values'!$B$2
+ COUNTIFS('Official Medal Table'!$H:$H,'Each Gender Events'!$A33,'Official Medal Table'!$C:$C,'Each Gender Events'!R$1,'Official Medal Table'!$E:$E,'Each Gender Events'!R$2)*'Medal values'!$B$3
+ COUNTIFS('Official Medal Table'!$I:$I,'Each Gender Events'!$A33,'Official Medal Table'!$C:$C,'Each Gender Events'!R$1,'Official Medal Table'!$E:$E,'Each Gender Events'!R$2)*'Medal values'!$B$3
+ COUNTIFS('Official Medal Table'!$F:$F,'Each Gender Events'!$A33,'Official Medal Table'!$C:$C,'Each Gender Events'!R$1,'Official Medal Table'!$E:$E,"Mixed")*'Medal values'!$B$1/2
+ COUNTIFS('Official Medal Table'!$G:$G,'Each Gender Events'!$A33,'Official Medal Table'!$C:$C,'Each Gender Events'!R$1,'Official Medal Table'!$E:$E,"Mixed")*'Medal values'!$B$2/2
+ COUNTIFS('Official Medal Table'!$H:$H,'Each Gender Events'!$A33,'Official Medal Table'!$C:$C,'Each Gender Events'!R$1,'Official Medal Table'!$E:$E,"Mixed")*'Medal values'!$B$3/2
+ COUNTIFS('Official Medal Table'!$I:$I,'Each Gender Events'!$A33,'Official Medal Table'!$C:$C,'Each Gender Events'!R$1,'Official Medal Table'!$E:$E,"Mixed")*'Medal values'!$B$3/2</f>
        <v>0</v>
      </c>
      <c r="S33">
        <f>COUNTIFS('Official Medal Table'!$F:$F,'Each Gender Events'!$A33,'Official Medal Table'!$C:$C,'Each Gender Events'!S$1,'Official Medal Table'!$E:$E,'Each Gender Events'!S$2)*'Medal values'!$B$1
+ COUNTIFS('Official Medal Table'!$G:$G,'Each Gender Events'!$A33,'Official Medal Table'!$C:$C,'Each Gender Events'!S$1,'Official Medal Table'!$E:$E,'Each Gender Events'!S$2)*'Medal values'!$B$2
+ COUNTIFS('Official Medal Table'!$H:$H,'Each Gender Events'!$A33,'Official Medal Table'!$C:$C,'Each Gender Events'!S$1,'Official Medal Table'!$E:$E,'Each Gender Events'!S$2)*'Medal values'!$B$3
+ COUNTIFS('Official Medal Table'!$I:$I,'Each Gender Events'!$A33,'Official Medal Table'!$C:$C,'Each Gender Events'!S$1,'Official Medal Table'!$E:$E,'Each Gender Events'!S$2)*'Medal values'!$B$3
+ COUNTIFS('Official Medal Table'!$F:$F,'Each Gender Events'!$A33,'Official Medal Table'!$C:$C,'Each Gender Events'!S$1,'Official Medal Table'!$E:$E,"Mixed")*'Medal values'!$B$1/2
+ COUNTIFS('Official Medal Table'!$G:$G,'Each Gender Events'!$A33,'Official Medal Table'!$C:$C,'Each Gender Events'!S$1,'Official Medal Table'!$E:$E,"Mixed")*'Medal values'!$B$2/2
+ COUNTIFS('Official Medal Table'!$H:$H,'Each Gender Events'!$A33,'Official Medal Table'!$C:$C,'Each Gender Events'!S$1,'Official Medal Table'!$E:$E,"Mixed")*'Medal values'!$B$3/2
+ COUNTIFS('Official Medal Table'!$I:$I,'Each Gender Events'!$A33,'Official Medal Table'!$C:$C,'Each Gender Events'!S$1,'Official Medal Table'!$E:$E,"Mixed")*'Medal values'!$B$3/2</f>
        <v>0</v>
      </c>
      <c r="T33">
        <f>COUNTIFS('Official Medal Table'!$F:$F,'Each Gender Events'!$A33,'Official Medal Table'!$C:$C,'Each Gender Events'!T$1,'Official Medal Table'!$E:$E,'Each Gender Events'!T$2)*'Medal values'!$B$1
+ COUNTIFS('Official Medal Table'!$G:$G,'Each Gender Events'!$A33,'Official Medal Table'!$C:$C,'Each Gender Events'!T$1,'Official Medal Table'!$E:$E,'Each Gender Events'!T$2)*'Medal values'!$B$2
+ COUNTIFS('Official Medal Table'!$H:$H,'Each Gender Events'!$A33,'Official Medal Table'!$C:$C,'Each Gender Events'!T$1,'Official Medal Table'!$E:$E,'Each Gender Events'!T$2)*'Medal values'!$B$3
+ COUNTIFS('Official Medal Table'!$I:$I,'Each Gender Events'!$A33,'Official Medal Table'!$C:$C,'Each Gender Events'!T$1,'Official Medal Table'!$E:$E,'Each Gender Events'!T$2)*'Medal values'!$B$3
+ COUNTIFS('Official Medal Table'!$F:$F,'Each Gender Events'!$A33,'Official Medal Table'!$C:$C,'Each Gender Events'!T$1,'Official Medal Table'!$E:$E,"Mixed")*'Medal values'!$B$1/2
+ COUNTIFS('Official Medal Table'!$G:$G,'Each Gender Events'!$A33,'Official Medal Table'!$C:$C,'Each Gender Events'!T$1,'Official Medal Table'!$E:$E,"Mixed")*'Medal values'!$B$2/2
+ COUNTIFS('Official Medal Table'!$H:$H,'Each Gender Events'!$A33,'Official Medal Table'!$C:$C,'Each Gender Events'!T$1,'Official Medal Table'!$E:$E,"Mixed")*'Medal values'!$B$3/2
+ COUNTIFS('Official Medal Table'!$I:$I,'Each Gender Events'!$A33,'Official Medal Table'!$C:$C,'Each Gender Events'!T$1,'Official Medal Table'!$E:$E,"Mixed")*'Medal values'!$B$3/2</f>
        <v>1</v>
      </c>
      <c r="U33">
        <f>COUNTIFS('Official Medal Table'!$F:$F,'Each Gender Events'!$A33,'Official Medal Table'!$C:$C,'Each Gender Events'!U$1,'Official Medal Table'!$E:$E,'Each Gender Events'!U$2)*'Medal values'!$B$1
+ COUNTIFS('Official Medal Table'!$G:$G,'Each Gender Events'!$A33,'Official Medal Table'!$C:$C,'Each Gender Events'!U$1,'Official Medal Table'!$E:$E,'Each Gender Events'!U$2)*'Medal values'!$B$2
+ COUNTIFS('Official Medal Table'!$H:$H,'Each Gender Events'!$A33,'Official Medal Table'!$C:$C,'Each Gender Events'!U$1,'Official Medal Table'!$E:$E,'Each Gender Events'!U$2)*'Medal values'!$B$3
+ COUNTIFS('Official Medal Table'!$I:$I,'Each Gender Events'!$A33,'Official Medal Table'!$C:$C,'Each Gender Events'!U$1,'Official Medal Table'!$E:$E,'Each Gender Events'!U$2)*'Medal values'!$B$3
+ COUNTIFS('Official Medal Table'!$F:$F,'Each Gender Events'!$A33,'Official Medal Table'!$C:$C,'Each Gender Events'!U$1,'Official Medal Table'!$E:$E,"Mixed")*'Medal values'!$B$1/2
+ COUNTIFS('Official Medal Table'!$G:$G,'Each Gender Events'!$A33,'Official Medal Table'!$C:$C,'Each Gender Events'!U$1,'Official Medal Table'!$E:$E,"Mixed")*'Medal values'!$B$2/2
+ COUNTIFS('Official Medal Table'!$H:$H,'Each Gender Events'!$A33,'Official Medal Table'!$C:$C,'Each Gender Events'!U$1,'Official Medal Table'!$E:$E,"Mixed")*'Medal values'!$B$3/2
+ COUNTIFS('Official Medal Table'!$I:$I,'Each Gender Events'!$A33,'Official Medal Table'!$C:$C,'Each Gender Events'!U$1,'Official Medal Table'!$E:$E,"Mixed")*'Medal values'!$B$3/2</f>
        <v>2.0000010000000001</v>
      </c>
      <c r="V33">
        <f>COUNTIFS('Official Medal Table'!$F:$F,'Each Gender Events'!$A33,'Official Medal Table'!$C:$C,'Each Gender Events'!V$1,'Official Medal Table'!$E:$E,'Each Gender Events'!V$2)*'Medal values'!$B$1
+ COUNTIFS('Official Medal Table'!$G:$G,'Each Gender Events'!$A33,'Official Medal Table'!$C:$C,'Each Gender Events'!V$1,'Official Medal Table'!$E:$E,'Each Gender Events'!V$2)*'Medal values'!$B$2
+ COUNTIFS('Official Medal Table'!$H:$H,'Each Gender Events'!$A33,'Official Medal Table'!$C:$C,'Each Gender Events'!V$1,'Official Medal Table'!$E:$E,'Each Gender Events'!V$2)*'Medal values'!$B$3
+ COUNTIFS('Official Medal Table'!$I:$I,'Each Gender Events'!$A33,'Official Medal Table'!$C:$C,'Each Gender Events'!V$1,'Official Medal Table'!$E:$E,'Each Gender Events'!V$2)*'Medal values'!$B$3
+ COUNTIFS('Official Medal Table'!$F:$F,'Each Gender Events'!$A33,'Official Medal Table'!$C:$C,'Each Gender Events'!V$1,'Official Medal Table'!$E:$E,"Mixed")*'Medal values'!$B$1/2
+ COUNTIFS('Official Medal Table'!$G:$G,'Each Gender Events'!$A33,'Official Medal Table'!$C:$C,'Each Gender Events'!V$1,'Official Medal Table'!$E:$E,"Mixed")*'Medal values'!$B$2/2
+ COUNTIFS('Official Medal Table'!$H:$H,'Each Gender Events'!$A33,'Official Medal Table'!$C:$C,'Each Gender Events'!V$1,'Official Medal Table'!$E:$E,"Mixed")*'Medal values'!$B$3/2
+ COUNTIFS('Official Medal Table'!$I:$I,'Each Gender Events'!$A33,'Official Medal Table'!$C:$C,'Each Gender Events'!V$1,'Official Medal Table'!$E:$E,"Mixed")*'Medal values'!$B$3/2</f>
        <v>0</v>
      </c>
      <c r="W33">
        <f>COUNTIFS('Official Medal Table'!$F:$F,'Each Gender Events'!$A33,'Official Medal Table'!$C:$C,'Each Gender Events'!W$1,'Official Medal Table'!$E:$E,'Each Gender Events'!W$2)*'Medal values'!$B$1
+ COUNTIFS('Official Medal Table'!$G:$G,'Each Gender Events'!$A33,'Official Medal Table'!$C:$C,'Each Gender Events'!W$1,'Official Medal Table'!$E:$E,'Each Gender Events'!W$2)*'Medal values'!$B$2
+ COUNTIFS('Official Medal Table'!$H:$H,'Each Gender Events'!$A33,'Official Medal Table'!$C:$C,'Each Gender Events'!W$1,'Official Medal Table'!$E:$E,'Each Gender Events'!W$2)*'Medal values'!$B$3
+ COUNTIFS('Official Medal Table'!$I:$I,'Each Gender Events'!$A33,'Official Medal Table'!$C:$C,'Each Gender Events'!W$1,'Official Medal Table'!$E:$E,'Each Gender Events'!W$2)*'Medal values'!$B$3
+ COUNTIFS('Official Medal Table'!$F:$F,'Each Gender Events'!$A33,'Official Medal Table'!$C:$C,'Each Gender Events'!W$1,'Official Medal Table'!$E:$E,"Mixed")*'Medal values'!$B$1/2
+ COUNTIFS('Official Medal Table'!$G:$G,'Each Gender Events'!$A33,'Official Medal Table'!$C:$C,'Each Gender Events'!W$1,'Official Medal Table'!$E:$E,"Mixed")*'Medal values'!$B$2/2
+ COUNTIFS('Official Medal Table'!$H:$H,'Each Gender Events'!$A33,'Official Medal Table'!$C:$C,'Each Gender Events'!W$1,'Official Medal Table'!$E:$E,"Mixed")*'Medal values'!$B$3/2
+ COUNTIFS('Official Medal Table'!$I:$I,'Each Gender Events'!$A33,'Official Medal Table'!$C:$C,'Each Gender Events'!W$1,'Official Medal Table'!$E:$E,"Mixed")*'Medal values'!$B$3/2</f>
        <v>0</v>
      </c>
      <c r="X33">
        <f>COUNTIFS('Official Medal Table'!$F:$F,'Each Gender Events'!$A33,'Official Medal Table'!$C:$C,'Each Gender Events'!X$1,'Official Medal Table'!$E:$E,'Each Gender Events'!X$2)*'Medal values'!$B$1
+ COUNTIFS('Official Medal Table'!$G:$G,'Each Gender Events'!$A33,'Official Medal Table'!$C:$C,'Each Gender Events'!X$1,'Official Medal Table'!$E:$E,'Each Gender Events'!X$2)*'Medal values'!$B$2
+ COUNTIFS('Official Medal Table'!$H:$H,'Each Gender Events'!$A33,'Official Medal Table'!$C:$C,'Each Gender Events'!X$1,'Official Medal Table'!$E:$E,'Each Gender Events'!X$2)*'Medal values'!$B$3
+ COUNTIFS('Official Medal Table'!$I:$I,'Each Gender Events'!$A33,'Official Medal Table'!$C:$C,'Each Gender Events'!X$1,'Official Medal Table'!$E:$E,'Each Gender Events'!X$2)*'Medal values'!$B$3
+ COUNTIFS('Official Medal Table'!$F:$F,'Each Gender Events'!$A33,'Official Medal Table'!$C:$C,'Each Gender Events'!X$1,'Official Medal Table'!$E:$E,"Mixed")*'Medal values'!$B$1/2
+ COUNTIFS('Official Medal Table'!$G:$G,'Each Gender Events'!$A33,'Official Medal Table'!$C:$C,'Each Gender Events'!X$1,'Official Medal Table'!$E:$E,"Mixed")*'Medal values'!$B$2/2
+ COUNTIFS('Official Medal Table'!$H:$H,'Each Gender Events'!$A33,'Official Medal Table'!$C:$C,'Each Gender Events'!X$1,'Official Medal Table'!$E:$E,"Mixed")*'Medal values'!$B$3/2
+ COUNTIFS('Official Medal Table'!$I:$I,'Each Gender Events'!$A33,'Official Medal Table'!$C:$C,'Each Gender Events'!X$1,'Official Medal Table'!$E:$E,"Mixed")*'Medal values'!$B$3/2</f>
        <v>0</v>
      </c>
      <c r="Y33">
        <f>COUNTIFS('Official Medal Table'!$F:$F,'Each Gender Events'!$A33,'Official Medal Table'!$C:$C,'Each Gender Events'!Y$1,'Official Medal Table'!$E:$E,'Each Gender Events'!Y$2)*'Medal values'!$B$1
+ COUNTIFS('Official Medal Table'!$G:$G,'Each Gender Events'!$A33,'Official Medal Table'!$C:$C,'Each Gender Events'!Y$1,'Official Medal Table'!$E:$E,'Each Gender Events'!Y$2)*'Medal values'!$B$2
+ COUNTIFS('Official Medal Table'!$H:$H,'Each Gender Events'!$A33,'Official Medal Table'!$C:$C,'Each Gender Events'!Y$1,'Official Medal Table'!$E:$E,'Each Gender Events'!Y$2)*'Medal values'!$B$3
+ COUNTIFS('Official Medal Table'!$I:$I,'Each Gender Events'!$A33,'Official Medal Table'!$C:$C,'Each Gender Events'!Y$1,'Official Medal Table'!$E:$E,'Each Gender Events'!Y$2)*'Medal values'!$B$3
+ COUNTIFS('Official Medal Table'!$F:$F,'Each Gender Events'!$A33,'Official Medal Table'!$C:$C,'Each Gender Events'!Y$1,'Official Medal Table'!$E:$E,"Mixed")*'Medal values'!$B$1/2
+ COUNTIFS('Official Medal Table'!$G:$G,'Each Gender Events'!$A33,'Official Medal Table'!$C:$C,'Each Gender Events'!Y$1,'Official Medal Table'!$E:$E,"Mixed")*'Medal values'!$B$2/2
+ COUNTIFS('Official Medal Table'!$H:$H,'Each Gender Events'!$A33,'Official Medal Table'!$C:$C,'Each Gender Events'!Y$1,'Official Medal Table'!$E:$E,"Mixed")*'Medal values'!$B$3/2
+ COUNTIFS('Official Medal Table'!$I:$I,'Each Gender Events'!$A33,'Official Medal Table'!$C:$C,'Each Gender Events'!Y$1,'Official Medal Table'!$E:$E,"Mixed")*'Medal values'!$B$3/2</f>
        <v>0</v>
      </c>
      <c r="Z33">
        <f>COUNTIFS('Official Medal Table'!$F:$F,'Each Gender Events'!$A33,'Official Medal Table'!$C:$C,'Each Gender Events'!Z$1,'Official Medal Table'!$E:$E,'Each Gender Events'!Z$2)*'Medal values'!$B$1
+ COUNTIFS('Official Medal Table'!$G:$G,'Each Gender Events'!$A33,'Official Medal Table'!$C:$C,'Each Gender Events'!Z$1,'Official Medal Table'!$E:$E,'Each Gender Events'!Z$2)*'Medal values'!$B$2
+ COUNTIFS('Official Medal Table'!$H:$H,'Each Gender Events'!$A33,'Official Medal Table'!$C:$C,'Each Gender Events'!Z$1,'Official Medal Table'!$E:$E,'Each Gender Events'!Z$2)*'Medal values'!$B$3
+ COUNTIFS('Official Medal Table'!$I:$I,'Each Gender Events'!$A33,'Official Medal Table'!$C:$C,'Each Gender Events'!Z$1,'Official Medal Table'!$E:$E,'Each Gender Events'!Z$2)*'Medal values'!$B$3
+ COUNTIFS('Official Medal Table'!$F:$F,'Each Gender Events'!$A33,'Official Medal Table'!$C:$C,'Each Gender Events'!Z$1,'Official Medal Table'!$E:$E,"Mixed")*'Medal values'!$B$1/2
+ COUNTIFS('Official Medal Table'!$G:$G,'Each Gender Events'!$A33,'Official Medal Table'!$C:$C,'Each Gender Events'!Z$1,'Official Medal Table'!$E:$E,"Mixed")*'Medal values'!$B$2/2
+ COUNTIFS('Official Medal Table'!$H:$H,'Each Gender Events'!$A33,'Official Medal Table'!$C:$C,'Each Gender Events'!Z$1,'Official Medal Table'!$E:$E,"Mixed")*'Medal values'!$B$3/2
+ COUNTIFS('Official Medal Table'!$I:$I,'Each Gender Events'!$A33,'Official Medal Table'!$C:$C,'Each Gender Events'!Z$1,'Official Medal Table'!$E:$E,"Mixed")*'Medal values'!$B$3/2</f>
        <v>0</v>
      </c>
      <c r="AA33">
        <f>COUNTIFS('Official Medal Table'!$F:$F,'Each Gender Events'!$A33,'Official Medal Table'!$C:$C,'Each Gender Events'!AA$1,'Official Medal Table'!$E:$E,'Each Gender Events'!AA$2)*'Medal values'!$B$1
+ COUNTIFS('Official Medal Table'!$G:$G,'Each Gender Events'!$A33,'Official Medal Table'!$C:$C,'Each Gender Events'!AA$1,'Official Medal Table'!$E:$E,'Each Gender Events'!AA$2)*'Medal values'!$B$2
+ COUNTIFS('Official Medal Table'!$H:$H,'Each Gender Events'!$A33,'Official Medal Table'!$C:$C,'Each Gender Events'!AA$1,'Official Medal Table'!$E:$E,'Each Gender Events'!AA$2)*'Medal values'!$B$3
+ COUNTIFS('Official Medal Table'!$I:$I,'Each Gender Events'!$A33,'Official Medal Table'!$C:$C,'Each Gender Events'!AA$1,'Official Medal Table'!$E:$E,'Each Gender Events'!AA$2)*'Medal values'!$B$3
+ COUNTIFS('Official Medal Table'!$F:$F,'Each Gender Events'!$A33,'Official Medal Table'!$C:$C,'Each Gender Events'!AA$1,'Official Medal Table'!$E:$E,"Mixed")*'Medal values'!$B$1/2
+ COUNTIFS('Official Medal Table'!$G:$G,'Each Gender Events'!$A33,'Official Medal Table'!$C:$C,'Each Gender Events'!AA$1,'Official Medal Table'!$E:$E,"Mixed")*'Medal values'!$B$2/2
+ COUNTIFS('Official Medal Table'!$H:$H,'Each Gender Events'!$A33,'Official Medal Table'!$C:$C,'Each Gender Events'!AA$1,'Official Medal Table'!$E:$E,"Mixed")*'Medal values'!$B$3/2
+ COUNTIFS('Official Medal Table'!$I:$I,'Each Gender Events'!$A33,'Official Medal Table'!$C:$C,'Each Gender Events'!AA$1,'Official Medal Table'!$E:$E,"Mixed")*'Medal values'!$B$3/2</f>
        <v>0</v>
      </c>
      <c r="AB33">
        <f>COUNTIFS('Official Medal Table'!$F:$F,'Each Gender Events'!$A33,'Official Medal Table'!$C:$C,'Each Gender Events'!AB$1,'Official Medal Table'!$E:$E,'Each Gender Events'!AB$2)*'Medal values'!$B$1
+ COUNTIFS('Official Medal Table'!$G:$G,'Each Gender Events'!$A33,'Official Medal Table'!$C:$C,'Each Gender Events'!AB$1,'Official Medal Table'!$E:$E,'Each Gender Events'!AB$2)*'Medal values'!$B$2
+ COUNTIFS('Official Medal Table'!$H:$H,'Each Gender Events'!$A33,'Official Medal Table'!$C:$C,'Each Gender Events'!AB$1,'Official Medal Table'!$E:$E,'Each Gender Events'!AB$2)*'Medal values'!$B$3
+ COUNTIFS('Official Medal Table'!$I:$I,'Each Gender Events'!$A33,'Official Medal Table'!$C:$C,'Each Gender Events'!AB$1,'Official Medal Table'!$E:$E,'Each Gender Events'!AB$2)*'Medal values'!$B$3
+ COUNTIFS('Official Medal Table'!$F:$F,'Each Gender Events'!$A33,'Official Medal Table'!$C:$C,'Each Gender Events'!AB$1,'Official Medal Table'!$E:$E,"Mixed")*'Medal values'!$B$1/2
+ COUNTIFS('Official Medal Table'!$G:$G,'Each Gender Events'!$A33,'Official Medal Table'!$C:$C,'Each Gender Events'!AB$1,'Official Medal Table'!$E:$E,"Mixed")*'Medal values'!$B$2/2
+ COUNTIFS('Official Medal Table'!$H:$H,'Each Gender Events'!$A33,'Official Medal Table'!$C:$C,'Each Gender Events'!AB$1,'Official Medal Table'!$E:$E,"Mixed")*'Medal values'!$B$3/2
+ COUNTIFS('Official Medal Table'!$I:$I,'Each Gender Events'!$A33,'Official Medal Table'!$C:$C,'Each Gender Events'!AB$1,'Official Medal Table'!$E:$E,"Mixed")*'Medal values'!$B$3/2</f>
        <v>0</v>
      </c>
      <c r="AC33">
        <f>COUNTIFS('Official Medal Table'!$F:$F,'Each Gender Events'!$A33,'Official Medal Table'!$C:$C,'Each Gender Events'!AC$1,'Official Medal Table'!$E:$E,'Each Gender Events'!AC$2)*'Medal values'!$B$1
+ COUNTIFS('Official Medal Table'!$G:$G,'Each Gender Events'!$A33,'Official Medal Table'!$C:$C,'Each Gender Events'!AC$1,'Official Medal Table'!$E:$E,'Each Gender Events'!AC$2)*'Medal values'!$B$2
+ COUNTIFS('Official Medal Table'!$H:$H,'Each Gender Events'!$A33,'Official Medal Table'!$C:$C,'Each Gender Events'!AC$1,'Official Medal Table'!$E:$E,'Each Gender Events'!AC$2)*'Medal values'!$B$3
+ COUNTIFS('Official Medal Table'!$I:$I,'Each Gender Events'!$A33,'Official Medal Table'!$C:$C,'Each Gender Events'!AC$1,'Official Medal Table'!$E:$E,'Each Gender Events'!AC$2)*'Medal values'!$B$3
+ COUNTIFS('Official Medal Table'!$F:$F,'Each Gender Events'!$A33,'Official Medal Table'!$C:$C,'Each Gender Events'!AC$1,'Official Medal Table'!$E:$E,"Mixed")*'Medal values'!$B$1/2
+ COUNTIFS('Official Medal Table'!$G:$G,'Each Gender Events'!$A33,'Official Medal Table'!$C:$C,'Each Gender Events'!AC$1,'Official Medal Table'!$E:$E,"Mixed")*'Medal values'!$B$2/2
+ COUNTIFS('Official Medal Table'!$H:$H,'Each Gender Events'!$A33,'Official Medal Table'!$C:$C,'Each Gender Events'!AC$1,'Official Medal Table'!$E:$E,"Mixed")*'Medal values'!$B$3/2
+ COUNTIFS('Official Medal Table'!$I:$I,'Each Gender Events'!$A33,'Official Medal Table'!$C:$C,'Each Gender Events'!AC$1,'Official Medal Table'!$E:$E,"Mixed")*'Medal values'!$B$3/2</f>
        <v>0</v>
      </c>
      <c r="AD33">
        <f>COUNTIFS('Official Medal Table'!$F:$F,'Each Gender Events'!$A33,'Official Medal Table'!$C:$C,'Each Gender Events'!AD$1,'Official Medal Table'!$E:$E,'Each Gender Events'!AD$2)*'Medal values'!$B$1
+ COUNTIFS('Official Medal Table'!$G:$G,'Each Gender Events'!$A33,'Official Medal Table'!$C:$C,'Each Gender Events'!AD$1,'Official Medal Table'!$E:$E,'Each Gender Events'!AD$2)*'Medal values'!$B$2
+ COUNTIFS('Official Medal Table'!$H:$H,'Each Gender Events'!$A33,'Official Medal Table'!$C:$C,'Each Gender Events'!AD$1,'Official Medal Table'!$E:$E,'Each Gender Events'!AD$2)*'Medal values'!$B$3
+ COUNTIFS('Official Medal Table'!$I:$I,'Each Gender Events'!$A33,'Official Medal Table'!$C:$C,'Each Gender Events'!AD$1,'Official Medal Table'!$E:$E,'Each Gender Events'!AD$2)*'Medal values'!$B$3
+ COUNTIFS('Official Medal Table'!$F:$F,'Each Gender Events'!$A33,'Official Medal Table'!$C:$C,'Each Gender Events'!AD$1,'Official Medal Table'!$E:$E,"Mixed")*'Medal values'!$B$1/2
+ COUNTIFS('Official Medal Table'!$G:$G,'Each Gender Events'!$A33,'Official Medal Table'!$C:$C,'Each Gender Events'!AD$1,'Official Medal Table'!$E:$E,"Mixed")*'Medal values'!$B$2/2
+ COUNTIFS('Official Medal Table'!$H:$H,'Each Gender Events'!$A33,'Official Medal Table'!$C:$C,'Each Gender Events'!AD$1,'Official Medal Table'!$E:$E,"Mixed")*'Medal values'!$B$3/2
+ COUNTIFS('Official Medal Table'!$I:$I,'Each Gender Events'!$A33,'Official Medal Table'!$C:$C,'Each Gender Events'!AD$1,'Official Medal Table'!$E:$E,"Mixed")*'Medal values'!$B$3/2</f>
        <v>0</v>
      </c>
      <c r="AE33">
        <f>COUNTIFS('Official Medal Table'!$F:$F,'Each Gender Events'!$A33,'Official Medal Table'!$C:$C,'Each Gender Events'!AE$1,'Official Medal Table'!$E:$E,'Each Gender Events'!AE$2)*'Medal values'!$B$1
+ COUNTIFS('Official Medal Table'!$G:$G,'Each Gender Events'!$A33,'Official Medal Table'!$C:$C,'Each Gender Events'!AE$1,'Official Medal Table'!$E:$E,'Each Gender Events'!AE$2)*'Medal values'!$B$2
+ COUNTIFS('Official Medal Table'!$H:$H,'Each Gender Events'!$A33,'Official Medal Table'!$C:$C,'Each Gender Events'!AE$1,'Official Medal Table'!$E:$E,'Each Gender Events'!AE$2)*'Medal values'!$B$3
+ COUNTIFS('Official Medal Table'!$I:$I,'Each Gender Events'!$A33,'Official Medal Table'!$C:$C,'Each Gender Events'!AE$1,'Official Medal Table'!$E:$E,'Each Gender Events'!AE$2)*'Medal values'!$B$3
+ COUNTIFS('Official Medal Table'!$F:$F,'Each Gender Events'!$A33,'Official Medal Table'!$C:$C,'Each Gender Events'!AE$1,'Official Medal Table'!$E:$E,"Mixed")*'Medal values'!$B$1/2
+ COUNTIFS('Official Medal Table'!$G:$G,'Each Gender Events'!$A33,'Official Medal Table'!$C:$C,'Each Gender Events'!AE$1,'Official Medal Table'!$E:$E,"Mixed")*'Medal values'!$B$2/2
+ COUNTIFS('Official Medal Table'!$H:$H,'Each Gender Events'!$A33,'Official Medal Table'!$C:$C,'Each Gender Events'!AE$1,'Official Medal Table'!$E:$E,"Mixed")*'Medal values'!$B$3/2
+ COUNTIFS('Official Medal Table'!$I:$I,'Each Gender Events'!$A33,'Official Medal Table'!$C:$C,'Each Gender Events'!AE$1,'Official Medal Table'!$E:$E,"Mixed")*'Medal values'!$B$3/2</f>
        <v>0</v>
      </c>
      <c r="AF33">
        <f>COUNTIFS('Official Medal Table'!$F:$F,'Each Gender Events'!$A33,'Official Medal Table'!$C:$C,'Each Gender Events'!AF$1,'Official Medal Table'!$E:$E,'Each Gender Events'!AF$2)*'Medal values'!$B$1
+ COUNTIFS('Official Medal Table'!$G:$G,'Each Gender Events'!$A33,'Official Medal Table'!$C:$C,'Each Gender Events'!AF$1,'Official Medal Table'!$E:$E,'Each Gender Events'!AF$2)*'Medal values'!$B$2
+ COUNTIFS('Official Medal Table'!$H:$H,'Each Gender Events'!$A33,'Official Medal Table'!$C:$C,'Each Gender Events'!AF$1,'Official Medal Table'!$E:$E,'Each Gender Events'!AF$2)*'Medal values'!$B$3
+ COUNTIFS('Official Medal Table'!$I:$I,'Each Gender Events'!$A33,'Official Medal Table'!$C:$C,'Each Gender Events'!AF$1,'Official Medal Table'!$E:$E,'Each Gender Events'!AF$2)*'Medal values'!$B$3
+ COUNTIFS('Official Medal Table'!$F:$F,'Each Gender Events'!$A33,'Official Medal Table'!$C:$C,'Each Gender Events'!AF$1,'Official Medal Table'!$E:$E,"Mixed")*'Medal values'!$B$1/2
+ COUNTIFS('Official Medal Table'!$G:$G,'Each Gender Events'!$A33,'Official Medal Table'!$C:$C,'Each Gender Events'!AF$1,'Official Medal Table'!$E:$E,"Mixed")*'Medal values'!$B$2/2
+ COUNTIFS('Official Medal Table'!$H:$H,'Each Gender Events'!$A33,'Official Medal Table'!$C:$C,'Each Gender Events'!AF$1,'Official Medal Table'!$E:$E,"Mixed")*'Medal values'!$B$3/2
+ COUNTIFS('Official Medal Table'!$I:$I,'Each Gender Events'!$A33,'Official Medal Table'!$C:$C,'Each Gender Events'!AF$1,'Official Medal Table'!$E:$E,"Mixed")*'Medal values'!$B$3/2</f>
        <v>0</v>
      </c>
      <c r="AG33">
        <f>COUNTIFS('Official Medal Table'!$F:$F,'Each Gender Events'!$A33,'Official Medal Table'!$C:$C,'Each Gender Events'!AG$1,'Official Medal Table'!$E:$E,'Each Gender Events'!AG$2)*'Medal values'!$B$1
+ COUNTIFS('Official Medal Table'!$G:$G,'Each Gender Events'!$A33,'Official Medal Table'!$C:$C,'Each Gender Events'!AG$1,'Official Medal Table'!$E:$E,'Each Gender Events'!AG$2)*'Medal values'!$B$2
+ COUNTIFS('Official Medal Table'!$H:$H,'Each Gender Events'!$A33,'Official Medal Table'!$C:$C,'Each Gender Events'!AG$1,'Official Medal Table'!$E:$E,'Each Gender Events'!AG$2)*'Medal values'!$B$3
+ COUNTIFS('Official Medal Table'!$I:$I,'Each Gender Events'!$A33,'Official Medal Table'!$C:$C,'Each Gender Events'!AG$1,'Official Medal Table'!$E:$E,'Each Gender Events'!AG$2)*'Medal values'!$B$3
+ COUNTIFS('Official Medal Table'!$F:$F,'Each Gender Events'!$A33,'Official Medal Table'!$C:$C,'Each Gender Events'!AG$1,'Official Medal Table'!$E:$E,"Mixed")*'Medal values'!$B$1/2
+ COUNTIFS('Official Medal Table'!$G:$G,'Each Gender Events'!$A33,'Official Medal Table'!$C:$C,'Each Gender Events'!AG$1,'Official Medal Table'!$E:$E,"Mixed")*'Medal values'!$B$2/2
+ COUNTIFS('Official Medal Table'!$H:$H,'Each Gender Events'!$A33,'Official Medal Table'!$C:$C,'Each Gender Events'!AG$1,'Official Medal Table'!$E:$E,"Mixed")*'Medal values'!$B$3/2
+ COUNTIFS('Official Medal Table'!$I:$I,'Each Gender Events'!$A33,'Official Medal Table'!$C:$C,'Each Gender Events'!AG$1,'Official Medal Table'!$E:$E,"Mixed")*'Medal values'!$B$3/2</f>
        <v>0</v>
      </c>
      <c r="AH33">
        <f>COUNTIFS('Official Medal Table'!$F:$F,'Each Gender Events'!$A33,'Official Medal Table'!$C:$C,'Each Gender Events'!AH$1,'Official Medal Table'!$E:$E,'Each Gender Events'!AH$2)*'Medal values'!$B$1
+ COUNTIFS('Official Medal Table'!$G:$G,'Each Gender Events'!$A33,'Official Medal Table'!$C:$C,'Each Gender Events'!AH$1,'Official Medal Table'!$E:$E,'Each Gender Events'!AH$2)*'Medal values'!$B$2
+ COUNTIFS('Official Medal Table'!$H:$H,'Each Gender Events'!$A33,'Official Medal Table'!$C:$C,'Each Gender Events'!AH$1,'Official Medal Table'!$E:$E,'Each Gender Events'!AH$2)*'Medal values'!$B$3
+ COUNTIFS('Official Medal Table'!$I:$I,'Each Gender Events'!$A33,'Official Medal Table'!$C:$C,'Each Gender Events'!AH$1,'Official Medal Table'!$E:$E,'Each Gender Events'!AH$2)*'Medal values'!$B$3
+ COUNTIFS('Official Medal Table'!$F:$F,'Each Gender Events'!$A33,'Official Medal Table'!$C:$C,'Each Gender Events'!AH$1,'Official Medal Table'!$E:$E,"Mixed")*'Medal values'!$B$1/2
+ COUNTIFS('Official Medal Table'!$G:$G,'Each Gender Events'!$A33,'Official Medal Table'!$C:$C,'Each Gender Events'!AH$1,'Official Medal Table'!$E:$E,"Mixed")*'Medal values'!$B$2/2
+ COUNTIFS('Official Medal Table'!$H:$H,'Each Gender Events'!$A33,'Official Medal Table'!$C:$C,'Each Gender Events'!AH$1,'Official Medal Table'!$E:$E,"Mixed")*'Medal values'!$B$3/2
+ COUNTIFS('Official Medal Table'!$I:$I,'Each Gender Events'!$A33,'Official Medal Table'!$C:$C,'Each Gender Events'!AH$1,'Official Medal Table'!$E:$E,"Mixed")*'Medal values'!$B$3/2</f>
        <v>0</v>
      </c>
      <c r="AI33">
        <f>COUNTIFS('Official Medal Table'!$F:$F,'Each Gender Events'!$A33,'Official Medal Table'!$C:$C,'Each Gender Events'!AI$1,'Official Medal Table'!$E:$E,'Each Gender Events'!AI$2)*'Medal values'!$B$1
+ COUNTIFS('Official Medal Table'!$G:$G,'Each Gender Events'!$A33,'Official Medal Table'!$C:$C,'Each Gender Events'!AI$1,'Official Medal Table'!$E:$E,'Each Gender Events'!AI$2)*'Medal values'!$B$2
+ COUNTIFS('Official Medal Table'!$H:$H,'Each Gender Events'!$A33,'Official Medal Table'!$C:$C,'Each Gender Events'!AI$1,'Official Medal Table'!$E:$E,'Each Gender Events'!AI$2)*'Medal values'!$B$3
+ COUNTIFS('Official Medal Table'!$I:$I,'Each Gender Events'!$A33,'Official Medal Table'!$C:$C,'Each Gender Events'!AI$1,'Official Medal Table'!$E:$E,'Each Gender Events'!AI$2)*'Medal values'!$B$3
+ COUNTIFS('Official Medal Table'!$F:$F,'Each Gender Events'!$A33,'Official Medal Table'!$C:$C,'Each Gender Events'!AI$1,'Official Medal Table'!$E:$E,"Mixed")*'Medal values'!$B$1/2
+ COUNTIFS('Official Medal Table'!$G:$G,'Each Gender Events'!$A33,'Official Medal Table'!$C:$C,'Each Gender Events'!AI$1,'Official Medal Table'!$E:$E,"Mixed")*'Medal values'!$B$2/2
+ COUNTIFS('Official Medal Table'!$H:$H,'Each Gender Events'!$A33,'Official Medal Table'!$C:$C,'Each Gender Events'!AI$1,'Official Medal Table'!$E:$E,"Mixed")*'Medal values'!$B$3/2
+ COUNTIFS('Official Medal Table'!$I:$I,'Each Gender Events'!$A33,'Official Medal Table'!$C:$C,'Each Gender Events'!AI$1,'Official Medal Table'!$E:$E,"Mixed")*'Medal values'!$B$3/2</f>
        <v>0</v>
      </c>
      <c r="AJ33">
        <f>COUNTIFS('Official Medal Table'!$F:$F,'Each Gender Events'!$A33,'Official Medal Table'!$C:$C,'Each Gender Events'!AJ$1,'Official Medal Table'!$E:$E,'Each Gender Events'!AJ$2)*'Medal values'!$B$1
+ COUNTIFS('Official Medal Table'!$G:$G,'Each Gender Events'!$A33,'Official Medal Table'!$C:$C,'Each Gender Events'!AJ$1,'Official Medal Table'!$E:$E,'Each Gender Events'!AJ$2)*'Medal values'!$B$2
+ COUNTIFS('Official Medal Table'!$H:$H,'Each Gender Events'!$A33,'Official Medal Table'!$C:$C,'Each Gender Events'!AJ$1,'Official Medal Table'!$E:$E,'Each Gender Events'!AJ$2)*'Medal values'!$B$3
+ COUNTIFS('Official Medal Table'!$I:$I,'Each Gender Events'!$A33,'Official Medal Table'!$C:$C,'Each Gender Events'!AJ$1,'Official Medal Table'!$E:$E,'Each Gender Events'!AJ$2)*'Medal values'!$B$3
+ COUNTIFS('Official Medal Table'!$F:$F,'Each Gender Events'!$A33,'Official Medal Table'!$C:$C,'Each Gender Events'!AJ$1,'Official Medal Table'!$E:$E,"Mixed")*'Medal values'!$B$1/2
+ COUNTIFS('Official Medal Table'!$G:$G,'Each Gender Events'!$A33,'Official Medal Table'!$C:$C,'Each Gender Events'!AJ$1,'Official Medal Table'!$E:$E,"Mixed")*'Medal values'!$B$2/2
+ COUNTIFS('Official Medal Table'!$H:$H,'Each Gender Events'!$A33,'Official Medal Table'!$C:$C,'Each Gender Events'!AJ$1,'Official Medal Table'!$E:$E,"Mixed")*'Medal values'!$B$3/2
+ COUNTIFS('Official Medal Table'!$I:$I,'Each Gender Events'!$A33,'Official Medal Table'!$C:$C,'Each Gender Events'!AJ$1,'Official Medal Table'!$E:$E,"Mixed")*'Medal values'!$B$3/2</f>
        <v>0</v>
      </c>
      <c r="AK33">
        <f>COUNTIFS('Official Medal Table'!$F:$F,'Each Gender Events'!$A33,'Official Medal Table'!$C:$C,'Each Gender Events'!AK$1,'Official Medal Table'!$E:$E,'Each Gender Events'!AK$2)*'Medal values'!$B$1
+ COUNTIFS('Official Medal Table'!$G:$G,'Each Gender Events'!$A33,'Official Medal Table'!$C:$C,'Each Gender Events'!AK$1,'Official Medal Table'!$E:$E,'Each Gender Events'!AK$2)*'Medal values'!$B$2
+ COUNTIFS('Official Medal Table'!$H:$H,'Each Gender Events'!$A33,'Official Medal Table'!$C:$C,'Each Gender Events'!AK$1,'Official Medal Table'!$E:$E,'Each Gender Events'!AK$2)*'Medal values'!$B$3
+ COUNTIFS('Official Medal Table'!$I:$I,'Each Gender Events'!$A33,'Official Medal Table'!$C:$C,'Each Gender Events'!AK$1,'Official Medal Table'!$E:$E,'Each Gender Events'!AK$2)*'Medal values'!$B$3
+ COUNTIFS('Official Medal Table'!$F:$F,'Each Gender Events'!$A33,'Official Medal Table'!$C:$C,'Each Gender Events'!AK$1,'Official Medal Table'!$E:$E,"Mixed")*'Medal values'!$B$1/2
+ COUNTIFS('Official Medal Table'!$G:$G,'Each Gender Events'!$A33,'Official Medal Table'!$C:$C,'Each Gender Events'!AK$1,'Official Medal Table'!$E:$E,"Mixed")*'Medal values'!$B$2/2
+ COUNTIFS('Official Medal Table'!$H:$H,'Each Gender Events'!$A33,'Official Medal Table'!$C:$C,'Each Gender Events'!AK$1,'Official Medal Table'!$E:$E,"Mixed")*'Medal values'!$B$3/2
+ COUNTIFS('Official Medal Table'!$I:$I,'Each Gender Events'!$A33,'Official Medal Table'!$C:$C,'Each Gender Events'!AK$1,'Official Medal Table'!$E:$E,"Mixed")*'Medal values'!$B$3/2</f>
        <v>0</v>
      </c>
      <c r="AL33">
        <f>COUNTIFS('Official Medal Table'!$F:$F,'Each Gender Events'!$A33,'Official Medal Table'!$C:$C,'Each Gender Events'!AL$1,'Official Medal Table'!$E:$E,'Each Gender Events'!AL$2)*'Medal values'!$B$1
+ COUNTIFS('Official Medal Table'!$G:$G,'Each Gender Events'!$A33,'Official Medal Table'!$C:$C,'Each Gender Events'!AL$1,'Official Medal Table'!$E:$E,'Each Gender Events'!AL$2)*'Medal values'!$B$2
+ COUNTIFS('Official Medal Table'!$H:$H,'Each Gender Events'!$A33,'Official Medal Table'!$C:$C,'Each Gender Events'!AL$1,'Official Medal Table'!$E:$E,'Each Gender Events'!AL$2)*'Medal values'!$B$3
+ COUNTIFS('Official Medal Table'!$I:$I,'Each Gender Events'!$A33,'Official Medal Table'!$C:$C,'Each Gender Events'!AL$1,'Official Medal Table'!$E:$E,'Each Gender Events'!AL$2)*'Medal values'!$B$3
+ COUNTIFS('Official Medal Table'!$F:$F,'Each Gender Events'!$A33,'Official Medal Table'!$C:$C,'Each Gender Events'!AL$1,'Official Medal Table'!$E:$E,"Mixed")*'Medal values'!$B$1/2
+ COUNTIFS('Official Medal Table'!$G:$G,'Each Gender Events'!$A33,'Official Medal Table'!$C:$C,'Each Gender Events'!AL$1,'Official Medal Table'!$E:$E,"Mixed")*'Medal values'!$B$2/2
+ COUNTIFS('Official Medal Table'!$H:$H,'Each Gender Events'!$A33,'Official Medal Table'!$C:$C,'Each Gender Events'!AL$1,'Official Medal Table'!$E:$E,"Mixed")*'Medal values'!$B$3/2
+ COUNTIFS('Official Medal Table'!$I:$I,'Each Gender Events'!$A33,'Official Medal Table'!$C:$C,'Each Gender Events'!AL$1,'Official Medal Table'!$E:$E,"Mixed")*'Medal values'!$B$3/2</f>
        <v>0</v>
      </c>
      <c r="AM33">
        <f>COUNTIFS('Official Medal Table'!$F:$F,'Each Gender Events'!$A33,'Official Medal Table'!$C:$C,'Each Gender Events'!AM$1,'Official Medal Table'!$E:$E,'Each Gender Events'!AM$2)*'Medal values'!$B$1
+ COUNTIFS('Official Medal Table'!$G:$G,'Each Gender Events'!$A33,'Official Medal Table'!$C:$C,'Each Gender Events'!AM$1,'Official Medal Table'!$E:$E,'Each Gender Events'!AM$2)*'Medal values'!$B$2
+ COUNTIFS('Official Medal Table'!$H:$H,'Each Gender Events'!$A33,'Official Medal Table'!$C:$C,'Each Gender Events'!AM$1,'Official Medal Table'!$E:$E,'Each Gender Events'!AM$2)*'Medal values'!$B$3
+ COUNTIFS('Official Medal Table'!$I:$I,'Each Gender Events'!$A33,'Official Medal Table'!$C:$C,'Each Gender Events'!AM$1,'Official Medal Table'!$E:$E,'Each Gender Events'!AM$2)*'Medal values'!$B$3
+ COUNTIFS('Official Medal Table'!$F:$F,'Each Gender Events'!$A33,'Official Medal Table'!$C:$C,'Each Gender Events'!AM$1,'Official Medal Table'!$E:$E,"Mixed")*'Medal values'!$B$1/2
+ COUNTIFS('Official Medal Table'!$G:$G,'Each Gender Events'!$A33,'Official Medal Table'!$C:$C,'Each Gender Events'!AM$1,'Official Medal Table'!$E:$E,"Mixed")*'Medal values'!$B$2/2
+ COUNTIFS('Official Medal Table'!$H:$H,'Each Gender Events'!$A33,'Official Medal Table'!$C:$C,'Each Gender Events'!AM$1,'Official Medal Table'!$E:$E,"Mixed")*'Medal values'!$B$3/2
+ COUNTIFS('Official Medal Table'!$I:$I,'Each Gender Events'!$A33,'Official Medal Table'!$C:$C,'Each Gender Events'!AM$1,'Official Medal Table'!$E:$E,"Mixed")*'Medal values'!$B$3/2</f>
        <v>0</v>
      </c>
      <c r="AN33">
        <f>COUNTIFS('Official Medal Table'!$F:$F,'Each Gender Events'!$A33,'Official Medal Table'!$C:$C,'Each Gender Events'!AN$1,'Official Medal Table'!$E:$E,'Each Gender Events'!AN$2)*'Medal values'!$B$1
+ COUNTIFS('Official Medal Table'!$G:$G,'Each Gender Events'!$A33,'Official Medal Table'!$C:$C,'Each Gender Events'!AN$1,'Official Medal Table'!$E:$E,'Each Gender Events'!AN$2)*'Medal values'!$B$2
+ COUNTIFS('Official Medal Table'!$H:$H,'Each Gender Events'!$A33,'Official Medal Table'!$C:$C,'Each Gender Events'!AN$1,'Official Medal Table'!$E:$E,'Each Gender Events'!AN$2)*'Medal values'!$B$3
+ COUNTIFS('Official Medal Table'!$I:$I,'Each Gender Events'!$A33,'Official Medal Table'!$C:$C,'Each Gender Events'!AN$1,'Official Medal Table'!$E:$E,'Each Gender Events'!AN$2)*'Medal values'!$B$3
+ COUNTIFS('Official Medal Table'!$F:$F,'Each Gender Events'!$A33,'Official Medal Table'!$C:$C,'Each Gender Events'!AN$1,'Official Medal Table'!$E:$E,"Mixed")*'Medal values'!$B$1/2
+ COUNTIFS('Official Medal Table'!$G:$G,'Each Gender Events'!$A33,'Official Medal Table'!$C:$C,'Each Gender Events'!AN$1,'Official Medal Table'!$E:$E,"Mixed")*'Medal values'!$B$2/2
+ COUNTIFS('Official Medal Table'!$H:$H,'Each Gender Events'!$A33,'Official Medal Table'!$C:$C,'Each Gender Events'!AN$1,'Official Medal Table'!$E:$E,"Mixed")*'Medal values'!$B$3/2
+ COUNTIFS('Official Medal Table'!$I:$I,'Each Gender Events'!$A33,'Official Medal Table'!$C:$C,'Each Gender Events'!AN$1,'Official Medal Table'!$E:$E,"Mixed")*'Medal values'!$B$3/2</f>
        <v>0</v>
      </c>
      <c r="AO33">
        <f>COUNTIFS('Official Medal Table'!$F:$F,'Each Gender Events'!$A33,'Official Medal Table'!$C:$C,'Each Gender Events'!AO$1,'Official Medal Table'!$E:$E,'Each Gender Events'!AO$2)*'Medal values'!$B$1
+ COUNTIFS('Official Medal Table'!$G:$G,'Each Gender Events'!$A33,'Official Medal Table'!$C:$C,'Each Gender Events'!AO$1,'Official Medal Table'!$E:$E,'Each Gender Events'!AO$2)*'Medal values'!$B$2
+ COUNTIFS('Official Medal Table'!$H:$H,'Each Gender Events'!$A33,'Official Medal Table'!$C:$C,'Each Gender Events'!AO$1,'Official Medal Table'!$E:$E,'Each Gender Events'!AO$2)*'Medal values'!$B$3
+ COUNTIFS('Official Medal Table'!$I:$I,'Each Gender Events'!$A33,'Official Medal Table'!$C:$C,'Each Gender Events'!AO$1,'Official Medal Table'!$E:$E,'Each Gender Events'!AO$2)*'Medal values'!$B$3
+ COUNTIFS('Official Medal Table'!$F:$F,'Each Gender Events'!$A33,'Official Medal Table'!$C:$C,'Each Gender Events'!AO$1,'Official Medal Table'!$E:$E,"Mixed")*'Medal values'!$B$1/2
+ COUNTIFS('Official Medal Table'!$G:$G,'Each Gender Events'!$A33,'Official Medal Table'!$C:$C,'Each Gender Events'!AO$1,'Official Medal Table'!$E:$E,"Mixed")*'Medal values'!$B$2/2
+ COUNTIFS('Official Medal Table'!$H:$H,'Each Gender Events'!$A33,'Official Medal Table'!$C:$C,'Each Gender Events'!AO$1,'Official Medal Table'!$E:$E,"Mixed")*'Medal values'!$B$3/2
+ COUNTIFS('Official Medal Table'!$I:$I,'Each Gender Events'!$A33,'Official Medal Table'!$C:$C,'Each Gender Events'!AO$1,'Official Medal Table'!$E:$E,"Mixed")*'Medal values'!$B$3/2</f>
        <v>0</v>
      </c>
      <c r="AP33">
        <f>COUNTIFS('Official Medal Table'!$F:$F,'Each Gender Events'!$A33,'Official Medal Table'!$C:$C,'Each Gender Events'!AP$1,'Official Medal Table'!$E:$E,'Each Gender Events'!AP$2)*'Medal values'!$B$1
+ COUNTIFS('Official Medal Table'!$G:$G,'Each Gender Events'!$A33,'Official Medal Table'!$C:$C,'Each Gender Events'!AP$1,'Official Medal Table'!$E:$E,'Each Gender Events'!AP$2)*'Medal values'!$B$2
+ COUNTIFS('Official Medal Table'!$H:$H,'Each Gender Events'!$A33,'Official Medal Table'!$C:$C,'Each Gender Events'!AP$1,'Official Medal Table'!$E:$E,'Each Gender Events'!AP$2)*'Medal values'!$B$3
+ COUNTIFS('Official Medal Table'!$I:$I,'Each Gender Events'!$A33,'Official Medal Table'!$C:$C,'Each Gender Events'!AP$1,'Official Medal Table'!$E:$E,'Each Gender Events'!AP$2)*'Medal values'!$B$3
+ COUNTIFS('Official Medal Table'!$F:$F,'Each Gender Events'!$A33,'Official Medal Table'!$C:$C,'Each Gender Events'!AP$1,'Official Medal Table'!$E:$E,"Mixed")*'Medal values'!$B$1/2
+ COUNTIFS('Official Medal Table'!$G:$G,'Each Gender Events'!$A33,'Official Medal Table'!$C:$C,'Each Gender Events'!AP$1,'Official Medal Table'!$E:$E,"Mixed")*'Medal values'!$B$2/2
+ COUNTIFS('Official Medal Table'!$H:$H,'Each Gender Events'!$A33,'Official Medal Table'!$C:$C,'Each Gender Events'!AP$1,'Official Medal Table'!$E:$E,"Mixed")*'Medal values'!$B$3/2
+ COUNTIFS('Official Medal Table'!$I:$I,'Each Gender Events'!$A33,'Official Medal Table'!$C:$C,'Each Gender Events'!AP$1,'Official Medal Table'!$E:$E,"Mixed")*'Medal values'!$B$3/2</f>
        <v>0</v>
      </c>
      <c r="AQ33">
        <f>COUNTIFS('Official Medal Table'!$F:$F,'Each Gender Events'!$A33,'Official Medal Table'!$C:$C,'Each Gender Events'!AQ$1,'Official Medal Table'!$E:$E,'Each Gender Events'!AQ$2)*'Medal values'!$B$1
+ COUNTIFS('Official Medal Table'!$G:$G,'Each Gender Events'!$A33,'Official Medal Table'!$C:$C,'Each Gender Events'!AQ$1,'Official Medal Table'!$E:$E,'Each Gender Events'!AQ$2)*'Medal values'!$B$2
+ COUNTIFS('Official Medal Table'!$H:$H,'Each Gender Events'!$A33,'Official Medal Table'!$C:$C,'Each Gender Events'!AQ$1,'Official Medal Table'!$E:$E,'Each Gender Events'!AQ$2)*'Medal values'!$B$3
+ COUNTIFS('Official Medal Table'!$I:$I,'Each Gender Events'!$A33,'Official Medal Table'!$C:$C,'Each Gender Events'!AQ$1,'Official Medal Table'!$E:$E,'Each Gender Events'!AQ$2)*'Medal values'!$B$3
+ COUNTIFS('Official Medal Table'!$F:$F,'Each Gender Events'!$A33,'Official Medal Table'!$C:$C,'Each Gender Events'!AQ$1,'Official Medal Table'!$E:$E,"Mixed")*'Medal values'!$B$1/2
+ COUNTIFS('Official Medal Table'!$G:$G,'Each Gender Events'!$A33,'Official Medal Table'!$C:$C,'Each Gender Events'!AQ$1,'Official Medal Table'!$E:$E,"Mixed")*'Medal values'!$B$2/2
+ COUNTIFS('Official Medal Table'!$H:$H,'Each Gender Events'!$A33,'Official Medal Table'!$C:$C,'Each Gender Events'!AQ$1,'Official Medal Table'!$E:$E,"Mixed")*'Medal values'!$B$3/2
+ COUNTIFS('Official Medal Table'!$I:$I,'Each Gender Events'!$A33,'Official Medal Table'!$C:$C,'Each Gender Events'!AQ$1,'Official Medal Table'!$E:$E,"Mixed")*'Medal values'!$B$3/2</f>
        <v>0</v>
      </c>
      <c r="AR33">
        <f>COUNTIFS('Official Medal Table'!$F:$F,'Each Gender Events'!$A33,'Official Medal Table'!$C:$C,'Each Gender Events'!AR$1,'Official Medal Table'!$E:$E,'Each Gender Events'!AR$2)*'Medal values'!$B$1
+ COUNTIFS('Official Medal Table'!$G:$G,'Each Gender Events'!$A33,'Official Medal Table'!$C:$C,'Each Gender Events'!AR$1,'Official Medal Table'!$E:$E,'Each Gender Events'!AR$2)*'Medal values'!$B$2
+ COUNTIFS('Official Medal Table'!$H:$H,'Each Gender Events'!$A33,'Official Medal Table'!$C:$C,'Each Gender Events'!AR$1,'Official Medal Table'!$E:$E,'Each Gender Events'!AR$2)*'Medal values'!$B$3
+ COUNTIFS('Official Medal Table'!$I:$I,'Each Gender Events'!$A33,'Official Medal Table'!$C:$C,'Each Gender Events'!AR$1,'Official Medal Table'!$E:$E,'Each Gender Events'!AR$2)*'Medal values'!$B$3
+ COUNTIFS('Official Medal Table'!$F:$F,'Each Gender Events'!$A33,'Official Medal Table'!$C:$C,'Each Gender Events'!AR$1,'Official Medal Table'!$E:$E,"Mixed")*'Medal values'!$B$1/2
+ COUNTIFS('Official Medal Table'!$G:$G,'Each Gender Events'!$A33,'Official Medal Table'!$C:$C,'Each Gender Events'!AR$1,'Official Medal Table'!$E:$E,"Mixed")*'Medal values'!$B$2/2
+ COUNTIFS('Official Medal Table'!$H:$H,'Each Gender Events'!$A33,'Official Medal Table'!$C:$C,'Each Gender Events'!AR$1,'Official Medal Table'!$E:$E,"Mixed")*'Medal values'!$B$3/2
+ COUNTIFS('Official Medal Table'!$I:$I,'Each Gender Events'!$A33,'Official Medal Table'!$C:$C,'Each Gender Events'!AR$1,'Official Medal Table'!$E:$E,"Mixed")*'Medal values'!$B$3/2</f>
        <v>0</v>
      </c>
      <c r="AS33">
        <f>COUNTIFS('Official Medal Table'!$F:$F,'Each Gender Events'!$A33,'Official Medal Table'!$C:$C,'Each Gender Events'!AS$1,'Official Medal Table'!$E:$E,'Each Gender Events'!AS$2)*'Medal values'!$B$1
+ COUNTIFS('Official Medal Table'!$G:$G,'Each Gender Events'!$A33,'Official Medal Table'!$C:$C,'Each Gender Events'!AS$1,'Official Medal Table'!$E:$E,'Each Gender Events'!AS$2)*'Medal values'!$B$2
+ COUNTIFS('Official Medal Table'!$H:$H,'Each Gender Events'!$A33,'Official Medal Table'!$C:$C,'Each Gender Events'!AS$1,'Official Medal Table'!$E:$E,'Each Gender Events'!AS$2)*'Medal values'!$B$3
+ COUNTIFS('Official Medal Table'!$I:$I,'Each Gender Events'!$A33,'Official Medal Table'!$C:$C,'Each Gender Events'!AS$1,'Official Medal Table'!$E:$E,'Each Gender Events'!AS$2)*'Medal values'!$B$3
+ COUNTIFS('Official Medal Table'!$F:$F,'Each Gender Events'!$A33,'Official Medal Table'!$C:$C,'Each Gender Events'!AS$1,'Official Medal Table'!$E:$E,"Mixed")*'Medal values'!$B$1/2
+ COUNTIFS('Official Medal Table'!$G:$G,'Each Gender Events'!$A33,'Official Medal Table'!$C:$C,'Each Gender Events'!AS$1,'Official Medal Table'!$E:$E,"Mixed")*'Medal values'!$B$2/2
+ COUNTIFS('Official Medal Table'!$H:$H,'Each Gender Events'!$A33,'Official Medal Table'!$C:$C,'Each Gender Events'!AS$1,'Official Medal Table'!$E:$E,"Mixed")*'Medal values'!$B$3/2
+ COUNTIFS('Official Medal Table'!$I:$I,'Each Gender Events'!$A33,'Official Medal Table'!$C:$C,'Each Gender Events'!AS$1,'Official Medal Table'!$E:$E,"Mixed")*'Medal values'!$B$3/2</f>
        <v>0</v>
      </c>
      <c r="AT33">
        <f>COUNTIFS('Official Medal Table'!$F:$F,'Each Gender Events'!$A33,'Official Medal Table'!$C:$C,'Each Gender Events'!AT$1,'Official Medal Table'!$E:$E,'Each Gender Events'!AT$2)*'Medal values'!$B$1
+ COUNTIFS('Official Medal Table'!$G:$G,'Each Gender Events'!$A33,'Official Medal Table'!$C:$C,'Each Gender Events'!AT$1,'Official Medal Table'!$E:$E,'Each Gender Events'!AT$2)*'Medal values'!$B$2
+ COUNTIFS('Official Medal Table'!$H:$H,'Each Gender Events'!$A33,'Official Medal Table'!$C:$C,'Each Gender Events'!AT$1,'Official Medal Table'!$E:$E,'Each Gender Events'!AT$2)*'Medal values'!$B$3
+ COUNTIFS('Official Medal Table'!$I:$I,'Each Gender Events'!$A33,'Official Medal Table'!$C:$C,'Each Gender Events'!AT$1,'Official Medal Table'!$E:$E,'Each Gender Events'!AT$2)*'Medal values'!$B$3
+ COUNTIFS('Official Medal Table'!$F:$F,'Each Gender Events'!$A33,'Official Medal Table'!$C:$C,'Each Gender Events'!AT$1,'Official Medal Table'!$E:$E,"Mixed")*'Medal values'!$B$1/2
+ COUNTIFS('Official Medal Table'!$G:$G,'Each Gender Events'!$A33,'Official Medal Table'!$C:$C,'Each Gender Events'!AT$1,'Official Medal Table'!$E:$E,"Mixed")*'Medal values'!$B$2/2
+ COUNTIFS('Official Medal Table'!$H:$H,'Each Gender Events'!$A33,'Official Medal Table'!$C:$C,'Each Gender Events'!AT$1,'Official Medal Table'!$E:$E,"Mixed")*'Medal values'!$B$3/2
+ COUNTIFS('Official Medal Table'!$I:$I,'Each Gender Events'!$A33,'Official Medal Table'!$C:$C,'Each Gender Events'!AT$1,'Official Medal Table'!$E:$E,"Mixed")*'Medal values'!$B$3/2</f>
        <v>0</v>
      </c>
      <c r="AU33">
        <f>COUNTIFS('Official Medal Table'!$F:$F,'Each Gender Events'!$A33,'Official Medal Table'!$C:$C,'Each Gender Events'!AU$1,'Official Medal Table'!$E:$E,'Each Gender Events'!AU$2)*'Medal values'!$B$1
+ COUNTIFS('Official Medal Table'!$G:$G,'Each Gender Events'!$A33,'Official Medal Table'!$C:$C,'Each Gender Events'!AU$1,'Official Medal Table'!$E:$E,'Each Gender Events'!AU$2)*'Medal values'!$B$2
+ COUNTIFS('Official Medal Table'!$H:$H,'Each Gender Events'!$A33,'Official Medal Table'!$C:$C,'Each Gender Events'!AU$1,'Official Medal Table'!$E:$E,'Each Gender Events'!AU$2)*'Medal values'!$B$3
+ COUNTIFS('Official Medal Table'!$I:$I,'Each Gender Events'!$A33,'Official Medal Table'!$C:$C,'Each Gender Events'!AU$1,'Official Medal Table'!$E:$E,'Each Gender Events'!AU$2)*'Medal values'!$B$3
+ COUNTIFS('Official Medal Table'!$F:$F,'Each Gender Events'!$A33,'Official Medal Table'!$C:$C,'Each Gender Events'!AU$1,'Official Medal Table'!$E:$E,"Mixed")*'Medal values'!$B$1/2
+ COUNTIFS('Official Medal Table'!$G:$G,'Each Gender Events'!$A33,'Official Medal Table'!$C:$C,'Each Gender Events'!AU$1,'Official Medal Table'!$E:$E,"Mixed")*'Medal values'!$B$2/2
+ COUNTIFS('Official Medal Table'!$H:$H,'Each Gender Events'!$A33,'Official Medal Table'!$C:$C,'Each Gender Events'!AU$1,'Official Medal Table'!$E:$E,"Mixed")*'Medal values'!$B$3/2
+ COUNTIFS('Official Medal Table'!$I:$I,'Each Gender Events'!$A33,'Official Medal Table'!$C:$C,'Each Gender Events'!AU$1,'Official Medal Table'!$E:$E,"Mixed")*'Medal values'!$B$3/2</f>
        <v>0</v>
      </c>
      <c r="AV33">
        <f>COUNTIFS('Official Medal Table'!$F:$F,'Each Gender Events'!$A33,'Official Medal Table'!$C:$C,'Each Gender Events'!AV$1,'Official Medal Table'!$E:$E,'Each Gender Events'!AV$2)*'Medal values'!$B$1
+ COUNTIFS('Official Medal Table'!$G:$G,'Each Gender Events'!$A33,'Official Medal Table'!$C:$C,'Each Gender Events'!AV$1,'Official Medal Table'!$E:$E,'Each Gender Events'!AV$2)*'Medal values'!$B$2
+ COUNTIFS('Official Medal Table'!$H:$H,'Each Gender Events'!$A33,'Official Medal Table'!$C:$C,'Each Gender Events'!AV$1,'Official Medal Table'!$E:$E,'Each Gender Events'!AV$2)*'Medal values'!$B$3
+ COUNTIFS('Official Medal Table'!$I:$I,'Each Gender Events'!$A33,'Official Medal Table'!$C:$C,'Each Gender Events'!AV$1,'Official Medal Table'!$E:$E,'Each Gender Events'!AV$2)*'Medal values'!$B$3
+ COUNTIFS('Official Medal Table'!$F:$F,'Each Gender Events'!$A33,'Official Medal Table'!$C:$C,'Each Gender Events'!AV$1,'Official Medal Table'!$E:$E,"Mixed")*'Medal values'!$B$1/2
+ COUNTIFS('Official Medal Table'!$G:$G,'Each Gender Events'!$A33,'Official Medal Table'!$C:$C,'Each Gender Events'!AV$1,'Official Medal Table'!$E:$E,"Mixed")*'Medal values'!$B$2/2
+ COUNTIFS('Official Medal Table'!$H:$H,'Each Gender Events'!$A33,'Official Medal Table'!$C:$C,'Each Gender Events'!AV$1,'Official Medal Table'!$E:$E,"Mixed")*'Medal values'!$B$3/2
+ COUNTIFS('Official Medal Table'!$I:$I,'Each Gender Events'!$A33,'Official Medal Table'!$C:$C,'Each Gender Events'!AV$1,'Official Medal Table'!$E:$E,"Mixed")*'Medal values'!$B$3/2</f>
        <v>0</v>
      </c>
      <c r="AW33">
        <f>COUNTIFS('Official Medal Table'!$F:$F,'Each Gender Events'!$A33,'Official Medal Table'!$C:$C,'Each Gender Events'!AW$1,'Official Medal Table'!$E:$E,'Each Gender Events'!AW$2)*'Medal values'!$B$1
+ COUNTIFS('Official Medal Table'!$G:$G,'Each Gender Events'!$A33,'Official Medal Table'!$C:$C,'Each Gender Events'!AW$1,'Official Medal Table'!$E:$E,'Each Gender Events'!AW$2)*'Medal values'!$B$2
+ COUNTIFS('Official Medal Table'!$H:$H,'Each Gender Events'!$A33,'Official Medal Table'!$C:$C,'Each Gender Events'!AW$1,'Official Medal Table'!$E:$E,'Each Gender Events'!AW$2)*'Medal values'!$B$3
+ COUNTIFS('Official Medal Table'!$I:$I,'Each Gender Events'!$A33,'Official Medal Table'!$C:$C,'Each Gender Events'!AW$1,'Official Medal Table'!$E:$E,'Each Gender Events'!AW$2)*'Medal values'!$B$3
+ COUNTIFS('Official Medal Table'!$F:$F,'Each Gender Events'!$A33,'Official Medal Table'!$C:$C,'Each Gender Events'!AW$1,'Official Medal Table'!$E:$E,"Mixed")*'Medal values'!$B$1/2
+ COUNTIFS('Official Medal Table'!$G:$G,'Each Gender Events'!$A33,'Official Medal Table'!$C:$C,'Each Gender Events'!AW$1,'Official Medal Table'!$E:$E,"Mixed")*'Medal values'!$B$2/2
+ COUNTIFS('Official Medal Table'!$H:$H,'Each Gender Events'!$A33,'Official Medal Table'!$C:$C,'Each Gender Events'!AW$1,'Official Medal Table'!$E:$E,"Mixed")*'Medal values'!$B$3/2
+ COUNTIFS('Official Medal Table'!$I:$I,'Each Gender Events'!$A33,'Official Medal Table'!$C:$C,'Each Gender Events'!AW$1,'Official Medal Table'!$E:$E,"Mixed")*'Medal values'!$B$3/2</f>
        <v>0</v>
      </c>
      <c r="AX33">
        <f>COUNTIFS('Official Medal Table'!$F:$F,'Each Gender Events'!$A33,'Official Medal Table'!$C:$C,'Each Gender Events'!AX$1,'Official Medal Table'!$E:$E,'Each Gender Events'!AX$2)*'Medal values'!$B$1
+ COUNTIFS('Official Medal Table'!$G:$G,'Each Gender Events'!$A33,'Official Medal Table'!$C:$C,'Each Gender Events'!AX$1,'Official Medal Table'!$E:$E,'Each Gender Events'!AX$2)*'Medal values'!$B$2
+ COUNTIFS('Official Medal Table'!$H:$H,'Each Gender Events'!$A33,'Official Medal Table'!$C:$C,'Each Gender Events'!AX$1,'Official Medal Table'!$E:$E,'Each Gender Events'!AX$2)*'Medal values'!$B$3
+ COUNTIFS('Official Medal Table'!$I:$I,'Each Gender Events'!$A33,'Official Medal Table'!$C:$C,'Each Gender Events'!AX$1,'Official Medal Table'!$E:$E,'Each Gender Events'!AX$2)*'Medal values'!$B$3
+ COUNTIFS('Official Medal Table'!$F:$F,'Each Gender Events'!$A33,'Official Medal Table'!$C:$C,'Each Gender Events'!AX$1,'Official Medal Table'!$E:$E,"Mixed")*'Medal values'!$B$1/2
+ COUNTIFS('Official Medal Table'!$G:$G,'Each Gender Events'!$A33,'Official Medal Table'!$C:$C,'Each Gender Events'!AX$1,'Official Medal Table'!$E:$E,"Mixed")*'Medal values'!$B$2/2
+ COUNTIFS('Official Medal Table'!$H:$H,'Each Gender Events'!$A33,'Official Medal Table'!$C:$C,'Each Gender Events'!AX$1,'Official Medal Table'!$E:$E,"Mixed")*'Medal values'!$B$3/2
+ COUNTIFS('Official Medal Table'!$I:$I,'Each Gender Events'!$A33,'Official Medal Table'!$C:$C,'Each Gender Events'!AX$1,'Official Medal Table'!$E:$E,"Mixed")*'Medal values'!$B$3/2</f>
        <v>0</v>
      </c>
      <c r="AY33">
        <f>COUNTIFS('Official Medal Table'!$F:$F,'Each Gender Events'!$A33,'Official Medal Table'!$C:$C,'Each Gender Events'!AY$1,'Official Medal Table'!$E:$E,'Each Gender Events'!AY$2)*'Medal values'!$B$1
+ COUNTIFS('Official Medal Table'!$G:$G,'Each Gender Events'!$A33,'Official Medal Table'!$C:$C,'Each Gender Events'!AY$1,'Official Medal Table'!$E:$E,'Each Gender Events'!AY$2)*'Medal values'!$B$2
+ COUNTIFS('Official Medal Table'!$H:$H,'Each Gender Events'!$A33,'Official Medal Table'!$C:$C,'Each Gender Events'!AY$1,'Official Medal Table'!$E:$E,'Each Gender Events'!AY$2)*'Medal values'!$B$3
+ COUNTIFS('Official Medal Table'!$I:$I,'Each Gender Events'!$A33,'Official Medal Table'!$C:$C,'Each Gender Events'!AY$1,'Official Medal Table'!$E:$E,'Each Gender Events'!AY$2)*'Medal values'!$B$3
+ COUNTIFS('Official Medal Table'!$F:$F,'Each Gender Events'!$A33,'Official Medal Table'!$C:$C,'Each Gender Events'!AY$1,'Official Medal Table'!$E:$E,"Mixed")*'Medal values'!$B$1/2
+ COUNTIFS('Official Medal Table'!$G:$G,'Each Gender Events'!$A33,'Official Medal Table'!$C:$C,'Each Gender Events'!AY$1,'Official Medal Table'!$E:$E,"Mixed")*'Medal values'!$B$2/2
+ COUNTIFS('Official Medal Table'!$H:$H,'Each Gender Events'!$A33,'Official Medal Table'!$C:$C,'Each Gender Events'!AY$1,'Official Medal Table'!$E:$E,"Mixed")*'Medal values'!$B$3/2
+ COUNTIFS('Official Medal Table'!$I:$I,'Each Gender Events'!$A33,'Official Medal Table'!$C:$C,'Each Gender Events'!AY$1,'Official Medal Table'!$E:$E,"Mixed")*'Medal values'!$B$3/2</f>
        <v>0</v>
      </c>
      <c r="AZ33">
        <f>COUNTIFS('Official Medal Table'!$F:$F,'Each Gender Events'!$A33,'Official Medal Table'!$C:$C,'Each Gender Events'!AZ$1,'Official Medal Table'!$E:$E,'Each Gender Events'!AZ$2)*'Medal values'!$B$1
+ COUNTIFS('Official Medal Table'!$G:$G,'Each Gender Events'!$A33,'Official Medal Table'!$C:$C,'Each Gender Events'!AZ$1,'Official Medal Table'!$E:$E,'Each Gender Events'!AZ$2)*'Medal values'!$B$2
+ COUNTIFS('Official Medal Table'!$H:$H,'Each Gender Events'!$A33,'Official Medal Table'!$C:$C,'Each Gender Events'!AZ$1,'Official Medal Table'!$E:$E,'Each Gender Events'!AZ$2)*'Medal values'!$B$3
+ COUNTIFS('Official Medal Table'!$I:$I,'Each Gender Events'!$A33,'Official Medal Table'!$C:$C,'Each Gender Events'!AZ$1,'Official Medal Table'!$E:$E,'Each Gender Events'!AZ$2)*'Medal values'!$B$3
+ COUNTIFS('Official Medal Table'!$F:$F,'Each Gender Events'!$A33,'Official Medal Table'!$C:$C,'Each Gender Events'!AZ$1,'Official Medal Table'!$E:$E,"Mixed")*'Medal values'!$B$1/2
+ COUNTIFS('Official Medal Table'!$G:$G,'Each Gender Events'!$A33,'Official Medal Table'!$C:$C,'Each Gender Events'!AZ$1,'Official Medal Table'!$E:$E,"Mixed")*'Medal values'!$B$2/2
+ COUNTIFS('Official Medal Table'!$H:$H,'Each Gender Events'!$A33,'Official Medal Table'!$C:$C,'Each Gender Events'!AZ$1,'Official Medal Table'!$E:$E,"Mixed")*'Medal values'!$B$3/2
+ COUNTIFS('Official Medal Table'!$I:$I,'Each Gender Events'!$A33,'Official Medal Table'!$C:$C,'Each Gender Events'!AZ$1,'Official Medal Table'!$E:$E,"Mixed")*'Medal values'!$B$3/2</f>
        <v>4.0009999999999994</v>
      </c>
      <c r="BA33">
        <f>COUNTIFS('Official Medal Table'!$F:$F,'Each Gender Events'!$A33,'Official Medal Table'!$C:$C,'Each Gender Events'!BA$1,'Official Medal Table'!$E:$E,'Each Gender Events'!BA$2)*'Medal values'!$B$1
+ COUNTIFS('Official Medal Table'!$G:$G,'Each Gender Events'!$A33,'Official Medal Table'!$C:$C,'Each Gender Events'!BA$1,'Official Medal Table'!$E:$E,'Each Gender Events'!BA$2)*'Medal values'!$B$2
+ COUNTIFS('Official Medal Table'!$H:$H,'Each Gender Events'!$A33,'Official Medal Table'!$C:$C,'Each Gender Events'!BA$1,'Official Medal Table'!$E:$E,'Each Gender Events'!BA$2)*'Medal values'!$B$3
+ COUNTIFS('Official Medal Table'!$I:$I,'Each Gender Events'!$A33,'Official Medal Table'!$C:$C,'Each Gender Events'!BA$1,'Official Medal Table'!$E:$E,'Each Gender Events'!BA$2)*'Medal values'!$B$3
+ COUNTIFS('Official Medal Table'!$F:$F,'Each Gender Events'!$A33,'Official Medal Table'!$C:$C,'Each Gender Events'!BA$1,'Official Medal Table'!$E:$E,"Mixed")*'Medal values'!$B$1/2
+ COUNTIFS('Official Medal Table'!$G:$G,'Each Gender Events'!$A33,'Official Medal Table'!$C:$C,'Each Gender Events'!BA$1,'Official Medal Table'!$E:$E,"Mixed")*'Medal values'!$B$2/2
+ COUNTIFS('Official Medal Table'!$H:$H,'Each Gender Events'!$A33,'Official Medal Table'!$C:$C,'Each Gender Events'!BA$1,'Official Medal Table'!$E:$E,"Mixed")*'Medal values'!$B$3/2
+ COUNTIFS('Official Medal Table'!$I:$I,'Each Gender Events'!$A33,'Official Medal Table'!$C:$C,'Each Gender Events'!BA$1,'Official Medal Table'!$E:$E,"Mixed")*'Medal values'!$B$3/2</f>
        <v>0</v>
      </c>
      <c r="BB33">
        <f>COUNTIFS('Official Medal Table'!$F:$F,'Each Gender Events'!$A33,'Official Medal Table'!$C:$C,'Each Gender Events'!BB$1,'Official Medal Table'!$E:$E,'Each Gender Events'!BB$2)*'Medal values'!$B$1
+ COUNTIFS('Official Medal Table'!$G:$G,'Each Gender Events'!$A33,'Official Medal Table'!$C:$C,'Each Gender Events'!BB$1,'Official Medal Table'!$E:$E,'Each Gender Events'!BB$2)*'Medal values'!$B$2
+ COUNTIFS('Official Medal Table'!$H:$H,'Each Gender Events'!$A33,'Official Medal Table'!$C:$C,'Each Gender Events'!BB$1,'Official Medal Table'!$E:$E,'Each Gender Events'!BB$2)*'Medal values'!$B$3
+ COUNTIFS('Official Medal Table'!$I:$I,'Each Gender Events'!$A33,'Official Medal Table'!$C:$C,'Each Gender Events'!BB$1,'Official Medal Table'!$E:$E,'Each Gender Events'!BB$2)*'Medal values'!$B$3
+ COUNTIFS('Official Medal Table'!$F:$F,'Each Gender Events'!$A33,'Official Medal Table'!$C:$C,'Each Gender Events'!BB$1,'Official Medal Table'!$E:$E,"Mixed")*'Medal values'!$B$1/2
+ COUNTIFS('Official Medal Table'!$G:$G,'Each Gender Events'!$A33,'Official Medal Table'!$C:$C,'Each Gender Events'!BB$1,'Official Medal Table'!$E:$E,"Mixed")*'Medal values'!$B$2/2
+ COUNTIFS('Official Medal Table'!$H:$H,'Each Gender Events'!$A33,'Official Medal Table'!$C:$C,'Each Gender Events'!BB$1,'Official Medal Table'!$E:$E,"Mixed")*'Medal values'!$B$3/2
+ COUNTIFS('Official Medal Table'!$I:$I,'Each Gender Events'!$A33,'Official Medal Table'!$C:$C,'Each Gender Events'!BB$1,'Official Medal Table'!$E:$E,"Mixed")*'Medal values'!$B$3/2</f>
        <v>0</v>
      </c>
      <c r="BC33">
        <f>COUNTIFS('Official Medal Table'!$F:$F,'Each Gender Events'!$A33,'Official Medal Table'!$C:$C,'Each Gender Events'!BC$1,'Official Medal Table'!$E:$E,'Each Gender Events'!BC$2)*'Medal values'!$B$1
+ COUNTIFS('Official Medal Table'!$G:$G,'Each Gender Events'!$A33,'Official Medal Table'!$C:$C,'Each Gender Events'!BC$1,'Official Medal Table'!$E:$E,'Each Gender Events'!BC$2)*'Medal values'!$B$2
+ COUNTIFS('Official Medal Table'!$H:$H,'Each Gender Events'!$A33,'Official Medal Table'!$C:$C,'Each Gender Events'!BC$1,'Official Medal Table'!$E:$E,'Each Gender Events'!BC$2)*'Medal values'!$B$3
+ COUNTIFS('Official Medal Table'!$I:$I,'Each Gender Events'!$A33,'Official Medal Table'!$C:$C,'Each Gender Events'!BC$1,'Official Medal Table'!$E:$E,'Each Gender Events'!BC$2)*'Medal values'!$B$3
+ COUNTIFS('Official Medal Table'!$F:$F,'Each Gender Events'!$A33,'Official Medal Table'!$C:$C,'Each Gender Events'!BC$1,'Official Medal Table'!$E:$E,"Mixed")*'Medal values'!$B$1/2
+ COUNTIFS('Official Medal Table'!$G:$G,'Each Gender Events'!$A33,'Official Medal Table'!$C:$C,'Each Gender Events'!BC$1,'Official Medal Table'!$E:$E,"Mixed")*'Medal values'!$B$2/2
+ COUNTIFS('Official Medal Table'!$H:$H,'Each Gender Events'!$A33,'Official Medal Table'!$C:$C,'Each Gender Events'!BC$1,'Official Medal Table'!$E:$E,"Mixed")*'Medal values'!$B$3/2
+ COUNTIFS('Official Medal Table'!$I:$I,'Each Gender Events'!$A33,'Official Medal Table'!$C:$C,'Each Gender Events'!BC$1,'Official Medal Table'!$E:$E,"Mixed")*'Medal values'!$B$3/2</f>
        <v>0</v>
      </c>
      <c r="BD33">
        <f>COUNTIFS('Official Medal Table'!$F:$F,'Each Gender Events'!$A33,'Official Medal Table'!$C:$C,'Each Gender Events'!BD$1,'Official Medal Table'!$E:$E,'Each Gender Events'!BD$2)*'Medal values'!$B$1
+ COUNTIFS('Official Medal Table'!$G:$G,'Each Gender Events'!$A33,'Official Medal Table'!$C:$C,'Each Gender Events'!BD$1,'Official Medal Table'!$E:$E,'Each Gender Events'!BD$2)*'Medal values'!$B$2
+ COUNTIFS('Official Medal Table'!$H:$H,'Each Gender Events'!$A33,'Official Medal Table'!$C:$C,'Each Gender Events'!BD$1,'Official Medal Table'!$E:$E,'Each Gender Events'!BD$2)*'Medal values'!$B$3
+ COUNTIFS('Official Medal Table'!$I:$I,'Each Gender Events'!$A33,'Official Medal Table'!$C:$C,'Each Gender Events'!BD$1,'Official Medal Table'!$E:$E,'Each Gender Events'!BD$2)*'Medal values'!$B$3
+ COUNTIFS('Official Medal Table'!$F:$F,'Each Gender Events'!$A33,'Official Medal Table'!$C:$C,'Each Gender Events'!BD$1,'Official Medal Table'!$E:$E,"Mixed")*'Medal values'!$B$1/2
+ COUNTIFS('Official Medal Table'!$G:$G,'Each Gender Events'!$A33,'Official Medal Table'!$C:$C,'Each Gender Events'!BD$1,'Official Medal Table'!$E:$E,"Mixed")*'Medal values'!$B$2/2
+ COUNTIFS('Official Medal Table'!$H:$H,'Each Gender Events'!$A33,'Official Medal Table'!$C:$C,'Each Gender Events'!BD$1,'Official Medal Table'!$E:$E,"Mixed")*'Medal values'!$B$3/2
+ COUNTIFS('Official Medal Table'!$I:$I,'Each Gender Events'!$A33,'Official Medal Table'!$C:$C,'Each Gender Events'!BD$1,'Official Medal Table'!$E:$E,"Mixed")*'Medal values'!$B$3/2</f>
        <v>0</v>
      </c>
      <c r="BE33">
        <f>COUNTIFS('Official Medal Table'!$F:$F,'Each Gender Events'!$A33,'Official Medal Table'!$C:$C,'Each Gender Events'!BE$1,'Official Medal Table'!$E:$E,'Each Gender Events'!BE$2)*'Medal values'!$B$1
+ COUNTIFS('Official Medal Table'!$G:$G,'Each Gender Events'!$A33,'Official Medal Table'!$C:$C,'Each Gender Events'!BE$1,'Official Medal Table'!$E:$E,'Each Gender Events'!BE$2)*'Medal values'!$B$2
+ COUNTIFS('Official Medal Table'!$H:$H,'Each Gender Events'!$A33,'Official Medal Table'!$C:$C,'Each Gender Events'!BE$1,'Official Medal Table'!$E:$E,'Each Gender Events'!BE$2)*'Medal values'!$B$3
+ COUNTIFS('Official Medal Table'!$I:$I,'Each Gender Events'!$A33,'Official Medal Table'!$C:$C,'Each Gender Events'!BE$1,'Official Medal Table'!$E:$E,'Each Gender Events'!BE$2)*'Medal values'!$B$3
+ COUNTIFS('Official Medal Table'!$F:$F,'Each Gender Events'!$A33,'Official Medal Table'!$C:$C,'Each Gender Events'!BE$1,'Official Medal Table'!$E:$E,"Mixed")*'Medal values'!$B$1/2
+ COUNTIFS('Official Medal Table'!$G:$G,'Each Gender Events'!$A33,'Official Medal Table'!$C:$C,'Each Gender Events'!BE$1,'Official Medal Table'!$E:$E,"Mixed")*'Medal values'!$B$2/2
+ COUNTIFS('Official Medal Table'!$H:$H,'Each Gender Events'!$A33,'Official Medal Table'!$C:$C,'Each Gender Events'!BE$1,'Official Medal Table'!$E:$E,"Mixed")*'Medal values'!$B$3/2
+ COUNTIFS('Official Medal Table'!$I:$I,'Each Gender Events'!$A33,'Official Medal Table'!$C:$C,'Each Gender Events'!BE$1,'Official Medal Table'!$E:$E,"Mixed")*'Medal values'!$B$3/2</f>
        <v>0</v>
      </c>
      <c r="BF33">
        <f>COUNTIFS('Official Medal Table'!$F:$F,'Each Gender Events'!$A33,'Official Medal Table'!$C:$C,'Each Gender Events'!BF$1,'Official Medal Table'!$E:$E,'Each Gender Events'!BF$2)*'Medal values'!$B$1
+ COUNTIFS('Official Medal Table'!$G:$G,'Each Gender Events'!$A33,'Official Medal Table'!$C:$C,'Each Gender Events'!BF$1,'Official Medal Table'!$E:$E,'Each Gender Events'!BF$2)*'Medal values'!$B$2
+ COUNTIFS('Official Medal Table'!$H:$H,'Each Gender Events'!$A33,'Official Medal Table'!$C:$C,'Each Gender Events'!BF$1,'Official Medal Table'!$E:$E,'Each Gender Events'!BF$2)*'Medal values'!$B$3
+ COUNTIFS('Official Medal Table'!$I:$I,'Each Gender Events'!$A33,'Official Medal Table'!$C:$C,'Each Gender Events'!BF$1,'Official Medal Table'!$E:$E,'Each Gender Events'!BF$2)*'Medal values'!$B$3
+ COUNTIFS('Official Medal Table'!$F:$F,'Each Gender Events'!$A33,'Official Medal Table'!$C:$C,'Each Gender Events'!BF$1,'Official Medal Table'!$E:$E,"Mixed")*'Medal values'!$B$1/2
+ COUNTIFS('Official Medal Table'!$G:$G,'Each Gender Events'!$A33,'Official Medal Table'!$C:$C,'Each Gender Events'!BF$1,'Official Medal Table'!$E:$E,"Mixed")*'Medal values'!$B$2/2
+ COUNTIFS('Official Medal Table'!$H:$H,'Each Gender Events'!$A33,'Official Medal Table'!$C:$C,'Each Gender Events'!BF$1,'Official Medal Table'!$E:$E,"Mixed")*'Medal values'!$B$3/2
+ COUNTIFS('Official Medal Table'!$I:$I,'Each Gender Events'!$A33,'Official Medal Table'!$C:$C,'Each Gender Events'!BF$1,'Official Medal Table'!$E:$E,"Mixed")*'Medal values'!$B$3/2</f>
        <v>0</v>
      </c>
      <c r="BG33">
        <f>COUNTIFS('Official Medal Table'!$F:$F,'Each Gender Events'!$A33,'Official Medal Table'!$C:$C,'Each Gender Events'!BG$1,'Official Medal Table'!$E:$E,'Each Gender Events'!BG$2)*'Medal values'!$B$1
+ COUNTIFS('Official Medal Table'!$G:$G,'Each Gender Events'!$A33,'Official Medal Table'!$C:$C,'Each Gender Events'!BG$1,'Official Medal Table'!$E:$E,'Each Gender Events'!BG$2)*'Medal values'!$B$2
+ COUNTIFS('Official Medal Table'!$H:$H,'Each Gender Events'!$A33,'Official Medal Table'!$C:$C,'Each Gender Events'!BG$1,'Official Medal Table'!$E:$E,'Each Gender Events'!BG$2)*'Medal values'!$B$3
+ COUNTIFS('Official Medal Table'!$I:$I,'Each Gender Events'!$A33,'Official Medal Table'!$C:$C,'Each Gender Events'!BG$1,'Official Medal Table'!$E:$E,'Each Gender Events'!BG$2)*'Medal values'!$B$3
+ COUNTIFS('Official Medal Table'!$F:$F,'Each Gender Events'!$A33,'Official Medal Table'!$C:$C,'Each Gender Events'!BG$1,'Official Medal Table'!$E:$E,"Mixed")*'Medal values'!$B$1/2
+ COUNTIFS('Official Medal Table'!$G:$G,'Each Gender Events'!$A33,'Official Medal Table'!$C:$C,'Each Gender Events'!BG$1,'Official Medal Table'!$E:$E,"Mixed")*'Medal values'!$B$2/2
+ COUNTIFS('Official Medal Table'!$H:$H,'Each Gender Events'!$A33,'Official Medal Table'!$C:$C,'Each Gender Events'!BG$1,'Official Medal Table'!$E:$E,"Mixed")*'Medal values'!$B$3/2
+ COUNTIFS('Official Medal Table'!$I:$I,'Each Gender Events'!$A33,'Official Medal Table'!$C:$C,'Each Gender Events'!BG$1,'Official Medal Table'!$E:$E,"Mixed")*'Medal values'!$B$3/2</f>
        <v>0</v>
      </c>
      <c r="BH33">
        <f>COUNTIFS('Official Medal Table'!$F:$F,'Each Gender Events'!$A33,'Official Medal Table'!$C:$C,'Each Gender Events'!BH$1,'Official Medal Table'!$E:$E,'Each Gender Events'!BH$2)*'Medal values'!$B$1
+ COUNTIFS('Official Medal Table'!$G:$G,'Each Gender Events'!$A33,'Official Medal Table'!$C:$C,'Each Gender Events'!BH$1,'Official Medal Table'!$E:$E,'Each Gender Events'!BH$2)*'Medal values'!$B$2
+ COUNTIFS('Official Medal Table'!$H:$H,'Each Gender Events'!$A33,'Official Medal Table'!$C:$C,'Each Gender Events'!BH$1,'Official Medal Table'!$E:$E,'Each Gender Events'!BH$2)*'Medal values'!$B$3
+ COUNTIFS('Official Medal Table'!$I:$I,'Each Gender Events'!$A33,'Official Medal Table'!$C:$C,'Each Gender Events'!BH$1,'Official Medal Table'!$E:$E,'Each Gender Events'!BH$2)*'Medal values'!$B$3
+ COUNTIFS('Official Medal Table'!$F:$F,'Each Gender Events'!$A33,'Official Medal Table'!$C:$C,'Each Gender Events'!BH$1,'Official Medal Table'!$E:$E,"Mixed")*'Medal values'!$B$1/2
+ COUNTIFS('Official Medal Table'!$G:$G,'Each Gender Events'!$A33,'Official Medal Table'!$C:$C,'Each Gender Events'!BH$1,'Official Medal Table'!$E:$E,"Mixed")*'Medal values'!$B$2/2
+ COUNTIFS('Official Medal Table'!$H:$H,'Each Gender Events'!$A33,'Official Medal Table'!$C:$C,'Each Gender Events'!BH$1,'Official Medal Table'!$E:$E,"Mixed")*'Medal values'!$B$3/2
+ COUNTIFS('Official Medal Table'!$I:$I,'Each Gender Events'!$A33,'Official Medal Table'!$C:$C,'Each Gender Events'!BH$1,'Official Medal Table'!$E:$E,"Mixed")*'Medal values'!$B$3/2</f>
        <v>0</v>
      </c>
      <c r="BI33">
        <f>COUNTIFS('Official Medal Table'!$F:$F,'Each Gender Events'!$A33,'Official Medal Table'!$C:$C,'Each Gender Events'!BI$1,'Official Medal Table'!$E:$E,'Each Gender Events'!BI$2)*'Medal values'!$B$1
+ COUNTIFS('Official Medal Table'!$G:$G,'Each Gender Events'!$A33,'Official Medal Table'!$C:$C,'Each Gender Events'!BI$1,'Official Medal Table'!$E:$E,'Each Gender Events'!BI$2)*'Medal values'!$B$2
+ COUNTIFS('Official Medal Table'!$H:$H,'Each Gender Events'!$A33,'Official Medal Table'!$C:$C,'Each Gender Events'!BI$1,'Official Medal Table'!$E:$E,'Each Gender Events'!BI$2)*'Medal values'!$B$3
+ COUNTIFS('Official Medal Table'!$I:$I,'Each Gender Events'!$A33,'Official Medal Table'!$C:$C,'Each Gender Events'!BI$1,'Official Medal Table'!$E:$E,'Each Gender Events'!BI$2)*'Medal values'!$B$3
+ COUNTIFS('Official Medal Table'!$F:$F,'Each Gender Events'!$A33,'Official Medal Table'!$C:$C,'Each Gender Events'!BI$1,'Official Medal Table'!$E:$E,"Mixed")*'Medal values'!$B$1/2
+ COUNTIFS('Official Medal Table'!$G:$G,'Each Gender Events'!$A33,'Official Medal Table'!$C:$C,'Each Gender Events'!BI$1,'Official Medal Table'!$E:$E,"Mixed")*'Medal values'!$B$2/2
+ COUNTIFS('Official Medal Table'!$H:$H,'Each Gender Events'!$A33,'Official Medal Table'!$C:$C,'Each Gender Events'!BI$1,'Official Medal Table'!$E:$E,"Mixed")*'Medal values'!$B$3/2
+ COUNTIFS('Official Medal Table'!$I:$I,'Each Gender Events'!$A33,'Official Medal Table'!$C:$C,'Each Gender Events'!BI$1,'Official Medal Table'!$E:$E,"Mixed")*'Medal values'!$B$3/2</f>
        <v>0</v>
      </c>
      <c r="BJ33">
        <f>COUNTIFS('Official Medal Table'!$F:$F,'Each Gender Events'!$A33,'Official Medal Table'!$C:$C,'Each Gender Events'!BJ$1,'Official Medal Table'!$E:$E,'Each Gender Events'!BJ$2)*'Medal values'!$B$1
+ COUNTIFS('Official Medal Table'!$G:$G,'Each Gender Events'!$A33,'Official Medal Table'!$C:$C,'Each Gender Events'!BJ$1,'Official Medal Table'!$E:$E,'Each Gender Events'!BJ$2)*'Medal values'!$B$2
+ COUNTIFS('Official Medal Table'!$H:$H,'Each Gender Events'!$A33,'Official Medal Table'!$C:$C,'Each Gender Events'!BJ$1,'Official Medal Table'!$E:$E,'Each Gender Events'!BJ$2)*'Medal values'!$B$3
+ COUNTIFS('Official Medal Table'!$I:$I,'Each Gender Events'!$A33,'Official Medal Table'!$C:$C,'Each Gender Events'!BJ$1,'Official Medal Table'!$E:$E,'Each Gender Events'!BJ$2)*'Medal values'!$B$3
+ COUNTIFS('Official Medal Table'!$F:$F,'Each Gender Events'!$A33,'Official Medal Table'!$C:$C,'Each Gender Events'!BJ$1,'Official Medal Table'!$E:$E,"Mixed")*'Medal values'!$B$1/2
+ COUNTIFS('Official Medal Table'!$G:$G,'Each Gender Events'!$A33,'Official Medal Table'!$C:$C,'Each Gender Events'!BJ$1,'Official Medal Table'!$E:$E,"Mixed")*'Medal values'!$B$2/2
+ COUNTIFS('Official Medal Table'!$H:$H,'Each Gender Events'!$A33,'Official Medal Table'!$C:$C,'Each Gender Events'!BJ$1,'Official Medal Table'!$E:$E,"Mixed")*'Medal values'!$B$3/2
+ COUNTIFS('Official Medal Table'!$I:$I,'Each Gender Events'!$A33,'Official Medal Table'!$C:$C,'Each Gender Events'!BJ$1,'Official Medal Table'!$E:$E,"Mixed")*'Medal values'!$B$3/2</f>
        <v>0</v>
      </c>
      <c r="BK33">
        <f>COUNTIFS('Official Medal Table'!$F:$F,'Each Gender Events'!$A33,'Official Medal Table'!$C:$C,'Each Gender Events'!BK$1,'Official Medal Table'!$E:$E,'Each Gender Events'!BK$2)*'Medal values'!$B$1
+ COUNTIFS('Official Medal Table'!$G:$G,'Each Gender Events'!$A33,'Official Medal Table'!$C:$C,'Each Gender Events'!BK$1,'Official Medal Table'!$E:$E,'Each Gender Events'!BK$2)*'Medal values'!$B$2
+ COUNTIFS('Official Medal Table'!$H:$H,'Each Gender Events'!$A33,'Official Medal Table'!$C:$C,'Each Gender Events'!BK$1,'Official Medal Table'!$E:$E,'Each Gender Events'!BK$2)*'Medal values'!$B$3
+ COUNTIFS('Official Medal Table'!$I:$I,'Each Gender Events'!$A33,'Official Medal Table'!$C:$C,'Each Gender Events'!BK$1,'Official Medal Table'!$E:$E,'Each Gender Events'!BK$2)*'Medal values'!$B$3
+ COUNTIFS('Official Medal Table'!$F:$F,'Each Gender Events'!$A33,'Official Medal Table'!$C:$C,'Each Gender Events'!BK$1,'Official Medal Table'!$E:$E,"Mixed")*'Medal values'!$B$1/2
+ COUNTIFS('Official Medal Table'!$G:$G,'Each Gender Events'!$A33,'Official Medal Table'!$C:$C,'Each Gender Events'!BK$1,'Official Medal Table'!$E:$E,"Mixed")*'Medal values'!$B$2/2
+ COUNTIFS('Official Medal Table'!$H:$H,'Each Gender Events'!$A33,'Official Medal Table'!$C:$C,'Each Gender Events'!BK$1,'Official Medal Table'!$E:$E,"Mixed")*'Medal values'!$B$3/2
+ COUNTIFS('Official Medal Table'!$I:$I,'Each Gender Events'!$A33,'Official Medal Table'!$C:$C,'Each Gender Events'!BK$1,'Official Medal Table'!$E:$E,"Mixed")*'Medal values'!$B$3/2</f>
        <v>0</v>
      </c>
      <c r="BL33">
        <f>COUNTIFS('Official Medal Table'!$F:$F,'Each Gender Events'!$A33,'Official Medal Table'!$C:$C,'Each Gender Events'!BL$1,'Official Medal Table'!$E:$E,'Each Gender Events'!BL$2)*'Medal values'!$B$1
+ COUNTIFS('Official Medal Table'!$G:$G,'Each Gender Events'!$A33,'Official Medal Table'!$C:$C,'Each Gender Events'!BL$1,'Official Medal Table'!$E:$E,'Each Gender Events'!BL$2)*'Medal values'!$B$2
+ COUNTIFS('Official Medal Table'!$H:$H,'Each Gender Events'!$A33,'Official Medal Table'!$C:$C,'Each Gender Events'!BL$1,'Official Medal Table'!$E:$E,'Each Gender Events'!BL$2)*'Medal values'!$B$3
+ COUNTIFS('Official Medal Table'!$I:$I,'Each Gender Events'!$A33,'Official Medal Table'!$C:$C,'Each Gender Events'!BL$1,'Official Medal Table'!$E:$E,'Each Gender Events'!BL$2)*'Medal values'!$B$3
+ COUNTIFS('Official Medal Table'!$F:$F,'Each Gender Events'!$A33,'Official Medal Table'!$C:$C,'Each Gender Events'!BL$1,'Official Medal Table'!$E:$E,"Mixed")*'Medal values'!$B$1/2
+ COUNTIFS('Official Medal Table'!$G:$G,'Each Gender Events'!$A33,'Official Medal Table'!$C:$C,'Each Gender Events'!BL$1,'Official Medal Table'!$E:$E,"Mixed")*'Medal values'!$B$2/2
+ COUNTIFS('Official Medal Table'!$H:$H,'Each Gender Events'!$A33,'Official Medal Table'!$C:$C,'Each Gender Events'!BL$1,'Official Medal Table'!$E:$E,"Mixed")*'Medal values'!$B$3/2
+ COUNTIFS('Official Medal Table'!$I:$I,'Each Gender Events'!$A33,'Official Medal Table'!$C:$C,'Each Gender Events'!BL$1,'Official Medal Table'!$E:$E,"Mixed")*'Medal values'!$B$3/2</f>
        <v>0</v>
      </c>
      <c r="BM33">
        <f>COUNTIFS('Official Medal Table'!$F:$F,'Each Gender Events'!$A33,'Official Medal Table'!$C:$C,'Each Gender Events'!BM$1,'Official Medal Table'!$E:$E,'Each Gender Events'!BM$2)*'Medal values'!$B$1
+ COUNTIFS('Official Medal Table'!$G:$G,'Each Gender Events'!$A33,'Official Medal Table'!$C:$C,'Each Gender Events'!BM$1,'Official Medal Table'!$E:$E,'Each Gender Events'!BM$2)*'Medal values'!$B$2
+ COUNTIFS('Official Medal Table'!$H:$H,'Each Gender Events'!$A33,'Official Medal Table'!$C:$C,'Each Gender Events'!BM$1,'Official Medal Table'!$E:$E,'Each Gender Events'!BM$2)*'Medal values'!$B$3
+ COUNTIFS('Official Medal Table'!$I:$I,'Each Gender Events'!$A33,'Official Medal Table'!$C:$C,'Each Gender Events'!BM$1,'Official Medal Table'!$E:$E,'Each Gender Events'!BM$2)*'Medal values'!$B$3
+ COUNTIFS('Official Medal Table'!$F:$F,'Each Gender Events'!$A33,'Official Medal Table'!$C:$C,'Each Gender Events'!BM$1,'Official Medal Table'!$E:$E,"Mixed")*'Medal values'!$B$1/2
+ COUNTIFS('Official Medal Table'!$G:$G,'Each Gender Events'!$A33,'Official Medal Table'!$C:$C,'Each Gender Events'!BM$1,'Official Medal Table'!$E:$E,"Mixed")*'Medal values'!$B$2/2
+ COUNTIFS('Official Medal Table'!$H:$H,'Each Gender Events'!$A33,'Official Medal Table'!$C:$C,'Each Gender Events'!BM$1,'Official Medal Table'!$E:$E,"Mixed")*'Medal values'!$B$3/2
+ COUNTIFS('Official Medal Table'!$I:$I,'Each Gender Events'!$A33,'Official Medal Table'!$C:$C,'Each Gender Events'!BM$1,'Official Medal Table'!$E:$E,"Mixed")*'Medal values'!$B$3/2</f>
        <v>0</v>
      </c>
      <c r="BN33">
        <f>COUNTIFS('Official Medal Table'!$F:$F,'Each Gender Events'!$A33,'Official Medal Table'!$C:$C,'Each Gender Events'!BN$1,'Official Medal Table'!$E:$E,'Each Gender Events'!BN$2)*'Medal values'!$B$1
+ COUNTIFS('Official Medal Table'!$G:$G,'Each Gender Events'!$A33,'Official Medal Table'!$C:$C,'Each Gender Events'!BN$1,'Official Medal Table'!$E:$E,'Each Gender Events'!BN$2)*'Medal values'!$B$2
+ COUNTIFS('Official Medal Table'!$H:$H,'Each Gender Events'!$A33,'Official Medal Table'!$C:$C,'Each Gender Events'!BN$1,'Official Medal Table'!$E:$E,'Each Gender Events'!BN$2)*'Medal values'!$B$3
+ COUNTIFS('Official Medal Table'!$I:$I,'Each Gender Events'!$A33,'Official Medal Table'!$C:$C,'Each Gender Events'!BN$1,'Official Medal Table'!$E:$E,'Each Gender Events'!BN$2)*'Medal values'!$B$3
+ COUNTIFS('Official Medal Table'!$F:$F,'Each Gender Events'!$A33,'Official Medal Table'!$C:$C,'Each Gender Events'!BN$1,'Official Medal Table'!$E:$E,"Mixed")*'Medal values'!$B$1/2
+ COUNTIFS('Official Medal Table'!$G:$G,'Each Gender Events'!$A33,'Official Medal Table'!$C:$C,'Each Gender Events'!BN$1,'Official Medal Table'!$E:$E,"Mixed")*'Medal values'!$B$2/2
+ COUNTIFS('Official Medal Table'!$H:$H,'Each Gender Events'!$A33,'Official Medal Table'!$C:$C,'Each Gender Events'!BN$1,'Official Medal Table'!$E:$E,"Mixed")*'Medal values'!$B$3/2
+ COUNTIFS('Official Medal Table'!$I:$I,'Each Gender Events'!$A33,'Official Medal Table'!$C:$C,'Each Gender Events'!BN$1,'Official Medal Table'!$E:$E,"Mixed")*'Medal values'!$B$3/2</f>
        <v>1.5</v>
      </c>
      <c r="BO33">
        <f>COUNTIFS('Official Medal Table'!$F:$F,'Each Gender Events'!$A33,'Official Medal Table'!$C:$C,'Each Gender Events'!BO$1,'Official Medal Table'!$E:$E,'Each Gender Events'!BO$2)*'Medal values'!$B$1
+ COUNTIFS('Official Medal Table'!$G:$G,'Each Gender Events'!$A33,'Official Medal Table'!$C:$C,'Each Gender Events'!BO$1,'Official Medal Table'!$E:$E,'Each Gender Events'!BO$2)*'Medal values'!$B$2
+ COUNTIFS('Official Medal Table'!$H:$H,'Each Gender Events'!$A33,'Official Medal Table'!$C:$C,'Each Gender Events'!BO$1,'Official Medal Table'!$E:$E,'Each Gender Events'!BO$2)*'Medal values'!$B$3
+ COUNTIFS('Official Medal Table'!$I:$I,'Each Gender Events'!$A33,'Official Medal Table'!$C:$C,'Each Gender Events'!BO$1,'Official Medal Table'!$E:$E,'Each Gender Events'!BO$2)*'Medal values'!$B$3
+ COUNTIFS('Official Medal Table'!$F:$F,'Each Gender Events'!$A33,'Official Medal Table'!$C:$C,'Each Gender Events'!BO$1,'Official Medal Table'!$E:$E,"Mixed")*'Medal values'!$B$1/2
+ COUNTIFS('Official Medal Table'!$G:$G,'Each Gender Events'!$A33,'Official Medal Table'!$C:$C,'Each Gender Events'!BO$1,'Official Medal Table'!$E:$E,"Mixed")*'Medal values'!$B$2/2
+ COUNTIFS('Official Medal Table'!$H:$H,'Each Gender Events'!$A33,'Official Medal Table'!$C:$C,'Each Gender Events'!BO$1,'Official Medal Table'!$E:$E,"Mixed")*'Medal values'!$B$3/2
+ COUNTIFS('Official Medal Table'!$I:$I,'Each Gender Events'!$A33,'Official Medal Table'!$C:$C,'Each Gender Events'!BO$1,'Official Medal Table'!$E:$E,"Mixed")*'Medal values'!$B$3/2</f>
        <v>0.5</v>
      </c>
      <c r="BP33">
        <f>COUNTIFS('Official Medal Table'!$F:$F,'Each Gender Events'!$A33,'Official Medal Table'!$C:$C,'Each Gender Events'!BP$1,'Official Medal Table'!$E:$E,'Each Gender Events'!BP$2)*'Medal values'!$B$1
+ COUNTIFS('Official Medal Table'!$G:$G,'Each Gender Events'!$A33,'Official Medal Table'!$C:$C,'Each Gender Events'!BP$1,'Official Medal Table'!$E:$E,'Each Gender Events'!BP$2)*'Medal values'!$B$2
+ COUNTIFS('Official Medal Table'!$H:$H,'Each Gender Events'!$A33,'Official Medal Table'!$C:$C,'Each Gender Events'!BP$1,'Official Medal Table'!$E:$E,'Each Gender Events'!BP$2)*'Medal values'!$B$3
+ COUNTIFS('Official Medal Table'!$I:$I,'Each Gender Events'!$A33,'Official Medal Table'!$C:$C,'Each Gender Events'!BP$1,'Official Medal Table'!$E:$E,'Each Gender Events'!BP$2)*'Medal values'!$B$3
+ COUNTIFS('Official Medal Table'!$F:$F,'Each Gender Events'!$A33,'Official Medal Table'!$C:$C,'Each Gender Events'!BP$1,'Official Medal Table'!$E:$E,"Mixed")*'Medal values'!$B$1/2
+ COUNTIFS('Official Medal Table'!$G:$G,'Each Gender Events'!$A33,'Official Medal Table'!$C:$C,'Each Gender Events'!BP$1,'Official Medal Table'!$E:$E,"Mixed")*'Medal values'!$B$2/2
+ COUNTIFS('Official Medal Table'!$H:$H,'Each Gender Events'!$A33,'Official Medal Table'!$C:$C,'Each Gender Events'!BP$1,'Official Medal Table'!$E:$E,"Mixed")*'Medal values'!$B$3/2
+ COUNTIFS('Official Medal Table'!$I:$I,'Each Gender Events'!$A33,'Official Medal Table'!$C:$C,'Each Gender Events'!BP$1,'Official Medal Table'!$E:$E,"Mixed")*'Medal values'!$B$3/2</f>
        <v>0.5</v>
      </c>
      <c r="BQ33">
        <f>COUNTIFS('Official Medal Table'!$F:$F,'Each Gender Events'!$A33,'Official Medal Table'!$C:$C,'Each Gender Events'!BQ$1,'Official Medal Table'!$E:$E,'Each Gender Events'!BQ$2)*'Medal values'!$B$1
+ COUNTIFS('Official Medal Table'!$G:$G,'Each Gender Events'!$A33,'Official Medal Table'!$C:$C,'Each Gender Events'!BQ$1,'Official Medal Table'!$E:$E,'Each Gender Events'!BQ$2)*'Medal values'!$B$2
+ COUNTIFS('Official Medal Table'!$H:$H,'Each Gender Events'!$A33,'Official Medal Table'!$C:$C,'Each Gender Events'!BQ$1,'Official Medal Table'!$E:$E,'Each Gender Events'!BQ$2)*'Medal values'!$B$3
+ COUNTIFS('Official Medal Table'!$I:$I,'Each Gender Events'!$A33,'Official Medal Table'!$C:$C,'Each Gender Events'!BQ$1,'Official Medal Table'!$E:$E,'Each Gender Events'!BQ$2)*'Medal values'!$B$3
+ COUNTIFS('Official Medal Table'!$F:$F,'Each Gender Events'!$A33,'Official Medal Table'!$C:$C,'Each Gender Events'!BQ$1,'Official Medal Table'!$E:$E,"Mixed")*'Medal values'!$B$1/2
+ COUNTIFS('Official Medal Table'!$G:$G,'Each Gender Events'!$A33,'Official Medal Table'!$C:$C,'Each Gender Events'!BQ$1,'Official Medal Table'!$E:$E,"Mixed")*'Medal values'!$B$2/2
+ COUNTIFS('Official Medal Table'!$H:$H,'Each Gender Events'!$A33,'Official Medal Table'!$C:$C,'Each Gender Events'!BQ$1,'Official Medal Table'!$E:$E,"Mixed")*'Medal values'!$B$3/2
+ COUNTIFS('Official Medal Table'!$I:$I,'Each Gender Events'!$A33,'Official Medal Table'!$C:$C,'Each Gender Events'!BQ$1,'Official Medal Table'!$E:$E,"Mixed")*'Medal values'!$B$3/2</f>
        <v>0</v>
      </c>
      <c r="BR33">
        <f>COUNTIFS('Official Medal Table'!$F:$F,'Each Gender Events'!$A33,'Official Medal Table'!$C:$C,'Each Gender Events'!BR$1,'Official Medal Table'!$E:$E,'Each Gender Events'!BR$2)*'Medal values'!$B$1
+ COUNTIFS('Official Medal Table'!$G:$G,'Each Gender Events'!$A33,'Official Medal Table'!$C:$C,'Each Gender Events'!BR$1,'Official Medal Table'!$E:$E,'Each Gender Events'!BR$2)*'Medal values'!$B$2
+ COUNTIFS('Official Medal Table'!$H:$H,'Each Gender Events'!$A33,'Official Medal Table'!$C:$C,'Each Gender Events'!BR$1,'Official Medal Table'!$E:$E,'Each Gender Events'!BR$2)*'Medal values'!$B$3
+ COUNTIFS('Official Medal Table'!$I:$I,'Each Gender Events'!$A33,'Official Medal Table'!$C:$C,'Each Gender Events'!BR$1,'Official Medal Table'!$E:$E,'Each Gender Events'!BR$2)*'Medal values'!$B$3
+ COUNTIFS('Official Medal Table'!$F:$F,'Each Gender Events'!$A33,'Official Medal Table'!$C:$C,'Each Gender Events'!BR$1,'Official Medal Table'!$E:$E,"Mixed")*'Medal values'!$B$1/2
+ COUNTIFS('Official Medal Table'!$G:$G,'Each Gender Events'!$A33,'Official Medal Table'!$C:$C,'Each Gender Events'!BR$1,'Official Medal Table'!$E:$E,"Mixed")*'Medal values'!$B$2/2
+ COUNTIFS('Official Medal Table'!$H:$H,'Each Gender Events'!$A33,'Official Medal Table'!$C:$C,'Each Gender Events'!BR$1,'Official Medal Table'!$E:$E,"Mixed")*'Medal values'!$B$3/2
+ COUNTIFS('Official Medal Table'!$I:$I,'Each Gender Events'!$A33,'Official Medal Table'!$C:$C,'Each Gender Events'!BR$1,'Official Medal Table'!$E:$E,"Mixed")*'Medal values'!$B$3/2</f>
        <v>0</v>
      </c>
      <c r="BS33">
        <f>COUNTIFS('Official Medal Table'!$F:$F,'Each Gender Events'!$A33,'Official Medal Table'!$C:$C,'Each Gender Events'!BS$1,'Official Medal Table'!$E:$E,'Each Gender Events'!BS$2)*'Medal values'!$B$1
+ COUNTIFS('Official Medal Table'!$G:$G,'Each Gender Events'!$A33,'Official Medal Table'!$C:$C,'Each Gender Events'!BS$1,'Official Medal Table'!$E:$E,'Each Gender Events'!BS$2)*'Medal values'!$B$2
+ COUNTIFS('Official Medal Table'!$H:$H,'Each Gender Events'!$A33,'Official Medal Table'!$C:$C,'Each Gender Events'!BS$1,'Official Medal Table'!$E:$E,'Each Gender Events'!BS$2)*'Medal values'!$B$3
+ COUNTIFS('Official Medal Table'!$I:$I,'Each Gender Events'!$A33,'Official Medal Table'!$C:$C,'Each Gender Events'!BS$1,'Official Medal Table'!$E:$E,'Each Gender Events'!BS$2)*'Medal values'!$B$3
+ COUNTIFS('Official Medal Table'!$F:$F,'Each Gender Events'!$A33,'Official Medal Table'!$C:$C,'Each Gender Events'!BS$1,'Official Medal Table'!$E:$E,"Mixed")*'Medal values'!$B$1/2
+ COUNTIFS('Official Medal Table'!$G:$G,'Each Gender Events'!$A33,'Official Medal Table'!$C:$C,'Each Gender Events'!BS$1,'Official Medal Table'!$E:$E,"Mixed")*'Medal values'!$B$2/2
+ COUNTIFS('Official Medal Table'!$H:$H,'Each Gender Events'!$A33,'Official Medal Table'!$C:$C,'Each Gender Events'!BS$1,'Official Medal Table'!$E:$E,"Mixed")*'Medal values'!$B$3/2
+ COUNTIFS('Official Medal Table'!$I:$I,'Each Gender Events'!$A33,'Official Medal Table'!$C:$C,'Each Gender Events'!BS$1,'Official Medal Table'!$E:$E,"Mixed")*'Medal values'!$B$3/2</f>
        <v>0</v>
      </c>
      <c r="BT33">
        <f>COUNTIFS('Official Medal Table'!$F:$F,'Each Gender Events'!$A33,'Official Medal Table'!$C:$C,'Each Gender Events'!BT$1,'Official Medal Table'!$E:$E,'Each Gender Events'!BT$2)*'Medal values'!$B$1
+ COUNTIFS('Official Medal Table'!$G:$G,'Each Gender Events'!$A33,'Official Medal Table'!$C:$C,'Each Gender Events'!BT$1,'Official Medal Table'!$E:$E,'Each Gender Events'!BT$2)*'Medal values'!$B$2
+ COUNTIFS('Official Medal Table'!$H:$H,'Each Gender Events'!$A33,'Official Medal Table'!$C:$C,'Each Gender Events'!BT$1,'Official Medal Table'!$E:$E,'Each Gender Events'!BT$2)*'Medal values'!$B$3
+ COUNTIFS('Official Medal Table'!$I:$I,'Each Gender Events'!$A33,'Official Medal Table'!$C:$C,'Each Gender Events'!BT$1,'Official Medal Table'!$E:$E,'Each Gender Events'!BT$2)*'Medal values'!$B$3
+ COUNTIFS('Official Medal Table'!$F:$F,'Each Gender Events'!$A33,'Official Medal Table'!$C:$C,'Each Gender Events'!BT$1,'Official Medal Table'!$E:$E,"Mixed")*'Medal values'!$B$1/2
+ COUNTIFS('Official Medal Table'!$G:$G,'Each Gender Events'!$A33,'Official Medal Table'!$C:$C,'Each Gender Events'!BT$1,'Official Medal Table'!$E:$E,"Mixed")*'Medal values'!$B$2/2
+ COUNTIFS('Official Medal Table'!$H:$H,'Each Gender Events'!$A33,'Official Medal Table'!$C:$C,'Each Gender Events'!BT$1,'Official Medal Table'!$E:$E,"Mixed")*'Medal values'!$B$3/2
+ COUNTIFS('Official Medal Table'!$I:$I,'Each Gender Events'!$A33,'Official Medal Table'!$C:$C,'Each Gender Events'!BT$1,'Official Medal Table'!$E:$E,"Mixed")*'Medal values'!$B$3/2</f>
        <v>0</v>
      </c>
      <c r="BU33">
        <f>COUNTIFS('Official Medal Table'!$F:$F,'Each Gender Events'!$A33,'Official Medal Table'!$C:$C,'Each Gender Events'!BU$1,'Official Medal Table'!$E:$E,'Each Gender Events'!BU$2)*'Medal values'!$B$1
+ COUNTIFS('Official Medal Table'!$G:$G,'Each Gender Events'!$A33,'Official Medal Table'!$C:$C,'Each Gender Events'!BU$1,'Official Medal Table'!$E:$E,'Each Gender Events'!BU$2)*'Medal values'!$B$2
+ COUNTIFS('Official Medal Table'!$H:$H,'Each Gender Events'!$A33,'Official Medal Table'!$C:$C,'Each Gender Events'!BU$1,'Official Medal Table'!$E:$E,'Each Gender Events'!BU$2)*'Medal values'!$B$3
+ COUNTIFS('Official Medal Table'!$I:$I,'Each Gender Events'!$A33,'Official Medal Table'!$C:$C,'Each Gender Events'!BU$1,'Official Medal Table'!$E:$E,'Each Gender Events'!BU$2)*'Medal values'!$B$3
+ COUNTIFS('Official Medal Table'!$F:$F,'Each Gender Events'!$A33,'Official Medal Table'!$C:$C,'Each Gender Events'!BU$1,'Official Medal Table'!$E:$E,"Mixed")*'Medal values'!$B$1/2
+ COUNTIFS('Official Medal Table'!$G:$G,'Each Gender Events'!$A33,'Official Medal Table'!$C:$C,'Each Gender Events'!BU$1,'Official Medal Table'!$E:$E,"Mixed")*'Medal values'!$B$2/2
+ COUNTIFS('Official Medal Table'!$H:$H,'Each Gender Events'!$A33,'Official Medal Table'!$C:$C,'Each Gender Events'!BU$1,'Official Medal Table'!$E:$E,"Mixed")*'Medal values'!$B$3/2
+ COUNTIFS('Official Medal Table'!$I:$I,'Each Gender Events'!$A33,'Official Medal Table'!$C:$C,'Each Gender Events'!BU$1,'Official Medal Table'!$E:$E,"Mixed")*'Medal values'!$B$3/2</f>
        <v>0</v>
      </c>
      <c r="BV33">
        <f>COUNTIFS('Official Medal Table'!$F:$F,'Each Gender Events'!$A33,'Official Medal Table'!$C:$C,'Each Gender Events'!BV$1,'Official Medal Table'!$E:$E,'Each Gender Events'!BV$2)*'Medal values'!$B$1
+ COUNTIFS('Official Medal Table'!$G:$G,'Each Gender Events'!$A33,'Official Medal Table'!$C:$C,'Each Gender Events'!BV$1,'Official Medal Table'!$E:$E,'Each Gender Events'!BV$2)*'Medal values'!$B$2
+ COUNTIFS('Official Medal Table'!$H:$H,'Each Gender Events'!$A33,'Official Medal Table'!$C:$C,'Each Gender Events'!BV$1,'Official Medal Table'!$E:$E,'Each Gender Events'!BV$2)*'Medal values'!$B$3
+ COUNTIFS('Official Medal Table'!$I:$I,'Each Gender Events'!$A33,'Official Medal Table'!$C:$C,'Each Gender Events'!BV$1,'Official Medal Table'!$E:$E,'Each Gender Events'!BV$2)*'Medal values'!$B$3
+ COUNTIFS('Official Medal Table'!$F:$F,'Each Gender Events'!$A33,'Official Medal Table'!$C:$C,'Each Gender Events'!BV$1,'Official Medal Table'!$E:$E,"Mixed")*'Medal values'!$B$1/2
+ COUNTIFS('Official Medal Table'!$G:$G,'Each Gender Events'!$A33,'Official Medal Table'!$C:$C,'Each Gender Events'!BV$1,'Official Medal Table'!$E:$E,"Mixed")*'Medal values'!$B$2/2
+ COUNTIFS('Official Medal Table'!$H:$H,'Each Gender Events'!$A33,'Official Medal Table'!$C:$C,'Each Gender Events'!BV$1,'Official Medal Table'!$E:$E,"Mixed")*'Medal values'!$B$3/2
+ COUNTIFS('Official Medal Table'!$I:$I,'Each Gender Events'!$A33,'Official Medal Table'!$C:$C,'Each Gender Events'!BV$1,'Official Medal Table'!$E:$E,"Mixed")*'Medal values'!$B$3/2</f>
        <v>0</v>
      </c>
      <c r="BW33">
        <f>COUNTIFS('Official Medal Table'!$F:$F,'Each Gender Events'!$A33,'Official Medal Table'!$C:$C,'Each Gender Events'!BW$1,'Official Medal Table'!$E:$E,'Each Gender Events'!BW$2)*'Medal values'!$B$1
+ COUNTIFS('Official Medal Table'!$G:$G,'Each Gender Events'!$A33,'Official Medal Table'!$C:$C,'Each Gender Events'!BW$1,'Official Medal Table'!$E:$E,'Each Gender Events'!BW$2)*'Medal values'!$B$2
+ COUNTIFS('Official Medal Table'!$H:$H,'Each Gender Events'!$A33,'Official Medal Table'!$C:$C,'Each Gender Events'!BW$1,'Official Medal Table'!$E:$E,'Each Gender Events'!BW$2)*'Medal values'!$B$3
+ COUNTIFS('Official Medal Table'!$I:$I,'Each Gender Events'!$A33,'Official Medal Table'!$C:$C,'Each Gender Events'!BW$1,'Official Medal Table'!$E:$E,'Each Gender Events'!BW$2)*'Medal values'!$B$3
+ COUNTIFS('Official Medal Table'!$F:$F,'Each Gender Events'!$A33,'Official Medal Table'!$C:$C,'Each Gender Events'!BW$1,'Official Medal Table'!$E:$E,"Mixed")*'Medal values'!$B$1/2
+ COUNTIFS('Official Medal Table'!$G:$G,'Each Gender Events'!$A33,'Official Medal Table'!$C:$C,'Each Gender Events'!BW$1,'Official Medal Table'!$E:$E,"Mixed")*'Medal values'!$B$2/2
+ COUNTIFS('Official Medal Table'!$H:$H,'Each Gender Events'!$A33,'Official Medal Table'!$C:$C,'Each Gender Events'!BW$1,'Official Medal Table'!$E:$E,"Mixed")*'Medal values'!$B$3/2
+ COUNTIFS('Official Medal Table'!$I:$I,'Each Gender Events'!$A33,'Official Medal Table'!$C:$C,'Each Gender Events'!BW$1,'Official Medal Table'!$E:$E,"Mixed")*'Medal values'!$B$3/2</f>
        <v>0</v>
      </c>
      <c r="BX33">
        <f>COUNTIFS('Official Medal Table'!$F:$F,'Each Gender Events'!$A33,'Official Medal Table'!$C:$C,'Each Gender Events'!BX$1,'Official Medal Table'!$E:$E,'Each Gender Events'!BX$2)*'Medal values'!$B$1
+ COUNTIFS('Official Medal Table'!$G:$G,'Each Gender Events'!$A33,'Official Medal Table'!$C:$C,'Each Gender Events'!BX$1,'Official Medal Table'!$E:$E,'Each Gender Events'!BX$2)*'Medal values'!$B$2
+ COUNTIFS('Official Medal Table'!$H:$H,'Each Gender Events'!$A33,'Official Medal Table'!$C:$C,'Each Gender Events'!BX$1,'Official Medal Table'!$E:$E,'Each Gender Events'!BX$2)*'Medal values'!$B$3
+ COUNTIFS('Official Medal Table'!$I:$I,'Each Gender Events'!$A33,'Official Medal Table'!$C:$C,'Each Gender Events'!BX$1,'Official Medal Table'!$E:$E,'Each Gender Events'!BX$2)*'Medal values'!$B$3
+ COUNTIFS('Official Medal Table'!$F:$F,'Each Gender Events'!$A33,'Official Medal Table'!$C:$C,'Each Gender Events'!BX$1,'Official Medal Table'!$E:$E,"Mixed")*'Medal values'!$B$1/2
+ COUNTIFS('Official Medal Table'!$G:$G,'Each Gender Events'!$A33,'Official Medal Table'!$C:$C,'Each Gender Events'!BX$1,'Official Medal Table'!$E:$E,"Mixed")*'Medal values'!$B$2/2
+ COUNTIFS('Official Medal Table'!$H:$H,'Each Gender Events'!$A33,'Official Medal Table'!$C:$C,'Each Gender Events'!BX$1,'Official Medal Table'!$E:$E,"Mixed")*'Medal values'!$B$3/2
+ COUNTIFS('Official Medal Table'!$I:$I,'Each Gender Events'!$A33,'Official Medal Table'!$C:$C,'Each Gender Events'!BX$1,'Official Medal Table'!$E:$E,"Mixed")*'Medal values'!$B$3/2</f>
        <v>0</v>
      </c>
      <c r="BY33">
        <f>COUNTIFS('Official Medal Table'!$F:$F,'Each Gender Events'!$A33,'Official Medal Table'!$C:$C,'Each Gender Events'!BY$1,'Official Medal Table'!$E:$E,'Each Gender Events'!BY$2)*'Medal values'!$B$1
+ COUNTIFS('Official Medal Table'!$G:$G,'Each Gender Events'!$A33,'Official Medal Table'!$C:$C,'Each Gender Events'!BY$1,'Official Medal Table'!$E:$E,'Each Gender Events'!BY$2)*'Medal values'!$B$2
+ COUNTIFS('Official Medal Table'!$H:$H,'Each Gender Events'!$A33,'Official Medal Table'!$C:$C,'Each Gender Events'!BY$1,'Official Medal Table'!$E:$E,'Each Gender Events'!BY$2)*'Medal values'!$B$3
+ COUNTIFS('Official Medal Table'!$I:$I,'Each Gender Events'!$A33,'Official Medal Table'!$C:$C,'Each Gender Events'!BY$1,'Official Medal Table'!$E:$E,'Each Gender Events'!BY$2)*'Medal values'!$B$3
+ COUNTIFS('Official Medal Table'!$F:$F,'Each Gender Events'!$A33,'Official Medal Table'!$C:$C,'Each Gender Events'!BY$1,'Official Medal Table'!$E:$E,"Mixed")*'Medal values'!$B$1/2
+ COUNTIFS('Official Medal Table'!$G:$G,'Each Gender Events'!$A33,'Official Medal Table'!$C:$C,'Each Gender Events'!BY$1,'Official Medal Table'!$E:$E,"Mixed")*'Medal values'!$B$2/2
+ COUNTIFS('Official Medal Table'!$H:$H,'Each Gender Events'!$A33,'Official Medal Table'!$C:$C,'Each Gender Events'!BY$1,'Official Medal Table'!$E:$E,"Mixed")*'Medal values'!$B$3/2
+ COUNTIFS('Official Medal Table'!$I:$I,'Each Gender Events'!$A33,'Official Medal Table'!$C:$C,'Each Gender Events'!BY$1,'Official Medal Table'!$E:$E,"Mixed")*'Medal values'!$B$3/2</f>
        <v>0</v>
      </c>
      <c r="BZ33">
        <f>COUNTIFS('Official Medal Table'!$F:$F,'Each Gender Events'!$A33,'Official Medal Table'!$C:$C,'Each Gender Events'!BZ$1,'Official Medal Table'!$E:$E,'Each Gender Events'!BZ$2)*'Medal values'!$B$1
+ COUNTIFS('Official Medal Table'!$G:$G,'Each Gender Events'!$A33,'Official Medal Table'!$C:$C,'Each Gender Events'!BZ$1,'Official Medal Table'!$E:$E,'Each Gender Events'!BZ$2)*'Medal values'!$B$2
+ COUNTIFS('Official Medal Table'!$H:$H,'Each Gender Events'!$A33,'Official Medal Table'!$C:$C,'Each Gender Events'!BZ$1,'Official Medal Table'!$E:$E,'Each Gender Events'!BZ$2)*'Medal values'!$B$3
+ COUNTIFS('Official Medal Table'!$I:$I,'Each Gender Events'!$A33,'Official Medal Table'!$C:$C,'Each Gender Events'!BZ$1,'Official Medal Table'!$E:$E,'Each Gender Events'!BZ$2)*'Medal values'!$B$3
+ COUNTIFS('Official Medal Table'!$F:$F,'Each Gender Events'!$A33,'Official Medal Table'!$C:$C,'Each Gender Events'!BZ$1,'Official Medal Table'!$E:$E,"Mixed")*'Medal values'!$B$1/2
+ COUNTIFS('Official Medal Table'!$G:$G,'Each Gender Events'!$A33,'Official Medal Table'!$C:$C,'Each Gender Events'!BZ$1,'Official Medal Table'!$E:$E,"Mixed")*'Medal values'!$B$2/2
+ COUNTIFS('Official Medal Table'!$H:$H,'Each Gender Events'!$A33,'Official Medal Table'!$C:$C,'Each Gender Events'!BZ$1,'Official Medal Table'!$E:$E,"Mixed")*'Medal values'!$B$3/2
+ COUNTIFS('Official Medal Table'!$I:$I,'Each Gender Events'!$A33,'Official Medal Table'!$C:$C,'Each Gender Events'!BZ$1,'Official Medal Table'!$E:$E,"Mixed")*'Medal values'!$B$3/2</f>
        <v>0</v>
      </c>
      <c r="CA33">
        <f>COUNTIFS('Official Medal Table'!$F:$F,'Each Gender Events'!$A33,'Official Medal Table'!$C:$C,'Each Gender Events'!CA$1,'Official Medal Table'!$E:$E,'Each Gender Events'!CA$2)*'Medal values'!$B$1
+ COUNTIFS('Official Medal Table'!$G:$G,'Each Gender Events'!$A33,'Official Medal Table'!$C:$C,'Each Gender Events'!CA$1,'Official Medal Table'!$E:$E,'Each Gender Events'!CA$2)*'Medal values'!$B$2
+ COUNTIFS('Official Medal Table'!$H:$H,'Each Gender Events'!$A33,'Official Medal Table'!$C:$C,'Each Gender Events'!CA$1,'Official Medal Table'!$E:$E,'Each Gender Events'!CA$2)*'Medal values'!$B$3
+ COUNTIFS('Official Medal Table'!$I:$I,'Each Gender Events'!$A33,'Official Medal Table'!$C:$C,'Each Gender Events'!CA$1,'Official Medal Table'!$E:$E,'Each Gender Events'!CA$2)*'Medal values'!$B$3
+ COUNTIFS('Official Medal Table'!$F:$F,'Each Gender Events'!$A33,'Official Medal Table'!$C:$C,'Each Gender Events'!CA$1,'Official Medal Table'!$E:$E,"Mixed")*'Medal values'!$B$1/2
+ COUNTIFS('Official Medal Table'!$G:$G,'Each Gender Events'!$A33,'Official Medal Table'!$C:$C,'Each Gender Events'!CA$1,'Official Medal Table'!$E:$E,"Mixed")*'Medal values'!$B$2/2
+ COUNTIFS('Official Medal Table'!$H:$H,'Each Gender Events'!$A33,'Official Medal Table'!$C:$C,'Each Gender Events'!CA$1,'Official Medal Table'!$E:$E,"Mixed")*'Medal values'!$B$3/2
+ COUNTIFS('Official Medal Table'!$I:$I,'Each Gender Events'!$A33,'Official Medal Table'!$C:$C,'Each Gender Events'!CA$1,'Official Medal Table'!$E:$E,"Mixed")*'Medal values'!$B$3/2</f>
        <v>0</v>
      </c>
      <c r="CB33">
        <f>COUNTIFS('Official Medal Table'!$F:$F,'Each Gender Events'!$A33,'Official Medal Table'!$C:$C,'Each Gender Events'!CB$1,'Official Medal Table'!$E:$E,'Each Gender Events'!CB$2)*'Medal values'!$B$1
+ COUNTIFS('Official Medal Table'!$G:$G,'Each Gender Events'!$A33,'Official Medal Table'!$C:$C,'Each Gender Events'!CB$1,'Official Medal Table'!$E:$E,'Each Gender Events'!CB$2)*'Medal values'!$B$2
+ COUNTIFS('Official Medal Table'!$H:$H,'Each Gender Events'!$A33,'Official Medal Table'!$C:$C,'Each Gender Events'!CB$1,'Official Medal Table'!$E:$E,'Each Gender Events'!CB$2)*'Medal values'!$B$3
+ COUNTIFS('Official Medal Table'!$I:$I,'Each Gender Events'!$A33,'Official Medal Table'!$C:$C,'Each Gender Events'!CB$1,'Official Medal Table'!$E:$E,'Each Gender Events'!CB$2)*'Medal values'!$B$3
+ COUNTIFS('Official Medal Table'!$F:$F,'Each Gender Events'!$A33,'Official Medal Table'!$C:$C,'Each Gender Events'!CB$1,'Official Medal Table'!$E:$E,"Mixed")*'Medal values'!$B$1/2
+ COUNTIFS('Official Medal Table'!$G:$G,'Each Gender Events'!$A33,'Official Medal Table'!$C:$C,'Each Gender Events'!CB$1,'Official Medal Table'!$E:$E,"Mixed")*'Medal values'!$B$2/2
+ COUNTIFS('Official Medal Table'!$H:$H,'Each Gender Events'!$A33,'Official Medal Table'!$C:$C,'Each Gender Events'!CB$1,'Official Medal Table'!$E:$E,"Mixed")*'Medal values'!$B$3/2
+ COUNTIFS('Official Medal Table'!$I:$I,'Each Gender Events'!$A33,'Official Medal Table'!$C:$C,'Each Gender Events'!CB$1,'Official Medal Table'!$E:$E,"Mixed")*'Medal values'!$B$3/2</f>
        <v>0</v>
      </c>
      <c r="CC33">
        <f>COUNTIFS('Official Medal Table'!$F:$F,'Each Gender Events'!$A33,'Official Medal Table'!$C:$C,'Each Gender Events'!CC$1,'Official Medal Table'!$E:$E,'Each Gender Events'!CC$2)*'Medal values'!$B$1
+ COUNTIFS('Official Medal Table'!$G:$G,'Each Gender Events'!$A33,'Official Medal Table'!$C:$C,'Each Gender Events'!CC$1,'Official Medal Table'!$E:$E,'Each Gender Events'!CC$2)*'Medal values'!$B$2
+ COUNTIFS('Official Medal Table'!$H:$H,'Each Gender Events'!$A33,'Official Medal Table'!$C:$C,'Each Gender Events'!CC$1,'Official Medal Table'!$E:$E,'Each Gender Events'!CC$2)*'Medal values'!$B$3
+ COUNTIFS('Official Medal Table'!$I:$I,'Each Gender Events'!$A33,'Official Medal Table'!$C:$C,'Each Gender Events'!CC$1,'Official Medal Table'!$E:$E,'Each Gender Events'!CC$2)*'Medal values'!$B$3
+ COUNTIFS('Official Medal Table'!$F:$F,'Each Gender Events'!$A33,'Official Medal Table'!$C:$C,'Each Gender Events'!CC$1,'Official Medal Table'!$E:$E,"Mixed")*'Medal values'!$B$1/2
+ COUNTIFS('Official Medal Table'!$G:$G,'Each Gender Events'!$A33,'Official Medal Table'!$C:$C,'Each Gender Events'!CC$1,'Official Medal Table'!$E:$E,"Mixed")*'Medal values'!$B$2/2
+ COUNTIFS('Official Medal Table'!$H:$H,'Each Gender Events'!$A33,'Official Medal Table'!$C:$C,'Each Gender Events'!CC$1,'Official Medal Table'!$E:$E,"Mixed")*'Medal values'!$B$3/2
+ COUNTIFS('Official Medal Table'!$I:$I,'Each Gender Events'!$A33,'Official Medal Table'!$C:$C,'Each Gender Events'!CC$1,'Official Medal Table'!$E:$E,"Mixed")*'Medal values'!$B$3/2</f>
        <v>0</v>
      </c>
      <c r="CD33">
        <f>COUNTIFS('Official Medal Table'!$F:$F,'Each Gender Events'!$A33,'Official Medal Table'!$C:$C,'Each Gender Events'!CD$1,'Official Medal Table'!$E:$E,'Each Gender Events'!CD$2)*'Medal values'!$B$1
+ COUNTIFS('Official Medal Table'!$G:$G,'Each Gender Events'!$A33,'Official Medal Table'!$C:$C,'Each Gender Events'!CD$1,'Official Medal Table'!$E:$E,'Each Gender Events'!CD$2)*'Medal values'!$B$2
+ COUNTIFS('Official Medal Table'!$H:$H,'Each Gender Events'!$A33,'Official Medal Table'!$C:$C,'Each Gender Events'!CD$1,'Official Medal Table'!$E:$E,'Each Gender Events'!CD$2)*'Medal values'!$B$3
+ COUNTIFS('Official Medal Table'!$I:$I,'Each Gender Events'!$A33,'Official Medal Table'!$C:$C,'Each Gender Events'!CD$1,'Official Medal Table'!$E:$E,'Each Gender Events'!CD$2)*'Medal values'!$B$3
+ COUNTIFS('Official Medal Table'!$F:$F,'Each Gender Events'!$A33,'Official Medal Table'!$C:$C,'Each Gender Events'!CD$1,'Official Medal Table'!$E:$E,"Mixed")*'Medal values'!$B$1/2
+ COUNTIFS('Official Medal Table'!$G:$G,'Each Gender Events'!$A33,'Official Medal Table'!$C:$C,'Each Gender Events'!CD$1,'Official Medal Table'!$E:$E,"Mixed")*'Medal values'!$B$2/2
+ COUNTIFS('Official Medal Table'!$H:$H,'Each Gender Events'!$A33,'Official Medal Table'!$C:$C,'Each Gender Events'!CD$1,'Official Medal Table'!$E:$E,"Mixed")*'Medal values'!$B$3/2
+ COUNTIFS('Official Medal Table'!$I:$I,'Each Gender Events'!$A33,'Official Medal Table'!$C:$C,'Each Gender Events'!CD$1,'Official Medal Table'!$E:$E,"Mixed")*'Medal values'!$B$3/2</f>
        <v>0</v>
      </c>
      <c r="CE33">
        <f>COUNTIFS('Official Medal Table'!$F:$F,'Each Gender Events'!$A33,'Official Medal Table'!$C:$C,'Each Gender Events'!CE$1,'Official Medal Table'!$E:$E,'Each Gender Events'!CE$2)*'Medal values'!$B$1
+ COUNTIFS('Official Medal Table'!$G:$G,'Each Gender Events'!$A33,'Official Medal Table'!$C:$C,'Each Gender Events'!CE$1,'Official Medal Table'!$E:$E,'Each Gender Events'!CE$2)*'Medal values'!$B$2
+ COUNTIFS('Official Medal Table'!$H:$H,'Each Gender Events'!$A33,'Official Medal Table'!$C:$C,'Each Gender Events'!CE$1,'Official Medal Table'!$E:$E,'Each Gender Events'!CE$2)*'Medal values'!$B$3
+ COUNTIFS('Official Medal Table'!$I:$I,'Each Gender Events'!$A33,'Official Medal Table'!$C:$C,'Each Gender Events'!CE$1,'Official Medal Table'!$E:$E,'Each Gender Events'!CE$2)*'Medal values'!$B$3
+ COUNTIFS('Official Medal Table'!$F:$F,'Each Gender Events'!$A33,'Official Medal Table'!$C:$C,'Each Gender Events'!CE$1,'Official Medal Table'!$E:$E,"Mixed")*'Medal values'!$B$1/2
+ COUNTIFS('Official Medal Table'!$G:$G,'Each Gender Events'!$A33,'Official Medal Table'!$C:$C,'Each Gender Events'!CE$1,'Official Medal Table'!$E:$E,"Mixed")*'Medal values'!$B$2/2
+ COUNTIFS('Official Medal Table'!$H:$H,'Each Gender Events'!$A33,'Official Medal Table'!$C:$C,'Each Gender Events'!CE$1,'Official Medal Table'!$E:$E,"Mixed")*'Medal values'!$B$3/2
+ COUNTIFS('Official Medal Table'!$I:$I,'Each Gender Events'!$A33,'Official Medal Table'!$C:$C,'Each Gender Events'!CE$1,'Official Medal Table'!$E:$E,"Mixed")*'Medal values'!$B$3/2</f>
        <v>0</v>
      </c>
      <c r="CF33">
        <f>COUNTIFS('Official Medal Table'!$F:$F,'Each Gender Events'!$A33,'Official Medal Table'!$C:$C,'Each Gender Events'!CF$1,'Official Medal Table'!$E:$E,'Each Gender Events'!CF$2)*'Medal values'!$B$1
+ COUNTIFS('Official Medal Table'!$G:$G,'Each Gender Events'!$A33,'Official Medal Table'!$C:$C,'Each Gender Events'!CF$1,'Official Medal Table'!$E:$E,'Each Gender Events'!CF$2)*'Medal values'!$B$2
+ COUNTIFS('Official Medal Table'!$H:$H,'Each Gender Events'!$A33,'Official Medal Table'!$C:$C,'Each Gender Events'!CF$1,'Official Medal Table'!$E:$E,'Each Gender Events'!CF$2)*'Medal values'!$B$3
+ COUNTIFS('Official Medal Table'!$I:$I,'Each Gender Events'!$A33,'Official Medal Table'!$C:$C,'Each Gender Events'!CF$1,'Official Medal Table'!$E:$E,'Each Gender Events'!CF$2)*'Medal values'!$B$3
+ COUNTIFS('Official Medal Table'!$F:$F,'Each Gender Events'!$A33,'Official Medal Table'!$C:$C,'Each Gender Events'!CF$1,'Official Medal Table'!$E:$E,"Mixed")*'Medal values'!$B$1/2
+ COUNTIFS('Official Medal Table'!$G:$G,'Each Gender Events'!$A33,'Official Medal Table'!$C:$C,'Each Gender Events'!CF$1,'Official Medal Table'!$E:$E,"Mixed")*'Medal values'!$B$2/2
+ COUNTIFS('Official Medal Table'!$H:$H,'Each Gender Events'!$A33,'Official Medal Table'!$C:$C,'Each Gender Events'!CF$1,'Official Medal Table'!$E:$E,"Mixed")*'Medal values'!$B$3/2
+ COUNTIFS('Official Medal Table'!$I:$I,'Each Gender Events'!$A33,'Official Medal Table'!$C:$C,'Each Gender Events'!CF$1,'Official Medal Table'!$E:$E,"Mixed")*'Medal values'!$B$3/2</f>
        <v>0</v>
      </c>
      <c r="CG33">
        <f>COUNTIFS('Official Medal Table'!$F:$F,'Each Gender Events'!$A33,'Official Medal Table'!$C:$C,'Each Gender Events'!CG$1,'Official Medal Table'!$E:$E,'Each Gender Events'!CG$2)*'Medal values'!$B$1
+ COUNTIFS('Official Medal Table'!$G:$G,'Each Gender Events'!$A33,'Official Medal Table'!$C:$C,'Each Gender Events'!CG$1,'Official Medal Table'!$E:$E,'Each Gender Events'!CG$2)*'Medal values'!$B$2
+ COUNTIFS('Official Medal Table'!$H:$H,'Each Gender Events'!$A33,'Official Medal Table'!$C:$C,'Each Gender Events'!CG$1,'Official Medal Table'!$E:$E,'Each Gender Events'!CG$2)*'Medal values'!$B$3
+ COUNTIFS('Official Medal Table'!$I:$I,'Each Gender Events'!$A33,'Official Medal Table'!$C:$C,'Each Gender Events'!CG$1,'Official Medal Table'!$E:$E,'Each Gender Events'!CG$2)*'Medal values'!$B$3
+ COUNTIFS('Official Medal Table'!$F:$F,'Each Gender Events'!$A33,'Official Medal Table'!$C:$C,'Each Gender Events'!CG$1,'Official Medal Table'!$E:$E,"Mixed")*'Medal values'!$B$1/2
+ COUNTIFS('Official Medal Table'!$G:$G,'Each Gender Events'!$A33,'Official Medal Table'!$C:$C,'Each Gender Events'!CG$1,'Official Medal Table'!$E:$E,"Mixed")*'Medal values'!$B$2/2
+ COUNTIFS('Official Medal Table'!$H:$H,'Each Gender Events'!$A33,'Official Medal Table'!$C:$C,'Each Gender Events'!CG$1,'Official Medal Table'!$E:$E,"Mixed")*'Medal values'!$B$3/2
+ COUNTIFS('Official Medal Table'!$I:$I,'Each Gender Events'!$A33,'Official Medal Table'!$C:$C,'Each Gender Events'!CG$1,'Official Medal Table'!$E:$E,"Mixed")*'Medal values'!$B$3/2</f>
        <v>0</v>
      </c>
      <c r="CH33">
        <f>COUNTIFS('Official Medal Table'!$F:$F,'Each Gender Events'!$A33,'Official Medal Table'!$C:$C,'Each Gender Events'!CH$1,'Official Medal Table'!$E:$E,'Each Gender Events'!CH$2)*'Medal values'!$B$1
+ COUNTIFS('Official Medal Table'!$G:$G,'Each Gender Events'!$A33,'Official Medal Table'!$C:$C,'Each Gender Events'!CH$1,'Official Medal Table'!$E:$E,'Each Gender Events'!CH$2)*'Medal values'!$B$2
+ COUNTIFS('Official Medal Table'!$H:$H,'Each Gender Events'!$A33,'Official Medal Table'!$C:$C,'Each Gender Events'!CH$1,'Official Medal Table'!$E:$E,'Each Gender Events'!CH$2)*'Medal values'!$B$3
+ COUNTIFS('Official Medal Table'!$I:$I,'Each Gender Events'!$A33,'Official Medal Table'!$C:$C,'Each Gender Events'!CH$1,'Official Medal Table'!$E:$E,'Each Gender Events'!CH$2)*'Medal values'!$B$3
+ COUNTIFS('Official Medal Table'!$F:$F,'Each Gender Events'!$A33,'Official Medal Table'!$C:$C,'Each Gender Events'!CH$1,'Official Medal Table'!$E:$E,"Mixed")*'Medal values'!$B$1/2
+ COUNTIFS('Official Medal Table'!$G:$G,'Each Gender Events'!$A33,'Official Medal Table'!$C:$C,'Each Gender Events'!CH$1,'Official Medal Table'!$E:$E,"Mixed")*'Medal values'!$B$2/2
+ COUNTIFS('Official Medal Table'!$H:$H,'Each Gender Events'!$A33,'Official Medal Table'!$C:$C,'Each Gender Events'!CH$1,'Official Medal Table'!$E:$E,"Mixed")*'Medal values'!$B$3/2
+ COUNTIFS('Official Medal Table'!$I:$I,'Each Gender Events'!$A33,'Official Medal Table'!$C:$C,'Each Gender Events'!CH$1,'Official Medal Table'!$E:$E,"Mixed")*'Medal values'!$B$3/2</f>
        <v>0</v>
      </c>
      <c r="CI33">
        <f>COUNTIFS('Official Medal Table'!$F:$F,'Each Gender Events'!$A33,'Official Medal Table'!$C:$C,'Each Gender Events'!CI$1,'Official Medal Table'!$E:$E,'Each Gender Events'!CI$2)*'Medal values'!$B$1
+ COUNTIFS('Official Medal Table'!$G:$G,'Each Gender Events'!$A33,'Official Medal Table'!$C:$C,'Each Gender Events'!CI$1,'Official Medal Table'!$E:$E,'Each Gender Events'!CI$2)*'Medal values'!$B$2
+ COUNTIFS('Official Medal Table'!$H:$H,'Each Gender Events'!$A33,'Official Medal Table'!$C:$C,'Each Gender Events'!CI$1,'Official Medal Table'!$E:$E,'Each Gender Events'!CI$2)*'Medal values'!$B$3
+ COUNTIFS('Official Medal Table'!$I:$I,'Each Gender Events'!$A33,'Official Medal Table'!$C:$C,'Each Gender Events'!CI$1,'Official Medal Table'!$E:$E,'Each Gender Events'!CI$2)*'Medal values'!$B$3
+ COUNTIFS('Official Medal Table'!$F:$F,'Each Gender Events'!$A33,'Official Medal Table'!$C:$C,'Each Gender Events'!CI$1,'Official Medal Table'!$E:$E,"Mixed")*'Medal values'!$B$1/2
+ COUNTIFS('Official Medal Table'!$G:$G,'Each Gender Events'!$A33,'Official Medal Table'!$C:$C,'Each Gender Events'!CI$1,'Official Medal Table'!$E:$E,"Mixed")*'Medal values'!$B$2/2
+ COUNTIFS('Official Medal Table'!$H:$H,'Each Gender Events'!$A33,'Official Medal Table'!$C:$C,'Each Gender Events'!CI$1,'Official Medal Table'!$E:$E,"Mixed")*'Medal values'!$B$3/2
+ COUNTIFS('Official Medal Table'!$I:$I,'Each Gender Events'!$A33,'Official Medal Table'!$C:$C,'Each Gender Events'!CI$1,'Official Medal Table'!$E:$E,"Mixed")*'Medal values'!$B$3/2</f>
        <v>0</v>
      </c>
      <c r="CJ33">
        <f>COUNTIFS('Official Medal Table'!$F:$F,'Each Gender Events'!$A33,'Official Medal Table'!$C:$C,'Each Gender Events'!CJ$1,'Official Medal Table'!$E:$E,'Each Gender Events'!CJ$2)*'Medal values'!$B$1
+ COUNTIFS('Official Medal Table'!$G:$G,'Each Gender Events'!$A33,'Official Medal Table'!$C:$C,'Each Gender Events'!CJ$1,'Official Medal Table'!$E:$E,'Each Gender Events'!CJ$2)*'Medal values'!$B$2
+ COUNTIFS('Official Medal Table'!$H:$H,'Each Gender Events'!$A33,'Official Medal Table'!$C:$C,'Each Gender Events'!CJ$1,'Official Medal Table'!$E:$E,'Each Gender Events'!CJ$2)*'Medal values'!$B$3
+ COUNTIFS('Official Medal Table'!$I:$I,'Each Gender Events'!$A33,'Official Medal Table'!$C:$C,'Each Gender Events'!CJ$1,'Official Medal Table'!$E:$E,'Each Gender Events'!CJ$2)*'Medal values'!$B$3
+ COUNTIFS('Official Medal Table'!$F:$F,'Each Gender Events'!$A33,'Official Medal Table'!$C:$C,'Each Gender Events'!CJ$1,'Official Medal Table'!$E:$E,"Mixed")*'Medal values'!$B$1/2
+ COUNTIFS('Official Medal Table'!$G:$G,'Each Gender Events'!$A33,'Official Medal Table'!$C:$C,'Each Gender Events'!CJ$1,'Official Medal Table'!$E:$E,"Mixed")*'Medal values'!$B$2/2
+ COUNTIFS('Official Medal Table'!$H:$H,'Each Gender Events'!$A33,'Official Medal Table'!$C:$C,'Each Gender Events'!CJ$1,'Official Medal Table'!$E:$E,"Mixed")*'Medal values'!$B$3/2
+ COUNTIFS('Official Medal Table'!$I:$I,'Each Gender Events'!$A33,'Official Medal Table'!$C:$C,'Each Gender Events'!CJ$1,'Official Medal Table'!$E:$E,"Mixed")*'Medal values'!$B$3/2</f>
        <v>0</v>
      </c>
      <c r="CK33">
        <f>COUNTIFS('Official Medal Table'!$F:$F,'Each Gender Events'!$A33,'Official Medal Table'!$C:$C,'Each Gender Events'!CK$1,'Official Medal Table'!$E:$E,'Each Gender Events'!CK$2)*'Medal values'!$B$1
+ COUNTIFS('Official Medal Table'!$G:$G,'Each Gender Events'!$A33,'Official Medal Table'!$C:$C,'Each Gender Events'!CK$1,'Official Medal Table'!$E:$E,'Each Gender Events'!CK$2)*'Medal values'!$B$2
+ COUNTIFS('Official Medal Table'!$H:$H,'Each Gender Events'!$A33,'Official Medal Table'!$C:$C,'Each Gender Events'!CK$1,'Official Medal Table'!$E:$E,'Each Gender Events'!CK$2)*'Medal values'!$B$3
+ COUNTIFS('Official Medal Table'!$I:$I,'Each Gender Events'!$A33,'Official Medal Table'!$C:$C,'Each Gender Events'!CK$1,'Official Medal Table'!$E:$E,'Each Gender Events'!CK$2)*'Medal values'!$B$3
+ COUNTIFS('Official Medal Table'!$F:$F,'Each Gender Events'!$A33,'Official Medal Table'!$C:$C,'Each Gender Events'!CK$1,'Official Medal Table'!$E:$E,"Mixed")*'Medal values'!$B$1/2
+ COUNTIFS('Official Medal Table'!$G:$G,'Each Gender Events'!$A33,'Official Medal Table'!$C:$C,'Each Gender Events'!CK$1,'Official Medal Table'!$E:$E,"Mixed")*'Medal values'!$B$2/2
+ COUNTIFS('Official Medal Table'!$H:$H,'Each Gender Events'!$A33,'Official Medal Table'!$C:$C,'Each Gender Events'!CK$1,'Official Medal Table'!$E:$E,"Mixed")*'Medal values'!$B$3/2
+ COUNTIFS('Official Medal Table'!$I:$I,'Each Gender Events'!$A33,'Official Medal Table'!$C:$C,'Each Gender Events'!CK$1,'Official Medal Table'!$E:$E,"Mixed")*'Medal values'!$B$3/2</f>
        <v>0</v>
      </c>
      <c r="CL33">
        <f>COUNTIFS('Official Medal Table'!$F:$F,'Each Gender Events'!$A33,'Official Medal Table'!$C:$C,'Each Gender Events'!CL$1,'Official Medal Table'!$E:$E,'Each Gender Events'!CL$2)*'Medal values'!$B$1
+ COUNTIFS('Official Medal Table'!$G:$G,'Each Gender Events'!$A33,'Official Medal Table'!$C:$C,'Each Gender Events'!CL$1,'Official Medal Table'!$E:$E,'Each Gender Events'!CL$2)*'Medal values'!$B$2
+ COUNTIFS('Official Medal Table'!$H:$H,'Each Gender Events'!$A33,'Official Medal Table'!$C:$C,'Each Gender Events'!CL$1,'Official Medal Table'!$E:$E,'Each Gender Events'!CL$2)*'Medal values'!$B$3
+ COUNTIFS('Official Medal Table'!$I:$I,'Each Gender Events'!$A33,'Official Medal Table'!$C:$C,'Each Gender Events'!CL$1,'Official Medal Table'!$E:$E,'Each Gender Events'!CL$2)*'Medal values'!$B$3
+ COUNTIFS('Official Medal Table'!$F:$F,'Each Gender Events'!$A33,'Official Medal Table'!$C:$C,'Each Gender Events'!CL$1,'Official Medal Table'!$E:$E,"Mixed")*'Medal values'!$B$1/2
+ COUNTIFS('Official Medal Table'!$G:$G,'Each Gender Events'!$A33,'Official Medal Table'!$C:$C,'Each Gender Events'!CL$1,'Official Medal Table'!$E:$E,"Mixed")*'Medal values'!$B$2/2
+ COUNTIFS('Official Medal Table'!$H:$H,'Each Gender Events'!$A33,'Official Medal Table'!$C:$C,'Each Gender Events'!CL$1,'Official Medal Table'!$E:$E,"Mixed")*'Medal values'!$B$3/2
+ COUNTIFS('Official Medal Table'!$I:$I,'Each Gender Events'!$A33,'Official Medal Table'!$C:$C,'Each Gender Events'!CL$1,'Official Medal Table'!$E:$E,"Mixed")*'Medal values'!$B$3/2</f>
        <v>0</v>
      </c>
      <c r="CM33">
        <f>COUNTIFS('Official Medal Table'!$F:$F,'Each Gender Events'!$A33,'Official Medal Table'!$C:$C,'Each Gender Events'!CM$1,'Official Medal Table'!$E:$E,'Each Gender Events'!CM$2)*'Medal values'!$B$1
+ COUNTIFS('Official Medal Table'!$G:$G,'Each Gender Events'!$A33,'Official Medal Table'!$C:$C,'Each Gender Events'!CM$1,'Official Medal Table'!$E:$E,'Each Gender Events'!CM$2)*'Medal values'!$B$2
+ COUNTIFS('Official Medal Table'!$H:$H,'Each Gender Events'!$A33,'Official Medal Table'!$C:$C,'Each Gender Events'!CM$1,'Official Medal Table'!$E:$E,'Each Gender Events'!CM$2)*'Medal values'!$B$3
+ COUNTIFS('Official Medal Table'!$I:$I,'Each Gender Events'!$A33,'Official Medal Table'!$C:$C,'Each Gender Events'!CM$1,'Official Medal Table'!$E:$E,'Each Gender Events'!CM$2)*'Medal values'!$B$3
+ COUNTIFS('Official Medal Table'!$F:$F,'Each Gender Events'!$A33,'Official Medal Table'!$C:$C,'Each Gender Events'!CM$1,'Official Medal Table'!$E:$E,"Mixed")*'Medal values'!$B$1/2
+ COUNTIFS('Official Medal Table'!$G:$G,'Each Gender Events'!$A33,'Official Medal Table'!$C:$C,'Each Gender Events'!CM$1,'Official Medal Table'!$E:$E,"Mixed")*'Medal values'!$B$2/2
+ COUNTIFS('Official Medal Table'!$H:$H,'Each Gender Events'!$A33,'Official Medal Table'!$C:$C,'Each Gender Events'!CM$1,'Official Medal Table'!$E:$E,"Mixed")*'Medal values'!$B$3/2
+ COUNTIFS('Official Medal Table'!$I:$I,'Each Gender Events'!$A33,'Official Medal Table'!$C:$C,'Each Gender Events'!CM$1,'Official Medal Table'!$E:$E,"Mixed")*'Medal values'!$B$3/2</f>
        <v>0</v>
      </c>
      <c r="CN33">
        <f>COUNTIFS('Official Medal Table'!$F:$F,'Each Gender Events'!$A33,'Official Medal Table'!$C:$C,'Each Gender Events'!CN$1,'Official Medal Table'!$E:$E,'Each Gender Events'!CN$2)*'Medal values'!$B$1
+ COUNTIFS('Official Medal Table'!$G:$G,'Each Gender Events'!$A33,'Official Medal Table'!$C:$C,'Each Gender Events'!CN$1,'Official Medal Table'!$E:$E,'Each Gender Events'!CN$2)*'Medal values'!$B$2
+ COUNTIFS('Official Medal Table'!$H:$H,'Each Gender Events'!$A33,'Official Medal Table'!$C:$C,'Each Gender Events'!CN$1,'Official Medal Table'!$E:$E,'Each Gender Events'!CN$2)*'Medal values'!$B$3
+ COUNTIFS('Official Medal Table'!$I:$I,'Each Gender Events'!$A33,'Official Medal Table'!$C:$C,'Each Gender Events'!CN$1,'Official Medal Table'!$E:$E,'Each Gender Events'!CN$2)*'Medal values'!$B$3
+ COUNTIFS('Official Medal Table'!$F:$F,'Each Gender Events'!$A33,'Official Medal Table'!$C:$C,'Each Gender Events'!CN$1,'Official Medal Table'!$E:$E,"Mixed")*'Medal values'!$B$1/2
+ COUNTIFS('Official Medal Table'!$G:$G,'Each Gender Events'!$A33,'Official Medal Table'!$C:$C,'Each Gender Events'!CN$1,'Official Medal Table'!$E:$E,"Mixed")*'Medal values'!$B$2/2
+ COUNTIFS('Official Medal Table'!$H:$H,'Each Gender Events'!$A33,'Official Medal Table'!$C:$C,'Each Gender Events'!CN$1,'Official Medal Table'!$E:$E,"Mixed")*'Medal values'!$B$3/2
+ COUNTIFS('Official Medal Table'!$I:$I,'Each Gender Events'!$A33,'Official Medal Table'!$C:$C,'Each Gender Events'!CN$1,'Official Medal Table'!$E:$E,"Mixed")*'Medal values'!$B$3/2</f>
        <v>0</v>
      </c>
      <c r="CO33">
        <f>COUNTIFS('Official Medal Table'!$F:$F,'Each Gender Events'!$A33,'Official Medal Table'!$C:$C,'Each Gender Events'!CO$1,'Official Medal Table'!$E:$E,'Each Gender Events'!CO$2)*'Medal values'!$B$1
+ COUNTIFS('Official Medal Table'!$G:$G,'Each Gender Events'!$A33,'Official Medal Table'!$C:$C,'Each Gender Events'!CO$1,'Official Medal Table'!$E:$E,'Each Gender Events'!CO$2)*'Medal values'!$B$2
+ COUNTIFS('Official Medal Table'!$H:$H,'Each Gender Events'!$A33,'Official Medal Table'!$C:$C,'Each Gender Events'!CO$1,'Official Medal Table'!$E:$E,'Each Gender Events'!CO$2)*'Medal values'!$B$3
+ COUNTIFS('Official Medal Table'!$I:$I,'Each Gender Events'!$A33,'Official Medal Table'!$C:$C,'Each Gender Events'!CO$1,'Official Medal Table'!$E:$E,'Each Gender Events'!CO$2)*'Medal values'!$B$3
+ COUNTIFS('Official Medal Table'!$F:$F,'Each Gender Events'!$A33,'Official Medal Table'!$C:$C,'Each Gender Events'!CO$1,'Official Medal Table'!$E:$E,"Mixed")*'Medal values'!$B$1/2
+ COUNTIFS('Official Medal Table'!$G:$G,'Each Gender Events'!$A33,'Official Medal Table'!$C:$C,'Each Gender Events'!CO$1,'Official Medal Table'!$E:$E,"Mixed")*'Medal values'!$B$2/2
+ COUNTIFS('Official Medal Table'!$H:$H,'Each Gender Events'!$A33,'Official Medal Table'!$C:$C,'Each Gender Events'!CO$1,'Official Medal Table'!$E:$E,"Mixed")*'Medal values'!$B$3/2
+ COUNTIFS('Official Medal Table'!$I:$I,'Each Gender Events'!$A33,'Official Medal Table'!$C:$C,'Each Gender Events'!CO$1,'Official Medal Table'!$E:$E,"Mixed")*'Medal values'!$B$3/2</f>
        <v>0</v>
      </c>
      <c r="CP33">
        <f>COUNTIFS('Official Medal Table'!$F:$F,'Each Gender Events'!$A33,'Official Medal Table'!$C:$C,'Each Gender Events'!CP$1,'Official Medal Table'!$E:$E,'Each Gender Events'!CP$2)*'Medal values'!$B$1
+ COUNTIFS('Official Medal Table'!$G:$G,'Each Gender Events'!$A33,'Official Medal Table'!$C:$C,'Each Gender Events'!CP$1,'Official Medal Table'!$E:$E,'Each Gender Events'!CP$2)*'Medal values'!$B$2
+ COUNTIFS('Official Medal Table'!$H:$H,'Each Gender Events'!$A33,'Official Medal Table'!$C:$C,'Each Gender Events'!CP$1,'Official Medal Table'!$E:$E,'Each Gender Events'!CP$2)*'Medal values'!$B$3
+ COUNTIFS('Official Medal Table'!$I:$I,'Each Gender Events'!$A33,'Official Medal Table'!$C:$C,'Each Gender Events'!CP$1,'Official Medal Table'!$E:$E,'Each Gender Events'!CP$2)*'Medal values'!$B$3
+ COUNTIFS('Official Medal Table'!$F:$F,'Each Gender Events'!$A33,'Official Medal Table'!$C:$C,'Each Gender Events'!CP$1,'Official Medal Table'!$E:$E,"Mixed")*'Medal values'!$B$1/2
+ COUNTIFS('Official Medal Table'!$G:$G,'Each Gender Events'!$A33,'Official Medal Table'!$C:$C,'Each Gender Events'!CP$1,'Official Medal Table'!$E:$E,"Mixed")*'Medal values'!$B$2/2
+ COUNTIFS('Official Medal Table'!$H:$H,'Each Gender Events'!$A33,'Official Medal Table'!$C:$C,'Each Gender Events'!CP$1,'Official Medal Table'!$E:$E,"Mixed")*'Medal values'!$B$3/2
+ COUNTIFS('Official Medal Table'!$I:$I,'Each Gender Events'!$A33,'Official Medal Table'!$C:$C,'Each Gender Events'!CP$1,'Official Medal Table'!$E:$E,"Mixed")*'Medal values'!$B$3/2</f>
        <v>0</v>
      </c>
      <c r="CQ33">
        <f>COUNTIFS('Official Medal Table'!$F:$F,'Each Gender Events'!$A33,'Official Medal Table'!$C:$C,'Each Gender Events'!CQ$1,'Official Medal Table'!$E:$E,'Each Gender Events'!CQ$2)*'Medal values'!$B$1
+ COUNTIFS('Official Medal Table'!$G:$G,'Each Gender Events'!$A33,'Official Medal Table'!$C:$C,'Each Gender Events'!CQ$1,'Official Medal Table'!$E:$E,'Each Gender Events'!CQ$2)*'Medal values'!$B$2
+ COUNTIFS('Official Medal Table'!$H:$H,'Each Gender Events'!$A33,'Official Medal Table'!$C:$C,'Each Gender Events'!CQ$1,'Official Medal Table'!$E:$E,'Each Gender Events'!CQ$2)*'Medal values'!$B$3
+ COUNTIFS('Official Medal Table'!$I:$I,'Each Gender Events'!$A33,'Official Medal Table'!$C:$C,'Each Gender Events'!CQ$1,'Official Medal Table'!$E:$E,'Each Gender Events'!CQ$2)*'Medal values'!$B$3
+ COUNTIFS('Official Medal Table'!$F:$F,'Each Gender Events'!$A33,'Official Medal Table'!$C:$C,'Each Gender Events'!CQ$1,'Official Medal Table'!$E:$E,"Mixed")*'Medal values'!$B$1/2
+ COUNTIFS('Official Medal Table'!$G:$G,'Each Gender Events'!$A33,'Official Medal Table'!$C:$C,'Each Gender Events'!CQ$1,'Official Medal Table'!$E:$E,"Mixed")*'Medal values'!$B$2/2
+ COUNTIFS('Official Medal Table'!$H:$H,'Each Gender Events'!$A33,'Official Medal Table'!$C:$C,'Each Gender Events'!CQ$1,'Official Medal Table'!$E:$E,"Mixed")*'Medal values'!$B$3/2
+ COUNTIFS('Official Medal Table'!$I:$I,'Each Gender Events'!$A33,'Official Medal Table'!$C:$C,'Each Gender Events'!CQ$1,'Official Medal Table'!$E:$E,"Mixed")*'Medal values'!$B$3/2</f>
        <v>0</v>
      </c>
      <c r="CR33">
        <f>COUNTIFS('Official Medal Table'!$F:$F,'Each Gender Events'!$A33,'Official Medal Table'!$C:$C,'Each Gender Events'!CR$1,'Official Medal Table'!$E:$E,'Each Gender Events'!CR$2)*'Medal values'!$B$1
+ COUNTIFS('Official Medal Table'!$G:$G,'Each Gender Events'!$A33,'Official Medal Table'!$C:$C,'Each Gender Events'!CR$1,'Official Medal Table'!$E:$E,'Each Gender Events'!CR$2)*'Medal values'!$B$2
+ COUNTIFS('Official Medal Table'!$H:$H,'Each Gender Events'!$A33,'Official Medal Table'!$C:$C,'Each Gender Events'!CR$1,'Official Medal Table'!$E:$E,'Each Gender Events'!CR$2)*'Medal values'!$B$3
+ COUNTIFS('Official Medal Table'!$I:$I,'Each Gender Events'!$A33,'Official Medal Table'!$C:$C,'Each Gender Events'!CR$1,'Official Medal Table'!$E:$E,'Each Gender Events'!CR$2)*'Medal values'!$B$3
+ COUNTIFS('Official Medal Table'!$F:$F,'Each Gender Events'!$A33,'Official Medal Table'!$C:$C,'Each Gender Events'!CR$1,'Official Medal Table'!$E:$E,"Mixed")*'Medal values'!$B$1/2
+ COUNTIFS('Official Medal Table'!$G:$G,'Each Gender Events'!$A33,'Official Medal Table'!$C:$C,'Each Gender Events'!CR$1,'Official Medal Table'!$E:$E,"Mixed")*'Medal values'!$B$2/2
+ COUNTIFS('Official Medal Table'!$H:$H,'Each Gender Events'!$A33,'Official Medal Table'!$C:$C,'Each Gender Events'!CR$1,'Official Medal Table'!$E:$E,"Mixed")*'Medal values'!$B$3/2
+ COUNTIFS('Official Medal Table'!$I:$I,'Each Gender Events'!$A33,'Official Medal Table'!$C:$C,'Each Gender Events'!CR$1,'Official Medal Table'!$E:$E,"Mixed")*'Medal values'!$B$3/2</f>
        <v>0</v>
      </c>
      <c r="CS33">
        <f>COUNTIFS('Official Medal Table'!$F:$F,'Each Gender Events'!$A33,'Official Medal Table'!$C:$C,'Each Gender Events'!CS$1,'Official Medal Table'!$E:$E,'Each Gender Events'!CS$2)*'Medal values'!$B$1
+ COUNTIFS('Official Medal Table'!$G:$G,'Each Gender Events'!$A33,'Official Medal Table'!$C:$C,'Each Gender Events'!CS$1,'Official Medal Table'!$E:$E,'Each Gender Events'!CS$2)*'Medal values'!$B$2
+ COUNTIFS('Official Medal Table'!$H:$H,'Each Gender Events'!$A33,'Official Medal Table'!$C:$C,'Each Gender Events'!CS$1,'Official Medal Table'!$E:$E,'Each Gender Events'!CS$2)*'Medal values'!$B$3
+ COUNTIFS('Official Medal Table'!$I:$I,'Each Gender Events'!$A33,'Official Medal Table'!$C:$C,'Each Gender Events'!CS$1,'Official Medal Table'!$E:$E,'Each Gender Events'!CS$2)*'Medal values'!$B$3
+ COUNTIFS('Official Medal Table'!$F:$F,'Each Gender Events'!$A33,'Official Medal Table'!$C:$C,'Each Gender Events'!CS$1,'Official Medal Table'!$E:$E,"Mixed")*'Medal values'!$B$1/2
+ COUNTIFS('Official Medal Table'!$G:$G,'Each Gender Events'!$A33,'Official Medal Table'!$C:$C,'Each Gender Events'!CS$1,'Official Medal Table'!$E:$E,"Mixed")*'Medal values'!$B$2/2
+ COUNTIFS('Official Medal Table'!$H:$H,'Each Gender Events'!$A33,'Official Medal Table'!$C:$C,'Each Gender Events'!CS$1,'Official Medal Table'!$E:$E,"Mixed")*'Medal values'!$B$3/2
+ COUNTIFS('Official Medal Table'!$I:$I,'Each Gender Events'!$A33,'Official Medal Table'!$C:$C,'Each Gender Events'!CS$1,'Official Medal Table'!$E:$E,"Mixed")*'Medal values'!$B$3/2</f>
        <v>2.0000010000000001</v>
      </c>
      <c r="CT33">
        <f>COUNTIFS('Official Medal Table'!$F:$F,'Each Gender Events'!$A33,'Official Medal Table'!$C:$C,'Each Gender Events'!CT$1,'Official Medal Table'!$E:$E,'Each Gender Events'!CT$2)*'Medal values'!$B$1
+ COUNTIFS('Official Medal Table'!$G:$G,'Each Gender Events'!$A33,'Official Medal Table'!$C:$C,'Each Gender Events'!CT$1,'Official Medal Table'!$E:$E,'Each Gender Events'!CT$2)*'Medal values'!$B$2
+ COUNTIFS('Official Medal Table'!$H:$H,'Each Gender Events'!$A33,'Official Medal Table'!$C:$C,'Each Gender Events'!CT$1,'Official Medal Table'!$E:$E,'Each Gender Events'!CT$2)*'Medal values'!$B$3
+ COUNTIFS('Official Medal Table'!$I:$I,'Each Gender Events'!$A33,'Official Medal Table'!$C:$C,'Each Gender Events'!CT$1,'Official Medal Table'!$E:$E,'Each Gender Events'!CT$2)*'Medal values'!$B$3
+ COUNTIFS('Official Medal Table'!$F:$F,'Each Gender Events'!$A33,'Official Medal Table'!$C:$C,'Each Gender Events'!CT$1,'Official Medal Table'!$E:$E,"Mixed")*'Medal values'!$B$1/2
+ COUNTIFS('Official Medal Table'!$G:$G,'Each Gender Events'!$A33,'Official Medal Table'!$C:$C,'Each Gender Events'!CT$1,'Official Medal Table'!$E:$E,"Mixed")*'Medal values'!$B$2/2
+ COUNTIFS('Official Medal Table'!$H:$H,'Each Gender Events'!$A33,'Official Medal Table'!$C:$C,'Each Gender Events'!CT$1,'Official Medal Table'!$E:$E,"Mixed")*'Medal values'!$B$3/2
+ COUNTIFS('Official Medal Table'!$I:$I,'Each Gender Events'!$A33,'Official Medal Table'!$C:$C,'Each Gender Events'!CT$1,'Official Medal Table'!$E:$E,"Mixed")*'Medal values'!$B$3/2</f>
        <v>0</v>
      </c>
    </row>
    <row r="34" spans="1:98" x14ac:dyDescent="0.3">
      <c r="A34" t="str">
        <f>Countries!A32</f>
        <v>MGL</v>
      </c>
      <c r="B34">
        <f>COUNTIFS('Official Medal Table'!$F:$F,'Each Gender Events'!$A34,'Official Medal Table'!$C:$C,'Each Gender Events'!B$1,'Official Medal Table'!$E:$E,'Each Gender Events'!B$2)*'Medal values'!$B$1
+ COUNTIFS('Official Medal Table'!$G:$G,'Each Gender Events'!$A34,'Official Medal Table'!$C:$C,'Each Gender Events'!B$1,'Official Medal Table'!$E:$E,'Each Gender Events'!B$2)*'Medal values'!$B$2
+ COUNTIFS('Official Medal Table'!$H:$H,'Each Gender Events'!$A34,'Official Medal Table'!$C:$C,'Each Gender Events'!B$1,'Official Medal Table'!$E:$E,'Each Gender Events'!B$2)*'Medal values'!$B$3
+ COUNTIFS('Official Medal Table'!$I:$I,'Each Gender Events'!$A34,'Official Medal Table'!$C:$C,'Each Gender Events'!B$1,'Official Medal Table'!$E:$E,'Each Gender Events'!B$2)*'Medal values'!$B$3
+ COUNTIFS('Official Medal Table'!$F:$F,'Each Gender Events'!$A34,'Official Medal Table'!$C:$C,'Each Gender Events'!B$1,'Official Medal Table'!$E:$E,"Mixed")*'Medal values'!$B$1/2
+ COUNTIFS('Official Medal Table'!$G:$G,'Each Gender Events'!$A34,'Official Medal Table'!$C:$C,'Each Gender Events'!B$1,'Official Medal Table'!$E:$E,"Mixed")*'Medal values'!$B$2/2
+ COUNTIFS('Official Medal Table'!$H:$H,'Each Gender Events'!$A34,'Official Medal Table'!$C:$C,'Each Gender Events'!B$1,'Official Medal Table'!$E:$E,"Mixed")*'Medal values'!$B$3/2
+ COUNTIFS('Official Medal Table'!$I:$I,'Each Gender Events'!$A34,'Official Medal Table'!$C:$C,'Each Gender Events'!B$1,'Official Medal Table'!$E:$E,"Mixed")*'Medal values'!$B$3/2</f>
        <v>0</v>
      </c>
      <c r="C34">
        <f>COUNTIFS('Official Medal Table'!$F:$F,'Each Gender Events'!$A34,'Official Medal Table'!$C:$C,'Each Gender Events'!C$1,'Official Medal Table'!$E:$E,'Each Gender Events'!C$2)*'Medal values'!$B$1
+ COUNTIFS('Official Medal Table'!$G:$G,'Each Gender Events'!$A34,'Official Medal Table'!$C:$C,'Each Gender Events'!C$1,'Official Medal Table'!$E:$E,'Each Gender Events'!C$2)*'Medal values'!$B$2
+ COUNTIFS('Official Medal Table'!$H:$H,'Each Gender Events'!$A34,'Official Medal Table'!$C:$C,'Each Gender Events'!C$1,'Official Medal Table'!$E:$E,'Each Gender Events'!C$2)*'Medal values'!$B$3
+ COUNTIFS('Official Medal Table'!$I:$I,'Each Gender Events'!$A34,'Official Medal Table'!$C:$C,'Each Gender Events'!C$1,'Official Medal Table'!$E:$E,'Each Gender Events'!C$2)*'Medal values'!$B$3
+ COUNTIFS('Official Medal Table'!$F:$F,'Each Gender Events'!$A34,'Official Medal Table'!$C:$C,'Each Gender Events'!C$1,'Official Medal Table'!$E:$E,"Mixed")*'Medal values'!$B$1/2
+ COUNTIFS('Official Medal Table'!$G:$G,'Each Gender Events'!$A34,'Official Medal Table'!$C:$C,'Each Gender Events'!C$1,'Official Medal Table'!$E:$E,"Mixed")*'Medal values'!$B$2/2
+ COUNTIFS('Official Medal Table'!$H:$H,'Each Gender Events'!$A34,'Official Medal Table'!$C:$C,'Each Gender Events'!C$1,'Official Medal Table'!$E:$E,"Mixed")*'Medal values'!$B$3/2
+ COUNTIFS('Official Medal Table'!$I:$I,'Each Gender Events'!$A34,'Official Medal Table'!$C:$C,'Each Gender Events'!C$1,'Official Medal Table'!$E:$E,"Mixed")*'Medal values'!$B$3/2</f>
        <v>0</v>
      </c>
      <c r="D34">
        <f>COUNTIFS('Official Medal Table'!$F:$F,'Each Gender Events'!$A34,'Official Medal Table'!$C:$C,'Each Gender Events'!D$1,'Official Medal Table'!$E:$E,'Each Gender Events'!D$2)*'Medal values'!$B$1
+ COUNTIFS('Official Medal Table'!$G:$G,'Each Gender Events'!$A34,'Official Medal Table'!$C:$C,'Each Gender Events'!D$1,'Official Medal Table'!$E:$E,'Each Gender Events'!D$2)*'Medal values'!$B$2
+ COUNTIFS('Official Medal Table'!$H:$H,'Each Gender Events'!$A34,'Official Medal Table'!$C:$C,'Each Gender Events'!D$1,'Official Medal Table'!$E:$E,'Each Gender Events'!D$2)*'Medal values'!$B$3
+ COUNTIFS('Official Medal Table'!$I:$I,'Each Gender Events'!$A34,'Official Medal Table'!$C:$C,'Each Gender Events'!D$1,'Official Medal Table'!$E:$E,'Each Gender Events'!D$2)*'Medal values'!$B$3
+ COUNTIFS('Official Medal Table'!$F:$F,'Each Gender Events'!$A34,'Official Medal Table'!$C:$C,'Each Gender Events'!D$1,'Official Medal Table'!$E:$E,"Mixed")*'Medal values'!$B$1/2
+ COUNTIFS('Official Medal Table'!$G:$G,'Each Gender Events'!$A34,'Official Medal Table'!$C:$C,'Each Gender Events'!D$1,'Official Medal Table'!$E:$E,"Mixed")*'Medal values'!$B$2/2
+ COUNTIFS('Official Medal Table'!$H:$H,'Each Gender Events'!$A34,'Official Medal Table'!$C:$C,'Each Gender Events'!D$1,'Official Medal Table'!$E:$E,"Mixed")*'Medal values'!$B$3/2
+ COUNTIFS('Official Medal Table'!$I:$I,'Each Gender Events'!$A34,'Official Medal Table'!$C:$C,'Each Gender Events'!D$1,'Official Medal Table'!$E:$E,"Mixed")*'Medal values'!$B$3/2</f>
        <v>0</v>
      </c>
      <c r="E34">
        <f>COUNTIFS('Official Medal Table'!$F:$F,'Each Gender Events'!$A34,'Official Medal Table'!$C:$C,'Each Gender Events'!E$1,'Official Medal Table'!$E:$E,'Each Gender Events'!E$2)*'Medal values'!$B$1
+ COUNTIFS('Official Medal Table'!$G:$G,'Each Gender Events'!$A34,'Official Medal Table'!$C:$C,'Each Gender Events'!E$1,'Official Medal Table'!$E:$E,'Each Gender Events'!E$2)*'Medal values'!$B$2
+ COUNTIFS('Official Medal Table'!$H:$H,'Each Gender Events'!$A34,'Official Medal Table'!$C:$C,'Each Gender Events'!E$1,'Official Medal Table'!$E:$E,'Each Gender Events'!E$2)*'Medal values'!$B$3
+ COUNTIFS('Official Medal Table'!$I:$I,'Each Gender Events'!$A34,'Official Medal Table'!$C:$C,'Each Gender Events'!E$1,'Official Medal Table'!$E:$E,'Each Gender Events'!E$2)*'Medal values'!$B$3
+ COUNTIFS('Official Medal Table'!$F:$F,'Each Gender Events'!$A34,'Official Medal Table'!$C:$C,'Each Gender Events'!E$1,'Official Medal Table'!$E:$E,"Mixed")*'Medal values'!$B$1/2
+ COUNTIFS('Official Medal Table'!$G:$G,'Each Gender Events'!$A34,'Official Medal Table'!$C:$C,'Each Gender Events'!E$1,'Official Medal Table'!$E:$E,"Mixed")*'Medal values'!$B$2/2
+ COUNTIFS('Official Medal Table'!$H:$H,'Each Gender Events'!$A34,'Official Medal Table'!$C:$C,'Each Gender Events'!E$1,'Official Medal Table'!$E:$E,"Mixed")*'Medal values'!$B$3/2
+ COUNTIFS('Official Medal Table'!$I:$I,'Each Gender Events'!$A34,'Official Medal Table'!$C:$C,'Each Gender Events'!E$1,'Official Medal Table'!$E:$E,"Mixed")*'Medal values'!$B$3/2</f>
        <v>0</v>
      </c>
      <c r="F34">
        <f>COUNTIFS('Official Medal Table'!$F:$F,'Each Gender Events'!$A34,'Official Medal Table'!$C:$C,'Each Gender Events'!F$1,'Official Medal Table'!$E:$E,'Each Gender Events'!F$2)*'Medal values'!$B$1
+ COUNTIFS('Official Medal Table'!$G:$G,'Each Gender Events'!$A34,'Official Medal Table'!$C:$C,'Each Gender Events'!F$1,'Official Medal Table'!$E:$E,'Each Gender Events'!F$2)*'Medal values'!$B$2
+ COUNTIFS('Official Medal Table'!$H:$H,'Each Gender Events'!$A34,'Official Medal Table'!$C:$C,'Each Gender Events'!F$1,'Official Medal Table'!$E:$E,'Each Gender Events'!F$2)*'Medal values'!$B$3
+ COUNTIFS('Official Medal Table'!$I:$I,'Each Gender Events'!$A34,'Official Medal Table'!$C:$C,'Each Gender Events'!F$1,'Official Medal Table'!$E:$E,'Each Gender Events'!F$2)*'Medal values'!$B$3
+ COUNTIFS('Official Medal Table'!$F:$F,'Each Gender Events'!$A34,'Official Medal Table'!$C:$C,'Each Gender Events'!F$1,'Official Medal Table'!$E:$E,"Mixed")*'Medal values'!$B$1/2
+ COUNTIFS('Official Medal Table'!$G:$G,'Each Gender Events'!$A34,'Official Medal Table'!$C:$C,'Each Gender Events'!F$1,'Official Medal Table'!$E:$E,"Mixed")*'Medal values'!$B$2/2
+ COUNTIFS('Official Medal Table'!$H:$H,'Each Gender Events'!$A34,'Official Medal Table'!$C:$C,'Each Gender Events'!F$1,'Official Medal Table'!$E:$E,"Mixed")*'Medal values'!$B$3/2
+ COUNTIFS('Official Medal Table'!$I:$I,'Each Gender Events'!$A34,'Official Medal Table'!$C:$C,'Each Gender Events'!F$1,'Official Medal Table'!$E:$E,"Mixed")*'Medal values'!$B$3/2</f>
        <v>0</v>
      </c>
      <c r="G34">
        <f>COUNTIFS('Official Medal Table'!$F:$F,'Each Gender Events'!$A34,'Official Medal Table'!$C:$C,'Each Gender Events'!G$1,'Official Medal Table'!$E:$E,'Each Gender Events'!G$2)*'Medal values'!$B$1
+ COUNTIFS('Official Medal Table'!$G:$G,'Each Gender Events'!$A34,'Official Medal Table'!$C:$C,'Each Gender Events'!G$1,'Official Medal Table'!$E:$E,'Each Gender Events'!G$2)*'Medal values'!$B$2
+ COUNTIFS('Official Medal Table'!$H:$H,'Each Gender Events'!$A34,'Official Medal Table'!$C:$C,'Each Gender Events'!G$1,'Official Medal Table'!$E:$E,'Each Gender Events'!G$2)*'Medal values'!$B$3
+ COUNTIFS('Official Medal Table'!$I:$I,'Each Gender Events'!$A34,'Official Medal Table'!$C:$C,'Each Gender Events'!G$1,'Official Medal Table'!$E:$E,'Each Gender Events'!G$2)*'Medal values'!$B$3
+ COUNTIFS('Official Medal Table'!$F:$F,'Each Gender Events'!$A34,'Official Medal Table'!$C:$C,'Each Gender Events'!G$1,'Official Medal Table'!$E:$E,"Mixed")*'Medal values'!$B$1/2
+ COUNTIFS('Official Medal Table'!$G:$G,'Each Gender Events'!$A34,'Official Medal Table'!$C:$C,'Each Gender Events'!G$1,'Official Medal Table'!$E:$E,"Mixed")*'Medal values'!$B$2/2
+ COUNTIFS('Official Medal Table'!$H:$H,'Each Gender Events'!$A34,'Official Medal Table'!$C:$C,'Each Gender Events'!G$1,'Official Medal Table'!$E:$E,"Mixed")*'Medal values'!$B$3/2
+ COUNTIFS('Official Medal Table'!$I:$I,'Each Gender Events'!$A34,'Official Medal Table'!$C:$C,'Each Gender Events'!G$1,'Official Medal Table'!$E:$E,"Mixed")*'Medal values'!$B$3/2</f>
        <v>0</v>
      </c>
      <c r="H34">
        <f>COUNTIFS('Official Medal Table'!$F:$F,'Each Gender Events'!$A34,'Official Medal Table'!$C:$C,'Each Gender Events'!H$1,'Official Medal Table'!$E:$E,'Each Gender Events'!H$2)*'Medal values'!$B$1
+ COUNTIFS('Official Medal Table'!$G:$G,'Each Gender Events'!$A34,'Official Medal Table'!$C:$C,'Each Gender Events'!H$1,'Official Medal Table'!$E:$E,'Each Gender Events'!H$2)*'Medal values'!$B$2
+ COUNTIFS('Official Medal Table'!$H:$H,'Each Gender Events'!$A34,'Official Medal Table'!$C:$C,'Each Gender Events'!H$1,'Official Medal Table'!$E:$E,'Each Gender Events'!H$2)*'Medal values'!$B$3
+ COUNTIFS('Official Medal Table'!$I:$I,'Each Gender Events'!$A34,'Official Medal Table'!$C:$C,'Each Gender Events'!H$1,'Official Medal Table'!$E:$E,'Each Gender Events'!H$2)*'Medal values'!$B$3
+ COUNTIFS('Official Medal Table'!$F:$F,'Each Gender Events'!$A34,'Official Medal Table'!$C:$C,'Each Gender Events'!H$1,'Official Medal Table'!$E:$E,"Mixed")*'Medal values'!$B$1/2
+ COUNTIFS('Official Medal Table'!$G:$G,'Each Gender Events'!$A34,'Official Medal Table'!$C:$C,'Each Gender Events'!H$1,'Official Medal Table'!$E:$E,"Mixed")*'Medal values'!$B$2/2
+ COUNTIFS('Official Medal Table'!$H:$H,'Each Gender Events'!$A34,'Official Medal Table'!$C:$C,'Each Gender Events'!H$1,'Official Medal Table'!$E:$E,"Mixed")*'Medal values'!$B$3/2
+ COUNTIFS('Official Medal Table'!$I:$I,'Each Gender Events'!$A34,'Official Medal Table'!$C:$C,'Each Gender Events'!H$1,'Official Medal Table'!$E:$E,"Mixed")*'Medal values'!$B$3/2</f>
        <v>0</v>
      </c>
      <c r="I34">
        <f>COUNTIFS('Official Medal Table'!$F:$F,'Each Gender Events'!$A34,'Official Medal Table'!$C:$C,'Each Gender Events'!I$1,'Official Medal Table'!$E:$E,'Each Gender Events'!I$2)*'Medal values'!$B$1
+ COUNTIFS('Official Medal Table'!$G:$G,'Each Gender Events'!$A34,'Official Medal Table'!$C:$C,'Each Gender Events'!I$1,'Official Medal Table'!$E:$E,'Each Gender Events'!I$2)*'Medal values'!$B$2
+ COUNTIFS('Official Medal Table'!$H:$H,'Each Gender Events'!$A34,'Official Medal Table'!$C:$C,'Each Gender Events'!I$1,'Official Medal Table'!$E:$E,'Each Gender Events'!I$2)*'Medal values'!$B$3
+ COUNTIFS('Official Medal Table'!$I:$I,'Each Gender Events'!$A34,'Official Medal Table'!$C:$C,'Each Gender Events'!I$1,'Official Medal Table'!$E:$E,'Each Gender Events'!I$2)*'Medal values'!$B$3
+ COUNTIFS('Official Medal Table'!$F:$F,'Each Gender Events'!$A34,'Official Medal Table'!$C:$C,'Each Gender Events'!I$1,'Official Medal Table'!$E:$E,"Mixed")*'Medal values'!$B$1/2
+ COUNTIFS('Official Medal Table'!$G:$G,'Each Gender Events'!$A34,'Official Medal Table'!$C:$C,'Each Gender Events'!I$1,'Official Medal Table'!$E:$E,"Mixed")*'Medal values'!$B$2/2
+ COUNTIFS('Official Medal Table'!$H:$H,'Each Gender Events'!$A34,'Official Medal Table'!$C:$C,'Each Gender Events'!I$1,'Official Medal Table'!$E:$E,"Mixed")*'Medal values'!$B$3/2
+ COUNTIFS('Official Medal Table'!$I:$I,'Each Gender Events'!$A34,'Official Medal Table'!$C:$C,'Each Gender Events'!I$1,'Official Medal Table'!$E:$E,"Mixed")*'Medal values'!$B$3/2</f>
        <v>0</v>
      </c>
      <c r="J34">
        <f>COUNTIFS('Official Medal Table'!$F:$F,'Each Gender Events'!$A34,'Official Medal Table'!$C:$C,'Each Gender Events'!J$1,'Official Medal Table'!$E:$E,'Each Gender Events'!J$2)*'Medal values'!$B$1
+ COUNTIFS('Official Medal Table'!$G:$G,'Each Gender Events'!$A34,'Official Medal Table'!$C:$C,'Each Gender Events'!J$1,'Official Medal Table'!$E:$E,'Each Gender Events'!J$2)*'Medal values'!$B$2
+ COUNTIFS('Official Medal Table'!$H:$H,'Each Gender Events'!$A34,'Official Medal Table'!$C:$C,'Each Gender Events'!J$1,'Official Medal Table'!$E:$E,'Each Gender Events'!J$2)*'Medal values'!$B$3
+ COUNTIFS('Official Medal Table'!$I:$I,'Each Gender Events'!$A34,'Official Medal Table'!$C:$C,'Each Gender Events'!J$1,'Official Medal Table'!$E:$E,'Each Gender Events'!J$2)*'Medal values'!$B$3
+ COUNTIFS('Official Medal Table'!$F:$F,'Each Gender Events'!$A34,'Official Medal Table'!$C:$C,'Each Gender Events'!J$1,'Official Medal Table'!$E:$E,"Mixed")*'Medal values'!$B$1/2
+ COUNTIFS('Official Medal Table'!$G:$G,'Each Gender Events'!$A34,'Official Medal Table'!$C:$C,'Each Gender Events'!J$1,'Official Medal Table'!$E:$E,"Mixed")*'Medal values'!$B$2/2
+ COUNTIFS('Official Medal Table'!$H:$H,'Each Gender Events'!$A34,'Official Medal Table'!$C:$C,'Each Gender Events'!J$1,'Official Medal Table'!$E:$E,"Mixed")*'Medal values'!$B$3/2
+ COUNTIFS('Official Medal Table'!$I:$I,'Each Gender Events'!$A34,'Official Medal Table'!$C:$C,'Each Gender Events'!J$1,'Official Medal Table'!$E:$E,"Mixed")*'Medal values'!$B$3/2</f>
        <v>0</v>
      </c>
      <c r="K34">
        <f>COUNTIFS('Official Medal Table'!$F:$F,'Each Gender Events'!$A34,'Official Medal Table'!$C:$C,'Each Gender Events'!K$1,'Official Medal Table'!$E:$E,'Each Gender Events'!K$2)*'Medal values'!$B$1
+ COUNTIFS('Official Medal Table'!$G:$G,'Each Gender Events'!$A34,'Official Medal Table'!$C:$C,'Each Gender Events'!K$1,'Official Medal Table'!$E:$E,'Each Gender Events'!K$2)*'Medal values'!$B$2
+ COUNTIFS('Official Medal Table'!$H:$H,'Each Gender Events'!$A34,'Official Medal Table'!$C:$C,'Each Gender Events'!K$1,'Official Medal Table'!$E:$E,'Each Gender Events'!K$2)*'Medal values'!$B$3
+ COUNTIFS('Official Medal Table'!$I:$I,'Each Gender Events'!$A34,'Official Medal Table'!$C:$C,'Each Gender Events'!K$1,'Official Medal Table'!$E:$E,'Each Gender Events'!K$2)*'Medal values'!$B$3
+ COUNTIFS('Official Medal Table'!$F:$F,'Each Gender Events'!$A34,'Official Medal Table'!$C:$C,'Each Gender Events'!K$1,'Official Medal Table'!$E:$E,"Mixed")*'Medal values'!$B$1/2
+ COUNTIFS('Official Medal Table'!$G:$G,'Each Gender Events'!$A34,'Official Medal Table'!$C:$C,'Each Gender Events'!K$1,'Official Medal Table'!$E:$E,"Mixed")*'Medal values'!$B$2/2
+ COUNTIFS('Official Medal Table'!$H:$H,'Each Gender Events'!$A34,'Official Medal Table'!$C:$C,'Each Gender Events'!K$1,'Official Medal Table'!$E:$E,"Mixed")*'Medal values'!$B$3/2
+ COUNTIFS('Official Medal Table'!$I:$I,'Each Gender Events'!$A34,'Official Medal Table'!$C:$C,'Each Gender Events'!K$1,'Official Medal Table'!$E:$E,"Mixed")*'Medal values'!$B$3/2</f>
        <v>0</v>
      </c>
      <c r="L34">
        <f>COUNTIFS('Official Medal Table'!$F:$F,'Each Gender Events'!$A34,'Official Medal Table'!$C:$C,'Each Gender Events'!L$1,'Official Medal Table'!$E:$E,'Each Gender Events'!L$2)*'Medal values'!$B$1
+ COUNTIFS('Official Medal Table'!$G:$G,'Each Gender Events'!$A34,'Official Medal Table'!$C:$C,'Each Gender Events'!L$1,'Official Medal Table'!$E:$E,'Each Gender Events'!L$2)*'Medal values'!$B$2
+ COUNTIFS('Official Medal Table'!$H:$H,'Each Gender Events'!$A34,'Official Medal Table'!$C:$C,'Each Gender Events'!L$1,'Official Medal Table'!$E:$E,'Each Gender Events'!L$2)*'Medal values'!$B$3
+ COUNTIFS('Official Medal Table'!$I:$I,'Each Gender Events'!$A34,'Official Medal Table'!$C:$C,'Each Gender Events'!L$1,'Official Medal Table'!$E:$E,'Each Gender Events'!L$2)*'Medal values'!$B$3
+ COUNTIFS('Official Medal Table'!$F:$F,'Each Gender Events'!$A34,'Official Medal Table'!$C:$C,'Each Gender Events'!L$1,'Official Medal Table'!$E:$E,"Mixed")*'Medal values'!$B$1/2
+ COUNTIFS('Official Medal Table'!$G:$G,'Each Gender Events'!$A34,'Official Medal Table'!$C:$C,'Each Gender Events'!L$1,'Official Medal Table'!$E:$E,"Mixed")*'Medal values'!$B$2/2
+ COUNTIFS('Official Medal Table'!$H:$H,'Each Gender Events'!$A34,'Official Medal Table'!$C:$C,'Each Gender Events'!L$1,'Official Medal Table'!$E:$E,"Mixed")*'Medal values'!$B$3/2
+ COUNTIFS('Official Medal Table'!$I:$I,'Each Gender Events'!$A34,'Official Medal Table'!$C:$C,'Each Gender Events'!L$1,'Official Medal Table'!$E:$E,"Mixed")*'Medal values'!$B$3/2</f>
        <v>0</v>
      </c>
      <c r="M34">
        <f>COUNTIFS('Official Medal Table'!$F:$F,'Each Gender Events'!$A34,'Official Medal Table'!$C:$C,'Each Gender Events'!M$1,'Official Medal Table'!$E:$E,'Each Gender Events'!M$2)*'Medal values'!$B$1
+ COUNTIFS('Official Medal Table'!$G:$G,'Each Gender Events'!$A34,'Official Medal Table'!$C:$C,'Each Gender Events'!M$1,'Official Medal Table'!$E:$E,'Each Gender Events'!M$2)*'Medal values'!$B$2
+ COUNTIFS('Official Medal Table'!$H:$H,'Each Gender Events'!$A34,'Official Medal Table'!$C:$C,'Each Gender Events'!M$1,'Official Medal Table'!$E:$E,'Each Gender Events'!M$2)*'Medal values'!$B$3
+ COUNTIFS('Official Medal Table'!$I:$I,'Each Gender Events'!$A34,'Official Medal Table'!$C:$C,'Each Gender Events'!M$1,'Official Medal Table'!$E:$E,'Each Gender Events'!M$2)*'Medal values'!$B$3
+ COUNTIFS('Official Medal Table'!$F:$F,'Each Gender Events'!$A34,'Official Medal Table'!$C:$C,'Each Gender Events'!M$1,'Official Medal Table'!$E:$E,"Mixed")*'Medal values'!$B$1/2
+ COUNTIFS('Official Medal Table'!$G:$G,'Each Gender Events'!$A34,'Official Medal Table'!$C:$C,'Each Gender Events'!M$1,'Official Medal Table'!$E:$E,"Mixed")*'Medal values'!$B$2/2
+ COUNTIFS('Official Medal Table'!$H:$H,'Each Gender Events'!$A34,'Official Medal Table'!$C:$C,'Each Gender Events'!M$1,'Official Medal Table'!$E:$E,"Mixed")*'Medal values'!$B$3/2
+ COUNTIFS('Official Medal Table'!$I:$I,'Each Gender Events'!$A34,'Official Medal Table'!$C:$C,'Each Gender Events'!M$1,'Official Medal Table'!$E:$E,"Mixed")*'Medal values'!$B$3/2</f>
        <v>0</v>
      </c>
      <c r="N34">
        <f>COUNTIFS('Official Medal Table'!$F:$F,'Each Gender Events'!$A34,'Official Medal Table'!$C:$C,'Each Gender Events'!N$1,'Official Medal Table'!$E:$E,'Each Gender Events'!N$2)*'Medal values'!$B$1
+ COUNTIFS('Official Medal Table'!$G:$G,'Each Gender Events'!$A34,'Official Medal Table'!$C:$C,'Each Gender Events'!N$1,'Official Medal Table'!$E:$E,'Each Gender Events'!N$2)*'Medal values'!$B$2
+ COUNTIFS('Official Medal Table'!$H:$H,'Each Gender Events'!$A34,'Official Medal Table'!$C:$C,'Each Gender Events'!N$1,'Official Medal Table'!$E:$E,'Each Gender Events'!N$2)*'Medal values'!$B$3
+ COUNTIFS('Official Medal Table'!$I:$I,'Each Gender Events'!$A34,'Official Medal Table'!$C:$C,'Each Gender Events'!N$1,'Official Medal Table'!$E:$E,'Each Gender Events'!N$2)*'Medal values'!$B$3
+ COUNTIFS('Official Medal Table'!$F:$F,'Each Gender Events'!$A34,'Official Medal Table'!$C:$C,'Each Gender Events'!N$1,'Official Medal Table'!$E:$E,"Mixed")*'Medal values'!$B$1/2
+ COUNTIFS('Official Medal Table'!$G:$G,'Each Gender Events'!$A34,'Official Medal Table'!$C:$C,'Each Gender Events'!N$1,'Official Medal Table'!$E:$E,"Mixed")*'Medal values'!$B$2/2
+ COUNTIFS('Official Medal Table'!$H:$H,'Each Gender Events'!$A34,'Official Medal Table'!$C:$C,'Each Gender Events'!N$1,'Official Medal Table'!$E:$E,"Mixed")*'Medal values'!$B$3/2
+ COUNTIFS('Official Medal Table'!$I:$I,'Each Gender Events'!$A34,'Official Medal Table'!$C:$C,'Each Gender Events'!N$1,'Official Medal Table'!$E:$E,"Mixed")*'Medal values'!$B$3/2</f>
        <v>0</v>
      </c>
      <c r="O34">
        <f>COUNTIFS('Official Medal Table'!$F:$F,'Each Gender Events'!$A34,'Official Medal Table'!$C:$C,'Each Gender Events'!O$1,'Official Medal Table'!$E:$E,'Each Gender Events'!O$2)*'Medal values'!$B$1
+ COUNTIFS('Official Medal Table'!$G:$G,'Each Gender Events'!$A34,'Official Medal Table'!$C:$C,'Each Gender Events'!O$1,'Official Medal Table'!$E:$E,'Each Gender Events'!O$2)*'Medal values'!$B$2
+ COUNTIFS('Official Medal Table'!$H:$H,'Each Gender Events'!$A34,'Official Medal Table'!$C:$C,'Each Gender Events'!O$1,'Official Medal Table'!$E:$E,'Each Gender Events'!O$2)*'Medal values'!$B$3
+ COUNTIFS('Official Medal Table'!$I:$I,'Each Gender Events'!$A34,'Official Medal Table'!$C:$C,'Each Gender Events'!O$1,'Official Medal Table'!$E:$E,'Each Gender Events'!O$2)*'Medal values'!$B$3
+ COUNTIFS('Official Medal Table'!$F:$F,'Each Gender Events'!$A34,'Official Medal Table'!$C:$C,'Each Gender Events'!O$1,'Official Medal Table'!$E:$E,"Mixed")*'Medal values'!$B$1/2
+ COUNTIFS('Official Medal Table'!$G:$G,'Each Gender Events'!$A34,'Official Medal Table'!$C:$C,'Each Gender Events'!O$1,'Official Medal Table'!$E:$E,"Mixed")*'Medal values'!$B$2/2
+ COUNTIFS('Official Medal Table'!$H:$H,'Each Gender Events'!$A34,'Official Medal Table'!$C:$C,'Each Gender Events'!O$1,'Official Medal Table'!$E:$E,"Mixed")*'Medal values'!$B$3/2
+ COUNTIFS('Official Medal Table'!$I:$I,'Each Gender Events'!$A34,'Official Medal Table'!$C:$C,'Each Gender Events'!O$1,'Official Medal Table'!$E:$E,"Mixed")*'Medal values'!$B$3/2</f>
        <v>0</v>
      </c>
      <c r="P34">
        <f>COUNTIFS('Official Medal Table'!$F:$F,'Each Gender Events'!$A34,'Official Medal Table'!$C:$C,'Each Gender Events'!P$1,'Official Medal Table'!$E:$E,'Each Gender Events'!P$2)*'Medal values'!$B$1
+ COUNTIFS('Official Medal Table'!$G:$G,'Each Gender Events'!$A34,'Official Medal Table'!$C:$C,'Each Gender Events'!P$1,'Official Medal Table'!$E:$E,'Each Gender Events'!P$2)*'Medal values'!$B$2
+ COUNTIFS('Official Medal Table'!$H:$H,'Each Gender Events'!$A34,'Official Medal Table'!$C:$C,'Each Gender Events'!P$1,'Official Medal Table'!$E:$E,'Each Gender Events'!P$2)*'Medal values'!$B$3
+ COUNTIFS('Official Medal Table'!$I:$I,'Each Gender Events'!$A34,'Official Medal Table'!$C:$C,'Each Gender Events'!P$1,'Official Medal Table'!$E:$E,'Each Gender Events'!P$2)*'Medal values'!$B$3
+ COUNTIFS('Official Medal Table'!$F:$F,'Each Gender Events'!$A34,'Official Medal Table'!$C:$C,'Each Gender Events'!P$1,'Official Medal Table'!$E:$E,"Mixed")*'Medal values'!$B$1/2
+ COUNTIFS('Official Medal Table'!$G:$G,'Each Gender Events'!$A34,'Official Medal Table'!$C:$C,'Each Gender Events'!P$1,'Official Medal Table'!$E:$E,"Mixed")*'Medal values'!$B$2/2
+ COUNTIFS('Official Medal Table'!$H:$H,'Each Gender Events'!$A34,'Official Medal Table'!$C:$C,'Each Gender Events'!P$1,'Official Medal Table'!$E:$E,"Mixed")*'Medal values'!$B$3/2
+ COUNTIFS('Official Medal Table'!$I:$I,'Each Gender Events'!$A34,'Official Medal Table'!$C:$C,'Each Gender Events'!P$1,'Official Medal Table'!$E:$E,"Mixed")*'Medal values'!$B$3/2</f>
        <v>0</v>
      </c>
      <c r="Q34">
        <f>COUNTIFS('Official Medal Table'!$F:$F,'Each Gender Events'!$A34,'Official Medal Table'!$C:$C,'Each Gender Events'!Q$1,'Official Medal Table'!$E:$E,'Each Gender Events'!Q$2)*'Medal values'!$B$1
+ COUNTIFS('Official Medal Table'!$G:$G,'Each Gender Events'!$A34,'Official Medal Table'!$C:$C,'Each Gender Events'!Q$1,'Official Medal Table'!$E:$E,'Each Gender Events'!Q$2)*'Medal values'!$B$2
+ COUNTIFS('Official Medal Table'!$H:$H,'Each Gender Events'!$A34,'Official Medal Table'!$C:$C,'Each Gender Events'!Q$1,'Official Medal Table'!$E:$E,'Each Gender Events'!Q$2)*'Medal values'!$B$3
+ COUNTIFS('Official Medal Table'!$I:$I,'Each Gender Events'!$A34,'Official Medal Table'!$C:$C,'Each Gender Events'!Q$1,'Official Medal Table'!$E:$E,'Each Gender Events'!Q$2)*'Medal values'!$B$3
+ COUNTIFS('Official Medal Table'!$F:$F,'Each Gender Events'!$A34,'Official Medal Table'!$C:$C,'Each Gender Events'!Q$1,'Official Medal Table'!$E:$E,"Mixed")*'Medal values'!$B$1/2
+ COUNTIFS('Official Medal Table'!$G:$G,'Each Gender Events'!$A34,'Official Medal Table'!$C:$C,'Each Gender Events'!Q$1,'Official Medal Table'!$E:$E,"Mixed")*'Medal values'!$B$2/2
+ COUNTIFS('Official Medal Table'!$H:$H,'Each Gender Events'!$A34,'Official Medal Table'!$C:$C,'Each Gender Events'!Q$1,'Official Medal Table'!$E:$E,"Mixed")*'Medal values'!$B$3/2
+ COUNTIFS('Official Medal Table'!$I:$I,'Each Gender Events'!$A34,'Official Medal Table'!$C:$C,'Each Gender Events'!Q$1,'Official Medal Table'!$E:$E,"Mixed")*'Medal values'!$B$3/2</f>
        <v>0</v>
      </c>
      <c r="R34">
        <f>COUNTIFS('Official Medal Table'!$F:$F,'Each Gender Events'!$A34,'Official Medal Table'!$C:$C,'Each Gender Events'!R$1,'Official Medal Table'!$E:$E,'Each Gender Events'!R$2)*'Medal values'!$B$1
+ COUNTIFS('Official Medal Table'!$G:$G,'Each Gender Events'!$A34,'Official Medal Table'!$C:$C,'Each Gender Events'!R$1,'Official Medal Table'!$E:$E,'Each Gender Events'!R$2)*'Medal values'!$B$2
+ COUNTIFS('Official Medal Table'!$H:$H,'Each Gender Events'!$A34,'Official Medal Table'!$C:$C,'Each Gender Events'!R$1,'Official Medal Table'!$E:$E,'Each Gender Events'!R$2)*'Medal values'!$B$3
+ COUNTIFS('Official Medal Table'!$I:$I,'Each Gender Events'!$A34,'Official Medal Table'!$C:$C,'Each Gender Events'!R$1,'Official Medal Table'!$E:$E,'Each Gender Events'!R$2)*'Medal values'!$B$3
+ COUNTIFS('Official Medal Table'!$F:$F,'Each Gender Events'!$A34,'Official Medal Table'!$C:$C,'Each Gender Events'!R$1,'Official Medal Table'!$E:$E,"Mixed")*'Medal values'!$B$1/2
+ COUNTIFS('Official Medal Table'!$G:$G,'Each Gender Events'!$A34,'Official Medal Table'!$C:$C,'Each Gender Events'!R$1,'Official Medal Table'!$E:$E,"Mixed")*'Medal values'!$B$2/2
+ COUNTIFS('Official Medal Table'!$H:$H,'Each Gender Events'!$A34,'Official Medal Table'!$C:$C,'Each Gender Events'!R$1,'Official Medal Table'!$E:$E,"Mixed")*'Medal values'!$B$3/2
+ COUNTIFS('Official Medal Table'!$I:$I,'Each Gender Events'!$A34,'Official Medal Table'!$C:$C,'Each Gender Events'!R$1,'Official Medal Table'!$E:$E,"Mixed")*'Medal values'!$B$3/2</f>
        <v>0</v>
      </c>
      <c r="S34">
        <f>COUNTIFS('Official Medal Table'!$F:$F,'Each Gender Events'!$A34,'Official Medal Table'!$C:$C,'Each Gender Events'!S$1,'Official Medal Table'!$E:$E,'Each Gender Events'!S$2)*'Medal values'!$B$1
+ COUNTIFS('Official Medal Table'!$G:$G,'Each Gender Events'!$A34,'Official Medal Table'!$C:$C,'Each Gender Events'!S$1,'Official Medal Table'!$E:$E,'Each Gender Events'!S$2)*'Medal values'!$B$2
+ COUNTIFS('Official Medal Table'!$H:$H,'Each Gender Events'!$A34,'Official Medal Table'!$C:$C,'Each Gender Events'!S$1,'Official Medal Table'!$E:$E,'Each Gender Events'!S$2)*'Medal values'!$B$3
+ COUNTIFS('Official Medal Table'!$I:$I,'Each Gender Events'!$A34,'Official Medal Table'!$C:$C,'Each Gender Events'!S$1,'Official Medal Table'!$E:$E,'Each Gender Events'!S$2)*'Medal values'!$B$3
+ COUNTIFS('Official Medal Table'!$F:$F,'Each Gender Events'!$A34,'Official Medal Table'!$C:$C,'Each Gender Events'!S$1,'Official Medal Table'!$E:$E,"Mixed")*'Medal values'!$B$1/2
+ COUNTIFS('Official Medal Table'!$G:$G,'Each Gender Events'!$A34,'Official Medal Table'!$C:$C,'Each Gender Events'!S$1,'Official Medal Table'!$E:$E,"Mixed")*'Medal values'!$B$2/2
+ COUNTIFS('Official Medal Table'!$H:$H,'Each Gender Events'!$A34,'Official Medal Table'!$C:$C,'Each Gender Events'!S$1,'Official Medal Table'!$E:$E,"Mixed")*'Medal values'!$B$3/2
+ COUNTIFS('Official Medal Table'!$I:$I,'Each Gender Events'!$A34,'Official Medal Table'!$C:$C,'Each Gender Events'!S$1,'Official Medal Table'!$E:$E,"Mixed")*'Medal values'!$B$3/2</f>
        <v>0</v>
      </c>
      <c r="T34">
        <f>COUNTIFS('Official Medal Table'!$F:$F,'Each Gender Events'!$A34,'Official Medal Table'!$C:$C,'Each Gender Events'!T$1,'Official Medal Table'!$E:$E,'Each Gender Events'!T$2)*'Medal values'!$B$1
+ COUNTIFS('Official Medal Table'!$G:$G,'Each Gender Events'!$A34,'Official Medal Table'!$C:$C,'Each Gender Events'!T$1,'Official Medal Table'!$E:$E,'Each Gender Events'!T$2)*'Medal values'!$B$2
+ COUNTIFS('Official Medal Table'!$H:$H,'Each Gender Events'!$A34,'Official Medal Table'!$C:$C,'Each Gender Events'!T$1,'Official Medal Table'!$E:$E,'Each Gender Events'!T$2)*'Medal values'!$B$3
+ COUNTIFS('Official Medal Table'!$I:$I,'Each Gender Events'!$A34,'Official Medal Table'!$C:$C,'Each Gender Events'!T$1,'Official Medal Table'!$E:$E,'Each Gender Events'!T$2)*'Medal values'!$B$3
+ COUNTIFS('Official Medal Table'!$F:$F,'Each Gender Events'!$A34,'Official Medal Table'!$C:$C,'Each Gender Events'!T$1,'Official Medal Table'!$E:$E,"Mixed")*'Medal values'!$B$1/2
+ COUNTIFS('Official Medal Table'!$G:$G,'Each Gender Events'!$A34,'Official Medal Table'!$C:$C,'Each Gender Events'!T$1,'Official Medal Table'!$E:$E,"Mixed")*'Medal values'!$B$2/2
+ COUNTIFS('Official Medal Table'!$H:$H,'Each Gender Events'!$A34,'Official Medal Table'!$C:$C,'Each Gender Events'!T$1,'Official Medal Table'!$E:$E,"Mixed")*'Medal values'!$B$3/2
+ COUNTIFS('Official Medal Table'!$I:$I,'Each Gender Events'!$A34,'Official Medal Table'!$C:$C,'Each Gender Events'!T$1,'Official Medal Table'!$E:$E,"Mixed")*'Medal values'!$B$3/2</f>
        <v>0</v>
      </c>
      <c r="U34">
        <f>COUNTIFS('Official Medal Table'!$F:$F,'Each Gender Events'!$A34,'Official Medal Table'!$C:$C,'Each Gender Events'!U$1,'Official Medal Table'!$E:$E,'Each Gender Events'!U$2)*'Medal values'!$B$1
+ COUNTIFS('Official Medal Table'!$G:$G,'Each Gender Events'!$A34,'Official Medal Table'!$C:$C,'Each Gender Events'!U$1,'Official Medal Table'!$E:$E,'Each Gender Events'!U$2)*'Medal values'!$B$2
+ COUNTIFS('Official Medal Table'!$H:$H,'Each Gender Events'!$A34,'Official Medal Table'!$C:$C,'Each Gender Events'!U$1,'Official Medal Table'!$E:$E,'Each Gender Events'!U$2)*'Medal values'!$B$3
+ COUNTIFS('Official Medal Table'!$I:$I,'Each Gender Events'!$A34,'Official Medal Table'!$C:$C,'Each Gender Events'!U$1,'Official Medal Table'!$E:$E,'Each Gender Events'!U$2)*'Medal values'!$B$3
+ COUNTIFS('Official Medal Table'!$F:$F,'Each Gender Events'!$A34,'Official Medal Table'!$C:$C,'Each Gender Events'!U$1,'Official Medal Table'!$E:$E,"Mixed")*'Medal values'!$B$1/2
+ COUNTIFS('Official Medal Table'!$G:$G,'Each Gender Events'!$A34,'Official Medal Table'!$C:$C,'Each Gender Events'!U$1,'Official Medal Table'!$E:$E,"Mixed")*'Medal values'!$B$2/2
+ COUNTIFS('Official Medal Table'!$H:$H,'Each Gender Events'!$A34,'Official Medal Table'!$C:$C,'Each Gender Events'!U$1,'Official Medal Table'!$E:$E,"Mixed")*'Medal values'!$B$3/2
+ COUNTIFS('Official Medal Table'!$I:$I,'Each Gender Events'!$A34,'Official Medal Table'!$C:$C,'Each Gender Events'!U$1,'Official Medal Table'!$E:$E,"Mixed")*'Medal values'!$B$3/2</f>
        <v>0</v>
      </c>
      <c r="V34">
        <f>COUNTIFS('Official Medal Table'!$F:$F,'Each Gender Events'!$A34,'Official Medal Table'!$C:$C,'Each Gender Events'!V$1,'Official Medal Table'!$E:$E,'Each Gender Events'!V$2)*'Medal values'!$B$1
+ COUNTIFS('Official Medal Table'!$G:$G,'Each Gender Events'!$A34,'Official Medal Table'!$C:$C,'Each Gender Events'!V$1,'Official Medal Table'!$E:$E,'Each Gender Events'!V$2)*'Medal values'!$B$2
+ COUNTIFS('Official Medal Table'!$H:$H,'Each Gender Events'!$A34,'Official Medal Table'!$C:$C,'Each Gender Events'!V$1,'Official Medal Table'!$E:$E,'Each Gender Events'!V$2)*'Medal values'!$B$3
+ COUNTIFS('Official Medal Table'!$I:$I,'Each Gender Events'!$A34,'Official Medal Table'!$C:$C,'Each Gender Events'!V$1,'Official Medal Table'!$E:$E,'Each Gender Events'!V$2)*'Medal values'!$B$3
+ COUNTIFS('Official Medal Table'!$F:$F,'Each Gender Events'!$A34,'Official Medal Table'!$C:$C,'Each Gender Events'!V$1,'Official Medal Table'!$E:$E,"Mixed")*'Medal values'!$B$1/2
+ COUNTIFS('Official Medal Table'!$G:$G,'Each Gender Events'!$A34,'Official Medal Table'!$C:$C,'Each Gender Events'!V$1,'Official Medal Table'!$E:$E,"Mixed")*'Medal values'!$B$2/2
+ COUNTIFS('Official Medal Table'!$H:$H,'Each Gender Events'!$A34,'Official Medal Table'!$C:$C,'Each Gender Events'!V$1,'Official Medal Table'!$E:$E,"Mixed")*'Medal values'!$B$3/2
+ COUNTIFS('Official Medal Table'!$I:$I,'Each Gender Events'!$A34,'Official Medal Table'!$C:$C,'Each Gender Events'!V$1,'Official Medal Table'!$E:$E,"Mixed")*'Medal values'!$B$3/2</f>
        <v>0</v>
      </c>
      <c r="W34">
        <f>COUNTIFS('Official Medal Table'!$F:$F,'Each Gender Events'!$A34,'Official Medal Table'!$C:$C,'Each Gender Events'!W$1,'Official Medal Table'!$E:$E,'Each Gender Events'!W$2)*'Medal values'!$B$1
+ COUNTIFS('Official Medal Table'!$G:$G,'Each Gender Events'!$A34,'Official Medal Table'!$C:$C,'Each Gender Events'!W$1,'Official Medal Table'!$E:$E,'Each Gender Events'!W$2)*'Medal values'!$B$2
+ COUNTIFS('Official Medal Table'!$H:$H,'Each Gender Events'!$A34,'Official Medal Table'!$C:$C,'Each Gender Events'!W$1,'Official Medal Table'!$E:$E,'Each Gender Events'!W$2)*'Medal values'!$B$3
+ COUNTIFS('Official Medal Table'!$I:$I,'Each Gender Events'!$A34,'Official Medal Table'!$C:$C,'Each Gender Events'!W$1,'Official Medal Table'!$E:$E,'Each Gender Events'!W$2)*'Medal values'!$B$3
+ COUNTIFS('Official Medal Table'!$F:$F,'Each Gender Events'!$A34,'Official Medal Table'!$C:$C,'Each Gender Events'!W$1,'Official Medal Table'!$E:$E,"Mixed")*'Medal values'!$B$1/2
+ COUNTIFS('Official Medal Table'!$G:$G,'Each Gender Events'!$A34,'Official Medal Table'!$C:$C,'Each Gender Events'!W$1,'Official Medal Table'!$E:$E,"Mixed")*'Medal values'!$B$2/2
+ COUNTIFS('Official Medal Table'!$H:$H,'Each Gender Events'!$A34,'Official Medal Table'!$C:$C,'Each Gender Events'!W$1,'Official Medal Table'!$E:$E,"Mixed")*'Medal values'!$B$3/2
+ COUNTIFS('Official Medal Table'!$I:$I,'Each Gender Events'!$A34,'Official Medal Table'!$C:$C,'Each Gender Events'!W$1,'Official Medal Table'!$E:$E,"Mixed")*'Medal values'!$B$3/2</f>
        <v>0</v>
      </c>
      <c r="X34">
        <f>COUNTIFS('Official Medal Table'!$F:$F,'Each Gender Events'!$A34,'Official Medal Table'!$C:$C,'Each Gender Events'!X$1,'Official Medal Table'!$E:$E,'Each Gender Events'!X$2)*'Medal values'!$B$1
+ COUNTIFS('Official Medal Table'!$G:$G,'Each Gender Events'!$A34,'Official Medal Table'!$C:$C,'Each Gender Events'!X$1,'Official Medal Table'!$E:$E,'Each Gender Events'!X$2)*'Medal values'!$B$2
+ COUNTIFS('Official Medal Table'!$H:$H,'Each Gender Events'!$A34,'Official Medal Table'!$C:$C,'Each Gender Events'!X$1,'Official Medal Table'!$E:$E,'Each Gender Events'!X$2)*'Medal values'!$B$3
+ COUNTIFS('Official Medal Table'!$I:$I,'Each Gender Events'!$A34,'Official Medal Table'!$C:$C,'Each Gender Events'!X$1,'Official Medal Table'!$E:$E,'Each Gender Events'!X$2)*'Medal values'!$B$3
+ COUNTIFS('Official Medal Table'!$F:$F,'Each Gender Events'!$A34,'Official Medal Table'!$C:$C,'Each Gender Events'!X$1,'Official Medal Table'!$E:$E,"Mixed")*'Medal values'!$B$1/2
+ COUNTIFS('Official Medal Table'!$G:$G,'Each Gender Events'!$A34,'Official Medal Table'!$C:$C,'Each Gender Events'!X$1,'Official Medal Table'!$E:$E,"Mixed")*'Medal values'!$B$2/2
+ COUNTIFS('Official Medal Table'!$H:$H,'Each Gender Events'!$A34,'Official Medal Table'!$C:$C,'Each Gender Events'!X$1,'Official Medal Table'!$E:$E,"Mixed")*'Medal values'!$B$3/2
+ COUNTIFS('Official Medal Table'!$I:$I,'Each Gender Events'!$A34,'Official Medal Table'!$C:$C,'Each Gender Events'!X$1,'Official Medal Table'!$E:$E,"Mixed")*'Medal values'!$B$3/2</f>
        <v>0</v>
      </c>
      <c r="Y34">
        <f>COUNTIFS('Official Medal Table'!$F:$F,'Each Gender Events'!$A34,'Official Medal Table'!$C:$C,'Each Gender Events'!Y$1,'Official Medal Table'!$E:$E,'Each Gender Events'!Y$2)*'Medal values'!$B$1
+ COUNTIFS('Official Medal Table'!$G:$G,'Each Gender Events'!$A34,'Official Medal Table'!$C:$C,'Each Gender Events'!Y$1,'Official Medal Table'!$E:$E,'Each Gender Events'!Y$2)*'Medal values'!$B$2
+ COUNTIFS('Official Medal Table'!$H:$H,'Each Gender Events'!$A34,'Official Medal Table'!$C:$C,'Each Gender Events'!Y$1,'Official Medal Table'!$E:$E,'Each Gender Events'!Y$2)*'Medal values'!$B$3
+ COUNTIFS('Official Medal Table'!$I:$I,'Each Gender Events'!$A34,'Official Medal Table'!$C:$C,'Each Gender Events'!Y$1,'Official Medal Table'!$E:$E,'Each Gender Events'!Y$2)*'Medal values'!$B$3
+ COUNTIFS('Official Medal Table'!$F:$F,'Each Gender Events'!$A34,'Official Medal Table'!$C:$C,'Each Gender Events'!Y$1,'Official Medal Table'!$E:$E,"Mixed")*'Medal values'!$B$1/2
+ COUNTIFS('Official Medal Table'!$G:$G,'Each Gender Events'!$A34,'Official Medal Table'!$C:$C,'Each Gender Events'!Y$1,'Official Medal Table'!$E:$E,"Mixed")*'Medal values'!$B$2/2
+ COUNTIFS('Official Medal Table'!$H:$H,'Each Gender Events'!$A34,'Official Medal Table'!$C:$C,'Each Gender Events'!Y$1,'Official Medal Table'!$E:$E,"Mixed")*'Medal values'!$B$3/2
+ COUNTIFS('Official Medal Table'!$I:$I,'Each Gender Events'!$A34,'Official Medal Table'!$C:$C,'Each Gender Events'!Y$1,'Official Medal Table'!$E:$E,"Mixed")*'Medal values'!$B$3/2</f>
        <v>0</v>
      </c>
      <c r="Z34">
        <f>COUNTIFS('Official Medal Table'!$F:$F,'Each Gender Events'!$A34,'Official Medal Table'!$C:$C,'Each Gender Events'!Z$1,'Official Medal Table'!$E:$E,'Each Gender Events'!Z$2)*'Medal values'!$B$1
+ COUNTIFS('Official Medal Table'!$G:$G,'Each Gender Events'!$A34,'Official Medal Table'!$C:$C,'Each Gender Events'!Z$1,'Official Medal Table'!$E:$E,'Each Gender Events'!Z$2)*'Medal values'!$B$2
+ COUNTIFS('Official Medal Table'!$H:$H,'Each Gender Events'!$A34,'Official Medal Table'!$C:$C,'Each Gender Events'!Z$1,'Official Medal Table'!$E:$E,'Each Gender Events'!Z$2)*'Medal values'!$B$3
+ COUNTIFS('Official Medal Table'!$I:$I,'Each Gender Events'!$A34,'Official Medal Table'!$C:$C,'Each Gender Events'!Z$1,'Official Medal Table'!$E:$E,'Each Gender Events'!Z$2)*'Medal values'!$B$3
+ COUNTIFS('Official Medal Table'!$F:$F,'Each Gender Events'!$A34,'Official Medal Table'!$C:$C,'Each Gender Events'!Z$1,'Official Medal Table'!$E:$E,"Mixed")*'Medal values'!$B$1/2
+ COUNTIFS('Official Medal Table'!$G:$G,'Each Gender Events'!$A34,'Official Medal Table'!$C:$C,'Each Gender Events'!Z$1,'Official Medal Table'!$E:$E,"Mixed")*'Medal values'!$B$2/2
+ COUNTIFS('Official Medal Table'!$H:$H,'Each Gender Events'!$A34,'Official Medal Table'!$C:$C,'Each Gender Events'!Z$1,'Official Medal Table'!$E:$E,"Mixed")*'Medal values'!$B$3/2
+ COUNTIFS('Official Medal Table'!$I:$I,'Each Gender Events'!$A34,'Official Medal Table'!$C:$C,'Each Gender Events'!Z$1,'Official Medal Table'!$E:$E,"Mixed")*'Medal values'!$B$3/2</f>
        <v>0</v>
      </c>
      <c r="AA34">
        <f>COUNTIFS('Official Medal Table'!$F:$F,'Each Gender Events'!$A34,'Official Medal Table'!$C:$C,'Each Gender Events'!AA$1,'Official Medal Table'!$E:$E,'Each Gender Events'!AA$2)*'Medal values'!$B$1
+ COUNTIFS('Official Medal Table'!$G:$G,'Each Gender Events'!$A34,'Official Medal Table'!$C:$C,'Each Gender Events'!AA$1,'Official Medal Table'!$E:$E,'Each Gender Events'!AA$2)*'Medal values'!$B$2
+ COUNTIFS('Official Medal Table'!$H:$H,'Each Gender Events'!$A34,'Official Medal Table'!$C:$C,'Each Gender Events'!AA$1,'Official Medal Table'!$E:$E,'Each Gender Events'!AA$2)*'Medal values'!$B$3
+ COUNTIFS('Official Medal Table'!$I:$I,'Each Gender Events'!$A34,'Official Medal Table'!$C:$C,'Each Gender Events'!AA$1,'Official Medal Table'!$E:$E,'Each Gender Events'!AA$2)*'Medal values'!$B$3
+ COUNTIFS('Official Medal Table'!$F:$F,'Each Gender Events'!$A34,'Official Medal Table'!$C:$C,'Each Gender Events'!AA$1,'Official Medal Table'!$E:$E,"Mixed")*'Medal values'!$B$1/2
+ COUNTIFS('Official Medal Table'!$G:$G,'Each Gender Events'!$A34,'Official Medal Table'!$C:$C,'Each Gender Events'!AA$1,'Official Medal Table'!$E:$E,"Mixed")*'Medal values'!$B$2/2
+ COUNTIFS('Official Medal Table'!$H:$H,'Each Gender Events'!$A34,'Official Medal Table'!$C:$C,'Each Gender Events'!AA$1,'Official Medal Table'!$E:$E,"Mixed")*'Medal values'!$B$3/2
+ COUNTIFS('Official Medal Table'!$I:$I,'Each Gender Events'!$A34,'Official Medal Table'!$C:$C,'Each Gender Events'!AA$1,'Official Medal Table'!$E:$E,"Mixed")*'Medal values'!$B$3/2</f>
        <v>0</v>
      </c>
      <c r="AB34">
        <f>COUNTIFS('Official Medal Table'!$F:$F,'Each Gender Events'!$A34,'Official Medal Table'!$C:$C,'Each Gender Events'!AB$1,'Official Medal Table'!$E:$E,'Each Gender Events'!AB$2)*'Medal values'!$B$1
+ COUNTIFS('Official Medal Table'!$G:$G,'Each Gender Events'!$A34,'Official Medal Table'!$C:$C,'Each Gender Events'!AB$1,'Official Medal Table'!$E:$E,'Each Gender Events'!AB$2)*'Medal values'!$B$2
+ COUNTIFS('Official Medal Table'!$H:$H,'Each Gender Events'!$A34,'Official Medal Table'!$C:$C,'Each Gender Events'!AB$1,'Official Medal Table'!$E:$E,'Each Gender Events'!AB$2)*'Medal values'!$B$3
+ COUNTIFS('Official Medal Table'!$I:$I,'Each Gender Events'!$A34,'Official Medal Table'!$C:$C,'Each Gender Events'!AB$1,'Official Medal Table'!$E:$E,'Each Gender Events'!AB$2)*'Medal values'!$B$3
+ COUNTIFS('Official Medal Table'!$F:$F,'Each Gender Events'!$A34,'Official Medal Table'!$C:$C,'Each Gender Events'!AB$1,'Official Medal Table'!$E:$E,"Mixed")*'Medal values'!$B$1/2
+ COUNTIFS('Official Medal Table'!$G:$G,'Each Gender Events'!$A34,'Official Medal Table'!$C:$C,'Each Gender Events'!AB$1,'Official Medal Table'!$E:$E,"Mixed")*'Medal values'!$B$2/2
+ COUNTIFS('Official Medal Table'!$H:$H,'Each Gender Events'!$A34,'Official Medal Table'!$C:$C,'Each Gender Events'!AB$1,'Official Medal Table'!$E:$E,"Mixed")*'Medal values'!$B$3/2
+ COUNTIFS('Official Medal Table'!$I:$I,'Each Gender Events'!$A34,'Official Medal Table'!$C:$C,'Each Gender Events'!AB$1,'Official Medal Table'!$E:$E,"Mixed")*'Medal values'!$B$3/2</f>
        <v>0</v>
      </c>
      <c r="AC34">
        <f>COUNTIFS('Official Medal Table'!$F:$F,'Each Gender Events'!$A34,'Official Medal Table'!$C:$C,'Each Gender Events'!AC$1,'Official Medal Table'!$E:$E,'Each Gender Events'!AC$2)*'Medal values'!$B$1
+ COUNTIFS('Official Medal Table'!$G:$G,'Each Gender Events'!$A34,'Official Medal Table'!$C:$C,'Each Gender Events'!AC$1,'Official Medal Table'!$E:$E,'Each Gender Events'!AC$2)*'Medal values'!$B$2
+ COUNTIFS('Official Medal Table'!$H:$H,'Each Gender Events'!$A34,'Official Medal Table'!$C:$C,'Each Gender Events'!AC$1,'Official Medal Table'!$E:$E,'Each Gender Events'!AC$2)*'Medal values'!$B$3
+ COUNTIFS('Official Medal Table'!$I:$I,'Each Gender Events'!$A34,'Official Medal Table'!$C:$C,'Each Gender Events'!AC$1,'Official Medal Table'!$E:$E,'Each Gender Events'!AC$2)*'Medal values'!$B$3
+ COUNTIFS('Official Medal Table'!$F:$F,'Each Gender Events'!$A34,'Official Medal Table'!$C:$C,'Each Gender Events'!AC$1,'Official Medal Table'!$E:$E,"Mixed")*'Medal values'!$B$1/2
+ COUNTIFS('Official Medal Table'!$G:$G,'Each Gender Events'!$A34,'Official Medal Table'!$C:$C,'Each Gender Events'!AC$1,'Official Medal Table'!$E:$E,"Mixed")*'Medal values'!$B$2/2
+ COUNTIFS('Official Medal Table'!$H:$H,'Each Gender Events'!$A34,'Official Medal Table'!$C:$C,'Each Gender Events'!AC$1,'Official Medal Table'!$E:$E,"Mixed")*'Medal values'!$B$3/2
+ COUNTIFS('Official Medal Table'!$I:$I,'Each Gender Events'!$A34,'Official Medal Table'!$C:$C,'Each Gender Events'!AC$1,'Official Medal Table'!$E:$E,"Mixed")*'Medal values'!$B$3/2</f>
        <v>0</v>
      </c>
      <c r="AD34">
        <f>COUNTIFS('Official Medal Table'!$F:$F,'Each Gender Events'!$A34,'Official Medal Table'!$C:$C,'Each Gender Events'!AD$1,'Official Medal Table'!$E:$E,'Each Gender Events'!AD$2)*'Medal values'!$B$1
+ COUNTIFS('Official Medal Table'!$G:$G,'Each Gender Events'!$A34,'Official Medal Table'!$C:$C,'Each Gender Events'!AD$1,'Official Medal Table'!$E:$E,'Each Gender Events'!AD$2)*'Medal values'!$B$2
+ COUNTIFS('Official Medal Table'!$H:$H,'Each Gender Events'!$A34,'Official Medal Table'!$C:$C,'Each Gender Events'!AD$1,'Official Medal Table'!$E:$E,'Each Gender Events'!AD$2)*'Medal values'!$B$3
+ COUNTIFS('Official Medal Table'!$I:$I,'Each Gender Events'!$A34,'Official Medal Table'!$C:$C,'Each Gender Events'!AD$1,'Official Medal Table'!$E:$E,'Each Gender Events'!AD$2)*'Medal values'!$B$3
+ COUNTIFS('Official Medal Table'!$F:$F,'Each Gender Events'!$A34,'Official Medal Table'!$C:$C,'Each Gender Events'!AD$1,'Official Medal Table'!$E:$E,"Mixed")*'Medal values'!$B$1/2
+ COUNTIFS('Official Medal Table'!$G:$G,'Each Gender Events'!$A34,'Official Medal Table'!$C:$C,'Each Gender Events'!AD$1,'Official Medal Table'!$E:$E,"Mixed")*'Medal values'!$B$2/2
+ COUNTIFS('Official Medal Table'!$H:$H,'Each Gender Events'!$A34,'Official Medal Table'!$C:$C,'Each Gender Events'!AD$1,'Official Medal Table'!$E:$E,"Mixed")*'Medal values'!$B$3/2
+ COUNTIFS('Official Medal Table'!$I:$I,'Each Gender Events'!$A34,'Official Medal Table'!$C:$C,'Each Gender Events'!AD$1,'Official Medal Table'!$E:$E,"Mixed")*'Medal values'!$B$3/2</f>
        <v>0</v>
      </c>
      <c r="AE34">
        <f>COUNTIFS('Official Medal Table'!$F:$F,'Each Gender Events'!$A34,'Official Medal Table'!$C:$C,'Each Gender Events'!AE$1,'Official Medal Table'!$E:$E,'Each Gender Events'!AE$2)*'Medal values'!$B$1
+ COUNTIFS('Official Medal Table'!$G:$G,'Each Gender Events'!$A34,'Official Medal Table'!$C:$C,'Each Gender Events'!AE$1,'Official Medal Table'!$E:$E,'Each Gender Events'!AE$2)*'Medal values'!$B$2
+ COUNTIFS('Official Medal Table'!$H:$H,'Each Gender Events'!$A34,'Official Medal Table'!$C:$C,'Each Gender Events'!AE$1,'Official Medal Table'!$E:$E,'Each Gender Events'!AE$2)*'Medal values'!$B$3
+ COUNTIFS('Official Medal Table'!$I:$I,'Each Gender Events'!$A34,'Official Medal Table'!$C:$C,'Each Gender Events'!AE$1,'Official Medal Table'!$E:$E,'Each Gender Events'!AE$2)*'Medal values'!$B$3
+ COUNTIFS('Official Medal Table'!$F:$F,'Each Gender Events'!$A34,'Official Medal Table'!$C:$C,'Each Gender Events'!AE$1,'Official Medal Table'!$E:$E,"Mixed")*'Medal values'!$B$1/2
+ COUNTIFS('Official Medal Table'!$G:$G,'Each Gender Events'!$A34,'Official Medal Table'!$C:$C,'Each Gender Events'!AE$1,'Official Medal Table'!$E:$E,"Mixed")*'Medal values'!$B$2/2
+ COUNTIFS('Official Medal Table'!$H:$H,'Each Gender Events'!$A34,'Official Medal Table'!$C:$C,'Each Gender Events'!AE$1,'Official Medal Table'!$E:$E,"Mixed")*'Medal values'!$B$3/2
+ COUNTIFS('Official Medal Table'!$I:$I,'Each Gender Events'!$A34,'Official Medal Table'!$C:$C,'Each Gender Events'!AE$1,'Official Medal Table'!$E:$E,"Mixed")*'Medal values'!$B$3/2</f>
        <v>0</v>
      </c>
      <c r="AF34">
        <f>COUNTIFS('Official Medal Table'!$F:$F,'Each Gender Events'!$A34,'Official Medal Table'!$C:$C,'Each Gender Events'!AF$1,'Official Medal Table'!$E:$E,'Each Gender Events'!AF$2)*'Medal values'!$B$1
+ COUNTIFS('Official Medal Table'!$G:$G,'Each Gender Events'!$A34,'Official Medal Table'!$C:$C,'Each Gender Events'!AF$1,'Official Medal Table'!$E:$E,'Each Gender Events'!AF$2)*'Medal values'!$B$2
+ COUNTIFS('Official Medal Table'!$H:$H,'Each Gender Events'!$A34,'Official Medal Table'!$C:$C,'Each Gender Events'!AF$1,'Official Medal Table'!$E:$E,'Each Gender Events'!AF$2)*'Medal values'!$B$3
+ COUNTIFS('Official Medal Table'!$I:$I,'Each Gender Events'!$A34,'Official Medal Table'!$C:$C,'Each Gender Events'!AF$1,'Official Medal Table'!$E:$E,'Each Gender Events'!AF$2)*'Medal values'!$B$3
+ COUNTIFS('Official Medal Table'!$F:$F,'Each Gender Events'!$A34,'Official Medal Table'!$C:$C,'Each Gender Events'!AF$1,'Official Medal Table'!$E:$E,"Mixed")*'Medal values'!$B$1/2
+ COUNTIFS('Official Medal Table'!$G:$G,'Each Gender Events'!$A34,'Official Medal Table'!$C:$C,'Each Gender Events'!AF$1,'Official Medal Table'!$E:$E,"Mixed")*'Medal values'!$B$2/2
+ COUNTIFS('Official Medal Table'!$H:$H,'Each Gender Events'!$A34,'Official Medal Table'!$C:$C,'Each Gender Events'!AF$1,'Official Medal Table'!$E:$E,"Mixed")*'Medal values'!$B$3/2
+ COUNTIFS('Official Medal Table'!$I:$I,'Each Gender Events'!$A34,'Official Medal Table'!$C:$C,'Each Gender Events'!AF$1,'Official Medal Table'!$E:$E,"Mixed")*'Medal values'!$B$3/2</f>
        <v>0</v>
      </c>
      <c r="AG34">
        <f>COUNTIFS('Official Medal Table'!$F:$F,'Each Gender Events'!$A34,'Official Medal Table'!$C:$C,'Each Gender Events'!AG$1,'Official Medal Table'!$E:$E,'Each Gender Events'!AG$2)*'Medal values'!$B$1
+ COUNTIFS('Official Medal Table'!$G:$G,'Each Gender Events'!$A34,'Official Medal Table'!$C:$C,'Each Gender Events'!AG$1,'Official Medal Table'!$E:$E,'Each Gender Events'!AG$2)*'Medal values'!$B$2
+ COUNTIFS('Official Medal Table'!$H:$H,'Each Gender Events'!$A34,'Official Medal Table'!$C:$C,'Each Gender Events'!AG$1,'Official Medal Table'!$E:$E,'Each Gender Events'!AG$2)*'Medal values'!$B$3
+ COUNTIFS('Official Medal Table'!$I:$I,'Each Gender Events'!$A34,'Official Medal Table'!$C:$C,'Each Gender Events'!AG$1,'Official Medal Table'!$E:$E,'Each Gender Events'!AG$2)*'Medal values'!$B$3
+ COUNTIFS('Official Medal Table'!$F:$F,'Each Gender Events'!$A34,'Official Medal Table'!$C:$C,'Each Gender Events'!AG$1,'Official Medal Table'!$E:$E,"Mixed")*'Medal values'!$B$1/2
+ COUNTIFS('Official Medal Table'!$G:$G,'Each Gender Events'!$A34,'Official Medal Table'!$C:$C,'Each Gender Events'!AG$1,'Official Medal Table'!$E:$E,"Mixed")*'Medal values'!$B$2/2
+ COUNTIFS('Official Medal Table'!$H:$H,'Each Gender Events'!$A34,'Official Medal Table'!$C:$C,'Each Gender Events'!AG$1,'Official Medal Table'!$E:$E,"Mixed")*'Medal values'!$B$3/2
+ COUNTIFS('Official Medal Table'!$I:$I,'Each Gender Events'!$A34,'Official Medal Table'!$C:$C,'Each Gender Events'!AG$1,'Official Medal Table'!$E:$E,"Mixed")*'Medal values'!$B$3/2</f>
        <v>0</v>
      </c>
      <c r="AH34">
        <f>COUNTIFS('Official Medal Table'!$F:$F,'Each Gender Events'!$A34,'Official Medal Table'!$C:$C,'Each Gender Events'!AH$1,'Official Medal Table'!$E:$E,'Each Gender Events'!AH$2)*'Medal values'!$B$1
+ COUNTIFS('Official Medal Table'!$G:$G,'Each Gender Events'!$A34,'Official Medal Table'!$C:$C,'Each Gender Events'!AH$1,'Official Medal Table'!$E:$E,'Each Gender Events'!AH$2)*'Medal values'!$B$2
+ COUNTIFS('Official Medal Table'!$H:$H,'Each Gender Events'!$A34,'Official Medal Table'!$C:$C,'Each Gender Events'!AH$1,'Official Medal Table'!$E:$E,'Each Gender Events'!AH$2)*'Medal values'!$B$3
+ COUNTIFS('Official Medal Table'!$I:$I,'Each Gender Events'!$A34,'Official Medal Table'!$C:$C,'Each Gender Events'!AH$1,'Official Medal Table'!$E:$E,'Each Gender Events'!AH$2)*'Medal values'!$B$3
+ COUNTIFS('Official Medal Table'!$F:$F,'Each Gender Events'!$A34,'Official Medal Table'!$C:$C,'Each Gender Events'!AH$1,'Official Medal Table'!$E:$E,"Mixed")*'Medal values'!$B$1/2
+ COUNTIFS('Official Medal Table'!$G:$G,'Each Gender Events'!$A34,'Official Medal Table'!$C:$C,'Each Gender Events'!AH$1,'Official Medal Table'!$E:$E,"Mixed")*'Medal values'!$B$2/2
+ COUNTIFS('Official Medal Table'!$H:$H,'Each Gender Events'!$A34,'Official Medal Table'!$C:$C,'Each Gender Events'!AH$1,'Official Medal Table'!$E:$E,"Mixed")*'Medal values'!$B$3/2
+ COUNTIFS('Official Medal Table'!$I:$I,'Each Gender Events'!$A34,'Official Medal Table'!$C:$C,'Each Gender Events'!AH$1,'Official Medal Table'!$E:$E,"Mixed")*'Medal values'!$B$3/2</f>
        <v>0</v>
      </c>
      <c r="AI34">
        <f>COUNTIFS('Official Medal Table'!$F:$F,'Each Gender Events'!$A34,'Official Medal Table'!$C:$C,'Each Gender Events'!AI$1,'Official Medal Table'!$E:$E,'Each Gender Events'!AI$2)*'Medal values'!$B$1
+ COUNTIFS('Official Medal Table'!$G:$G,'Each Gender Events'!$A34,'Official Medal Table'!$C:$C,'Each Gender Events'!AI$1,'Official Medal Table'!$E:$E,'Each Gender Events'!AI$2)*'Medal values'!$B$2
+ COUNTIFS('Official Medal Table'!$H:$H,'Each Gender Events'!$A34,'Official Medal Table'!$C:$C,'Each Gender Events'!AI$1,'Official Medal Table'!$E:$E,'Each Gender Events'!AI$2)*'Medal values'!$B$3
+ COUNTIFS('Official Medal Table'!$I:$I,'Each Gender Events'!$A34,'Official Medal Table'!$C:$C,'Each Gender Events'!AI$1,'Official Medal Table'!$E:$E,'Each Gender Events'!AI$2)*'Medal values'!$B$3
+ COUNTIFS('Official Medal Table'!$F:$F,'Each Gender Events'!$A34,'Official Medal Table'!$C:$C,'Each Gender Events'!AI$1,'Official Medal Table'!$E:$E,"Mixed")*'Medal values'!$B$1/2
+ COUNTIFS('Official Medal Table'!$G:$G,'Each Gender Events'!$A34,'Official Medal Table'!$C:$C,'Each Gender Events'!AI$1,'Official Medal Table'!$E:$E,"Mixed")*'Medal values'!$B$2/2
+ COUNTIFS('Official Medal Table'!$H:$H,'Each Gender Events'!$A34,'Official Medal Table'!$C:$C,'Each Gender Events'!AI$1,'Official Medal Table'!$E:$E,"Mixed")*'Medal values'!$B$3/2
+ COUNTIFS('Official Medal Table'!$I:$I,'Each Gender Events'!$A34,'Official Medal Table'!$C:$C,'Each Gender Events'!AI$1,'Official Medal Table'!$E:$E,"Mixed")*'Medal values'!$B$3/2</f>
        <v>0</v>
      </c>
      <c r="AJ34">
        <f>COUNTIFS('Official Medal Table'!$F:$F,'Each Gender Events'!$A34,'Official Medal Table'!$C:$C,'Each Gender Events'!AJ$1,'Official Medal Table'!$E:$E,'Each Gender Events'!AJ$2)*'Medal values'!$B$1
+ COUNTIFS('Official Medal Table'!$G:$G,'Each Gender Events'!$A34,'Official Medal Table'!$C:$C,'Each Gender Events'!AJ$1,'Official Medal Table'!$E:$E,'Each Gender Events'!AJ$2)*'Medal values'!$B$2
+ COUNTIFS('Official Medal Table'!$H:$H,'Each Gender Events'!$A34,'Official Medal Table'!$C:$C,'Each Gender Events'!AJ$1,'Official Medal Table'!$E:$E,'Each Gender Events'!AJ$2)*'Medal values'!$B$3
+ COUNTIFS('Official Medal Table'!$I:$I,'Each Gender Events'!$A34,'Official Medal Table'!$C:$C,'Each Gender Events'!AJ$1,'Official Medal Table'!$E:$E,'Each Gender Events'!AJ$2)*'Medal values'!$B$3
+ COUNTIFS('Official Medal Table'!$F:$F,'Each Gender Events'!$A34,'Official Medal Table'!$C:$C,'Each Gender Events'!AJ$1,'Official Medal Table'!$E:$E,"Mixed")*'Medal values'!$B$1/2
+ COUNTIFS('Official Medal Table'!$G:$G,'Each Gender Events'!$A34,'Official Medal Table'!$C:$C,'Each Gender Events'!AJ$1,'Official Medal Table'!$E:$E,"Mixed")*'Medal values'!$B$2/2
+ COUNTIFS('Official Medal Table'!$H:$H,'Each Gender Events'!$A34,'Official Medal Table'!$C:$C,'Each Gender Events'!AJ$1,'Official Medal Table'!$E:$E,"Mixed")*'Medal values'!$B$3/2
+ COUNTIFS('Official Medal Table'!$I:$I,'Each Gender Events'!$A34,'Official Medal Table'!$C:$C,'Each Gender Events'!AJ$1,'Official Medal Table'!$E:$E,"Mixed")*'Medal values'!$B$3/2</f>
        <v>0</v>
      </c>
      <c r="AK34">
        <f>COUNTIFS('Official Medal Table'!$F:$F,'Each Gender Events'!$A34,'Official Medal Table'!$C:$C,'Each Gender Events'!AK$1,'Official Medal Table'!$E:$E,'Each Gender Events'!AK$2)*'Medal values'!$B$1
+ COUNTIFS('Official Medal Table'!$G:$G,'Each Gender Events'!$A34,'Official Medal Table'!$C:$C,'Each Gender Events'!AK$1,'Official Medal Table'!$E:$E,'Each Gender Events'!AK$2)*'Medal values'!$B$2
+ COUNTIFS('Official Medal Table'!$H:$H,'Each Gender Events'!$A34,'Official Medal Table'!$C:$C,'Each Gender Events'!AK$1,'Official Medal Table'!$E:$E,'Each Gender Events'!AK$2)*'Medal values'!$B$3
+ COUNTIFS('Official Medal Table'!$I:$I,'Each Gender Events'!$A34,'Official Medal Table'!$C:$C,'Each Gender Events'!AK$1,'Official Medal Table'!$E:$E,'Each Gender Events'!AK$2)*'Medal values'!$B$3
+ COUNTIFS('Official Medal Table'!$F:$F,'Each Gender Events'!$A34,'Official Medal Table'!$C:$C,'Each Gender Events'!AK$1,'Official Medal Table'!$E:$E,"Mixed")*'Medal values'!$B$1/2
+ COUNTIFS('Official Medal Table'!$G:$G,'Each Gender Events'!$A34,'Official Medal Table'!$C:$C,'Each Gender Events'!AK$1,'Official Medal Table'!$E:$E,"Mixed")*'Medal values'!$B$2/2
+ COUNTIFS('Official Medal Table'!$H:$H,'Each Gender Events'!$A34,'Official Medal Table'!$C:$C,'Each Gender Events'!AK$1,'Official Medal Table'!$E:$E,"Mixed")*'Medal values'!$B$3/2
+ COUNTIFS('Official Medal Table'!$I:$I,'Each Gender Events'!$A34,'Official Medal Table'!$C:$C,'Each Gender Events'!AK$1,'Official Medal Table'!$E:$E,"Mixed")*'Medal values'!$B$3/2</f>
        <v>0</v>
      </c>
      <c r="AL34">
        <f>COUNTIFS('Official Medal Table'!$F:$F,'Each Gender Events'!$A34,'Official Medal Table'!$C:$C,'Each Gender Events'!AL$1,'Official Medal Table'!$E:$E,'Each Gender Events'!AL$2)*'Medal values'!$B$1
+ COUNTIFS('Official Medal Table'!$G:$G,'Each Gender Events'!$A34,'Official Medal Table'!$C:$C,'Each Gender Events'!AL$1,'Official Medal Table'!$E:$E,'Each Gender Events'!AL$2)*'Medal values'!$B$2
+ COUNTIFS('Official Medal Table'!$H:$H,'Each Gender Events'!$A34,'Official Medal Table'!$C:$C,'Each Gender Events'!AL$1,'Official Medal Table'!$E:$E,'Each Gender Events'!AL$2)*'Medal values'!$B$3
+ COUNTIFS('Official Medal Table'!$I:$I,'Each Gender Events'!$A34,'Official Medal Table'!$C:$C,'Each Gender Events'!AL$1,'Official Medal Table'!$E:$E,'Each Gender Events'!AL$2)*'Medal values'!$B$3
+ COUNTIFS('Official Medal Table'!$F:$F,'Each Gender Events'!$A34,'Official Medal Table'!$C:$C,'Each Gender Events'!AL$1,'Official Medal Table'!$E:$E,"Mixed")*'Medal values'!$B$1/2
+ COUNTIFS('Official Medal Table'!$G:$G,'Each Gender Events'!$A34,'Official Medal Table'!$C:$C,'Each Gender Events'!AL$1,'Official Medal Table'!$E:$E,"Mixed")*'Medal values'!$B$2/2
+ COUNTIFS('Official Medal Table'!$H:$H,'Each Gender Events'!$A34,'Official Medal Table'!$C:$C,'Each Gender Events'!AL$1,'Official Medal Table'!$E:$E,"Mixed")*'Medal values'!$B$3/2
+ COUNTIFS('Official Medal Table'!$I:$I,'Each Gender Events'!$A34,'Official Medal Table'!$C:$C,'Each Gender Events'!AL$1,'Official Medal Table'!$E:$E,"Mixed")*'Medal values'!$B$3/2</f>
        <v>0</v>
      </c>
      <c r="AM34">
        <f>COUNTIFS('Official Medal Table'!$F:$F,'Each Gender Events'!$A34,'Official Medal Table'!$C:$C,'Each Gender Events'!AM$1,'Official Medal Table'!$E:$E,'Each Gender Events'!AM$2)*'Medal values'!$B$1
+ COUNTIFS('Official Medal Table'!$G:$G,'Each Gender Events'!$A34,'Official Medal Table'!$C:$C,'Each Gender Events'!AM$1,'Official Medal Table'!$E:$E,'Each Gender Events'!AM$2)*'Medal values'!$B$2
+ COUNTIFS('Official Medal Table'!$H:$H,'Each Gender Events'!$A34,'Official Medal Table'!$C:$C,'Each Gender Events'!AM$1,'Official Medal Table'!$E:$E,'Each Gender Events'!AM$2)*'Medal values'!$B$3
+ COUNTIFS('Official Medal Table'!$I:$I,'Each Gender Events'!$A34,'Official Medal Table'!$C:$C,'Each Gender Events'!AM$1,'Official Medal Table'!$E:$E,'Each Gender Events'!AM$2)*'Medal values'!$B$3
+ COUNTIFS('Official Medal Table'!$F:$F,'Each Gender Events'!$A34,'Official Medal Table'!$C:$C,'Each Gender Events'!AM$1,'Official Medal Table'!$E:$E,"Mixed")*'Medal values'!$B$1/2
+ COUNTIFS('Official Medal Table'!$G:$G,'Each Gender Events'!$A34,'Official Medal Table'!$C:$C,'Each Gender Events'!AM$1,'Official Medal Table'!$E:$E,"Mixed")*'Medal values'!$B$2/2
+ COUNTIFS('Official Medal Table'!$H:$H,'Each Gender Events'!$A34,'Official Medal Table'!$C:$C,'Each Gender Events'!AM$1,'Official Medal Table'!$E:$E,"Mixed")*'Medal values'!$B$3/2
+ COUNTIFS('Official Medal Table'!$I:$I,'Each Gender Events'!$A34,'Official Medal Table'!$C:$C,'Each Gender Events'!AM$1,'Official Medal Table'!$E:$E,"Mixed")*'Medal values'!$B$3/2</f>
        <v>0</v>
      </c>
      <c r="AN34">
        <f>COUNTIFS('Official Medal Table'!$F:$F,'Each Gender Events'!$A34,'Official Medal Table'!$C:$C,'Each Gender Events'!AN$1,'Official Medal Table'!$E:$E,'Each Gender Events'!AN$2)*'Medal values'!$B$1
+ COUNTIFS('Official Medal Table'!$G:$G,'Each Gender Events'!$A34,'Official Medal Table'!$C:$C,'Each Gender Events'!AN$1,'Official Medal Table'!$E:$E,'Each Gender Events'!AN$2)*'Medal values'!$B$2
+ COUNTIFS('Official Medal Table'!$H:$H,'Each Gender Events'!$A34,'Official Medal Table'!$C:$C,'Each Gender Events'!AN$1,'Official Medal Table'!$E:$E,'Each Gender Events'!AN$2)*'Medal values'!$B$3
+ COUNTIFS('Official Medal Table'!$I:$I,'Each Gender Events'!$A34,'Official Medal Table'!$C:$C,'Each Gender Events'!AN$1,'Official Medal Table'!$E:$E,'Each Gender Events'!AN$2)*'Medal values'!$B$3
+ COUNTIFS('Official Medal Table'!$F:$F,'Each Gender Events'!$A34,'Official Medal Table'!$C:$C,'Each Gender Events'!AN$1,'Official Medal Table'!$E:$E,"Mixed")*'Medal values'!$B$1/2
+ COUNTIFS('Official Medal Table'!$G:$G,'Each Gender Events'!$A34,'Official Medal Table'!$C:$C,'Each Gender Events'!AN$1,'Official Medal Table'!$E:$E,"Mixed")*'Medal values'!$B$2/2
+ COUNTIFS('Official Medal Table'!$H:$H,'Each Gender Events'!$A34,'Official Medal Table'!$C:$C,'Each Gender Events'!AN$1,'Official Medal Table'!$E:$E,"Mixed")*'Medal values'!$B$3/2
+ COUNTIFS('Official Medal Table'!$I:$I,'Each Gender Events'!$A34,'Official Medal Table'!$C:$C,'Each Gender Events'!AN$1,'Official Medal Table'!$E:$E,"Mixed")*'Medal values'!$B$3/2</f>
        <v>0</v>
      </c>
      <c r="AO34">
        <f>COUNTIFS('Official Medal Table'!$F:$F,'Each Gender Events'!$A34,'Official Medal Table'!$C:$C,'Each Gender Events'!AO$1,'Official Medal Table'!$E:$E,'Each Gender Events'!AO$2)*'Medal values'!$B$1
+ COUNTIFS('Official Medal Table'!$G:$G,'Each Gender Events'!$A34,'Official Medal Table'!$C:$C,'Each Gender Events'!AO$1,'Official Medal Table'!$E:$E,'Each Gender Events'!AO$2)*'Medal values'!$B$2
+ COUNTIFS('Official Medal Table'!$H:$H,'Each Gender Events'!$A34,'Official Medal Table'!$C:$C,'Each Gender Events'!AO$1,'Official Medal Table'!$E:$E,'Each Gender Events'!AO$2)*'Medal values'!$B$3
+ COUNTIFS('Official Medal Table'!$I:$I,'Each Gender Events'!$A34,'Official Medal Table'!$C:$C,'Each Gender Events'!AO$1,'Official Medal Table'!$E:$E,'Each Gender Events'!AO$2)*'Medal values'!$B$3
+ COUNTIFS('Official Medal Table'!$F:$F,'Each Gender Events'!$A34,'Official Medal Table'!$C:$C,'Each Gender Events'!AO$1,'Official Medal Table'!$E:$E,"Mixed")*'Medal values'!$B$1/2
+ COUNTIFS('Official Medal Table'!$G:$G,'Each Gender Events'!$A34,'Official Medal Table'!$C:$C,'Each Gender Events'!AO$1,'Official Medal Table'!$E:$E,"Mixed")*'Medal values'!$B$2/2
+ COUNTIFS('Official Medal Table'!$H:$H,'Each Gender Events'!$A34,'Official Medal Table'!$C:$C,'Each Gender Events'!AO$1,'Official Medal Table'!$E:$E,"Mixed")*'Medal values'!$B$3/2
+ COUNTIFS('Official Medal Table'!$I:$I,'Each Gender Events'!$A34,'Official Medal Table'!$C:$C,'Each Gender Events'!AO$1,'Official Medal Table'!$E:$E,"Mixed")*'Medal values'!$B$3/2</f>
        <v>0</v>
      </c>
      <c r="AP34">
        <f>COUNTIFS('Official Medal Table'!$F:$F,'Each Gender Events'!$A34,'Official Medal Table'!$C:$C,'Each Gender Events'!AP$1,'Official Medal Table'!$E:$E,'Each Gender Events'!AP$2)*'Medal values'!$B$1
+ COUNTIFS('Official Medal Table'!$G:$G,'Each Gender Events'!$A34,'Official Medal Table'!$C:$C,'Each Gender Events'!AP$1,'Official Medal Table'!$E:$E,'Each Gender Events'!AP$2)*'Medal values'!$B$2
+ COUNTIFS('Official Medal Table'!$H:$H,'Each Gender Events'!$A34,'Official Medal Table'!$C:$C,'Each Gender Events'!AP$1,'Official Medal Table'!$E:$E,'Each Gender Events'!AP$2)*'Medal values'!$B$3
+ COUNTIFS('Official Medal Table'!$I:$I,'Each Gender Events'!$A34,'Official Medal Table'!$C:$C,'Each Gender Events'!AP$1,'Official Medal Table'!$E:$E,'Each Gender Events'!AP$2)*'Medal values'!$B$3
+ COUNTIFS('Official Medal Table'!$F:$F,'Each Gender Events'!$A34,'Official Medal Table'!$C:$C,'Each Gender Events'!AP$1,'Official Medal Table'!$E:$E,"Mixed")*'Medal values'!$B$1/2
+ COUNTIFS('Official Medal Table'!$G:$G,'Each Gender Events'!$A34,'Official Medal Table'!$C:$C,'Each Gender Events'!AP$1,'Official Medal Table'!$E:$E,"Mixed")*'Medal values'!$B$2/2
+ COUNTIFS('Official Medal Table'!$H:$H,'Each Gender Events'!$A34,'Official Medal Table'!$C:$C,'Each Gender Events'!AP$1,'Official Medal Table'!$E:$E,"Mixed")*'Medal values'!$B$3/2
+ COUNTIFS('Official Medal Table'!$I:$I,'Each Gender Events'!$A34,'Official Medal Table'!$C:$C,'Each Gender Events'!AP$1,'Official Medal Table'!$E:$E,"Mixed")*'Medal values'!$B$3/2</f>
        <v>0</v>
      </c>
      <c r="AQ34">
        <f>COUNTIFS('Official Medal Table'!$F:$F,'Each Gender Events'!$A34,'Official Medal Table'!$C:$C,'Each Gender Events'!AQ$1,'Official Medal Table'!$E:$E,'Each Gender Events'!AQ$2)*'Medal values'!$B$1
+ COUNTIFS('Official Medal Table'!$G:$G,'Each Gender Events'!$A34,'Official Medal Table'!$C:$C,'Each Gender Events'!AQ$1,'Official Medal Table'!$E:$E,'Each Gender Events'!AQ$2)*'Medal values'!$B$2
+ COUNTIFS('Official Medal Table'!$H:$H,'Each Gender Events'!$A34,'Official Medal Table'!$C:$C,'Each Gender Events'!AQ$1,'Official Medal Table'!$E:$E,'Each Gender Events'!AQ$2)*'Medal values'!$B$3
+ COUNTIFS('Official Medal Table'!$I:$I,'Each Gender Events'!$A34,'Official Medal Table'!$C:$C,'Each Gender Events'!AQ$1,'Official Medal Table'!$E:$E,'Each Gender Events'!AQ$2)*'Medal values'!$B$3
+ COUNTIFS('Official Medal Table'!$F:$F,'Each Gender Events'!$A34,'Official Medal Table'!$C:$C,'Each Gender Events'!AQ$1,'Official Medal Table'!$E:$E,"Mixed")*'Medal values'!$B$1/2
+ COUNTIFS('Official Medal Table'!$G:$G,'Each Gender Events'!$A34,'Official Medal Table'!$C:$C,'Each Gender Events'!AQ$1,'Official Medal Table'!$E:$E,"Mixed")*'Medal values'!$B$2/2
+ COUNTIFS('Official Medal Table'!$H:$H,'Each Gender Events'!$A34,'Official Medal Table'!$C:$C,'Each Gender Events'!AQ$1,'Official Medal Table'!$E:$E,"Mixed")*'Medal values'!$B$3/2
+ COUNTIFS('Official Medal Table'!$I:$I,'Each Gender Events'!$A34,'Official Medal Table'!$C:$C,'Each Gender Events'!AQ$1,'Official Medal Table'!$E:$E,"Mixed")*'Medal values'!$B$3/2</f>
        <v>0</v>
      </c>
      <c r="AR34">
        <f>COUNTIFS('Official Medal Table'!$F:$F,'Each Gender Events'!$A34,'Official Medal Table'!$C:$C,'Each Gender Events'!AR$1,'Official Medal Table'!$E:$E,'Each Gender Events'!AR$2)*'Medal values'!$B$1
+ COUNTIFS('Official Medal Table'!$G:$G,'Each Gender Events'!$A34,'Official Medal Table'!$C:$C,'Each Gender Events'!AR$1,'Official Medal Table'!$E:$E,'Each Gender Events'!AR$2)*'Medal values'!$B$2
+ COUNTIFS('Official Medal Table'!$H:$H,'Each Gender Events'!$A34,'Official Medal Table'!$C:$C,'Each Gender Events'!AR$1,'Official Medal Table'!$E:$E,'Each Gender Events'!AR$2)*'Medal values'!$B$3
+ COUNTIFS('Official Medal Table'!$I:$I,'Each Gender Events'!$A34,'Official Medal Table'!$C:$C,'Each Gender Events'!AR$1,'Official Medal Table'!$E:$E,'Each Gender Events'!AR$2)*'Medal values'!$B$3
+ COUNTIFS('Official Medal Table'!$F:$F,'Each Gender Events'!$A34,'Official Medal Table'!$C:$C,'Each Gender Events'!AR$1,'Official Medal Table'!$E:$E,"Mixed")*'Medal values'!$B$1/2
+ COUNTIFS('Official Medal Table'!$G:$G,'Each Gender Events'!$A34,'Official Medal Table'!$C:$C,'Each Gender Events'!AR$1,'Official Medal Table'!$E:$E,"Mixed")*'Medal values'!$B$2/2
+ COUNTIFS('Official Medal Table'!$H:$H,'Each Gender Events'!$A34,'Official Medal Table'!$C:$C,'Each Gender Events'!AR$1,'Official Medal Table'!$E:$E,"Mixed")*'Medal values'!$B$3/2
+ COUNTIFS('Official Medal Table'!$I:$I,'Each Gender Events'!$A34,'Official Medal Table'!$C:$C,'Each Gender Events'!AR$1,'Official Medal Table'!$E:$E,"Mixed")*'Medal values'!$B$3/2</f>
        <v>0</v>
      </c>
      <c r="AS34">
        <f>COUNTIFS('Official Medal Table'!$F:$F,'Each Gender Events'!$A34,'Official Medal Table'!$C:$C,'Each Gender Events'!AS$1,'Official Medal Table'!$E:$E,'Each Gender Events'!AS$2)*'Medal values'!$B$1
+ COUNTIFS('Official Medal Table'!$G:$G,'Each Gender Events'!$A34,'Official Medal Table'!$C:$C,'Each Gender Events'!AS$1,'Official Medal Table'!$E:$E,'Each Gender Events'!AS$2)*'Medal values'!$B$2
+ COUNTIFS('Official Medal Table'!$H:$H,'Each Gender Events'!$A34,'Official Medal Table'!$C:$C,'Each Gender Events'!AS$1,'Official Medal Table'!$E:$E,'Each Gender Events'!AS$2)*'Medal values'!$B$3
+ COUNTIFS('Official Medal Table'!$I:$I,'Each Gender Events'!$A34,'Official Medal Table'!$C:$C,'Each Gender Events'!AS$1,'Official Medal Table'!$E:$E,'Each Gender Events'!AS$2)*'Medal values'!$B$3
+ COUNTIFS('Official Medal Table'!$F:$F,'Each Gender Events'!$A34,'Official Medal Table'!$C:$C,'Each Gender Events'!AS$1,'Official Medal Table'!$E:$E,"Mixed")*'Medal values'!$B$1/2
+ COUNTIFS('Official Medal Table'!$G:$G,'Each Gender Events'!$A34,'Official Medal Table'!$C:$C,'Each Gender Events'!AS$1,'Official Medal Table'!$E:$E,"Mixed")*'Medal values'!$B$2/2
+ COUNTIFS('Official Medal Table'!$H:$H,'Each Gender Events'!$A34,'Official Medal Table'!$C:$C,'Each Gender Events'!AS$1,'Official Medal Table'!$E:$E,"Mixed")*'Medal values'!$B$3/2
+ COUNTIFS('Official Medal Table'!$I:$I,'Each Gender Events'!$A34,'Official Medal Table'!$C:$C,'Each Gender Events'!AS$1,'Official Medal Table'!$E:$E,"Mixed")*'Medal values'!$B$3/2</f>
        <v>0</v>
      </c>
      <c r="AT34">
        <f>COUNTIFS('Official Medal Table'!$F:$F,'Each Gender Events'!$A34,'Official Medal Table'!$C:$C,'Each Gender Events'!AT$1,'Official Medal Table'!$E:$E,'Each Gender Events'!AT$2)*'Medal values'!$B$1
+ COUNTIFS('Official Medal Table'!$G:$G,'Each Gender Events'!$A34,'Official Medal Table'!$C:$C,'Each Gender Events'!AT$1,'Official Medal Table'!$E:$E,'Each Gender Events'!AT$2)*'Medal values'!$B$2
+ COUNTIFS('Official Medal Table'!$H:$H,'Each Gender Events'!$A34,'Official Medal Table'!$C:$C,'Each Gender Events'!AT$1,'Official Medal Table'!$E:$E,'Each Gender Events'!AT$2)*'Medal values'!$B$3
+ COUNTIFS('Official Medal Table'!$I:$I,'Each Gender Events'!$A34,'Official Medal Table'!$C:$C,'Each Gender Events'!AT$1,'Official Medal Table'!$E:$E,'Each Gender Events'!AT$2)*'Medal values'!$B$3
+ COUNTIFS('Official Medal Table'!$F:$F,'Each Gender Events'!$A34,'Official Medal Table'!$C:$C,'Each Gender Events'!AT$1,'Official Medal Table'!$E:$E,"Mixed")*'Medal values'!$B$1/2
+ COUNTIFS('Official Medal Table'!$G:$G,'Each Gender Events'!$A34,'Official Medal Table'!$C:$C,'Each Gender Events'!AT$1,'Official Medal Table'!$E:$E,"Mixed")*'Medal values'!$B$2/2
+ COUNTIFS('Official Medal Table'!$H:$H,'Each Gender Events'!$A34,'Official Medal Table'!$C:$C,'Each Gender Events'!AT$1,'Official Medal Table'!$E:$E,"Mixed")*'Medal values'!$B$3/2
+ COUNTIFS('Official Medal Table'!$I:$I,'Each Gender Events'!$A34,'Official Medal Table'!$C:$C,'Each Gender Events'!AT$1,'Official Medal Table'!$E:$E,"Mixed")*'Medal values'!$B$3/2</f>
        <v>0</v>
      </c>
      <c r="AU34">
        <f>COUNTIFS('Official Medal Table'!$F:$F,'Each Gender Events'!$A34,'Official Medal Table'!$C:$C,'Each Gender Events'!AU$1,'Official Medal Table'!$E:$E,'Each Gender Events'!AU$2)*'Medal values'!$B$1
+ COUNTIFS('Official Medal Table'!$G:$G,'Each Gender Events'!$A34,'Official Medal Table'!$C:$C,'Each Gender Events'!AU$1,'Official Medal Table'!$E:$E,'Each Gender Events'!AU$2)*'Medal values'!$B$2
+ COUNTIFS('Official Medal Table'!$H:$H,'Each Gender Events'!$A34,'Official Medal Table'!$C:$C,'Each Gender Events'!AU$1,'Official Medal Table'!$E:$E,'Each Gender Events'!AU$2)*'Medal values'!$B$3
+ COUNTIFS('Official Medal Table'!$I:$I,'Each Gender Events'!$A34,'Official Medal Table'!$C:$C,'Each Gender Events'!AU$1,'Official Medal Table'!$E:$E,'Each Gender Events'!AU$2)*'Medal values'!$B$3
+ COUNTIFS('Official Medal Table'!$F:$F,'Each Gender Events'!$A34,'Official Medal Table'!$C:$C,'Each Gender Events'!AU$1,'Official Medal Table'!$E:$E,"Mixed")*'Medal values'!$B$1/2
+ COUNTIFS('Official Medal Table'!$G:$G,'Each Gender Events'!$A34,'Official Medal Table'!$C:$C,'Each Gender Events'!AU$1,'Official Medal Table'!$E:$E,"Mixed")*'Medal values'!$B$2/2
+ COUNTIFS('Official Medal Table'!$H:$H,'Each Gender Events'!$A34,'Official Medal Table'!$C:$C,'Each Gender Events'!AU$1,'Official Medal Table'!$E:$E,"Mixed")*'Medal values'!$B$3/2
+ COUNTIFS('Official Medal Table'!$I:$I,'Each Gender Events'!$A34,'Official Medal Table'!$C:$C,'Each Gender Events'!AU$1,'Official Medal Table'!$E:$E,"Mixed")*'Medal values'!$B$3/2</f>
        <v>0</v>
      </c>
      <c r="AV34">
        <f>COUNTIFS('Official Medal Table'!$F:$F,'Each Gender Events'!$A34,'Official Medal Table'!$C:$C,'Each Gender Events'!AV$1,'Official Medal Table'!$E:$E,'Each Gender Events'!AV$2)*'Medal values'!$B$1
+ COUNTIFS('Official Medal Table'!$G:$G,'Each Gender Events'!$A34,'Official Medal Table'!$C:$C,'Each Gender Events'!AV$1,'Official Medal Table'!$E:$E,'Each Gender Events'!AV$2)*'Medal values'!$B$2
+ COUNTIFS('Official Medal Table'!$H:$H,'Each Gender Events'!$A34,'Official Medal Table'!$C:$C,'Each Gender Events'!AV$1,'Official Medal Table'!$E:$E,'Each Gender Events'!AV$2)*'Medal values'!$B$3
+ COUNTIFS('Official Medal Table'!$I:$I,'Each Gender Events'!$A34,'Official Medal Table'!$C:$C,'Each Gender Events'!AV$1,'Official Medal Table'!$E:$E,'Each Gender Events'!AV$2)*'Medal values'!$B$3
+ COUNTIFS('Official Medal Table'!$F:$F,'Each Gender Events'!$A34,'Official Medal Table'!$C:$C,'Each Gender Events'!AV$1,'Official Medal Table'!$E:$E,"Mixed")*'Medal values'!$B$1/2
+ COUNTIFS('Official Medal Table'!$G:$G,'Each Gender Events'!$A34,'Official Medal Table'!$C:$C,'Each Gender Events'!AV$1,'Official Medal Table'!$E:$E,"Mixed")*'Medal values'!$B$2/2
+ COUNTIFS('Official Medal Table'!$H:$H,'Each Gender Events'!$A34,'Official Medal Table'!$C:$C,'Each Gender Events'!AV$1,'Official Medal Table'!$E:$E,"Mixed")*'Medal values'!$B$3/2
+ COUNTIFS('Official Medal Table'!$I:$I,'Each Gender Events'!$A34,'Official Medal Table'!$C:$C,'Each Gender Events'!AV$1,'Official Medal Table'!$E:$E,"Mixed")*'Medal values'!$B$3/2</f>
        <v>0</v>
      </c>
      <c r="AW34">
        <f>COUNTIFS('Official Medal Table'!$F:$F,'Each Gender Events'!$A34,'Official Medal Table'!$C:$C,'Each Gender Events'!AW$1,'Official Medal Table'!$E:$E,'Each Gender Events'!AW$2)*'Medal values'!$B$1
+ COUNTIFS('Official Medal Table'!$G:$G,'Each Gender Events'!$A34,'Official Medal Table'!$C:$C,'Each Gender Events'!AW$1,'Official Medal Table'!$E:$E,'Each Gender Events'!AW$2)*'Medal values'!$B$2
+ COUNTIFS('Official Medal Table'!$H:$H,'Each Gender Events'!$A34,'Official Medal Table'!$C:$C,'Each Gender Events'!AW$1,'Official Medal Table'!$E:$E,'Each Gender Events'!AW$2)*'Medal values'!$B$3
+ COUNTIFS('Official Medal Table'!$I:$I,'Each Gender Events'!$A34,'Official Medal Table'!$C:$C,'Each Gender Events'!AW$1,'Official Medal Table'!$E:$E,'Each Gender Events'!AW$2)*'Medal values'!$B$3
+ COUNTIFS('Official Medal Table'!$F:$F,'Each Gender Events'!$A34,'Official Medal Table'!$C:$C,'Each Gender Events'!AW$1,'Official Medal Table'!$E:$E,"Mixed")*'Medal values'!$B$1/2
+ COUNTIFS('Official Medal Table'!$G:$G,'Each Gender Events'!$A34,'Official Medal Table'!$C:$C,'Each Gender Events'!AW$1,'Official Medal Table'!$E:$E,"Mixed")*'Medal values'!$B$2/2
+ COUNTIFS('Official Medal Table'!$H:$H,'Each Gender Events'!$A34,'Official Medal Table'!$C:$C,'Each Gender Events'!AW$1,'Official Medal Table'!$E:$E,"Mixed")*'Medal values'!$B$3/2
+ COUNTIFS('Official Medal Table'!$I:$I,'Each Gender Events'!$A34,'Official Medal Table'!$C:$C,'Each Gender Events'!AW$1,'Official Medal Table'!$E:$E,"Mixed")*'Medal values'!$B$3/2</f>
        <v>0</v>
      </c>
      <c r="AX34">
        <f>COUNTIFS('Official Medal Table'!$F:$F,'Each Gender Events'!$A34,'Official Medal Table'!$C:$C,'Each Gender Events'!AX$1,'Official Medal Table'!$E:$E,'Each Gender Events'!AX$2)*'Medal values'!$B$1
+ COUNTIFS('Official Medal Table'!$G:$G,'Each Gender Events'!$A34,'Official Medal Table'!$C:$C,'Each Gender Events'!AX$1,'Official Medal Table'!$E:$E,'Each Gender Events'!AX$2)*'Medal values'!$B$2
+ COUNTIFS('Official Medal Table'!$H:$H,'Each Gender Events'!$A34,'Official Medal Table'!$C:$C,'Each Gender Events'!AX$1,'Official Medal Table'!$E:$E,'Each Gender Events'!AX$2)*'Medal values'!$B$3
+ COUNTIFS('Official Medal Table'!$I:$I,'Each Gender Events'!$A34,'Official Medal Table'!$C:$C,'Each Gender Events'!AX$1,'Official Medal Table'!$E:$E,'Each Gender Events'!AX$2)*'Medal values'!$B$3
+ COUNTIFS('Official Medal Table'!$F:$F,'Each Gender Events'!$A34,'Official Medal Table'!$C:$C,'Each Gender Events'!AX$1,'Official Medal Table'!$E:$E,"Mixed")*'Medal values'!$B$1/2
+ COUNTIFS('Official Medal Table'!$G:$G,'Each Gender Events'!$A34,'Official Medal Table'!$C:$C,'Each Gender Events'!AX$1,'Official Medal Table'!$E:$E,"Mixed")*'Medal values'!$B$2/2
+ COUNTIFS('Official Medal Table'!$H:$H,'Each Gender Events'!$A34,'Official Medal Table'!$C:$C,'Each Gender Events'!AX$1,'Official Medal Table'!$E:$E,"Mixed")*'Medal values'!$B$3/2
+ COUNTIFS('Official Medal Table'!$I:$I,'Each Gender Events'!$A34,'Official Medal Table'!$C:$C,'Each Gender Events'!AX$1,'Official Medal Table'!$E:$E,"Mixed")*'Medal values'!$B$3/2</f>
        <v>0</v>
      </c>
      <c r="AY34">
        <f>COUNTIFS('Official Medal Table'!$F:$F,'Each Gender Events'!$A34,'Official Medal Table'!$C:$C,'Each Gender Events'!AY$1,'Official Medal Table'!$E:$E,'Each Gender Events'!AY$2)*'Medal values'!$B$1
+ COUNTIFS('Official Medal Table'!$G:$G,'Each Gender Events'!$A34,'Official Medal Table'!$C:$C,'Each Gender Events'!AY$1,'Official Medal Table'!$E:$E,'Each Gender Events'!AY$2)*'Medal values'!$B$2
+ COUNTIFS('Official Medal Table'!$H:$H,'Each Gender Events'!$A34,'Official Medal Table'!$C:$C,'Each Gender Events'!AY$1,'Official Medal Table'!$E:$E,'Each Gender Events'!AY$2)*'Medal values'!$B$3
+ COUNTIFS('Official Medal Table'!$I:$I,'Each Gender Events'!$A34,'Official Medal Table'!$C:$C,'Each Gender Events'!AY$1,'Official Medal Table'!$E:$E,'Each Gender Events'!AY$2)*'Medal values'!$B$3
+ COUNTIFS('Official Medal Table'!$F:$F,'Each Gender Events'!$A34,'Official Medal Table'!$C:$C,'Each Gender Events'!AY$1,'Official Medal Table'!$E:$E,"Mixed")*'Medal values'!$B$1/2
+ COUNTIFS('Official Medal Table'!$G:$G,'Each Gender Events'!$A34,'Official Medal Table'!$C:$C,'Each Gender Events'!AY$1,'Official Medal Table'!$E:$E,"Mixed")*'Medal values'!$B$2/2
+ COUNTIFS('Official Medal Table'!$H:$H,'Each Gender Events'!$A34,'Official Medal Table'!$C:$C,'Each Gender Events'!AY$1,'Official Medal Table'!$E:$E,"Mixed")*'Medal values'!$B$3/2
+ COUNTIFS('Official Medal Table'!$I:$I,'Each Gender Events'!$A34,'Official Medal Table'!$C:$C,'Each Gender Events'!AY$1,'Official Medal Table'!$E:$E,"Mixed")*'Medal values'!$B$3/2</f>
        <v>2.0000010000000001</v>
      </c>
      <c r="AZ34">
        <f>COUNTIFS('Official Medal Table'!$F:$F,'Each Gender Events'!$A34,'Official Medal Table'!$C:$C,'Each Gender Events'!AZ$1,'Official Medal Table'!$E:$E,'Each Gender Events'!AZ$2)*'Medal values'!$B$1
+ COUNTIFS('Official Medal Table'!$G:$G,'Each Gender Events'!$A34,'Official Medal Table'!$C:$C,'Each Gender Events'!AZ$1,'Official Medal Table'!$E:$E,'Each Gender Events'!AZ$2)*'Medal values'!$B$2
+ COUNTIFS('Official Medal Table'!$H:$H,'Each Gender Events'!$A34,'Official Medal Table'!$C:$C,'Each Gender Events'!AZ$1,'Official Medal Table'!$E:$E,'Each Gender Events'!AZ$2)*'Medal values'!$B$3
+ COUNTIFS('Official Medal Table'!$I:$I,'Each Gender Events'!$A34,'Official Medal Table'!$C:$C,'Each Gender Events'!AZ$1,'Official Medal Table'!$E:$E,'Each Gender Events'!AZ$2)*'Medal values'!$B$3
+ COUNTIFS('Official Medal Table'!$F:$F,'Each Gender Events'!$A34,'Official Medal Table'!$C:$C,'Each Gender Events'!AZ$1,'Official Medal Table'!$E:$E,"Mixed")*'Medal values'!$B$1/2
+ COUNTIFS('Official Medal Table'!$G:$G,'Each Gender Events'!$A34,'Official Medal Table'!$C:$C,'Each Gender Events'!AZ$1,'Official Medal Table'!$E:$E,"Mixed")*'Medal values'!$B$2/2
+ COUNTIFS('Official Medal Table'!$H:$H,'Each Gender Events'!$A34,'Official Medal Table'!$C:$C,'Each Gender Events'!AZ$1,'Official Medal Table'!$E:$E,"Mixed")*'Medal values'!$B$3/2
+ COUNTIFS('Official Medal Table'!$I:$I,'Each Gender Events'!$A34,'Official Medal Table'!$C:$C,'Each Gender Events'!AZ$1,'Official Medal Table'!$E:$E,"Mixed")*'Medal values'!$B$3/2</f>
        <v>0</v>
      </c>
      <c r="BA34">
        <f>COUNTIFS('Official Medal Table'!$F:$F,'Each Gender Events'!$A34,'Official Medal Table'!$C:$C,'Each Gender Events'!BA$1,'Official Medal Table'!$E:$E,'Each Gender Events'!BA$2)*'Medal values'!$B$1
+ COUNTIFS('Official Medal Table'!$G:$G,'Each Gender Events'!$A34,'Official Medal Table'!$C:$C,'Each Gender Events'!BA$1,'Official Medal Table'!$E:$E,'Each Gender Events'!BA$2)*'Medal values'!$B$2
+ COUNTIFS('Official Medal Table'!$H:$H,'Each Gender Events'!$A34,'Official Medal Table'!$C:$C,'Each Gender Events'!BA$1,'Official Medal Table'!$E:$E,'Each Gender Events'!BA$2)*'Medal values'!$B$3
+ COUNTIFS('Official Medal Table'!$I:$I,'Each Gender Events'!$A34,'Official Medal Table'!$C:$C,'Each Gender Events'!BA$1,'Official Medal Table'!$E:$E,'Each Gender Events'!BA$2)*'Medal values'!$B$3
+ COUNTIFS('Official Medal Table'!$F:$F,'Each Gender Events'!$A34,'Official Medal Table'!$C:$C,'Each Gender Events'!BA$1,'Official Medal Table'!$E:$E,"Mixed")*'Medal values'!$B$1/2
+ COUNTIFS('Official Medal Table'!$G:$G,'Each Gender Events'!$A34,'Official Medal Table'!$C:$C,'Each Gender Events'!BA$1,'Official Medal Table'!$E:$E,"Mixed")*'Medal values'!$B$2/2
+ COUNTIFS('Official Medal Table'!$H:$H,'Each Gender Events'!$A34,'Official Medal Table'!$C:$C,'Each Gender Events'!BA$1,'Official Medal Table'!$E:$E,"Mixed")*'Medal values'!$B$3/2
+ COUNTIFS('Official Medal Table'!$I:$I,'Each Gender Events'!$A34,'Official Medal Table'!$C:$C,'Each Gender Events'!BA$1,'Official Medal Table'!$E:$E,"Mixed")*'Medal values'!$B$3/2</f>
        <v>0</v>
      </c>
      <c r="BB34">
        <f>COUNTIFS('Official Medal Table'!$F:$F,'Each Gender Events'!$A34,'Official Medal Table'!$C:$C,'Each Gender Events'!BB$1,'Official Medal Table'!$E:$E,'Each Gender Events'!BB$2)*'Medal values'!$B$1
+ COUNTIFS('Official Medal Table'!$G:$G,'Each Gender Events'!$A34,'Official Medal Table'!$C:$C,'Each Gender Events'!BB$1,'Official Medal Table'!$E:$E,'Each Gender Events'!BB$2)*'Medal values'!$B$2
+ COUNTIFS('Official Medal Table'!$H:$H,'Each Gender Events'!$A34,'Official Medal Table'!$C:$C,'Each Gender Events'!BB$1,'Official Medal Table'!$E:$E,'Each Gender Events'!BB$2)*'Medal values'!$B$3
+ COUNTIFS('Official Medal Table'!$I:$I,'Each Gender Events'!$A34,'Official Medal Table'!$C:$C,'Each Gender Events'!BB$1,'Official Medal Table'!$E:$E,'Each Gender Events'!BB$2)*'Medal values'!$B$3
+ COUNTIFS('Official Medal Table'!$F:$F,'Each Gender Events'!$A34,'Official Medal Table'!$C:$C,'Each Gender Events'!BB$1,'Official Medal Table'!$E:$E,"Mixed")*'Medal values'!$B$1/2
+ COUNTIFS('Official Medal Table'!$G:$G,'Each Gender Events'!$A34,'Official Medal Table'!$C:$C,'Each Gender Events'!BB$1,'Official Medal Table'!$E:$E,"Mixed")*'Medal values'!$B$2/2
+ COUNTIFS('Official Medal Table'!$H:$H,'Each Gender Events'!$A34,'Official Medal Table'!$C:$C,'Each Gender Events'!BB$1,'Official Medal Table'!$E:$E,"Mixed")*'Medal values'!$B$3/2
+ COUNTIFS('Official Medal Table'!$I:$I,'Each Gender Events'!$A34,'Official Medal Table'!$C:$C,'Each Gender Events'!BB$1,'Official Medal Table'!$E:$E,"Mixed")*'Medal values'!$B$3/2</f>
        <v>0</v>
      </c>
      <c r="BC34">
        <f>COUNTIFS('Official Medal Table'!$F:$F,'Each Gender Events'!$A34,'Official Medal Table'!$C:$C,'Each Gender Events'!BC$1,'Official Medal Table'!$E:$E,'Each Gender Events'!BC$2)*'Medal values'!$B$1
+ COUNTIFS('Official Medal Table'!$G:$G,'Each Gender Events'!$A34,'Official Medal Table'!$C:$C,'Each Gender Events'!BC$1,'Official Medal Table'!$E:$E,'Each Gender Events'!BC$2)*'Medal values'!$B$2
+ COUNTIFS('Official Medal Table'!$H:$H,'Each Gender Events'!$A34,'Official Medal Table'!$C:$C,'Each Gender Events'!BC$1,'Official Medal Table'!$E:$E,'Each Gender Events'!BC$2)*'Medal values'!$B$3
+ COUNTIFS('Official Medal Table'!$I:$I,'Each Gender Events'!$A34,'Official Medal Table'!$C:$C,'Each Gender Events'!BC$1,'Official Medal Table'!$E:$E,'Each Gender Events'!BC$2)*'Medal values'!$B$3
+ COUNTIFS('Official Medal Table'!$F:$F,'Each Gender Events'!$A34,'Official Medal Table'!$C:$C,'Each Gender Events'!BC$1,'Official Medal Table'!$E:$E,"Mixed")*'Medal values'!$B$1/2
+ COUNTIFS('Official Medal Table'!$G:$G,'Each Gender Events'!$A34,'Official Medal Table'!$C:$C,'Each Gender Events'!BC$1,'Official Medal Table'!$E:$E,"Mixed")*'Medal values'!$B$2/2
+ COUNTIFS('Official Medal Table'!$H:$H,'Each Gender Events'!$A34,'Official Medal Table'!$C:$C,'Each Gender Events'!BC$1,'Official Medal Table'!$E:$E,"Mixed")*'Medal values'!$B$3/2
+ COUNTIFS('Official Medal Table'!$I:$I,'Each Gender Events'!$A34,'Official Medal Table'!$C:$C,'Each Gender Events'!BC$1,'Official Medal Table'!$E:$E,"Mixed")*'Medal values'!$B$3/2</f>
        <v>0</v>
      </c>
      <c r="BD34">
        <f>COUNTIFS('Official Medal Table'!$F:$F,'Each Gender Events'!$A34,'Official Medal Table'!$C:$C,'Each Gender Events'!BD$1,'Official Medal Table'!$E:$E,'Each Gender Events'!BD$2)*'Medal values'!$B$1
+ COUNTIFS('Official Medal Table'!$G:$G,'Each Gender Events'!$A34,'Official Medal Table'!$C:$C,'Each Gender Events'!BD$1,'Official Medal Table'!$E:$E,'Each Gender Events'!BD$2)*'Medal values'!$B$2
+ COUNTIFS('Official Medal Table'!$H:$H,'Each Gender Events'!$A34,'Official Medal Table'!$C:$C,'Each Gender Events'!BD$1,'Official Medal Table'!$E:$E,'Each Gender Events'!BD$2)*'Medal values'!$B$3
+ COUNTIFS('Official Medal Table'!$I:$I,'Each Gender Events'!$A34,'Official Medal Table'!$C:$C,'Each Gender Events'!BD$1,'Official Medal Table'!$E:$E,'Each Gender Events'!BD$2)*'Medal values'!$B$3
+ COUNTIFS('Official Medal Table'!$F:$F,'Each Gender Events'!$A34,'Official Medal Table'!$C:$C,'Each Gender Events'!BD$1,'Official Medal Table'!$E:$E,"Mixed")*'Medal values'!$B$1/2
+ COUNTIFS('Official Medal Table'!$G:$G,'Each Gender Events'!$A34,'Official Medal Table'!$C:$C,'Each Gender Events'!BD$1,'Official Medal Table'!$E:$E,"Mixed")*'Medal values'!$B$2/2
+ COUNTIFS('Official Medal Table'!$H:$H,'Each Gender Events'!$A34,'Official Medal Table'!$C:$C,'Each Gender Events'!BD$1,'Official Medal Table'!$E:$E,"Mixed")*'Medal values'!$B$3/2
+ COUNTIFS('Official Medal Table'!$I:$I,'Each Gender Events'!$A34,'Official Medal Table'!$C:$C,'Each Gender Events'!BD$1,'Official Medal Table'!$E:$E,"Mixed")*'Medal values'!$B$3/2</f>
        <v>0</v>
      </c>
      <c r="BE34">
        <f>COUNTIFS('Official Medal Table'!$F:$F,'Each Gender Events'!$A34,'Official Medal Table'!$C:$C,'Each Gender Events'!BE$1,'Official Medal Table'!$E:$E,'Each Gender Events'!BE$2)*'Medal values'!$B$1
+ COUNTIFS('Official Medal Table'!$G:$G,'Each Gender Events'!$A34,'Official Medal Table'!$C:$C,'Each Gender Events'!BE$1,'Official Medal Table'!$E:$E,'Each Gender Events'!BE$2)*'Medal values'!$B$2
+ COUNTIFS('Official Medal Table'!$H:$H,'Each Gender Events'!$A34,'Official Medal Table'!$C:$C,'Each Gender Events'!BE$1,'Official Medal Table'!$E:$E,'Each Gender Events'!BE$2)*'Medal values'!$B$3
+ COUNTIFS('Official Medal Table'!$I:$I,'Each Gender Events'!$A34,'Official Medal Table'!$C:$C,'Each Gender Events'!BE$1,'Official Medal Table'!$E:$E,'Each Gender Events'!BE$2)*'Medal values'!$B$3
+ COUNTIFS('Official Medal Table'!$F:$F,'Each Gender Events'!$A34,'Official Medal Table'!$C:$C,'Each Gender Events'!BE$1,'Official Medal Table'!$E:$E,"Mixed")*'Medal values'!$B$1/2
+ COUNTIFS('Official Medal Table'!$G:$G,'Each Gender Events'!$A34,'Official Medal Table'!$C:$C,'Each Gender Events'!BE$1,'Official Medal Table'!$E:$E,"Mixed")*'Medal values'!$B$2/2
+ COUNTIFS('Official Medal Table'!$H:$H,'Each Gender Events'!$A34,'Official Medal Table'!$C:$C,'Each Gender Events'!BE$1,'Official Medal Table'!$E:$E,"Mixed")*'Medal values'!$B$3/2
+ COUNTIFS('Official Medal Table'!$I:$I,'Each Gender Events'!$A34,'Official Medal Table'!$C:$C,'Each Gender Events'!BE$1,'Official Medal Table'!$E:$E,"Mixed")*'Medal values'!$B$3/2</f>
        <v>0</v>
      </c>
      <c r="BF34">
        <f>COUNTIFS('Official Medal Table'!$F:$F,'Each Gender Events'!$A34,'Official Medal Table'!$C:$C,'Each Gender Events'!BF$1,'Official Medal Table'!$E:$E,'Each Gender Events'!BF$2)*'Medal values'!$B$1
+ COUNTIFS('Official Medal Table'!$G:$G,'Each Gender Events'!$A34,'Official Medal Table'!$C:$C,'Each Gender Events'!BF$1,'Official Medal Table'!$E:$E,'Each Gender Events'!BF$2)*'Medal values'!$B$2
+ COUNTIFS('Official Medal Table'!$H:$H,'Each Gender Events'!$A34,'Official Medal Table'!$C:$C,'Each Gender Events'!BF$1,'Official Medal Table'!$E:$E,'Each Gender Events'!BF$2)*'Medal values'!$B$3
+ COUNTIFS('Official Medal Table'!$I:$I,'Each Gender Events'!$A34,'Official Medal Table'!$C:$C,'Each Gender Events'!BF$1,'Official Medal Table'!$E:$E,'Each Gender Events'!BF$2)*'Medal values'!$B$3
+ COUNTIFS('Official Medal Table'!$F:$F,'Each Gender Events'!$A34,'Official Medal Table'!$C:$C,'Each Gender Events'!BF$1,'Official Medal Table'!$E:$E,"Mixed")*'Medal values'!$B$1/2
+ COUNTIFS('Official Medal Table'!$G:$G,'Each Gender Events'!$A34,'Official Medal Table'!$C:$C,'Each Gender Events'!BF$1,'Official Medal Table'!$E:$E,"Mixed")*'Medal values'!$B$2/2
+ COUNTIFS('Official Medal Table'!$H:$H,'Each Gender Events'!$A34,'Official Medal Table'!$C:$C,'Each Gender Events'!BF$1,'Official Medal Table'!$E:$E,"Mixed")*'Medal values'!$B$3/2
+ COUNTIFS('Official Medal Table'!$I:$I,'Each Gender Events'!$A34,'Official Medal Table'!$C:$C,'Each Gender Events'!BF$1,'Official Medal Table'!$E:$E,"Mixed")*'Medal values'!$B$3/2</f>
        <v>0</v>
      </c>
      <c r="BG34">
        <f>COUNTIFS('Official Medal Table'!$F:$F,'Each Gender Events'!$A34,'Official Medal Table'!$C:$C,'Each Gender Events'!BG$1,'Official Medal Table'!$E:$E,'Each Gender Events'!BG$2)*'Medal values'!$B$1
+ COUNTIFS('Official Medal Table'!$G:$G,'Each Gender Events'!$A34,'Official Medal Table'!$C:$C,'Each Gender Events'!BG$1,'Official Medal Table'!$E:$E,'Each Gender Events'!BG$2)*'Medal values'!$B$2
+ COUNTIFS('Official Medal Table'!$H:$H,'Each Gender Events'!$A34,'Official Medal Table'!$C:$C,'Each Gender Events'!BG$1,'Official Medal Table'!$E:$E,'Each Gender Events'!BG$2)*'Medal values'!$B$3
+ COUNTIFS('Official Medal Table'!$I:$I,'Each Gender Events'!$A34,'Official Medal Table'!$C:$C,'Each Gender Events'!BG$1,'Official Medal Table'!$E:$E,'Each Gender Events'!BG$2)*'Medal values'!$B$3
+ COUNTIFS('Official Medal Table'!$F:$F,'Each Gender Events'!$A34,'Official Medal Table'!$C:$C,'Each Gender Events'!BG$1,'Official Medal Table'!$E:$E,"Mixed")*'Medal values'!$B$1/2
+ COUNTIFS('Official Medal Table'!$G:$G,'Each Gender Events'!$A34,'Official Medal Table'!$C:$C,'Each Gender Events'!BG$1,'Official Medal Table'!$E:$E,"Mixed")*'Medal values'!$B$2/2
+ COUNTIFS('Official Medal Table'!$H:$H,'Each Gender Events'!$A34,'Official Medal Table'!$C:$C,'Each Gender Events'!BG$1,'Official Medal Table'!$E:$E,"Mixed")*'Medal values'!$B$3/2
+ COUNTIFS('Official Medal Table'!$I:$I,'Each Gender Events'!$A34,'Official Medal Table'!$C:$C,'Each Gender Events'!BG$1,'Official Medal Table'!$E:$E,"Mixed")*'Medal values'!$B$3/2</f>
        <v>0</v>
      </c>
      <c r="BH34">
        <f>COUNTIFS('Official Medal Table'!$F:$F,'Each Gender Events'!$A34,'Official Medal Table'!$C:$C,'Each Gender Events'!BH$1,'Official Medal Table'!$E:$E,'Each Gender Events'!BH$2)*'Medal values'!$B$1
+ COUNTIFS('Official Medal Table'!$G:$G,'Each Gender Events'!$A34,'Official Medal Table'!$C:$C,'Each Gender Events'!BH$1,'Official Medal Table'!$E:$E,'Each Gender Events'!BH$2)*'Medal values'!$B$2
+ COUNTIFS('Official Medal Table'!$H:$H,'Each Gender Events'!$A34,'Official Medal Table'!$C:$C,'Each Gender Events'!BH$1,'Official Medal Table'!$E:$E,'Each Gender Events'!BH$2)*'Medal values'!$B$3
+ COUNTIFS('Official Medal Table'!$I:$I,'Each Gender Events'!$A34,'Official Medal Table'!$C:$C,'Each Gender Events'!BH$1,'Official Medal Table'!$E:$E,'Each Gender Events'!BH$2)*'Medal values'!$B$3
+ COUNTIFS('Official Medal Table'!$F:$F,'Each Gender Events'!$A34,'Official Medal Table'!$C:$C,'Each Gender Events'!BH$1,'Official Medal Table'!$E:$E,"Mixed")*'Medal values'!$B$1/2
+ COUNTIFS('Official Medal Table'!$G:$G,'Each Gender Events'!$A34,'Official Medal Table'!$C:$C,'Each Gender Events'!BH$1,'Official Medal Table'!$E:$E,"Mixed")*'Medal values'!$B$2/2
+ COUNTIFS('Official Medal Table'!$H:$H,'Each Gender Events'!$A34,'Official Medal Table'!$C:$C,'Each Gender Events'!BH$1,'Official Medal Table'!$E:$E,"Mixed")*'Medal values'!$B$3/2
+ COUNTIFS('Official Medal Table'!$I:$I,'Each Gender Events'!$A34,'Official Medal Table'!$C:$C,'Each Gender Events'!BH$1,'Official Medal Table'!$E:$E,"Mixed")*'Medal values'!$B$3/2</f>
        <v>0</v>
      </c>
      <c r="BI34">
        <f>COUNTIFS('Official Medal Table'!$F:$F,'Each Gender Events'!$A34,'Official Medal Table'!$C:$C,'Each Gender Events'!BI$1,'Official Medal Table'!$E:$E,'Each Gender Events'!BI$2)*'Medal values'!$B$1
+ COUNTIFS('Official Medal Table'!$G:$G,'Each Gender Events'!$A34,'Official Medal Table'!$C:$C,'Each Gender Events'!BI$1,'Official Medal Table'!$E:$E,'Each Gender Events'!BI$2)*'Medal values'!$B$2
+ COUNTIFS('Official Medal Table'!$H:$H,'Each Gender Events'!$A34,'Official Medal Table'!$C:$C,'Each Gender Events'!BI$1,'Official Medal Table'!$E:$E,'Each Gender Events'!BI$2)*'Medal values'!$B$3
+ COUNTIFS('Official Medal Table'!$I:$I,'Each Gender Events'!$A34,'Official Medal Table'!$C:$C,'Each Gender Events'!BI$1,'Official Medal Table'!$E:$E,'Each Gender Events'!BI$2)*'Medal values'!$B$3
+ COUNTIFS('Official Medal Table'!$F:$F,'Each Gender Events'!$A34,'Official Medal Table'!$C:$C,'Each Gender Events'!BI$1,'Official Medal Table'!$E:$E,"Mixed")*'Medal values'!$B$1/2
+ COUNTIFS('Official Medal Table'!$G:$G,'Each Gender Events'!$A34,'Official Medal Table'!$C:$C,'Each Gender Events'!BI$1,'Official Medal Table'!$E:$E,"Mixed")*'Medal values'!$B$2/2
+ COUNTIFS('Official Medal Table'!$H:$H,'Each Gender Events'!$A34,'Official Medal Table'!$C:$C,'Each Gender Events'!BI$1,'Official Medal Table'!$E:$E,"Mixed")*'Medal values'!$B$3/2
+ COUNTIFS('Official Medal Table'!$I:$I,'Each Gender Events'!$A34,'Official Medal Table'!$C:$C,'Each Gender Events'!BI$1,'Official Medal Table'!$E:$E,"Mixed")*'Medal values'!$B$3/2</f>
        <v>0</v>
      </c>
      <c r="BJ34">
        <f>COUNTIFS('Official Medal Table'!$F:$F,'Each Gender Events'!$A34,'Official Medal Table'!$C:$C,'Each Gender Events'!BJ$1,'Official Medal Table'!$E:$E,'Each Gender Events'!BJ$2)*'Medal values'!$B$1
+ COUNTIFS('Official Medal Table'!$G:$G,'Each Gender Events'!$A34,'Official Medal Table'!$C:$C,'Each Gender Events'!BJ$1,'Official Medal Table'!$E:$E,'Each Gender Events'!BJ$2)*'Medal values'!$B$2
+ COUNTIFS('Official Medal Table'!$H:$H,'Each Gender Events'!$A34,'Official Medal Table'!$C:$C,'Each Gender Events'!BJ$1,'Official Medal Table'!$E:$E,'Each Gender Events'!BJ$2)*'Medal values'!$B$3
+ COUNTIFS('Official Medal Table'!$I:$I,'Each Gender Events'!$A34,'Official Medal Table'!$C:$C,'Each Gender Events'!BJ$1,'Official Medal Table'!$E:$E,'Each Gender Events'!BJ$2)*'Medal values'!$B$3
+ COUNTIFS('Official Medal Table'!$F:$F,'Each Gender Events'!$A34,'Official Medal Table'!$C:$C,'Each Gender Events'!BJ$1,'Official Medal Table'!$E:$E,"Mixed")*'Medal values'!$B$1/2
+ COUNTIFS('Official Medal Table'!$G:$G,'Each Gender Events'!$A34,'Official Medal Table'!$C:$C,'Each Gender Events'!BJ$1,'Official Medal Table'!$E:$E,"Mixed")*'Medal values'!$B$2/2
+ COUNTIFS('Official Medal Table'!$H:$H,'Each Gender Events'!$A34,'Official Medal Table'!$C:$C,'Each Gender Events'!BJ$1,'Official Medal Table'!$E:$E,"Mixed")*'Medal values'!$B$3/2
+ COUNTIFS('Official Medal Table'!$I:$I,'Each Gender Events'!$A34,'Official Medal Table'!$C:$C,'Each Gender Events'!BJ$1,'Official Medal Table'!$E:$E,"Mixed")*'Medal values'!$B$3/2</f>
        <v>0</v>
      </c>
      <c r="BK34">
        <f>COUNTIFS('Official Medal Table'!$F:$F,'Each Gender Events'!$A34,'Official Medal Table'!$C:$C,'Each Gender Events'!BK$1,'Official Medal Table'!$E:$E,'Each Gender Events'!BK$2)*'Medal values'!$B$1
+ COUNTIFS('Official Medal Table'!$G:$G,'Each Gender Events'!$A34,'Official Medal Table'!$C:$C,'Each Gender Events'!BK$1,'Official Medal Table'!$E:$E,'Each Gender Events'!BK$2)*'Medal values'!$B$2
+ COUNTIFS('Official Medal Table'!$H:$H,'Each Gender Events'!$A34,'Official Medal Table'!$C:$C,'Each Gender Events'!BK$1,'Official Medal Table'!$E:$E,'Each Gender Events'!BK$2)*'Medal values'!$B$3
+ COUNTIFS('Official Medal Table'!$I:$I,'Each Gender Events'!$A34,'Official Medal Table'!$C:$C,'Each Gender Events'!BK$1,'Official Medal Table'!$E:$E,'Each Gender Events'!BK$2)*'Medal values'!$B$3
+ COUNTIFS('Official Medal Table'!$F:$F,'Each Gender Events'!$A34,'Official Medal Table'!$C:$C,'Each Gender Events'!BK$1,'Official Medal Table'!$E:$E,"Mixed")*'Medal values'!$B$1/2
+ COUNTIFS('Official Medal Table'!$G:$G,'Each Gender Events'!$A34,'Official Medal Table'!$C:$C,'Each Gender Events'!BK$1,'Official Medal Table'!$E:$E,"Mixed")*'Medal values'!$B$2/2
+ COUNTIFS('Official Medal Table'!$H:$H,'Each Gender Events'!$A34,'Official Medal Table'!$C:$C,'Each Gender Events'!BK$1,'Official Medal Table'!$E:$E,"Mixed")*'Medal values'!$B$3/2
+ COUNTIFS('Official Medal Table'!$I:$I,'Each Gender Events'!$A34,'Official Medal Table'!$C:$C,'Each Gender Events'!BK$1,'Official Medal Table'!$E:$E,"Mixed")*'Medal values'!$B$3/2</f>
        <v>0</v>
      </c>
      <c r="BL34">
        <f>COUNTIFS('Official Medal Table'!$F:$F,'Each Gender Events'!$A34,'Official Medal Table'!$C:$C,'Each Gender Events'!BL$1,'Official Medal Table'!$E:$E,'Each Gender Events'!BL$2)*'Medal values'!$B$1
+ COUNTIFS('Official Medal Table'!$G:$G,'Each Gender Events'!$A34,'Official Medal Table'!$C:$C,'Each Gender Events'!BL$1,'Official Medal Table'!$E:$E,'Each Gender Events'!BL$2)*'Medal values'!$B$2
+ COUNTIFS('Official Medal Table'!$H:$H,'Each Gender Events'!$A34,'Official Medal Table'!$C:$C,'Each Gender Events'!BL$1,'Official Medal Table'!$E:$E,'Each Gender Events'!BL$2)*'Medal values'!$B$3
+ COUNTIFS('Official Medal Table'!$I:$I,'Each Gender Events'!$A34,'Official Medal Table'!$C:$C,'Each Gender Events'!BL$1,'Official Medal Table'!$E:$E,'Each Gender Events'!BL$2)*'Medal values'!$B$3
+ COUNTIFS('Official Medal Table'!$F:$F,'Each Gender Events'!$A34,'Official Medal Table'!$C:$C,'Each Gender Events'!BL$1,'Official Medal Table'!$E:$E,"Mixed")*'Medal values'!$B$1/2
+ COUNTIFS('Official Medal Table'!$G:$G,'Each Gender Events'!$A34,'Official Medal Table'!$C:$C,'Each Gender Events'!BL$1,'Official Medal Table'!$E:$E,"Mixed")*'Medal values'!$B$2/2
+ COUNTIFS('Official Medal Table'!$H:$H,'Each Gender Events'!$A34,'Official Medal Table'!$C:$C,'Each Gender Events'!BL$1,'Official Medal Table'!$E:$E,"Mixed")*'Medal values'!$B$3/2
+ COUNTIFS('Official Medal Table'!$I:$I,'Each Gender Events'!$A34,'Official Medal Table'!$C:$C,'Each Gender Events'!BL$1,'Official Medal Table'!$E:$E,"Mixed")*'Medal values'!$B$3/2</f>
        <v>0</v>
      </c>
      <c r="BM34">
        <f>COUNTIFS('Official Medal Table'!$F:$F,'Each Gender Events'!$A34,'Official Medal Table'!$C:$C,'Each Gender Events'!BM$1,'Official Medal Table'!$E:$E,'Each Gender Events'!BM$2)*'Medal values'!$B$1
+ COUNTIFS('Official Medal Table'!$G:$G,'Each Gender Events'!$A34,'Official Medal Table'!$C:$C,'Each Gender Events'!BM$1,'Official Medal Table'!$E:$E,'Each Gender Events'!BM$2)*'Medal values'!$B$2
+ COUNTIFS('Official Medal Table'!$H:$H,'Each Gender Events'!$A34,'Official Medal Table'!$C:$C,'Each Gender Events'!BM$1,'Official Medal Table'!$E:$E,'Each Gender Events'!BM$2)*'Medal values'!$B$3
+ COUNTIFS('Official Medal Table'!$I:$I,'Each Gender Events'!$A34,'Official Medal Table'!$C:$C,'Each Gender Events'!BM$1,'Official Medal Table'!$E:$E,'Each Gender Events'!BM$2)*'Medal values'!$B$3
+ COUNTIFS('Official Medal Table'!$F:$F,'Each Gender Events'!$A34,'Official Medal Table'!$C:$C,'Each Gender Events'!BM$1,'Official Medal Table'!$E:$E,"Mixed")*'Medal values'!$B$1/2
+ COUNTIFS('Official Medal Table'!$G:$G,'Each Gender Events'!$A34,'Official Medal Table'!$C:$C,'Each Gender Events'!BM$1,'Official Medal Table'!$E:$E,"Mixed")*'Medal values'!$B$2/2
+ COUNTIFS('Official Medal Table'!$H:$H,'Each Gender Events'!$A34,'Official Medal Table'!$C:$C,'Each Gender Events'!BM$1,'Official Medal Table'!$E:$E,"Mixed")*'Medal values'!$B$3/2
+ COUNTIFS('Official Medal Table'!$I:$I,'Each Gender Events'!$A34,'Official Medal Table'!$C:$C,'Each Gender Events'!BM$1,'Official Medal Table'!$E:$E,"Mixed")*'Medal values'!$B$3/2</f>
        <v>0</v>
      </c>
      <c r="BN34">
        <f>COUNTIFS('Official Medal Table'!$F:$F,'Each Gender Events'!$A34,'Official Medal Table'!$C:$C,'Each Gender Events'!BN$1,'Official Medal Table'!$E:$E,'Each Gender Events'!BN$2)*'Medal values'!$B$1
+ COUNTIFS('Official Medal Table'!$G:$G,'Each Gender Events'!$A34,'Official Medal Table'!$C:$C,'Each Gender Events'!BN$1,'Official Medal Table'!$E:$E,'Each Gender Events'!BN$2)*'Medal values'!$B$2
+ COUNTIFS('Official Medal Table'!$H:$H,'Each Gender Events'!$A34,'Official Medal Table'!$C:$C,'Each Gender Events'!BN$1,'Official Medal Table'!$E:$E,'Each Gender Events'!BN$2)*'Medal values'!$B$3
+ COUNTIFS('Official Medal Table'!$I:$I,'Each Gender Events'!$A34,'Official Medal Table'!$C:$C,'Each Gender Events'!BN$1,'Official Medal Table'!$E:$E,'Each Gender Events'!BN$2)*'Medal values'!$B$3
+ COUNTIFS('Official Medal Table'!$F:$F,'Each Gender Events'!$A34,'Official Medal Table'!$C:$C,'Each Gender Events'!BN$1,'Official Medal Table'!$E:$E,"Mixed")*'Medal values'!$B$1/2
+ COUNTIFS('Official Medal Table'!$G:$G,'Each Gender Events'!$A34,'Official Medal Table'!$C:$C,'Each Gender Events'!BN$1,'Official Medal Table'!$E:$E,"Mixed")*'Medal values'!$B$2/2
+ COUNTIFS('Official Medal Table'!$H:$H,'Each Gender Events'!$A34,'Official Medal Table'!$C:$C,'Each Gender Events'!BN$1,'Official Medal Table'!$E:$E,"Mixed")*'Medal values'!$B$3/2
+ COUNTIFS('Official Medal Table'!$I:$I,'Each Gender Events'!$A34,'Official Medal Table'!$C:$C,'Each Gender Events'!BN$1,'Official Medal Table'!$E:$E,"Mixed")*'Medal values'!$B$3/2</f>
        <v>0</v>
      </c>
      <c r="BO34">
        <f>COUNTIFS('Official Medal Table'!$F:$F,'Each Gender Events'!$A34,'Official Medal Table'!$C:$C,'Each Gender Events'!BO$1,'Official Medal Table'!$E:$E,'Each Gender Events'!BO$2)*'Medal values'!$B$1
+ COUNTIFS('Official Medal Table'!$G:$G,'Each Gender Events'!$A34,'Official Medal Table'!$C:$C,'Each Gender Events'!BO$1,'Official Medal Table'!$E:$E,'Each Gender Events'!BO$2)*'Medal values'!$B$2
+ COUNTIFS('Official Medal Table'!$H:$H,'Each Gender Events'!$A34,'Official Medal Table'!$C:$C,'Each Gender Events'!BO$1,'Official Medal Table'!$E:$E,'Each Gender Events'!BO$2)*'Medal values'!$B$3
+ COUNTIFS('Official Medal Table'!$I:$I,'Each Gender Events'!$A34,'Official Medal Table'!$C:$C,'Each Gender Events'!BO$1,'Official Medal Table'!$E:$E,'Each Gender Events'!BO$2)*'Medal values'!$B$3
+ COUNTIFS('Official Medal Table'!$F:$F,'Each Gender Events'!$A34,'Official Medal Table'!$C:$C,'Each Gender Events'!BO$1,'Official Medal Table'!$E:$E,"Mixed")*'Medal values'!$B$1/2
+ COUNTIFS('Official Medal Table'!$G:$G,'Each Gender Events'!$A34,'Official Medal Table'!$C:$C,'Each Gender Events'!BO$1,'Official Medal Table'!$E:$E,"Mixed")*'Medal values'!$B$2/2
+ COUNTIFS('Official Medal Table'!$H:$H,'Each Gender Events'!$A34,'Official Medal Table'!$C:$C,'Each Gender Events'!BO$1,'Official Medal Table'!$E:$E,"Mixed")*'Medal values'!$B$3/2
+ COUNTIFS('Official Medal Table'!$I:$I,'Each Gender Events'!$A34,'Official Medal Table'!$C:$C,'Each Gender Events'!BO$1,'Official Medal Table'!$E:$E,"Mixed")*'Medal values'!$B$3/2</f>
        <v>0</v>
      </c>
      <c r="BP34">
        <f>COUNTIFS('Official Medal Table'!$F:$F,'Each Gender Events'!$A34,'Official Medal Table'!$C:$C,'Each Gender Events'!BP$1,'Official Medal Table'!$E:$E,'Each Gender Events'!BP$2)*'Medal values'!$B$1
+ COUNTIFS('Official Medal Table'!$G:$G,'Each Gender Events'!$A34,'Official Medal Table'!$C:$C,'Each Gender Events'!BP$1,'Official Medal Table'!$E:$E,'Each Gender Events'!BP$2)*'Medal values'!$B$2
+ COUNTIFS('Official Medal Table'!$H:$H,'Each Gender Events'!$A34,'Official Medal Table'!$C:$C,'Each Gender Events'!BP$1,'Official Medal Table'!$E:$E,'Each Gender Events'!BP$2)*'Medal values'!$B$3
+ COUNTIFS('Official Medal Table'!$I:$I,'Each Gender Events'!$A34,'Official Medal Table'!$C:$C,'Each Gender Events'!BP$1,'Official Medal Table'!$E:$E,'Each Gender Events'!BP$2)*'Medal values'!$B$3
+ COUNTIFS('Official Medal Table'!$F:$F,'Each Gender Events'!$A34,'Official Medal Table'!$C:$C,'Each Gender Events'!BP$1,'Official Medal Table'!$E:$E,"Mixed")*'Medal values'!$B$1/2
+ COUNTIFS('Official Medal Table'!$G:$G,'Each Gender Events'!$A34,'Official Medal Table'!$C:$C,'Each Gender Events'!BP$1,'Official Medal Table'!$E:$E,"Mixed")*'Medal values'!$B$2/2
+ COUNTIFS('Official Medal Table'!$H:$H,'Each Gender Events'!$A34,'Official Medal Table'!$C:$C,'Each Gender Events'!BP$1,'Official Medal Table'!$E:$E,"Mixed")*'Medal values'!$B$3/2
+ COUNTIFS('Official Medal Table'!$I:$I,'Each Gender Events'!$A34,'Official Medal Table'!$C:$C,'Each Gender Events'!BP$1,'Official Medal Table'!$E:$E,"Mixed")*'Medal values'!$B$3/2</f>
        <v>0</v>
      </c>
      <c r="BQ34">
        <f>COUNTIFS('Official Medal Table'!$F:$F,'Each Gender Events'!$A34,'Official Medal Table'!$C:$C,'Each Gender Events'!BQ$1,'Official Medal Table'!$E:$E,'Each Gender Events'!BQ$2)*'Medal values'!$B$1
+ COUNTIFS('Official Medal Table'!$G:$G,'Each Gender Events'!$A34,'Official Medal Table'!$C:$C,'Each Gender Events'!BQ$1,'Official Medal Table'!$E:$E,'Each Gender Events'!BQ$2)*'Medal values'!$B$2
+ COUNTIFS('Official Medal Table'!$H:$H,'Each Gender Events'!$A34,'Official Medal Table'!$C:$C,'Each Gender Events'!BQ$1,'Official Medal Table'!$E:$E,'Each Gender Events'!BQ$2)*'Medal values'!$B$3
+ COUNTIFS('Official Medal Table'!$I:$I,'Each Gender Events'!$A34,'Official Medal Table'!$C:$C,'Each Gender Events'!BQ$1,'Official Medal Table'!$E:$E,'Each Gender Events'!BQ$2)*'Medal values'!$B$3
+ COUNTIFS('Official Medal Table'!$F:$F,'Each Gender Events'!$A34,'Official Medal Table'!$C:$C,'Each Gender Events'!BQ$1,'Official Medal Table'!$E:$E,"Mixed")*'Medal values'!$B$1/2
+ COUNTIFS('Official Medal Table'!$G:$G,'Each Gender Events'!$A34,'Official Medal Table'!$C:$C,'Each Gender Events'!BQ$1,'Official Medal Table'!$E:$E,"Mixed")*'Medal values'!$B$2/2
+ COUNTIFS('Official Medal Table'!$H:$H,'Each Gender Events'!$A34,'Official Medal Table'!$C:$C,'Each Gender Events'!BQ$1,'Official Medal Table'!$E:$E,"Mixed")*'Medal values'!$B$3/2
+ COUNTIFS('Official Medal Table'!$I:$I,'Each Gender Events'!$A34,'Official Medal Table'!$C:$C,'Each Gender Events'!BQ$1,'Official Medal Table'!$E:$E,"Mixed")*'Medal values'!$B$3/2</f>
        <v>0</v>
      </c>
      <c r="BR34">
        <f>COUNTIFS('Official Medal Table'!$F:$F,'Each Gender Events'!$A34,'Official Medal Table'!$C:$C,'Each Gender Events'!BR$1,'Official Medal Table'!$E:$E,'Each Gender Events'!BR$2)*'Medal values'!$B$1
+ COUNTIFS('Official Medal Table'!$G:$G,'Each Gender Events'!$A34,'Official Medal Table'!$C:$C,'Each Gender Events'!BR$1,'Official Medal Table'!$E:$E,'Each Gender Events'!BR$2)*'Medal values'!$B$2
+ COUNTIFS('Official Medal Table'!$H:$H,'Each Gender Events'!$A34,'Official Medal Table'!$C:$C,'Each Gender Events'!BR$1,'Official Medal Table'!$E:$E,'Each Gender Events'!BR$2)*'Medal values'!$B$3
+ COUNTIFS('Official Medal Table'!$I:$I,'Each Gender Events'!$A34,'Official Medal Table'!$C:$C,'Each Gender Events'!BR$1,'Official Medal Table'!$E:$E,'Each Gender Events'!BR$2)*'Medal values'!$B$3
+ COUNTIFS('Official Medal Table'!$F:$F,'Each Gender Events'!$A34,'Official Medal Table'!$C:$C,'Each Gender Events'!BR$1,'Official Medal Table'!$E:$E,"Mixed")*'Medal values'!$B$1/2
+ COUNTIFS('Official Medal Table'!$G:$G,'Each Gender Events'!$A34,'Official Medal Table'!$C:$C,'Each Gender Events'!BR$1,'Official Medal Table'!$E:$E,"Mixed")*'Medal values'!$B$2/2
+ COUNTIFS('Official Medal Table'!$H:$H,'Each Gender Events'!$A34,'Official Medal Table'!$C:$C,'Each Gender Events'!BR$1,'Official Medal Table'!$E:$E,"Mixed")*'Medal values'!$B$3/2
+ COUNTIFS('Official Medal Table'!$I:$I,'Each Gender Events'!$A34,'Official Medal Table'!$C:$C,'Each Gender Events'!BR$1,'Official Medal Table'!$E:$E,"Mixed")*'Medal values'!$B$3/2</f>
        <v>0</v>
      </c>
      <c r="BS34">
        <f>COUNTIFS('Official Medal Table'!$F:$F,'Each Gender Events'!$A34,'Official Medal Table'!$C:$C,'Each Gender Events'!BS$1,'Official Medal Table'!$E:$E,'Each Gender Events'!BS$2)*'Medal values'!$B$1
+ COUNTIFS('Official Medal Table'!$G:$G,'Each Gender Events'!$A34,'Official Medal Table'!$C:$C,'Each Gender Events'!BS$1,'Official Medal Table'!$E:$E,'Each Gender Events'!BS$2)*'Medal values'!$B$2
+ COUNTIFS('Official Medal Table'!$H:$H,'Each Gender Events'!$A34,'Official Medal Table'!$C:$C,'Each Gender Events'!BS$1,'Official Medal Table'!$E:$E,'Each Gender Events'!BS$2)*'Medal values'!$B$3
+ COUNTIFS('Official Medal Table'!$I:$I,'Each Gender Events'!$A34,'Official Medal Table'!$C:$C,'Each Gender Events'!BS$1,'Official Medal Table'!$E:$E,'Each Gender Events'!BS$2)*'Medal values'!$B$3
+ COUNTIFS('Official Medal Table'!$F:$F,'Each Gender Events'!$A34,'Official Medal Table'!$C:$C,'Each Gender Events'!BS$1,'Official Medal Table'!$E:$E,"Mixed")*'Medal values'!$B$1/2
+ COUNTIFS('Official Medal Table'!$G:$G,'Each Gender Events'!$A34,'Official Medal Table'!$C:$C,'Each Gender Events'!BS$1,'Official Medal Table'!$E:$E,"Mixed")*'Medal values'!$B$2/2
+ COUNTIFS('Official Medal Table'!$H:$H,'Each Gender Events'!$A34,'Official Medal Table'!$C:$C,'Each Gender Events'!BS$1,'Official Medal Table'!$E:$E,"Mixed")*'Medal values'!$B$3/2
+ COUNTIFS('Official Medal Table'!$I:$I,'Each Gender Events'!$A34,'Official Medal Table'!$C:$C,'Each Gender Events'!BS$1,'Official Medal Table'!$E:$E,"Mixed")*'Medal values'!$B$3/2</f>
        <v>0</v>
      </c>
      <c r="BT34">
        <f>COUNTIFS('Official Medal Table'!$F:$F,'Each Gender Events'!$A34,'Official Medal Table'!$C:$C,'Each Gender Events'!BT$1,'Official Medal Table'!$E:$E,'Each Gender Events'!BT$2)*'Medal values'!$B$1
+ COUNTIFS('Official Medal Table'!$G:$G,'Each Gender Events'!$A34,'Official Medal Table'!$C:$C,'Each Gender Events'!BT$1,'Official Medal Table'!$E:$E,'Each Gender Events'!BT$2)*'Medal values'!$B$2
+ COUNTIFS('Official Medal Table'!$H:$H,'Each Gender Events'!$A34,'Official Medal Table'!$C:$C,'Each Gender Events'!BT$1,'Official Medal Table'!$E:$E,'Each Gender Events'!BT$2)*'Medal values'!$B$3
+ COUNTIFS('Official Medal Table'!$I:$I,'Each Gender Events'!$A34,'Official Medal Table'!$C:$C,'Each Gender Events'!BT$1,'Official Medal Table'!$E:$E,'Each Gender Events'!BT$2)*'Medal values'!$B$3
+ COUNTIFS('Official Medal Table'!$F:$F,'Each Gender Events'!$A34,'Official Medal Table'!$C:$C,'Each Gender Events'!BT$1,'Official Medal Table'!$E:$E,"Mixed")*'Medal values'!$B$1/2
+ COUNTIFS('Official Medal Table'!$G:$G,'Each Gender Events'!$A34,'Official Medal Table'!$C:$C,'Each Gender Events'!BT$1,'Official Medal Table'!$E:$E,"Mixed")*'Medal values'!$B$2/2
+ COUNTIFS('Official Medal Table'!$H:$H,'Each Gender Events'!$A34,'Official Medal Table'!$C:$C,'Each Gender Events'!BT$1,'Official Medal Table'!$E:$E,"Mixed")*'Medal values'!$B$3/2
+ COUNTIFS('Official Medal Table'!$I:$I,'Each Gender Events'!$A34,'Official Medal Table'!$C:$C,'Each Gender Events'!BT$1,'Official Medal Table'!$E:$E,"Mixed")*'Medal values'!$B$3/2</f>
        <v>0</v>
      </c>
      <c r="BU34">
        <f>COUNTIFS('Official Medal Table'!$F:$F,'Each Gender Events'!$A34,'Official Medal Table'!$C:$C,'Each Gender Events'!BU$1,'Official Medal Table'!$E:$E,'Each Gender Events'!BU$2)*'Medal values'!$B$1
+ COUNTIFS('Official Medal Table'!$G:$G,'Each Gender Events'!$A34,'Official Medal Table'!$C:$C,'Each Gender Events'!BU$1,'Official Medal Table'!$E:$E,'Each Gender Events'!BU$2)*'Medal values'!$B$2
+ COUNTIFS('Official Medal Table'!$H:$H,'Each Gender Events'!$A34,'Official Medal Table'!$C:$C,'Each Gender Events'!BU$1,'Official Medal Table'!$E:$E,'Each Gender Events'!BU$2)*'Medal values'!$B$3
+ COUNTIFS('Official Medal Table'!$I:$I,'Each Gender Events'!$A34,'Official Medal Table'!$C:$C,'Each Gender Events'!BU$1,'Official Medal Table'!$E:$E,'Each Gender Events'!BU$2)*'Medal values'!$B$3
+ COUNTIFS('Official Medal Table'!$F:$F,'Each Gender Events'!$A34,'Official Medal Table'!$C:$C,'Each Gender Events'!BU$1,'Official Medal Table'!$E:$E,"Mixed")*'Medal values'!$B$1/2
+ COUNTIFS('Official Medal Table'!$G:$G,'Each Gender Events'!$A34,'Official Medal Table'!$C:$C,'Each Gender Events'!BU$1,'Official Medal Table'!$E:$E,"Mixed")*'Medal values'!$B$2/2
+ COUNTIFS('Official Medal Table'!$H:$H,'Each Gender Events'!$A34,'Official Medal Table'!$C:$C,'Each Gender Events'!BU$1,'Official Medal Table'!$E:$E,"Mixed")*'Medal values'!$B$3/2
+ COUNTIFS('Official Medal Table'!$I:$I,'Each Gender Events'!$A34,'Official Medal Table'!$C:$C,'Each Gender Events'!BU$1,'Official Medal Table'!$E:$E,"Mixed")*'Medal values'!$B$3/2</f>
        <v>0</v>
      </c>
      <c r="BV34">
        <f>COUNTIFS('Official Medal Table'!$F:$F,'Each Gender Events'!$A34,'Official Medal Table'!$C:$C,'Each Gender Events'!BV$1,'Official Medal Table'!$E:$E,'Each Gender Events'!BV$2)*'Medal values'!$B$1
+ COUNTIFS('Official Medal Table'!$G:$G,'Each Gender Events'!$A34,'Official Medal Table'!$C:$C,'Each Gender Events'!BV$1,'Official Medal Table'!$E:$E,'Each Gender Events'!BV$2)*'Medal values'!$B$2
+ COUNTIFS('Official Medal Table'!$H:$H,'Each Gender Events'!$A34,'Official Medal Table'!$C:$C,'Each Gender Events'!BV$1,'Official Medal Table'!$E:$E,'Each Gender Events'!BV$2)*'Medal values'!$B$3
+ COUNTIFS('Official Medal Table'!$I:$I,'Each Gender Events'!$A34,'Official Medal Table'!$C:$C,'Each Gender Events'!BV$1,'Official Medal Table'!$E:$E,'Each Gender Events'!BV$2)*'Medal values'!$B$3
+ COUNTIFS('Official Medal Table'!$F:$F,'Each Gender Events'!$A34,'Official Medal Table'!$C:$C,'Each Gender Events'!BV$1,'Official Medal Table'!$E:$E,"Mixed")*'Medal values'!$B$1/2
+ COUNTIFS('Official Medal Table'!$G:$G,'Each Gender Events'!$A34,'Official Medal Table'!$C:$C,'Each Gender Events'!BV$1,'Official Medal Table'!$E:$E,"Mixed")*'Medal values'!$B$2/2
+ COUNTIFS('Official Medal Table'!$H:$H,'Each Gender Events'!$A34,'Official Medal Table'!$C:$C,'Each Gender Events'!BV$1,'Official Medal Table'!$E:$E,"Mixed")*'Medal values'!$B$3/2
+ COUNTIFS('Official Medal Table'!$I:$I,'Each Gender Events'!$A34,'Official Medal Table'!$C:$C,'Each Gender Events'!BV$1,'Official Medal Table'!$E:$E,"Mixed")*'Medal values'!$B$3/2</f>
        <v>0</v>
      </c>
      <c r="BW34">
        <f>COUNTIFS('Official Medal Table'!$F:$F,'Each Gender Events'!$A34,'Official Medal Table'!$C:$C,'Each Gender Events'!BW$1,'Official Medal Table'!$E:$E,'Each Gender Events'!BW$2)*'Medal values'!$B$1
+ COUNTIFS('Official Medal Table'!$G:$G,'Each Gender Events'!$A34,'Official Medal Table'!$C:$C,'Each Gender Events'!BW$1,'Official Medal Table'!$E:$E,'Each Gender Events'!BW$2)*'Medal values'!$B$2
+ COUNTIFS('Official Medal Table'!$H:$H,'Each Gender Events'!$A34,'Official Medal Table'!$C:$C,'Each Gender Events'!BW$1,'Official Medal Table'!$E:$E,'Each Gender Events'!BW$2)*'Medal values'!$B$3
+ COUNTIFS('Official Medal Table'!$I:$I,'Each Gender Events'!$A34,'Official Medal Table'!$C:$C,'Each Gender Events'!BW$1,'Official Medal Table'!$E:$E,'Each Gender Events'!BW$2)*'Medal values'!$B$3
+ COUNTIFS('Official Medal Table'!$F:$F,'Each Gender Events'!$A34,'Official Medal Table'!$C:$C,'Each Gender Events'!BW$1,'Official Medal Table'!$E:$E,"Mixed")*'Medal values'!$B$1/2
+ COUNTIFS('Official Medal Table'!$G:$G,'Each Gender Events'!$A34,'Official Medal Table'!$C:$C,'Each Gender Events'!BW$1,'Official Medal Table'!$E:$E,"Mixed")*'Medal values'!$B$2/2
+ COUNTIFS('Official Medal Table'!$H:$H,'Each Gender Events'!$A34,'Official Medal Table'!$C:$C,'Each Gender Events'!BW$1,'Official Medal Table'!$E:$E,"Mixed")*'Medal values'!$B$3/2
+ COUNTIFS('Official Medal Table'!$I:$I,'Each Gender Events'!$A34,'Official Medal Table'!$C:$C,'Each Gender Events'!BW$1,'Official Medal Table'!$E:$E,"Mixed")*'Medal values'!$B$3/2</f>
        <v>0</v>
      </c>
      <c r="BX34">
        <f>COUNTIFS('Official Medal Table'!$F:$F,'Each Gender Events'!$A34,'Official Medal Table'!$C:$C,'Each Gender Events'!BX$1,'Official Medal Table'!$E:$E,'Each Gender Events'!BX$2)*'Medal values'!$B$1
+ COUNTIFS('Official Medal Table'!$G:$G,'Each Gender Events'!$A34,'Official Medal Table'!$C:$C,'Each Gender Events'!BX$1,'Official Medal Table'!$E:$E,'Each Gender Events'!BX$2)*'Medal values'!$B$2
+ COUNTIFS('Official Medal Table'!$H:$H,'Each Gender Events'!$A34,'Official Medal Table'!$C:$C,'Each Gender Events'!BX$1,'Official Medal Table'!$E:$E,'Each Gender Events'!BX$2)*'Medal values'!$B$3
+ COUNTIFS('Official Medal Table'!$I:$I,'Each Gender Events'!$A34,'Official Medal Table'!$C:$C,'Each Gender Events'!BX$1,'Official Medal Table'!$E:$E,'Each Gender Events'!BX$2)*'Medal values'!$B$3
+ COUNTIFS('Official Medal Table'!$F:$F,'Each Gender Events'!$A34,'Official Medal Table'!$C:$C,'Each Gender Events'!BX$1,'Official Medal Table'!$E:$E,"Mixed")*'Medal values'!$B$1/2
+ COUNTIFS('Official Medal Table'!$G:$G,'Each Gender Events'!$A34,'Official Medal Table'!$C:$C,'Each Gender Events'!BX$1,'Official Medal Table'!$E:$E,"Mixed")*'Medal values'!$B$2/2
+ COUNTIFS('Official Medal Table'!$H:$H,'Each Gender Events'!$A34,'Official Medal Table'!$C:$C,'Each Gender Events'!BX$1,'Official Medal Table'!$E:$E,"Mixed")*'Medal values'!$B$3/2
+ COUNTIFS('Official Medal Table'!$I:$I,'Each Gender Events'!$A34,'Official Medal Table'!$C:$C,'Each Gender Events'!BX$1,'Official Medal Table'!$E:$E,"Mixed")*'Medal values'!$B$3/2</f>
        <v>0</v>
      </c>
      <c r="BY34">
        <f>COUNTIFS('Official Medal Table'!$F:$F,'Each Gender Events'!$A34,'Official Medal Table'!$C:$C,'Each Gender Events'!BY$1,'Official Medal Table'!$E:$E,'Each Gender Events'!BY$2)*'Medal values'!$B$1
+ COUNTIFS('Official Medal Table'!$G:$G,'Each Gender Events'!$A34,'Official Medal Table'!$C:$C,'Each Gender Events'!BY$1,'Official Medal Table'!$E:$E,'Each Gender Events'!BY$2)*'Medal values'!$B$2
+ COUNTIFS('Official Medal Table'!$H:$H,'Each Gender Events'!$A34,'Official Medal Table'!$C:$C,'Each Gender Events'!BY$1,'Official Medal Table'!$E:$E,'Each Gender Events'!BY$2)*'Medal values'!$B$3
+ COUNTIFS('Official Medal Table'!$I:$I,'Each Gender Events'!$A34,'Official Medal Table'!$C:$C,'Each Gender Events'!BY$1,'Official Medal Table'!$E:$E,'Each Gender Events'!BY$2)*'Medal values'!$B$3
+ COUNTIFS('Official Medal Table'!$F:$F,'Each Gender Events'!$A34,'Official Medal Table'!$C:$C,'Each Gender Events'!BY$1,'Official Medal Table'!$E:$E,"Mixed")*'Medal values'!$B$1/2
+ COUNTIFS('Official Medal Table'!$G:$G,'Each Gender Events'!$A34,'Official Medal Table'!$C:$C,'Each Gender Events'!BY$1,'Official Medal Table'!$E:$E,"Mixed")*'Medal values'!$B$2/2
+ COUNTIFS('Official Medal Table'!$H:$H,'Each Gender Events'!$A34,'Official Medal Table'!$C:$C,'Each Gender Events'!BY$1,'Official Medal Table'!$E:$E,"Mixed")*'Medal values'!$B$3/2
+ COUNTIFS('Official Medal Table'!$I:$I,'Each Gender Events'!$A34,'Official Medal Table'!$C:$C,'Each Gender Events'!BY$1,'Official Medal Table'!$E:$E,"Mixed")*'Medal values'!$B$3/2</f>
        <v>0</v>
      </c>
      <c r="BZ34">
        <f>COUNTIFS('Official Medal Table'!$F:$F,'Each Gender Events'!$A34,'Official Medal Table'!$C:$C,'Each Gender Events'!BZ$1,'Official Medal Table'!$E:$E,'Each Gender Events'!BZ$2)*'Medal values'!$B$1
+ COUNTIFS('Official Medal Table'!$G:$G,'Each Gender Events'!$A34,'Official Medal Table'!$C:$C,'Each Gender Events'!BZ$1,'Official Medal Table'!$E:$E,'Each Gender Events'!BZ$2)*'Medal values'!$B$2
+ COUNTIFS('Official Medal Table'!$H:$H,'Each Gender Events'!$A34,'Official Medal Table'!$C:$C,'Each Gender Events'!BZ$1,'Official Medal Table'!$E:$E,'Each Gender Events'!BZ$2)*'Medal values'!$B$3
+ COUNTIFS('Official Medal Table'!$I:$I,'Each Gender Events'!$A34,'Official Medal Table'!$C:$C,'Each Gender Events'!BZ$1,'Official Medal Table'!$E:$E,'Each Gender Events'!BZ$2)*'Medal values'!$B$3
+ COUNTIFS('Official Medal Table'!$F:$F,'Each Gender Events'!$A34,'Official Medal Table'!$C:$C,'Each Gender Events'!BZ$1,'Official Medal Table'!$E:$E,"Mixed")*'Medal values'!$B$1/2
+ COUNTIFS('Official Medal Table'!$G:$G,'Each Gender Events'!$A34,'Official Medal Table'!$C:$C,'Each Gender Events'!BZ$1,'Official Medal Table'!$E:$E,"Mixed")*'Medal values'!$B$2/2
+ COUNTIFS('Official Medal Table'!$H:$H,'Each Gender Events'!$A34,'Official Medal Table'!$C:$C,'Each Gender Events'!BZ$1,'Official Medal Table'!$E:$E,"Mixed")*'Medal values'!$B$3/2
+ COUNTIFS('Official Medal Table'!$I:$I,'Each Gender Events'!$A34,'Official Medal Table'!$C:$C,'Each Gender Events'!BZ$1,'Official Medal Table'!$E:$E,"Mixed")*'Medal values'!$B$3/2</f>
        <v>0</v>
      </c>
      <c r="CA34">
        <f>COUNTIFS('Official Medal Table'!$F:$F,'Each Gender Events'!$A34,'Official Medal Table'!$C:$C,'Each Gender Events'!CA$1,'Official Medal Table'!$E:$E,'Each Gender Events'!CA$2)*'Medal values'!$B$1
+ COUNTIFS('Official Medal Table'!$G:$G,'Each Gender Events'!$A34,'Official Medal Table'!$C:$C,'Each Gender Events'!CA$1,'Official Medal Table'!$E:$E,'Each Gender Events'!CA$2)*'Medal values'!$B$2
+ COUNTIFS('Official Medal Table'!$H:$H,'Each Gender Events'!$A34,'Official Medal Table'!$C:$C,'Each Gender Events'!CA$1,'Official Medal Table'!$E:$E,'Each Gender Events'!CA$2)*'Medal values'!$B$3
+ COUNTIFS('Official Medal Table'!$I:$I,'Each Gender Events'!$A34,'Official Medal Table'!$C:$C,'Each Gender Events'!CA$1,'Official Medal Table'!$E:$E,'Each Gender Events'!CA$2)*'Medal values'!$B$3
+ COUNTIFS('Official Medal Table'!$F:$F,'Each Gender Events'!$A34,'Official Medal Table'!$C:$C,'Each Gender Events'!CA$1,'Official Medal Table'!$E:$E,"Mixed")*'Medal values'!$B$1/2
+ COUNTIFS('Official Medal Table'!$G:$G,'Each Gender Events'!$A34,'Official Medal Table'!$C:$C,'Each Gender Events'!CA$1,'Official Medal Table'!$E:$E,"Mixed")*'Medal values'!$B$2/2
+ COUNTIFS('Official Medal Table'!$H:$H,'Each Gender Events'!$A34,'Official Medal Table'!$C:$C,'Each Gender Events'!CA$1,'Official Medal Table'!$E:$E,"Mixed")*'Medal values'!$B$3/2
+ COUNTIFS('Official Medal Table'!$I:$I,'Each Gender Events'!$A34,'Official Medal Table'!$C:$C,'Each Gender Events'!CA$1,'Official Medal Table'!$E:$E,"Mixed")*'Medal values'!$B$3/2</f>
        <v>0</v>
      </c>
      <c r="CB34">
        <f>COUNTIFS('Official Medal Table'!$F:$F,'Each Gender Events'!$A34,'Official Medal Table'!$C:$C,'Each Gender Events'!CB$1,'Official Medal Table'!$E:$E,'Each Gender Events'!CB$2)*'Medal values'!$B$1
+ COUNTIFS('Official Medal Table'!$G:$G,'Each Gender Events'!$A34,'Official Medal Table'!$C:$C,'Each Gender Events'!CB$1,'Official Medal Table'!$E:$E,'Each Gender Events'!CB$2)*'Medal values'!$B$2
+ COUNTIFS('Official Medal Table'!$H:$H,'Each Gender Events'!$A34,'Official Medal Table'!$C:$C,'Each Gender Events'!CB$1,'Official Medal Table'!$E:$E,'Each Gender Events'!CB$2)*'Medal values'!$B$3
+ COUNTIFS('Official Medal Table'!$I:$I,'Each Gender Events'!$A34,'Official Medal Table'!$C:$C,'Each Gender Events'!CB$1,'Official Medal Table'!$E:$E,'Each Gender Events'!CB$2)*'Medal values'!$B$3
+ COUNTIFS('Official Medal Table'!$F:$F,'Each Gender Events'!$A34,'Official Medal Table'!$C:$C,'Each Gender Events'!CB$1,'Official Medal Table'!$E:$E,"Mixed")*'Medal values'!$B$1/2
+ COUNTIFS('Official Medal Table'!$G:$G,'Each Gender Events'!$A34,'Official Medal Table'!$C:$C,'Each Gender Events'!CB$1,'Official Medal Table'!$E:$E,"Mixed")*'Medal values'!$B$2/2
+ COUNTIFS('Official Medal Table'!$H:$H,'Each Gender Events'!$A34,'Official Medal Table'!$C:$C,'Each Gender Events'!CB$1,'Official Medal Table'!$E:$E,"Mixed")*'Medal values'!$B$3/2
+ COUNTIFS('Official Medal Table'!$I:$I,'Each Gender Events'!$A34,'Official Medal Table'!$C:$C,'Each Gender Events'!CB$1,'Official Medal Table'!$E:$E,"Mixed")*'Medal values'!$B$3/2</f>
        <v>0</v>
      </c>
      <c r="CC34">
        <f>COUNTIFS('Official Medal Table'!$F:$F,'Each Gender Events'!$A34,'Official Medal Table'!$C:$C,'Each Gender Events'!CC$1,'Official Medal Table'!$E:$E,'Each Gender Events'!CC$2)*'Medal values'!$B$1
+ COUNTIFS('Official Medal Table'!$G:$G,'Each Gender Events'!$A34,'Official Medal Table'!$C:$C,'Each Gender Events'!CC$1,'Official Medal Table'!$E:$E,'Each Gender Events'!CC$2)*'Medal values'!$B$2
+ COUNTIFS('Official Medal Table'!$H:$H,'Each Gender Events'!$A34,'Official Medal Table'!$C:$C,'Each Gender Events'!CC$1,'Official Medal Table'!$E:$E,'Each Gender Events'!CC$2)*'Medal values'!$B$3
+ COUNTIFS('Official Medal Table'!$I:$I,'Each Gender Events'!$A34,'Official Medal Table'!$C:$C,'Each Gender Events'!CC$1,'Official Medal Table'!$E:$E,'Each Gender Events'!CC$2)*'Medal values'!$B$3
+ COUNTIFS('Official Medal Table'!$F:$F,'Each Gender Events'!$A34,'Official Medal Table'!$C:$C,'Each Gender Events'!CC$1,'Official Medal Table'!$E:$E,"Mixed")*'Medal values'!$B$1/2
+ COUNTIFS('Official Medal Table'!$G:$G,'Each Gender Events'!$A34,'Official Medal Table'!$C:$C,'Each Gender Events'!CC$1,'Official Medal Table'!$E:$E,"Mixed")*'Medal values'!$B$2/2
+ COUNTIFS('Official Medal Table'!$H:$H,'Each Gender Events'!$A34,'Official Medal Table'!$C:$C,'Each Gender Events'!CC$1,'Official Medal Table'!$E:$E,"Mixed")*'Medal values'!$B$3/2
+ COUNTIFS('Official Medal Table'!$I:$I,'Each Gender Events'!$A34,'Official Medal Table'!$C:$C,'Each Gender Events'!CC$1,'Official Medal Table'!$E:$E,"Mixed")*'Medal values'!$B$3/2</f>
        <v>0</v>
      </c>
      <c r="CD34">
        <f>COUNTIFS('Official Medal Table'!$F:$F,'Each Gender Events'!$A34,'Official Medal Table'!$C:$C,'Each Gender Events'!CD$1,'Official Medal Table'!$E:$E,'Each Gender Events'!CD$2)*'Medal values'!$B$1
+ COUNTIFS('Official Medal Table'!$G:$G,'Each Gender Events'!$A34,'Official Medal Table'!$C:$C,'Each Gender Events'!CD$1,'Official Medal Table'!$E:$E,'Each Gender Events'!CD$2)*'Medal values'!$B$2
+ COUNTIFS('Official Medal Table'!$H:$H,'Each Gender Events'!$A34,'Official Medal Table'!$C:$C,'Each Gender Events'!CD$1,'Official Medal Table'!$E:$E,'Each Gender Events'!CD$2)*'Medal values'!$B$3
+ COUNTIFS('Official Medal Table'!$I:$I,'Each Gender Events'!$A34,'Official Medal Table'!$C:$C,'Each Gender Events'!CD$1,'Official Medal Table'!$E:$E,'Each Gender Events'!CD$2)*'Medal values'!$B$3
+ COUNTIFS('Official Medal Table'!$F:$F,'Each Gender Events'!$A34,'Official Medal Table'!$C:$C,'Each Gender Events'!CD$1,'Official Medal Table'!$E:$E,"Mixed")*'Medal values'!$B$1/2
+ COUNTIFS('Official Medal Table'!$G:$G,'Each Gender Events'!$A34,'Official Medal Table'!$C:$C,'Each Gender Events'!CD$1,'Official Medal Table'!$E:$E,"Mixed")*'Medal values'!$B$2/2
+ COUNTIFS('Official Medal Table'!$H:$H,'Each Gender Events'!$A34,'Official Medal Table'!$C:$C,'Each Gender Events'!CD$1,'Official Medal Table'!$E:$E,"Mixed")*'Medal values'!$B$3/2
+ COUNTIFS('Official Medal Table'!$I:$I,'Each Gender Events'!$A34,'Official Medal Table'!$C:$C,'Each Gender Events'!CD$1,'Official Medal Table'!$E:$E,"Mixed")*'Medal values'!$B$3/2</f>
        <v>0</v>
      </c>
      <c r="CE34">
        <f>COUNTIFS('Official Medal Table'!$F:$F,'Each Gender Events'!$A34,'Official Medal Table'!$C:$C,'Each Gender Events'!CE$1,'Official Medal Table'!$E:$E,'Each Gender Events'!CE$2)*'Medal values'!$B$1
+ COUNTIFS('Official Medal Table'!$G:$G,'Each Gender Events'!$A34,'Official Medal Table'!$C:$C,'Each Gender Events'!CE$1,'Official Medal Table'!$E:$E,'Each Gender Events'!CE$2)*'Medal values'!$B$2
+ COUNTIFS('Official Medal Table'!$H:$H,'Each Gender Events'!$A34,'Official Medal Table'!$C:$C,'Each Gender Events'!CE$1,'Official Medal Table'!$E:$E,'Each Gender Events'!CE$2)*'Medal values'!$B$3
+ COUNTIFS('Official Medal Table'!$I:$I,'Each Gender Events'!$A34,'Official Medal Table'!$C:$C,'Each Gender Events'!CE$1,'Official Medal Table'!$E:$E,'Each Gender Events'!CE$2)*'Medal values'!$B$3
+ COUNTIFS('Official Medal Table'!$F:$F,'Each Gender Events'!$A34,'Official Medal Table'!$C:$C,'Each Gender Events'!CE$1,'Official Medal Table'!$E:$E,"Mixed")*'Medal values'!$B$1/2
+ COUNTIFS('Official Medal Table'!$G:$G,'Each Gender Events'!$A34,'Official Medal Table'!$C:$C,'Each Gender Events'!CE$1,'Official Medal Table'!$E:$E,"Mixed")*'Medal values'!$B$2/2
+ COUNTIFS('Official Medal Table'!$H:$H,'Each Gender Events'!$A34,'Official Medal Table'!$C:$C,'Each Gender Events'!CE$1,'Official Medal Table'!$E:$E,"Mixed")*'Medal values'!$B$3/2
+ COUNTIFS('Official Medal Table'!$I:$I,'Each Gender Events'!$A34,'Official Medal Table'!$C:$C,'Each Gender Events'!CE$1,'Official Medal Table'!$E:$E,"Mixed")*'Medal values'!$B$3/2</f>
        <v>0</v>
      </c>
      <c r="CF34">
        <f>COUNTIFS('Official Medal Table'!$F:$F,'Each Gender Events'!$A34,'Official Medal Table'!$C:$C,'Each Gender Events'!CF$1,'Official Medal Table'!$E:$E,'Each Gender Events'!CF$2)*'Medal values'!$B$1
+ COUNTIFS('Official Medal Table'!$G:$G,'Each Gender Events'!$A34,'Official Medal Table'!$C:$C,'Each Gender Events'!CF$1,'Official Medal Table'!$E:$E,'Each Gender Events'!CF$2)*'Medal values'!$B$2
+ COUNTIFS('Official Medal Table'!$H:$H,'Each Gender Events'!$A34,'Official Medal Table'!$C:$C,'Each Gender Events'!CF$1,'Official Medal Table'!$E:$E,'Each Gender Events'!CF$2)*'Medal values'!$B$3
+ COUNTIFS('Official Medal Table'!$I:$I,'Each Gender Events'!$A34,'Official Medal Table'!$C:$C,'Each Gender Events'!CF$1,'Official Medal Table'!$E:$E,'Each Gender Events'!CF$2)*'Medal values'!$B$3
+ COUNTIFS('Official Medal Table'!$F:$F,'Each Gender Events'!$A34,'Official Medal Table'!$C:$C,'Each Gender Events'!CF$1,'Official Medal Table'!$E:$E,"Mixed")*'Medal values'!$B$1/2
+ COUNTIFS('Official Medal Table'!$G:$G,'Each Gender Events'!$A34,'Official Medal Table'!$C:$C,'Each Gender Events'!CF$1,'Official Medal Table'!$E:$E,"Mixed")*'Medal values'!$B$2/2
+ COUNTIFS('Official Medal Table'!$H:$H,'Each Gender Events'!$A34,'Official Medal Table'!$C:$C,'Each Gender Events'!CF$1,'Official Medal Table'!$E:$E,"Mixed")*'Medal values'!$B$3/2
+ COUNTIFS('Official Medal Table'!$I:$I,'Each Gender Events'!$A34,'Official Medal Table'!$C:$C,'Each Gender Events'!CF$1,'Official Medal Table'!$E:$E,"Mixed")*'Medal values'!$B$3/2</f>
        <v>0</v>
      </c>
      <c r="CG34">
        <f>COUNTIFS('Official Medal Table'!$F:$F,'Each Gender Events'!$A34,'Official Medal Table'!$C:$C,'Each Gender Events'!CG$1,'Official Medal Table'!$E:$E,'Each Gender Events'!CG$2)*'Medal values'!$B$1
+ COUNTIFS('Official Medal Table'!$G:$G,'Each Gender Events'!$A34,'Official Medal Table'!$C:$C,'Each Gender Events'!CG$1,'Official Medal Table'!$E:$E,'Each Gender Events'!CG$2)*'Medal values'!$B$2
+ COUNTIFS('Official Medal Table'!$H:$H,'Each Gender Events'!$A34,'Official Medal Table'!$C:$C,'Each Gender Events'!CG$1,'Official Medal Table'!$E:$E,'Each Gender Events'!CG$2)*'Medal values'!$B$3
+ COUNTIFS('Official Medal Table'!$I:$I,'Each Gender Events'!$A34,'Official Medal Table'!$C:$C,'Each Gender Events'!CG$1,'Official Medal Table'!$E:$E,'Each Gender Events'!CG$2)*'Medal values'!$B$3
+ COUNTIFS('Official Medal Table'!$F:$F,'Each Gender Events'!$A34,'Official Medal Table'!$C:$C,'Each Gender Events'!CG$1,'Official Medal Table'!$E:$E,"Mixed")*'Medal values'!$B$1/2
+ COUNTIFS('Official Medal Table'!$G:$G,'Each Gender Events'!$A34,'Official Medal Table'!$C:$C,'Each Gender Events'!CG$1,'Official Medal Table'!$E:$E,"Mixed")*'Medal values'!$B$2/2
+ COUNTIFS('Official Medal Table'!$H:$H,'Each Gender Events'!$A34,'Official Medal Table'!$C:$C,'Each Gender Events'!CG$1,'Official Medal Table'!$E:$E,"Mixed")*'Medal values'!$B$3/2
+ COUNTIFS('Official Medal Table'!$I:$I,'Each Gender Events'!$A34,'Official Medal Table'!$C:$C,'Each Gender Events'!CG$1,'Official Medal Table'!$E:$E,"Mixed")*'Medal values'!$B$3/2</f>
        <v>0</v>
      </c>
      <c r="CH34">
        <f>COUNTIFS('Official Medal Table'!$F:$F,'Each Gender Events'!$A34,'Official Medal Table'!$C:$C,'Each Gender Events'!CH$1,'Official Medal Table'!$E:$E,'Each Gender Events'!CH$2)*'Medal values'!$B$1
+ COUNTIFS('Official Medal Table'!$G:$G,'Each Gender Events'!$A34,'Official Medal Table'!$C:$C,'Each Gender Events'!CH$1,'Official Medal Table'!$E:$E,'Each Gender Events'!CH$2)*'Medal values'!$B$2
+ COUNTIFS('Official Medal Table'!$H:$H,'Each Gender Events'!$A34,'Official Medal Table'!$C:$C,'Each Gender Events'!CH$1,'Official Medal Table'!$E:$E,'Each Gender Events'!CH$2)*'Medal values'!$B$3
+ COUNTIFS('Official Medal Table'!$I:$I,'Each Gender Events'!$A34,'Official Medal Table'!$C:$C,'Each Gender Events'!CH$1,'Official Medal Table'!$E:$E,'Each Gender Events'!CH$2)*'Medal values'!$B$3
+ COUNTIFS('Official Medal Table'!$F:$F,'Each Gender Events'!$A34,'Official Medal Table'!$C:$C,'Each Gender Events'!CH$1,'Official Medal Table'!$E:$E,"Mixed")*'Medal values'!$B$1/2
+ COUNTIFS('Official Medal Table'!$G:$G,'Each Gender Events'!$A34,'Official Medal Table'!$C:$C,'Each Gender Events'!CH$1,'Official Medal Table'!$E:$E,"Mixed")*'Medal values'!$B$2/2
+ COUNTIFS('Official Medal Table'!$H:$H,'Each Gender Events'!$A34,'Official Medal Table'!$C:$C,'Each Gender Events'!CH$1,'Official Medal Table'!$E:$E,"Mixed")*'Medal values'!$B$3/2
+ COUNTIFS('Official Medal Table'!$I:$I,'Each Gender Events'!$A34,'Official Medal Table'!$C:$C,'Each Gender Events'!CH$1,'Official Medal Table'!$E:$E,"Mixed")*'Medal values'!$B$3/2</f>
        <v>0</v>
      </c>
      <c r="CI34">
        <f>COUNTIFS('Official Medal Table'!$F:$F,'Each Gender Events'!$A34,'Official Medal Table'!$C:$C,'Each Gender Events'!CI$1,'Official Medal Table'!$E:$E,'Each Gender Events'!CI$2)*'Medal values'!$B$1
+ COUNTIFS('Official Medal Table'!$G:$G,'Each Gender Events'!$A34,'Official Medal Table'!$C:$C,'Each Gender Events'!CI$1,'Official Medal Table'!$E:$E,'Each Gender Events'!CI$2)*'Medal values'!$B$2
+ COUNTIFS('Official Medal Table'!$H:$H,'Each Gender Events'!$A34,'Official Medal Table'!$C:$C,'Each Gender Events'!CI$1,'Official Medal Table'!$E:$E,'Each Gender Events'!CI$2)*'Medal values'!$B$3
+ COUNTIFS('Official Medal Table'!$I:$I,'Each Gender Events'!$A34,'Official Medal Table'!$C:$C,'Each Gender Events'!CI$1,'Official Medal Table'!$E:$E,'Each Gender Events'!CI$2)*'Medal values'!$B$3
+ COUNTIFS('Official Medal Table'!$F:$F,'Each Gender Events'!$A34,'Official Medal Table'!$C:$C,'Each Gender Events'!CI$1,'Official Medal Table'!$E:$E,"Mixed")*'Medal values'!$B$1/2
+ COUNTIFS('Official Medal Table'!$G:$G,'Each Gender Events'!$A34,'Official Medal Table'!$C:$C,'Each Gender Events'!CI$1,'Official Medal Table'!$E:$E,"Mixed")*'Medal values'!$B$2/2
+ COUNTIFS('Official Medal Table'!$H:$H,'Each Gender Events'!$A34,'Official Medal Table'!$C:$C,'Each Gender Events'!CI$1,'Official Medal Table'!$E:$E,"Mixed")*'Medal values'!$B$3/2
+ COUNTIFS('Official Medal Table'!$I:$I,'Each Gender Events'!$A34,'Official Medal Table'!$C:$C,'Each Gender Events'!CI$1,'Official Medal Table'!$E:$E,"Mixed")*'Medal values'!$B$3/2</f>
        <v>0</v>
      </c>
      <c r="CJ34">
        <f>COUNTIFS('Official Medal Table'!$F:$F,'Each Gender Events'!$A34,'Official Medal Table'!$C:$C,'Each Gender Events'!CJ$1,'Official Medal Table'!$E:$E,'Each Gender Events'!CJ$2)*'Medal values'!$B$1
+ COUNTIFS('Official Medal Table'!$G:$G,'Each Gender Events'!$A34,'Official Medal Table'!$C:$C,'Each Gender Events'!CJ$1,'Official Medal Table'!$E:$E,'Each Gender Events'!CJ$2)*'Medal values'!$B$2
+ COUNTIFS('Official Medal Table'!$H:$H,'Each Gender Events'!$A34,'Official Medal Table'!$C:$C,'Each Gender Events'!CJ$1,'Official Medal Table'!$E:$E,'Each Gender Events'!CJ$2)*'Medal values'!$B$3
+ COUNTIFS('Official Medal Table'!$I:$I,'Each Gender Events'!$A34,'Official Medal Table'!$C:$C,'Each Gender Events'!CJ$1,'Official Medal Table'!$E:$E,'Each Gender Events'!CJ$2)*'Medal values'!$B$3
+ COUNTIFS('Official Medal Table'!$F:$F,'Each Gender Events'!$A34,'Official Medal Table'!$C:$C,'Each Gender Events'!CJ$1,'Official Medal Table'!$E:$E,"Mixed")*'Medal values'!$B$1/2
+ COUNTIFS('Official Medal Table'!$G:$G,'Each Gender Events'!$A34,'Official Medal Table'!$C:$C,'Each Gender Events'!CJ$1,'Official Medal Table'!$E:$E,"Mixed")*'Medal values'!$B$2/2
+ COUNTIFS('Official Medal Table'!$H:$H,'Each Gender Events'!$A34,'Official Medal Table'!$C:$C,'Each Gender Events'!CJ$1,'Official Medal Table'!$E:$E,"Mixed")*'Medal values'!$B$3/2
+ COUNTIFS('Official Medal Table'!$I:$I,'Each Gender Events'!$A34,'Official Medal Table'!$C:$C,'Each Gender Events'!CJ$1,'Official Medal Table'!$E:$E,"Mixed")*'Medal values'!$B$3/2</f>
        <v>0</v>
      </c>
      <c r="CK34">
        <f>COUNTIFS('Official Medal Table'!$F:$F,'Each Gender Events'!$A34,'Official Medal Table'!$C:$C,'Each Gender Events'!CK$1,'Official Medal Table'!$E:$E,'Each Gender Events'!CK$2)*'Medal values'!$B$1
+ COUNTIFS('Official Medal Table'!$G:$G,'Each Gender Events'!$A34,'Official Medal Table'!$C:$C,'Each Gender Events'!CK$1,'Official Medal Table'!$E:$E,'Each Gender Events'!CK$2)*'Medal values'!$B$2
+ COUNTIFS('Official Medal Table'!$H:$H,'Each Gender Events'!$A34,'Official Medal Table'!$C:$C,'Each Gender Events'!CK$1,'Official Medal Table'!$E:$E,'Each Gender Events'!CK$2)*'Medal values'!$B$3
+ COUNTIFS('Official Medal Table'!$I:$I,'Each Gender Events'!$A34,'Official Medal Table'!$C:$C,'Each Gender Events'!CK$1,'Official Medal Table'!$E:$E,'Each Gender Events'!CK$2)*'Medal values'!$B$3
+ COUNTIFS('Official Medal Table'!$F:$F,'Each Gender Events'!$A34,'Official Medal Table'!$C:$C,'Each Gender Events'!CK$1,'Official Medal Table'!$E:$E,"Mixed")*'Medal values'!$B$1/2
+ COUNTIFS('Official Medal Table'!$G:$G,'Each Gender Events'!$A34,'Official Medal Table'!$C:$C,'Each Gender Events'!CK$1,'Official Medal Table'!$E:$E,"Mixed")*'Medal values'!$B$2/2
+ COUNTIFS('Official Medal Table'!$H:$H,'Each Gender Events'!$A34,'Official Medal Table'!$C:$C,'Each Gender Events'!CK$1,'Official Medal Table'!$E:$E,"Mixed")*'Medal values'!$B$3/2
+ COUNTIFS('Official Medal Table'!$I:$I,'Each Gender Events'!$A34,'Official Medal Table'!$C:$C,'Each Gender Events'!CK$1,'Official Medal Table'!$E:$E,"Mixed")*'Medal values'!$B$3/2</f>
        <v>0</v>
      </c>
      <c r="CL34">
        <f>COUNTIFS('Official Medal Table'!$F:$F,'Each Gender Events'!$A34,'Official Medal Table'!$C:$C,'Each Gender Events'!CL$1,'Official Medal Table'!$E:$E,'Each Gender Events'!CL$2)*'Medal values'!$B$1
+ COUNTIFS('Official Medal Table'!$G:$G,'Each Gender Events'!$A34,'Official Medal Table'!$C:$C,'Each Gender Events'!CL$1,'Official Medal Table'!$E:$E,'Each Gender Events'!CL$2)*'Medal values'!$B$2
+ COUNTIFS('Official Medal Table'!$H:$H,'Each Gender Events'!$A34,'Official Medal Table'!$C:$C,'Each Gender Events'!CL$1,'Official Medal Table'!$E:$E,'Each Gender Events'!CL$2)*'Medal values'!$B$3
+ COUNTIFS('Official Medal Table'!$I:$I,'Each Gender Events'!$A34,'Official Medal Table'!$C:$C,'Each Gender Events'!CL$1,'Official Medal Table'!$E:$E,'Each Gender Events'!CL$2)*'Medal values'!$B$3
+ COUNTIFS('Official Medal Table'!$F:$F,'Each Gender Events'!$A34,'Official Medal Table'!$C:$C,'Each Gender Events'!CL$1,'Official Medal Table'!$E:$E,"Mixed")*'Medal values'!$B$1/2
+ COUNTIFS('Official Medal Table'!$G:$G,'Each Gender Events'!$A34,'Official Medal Table'!$C:$C,'Each Gender Events'!CL$1,'Official Medal Table'!$E:$E,"Mixed")*'Medal values'!$B$2/2
+ COUNTIFS('Official Medal Table'!$H:$H,'Each Gender Events'!$A34,'Official Medal Table'!$C:$C,'Each Gender Events'!CL$1,'Official Medal Table'!$E:$E,"Mixed")*'Medal values'!$B$3/2
+ COUNTIFS('Official Medal Table'!$I:$I,'Each Gender Events'!$A34,'Official Medal Table'!$C:$C,'Each Gender Events'!CL$1,'Official Medal Table'!$E:$E,"Mixed")*'Medal values'!$B$3/2</f>
        <v>0</v>
      </c>
      <c r="CM34">
        <f>COUNTIFS('Official Medal Table'!$F:$F,'Each Gender Events'!$A34,'Official Medal Table'!$C:$C,'Each Gender Events'!CM$1,'Official Medal Table'!$E:$E,'Each Gender Events'!CM$2)*'Medal values'!$B$1
+ COUNTIFS('Official Medal Table'!$G:$G,'Each Gender Events'!$A34,'Official Medal Table'!$C:$C,'Each Gender Events'!CM$1,'Official Medal Table'!$E:$E,'Each Gender Events'!CM$2)*'Medal values'!$B$2
+ COUNTIFS('Official Medal Table'!$H:$H,'Each Gender Events'!$A34,'Official Medal Table'!$C:$C,'Each Gender Events'!CM$1,'Official Medal Table'!$E:$E,'Each Gender Events'!CM$2)*'Medal values'!$B$3
+ COUNTIFS('Official Medal Table'!$I:$I,'Each Gender Events'!$A34,'Official Medal Table'!$C:$C,'Each Gender Events'!CM$1,'Official Medal Table'!$E:$E,'Each Gender Events'!CM$2)*'Medal values'!$B$3
+ COUNTIFS('Official Medal Table'!$F:$F,'Each Gender Events'!$A34,'Official Medal Table'!$C:$C,'Each Gender Events'!CM$1,'Official Medal Table'!$E:$E,"Mixed")*'Medal values'!$B$1/2
+ COUNTIFS('Official Medal Table'!$G:$G,'Each Gender Events'!$A34,'Official Medal Table'!$C:$C,'Each Gender Events'!CM$1,'Official Medal Table'!$E:$E,"Mixed")*'Medal values'!$B$2/2
+ COUNTIFS('Official Medal Table'!$H:$H,'Each Gender Events'!$A34,'Official Medal Table'!$C:$C,'Each Gender Events'!CM$1,'Official Medal Table'!$E:$E,"Mixed")*'Medal values'!$B$3/2
+ COUNTIFS('Official Medal Table'!$I:$I,'Each Gender Events'!$A34,'Official Medal Table'!$C:$C,'Each Gender Events'!CM$1,'Official Medal Table'!$E:$E,"Mixed")*'Medal values'!$B$3/2</f>
        <v>0</v>
      </c>
      <c r="CN34">
        <f>COUNTIFS('Official Medal Table'!$F:$F,'Each Gender Events'!$A34,'Official Medal Table'!$C:$C,'Each Gender Events'!CN$1,'Official Medal Table'!$E:$E,'Each Gender Events'!CN$2)*'Medal values'!$B$1
+ COUNTIFS('Official Medal Table'!$G:$G,'Each Gender Events'!$A34,'Official Medal Table'!$C:$C,'Each Gender Events'!CN$1,'Official Medal Table'!$E:$E,'Each Gender Events'!CN$2)*'Medal values'!$B$2
+ COUNTIFS('Official Medal Table'!$H:$H,'Each Gender Events'!$A34,'Official Medal Table'!$C:$C,'Each Gender Events'!CN$1,'Official Medal Table'!$E:$E,'Each Gender Events'!CN$2)*'Medal values'!$B$3
+ COUNTIFS('Official Medal Table'!$I:$I,'Each Gender Events'!$A34,'Official Medal Table'!$C:$C,'Each Gender Events'!CN$1,'Official Medal Table'!$E:$E,'Each Gender Events'!CN$2)*'Medal values'!$B$3
+ COUNTIFS('Official Medal Table'!$F:$F,'Each Gender Events'!$A34,'Official Medal Table'!$C:$C,'Each Gender Events'!CN$1,'Official Medal Table'!$E:$E,"Mixed")*'Medal values'!$B$1/2
+ COUNTIFS('Official Medal Table'!$G:$G,'Each Gender Events'!$A34,'Official Medal Table'!$C:$C,'Each Gender Events'!CN$1,'Official Medal Table'!$E:$E,"Mixed")*'Medal values'!$B$2/2
+ COUNTIFS('Official Medal Table'!$H:$H,'Each Gender Events'!$A34,'Official Medal Table'!$C:$C,'Each Gender Events'!CN$1,'Official Medal Table'!$E:$E,"Mixed")*'Medal values'!$B$3/2
+ COUNTIFS('Official Medal Table'!$I:$I,'Each Gender Events'!$A34,'Official Medal Table'!$C:$C,'Each Gender Events'!CN$1,'Official Medal Table'!$E:$E,"Mixed")*'Medal values'!$B$3/2</f>
        <v>0</v>
      </c>
      <c r="CO34">
        <f>COUNTIFS('Official Medal Table'!$F:$F,'Each Gender Events'!$A34,'Official Medal Table'!$C:$C,'Each Gender Events'!CO$1,'Official Medal Table'!$E:$E,'Each Gender Events'!CO$2)*'Medal values'!$B$1
+ COUNTIFS('Official Medal Table'!$G:$G,'Each Gender Events'!$A34,'Official Medal Table'!$C:$C,'Each Gender Events'!CO$1,'Official Medal Table'!$E:$E,'Each Gender Events'!CO$2)*'Medal values'!$B$2
+ COUNTIFS('Official Medal Table'!$H:$H,'Each Gender Events'!$A34,'Official Medal Table'!$C:$C,'Each Gender Events'!CO$1,'Official Medal Table'!$E:$E,'Each Gender Events'!CO$2)*'Medal values'!$B$3
+ COUNTIFS('Official Medal Table'!$I:$I,'Each Gender Events'!$A34,'Official Medal Table'!$C:$C,'Each Gender Events'!CO$1,'Official Medal Table'!$E:$E,'Each Gender Events'!CO$2)*'Medal values'!$B$3
+ COUNTIFS('Official Medal Table'!$F:$F,'Each Gender Events'!$A34,'Official Medal Table'!$C:$C,'Each Gender Events'!CO$1,'Official Medal Table'!$E:$E,"Mixed")*'Medal values'!$B$1/2
+ COUNTIFS('Official Medal Table'!$G:$G,'Each Gender Events'!$A34,'Official Medal Table'!$C:$C,'Each Gender Events'!CO$1,'Official Medal Table'!$E:$E,"Mixed")*'Medal values'!$B$2/2
+ COUNTIFS('Official Medal Table'!$H:$H,'Each Gender Events'!$A34,'Official Medal Table'!$C:$C,'Each Gender Events'!CO$1,'Official Medal Table'!$E:$E,"Mixed")*'Medal values'!$B$3/2
+ COUNTIFS('Official Medal Table'!$I:$I,'Each Gender Events'!$A34,'Official Medal Table'!$C:$C,'Each Gender Events'!CO$1,'Official Medal Table'!$E:$E,"Mixed")*'Medal values'!$B$3/2</f>
        <v>0</v>
      </c>
      <c r="CP34">
        <f>COUNTIFS('Official Medal Table'!$F:$F,'Each Gender Events'!$A34,'Official Medal Table'!$C:$C,'Each Gender Events'!CP$1,'Official Medal Table'!$E:$E,'Each Gender Events'!CP$2)*'Medal values'!$B$1
+ COUNTIFS('Official Medal Table'!$G:$G,'Each Gender Events'!$A34,'Official Medal Table'!$C:$C,'Each Gender Events'!CP$1,'Official Medal Table'!$E:$E,'Each Gender Events'!CP$2)*'Medal values'!$B$2
+ COUNTIFS('Official Medal Table'!$H:$H,'Each Gender Events'!$A34,'Official Medal Table'!$C:$C,'Each Gender Events'!CP$1,'Official Medal Table'!$E:$E,'Each Gender Events'!CP$2)*'Medal values'!$B$3
+ COUNTIFS('Official Medal Table'!$I:$I,'Each Gender Events'!$A34,'Official Medal Table'!$C:$C,'Each Gender Events'!CP$1,'Official Medal Table'!$E:$E,'Each Gender Events'!CP$2)*'Medal values'!$B$3
+ COUNTIFS('Official Medal Table'!$F:$F,'Each Gender Events'!$A34,'Official Medal Table'!$C:$C,'Each Gender Events'!CP$1,'Official Medal Table'!$E:$E,"Mixed")*'Medal values'!$B$1/2
+ COUNTIFS('Official Medal Table'!$G:$G,'Each Gender Events'!$A34,'Official Medal Table'!$C:$C,'Each Gender Events'!CP$1,'Official Medal Table'!$E:$E,"Mixed")*'Medal values'!$B$2/2
+ COUNTIFS('Official Medal Table'!$H:$H,'Each Gender Events'!$A34,'Official Medal Table'!$C:$C,'Each Gender Events'!CP$1,'Official Medal Table'!$E:$E,"Mixed")*'Medal values'!$B$3/2
+ COUNTIFS('Official Medal Table'!$I:$I,'Each Gender Events'!$A34,'Official Medal Table'!$C:$C,'Each Gender Events'!CP$1,'Official Medal Table'!$E:$E,"Mixed")*'Medal values'!$B$3/2</f>
        <v>0</v>
      </c>
      <c r="CQ34">
        <f>COUNTIFS('Official Medal Table'!$F:$F,'Each Gender Events'!$A34,'Official Medal Table'!$C:$C,'Each Gender Events'!CQ$1,'Official Medal Table'!$E:$E,'Each Gender Events'!CQ$2)*'Medal values'!$B$1
+ COUNTIFS('Official Medal Table'!$G:$G,'Each Gender Events'!$A34,'Official Medal Table'!$C:$C,'Each Gender Events'!CQ$1,'Official Medal Table'!$E:$E,'Each Gender Events'!CQ$2)*'Medal values'!$B$2
+ COUNTIFS('Official Medal Table'!$H:$H,'Each Gender Events'!$A34,'Official Medal Table'!$C:$C,'Each Gender Events'!CQ$1,'Official Medal Table'!$E:$E,'Each Gender Events'!CQ$2)*'Medal values'!$B$3
+ COUNTIFS('Official Medal Table'!$I:$I,'Each Gender Events'!$A34,'Official Medal Table'!$C:$C,'Each Gender Events'!CQ$1,'Official Medal Table'!$E:$E,'Each Gender Events'!CQ$2)*'Medal values'!$B$3
+ COUNTIFS('Official Medal Table'!$F:$F,'Each Gender Events'!$A34,'Official Medal Table'!$C:$C,'Each Gender Events'!CQ$1,'Official Medal Table'!$E:$E,"Mixed")*'Medal values'!$B$1/2
+ COUNTIFS('Official Medal Table'!$G:$G,'Each Gender Events'!$A34,'Official Medal Table'!$C:$C,'Each Gender Events'!CQ$1,'Official Medal Table'!$E:$E,"Mixed")*'Medal values'!$B$2/2
+ COUNTIFS('Official Medal Table'!$H:$H,'Each Gender Events'!$A34,'Official Medal Table'!$C:$C,'Each Gender Events'!CQ$1,'Official Medal Table'!$E:$E,"Mixed")*'Medal values'!$B$3/2
+ COUNTIFS('Official Medal Table'!$I:$I,'Each Gender Events'!$A34,'Official Medal Table'!$C:$C,'Each Gender Events'!CQ$1,'Official Medal Table'!$E:$E,"Mixed")*'Medal values'!$B$3/2</f>
        <v>0</v>
      </c>
      <c r="CR34">
        <f>COUNTIFS('Official Medal Table'!$F:$F,'Each Gender Events'!$A34,'Official Medal Table'!$C:$C,'Each Gender Events'!CR$1,'Official Medal Table'!$E:$E,'Each Gender Events'!CR$2)*'Medal values'!$B$1
+ COUNTIFS('Official Medal Table'!$G:$G,'Each Gender Events'!$A34,'Official Medal Table'!$C:$C,'Each Gender Events'!CR$1,'Official Medal Table'!$E:$E,'Each Gender Events'!CR$2)*'Medal values'!$B$2
+ COUNTIFS('Official Medal Table'!$H:$H,'Each Gender Events'!$A34,'Official Medal Table'!$C:$C,'Each Gender Events'!CR$1,'Official Medal Table'!$E:$E,'Each Gender Events'!CR$2)*'Medal values'!$B$3
+ COUNTIFS('Official Medal Table'!$I:$I,'Each Gender Events'!$A34,'Official Medal Table'!$C:$C,'Each Gender Events'!CR$1,'Official Medal Table'!$E:$E,'Each Gender Events'!CR$2)*'Medal values'!$B$3
+ COUNTIFS('Official Medal Table'!$F:$F,'Each Gender Events'!$A34,'Official Medal Table'!$C:$C,'Each Gender Events'!CR$1,'Official Medal Table'!$E:$E,"Mixed")*'Medal values'!$B$1/2
+ COUNTIFS('Official Medal Table'!$G:$G,'Each Gender Events'!$A34,'Official Medal Table'!$C:$C,'Each Gender Events'!CR$1,'Official Medal Table'!$E:$E,"Mixed")*'Medal values'!$B$2/2
+ COUNTIFS('Official Medal Table'!$H:$H,'Each Gender Events'!$A34,'Official Medal Table'!$C:$C,'Each Gender Events'!CR$1,'Official Medal Table'!$E:$E,"Mixed")*'Medal values'!$B$3/2
+ COUNTIFS('Official Medal Table'!$I:$I,'Each Gender Events'!$A34,'Official Medal Table'!$C:$C,'Each Gender Events'!CR$1,'Official Medal Table'!$E:$E,"Mixed")*'Medal values'!$B$3/2</f>
        <v>0</v>
      </c>
      <c r="CS34">
        <f>COUNTIFS('Official Medal Table'!$F:$F,'Each Gender Events'!$A34,'Official Medal Table'!$C:$C,'Each Gender Events'!CS$1,'Official Medal Table'!$E:$E,'Each Gender Events'!CS$2)*'Medal values'!$B$1
+ COUNTIFS('Official Medal Table'!$G:$G,'Each Gender Events'!$A34,'Official Medal Table'!$C:$C,'Each Gender Events'!CS$1,'Official Medal Table'!$E:$E,'Each Gender Events'!CS$2)*'Medal values'!$B$2
+ COUNTIFS('Official Medal Table'!$H:$H,'Each Gender Events'!$A34,'Official Medal Table'!$C:$C,'Each Gender Events'!CS$1,'Official Medal Table'!$E:$E,'Each Gender Events'!CS$2)*'Medal values'!$B$3
+ COUNTIFS('Official Medal Table'!$I:$I,'Each Gender Events'!$A34,'Official Medal Table'!$C:$C,'Each Gender Events'!CS$1,'Official Medal Table'!$E:$E,'Each Gender Events'!CS$2)*'Medal values'!$B$3
+ COUNTIFS('Official Medal Table'!$F:$F,'Each Gender Events'!$A34,'Official Medal Table'!$C:$C,'Each Gender Events'!CS$1,'Official Medal Table'!$E:$E,"Mixed")*'Medal values'!$B$1/2
+ COUNTIFS('Official Medal Table'!$G:$G,'Each Gender Events'!$A34,'Official Medal Table'!$C:$C,'Each Gender Events'!CS$1,'Official Medal Table'!$E:$E,"Mixed")*'Medal values'!$B$2/2
+ COUNTIFS('Official Medal Table'!$H:$H,'Each Gender Events'!$A34,'Official Medal Table'!$C:$C,'Each Gender Events'!CS$1,'Official Medal Table'!$E:$E,"Mixed")*'Medal values'!$B$3/2
+ COUNTIFS('Official Medal Table'!$I:$I,'Each Gender Events'!$A34,'Official Medal Table'!$C:$C,'Each Gender Events'!CS$1,'Official Medal Table'!$E:$E,"Mixed")*'Medal values'!$B$3/2</f>
        <v>0</v>
      </c>
      <c r="CT34">
        <f>COUNTIFS('Official Medal Table'!$F:$F,'Each Gender Events'!$A34,'Official Medal Table'!$C:$C,'Each Gender Events'!CT$1,'Official Medal Table'!$E:$E,'Each Gender Events'!CT$2)*'Medal values'!$B$1
+ COUNTIFS('Official Medal Table'!$G:$G,'Each Gender Events'!$A34,'Official Medal Table'!$C:$C,'Each Gender Events'!CT$1,'Official Medal Table'!$E:$E,'Each Gender Events'!CT$2)*'Medal values'!$B$2
+ COUNTIFS('Official Medal Table'!$H:$H,'Each Gender Events'!$A34,'Official Medal Table'!$C:$C,'Each Gender Events'!CT$1,'Official Medal Table'!$E:$E,'Each Gender Events'!CT$2)*'Medal values'!$B$3
+ COUNTIFS('Official Medal Table'!$I:$I,'Each Gender Events'!$A34,'Official Medal Table'!$C:$C,'Each Gender Events'!CT$1,'Official Medal Table'!$E:$E,'Each Gender Events'!CT$2)*'Medal values'!$B$3
+ COUNTIFS('Official Medal Table'!$F:$F,'Each Gender Events'!$A34,'Official Medal Table'!$C:$C,'Each Gender Events'!CT$1,'Official Medal Table'!$E:$E,"Mixed")*'Medal values'!$B$1/2
+ COUNTIFS('Official Medal Table'!$G:$G,'Each Gender Events'!$A34,'Official Medal Table'!$C:$C,'Each Gender Events'!CT$1,'Official Medal Table'!$E:$E,"Mixed")*'Medal values'!$B$2/2
+ COUNTIFS('Official Medal Table'!$H:$H,'Each Gender Events'!$A34,'Official Medal Table'!$C:$C,'Each Gender Events'!CT$1,'Official Medal Table'!$E:$E,"Mixed")*'Medal values'!$B$3/2
+ COUNTIFS('Official Medal Table'!$I:$I,'Each Gender Events'!$A34,'Official Medal Table'!$C:$C,'Each Gender Events'!CT$1,'Official Medal Table'!$E:$E,"Mixed")*'Medal values'!$B$3/2</f>
        <v>0</v>
      </c>
    </row>
    <row r="35" spans="1:98" x14ac:dyDescent="0.3">
      <c r="A35" t="str">
        <f>Countries!A33</f>
        <v>FIJ</v>
      </c>
      <c r="B35">
        <f>COUNTIFS('Official Medal Table'!$F:$F,'Each Gender Events'!$A35,'Official Medal Table'!$C:$C,'Each Gender Events'!B$1,'Official Medal Table'!$E:$E,'Each Gender Events'!B$2)*'Medal values'!$B$1
+ COUNTIFS('Official Medal Table'!$G:$G,'Each Gender Events'!$A35,'Official Medal Table'!$C:$C,'Each Gender Events'!B$1,'Official Medal Table'!$E:$E,'Each Gender Events'!B$2)*'Medal values'!$B$2
+ COUNTIFS('Official Medal Table'!$H:$H,'Each Gender Events'!$A35,'Official Medal Table'!$C:$C,'Each Gender Events'!B$1,'Official Medal Table'!$E:$E,'Each Gender Events'!B$2)*'Medal values'!$B$3
+ COUNTIFS('Official Medal Table'!$I:$I,'Each Gender Events'!$A35,'Official Medal Table'!$C:$C,'Each Gender Events'!B$1,'Official Medal Table'!$E:$E,'Each Gender Events'!B$2)*'Medal values'!$B$3
+ COUNTIFS('Official Medal Table'!$F:$F,'Each Gender Events'!$A35,'Official Medal Table'!$C:$C,'Each Gender Events'!B$1,'Official Medal Table'!$E:$E,"Mixed")*'Medal values'!$B$1/2
+ COUNTIFS('Official Medal Table'!$G:$G,'Each Gender Events'!$A35,'Official Medal Table'!$C:$C,'Each Gender Events'!B$1,'Official Medal Table'!$E:$E,"Mixed")*'Medal values'!$B$2/2
+ COUNTIFS('Official Medal Table'!$H:$H,'Each Gender Events'!$A35,'Official Medal Table'!$C:$C,'Each Gender Events'!B$1,'Official Medal Table'!$E:$E,"Mixed")*'Medal values'!$B$3/2
+ COUNTIFS('Official Medal Table'!$I:$I,'Each Gender Events'!$A35,'Official Medal Table'!$C:$C,'Each Gender Events'!B$1,'Official Medal Table'!$E:$E,"Mixed")*'Medal values'!$B$3/2</f>
        <v>0</v>
      </c>
      <c r="C35">
        <f>COUNTIFS('Official Medal Table'!$F:$F,'Each Gender Events'!$A35,'Official Medal Table'!$C:$C,'Each Gender Events'!C$1,'Official Medal Table'!$E:$E,'Each Gender Events'!C$2)*'Medal values'!$B$1
+ COUNTIFS('Official Medal Table'!$G:$G,'Each Gender Events'!$A35,'Official Medal Table'!$C:$C,'Each Gender Events'!C$1,'Official Medal Table'!$E:$E,'Each Gender Events'!C$2)*'Medal values'!$B$2
+ COUNTIFS('Official Medal Table'!$H:$H,'Each Gender Events'!$A35,'Official Medal Table'!$C:$C,'Each Gender Events'!C$1,'Official Medal Table'!$E:$E,'Each Gender Events'!C$2)*'Medal values'!$B$3
+ COUNTIFS('Official Medal Table'!$I:$I,'Each Gender Events'!$A35,'Official Medal Table'!$C:$C,'Each Gender Events'!C$1,'Official Medal Table'!$E:$E,'Each Gender Events'!C$2)*'Medal values'!$B$3
+ COUNTIFS('Official Medal Table'!$F:$F,'Each Gender Events'!$A35,'Official Medal Table'!$C:$C,'Each Gender Events'!C$1,'Official Medal Table'!$E:$E,"Mixed")*'Medal values'!$B$1/2
+ COUNTIFS('Official Medal Table'!$G:$G,'Each Gender Events'!$A35,'Official Medal Table'!$C:$C,'Each Gender Events'!C$1,'Official Medal Table'!$E:$E,"Mixed")*'Medal values'!$B$2/2
+ COUNTIFS('Official Medal Table'!$H:$H,'Each Gender Events'!$A35,'Official Medal Table'!$C:$C,'Each Gender Events'!C$1,'Official Medal Table'!$E:$E,"Mixed")*'Medal values'!$B$3/2
+ COUNTIFS('Official Medal Table'!$I:$I,'Each Gender Events'!$A35,'Official Medal Table'!$C:$C,'Each Gender Events'!C$1,'Official Medal Table'!$E:$E,"Mixed")*'Medal values'!$B$3/2</f>
        <v>0</v>
      </c>
      <c r="D35">
        <f>COUNTIFS('Official Medal Table'!$F:$F,'Each Gender Events'!$A35,'Official Medal Table'!$C:$C,'Each Gender Events'!D$1,'Official Medal Table'!$E:$E,'Each Gender Events'!D$2)*'Medal values'!$B$1
+ COUNTIFS('Official Medal Table'!$G:$G,'Each Gender Events'!$A35,'Official Medal Table'!$C:$C,'Each Gender Events'!D$1,'Official Medal Table'!$E:$E,'Each Gender Events'!D$2)*'Medal values'!$B$2
+ COUNTIFS('Official Medal Table'!$H:$H,'Each Gender Events'!$A35,'Official Medal Table'!$C:$C,'Each Gender Events'!D$1,'Official Medal Table'!$E:$E,'Each Gender Events'!D$2)*'Medal values'!$B$3
+ COUNTIFS('Official Medal Table'!$I:$I,'Each Gender Events'!$A35,'Official Medal Table'!$C:$C,'Each Gender Events'!D$1,'Official Medal Table'!$E:$E,'Each Gender Events'!D$2)*'Medal values'!$B$3
+ COUNTIFS('Official Medal Table'!$F:$F,'Each Gender Events'!$A35,'Official Medal Table'!$C:$C,'Each Gender Events'!D$1,'Official Medal Table'!$E:$E,"Mixed")*'Medal values'!$B$1/2
+ COUNTIFS('Official Medal Table'!$G:$G,'Each Gender Events'!$A35,'Official Medal Table'!$C:$C,'Each Gender Events'!D$1,'Official Medal Table'!$E:$E,"Mixed")*'Medal values'!$B$2/2
+ COUNTIFS('Official Medal Table'!$H:$H,'Each Gender Events'!$A35,'Official Medal Table'!$C:$C,'Each Gender Events'!D$1,'Official Medal Table'!$E:$E,"Mixed")*'Medal values'!$B$3/2
+ COUNTIFS('Official Medal Table'!$I:$I,'Each Gender Events'!$A35,'Official Medal Table'!$C:$C,'Each Gender Events'!D$1,'Official Medal Table'!$E:$E,"Mixed")*'Medal values'!$B$3/2</f>
        <v>0</v>
      </c>
      <c r="E35">
        <f>COUNTIFS('Official Medal Table'!$F:$F,'Each Gender Events'!$A35,'Official Medal Table'!$C:$C,'Each Gender Events'!E$1,'Official Medal Table'!$E:$E,'Each Gender Events'!E$2)*'Medal values'!$B$1
+ COUNTIFS('Official Medal Table'!$G:$G,'Each Gender Events'!$A35,'Official Medal Table'!$C:$C,'Each Gender Events'!E$1,'Official Medal Table'!$E:$E,'Each Gender Events'!E$2)*'Medal values'!$B$2
+ COUNTIFS('Official Medal Table'!$H:$H,'Each Gender Events'!$A35,'Official Medal Table'!$C:$C,'Each Gender Events'!E$1,'Official Medal Table'!$E:$E,'Each Gender Events'!E$2)*'Medal values'!$B$3
+ COUNTIFS('Official Medal Table'!$I:$I,'Each Gender Events'!$A35,'Official Medal Table'!$C:$C,'Each Gender Events'!E$1,'Official Medal Table'!$E:$E,'Each Gender Events'!E$2)*'Medal values'!$B$3
+ COUNTIFS('Official Medal Table'!$F:$F,'Each Gender Events'!$A35,'Official Medal Table'!$C:$C,'Each Gender Events'!E$1,'Official Medal Table'!$E:$E,"Mixed")*'Medal values'!$B$1/2
+ COUNTIFS('Official Medal Table'!$G:$G,'Each Gender Events'!$A35,'Official Medal Table'!$C:$C,'Each Gender Events'!E$1,'Official Medal Table'!$E:$E,"Mixed")*'Medal values'!$B$2/2
+ COUNTIFS('Official Medal Table'!$H:$H,'Each Gender Events'!$A35,'Official Medal Table'!$C:$C,'Each Gender Events'!E$1,'Official Medal Table'!$E:$E,"Mixed")*'Medal values'!$B$3/2
+ COUNTIFS('Official Medal Table'!$I:$I,'Each Gender Events'!$A35,'Official Medal Table'!$C:$C,'Each Gender Events'!E$1,'Official Medal Table'!$E:$E,"Mixed")*'Medal values'!$B$3/2</f>
        <v>0</v>
      </c>
      <c r="F35">
        <f>COUNTIFS('Official Medal Table'!$F:$F,'Each Gender Events'!$A35,'Official Medal Table'!$C:$C,'Each Gender Events'!F$1,'Official Medal Table'!$E:$E,'Each Gender Events'!F$2)*'Medal values'!$B$1
+ COUNTIFS('Official Medal Table'!$G:$G,'Each Gender Events'!$A35,'Official Medal Table'!$C:$C,'Each Gender Events'!F$1,'Official Medal Table'!$E:$E,'Each Gender Events'!F$2)*'Medal values'!$B$2
+ COUNTIFS('Official Medal Table'!$H:$H,'Each Gender Events'!$A35,'Official Medal Table'!$C:$C,'Each Gender Events'!F$1,'Official Medal Table'!$E:$E,'Each Gender Events'!F$2)*'Medal values'!$B$3
+ COUNTIFS('Official Medal Table'!$I:$I,'Each Gender Events'!$A35,'Official Medal Table'!$C:$C,'Each Gender Events'!F$1,'Official Medal Table'!$E:$E,'Each Gender Events'!F$2)*'Medal values'!$B$3
+ COUNTIFS('Official Medal Table'!$F:$F,'Each Gender Events'!$A35,'Official Medal Table'!$C:$C,'Each Gender Events'!F$1,'Official Medal Table'!$E:$E,"Mixed")*'Medal values'!$B$1/2
+ COUNTIFS('Official Medal Table'!$G:$G,'Each Gender Events'!$A35,'Official Medal Table'!$C:$C,'Each Gender Events'!F$1,'Official Medal Table'!$E:$E,"Mixed")*'Medal values'!$B$2/2
+ COUNTIFS('Official Medal Table'!$H:$H,'Each Gender Events'!$A35,'Official Medal Table'!$C:$C,'Each Gender Events'!F$1,'Official Medal Table'!$E:$E,"Mixed")*'Medal values'!$B$3/2
+ COUNTIFS('Official Medal Table'!$I:$I,'Each Gender Events'!$A35,'Official Medal Table'!$C:$C,'Each Gender Events'!F$1,'Official Medal Table'!$E:$E,"Mixed")*'Medal values'!$B$3/2</f>
        <v>0</v>
      </c>
      <c r="G35">
        <f>COUNTIFS('Official Medal Table'!$F:$F,'Each Gender Events'!$A35,'Official Medal Table'!$C:$C,'Each Gender Events'!G$1,'Official Medal Table'!$E:$E,'Each Gender Events'!G$2)*'Medal values'!$B$1
+ COUNTIFS('Official Medal Table'!$G:$G,'Each Gender Events'!$A35,'Official Medal Table'!$C:$C,'Each Gender Events'!G$1,'Official Medal Table'!$E:$E,'Each Gender Events'!G$2)*'Medal values'!$B$2
+ COUNTIFS('Official Medal Table'!$H:$H,'Each Gender Events'!$A35,'Official Medal Table'!$C:$C,'Each Gender Events'!G$1,'Official Medal Table'!$E:$E,'Each Gender Events'!G$2)*'Medal values'!$B$3
+ COUNTIFS('Official Medal Table'!$I:$I,'Each Gender Events'!$A35,'Official Medal Table'!$C:$C,'Each Gender Events'!G$1,'Official Medal Table'!$E:$E,'Each Gender Events'!G$2)*'Medal values'!$B$3
+ COUNTIFS('Official Medal Table'!$F:$F,'Each Gender Events'!$A35,'Official Medal Table'!$C:$C,'Each Gender Events'!G$1,'Official Medal Table'!$E:$E,"Mixed")*'Medal values'!$B$1/2
+ COUNTIFS('Official Medal Table'!$G:$G,'Each Gender Events'!$A35,'Official Medal Table'!$C:$C,'Each Gender Events'!G$1,'Official Medal Table'!$E:$E,"Mixed")*'Medal values'!$B$2/2
+ COUNTIFS('Official Medal Table'!$H:$H,'Each Gender Events'!$A35,'Official Medal Table'!$C:$C,'Each Gender Events'!G$1,'Official Medal Table'!$E:$E,"Mixed")*'Medal values'!$B$3/2
+ COUNTIFS('Official Medal Table'!$I:$I,'Each Gender Events'!$A35,'Official Medal Table'!$C:$C,'Each Gender Events'!G$1,'Official Medal Table'!$E:$E,"Mixed")*'Medal values'!$B$3/2</f>
        <v>0</v>
      </c>
      <c r="H35">
        <f>COUNTIFS('Official Medal Table'!$F:$F,'Each Gender Events'!$A35,'Official Medal Table'!$C:$C,'Each Gender Events'!H$1,'Official Medal Table'!$E:$E,'Each Gender Events'!H$2)*'Medal values'!$B$1
+ COUNTIFS('Official Medal Table'!$G:$G,'Each Gender Events'!$A35,'Official Medal Table'!$C:$C,'Each Gender Events'!H$1,'Official Medal Table'!$E:$E,'Each Gender Events'!H$2)*'Medal values'!$B$2
+ COUNTIFS('Official Medal Table'!$H:$H,'Each Gender Events'!$A35,'Official Medal Table'!$C:$C,'Each Gender Events'!H$1,'Official Medal Table'!$E:$E,'Each Gender Events'!H$2)*'Medal values'!$B$3
+ COUNTIFS('Official Medal Table'!$I:$I,'Each Gender Events'!$A35,'Official Medal Table'!$C:$C,'Each Gender Events'!H$1,'Official Medal Table'!$E:$E,'Each Gender Events'!H$2)*'Medal values'!$B$3
+ COUNTIFS('Official Medal Table'!$F:$F,'Each Gender Events'!$A35,'Official Medal Table'!$C:$C,'Each Gender Events'!H$1,'Official Medal Table'!$E:$E,"Mixed")*'Medal values'!$B$1/2
+ COUNTIFS('Official Medal Table'!$G:$G,'Each Gender Events'!$A35,'Official Medal Table'!$C:$C,'Each Gender Events'!H$1,'Official Medal Table'!$E:$E,"Mixed")*'Medal values'!$B$2/2
+ COUNTIFS('Official Medal Table'!$H:$H,'Each Gender Events'!$A35,'Official Medal Table'!$C:$C,'Each Gender Events'!H$1,'Official Medal Table'!$E:$E,"Mixed")*'Medal values'!$B$3/2
+ COUNTIFS('Official Medal Table'!$I:$I,'Each Gender Events'!$A35,'Official Medal Table'!$C:$C,'Each Gender Events'!H$1,'Official Medal Table'!$E:$E,"Mixed")*'Medal values'!$B$3/2</f>
        <v>0</v>
      </c>
      <c r="I35">
        <f>COUNTIFS('Official Medal Table'!$F:$F,'Each Gender Events'!$A35,'Official Medal Table'!$C:$C,'Each Gender Events'!I$1,'Official Medal Table'!$E:$E,'Each Gender Events'!I$2)*'Medal values'!$B$1
+ COUNTIFS('Official Medal Table'!$G:$G,'Each Gender Events'!$A35,'Official Medal Table'!$C:$C,'Each Gender Events'!I$1,'Official Medal Table'!$E:$E,'Each Gender Events'!I$2)*'Medal values'!$B$2
+ COUNTIFS('Official Medal Table'!$H:$H,'Each Gender Events'!$A35,'Official Medal Table'!$C:$C,'Each Gender Events'!I$1,'Official Medal Table'!$E:$E,'Each Gender Events'!I$2)*'Medal values'!$B$3
+ COUNTIFS('Official Medal Table'!$I:$I,'Each Gender Events'!$A35,'Official Medal Table'!$C:$C,'Each Gender Events'!I$1,'Official Medal Table'!$E:$E,'Each Gender Events'!I$2)*'Medal values'!$B$3
+ COUNTIFS('Official Medal Table'!$F:$F,'Each Gender Events'!$A35,'Official Medal Table'!$C:$C,'Each Gender Events'!I$1,'Official Medal Table'!$E:$E,"Mixed")*'Medal values'!$B$1/2
+ COUNTIFS('Official Medal Table'!$G:$G,'Each Gender Events'!$A35,'Official Medal Table'!$C:$C,'Each Gender Events'!I$1,'Official Medal Table'!$E:$E,"Mixed")*'Medal values'!$B$2/2
+ COUNTIFS('Official Medal Table'!$H:$H,'Each Gender Events'!$A35,'Official Medal Table'!$C:$C,'Each Gender Events'!I$1,'Official Medal Table'!$E:$E,"Mixed")*'Medal values'!$B$3/2
+ COUNTIFS('Official Medal Table'!$I:$I,'Each Gender Events'!$A35,'Official Medal Table'!$C:$C,'Each Gender Events'!I$1,'Official Medal Table'!$E:$E,"Mixed")*'Medal values'!$B$3/2</f>
        <v>0</v>
      </c>
      <c r="J35">
        <f>COUNTIFS('Official Medal Table'!$F:$F,'Each Gender Events'!$A35,'Official Medal Table'!$C:$C,'Each Gender Events'!J$1,'Official Medal Table'!$E:$E,'Each Gender Events'!J$2)*'Medal values'!$B$1
+ COUNTIFS('Official Medal Table'!$G:$G,'Each Gender Events'!$A35,'Official Medal Table'!$C:$C,'Each Gender Events'!J$1,'Official Medal Table'!$E:$E,'Each Gender Events'!J$2)*'Medal values'!$B$2
+ COUNTIFS('Official Medal Table'!$H:$H,'Each Gender Events'!$A35,'Official Medal Table'!$C:$C,'Each Gender Events'!J$1,'Official Medal Table'!$E:$E,'Each Gender Events'!J$2)*'Medal values'!$B$3
+ COUNTIFS('Official Medal Table'!$I:$I,'Each Gender Events'!$A35,'Official Medal Table'!$C:$C,'Each Gender Events'!J$1,'Official Medal Table'!$E:$E,'Each Gender Events'!J$2)*'Medal values'!$B$3
+ COUNTIFS('Official Medal Table'!$F:$F,'Each Gender Events'!$A35,'Official Medal Table'!$C:$C,'Each Gender Events'!J$1,'Official Medal Table'!$E:$E,"Mixed")*'Medal values'!$B$1/2
+ COUNTIFS('Official Medal Table'!$G:$G,'Each Gender Events'!$A35,'Official Medal Table'!$C:$C,'Each Gender Events'!J$1,'Official Medal Table'!$E:$E,"Mixed")*'Medal values'!$B$2/2
+ COUNTIFS('Official Medal Table'!$H:$H,'Each Gender Events'!$A35,'Official Medal Table'!$C:$C,'Each Gender Events'!J$1,'Official Medal Table'!$E:$E,"Mixed")*'Medal values'!$B$3/2
+ COUNTIFS('Official Medal Table'!$I:$I,'Each Gender Events'!$A35,'Official Medal Table'!$C:$C,'Each Gender Events'!J$1,'Official Medal Table'!$E:$E,"Mixed")*'Medal values'!$B$3/2</f>
        <v>0</v>
      </c>
      <c r="K35">
        <f>COUNTIFS('Official Medal Table'!$F:$F,'Each Gender Events'!$A35,'Official Medal Table'!$C:$C,'Each Gender Events'!K$1,'Official Medal Table'!$E:$E,'Each Gender Events'!K$2)*'Medal values'!$B$1
+ COUNTIFS('Official Medal Table'!$G:$G,'Each Gender Events'!$A35,'Official Medal Table'!$C:$C,'Each Gender Events'!K$1,'Official Medal Table'!$E:$E,'Each Gender Events'!K$2)*'Medal values'!$B$2
+ COUNTIFS('Official Medal Table'!$H:$H,'Each Gender Events'!$A35,'Official Medal Table'!$C:$C,'Each Gender Events'!K$1,'Official Medal Table'!$E:$E,'Each Gender Events'!K$2)*'Medal values'!$B$3
+ COUNTIFS('Official Medal Table'!$I:$I,'Each Gender Events'!$A35,'Official Medal Table'!$C:$C,'Each Gender Events'!K$1,'Official Medal Table'!$E:$E,'Each Gender Events'!K$2)*'Medal values'!$B$3
+ COUNTIFS('Official Medal Table'!$F:$F,'Each Gender Events'!$A35,'Official Medal Table'!$C:$C,'Each Gender Events'!K$1,'Official Medal Table'!$E:$E,"Mixed")*'Medal values'!$B$1/2
+ COUNTIFS('Official Medal Table'!$G:$G,'Each Gender Events'!$A35,'Official Medal Table'!$C:$C,'Each Gender Events'!K$1,'Official Medal Table'!$E:$E,"Mixed")*'Medal values'!$B$2/2
+ COUNTIFS('Official Medal Table'!$H:$H,'Each Gender Events'!$A35,'Official Medal Table'!$C:$C,'Each Gender Events'!K$1,'Official Medal Table'!$E:$E,"Mixed")*'Medal values'!$B$3/2
+ COUNTIFS('Official Medal Table'!$I:$I,'Each Gender Events'!$A35,'Official Medal Table'!$C:$C,'Each Gender Events'!K$1,'Official Medal Table'!$E:$E,"Mixed")*'Medal values'!$B$3/2</f>
        <v>0</v>
      </c>
      <c r="L35">
        <f>COUNTIFS('Official Medal Table'!$F:$F,'Each Gender Events'!$A35,'Official Medal Table'!$C:$C,'Each Gender Events'!L$1,'Official Medal Table'!$E:$E,'Each Gender Events'!L$2)*'Medal values'!$B$1
+ COUNTIFS('Official Medal Table'!$G:$G,'Each Gender Events'!$A35,'Official Medal Table'!$C:$C,'Each Gender Events'!L$1,'Official Medal Table'!$E:$E,'Each Gender Events'!L$2)*'Medal values'!$B$2
+ COUNTIFS('Official Medal Table'!$H:$H,'Each Gender Events'!$A35,'Official Medal Table'!$C:$C,'Each Gender Events'!L$1,'Official Medal Table'!$E:$E,'Each Gender Events'!L$2)*'Medal values'!$B$3
+ COUNTIFS('Official Medal Table'!$I:$I,'Each Gender Events'!$A35,'Official Medal Table'!$C:$C,'Each Gender Events'!L$1,'Official Medal Table'!$E:$E,'Each Gender Events'!L$2)*'Medal values'!$B$3
+ COUNTIFS('Official Medal Table'!$F:$F,'Each Gender Events'!$A35,'Official Medal Table'!$C:$C,'Each Gender Events'!L$1,'Official Medal Table'!$E:$E,"Mixed")*'Medal values'!$B$1/2
+ COUNTIFS('Official Medal Table'!$G:$G,'Each Gender Events'!$A35,'Official Medal Table'!$C:$C,'Each Gender Events'!L$1,'Official Medal Table'!$E:$E,"Mixed")*'Medal values'!$B$2/2
+ COUNTIFS('Official Medal Table'!$H:$H,'Each Gender Events'!$A35,'Official Medal Table'!$C:$C,'Each Gender Events'!L$1,'Official Medal Table'!$E:$E,"Mixed")*'Medal values'!$B$3/2
+ COUNTIFS('Official Medal Table'!$I:$I,'Each Gender Events'!$A35,'Official Medal Table'!$C:$C,'Each Gender Events'!L$1,'Official Medal Table'!$E:$E,"Mixed")*'Medal values'!$B$3/2</f>
        <v>0</v>
      </c>
      <c r="M35">
        <f>COUNTIFS('Official Medal Table'!$F:$F,'Each Gender Events'!$A35,'Official Medal Table'!$C:$C,'Each Gender Events'!M$1,'Official Medal Table'!$E:$E,'Each Gender Events'!M$2)*'Medal values'!$B$1
+ COUNTIFS('Official Medal Table'!$G:$G,'Each Gender Events'!$A35,'Official Medal Table'!$C:$C,'Each Gender Events'!M$1,'Official Medal Table'!$E:$E,'Each Gender Events'!M$2)*'Medal values'!$B$2
+ COUNTIFS('Official Medal Table'!$H:$H,'Each Gender Events'!$A35,'Official Medal Table'!$C:$C,'Each Gender Events'!M$1,'Official Medal Table'!$E:$E,'Each Gender Events'!M$2)*'Medal values'!$B$3
+ COUNTIFS('Official Medal Table'!$I:$I,'Each Gender Events'!$A35,'Official Medal Table'!$C:$C,'Each Gender Events'!M$1,'Official Medal Table'!$E:$E,'Each Gender Events'!M$2)*'Medal values'!$B$3
+ COUNTIFS('Official Medal Table'!$F:$F,'Each Gender Events'!$A35,'Official Medal Table'!$C:$C,'Each Gender Events'!M$1,'Official Medal Table'!$E:$E,"Mixed")*'Medal values'!$B$1/2
+ COUNTIFS('Official Medal Table'!$G:$G,'Each Gender Events'!$A35,'Official Medal Table'!$C:$C,'Each Gender Events'!M$1,'Official Medal Table'!$E:$E,"Mixed")*'Medal values'!$B$2/2
+ COUNTIFS('Official Medal Table'!$H:$H,'Each Gender Events'!$A35,'Official Medal Table'!$C:$C,'Each Gender Events'!M$1,'Official Medal Table'!$E:$E,"Mixed")*'Medal values'!$B$3/2
+ COUNTIFS('Official Medal Table'!$I:$I,'Each Gender Events'!$A35,'Official Medal Table'!$C:$C,'Each Gender Events'!M$1,'Official Medal Table'!$E:$E,"Mixed")*'Medal values'!$B$3/2</f>
        <v>0</v>
      </c>
      <c r="N35">
        <f>COUNTIFS('Official Medal Table'!$F:$F,'Each Gender Events'!$A35,'Official Medal Table'!$C:$C,'Each Gender Events'!N$1,'Official Medal Table'!$E:$E,'Each Gender Events'!N$2)*'Medal values'!$B$1
+ COUNTIFS('Official Medal Table'!$G:$G,'Each Gender Events'!$A35,'Official Medal Table'!$C:$C,'Each Gender Events'!N$1,'Official Medal Table'!$E:$E,'Each Gender Events'!N$2)*'Medal values'!$B$2
+ COUNTIFS('Official Medal Table'!$H:$H,'Each Gender Events'!$A35,'Official Medal Table'!$C:$C,'Each Gender Events'!N$1,'Official Medal Table'!$E:$E,'Each Gender Events'!N$2)*'Medal values'!$B$3
+ COUNTIFS('Official Medal Table'!$I:$I,'Each Gender Events'!$A35,'Official Medal Table'!$C:$C,'Each Gender Events'!N$1,'Official Medal Table'!$E:$E,'Each Gender Events'!N$2)*'Medal values'!$B$3
+ COUNTIFS('Official Medal Table'!$F:$F,'Each Gender Events'!$A35,'Official Medal Table'!$C:$C,'Each Gender Events'!N$1,'Official Medal Table'!$E:$E,"Mixed")*'Medal values'!$B$1/2
+ COUNTIFS('Official Medal Table'!$G:$G,'Each Gender Events'!$A35,'Official Medal Table'!$C:$C,'Each Gender Events'!N$1,'Official Medal Table'!$E:$E,"Mixed")*'Medal values'!$B$2/2
+ COUNTIFS('Official Medal Table'!$H:$H,'Each Gender Events'!$A35,'Official Medal Table'!$C:$C,'Each Gender Events'!N$1,'Official Medal Table'!$E:$E,"Mixed")*'Medal values'!$B$3/2
+ COUNTIFS('Official Medal Table'!$I:$I,'Each Gender Events'!$A35,'Official Medal Table'!$C:$C,'Each Gender Events'!N$1,'Official Medal Table'!$E:$E,"Mixed")*'Medal values'!$B$3/2</f>
        <v>0</v>
      </c>
      <c r="O35">
        <f>COUNTIFS('Official Medal Table'!$F:$F,'Each Gender Events'!$A35,'Official Medal Table'!$C:$C,'Each Gender Events'!O$1,'Official Medal Table'!$E:$E,'Each Gender Events'!O$2)*'Medal values'!$B$1
+ COUNTIFS('Official Medal Table'!$G:$G,'Each Gender Events'!$A35,'Official Medal Table'!$C:$C,'Each Gender Events'!O$1,'Official Medal Table'!$E:$E,'Each Gender Events'!O$2)*'Medal values'!$B$2
+ COUNTIFS('Official Medal Table'!$H:$H,'Each Gender Events'!$A35,'Official Medal Table'!$C:$C,'Each Gender Events'!O$1,'Official Medal Table'!$E:$E,'Each Gender Events'!O$2)*'Medal values'!$B$3
+ COUNTIFS('Official Medal Table'!$I:$I,'Each Gender Events'!$A35,'Official Medal Table'!$C:$C,'Each Gender Events'!O$1,'Official Medal Table'!$E:$E,'Each Gender Events'!O$2)*'Medal values'!$B$3
+ COUNTIFS('Official Medal Table'!$F:$F,'Each Gender Events'!$A35,'Official Medal Table'!$C:$C,'Each Gender Events'!O$1,'Official Medal Table'!$E:$E,"Mixed")*'Medal values'!$B$1/2
+ COUNTIFS('Official Medal Table'!$G:$G,'Each Gender Events'!$A35,'Official Medal Table'!$C:$C,'Each Gender Events'!O$1,'Official Medal Table'!$E:$E,"Mixed")*'Medal values'!$B$2/2
+ COUNTIFS('Official Medal Table'!$H:$H,'Each Gender Events'!$A35,'Official Medal Table'!$C:$C,'Each Gender Events'!O$1,'Official Medal Table'!$E:$E,"Mixed")*'Medal values'!$B$3/2
+ COUNTIFS('Official Medal Table'!$I:$I,'Each Gender Events'!$A35,'Official Medal Table'!$C:$C,'Each Gender Events'!O$1,'Official Medal Table'!$E:$E,"Mixed")*'Medal values'!$B$3/2</f>
        <v>0</v>
      </c>
      <c r="P35">
        <f>COUNTIFS('Official Medal Table'!$F:$F,'Each Gender Events'!$A35,'Official Medal Table'!$C:$C,'Each Gender Events'!P$1,'Official Medal Table'!$E:$E,'Each Gender Events'!P$2)*'Medal values'!$B$1
+ COUNTIFS('Official Medal Table'!$G:$G,'Each Gender Events'!$A35,'Official Medal Table'!$C:$C,'Each Gender Events'!P$1,'Official Medal Table'!$E:$E,'Each Gender Events'!P$2)*'Medal values'!$B$2
+ COUNTIFS('Official Medal Table'!$H:$H,'Each Gender Events'!$A35,'Official Medal Table'!$C:$C,'Each Gender Events'!P$1,'Official Medal Table'!$E:$E,'Each Gender Events'!P$2)*'Medal values'!$B$3
+ COUNTIFS('Official Medal Table'!$I:$I,'Each Gender Events'!$A35,'Official Medal Table'!$C:$C,'Each Gender Events'!P$1,'Official Medal Table'!$E:$E,'Each Gender Events'!P$2)*'Medal values'!$B$3
+ COUNTIFS('Official Medal Table'!$F:$F,'Each Gender Events'!$A35,'Official Medal Table'!$C:$C,'Each Gender Events'!P$1,'Official Medal Table'!$E:$E,"Mixed")*'Medal values'!$B$1/2
+ COUNTIFS('Official Medal Table'!$G:$G,'Each Gender Events'!$A35,'Official Medal Table'!$C:$C,'Each Gender Events'!P$1,'Official Medal Table'!$E:$E,"Mixed")*'Medal values'!$B$2/2
+ COUNTIFS('Official Medal Table'!$H:$H,'Each Gender Events'!$A35,'Official Medal Table'!$C:$C,'Each Gender Events'!P$1,'Official Medal Table'!$E:$E,"Mixed")*'Medal values'!$B$3/2
+ COUNTIFS('Official Medal Table'!$I:$I,'Each Gender Events'!$A35,'Official Medal Table'!$C:$C,'Each Gender Events'!P$1,'Official Medal Table'!$E:$E,"Mixed")*'Medal values'!$B$3/2</f>
        <v>0</v>
      </c>
      <c r="Q35">
        <f>COUNTIFS('Official Medal Table'!$F:$F,'Each Gender Events'!$A35,'Official Medal Table'!$C:$C,'Each Gender Events'!Q$1,'Official Medal Table'!$E:$E,'Each Gender Events'!Q$2)*'Medal values'!$B$1
+ COUNTIFS('Official Medal Table'!$G:$G,'Each Gender Events'!$A35,'Official Medal Table'!$C:$C,'Each Gender Events'!Q$1,'Official Medal Table'!$E:$E,'Each Gender Events'!Q$2)*'Medal values'!$B$2
+ COUNTIFS('Official Medal Table'!$H:$H,'Each Gender Events'!$A35,'Official Medal Table'!$C:$C,'Each Gender Events'!Q$1,'Official Medal Table'!$E:$E,'Each Gender Events'!Q$2)*'Medal values'!$B$3
+ COUNTIFS('Official Medal Table'!$I:$I,'Each Gender Events'!$A35,'Official Medal Table'!$C:$C,'Each Gender Events'!Q$1,'Official Medal Table'!$E:$E,'Each Gender Events'!Q$2)*'Medal values'!$B$3
+ COUNTIFS('Official Medal Table'!$F:$F,'Each Gender Events'!$A35,'Official Medal Table'!$C:$C,'Each Gender Events'!Q$1,'Official Medal Table'!$E:$E,"Mixed")*'Medal values'!$B$1/2
+ COUNTIFS('Official Medal Table'!$G:$G,'Each Gender Events'!$A35,'Official Medal Table'!$C:$C,'Each Gender Events'!Q$1,'Official Medal Table'!$E:$E,"Mixed")*'Medal values'!$B$2/2
+ COUNTIFS('Official Medal Table'!$H:$H,'Each Gender Events'!$A35,'Official Medal Table'!$C:$C,'Each Gender Events'!Q$1,'Official Medal Table'!$E:$E,"Mixed")*'Medal values'!$B$3/2
+ COUNTIFS('Official Medal Table'!$I:$I,'Each Gender Events'!$A35,'Official Medal Table'!$C:$C,'Each Gender Events'!Q$1,'Official Medal Table'!$E:$E,"Mixed")*'Medal values'!$B$3/2</f>
        <v>0</v>
      </c>
      <c r="R35">
        <f>COUNTIFS('Official Medal Table'!$F:$F,'Each Gender Events'!$A35,'Official Medal Table'!$C:$C,'Each Gender Events'!R$1,'Official Medal Table'!$E:$E,'Each Gender Events'!R$2)*'Medal values'!$B$1
+ COUNTIFS('Official Medal Table'!$G:$G,'Each Gender Events'!$A35,'Official Medal Table'!$C:$C,'Each Gender Events'!R$1,'Official Medal Table'!$E:$E,'Each Gender Events'!R$2)*'Medal values'!$B$2
+ COUNTIFS('Official Medal Table'!$H:$H,'Each Gender Events'!$A35,'Official Medal Table'!$C:$C,'Each Gender Events'!R$1,'Official Medal Table'!$E:$E,'Each Gender Events'!R$2)*'Medal values'!$B$3
+ COUNTIFS('Official Medal Table'!$I:$I,'Each Gender Events'!$A35,'Official Medal Table'!$C:$C,'Each Gender Events'!R$1,'Official Medal Table'!$E:$E,'Each Gender Events'!R$2)*'Medal values'!$B$3
+ COUNTIFS('Official Medal Table'!$F:$F,'Each Gender Events'!$A35,'Official Medal Table'!$C:$C,'Each Gender Events'!R$1,'Official Medal Table'!$E:$E,"Mixed")*'Medal values'!$B$1/2
+ COUNTIFS('Official Medal Table'!$G:$G,'Each Gender Events'!$A35,'Official Medal Table'!$C:$C,'Each Gender Events'!R$1,'Official Medal Table'!$E:$E,"Mixed")*'Medal values'!$B$2/2
+ COUNTIFS('Official Medal Table'!$H:$H,'Each Gender Events'!$A35,'Official Medal Table'!$C:$C,'Each Gender Events'!R$1,'Official Medal Table'!$E:$E,"Mixed")*'Medal values'!$B$3/2
+ COUNTIFS('Official Medal Table'!$I:$I,'Each Gender Events'!$A35,'Official Medal Table'!$C:$C,'Each Gender Events'!R$1,'Official Medal Table'!$E:$E,"Mixed")*'Medal values'!$B$3/2</f>
        <v>0</v>
      </c>
      <c r="S35">
        <f>COUNTIFS('Official Medal Table'!$F:$F,'Each Gender Events'!$A35,'Official Medal Table'!$C:$C,'Each Gender Events'!S$1,'Official Medal Table'!$E:$E,'Each Gender Events'!S$2)*'Medal values'!$B$1
+ COUNTIFS('Official Medal Table'!$G:$G,'Each Gender Events'!$A35,'Official Medal Table'!$C:$C,'Each Gender Events'!S$1,'Official Medal Table'!$E:$E,'Each Gender Events'!S$2)*'Medal values'!$B$2
+ COUNTIFS('Official Medal Table'!$H:$H,'Each Gender Events'!$A35,'Official Medal Table'!$C:$C,'Each Gender Events'!S$1,'Official Medal Table'!$E:$E,'Each Gender Events'!S$2)*'Medal values'!$B$3
+ COUNTIFS('Official Medal Table'!$I:$I,'Each Gender Events'!$A35,'Official Medal Table'!$C:$C,'Each Gender Events'!S$1,'Official Medal Table'!$E:$E,'Each Gender Events'!S$2)*'Medal values'!$B$3
+ COUNTIFS('Official Medal Table'!$F:$F,'Each Gender Events'!$A35,'Official Medal Table'!$C:$C,'Each Gender Events'!S$1,'Official Medal Table'!$E:$E,"Mixed")*'Medal values'!$B$1/2
+ COUNTIFS('Official Medal Table'!$G:$G,'Each Gender Events'!$A35,'Official Medal Table'!$C:$C,'Each Gender Events'!S$1,'Official Medal Table'!$E:$E,"Mixed")*'Medal values'!$B$2/2
+ COUNTIFS('Official Medal Table'!$H:$H,'Each Gender Events'!$A35,'Official Medal Table'!$C:$C,'Each Gender Events'!S$1,'Official Medal Table'!$E:$E,"Mixed")*'Medal values'!$B$3/2
+ COUNTIFS('Official Medal Table'!$I:$I,'Each Gender Events'!$A35,'Official Medal Table'!$C:$C,'Each Gender Events'!S$1,'Official Medal Table'!$E:$E,"Mixed")*'Medal values'!$B$3/2</f>
        <v>0</v>
      </c>
      <c r="T35">
        <f>COUNTIFS('Official Medal Table'!$F:$F,'Each Gender Events'!$A35,'Official Medal Table'!$C:$C,'Each Gender Events'!T$1,'Official Medal Table'!$E:$E,'Each Gender Events'!T$2)*'Medal values'!$B$1
+ COUNTIFS('Official Medal Table'!$G:$G,'Each Gender Events'!$A35,'Official Medal Table'!$C:$C,'Each Gender Events'!T$1,'Official Medal Table'!$E:$E,'Each Gender Events'!T$2)*'Medal values'!$B$2
+ COUNTIFS('Official Medal Table'!$H:$H,'Each Gender Events'!$A35,'Official Medal Table'!$C:$C,'Each Gender Events'!T$1,'Official Medal Table'!$E:$E,'Each Gender Events'!T$2)*'Medal values'!$B$3
+ COUNTIFS('Official Medal Table'!$I:$I,'Each Gender Events'!$A35,'Official Medal Table'!$C:$C,'Each Gender Events'!T$1,'Official Medal Table'!$E:$E,'Each Gender Events'!T$2)*'Medal values'!$B$3
+ COUNTIFS('Official Medal Table'!$F:$F,'Each Gender Events'!$A35,'Official Medal Table'!$C:$C,'Each Gender Events'!T$1,'Official Medal Table'!$E:$E,"Mixed")*'Medal values'!$B$1/2
+ COUNTIFS('Official Medal Table'!$G:$G,'Each Gender Events'!$A35,'Official Medal Table'!$C:$C,'Each Gender Events'!T$1,'Official Medal Table'!$E:$E,"Mixed")*'Medal values'!$B$2/2
+ COUNTIFS('Official Medal Table'!$H:$H,'Each Gender Events'!$A35,'Official Medal Table'!$C:$C,'Each Gender Events'!T$1,'Official Medal Table'!$E:$E,"Mixed")*'Medal values'!$B$3/2
+ COUNTIFS('Official Medal Table'!$I:$I,'Each Gender Events'!$A35,'Official Medal Table'!$C:$C,'Each Gender Events'!T$1,'Official Medal Table'!$E:$E,"Mixed")*'Medal values'!$B$3/2</f>
        <v>0</v>
      </c>
      <c r="U35">
        <f>COUNTIFS('Official Medal Table'!$F:$F,'Each Gender Events'!$A35,'Official Medal Table'!$C:$C,'Each Gender Events'!U$1,'Official Medal Table'!$E:$E,'Each Gender Events'!U$2)*'Medal values'!$B$1
+ COUNTIFS('Official Medal Table'!$G:$G,'Each Gender Events'!$A35,'Official Medal Table'!$C:$C,'Each Gender Events'!U$1,'Official Medal Table'!$E:$E,'Each Gender Events'!U$2)*'Medal values'!$B$2
+ COUNTIFS('Official Medal Table'!$H:$H,'Each Gender Events'!$A35,'Official Medal Table'!$C:$C,'Each Gender Events'!U$1,'Official Medal Table'!$E:$E,'Each Gender Events'!U$2)*'Medal values'!$B$3
+ COUNTIFS('Official Medal Table'!$I:$I,'Each Gender Events'!$A35,'Official Medal Table'!$C:$C,'Each Gender Events'!U$1,'Official Medal Table'!$E:$E,'Each Gender Events'!U$2)*'Medal values'!$B$3
+ COUNTIFS('Official Medal Table'!$F:$F,'Each Gender Events'!$A35,'Official Medal Table'!$C:$C,'Each Gender Events'!U$1,'Official Medal Table'!$E:$E,"Mixed")*'Medal values'!$B$1/2
+ COUNTIFS('Official Medal Table'!$G:$G,'Each Gender Events'!$A35,'Official Medal Table'!$C:$C,'Each Gender Events'!U$1,'Official Medal Table'!$E:$E,"Mixed")*'Medal values'!$B$2/2
+ COUNTIFS('Official Medal Table'!$H:$H,'Each Gender Events'!$A35,'Official Medal Table'!$C:$C,'Each Gender Events'!U$1,'Official Medal Table'!$E:$E,"Mixed")*'Medal values'!$B$3/2
+ COUNTIFS('Official Medal Table'!$I:$I,'Each Gender Events'!$A35,'Official Medal Table'!$C:$C,'Each Gender Events'!U$1,'Official Medal Table'!$E:$E,"Mixed")*'Medal values'!$B$3/2</f>
        <v>0</v>
      </c>
      <c r="V35">
        <f>COUNTIFS('Official Medal Table'!$F:$F,'Each Gender Events'!$A35,'Official Medal Table'!$C:$C,'Each Gender Events'!V$1,'Official Medal Table'!$E:$E,'Each Gender Events'!V$2)*'Medal values'!$B$1
+ COUNTIFS('Official Medal Table'!$G:$G,'Each Gender Events'!$A35,'Official Medal Table'!$C:$C,'Each Gender Events'!V$1,'Official Medal Table'!$E:$E,'Each Gender Events'!V$2)*'Medal values'!$B$2
+ COUNTIFS('Official Medal Table'!$H:$H,'Each Gender Events'!$A35,'Official Medal Table'!$C:$C,'Each Gender Events'!V$1,'Official Medal Table'!$E:$E,'Each Gender Events'!V$2)*'Medal values'!$B$3
+ COUNTIFS('Official Medal Table'!$I:$I,'Each Gender Events'!$A35,'Official Medal Table'!$C:$C,'Each Gender Events'!V$1,'Official Medal Table'!$E:$E,'Each Gender Events'!V$2)*'Medal values'!$B$3
+ COUNTIFS('Official Medal Table'!$F:$F,'Each Gender Events'!$A35,'Official Medal Table'!$C:$C,'Each Gender Events'!V$1,'Official Medal Table'!$E:$E,"Mixed")*'Medal values'!$B$1/2
+ COUNTIFS('Official Medal Table'!$G:$G,'Each Gender Events'!$A35,'Official Medal Table'!$C:$C,'Each Gender Events'!V$1,'Official Medal Table'!$E:$E,"Mixed")*'Medal values'!$B$2/2
+ COUNTIFS('Official Medal Table'!$H:$H,'Each Gender Events'!$A35,'Official Medal Table'!$C:$C,'Each Gender Events'!V$1,'Official Medal Table'!$E:$E,"Mixed")*'Medal values'!$B$3/2
+ COUNTIFS('Official Medal Table'!$I:$I,'Each Gender Events'!$A35,'Official Medal Table'!$C:$C,'Each Gender Events'!V$1,'Official Medal Table'!$E:$E,"Mixed")*'Medal values'!$B$3/2</f>
        <v>0</v>
      </c>
      <c r="W35">
        <f>COUNTIFS('Official Medal Table'!$F:$F,'Each Gender Events'!$A35,'Official Medal Table'!$C:$C,'Each Gender Events'!W$1,'Official Medal Table'!$E:$E,'Each Gender Events'!W$2)*'Medal values'!$B$1
+ COUNTIFS('Official Medal Table'!$G:$G,'Each Gender Events'!$A35,'Official Medal Table'!$C:$C,'Each Gender Events'!W$1,'Official Medal Table'!$E:$E,'Each Gender Events'!W$2)*'Medal values'!$B$2
+ COUNTIFS('Official Medal Table'!$H:$H,'Each Gender Events'!$A35,'Official Medal Table'!$C:$C,'Each Gender Events'!W$1,'Official Medal Table'!$E:$E,'Each Gender Events'!W$2)*'Medal values'!$B$3
+ COUNTIFS('Official Medal Table'!$I:$I,'Each Gender Events'!$A35,'Official Medal Table'!$C:$C,'Each Gender Events'!W$1,'Official Medal Table'!$E:$E,'Each Gender Events'!W$2)*'Medal values'!$B$3
+ COUNTIFS('Official Medal Table'!$F:$F,'Each Gender Events'!$A35,'Official Medal Table'!$C:$C,'Each Gender Events'!W$1,'Official Medal Table'!$E:$E,"Mixed")*'Medal values'!$B$1/2
+ COUNTIFS('Official Medal Table'!$G:$G,'Each Gender Events'!$A35,'Official Medal Table'!$C:$C,'Each Gender Events'!W$1,'Official Medal Table'!$E:$E,"Mixed")*'Medal values'!$B$2/2
+ COUNTIFS('Official Medal Table'!$H:$H,'Each Gender Events'!$A35,'Official Medal Table'!$C:$C,'Each Gender Events'!W$1,'Official Medal Table'!$E:$E,"Mixed")*'Medal values'!$B$3/2
+ COUNTIFS('Official Medal Table'!$I:$I,'Each Gender Events'!$A35,'Official Medal Table'!$C:$C,'Each Gender Events'!W$1,'Official Medal Table'!$E:$E,"Mixed")*'Medal values'!$B$3/2</f>
        <v>0</v>
      </c>
      <c r="X35">
        <f>COUNTIFS('Official Medal Table'!$F:$F,'Each Gender Events'!$A35,'Official Medal Table'!$C:$C,'Each Gender Events'!X$1,'Official Medal Table'!$E:$E,'Each Gender Events'!X$2)*'Medal values'!$B$1
+ COUNTIFS('Official Medal Table'!$G:$G,'Each Gender Events'!$A35,'Official Medal Table'!$C:$C,'Each Gender Events'!X$1,'Official Medal Table'!$E:$E,'Each Gender Events'!X$2)*'Medal values'!$B$2
+ COUNTIFS('Official Medal Table'!$H:$H,'Each Gender Events'!$A35,'Official Medal Table'!$C:$C,'Each Gender Events'!X$1,'Official Medal Table'!$E:$E,'Each Gender Events'!X$2)*'Medal values'!$B$3
+ COUNTIFS('Official Medal Table'!$I:$I,'Each Gender Events'!$A35,'Official Medal Table'!$C:$C,'Each Gender Events'!X$1,'Official Medal Table'!$E:$E,'Each Gender Events'!X$2)*'Medal values'!$B$3
+ COUNTIFS('Official Medal Table'!$F:$F,'Each Gender Events'!$A35,'Official Medal Table'!$C:$C,'Each Gender Events'!X$1,'Official Medal Table'!$E:$E,"Mixed")*'Medal values'!$B$1/2
+ COUNTIFS('Official Medal Table'!$G:$G,'Each Gender Events'!$A35,'Official Medal Table'!$C:$C,'Each Gender Events'!X$1,'Official Medal Table'!$E:$E,"Mixed")*'Medal values'!$B$2/2
+ COUNTIFS('Official Medal Table'!$H:$H,'Each Gender Events'!$A35,'Official Medal Table'!$C:$C,'Each Gender Events'!X$1,'Official Medal Table'!$E:$E,"Mixed")*'Medal values'!$B$3/2
+ COUNTIFS('Official Medal Table'!$I:$I,'Each Gender Events'!$A35,'Official Medal Table'!$C:$C,'Each Gender Events'!X$1,'Official Medal Table'!$E:$E,"Mixed")*'Medal values'!$B$3/2</f>
        <v>0</v>
      </c>
      <c r="Y35">
        <f>COUNTIFS('Official Medal Table'!$F:$F,'Each Gender Events'!$A35,'Official Medal Table'!$C:$C,'Each Gender Events'!Y$1,'Official Medal Table'!$E:$E,'Each Gender Events'!Y$2)*'Medal values'!$B$1
+ COUNTIFS('Official Medal Table'!$G:$G,'Each Gender Events'!$A35,'Official Medal Table'!$C:$C,'Each Gender Events'!Y$1,'Official Medal Table'!$E:$E,'Each Gender Events'!Y$2)*'Medal values'!$B$2
+ COUNTIFS('Official Medal Table'!$H:$H,'Each Gender Events'!$A35,'Official Medal Table'!$C:$C,'Each Gender Events'!Y$1,'Official Medal Table'!$E:$E,'Each Gender Events'!Y$2)*'Medal values'!$B$3
+ COUNTIFS('Official Medal Table'!$I:$I,'Each Gender Events'!$A35,'Official Medal Table'!$C:$C,'Each Gender Events'!Y$1,'Official Medal Table'!$E:$E,'Each Gender Events'!Y$2)*'Medal values'!$B$3
+ COUNTIFS('Official Medal Table'!$F:$F,'Each Gender Events'!$A35,'Official Medal Table'!$C:$C,'Each Gender Events'!Y$1,'Official Medal Table'!$E:$E,"Mixed")*'Medal values'!$B$1/2
+ COUNTIFS('Official Medal Table'!$G:$G,'Each Gender Events'!$A35,'Official Medal Table'!$C:$C,'Each Gender Events'!Y$1,'Official Medal Table'!$E:$E,"Mixed")*'Medal values'!$B$2/2
+ COUNTIFS('Official Medal Table'!$H:$H,'Each Gender Events'!$A35,'Official Medal Table'!$C:$C,'Each Gender Events'!Y$1,'Official Medal Table'!$E:$E,"Mixed")*'Medal values'!$B$3/2
+ COUNTIFS('Official Medal Table'!$I:$I,'Each Gender Events'!$A35,'Official Medal Table'!$C:$C,'Each Gender Events'!Y$1,'Official Medal Table'!$E:$E,"Mixed")*'Medal values'!$B$3/2</f>
        <v>0</v>
      </c>
      <c r="Z35">
        <f>COUNTIFS('Official Medal Table'!$F:$F,'Each Gender Events'!$A35,'Official Medal Table'!$C:$C,'Each Gender Events'!Z$1,'Official Medal Table'!$E:$E,'Each Gender Events'!Z$2)*'Medal values'!$B$1
+ COUNTIFS('Official Medal Table'!$G:$G,'Each Gender Events'!$A35,'Official Medal Table'!$C:$C,'Each Gender Events'!Z$1,'Official Medal Table'!$E:$E,'Each Gender Events'!Z$2)*'Medal values'!$B$2
+ COUNTIFS('Official Medal Table'!$H:$H,'Each Gender Events'!$A35,'Official Medal Table'!$C:$C,'Each Gender Events'!Z$1,'Official Medal Table'!$E:$E,'Each Gender Events'!Z$2)*'Medal values'!$B$3
+ COUNTIFS('Official Medal Table'!$I:$I,'Each Gender Events'!$A35,'Official Medal Table'!$C:$C,'Each Gender Events'!Z$1,'Official Medal Table'!$E:$E,'Each Gender Events'!Z$2)*'Medal values'!$B$3
+ COUNTIFS('Official Medal Table'!$F:$F,'Each Gender Events'!$A35,'Official Medal Table'!$C:$C,'Each Gender Events'!Z$1,'Official Medal Table'!$E:$E,"Mixed")*'Medal values'!$B$1/2
+ COUNTIFS('Official Medal Table'!$G:$G,'Each Gender Events'!$A35,'Official Medal Table'!$C:$C,'Each Gender Events'!Z$1,'Official Medal Table'!$E:$E,"Mixed")*'Medal values'!$B$2/2
+ COUNTIFS('Official Medal Table'!$H:$H,'Each Gender Events'!$A35,'Official Medal Table'!$C:$C,'Each Gender Events'!Z$1,'Official Medal Table'!$E:$E,"Mixed")*'Medal values'!$B$3/2
+ COUNTIFS('Official Medal Table'!$I:$I,'Each Gender Events'!$A35,'Official Medal Table'!$C:$C,'Each Gender Events'!Z$1,'Official Medal Table'!$E:$E,"Mixed")*'Medal values'!$B$3/2</f>
        <v>0</v>
      </c>
      <c r="AA35">
        <f>COUNTIFS('Official Medal Table'!$F:$F,'Each Gender Events'!$A35,'Official Medal Table'!$C:$C,'Each Gender Events'!AA$1,'Official Medal Table'!$E:$E,'Each Gender Events'!AA$2)*'Medal values'!$B$1
+ COUNTIFS('Official Medal Table'!$G:$G,'Each Gender Events'!$A35,'Official Medal Table'!$C:$C,'Each Gender Events'!AA$1,'Official Medal Table'!$E:$E,'Each Gender Events'!AA$2)*'Medal values'!$B$2
+ COUNTIFS('Official Medal Table'!$H:$H,'Each Gender Events'!$A35,'Official Medal Table'!$C:$C,'Each Gender Events'!AA$1,'Official Medal Table'!$E:$E,'Each Gender Events'!AA$2)*'Medal values'!$B$3
+ COUNTIFS('Official Medal Table'!$I:$I,'Each Gender Events'!$A35,'Official Medal Table'!$C:$C,'Each Gender Events'!AA$1,'Official Medal Table'!$E:$E,'Each Gender Events'!AA$2)*'Medal values'!$B$3
+ COUNTIFS('Official Medal Table'!$F:$F,'Each Gender Events'!$A35,'Official Medal Table'!$C:$C,'Each Gender Events'!AA$1,'Official Medal Table'!$E:$E,"Mixed")*'Medal values'!$B$1/2
+ COUNTIFS('Official Medal Table'!$G:$G,'Each Gender Events'!$A35,'Official Medal Table'!$C:$C,'Each Gender Events'!AA$1,'Official Medal Table'!$E:$E,"Mixed")*'Medal values'!$B$2/2
+ COUNTIFS('Official Medal Table'!$H:$H,'Each Gender Events'!$A35,'Official Medal Table'!$C:$C,'Each Gender Events'!AA$1,'Official Medal Table'!$E:$E,"Mixed")*'Medal values'!$B$3/2
+ COUNTIFS('Official Medal Table'!$I:$I,'Each Gender Events'!$A35,'Official Medal Table'!$C:$C,'Each Gender Events'!AA$1,'Official Medal Table'!$E:$E,"Mixed")*'Medal values'!$B$3/2</f>
        <v>0</v>
      </c>
      <c r="AB35">
        <f>COUNTIFS('Official Medal Table'!$F:$F,'Each Gender Events'!$A35,'Official Medal Table'!$C:$C,'Each Gender Events'!AB$1,'Official Medal Table'!$E:$E,'Each Gender Events'!AB$2)*'Medal values'!$B$1
+ COUNTIFS('Official Medal Table'!$G:$G,'Each Gender Events'!$A35,'Official Medal Table'!$C:$C,'Each Gender Events'!AB$1,'Official Medal Table'!$E:$E,'Each Gender Events'!AB$2)*'Medal values'!$B$2
+ COUNTIFS('Official Medal Table'!$H:$H,'Each Gender Events'!$A35,'Official Medal Table'!$C:$C,'Each Gender Events'!AB$1,'Official Medal Table'!$E:$E,'Each Gender Events'!AB$2)*'Medal values'!$B$3
+ COUNTIFS('Official Medal Table'!$I:$I,'Each Gender Events'!$A35,'Official Medal Table'!$C:$C,'Each Gender Events'!AB$1,'Official Medal Table'!$E:$E,'Each Gender Events'!AB$2)*'Medal values'!$B$3
+ COUNTIFS('Official Medal Table'!$F:$F,'Each Gender Events'!$A35,'Official Medal Table'!$C:$C,'Each Gender Events'!AB$1,'Official Medal Table'!$E:$E,"Mixed")*'Medal values'!$B$1/2
+ COUNTIFS('Official Medal Table'!$G:$G,'Each Gender Events'!$A35,'Official Medal Table'!$C:$C,'Each Gender Events'!AB$1,'Official Medal Table'!$E:$E,"Mixed")*'Medal values'!$B$2/2
+ COUNTIFS('Official Medal Table'!$H:$H,'Each Gender Events'!$A35,'Official Medal Table'!$C:$C,'Each Gender Events'!AB$1,'Official Medal Table'!$E:$E,"Mixed")*'Medal values'!$B$3/2
+ COUNTIFS('Official Medal Table'!$I:$I,'Each Gender Events'!$A35,'Official Medal Table'!$C:$C,'Each Gender Events'!AB$1,'Official Medal Table'!$E:$E,"Mixed")*'Medal values'!$B$3/2</f>
        <v>0</v>
      </c>
      <c r="AC35">
        <f>COUNTIFS('Official Medal Table'!$F:$F,'Each Gender Events'!$A35,'Official Medal Table'!$C:$C,'Each Gender Events'!AC$1,'Official Medal Table'!$E:$E,'Each Gender Events'!AC$2)*'Medal values'!$B$1
+ COUNTIFS('Official Medal Table'!$G:$G,'Each Gender Events'!$A35,'Official Medal Table'!$C:$C,'Each Gender Events'!AC$1,'Official Medal Table'!$E:$E,'Each Gender Events'!AC$2)*'Medal values'!$B$2
+ COUNTIFS('Official Medal Table'!$H:$H,'Each Gender Events'!$A35,'Official Medal Table'!$C:$C,'Each Gender Events'!AC$1,'Official Medal Table'!$E:$E,'Each Gender Events'!AC$2)*'Medal values'!$B$3
+ COUNTIFS('Official Medal Table'!$I:$I,'Each Gender Events'!$A35,'Official Medal Table'!$C:$C,'Each Gender Events'!AC$1,'Official Medal Table'!$E:$E,'Each Gender Events'!AC$2)*'Medal values'!$B$3
+ COUNTIFS('Official Medal Table'!$F:$F,'Each Gender Events'!$A35,'Official Medal Table'!$C:$C,'Each Gender Events'!AC$1,'Official Medal Table'!$E:$E,"Mixed")*'Medal values'!$B$1/2
+ COUNTIFS('Official Medal Table'!$G:$G,'Each Gender Events'!$A35,'Official Medal Table'!$C:$C,'Each Gender Events'!AC$1,'Official Medal Table'!$E:$E,"Mixed")*'Medal values'!$B$2/2
+ COUNTIFS('Official Medal Table'!$H:$H,'Each Gender Events'!$A35,'Official Medal Table'!$C:$C,'Each Gender Events'!AC$1,'Official Medal Table'!$E:$E,"Mixed")*'Medal values'!$B$3/2
+ COUNTIFS('Official Medal Table'!$I:$I,'Each Gender Events'!$A35,'Official Medal Table'!$C:$C,'Each Gender Events'!AC$1,'Official Medal Table'!$E:$E,"Mixed")*'Medal values'!$B$3/2</f>
        <v>0</v>
      </c>
      <c r="AD35">
        <f>COUNTIFS('Official Medal Table'!$F:$F,'Each Gender Events'!$A35,'Official Medal Table'!$C:$C,'Each Gender Events'!AD$1,'Official Medal Table'!$E:$E,'Each Gender Events'!AD$2)*'Medal values'!$B$1
+ COUNTIFS('Official Medal Table'!$G:$G,'Each Gender Events'!$A35,'Official Medal Table'!$C:$C,'Each Gender Events'!AD$1,'Official Medal Table'!$E:$E,'Each Gender Events'!AD$2)*'Medal values'!$B$2
+ COUNTIFS('Official Medal Table'!$H:$H,'Each Gender Events'!$A35,'Official Medal Table'!$C:$C,'Each Gender Events'!AD$1,'Official Medal Table'!$E:$E,'Each Gender Events'!AD$2)*'Medal values'!$B$3
+ COUNTIFS('Official Medal Table'!$I:$I,'Each Gender Events'!$A35,'Official Medal Table'!$C:$C,'Each Gender Events'!AD$1,'Official Medal Table'!$E:$E,'Each Gender Events'!AD$2)*'Medal values'!$B$3
+ COUNTIFS('Official Medal Table'!$F:$F,'Each Gender Events'!$A35,'Official Medal Table'!$C:$C,'Each Gender Events'!AD$1,'Official Medal Table'!$E:$E,"Mixed")*'Medal values'!$B$1/2
+ COUNTIFS('Official Medal Table'!$G:$G,'Each Gender Events'!$A35,'Official Medal Table'!$C:$C,'Each Gender Events'!AD$1,'Official Medal Table'!$E:$E,"Mixed")*'Medal values'!$B$2/2
+ COUNTIFS('Official Medal Table'!$H:$H,'Each Gender Events'!$A35,'Official Medal Table'!$C:$C,'Each Gender Events'!AD$1,'Official Medal Table'!$E:$E,"Mixed")*'Medal values'!$B$3/2
+ COUNTIFS('Official Medal Table'!$I:$I,'Each Gender Events'!$A35,'Official Medal Table'!$C:$C,'Each Gender Events'!AD$1,'Official Medal Table'!$E:$E,"Mixed")*'Medal values'!$B$3/2</f>
        <v>0</v>
      </c>
      <c r="AE35">
        <f>COUNTIFS('Official Medal Table'!$F:$F,'Each Gender Events'!$A35,'Official Medal Table'!$C:$C,'Each Gender Events'!AE$1,'Official Medal Table'!$E:$E,'Each Gender Events'!AE$2)*'Medal values'!$B$1
+ COUNTIFS('Official Medal Table'!$G:$G,'Each Gender Events'!$A35,'Official Medal Table'!$C:$C,'Each Gender Events'!AE$1,'Official Medal Table'!$E:$E,'Each Gender Events'!AE$2)*'Medal values'!$B$2
+ COUNTIFS('Official Medal Table'!$H:$H,'Each Gender Events'!$A35,'Official Medal Table'!$C:$C,'Each Gender Events'!AE$1,'Official Medal Table'!$E:$E,'Each Gender Events'!AE$2)*'Medal values'!$B$3
+ COUNTIFS('Official Medal Table'!$I:$I,'Each Gender Events'!$A35,'Official Medal Table'!$C:$C,'Each Gender Events'!AE$1,'Official Medal Table'!$E:$E,'Each Gender Events'!AE$2)*'Medal values'!$B$3
+ COUNTIFS('Official Medal Table'!$F:$F,'Each Gender Events'!$A35,'Official Medal Table'!$C:$C,'Each Gender Events'!AE$1,'Official Medal Table'!$E:$E,"Mixed")*'Medal values'!$B$1/2
+ COUNTIFS('Official Medal Table'!$G:$G,'Each Gender Events'!$A35,'Official Medal Table'!$C:$C,'Each Gender Events'!AE$1,'Official Medal Table'!$E:$E,"Mixed")*'Medal values'!$B$2/2
+ COUNTIFS('Official Medal Table'!$H:$H,'Each Gender Events'!$A35,'Official Medal Table'!$C:$C,'Each Gender Events'!AE$1,'Official Medal Table'!$E:$E,"Mixed")*'Medal values'!$B$3/2
+ COUNTIFS('Official Medal Table'!$I:$I,'Each Gender Events'!$A35,'Official Medal Table'!$C:$C,'Each Gender Events'!AE$1,'Official Medal Table'!$E:$E,"Mixed")*'Medal values'!$B$3/2</f>
        <v>0</v>
      </c>
      <c r="AF35">
        <f>COUNTIFS('Official Medal Table'!$F:$F,'Each Gender Events'!$A35,'Official Medal Table'!$C:$C,'Each Gender Events'!AF$1,'Official Medal Table'!$E:$E,'Each Gender Events'!AF$2)*'Medal values'!$B$1
+ COUNTIFS('Official Medal Table'!$G:$G,'Each Gender Events'!$A35,'Official Medal Table'!$C:$C,'Each Gender Events'!AF$1,'Official Medal Table'!$E:$E,'Each Gender Events'!AF$2)*'Medal values'!$B$2
+ COUNTIFS('Official Medal Table'!$H:$H,'Each Gender Events'!$A35,'Official Medal Table'!$C:$C,'Each Gender Events'!AF$1,'Official Medal Table'!$E:$E,'Each Gender Events'!AF$2)*'Medal values'!$B$3
+ COUNTIFS('Official Medal Table'!$I:$I,'Each Gender Events'!$A35,'Official Medal Table'!$C:$C,'Each Gender Events'!AF$1,'Official Medal Table'!$E:$E,'Each Gender Events'!AF$2)*'Medal values'!$B$3
+ COUNTIFS('Official Medal Table'!$F:$F,'Each Gender Events'!$A35,'Official Medal Table'!$C:$C,'Each Gender Events'!AF$1,'Official Medal Table'!$E:$E,"Mixed")*'Medal values'!$B$1/2
+ COUNTIFS('Official Medal Table'!$G:$G,'Each Gender Events'!$A35,'Official Medal Table'!$C:$C,'Each Gender Events'!AF$1,'Official Medal Table'!$E:$E,"Mixed")*'Medal values'!$B$2/2
+ COUNTIFS('Official Medal Table'!$H:$H,'Each Gender Events'!$A35,'Official Medal Table'!$C:$C,'Each Gender Events'!AF$1,'Official Medal Table'!$E:$E,"Mixed")*'Medal values'!$B$3/2
+ COUNTIFS('Official Medal Table'!$I:$I,'Each Gender Events'!$A35,'Official Medal Table'!$C:$C,'Each Gender Events'!AF$1,'Official Medal Table'!$E:$E,"Mixed")*'Medal values'!$B$3/2</f>
        <v>0</v>
      </c>
      <c r="AG35">
        <f>COUNTIFS('Official Medal Table'!$F:$F,'Each Gender Events'!$A35,'Official Medal Table'!$C:$C,'Each Gender Events'!AG$1,'Official Medal Table'!$E:$E,'Each Gender Events'!AG$2)*'Medal values'!$B$1
+ COUNTIFS('Official Medal Table'!$G:$G,'Each Gender Events'!$A35,'Official Medal Table'!$C:$C,'Each Gender Events'!AG$1,'Official Medal Table'!$E:$E,'Each Gender Events'!AG$2)*'Medal values'!$B$2
+ COUNTIFS('Official Medal Table'!$H:$H,'Each Gender Events'!$A35,'Official Medal Table'!$C:$C,'Each Gender Events'!AG$1,'Official Medal Table'!$E:$E,'Each Gender Events'!AG$2)*'Medal values'!$B$3
+ COUNTIFS('Official Medal Table'!$I:$I,'Each Gender Events'!$A35,'Official Medal Table'!$C:$C,'Each Gender Events'!AG$1,'Official Medal Table'!$E:$E,'Each Gender Events'!AG$2)*'Medal values'!$B$3
+ COUNTIFS('Official Medal Table'!$F:$F,'Each Gender Events'!$A35,'Official Medal Table'!$C:$C,'Each Gender Events'!AG$1,'Official Medal Table'!$E:$E,"Mixed")*'Medal values'!$B$1/2
+ COUNTIFS('Official Medal Table'!$G:$G,'Each Gender Events'!$A35,'Official Medal Table'!$C:$C,'Each Gender Events'!AG$1,'Official Medal Table'!$E:$E,"Mixed")*'Medal values'!$B$2/2
+ COUNTIFS('Official Medal Table'!$H:$H,'Each Gender Events'!$A35,'Official Medal Table'!$C:$C,'Each Gender Events'!AG$1,'Official Medal Table'!$E:$E,"Mixed")*'Medal values'!$B$3/2
+ COUNTIFS('Official Medal Table'!$I:$I,'Each Gender Events'!$A35,'Official Medal Table'!$C:$C,'Each Gender Events'!AG$1,'Official Medal Table'!$E:$E,"Mixed")*'Medal values'!$B$3/2</f>
        <v>0</v>
      </c>
      <c r="AH35">
        <f>COUNTIFS('Official Medal Table'!$F:$F,'Each Gender Events'!$A35,'Official Medal Table'!$C:$C,'Each Gender Events'!AH$1,'Official Medal Table'!$E:$E,'Each Gender Events'!AH$2)*'Medal values'!$B$1
+ COUNTIFS('Official Medal Table'!$G:$G,'Each Gender Events'!$A35,'Official Medal Table'!$C:$C,'Each Gender Events'!AH$1,'Official Medal Table'!$E:$E,'Each Gender Events'!AH$2)*'Medal values'!$B$2
+ COUNTIFS('Official Medal Table'!$H:$H,'Each Gender Events'!$A35,'Official Medal Table'!$C:$C,'Each Gender Events'!AH$1,'Official Medal Table'!$E:$E,'Each Gender Events'!AH$2)*'Medal values'!$B$3
+ COUNTIFS('Official Medal Table'!$I:$I,'Each Gender Events'!$A35,'Official Medal Table'!$C:$C,'Each Gender Events'!AH$1,'Official Medal Table'!$E:$E,'Each Gender Events'!AH$2)*'Medal values'!$B$3
+ COUNTIFS('Official Medal Table'!$F:$F,'Each Gender Events'!$A35,'Official Medal Table'!$C:$C,'Each Gender Events'!AH$1,'Official Medal Table'!$E:$E,"Mixed")*'Medal values'!$B$1/2
+ COUNTIFS('Official Medal Table'!$G:$G,'Each Gender Events'!$A35,'Official Medal Table'!$C:$C,'Each Gender Events'!AH$1,'Official Medal Table'!$E:$E,"Mixed")*'Medal values'!$B$2/2
+ COUNTIFS('Official Medal Table'!$H:$H,'Each Gender Events'!$A35,'Official Medal Table'!$C:$C,'Each Gender Events'!AH$1,'Official Medal Table'!$E:$E,"Mixed")*'Medal values'!$B$3/2
+ COUNTIFS('Official Medal Table'!$I:$I,'Each Gender Events'!$A35,'Official Medal Table'!$C:$C,'Each Gender Events'!AH$1,'Official Medal Table'!$E:$E,"Mixed")*'Medal values'!$B$3/2</f>
        <v>0</v>
      </c>
      <c r="AI35">
        <f>COUNTIFS('Official Medal Table'!$F:$F,'Each Gender Events'!$A35,'Official Medal Table'!$C:$C,'Each Gender Events'!AI$1,'Official Medal Table'!$E:$E,'Each Gender Events'!AI$2)*'Medal values'!$B$1
+ COUNTIFS('Official Medal Table'!$G:$G,'Each Gender Events'!$A35,'Official Medal Table'!$C:$C,'Each Gender Events'!AI$1,'Official Medal Table'!$E:$E,'Each Gender Events'!AI$2)*'Medal values'!$B$2
+ COUNTIFS('Official Medal Table'!$H:$H,'Each Gender Events'!$A35,'Official Medal Table'!$C:$C,'Each Gender Events'!AI$1,'Official Medal Table'!$E:$E,'Each Gender Events'!AI$2)*'Medal values'!$B$3
+ COUNTIFS('Official Medal Table'!$I:$I,'Each Gender Events'!$A35,'Official Medal Table'!$C:$C,'Each Gender Events'!AI$1,'Official Medal Table'!$E:$E,'Each Gender Events'!AI$2)*'Medal values'!$B$3
+ COUNTIFS('Official Medal Table'!$F:$F,'Each Gender Events'!$A35,'Official Medal Table'!$C:$C,'Each Gender Events'!AI$1,'Official Medal Table'!$E:$E,"Mixed")*'Medal values'!$B$1/2
+ COUNTIFS('Official Medal Table'!$G:$G,'Each Gender Events'!$A35,'Official Medal Table'!$C:$C,'Each Gender Events'!AI$1,'Official Medal Table'!$E:$E,"Mixed")*'Medal values'!$B$2/2
+ COUNTIFS('Official Medal Table'!$H:$H,'Each Gender Events'!$A35,'Official Medal Table'!$C:$C,'Each Gender Events'!AI$1,'Official Medal Table'!$E:$E,"Mixed")*'Medal values'!$B$3/2
+ COUNTIFS('Official Medal Table'!$I:$I,'Each Gender Events'!$A35,'Official Medal Table'!$C:$C,'Each Gender Events'!AI$1,'Official Medal Table'!$E:$E,"Mixed")*'Medal values'!$B$3/2</f>
        <v>0</v>
      </c>
      <c r="AJ35">
        <f>COUNTIFS('Official Medal Table'!$F:$F,'Each Gender Events'!$A35,'Official Medal Table'!$C:$C,'Each Gender Events'!AJ$1,'Official Medal Table'!$E:$E,'Each Gender Events'!AJ$2)*'Medal values'!$B$1
+ COUNTIFS('Official Medal Table'!$G:$G,'Each Gender Events'!$A35,'Official Medal Table'!$C:$C,'Each Gender Events'!AJ$1,'Official Medal Table'!$E:$E,'Each Gender Events'!AJ$2)*'Medal values'!$B$2
+ COUNTIFS('Official Medal Table'!$H:$H,'Each Gender Events'!$A35,'Official Medal Table'!$C:$C,'Each Gender Events'!AJ$1,'Official Medal Table'!$E:$E,'Each Gender Events'!AJ$2)*'Medal values'!$B$3
+ COUNTIFS('Official Medal Table'!$I:$I,'Each Gender Events'!$A35,'Official Medal Table'!$C:$C,'Each Gender Events'!AJ$1,'Official Medal Table'!$E:$E,'Each Gender Events'!AJ$2)*'Medal values'!$B$3
+ COUNTIFS('Official Medal Table'!$F:$F,'Each Gender Events'!$A35,'Official Medal Table'!$C:$C,'Each Gender Events'!AJ$1,'Official Medal Table'!$E:$E,"Mixed")*'Medal values'!$B$1/2
+ COUNTIFS('Official Medal Table'!$G:$G,'Each Gender Events'!$A35,'Official Medal Table'!$C:$C,'Each Gender Events'!AJ$1,'Official Medal Table'!$E:$E,"Mixed")*'Medal values'!$B$2/2
+ COUNTIFS('Official Medal Table'!$H:$H,'Each Gender Events'!$A35,'Official Medal Table'!$C:$C,'Each Gender Events'!AJ$1,'Official Medal Table'!$E:$E,"Mixed")*'Medal values'!$B$3/2
+ COUNTIFS('Official Medal Table'!$I:$I,'Each Gender Events'!$A35,'Official Medal Table'!$C:$C,'Each Gender Events'!AJ$1,'Official Medal Table'!$E:$E,"Mixed")*'Medal values'!$B$3/2</f>
        <v>0</v>
      </c>
      <c r="AK35">
        <f>COUNTIFS('Official Medal Table'!$F:$F,'Each Gender Events'!$A35,'Official Medal Table'!$C:$C,'Each Gender Events'!AK$1,'Official Medal Table'!$E:$E,'Each Gender Events'!AK$2)*'Medal values'!$B$1
+ COUNTIFS('Official Medal Table'!$G:$G,'Each Gender Events'!$A35,'Official Medal Table'!$C:$C,'Each Gender Events'!AK$1,'Official Medal Table'!$E:$E,'Each Gender Events'!AK$2)*'Medal values'!$B$2
+ COUNTIFS('Official Medal Table'!$H:$H,'Each Gender Events'!$A35,'Official Medal Table'!$C:$C,'Each Gender Events'!AK$1,'Official Medal Table'!$E:$E,'Each Gender Events'!AK$2)*'Medal values'!$B$3
+ COUNTIFS('Official Medal Table'!$I:$I,'Each Gender Events'!$A35,'Official Medal Table'!$C:$C,'Each Gender Events'!AK$1,'Official Medal Table'!$E:$E,'Each Gender Events'!AK$2)*'Medal values'!$B$3
+ COUNTIFS('Official Medal Table'!$F:$F,'Each Gender Events'!$A35,'Official Medal Table'!$C:$C,'Each Gender Events'!AK$1,'Official Medal Table'!$E:$E,"Mixed")*'Medal values'!$B$1/2
+ COUNTIFS('Official Medal Table'!$G:$G,'Each Gender Events'!$A35,'Official Medal Table'!$C:$C,'Each Gender Events'!AK$1,'Official Medal Table'!$E:$E,"Mixed")*'Medal values'!$B$2/2
+ COUNTIFS('Official Medal Table'!$H:$H,'Each Gender Events'!$A35,'Official Medal Table'!$C:$C,'Each Gender Events'!AK$1,'Official Medal Table'!$E:$E,"Mixed")*'Medal values'!$B$3/2
+ COUNTIFS('Official Medal Table'!$I:$I,'Each Gender Events'!$A35,'Official Medal Table'!$C:$C,'Each Gender Events'!AK$1,'Official Medal Table'!$E:$E,"Mixed")*'Medal values'!$B$3/2</f>
        <v>0</v>
      </c>
      <c r="AL35">
        <f>COUNTIFS('Official Medal Table'!$F:$F,'Each Gender Events'!$A35,'Official Medal Table'!$C:$C,'Each Gender Events'!AL$1,'Official Medal Table'!$E:$E,'Each Gender Events'!AL$2)*'Medal values'!$B$1
+ COUNTIFS('Official Medal Table'!$G:$G,'Each Gender Events'!$A35,'Official Medal Table'!$C:$C,'Each Gender Events'!AL$1,'Official Medal Table'!$E:$E,'Each Gender Events'!AL$2)*'Medal values'!$B$2
+ COUNTIFS('Official Medal Table'!$H:$H,'Each Gender Events'!$A35,'Official Medal Table'!$C:$C,'Each Gender Events'!AL$1,'Official Medal Table'!$E:$E,'Each Gender Events'!AL$2)*'Medal values'!$B$3
+ COUNTIFS('Official Medal Table'!$I:$I,'Each Gender Events'!$A35,'Official Medal Table'!$C:$C,'Each Gender Events'!AL$1,'Official Medal Table'!$E:$E,'Each Gender Events'!AL$2)*'Medal values'!$B$3
+ COUNTIFS('Official Medal Table'!$F:$F,'Each Gender Events'!$A35,'Official Medal Table'!$C:$C,'Each Gender Events'!AL$1,'Official Medal Table'!$E:$E,"Mixed")*'Medal values'!$B$1/2
+ COUNTIFS('Official Medal Table'!$G:$G,'Each Gender Events'!$A35,'Official Medal Table'!$C:$C,'Each Gender Events'!AL$1,'Official Medal Table'!$E:$E,"Mixed")*'Medal values'!$B$2/2
+ COUNTIFS('Official Medal Table'!$H:$H,'Each Gender Events'!$A35,'Official Medal Table'!$C:$C,'Each Gender Events'!AL$1,'Official Medal Table'!$E:$E,"Mixed")*'Medal values'!$B$3/2
+ COUNTIFS('Official Medal Table'!$I:$I,'Each Gender Events'!$A35,'Official Medal Table'!$C:$C,'Each Gender Events'!AL$1,'Official Medal Table'!$E:$E,"Mixed")*'Medal values'!$B$3/2</f>
        <v>0</v>
      </c>
      <c r="AM35">
        <f>COUNTIFS('Official Medal Table'!$F:$F,'Each Gender Events'!$A35,'Official Medal Table'!$C:$C,'Each Gender Events'!AM$1,'Official Medal Table'!$E:$E,'Each Gender Events'!AM$2)*'Medal values'!$B$1
+ COUNTIFS('Official Medal Table'!$G:$G,'Each Gender Events'!$A35,'Official Medal Table'!$C:$C,'Each Gender Events'!AM$1,'Official Medal Table'!$E:$E,'Each Gender Events'!AM$2)*'Medal values'!$B$2
+ COUNTIFS('Official Medal Table'!$H:$H,'Each Gender Events'!$A35,'Official Medal Table'!$C:$C,'Each Gender Events'!AM$1,'Official Medal Table'!$E:$E,'Each Gender Events'!AM$2)*'Medal values'!$B$3
+ COUNTIFS('Official Medal Table'!$I:$I,'Each Gender Events'!$A35,'Official Medal Table'!$C:$C,'Each Gender Events'!AM$1,'Official Medal Table'!$E:$E,'Each Gender Events'!AM$2)*'Medal values'!$B$3
+ COUNTIFS('Official Medal Table'!$F:$F,'Each Gender Events'!$A35,'Official Medal Table'!$C:$C,'Each Gender Events'!AM$1,'Official Medal Table'!$E:$E,"Mixed")*'Medal values'!$B$1/2
+ COUNTIFS('Official Medal Table'!$G:$G,'Each Gender Events'!$A35,'Official Medal Table'!$C:$C,'Each Gender Events'!AM$1,'Official Medal Table'!$E:$E,"Mixed")*'Medal values'!$B$2/2
+ COUNTIFS('Official Medal Table'!$H:$H,'Each Gender Events'!$A35,'Official Medal Table'!$C:$C,'Each Gender Events'!AM$1,'Official Medal Table'!$E:$E,"Mixed")*'Medal values'!$B$3/2
+ COUNTIFS('Official Medal Table'!$I:$I,'Each Gender Events'!$A35,'Official Medal Table'!$C:$C,'Each Gender Events'!AM$1,'Official Medal Table'!$E:$E,"Mixed")*'Medal values'!$B$3/2</f>
        <v>0</v>
      </c>
      <c r="AN35">
        <f>COUNTIFS('Official Medal Table'!$F:$F,'Each Gender Events'!$A35,'Official Medal Table'!$C:$C,'Each Gender Events'!AN$1,'Official Medal Table'!$E:$E,'Each Gender Events'!AN$2)*'Medal values'!$B$1
+ COUNTIFS('Official Medal Table'!$G:$G,'Each Gender Events'!$A35,'Official Medal Table'!$C:$C,'Each Gender Events'!AN$1,'Official Medal Table'!$E:$E,'Each Gender Events'!AN$2)*'Medal values'!$B$2
+ COUNTIFS('Official Medal Table'!$H:$H,'Each Gender Events'!$A35,'Official Medal Table'!$C:$C,'Each Gender Events'!AN$1,'Official Medal Table'!$E:$E,'Each Gender Events'!AN$2)*'Medal values'!$B$3
+ COUNTIFS('Official Medal Table'!$I:$I,'Each Gender Events'!$A35,'Official Medal Table'!$C:$C,'Each Gender Events'!AN$1,'Official Medal Table'!$E:$E,'Each Gender Events'!AN$2)*'Medal values'!$B$3
+ COUNTIFS('Official Medal Table'!$F:$F,'Each Gender Events'!$A35,'Official Medal Table'!$C:$C,'Each Gender Events'!AN$1,'Official Medal Table'!$E:$E,"Mixed")*'Medal values'!$B$1/2
+ COUNTIFS('Official Medal Table'!$G:$G,'Each Gender Events'!$A35,'Official Medal Table'!$C:$C,'Each Gender Events'!AN$1,'Official Medal Table'!$E:$E,"Mixed")*'Medal values'!$B$2/2
+ COUNTIFS('Official Medal Table'!$H:$H,'Each Gender Events'!$A35,'Official Medal Table'!$C:$C,'Each Gender Events'!AN$1,'Official Medal Table'!$E:$E,"Mixed")*'Medal values'!$B$3/2
+ COUNTIFS('Official Medal Table'!$I:$I,'Each Gender Events'!$A35,'Official Medal Table'!$C:$C,'Each Gender Events'!AN$1,'Official Medal Table'!$E:$E,"Mixed")*'Medal values'!$B$3/2</f>
        <v>0</v>
      </c>
      <c r="AO35">
        <f>COUNTIFS('Official Medal Table'!$F:$F,'Each Gender Events'!$A35,'Official Medal Table'!$C:$C,'Each Gender Events'!AO$1,'Official Medal Table'!$E:$E,'Each Gender Events'!AO$2)*'Medal values'!$B$1
+ COUNTIFS('Official Medal Table'!$G:$G,'Each Gender Events'!$A35,'Official Medal Table'!$C:$C,'Each Gender Events'!AO$1,'Official Medal Table'!$E:$E,'Each Gender Events'!AO$2)*'Medal values'!$B$2
+ COUNTIFS('Official Medal Table'!$H:$H,'Each Gender Events'!$A35,'Official Medal Table'!$C:$C,'Each Gender Events'!AO$1,'Official Medal Table'!$E:$E,'Each Gender Events'!AO$2)*'Medal values'!$B$3
+ COUNTIFS('Official Medal Table'!$I:$I,'Each Gender Events'!$A35,'Official Medal Table'!$C:$C,'Each Gender Events'!AO$1,'Official Medal Table'!$E:$E,'Each Gender Events'!AO$2)*'Medal values'!$B$3
+ COUNTIFS('Official Medal Table'!$F:$F,'Each Gender Events'!$A35,'Official Medal Table'!$C:$C,'Each Gender Events'!AO$1,'Official Medal Table'!$E:$E,"Mixed")*'Medal values'!$B$1/2
+ COUNTIFS('Official Medal Table'!$G:$G,'Each Gender Events'!$A35,'Official Medal Table'!$C:$C,'Each Gender Events'!AO$1,'Official Medal Table'!$E:$E,"Mixed")*'Medal values'!$B$2/2
+ COUNTIFS('Official Medal Table'!$H:$H,'Each Gender Events'!$A35,'Official Medal Table'!$C:$C,'Each Gender Events'!AO$1,'Official Medal Table'!$E:$E,"Mixed")*'Medal values'!$B$3/2
+ COUNTIFS('Official Medal Table'!$I:$I,'Each Gender Events'!$A35,'Official Medal Table'!$C:$C,'Each Gender Events'!AO$1,'Official Medal Table'!$E:$E,"Mixed")*'Medal values'!$B$3/2</f>
        <v>0</v>
      </c>
      <c r="AP35">
        <f>COUNTIFS('Official Medal Table'!$F:$F,'Each Gender Events'!$A35,'Official Medal Table'!$C:$C,'Each Gender Events'!AP$1,'Official Medal Table'!$E:$E,'Each Gender Events'!AP$2)*'Medal values'!$B$1
+ COUNTIFS('Official Medal Table'!$G:$G,'Each Gender Events'!$A35,'Official Medal Table'!$C:$C,'Each Gender Events'!AP$1,'Official Medal Table'!$E:$E,'Each Gender Events'!AP$2)*'Medal values'!$B$2
+ COUNTIFS('Official Medal Table'!$H:$H,'Each Gender Events'!$A35,'Official Medal Table'!$C:$C,'Each Gender Events'!AP$1,'Official Medal Table'!$E:$E,'Each Gender Events'!AP$2)*'Medal values'!$B$3
+ COUNTIFS('Official Medal Table'!$I:$I,'Each Gender Events'!$A35,'Official Medal Table'!$C:$C,'Each Gender Events'!AP$1,'Official Medal Table'!$E:$E,'Each Gender Events'!AP$2)*'Medal values'!$B$3
+ COUNTIFS('Official Medal Table'!$F:$F,'Each Gender Events'!$A35,'Official Medal Table'!$C:$C,'Each Gender Events'!AP$1,'Official Medal Table'!$E:$E,"Mixed")*'Medal values'!$B$1/2
+ COUNTIFS('Official Medal Table'!$G:$G,'Each Gender Events'!$A35,'Official Medal Table'!$C:$C,'Each Gender Events'!AP$1,'Official Medal Table'!$E:$E,"Mixed")*'Medal values'!$B$2/2
+ COUNTIFS('Official Medal Table'!$H:$H,'Each Gender Events'!$A35,'Official Medal Table'!$C:$C,'Each Gender Events'!AP$1,'Official Medal Table'!$E:$E,"Mixed")*'Medal values'!$B$3/2
+ COUNTIFS('Official Medal Table'!$I:$I,'Each Gender Events'!$A35,'Official Medal Table'!$C:$C,'Each Gender Events'!AP$1,'Official Medal Table'!$E:$E,"Mixed")*'Medal values'!$B$3/2</f>
        <v>0</v>
      </c>
      <c r="AQ35">
        <f>COUNTIFS('Official Medal Table'!$F:$F,'Each Gender Events'!$A35,'Official Medal Table'!$C:$C,'Each Gender Events'!AQ$1,'Official Medal Table'!$E:$E,'Each Gender Events'!AQ$2)*'Medal values'!$B$1
+ COUNTIFS('Official Medal Table'!$G:$G,'Each Gender Events'!$A35,'Official Medal Table'!$C:$C,'Each Gender Events'!AQ$1,'Official Medal Table'!$E:$E,'Each Gender Events'!AQ$2)*'Medal values'!$B$2
+ COUNTIFS('Official Medal Table'!$H:$H,'Each Gender Events'!$A35,'Official Medal Table'!$C:$C,'Each Gender Events'!AQ$1,'Official Medal Table'!$E:$E,'Each Gender Events'!AQ$2)*'Medal values'!$B$3
+ COUNTIFS('Official Medal Table'!$I:$I,'Each Gender Events'!$A35,'Official Medal Table'!$C:$C,'Each Gender Events'!AQ$1,'Official Medal Table'!$E:$E,'Each Gender Events'!AQ$2)*'Medal values'!$B$3
+ COUNTIFS('Official Medal Table'!$F:$F,'Each Gender Events'!$A35,'Official Medal Table'!$C:$C,'Each Gender Events'!AQ$1,'Official Medal Table'!$E:$E,"Mixed")*'Medal values'!$B$1/2
+ COUNTIFS('Official Medal Table'!$G:$G,'Each Gender Events'!$A35,'Official Medal Table'!$C:$C,'Each Gender Events'!AQ$1,'Official Medal Table'!$E:$E,"Mixed")*'Medal values'!$B$2/2
+ COUNTIFS('Official Medal Table'!$H:$H,'Each Gender Events'!$A35,'Official Medal Table'!$C:$C,'Each Gender Events'!AQ$1,'Official Medal Table'!$E:$E,"Mixed")*'Medal values'!$B$3/2
+ COUNTIFS('Official Medal Table'!$I:$I,'Each Gender Events'!$A35,'Official Medal Table'!$C:$C,'Each Gender Events'!AQ$1,'Official Medal Table'!$E:$E,"Mixed")*'Medal values'!$B$3/2</f>
        <v>0</v>
      </c>
      <c r="AR35">
        <f>COUNTIFS('Official Medal Table'!$F:$F,'Each Gender Events'!$A35,'Official Medal Table'!$C:$C,'Each Gender Events'!AR$1,'Official Medal Table'!$E:$E,'Each Gender Events'!AR$2)*'Medal values'!$B$1
+ COUNTIFS('Official Medal Table'!$G:$G,'Each Gender Events'!$A35,'Official Medal Table'!$C:$C,'Each Gender Events'!AR$1,'Official Medal Table'!$E:$E,'Each Gender Events'!AR$2)*'Medal values'!$B$2
+ COUNTIFS('Official Medal Table'!$H:$H,'Each Gender Events'!$A35,'Official Medal Table'!$C:$C,'Each Gender Events'!AR$1,'Official Medal Table'!$E:$E,'Each Gender Events'!AR$2)*'Medal values'!$B$3
+ COUNTIFS('Official Medal Table'!$I:$I,'Each Gender Events'!$A35,'Official Medal Table'!$C:$C,'Each Gender Events'!AR$1,'Official Medal Table'!$E:$E,'Each Gender Events'!AR$2)*'Medal values'!$B$3
+ COUNTIFS('Official Medal Table'!$F:$F,'Each Gender Events'!$A35,'Official Medal Table'!$C:$C,'Each Gender Events'!AR$1,'Official Medal Table'!$E:$E,"Mixed")*'Medal values'!$B$1/2
+ COUNTIFS('Official Medal Table'!$G:$G,'Each Gender Events'!$A35,'Official Medal Table'!$C:$C,'Each Gender Events'!AR$1,'Official Medal Table'!$E:$E,"Mixed")*'Medal values'!$B$2/2
+ COUNTIFS('Official Medal Table'!$H:$H,'Each Gender Events'!$A35,'Official Medal Table'!$C:$C,'Each Gender Events'!AR$1,'Official Medal Table'!$E:$E,"Mixed")*'Medal values'!$B$3/2
+ COUNTIFS('Official Medal Table'!$I:$I,'Each Gender Events'!$A35,'Official Medal Table'!$C:$C,'Each Gender Events'!AR$1,'Official Medal Table'!$E:$E,"Mixed")*'Medal values'!$B$3/2</f>
        <v>0</v>
      </c>
      <c r="AS35">
        <f>COUNTIFS('Official Medal Table'!$F:$F,'Each Gender Events'!$A35,'Official Medal Table'!$C:$C,'Each Gender Events'!AS$1,'Official Medal Table'!$E:$E,'Each Gender Events'!AS$2)*'Medal values'!$B$1
+ COUNTIFS('Official Medal Table'!$G:$G,'Each Gender Events'!$A35,'Official Medal Table'!$C:$C,'Each Gender Events'!AS$1,'Official Medal Table'!$E:$E,'Each Gender Events'!AS$2)*'Medal values'!$B$2
+ COUNTIFS('Official Medal Table'!$H:$H,'Each Gender Events'!$A35,'Official Medal Table'!$C:$C,'Each Gender Events'!AS$1,'Official Medal Table'!$E:$E,'Each Gender Events'!AS$2)*'Medal values'!$B$3
+ COUNTIFS('Official Medal Table'!$I:$I,'Each Gender Events'!$A35,'Official Medal Table'!$C:$C,'Each Gender Events'!AS$1,'Official Medal Table'!$E:$E,'Each Gender Events'!AS$2)*'Medal values'!$B$3
+ COUNTIFS('Official Medal Table'!$F:$F,'Each Gender Events'!$A35,'Official Medal Table'!$C:$C,'Each Gender Events'!AS$1,'Official Medal Table'!$E:$E,"Mixed")*'Medal values'!$B$1/2
+ COUNTIFS('Official Medal Table'!$G:$G,'Each Gender Events'!$A35,'Official Medal Table'!$C:$C,'Each Gender Events'!AS$1,'Official Medal Table'!$E:$E,"Mixed")*'Medal values'!$B$2/2
+ COUNTIFS('Official Medal Table'!$H:$H,'Each Gender Events'!$A35,'Official Medal Table'!$C:$C,'Each Gender Events'!AS$1,'Official Medal Table'!$E:$E,"Mixed")*'Medal values'!$B$3/2
+ COUNTIFS('Official Medal Table'!$I:$I,'Each Gender Events'!$A35,'Official Medal Table'!$C:$C,'Each Gender Events'!AS$1,'Official Medal Table'!$E:$E,"Mixed")*'Medal values'!$B$3/2</f>
        <v>0</v>
      </c>
      <c r="AT35">
        <f>COUNTIFS('Official Medal Table'!$F:$F,'Each Gender Events'!$A35,'Official Medal Table'!$C:$C,'Each Gender Events'!AT$1,'Official Medal Table'!$E:$E,'Each Gender Events'!AT$2)*'Medal values'!$B$1
+ COUNTIFS('Official Medal Table'!$G:$G,'Each Gender Events'!$A35,'Official Medal Table'!$C:$C,'Each Gender Events'!AT$1,'Official Medal Table'!$E:$E,'Each Gender Events'!AT$2)*'Medal values'!$B$2
+ COUNTIFS('Official Medal Table'!$H:$H,'Each Gender Events'!$A35,'Official Medal Table'!$C:$C,'Each Gender Events'!AT$1,'Official Medal Table'!$E:$E,'Each Gender Events'!AT$2)*'Medal values'!$B$3
+ COUNTIFS('Official Medal Table'!$I:$I,'Each Gender Events'!$A35,'Official Medal Table'!$C:$C,'Each Gender Events'!AT$1,'Official Medal Table'!$E:$E,'Each Gender Events'!AT$2)*'Medal values'!$B$3
+ COUNTIFS('Official Medal Table'!$F:$F,'Each Gender Events'!$A35,'Official Medal Table'!$C:$C,'Each Gender Events'!AT$1,'Official Medal Table'!$E:$E,"Mixed")*'Medal values'!$B$1/2
+ COUNTIFS('Official Medal Table'!$G:$G,'Each Gender Events'!$A35,'Official Medal Table'!$C:$C,'Each Gender Events'!AT$1,'Official Medal Table'!$E:$E,"Mixed")*'Medal values'!$B$2/2
+ COUNTIFS('Official Medal Table'!$H:$H,'Each Gender Events'!$A35,'Official Medal Table'!$C:$C,'Each Gender Events'!AT$1,'Official Medal Table'!$E:$E,"Mixed")*'Medal values'!$B$3/2
+ COUNTIFS('Official Medal Table'!$I:$I,'Each Gender Events'!$A35,'Official Medal Table'!$C:$C,'Each Gender Events'!AT$1,'Official Medal Table'!$E:$E,"Mixed")*'Medal values'!$B$3/2</f>
        <v>0</v>
      </c>
      <c r="AU35">
        <f>COUNTIFS('Official Medal Table'!$F:$F,'Each Gender Events'!$A35,'Official Medal Table'!$C:$C,'Each Gender Events'!AU$1,'Official Medal Table'!$E:$E,'Each Gender Events'!AU$2)*'Medal values'!$B$1
+ COUNTIFS('Official Medal Table'!$G:$G,'Each Gender Events'!$A35,'Official Medal Table'!$C:$C,'Each Gender Events'!AU$1,'Official Medal Table'!$E:$E,'Each Gender Events'!AU$2)*'Medal values'!$B$2
+ COUNTIFS('Official Medal Table'!$H:$H,'Each Gender Events'!$A35,'Official Medal Table'!$C:$C,'Each Gender Events'!AU$1,'Official Medal Table'!$E:$E,'Each Gender Events'!AU$2)*'Medal values'!$B$3
+ COUNTIFS('Official Medal Table'!$I:$I,'Each Gender Events'!$A35,'Official Medal Table'!$C:$C,'Each Gender Events'!AU$1,'Official Medal Table'!$E:$E,'Each Gender Events'!AU$2)*'Medal values'!$B$3
+ COUNTIFS('Official Medal Table'!$F:$F,'Each Gender Events'!$A35,'Official Medal Table'!$C:$C,'Each Gender Events'!AU$1,'Official Medal Table'!$E:$E,"Mixed")*'Medal values'!$B$1/2
+ COUNTIFS('Official Medal Table'!$G:$G,'Each Gender Events'!$A35,'Official Medal Table'!$C:$C,'Each Gender Events'!AU$1,'Official Medal Table'!$E:$E,"Mixed")*'Medal values'!$B$2/2
+ COUNTIFS('Official Medal Table'!$H:$H,'Each Gender Events'!$A35,'Official Medal Table'!$C:$C,'Each Gender Events'!AU$1,'Official Medal Table'!$E:$E,"Mixed")*'Medal values'!$B$3/2
+ COUNTIFS('Official Medal Table'!$I:$I,'Each Gender Events'!$A35,'Official Medal Table'!$C:$C,'Each Gender Events'!AU$1,'Official Medal Table'!$E:$E,"Mixed")*'Medal values'!$B$3/2</f>
        <v>0</v>
      </c>
      <c r="AV35">
        <f>COUNTIFS('Official Medal Table'!$F:$F,'Each Gender Events'!$A35,'Official Medal Table'!$C:$C,'Each Gender Events'!AV$1,'Official Medal Table'!$E:$E,'Each Gender Events'!AV$2)*'Medal values'!$B$1
+ COUNTIFS('Official Medal Table'!$G:$G,'Each Gender Events'!$A35,'Official Medal Table'!$C:$C,'Each Gender Events'!AV$1,'Official Medal Table'!$E:$E,'Each Gender Events'!AV$2)*'Medal values'!$B$2
+ COUNTIFS('Official Medal Table'!$H:$H,'Each Gender Events'!$A35,'Official Medal Table'!$C:$C,'Each Gender Events'!AV$1,'Official Medal Table'!$E:$E,'Each Gender Events'!AV$2)*'Medal values'!$B$3
+ COUNTIFS('Official Medal Table'!$I:$I,'Each Gender Events'!$A35,'Official Medal Table'!$C:$C,'Each Gender Events'!AV$1,'Official Medal Table'!$E:$E,'Each Gender Events'!AV$2)*'Medal values'!$B$3
+ COUNTIFS('Official Medal Table'!$F:$F,'Each Gender Events'!$A35,'Official Medal Table'!$C:$C,'Each Gender Events'!AV$1,'Official Medal Table'!$E:$E,"Mixed")*'Medal values'!$B$1/2
+ COUNTIFS('Official Medal Table'!$G:$G,'Each Gender Events'!$A35,'Official Medal Table'!$C:$C,'Each Gender Events'!AV$1,'Official Medal Table'!$E:$E,"Mixed")*'Medal values'!$B$2/2
+ COUNTIFS('Official Medal Table'!$H:$H,'Each Gender Events'!$A35,'Official Medal Table'!$C:$C,'Each Gender Events'!AV$1,'Official Medal Table'!$E:$E,"Mixed")*'Medal values'!$B$3/2
+ COUNTIFS('Official Medal Table'!$I:$I,'Each Gender Events'!$A35,'Official Medal Table'!$C:$C,'Each Gender Events'!AV$1,'Official Medal Table'!$E:$E,"Mixed")*'Medal values'!$B$3/2</f>
        <v>0</v>
      </c>
      <c r="AW35">
        <f>COUNTIFS('Official Medal Table'!$F:$F,'Each Gender Events'!$A35,'Official Medal Table'!$C:$C,'Each Gender Events'!AW$1,'Official Medal Table'!$E:$E,'Each Gender Events'!AW$2)*'Medal values'!$B$1
+ COUNTIFS('Official Medal Table'!$G:$G,'Each Gender Events'!$A35,'Official Medal Table'!$C:$C,'Each Gender Events'!AW$1,'Official Medal Table'!$E:$E,'Each Gender Events'!AW$2)*'Medal values'!$B$2
+ COUNTIFS('Official Medal Table'!$H:$H,'Each Gender Events'!$A35,'Official Medal Table'!$C:$C,'Each Gender Events'!AW$1,'Official Medal Table'!$E:$E,'Each Gender Events'!AW$2)*'Medal values'!$B$3
+ COUNTIFS('Official Medal Table'!$I:$I,'Each Gender Events'!$A35,'Official Medal Table'!$C:$C,'Each Gender Events'!AW$1,'Official Medal Table'!$E:$E,'Each Gender Events'!AW$2)*'Medal values'!$B$3
+ COUNTIFS('Official Medal Table'!$F:$F,'Each Gender Events'!$A35,'Official Medal Table'!$C:$C,'Each Gender Events'!AW$1,'Official Medal Table'!$E:$E,"Mixed")*'Medal values'!$B$1/2
+ COUNTIFS('Official Medal Table'!$G:$G,'Each Gender Events'!$A35,'Official Medal Table'!$C:$C,'Each Gender Events'!AW$1,'Official Medal Table'!$E:$E,"Mixed")*'Medal values'!$B$2/2
+ COUNTIFS('Official Medal Table'!$H:$H,'Each Gender Events'!$A35,'Official Medal Table'!$C:$C,'Each Gender Events'!AW$1,'Official Medal Table'!$E:$E,"Mixed")*'Medal values'!$B$3/2
+ COUNTIFS('Official Medal Table'!$I:$I,'Each Gender Events'!$A35,'Official Medal Table'!$C:$C,'Each Gender Events'!AW$1,'Official Medal Table'!$E:$E,"Mixed")*'Medal values'!$B$3/2</f>
        <v>0</v>
      </c>
      <c r="AX35">
        <f>COUNTIFS('Official Medal Table'!$F:$F,'Each Gender Events'!$A35,'Official Medal Table'!$C:$C,'Each Gender Events'!AX$1,'Official Medal Table'!$E:$E,'Each Gender Events'!AX$2)*'Medal values'!$B$1
+ COUNTIFS('Official Medal Table'!$G:$G,'Each Gender Events'!$A35,'Official Medal Table'!$C:$C,'Each Gender Events'!AX$1,'Official Medal Table'!$E:$E,'Each Gender Events'!AX$2)*'Medal values'!$B$2
+ COUNTIFS('Official Medal Table'!$H:$H,'Each Gender Events'!$A35,'Official Medal Table'!$C:$C,'Each Gender Events'!AX$1,'Official Medal Table'!$E:$E,'Each Gender Events'!AX$2)*'Medal values'!$B$3
+ COUNTIFS('Official Medal Table'!$I:$I,'Each Gender Events'!$A35,'Official Medal Table'!$C:$C,'Each Gender Events'!AX$1,'Official Medal Table'!$E:$E,'Each Gender Events'!AX$2)*'Medal values'!$B$3
+ COUNTIFS('Official Medal Table'!$F:$F,'Each Gender Events'!$A35,'Official Medal Table'!$C:$C,'Each Gender Events'!AX$1,'Official Medal Table'!$E:$E,"Mixed")*'Medal values'!$B$1/2
+ COUNTIFS('Official Medal Table'!$G:$G,'Each Gender Events'!$A35,'Official Medal Table'!$C:$C,'Each Gender Events'!AX$1,'Official Medal Table'!$E:$E,"Mixed")*'Medal values'!$B$2/2
+ COUNTIFS('Official Medal Table'!$H:$H,'Each Gender Events'!$A35,'Official Medal Table'!$C:$C,'Each Gender Events'!AX$1,'Official Medal Table'!$E:$E,"Mixed")*'Medal values'!$B$3/2
+ COUNTIFS('Official Medal Table'!$I:$I,'Each Gender Events'!$A35,'Official Medal Table'!$C:$C,'Each Gender Events'!AX$1,'Official Medal Table'!$E:$E,"Mixed")*'Medal values'!$B$3/2</f>
        <v>0</v>
      </c>
      <c r="AY35">
        <f>COUNTIFS('Official Medal Table'!$F:$F,'Each Gender Events'!$A35,'Official Medal Table'!$C:$C,'Each Gender Events'!AY$1,'Official Medal Table'!$E:$E,'Each Gender Events'!AY$2)*'Medal values'!$B$1
+ COUNTIFS('Official Medal Table'!$G:$G,'Each Gender Events'!$A35,'Official Medal Table'!$C:$C,'Each Gender Events'!AY$1,'Official Medal Table'!$E:$E,'Each Gender Events'!AY$2)*'Medal values'!$B$2
+ COUNTIFS('Official Medal Table'!$H:$H,'Each Gender Events'!$A35,'Official Medal Table'!$C:$C,'Each Gender Events'!AY$1,'Official Medal Table'!$E:$E,'Each Gender Events'!AY$2)*'Medal values'!$B$3
+ COUNTIFS('Official Medal Table'!$I:$I,'Each Gender Events'!$A35,'Official Medal Table'!$C:$C,'Each Gender Events'!AY$1,'Official Medal Table'!$E:$E,'Each Gender Events'!AY$2)*'Medal values'!$B$3
+ COUNTIFS('Official Medal Table'!$F:$F,'Each Gender Events'!$A35,'Official Medal Table'!$C:$C,'Each Gender Events'!AY$1,'Official Medal Table'!$E:$E,"Mixed")*'Medal values'!$B$1/2
+ COUNTIFS('Official Medal Table'!$G:$G,'Each Gender Events'!$A35,'Official Medal Table'!$C:$C,'Each Gender Events'!AY$1,'Official Medal Table'!$E:$E,"Mixed")*'Medal values'!$B$2/2
+ COUNTIFS('Official Medal Table'!$H:$H,'Each Gender Events'!$A35,'Official Medal Table'!$C:$C,'Each Gender Events'!AY$1,'Official Medal Table'!$E:$E,"Mixed")*'Medal values'!$B$3/2
+ COUNTIFS('Official Medal Table'!$I:$I,'Each Gender Events'!$A35,'Official Medal Table'!$C:$C,'Each Gender Events'!AY$1,'Official Medal Table'!$E:$E,"Mixed")*'Medal values'!$B$3/2</f>
        <v>0</v>
      </c>
      <c r="AZ35">
        <f>COUNTIFS('Official Medal Table'!$F:$F,'Each Gender Events'!$A35,'Official Medal Table'!$C:$C,'Each Gender Events'!AZ$1,'Official Medal Table'!$E:$E,'Each Gender Events'!AZ$2)*'Medal values'!$B$1
+ COUNTIFS('Official Medal Table'!$G:$G,'Each Gender Events'!$A35,'Official Medal Table'!$C:$C,'Each Gender Events'!AZ$1,'Official Medal Table'!$E:$E,'Each Gender Events'!AZ$2)*'Medal values'!$B$2
+ COUNTIFS('Official Medal Table'!$H:$H,'Each Gender Events'!$A35,'Official Medal Table'!$C:$C,'Each Gender Events'!AZ$1,'Official Medal Table'!$E:$E,'Each Gender Events'!AZ$2)*'Medal values'!$B$3
+ COUNTIFS('Official Medal Table'!$I:$I,'Each Gender Events'!$A35,'Official Medal Table'!$C:$C,'Each Gender Events'!AZ$1,'Official Medal Table'!$E:$E,'Each Gender Events'!AZ$2)*'Medal values'!$B$3
+ COUNTIFS('Official Medal Table'!$F:$F,'Each Gender Events'!$A35,'Official Medal Table'!$C:$C,'Each Gender Events'!AZ$1,'Official Medal Table'!$E:$E,"Mixed")*'Medal values'!$B$1/2
+ COUNTIFS('Official Medal Table'!$G:$G,'Each Gender Events'!$A35,'Official Medal Table'!$C:$C,'Each Gender Events'!AZ$1,'Official Medal Table'!$E:$E,"Mixed")*'Medal values'!$B$2/2
+ COUNTIFS('Official Medal Table'!$H:$H,'Each Gender Events'!$A35,'Official Medal Table'!$C:$C,'Each Gender Events'!AZ$1,'Official Medal Table'!$E:$E,"Mixed")*'Medal values'!$B$3/2
+ COUNTIFS('Official Medal Table'!$I:$I,'Each Gender Events'!$A35,'Official Medal Table'!$C:$C,'Each Gender Events'!AZ$1,'Official Medal Table'!$E:$E,"Mixed")*'Medal values'!$B$3/2</f>
        <v>0</v>
      </c>
      <c r="BA35">
        <f>COUNTIFS('Official Medal Table'!$F:$F,'Each Gender Events'!$A35,'Official Medal Table'!$C:$C,'Each Gender Events'!BA$1,'Official Medal Table'!$E:$E,'Each Gender Events'!BA$2)*'Medal values'!$B$1
+ COUNTIFS('Official Medal Table'!$G:$G,'Each Gender Events'!$A35,'Official Medal Table'!$C:$C,'Each Gender Events'!BA$1,'Official Medal Table'!$E:$E,'Each Gender Events'!BA$2)*'Medal values'!$B$2
+ COUNTIFS('Official Medal Table'!$H:$H,'Each Gender Events'!$A35,'Official Medal Table'!$C:$C,'Each Gender Events'!BA$1,'Official Medal Table'!$E:$E,'Each Gender Events'!BA$2)*'Medal values'!$B$3
+ COUNTIFS('Official Medal Table'!$I:$I,'Each Gender Events'!$A35,'Official Medal Table'!$C:$C,'Each Gender Events'!BA$1,'Official Medal Table'!$E:$E,'Each Gender Events'!BA$2)*'Medal values'!$B$3
+ COUNTIFS('Official Medal Table'!$F:$F,'Each Gender Events'!$A35,'Official Medal Table'!$C:$C,'Each Gender Events'!BA$1,'Official Medal Table'!$E:$E,"Mixed")*'Medal values'!$B$1/2
+ COUNTIFS('Official Medal Table'!$G:$G,'Each Gender Events'!$A35,'Official Medal Table'!$C:$C,'Each Gender Events'!BA$1,'Official Medal Table'!$E:$E,"Mixed")*'Medal values'!$B$2/2
+ COUNTIFS('Official Medal Table'!$H:$H,'Each Gender Events'!$A35,'Official Medal Table'!$C:$C,'Each Gender Events'!BA$1,'Official Medal Table'!$E:$E,"Mixed")*'Medal values'!$B$3/2
+ COUNTIFS('Official Medal Table'!$I:$I,'Each Gender Events'!$A35,'Official Medal Table'!$C:$C,'Each Gender Events'!BA$1,'Official Medal Table'!$E:$E,"Mixed")*'Medal values'!$B$3/2</f>
        <v>0</v>
      </c>
      <c r="BB35">
        <f>COUNTIFS('Official Medal Table'!$F:$F,'Each Gender Events'!$A35,'Official Medal Table'!$C:$C,'Each Gender Events'!BB$1,'Official Medal Table'!$E:$E,'Each Gender Events'!BB$2)*'Medal values'!$B$1
+ COUNTIFS('Official Medal Table'!$G:$G,'Each Gender Events'!$A35,'Official Medal Table'!$C:$C,'Each Gender Events'!BB$1,'Official Medal Table'!$E:$E,'Each Gender Events'!BB$2)*'Medal values'!$B$2
+ COUNTIFS('Official Medal Table'!$H:$H,'Each Gender Events'!$A35,'Official Medal Table'!$C:$C,'Each Gender Events'!BB$1,'Official Medal Table'!$E:$E,'Each Gender Events'!BB$2)*'Medal values'!$B$3
+ COUNTIFS('Official Medal Table'!$I:$I,'Each Gender Events'!$A35,'Official Medal Table'!$C:$C,'Each Gender Events'!BB$1,'Official Medal Table'!$E:$E,'Each Gender Events'!BB$2)*'Medal values'!$B$3
+ COUNTIFS('Official Medal Table'!$F:$F,'Each Gender Events'!$A35,'Official Medal Table'!$C:$C,'Each Gender Events'!BB$1,'Official Medal Table'!$E:$E,"Mixed")*'Medal values'!$B$1/2
+ COUNTIFS('Official Medal Table'!$G:$G,'Each Gender Events'!$A35,'Official Medal Table'!$C:$C,'Each Gender Events'!BB$1,'Official Medal Table'!$E:$E,"Mixed")*'Medal values'!$B$2/2
+ COUNTIFS('Official Medal Table'!$H:$H,'Each Gender Events'!$A35,'Official Medal Table'!$C:$C,'Each Gender Events'!BB$1,'Official Medal Table'!$E:$E,"Mixed")*'Medal values'!$B$3/2
+ COUNTIFS('Official Medal Table'!$I:$I,'Each Gender Events'!$A35,'Official Medal Table'!$C:$C,'Each Gender Events'!BB$1,'Official Medal Table'!$E:$E,"Mixed")*'Medal values'!$B$3/2</f>
        <v>0</v>
      </c>
      <c r="BC35">
        <f>COUNTIFS('Official Medal Table'!$F:$F,'Each Gender Events'!$A35,'Official Medal Table'!$C:$C,'Each Gender Events'!BC$1,'Official Medal Table'!$E:$E,'Each Gender Events'!BC$2)*'Medal values'!$B$1
+ COUNTIFS('Official Medal Table'!$G:$G,'Each Gender Events'!$A35,'Official Medal Table'!$C:$C,'Each Gender Events'!BC$1,'Official Medal Table'!$E:$E,'Each Gender Events'!BC$2)*'Medal values'!$B$2
+ COUNTIFS('Official Medal Table'!$H:$H,'Each Gender Events'!$A35,'Official Medal Table'!$C:$C,'Each Gender Events'!BC$1,'Official Medal Table'!$E:$E,'Each Gender Events'!BC$2)*'Medal values'!$B$3
+ COUNTIFS('Official Medal Table'!$I:$I,'Each Gender Events'!$A35,'Official Medal Table'!$C:$C,'Each Gender Events'!BC$1,'Official Medal Table'!$E:$E,'Each Gender Events'!BC$2)*'Medal values'!$B$3
+ COUNTIFS('Official Medal Table'!$F:$F,'Each Gender Events'!$A35,'Official Medal Table'!$C:$C,'Each Gender Events'!BC$1,'Official Medal Table'!$E:$E,"Mixed")*'Medal values'!$B$1/2
+ COUNTIFS('Official Medal Table'!$G:$G,'Each Gender Events'!$A35,'Official Medal Table'!$C:$C,'Each Gender Events'!BC$1,'Official Medal Table'!$E:$E,"Mixed")*'Medal values'!$B$2/2
+ COUNTIFS('Official Medal Table'!$H:$H,'Each Gender Events'!$A35,'Official Medal Table'!$C:$C,'Each Gender Events'!BC$1,'Official Medal Table'!$E:$E,"Mixed")*'Medal values'!$B$3/2
+ COUNTIFS('Official Medal Table'!$I:$I,'Each Gender Events'!$A35,'Official Medal Table'!$C:$C,'Each Gender Events'!BC$1,'Official Medal Table'!$E:$E,"Mixed")*'Medal values'!$B$3/2</f>
        <v>0</v>
      </c>
      <c r="BD35">
        <f>COUNTIFS('Official Medal Table'!$F:$F,'Each Gender Events'!$A35,'Official Medal Table'!$C:$C,'Each Gender Events'!BD$1,'Official Medal Table'!$E:$E,'Each Gender Events'!BD$2)*'Medal values'!$B$1
+ COUNTIFS('Official Medal Table'!$G:$G,'Each Gender Events'!$A35,'Official Medal Table'!$C:$C,'Each Gender Events'!BD$1,'Official Medal Table'!$E:$E,'Each Gender Events'!BD$2)*'Medal values'!$B$2
+ COUNTIFS('Official Medal Table'!$H:$H,'Each Gender Events'!$A35,'Official Medal Table'!$C:$C,'Each Gender Events'!BD$1,'Official Medal Table'!$E:$E,'Each Gender Events'!BD$2)*'Medal values'!$B$3
+ COUNTIFS('Official Medal Table'!$I:$I,'Each Gender Events'!$A35,'Official Medal Table'!$C:$C,'Each Gender Events'!BD$1,'Official Medal Table'!$E:$E,'Each Gender Events'!BD$2)*'Medal values'!$B$3
+ COUNTIFS('Official Medal Table'!$F:$F,'Each Gender Events'!$A35,'Official Medal Table'!$C:$C,'Each Gender Events'!BD$1,'Official Medal Table'!$E:$E,"Mixed")*'Medal values'!$B$1/2
+ COUNTIFS('Official Medal Table'!$G:$G,'Each Gender Events'!$A35,'Official Medal Table'!$C:$C,'Each Gender Events'!BD$1,'Official Medal Table'!$E:$E,"Mixed")*'Medal values'!$B$2/2
+ COUNTIFS('Official Medal Table'!$H:$H,'Each Gender Events'!$A35,'Official Medal Table'!$C:$C,'Each Gender Events'!BD$1,'Official Medal Table'!$E:$E,"Mixed")*'Medal values'!$B$3/2
+ COUNTIFS('Official Medal Table'!$I:$I,'Each Gender Events'!$A35,'Official Medal Table'!$C:$C,'Each Gender Events'!BD$1,'Official Medal Table'!$E:$E,"Mixed")*'Medal values'!$B$3/2</f>
        <v>0</v>
      </c>
      <c r="BE35">
        <f>COUNTIFS('Official Medal Table'!$F:$F,'Each Gender Events'!$A35,'Official Medal Table'!$C:$C,'Each Gender Events'!BE$1,'Official Medal Table'!$E:$E,'Each Gender Events'!BE$2)*'Medal values'!$B$1
+ COUNTIFS('Official Medal Table'!$G:$G,'Each Gender Events'!$A35,'Official Medal Table'!$C:$C,'Each Gender Events'!BE$1,'Official Medal Table'!$E:$E,'Each Gender Events'!BE$2)*'Medal values'!$B$2
+ COUNTIFS('Official Medal Table'!$H:$H,'Each Gender Events'!$A35,'Official Medal Table'!$C:$C,'Each Gender Events'!BE$1,'Official Medal Table'!$E:$E,'Each Gender Events'!BE$2)*'Medal values'!$B$3
+ COUNTIFS('Official Medal Table'!$I:$I,'Each Gender Events'!$A35,'Official Medal Table'!$C:$C,'Each Gender Events'!BE$1,'Official Medal Table'!$E:$E,'Each Gender Events'!BE$2)*'Medal values'!$B$3
+ COUNTIFS('Official Medal Table'!$F:$F,'Each Gender Events'!$A35,'Official Medal Table'!$C:$C,'Each Gender Events'!BE$1,'Official Medal Table'!$E:$E,"Mixed")*'Medal values'!$B$1/2
+ COUNTIFS('Official Medal Table'!$G:$G,'Each Gender Events'!$A35,'Official Medal Table'!$C:$C,'Each Gender Events'!BE$1,'Official Medal Table'!$E:$E,"Mixed")*'Medal values'!$B$2/2
+ COUNTIFS('Official Medal Table'!$H:$H,'Each Gender Events'!$A35,'Official Medal Table'!$C:$C,'Each Gender Events'!BE$1,'Official Medal Table'!$E:$E,"Mixed")*'Medal values'!$B$3/2
+ COUNTIFS('Official Medal Table'!$I:$I,'Each Gender Events'!$A35,'Official Medal Table'!$C:$C,'Each Gender Events'!BE$1,'Official Medal Table'!$E:$E,"Mixed")*'Medal values'!$B$3/2</f>
        <v>0</v>
      </c>
      <c r="BF35">
        <f>COUNTIFS('Official Medal Table'!$F:$F,'Each Gender Events'!$A35,'Official Medal Table'!$C:$C,'Each Gender Events'!BF$1,'Official Medal Table'!$E:$E,'Each Gender Events'!BF$2)*'Medal values'!$B$1
+ COUNTIFS('Official Medal Table'!$G:$G,'Each Gender Events'!$A35,'Official Medal Table'!$C:$C,'Each Gender Events'!BF$1,'Official Medal Table'!$E:$E,'Each Gender Events'!BF$2)*'Medal values'!$B$2
+ COUNTIFS('Official Medal Table'!$H:$H,'Each Gender Events'!$A35,'Official Medal Table'!$C:$C,'Each Gender Events'!BF$1,'Official Medal Table'!$E:$E,'Each Gender Events'!BF$2)*'Medal values'!$B$3
+ COUNTIFS('Official Medal Table'!$I:$I,'Each Gender Events'!$A35,'Official Medal Table'!$C:$C,'Each Gender Events'!BF$1,'Official Medal Table'!$E:$E,'Each Gender Events'!BF$2)*'Medal values'!$B$3
+ COUNTIFS('Official Medal Table'!$F:$F,'Each Gender Events'!$A35,'Official Medal Table'!$C:$C,'Each Gender Events'!BF$1,'Official Medal Table'!$E:$E,"Mixed")*'Medal values'!$B$1/2
+ COUNTIFS('Official Medal Table'!$G:$G,'Each Gender Events'!$A35,'Official Medal Table'!$C:$C,'Each Gender Events'!BF$1,'Official Medal Table'!$E:$E,"Mixed")*'Medal values'!$B$2/2
+ COUNTIFS('Official Medal Table'!$H:$H,'Each Gender Events'!$A35,'Official Medal Table'!$C:$C,'Each Gender Events'!BF$1,'Official Medal Table'!$E:$E,"Mixed")*'Medal values'!$B$3/2
+ COUNTIFS('Official Medal Table'!$I:$I,'Each Gender Events'!$A35,'Official Medal Table'!$C:$C,'Each Gender Events'!BF$1,'Official Medal Table'!$E:$E,"Mixed")*'Medal values'!$B$3/2</f>
        <v>0</v>
      </c>
      <c r="BG35">
        <f>COUNTIFS('Official Medal Table'!$F:$F,'Each Gender Events'!$A35,'Official Medal Table'!$C:$C,'Each Gender Events'!BG$1,'Official Medal Table'!$E:$E,'Each Gender Events'!BG$2)*'Medal values'!$B$1
+ COUNTIFS('Official Medal Table'!$G:$G,'Each Gender Events'!$A35,'Official Medal Table'!$C:$C,'Each Gender Events'!BG$1,'Official Medal Table'!$E:$E,'Each Gender Events'!BG$2)*'Medal values'!$B$2
+ COUNTIFS('Official Medal Table'!$H:$H,'Each Gender Events'!$A35,'Official Medal Table'!$C:$C,'Each Gender Events'!BG$1,'Official Medal Table'!$E:$E,'Each Gender Events'!BG$2)*'Medal values'!$B$3
+ COUNTIFS('Official Medal Table'!$I:$I,'Each Gender Events'!$A35,'Official Medal Table'!$C:$C,'Each Gender Events'!BG$1,'Official Medal Table'!$E:$E,'Each Gender Events'!BG$2)*'Medal values'!$B$3
+ COUNTIFS('Official Medal Table'!$F:$F,'Each Gender Events'!$A35,'Official Medal Table'!$C:$C,'Each Gender Events'!BG$1,'Official Medal Table'!$E:$E,"Mixed")*'Medal values'!$B$1/2
+ COUNTIFS('Official Medal Table'!$G:$G,'Each Gender Events'!$A35,'Official Medal Table'!$C:$C,'Each Gender Events'!BG$1,'Official Medal Table'!$E:$E,"Mixed")*'Medal values'!$B$2/2
+ COUNTIFS('Official Medal Table'!$H:$H,'Each Gender Events'!$A35,'Official Medal Table'!$C:$C,'Each Gender Events'!BG$1,'Official Medal Table'!$E:$E,"Mixed")*'Medal values'!$B$3/2
+ COUNTIFS('Official Medal Table'!$I:$I,'Each Gender Events'!$A35,'Official Medal Table'!$C:$C,'Each Gender Events'!BG$1,'Official Medal Table'!$E:$E,"Mixed")*'Medal values'!$B$3/2</f>
        <v>0</v>
      </c>
      <c r="BH35">
        <f>COUNTIFS('Official Medal Table'!$F:$F,'Each Gender Events'!$A35,'Official Medal Table'!$C:$C,'Each Gender Events'!BH$1,'Official Medal Table'!$E:$E,'Each Gender Events'!BH$2)*'Medal values'!$B$1
+ COUNTIFS('Official Medal Table'!$G:$G,'Each Gender Events'!$A35,'Official Medal Table'!$C:$C,'Each Gender Events'!BH$1,'Official Medal Table'!$E:$E,'Each Gender Events'!BH$2)*'Medal values'!$B$2
+ COUNTIFS('Official Medal Table'!$H:$H,'Each Gender Events'!$A35,'Official Medal Table'!$C:$C,'Each Gender Events'!BH$1,'Official Medal Table'!$E:$E,'Each Gender Events'!BH$2)*'Medal values'!$B$3
+ COUNTIFS('Official Medal Table'!$I:$I,'Each Gender Events'!$A35,'Official Medal Table'!$C:$C,'Each Gender Events'!BH$1,'Official Medal Table'!$E:$E,'Each Gender Events'!BH$2)*'Medal values'!$B$3
+ COUNTIFS('Official Medal Table'!$F:$F,'Each Gender Events'!$A35,'Official Medal Table'!$C:$C,'Each Gender Events'!BH$1,'Official Medal Table'!$E:$E,"Mixed")*'Medal values'!$B$1/2
+ COUNTIFS('Official Medal Table'!$G:$G,'Each Gender Events'!$A35,'Official Medal Table'!$C:$C,'Each Gender Events'!BH$1,'Official Medal Table'!$E:$E,"Mixed")*'Medal values'!$B$2/2
+ COUNTIFS('Official Medal Table'!$H:$H,'Each Gender Events'!$A35,'Official Medal Table'!$C:$C,'Each Gender Events'!BH$1,'Official Medal Table'!$E:$E,"Mixed")*'Medal values'!$B$3/2
+ COUNTIFS('Official Medal Table'!$I:$I,'Each Gender Events'!$A35,'Official Medal Table'!$C:$C,'Each Gender Events'!BH$1,'Official Medal Table'!$E:$E,"Mixed")*'Medal values'!$B$3/2</f>
        <v>0</v>
      </c>
      <c r="BI35">
        <f>COUNTIFS('Official Medal Table'!$F:$F,'Each Gender Events'!$A35,'Official Medal Table'!$C:$C,'Each Gender Events'!BI$1,'Official Medal Table'!$E:$E,'Each Gender Events'!BI$2)*'Medal values'!$B$1
+ COUNTIFS('Official Medal Table'!$G:$G,'Each Gender Events'!$A35,'Official Medal Table'!$C:$C,'Each Gender Events'!BI$1,'Official Medal Table'!$E:$E,'Each Gender Events'!BI$2)*'Medal values'!$B$2
+ COUNTIFS('Official Medal Table'!$H:$H,'Each Gender Events'!$A35,'Official Medal Table'!$C:$C,'Each Gender Events'!BI$1,'Official Medal Table'!$E:$E,'Each Gender Events'!BI$2)*'Medal values'!$B$3
+ COUNTIFS('Official Medal Table'!$I:$I,'Each Gender Events'!$A35,'Official Medal Table'!$C:$C,'Each Gender Events'!BI$1,'Official Medal Table'!$E:$E,'Each Gender Events'!BI$2)*'Medal values'!$B$3
+ COUNTIFS('Official Medal Table'!$F:$F,'Each Gender Events'!$A35,'Official Medal Table'!$C:$C,'Each Gender Events'!BI$1,'Official Medal Table'!$E:$E,"Mixed")*'Medal values'!$B$1/2
+ COUNTIFS('Official Medal Table'!$G:$G,'Each Gender Events'!$A35,'Official Medal Table'!$C:$C,'Each Gender Events'!BI$1,'Official Medal Table'!$E:$E,"Mixed")*'Medal values'!$B$2/2
+ COUNTIFS('Official Medal Table'!$H:$H,'Each Gender Events'!$A35,'Official Medal Table'!$C:$C,'Each Gender Events'!BI$1,'Official Medal Table'!$E:$E,"Mixed")*'Medal values'!$B$3/2
+ COUNTIFS('Official Medal Table'!$I:$I,'Each Gender Events'!$A35,'Official Medal Table'!$C:$C,'Each Gender Events'!BI$1,'Official Medal Table'!$E:$E,"Mixed")*'Medal values'!$B$3/2</f>
        <v>2.0000010000000001</v>
      </c>
      <c r="BJ35">
        <f>COUNTIFS('Official Medal Table'!$F:$F,'Each Gender Events'!$A35,'Official Medal Table'!$C:$C,'Each Gender Events'!BJ$1,'Official Medal Table'!$E:$E,'Each Gender Events'!BJ$2)*'Medal values'!$B$1
+ COUNTIFS('Official Medal Table'!$G:$G,'Each Gender Events'!$A35,'Official Medal Table'!$C:$C,'Each Gender Events'!BJ$1,'Official Medal Table'!$E:$E,'Each Gender Events'!BJ$2)*'Medal values'!$B$2
+ COUNTIFS('Official Medal Table'!$H:$H,'Each Gender Events'!$A35,'Official Medal Table'!$C:$C,'Each Gender Events'!BJ$1,'Official Medal Table'!$E:$E,'Each Gender Events'!BJ$2)*'Medal values'!$B$3
+ COUNTIFS('Official Medal Table'!$I:$I,'Each Gender Events'!$A35,'Official Medal Table'!$C:$C,'Each Gender Events'!BJ$1,'Official Medal Table'!$E:$E,'Each Gender Events'!BJ$2)*'Medal values'!$B$3
+ COUNTIFS('Official Medal Table'!$F:$F,'Each Gender Events'!$A35,'Official Medal Table'!$C:$C,'Each Gender Events'!BJ$1,'Official Medal Table'!$E:$E,"Mixed")*'Medal values'!$B$1/2
+ COUNTIFS('Official Medal Table'!$G:$G,'Each Gender Events'!$A35,'Official Medal Table'!$C:$C,'Each Gender Events'!BJ$1,'Official Medal Table'!$E:$E,"Mixed")*'Medal values'!$B$2/2
+ COUNTIFS('Official Medal Table'!$H:$H,'Each Gender Events'!$A35,'Official Medal Table'!$C:$C,'Each Gender Events'!BJ$1,'Official Medal Table'!$E:$E,"Mixed")*'Medal values'!$B$3/2
+ COUNTIFS('Official Medal Table'!$I:$I,'Each Gender Events'!$A35,'Official Medal Table'!$C:$C,'Each Gender Events'!BJ$1,'Official Medal Table'!$E:$E,"Mixed")*'Medal values'!$B$3/2</f>
        <v>0</v>
      </c>
      <c r="BK35">
        <f>COUNTIFS('Official Medal Table'!$F:$F,'Each Gender Events'!$A35,'Official Medal Table'!$C:$C,'Each Gender Events'!BK$1,'Official Medal Table'!$E:$E,'Each Gender Events'!BK$2)*'Medal values'!$B$1
+ COUNTIFS('Official Medal Table'!$G:$G,'Each Gender Events'!$A35,'Official Medal Table'!$C:$C,'Each Gender Events'!BK$1,'Official Medal Table'!$E:$E,'Each Gender Events'!BK$2)*'Medal values'!$B$2
+ COUNTIFS('Official Medal Table'!$H:$H,'Each Gender Events'!$A35,'Official Medal Table'!$C:$C,'Each Gender Events'!BK$1,'Official Medal Table'!$E:$E,'Each Gender Events'!BK$2)*'Medal values'!$B$3
+ COUNTIFS('Official Medal Table'!$I:$I,'Each Gender Events'!$A35,'Official Medal Table'!$C:$C,'Each Gender Events'!BK$1,'Official Medal Table'!$E:$E,'Each Gender Events'!BK$2)*'Medal values'!$B$3
+ COUNTIFS('Official Medal Table'!$F:$F,'Each Gender Events'!$A35,'Official Medal Table'!$C:$C,'Each Gender Events'!BK$1,'Official Medal Table'!$E:$E,"Mixed")*'Medal values'!$B$1/2
+ COUNTIFS('Official Medal Table'!$G:$G,'Each Gender Events'!$A35,'Official Medal Table'!$C:$C,'Each Gender Events'!BK$1,'Official Medal Table'!$E:$E,"Mixed")*'Medal values'!$B$2/2
+ COUNTIFS('Official Medal Table'!$H:$H,'Each Gender Events'!$A35,'Official Medal Table'!$C:$C,'Each Gender Events'!BK$1,'Official Medal Table'!$E:$E,"Mixed")*'Medal values'!$B$3/2
+ COUNTIFS('Official Medal Table'!$I:$I,'Each Gender Events'!$A35,'Official Medal Table'!$C:$C,'Each Gender Events'!BK$1,'Official Medal Table'!$E:$E,"Mixed")*'Medal values'!$B$3/2</f>
        <v>0</v>
      </c>
      <c r="BL35">
        <f>COUNTIFS('Official Medal Table'!$F:$F,'Each Gender Events'!$A35,'Official Medal Table'!$C:$C,'Each Gender Events'!BL$1,'Official Medal Table'!$E:$E,'Each Gender Events'!BL$2)*'Medal values'!$B$1
+ COUNTIFS('Official Medal Table'!$G:$G,'Each Gender Events'!$A35,'Official Medal Table'!$C:$C,'Each Gender Events'!BL$1,'Official Medal Table'!$E:$E,'Each Gender Events'!BL$2)*'Medal values'!$B$2
+ COUNTIFS('Official Medal Table'!$H:$H,'Each Gender Events'!$A35,'Official Medal Table'!$C:$C,'Each Gender Events'!BL$1,'Official Medal Table'!$E:$E,'Each Gender Events'!BL$2)*'Medal values'!$B$3
+ COUNTIFS('Official Medal Table'!$I:$I,'Each Gender Events'!$A35,'Official Medal Table'!$C:$C,'Each Gender Events'!BL$1,'Official Medal Table'!$E:$E,'Each Gender Events'!BL$2)*'Medal values'!$B$3
+ COUNTIFS('Official Medal Table'!$F:$F,'Each Gender Events'!$A35,'Official Medal Table'!$C:$C,'Each Gender Events'!BL$1,'Official Medal Table'!$E:$E,"Mixed")*'Medal values'!$B$1/2
+ COUNTIFS('Official Medal Table'!$G:$G,'Each Gender Events'!$A35,'Official Medal Table'!$C:$C,'Each Gender Events'!BL$1,'Official Medal Table'!$E:$E,"Mixed")*'Medal values'!$B$2/2
+ COUNTIFS('Official Medal Table'!$H:$H,'Each Gender Events'!$A35,'Official Medal Table'!$C:$C,'Each Gender Events'!BL$1,'Official Medal Table'!$E:$E,"Mixed")*'Medal values'!$B$3/2
+ COUNTIFS('Official Medal Table'!$I:$I,'Each Gender Events'!$A35,'Official Medal Table'!$C:$C,'Each Gender Events'!BL$1,'Official Medal Table'!$E:$E,"Mixed")*'Medal values'!$B$3/2</f>
        <v>0</v>
      </c>
      <c r="BM35">
        <f>COUNTIFS('Official Medal Table'!$F:$F,'Each Gender Events'!$A35,'Official Medal Table'!$C:$C,'Each Gender Events'!BM$1,'Official Medal Table'!$E:$E,'Each Gender Events'!BM$2)*'Medal values'!$B$1
+ COUNTIFS('Official Medal Table'!$G:$G,'Each Gender Events'!$A35,'Official Medal Table'!$C:$C,'Each Gender Events'!BM$1,'Official Medal Table'!$E:$E,'Each Gender Events'!BM$2)*'Medal values'!$B$2
+ COUNTIFS('Official Medal Table'!$H:$H,'Each Gender Events'!$A35,'Official Medal Table'!$C:$C,'Each Gender Events'!BM$1,'Official Medal Table'!$E:$E,'Each Gender Events'!BM$2)*'Medal values'!$B$3
+ COUNTIFS('Official Medal Table'!$I:$I,'Each Gender Events'!$A35,'Official Medal Table'!$C:$C,'Each Gender Events'!BM$1,'Official Medal Table'!$E:$E,'Each Gender Events'!BM$2)*'Medal values'!$B$3
+ COUNTIFS('Official Medal Table'!$F:$F,'Each Gender Events'!$A35,'Official Medal Table'!$C:$C,'Each Gender Events'!BM$1,'Official Medal Table'!$E:$E,"Mixed")*'Medal values'!$B$1/2
+ COUNTIFS('Official Medal Table'!$G:$G,'Each Gender Events'!$A35,'Official Medal Table'!$C:$C,'Each Gender Events'!BM$1,'Official Medal Table'!$E:$E,"Mixed")*'Medal values'!$B$2/2
+ COUNTIFS('Official Medal Table'!$H:$H,'Each Gender Events'!$A35,'Official Medal Table'!$C:$C,'Each Gender Events'!BM$1,'Official Medal Table'!$E:$E,"Mixed")*'Medal values'!$B$3/2
+ COUNTIFS('Official Medal Table'!$I:$I,'Each Gender Events'!$A35,'Official Medal Table'!$C:$C,'Each Gender Events'!BM$1,'Official Medal Table'!$E:$E,"Mixed")*'Medal values'!$B$3/2</f>
        <v>0</v>
      </c>
      <c r="BN35">
        <f>COUNTIFS('Official Medal Table'!$F:$F,'Each Gender Events'!$A35,'Official Medal Table'!$C:$C,'Each Gender Events'!BN$1,'Official Medal Table'!$E:$E,'Each Gender Events'!BN$2)*'Medal values'!$B$1
+ COUNTIFS('Official Medal Table'!$G:$G,'Each Gender Events'!$A35,'Official Medal Table'!$C:$C,'Each Gender Events'!BN$1,'Official Medal Table'!$E:$E,'Each Gender Events'!BN$2)*'Medal values'!$B$2
+ COUNTIFS('Official Medal Table'!$H:$H,'Each Gender Events'!$A35,'Official Medal Table'!$C:$C,'Each Gender Events'!BN$1,'Official Medal Table'!$E:$E,'Each Gender Events'!BN$2)*'Medal values'!$B$3
+ COUNTIFS('Official Medal Table'!$I:$I,'Each Gender Events'!$A35,'Official Medal Table'!$C:$C,'Each Gender Events'!BN$1,'Official Medal Table'!$E:$E,'Each Gender Events'!BN$2)*'Medal values'!$B$3
+ COUNTIFS('Official Medal Table'!$F:$F,'Each Gender Events'!$A35,'Official Medal Table'!$C:$C,'Each Gender Events'!BN$1,'Official Medal Table'!$E:$E,"Mixed")*'Medal values'!$B$1/2
+ COUNTIFS('Official Medal Table'!$G:$G,'Each Gender Events'!$A35,'Official Medal Table'!$C:$C,'Each Gender Events'!BN$1,'Official Medal Table'!$E:$E,"Mixed")*'Medal values'!$B$2/2
+ COUNTIFS('Official Medal Table'!$H:$H,'Each Gender Events'!$A35,'Official Medal Table'!$C:$C,'Each Gender Events'!BN$1,'Official Medal Table'!$E:$E,"Mixed")*'Medal values'!$B$3/2
+ COUNTIFS('Official Medal Table'!$I:$I,'Each Gender Events'!$A35,'Official Medal Table'!$C:$C,'Each Gender Events'!BN$1,'Official Medal Table'!$E:$E,"Mixed")*'Medal values'!$B$3/2</f>
        <v>0</v>
      </c>
      <c r="BO35">
        <f>COUNTIFS('Official Medal Table'!$F:$F,'Each Gender Events'!$A35,'Official Medal Table'!$C:$C,'Each Gender Events'!BO$1,'Official Medal Table'!$E:$E,'Each Gender Events'!BO$2)*'Medal values'!$B$1
+ COUNTIFS('Official Medal Table'!$G:$G,'Each Gender Events'!$A35,'Official Medal Table'!$C:$C,'Each Gender Events'!BO$1,'Official Medal Table'!$E:$E,'Each Gender Events'!BO$2)*'Medal values'!$B$2
+ COUNTIFS('Official Medal Table'!$H:$H,'Each Gender Events'!$A35,'Official Medal Table'!$C:$C,'Each Gender Events'!BO$1,'Official Medal Table'!$E:$E,'Each Gender Events'!BO$2)*'Medal values'!$B$3
+ COUNTIFS('Official Medal Table'!$I:$I,'Each Gender Events'!$A35,'Official Medal Table'!$C:$C,'Each Gender Events'!BO$1,'Official Medal Table'!$E:$E,'Each Gender Events'!BO$2)*'Medal values'!$B$3
+ COUNTIFS('Official Medal Table'!$F:$F,'Each Gender Events'!$A35,'Official Medal Table'!$C:$C,'Each Gender Events'!BO$1,'Official Medal Table'!$E:$E,"Mixed")*'Medal values'!$B$1/2
+ COUNTIFS('Official Medal Table'!$G:$G,'Each Gender Events'!$A35,'Official Medal Table'!$C:$C,'Each Gender Events'!BO$1,'Official Medal Table'!$E:$E,"Mixed")*'Medal values'!$B$2/2
+ COUNTIFS('Official Medal Table'!$H:$H,'Each Gender Events'!$A35,'Official Medal Table'!$C:$C,'Each Gender Events'!BO$1,'Official Medal Table'!$E:$E,"Mixed")*'Medal values'!$B$3/2
+ COUNTIFS('Official Medal Table'!$I:$I,'Each Gender Events'!$A35,'Official Medal Table'!$C:$C,'Each Gender Events'!BO$1,'Official Medal Table'!$E:$E,"Mixed")*'Medal values'!$B$3/2</f>
        <v>0</v>
      </c>
      <c r="BP35">
        <f>COUNTIFS('Official Medal Table'!$F:$F,'Each Gender Events'!$A35,'Official Medal Table'!$C:$C,'Each Gender Events'!BP$1,'Official Medal Table'!$E:$E,'Each Gender Events'!BP$2)*'Medal values'!$B$1
+ COUNTIFS('Official Medal Table'!$G:$G,'Each Gender Events'!$A35,'Official Medal Table'!$C:$C,'Each Gender Events'!BP$1,'Official Medal Table'!$E:$E,'Each Gender Events'!BP$2)*'Medal values'!$B$2
+ COUNTIFS('Official Medal Table'!$H:$H,'Each Gender Events'!$A35,'Official Medal Table'!$C:$C,'Each Gender Events'!BP$1,'Official Medal Table'!$E:$E,'Each Gender Events'!BP$2)*'Medal values'!$B$3
+ COUNTIFS('Official Medal Table'!$I:$I,'Each Gender Events'!$A35,'Official Medal Table'!$C:$C,'Each Gender Events'!BP$1,'Official Medal Table'!$E:$E,'Each Gender Events'!BP$2)*'Medal values'!$B$3
+ COUNTIFS('Official Medal Table'!$F:$F,'Each Gender Events'!$A35,'Official Medal Table'!$C:$C,'Each Gender Events'!BP$1,'Official Medal Table'!$E:$E,"Mixed")*'Medal values'!$B$1/2
+ COUNTIFS('Official Medal Table'!$G:$G,'Each Gender Events'!$A35,'Official Medal Table'!$C:$C,'Each Gender Events'!BP$1,'Official Medal Table'!$E:$E,"Mixed")*'Medal values'!$B$2/2
+ COUNTIFS('Official Medal Table'!$H:$H,'Each Gender Events'!$A35,'Official Medal Table'!$C:$C,'Each Gender Events'!BP$1,'Official Medal Table'!$E:$E,"Mixed")*'Medal values'!$B$3/2
+ COUNTIFS('Official Medal Table'!$I:$I,'Each Gender Events'!$A35,'Official Medal Table'!$C:$C,'Each Gender Events'!BP$1,'Official Medal Table'!$E:$E,"Mixed")*'Medal values'!$B$3/2</f>
        <v>0</v>
      </c>
      <c r="BQ35">
        <f>COUNTIFS('Official Medal Table'!$F:$F,'Each Gender Events'!$A35,'Official Medal Table'!$C:$C,'Each Gender Events'!BQ$1,'Official Medal Table'!$E:$E,'Each Gender Events'!BQ$2)*'Medal values'!$B$1
+ COUNTIFS('Official Medal Table'!$G:$G,'Each Gender Events'!$A35,'Official Medal Table'!$C:$C,'Each Gender Events'!BQ$1,'Official Medal Table'!$E:$E,'Each Gender Events'!BQ$2)*'Medal values'!$B$2
+ COUNTIFS('Official Medal Table'!$H:$H,'Each Gender Events'!$A35,'Official Medal Table'!$C:$C,'Each Gender Events'!BQ$1,'Official Medal Table'!$E:$E,'Each Gender Events'!BQ$2)*'Medal values'!$B$3
+ COUNTIFS('Official Medal Table'!$I:$I,'Each Gender Events'!$A35,'Official Medal Table'!$C:$C,'Each Gender Events'!BQ$1,'Official Medal Table'!$E:$E,'Each Gender Events'!BQ$2)*'Medal values'!$B$3
+ COUNTIFS('Official Medal Table'!$F:$F,'Each Gender Events'!$A35,'Official Medal Table'!$C:$C,'Each Gender Events'!BQ$1,'Official Medal Table'!$E:$E,"Mixed")*'Medal values'!$B$1/2
+ COUNTIFS('Official Medal Table'!$G:$G,'Each Gender Events'!$A35,'Official Medal Table'!$C:$C,'Each Gender Events'!BQ$1,'Official Medal Table'!$E:$E,"Mixed")*'Medal values'!$B$2/2
+ COUNTIFS('Official Medal Table'!$H:$H,'Each Gender Events'!$A35,'Official Medal Table'!$C:$C,'Each Gender Events'!BQ$1,'Official Medal Table'!$E:$E,"Mixed")*'Medal values'!$B$3/2
+ COUNTIFS('Official Medal Table'!$I:$I,'Each Gender Events'!$A35,'Official Medal Table'!$C:$C,'Each Gender Events'!BQ$1,'Official Medal Table'!$E:$E,"Mixed")*'Medal values'!$B$3/2</f>
        <v>0</v>
      </c>
      <c r="BR35">
        <f>COUNTIFS('Official Medal Table'!$F:$F,'Each Gender Events'!$A35,'Official Medal Table'!$C:$C,'Each Gender Events'!BR$1,'Official Medal Table'!$E:$E,'Each Gender Events'!BR$2)*'Medal values'!$B$1
+ COUNTIFS('Official Medal Table'!$G:$G,'Each Gender Events'!$A35,'Official Medal Table'!$C:$C,'Each Gender Events'!BR$1,'Official Medal Table'!$E:$E,'Each Gender Events'!BR$2)*'Medal values'!$B$2
+ COUNTIFS('Official Medal Table'!$H:$H,'Each Gender Events'!$A35,'Official Medal Table'!$C:$C,'Each Gender Events'!BR$1,'Official Medal Table'!$E:$E,'Each Gender Events'!BR$2)*'Medal values'!$B$3
+ COUNTIFS('Official Medal Table'!$I:$I,'Each Gender Events'!$A35,'Official Medal Table'!$C:$C,'Each Gender Events'!BR$1,'Official Medal Table'!$E:$E,'Each Gender Events'!BR$2)*'Medal values'!$B$3
+ COUNTIFS('Official Medal Table'!$F:$F,'Each Gender Events'!$A35,'Official Medal Table'!$C:$C,'Each Gender Events'!BR$1,'Official Medal Table'!$E:$E,"Mixed")*'Medal values'!$B$1/2
+ COUNTIFS('Official Medal Table'!$G:$G,'Each Gender Events'!$A35,'Official Medal Table'!$C:$C,'Each Gender Events'!BR$1,'Official Medal Table'!$E:$E,"Mixed")*'Medal values'!$B$2/2
+ COUNTIFS('Official Medal Table'!$H:$H,'Each Gender Events'!$A35,'Official Medal Table'!$C:$C,'Each Gender Events'!BR$1,'Official Medal Table'!$E:$E,"Mixed")*'Medal values'!$B$3/2
+ COUNTIFS('Official Medal Table'!$I:$I,'Each Gender Events'!$A35,'Official Medal Table'!$C:$C,'Each Gender Events'!BR$1,'Official Medal Table'!$E:$E,"Mixed")*'Medal values'!$B$3/2</f>
        <v>0</v>
      </c>
      <c r="BS35">
        <f>COUNTIFS('Official Medal Table'!$F:$F,'Each Gender Events'!$A35,'Official Medal Table'!$C:$C,'Each Gender Events'!BS$1,'Official Medal Table'!$E:$E,'Each Gender Events'!BS$2)*'Medal values'!$B$1
+ COUNTIFS('Official Medal Table'!$G:$G,'Each Gender Events'!$A35,'Official Medal Table'!$C:$C,'Each Gender Events'!BS$1,'Official Medal Table'!$E:$E,'Each Gender Events'!BS$2)*'Medal values'!$B$2
+ COUNTIFS('Official Medal Table'!$H:$H,'Each Gender Events'!$A35,'Official Medal Table'!$C:$C,'Each Gender Events'!BS$1,'Official Medal Table'!$E:$E,'Each Gender Events'!BS$2)*'Medal values'!$B$3
+ COUNTIFS('Official Medal Table'!$I:$I,'Each Gender Events'!$A35,'Official Medal Table'!$C:$C,'Each Gender Events'!BS$1,'Official Medal Table'!$E:$E,'Each Gender Events'!BS$2)*'Medal values'!$B$3
+ COUNTIFS('Official Medal Table'!$F:$F,'Each Gender Events'!$A35,'Official Medal Table'!$C:$C,'Each Gender Events'!BS$1,'Official Medal Table'!$E:$E,"Mixed")*'Medal values'!$B$1/2
+ COUNTIFS('Official Medal Table'!$G:$G,'Each Gender Events'!$A35,'Official Medal Table'!$C:$C,'Each Gender Events'!BS$1,'Official Medal Table'!$E:$E,"Mixed")*'Medal values'!$B$2/2
+ COUNTIFS('Official Medal Table'!$H:$H,'Each Gender Events'!$A35,'Official Medal Table'!$C:$C,'Each Gender Events'!BS$1,'Official Medal Table'!$E:$E,"Mixed")*'Medal values'!$B$3/2
+ COUNTIFS('Official Medal Table'!$I:$I,'Each Gender Events'!$A35,'Official Medal Table'!$C:$C,'Each Gender Events'!BS$1,'Official Medal Table'!$E:$E,"Mixed")*'Medal values'!$B$3/2</f>
        <v>0</v>
      </c>
      <c r="BT35">
        <f>COUNTIFS('Official Medal Table'!$F:$F,'Each Gender Events'!$A35,'Official Medal Table'!$C:$C,'Each Gender Events'!BT$1,'Official Medal Table'!$E:$E,'Each Gender Events'!BT$2)*'Medal values'!$B$1
+ COUNTIFS('Official Medal Table'!$G:$G,'Each Gender Events'!$A35,'Official Medal Table'!$C:$C,'Each Gender Events'!BT$1,'Official Medal Table'!$E:$E,'Each Gender Events'!BT$2)*'Medal values'!$B$2
+ COUNTIFS('Official Medal Table'!$H:$H,'Each Gender Events'!$A35,'Official Medal Table'!$C:$C,'Each Gender Events'!BT$1,'Official Medal Table'!$E:$E,'Each Gender Events'!BT$2)*'Medal values'!$B$3
+ COUNTIFS('Official Medal Table'!$I:$I,'Each Gender Events'!$A35,'Official Medal Table'!$C:$C,'Each Gender Events'!BT$1,'Official Medal Table'!$E:$E,'Each Gender Events'!BT$2)*'Medal values'!$B$3
+ COUNTIFS('Official Medal Table'!$F:$F,'Each Gender Events'!$A35,'Official Medal Table'!$C:$C,'Each Gender Events'!BT$1,'Official Medal Table'!$E:$E,"Mixed")*'Medal values'!$B$1/2
+ COUNTIFS('Official Medal Table'!$G:$G,'Each Gender Events'!$A35,'Official Medal Table'!$C:$C,'Each Gender Events'!BT$1,'Official Medal Table'!$E:$E,"Mixed")*'Medal values'!$B$2/2
+ COUNTIFS('Official Medal Table'!$H:$H,'Each Gender Events'!$A35,'Official Medal Table'!$C:$C,'Each Gender Events'!BT$1,'Official Medal Table'!$E:$E,"Mixed")*'Medal values'!$B$3/2
+ COUNTIFS('Official Medal Table'!$I:$I,'Each Gender Events'!$A35,'Official Medal Table'!$C:$C,'Each Gender Events'!BT$1,'Official Medal Table'!$E:$E,"Mixed")*'Medal values'!$B$3/2</f>
        <v>0</v>
      </c>
      <c r="BU35">
        <f>COUNTIFS('Official Medal Table'!$F:$F,'Each Gender Events'!$A35,'Official Medal Table'!$C:$C,'Each Gender Events'!BU$1,'Official Medal Table'!$E:$E,'Each Gender Events'!BU$2)*'Medal values'!$B$1
+ COUNTIFS('Official Medal Table'!$G:$G,'Each Gender Events'!$A35,'Official Medal Table'!$C:$C,'Each Gender Events'!BU$1,'Official Medal Table'!$E:$E,'Each Gender Events'!BU$2)*'Medal values'!$B$2
+ COUNTIFS('Official Medal Table'!$H:$H,'Each Gender Events'!$A35,'Official Medal Table'!$C:$C,'Each Gender Events'!BU$1,'Official Medal Table'!$E:$E,'Each Gender Events'!BU$2)*'Medal values'!$B$3
+ COUNTIFS('Official Medal Table'!$I:$I,'Each Gender Events'!$A35,'Official Medal Table'!$C:$C,'Each Gender Events'!BU$1,'Official Medal Table'!$E:$E,'Each Gender Events'!BU$2)*'Medal values'!$B$3
+ COUNTIFS('Official Medal Table'!$F:$F,'Each Gender Events'!$A35,'Official Medal Table'!$C:$C,'Each Gender Events'!BU$1,'Official Medal Table'!$E:$E,"Mixed")*'Medal values'!$B$1/2
+ COUNTIFS('Official Medal Table'!$G:$G,'Each Gender Events'!$A35,'Official Medal Table'!$C:$C,'Each Gender Events'!BU$1,'Official Medal Table'!$E:$E,"Mixed")*'Medal values'!$B$2/2
+ COUNTIFS('Official Medal Table'!$H:$H,'Each Gender Events'!$A35,'Official Medal Table'!$C:$C,'Each Gender Events'!BU$1,'Official Medal Table'!$E:$E,"Mixed")*'Medal values'!$B$3/2
+ COUNTIFS('Official Medal Table'!$I:$I,'Each Gender Events'!$A35,'Official Medal Table'!$C:$C,'Each Gender Events'!BU$1,'Official Medal Table'!$E:$E,"Mixed")*'Medal values'!$B$3/2</f>
        <v>0</v>
      </c>
      <c r="BV35">
        <f>COUNTIFS('Official Medal Table'!$F:$F,'Each Gender Events'!$A35,'Official Medal Table'!$C:$C,'Each Gender Events'!BV$1,'Official Medal Table'!$E:$E,'Each Gender Events'!BV$2)*'Medal values'!$B$1
+ COUNTIFS('Official Medal Table'!$G:$G,'Each Gender Events'!$A35,'Official Medal Table'!$C:$C,'Each Gender Events'!BV$1,'Official Medal Table'!$E:$E,'Each Gender Events'!BV$2)*'Medal values'!$B$2
+ COUNTIFS('Official Medal Table'!$H:$H,'Each Gender Events'!$A35,'Official Medal Table'!$C:$C,'Each Gender Events'!BV$1,'Official Medal Table'!$E:$E,'Each Gender Events'!BV$2)*'Medal values'!$B$3
+ COUNTIFS('Official Medal Table'!$I:$I,'Each Gender Events'!$A35,'Official Medal Table'!$C:$C,'Each Gender Events'!BV$1,'Official Medal Table'!$E:$E,'Each Gender Events'!BV$2)*'Medal values'!$B$3
+ COUNTIFS('Official Medal Table'!$F:$F,'Each Gender Events'!$A35,'Official Medal Table'!$C:$C,'Each Gender Events'!BV$1,'Official Medal Table'!$E:$E,"Mixed")*'Medal values'!$B$1/2
+ COUNTIFS('Official Medal Table'!$G:$G,'Each Gender Events'!$A35,'Official Medal Table'!$C:$C,'Each Gender Events'!BV$1,'Official Medal Table'!$E:$E,"Mixed")*'Medal values'!$B$2/2
+ COUNTIFS('Official Medal Table'!$H:$H,'Each Gender Events'!$A35,'Official Medal Table'!$C:$C,'Each Gender Events'!BV$1,'Official Medal Table'!$E:$E,"Mixed")*'Medal values'!$B$3/2
+ COUNTIFS('Official Medal Table'!$I:$I,'Each Gender Events'!$A35,'Official Medal Table'!$C:$C,'Each Gender Events'!BV$1,'Official Medal Table'!$E:$E,"Mixed")*'Medal values'!$B$3/2</f>
        <v>0</v>
      </c>
      <c r="BW35">
        <f>COUNTIFS('Official Medal Table'!$F:$F,'Each Gender Events'!$A35,'Official Medal Table'!$C:$C,'Each Gender Events'!BW$1,'Official Medal Table'!$E:$E,'Each Gender Events'!BW$2)*'Medal values'!$B$1
+ COUNTIFS('Official Medal Table'!$G:$G,'Each Gender Events'!$A35,'Official Medal Table'!$C:$C,'Each Gender Events'!BW$1,'Official Medal Table'!$E:$E,'Each Gender Events'!BW$2)*'Medal values'!$B$2
+ COUNTIFS('Official Medal Table'!$H:$H,'Each Gender Events'!$A35,'Official Medal Table'!$C:$C,'Each Gender Events'!BW$1,'Official Medal Table'!$E:$E,'Each Gender Events'!BW$2)*'Medal values'!$B$3
+ COUNTIFS('Official Medal Table'!$I:$I,'Each Gender Events'!$A35,'Official Medal Table'!$C:$C,'Each Gender Events'!BW$1,'Official Medal Table'!$E:$E,'Each Gender Events'!BW$2)*'Medal values'!$B$3
+ COUNTIFS('Official Medal Table'!$F:$F,'Each Gender Events'!$A35,'Official Medal Table'!$C:$C,'Each Gender Events'!BW$1,'Official Medal Table'!$E:$E,"Mixed")*'Medal values'!$B$1/2
+ COUNTIFS('Official Medal Table'!$G:$G,'Each Gender Events'!$A35,'Official Medal Table'!$C:$C,'Each Gender Events'!BW$1,'Official Medal Table'!$E:$E,"Mixed")*'Medal values'!$B$2/2
+ COUNTIFS('Official Medal Table'!$H:$H,'Each Gender Events'!$A35,'Official Medal Table'!$C:$C,'Each Gender Events'!BW$1,'Official Medal Table'!$E:$E,"Mixed")*'Medal values'!$B$3/2
+ COUNTIFS('Official Medal Table'!$I:$I,'Each Gender Events'!$A35,'Official Medal Table'!$C:$C,'Each Gender Events'!BW$1,'Official Medal Table'!$E:$E,"Mixed")*'Medal values'!$B$3/2</f>
        <v>0</v>
      </c>
      <c r="BX35">
        <f>COUNTIFS('Official Medal Table'!$F:$F,'Each Gender Events'!$A35,'Official Medal Table'!$C:$C,'Each Gender Events'!BX$1,'Official Medal Table'!$E:$E,'Each Gender Events'!BX$2)*'Medal values'!$B$1
+ COUNTIFS('Official Medal Table'!$G:$G,'Each Gender Events'!$A35,'Official Medal Table'!$C:$C,'Each Gender Events'!BX$1,'Official Medal Table'!$E:$E,'Each Gender Events'!BX$2)*'Medal values'!$B$2
+ COUNTIFS('Official Medal Table'!$H:$H,'Each Gender Events'!$A35,'Official Medal Table'!$C:$C,'Each Gender Events'!BX$1,'Official Medal Table'!$E:$E,'Each Gender Events'!BX$2)*'Medal values'!$B$3
+ COUNTIFS('Official Medal Table'!$I:$I,'Each Gender Events'!$A35,'Official Medal Table'!$C:$C,'Each Gender Events'!BX$1,'Official Medal Table'!$E:$E,'Each Gender Events'!BX$2)*'Medal values'!$B$3
+ COUNTIFS('Official Medal Table'!$F:$F,'Each Gender Events'!$A35,'Official Medal Table'!$C:$C,'Each Gender Events'!BX$1,'Official Medal Table'!$E:$E,"Mixed")*'Medal values'!$B$1/2
+ COUNTIFS('Official Medal Table'!$G:$G,'Each Gender Events'!$A35,'Official Medal Table'!$C:$C,'Each Gender Events'!BX$1,'Official Medal Table'!$E:$E,"Mixed")*'Medal values'!$B$2/2
+ COUNTIFS('Official Medal Table'!$H:$H,'Each Gender Events'!$A35,'Official Medal Table'!$C:$C,'Each Gender Events'!BX$1,'Official Medal Table'!$E:$E,"Mixed")*'Medal values'!$B$3/2
+ COUNTIFS('Official Medal Table'!$I:$I,'Each Gender Events'!$A35,'Official Medal Table'!$C:$C,'Each Gender Events'!BX$1,'Official Medal Table'!$E:$E,"Mixed")*'Medal values'!$B$3/2</f>
        <v>0</v>
      </c>
      <c r="BY35">
        <f>COUNTIFS('Official Medal Table'!$F:$F,'Each Gender Events'!$A35,'Official Medal Table'!$C:$C,'Each Gender Events'!BY$1,'Official Medal Table'!$E:$E,'Each Gender Events'!BY$2)*'Medal values'!$B$1
+ COUNTIFS('Official Medal Table'!$G:$G,'Each Gender Events'!$A35,'Official Medal Table'!$C:$C,'Each Gender Events'!BY$1,'Official Medal Table'!$E:$E,'Each Gender Events'!BY$2)*'Medal values'!$B$2
+ COUNTIFS('Official Medal Table'!$H:$H,'Each Gender Events'!$A35,'Official Medal Table'!$C:$C,'Each Gender Events'!BY$1,'Official Medal Table'!$E:$E,'Each Gender Events'!BY$2)*'Medal values'!$B$3
+ COUNTIFS('Official Medal Table'!$I:$I,'Each Gender Events'!$A35,'Official Medal Table'!$C:$C,'Each Gender Events'!BY$1,'Official Medal Table'!$E:$E,'Each Gender Events'!BY$2)*'Medal values'!$B$3
+ COUNTIFS('Official Medal Table'!$F:$F,'Each Gender Events'!$A35,'Official Medal Table'!$C:$C,'Each Gender Events'!BY$1,'Official Medal Table'!$E:$E,"Mixed")*'Medal values'!$B$1/2
+ COUNTIFS('Official Medal Table'!$G:$G,'Each Gender Events'!$A35,'Official Medal Table'!$C:$C,'Each Gender Events'!BY$1,'Official Medal Table'!$E:$E,"Mixed")*'Medal values'!$B$2/2
+ COUNTIFS('Official Medal Table'!$H:$H,'Each Gender Events'!$A35,'Official Medal Table'!$C:$C,'Each Gender Events'!BY$1,'Official Medal Table'!$E:$E,"Mixed")*'Medal values'!$B$3/2
+ COUNTIFS('Official Medal Table'!$I:$I,'Each Gender Events'!$A35,'Official Medal Table'!$C:$C,'Each Gender Events'!BY$1,'Official Medal Table'!$E:$E,"Mixed")*'Medal values'!$B$3/2</f>
        <v>0</v>
      </c>
      <c r="BZ35">
        <f>COUNTIFS('Official Medal Table'!$F:$F,'Each Gender Events'!$A35,'Official Medal Table'!$C:$C,'Each Gender Events'!BZ$1,'Official Medal Table'!$E:$E,'Each Gender Events'!BZ$2)*'Medal values'!$B$1
+ COUNTIFS('Official Medal Table'!$G:$G,'Each Gender Events'!$A35,'Official Medal Table'!$C:$C,'Each Gender Events'!BZ$1,'Official Medal Table'!$E:$E,'Each Gender Events'!BZ$2)*'Medal values'!$B$2
+ COUNTIFS('Official Medal Table'!$H:$H,'Each Gender Events'!$A35,'Official Medal Table'!$C:$C,'Each Gender Events'!BZ$1,'Official Medal Table'!$E:$E,'Each Gender Events'!BZ$2)*'Medal values'!$B$3
+ COUNTIFS('Official Medal Table'!$I:$I,'Each Gender Events'!$A35,'Official Medal Table'!$C:$C,'Each Gender Events'!BZ$1,'Official Medal Table'!$E:$E,'Each Gender Events'!BZ$2)*'Medal values'!$B$3
+ COUNTIFS('Official Medal Table'!$F:$F,'Each Gender Events'!$A35,'Official Medal Table'!$C:$C,'Each Gender Events'!BZ$1,'Official Medal Table'!$E:$E,"Mixed")*'Medal values'!$B$1/2
+ COUNTIFS('Official Medal Table'!$G:$G,'Each Gender Events'!$A35,'Official Medal Table'!$C:$C,'Each Gender Events'!BZ$1,'Official Medal Table'!$E:$E,"Mixed")*'Medal values'!$B$2/2
+ COUNTIFS('Official Medal Table'!$H:$H,'Each Gender Events'!$A35,'Official Medal Table'!$C:$C,'Each Gender Events'!BZ$1,'Official Medal Table'!$E:$E,"Mixed")*'Medal values'!$B$3/2
+ COUNTIFS('Official Medal Table'!$I:$I,'Each Gender Events'!$A35,'Official Medal Table'!$C:$C,'Each Gender Events'!BZ$1,'Official Medal Table'!$E:$E,"Mixed")*'Medal values'!$B$3/2</f>
        <v>0</v>
      </c>
      <c r="CA35">
        <f>COUNTIFS('Official Medal Table'!$F:$F,'Each Gender Events'!$A35,'Official Medal Table'!$C:$C,'Each Gender Events'!CA$1,'Official Medal Table'!$E:$E,'Each Gender Events'!CA$2)*'Medal values'!$B$1
+ COUNTIFS('Official Medal Table'!$G:$G,'Each Gender Events'!$A35,'Official Medal Table'!$C:$C,'Each Gender Events'!CA$1,'Official Medal Table'!$E:$E,'Each Gender Events'!CA$2)*'Medal values'!$B$2
+ COUNTIFS('Official Medal Table'!$H:$H,'Each Gender Events'!$A35,'Official Medal Table'!$C:$C,'Each Gender Events'!CA$1,'Official Medal Table'!$E:$E,'Each Gender Events'!CA$2)*'Medal values'!$B$3
+ COUNTIFS('Official Medal Table'!$I:$I,'Each Gender Events'!$A35,'Official Medal Table'!$C:$C,'Each Gender Events'!CA$1,'Official Medal Table'!$E:$E,'Each Gender Events'!CA$2)*'Medal values'!$B$3
+ COUNTIFS('Official Medal Table'!$F:$F,'Each Gender Events'!$A35,'Official Medal Table'!$C:$C,'Each Gender Events'!CA$1,'Official Medal Table'!$E:$E,"Mixed")*'Medal values'!$B$1/2
+ COUNTIFS('Official Medal Table'!$G:$G,'Each Gender Events'!$A35,'Official Medal Table'!$C:$C,'Each Gender Events'!CA$1,'Official Medal Table'!$E:$E,"Mixed")*'Medal values'!$B$2/2
+ COUNTIFS('Official Medal Table'!$H:$H,'Each Gender Events'!$A35,'Official Medal Table'!$C:$C,'Each Gender Events'!CA$1,'Official Medal Table'!$E:$E,"Mixed")*'Medal values'!$B$3/2
+ COUNTIFS('Official Medal Table'!$I:$I,'Each Gender Events'!$A35,'Official Medal Table'!$C:$C,'Each Gender Events'!CA$1,'Official Medal Table'!$E:$E,"Mixed")*'Medal values'!$B$3/2</f>
        <v>0</v>
      </c>
      <c r="CB35">
        <f>COUNTIFS('Official Medal Table'!$F:$F,'Each Gender Events'!$A35,'Official Medal Table'!$C:$C,'Each Gender Events'!CB$1,'Official Medal Table'!$E:$E,'Each Gender Events'!CB$2)*'Medal values'!$B$1
+ COUNTIFS('Official Medal Table'!$G:$G,'Each Gender Events'!$A35,'Official Medal Table'!$C:$C,'Each Gender Events'!CB$1,'Official Medal Table'!$E:$E,'Each Gender Events'!CB$2)*'Medal values'!$B$2
+ COUNTIFS('Official Medal Table'!$H:$H,'Each Gender Events'!$A35,'Official Medal Table'!$C:$C,'Each Gender Events'!CB$1,'Official Medal Table'!$E:$E,'Each Gender Events'!CB$2)*'Medal values'!$B$3
+ COUNTIFS('Official Medal Table'!$I:$I,'Each Gender Events'!$A35,'Official Medal Table'!$C:$C,'Each Gender Events'!CB$1,'Official Medal Table'!$E:$E,'Each Gender Events'!CB$2)*'Medal values'!$B$3
+ COUNTIFS('Official Medal Table'!$F:$F,'Each Gender Events'!$A35,'Official Medal Table'!$C:$C,'Each Gender Events'!CB$1,'Official Medal Table'!$E:$E,"Mixed")*'Medal values'!$B$1/2
+ COUNTIFS('Official Medal Table'!$G:$G,'Each Gender Events'!$A35,'Official Medal Table'!$C:$C,'Each Gender Events'!CB$1,'Official Medal Table'!$E:$E,"Mixed")*'Medal values'!$B$2/2
+ COUNTIFS('Official Medal Table'!$H:$H,'Each Gender Events'!$A35,'Official Medal Table'!$C:$C,'Each Gender Events'!CB$1,'Official Medal Table'!$E:$E,"Mixed")*'Medal values'!$B$3/2
+ COUNTIFS('Official Medal Table'!$I:$I,'Each Gender Events'!$A35,'Official Medal Table'!$C:$C,'Each Gender Events'!CB$1,'Official Medal Table'!$E:$E,"Mixed")*'Medal values'!$B$3/2</f>
        <v>0</v>
      </c>
      <c r="CC35">
        <f>COUNTIFS('Official Medal Table'!$F:$F,'Each Gender Events'!$A35,'Official Medal Table'!$C:$C,'Each Gender Events'!CC$1,'Official Medal Table'!$E:$E,'Each Gender Events'!CC$2)*'Medal values'!$B$1
+ COUNTIFS('Official Medal Table'!$G:$G,'Each Gender Events'!$A35,'Official Medal Table'!$C:$C,'Each Gender Events'!CC$1,'Official Medal Table'!$E:$E,'Each Gender Events'!CC$2)*'Medal values'!$B$2
+ COUNTIFS('Official Medal Table'!$H:$H,'Each Gender Events'!$A35,'Official Medal Table'!$C:$C,'Each Gender Events'!CC$1,'Official Medal Table'!$E:$E,'Each Gender Events'!CC$2)*'Medal values'!$B$3
+ COUNTIFS('Official Medal Table'!$I:$I,'Each Gender Events'!$A35,'Official Medal Table'!$C:$C,'Each Gender Events'!CC$1,'Official Medal Table'!$E:$E,'Each Gender Events'!CC$2)*'Medal values'!$B$3
+ COUNTIFS('Official Medal Table'!$F:$F,'Each Gender Events'!$A35,'Official Medal Table'!$C:$C,'Each Gender Events'!CC$1,'Official Medal Table'!$E:$E,"Mixed")*'Medal values'!$B$1/2
+ COUNTIFS('Official Medal Table'!$G:$G,'Each Gender Events'!$A35,'Official Medal Table'!$C:$C,'Each Gender Events'!CC$1,'Official Medal Table'!$E:$E,"Mixed")*'Medal values'!$B$2/2
+ COUNTIFS('Official Medal Table'!$H:$H,'Each Gender Events'!$A35,'Official Medal Table'!$C:$C,'Each Gender Events'!CC$1,'Official Medal Table'!$E:$E,"Mixed")*'Medal values'!$B$3/2
+ COUNTIFS('Official Medal Table'!$I:$I,'Each Gender Events'!$A35,'Official Medal Table'!$C:$C,'Each Gender Events'!CC$1,'Official Medal Table'!$E:$E,"Mixed")*'Medal values'!$B$3/2</f>
        <v>0</v>
      </c>
      <c r="CD35">
        <f>COUNTIFS('Official Medal Table'!$F:$F,'Each Gender Events'!$A35,'Official Medal Table'!$C:$C,'Each Gender Events'!CD$1,'Official Medal Table'!$E:$E,'Each Gender Events'!CD$2)*'Medal values'!$B$1
+ COUNTIFS('Official Medal Table'!$G:$G,'Each Gender Events'!$A35,'Official Medal Table'!$C:$C,'Each Gender Events'!CD$1,'Official Medal Table'!$E:$E,'Each Gender Events'!CD$2)*'Medal values'!$B$2
+ COUNTIFS('Official Medal Table'!$H:$H,'Each Gender Events'!$A35,'Official Medal Table'!$C:$C,'Each Gender Events'!CD$1,'Official Medal Table'!$E:$E,'Each Gender Events'!CD$2)*'Medal values'!$B$3
+ COUNTIFS('Official Medal Table'!$I:$I,'Each Gender Events'!$A35,'Official Medal Table'!$C:$C,'Each Gender Events'!CD$1,'Official Medal Table'!$E:$E,'Each Gender Events'!CD$2)*'Medal values'!$B$3
+ COUNTIFS('Official Medal Table'!$F:$F,'Each Gender Events'!$A35,'Official Medal Table'!$C:$C,'Each Gender Events'!CD$1,'Official Medal Table'!$E:$E,"Mixed")*'Medal values'!$B$1/2
+ COUNTIFS('Official Medal Table'!$G:$G,'Each Gender Events'!$A35,'Official Medal Table'!$C:$C,'Each Gender Events'!CD$1,'Official Medal Table'!$E:$E,"Mixed")*'Medal values'!$B$2/2
+ COUNTIFS('Official Medal Table'!$H:$H,'Each Gender Events'!$A35,'Official Medal Table'!$C:$C,'Each Gender Events'!CD$1,'Official Medal Table'!$E:$E,"Mixed")*'Medal values'!$B$3/2
+ COUNTIFS('Official Medal Table'!$I:$I,'Each Gender Events'!$A35,'Official Medal Table'!$C:$C,'Each Gender Events'!CD$1,'Official Medal Table'!$E:$E,"Mixed")*'Medal values'!$B$3/2</f>
        <v>0</v>
      </c>
      <c r="CE35">
        <f>COUNTIFS('Official Medal Table'!$F:$F,'Each Gender Events'!$A35,'Official Medal Table'!$C:$C,'Each Gender Events'!CE$1,'Official Medal Table'!$E:$E,'Each Gender Events'!CE$2)*'Medal values'!$B$1
+ COUNTIFS('Official Medal Table'!$G:$G,'Each Gender Events'!$A35,'Official Medal Table'!$C:$C,'Each Gender Events'!CE$1,'Official Medal Table'!$E:$E,'Each Gender Events'!CE$2)*'Medal values'!$B$2
+ COUNTIFS('Official Medal Table'!$H:$H,'Each Gender Events'!$A35,'Official Medal Table'!$C:$C,'Each Gender Events'!CE$1,'Official Medal Table'!$E:$E,'Each Gender Events'!CE$2)*'Medal values'!$B$3
+ COUNTIFS('Official Medal Table'!$I:$I,'Each Gender Events'!$A35,'Official Medal Table'!$C:$C,'Each Gender Events'!CE$1,'Official Medal Table'!$E:$E,'Each Gender Events'!CE$2)*'Medal values'!$B$3
+ COUNTIFS('Official Medal Table'!$F:$F,'Each Gender Events'!$A35,'Official Medal Table'!$C:$C,'Each Gender Events'!CE$1,'Official Medal Table'!$E:$E,"Mixed")*'Medal values'!$B$1/2
+ COUNTIFS('Official Medal Table'!$G:$G,'Each Gender Events'!$A35,'Official Medal Table'!$C:$C,'Each Gender Events'!CE$1,'Official Medal Table'!$E:$E,"Mixed")*'Medal values'!$B$2/2
+ COUNTIFS('Official Medal Table'!$H:$H,'Each Gender Events'!$A35,'Official Medal Table'!$C:$C,'Each Gender Events'!CE$1,'Official Medal Table'!$E:$E,"Mixed")*'Medal values'!$B$3/2
+ COUNTIFS('Official Medal Table'!$I:$I,'Each Gender Events'!$A35,'Official Medal Table'!$C:$C,'Each Gender Events'!CE$1,'Official Medal Table'!$E:$E,"Mixed")*'Medal values'!$B$3/2</f>
        <v>0</v>
      </c>
      <c r="CF35">
        <f>COUNTIFS('Official Medal Table'!$F:$F,'Each Gender Events'!$A35,'Official Medal Table'!$C:$C,'Each Gender Events'!CF$1,'Official Medal Table'!$E:$E,'Each Gender Events'!CF$2)*'Medal values'!$B$1
+ COUNTIFS('Official Medal Table'!$G:$G,'Each Gender Events'!$A35,'Official Medal Table'!$C:$C,'Each Gender Events'!CF$1,'Official Medal Table'!$E:$E,'Each Gender Events'!CF$2)*'Medal values'!$B$2
+ COUNTIFS('Official Medal Table'!$H:$H,'Each Gender Events'!$A35,'Official Medal Table'!$C:$C,'Each Gender Events'!CF$1,'Official Medal Table'!$E:$E,'Each Gender Events'!CF$2)*'Medal values'!$B$3
+ COUNTIFS('Official Medal Table'!$I:$I,'Each Gender Events'!$A35,'Official Medal Table'!$C:$C,'Each Gender Events'!CF$1,'Official Medal Table'!$E:$E,'Each Gender Events'!CF$2)*'Medal values'!$B$3
+ COUNTIFS('Official Medal Table'!$F:$F,'Each Gender Events'!$A35,'Official Medal Table'!$C:$C,'Each Gender Events'!CF$1,'Official Medal Table'!$E:$E,"Mixed")*'Medal values'!$B$1/2
+ COUNTIFS('Official Medal Table'!$G:$G,'Each Gender Events'!$A35,'Official Medal Table'!$C:$C,'Each Gender Events'!CF$1,'Official Medal Table'!$E:$E,"Mixed")*'Medal values'!$B$2/2
+ COUNTIFS('Official Medal Table'!$H:$H,'Each Gender Events'!$A35,'Official Medal Table'!$C:$C,'Each Gender Events'!CF$1,'Official Medal Table'!$E:$E,"Mixed")*'Medal values'!$B$3/2
+ COUNTIFS('Official Medal Table'!$I:$I,'Each Gender Events'!$A35,'Official Medal Table'!$C:$C,'Each Gender Events'!CF$1,'Official Medal Table'!$E:$E,"Mixed")*'Medal values'!$B$3/2</f>
        <v>0</v>
      </c>
      <c r="CG35">
        <f>COUNTIFS('Official Medal Table'!$F:$F,'Each Gender Events'!$A35,'Official Medal Table'!$C:$C,'Each Gender Events'!CG$1,'Official Medal Table'!$E:$E,'Each Gender Events'!CG$2)*'Medal values'!$B$1
+ COUNTIFS('Official Medal Table'!$G:$G,'Each Gender Events'!$A35,'Official Medal Table'!$C:$C,'Each Gender Events'!CG$1,'Official Medal Table'!$E:$E,'Each Gender Events'!CG$2)*'Medal values'!$B$2
+ COUNTIFS('Official Medal Table'!$H:$H,'Each Gender Events'!$A35,'Official Medal Table'!$C:$C,'Each Gender Events'!CG$1,'Official Medal Table'!$E:$E,'Each Gender Events'!CG$2)*'Medal values'!$B$3
+ COUNTIFS('Official Medal Table'!$I:$I,'Each Gender Events'!$A35,'Official Medal Table'!$C:$C,'Each Gender Events'!CG$1,'Official Medal Table'!$E:$E,'Each Gender Events'!CG$2)*'Medal values'!$B$3
+ COUNTIFS('Official Medal Table'!$F:$F,'Each Gender Events'!$A35,'Official Medal Table'!$C:$C,'Each Gender Events'!CG$1,'Official Medal Table'!$E:$E,"Mixed")*'Medal values'!$B$1/2
+ COUNTIFS('Official Medal Table'!$G:$G,'Each Gender Events'!$A35,'Official Medal Table'!$C:$C,'Each Gender Events'!CG$1,'Official Medal Table'!$E:$E,"Mixed")*'Medal values'!$B$2/2
+ COUNTIFS('Official Medal Table'!$H:$H,'Each Gender Events'!$A35,'Official Medal Table'!$C:$C,'Each Gender Events'!CG$1,'Official Medal Table'!$E:$E,"Mixed")*'Medal values'!$B$3/2
+ COUNTIFS('Official Medal Table'!$I:$I,'Each Gender Events'!$A35,'Official Medal Table'!$C:$C,'Each Gender Events'!CG$1,'Official Medal Table'!$E:$E,"Mixed")*'Medal values'!$B$3/2</f>
        <v>0</v>
      </c>
      <c r="CH35">
        <f>COUNTIFS('Official Medal Table'!$F:$F,'Each Gender Events'!$A35,'Official Medal Table'!$C:$C,'Each Gender Events'!CH$1,'Official Medal Table'!$E:$E,'Each Gender Events'!CH$2)*'Medal values'!$B$1
+ COUNTIFS('Official Medal Table'!$G:$G,'Each Gender Events'!$A35,'Official Medal Table'!$C:$C,'Each Gender Events'!CH$1,'Official Medal Table'!$E:$E,'Each Gender Events'!CH$2)*'Medal values'!$B$2
+ COUNTIFS('Official Medal Table'!$H:$H,'Each Gender Events'!$A35,'Official Medal Table'!$C:$C,'Each Gender Events'!CH$1,'Official Medal Table'!$E:$E,'Each Gender Events'!CH$2)*'Medal values'!$B$3
+ COUNTIFS('Official Medal Table'!$I:$I,'Each Gender Events'!$A35,'Official Medal Table'!$C:$C,'Each Gender Events'!CH$1,'Official Medal Table'!$E:$E,'Each Gender Events'!CH$2)*'Medal values'!$B$3
+ COUNTIFS('Official Medal Table'!$F:$F,'Each Gender Events'!$A35,'Official Medal Table'!$C:$C,'Each Gender Events'!CH$1,'Official Medal Table'!$E:$E,"Mixed")*'Medal values'!$B$1/2
+ COUNTIFS('Official Medal Table'!$G:$G,'Each Gender Events'!$A35,'Official Medal Table'!$C:$C,'Each Gender Events'!CH$1,'Official Medal Table'!$E:$E,"Mixed")*'Medal values'!$B$2/2
+ COUNTIFS('Official Medal Table'!$H:$H,'Each Gender Events'!$A35,'Official Medal Table'!$C:$C,'Each Gender Events'!CH$1,'Official Medal Table'!$E:$E,"Mixed")*'Medal values'!$B$3/2
+ COUNTIFS('Official Medal Table'!$I:$I,'Each Gender Events'!$A35,'Official Medal Table'!$C:$C,'Each Gender Events'!CH$1,'Official Medal Table'!$E:$E,"Mixed")*'Medal values'!$B$3/2</f>
        <v>0</v>
      </c>
      <c r="CI35">
        <f>COUNTIFS('Official Medal Table'!$F:$F,'Each Gender Events'!$A35,'Official Medal Table'!$C:$C,'Each Gender Events'!CI$1,'Official Medal Table'!$E:$E,'Each Gender Events'!CI$2)*'Medal values'!$B$1
+ COUNTIFS('Official Medal Table'!$G:$G,'Each Gender Events'!$A35,'Official Medal Table'!$C:$C,'Each Gender Events'!CI$1,'Official Medal Table'!$E:$E,'Each Gender Events'!CI$2)*'Medal values'!$B$2
+ COUNTIFS('Official Medal Table'!$H:$H,'Each Gender Events'!$A35,'Official Medal Table'!$C:$C,'Each Gender Events'!CI$1,'Official Medal Table'!$E:$E,'Each Gender Events'!CI$2)*'Medal values'!$B$3
+ COUNTIFS('Official Medal Table'!$I:$I,'Each Gender Events'!$A35,'Official Medal Table'!$C:$C,'Each Gender Events'!CI$1,'Official Medal Table'!$E:$E,'Each Gender Events'!CI$2)*'Medal values'!$B$3
+ COUNTIFS('Official Medal Table'!$F:$F,'Each Gender Events'!$A35,'Official Medal Table'!$C:$C,'Each Gender Events'!CI$1,'Official Medal Table'!$E:$E,"Mixed")*'Medal values'!$B$1/2
+ COUNTIFS('Official Medal Table'!$G:$G,'Each Gender Events'!$A35,'Official Medal Table'!$C:$C,'Each Gender Events'!CI$1,'Official Medal Table'!$E:$E,"Mixed")*'Medal values'!$B$2/2
+ COUNTIFS('Official Medal Table'!$H:$H,'Each Gender Events'!$A35,'Official Medal Table'!$C:$C,'Each Gender Events'!CI$1,'Official Medal Table'!$E:$E,"Mixed")*'Medal values'!$B$3/2
+ COUNTIFS('Official Medal Table'!$I:$I,'Each Gender Events'!$A35,'Official Medal Table'!$C:$C,'Each Gender Events'!CI$1,'Official Medal Table'!$E:$E,"Mixed")*'Medal values'!$B$3/2</f>
        <v>0</v>
      </c>
      <c r="CJ35">
        <f>COUNTIFS('Official Medal Table'!$F:$F,'Each Gender Events'!$A35,'Official Medal Table'!$C:$C,'Each Gender Events'!CJ$1,'Official Medal Table'!$E:$E,'Each Gender Events'!CJ$2)*'Medal values'!$B$1
+ COUNTIFS('Official Medal Table'!$G:$G,'Each Gender Events'!$A35,'Official Medal Table'!$C:$C,'Each Gender Events'!CJ$1,'Official Medal Table'!$E:$E,'Each Gender Events'!CJ$2)*'Medal values'!$B$2
+ COUNTIFS('Official Medal Table'!$H:$H,'Each Gender Events'!$A35,'Official Medal Table'!$C:$C,'Each Gender Events'!CJ$1,'Official Medal Table'!$E:$E,'Each Gender Events'!CJ$2)*'Medal values'!$B$3
+ COUNTIFS('Official Medal Table'!$I:$I,'Each Gender Events'!$A35,'Official Medal Table'!$C:$C,'Each Gender Events'!CJ$1,'Official Medal Table'!$E:$E,'Each Gender Events'!CJ$2)*'Medal values'!$B$3
+ COUNTIFS('Official Medal Table'!$F:$F,'Each Gender Events'!$A35,'Official Medal Table'!$C:$C,'Each Gender Events'!CJ$1,'Official Medal Table'!$E:$E,"Mixed")*'Medal values'!$B$1/2
+ COUNTIFS('Official Medal Table'!$G:$G,'Each Gender Events'!$A35,'Official Medal Table'!$C:$C,'Each Gender Events'!CJ$1,'Official Medal Table'!$E:$E,"Mixed")*'Medal values'!$B$2/2
+ COUNTIFS('Official Medal Table'!$H:$H,'Each Gender Events'!$A35,'Official Medal Table'!$C:$C,'Each Gender Events'!CJ$1,'Official Medal Table'!$E:$E,"Mixed")*'Medal values'!$B$3/2
+ COUNTIFS('Official Medal Table'!$I:$I,'Each Gender Events'!$A35,'Official Medal Table'!$C:$C,'Each Gender Events'!CJ$1,'Official Medal Table'!$E:$E,"Mixed")*'Medal values'!$B$3/2</f>
        <v>0</v>
      </c>
      <c r="CK35">
        <f>COUNTIFS('Official Medal Table'!$F:$F,'Each Gender Events'!$A35,'Official Medal Table'!$C:$C,'Each Gender Events'!CK$1,'Official Medal Table'!$E:$E,'Each Gender Events'!CK$2)*'Medal values'!$B$1
+ COUNTIFS('Official Medal Table'!$G:$G,'Each Gender Events'!$A35,'Official Medal Table'!$C:$C,'Each Gender Events'!CK$1,'Official Medal Table'!$E:$E,'Each Gender Events'!CK$2)*'Medal values'!$B$2
+ COUNTIFS('Official Medal Table'!$H:$H,'Each Gender Events'!$A35,'Official Medal Table'!$C:$C,'Each Gender Events'!CK$1,'Official Medal Table'!$E:$E,'Each Gender Events'!CK$2)*'Medal values'!$B$3
+ COUNTIFS('Official Medal Table'!$I:$I,'Each Gender Events'!$A35,'Official Medal Table'!$C:$C,'Each Gender Events'!CK$1,'Official Medal Table'!$E:$E,'Each Gender Events'!CK$2)*'Medal values'!$B$3
+ COUNTIFS('Official Medal Table'!$F:$F,'Each Gender Events'!$A35,'Official Medal Table'!$C:$C,'Each Gender Events'!CK$1,'Official Medal Table'!$E:$E,"Mixed")*'Medal values'!$B$1/2
+ COUNTIFS('Official Medal Table'!$G:$G,'Each Gender Events'!$A35,'Official Medal Table'!$C:$C,'Each Gender Events'!CK$1,'Official Medal Table'!$E:$E,"Mixed")*'Medal values'!$B$2/2
+ COUNTIFS('Official Medal Table'!$H:$H,'Each Gender Events'!$A35,'Official Medal Table'!$C:$C,'Each Gender Events'!CK$1,'Official Medal Table'!$E:$E,"Mixed")*'Medal values'!$B$3/2
+ COUNTIFS('Official Medal Table'!$I:$I,'Each Gender Events'!$A35,'Official Medal Table'!$C:$C,'Each Gender Events'!CK$1,'Official Medal Table'!$E:$E,"Mixed")*'Medal values'!$B$3/2</f>
        <v>0</v>
      </c>
      <c r="CL35">
        <f>COUNTIFS('Official Medal Table'!$F:$F,'Each Gender Events'!$A35,'Official Medal Table'!$C:$C,'Each Gender Events'!CL$1,'Official Medal Table'!$E:$E,'Each Gender Events'!CL$2)*'Medal values'!$B$1
+ COUNTIFS('Official Medal Table'!$G:$G,'Each Gender Events'!$A35,'Official Medal Table'!$C:$C,'Each Gender Events'!CL$1,'Official Medal Table'!$E:$E,'Each Gender Events'!CL$2)*'Medal values'!$B$2
+ COUNTIFS('Official Medal Table'!$H:$H,'Each Gender Events'!$A35,'Official Medal Table'!$C:$C,'Each Gender Events'!CL$1,'Official Medal Table'!$E:$E,'Each Gender Events'!CL$2)*'Medal values'!$B$3
+ COUNTIFS('Official Medal Table'!$I:$I,'Each Gender Events'!$A35,'Official Medal Table'!$C:$C,'Each Gender Events'!CL$1,'Official Medal Table'!$E:$E,'Each Gender Events'!CL$2)*'Medal values'!$B$3
+ COUNTIFS('Official Medal Table'!$F:$F,'Each Gender Events'!$A35,'Official Medal Table'!$C:$C,'Each Gender Events'!CL$1,'Official Medal Table'!$E:$E,"Mixed")*'Medal values'!$B$1/2
+ COUNTIFS('Official Medal Table'!$G:$G,'Each Gender Events'!$A35,'Official Medal Table'!$C:$C,'Each Gender Events'!CL$1,'Official Medal Table'!$E:$E,"Mixed")*'Medal values'!$B$2/2
+ COUNTIFS('Official Medal Table'!$H:$H,'Each Gender Events'!$A35,'Official Medal Table'!$C:$C,'Each Gender Events'!CL$1,'Official Medal Table'!$E:$E,"Mixed")*'Medal values'!$B$3/2
+ COUNTIFS('Official Medal Table'!$I:$I,'Each Gender Events'!$A35,'Official Medal Table'!$C:$C,'Each Gender Events'!CL$1,'Official Medal Table'!$E:$E,"Mixed")*'Medal values'!$B$3/2</f>
        <v>0</v>
      </c>
      <c r="CM35">
        <f>COUNTIFS('Official Medal Table'!$F:$F,'Each Gender Events'!$A35,'Official Medal Table'!$C:$C,'Each Gender Events'!CM$1,'Official Medal Table'!$E:$E,'Each Gender Events'!CM$2)*'Medal values'!$B$1
+ COUNTIFS('Official Medal Table'!$G:$G,'Each Gender Events'!$A35,'Official Medal Table'!$C:$C,'Each Gender Events'!CM$1,'Official Medal Table'!$E:$E,'Each Gender Events'!CM$2)*'Medal values'!$B$2
+ COUNTIFS('Official Medal Table'!$H:$H,'Each Gender Events'!$A35,'Official Medal Table'!$C:$C,'Each Gender Events'!CM$1,'Official Medal Table'!$E:$E,'Each Gender Events'!CM$2)*'Medal values'!$B$3
+ COUNTIFS('Official Medal Table'!$I:$I,'Each Gender Events'!$A35,'Official Medal Table'!$C:$C,'Each Gender Events'!CM$1,'Official Medal Table'!$E:$E,'Each Gender Events'!CM$2)*'Medal values'!$B$3
+ COUNTIFS('Official Medal Table'!$F:$F,'Each Gender Events'!$A35,'Official Medal Table'!$C:$C,'Each Gender Events'!CM$1,'Official Medal Table'!$E:$E,"Mixed")*'Medal values'!$B$1/2
+ COUNTIFS('Official Medal Table'!$G:$G,'Each Gender Events'!$A35,'Official Medal Table'!$C:$C,'Each Gender Events'!CM$1,'Official Medal Table'!$E:$E,"Mixed")*'Medal values'!$B$2/2
+ COUNTIFS('Official Medal Table'!$H:$H,'Each Gender Events'!$A35,'Official Medal Table'!$C:$C,'Each Gender Events'!CM$1,'Official Medal Table'!$E:$E,"Mixed")*'Medal values'!$B$3/2
+ COUNTIFS('Official Medal Table'!$I:$I,'Each Gender Events'!$A35,'Official Medal Table'!$C:$C,'Each Gender Events'!CM$1,'Official Medal Table'!$E:$E,"Mixed")*'Medal values'!$B$3/2</f>
        <v>0</v>
      </c>
      <c r="CN35">
        <f>COUNTIFS('Official Medal Table'!$F:$F,'Each Gender Events'!$A35,'Official Medal Table'!$C:$C,'Each Gender Events'!CN$1,'Official Medal Table'!$E:$E,'Each Gender Events'!CN$2)*'Medal values'!$B$1
+ COUNTIFS('Official Medal Table'!$G:$G,'Each Gender Events'!$A35,'Official Medal Table'!$C:$C,'Each Gender Events'!CN$1,'Official Medal Table'!$E:$E,'Each Gender Events'!CN$2)*'Medal values'!$B$2
+ COUNTIFS('Official Medal Table'!$H:$H,'Each Gender Events'!$A35,'Official Medal Table'!$C:$C,'Each Gender Events'!CN$1,'Official Medal Table'!$E:$E,'Each Gender Events'!CN$2)*'Medal values'!$B$3
+ COUNTIFS('Official Medal Table'!$I:$I,'Each Gender Events'!$A35,'Official Medal Table'!$C:$C,'Each Gender Events'!CN$1,'Official Medal Table'!$E:$E,'Each Gender Events'!CN$2)*'Medal values'!$B$3
+ COUNTIFS('Official Medal Table'!$F:$F,'Each Gender Events'!$A35,'Official Medal Table'!$C:$C,'Each Gender Events'!CN$1,'Official Medal Table'!$E:$E,"Mixed")*'Medal values'!$B$1/2
+ COUNTIFS('Official Medal Table'!$G:$G,'Each Gender Events'!$A35,'Official Medal Table'!$C:$C,'Each Gender Events'!CN$1,'Official Medal Table'!$E:$E,"Mixed")*'Medal values'!$B$2/2
+ COUNTIFS('Official Medal Table'!$H:$H,'Each Gender Events'!$A35,'Official Medal Table'!$C:$C,'Each Gender Events'!CN$1,'Official Medal Table'!$E:$E,"Mixed")*'Medal values'!$B$3/2
+ COUNTIFS('Official Medal Table'!$I:$I,'Each Gender Events'!$A35,'Official Medal Table'!$C:$C,'Each Gender Events'!CN$1,'Official Medal Table'!$E:$E,"Mixed")*'Medal values'!$B$3/2</f>
        <v>0</v>
      </c>
      <c r="CO35">
        <f>COUNTIFS('Official Medal Table'!$F:$F,'Each Gender Events'!$A35,'Official Medal Table'!$C:$C,'Each Gender Events'!CO$1,'Official Medal Table'!$E:$E,'Each Gender Events'!CO$2)*'Medal values'!$B$1
+ COUNTIFS('Official Medal Table'!$G:$G,'Each Gender Events'!$A35,'Official Medal Table'!$C:$C,'Each Gender Events'!CO$1,'Official Medal Table'!$E:$E,'Each Gender Events'!CO$2)*'Medal values'!$B$2
+ COUNTIFS('Official Medal Table'!$H:$H,'Each Gender Events'!$A35,'Official Medal Table'!$C:$C,'Each Gender Events'!CO$1,'Official Medal Table'!$E:$E,'Each Gender Events'!CO$2)*'Medal values'!$B$3
+ COUNTIFS('Official Medal Table'!$I:$I,'Each Gender Events'!$A35,'Official Medal Table'!$C:$C,'Each Gender Events'!CO$1,'Official Medal Table'!$E:$E,'Each Gender Events'!CO$2)*'Medal values'!$B$3
+ COUNTIFS('Official Medal Table'!$F:$F,'Each Gender Events'!$A35,'Official Medal Table'!$C:$C,'Each Gender Events'!CO$1,'Official Medal Table'!$E:$E,"Mixed")*'Medal values'!$B$1/2
+ COUNTIFS('Official Medal Table'!$G:$G,'Each Gender Events'!$A35,'Official Medal Table'!$C:$C,'Each Gender Events'!CO$1,'Official Medal Table'!$E:$E,"Mixed")*'Medal values'!$B$2/2
+ COUNTIFS('Official Medal Table'!$H:$H,'Each Gender Events'!$A35,'Official Medal Table'!$C:$C,'Each Gender Events'!CO$1,'Official Medal Table'!$E:$E,"Mixed")*'Medal values'!$B$3/2
+ COUNTIFS('Official Medal Table'!$I:$I,'Each Gender Events'!$A35,'Official Medal Table'!$C:$C,'Each Gender Events'!CO$1,'Official Medal Table'!$E:$E,"Mixed")*'Medal values'!$B$3/2</f>
        <v>0</v>
      </c>
      <c r="CP35">
        <f>COUNTIFS('Official Medal Table'!$F:$F,'Each Gender Events'!$A35,'Official Medal Table'!$C:$C,'Each Gender Events'!CP$1,'Official Medal Table'!$E:$E,'Each Gender Events'!CP$2)*'Medal values'!$B$1
+ COUNTIFS('Official Medal Table'!$G:$G,'Each Gender Events'!$A35,'Official Medal Table'!$C:$C,'Each Gender Events'!CP$1,'Official Medal Table'!$E:$E,'Each Gender Events'!CP$2)*'Medal values'!$B$2
+ COUNTIFS('Official Medal Table'!$H:$H,'Each Gender Events'!$A35,'Official Medal Table'!$C:$C,'Each Gender Events'!CP$1,'Official Medal Table'!$E:$E,'Each Gender Events'!CP$2)*'Medal values'!$B$3
+ COUNTIFS('Official Medal Table'!$I:$I,'Each Gender Events'!$A35,'Official Medal Table'!$C:$C,'Each Gender Events'!CP$1,'Official Medal Table'!$E:$E,'Each Gender Events'!CP$2)*'Medal values'!$B$3
+ COUNTIFS('Official Medal Table'!$F:$F,'Each Gender Events'!$A35,'Official Medal Table'!$C:$C,'Each Gender Events'!CP$1,'Official Medal Table'!$E:$E,"Mixed")*'Medal values'!$B$1/2
+ COUNTIFS('Official Medal Table'!$G:$G,'Each Gender Events'!$A35,'Official Medal Table'!$C:$C,'Each Gender Events'!CP$1,'Official Medal Table'!$E:$E,"Mixed")*'Medal values'!$B$2/2
+ COUNTIFS('Official Medal Table'!$H:$H,'Each Gender Events'!$A35,'Official Medal Table'!$C:$C,'Each Gender Events'!CP$1,'Official Medal Table'!$E:$E,"Mixed")*'Medal values'!$B$3/2
+ COUNTIFS('Official Medal Table'!$I:$I,'Each Gender Events'!$A35,'Official Medal Table'!$C:$C,'Each Gender Events'!CP$1,'Official Medal Table'!$E:$E,"Mixed")*'Medal values'!$B$3/2</f>
        <v>0</v>
      </c>
      <c r="CQ35">
        <f>COUNTIFS('Official Medal Table'!$F:$F,'Each Gender Events'!$A35,'Official Medal Table'!$C:$C,'Each Gender Events'!CQ$1,'Official Medal Table'!$E:$E,'Each Gender Events'!CQ$2)*'Medal values'!$B$1
+ COUNTIFS('Official Medal Table'!$G:$G,'Each Gender Events'!$A35,'Official Medal Table'!$C:$C,'Each Gender Events'!CQ$1,'Official Medal Table'!$E:$E,'Each Gender Events'!CQ$2)*'Medal values'!$B$2
+ COUNTIFS('Official Medal Table'!$H:$H,'Each Gender Events'!$A35,'Official Medal Table'!$C:$C,'Each Gender Events'!CQ$1,'Official Medal Table'!$E:$E,'Each Gender Events'!CQ$2)*'Medal values'!$B$3
+ COUNTIFS('Official Medal Table'!$I:$I,'Each Gender Events'!$A35,'Official Medal Table'!$C:$C,'Each Gender Events'!CQ$1,'Official Medal Table'!$E:$E,'Each Gender Events'!CQ$2)*'Medal values'!$B$3
+ COUNTIFS('Official Medal Table'!$F:$F,'Each Gender Events'!$A35,'Official Medal Table'!$C:$C,'Each Gender Events'!CQ$1,'Official Medal Table'!$E:$E,"Mixed")*'Medal values'!$B$1/2
+ COUNTIFS('Official Medal Table'!$G:$G,'Each Gender Events'!$A35,'Official Medal Table'!$C:$C,'Each Gender Events'!CQ$1,'Official Medal Table'!$E:$E,"Mixed")*'Medal values'!$B$2/2
+ COUNTIFS('Official Medal Table'!$H:$H,'Each Gender Events'!$A35,'Official Medal Table'!$C:$C,'Each Gender Events'!CQ$1,'Official Medal Table'!$E:$E,"Mixed")*'Medal values'!$B$3/2
+ COUNTIFS('Official Medal Table'!$I:$I,'Each Gender Events'!$A35,'Official Medal Table'!$C:$C,'Each Gender Events'!CQ$1,'Official Medal Table'!$E:$E,"Mixed")*'Medal values'!$B$3/2</f>
        <v>0</v>
      </c>
      <c r="CR35">
        <f>COUNTIFS('Official Medal Table'!$F:$F,'Each Gender Events'!$A35,'Official Medal Table'!$C:$C,'Each Gender Events'!CR$1,'Official Medal Table'!$E:$E,'Each Gender Events'!CR$2)*'Medal values'!$B$1
+ COUNTIFS('Official Medal Table'!$G:$G,'Each Gender Events'!$A35,'Official Medal Table'!$C:$C,'Each Gender Events'!CR$1,'Official Medal Table'!$E:$E,'Each Gender Events'!CR$2)*'Medal values'!$B$2
+ COUNTIFS('Official Medal Table'!$H:$H,'Each Gender Events'!$A35,'Official Medal Table'!$C:$C,'Each Gender Events'!CR$1,'Official Medal Table'!$E:$E,'Each Gender Events'!CR$2)*'Medal values'!$B$3
+ COUNTIFS('Official Medal Table'!$I:$I,'Each Gender Events'!$A35,'Official Medal Table'!$C:$C,'Each Gender Events'!CR$1,'Official Medal Table'!$E:$E,'Each Gender Events'!CR$2)*'Medal values'!$B$3
+ COUNTIFS('Official Medal Table'!$F:$F,'Each Gender Events'!$A35,'Official Medal Table'!$C:$C,'Each Gender Events'!CR$1,'Official Medal Table'!$E:$E,"Mixed")*'Medal values'!$B$1/2
+ COUNTIFS('Official Medal Table'!$G:$G,'Each Gender Events'!$A35,'Official Medal Table'!$C:$C,'Each Gender Events'!CR$1,'Official Medal Table'!$E:$E,"Mixed")*'Medal values'!$B$2/2
+ COUNTIFS('Official Medal Table'!$H:$H,'Each Gender Events'!$A35,'Official Medal Table'!$C:$C,'Each Gender Events'!CR$1,'Official Medal Table'!$E:$E,"Mixed")*'Medal values'!$B$3/2
+ COUNTIFS('Official Medal Table'!$I:$I,'Each Gender Events'!$A35,'Official Medal Table'!$C:$C,'Each Gender Events'!CR$1,'Official Medal Table'!$E:$E,"Mixed")*'Medal values'!$B$3/2</f>
        <v>0</v>
      </c>
      <c r="CS35">
        <f>COUNTIFS('Official Medal Table'!$F:$F,'Each Gender Events'!$A35,'Official Medal Table'!$C:$C,'Each Gender Events'!CS$1,'Official Medal Table'!$E:$E,'Each Gender Events'!CS$2)*'Medal values'!$B$1
+ COUNTIFS('Official Medal Table'!$G:$G,'Each Gender Events'!$A35,'Official Medal Table'!$C:$C,'Each Gender Events'!CS$1,'Official Medal Table'!$E:$E,'Each Gender Events'!CS$2)*'Medal values'!$B$2
+ COUNTIFS('Official Medal Table'!$H:$H,'Each Gender Events'!$A35,'Official Medal Table'!$C:$C,'Each Gender Events'!CS$1,'Official Medal Table'!$E:$E,'Each Gender Events'!CS$2)*'Medal values'!$B$3
+ COUNTIFS('Official Medal Table'!$I:$I,'Each Gender Events'!$A35,'Official Medal Table'!$C:$C,'Each Gender Events'!CS$1,'Official Medal Table'!$E:$E,'Each Gender Events'!CS$2)*'Medal values'!$B$3
+ COUNTIFS('Official Medal Table'!$F:$F,'Each Gender Events'!$A35,'Official Medal Table'!$C:$C,'Each Gender Events'!CS$1,'Official Medal Table'!$E:$E,"Mixed")*'Medal values'!$B$1/2
+ COUNTIFS('Official Medal Table'!$G:$G,'Each Gender Events'!$A35,'Official Medal Table'!$C:$C,'Each Gender Events'!CS$1,'Official Medal Table'!$E:$E,"Mixed")*'Medal values'!$B$2/2
+ COUNTIFS('Official Medal Table'!$H:$H,'Each Gender Events'!$A35,'Official Medal Table'!$C:$C,'Each Gender Events'!CS$1,'Official Medal Table'!$E:$E,"Mixed")*'Medal values'!$B$3/2
+ COUNTIFS('Official Medal Table'!$I:$I,'Each Gender Events'!$A35,'Official Medal Table'!$C:$C,'Each Gender Events'!CS$1,'Official Medal Table'!$E:$E,"Mixed")*'Medal values'!$B$3/2</f>
        <v>0</v>
      </c>
      <c r="CT35">
        <f>COUNTIFS('Official Medal Table'!$F:$F,'Each Gender Events'!$A35,'Official Medal Table'!$C:$C,'Each Gender Events'!CT$1,'Official Medal Table'!$E:$E,'Each Gender Events'!CT$2)*'Medal values'!$B$1
+ COUNTIFS('Official Medal Table'!$G:$G,'Each Gender Events'!$A35,'Official Medal Table'!$C:$C,'Each Gender Events'!CT$1,'Official Medal Table'!$E:$E,'Each Gender Events'!CT$2)*'Medal values'!$B$2
+ COUNTIFS('Official Medal Table'!$H:$H,'Each Gender Events'!$A35,'Official Medal Table'!$C:$C,'Each Gender Events'!CT$1,'Official Medal Table'!$E:$E,'Each Gender Events'!CT$2)*'Medal values'!$B$3
+ COUNTIFS('Official Medal Table'!$I:$I,'Each Gender Events'!$A35,'Official Medal Table'!$C:$C,'Each Gender Events'!CT$1,'Official Medal Table'!$E:$E,'Each Gender Events'!CT$2)*'Medal values'!$B$3
+ COUNTIFS('Official Medal Table'!$F:$F,'Each Gender Events'!$A35,'Official Medal Table'!$C:$C,'Each Gender Events'!CT$1,'Official Medal Table'!$E:$E,"Mixed")*'Medal values'!$B$1/2
+ COUNTIFS('Official Medal Table'!$G:$G,'Each Gender Events'!$A35,'Official Medal Table'!$C:$C,'Each Gender Events'!CT$1,'Official Medal Table'!$E:$E,"Mixed")*'Medal values'!$B$2/2
+ COUNTIFS('Official Medal Table'!$H:$H,'Each Gender Events'!$A35,'Official Medal Table'!$C:$C,'Each Gender Events'!CT$1,'Official Medal Table'!$E:$E,"Mixed")*'Medal values'!$B$3/2
+ COUNTIFS('Official Medal Table'!$I:$I,'Each Gender Events'!$A35,'Official Medal Table'!$C:$C,'Each Gender Events'!CT$1,'Official Medal Table'!$E:$E,"Mixed")*'Medal values'!$B$3/2</f>
        <v>0</v>
      </c>
    </row>
    <row r="36" spans="1:98" x14ac:dyDescent="0.3">
      <c r="A36" t="str">
        <f>Countries!A34</f>
        <v>TUN</v>
      </c>
      <c r="B36">
        <f>COUNTIFS('Official Medal Table'!$F:$F,'Each Gender Events'!$A36,'Official Medal Table'!$C:$C,'Each Gender Events'!B$1,'Official Medal Table'!$E:$E,'Each Gender Events'!B$2)*'Medal values'!$B$1
+ COUNTIFS('Official Medal Table'!$G:$G,'Each Gender Events'!$A36,'Official Medal Table'!$C:$C,'Each Gender Events'!B$1,'Official Medal Table'!$E:$E,'Each Gender Events'!B$2)*'Medal values'!$B$2
+ COUNTIFS('Official Medal Table'!$H:$H,'Each Gender Events'!$A36,'Official Medal Table'!$C:$C,'Each Gender Events'!B$1,'Official Medal Table'!$E:$E,'Each Gender Events'!B$2)*'Medal values'!$B$3
+ COUNTIFS('Official Medal Table'!$I:$I,'Each Gender Events'!$A36,'Official Medal Table'!$C:$C,'Each Gender Events'!B$1,'Official Medal Table'!$E:$E,'Each Gender Events'!B$2)*'Medal values'!$B$3
+ COUNTIFS('Official Medal Table'!$F:$F,'Each Gender Events'!$A36,'Official Medal Table'!$C:$C,'Each Gender Events'!B$1,'Official Medal Table'!$E:$E,"Mixed")*'Medal values'!$B$1/2
+ COUNTIFS('Official Medal Table'!$G:$G,'Each Gender Events'!$A36,'Official Medal Table'!$C:$C,'Each Gender Events'!B$1,'Official Medal Table'!$E:$E,"Mixed")*'Medal values'!$B$2/2
+ COUNTIFS('Official Medal Table'!$H:$H,'Each Gender Events'!$A36,'Official Medal Table'!$C:$C,'Each Gender Events'!B$1,'Official Medal Table'!$E:$E,"Mixed")*'Medal values'!$B$3/2
+ COUNTIFS('Official Medal Table'!$I:$I,'Each Gender Events'!$A36,'Official Medal Table'!$C:$C,'Each Gender Events'!B$1,'Official Medal Table'!$E:$E,"Mixed")*'Medal values'!$B$3/2</f>
        <v>0</v>
      </c>
      <c r="C36">
        <f>COUNTIFS('Official Medal Table'!$F:$F,'Each Gender Events'!$A36,'Official Medal Table'!$C:$C,'Each Gender Events'!C$1,'Official Medal Table'!$E:$E,'Each Gender Events'!C$2)*'Medal values'!$B$1
+ COUNTIFS('Official Medal Table'!$G:$G,'Each Gender Events'!$A36,'Official Medal Table'!$C:$C,'Each Gender Events'!C$1,'Official Medal Table'!$E:$E,'Each Gender Events'!C$2)*'Medal values'!$B$2
+ COUNTIFS('Official Medal Table'!$H:$H,'Each Gender Events'!$A36,'Official Medal Table'!$C:$C,'Each Gender Events'!C$1,'Official Medal Table'!$E:$E,'Each Gender Events'!C$2)*'Medal values'!$B$3
+ COUNTIFS('Official Medal Table'!$I:$I,'Each Gender Events'!$A36,'Official Medal Table'!$C:$C,'Each Gender Events'!C$1,'Official Medal Table'!$E:$E,'Each Gender Events'!C$2)*'Medal values'!$B$3
+ COUNTIFS('Official Medal Table'!$F:$F,'Each Gender Events'!$A36,'Official Medal Table'!$C:$C,'Each Gender Events'!C$1,'Official Medal Table'!$E:$E,"Mixed")*'Medal values'!$B$1/2
+ COUNTIFS('Official Medal Table'!$G:$G,'Each Gender Events'!$A36,'Official Medal Table'!$C:$C,'Each Gender Events'!C$1,'Official Medal Table'!$E:$E,"Mixed")*'Medal values'!$B$2/2
+ COUNTIFS('Official Medal Table'!$H:$H,'Each Gender Events'!$A36,'Official Medal Table'!$C:$C,'Each Gender Events'!C$1,'Official Medal Table'!$E:$E,"Mixed")*'Medal values'!$B$3/2
+ COUNTIFS('Official Medal Table'!$I:$I,'Each Gender Events'!$A36,'Official Medal Table'!$C:$C,'Each Gender Events'!C$1,'Official Medal Table'!$E:$E,"Mixed")*'Medal values'!$B$3/2</f>
        <v>0</v>
      </c>
      <c r="D36">
        <f>COUNTIFS('Official Medal Table'!$F:$F,'Each Gender Events'!$A36,'Official Medal Table'!$C:$C,'Each Gender Events'!D$1,'Official Medal Table'!$E:$E,'Each Gender Events'!D$2)*'Medal values'!$B$1
+ COUNTIFS('Official Medal Table'!$G:$G,'Each Gender Events'!$A36,'Official Medal Table'!$C:$C,'Each Gender Events'!D$1,'Official Medal Table'!$E:$E,'Each Gender Events'!D$2)*'Medal values'!$B$2
+ COUNTIFS('Official Medal Table'!$H:$H,'Each Gender Events'!$A36,'Official Medal Table'!$C:$C,'Each Gender Events'!D$1,'Official Medal Table'!$E:$E,'Each Gender Events'!D$2)*'Medal values'!$B$3
+ COUNTIFS('Official Medal Table'!$I:$I,'Each Gender Events'!$A36,'Official Medal Table'!$C:$C,'Each Gender Events'!D$1,'Official Medal Table'!$E:$E,'Each Gender Events'!D$2)*'Medal values'!$B$3
+ COUNTIFS('Official Medal Table'!$F:$F,'Each Gender Events'!$A36,'Official Medal Table'!$C:$C,'Each Gender Events'!D$1,'Official Medal Table'!$E:$E,"Mixed")*'Medal values'!$B$1/2
+ COUNTIFS('Official Medal Table'!$G:$G,'Each Gender Events'!$A36,'Official Medal Table'!$C:$C,'Each Gender Events'!D$1,'Official Medal Table'!$E:$E,"Mixed")*'Medal values'!$B$2/2
+ COUNTIFS('Official Medal Table'!$H:$H,'Each Gender Events'!$A36,'Official Medal Table'!$C:$C,'Each Gender Events'!D$1,'Official Medal Table'!$E:$E,"Mixed")*'Medal values'!$B$3/2
+ COUNTIFS('Official Medal Table'!$I:$I,'Each Gender Events'!$A36,'Official Medal Table'!$C:$C,'Each Gender Events'!D$1,'Official Medal Table'!$E:$E,"Mixed")*'Medal values'!$B$3/2</f>
        <v>0</v>
      </c>
      <c r="E36">
        <f>COUNTIFS('Official Medal Table'!$F:$F,'Each Gender Events'!$A36,'Official Medal Table'!$C:$C,'Each Gender Events'!E$1,'Official Medal Table'!$E:$E,'Each Gender Events'!E$2)*'Medal values'!$B$1
+ COUNTIFS('Official Medal Table'!$G:$G,'Each Gender Events'!$A36,'Official Medal Table'!$C:$C,'Each Gender Events'!E$1,'Official Medal Table'!$E:$E,'Each Gender Events'!E$2)*'Medal values'!$B$2
+ COUNTIFS('Official Medal Table'!$H:$H,'Each Gender Events'!$A36,'Official Medal Table'!$C:$C,'Each Gender Events'!E$1,'Official Medal Table'!$E:$E,'Each Gender Events'!E$2)*'Medal values'!$B$3
+ COUNTIFS('Official Medal Table'!$I:$I,'Each Gender Events'!$A36,'Official Medal Table'!$C:$C,'Each Gender Events'!E$1,'Official Medal Table'!$E:$E,'Each Gender Events'!E$2)*'Medal values'!$B$3
+ COUNTIFS('Official Medal Table'!$F:$F,'Each Gender Events'!$A36,'Official Medal Table'!$C:$C,'Each Gender Events'!E$1,'Official Medal Table'!$E:$E,"Mixed")*'Medal values'!$B$1/2
+ COUNTIFS('Official Medal Table'!$G:$G,'Each Gender Events'!$A36,'Official Medal Table'!$C:$C,'Each Gender Events'!E$1,'Official Medal Table'!$E:$E,"Mixed")*'Medal values'!$B$2/2
+ COUNTIFS('Official Medal Table'!$H:$H,'Each Gender Events'!$A36,'Official Medal Table'!$C:$C,'Each Gender Events'!E$1,'Official Medal Table'!$E:$E,"Mixed")*'Medal values'!$B$3/2
+ COUNTIFS('Official Medal Table'!$I:$I,'Each Gender Events'!$A36,'Official Medal Table'!$C:$C,'Each Gender Events'!E$1,'Official Medal Table'!$E:$E,"Mixed")*'Medal values'!$B$3/2</f>
        <v>0</v>
      </c>
      <c r="F36">
        <f>COUNTIFS('Official Medal Table'!$F:$F,'Each Gender Events'!$A36,'Official Medal Table'!$C:$C,'Each Gender Events'!F$1,'Official Medal Table'!$E:$E,'Each Gender Events'!F$2)*'Medal values'!$B$1
+ COUNTIFS('Official Medal Table'!$G:$G,'Each Gender Events'!$A36,'Official Medal Table'!$C:$C,'Each Gender Events'!F$1,'Official Medal Table'!$E:$E,'Each Gender Events'!F$2)*'Medal values'!$B$2
+ COUNTIFS('Official Medal Table'!$H:$H,'Each Gender Events'!$A36,'Official Medal Table'!$C:$C,'Each Gender Events'!F$1,'Official Medal Table'!$E:$E,'Each Gender Events'!F$2)*'Medal values'!$B$3
+ COUNTIFS('Official Medal Table'!$I:$I,'Each Gender Events'!$A36,'Official Medal Table'!$C:$C,'Each Gender Events'!F$1,'Official Medal Table'!$E:$E,'Each Gender Events'!F$2)*'Medal values'!$B$3
+ COUNTIFS('Official Medal Table'!$F:$F,'Each Gender Events'!$A36,'Official Medal Table'!$C:$C,'Each Gender Events'!F$1,'Official Medal Table'!$E:$E,"Mixed")*'Medal values'!$B$1/2
+ COUNTIFS('Official Medal Table'!$G:$G,'Each Gender Events'!$A36,'Official Medal Table'!$C:$C,'Each Gender Events'!F$1,'Official Medal Table'!$E:$E,"Mixed")*'Medal values'!$B$2/2
+ COUNTIFS('Official Medal Table'!$H:$H,'Each Gender Events'!$A36,'Official Medal Table'!$C:$C,'Each Gender Events'!F$1,'Official Medal Table'!$E:$E,"Mixed")*'Medal values'!$B$3/2
+ COUNTIFS('Official Medal Table'!$I:$I,'Each Gender Events'!$A36,'Official Medal Table'!$C:$C,'Each Gender Events'!F$1,'Official Medal Table'!$E:$E,"Mixed")*'Medal values'!$B$3/2</f>
        <v>0</v>
      </c>
      <c r="G36">
        <f>COUNTIFS('Official Medal Table'!$F:$F,'Each Gender Events'!$A36,'Official Medal Table'!$C:$C,'Each Gender Events'!G$1,'Official Medal Table'!$E:$E,'Each Gender Events'!G$2)*'Medal values'!$B$1
+ COUNTIFS('Official Medal Table'!$G:$G,'Each Gender Events'!$A36,'Official Medal Table'!$C:$C,'Each Gender Events'!G$1,'Official Medal Table'!$E:$E,'Each Gender Events'!G$2)*'Medal values'!$B$2
+ COUNTIFS('Official Medal Table'!$H:$H,'Each Gender Events'!$A36,'Official Medal Table'!$C:$C,'Each Gender Events'!G$1,'Official Medal Table'!$E:$E,'Each Gender Events'!G$2)*'Medal values'!$B$3
+ COUNTIFS('Official Medal Table'!$I:$I,'Each Gender Events'!$A36,'Official Medal Table'!$C:$C,'Each Gender Events'!G$1,'Official Medal Table'!$E:$E,'Each Gender Events'!G$2)*'Medal values'!$B$3
+ COUNTIFS('Official Medal Table'!$F:$F,'Each Gender Events'!$A36,'Official Medal Table'!$C:$C,'Each Gender Events'!G$1,'Official Medal Table'!$E:$E,"Mixed")*'Medal values'!$B$1/2
+ COUNTIFS('Official Medal Table'!$G:$G,'Each Gender Events'!$A36,'Official Medal Table'!$C:$C,'Each Gender Events'!G$1,'Official Medal Table'!$E:$E,"Mixed")*'Medal values'!$B$2/2
+ COUNTIFS('Official Medal Table'!$H:$H,'Each Gender Events'!$A36,'Official Medal Table'!$C:$C,'Each Gender Events'!G$1,'Official Medal Table'!$E:$E,"Mixed")*'Medal values'!$B$3/2
+ COUNTIFS('Official Medal Table'!$I:$I,'Each Gender Events'!$A36,'Official Medal Table'!$C:$C,'Each Gender Events'!G$1,'Official Medal Table'!$E:$E,"Mixed")*'Medal values'!$B$3/2</f>
        <v>0</v>
      </c>
      <c r="H36">
        <f>COUNTIFS('Official Medal Table'!$F:$F,'Each Gender Events'!$A36,'Official Medal Table'!$C:$C,'Each Gender Events'!H$1,'Official Medal Table'!$E:$E,'Each Gender Events'!H$2)*'Medal values'!$B$1
+ COUNTIFS('Official Medal Table'!$G:$G,'Each Gender Events'!$A36,'Official Medal Table'!$C:$C,'Each Gender Events'!H$1,'Official Medal Table'!$E:$E,'Each Gender Events'!H$2)*'Medal values'!$B$2
+ COUNTIFS('Official Medal Table'!$H:$H,'Each Gender Events'!$A36,'Official Medal Table'!$C:$C,'Each Gender Events'!H$1,'Official Medal Table'!$E:$E,'Each Gender Events'!H$2)*'Medal values'!$B$3
+ COUNTIFS('Official Medal Table'!$I:$I,'Each Gender Events'!$A36,'Official Medal Table'!$C:$C,'Each Gender Events'!H$1,'Official Medal Table'!$E:$E,'Each Gender Events'!H$2)*'Medal values'!$B$3
+ COUNTIFS('Official Medal Table'!$F:$F,'Each Gender Events'!$A36,'Official Medal Table'!$C:$C,'Each Gender Events'!H$1,'Official Medal Table'!$E:$E,"Mixed")*'Medal values'!$B$1/2
+ COUNTIFS('Official Medal Table'!$G:$G,'Each Gender Events'!$A36,'Official Medal Table'!$C:$C,'Each Gender Events'!H$1,'Official Medal Table'!$E:$E,"Mixed")*'Medal values'!$B$2/2
+ COUNTIFS('Official Medal Table'!$H:$H,'Each Gender Events'!$A36,'Official Medal Table'!$C:$C,'Each Gender Events'!H$1,'Official Medal Table'!$E:$E,"Mixed")*'Medal values'!$B$3/2
+ COUNTIFS('Official Medal Table'!$I:$I,'Each Gender Events'!$A36,'Official Medal Table'!$C:$C,'Each Gender Events'!H$1,'Official Medal Table'!$E:$E,"Mixed")*'Medal values'!$B$3/2</f>
        <v>0</v>
      </c>
      <c r="I36">
        <f>COUNTIFS('Official Medal Table'!$F:$F,'Each Gender Events'!$A36,'Official Medal Table'!$C:$C,'Each Gender Events'!I$1,'Official Medal Table'!$E:$E,'Each Gender Events'!I$2)*'Medal values'!$B$1
+ COUNTIFS('Official Medal Table'!$G:$G,'Each Gender Events'!$A36,'Official Medal Table'!$C:$C,'Each Gender Events'!I$1,'Official Medal Table'!$E:$E,'Each Gender Events'!I$2)*'Medal values'!$B$2
+ COUNTIFS('Official Medal Table'!$H:$H,'Each Gender Events'!$A36,'Official Medal Table'!$C:$C,'Each Gender Events'!I$1,'Official Medal Table'!$E:$E,'Each Gender Events'!I$2)*'Medal values'!$B$3
+ COUNTIFS('Official Medal Table'!$I:$I,'Each Gender Events'!$A36,'Official Medal Table'!$C:$C,'Each Gender Events'!I$1,'Official Medal Table'!$E:$E,'Each Gender Events'!I$2)*'Medal values'!$B$3
+ COUNTIFS('Official Medal Table'!$F:$F,'Each Gender Events'!$A36,'Official Medal Table'!$C:$C,'Each Gender Events'!I$1,'Official Medal Table'!$E:$E,"Mixed")*'Medal values'!$B$1/2
+ COUNTIFS('Official Medal Table'!$G:$G,'Each Gender Events'!$A36,'Official Medal Table'!$C:$C,'Each Gender Events'!I$1,'Official Medal Table'!$E:$E,"Mixed")*'Medal values'!$B$2/2
+ COUNTIFS('Official Medal Table'!$H:$H,'Each Gender Events'!$A36,'Official Medal Table'!$C:$C,'Each Gender Events'!I$1,'Official Medal Table'!$E:$E,"Mixed")*'Medal values'!$B$3/2
+ COUNTIFS('Official Medal Table'!$I:$I,'Each Gender Events'!$A36,'Official Medal Table'!$C:$C,'Each Gender Events'!I$1,'Official Medal Table'!$E:$E,"Mixed")*'Medal values'!$B$3/2</f>
        <v>0</v>
      </c>
      <c r="J36">
        <f>COUNTIFS('Official Medal Table'!$F:$F,'Each Gender Events'!$A36,'Official Medal Table'!$C:$C,'Each Gender Events'!J$1,'Official Medal Table'!$E:$E,'Each Gender Events'!J$2)*'Medal values'!$B$1
+ COUNTIFS('Official Medal Table'!$G:$G,'Each Gender Events'!$A36,'Official Medal Table'!$C:$C,'Each Gender Events'!J$1,'Official Medal Table'!$E:$E,'Each Gender Events'!J$2)*'Medal values'!$B$2
+ COUNTIFS('Official Medal Table'!$H:$H,'Each Gender Events'!$A36,'Official Medal Table'!$C:$C,'Each Gender Events'!J$1,'Official Medal Table'!$E:$E,'Each Gender Events'!J$2)*'Medal values'!$B$3
+ COUNTIFS('Official Medal Table'!$I:$I,'Each Gender Events'!$A36,'Official Medal Table'!$C:$C,'Each Gender Events'!J$1,'Official Medal Table'!$E:$E,'Each Gender Events'!J$2)*'Medal values'!$B$3
+ COUNTIFS('Official Medal Table'!$F:$F,'Each Gender Events'!$A36,'Official Medal Table'!$C:$C,'Each Gender Events'!J$1,'Official Medal Table'!$E:$E,"Mixed")*'Medal values'!$B$1/2
+ COUNTIFS('Official Medal Table'!$G:$G,'Each Gender Events'!$A36,'Official Medal Table'!$C:$C,'Each Gender Events'!J$1,'Official Medal Table'!$E:$E,"Mixed")*'Medal values'!$B$2/2
+ COUNTIFS('Official Medal Table'!$H:$H,'Each Gender Events'!$A36,'Official Medal Table'!$C:$C,'Each Gender Events'!J$1,'Official Medal Table'!$E:$E,"Mixed")*'Medal values'!$B$3/2
+ COUNTIFS('Official Medal Table'!$I:$I,'Each Gender Events'!$A36,'Official Medal Table'!$C:$C,'Each Gender Events'!J$1,'Official Medal Table'!$E:$E,"Mixed")*'Medal values'!$B$3/2</f>
        <v>0</v>
      </c>
      <c r="K36">
        <f>COUNTIFS('Official Medal Table'!$F:$F,'Each Gender Events'!$A36,'Official Medal Table'!$C:$C,'Each Gender Events'!K$1,'Official Medal Table'!$E:$E,'Each Gender Events'!K$2)*'Medal values'!$B$1
+ COUNTIFS('Official Medal Table'!$G:$G,'Each Gender Events'!$A36,'Official Medal Table'!$C:$C,'Each Gender Events'!K$1,'Official Medal Table'!$E:$E,'Each Gender Events'!K$2)*'Medal values'!$B$2
+ COUNTIFS('Official Medal Table'!$H:$H,'Each Gender Events'!$A36,'Official Medal Table'!$C:$C,'Each Gender Events'!K$1,'Official Medal Table'!$E:$E,'Each Gender Events'!K$2)*'Medal values'!$B$3
+ COUNTIFS('Official Medal Table'!$I:$I,'Each Gender Events'!$A36,'Official Medal Table'!$C:$C,'Each Gender Events'!K$1,'Official Medal Table'!$E:$E,'Each Gender Events'!K$2)*'Medal values'!$B$3
+ COUNTIFS('Official Medal Table'!$F:$F,'Each Gender Events'!$A36,'Official Medal Table'!$C:$C,'Each Gender Events'!K$1,'Official Medal Table'!$E:$E,"Mixed")*'Medal values'!$B$1/2
+ COUNTIFS('Official Medal Table'!$G:$G,'Each Gender Events'!$A36,'Official Medal Table'!$C:$C,'Each Gender Events'!K$1,'Official Medal Table'!$E:$E,"Mixed")*'Medal values'!$B$2/2
+ COUNTIFS('Official Medal Table'!$H:$H,'Each Gender Events'!$A36,'Official Medal Table'!$C:$C,'Each Gender Events'!K$1,'Official Medal Table'!$E:$E,"Mixed")*'Medal values'!$B$3/2
+ COUNTIFS('Official Medal Table'!$I:$I,'Each Gender Events'!$A36,'Official Medal Table'!$C:$C,'Each Gender Events'!K$1,'Official Medal Table'!$E:$E,"Mixed")*'Medal values'!$B$3/2</f>
        <v>0</v>
      </c>
      <c r="L36">
        <f>COUNTIFS('Official Medal Table'!$F:$F,'Each Gender Events'!$A36,'Official Medal Table'!$C:$C,'Each Gender Events'!L$1,'Official Medal Table'!$E:$E,'Each Gender Events'!L$2)*'Medal values'!$B$1
+ COUNTIFS('Official Medal Table'!$G:$G,'Each Gender Events'!$A36,'Official Medal Table'!$C:$C,'Each Gender Events'!L$1,'Official Medal Table'!$E:$E,'Each Gender Events'!L$2)*'Medal values'!$B$2
+ COUNTIFS('Official Medal Table'!$H:$H,'Each Gender Events'!$A36,'Official Medal Table'!$C:$C,'Each Gender Events'!L$1,'Official Medal Table'!$E:$E,'Each Gender Events'!L$2)*'Medal values'!$B$3
+ COUNTIFS('Official Medal Table'!$I:$I,'Each Gender Events'!$A36,'Official Medal Table'!$C:$C,'Each Gender Events'!L$1,'Official Medal Table'!$E:$E,'Each Gender Events'!L$2)*'Medal values'!$B$3
+ COUNTIFS('Official Medal Table'!$F:$F,'Each Gender Events'!$A36,'Official Medal Table'!$C:$C,'Each Gender Events'!L$1,'Official Medal Table'!$E:$E,"Mixed")*'Medal values'!$B$1/2
+ COUNTIFS('Official Medal Table'!$G:$G,'Each Gender Events'!$A36,'Official Medal Table'!$C:$C,'Each Gender Events'!L$1,'Official Medal Table'!$E:$E,"Mixed")*'Medal values'!$B$2/2
+ COUNTIFS('Official Medal Table'!$H:$H,'Each Gender Events'!$A36,'Official Medal Table'!$C:$C,'Each Gender Events'!L$1,'Official Medal Table'!$E:$E,"Mixed")*'Medal values'!$B$3/2
+ COUNTIFS('Official Medal Table'!$I:$I,'Each Gender Events'!$A36,'Official Medal Table'!$C:$C,'Each Gender Events'!L$1,'Official Medal Table'!$E:$E,"Mixed")*'Medal values'!$B$3/2</f>
        <v>0</v>
      </c>
      <c r="M36">
        <f>COUNTIFS('Official Medal Table'!$F:$F,'Each Gender Events'!$A36,'Official Medal Table'!$C:$C,'Each Gender Events'!M$1,'Official Medal Table'!$E:$E,'Each Gender Events'!M$2)*'Medal values'!$B$1
+ COUNTIFS('Official Medal Table'!$G:$G,'Each Gender Events'!$A36,'Official Medal Table'!$C:$C,'Each Gender Events'!M$1,'Official Medal Table'!$E:$E,'Each Gender Events'!M$2)*'Medal values'!$B$2
+ COUNTIFS('Official Medal Table'!$H:$H,'Each Gender Events'!$A36,'Official Medal Table'!$C:$C,'Each Gender Events'!M$1,'Official Medal Table'!$E:$E,'Each Gender Events'!M$2)*'Medal values'!$B$3
+ COUNTIFS('Official Medal Table'!$I:$I,'Each Gender Events'!$A36,'Official Medal Table'!$C:$C,'Each Gender Events'!M$1,'Official Medal Table'!$E:$E,'Each Gender Events'!M$2)*'Medal values'!$B$3
+ COUNTIFS('Official Medal Table'!$F:$F,'Each Gender Events'!$A36,'Official Medal Table'!$C:$C,'Each Gender Events'!M$1,'Official Medal Table'!$E:$E,"Mixed")*'Medal values'!$B$1/2
+ COUNTIFS('Official Medal Table'!$G:$G,'Each Gender Events'!$A36,'Official Medal Table'!$C:$C,'Each Gender Events'!M$1,'Official Medal Table'!$E:$E,"Mixed")*'Medal values'!$B$2/2
+ COUNTIFS('Official Medal Table'!$H:$H,'Each Gender Events'!$A36,'Official Medal Table'!$C:$C,'Each Gender Events'!M$1,'Official Medal Table'!$E:$E,"Mixed")*'Medal values'!$B$3/2
+ COUNTIFS('Official Medal Table'!$I:$I,'Each Gender Events'!$A36,'Official Medal Table'!$C:$C,'Each Gender Events'!M$1,'Official Medal Table'!$E:$E,"Mixed")*'Medal values'!$B$3/2</f>
        <v>0</v>
      </c>
      <c r="N36">
        <f>COUNTIFS('Official Medal Table'!$F:$F,'Each Gender Events'!$A36,'Official Medal Table'!$C:$C,'Each Gender Events'!N$1,'Official Medal Table'!$E:$E,'Each Gender Events'!N$2)*'Medal values'!$B$1
+ COUNTIFS('Official Medal Table'!$G:$G,'Each Gender Events'!$A36,'Official Medal Table'!$C:$C,'Each Gender Events'!N$1,'Official Medal Table'!$E:$E,'Each Gender Events'!N$2)*'Medal values'!$B$2
+ COUNTIFS('Official Medal Table'!$H:$H,'Each Gender Events'!$A36,'Official Medal Table'!$C:$C,'Each Gender Events'!N$1,'Official Medal Table'!$E:$E,'Each Gender Events'!N$2)*'Medal values'!$B$3
+ COUNTIFS('Official Medal Table'!$I:$I,'Each Gender Events'!$A36,'Official Medal Table'!$C:$C,'Each Gender Events'!N$1,'Official Medal Table'!$E:$E,'Each Gender Events'!N$2)*'Medal values'!$B$3
+ COUNTIFS('Official Medal Table'!$F:$F,'Each Gender Events'!$A36,'Official Medal Table'!$C:$C,'Each Gender Events'!N$1,'Official Medal Table'!$E:$E,"Mixed")*'Medal values'!$B$1/2
+ COUNTIFS('Official Medal Table'!$G:$G,'Each Gender Events'!$A36,'Official Medal Table'!$C:$C,'Each Gender Events'!N$1,'Official Medal Table'!$E:$E,"Mixed")*'Medal values'!$B$2/2
+ COUNTIFS('Official Medal Table'!$H:$H,'Each Gender Events'!$A36,'Official Medal Table'!$C:$C,'Each Gender Events'!N$1,'Official Medal Table'!$E:$E,"Mixed")*'Medal values'!$B$3/2
+ COUNTIFS('Official Medal Table'!$I:$I,'Each Gender Events'!$A36,'Official Medal Table'!$C:$C,'Each Gender Events'!N$1,'Official Medal Table'!$E:$E,"Mixed")*'Medal values'!$B$3/2</f>
        <v>0</v>
      </c>
      <c r="O36">
        <f>COUNTIFS('Official Medal Table'!$F:$F,'Each Gender Events'!$A36,'Official Medal Table'!$C:$C,'Each Gender Events'!O$1,'Official Medal Table'!$E:$E,'Each Gender Events'!O$2)*'Medal values'!$B$1
+ COUNTIFS('Official Medal Table'!$G:$G,'Each Gender Events'!$A36,'Official Medal Table'!$C:$C,'Each Gender Events'!O$1,'Official Medal Table'!$E:$E,'Each Gender Events'!O$2)*'Medal values'!$B$2
+ COUNTIFS('Official Medal Table'!$H:$H,'Each Gender Events'!$A36,'Official Medal Table'!$C:$C,'Each Gender Events'!O$1,'Official Medal Table'!$E:$E,'Each Gender Events'!O$2)*'Medal values'!$B$3
+ COUNTIFS('Official Medal Table'!$I:$I,'Each Gender Events'!$A36,'Official Medal Table'!$C:$C,'Each Gender Events'!O$1,'Official Medal Table'!$E:$E,'Each Gender Events'!O$2)*'Medal values'!$B$3
+ COUNTIFS('Official Medal Table'!$F:$F,'Each Gender Events'!$A36,'Official Medal Table'!$C:$C,'Each Gender Events'!O$1,'Official Medal Table'!$E:$E,"Mixed")*'Medal values'!$B$1/2
+ COUNTIFS('Official Medal Table'!$G:$G,'Each Gender Events'!$A36,'Official Medal Table'!$C:$C,'Each Gender Events'!O$1,'Official Medal Table'!$E:$E,"Mixed")*'Medal values'!$B$2/2
+ COUNTIFS('Official Medal Table'!$H:$H,'Each Gender Events'!$A36,'Official Medal Table'!$C:$C,'Each Gender Events'!O$1,'Official Medal Table'!$E:$E,"Mixed")*'Medal values'!$B$3/2
+ COUNTIFS('Official Medal Table'!$I:$I,'Each Gender Events'!$A36,'Official Medal Table'!$C:$C,'Each Gender Events'!O$1,'Official Medal Table'!$E:$E,"Mixed")*'Medal values'!$B$3/2</f>
        <v>0</v>
      </c>
      <c r="P36">
        <f>COUNTIFS('Official Medal Table'!$F:$F,'Each Gender Events'!$A36,'Official Medal Table'!$C:$C,'Each Gender Events'!P$1,'Official Medal Table'!$E:$E,'Each Gender Events'!P$2)*'Medal values'!$B$1
+ COUNTIFS('Official Medal Table'!$G:$G,'Each Gender Events'!$A36,'Official Medal Table'!$C:$C,'Each Gender Events'!P$1,'Official Medal Table'!$E:$E,'Each Gender Events'!P$2)*'Medal values'!$B$2
+ COUNTIFS('Official Medal Table'!$H:$H,'Each Gender Events'!$A36,'Official Medal Table'!$C:$C,'Each Gender Events'!P$1,'Official Medal Table'!$E:$E,'Each Gender Events'!P$2)*'Medal values'!$B$3
+ COUNTIFS('Official Medal Table'!$I:$I,'Each Gender Events'!$A36,'Official Medal Table'!$C:$C,'Each Gender Events'!P$1,'Official Medal Table'!$E:$E,'Each Gender Events'!P$2)*'Medal values'!$B$3
+ COUNTIFS('Official Medal Table'!$F:$F,'Each Gender Events'!$A36,'Official Medal Table'!$C:$C,'Each Gender Events'!P$1,'Official Medal Table'!$E:$E,"Mixed")*'Medal values'!$B$1/2
+ COUNTIFS('Official Medal Table'!$G:$G,'Each Gender Events'!$A36,'Official Medal Table'!$C:$C,'Each Gender Events'!P$1,'Official Medal Table'!$E:$E,"Mixed")*'Medal values'!$B$2/2
+ COUNTIFS('Official Medal Table'!$H:$H,'Each Gender Events'!$A36,'Official Medal Table'!$C:$C,'Each Gender Events'!P$1,'Official Medal Table'!$E:$E,"Mixed")*'Medal values'!$B$3/2
+ COUNTIFS('Official Medal Table'!$I:$I,'Each Gender Events'!$A36,'Official Medal Table'!$C:$C,'Each Gender Events'!P$1,'Official Medal Table'!$E:$E,"Mixed")*'Medal values'!$B$3/2</f>
        <v>0</v>
      </c>
      <c r="Q36">
        <f>COUNTIFS('Official Medal Table'!$F:$F,'Each Gender Events'!$A36,'Official Medal Table'!$C:$C,'Each Gender Events'!Q$1,'Official Medal Table'!$E:$E,'Each Gender Events'!Q$2)*'Medal values'!$B$1
+ COUNTIFS('Official Medal Table'!$G:$G,'Each Gender Events'!$A36,'Official Medal Table'!$C:$C,'Each Gender Events'!Q$1,'Official Medal Table'!$E:$E,'Each Gender Events'!Q$2)*'Medal values'!$B$2
+ COUNTIFS('Official Medal Table'!$H:$H,'Each Gender Events'!$A36,'Official Medal Table'!$C:$C,'Each Gender Events'!Q$1,'Official Medal Table'!$E:$E,'Each Gender Events'!Q$2)*'Medal values'!$B$3
+ COUNTIFS('Official Medal Table'!$I:$I,'Each Gender Events'!$A36,'Official Medal Table'!$C:$C,'Each Gender Events'!Q$1,'Official Medal Table'!$E:$E,'Each Gender Events'!Q$2)*'Medal values'!$B$3
+ COUNTIFS('Official Medal Table'!$F:$F,'Each Gender Events'!$A36,'Official Medal Table'!$C:$C,'Each Gender Events'!Q$1,'Official Medal Table'!$E:$E,"Mixed")*'Medal values'!$B$1/2
+ COUNTIFS('Official Medal Table'!$G:$G,'Each Gender Events'!$A36,'Official Medal Table'!$C:$C,'Each Gender Events'!Q$1,'Official Medal Table'!$E:$E,"Mixed")*'Medal values'!$B$2/2
+ COUNTIFS('Official Medal Table'!$H:$H,'Each Gender Events'!$A36,'Official Medal Table'!$C:$C,'Each Gender Events'!Q$1,'Official Medal Table'!$E:$E,"Mixed")*'Medal values'!$B$3/2
+ COUNTIFS('Official Medal Table'!$I:$I,'Each Gender Events'!$A36,'Official Medal Table'!$C:$C,'Each Gender Events'!Q$1,'Official Medal Table'!$E:$E,"Mixed")*'Medal values'!$B$3/2</f>
        <v>0</v>
      </c>
      <c r="R36">
        <f>COUNTIFS('Official Medal Table'!$F:$F,'Each Gender Events'!$A36,'Official Medal Table'!$C:$C,'Each Gender Events'!R$1,'Official Medal Table'!$E:$E,'Each Gender Events'!R$2)*'Medal values'!$B$1
+ COUNTIFS('Official Medal Table'!$G:$G,'Each Gender Events'!$A36,'Official Medal Table'!$C:$C,'Each Gender Events'!R$1,'Official Medal Table'!$E:$E,'Each Gender Events'!R$2)*'Medal values'!$B$2
+ COUNTIFS('Official Medal Table'!$H:$H,'Each Gender Events'!$A36,'Official Medal Table'!$C:$C,'Each Gender Events'!R$1,'Official Medal Table'!$E:$E,'Each Gender Events'!R$2)*'Medal values'!$B$3
+ COUNTIFS('Official Medal Table'!$I:$I,'Each Gender Events'!$A36,'Official Medal Table'!$C:$C,'Each Gender Events'!R$1,'Official Medal Table'!$E:$E,'Each Gender Events'!R$2)*'Medal values'!$B$3
+ COUNTIFS('Official Medal Table'!$F:$F,'Each Gender Events'!$A36,'Official Medal Table'!$C:$C,'Each Gender Events'!R$1,'Official Medal Table'!$E:$E,"Mixed")*'Medal values'!$B$1/2
+ COUNTIFS('Official Medal Table'!$G:$G,'Each Gender Events'!$A36,'Official Medal Table'!$C:$C,'Each Gender Events'!R$1,'Official Medal Table'!$E:$E,"Mixed")*'Medal values'!$B$2/2
+ COUNTIFS('Official Medal Table'!$H:$H,'Each Gender Events'!$A36,'Official Medal Table'!$C:$C,'Each Gender Events'!R$1,'Official Medal Table'!$E:$E,"Mixed")*'Medal values'!$B$3/2
+ COUNTIFS('Official Medal Table'!$I:$I,'Each Gender Events'!$A36,'Official Medal Table'!$C:$C,'Each Gender Events'!R$1,'Official Medal Table'!$E:$E,"Mixed")*'Medal values'!$B$3/2</f>
        <v>0</v>
      </c>
      <c r="S36">
        <f>COUNTIFS('Official Medal Table'!$F:$F,'Each Gender Events'!$A36,'Official Medal Table'!$C:$C,'Each Gender Events'!S$1,'Official Medal Table'!$E:$E,'Each Gender Events'!S$2)*'Medal values'!$B$1
+ COUNTIFS('Official Medal Table'!$G:$G,'Each Gender Events'!$A36,'Official Medal Table'!$C:$C,'Each Gender Events'!S$1,'Official Medal Table'!$E:$E,'Each Gender Events'!S$2)*'Medal values'!$B$2
+ COUNTIFS('Official Medal Table'!$H:$H,'Each Gender Events'!$A36,'Official Medal Table'!$C:$C,'Each Gender Events'!S$1,'Official Medal Table'!$E:$E,'Each Gender Events'!S$2)*'Medal values'!$B$3
+ COUNTIFS('Official Medal Table'!$I:$I,'Each Gender Events'!$A36,'Official Medal Table'!$C:$C,'Each Gender Events'!S$1,'Official Medal Table'!$E:$E,'Each Gender Events'!S$2)*'Medal values'!$B$3
+ COUNTIFS('Official Medal Table'!$F:$F,'Each Gender Events'!$A36,'Official Medal Table'!$C:$C,'Each Gender Events'!S$1,'Official Medal Table'!$E:$E,"Mixed")*'Medal values'!$B$1/2
+ COUNTIFS('Official Medal Table'!$G:$G,'Each Gender Events'!$A36,'Official Medal Table'!$C:$C,'Each Gender Events'!S$1,'Official Medal Table'!$E:$E,"Mixed")*'Medal values'!$B$2/2
+ COUNTIFS('Official Medal Table'!$H:$H,'Each Gender Events'!$A36,'Official Medal Table'!$C:$C,'Each Gender Events'!S$1,'Official Medal Table'!$E:$E,"Mixed")*'Medal values'!$B$3/2
+ COUNTIFS('Official Medal Table'!$I:$I,'Each Gender Events'!$A36,'Official Medal Table'!$C:$C,'Each Gender Events'!S$1,'Official Medal Table'!$E:$E,"Mixed")*'Medal values'!$B$3/2</f>
        <v>0</v>
      </c>
      <c r="T36">
        <f>COUNTIFS('Official Medal Table'!$F:$F,'Each Gender Events'!$A36,'Official Medal Table'!$C:$C,'Each Gender Events'!T$1,'Official Medal Table'!$E:$E,'Each Gender Events'!T$2)*'Medal values'!$B$1
+ COUNTIFS('Official Medal Table'!$G:$G,'Each Gender Events'!$A36,'Official Medal Table'!$C:$C,'Each Gender Events'!T$1,'Official Medal Table'!$E:$E,'Each Gender Events'!T$2)*'Medal values'!$B$2
+ COUNTIFS('Official Medal Table'!$H:$H,'Each Gender Events'!$A36,'Official Medal Table'!$C:$C,'Each Gender Events'!T$1,'Official Medal Table'!$E:$E,'Each Gender Events'!T$2)*'Medal values'!$B$3
+ COUNTIFS('Official Medal Table'!$I:$I,'Each Gender Events'!$A36,'Official Medal Table'!$C:$C,'Each Gender Events'!T$1,'Official Medal Table'!$E:$E,'Each Gender Events'!T$2)*'Medal values'!$B$3
+ COUNTIFS('Official Medal Table'!$F:$F,'Each Gender Events'!$A36,'Official Medal Table'!$C:$C,'Each Gender Events'!T$1,'Official Medal Table'!$E:$E,"Mixed")*'Medal values'!$B$1/2
+ COUNTIFS('Official Medal Table'!$G:$G,'Each Gender Events'!$A36,'Official Medal Table'!$C:$C,'Each Gender Events'!T$1,'Official Medal Table'!$E:$E,"Mixed")*'Medal values'!$B$2/2
+ COUNTIFS('Official Medal Table'!$H:$H,'Each Gender Events'!$A36,'Official Medal Table'!$C:$C,'Each Gender Events'!T$1,'Official Medal Table'!$E:$E,"Mixed")*'Medal values'!$B$3/2
+ COUNTIFS('Official Medal Table'!$I:$I,'Each Gender Events'!$A36,'Official Medal Table'!$C:$C,'Each Gender Events'!T$1,'Official Medal Table'!$E:$E,"Mixed")*'Medal values'!$B$3/2</f>
        <v>0</v>
      </c>
      <c r="U36">
        <f>COUNTIFS('Official Medal Table'!$F:$F,'Each Gender Events'!$A36,'Official Medal Table'!$C:$C,'Each Gender Events'!U$1,'Official Medal Table'!$E:$E,'Each Gender Events'!U$2)*'Medal values'!$B$1
+ COUNTIFS('Official Medal Table'!$G:$G,'Each Gender Events'!$A36,'Official Medal Table'!$C:$C,'Each Gender Events'!U$1,'Official Medal Table'!$E:$E,'Each Gender Events'!U$2)*'Medal values'!$B$2
+ COUNTIFS('Official Medal Table'!$H:$H,'Each Gender Events'!$A36,'Official Medal Table'!$C:$C,'Each Gender Events'!U$1,'Official Medal Table'!$E:$E,'Each Gender Events'!U$2)*'Medal values'!$B$3
+ COUNTIFS('Official Medal Table'!$I:$I,'Each Gender Events'!$A36,'Official Medal Table'!$C:$C,'Each Gender Events'!U$1,'Official Medal Table'!$E:$E,'Each Gender Events'!U$2)*'Medal values'!$B$3
+ COUNTIFS('Official Medal Table'!$F:$F,'Each Gender Events'!$A36,'Official Medal Table'!$C:$C,'Each Gender Events'!U$1,'Official Medal Table'!$E:$E,"Mixed")*'Medal values'!$B$1/2
+ COUNTIFS('Official Medal Table'!$G:$G,'Each Gender Events'!$A36,'Official Medal Table'!$C:$C,'Each Gender Events'!U$1,'Official Medal Table'!$E:$E,"Mixed")*'Medal values'!$B$2/2
+ COUNTIFS('Official Medal Table'!$H:$H,'Each Gender Events'!$A36,'Official Medal Table'!$C:$C,'Each Gender Events'!U$1,'Official Medal Table'!$E:$E,"Mixed")*'Medal values'!$B$3/2
+ COUNTIFS('Official Medal Table'!$I:$I,'Each Gender Events'!$A36,'Official Medal Table'!$C:$C,'Each Gender Events'!U$1,'Official Medal Table'!$E:$E,"Mixed")*'Medal values'!$B$3/2</f>
        <v>0</v>
      </c>
      <c r="V36">
        <f>COUNTIFS('Official Medal Table'!$F:$F,'Each Gender Events'!$A36,'Official Medal Table'!$C:$C,'Each Gender Events'!V$1,'Official Medal Table'!$E:$E,'Each Gender Events'!V$2)*'Medal values'!$B$1
+ COUNTIFS('Official Medal Table'!$G:$G,'Each Gender Events'!$A36,'Official Medal Table'!$C:$C,'Each Gender Events'!V$1,'Official Medal Table'!$E:$E,'Each Gender Events'!V$2)*'Medal values'!$B$2
+ COUNTIFS('Official Medal Table'!$H:$H,'Each Gender Events'!$A36,'Official Medal Table'!$C:$C,'Each Gender Events'!V$1,'Official Medal Table'!$E:$E,'Each Gender Events'!V$2)*'Medal values'!$B$3
+ COUNTIFS('Official Medal Table'!$I:$I,'Each Gender Events'!$A36,'Official Medal Table'!$C:$C,'Each Gender Events'!V$1,'Official Medal Table'!$E:$E,'Each Gender Events'!V$2)*'Medal values'!$B$3
+ COUNTIFS('Official Medal Table'!$F:$F,'Each Gender Events'!$A36,'Official Medal Table'!$C:$C,'Each Gender Events'!V$1,'Official Medal Table'!$E:$E,"Mixed")*'Medal values'!$B$1/2
+ COUNTIFS('Official Medal Table'!$G:$G,'Each Gender Events'!$A36,'Official Medal Table'!$C:$C,'Each Gender Events'!V$1,'Official Medal Table'!$E:$E,"Mixed")*'Medal values'!$B$2/2
+ COUNTIFS('Official Medal Table'!$H:$H,'Each Gender Events'!$A36,'Official Medal Table'!$C:$C,'Each Gender Events'!V$1,'Official Medal Table'!$E:$E,"Mixed")*'Medal values'!$B$3/2
+ COUNTIFS('Official Medal Table'!$I:$I,'Each Gender Events'!$A36,'Official Medal Table'!$C:$C,'Each Gender Events'!V$1,'Official Medal Table'!$E:$E,"Mixed")*'Medal values'!$B$3/2</f>
        <v>0</v>
      </c>
      <c r="W36">
        <f>COUNTIFS('Official Medal Table'!$F:$F,'Each Gender Events'!$A36,'Official Medal Table'!$C:$C,'Each Gender Events'!W$1,'Official Medal Table'!$E:$E,'Each Gender Events'!W$2)*'Medal values'!$B$1
+ COUNTIFS('Official Medal Table'!$G:$G,'Each Gender Events'!$A36,'Official Medal Table'!$C:$C,'Each Gender Events'!W$1,'Official Medal Table'!$E:$E,'Each Gender Events'!W$2)*'Medal values'!$B$2
+ COUNTIFS('Official Medal Table'!$H:$H,'Each Gender Events'!$A36,'Official Medal Table'!$C:$C,'Each Gender Events'!W$1,'Official Medal Table'!$E:$E,'Each Gender Events'!W$2)*'Medal values'!$B$3
+ COUNTIFS('Official Medal Table'!$I:$I,'Each Gender Events'!$A36,'Official Medal Table'!$C:$C,'Each Gender Events'!W$1,'Official Medal Table'!$E:$E,'Each Gender Events'!W$2)*'Medal values'!$B$3
+ COUNTIFS('Official Medal Table'!$F:$F,'Each Gender Events'!$A36,'Official Medal Table'!$C:$C,'Each Gender Events'!W$1,'Official Medal Table'!$E:$E,"Mixed")*'Medal values'!$B$1/2
+ COUNTIFS('Official Medal Table'!$G:$G,'Each Gender Events'!$A36,'Official Medal Table'!$C:$C,'Each Gender Events'!W$1,'Official Medal Table'!$E:$E,"Mixed")*'Medal values'!$B$2/2
+ COUNTIFS('Official Medal Table'!$H:$H,'Each Gender Events'!$A36,'Official Medal Table'!$C:$C,'Each Gender Events'!W$1,'Official Medal Table'!$E:$E,"Mixed")*'Medal values'!$B$3/2
+ COUNTIFS('Official Medal Table'!$I:$I,'Each Gender Events'!$A36,'Official Medal Table'!$C:$C,'Each Gender Events'!W$1,'Official Medal Table'!$E:$E,"Mixed")*'Medal values'!$B$3/2</f>
        <v>0</v>
      </c>
      <c r="X36">
        <f>COUNTIFS('Official Medal Table'!$F:$F,'Each Gender Events'!$A36,'Official Medal Table'!$C:$C,'Each Gender Events'!X$1,'Official Medal Table'!$E:$E,'Each Gender Events'!X$2)*'Medal values'!$B$1
+ COUNTIFS('Official Medal Table'!$G:$G,'Each Gender Events'!$A36,'Official Medal Table'!$C:$C,'Each Gender Events'!X$1,'Official Medal Table'!$E:$E,'Each Gender Events'!X$2)*'Medal values'!$B$2
+ COUNTIFS('Official Medal Table'!$H:$H,'Each Gender Events'!$A36,'Official Medal Table'!$C:$C,'Each Gender Events'!X$1,'Official Medal Table'!$E:$E,'Each Gender Events'!X$2)*'Medal values'!$B$3
+ COUNTIFS('Official Medal Table'!$I:$I,'Each Gender Events'!$A36,'Official Medal Table'!$C:$C,'Each Gender Events'!X$1,'Official Medal Table'!$E:$E,'Each Gender Events'!X$2)*'Medal values'!$B$3
+ COUNTIFS('Official Medal Table'!$F:$F,'Each Gender Events'!$A36,'Official Medal Table'!$C:$C,'Each Gender Events'!X$1,'Official Medal Table'!$E:$E,"Mixed")*'Medal values'!$B$1/2
+ COUNTIFS('Official Medal Table'!$G:$G,'Each Gender Events'!$A36,'Official Medal Table'!$C:$C,'Each Gender Events'!X$1,'Official Medal Table'!$E:$E,"Mixed")*'Medal values'!$B$2/2
+ COUNTIFS('Official Medal Table'!$H:$H,'Each Gender Events'!$A36,'Official Medal Table'!$C:$C,'Each Gender Events'!X$1,'Official Medal Table'!$E:$E,"Mixed")*'Medal values'!$B$3/2
+ COUNTIFS('Official Medal Table'!$I:$I,'Each Gender Events'!$A36,'Official Medal Table'!$C:$C,'Each Gender Events'!X$1,'Official Medal Table'!$E:$E,"Mixed")*'Medal values'!$B$3/2</f>
        <v>0</v>
      </c>
      <c r="Y36">
        <f>COUNTIFS('Official Medal Table'!$F:$F,'Each Gender Events'!$A36,'Official Medal Table'!$C:$C,'Each Gender Events'!Y$1,'Official Medal Table'!$E:$E,'Each Gender Events'!Y$2)*'Medal values'!$B$1
+ COUNTIFS('Official Medal Table'!$G:$G,'Each Gender Events'!$A36,'Official Medal Table'!$C:$C,'Each Gender Events'!Y$1,'Official Medal Table'!$E:$E,'Each Gender Events'!Y$2)*'Medal values'!$B$2
+ COUNTIFS('Official Medal Table'!$H:$H,'Each Gender Events'!$A36,'Official Medal Table'!$C:$C,'Each Gender Events'!Y$1,'Official Medal Table'!$E:$E,'Each Gender Events'!Y$2)*'Medal values'!$B$3
+ COUNTIFS('Official Medal Table'!$I:$I,'Each Gender Events'!$A36,'Official Medal Table'!$C:$C,'Each Gender Events'!Y$1,'Official Medal Table'!$E:$E,'Each Gender Events'!Y$2)*'Medal values'!$B$3
+ COUNTIFS('Official Medal Table'!$F:$F,'Each Gender Events'!$A36,'Official Medal Table'!$C:$C,'Each Gender Events'!Y$1,'Official Medal Table'!$E:$E,"Mixed")*'Medal values'!$B$1/2
+ COUNTIFS('Official Medal Table'!$G:$G,'Each Gender Events'!$A36,'Official Medal Table'!$C:$C,'Each Gender Events'!Y$1,'Official Medal Table'!$E:$E,"Mixed")*'Medal values'!$B$2/2
+ COUNTIFS('Official Medal Table'!$H:$H,'Each Gender Events'!$A36,'Official Medal Table'!$C:$C,'Each Gender Events'!Y$1,'Official Medal Table'!$E:$E,"Mixed")*'Medal values'!$B$3/2
+ COUNTIFS('Official Medal Table'!$I:$I,'Each Gender Events'!$A36,'Official Medal Table'!$C:$C,'Each Gender Events'!Y$1,'Official Medal Table'!$E:$E,"Mixed")*'Medal values'!$B$3/2</f>
        <v>0</v>
      </c>
      <c r="Z36">
        <f>COUNTIFS('Official Medal Table'!$F:$F,'Each Gender Events'!$A36,'Official Medal Table'!$C:$C,'Each Gender Events'!Z$1,'Official Medal Table'!$E:$E,'Each Gender Events'!Z$2)*'Medal values'!$B$1
+ COUNTIFS('Official Medal Table'!$G:$G,'Each Gender Events'!$A36,'Official Medal Table'!$C:$C,'Each Gender Events'!Z$1,'Official Medal Table'!$E:$E,'Each Gender Events'!Z$2)*'Medal values'!$B$2
+ COUNTIFS('Official Medal Table'!$H:$H,'Each Gender Events'!$A36,'Official Medal Table'!$C:$C,'Each Gender Events'!Z$1,'Official Medal Table'!$E:$E,'Each Gender Events'!Z$2)*'Medal values'!$B$3
+ COUNTIFS('Official Medal Table'!$I:$I,'Each Gender Events'!$A36,'Official Medal Table'!$C:$C,'Each Gender Events'!Z$1,'Official Medal Table'!$E:$E,'Each Gender Events'!Z$2)*'Medal values'!$B$3
+ COUNTIFS('Official Medal Table'!$F:$F,'Each Gender Events'!$A36,'Official Medal Table'!$C:$C,'Each Gender Events'!Z$1,'Official Medal Table'!$E:$E,"Mixed")*'Medal values'!$B$1/2
+ COUNTIFS('Official Medal Table'!$G:$G,'Each Gender Events'!$A36,'Official Medal Table'!$C:$C,'Each Gender Events'!Z$1,'Official Medal Table'!$E:$E,"Mixed")*'Medal values'!$B$2/2
+ COUNTIFS('Official Medal Table'!$H:$H,'Each Gender Events'!$A36,'Official Medal Table'!$C:$C,'Each Gender Events'!Z$1,'Official Medal Table'!$E:$E,"Mixed")*'Medal values'!$B$3/2
+ COUNTIFS('Official Medal Table'!$I:$I,'Each Gender Events'!$A36,'Official Medal Table'!$C:$C,'Each Gender Events'!Z$1,'Official Medal Table'!$E:$E,"Mixed")*'Medal values'!$B$3/2</f>
        <v>0</v>
      </c>
      <c r="AA36">
        <f>COUNTIFS('Official Medal Table'!$F:$F,'Each Gender Events'!$A36,'Official Medal Table'!$C:$C,'Each Gender Events'!AA$1,'Official Medal Table'!$E:$E,'Each Gender Events'!AA$2)*'Medal values'!$B$1
+ COUNTIFS('Official Medal Table'!$G:$G,'Each Gender Events'!$A36,'Official Medal Table'!$C:$C,'Each Gender Events'!AA$1,'Official Medal Table'!$E:$E,'Each Gender Events'!AA$2)*'Medal values'!$B$2
+ COUNTIFS('Official Medal Table'!$H:$H,'Each Gender Events'!$A36,'Official Medal Table'!$C:$C,'Each Gender Events'!AA$1,'Official Medal Table'!$E:$E,'Each Gender Events'!AA$2)*'Medal values'!$B$3
+ COUNTIFS('Official Medal Table'!$I:$I,'Each Gender Events'!$A36,'Official Medal Table'!$C:$C,'Each Gender Events'!AA$1,'Official Medal Table'!$E:$E,'Each Gender Events'!AA$2)*'Medal values'!$B$3
+ COUNTIFS('Official Medal Table'!$F:$F,'Each Gender Events'!$A36,'Official Medal Table'!$C:$C,'Each Gender Events'!AA$1,'Official Medal Table'!$E:$E,"Mixed")*'Medal values'!$B$1/2
+ COUNTIFS('Official Medal Table'!$G:$G,'Each Gender Events'!$A36,'Official Medal Table'!$C:$C,'Each Gender Events'!AA$1,'Official Medal Table'!$E:$E,"Mixed")*'Medal values'!$B$2/2
+ COUNTIFS('Official Medal Table'!$H:$H,'Each Gender Events'!$A36,'Official Medal Table'!$C:$C,'Each Gender Events'!AA$1,'Official Medal Table'!$E:$E,"Mixed")*'Medal values'!$B$3/2
+ COUNTIFS('Official Medal Table'!$I:$I,'Each Gender Events'!$A36,'Official Medal Table'!$C:$C,'Each Gender Events'!AA$1,'Official Medal Table'!$E:$E,"Mixed")*'Medal values'!$B$3/2</f>
        <v>0</v>
      </c>
      <c r="AB36">
        <f>COUNTIFS('Official Medal Table'!$F:$F,'Each Gender Events'!$A36,'Official Medal Table'!$C:$C,'Each Gender Events'!AB$1,'Official Medal Table'!$E:$E,'Each Gender Events'!AB$2)*'Medal values'!$B$1
+ COUNTIFS('Official Medal Table'!$G:$G,'Each Gender Events'!$A36,'Official Medal Table'!$C:$C,'Each Gender Events'!AB$1,'Official Medal Table'!$E:$E,'Each Gender Events'!AB$2)*'Medal values'!$B$2
+ COUNTIFS('Official Medal Table'!$H:$H,'Each Gender Events'!$A36,'Official Medal Table'!$C:$C,'Each Gender Events'!AB$1,'Official Medal Table'!$E:$E,'Each Gender Events'!AB$2)*'Medal values'!$B$3
+ COUNTIFS('Official Medal Table'!$I:$I,'Each Gender Events'!$A36,'Official Medal Table'!$C:$C,'Each Gender Events'!AB$1,'Official Medal Table'!$E:$E,'Each Gender Events'!AB$2)*'Medal values'!$B$3
+ COUNTIFS('Official Medal Table'!$F:$F,'Each Gender Events'!$A36,'Official Medal Table'!$C:$C,'Each Gender Events'!AB$1,'Official Medal Table'!$E:$E,"Mixed")*'Medal values'!$B$1/2
+ COUNTIFS('Official Medal Table'!$G:$G,'Each Gender Events'!$A36,'Official Medal Table'!$C:$C,'Each Gender Events'!AB$1,'Official Medal Table'!$E:$E,"Mixed")*'Medal values'!$B$2/2
+ COUNTIFS('Official Medal Table'!$H:$H,'Each Gender Events'!$A36,'Official Medal Table'!$C:$C,'Each Gender Events'!AB$1,'Official Medal Table'!$E:$E,"Mixed")*'Medal values'!$B$3/2
+ COUNTIFS('Official Medal Table'!$I:$I,'Each Gender Events'!$A36,'Official Medal Table'!$C:$C,'Each Gender Events'!AB$1,'Official Medal Table'!$E:$E,"Mixed")*'Medal values'!$B$3/2</f>
        <v>0</v>
      </c>
      <c r="AC36">
        <f>COUNTIFS('Official Medal Table'!$F:$F,'Each Gender Events'!$A36,'Official Medal Table'!$C:$C,'Each Gender Events'!AC$1,'Official Medal Table'!$E:$E,'Each Gender Events'!AC$2)*'Medal values'!$B$1
+ COUNTIFS('Official Medal Table'!$G:$G,'Each Gender Events'!$A36,'Official Medal Table'!$C:$C,'Each Gender Events'!AC$1,'Official Medal Table'!$E:$E,'Each Gender Events'!AC$2)*'Medal values'!$B$2
+ COUNTIFS('Official Medal Table'!$H:$H,'Each Gender Events'!$A36,'Official Medal Table'!$C:$C,'Each Gender Events'!AC$1,'Official Medal Table'!$E:$E,'Each Gender Events'!AC$2)*'Medal values'!$B$3
+ COUNTIFS('Official Medal Table'!$I:$I,'Each Gender Events'!$A36,'Official Medal Table'!$C:$C,'Each Gender Events'!AC$1,'Official Medal Table'!$E:$E,'Each Gender Events'!AC$2)*'Medal values'!$B$3
+ COUNTIFS('Official Medal Table'!$F:$F,'Each Gender Events'!$A36,'Official Medal Table'!$C:$C,'Each Gender Events'!AC$1,'Official Medal Table'!$E:$E,"Mixed")*'Medal values'!$B$1/2
+ COUNTIFS('Official Medal Table'!$G:$G,'Each Gender Events'!$A36,'Official Medal Table'!$C:$C,'Each Gender Events'!AC$1,'Official Medal Table'!$E:$E,"Mixed")*'Medal values'!$B$2/2
+ COUNTIFS('Official Medal Table'!$H:$H,'Each Gender Events'!$A36,'Official Medal Table'!$C:$C,'Each Gender Events'!AC$1,'Official Medal Table'!$E:$E,"Mixed")*'Medal values'!$B$3/2
+ COUNTIFS('Official Medal Table'!$I:$I,'Each Gender Events'!$A36,'Official Medal Table'!$C:$C,'Each Gender Events'!AC$1,'Official Medal Table'!$E:$E,"Mixed")*'Medal values'!$B$3/2</f>
        <v>0</v>
      </c>
      <c r="AD36">
        <f>COUNTIFS('Official Medal Table'!$F:$F,'Each Gender Events'!$A36,'Official Medal Table'!$C:$C,'Each Gender Events'!AD$1,'Official Medal Table'!$E:$E,'Each Gender Events'!AD$2)*'Medal values'!$B$1
+ COUNTIFS('Official Medal Table'!$G:$G,'Each Gender Events'!$A36,'Official Medal Table'!$C:$C,'Each Gender Events'!AD$1,'Official Medal Table'!$E:$E,'Each Gender Events'!AD$2)*'Medal values'!$B$2
+ COUNTIFS('Official Medal Table'!$H:$H,'Each Gender Events'!$A36,'Official Medal Table'!$C:$C,'Each Gender Events'!AD$1,'Official Medal Table'!$E:$E,'Each Gender Events'!AD$2)*'Medal values'!$B$3
+ COUNTIFS('Official Medal Table'!$I:$I,'Each Gender Events'!$A36,'Official Medal Table'!$C:$C,'Each Gender Events'!AD$1,'Official Medal Table'!$E:$E,'Each Gender Events'!AD$2)*'Medal values'!$B$3
+ COUNTIFS('Official Medal Table'!$F:$F,'Each Gender Events'!$A36,'Official Medal Table'!$C:$C,'Each Gender Events'!AD$1,'Official Medal Table'!$E:$E,"Mixed")*'Medal values'!$B$1/2
+ COUNTIFS('Official Medal Table'!$G:$G,'Each Gender Events'!$A36,'Official Medal Table'!$C:$C,'Each Gender Events'!AD$1,'Official Medal Table'!$E:$E,"Mixed")*'Medal values'!$B$2/2
+ COUNTIFS('Official Medal Table'!$H:$H,'Each Gender Events'!$A36,'Official Medal Table'!$C:$C,'Each Gender Events'!AD$1,'Official Medal Table'!$E:$E,"Mixed")*'Medal values'!$B$3/2
+ COUNTIFS('Official Medal Table'!$I:$I,'Each Gender Events'!$A36,'Official Medal Table'!$C:$C,'Each Gender Events'!AD$1,'Official Medal Table'!$E:$E,"Mixed")*'Medal values'!$B$3/2</f>
        <v>0</v>
      </c>
      <c r="AE36">
        <f>COUNTIFS('Official Medal Table'!$F:$F,'Each Gender Events'!$A36,'Official Medal Table'!$C:$C,'Each Gender Events'!AE$1,'Official Medal Table'!$E:$E,'Each Gender Events'!AE$2)*'Medal values'!$B$1
+ COUNTIFS('Official Medal Table'!$G:$G,'Each Gender Events'!$A36,'Official Medal Table'!$C:$C,'Each Gender Events'!AE$1,'Official Medal Table'!$E:$E,'Each Gender Events'!AE$2)*'Medal values'!$B$2
+ COUNTIFS('Official Medal Table'!$H:$H,'Each Gender Events'!$A36,'Official Medal Table'!$C:$C,'Each Gender Events'!AE$1,'Official Medal Table'!$E:$E,'Each Gender Events'!AE$2)*'Medal values'!$B$3
+ COUNTIFS('Official Medal Table'!$I:$I,'Each Gender Events'!$A36,'Official Medal Table'!$C:$C,'Each Gender Events'!AE$1,'Official Medal Table'!$E:$E,'Each Gender Events'!AE$2)*'Medal values'!$B$3
+ COUNTIFS('Official Medal Table'!$F:$F,'Each Gender Events'!$A36,'Official Medal Table'!$C:$C,'Each Gender Events'!AE$1,'Official Medal Table'!$E:$E,"Mixed")*'Medal values'!$B$1/2
+ COUNTIFS('Official Medal Table'!$G:$G,'Each Gender Events'!$A36,'Official Medal Table'!$C:$C,'Each Gender Events'!AE$1,'Official Medal Table'!$E:$E,"Mixed")*'Medal values'!$B$2/2
+ COUNTIFS('Official Medal Table'!$H:$H,'Each Gender Events'!$A36,'Official Medal Table'!$C:$C,'Each Gender Events'!AE$1,'Official Medal Table'!$E:$E,"Mixed")*'Medal values'!$B$3/2
+ COUNTIFS('Official Medal Table'!$I:$I,'Each Gender Events'!$A36,'Official Medal Table'!$C:$C,'Each Gender Events'!AE$1,'Official Medal Table'!$E:$E,"Mixed")*'Medal values'!$B$3/2</f>
        <v>0</v>
      </c>
      <c r="AF36">
        <f>COUNTIFS('Official Medal Table'!$F:$F,'Each Gender Events'!$A36,'Official Medal Table'!$C:$C,'Each Gender Events'!AF$1,'Official Medal Table'!$E:$E,'Each Gender Events'!AF$2)*'Medal values'!$B$1
+ COUNTIFS('Official Medal Table'!$G:$G,'Each Gender Events'!$A36,'Official Medal Table'!$C:$C,'Each Gender Events'!AF$1,'Official Medal Table'!$E:$E,'Each Gender Events'!AF$2)*'Medal values'!$B$2
+ COUNTIFS('Official Medal Table'!$H:$H,'Each Gender Events'!$A36,'Official Medal Table'!$C:$C,'Each Gender Events'!AF$1,'Official Medal Table'!$E:$E,'Each Gender Events'!AF$2)*'Medal values'!$B$3
+ COUNTIFS('Official Medal Table'!$I:$I,'Each Gender Events'!$A36,'Official Medal Table'!$C:$C,'Each Gender Events'!AF$1,'Official Medal Table'!$E:$E,'Each Gender Events'!AF$2)*'Medal values'!$B$3
+ COUNTIFS('Official Medal Table'!$F:$F,'Each Gender Events'!$A36,'Official Medal Table'!$C:$C,'Each Gender Events'!AF$1,'Official Medal Table'!$E:$E,"Mixed")*'Medal values'!$B$1/2
+ COUNTIFS('Official Medal Table'!$G:$G,'Each Gender Events'!$A36,'Official Medal Table'!$C:$C,'Each Gender Events'!AF$1,'Official Medal Table'!$E:$E,"Mixed")*'Medal values'!$B$2/2
+ COUNTIFS('Official Medal Table'!$H:$H,'Each Gender Events'!$A36,'Official Medal Table'!$C:$C,'Each Gender Events'!AF$1,'Official Medal Table'!$E:$E,"Mixed")*'Medal values'!$B$3/2
+ COUNTIFS('Official Medal Table'!$I:$I,'Each Gender Events'!$A36,'Official Medal Table'!$C:$C,'Each Gender Events'!AF$1,'Official Medal Table'!$E:$E,"Mixed")*'Medal values'!$B$3/2</f>
        <v>0</v>
      </c>
      <c r="AG36">
        <f>COUNTIFS('Official Medal Table'!$F:$F,'Each Gender Events'!$A36,'Official Medal Table'!$C:$C,'Each Gender Events'!AG$1,'Official Medal Table'!$E:$E,'Each Gender Events'!AG$2)*'Medal values'!$B$1
+ COUNTIFS('Official Medal Table'!$G:$G,'Each Gender Events'!$A36,'Official Medal Table'!$C:$C,'Each Gender Events'!AG$1,'Official Medal Table'!$E:$E,'Each Gender Events'!AG$2)*'Medal values'!$B$2
+ COUNTIFS('Official Medal Table'!$H:$H,'Each Gender Events'!$A36,'Official Medal Table'!$C:$C,'Each Gender Events'!AG$1,'Official Medal Table'!$E:$E,'Each Gender Events'!AG$2)*'Medal values'!$B$3
+ COUNTIFS('Official Medal Table'!$I:$I,'Each Gender Events'!$A36,'Official Medal Table'!$C:$C,'Each Gender Events'!AG$1,'Official Medal Table'!$E:$E,'Each Gender Events'!AG$2)*'Medal values'!$B$3
+ COUNTIFS('Official Medal Table'!$F:$F,'Each Gender Events'!$A36,'Official Medal Table'!$C:$C,'Each Gender Events'!AG$1,'Official Medal Table'!$E:$E,"Mixed")*'Medal values'!$B$1/2
+ COUNTIFS('Official Medal Table'!$G:$G,'Each Gender Events'!$A36,'Official Medal Table'!$C:$C,'Each Gender Events'!AG$1,'Official Medal Table'!$E:$E,"Mixed")*'Medal values'!$B$2/2
+ COUNTIFS('Official Medal Table'!$H:$H,'Each Gender Events'!$A36,'Official Medal Table'!$C:$C,'Each Gender Events'!AG$1,'Official Medal Table'!$E:$E,"Mixed")*'Medal values'!$B$3/2
+ COUNTIFS('Official Medal Table'!$I:$I,'Each Gender Events'!$A36,'Official Medal Table'!$C:$C,'Each Gender Events'!AG$1,'Official Medal Table'!$E:$E,"Mixed")*'Medal values'!$B$3/2</f>
        <v>0</v>
      </c>
      <c r="AH36">
        <f>COUNTIFS('Official Medal Table'!$F:$F,'Each Gender Events'!$A36,'Official Medal Table'!$C:$C,'Each Gender Events'!AH$1,'Official Medal Table'!$E:$E,'Each Gender Events'!AH$2)*'Medal values'!$B$1
+ COUNTIFS('Official Medal Table'!$G:$G,'Each Gender Events'!$A36,'Official Medal Table'!$C:$C,'Each Gender Events'!AH$1,'Official Medal Table'!$E:$E,'Each Gender Events'!AH$2)*'Medal values'!$B$2
+ COUNTIFS('Official Medal Table'!$H:$H,'Each Gender Events'!$A36,'Official Medal Table'!$C:$C,'Each Gender Events'!AH$1,'Official Medal Table'!$E:$E,'Each Gender Events'!AH$2)*'Medal values'!$B$3
+ COUNTIFS('Official Medal Table'!$I:$I,'Each Gender Events'!$A36,'Official Medal Table'!$C:$C,'Each Gender Events'!AH$1,'Official Medal Table'!$E:$E,'Each Gender Events'!AH$2)*'Medal values'!$B$3
+ COUNTIFS('Official Medal Table'!$F:$F,'Each Gender Events'!$A36,'Official Medal Table'!$C:$C,'Each Gender Events'!AH$1,'Official Medal Table'!$E:$E,"Mixed")*'Medal values'!$B$1/2
+ COUNTIFS('Official Medal Table'!$G:$G,'Each Gender Events'!$A36,'Official Medal Table'!$C:$C,'Each Gender Events'!AH$1,'Official Medal Table'!$E:$E,"Mixed")*'Medal values'!$B$2/2
+ COUNTIFS('Official Medal Table'!$H:$H,'Each Gender Events'!$A36,'Official Medal Table'!$C:$C,'Each Gender Events'!AH$1,'Official Medal Table'!$E:$E,"Mixed")*'Medal values'!$B$3/2
+ COUNTIFS('Official Medal Table'!$I:$I,'Each Gender Events'!$A36,'Official Medal Table'!$C:$C,'Each Gender Events'!AH$1,'Official Medal Table'!$E:$E,"Mixed")*'Medal values'!$B$3/2</f>
        <v>0</v>
      </c>
      <c r="AI36">
        <f>COUNTIFS('Official Medal Table'!$F:$F,'Each Gender Events'!$A36,'Official Medal Table'!$C:$C,'Each Gender Events'!AI$1,'Official Medal Table'!$E:$E,'Each Gender Events'!AI$2)*'Medal values'!$B$1
+ COUNTIFS('Official Medal Table'!$G:$G,'Each Gender Events'!$A36,'Official Medal Table'!$C:$C,'Each Gender Events'!AI$1,'Official Medal Table'!$E:$E,'Each Gender Events'!AI$2)*'Medal values'!$B$2
+ COUNTIFS('Official Medal Table'!$H:$H,'Each Gender Events'!$A36,'Official Medal Table'!$C:$C,'Each Gender Events'!AI$1,'Official Medal Table'!$E:$E,'Each Gender Events'!AI$2)*'Medal values'!$B$3
+ COUNTIFS('Official Medal Table'!$I:$I,'Each Gender Events'!$A36,'Official Medal Table'!$C:$C,'Each Gender Events'!AI$1,'Official Medal Table'!$E:$E,'Each Gender Events'!AI$2)*'Medal values'!$B$3
+ COUNTIFS('Official Medal Table'!$F:$F,'Each Gender Events'!$A36,'Official Medal Table'!$C:$C,'Each Gender Events'!AI$1,'Official Medal Table'!$E:$E,"Mixed")*'Medal values'!$B$1/2
+ COUNTIFS('Official Medal Table'!$G:$G,'Each Gender Events'!$A36,'Official Medal Table'!$C:$C,'Each Gender Events'!AI$1,'Official Medal Table'!$E:$E,"Mixed")*'Medal values'!$B$2/2
+ COUNTIFS('Official Medal Table'!$H:$H,'Each Gender Events'!$A36,'Official Medal Table'!$C:$C,'Each Gender Events'!AI$1,'Official Medal Table'!$E:$E,"Mixed")*'Medal values'!$B$3/2
+ COUNTIFS('Official Medal Table'!$I:$I,'Each Gender Events'!$A36,'Official Medal Table'!$C:$C,'Each Gender Events'!AI$1,'Official Medal Table'!$E:$E,"Mixed")*'Medal values'!$B$3/2</f>
        <v>0</v>
      </c>
      <c r="AJ36">
        <f>COUNTIFS('Official Medal Table'!$F:$F,'Each Gender Events'!$A36,'Official Medal Table'!$C:$C,'Each Gender Events'!AJ$1,'Official Medal Table'!$E:$E,'Each Gender Events'!AJ$2)*'Medal values'!$B$1
+ COUNTIFS('Official Medal Table'!$G:$G,'Each Gender Events'!$A36,'Official Medal Table'!$C:$C,'Each Gender Events'!AJ$1,'Official Medal Table'!$E:$E,'Each Gender Events'!AJ$2)*'Medal values'!$B$2
+ COUNTIFS('Official Medal Table'!$H:$H,'Each Gender Events'!$A36,'Official Medal Table'!$C:$C,'Each Gender Events'!AJ$1,'Official Medal Table'!$E:$E,'Each Gender Events'!AJ$2)*'Medal values'!$B$3
+ COUNTIFS('Official Medal Table'!$I:$I,'Each Gender Events'!$A36,'Official Medal Table'!$C:$C,'Each Gender Events'!AJ$1,'Official Medal Table'!$E:$E,'Each Gender Events'!AJ$2)*'Medal values'!$B$3
+ COUNTIFS('Official Medal Table'!$F:$F,'Each Gender Events'!$A36,'Official Medal Table'!$C:$C,'Each Gender Events'!AJ$1,'Official Medal Table'!$E:$E,"Mixed")*'Medal values'!$B$1/2
+ COUNTIFS('Official Medal Table'!$G:$G,'Each Gender Events'!$A36,'Official Medal Table'!$C:$C,'Each Gender Events'!AJ$1,'Official Medal Table'!$E:$E,"Mixed")*'Medal values'!$B$2/2
+ COUNTIFS('Official Medal Table'!$H:$H,'Each Gender Events'!$A36,'Official Medal Table'!$C:$C,'Each Gender Events'!AJ$1,'Official Medal Table'!$E:$E,"Mixed")*'Medal values'!$B$3/2
+ COUNTIFS('Official Medal Table'!$I:$I,'Each Gender Events'!$A36,'Official Medal Table'!$C:$C,'Each Gender Events'!AJ$1,'Official Medal Table'!$E:$E,"Mixed")*'Medal values'!$B$3/2</f>
        <v>0</v>
      </c>
      <c r="AK36">
        <f>COUNTIFS('Official Medal Table'!$F:$F,'Each Gender Events'!$A36,'Official Medal Table'!$C:$C,'Each Gender Events'!AK$1,'Official Medal Table'!$E:$E,'Each Gender Events'!AK$2)*'Medal values'!$B$1
+ COUNTIFS('Official Medal Table'!$G:$G,'Each Gender Events'!$A36,'Official Medal Table'!$C:$C,'Each Gender Events'!AK$1,'Official Medal Table'!$E:$E,'Each Gender Events'!AK$2)*'Medal values'!$B$2
+ COUNTIFS('Official Medal Table'!$H:$H,'Each Gender Events'!$A36,'Official Medal Table'!$C:$C,'Each Gender Events'!AK$1,'Official Medal Table'!$E:$E,'Each Gender Events'!AK$2)*'Medal values'!$B$3
+ COUNTIFS('Official Medal Table'!$I:$I,'Each Gender Events'!$A36,'Official Medal Table'!$C:$C,'Each Gender Events'!AK$1,'Official Medal Table'!$E:$E,'Each Gender Events'!AK$2)*'Medal values'!$B$3
+ COUNTIFS('Official Medal Table'!$F:$F,'Each Gender Events'!$A36,'Official Medal Table'!$C:$C,'Each Gender Events'!AK$1,'Official Medal Table'!$E:$E,"Mixed")*'Medal values'!$B$1/2
+ COUNTIFS('Official Medal Table'!$G:$G,'Each Gender Events'!$A36,'Official Medal Table'!$C:$C,'Each Gender Events'!AK$1,'Official Medal Table'!$E:$E,"Mixed")*'Medal values'!$B$2/2
+ COUNTIFS('Official Medal Table'!$H:$H,'Each Gender Events'!$A36,'Official Medal Table'!$C:$C,'Each Gender Events'!AK$1,'Official Medal Table'!$E:$E,"Mixed")*'Medal values'!$B$3/2
+ COUNTIFS('Official Medal Table'!$I:$I,'Each Gender Events'!$A36,'Official Medal Table'!$C:$C,'Each Gender Events'!AK$1,'Official Medal Table'!$E:$E,"Mixed")*'Medal values'!$B$3/2</f>
        <v>0</v>
      </c>
      <c r="AL36">
        <f>COUNTIFS('Official Medal Table'!$F:$F,'Each Gender Events'!$A36,'Official Medal Table'!$C:$C,'Each Gender Events'!AL$1,'Official Medal Table'!$E:$E,'Each Gender Events'!AL$2)*'Medal values'!$B$1
+ COUNTIFS('Official Medal Table'!$G:$G,'Each Gender Events'!$A36,'Official Medal Table'!$C:$C,'Each Gender Events'!AL$1,'Official Medal Table'!$E:$E,'Each Gender Events'!AL$2)*'Medal values'!$B$2
+ COUNTIFS('Official Medal Table'!$H:$H,'Each Gender Events'!$A36,'Official Medal Table'!$C:$C,'Each Gender Events'!AL$1,'Official Medal Table'!$E:$E,'Each Gender Events'!AL$2)*'Medal values'!$B$3
+ COUNTIFS('Official Medal Table'!$I:$I,'Each Gender Events'!$A36,'Official Medal Table'!$C:$C,'Each Gender Events'!AL$1,'Official Medal Table'!$E:$E,'Each Gender Events'!AL$2)*'Medal values'!$B$3
+ COUNTIFS('Official Medal Table'!$F:$F,'Each Gender Events'!$A36,'Official Medal Table'!$C:$C,'Each Gender Events'!AL$1,'Official Medal Table'!$E:$E,"Mixed")*'Medal values'!$B$1/2
+ COUNTIFS('Official Medal Table'!$G:$G,'Each Gender Events'!$A36,'Official Medal Table'!$C:$C,'Each Gender Events'!AL$1,'Official Medal Table'!$E:$E,"Mixed")*'Medal values'!$B$2/2
+ COUNTIFS('Official Medal Table'!$H:$H,'Each Gender Events'!$A36,'Official Medal Table'!$C:$C,'Each Gender Events'!AL$1,'Official Medal Table'!$E:$E,"Mixed")*'Medal values'!$B$3/2
+ COUNTIFS('Official Medal Table'!$I:$I,'Each Gender Events'!$A36,'Official Medal Table'!$C:$C,'Each Gender Events'!AL$1,'Official Medal Table'!$E:$E,"Mixed")*'Medal values'!$B$3/2</f>
        <v>0</v>
      </c>
      <c r="AM36">
        <f>COUNTIFS('Official Medal Table'!$F:$F,'Each Gender Events'!$A36,'Official Medal Table'!$C:$C,'Each Gender Events'!AM$1,'Official Medal Table'!$E:$E,'Each Gender Events'!AM$2)*'Medal values'!$B$1
+ COUNTIFS('Official Medal Table'!$G:$G,'Each Gender Events'!$A36,'Official Medal Table'!$C:$C,'Each Gender Events'!AM$1,'Official Medal Table'!$E:$E,'Each Gender Events'!AM$2)*'Medal values'!$B$2
+ COUNTIFS('Official Medal Table'!$H:$H,'Each Gender Events'!$A36,'Official Medal Table'!$C:$C,'Each Gender Events'!AM$1,'Official Medal Table'!$E:$E,'Each Gender Events'!AM$2)*'Medal values'!$B$3
+ COUNTIFS('Official Medal Table'!$I:$I,'Each Gender Events'!$A36,'Official Medal Table'!$C:$C,'Each Gender Events'!AM$1,'Official Medal Table'!$E:$E,'Each Gender Events'!AM$2)*'Medal values'!$B$3
+ COUNTIFS('Official Medal Table'!$F:$F,'Each Gender Events'!$A36,'Official Medal Table'!$C:$C,'Each Gender Events'!AM$1,'Official Medal Table'!$E:$E,"Mixed")*'Medal values'!$B$1/2
+ COUNTIFS('Official Medal Table'!$G:$G,'Each Gender Events'!$A36,'Official Medal Table'!$C:$C,'Each Gender Events'!AM$1,'Official Medal Table'!$E:$E,"Mixed")*'Medal values'!$B$2/2
+ COUNTIFS('Official Medal Table'!$H:$H,'Each Gender Events'!$A36,'Official Medal Table'!$C:$C,'Each Gender Events'!AM$1,'Official Medal Table'!$E:$E,"Mixed")*'Medal values'!$B$3/2
+ COUNTIFS('Official Medal Table'!$I:$I,'Each Gender Events'!$A36,'Official Medal Table'!$C:$C,'Each Gender Events'!AM$1,'Official Medal Table'!$E:$E,"Mixed")*'Medal values'!$B$3/2</f>
        <v>0</v>
      </c>
      <c r="AN36">
        <f>COUNTIFS('Official Medal Table'!$F:$F,'Each Gender Events'!$A36,'Official Medal Table'!$C:$C,'Each Gender Events'!AN$1,'Official Medal Table'!$E:$E,'Each Gender Events'!AN$2)*'Medal values'!$B$1
+ COUNTIFS('Official Medal Table'!$G:$G,'Each Gender Events'!$A36,'Official Medal Table'!$C:$C,'Each Gender Events'!AN$1,'Official Medal Table'!$E:$E,'Each Gender Events'!AN$2)*'Medal values'!$B$2
+ COUNTIFS('Official Medal Table'!$H:$H,'Each Gender Events'!$A36,'Official Medal Table'!$C:$C,'Each Gender Events'!AN$1,'Official Medal Table'!$E:$E,'Each Gender Events'!AN$2)*'Medal values'!$B$3
+ COUNTIFS('Official Medal Table'!$I:$I,'Each Gender Events'!$A36,'Official Medal Table'!$C:$C,'Each Gender Events'!AN$1,'Official Medal Table'!$E:$E,'Each Gender Events'!AN$2)*'Medal values'!$B$3
+ COUNTIFS('Official Medal Table'!$F:$F,'Each Gender Events'!$A36,'Official Medal Table'!$C:$C,'Each Gender Events'!AN$1,'Official Medal Table'!$E:$E,"Mixed")*'Medal values'!$B$1/2
+ COUNTIFS('Official Medal Table'!$G:$G,'Each Gender Events'!$A36,'Official Medal Table'!$C:$C,'Each Gender Events'!AN$1,'Official Medal Table'!$E:$E,"Mixed")*'Medal values'!$B$2/2
+ COUNTIFS('Official Medal Table'!$H:$H,'Each Gender Events'!$A36,'Official Medal Table'!$C:$C,'Each Gender Events'!AN$1,'Official Medal Table'!$E:$E,"Mixed")*'Medal values'!$B$3/2
+ COUNTIFS('Official Medal Table'!$I:$I,'Each Gender Events'!$A36,'Official Medal Table'!$C:$C,'Each Gender Events'!AN$1,'Official Medal Table'!$E:$E,"Mixed")*'Medal values'!$B$3/2</f>
        <v>0</v>
      </c>
      <c r="AO36">
        <f>COUNTIFS('Official Medal Table'!$F:$F,'Each Gender Events'!$A36,'Official Medal Table'!$C:$C,'Each Gender Events'!AO$1,'Official Medal Table'!$E:$E,'Each Gender Events'!AO$2)*'Medal values'!$B$1
+ COUNTIFS('Official Medal Table'!$G:$G,'Each Gender Events'!$A36,'Official Medal Table'!$C:$C,'Each Gender Events'!AO$1,'Official Medal Table'!$E:$E,'Each Gender Events'!AO$2)*'Medal values'!$B$2
+ COUNTIFS('Official Medal Table'!$H:$H,'Each Gender Events'!$A36,'Official Medal Table'!$C:$C,'Each Gender Events'!AO$1,'Official Medal Table'!$E:$E,'Each Gender Events'!AO$2)*'Medal values'!$B$3
+ COUNTIFS('Official Medal Table'!$I:$I,'Each Gender Events'!$A36,'Official Medal Table'!$C:$C,'Each Gender Events'!AO$1,'Official Medal Table'!$E:$E,'Each Gender Events'!AO$2)*'Medal values'!$B$3
+ COUNTIFS('Official Medal Table'!$F:$F,'Each Gender Events'!$A36,'Official Medal Table'!$C:$C,'Each Gender Events'!AO$1,'Official Medal Table'!$E:$E,"Mixed")*'Medal values'!$B$1/2
+ COUNTIFS('Official Medal Table'!$G:$G,'Each Gender Events'!$A36,'Official Medal Table'!$C:$C,'Each Gender Events'!AO$1,'Official Medal Table'!$E:$E,"Mixed")*'Medal values'!$B$2/2
+ COUNTIFS('Official Medal Table'!$H:$H,'Each Gender Events'!$A36,'Official Medal Table'!$C:$C,'Each Gender Events'!AO$1,'Official Medal Table'!$E:$E,"Mixed")*'Medal values'!$B$3/2
+ COUNTIFS('Official Medal Table'!$I:$I,'Each Gender Events'!$A36,'Official Medal Table'!$C:$C,'Each Gender Events'!AO$1,'Official Medal Table'!$E:$E,"Mixed")*'Medal values'!$B$3/2</f>
        <v>0</v>
      </c>
      <c r="AP36">
        <f>COUNTIFS('Official Medal Table'!$F:$F,'Each Gender Events'!$A36,'Official Medal Table'!$C:$C,'Each Gender Events'!AP$1,'Official Medal Table'!$E:$E,'Each Gender Events'!AP$2)*'Medal values'!$B$1
+ COUNTIFS('Official Medal Table'!$G:$G,'Each Gender Events'!$A36,'Official Medal Table'!$C:$C,'Each Gender Events'!AP$1,'Official Medal Table'!$E:$E,'Each Gender Events'!AP$2)*'Medal values'!$B$2
+ COUNTIFS('Official Medal Table'!$H:$H,'Each Gender Events'!$A36,'Official Medal Table'!$C:$C,'Each Gender Events'!AP$1,'Official Medal Table'!$E:$E,'Each Gender Events'!AP$2)*'Medal values'!$B$3
+ COUNTIFS('Official Medal Table'!$I:$I,'Each Gender Events'!$A36,'Official Medal Table'!$C:$C,'Each Gender Events'!AP$1,'Official Medal Table'!$E:$E,'Each Gender Events'!AP$2)*'Medal values'!$B$3
+ COUNTIFS('Official Medal Table'!$F:$F,'Each Gender Events'!$A36,'Official Medal Table'!$C:$C,'Each Gender Events'!AP$1,'Official Medal Table'!$E:$E,"Mixed")*'Medal values'!$B$1/2
+ COUNTIFS('Official Medal Table'!$G:$G,'Each Gender Events'!$A36,'Official Medal Table'!$C:$C,'Each Gender Events'!AP$1,'Official Medal Table'!$E:$E,"Mixed")*'Medal values'!$B$2/2
+ COUNTIFS('Official Medal Table'!$H:$H,'Each Gender Events'!$A36,'Official Medal Table'!$C:$C,'Each Gender Events'!AP$1,'Official Medal Table'!$E:$E,"Mixed")*'Medal values'!$B$3/2
+ COUNTIFS('Official Medal Table'!$I:$I,'Each Gender Events'!$A36,'Official Medal Table'!$C:$C,'Each Gender Events'!AP$1,'Official Medal Table'!$E:$E,"Mixed")*'Medal values'!$B$3/2</f>
        <v>2.0000010000000001</v>
      </c>
      <c r="AQ36">
        <f>COUNTIFS('Official Medal Table'!$F:$F,'Each Gender Events'!$A36,'Official Medal Table'!$C:$C,'Each Gender Events'!AQ$1,'Official Medal Table'!$E:$E,'Each Gender Events'!AQ$2)*'Medal values'!$B$1
+ COUNTIFS('Official Medal Table'!$G:$G,'Each Gender Events'!$A36,'Official Medal Table'!$C:$C,'Each Gender Events'!AQ$1,'Official Medal Table'!$E:$E,'Each Gender Events'!AQ$2)*'Medal values'!$B$2
+ COUNTIFS('Official Medal Table'!$H:$H,'Each Gender Events'!$A36,'Official Medal Table'!$C:$C,'Each Gender Events'!AQ$1,'Official Medal Table'!$E:$E,'Each Gender Events'!AQ$2)*'Medal values'!$B$3
+ COUNTIFS('Official Medal Table'!$I:$I,'Each Gender Events'!$A36,'Official Medal Table'!$C:$C,'Each Gender Events'!AQ$1,'Official Medal Table'!$E:$E,'Each Gender Events'!AQ$2)*'Medal values'!$B$3
+ COUNTIFS('Official Medal Table'!$F:$F,'Each Gender Events'!$A36,'Official Medal Table'!$C:$C,'Each Gender Events'!AQ$1,'Official Medal Table'!$E:$E,"Mixed")*'Medal values'!$B$1/2
+ COUNTIFS('Official Medal Table'!$G:$G,'Each Gender Events'!$A36,'Official Medal Table'!$C:$C,'Each Gender Events'!AQ$1,'Official Medal Table'!$E:$E,"Mixed")*'Medal values'!$B$2/2
+ COUNTIFS('Official Medal Table'!$H:$H,'Each Gender Events'!$A36,'Official Medal Table'!$C:$C,'Each Gender Events'!AQ$1,'Official Medal Table'!$E:$E,"Mixed")*'Medal values'!$B$3/2
+ COUNTIFS('Official Medal Table'!$I:$I,'Each Gender Events'!$A36,'Official Medal Table'!$C:$C,'Each Gender Events'!AQ$1,'Official Medal Table'!$E:$E,"Mixed")*'Medal values'!$B$3/2</f>
        <v>0</v>
      </c>
      <c r="AR36">
        <f>COUNTIFS('Official Medal Table'!$F:$F,'Each Gender Events'!$A36,'Official Medal Table'!$C:$C,'Each Gender Events'!AR$1,'Official Medal Table'!$E:$E,'Each Gender Events'!AR$2)*'Medal values'!$B$1
+ COUNTIFS('Official Medal Table'!$G:$G,'Each Gender Events'!$A36,'Official Medal Table'!$C:$C,'Each Gender Events'!AR$1,'Official Medal Table'!$E:$E,'Each Gender Events'!AR$2)*'Medal values'!$B$2
+ COUNTIFS('Official Medal Table'!$H:$H,'Each Gender Events'!$A36,'Official Medal Table'!$C:$C,'Each Gender Events'!AR$1,'Official Medal Table'!$E:$E,'Each Gender Events'!AR$2)*'Medal values'!$B$3
+ COUNTIFS('Official Medal Table'!$I:$I,'Each Gender Events'!$A36,'Official Medal Table'!$C:$C,'Each Gender Events'!AR$1,'Official Medal Table'!$E:$E,'Each Gender Events'!AR$2)*'Medal values'!$B$3
+ COUNTIFS('Official Medal Table'!$F:$F,'Each Gender Events'!$A36,'Official Medal Table'!$C:$C,'Each Gender Events'!AR$1,'Official Medal Table'!$E:$E,"Mixed")*'Medal values'!$B$1/2
+ COUNTIFS('Official Medal Table'!$G:$G,'Each Gender Events'!$A36,'Official Medal Table'!$C:$C,'Each Gender Events'!AR$1,'Official Medal Table'!$E:$E,"Mixed")*'Medal values'!$B$2/2
+ COUNTIFS('Official Medal Table'!$H:$H,'Each Gender Events'!$A36,'Official Medal Table'!$C:$C,'Each Gender Events'!AR$1,'Official Medal Table'!$E:$E,"Mixed")*'Medal values'!$B$3/2
+ COUNTIFS('Official Medal Table'!$I:$I,'Each Gender Events'!$A36,'Official Medal Table'!$C:$C,'Each Gender Events'!AR$1,'Official Medal Table'!$E:$E,"Mixed")*'Medal values'!$B$3/2</f>
        <v>0</v>
      </c>
      <c r="AS36">
        <f>COUNTIFS('Official Medal Table'!$F:$F,'Each Gender Events'!$A36,'Official Medal Table'!$C:$C,'Each Gender Events'!AS$1,'Official Medal Table'!$E:$E,'Each Gender Events'!AS$2)*'Medal values'!$B$1
+ COUNTIFS('Official Medal Table'!$G:$G,'Each Gender Events'!$A36,'Official Medal Table'!$C:$C,'Each Gender Events'!AS$1,'Official Medal Table'!$E:$E,'Each Gender Events'!AS$2)*'Medal values'!$B$2
+ COUNTIFS('Official Medal Table'!$H:$H,'Each Gender Events'!$A36,'Official Medal Table'!$C:$C,'Each Gender Events'!AS$1,'Official Medal Table'!$E:$E,'Each Gender Events'!AS$2)*'Medal values'!$B$3
+ COUNTIFS('Official Medal Table'!$I:$I,'Each Gender Events'!$A36,'Official Medal Table'!$C:$C,'Each Gender Events'!AS$1,'Official Medal Table'!$E:$E,'Each Gender Events'!AS$2)*'Medal values'!$B$3
+ COUNTIFS('Official Medal Table'!$F:$F,'Each Gender Events'!$A36,'Official Medal Table'!$C:$C,'Each Gender Events'!AS$1,'Official Medal Table'!$E:$E,"Mixed")*'Medal values'!$B$1/2
+ COUNTIFS('Official Medal Table'!$G:$G,'Each Gender Events'!$A36,'Official Medal Table'!$C:$C,'Each Gender Events'!AS$1,'Official Medal Table'!$E:$E,"Mixed")*'Medal values'!$B$2/2
+ COUNTIFS('Official Medal Table'!$H:$H,'Each Gender Events'!$A36,'Official Medal Table'!$C:$C,'Each Gender Events'!AS$1,'Official Medal Table'!$E:$E,"Mixed")*'Medal values'!$B$3/2
+ COUNTIFS('Official Medal Table'!$I:$I,'Each Gender Events'!$A36,'Official Medal Table'!$C:$C,'Each Gender Events'!AS$1,'Official Medal Table'!$E:$E,"Mixed")*'Medal values'!$B$3/2</f>
        <v>0</v>
      </c>
      <c r="AT36">
        <f>COUNTIFS('Official Medal Table'!$F:$F,'Each Gender Events'!$A36,'Official Medal Table'!$C:$C,'Each Gender Events'!AT$1,'Official Medal Table'!$E:$E,'Each Gender Events'!AT$2)*'Medal values'!$B$1
+ COUNTIFS('Official Medal Table'!$G:$G,'Each Gender Events'!$A36,'Official Medal Table'!$C:$C,'Each Gender Events'!AT$1,'Official Medal Table'!$E:$E,'Each Gender Events'!AT$2)*'Medal values'!$B$2
+ COUNTIFS('Official Medal Table'!$H:$H,'Each Gender Events'!$A36,'Official Medal Table'!$C:$C,'Each Gender Events'!AT$1,'Official Medal Table'!$E:$E,'Each Gender Events'!AT$2)*'Medal values'!$B$3
+ COUNTIFS('Official Medal Table'!$I:$I,'Each Gender Events'!$A36,'Official Medal Table'!$C:$C,'Each Gender Events'!AT$1,'Official Medal Table'!$E:$E,'Each Gender Events'!AT$2)*'Medal values'!$B$3
+ COUNTIFS('Official Medal Table'!$F:$F,'Each Gender Events'!$A36,'Official Medal Table'!$C:$C,'Each Gender Events'!AT$1,'Official Medal Table'!$E:$E,"Mixed")*'Medal values'!$B$1/2
+ COUNTIFS('Official Medal Table'!$G:$G,'Each Gender Events'!$A36,'Official Medal Table'!$C:$C,'Each Gender Events'!AT$1,'Official Medal Table'!$E:$E,"Mixed")*'Medal values'!$B$2/2
+ COUNTIFS('Official Medal Table'!$H:$H,'Each Gender Events'!$A36,'Official Medal Table'!$C:$C,'Each Gender Events'!AT$1,'Official Medal Table'!$E:$E,"Mixed")*'Medal values'!$B$3/2
+ COUNTIFS('Official Medal Table'!$I:$I,'Each Gender Events'!$A36,'Official Medal Table'!$C:$C,'Each Gender Events'!AT$1,'Official Medal Table'!$E:$E,"Mixed")*'Medal values'!$B$3/2</f>
        <v>0</v>
      </c>
      <c r="AU36">
        <f>COUNTIFS('Official Medal Table'!$F:$F,'Each Gender Events'!$A36,'Official Medal Table'!$C:$C,'Each Gender Events'!AU$1,'Official Medal Table'!$E:$E,'Each Gender Events'!AU$2)*'Medal values'!$B$1
+ COUNTIFS('Official Medal Table'!$G:$G,'Each Gender Events'!$A36,'Official Medal Table'!$C:$C,'Each Gender Events'!AU$1,'Official Medal Table'!$E:$E,'Each Gender Events'!AU$2)*'Medal values'!$B$2
+ COUNTIFS('Official Medal Table'!$H:$H,'Each Gender Events'!$A36,'Official Medal Table'!$C:$C,'Each Gender Events'!AU$1,'Official Medal Table'!$E:$E,'Each Gender Events'!AU$2)*'Medal values'!$B$3
+ COUNTIFS('Official Medal Table'!$I:$I,'Each Gender Events'!$A36,'Official Medal Table'!$C:$C,'Each Gender Events'!AU$1,'Official Medal Table'!$E:$E,'Each Gender Events'!AU$2)*'Medal values'!$B$3
+ COUNTIFS('Official Medal Table'!$F:$F,'Each Gender Events'!$A36,'Official Medal Table'!$C:$C,'Each Gender Events'!AU$1,'Official Medal Table'!$E:$E,"Mixed")*'Medal values'!$B$1/2
+ COUNTIFS('Official Medal Table'!$G:$G,'Each Gender Events'!$A36,'Official Medal Table'!$C:$C,'Each Gender Events'!AU$1,'Official Medal Table'!$E:$E,"Mixed")*'Medal values'!$B$2/2
+ COUNTIFS('Official Medal Table'!$H:$H,'Each Gender Events'!$A36,'Official Medal Table'!$C:$C,'Each Gender Events'!AU$1,'Official Medal Table'!$E:$E,"Mixed")*'Medal values'!$B$3/2
+ COUNTIFS('Official Medal Table'!$I:$I,'Each Gender Events'!$A36,'Official Medal Table'!$C:$C,'Each Gender Events'!AU$1,'Official Medal Table'!$E:$E,"Mixed")*'Medal values'!$B$3/2</f>
        <v>0</v>
      </c>
      <c r="AV36">
        <f>COUNTIFS('Official Medal Table'!$F:$F,'Each Gender Events'!$A36,'Official Medal Table'!$C:$C,'Each Gender Events'!AV$1,'Official Medal Table'!$E:$E,'Each Gender Events'!AV$2)*'Medal values'!$B$1
+ COUNTIFS('Official Medal Table'!$G:$G,'Each Gender Events'!$A36,'Official Medal Table'!$C:$C,'Each Gender Events'!AV$1,'Official Medal Table'!$E:$E,'Each Gender Events'!AV$2)*'Medal values'!$B$2
+ COUNTIFS('Official Medal Table'!$H:$H,'Each Gender Events'!$A36,'Official Medal Table'!$C:$C,'Each Gender Events'!AV$1,'Official Medal Table'!$E:$E,'Each Gender Events'!AV$2)*'Medal values'!$B$3
+ COUNTIFS('Official Medal Table'!$I:$I,'Each Gender Events'!$A36,'Official Medal Table'!$C:$C,'Each Gender Events'!AV$1,'Official Medal Table'!$E:$E,'Each Gender Events'!AV$2)*'Medal values'!$B$3
+ COUNTIFS('Official Medal Table'!$F:$F,'Each Gender Events'!$A36,'Official Medal Table'!$C:$C,'Each Gender Events'!AV$1,'Official Medal Table'!$E:$E,"Mixed")*'Medal values'!$B$1/2
+ COUNTIFS('Official Medal Table'!$G:$G,'Each Gender Events'!$A36,'Official Medal Table'!$C:$C,'Each Gender Events'!AV$1,'Official Medal Table'!$E:$E,"Mixed")*'Medal values'!$B$2/2
+ COUNTIFS('Official Medal Table'!$H:$H,'Each Gender Events'!$A36,'Official Medal Table'!$C:$C,'Each Gender Events'!AV$1,'Official Medal Table'!$E:$E,"Mixed")*'Medal values'!$B$3/2
+ COUNTIFS('Official Medal Table'!$I:$I,'Each Gender Events'!$A36,'Official Medal Table'!$C:$C,'Each Gender Events'!AV$1,'Official Medal Table'!$E:$E,"Mixed")*'Medal values'!$B$3/2</f>
        <v>0</v>
      </c>
      <c r="AW36">
        <f>COUNTIFS('Official Medal Table'!$F:$F,'Each Gender Events'!$A36,'Official Medal Table'!$C:$C,'Each Gender Events'!AW$1,'Official Medal Table'!$E:$E,'Each Gender Events'!AW$2)*'Medal values'!$B$1
+ COUNTIFS('Official Medal Table'!$G:$G,'Each Gender Events'!$A36,'Official Medal Table'!$C:$C,'Each Gender Events'!AW$1,'Official Medal Table'!$E:$E,'Each Gender Events'!AW$2)*'Medal values'!$B$2
+ COUNTIFS('Official Medal Table'!$H:$H,'Each Gender Events'!$A36,'Official Medal Table'!$C:$C,'Each Gender Events'!AW$1,'Official Medal Table'!$E:$E,'Each Gender Events'!AW$2)*'Medal values'!$B$3
+ COUNTIFS('Official Medal Table'!$I:$I,'Each Gender Events'!$A36,'Official Medal Table'!$C:$C,'Each Gender Events'!AW$1,'Official Medal Table'!$E:$E,'Each Gender Events'!AW$2)*'Medal values'!$B$3
+ COUNTIFS('Official Medal Table'!$F:$F,'Each Gender Events'!$A36,'Official Medal Table'!$C:$C,'Each Gender Events'!AW$1,'Official Medal Table'!$E:$E,"Mixed")*'Medal values'!$B$1/2
+ COUNTIFS('Official Medal Table'!$G:$G,'Each Gender Events'!$A36,'Official Medal Table'!$C:$C,'Each Gender Events'!AW$1,'Official Medal Table'!$E:$E,"Mixed")*'Medal values'!$B$2/2
+ COUNTIFS('Official Medal Table'!$H:$H,'Each Gender Events'!$A36,'Official Medal Table'!$C:$C,'Each Gender Events'!AW$1,'Official Medal Table'!$E:$E,"Mixed")*'Medal values'!$B$3/2
+ COUNTIFS('Official Medal Table'!$I:$I,'Each Gender Events'!$A36,'Official Medal Table'!$C:$C,'Each Gender Events'!AW$1,'Official Medal Table'!$E:$E,"Mixed")*'Medal values'!$B$3/2</f>
        <v>0</v>
      </c>
      <c r="AX36">
        <f>COUNTIFS('Official Medal Table'!$F:$F,'Each Gender Events'!$A36,'Official Medal Table'!$C:$C,'Each Gender Events'!AX$1,'Official Medal Table'!$E:$E,'Each Gender Events'!AX$2)*'Medal values'!$B$1
+ COUNTIFS('Official Medal Table'!$G:$G,'Each Gender Events'!$A36,'Official Medal Table'!$C:$C,'Each Gender Events'!AX$1,'Official Medal Table'!$E:$E,'Each Gender Events'!AX$2)*'Medal values'!$B$2
+ COUNTIFS('Official Medal Table'!$H:$H,'Each Gender Events'!$A36,'Official Medal Table'!$C:$C,'Each Gender Events'!AX$1,'Official Medal Table'!$E:$E,'Each Gender Events'!AX$2)*'Medal values'!$B$3
+ COUNTIFS('Official Medal Table'!$I:$I,'Each Gender Events'!$A36,'Official Medal Table'!$C:$C,'Each Gender Events'!AX$1,'Official Medal Table'!$E:$E,'Each Gender Events'!AX$2)*'Medal values'!$B$3
+ COUNTIFS('Official Medal Table'!$F:$F,'Each Gender Events'!$A36,'Official Medal Table'!$C:$C,'Each Gender Events'!AX$1,'Official Medal Table'!$E:$E,"Mixed")*'Medal values'!$B$1/2
+ COUNTIFS('Official Medal Table'!$G:$G,'Each Gender Events'!$A36,'Official Medal Table'!$C:$C,'Each Gender Events'!AX$1,'Official Medal Table'!$E:$E,"Mixed")*'Medal values'!$B$2/2
+ COUNTIFS('Official Medal Table'!$H:$H,'Each Gender Events'!$A36,'Official Medal Table'!$C:$C,'Each Gender Events'!AX$1,'Official Medal Table'!$E:$E,"Mixed")*'Medal values'!$B$3/2
+ COUNTIFS('Official Medal Table'!$I:$I,'Each Gender Events'!$A36,'Official Medal Table'!$C:$C,'Each Gender Events'!AX$1,'Official Medal Table'!$E:$E,"Mixed")*'Medal values'!$B$3/2</f>
        <v>0</v>
      </c>
      <c r="AY36">
        <f>COUNTIFS('Official Medal Table'!$F:$F,'Each Gender Events'!$A36,'Official Medal Table'!$C:$C,'Each Gender Events'!AY$1,'Official Medal Table'!$E:$E,'Each Gender Events'!AY$2)*'Medal values'!$B$1
+ COUNTIFS('Official Medal Table'!$G:$G,'Each Gender Events'!$A36,'Official Medal Table'!$C:$C,'Each Gender Events'!AY$1,'Official Medal Table'!$E:$E,'Each Gender Events'!AY$2)*'Medal values'!$B$2
+ COUNTIFS('Official Medal Table'!$H:$H,'Each Gender Events'!$A36,'Official Medal Table'!$C:$C,'Each Gender Events'!AY$1,'Official Medal Table'!$E:$E,'Each Gender Events'!AY$2)*'Medal values'!$B$3
+ COUNTIFS('Official Medal Table'!$I:$I,'Each Gender Events'!$A36,'Official Medal Table'!$C:$C,'Each Gender Events'!AY$1,'Official Medal Table'!$E:$E,'Each Gender Events'!AY$2)*'Medal values'!$B$3
+ COUNTIFS('Official Medal Table'!$F:$F,'Each Gender Events'!$A36,'Official Medal Table'!$C:$C,'Each Gender Events'!AY$1,'Official Medal Table'!$E:$E,"Mixed")*'Medal values'!$B$1/2
+ COUNTIFS('Official Medal Table'!$G:$G,'Each Gender Events'!$A36,'Official Medal Table'!$C:$C,'Each Gender Events'!AY$1,'Official Medal Table'!$E:$E,"Mixed")*'Medal values'!$B$2/2
+ COUNTIFS('Official Medal Table'!$H:$H,'Each Gender Events'!$A36,'Official Medal Table'!$C:$C,'Each Gender Events'!AY$1,'Official Medal Table'!$E:$E,"Mixed")*'Medal values'!$B$3/2
+ COUNTIFS('Official Medal Table'!$I:$I,'Each Gender Events'!$A36,'Official Medal Table'!$C:$C,'Each Gender Events'!AY$1,'Official Medal Table'!$E:$E,"Mixed")*'Medal values'!$B$3/2</f>
        <v>0</v>
      </c>
      <c r="AZ36">
        <f>COUNTIFS('Official Medal Table'!$F:$F,'Each Gender Events'!$A36,'Official Medal Table'!$C:$C,'Each Gender Events'!AZ$1,'Official Medal Table'!$E:$E,'Each Gender Events'!AZ$2)*'Medal values'!$B$1
+ COUNTIFS('Official Medal Table'!$G:$G,'Each Gender Events'!$A36,'Official Medal Table'!$C:$C,'Each Gender Events'!AZ$1,'Official Medal Table'!$E:$E,'Each Gender Events'!AZ$2)*'Medal values'!$B$2
+ COUNTIFS('Official Medal Table'!$H:$H,'Each Gender Events'!$A36,'Official Medal Table'!$C:$C,'Each Gender Events'!AZ$1,'Official Medal Table'!$E:$E,'Each Gender Events'!AZ$2)*'Medal values'!$B$3
+ COUNTIFS('Official Medal Table'!$I:$I,'Each Gender Events'!$A36,'Official Medal Table'!$C:$C,'Each Gender Events'!AZ$1,'Official Medal Table'!$E:$E,'Each Gender Events'!AZ$2)*'Medal values'!$B$3
+ COUNTIFS('Official Medal Table'!$F:$F,'Each Gender Events'!$A36,'Official Medal Table'!$C:$C,'Each Gender Events'!AZ$1,'Official Medal Table'!$E:$E,"Mixed")*'Medal values'!$B$1/2
+ COUNTIFS('Official Medal Table'!$G:$G,'Each Gender Events'!$A36,'Official Medal Table'!$C:$C,'Each Gender Events'!AZ$1,'Official Medal Table'!$E:$E,"Mixed")*'Medal values'!$B$2/2
+ COUNTIFS('Official Medal Table'!$H:$H,'Each Gender Events'!$A36,'Official Medal Table'!$C:$C,'Each Gender Events'!AZ$1,'Official Medal Table'!$E:$E,"Mixed")*'Medal values'!$B$3/2
+ COUNTIFS('Official Medal Table'!$I:$I,'Each Gender Events'!$A36,'Official Medal Table'!$C:$C,'Each Gender Events'!AZ$1,'Official Medal Table'!$E:$E,"Mixed")*'Medal values'!$B$3/2</f>
        <v>0</v>
      </c>
      <c r="BA36">
        <f>COUNTIFS('Official Medal Table'!$F:$F,'Each Gender Events'!$A36,'Official Medal Table'!$C:$C,'Each Gender Events'!BA$1,'Official Medal Table'!$E:$E,'Each Gender Events'!BA$2)*'Medal values'!$B$1
+ COUNTIFS('Official Medal Table'!$G:$G,'Each Gender Events'!$A36,'Official Medal Table'!$C:$C,'Each Gender Events'!BA$1,'Official Medal Table'!$E:$E,'Each Gender Events'!BA$2)*'Medal values'!$B$2
+ COUNTIFS('Official Medal Table'!$H:$H,'Each Gender Events'!$A36,'Official Medal Table'!$C:$C,'Each Gender Events'!BA$1,'Official Medal Table'!$E:$E,'Each Gender Events'!BA$2)*'Medal values'!$B$3
+ COUNTIFS('Official Medal Table'!$I:$I,'Each Gender Events'!$A36,'Official Medal Table'!$C:$C,'Each Gender Events'!BA$1,'Official Medal Table'!$E:$E,'Each Gender Events'!BA$2)*'Medal values'!$B$3
+ COUNTIFS('Official Medal Table'!$F:$F,'Each Gender Events'!$A36,'Official Medal Table'!$C:$C,'Each Gender Events'!BA$1,'Official Medal Table'!$E:$E,"Mixed")*'Medal values'!$B$1/2
+ COUNTIFS('Official Medal Table'!$G:$G,'Each Gender Events'!$A36,'Official Medal Table'!$C:$C,'Each Gender Events'!BA$1,'Official Medal Table'!$E:$E,"Mixed")*'Medal values'!$B$2/2
+ COUNTIFS('Official Medal Table'!$H:$H,'Each Gender Events'!$A36,'Official Medal Table'!$C:$C,'Each Gender Events'!BA$1,'Official Medal Table'!$E:$E,"Mixed")*'Medal values'!$B$3/2
+ COUNTIFS('Official Medal Table'!$I:$I,'Each Gender Events'!$A36,'Official Medal Table'!$C:$C,'Each Gender Events'!BA$1,'Official Medal Table'!$E:$E,"Mixed")*'Medal values'!$B$3/2</f>
        <v>0</v>
      </c>
      <c r="BB36">
        <f>COUNTIFS('Official Medal Table'!$F:$F,'Each Gender Events'!$A36,'Official Medal Table'!$C:$C,'Each Gender Events'!BB$1,'Official Medal Table'!$E:$E,'Each Gender Events'!BB$2)*'Medal values'!$B$1
+ COUNTIFS('Official Medal Table'!$G:$G,'Each Gender Events'!$A36,'Official Medal Table'!$C:$C,'Each Gender Events'!BB$1,'Official Medal Table'!$E:$E,'Each Gender Events'!BB$2)*'Medal values'!$B$2
+ COUNTIFS('Official Medal Table'!$H:$H,'Each Gender Events'!$A36,'Official Medal Table'!$C:$C,'Each Gender Events'!BB$1,'Official Medal Table'!$E:$E,'Each Gender Events'!BB$2)*'Medal values'!$B$3
+ COUNTIFS('Official Medal Table'!$I:$I,'Each Gender Events'!$A36,'Official Medal Table'!$C:$C,'Each Gender Events'!BB$1,'Official Medal Table'!$E:$E,'Each Gender Events'!BB$2)*'Medal values'!$B$3
+ COUNTIFS('Official Medal Table'!$F:$F,'Each Gender Events'!$A36,'Official Medal Table'!$C:$C,'Each Gender Events'!BB$1,'Official Medal Table'!$E:$E,"Mixed")*'Medal values'!$B$1/2
+ COUNTIFS('Official Medal Table'!$G:$G,'Each Gender Events'!$A36,'Official Medal Table'!$C:$C,'Each Gender Events'!BB$1,'Official Medal Table'!$E:$E,"Mixed")*'Medal values'!$B$2/2
+ COUNTIFS('Official Medal Table'!$H:$H,'Each Gender Events'!$A36,'Official Medal Table'!$C:$C,'Each Gender Events'!BB$1,'Official Medal Table'!$E:$E,"Mixed")*'Medal values'!$B$3/2
+ COUNTIFS('Official Medal Table'!$I:$I,'Each Gender Events'!$A36,'Official Medal Table'!$C:$C,'Each Gender Events'!BB$1,'Official Medal Table'!$E:$E,"Mixed")*'Medal values'!$B$3/2</f>
        <v>0</v>
      </c>
      <c r="BC36">
        <f>COUNTIFS('Official Medal Table'!$F:$F,'Each Gender Events'!$A36,'Official Medal Table'!$C:$C,'Each Gender Events'!BC$1,'Official Medal Table'!$E:$E,'Each Gender Events'!BC$2)*'Medal values'!$B$1
+ COUNTIFS('Official Medal Table'!$G:$G,'Each Gender Events'!$A36,'Official Medal Table'!$C:$C,'Each Gender Events'!BC$1,'Official Medal Table'!$E:$E,'Each Gender Events'!BC$2)*'Medal values'!$B$2
+ COUNTIFS('Official Medal Table'!$H:$H,'Each Gender Events'!$A36,'Official Medal Table'!$C:$C,'Each Gender Events'!BC$1,'Official Medal Table'!$E:$E,'Each Gender Events'!BC$2)*'Medal values'!$B$3
+ COUNTIFS('Official Medal Table'!$I:$I,'Each Gender Events'!$A36,'Official Medal Table'!$C:$C,'Each Gender Events'!BC$1,'Official Medal Table'!$E:$E,'Each Gender Events'!BC$2)*'Medal values'!$B$3
+ COUNTIFS('Official Medal Table'!$F:$F,'Each Gender Events'!$A36,'Official Medal Table'!$C:$C,'Each Gender Events'!BC$1,'Official Medal Table'!$E:$E,"Mixed")*'Medal values'!$B$1/2
+ COUNTIFS('Official Medal Table'!$G:$G,'Each Gender Events'!$A36,'Official Medal Table'!$C:$C,'Each Gender Events'!BC$1,'Official Medal Table'!$E:$E,"Mixed")*'Medal values'!$B$2/2
+ COUNTIFS('Official Medal Table'!$H:$H,'Each Gender Events'!$A36,'Official Medal Table'!$C:$C,'Each Gender Events'!BC$1,'Official Medal Table'!$E:$E,"Mixed")*'Medal values'!$B$3/2
+ COUNTIFS('Official Medal Table'!$I:$I,'Each Gender Events'!$A36,'Official Medal Table'!$C:$C,'Each Gender Events'!BC$1,'Official Medal Table'!$E:$E,"Mixed")*'Medal values'!$B$3/2</f>
        <v>0</v>
      </c>
      <c r="BD36">
        <f>COUNTIFS('Official Medal Table'!$F:$F,'Each Gender Events'!$A36,'Official Medal Table'!$C:$C,'Each Gender Events'!BD$1,'Official Medal Table'!$E:$E,'Each Gender Events'!BD$2)*'Medal values'!$B$1
+ COUNTIFS('Official Medal Table'!$G:$G,'Each Gender Events'!$A36,'Official Medal Table'!$C:$C,'Each Gender Events'!BD$1,'Official Medal Table'!$E:$E,'Each Gender Events'!BD$2)*'Medal values'!$B$2
+ COUNTIFS('Official Medal Table'!$H:$H,'Each Gender Events'!$A36,'Official Medal Table'!$C:$C,'Each Gender Events'!BD$1,'Official Medal Table'!$E:$E,'Each Gender Events'!BD$2)*'Medal values'!$B$3
+ COUNTIFS('Official Medal Table'!$I:$I,'Each Gender Events'!$A36,'Official Medal Table'!$C:$C,'Each Gender Events'!BD$1,'Official Medal Table'!$E:$E,'Each Gender Events'!BD$2)*'Medal values'!$B$3
+ COUNTIFS('Official Medal Table'!$F:$F,'Each Gender Events'!$A36,'Official Medal Table'!$C:$C,'Each Gender Events'!BD$1,'Official Medal Table'!$E:$E,"Mixed")*'Medal values'!$B$1/2
+ COUNTIFS('Official Medal Table'!$G:$G,'Each Gender Events'!$A36,'Official Medal Table'!$C:$C,'Each Gender Events'!BD$1,'Official Medal Table'!$E:$E,"Mixed")*'Medal values'!$B$2/2
+ COUNTIFS('Official Medal Table'!$H:$H,'Each Gender Events'!$A36,'Official Medal Table'!$C:$C,'Each Gender Events'!BD$1,'Official Medal Table'!$E:$E,"Mixed")*'Medal values'!$B$3/2
+ COUNTIFS('Official Medal Table'!$I:$I,'Each Gender Events'!$A36,'Official Medal Table'!$C:$C,'Each Gender Events'!BD$1,'Official Medal Table'!$E:$E,"Mixed")*'Medal values'!$B$3/2</f>
        <v>0</v>
      </c>
      <c r="BE36">
        <f>COUNTIFS('Official Medal Table'!$F:$F,'Each Gender Events'!$A36,'Official Medal Table'!$C:$C,'Each Gender Events'!BE$1,'Official Medal Table'!$E:$E,'Each Gender Events'!BE$2)*'Medal values'!$B$1
+ COUNTIFS('Official Medal Table'!$G:$G,'Each Gender Events'!$A36,'Official Medal Table'!$C:$C,'Each Gender Events'!BE$1,'Official Medal Table'!$E:$E,'Each Gender Events'!BE$2)*'Medal values'!$B$2
+ COUNTIFS('Official Medal Table'!$H:$H,'Each Gender Events'!$A36,'Official Medal Table'!$C:$C,'Each Gender Events'!BE$1,'Official Medal Table'!$E:$E,'Each Gender Events'!BE$2)*'Medal values'!$B$3
+ COUNTIFS('Official Medal Table'!$I:$I,'Each Gender Events'!$A36,'Official Medal Table'!$C:$C,'Each Gender Events'!BE$1,'Official Medal Table'!$E:$E,'Each Gender Events'!BE$2)*'Medal values'!$B$3
+ COUNTIFS('Official Medal Table'!$F:$F,'Each Gender Events'!$A36,'Official Medal Table'!$C:$C,'Each Gender Events'!BE$1,'Official Medal Table'!$E:$E,"Mixed")*'Medal values'!$B$1/2
+ COUNTIFS('Official Medal Table'!$G:$G,'Each Gender Events'!$A36,'Official Medal Table'!$C:$C,'Each Gender Events'!BE$1,'Official Medal Table'!$E:$E,"Mixed")*'Medal values'!$B$2/2
+ COUNTIFS('Official Medal Table'!$H:$H,'Each Gender Events'!$A36,'Official Medal Table'!$C:$C,'Each Gender Events'!BE$1,'Official Medal Table'!$E:$E,"Mixed")*'Medal values'!$B$3/2
+ COUNTIFS('Official Medal Table'!$I:$I,'Each Gender Events'!$A36,'Official Medal Table'!$C:$C,'Each Gender Events'!BE$1,'Official Medal Table'!$E:$E,"Mixed")*'Medal values'!$B$3/2</f>
        <v>0</v>
      </c>
      <c r="BF36">
        <f>COUNTIFS('Official Medal Table'!$F:$F,'Each Gender Events'!$A36,'Official Medal Table'!$C:$C,'Each Gender Events'!BF$1,'Official Medal Table'!$E:$E,'Each Gender Events'!BF$2)*'Medal values'!$B$1
+ COUNTIFS('Official Medal Table'!$G:$G,'Each Gender Events'!$A36,'Official Medal Table'!$C:$C,'Each Gender Events'!BF$1,'Official Medal Table'!$E:$E,'Each Gender Events'!BF$2)*'Medal values'!$B$2
+ COUNTIFS('Official Medal Table'!$H:$H,'Each Gender Events'!$A36,'Official Medal Table'!$C:$C,'Each Gender Events'!BF$1,'Official Medal Table'!$E:$E,'Each Gender Events'!BF$2)*'Medal values'!$B$3
+ COUNTIFS('Official Medal Table'!$I:$I,'Each Gender Events'!$A36,'Official Medal Table'!$C:$C,'Each Gender Events'!BF$1,'Official Medal Table'!$E:$E,'Each Gender Events'!BF$2)*'Medal values'!$B$3
+ COUNTIFS('Official Medal Table'!$F:$F,'Each Gender Events'!$A36,'Official Medal Table'!$C:$C,'Each Gender Events'!BF$1,'Official Medal Table'!$E:$E,"Mixed")*'Medal values'!$B$1/2
+ COUNTIFS('Official Medal Table'!$G:$G,'Each Gender Events'!$A36,'Official Medal Table'!$C:$C,'Each Gender Events'!BF$1,'Official Medal Table'!$E:$E,"Mixed")*'Medal values'!$B$2/2
+ COUNTIFS('Official Medal Table'!$H:$H,'Each Gender Events'!$A36,'Official Medal Table'!$C:$C,'Each Gender Events'!BF$1,'Official Medal Table'!$E:$E,"Mixed")*'Medal values'!$B$3/2
+ COUNTIFS('Official Medal Table'!$I:$I,'Each Gender Events'!$A36,'Official Medal Table'!$C:$C,'Each Gender Events'!BF$1,'Official Medal Table'!$E:$E,"Mixed")*'Medal values'!$B$3/2</f>
        <v>0</v>
      </c>
      <c r="BG36">
        <f>COUNTIFS('Official Medal Table'!$F:$F,'Each Gender Events'!$A36,'Official Medal Table'!$C:$C,'Each Gender Events'!BG$1,'Official Medal Table'!$E:$E,'Each Gender Events'!BG$2)*'Medal values'!$B$1
+ COUNTIFS('Official Medal Table'!$G:$G,'Each Gender Events'!$A36,'Official Medal Table'!$C:$C,'Each Gender Events'!BG$1,'Official Medal Table'!$E:$E,'Each Gender Events'!BG$2)*'Medal values'!$B$2
+ COUNTIFS('Official Medal Table'!$H:$H,'Each Gender Events'!$A36,'Official Medal Table'!$C:$C,'Each Gender Events'!BG$1,'Official Medal Table'!$E:$E,'Each Gender Events'!BG$2)*'Medal values'!$B$3
+ COUNTIFS('Official Medal Table'!$I:$I,'Each Gender Events'!$A36,'Official Medal Table'!$C:$C,'Each Gender Events'!BG$1,'Official Medal Table'!$E:$E,'Each Gender Events'!BG$2)*'Medal values'!$B$3
+ COUNTIFS('Official Medal Table'!$F:$F,'Each Gender Events'!$A36,'Official Medal Table'!$C:$C,'Each Gender Events'!BG$1,'Official Medal Table'!$E:$E,"Mixed")*'Medal values'!$B$1/2
+ COUNTIFS('Official Medal Table'!$G:$G,'Each Gender Events'!$A36,'Official Medal Table'!$C:$C,'Each Gender Events'!BG$1,'Official Medal Table'!$E:$E,"Mixed")*'Medal values'!$B$2/2
+ COUNTIFS('Official Medal Table'!$H:$H,'Each Gender Events'!$A36,'Official Medal Table'!$C:$C,'Each Gender Events'!BG$1,'Official Medal Table'!$E:$E,"Mixed")*'Medal values'!$B$3/2
+ COUNTIFS('Official Medal Table'!$I:$I,'Each Gender Events'!$A36,'Official Medal Table'!$C:$C,'Each Gender Events'!BG$1,'Official Medal Table'!$E:$E,"Mixed")*'Medal values'!$B$3/2</f>
        <v>0</v>
      </c>
      <c r="BH36">
        <f>COUNTIFS('Official Medal Table'!$F:$F,'Each Gender Events'!$A36,'Official Medal Table'!$C:$C,'Each Gender Events'!BH$1,'Official Medal Table'!$E:$E,'Each Gender Events'!BH$2)*'Medal values'!$B$1
+ COUNTIFS('Official Medal Table'!$G:$G,'Each Gender Events'!$A36,'Official Medal Table'!$C:$C,'Each Gender Events'!BH$1,'Official Medal Table'!$E:$E,'Each Gender Events'!BH$2)*'Medal values'!$B$2
+ COUNTIFS('Official Medal Table'!$H:$H,'Each Gender Events'!$A36,'Official Medal Table'!$C:$C,'Each Gender Events'!BH$1,'Official Medal Table'!$E:$E,'Each Gender Events'!BH$2)*'Medal values'!$B$3
+ COUNTIFS('Official Medal Table'!$I:$I,'Each Gender Events'!$A36,'Official Medal Table'!$C:$C,'Each Gender Events'!BH$1,'Official Medal Table'!$E:$E,'Each Gender Events'!BH$2)*'Medal values'!$B$3
+ COUNTIFS('Official Medal Table'!$F:$F,'Each Gender Events'!$A36,'Official Medal Table'!$C:$C,'Each Gender Events'!BH$1,'Official Medal Table'!$E:$E,"Mixed")*'Medal values'!$B$1/2
+ COUNTIFS('Official Medal Table'!$G:$G,'Each Gender Events'!$A36,'Official Medal Table'!$C:$C,'Each Gender Events'!BH$1,'Official Medal Table'!$E:$E,"Mixed")*'Medal values'!$B$2/2
+ COUNTIFS('Official Medal Table'!$H:$H,'Each Gender Events'!$A36,'Official Medal Table'!$C:$C,'Each Gender Events'!BH$1,'Official Medal Table'!$E:$E,"Mixed")*'Medal values'!$B$3/2
+ COUNTIFS('Official Medal Table'!$I:$I,'Each Gender Events'!$A36,'Official Medal Table'!$C:$C,'Each Gender Events'!BH$1,'Official Medal Table'!$E:$E,"Mixed")*'Medal values'!$B$3/2</f>
        <v>0</v>
      </c>
      <c r="BI36">
        <f>COUNTIFS('Official Medal Table'!$F:$F,'Each Gender Events'!$A36,'Official Medal Table'!$C:$C,'Each Gender Events'!BI$1,'Official Medal Table'!$E:$E,'Each Gender Events'!BI$2)*'Medal values'!$B$1
+ COUNTIFS('Official Medal Table'!$G:$G,'Each Gender Events'!$A36,'Official Medal Table'!$C:$C,'Each Gender Events'!BI$1,'Official Medal Table'!$E:$E,'Each Gender Events'!BI$2)*'Medal values'!$B$2
+ COUNTIFS('Official Medal Table'!$H:$H,'Each Gender Events'!$A36,'Official Medal Table'!$C:$C,'Each Gender Events'!BI$1,'Official Medal Table'!$E:$E,'Each Gender Events'!BI$2)*'Medal values'!$B$3
+ COUNTIFS('Official Medal Table'!$I:$I,'Each Gender Events'!$A36,'Official Medal Table'!$C:$C,'Each Gender Events'!BI$1,'Official Medal Table'!$E:$E,'Each Gender Events'!BI$2)*'Medal values'!$B$3
+ COUNTIFS('Official Medal Table'!$F:$F,'Each Gender Events'!$A36,'Official Medal Table'!$C:$C,'Each Gender Events'!BI$1,'Official Medal Table'!$E:$E,"Mixed")*'Medal values'!$B$1/2
+ COUNTIFS('Official Medal Table'!$G:$G,'Each Gender Events'!$A36,'Official Medal Table'!$C:$C,'Each Gender Events'!BI$1,'Official Medal Table'!$E:$E,"Mixed")*'Medal values'!$B$2/2
+ COUNTIFS('Official Medal Table'!$H:$H,'Each Gender Events'!$A36,'Official Medal Table'!$C:$C,'Each Gender Events'!BI$1,'Official Medal Table'!$E:$E,"Mixed")*'Medal values'!$B$3/2
+ COUNTIFS('Official Medal Table'!$I:$I,'Each Gender Events'!$A36,'Official Medal Table'!$C:$C,'Each Gender Events'!BI$1,'Official Medal Table'!$E:$E,"Mixed")*'Medal values'!$B$3/2</f>
        <v>0</v>
      </c>
      <c r="BJ36">
        <f>COUNTIFS('Official Medal Table'!$F:$F,'Each Gender Events'!$A36,'Official Medal Table'!$C:$C,'Each Gender Events'!BJ$1,'Official Medal Table'!$E:$E,'Each Gender Events'!BJ$2)*'Medal values'!$B$1
+ COUNTIFS('Official Medal Table'!$G:$G,'Each Gender Events'!$A36,'Official Medal Table'!$C:$C,'Each Gender Events'!BJ$1,'Official Medal Table'!$E:$E,'Each Gender Events'!BJ$2)*'Medal values'!$B$2
+ COUNTIFS('Official Medal Table'!$H:$H,'Each Gender Events'!$A36,'Official Medal Table'!$C:$C,'Each Gender Events'!BJ$1,'Official Medal Table'!$E:$E,'Each Gender Events'!BJ$2)*'Medal values'!$B$3
+ COUNTIFS('Official Medal Table'!$I:$I,'Each Gender Events'!$A36,'Official Medal Table'!$C:$C,'Each Gender Events'!BJ$1,'Official Medal Table'!$E:$E,'Each Gender Events'!BJ$2)*'Medal values'!$B$3
+ COUNTIFS('Official Medal Table'!$F:$F,'Each Gender Events'!$A36,'Official Medal Table'!$C:$C,'Each Gender Events'!BJ$1,'Official Medal Table'!$E:$E,"Mixed")*'Medal values'!$B$1/2
+ COUNTIFS('Official Medal Table'!$G:$G,'Each Gender Events'!$A36,'Official Medal Table'!$C:$C,'Each Gender Events'!BJ$1,'Official Medal Table'!$E:$E,"Mixed")*'Medal values'!$B$2/2
+ COUNTIFS('Official Medal Table'!$H:$H,'Each Gender Events'!$A36,'Official Medal Table'!$C:$C,'Each Gender Events'!BJ$1,'Official Medal Table'!$E:$E,"Mixed")*'Medal values'!$B$3/2
+ COUNTIFS('Official Medal Table'!$I:$I,'Each Gender Events'!$A36,'Official Medal Table'!$C:$C,'Each Gender Events'!BJ$1,'Official Medal Table'!$E:$E,"Mixed")*'Medal values'!$B$3/2</f>
        <v>0</v>
      </c>
      <c r="BK36">
        <f>COUNTIFS('Official Medal Table'!$F:$F,'Each Gender Events'!$A36,'Official Medal Table'!$C:$C,'Each Gender Events'!BK$1,'Official Medal Table'!$E:$E,'Each Gender Events'!BK$2)*'Medal values'!$B$1
+ COUNTIFS('Official Medal Table'!$G:$G,'Each Gender Events'!$A36,'Official Medal Table'!$C:$C,'Each Gender Events'!BK$1,'Official Medal Table'!$E:$E,'Each Gender Events'!BK$2)*'Medal values'!$B$2
+ COUNTIFS('Official Medal Table'!$H:$H,'Each Gender Events'!$A36,'Official Medal Table'!$C:$C,'Each Gender Events'!BK$1,'Official Medal Table'!$E:$E,'Each Gender Events'!BK$2)*'Medal values'!$B$3
+ COUNTIFS('Official Medal Table'!$I:$I,'Each Gender Events'!$A36,'Official Medal Table'!$C:$C,'Each Gender Events'!BK$1,'Official Medal Table'!$E:$E,'Each Gender Events'!BK$2)*'Medal values'!$B$3
+ COUNTIFS('Official Medal Table'!$F:$F,'Each Gender Events'!$A36,'Official Medal Table'!$C:$C,'Each Gender Events'!BK$1,'Official Medal Table'!$E:$E,"Mixed")*'Medal values'!$B$1/2
+ COUNTIFS('Official Medal Table'!$G:$G,'Each Gender Events'!$A36,'Official Medal Table'!$C:$C,'Each Gender Events'!BK$1,'Official Medal Table'!$E:$E,"Mixed")*'Medal values'!$B$2/2
+ COUNTIFS('Official Medal Table'!$H:$H,'Each Gender Events'!$A36,'Official Medal Table'!$C:$C,'Each Gender Events'!BK$1,'Official Medal Table'!$E:$E,"Mixed")*'Medal values'!$B$3/2
+ COUNTIFS('Official Medal Table'!$I:$I,'Each Gender Events'!$A36,'Official Medal Table'!$C:$C,'Each Gender Events'!BK$1,'Official Medal Table'!$E:$E,"Mixed")*'Medal values'!$B$3/2</f>
        <v>0</v>
      </c>
      <c r="BL36">
        <f>COUNTIFS('Official Medal Table'!$F:$F,'Each Gender Events'!$A36,'Official Medal Table'!$C:$C,'Each Gender Events'!BL$1,'Official Medal Table'!$E:$E,'Each Gender Events'!BL$2)*'Medal values'!$B$1
+ COUNTIFS('Official Medal Table'!$G:$G,'Each Gender Events'!$A36,'Official Medal Table'!$C:$C,'Each Gender Events'!BL$1,'Official Medal Table'!$E:$E,'Each Gender Events'!BL$2)*'Medal values'!$B$2
+ COUNTIFS('Official Medal Table'!$H:$H,'Each Gender Events'!$A36,'Official Medal Table'!$C:$C,'Each Gender Events'!BL$1,'Official Medal Table'!$E:$E,'Each Gender Events'!BL$2)*'Medal values'!$B$3
+ COUNTIFS('Official Medal Table'!$I:$I,'Each Gender Events'!$A36,'Official Medal Table'!$C:$C,'Each Gender Events'!BL$1,'Official Medal Table'!$E:$E,'Each Gender Events'!BL$2)*'Medal values'!$B$3
+ COUNTIFS('Official Medal Table'!$F:$F,'Each Gender Events'!$A36,'Official Medal Table'!$C:$C,'Each Gender Events'!BL$1,'Official Medal Table'!$E:$E,"Mixed")*'Medal values'!$B$1/2
+ COUNTIFS('Official Medal Table'!$G:$G,'Each Gender Events'!$A36,'Official Medal Table'!$C:$C,'Each Gender Events'!BL$1,'Official Medal Table'!$E:$E,"Mixed")*'Medal values'!$B$2/2
+ COUNTIFS('Official Medal Table'!$H:$H,'Each Gender Events'!$A36,'Official Medal Table'!$C:$C,'Each Gender Events'!BL$1,'Official Medal Table'!$E:$E,"Mixed")*'Medal values'!$B$3/2
+ COUNTIFS('Official Medal Table'!$I:$I,'Each Gender Events'!$A36,'Official Medal Table'!$C:$C,'Each Gender Events'!BL$1,'Official Medal Table'!$E:$E,"Mixed")*'Medal values'!$B$3/2</f>
        <v>0</v>
      </c>
      <c r="BM36">
        <f>COUNTIFS('Official Medal Table'!$F:$F,'Each Gender Events'!$A36,'Official Medal Table'!$C:$C,'Each Gender Events'!BM$1,'Official Medal Table'!$E:$E,'Each Gender Events'!BM$2)*'Medal values'!$B$1
+ COUNTIFS('Official Medal Table'!$G:$G,'Each Gender Events'!$A36,'Official Medal Table'!$C:$C,'Each Gender Events'!BM$1,'Official Medal Table'!$E:$E,'Each Gender Events'!BM$2)*'Medal values'!$B$2
+ COUNTIFS('Official Medal Table'!$H:$H,'Each Gender Events'!$A36,'Official Medal Table'!$C:$C,'Each Gender Events'!BM$1,'Official Medal Table'!$E:$E,'Each Gender Events'!BM$2)*'Medal values'!$B$3
+ COUNTIFS('Official Medal Table'!$I:$I,'Each Gender Events'!$A36,'Official Medal Table'!$C:$C,'Each Gender Events'!BM$1,'Official Medal Table'!$E:$E,'Each Gender Events'!BM$2)*'Medal values'!$B$3
+ COUNTIFS('Official Medal Table'!$F:$F,'Each Gender Events'!$A36,'Official Medal Table'!$C:$C,'Each Gender Events'!BM$1,'Official Medal Table'!$E:$E,"Mixed")*'Medal values'!$B$1/2
+ COUNTIFS('Official Medal Table'!$G:$G,'Each Gender Events'!$A36,'Official Medal Table'!$C:$C,'Each Gender Events'!BM$1,'Official Medal Table'!$E:$E,"Mixed")*'Medal values'!$B$2/2
+ COUNTIFS('Official Medal Table'!$H:$H,'Each Gender Events'!$A36,'Official Medal Table'!$C:$C,'Each Gender Events'!BM$1,'Official Medal Table'!$E:$E,"Mixed")*'Medal values'!$B$3/2
+ COUNTIFS('Official Medal Table'!$I:$I,'Each Gender Events'!$A36,'Official Medal Table'!$C:$C,'Each Gender Events'!BM$1,'Official Medal Table'!$E:$E,"Mixed")*'Medal values'!$B$3/2</f>
        <v>0</v>
      </c>
      <c r="BN36">
        <f>COUNTIFS('Official Medal Table'!$F:$F,'Each Gender Events'!$A36,'Official Medal Table'!$C:$C,'Each Gender Events'!BN$1,'Official Medal Table'!$E:$E,'Each Gender Events'!BN$2)*'Medal values'!$B$1
+ COUNTIFS('Official Medal Table'!$G:$G,'Each Gender Events'!$A36,'Official Medal Table'!$C:$C,'Each Gender Events'!BN$1,'Official Medal Table'!$E:$E,'Each Gender Events'!BN$2)*'Medal values'!$B$2
+ COUNTIFS('Official Medal Table'!$H:$H,'Each Gender Events'!$A36,'Official Medal Table'!$C:$C,'Each Gender Events'!BN$1,'Official Medal Table'!$E:$E,'Each Gender Events'!BN$2)*'Medal values'!$B$3
+ COUNTIFS('Official Medal Table'!$I:$I,'Each Gender Events'!$A36,'Official Medal Table'!$C:$C,'Each Gender Events'!BN$1,'Official Medal Table'!$E:$E,'Each Gender Events'!BN$2)*'Medal values'!$B$3
+ COUNTIFS('Official Medal Table'!$F:$F,'Each Gender Events'!$A36,'Official Medal Table'!$C:$C,'Each Gender Events'!BN$1,'Official Medal Table'!$E:$E,"Mixed")*'Medal values'!$B$1/2
+ COUNTIFS('Official Medal Table'!$G:$G,'Each Gender Events'!$A36,'Official Medal Table'!$C:$C,'Each Gender Events'!BN$1,'Official Medal Table'!$E:$E,"Mixed")*'Medal values'!$B$2/2
+ COUNTIFS('Official Medal Table'!$H:$H,'Each Gender Events'!$A36,'Official Medal Table'!$C:$C,'Each Gender Events'!BN$1,'Official Medal Table'!$E:$E,"Mixed")*'Medal values'!$B$3/2
+ COUNTIFS('Official Medal Table'!$I:$I,'Each Gender Events'!$A36,'Official Medal Table'!$C:$C,'Each Gender Events'!BN$1,'Official Medal Table'!$E:$E,"Mixed")*'Medal values'!$B$3/2</f>
        <v>0</v>
      </c>
      <c r="BO36">
        <f>COUNTIFS('Official Medal Table'!$F:$F,'Each Gender Events'!$A36,'Official Medal Table'!$C:$C,'Each Gender Events'!BO$1,'Official Medal Table'!$E:$E,'Each Gender Events'!BO$2)*'Medal values'!$B$1
+ COUNTIFS('Official Medal Table'!$G:$G,'Each Gender Events'!$A36,'Official Medal Table'!$C:$C,'Each Gender Events'!BO$1,'Official Medal Table'!$E:$E,'Each Gender Events'!BO$2)*'Medal values'!$B$2
+ COUNTIFS('Official Medal Table'!$H:$H,'Each Gender Events'!$A36,'Official Medal Table'!$C:$C,'Each Gender Events'!BO$1,'Official Medal Table'!$E:$E,'Each Gender Events'!BO$2)*'Medal values'!$B$3
+ COUNTIFS('Official Medal Table'!$I:$I,'Each Gender Events'!$A36,'Official Medal Table'!$C:$C,'Each Gender Events'!BO$1,'Official Medal Table'!$E:$E,'Each Gender Events'!BO$2)*'Medal values'!$B$3
+ COUNTIFS('Official Medal Table'!$F:$F,'Each Gender Events'!$A36,'Official Medal Table'!$C:$C,'Each Gender Events'!BO$1,'Official Medal Table'!$E:$E,"Mixed")*'Medal values'!$B$1/2
+ COUNTIFS('Official Medal Table'!$G:$G,'Each Gender Events'!$A36,'Official Medal Table'!$C:$C,'Each Gender Events'!BO$1,'Official Medal Table'!$E:$E,"Mixed")*'Medal values'!$B$2/2
+ COUNTIFS('Official Medal Table'!$H:$H,'Each Gender Events'!$A36,'Official Medal Table'!$C:$C,'Each Gender Events'!BO$1,'Official Medal Table'!$E:$E,"Mixed")*'Medal values'!$B$3/2
+ COUNTIFS('Official Medal Table'!$I:$I,'Each Gender Events'!$A36,'Official Medal Table'!$C:$C,'Each Gender Events'!BO$1,'Official Medal Table'!$E:$E,"Mixed")*'Medal values'!$B$3/2</f>
        <v>0</v>
      </c>
      <c r="BP36">
        <f>COUNTIFS('Official Medal Table'!$F:$F,'Each Gender Events'!$A36,'Official Medal Table'!$C:$C,'Each Gender Events'!BP$1,'Official Medal Table'!$E:$E,'Each Gender Events'!BP$2)*'Medal values'!$B$1
+ COUNTIFS('Official Medal Table'!$G:$G,'Each Gender Events'!$A36,'Official Medal Table'!$C:$C,'Each Gender Events'!BP$1,'Official Medal Table'!$E:$E,'Each Gender Events'!BP$2)*'Medal values'!$B$2
+ COUNTIFS('Official Medal Table'!$H:$H,'Each Gender Events'!$A36,'Official Medal Table'!$C:$C,'Each Gender Events'!BP$1,'Official Medal Table'!$E:$E,'Each Gender Events'!BP$2)*'Medal values'!$B$3
+ COUNTIFS('Official Medal Table'!$I:$I,'Each Gender Events'!$A36,'Official Medal Table'!$C:$C,'Each Gender Events'!BP$1,'Official Medal Table'!$E:$E,'Each Gender Events'!BP$2)*'Medal values'!$B$3
+ COUNTIFS('Official Medal Table'!$F:$F,'Each Gender Events'!$A36,'Official Medal Table'!$C:$C,'Each Gender Events'!BP$1,'Official Medal Table'!$E:$E,"Mixed")*'Medal values'!$B$1/2
+ COUNTIFS('Official Medal Table'!$G:$G,'Each Gender Events'!$A36,'Official Medal Table'!$C:$C,'Each Gender Events'!BP$1,'Official Medal Table'!$E:$E,"Mixed")*'Medal values'!$B$2/2
+ COUNTIFS('Official Medal Table'!$H:$H,'Each Gender Events'!$A36,'Official Medal Table'!$C:$C,'Each Gender Events'!BP$1,'Official Medal Table'!$E:$E,"Mixed")*'Medal values'!$B$3/2
+ COUNTIFS('Official Medal Table'!$I:$I,'Each Gender Events'!$A36,'Official Medal Table'!$C:$C,'Each Gender Events'!BP$1,'Official Medal Table'!$E:$E,"Mixed")*'Medal values'!$B$3/2</f>
        <v>0</v>
      </c>
      <c r="BQ36">
        <f>COUNTIFS('Official Medal Table'!$F:$F,'Each Gender Events'!$A36,'Official Medal Table'!$C:$C,'Each Gender Events'!BQ$1,'Official Medal Table'!$E:$E,'Each Gender Events'!BQ$2)*'Medal values'!$B$1
+ COUNTIFS('Official Medal Table'!$G:$G,'Each Gender Events'!$A36,'Official Medal Table'!$C:$C,'Each Gender Events'!BQ$1,'Official Medal Table'!$E:$E,'Each Gender Events'!BQ$2)*'Medal values'!$B$2
+ COUNTIFS('Official Medal Table'!$H:$H,'Each Gender Events'!$A36,'Official Medal Table'!$C:$C,'Each Gender Events'!BQ$1,'Official Medal Table'!$E:$E,'Each Gender Events'!BQ$2)*'Medal values'!$B$3
+ COUNTIFS('Official Medal Table'!$I:$I,'Each Gender Events'!$A36,'Official Medal Table'!$C:$C,'Each Gender Events'!BQ$1,'Official Medal Table'!$E:$E,'Each Gender Events'!BQ$2)*'Medal values'!$B$3
+ COUNTIFS('Official Medal Table'!$F:$F,'Each Gender Events'!$A36,'Official Medal Table'!$C:$C,'Each Gender Events'!BQ$1,'Official Medal Table'!$E:$E,"Mixed")*'Medal values'!$B$1/2
+ COUNTIFS('Official Medal Table'!$G:$G,'Each Gender Events'!$A36,'Official Medal Table'!$C:$C,'Each Gender Events'!BQ$1,'Official Medal Table'!$E:$E,"Mixed")*'Medal values'!$B$2/2
+ COUNTIFS('Official Medal Table'!$H:$H,'Each Gender Events'!$A36,'Official Medal Table'!$C:$C,'Each Gender Events'!BQ$1,'Official Medal Table'!$E:$E,"Mixed")*'Medal values'!$B$3/2
+ COUNTIFS('Official Medal Table'!$I:$I,'Each Gender Events'!$A36,'Official Medal Table'!$C:$C,'Each Gender Events'!BQ$1,'Official Medal Table'!$E:$E,"Mixed")*'Medal values'!$B$3/2</f>
        <v>0</v>
      </c>
      <c r="BR36">
        <f>COUNTIFS('Official Medal Table'!$F:$F,'Each Gender Events'!$A36,'Official Medal Table'!$C:$C,'Each Gender Events'!BR$1,'Official Medal Table'!$E:$E,'Each Gender Events'!BR$2)*'Medal values'!$B$1
+ COUNTIFS('Official Medal Table'!$G:$G,'Each Gender Events'!$A36,'Official Medal Table'!$C:$C,'Each Gender Events'!BR$1,'Official Medal Table'!$E:$E,'Each Gender Events'!BR$2)*'Medal values'!$B$2
+ COUNTIFS('Official Medal Table'!$H:$H,'Each Gender Events'!$A36,'Official Medal Table'!$C:$C,'Each Gender Events'!BR$1,'Official Medal Table'!$E:$E,'Each Gender Events'!BR$2)*'Medal values'!$B$3
+ COUNTIFS('Official Medal Table'!$I:$I,'Each Gender Events'!$A36,'Official Medal Table'!$C:$C,'Each Gender Events'!BR$1,'Official Medal Table'!$E:$E,'Each Gender Events'!BR$2)*'Medal values'!$B$3
+ COUNTIFS('Official Medal Table'!$F:$F,'Each Gender Events'!$A36,'Official Medal Table'!$C:$C,'Each Gender Events'!BR$1,'Official Medal Table'!$E:$E,"Mixed")*'Medal values'!$B$1/2
+ COUNTIFS('Official Medal Table'!$G:$G,'Each Gender Events'!$A36,'Official Medal Table'!$C:$C,'Each Gender Events'!BR$1,'Official Medal Table'!$E:$E,"Mixed")*'Medal values'!$B$2/2
+ COUNTIFS('Official Medal Table'!$H:$H,'Each Gender Events'!$A36,'Official Medal Table'!$C:$C,'Each Gender Events'!BR$1,'Official Medal Table'!$E:$E,"Mixed")*'Medal values'!$B$3/2
+ COUNTIFS('Official Medal Table'!$I:$I,'Each Gender Events'!$A36,'Official Medal Table'!$C:$C,'Each Gender Events'!BR$1,'Official Medal Table'!$E:$E,"Mixed")*'Medal values'!$B$3/2</f>
        <v>0</v>
      </c>
      <c r="BS36">
        <f>COUNTIFS('Official Medal Table'!$F:$F,'Each Gender Events'!$A36,'Official Medal Table'!$C:$C,'Each Gender Events'!BS$1,'Official Medal Table'!$E:$E,'Each Gender Events'!BS$2)*'Medal values'!$B$1
+ COUNTIFS('Official Medal Table'!$G:$G,'Each Gender Events'!$A36,'Official Medal Table'!$C:$C,'Each Gender Events'!BS$1,'Official Medal Table'!$E:$E,'Each Gender Events'!BS$2)*'Medal values'!$B$2
+ COUNTIFS('Official Medal Table'!$H:$H,'Each Gender Events'!$A36,'Official Medal Table'!$C:$C,'Each Gender Events'!BS$1,'Official Medal Table'!$E:$E,'Each Gender Events'!BS$2)*'Medal values'!$B$3
+ COUNTIFS('Official Medal Table'!$I:$I,'Each Gender Events'!$A36,'Official Medal Table'!$C:$C,'Each Gender Events'!BS$1,'Official Medal Table'!$E:$E,'Each Gender Events'!BS$2)*'Medal values'!$B$3
+ COUNTIFS('Official Medal Table'!$F:$F,'Each Gender Events'!$A36,'Official Medal Table'!$C:$C,'Each Gender Events'!BS$1,'Official Medal Table'!$E:$E,"Mixed")*'Medal values'!$B$1/2
+ COUNTIFS('Official Medal Table'!$G:$G,'Each Gender Events'!$A36,'Official Medal Table'!$C:$C,'Each Gender Events'!BS$1,'Official Medal Table'!$E:$E,"Mixed")*'Medal values'!$B$2/2
+ COUNTIFS('Official Medal Table'!$H:$H,'Each Gender Events'!$A36,'Official Medal Table'!$C:$C,'Each Gender Events'!BS$1,'Official Medal Table'!$E:$E,"Mixed")*'Medal values'!$B$3/2
+ COUNTIFS('Official Medal Table'!$I:$I,'Each Gender Events'!$A36,'Official Medal Table'!$C:$C,'Each Gender Events'!BS$1,'Official Medal Table'!$E:$E,"Mixed")*'Medal values'!$B$3/2</f>
        <v>0</v>
      </c>
      <c r="BT36">
        <f>COUNTIFS('Official Medal Table'!$F:$F,'Each Gender Events'!$A36,'Official Medal Table'!$C:$C,'Each Gender Events'!BT$1,'Official Medal Table'!$E:$E,'Each Gender Events'!BT$2)*'Medal values'!$B$1
+ COUNTIFS('Official Medal Table'!$G:$G,'Each Gender Events'!$A36,'Official Medal Table'!$C:$C,'Each Gender Events'!BT$1,'Official Medal Table'!$E:$E,'Each Gender Events'!BT$2)*'Medal values'!$B$2
+ COUNTIFS('Official Medal Table'!$H:$H,'Each Gender Events'!$A36,'Official Medal Table'!$C:$C,'Each Gender Events'!BT$1,'Official Medal Table'!$E:$E,'Each Gender Events'!BT$2)*'Medal values'!$B$3
+ COUNTIFS('Official Medal Table'!$I:$I,'Each Gender Events'!$A36,'Official Medal Table'!$C:$C,'Each Gender Events'!BT$1,'Official Medal Table'!$E:$E,'Each Gender Events'!BT$2)*'Medal values'!$B$3
+ COUNTIFS('Official Medal Table'!$F:$F,'Each Gender Events'!$A36,'Official Medal Table'!$C:$C,'Each Gender Events'!BT$1,'Official Medal Table'!$E:$E,"Mixed")*'Medal values'!$B$1/2
+ COUNTIFS('Official Medal Table'!$G:$G,'Each Gender Events'!$A36,'Official Medal Table'!$C:$C,'Each Gender Events'!BT$1,'Official Medal Table'!$E:$E,"Mixed")*'Medal values'!$B$2/2
+ COUNTIFS('Official Medal Table'!$H:$H,'Each Gender Events'!$A36,'Official Medal Table'!$C:$C,'Each Gender Events'!BT$1,'Official Medal Table'!$E:$E,"Mixed")*'Medal values'!$B$3/2
+ COUNTIFS('Official Medal Table'!$I:$I,'Each Gender Events'!$A36,'Official Medal Table'!$C:$C,'Each Gender Events'!BT$1,'Official Medal Table'!$E:$E,"Mixed")*'Medal values'!$B$3/2</f>
        <v>0</v>
      </c>
      <c r="BU36">
        <f>COUNTIFS('Official Medal Table'!$F:$F,'Each Gender Events'!$A36,'Official Medal Table'!$C:$C,'Each Gender Events'!BU$1,'Official Medal Table'!$E:$E,'Each Gender Events'!BU$2)*'Medal values'!$B$1
+ COUNTIFS('Official Medal Table'!$G:$G,'Each Gender Events'!$A36,'Official Medal Table'!$C:$C,'Each Gender Events'!BU$1,'Official Medal Table'!$E:$E,'Each Gender Events'!BU$2)*'Medal values'!$B$2
+ COUNTIFS('Official Medal Table'!$H:$H,'Each Gender Events'!$A36,'Official Medal Table'!$C:$C,'Each Gender Events'!BU$1,'Official Medal Table'!$E:$E,'Each Gender Events'!BU$2)*'Medal values'!$B$3
+ COUNTIFS('Official Medal Table'!$I:$I,'Each Gender Events'!$A36,'Official Medal Table'!$C:$C,'Each Gender Events'!BU$1,'Official Medal Table'!$E:$E,'Each Gender Events'!BU$2)*'Medal values'!$B$3
+ COUNTIFS('Official Medal Table'!$F:$F,'Each Gender Events'!$A36,'Official Medal Table'!$C:$C,'Each Gender Events'!BU$1,'Official Medal Table'!$E:$E,"Mixed")*'Medal values'!$B$1/2
+ COUNTIFS('Official Medal Table'!$G:$G,'Each Gender Events'!$A36,'Official Medal Table'!$C:$C,'Each Gender Events'!BU$1,'Official Medal Table'!$E:$E,"Mixed")*'Medal values'!$B$2/2
+ COUNTIFS('Official Medal Table'!$H:$H,'Each Gender Events'!$A36,'Official Medal Table'!$C:$C,'Each Gender Events'!BU$1,'Official Medal Table'!$E:$E,"Mixed")*'Medal values'!$B$3/2
+ COUNTIFS('Official Medal Table'!$I:$I,'Each Gender Events'!$A36,'Official Medal Table'!$C:$C,'Each Gender Events'!BU$1,'Official Medal Table'!$E:$E,"Mixed")*'Medal values'!$B$3/2</f>
        <v>0</v>
      </c>
      <c r="BV36">
        <f>COUNTIFS('Official Medal Table'!$F:$F,'Each Gender Events'!$A36,'Official Medal Table'!$C:$C,'Each Gender Events'!BV$1,'Official Medal Table'!$E:$E,'Each Gender Events'!BV$2)*'Medal values'!$B$1
+ COUNTIFS('Official Medal Table'!$G:$G,'Each Gender Events'!$A36,'Official Medal Table'!$C:$C,'Each Gender Events'!BV$1,'Official Medal Table'!$E:$E,'Each Gender Events'!BV$2)*'Medal values'!$B$2
+ COUNTIFS('Official Medal Table'!$H:$H,'Each Gender Events'!$A36,'Official Medal Table'!$C:$C,'Each Gender Events'!BV$1,'Official Medal Table'!$E:$E,'Each Gender Events'!BV$2)*'Medal values'!$B$3
+ COUNTIFS('Official Medal Table'!$I:$I,'Each Gender Events'!$A36,'Official Medal Table'!$C:$C,'Each Gender Events'!BV$1,'Official Medal Table'!$E:$E,'Each Gender Events'!BV$2)*'Medal values'!$B$3
+ COUNTIFS('Official Medal Table'!$F:$F,'Each Gender Events'!$A36,'Official Medal Table'!$C:$C,'Each Gender Events'!BV$1,'Official Medal Table'!$E:$E,"Mixed")*'Medal values'!$B$1/2
+ COUNTIFS('Official Medal Table'!$G:$G,'Each Gender Events'!$A36,'Official Medal Table'!$C:$C,'Each Gender Events'!BV$1,'Official Medal Table'!$E:$E,"Mixed")*'Medal values'!$B$2/2
+ COUNTIFS('Official Medal Table'!$H:$H,'Each Gender Events'!$A36,'Official Medal Table'!$C:$C,'Each Gender Events'!BV$1,'Official Medal Table'!$E:$E,"Mixed")*'Medal values'!$B$3/2
+ COUNTIFS('Official Medal Table'!$I:$I,'Each Gender Events'!$A36,'Official Medal Table'!$C:$C,'Each Gender Events'!BV$1,'Official Medal Table'!$E:$E,"Mixed")*'Medal values'!$B$3/2</f>
        <v>0</v>
      </c>
      <c r="BW36">
        <f>COUNTIFS('Official Medal Table'!$F:$F,'Each Gender Events'!$A36,'Official Medal Table'!$C:$C,'Each Gender Events'!BW$1,'Official Medal Table'!$E:$E,'Each Gender Events'!BW$2)*'Medal values'!$B$1
+ COUNTIFS('Official Medal Table'!$G:$G,'Each Gender Events'!$A36,'Official Medal Table'!$C:$C,'Each Gender Events'!BW$1,'Official Medal Table'!$E:$E,'Each Gender Events'!BW$2)*'Medal values'!$B$2
+ COUNTIFS('Official Medal Table'!$H:$H,'Each Gender Events'!$A36,'Official Medal Table'!$C:$C,'Each Gender Events'!BW$1,'Official Medal Table'!$E:$E,'Each Gender Events'!BW$2)*'Medal values'!$B$3
+ COUNTIFS('Official Medal Table'!$I:$I,'Each Gender Events'!$A36,'Official Medal Table'!$C:$C,'Each Gender Events'!BW$1,'Official Medal Table'!$E:$E,'Each Gender Events'!BW$2)*'Medal values'!$B$3
+ COUNTIFS('Official Medal Table'!$F:$F,'Each Gender Events'!$A36,'Official Medal Table'!$C:$C,'Each Gender Events'!BW$1,'Official Medal Table'!$E:$E,"Mixed")*'Medal values'!$B$1/2
+ COUNTIFS('Official Medal Table'!$G:$G,'Each Gender Events'!$A36,'Official Medal Table'!$C:$C,'Each Gender Events'!BW$1,'Official Medal Table'!$E:$E,"Mixed")*'Medal values'!$B$2/2
+ COUNTIFS('Official Medal Table'!$H:$H,'Each Gender Events'!$A36,'Official Medal Table'!$C:$C,'Each Gender Events'!BW$1,'Official Medal Table'!$E:$E,"Mixed")*'Medal values'!$B$3/2
+ COUNTIFS('Official Medal Table'!$I:$I,'Each Gender Events'!$A36,'Official Medal Table'!$C:$C,'Each Gender Events'!BW$1,'Official Medal Table'!$E:$E,"Mixed")*'Medal values'!$B$3/2</f>
        <v>0</v>
      </c>
      <c r="BX36">
        <f>COUNTIFS('Official Medal Table'!$F:$F,'Each Gender Events'!$A36,'Official Medal Table'!$C:$C,'Each Gender Events'!BX$1,'Official Medal Table'!$E:$E,'Each Gender Events'!BX$2)*'Medal values'!$B$1
+ COUNTIFS('Official Medal Table'!$G:$G,'Each Gender Events'!$A36,'Official Medal Table'!$C:$C,'Each Gender Events'!BX$1,'Official Medal Table'!$E:$E,'Each Gender Events'!BX$2)*'Medal values'!$B$2
+ COUNTIFS('Official Medal Table'!$H:$H,'Each Gender Events'!$A36,'Official Medal Table'!$C:$C,'Each Gender Events'!BX$1,'Official Medal Table'!$E:$E,'Each Gender Events'!BX$2)*'Medal values'!$B$3
+ COUNTIFS('Official Medal Table'!$I:$I,'Each Gender Events'!$A36,'Official Medal Table'!$C:$C,'Each Gender Events'!BX$1,'Official Medal Table'!$E:$E,'Each Gender Events'!BX$2)*'Medal values'!$B$3
+ COUNTIFS('Official Medal Table'!$F:$F,'Each Gender Events'!$A36,'Official Medal Table'!$C:$C,'Each Gender Events'!BX$1,'Official Medal Table'!$E:$E,"Mixed")*'Medal values'!$B$1/2
+ COUNTIFS('Official Medal Table'!$G:$G,'Each Gender Events'!$A36,'Official Medal Table'!$C:$C,'Each Gender Events'!BX$1,'Official Medal Table'!$E:$E,"Mixed")*'Medal values'!$B$2/2
+ COUNTIFS('Official Medal Table'!$H:$H,'Each Gender Events'!$A36,'Official Medal Table'!$C:$C,'Each Gender Events'!BX$1,'Official Medal Table'!$E:$E,"Mixed")*'Medal values'!$B$3/2
+ COUNTIFS('Official Medal Table'!$I:$I,'Each Gender Events'!$A36,'Official Medal Table'!$C:$C,'Each Gender Events'!BX$1,'Official Medal Table'!$E:$E,"Mixed")*'Medal values'!$B$3/2</f>
        <v>0</v>
      </c>
      <c r="BY36">
        <f>COUNTIFS('Official Medal Table'!$F:$F,'Each Gender Events'!$A36,'Official Medal Table'!$C:$C,'Each Gender Events'!BY$1,'Official Medal Table'!$E:$E,'Each Gender Events'!BY$2)*'Medal values'!$B$1
+ COUNTIFS('Official Medal Table'!$G:$G,'Each Gender Events'!$A36,'Official Medal Table'!$C:$C,'Each Gender Events'!BY$1,'Official Medal Table'!$E:$E,'Each Gender Events'!BY$2)*'Medal values'!$B$2
+ COUNTIFS('Official Medal Table'!$H:$H,'Each Gender Events'!$A36,'Official Medal Table'!$C:$C,'Each Gender Events'!BY$1,'Official Medal Table'!$E:$E,'Each Gender Events'!BY$2)*'Medal values'!$B$3
+ COUNTIFS('Official Medal Table'!$I:$I,'Each Gender Events'!$A36,'Official Medal Table'!$C:$C,'Each Gender Events'!BY$1,'Official Medal Table'!$E:$E,'Each Gender Events'!BY$2)*'Medal values'!$B$3
+ COUNTIFS('Official Medal Table'!$F:$F,'Each Gender Events'!$A36,'Official Medal Table'!$C:$C,'Each Gender Events'!BY$1,'Official Medal Table'!$E:$E,"Mixed")*'Medal values'!$B$1/2
+ COUNTIFS('Official Medal Table'!$G:$G,'Each Gender Events'!$A36,'Official Medal Table'!$C:$C,'Each Gender Events'!BY$1,'Official Medal Table'!$E:$E,"Mixed")*'Medal values'!$B$2/2
+ COUNTIFS('Official Medal Table'!$H:$H,'Each Gender Events'!$A36,'Official Medal Table'!$C:$C,'Each Gender Events'!BY$1,'Official Medal Table'!$E:$E,"Mixed")*'Medal values'!$B$3/2
+ COUNTIFS('Official Medal Table'!$I:$I,'Each Gender Events'!$A36,'Official Medal Table'!$C:$C,'Each Gender Events'!BY$1,'Official Medal Table'!$E:$E,"Mixed")*'Medal values'!$B$3/2</f>
        <v>0</v>
      </c>
      <c r="BZ36">
        <f>COUNTIFS('Official Medal Table'!$F:$F,'Each Gender Events'!$A36,'Official Medal Table'!$C:$C,'Each Gender Events'!BZ$1,'Official Medal Table'!$E:$E,'Each Gender Events'!BZ$2)*'Medal values'!$B$1
+ COUNTIFS('Official Medal Table'!$G:$G,'Each Gender Events'!$A36,'Official Medal Table'!$C:$C,'Each Gender Events'!BZ$1,'Official Medal Table'!$E:$E,'Each Gender Events'!BZ$2)*'Medal values'!$B$2
+ COUNTIFS('Official Medal Table'!$H:$H,'Each Gender Events'!$A36,'Official Medal Table'!$C:$C,'Each Gender Events'!BZ$1,'Official Medal Table'!$E:$E,'Each Gender Events'!BZ$2)*'Medal values'!$B$3
+ COUNTIFS('Official Medal Table'!$I:$I,'Each Gender Events'!$A36,'Official Medal Table'!$C:$C,'Each Gender Events'!BZ$1,'Official Medal Table'!$E:$E,'Each Gender Events'!BZ$2)*'Medal values'!$B$3
+ COUNTIFS('Official Medal Table'!$F:$F,'Each Gender Events'!$A36,'Official Medal Table'!$C:$C,'Each Gender Events'!BZ$1,'Official Medal Table'!$E:$E,"Mixed")*'Medal values'!$B$1/2
+ COUNTIFS('Official Medal Table'!$G:$G,'Each Gender Events'!$A36,'Official Medal Table'!$C:$C,'Each Gender Events'!BZ$1,'Official Medal Table'!$E:$E,"Mixed")*'Medal values'!$B$2/2
+ COUNTIFS('Official Medal Table'!$H:$H,'Each Gender Events'!$A36,'Official Medal Table'!$C:$C,'Each Gender Events'!BZ$1,'Official Medal Table'!$E:$E,"Mixed")*'Medal values'!$B$3/2
+ COUNTIFS('Official Medal Table'!$I:$I,'Each Gender Events'!$A36,'Official Medal Table'!$C:$C,'Each Gender Events'!BZ$1,'Official Medal Table'!$E:$E,"Mixed")*'Medal values'!$B$3/2</f>
        <v>0</v>
      </c>
      <c r="CA36">
        <f>COUNTIFS('Official Medal Table'!$F:$F,'Each Gender Events'!$A36,'Official Medal Table'!$C:$C,'Each Gender Events'!CA$1,'Official Medal Table'!$E:$E,'Each Gender Events'!CA$2)*'Medal values'!$B$1
+ COUNTIFS('Official Medal Table'!$G:$G,'Each Gender Events'!$A36,'Official Medal Table'!$C:$C,'Each Gender Events'!CA$1,'Official Medal Table'!$E:$E,'Each Gender Events'!CA$2)*'Medal values'!$B$2
+ COUNTIFS('Official Medal Table'!$H:$H,'Each Gender Events'!$A36,'Official Medal Table'!$C:$C,'Each Gender Events'!CA$1,'Official Medal Table'!$E:$E,'Each Gender Events'!CA$2)*'Medal values'!$B$3
+ COUNTIFS('Official Medal Table'!$I:$I,'Each Gender Events'!$A36,'Official Medal Table'!$C:$C,'Each Gender Events'!CA$1,'Official Medal Table'!$E:$E,'Each Gender Events'!CA$2)*'Medal values'!$B$3
+ COUNTIFS('Official Medal Table'!$F:$F,'Each Gender Events'!$A36,'Official Medal Table'!$C:$C,'Each Gender Events'!CA$1,'Official Medal Table'!$E:$E,"Mixed")*'Medal values'!$B$1/2
+ COUNTIFS('Official Medal Table'!$G:$G,'Each Gender Events'!$A36,'Official Medal Table'!$C:$C,'Each Gender Events'!CA$1,'Official Medal Table'!$E:$E,"Mixed")*'Medal values'!$B$2/2
+ COUNTIFS('Official Medal Table'!$H:$H,'Each Gender Events'!$A36,'Official Medal Table'!$C:$C,'Each Gender Events'!CA$1,'Official Medal Table'!$E:$E,"Mixed")*'Medal values'!$B$3/2
+ COUNTIFS('Official Medal Table'!$I:$I,'Each Gender Events'!$A36,'Official Medal Table'!$C:$C,'Each Gender Events'!CA$1,'Official Medal Table'!$E:$E,"Mixed")*'Medal values'!$B$3/2</f>
        <v>0</v>
      </c>
      <c r="CB36">
        <f>COUNTIFS('Official Medal Table'!$F:$F,'Each Gender Events'!$A36,'Official Medal Table'!$C:$C,'Each Gender Events'!CB$1,'Official Medal Table'!$E:$E,'Each Gender Events'!CB$2)*'Medal values'!$B$1
+ COUNTIFS('Official Medal Table'!$G:$G,'Each Gender Events'!$A36,'Official Medal Table'!$C:$C,'Each Gender Events'!CB$1,'Official Medal Table'!$E:$E,'Each Gender Events'!CB$2)*'Medal values'!$B$2
+ COUNTIFS('Official Medal Table'!$H:$H,'Each Gender Events'!$A36,'Official Medal Table'!$C:$C,'Each Gender Events'!CB$1,'Official Medal Table'!$E:$E,'Each Gender Events'!CB$2)*'Medal values'!$B$3
+ COUNTIFS('Official Medal Table'!$I:$I,'Each Gender Events'!$A36,'Official Medal Table'!$C:$C,'Each Gender Events'!CB$1,'Official Medal Table'!$E:$E,'Each Gender Events'!CB$2)*'Medal values'!$B$3
+ COUNTIFS('Official Medal Table'!$F:$F,'Each Gender Events'!$A36,'Official Medal Table'!$C:$C,'Each Gender Events'!CB$1,'Official Medal Table'!$E:$E,"Mixed")*'Medal values'!$B$1/2
+ COUNTIFS('Official Medal Table'!$G:$G,'Each Gender Events'!$A36,'Official Medal Table'!$C:$C,'Each Gender Events'!CB$1,'Official Medal Table'!$E:$E,"Mixed")*'Medal values'!$B$2/2
+ COUNTIFS('Official Medal Table'!$H:$H,'Each Gender Events'!$A36,'Official Medal Table'!$C:$C,'Each Gender Events'!CB$1,'Official Medal Table'!$E:$E,"Mixed")*'Medal values'!$B$3/2
+ COUNTIFS('Official Medal Table'!$I:$I,'Each Gender Events'!$A36,'Official Medal Table'!$C:$C,'Each Gender Events'!CB$1,'Official Medal Table'!$E:$E,"Mixed")*'Medal values'!$B$3/2</f>
        <v>0</v>
      </c>
      <c r="CC36">
        <f>COUNTIFS('Official Medal Table'!$F:$F,'Each Gender Events'!$A36,'Official Medal Table'!$C:$C,'Each Gender Events'!CC$1,'Official Medal Table'!$E:$E,'Each Gender Events'!CC$2)*'Medal values'!$B$1
+ COUNTIFS('Official Medal Table'!$G:$G,'Each Gender Events'!$A36,'Official Medal Table'!$C:$C,'Each Gender Events'!CC$1,'Official Medal Table'!$E:$E,'Each Gender Events'!CC$2)*'Medal values'!$B$2
+ COUNTIFS('Official Medal Table'!$H:$H,'Each Gender Events'!$A36,'Official Medal Table'!$C:$C,'Each Gender Events'!CC$1,'Official Medal Table'!$E:$E,'Each Gender Events'!CC$2)*'Medal values'!$B$3
+ COUNTIFS('Official Medal Table'!$I:$I,'Each Gender Events'!$A36,'Official Medal Table'!$C:$C,'Each Gender Events'!CC$1,'Official Medal Table'!$E:$E,'Each Gender Events'!CC$2)*'Medal values'!$B$3
+ COUNTIFS('Official Medal Table'!$F:$F,'Each Gender Events'!$A36,'Official Medal Table'!$C:$C,'Each Gender Events'!CC$1,'Official Medal Table'!$E:$E,"Mixed")*'Medal values'!$B$1/2
+ COUNTIFS('Official Medal Table'!$G:$G,'Each Gender Events'!$A36,'Official Medal Table'!$C:$C,'Each Gender Events'!CC$1,'Official Medal Table'!$E:$E,"Mixed")*'Medal values'!$B$2/2
+ COUNTIFS('Official Medal Table'!$H:$H,'Each Gender Events'!$A36,'Official Medal Table'!$C:$C,'Each Gender Events'!CC$1,'Official Medal Table'!$E:$E,"Mixed")*'Medal values'!$B$3/2
+ COUNTIFS('Official Medal Table'!$I:$I,'Each Gender Events'!$A36,'Official Medal Table'!$C:$C,'Each Gender Events'!CC$1,'Official Medal Table'!$E:$E,"Mixed")*'Medal values'!$B$3/2</f>
        <v>0</v>
      </c>
      <c r="CD36">
        <f>COUNTIFS('Official Medal Table'!$F:$F,'Each Gender Events'!$A36,'Official Medal Table'!$C:$C,'Each Gender Events'!CD$1,'Official Medal Table'!$E:$E,'Each Gender Events'!CD$2)*'Medal values'!$B$1
+ COUNTIFS('Official Medal Table'!$G:$G,'Each Gender Events'!$A36,'Official Medal Table'!$C:$C,'Each Gender Events'!CD$1,'Official Medal Table'!$E:$E,'Each Gender Events'!CD$2)*'Medal values'!$B$2
+ COUNTIFS('Official Medal Table'!$H:$H,'Each Gender Events'!$A36,'Official Medal Table'!$C:$C,'Each Gender Events'!CD$1,'Official Medal Table'!$E:$E,'Each Gender Events'!CD$2)*'Medal values'!$B$3
+ COUNTIFS('Official Medal Table'!$I:$I,'Each Gender Events'!$A36,'Official Medal Table'!$C:$C,'Each Gender Events'!CD$1,'Official Medal Table'!$E:$E,'Each Gender Events'!CD$2)*'Medal values'!$B$3
+ COUNTIFS('Official Medal Table'!$F:$F,'Each Gender Events'!$A36,'Official Medal Table'!$C:$C,'Each Gender Events'!CD$1,'Official Medal Table'!$E:$E,"Mixed")*'Medal values'!$B$1/2
+ COUNTIFS('Official Medal Table'!$G:$G,'Each Gender Events'!$A36,'Official Medal Table'!$C:$C,'Each Gender Events'!CD$1,'Official Medal Table'!$E:$E,"Mixed")*'Medal values'!$B$2/2
+ COUNTIFS('Official Medal Table'!$H:$H,'Each Gender Events'!$A36,'Official Medal Table'!$C:$C,'Each Gender Events'!CD$1,'Official Medal Table'!$E:$E,"Mixed")*'Medal values'!$B$3/2
+ COUNTIFS('Official Medal Table'!$I:$I,'Each Gender Events'!$A36,'Official Medal Table'!$C:$C,'Each Gender Events'!CD$1,'Official Medal Table'!$E:$E,"Mixed")*'Medal values'!$B$3/2</f>
        <v>4.0009999999999994</v>
      </c>
      <c r="CE36">
        <f>COUNTIFS('Official Medal Table'!$F:$F,'Each Gender Events'!$A36,'Official Medal Table'!$C:$C,'Each Gender Events'!CE$1,'Official Medal Table'!$E:$E,'Each Gender Events'!CE$2)*'Medal values'!$B$1
+ COUNTIFS('Official Medal Table'!$G:$G,'Each Gender Events'!$A36,'Official Medal Table'!$C:$C,'Each Gender Events'!CE$1,'Official Medal Table'!$E:$E,'Each Gender Events'!CE$2)*'Medal values'!$B$2
+ COUNTIFS('Official Medal Table'!$H:$H,'Each Gender Events'!$A36,'Official Medal Table'!$C:$C,'Each Gender Events'!CE$1,'Official Medal Table'!$E:$E,'Each Gender Events'!CE$2)*'Medal values'!$B$3
+ COUNTIFS('Official Medal Table'!$I:$I,'Each Gender Events'!$A36,'Official Medal Table'!$C:$C,'Each Gender Events'!CE$1,'Official Medal Table'!$E:$E,'Each Gender Events'!CE$2)*'Medal values'!$B$3
+ COUNTIFS('Official Medal Table'!$F:$F,'Each Gender Events'!$A36,'Official Medal Table'!$C:$C,'Each Gender Events'!CE$1,'Official Medal Table'!$E:$E,"Mixed")*'Medal values'!$B$1/2
+ COUNTIFS('Official Medal Table'!$G:$G,'Each Gender Events'!$A36,'Official Medal Table'!$C:$C,'Each Gender Events'!CE$1,'Official Medal Table'!$E:$E,"Mixed")*'Medal values'!$B$2/2
+ COUNTIFS('Official Medal Table'!$H:$H,'Each Gender Events'!$A36,'Official Medal Table'!$C:$C,'Each Gender Events'!CE$1,'Official Medal Table'!$E:$E,"Mixed")*'Medal values'!$B$3/2
+ COUNTIFS('Official Medal Table'!$I:$I,'Each Gender Events'!$A36,'Official Medal Table'!$C:$C,'Each Gender Events'!CE$1,'Official Medal Table'!$E:$E,"Mixed")*'Medal values'!$B$3/2</f>
        <v>0</v>
      </c>
      <c r="CF36">
        <f>COUNTIFS('Official Medal Table'!$F:$F,'Each Gender Events'!$A36,'Official Medal Table'!$C:$C,'Each Gender Events'!CF$1,'Official Medal Table'!$E:$E,'Each Gender Events'!CF$2)*'Medal values'!$B$1
+ COUNTIFS('Official Medal Table'!$G:$G,'Each Gender Events'!$A36,'Official Medal Table'!$C:$C,'Each Gender Events'!CF$1,'Official Medal Table'!$E:$E,'Each Gender Events'!CF$2)*'Medal values'!$B$2
+ COUNTIFS('Official Medal Table'!$H:$H,'Each Gender Events'!$A36,'Official Medal Table'!$C:$C,'Each Gender Events'!CF$1,'Official Medal Table'!$E:$E,'Each Gender Events'!CF$2)*'Medal values'!$B$3
+ COUNTIFS('Official Medal Table'!$I:$I,'Each Gender Events'!$A36,'Official Medal Table'!$C:$C,'Each Gender Events'!CF$1,'Official Medal Table'!$E:$E,'Each Gender Events'!CF$2)*'Medal values'!$B$3
+ COUNTIFS('Official Medal Table'!$F:$F,'Each Gender Events'!$A36,'Official Medal Table'!$C:$C,'Each Gender Events'!CF$1,'Official Medal Table'!$E:$E,"Mixed")*'Medal values'!$B$1/2
+ COUNTIFS('Official Medal Table'!$G:$G,'Each Gender Events'!$A36,'Official Medal Table'!$C:$C,'Each Gender Events'!CF$1,'Official Medal Table'!$E:$E,"Mixed")*'Medal values'!$B$2/2
+ COUNTIFS('Official Medal Table'!$H:$H,'Each Gender Events'!$A36,'Official Medal Table'!$C:$C,'Each Gender Events'!CF$1,'Official Medal Table'!$E:$E,"Mixed")*'Medal values'!$B$3/2
+ COUNTIFS('Official Medal Table'!$I:$I,'Each Gender Events'!$A36,'Official Medal Table'!$C:$C,'Each Gender Events'!CF$1,'Official Medal Table'!$E:$E,"Mixed")*'Medal values'!$B$3/2</f>
        <v>0</v>
      </c>
      <c r="CG36">
        <f>COUNTIFS('Official Medal Table'!$F:$F,'Each Gender Events'!$A36,'Official Medal Table'!$C:$C,'Each Gender Events'!CG$1,'Official Medal Table'!$E:$E,'Each Gender Events'!CG$2)*'Medal values'!$B$1
+ COUNTIFS('Official Medal Table'!$G:$G,'Each Gender Events'!$A36,'Official Medal Table'!$C:$C,'Each Gender Events'!CG$1,'Official Medal Table'!$E:$E,'Each Gender Events'!CG$2)*'Medal values'!$B$2
+ COUNTIFS('Official Medal Table'!$H:$H,'Each Gender Events'!$A36,'Official Medal Table'!$C:$C,'Each Gender Events'!CG$1,'Official Medal Table'!$E:$E,'Each Gender Events'!CG$2)*'Medal values'!$B$3
+ COUNTIFS('Official Medal Table'!$I:$I,'Each Gender Events'!$A36,'Official Medal Table'!$C:$C,'Each Gender Events'!CG$1,'Official Medal Table'!$E:$E,'Each Gender Events'!CG$2)*'Medal values'!$B$3
+ COUNTIFS('Official Medal Table'!$F:$F,'Each Gender Events'!$A36,'Official Medal Table'!$C:$C,'Each Gender Events'!CG$1,'Official Medal Table'!$E:$E,"Mixed")*'Medal values'!$B$1/2
+ COUNTIFS('Official Medal Table'!$G:$G,'Each Gender Events'!$A36,'Official Medal Table'!$C:$C,'Each Gender Events'!CG$1,'Official Medal Table'!$E:$E,"Mixed")*'Medal values'!$B$2/2
+ COUNTIFS('Official Medal Table'!$H:$H,'Each Gender Events'!$A36,'Official Medal Table'!$C:$C,'Each Gender Events'!CG$1,'Official Medal Table'!$E:$E,"Mixed")*'Medal values'!$B$3/2
+ COUNTIFS('Official Medal Table'!$I:$I,'Each Gender Events'!$A36,'Official Medal Table'!$C:$C,'Each Gender Events'!CG$1,'Official Medal Table'!$E:$E,"Mixed")*'Medal values'!$B$3/2</f>
        <v>0</v>
      </c>
      <c r="CH36">
        <f>COUNTIFS('Official Medal Table'!$F:$F,'Each Gender Events'!$A36,'Official Medal Table'!$C:$C,'Each Gender Events'!CH$1,'Official Medal Table'!$E:$E,'Each Gender Events'!CH$2)*'Medal values'!$B$1
+ COUNTIFS('Official Medal Table'!$G:$G,'Each Gender Events'!$A36,'Official Medal Table'!$C:$C,'Each Gender Events'!CH$1,'Official Medal Table'!$E:$E,'Each Gender Events'!CH$2)*'Medal values'!$B$2
+ COUNTIFS('Official Medal Table'!$H:$H,'Each Gender Events'!$A36,'Official Medal Table'!$C:$C,'Each Gender Events'!CH$1,'Official Medal Table'!$E:$E,'Each Gender Events'!CH$2)*'Medal values'!$B$3
+ COUNTIFS('Official Medal Table'!$I:$I,'Each Gender Events'!$A36,'Official Medal Table'!$C:$C,'Each Gender Events'!CH$1,'Official Medal Table'!$E:$E,'Each Gender Events'!CH$2)*'Medal values'!$B$3
+ COUNTIFS('Official Medal Table'!$F:$F,'Each Gender Events'!$A36,'Official Medal Table'!$C:$C,'Each Gender Events'!CH$1,'Official Medal Table'!$E:$E,"Mixed")*'Medal values'!$B$1/2
+ COUNTIFS('Official Medal Table'!$G:$G,'Each Gender Events'!$A36,'Official Medal Table'!$C:$C,'Each Gender Events'!CH$1,'Official Medal Table'!$E:$E,"Mixed")*'Medal values'!$B$2/2
+ COUNTIFS('Official Medal Table'!$H:$H,'Each Gender Events'!$A36,'Official Medal Table'!$C:$C,'Each Gender Events'!CH$1,'Official Medal Table'!$E:$E,"Mixed")*'Medal values'!$B$3/2
+ COUNTIFS('Official Medal Table'!$I:$I,'Each Gender Events'!$A36,'Official Medal Table'!$C:$C,'Each Gender Events'!CH$1,'Official Medal Table'!$E:$E,"Mixed")*'Medal values'!$B$3/2</f>
        <v>0</v>
      </c>
      <c r="CI36">
        <f>COUNTIFS('Official Medal Table'!$F:$F,'Each Gender Events'!$A36,'Official Medal Table'!$C:$C,'Each Gender Events'!CI$1,'Official Medal Table'!$E:$E,'Each Gender Events'!CI$2)*'Medal values'!$B$1
+ COUNTIFS('Official Medal Table'!$G:$G,'Each Gender Events'!$A36,'Official Medal Table'!$C:$C,'Each Gender Events'!CI$1,'Official Medal Table'!$E:$E,'Each Gender Events'!CI$2)*'Medal values'!$B$2
+ COUNTIFS('Official Medal Table'!$H:$H,'Each Gender Events'!$A36,'Official Medal Table'!$C:$C,'Each Gender Events'!CI$1,'Official Medal Table'!$E:$E,'Each Gender Events'!CI$2)*'Medal values'!$B$3
+ COUNTIFS('Official Medal Table'!$I:$I,'Each Gender Events'!$A36,'Official Medal Table'!$C:$C,'Each Gender Events'!CI$1,'Official Medal Table'!$E:$E,'Each Gender Events'!CI$2)*'Medal values'!$B$3
+ COUNTIFS('Official Medal Table'!$F:$F,'Each Gender Events'!$A36,'Official Medal Table'!$C:$C,'Each Gender Events'!CI$1,'Official Medal Table'!$E:$E,"Mixed")*'Medal values'!$B$1/2
+ COUNTIFS('Official Medal Table'!$G:$G,'Each Gender Events'!$A36,'Official Medal Table'!$C:$C,'Each Gender Events'!CI$1,'Official Medal Table'!$E:$E,"Mixed")*'Medal values'!$B$2/2
+ COUNTIFS('Official Medal Table'!$H:$H,'Each Gender Events'!$A36,'Official Medal Table'!$C:$C,'Each Gender Events'!CI$1,'Official Medal Table'!$E:$E,"Mixed")*'Medal values'!$B$3/2
+ COUNTIFS('Official Medal Table'!$I:$I,'Each Gender Events'!$A36,'Official Medal Table'!$C:$C,'Each Gender Events'!CI$1,'Official Medal Table'!$E:$E,"Mixed")*'Medal values'!$B$3/2</f>
        <v>0</v>
      </c>
      <c r="CJ36">
        <f>COUNTIFS('Official Medal Table'!$F:$F,'Each Gender Events'!$A36,'Official Medal Table'!$C:$C,'Each Gender Events'!CJ$1,'Official Medal Table'!$E:$E,'Each Gender Events'!CJ$2)*'Medal values'!$B$1
+ COUNTIFS('Official Medal Table'!$G:$G,'Each Gender Events'!$A36,'Official Medal Table'!$C:$C,'Each Gender Events'!CJ$1,'Official Medal Table'!$E:$E,'Each Gender Events'!CJ$2)*'Medal values'!$B$2
+ COUNTIFS('Official Medal Table'!$H:$H,'Each Gender Events'!$A36,'Official Medal Table'!$C:$C,'Each Gender Events'!CJ$1,'Official Medal Table'!$E:$E,'Each Gender Events'!CJ$2)*'Medal values'!$B$3
+ COUNTIFS('Official Medal Table'!$I:$I,'Each Gender Events'!$A36,'Official Medal Table'!$C:$C,'Each Gender Events'!CJ$1,'Official Medal Table'!$E:$E,'Each Gender Events'!CJ$2)*'Medal values'!$B$3
+ COUNTIFS('Official Medal Table'!$F:$F,'Each Gender Events'!$A36,'Official Medal Table'!$C:$C,'Each Gender Events'!CJ$1,'Official Medal Table'!$E:$E,"Mixed")*'Medal values'!$B$1/2
+ COUNTIFS('Official Medal Table'!$G:$G,'Each Gender Events'!$A36,'Official Medal Table'!$C:$C,'Each Gender Events'!CJ$1,'Official Medal Table'!$E:$E,"Mixed")*'Medal values'!$B$2/2
+ COUNTIFS('Official Medal Table'!$H:$H,'Each Gender Events'!$A36,'Official Medal Table'!$C:$C,'Each Gender Events'!CJ$1,'Official Medal Table'!$E:$E,"Mixed")*'Medal values'!$B$3/2
+ COUNTIFS('Official Medal Table'!$I:$I,'Each Gender Events'!$A36,'Official Medal Table'!$C:$C,'Each Gender Events'!CJ$1,'Official Medal Table'!$E:$E,"Mixed")*'Medal values'!$B$3/2</f>
        <v>0</v>
      </c>
      <c r="CK36">
        <f>COUNTIFS('Official Medal Table'!$F:$F,'Each Gender Events'!$A36,'Official Medal Table'!$C:$C,'Each Gender Events'!CK$1,'Official Medal Table'!$E:$E,'Each Gender Events'!CK$2)*'Medal values'!$B$1
+ COUNTIFS('Official Medal Table'!$G:$G,'Each Gender Events'!$A36,'Official Medal Table'!$C:$C,'Each Gender Events'!CK$1,'Official Medal Table'!$E:$E,'Each Gender Events'!CK$2)*'Medal values'!$B$2
+ COUNTIFS('Official Medal Table'!$H:$H,'Each Gender Events'!$A36,'Official Medal Table'!$C:$C,'Each Gender Events'!CK$1,'Official Medal Table'!$E:$E,'Each Gender Events'!CK$2)*'Medal values'!$B$3
+ COUNTIFS('Official Medal Table'!$I:$I,'Each Gender Events'!$A36,'Official Medal Table'!$C:$C,'Each Gender Events'!CK$1,'Official Medal Table'!$E:$E,'Each Gender Events'!CK$2)*'Medal values'!$B$3
+ COUNTIFS('Official Medal Table'!$F:$F,'Each Gender Events'!$A36,'Official Medal Table'!$C:$C,'Each Gender Events'!CK$1,'Official Medal Table'!$E:$E,"Mixed")*'Medal values'!$B$1/2
+ COUNTIFS('Official Medal Table'!$G:$G,'Each Gender Events'!$A36,'Official Medal Table'!$C:$C,'Each Gender Events'!CK$1,'Official Medal Table'!$E:$E,"Mixed")*'Medal values'!$B$2/2
+ COUNTIFS('Official Medal Table'!$H:$H,'Each Gender Events'!$A36,'Official Medal Table'!$C:$C,'Each Gender Events'!CK$1,'Official Medal Table'!$E:$E,"Mixed")*'Medal values'!$B$3/2
+ COUNTIFS('Official Medal Table'!$I:$I,'Each Gender Events'!$A36,'Official Medal Table'!$C:$C,'Each Gender Events'!CK$1,'Official Medal Table'!$E:$E,"Mixed")*'Medal values'!$B$3/2</f>
        <v>0</v>
      </c>
      <c r="CL36">
        <f>COUNTIFS('Official Medal Table'!$F:$F,'Each Gender Events'!$A36,'Official Medal Table'!$C:$C,'Each Gender Events'!CL$1,'Official Medal Table'!$E:$E,'Each Gender Events'!CL$2)*'Medal values'!$B$1
+ COUNTIFS('Official Medal Table'!$G:$G,'Each Gender Events'!$A36,'Official Medal Table'!$C:$C,'Each Gender Events'!CL$1,'Official Medal Table'!$E:$E,'Each Gender Events'!CL$2)*'Medal values'!$B$2
+ COUNTIFS('Official Medal Table'!$H:$H,'Each Gender Events'!$A36,'Official Medal Table'!$C:$C,'Each Gender Events'!CL$1,'Official Medal Table'!$E:$E,'Each Gender Events'!CL$2)*'Medal values'!$B$3
+ COUNTIFS('Official Medal Table'!$I:$I,'Each Gender Events'!$A36,'Official Medal Table'!$C:$C,'Each Gender Events'!CL$1,'Official Medal Table'!$E:$E,'Each Gender Events'!CL$2)*'Medal values'!$B$3
+ COUNTIFS('Official Medal Table'!$F:$F,'Each Gender Events'!$A36,'Official Medal Table'!$C:$C,'Each Gender Events'!CL$1,'Official Medal Table'!$E:$E,"Mixed")*'Medal values'!$B$1/2
+ COUNTIFS('Official Medal Table'!$G:$G,'Each Gender Events'!$A36,'Official Medal Table'!$C:$C,'Each Gender Events'!CL$1,'Official Medal Table'!$E:$E,"Mixed")*'Medal values'!$B$2/2
+ COUNTIFS('Official Medal Table'!$H:$H,'Each Gender Events'!$A36,'Official Medal Table'!$C:$C,'Each Gender Events'!CL$1,'Official Medal Table'!$E:$E,"Mixed")*'Medal values'!$B$3/2
+ COUNTIFS('Official Medal Table'!$I:$I,'Each Gender Events'!$A36,'Official Medal Table'!$C:$C,'Each Gender Events'!CL$1,'Official Medal Table'!$E:$E,"Mixed")*'Medal values'!$B$3/2</f>
        <v>0</v>
      </c>
      <c r="CM36">
        <f>COUNTIFS('Official Medal Table'!$F:$F,'Each Gender Events'!$A36,'Official Medal Table'!$C:$C,'Each Gender Events'!CM$1,'Official Medal Table'!$E:$E,'Each Gender Events'!CM$2)*'Medal values'!$B$1
+ COUNTIFS('Official Medal Table'!$G:$G,'Each Gender Events'!$A36,'Official Medal Table'!$C:$C,'Each Gender Events'!CM$1,'Official Medal Table'!$E:$E,'Each Gender Events'!CM$2)*'Medal values'!$B$2
+ COUNTIFS('Official Medal Table'!$H:$H,'Each Gender Events'!$A36,'Official Medal Table'!$C:$C,'Each Gender Events'!CM$1,'Official Medal Table'!$E:$E,'Each Gender Events'!CM$2)*'Medal values'!$B$3
+ COUNTIFS('Official Medal Table'!$I:$I,'Each Gender Events'!$A36,'Official Medal Table'!$C:$C,'Each Gender Events'!CM$1,'Official Medal Table'!$E:$E,'Each Gender Events'!CM$2)*'Medal values'!$B$3
+ COUNTIFS('Official Medal Table'!$F:$F,'Each Gender Events'!$A36,'Official Medal Table'!$C:$C,'Each Gender Events'!CM$1,'Official Medal Table'!$E:$E,"Mixed")*'Medal values'!$B$1/2
+ COUNTIFS('Official Medal Table'!$G:$G,'Each Gender Events'!$A36,'Official Medal Table'!$C:$C,'Each Gender Events'!CM$1,'Official Medal Table'!$E:$E,"Mixed")*'Medal values'!$B$2/2
+ COUNTIFS('Official Medal Table'!$H:$H,'Each Gender Events'!$A36,'Official Medal Table'!$C:$C,'Each Gender Events'!CM$1,'Official Medal Table'!$E:$E,"Mixed")*'Medal values'!$B$3/2
+ COUNTIFS('Official Medal Table'!$I:$I,'Each Gender Events'!$A36,'Official Medal Table'!$C:$C,'Each Gender Events'!CM$1,'Official Medal Table'!$E:$E,"Mixed")*'Medal values'!$B$3/2</f>
        <v>0</v>
      </c>
      <c r="CN36">
        <f>COUNTIFS('Official Medal Table'!$F:$F,'Each Gender Events'!$A36,'Official Medal Table'!$C:$C,'Each Gender Events'!CN$1,'Official Medal Table'!$E:$E,'Each Gender Events'!CN$2)*'Medal values'!$B$1
+ COUNTIFS('Official Medal Table'!$G:$G,'Each Gender Events'!$A36,'Official Medal Table'!$C:$C,'Each Gender Events'!CN$1,'Official Medal Table'!$E:$E,'Each Gender Events'!CN$2)*'Medal values'!$B$2
+ COUNTIFS('Official Medal Table'!$H:$H,'Each Gender Events'!$A36,'Official Medal Table'!$C:$C,'Each Gender Events'!CN$1,'Official Medal Table'!$E:$E,'Each Gender Events'!CN$2)*'Medal values'!$B$3
+ COUNTIFS('Official Medal Table'!$I:$I,'Each Gender Events'!$A36,'Official Medal Table'!$C:$C,'Each Gender Events'!CN$1,'Official Medal Table'!$E:$E,'Each Gender Events'!CN$2)*'Medal values'!$B$3
+ COUNTIFS('Official Medal Table'!$F:$F,'Each Gender Events'!$A36,'Official Medal Table'!$C:$C,'Each Gender Events'!CN$1,'Official Medal Table'!$E:$E,"Mixed")*'Medal values'!$B$1/2
+ COUNTIFS('Official Medal Table'!$G:$G,'Each Gender Events'!$A36,'Official Medal Table'!$C:$C,'Each Gender Events'!CN$1,'Official Medal Table'!$E:$E,"Mixed")*'Medal values'!$B$2/2
+ COUNTIFS('Official Medal Table'!$H:$H,'Each Gender Events'!$A36,'Official Medal Table'!$C:$C,'Each Gender Events'!CN$1,'Official Medal Table'!$E:$E,"Mixed")*'Medal values'!$B$3/2
+ COUNTIFS('Official Medal Table'!$I:$I,'Each Gender Events'!$A36,'Official Medal Table'!$C:$C,'Each Gender Events'!CN$1,'Official Medal Table'!$E:$E,"Mixed")*'Medal values'!$B$3/2</f>
        <v>0</v>
      </c>
      <c r="CO36">
        <f>COUNTIFS('Official Medal Table'!$F:$F,'Each Gender Events'!$A36,'Official Medal Table'!$C:$C,'Each Gender Events'!CO$1,'Official Medal Table'!$E:$E,'Each Gender Events'!CO$2)*'Medal values'!$B$1
+ COUNTIFS('Official Medal Table'!$G:$G,'Each Gender Events'!$A36,'Official Medal Table'!$C:$C,'Each Gender Events'!CO$1,'Official Medal Table'!$E:$E,'Each Gender Events'!CO$2)*'Medal values'!$B$2
+ COUNTIFS('Official Medal Table'!$H:$H,'Each Gender Events'!$A36,'Official Medal Table'!$C:$C,'Each Gender Events'!CO$1,'Official Medal Table'!$E:$E,'Each Gender Events'!CO$2)*'Medal values'!$B$3
+ COUNTIFS('Official Medal Table'!$I:$I,'Each Gender Events'!$A36,'Official Medal Table'!$C:$C,'Each Gender Events'!CO$1,'Official Medal Table'!$E:$E,'Each Gender Events'!CO$2)*'Medal values'!$B$3
+ COUNTIFS('Official Medal Table'!$F:$F,'Each Gender Events'!$A36,'Official Medal Table'!$C:$C,'Each Gender Events'!CO$1,'Official Medal Table'!$E:$E,"Mixed")*'Medal values'!$B$1/2
+ COUNTIFS('Official Medal Table'!$G:$G,'Each Gender Events'!$A36,'Official Medal Table'!$C:$C,'Each Gender Events'!CO$1,'Official Medal Table'!$E:$E,"Mixed")*'Medal values'!$B$2/2
+ COUNTIFS('Official Medal Table'!$H:$H,'Each Gender Events'!$A36,'Official Medal Table'!$C:$C,'Each Gender Events'!CO$1,'Official Medal Table'!$E:$E,"Mixed")*'Medal values'!$B$3/2
+ COUNTIFS('Official Medal Table'!$I:$I,'Each Gender Events'!$A36,'Official Medal Table'!$C:$C,'Each Gender Events'!CO$1,'Official Medal Table'!$E:$E,"Mixed")*'Medal values'!$B$3/2</f>
        <v>0</v>
      </c>
      <c r="CP36">
        <f>COUNTIFS('Official Medal Table'!$F:$F,'Each Gender Events'!$A36,'Official Medal Table'!$C:$C,'Each Gender Events'!CP$1,'Official Medal Table'!$E:$E,'Each Gender Events'!CP$2)*'Medal values'!$B$1
+ COUNTIFS('Official Medal Table'!$G:$G,'Each Gender Events'!$A36,'Official Medal Table'!$C:$C,'Each Gender Events'!CP$1,'Official Medal Table'!$E:$E,'Each Gender Events'!CP$2)*'Medal values'!$B$2
+ COUNTIFS('Official Medal Table'!$H:$H,'Each Gender Events'!$A36,'Official Medal Table'!$C:$C,'Each Gender Events'!CP$1,'Official Medal Table'!$E:$E,'Each Gender Events'!CP$2)*'Medal values'!$B$3
+ COUNTIFS('Official Medal Table'!$I:$I,'Each Gender Events'!$A36,'Official Medal Table'!$C:$C,'Each Gender Events'!CP$1,'Official Medal Table'!$E:$E,'Each Gender Events'!CP$2)*'Medal values'!$B$3
+ COUNTIFS('Official Medal Table'!$F:$F,'Each Gender Events'!$A36,'Official Medal Table'!$C:$C,'Each Gender Events'!CP$1,'Official Medal Table'!$E:$E,"Mixed")*'Medal values'!$B$1/2
+ COUNTIFS('Official Medal Table'!$G:$G,'Each Gender Events'!$A36,'Official Medal Table'!$C:$C,'Each Gender Events'!CP$1,'Official Medal Table'!$E:$E,"Mixed")*'Medal values'!$B$2/2
+ COUNTIFS('Official Medal Table'!$H:$H,'Each Gender Events'!$A36,'Official Medal Table'!$C:$C,'Each Gender Events'!CP$1,'Official Medal Table'!$E:$E,"Mixed")*'Medal values'!$B$3/2
+ COUNTIFS('Official Medal Table'!$I:$I,'Each Gender Events'!$A36,'Official Medal Table'!$C:$C,'Each Gender Events'!CP$1,'Official Medal Table'!$E:$E,"Mixed")*'Medal values'!$B$3/2</f>
        <v>0</v>
      </c>
      <c r="CQ36">
        <f>COUNTIFS('Official Medal Table'!$F:$F,'Each Gender Events'!$A36,'Official Medal Table'!$C:$C,'Each Gender Events'!CQ$1,'Official Medal Table'!$E:$E,'Each Gender Events'!CQ$2)*'Medal values'!$B$1
+ COUNTIFS('Official Medal Table'!$G:$G,'Each Gender Events'!$A36,'Official Medal Table'!$C:$C,'Each Gender Events'!CQ$1,'Official Medal Table'!$E:$E,'Each Gender Events'!CQ$2)*'Medal values'!$B$2
+ COUNTIFS('Official Medal Table'!$H:$H,'Each Gender Events'!$A36,'Official Medal Table'!$C:$C,'Each Gender Events'!CQ$1,'Official Medal Table'!$E:$E,'Each Gender Events'!CQ$2)*'Medal values'!$B$3
+ COUNTIFS('Official Medal Table'!$I:$I,'Each Gender Events'!$A36,'Official Medal Table'!$C:$C,'Each Gender Events'!CQ$1,'Official Medal Table'!$E:$E,'Each Gender Events'!CQ$2)*'Medal values'!$B$3
+ COUNTIFS('Official Medal Table'!$F:$F,'Each Gender Events'!$A36,'Official Medal Table'!$C:$C,'Each Gender Events'!CQ$1,'Official Medal Table'!$E:$E,"Mixed")*'Medal values'!$B$1/2
+ COUNTIFS('Official Medal Table'!$G:$G,'Each Gender Events'!$A36,'Official Medal Table'!$C:$C,'Each Gender Events'!CQ$1,'Official Medal Table'!$E:$E,"Mixed")*'Medal values'!$B$2/2
+ COUNTIFS('Official Medal Table'!$H:$H,'Each Gender Events'!$A36,'Official Medal Table'!$C:$C,'Each Gender Events'!CQ$1,'Official Medal Table'!$E:$E,"Mixed")*'Medal values'!$B$3/2
+ COUNTIFS('Official Medal Table'!$I:$I,'Each Gender Events'!$A36,'Official Medal Table'!$C:$C,'Each Gender Events'!CQ$1,'Official Medal Table'!$E:$E,"Mixed")*'Medal values'!$B$3/2</f>
        <v>0</v>
      </c>
      <c r="CR36">
        <f>COUNTIFS('Official Medal Table'!$F:$F,'Each Gender Events'!$A36,'Official Medal Table'!$C:$C,'Each Gender Events'!CR$1,'Official Medal Table'!$E:$E,'Each Gender Events'!CR$2)*'Medal values'!$B$1
+ COUNTIFS('Official Medal Table'!$G:$G,'Each Gender Events'!$A36,'Official Medal Table'!$C:$C,'Each Gender Events'!CR$1,'Official Medal Table'!$E:$E,'Each Gender Events'!CR$2)*'Medal values'!$B$2
+ COUNTIFS('Official Medal Table'!$H:$H,'Each Gender Events'!$A36,'Official Medal Table'!$C:$C,'Each Gender Events'!CR$1,'Official Medal Table'!$E:$E,'Each Gender Events'!CR$2)*'Medal values'!$B$3
+ COUNTIFS('Official Medal Table'!$I:$I,'Each Gender Events'!$A36,'Official Medal Table'!$C:$C,'Each Gender Events'!CR$1,'Official Medal Table'!$E:$E,'Each Gender Events'!CR$2)*'Medal values'!$B$3
+ COUNTIFS('Official Medal Table'!$F:$F,'Each Gender Events'!$A36,'Official Medal Table'!$C:$C,'Each Gender Events'!CR$1,'Official Medal Table'!$E:$E,"Mixed")*'Medal values'!$B$1/2
+ COUNTIFS('Official Medal Table'!$G:$G,'Each Gender Events'!$A36,'Official Medal Table'!$C:$C,'Each Gender Events'!CR$1,'Official Medal Table'!$E:$E,"Mixed")*'Medal values'!$B$2/2
+ COUNTIFS('Official Medal Table'!$H:$H,'Each Gender Events'!$A36,'Official Medal Table'!$C:$C,'Each Gender Events'!CR$1,'Official Medal Table'!$E:$E,"Mixed")*'Medal values'!$B$3/2
+ COUNTIFS('Official Medal Table'!$I:$I,'Each Gender Events'!$A36,'Official Medal Table'!$C:$C,'Each Gender Events'!CR$1,'Official Medal Table'!$E:$E,"Mixed")*'Medal values'!$B$3/2</f>
        <v>0</v>
      </c>
      <c r="CS36">
        <f>COUNTIFS('Official Medal Table'!$F:$F,'Each Gender Events'!$A36,'Official Medal Table'!$C:$C,'Each Gender Events'!CS$1,'Official Medal Table'!$E:$E,'Each Gender Events'!CS$2)*'Medal values'!$B$1
+ COUNTIFS('Official Medal Table'!$G:$G,'Each Gender Events'!$A36,'Official Medal Table'!$C:$C,'Each Gender Events'!CS$1,'Official Medal Table'!$E:$E,'Each Gender Events'!CS$2)*'Medal values'!$B$2
+ COUNTIFS('Official Medal Table'!$H:$H,'Each Gender Events'!$A36,'Official Medal Table'!$C:$C,'Each Gender Events'!CS$1,'Official Medal Table'!$E:$E,'Each Gender Events'!CS$2)*'Medal values'!$B$3
+ COUNTIFS('Official Medal Table'!$I:$I,'Each Gender Events'!$A36,'Official Medal Table'!$C:$C,'Each Gender Events'!CS$1,'Official Medal Table'!$E:$E,'Each Gender Events'!CS$2)*'Medal values'!$B$3
+ COUNTIFS('Official Medal Table'!$F:$F,'Each Gender Events'!$A36,'Official Medal Table'!$C:$C,'Each Gender Events'!CS$1,'Official Medal Table'!$E:$E,"Mixed")*'Medal values'!$B$1/2
+ COUNTIFS('Official Medal Table'!$G:$G,'Each Gender Events'!$A36,'Official Medal Table'!$C:$C,'Each Gender Events'!CS$1,'Official Medal Table'!$E:$E,"Mixed")*'Medal values'!$B$2/2
+ COUNTIFS('Official Medal Table'!$H:$H,'Each Gender Events'!$A36,'Official Medal Table'!$C:$C,'Each Gender Events'!CS$1,'Official Medal Table'!$E:$E,"Mixed")*'Medal values'!$B$3/2
+ COUNTIFS('Official Medal Table'!$I:$I,'Each Gender Events'!$A36,'Official Medal Table'!$C:$C,'Each Gender Events'!CS$1,'Official Medal Table'!$E:$E,"Mixed")*'Medal values'!$B$3/2</f>
        <v>0</v>
      </c>
      <c r="CT36">
        <f>COUNTIFS('Official Medal Table'!$F:$F,'Each Gender Events'!$A36,'Official Medal Table'!$C:$C,'Each Gender Events'!CT$1,'Official Medal Table'!$E:$E,'Each Gender Events'!CT$2)*'Medal values'!$B$1
+ COUNTIFS('Official Medal Table'!$G:$G,'Each Gender Events'!$A36,'Official Medal Table'!$C:$C,'Each Gender Events'!CT$1,'Official Medal Table'!$E:$E,'Each Gender Events'!CT$2)*'Medal values'!$B$2
+ COUNTIFS('Official Medal Table'!$H:$H,'Each Gender Events'!$A36,'Official Medal Table'!$C:$C,'Each Gender Events'!CT$1,'Official Medal Table'!$E:$E,'Each Gender Events'!CT$2)*'Medal values'!$B$3
+ COUNTIFS('Official Medal Table'!$I:$I,'Each Gender Events'!$A36,'Official Medal Table'!$C:$C,'Each Gender Events'!CT$1,'Official Medal Table'!$E:$E,'Each Gender Events'!CT$2)*'Medal values'!$B$3
+ COUNTIFS('Official Medal Table'!$F:$F,'Each Gender Events'!$A36,'Official Medal Table'!$C:$C,'Each Gender Events'!CT$1,'Official Medal Table'!$E:$E,"Mixed")*'Medal values'!$B$1/2
+ COUNTIFS('Official Medal Table'!$G:$G,'Each Gender Events'!$A36,'Official Medal Table'!$C:$C,'Each Gender Events'!CT$1,'Official Medal Table'!$E:$E,"Mixed")*'Medal values'!$B$2/2
+ COUNTIFS('Official Medal Table'!$H:$H,'Each Gender Events'!$A36,'Official Medal Table'!$C:$C,'Each Gender Events'!CT$1,'Official Medal Table'!$E:$E,"Mixed")*'Medal values'!$B$3/2
+ COUNTIFS('Official Medal Table'!$I:$I,'Each Gender Events'!$A36,'Official Medal Table'!$C:$C,'Each Gender Events'!CT$1,'Official Medal Table'!$E:$E,"Mixed")*'Medal values'!$B$3/2</f>
        <v>0</v>
      </c>
    </row>
    <row r="37" spans="1:98" x14ac:dyDescent="0.3">
      <c r="A37" t="str">
        <f>Countries!A35</f>
        <v>IND</v>
      </c>
      <c r="B37">
        <f>COUNTIFS('Official Medal Table'!$F:$F,'Each Gender Events'!$A37,'Official Medal Table'!$C:$C,'Each Gender Events'!B$1,'Official Medal Table'!$E:$E,'Each Gender Events'!B$2)*'Medal values'!$B$1
+ COUNTIFS('Official Medal Table'!$G:$G,'Each Gender Events'!$A37,'Official Medal Table'!$C:$C,'Each Gender Events'!B$1,'Official Medal Table'!$E:$E,'Each Gender Events'!B$2)*'Medal values'!$B$2
+ COUNTIFS('Official Medal Table'!$H:$H,'Each Gender Events'!$A37,'Official Medal Table'!$C:$C,'Each Gender Events'!B$1,'Official Medal Table'!$E:$E,'Each Gender Events'!B$2)*'Medal values'!$B$3
+ COUNTIFS('Official Medal Table'!$I:$I,'Each Gender Events'!$A37,'Official Medal Table'!$C:$C,'Each Gender Events'!B$1,'Official Medal Table'!$E:$E,'Each Gender Events'!B$2)*'Medal values'!$B$3
+ COUNTIFS('Official Medal Table'!$F:$F,'Each Gender Events'!$A37,'Official Medal Table'!$C:$C,'Each Gender Events'!B$1,'Official Medal Table'!$E:$E,"Mixed")*'Medal values'!$B$1/2
+ COUNTIFS('Official Medal Table'!$G:$G,'Each Gender Events'!$A37,'Official Medal Table'!$C:$C,'Each Gender Events'!B$1,'Official Medal Table'!$E:$E,"Mixed")*'Medal values'!$B$2/2
+ COUNTIFS('Official Medal Table'!$H:$H,'Each Gender Events'!$A37,'Official Medal Table'!$C:$C,'Each Gender Events'!B$1,'Official Medal Table'!$E:$E,"Mixed")*'Medal values'!$B$3/2
+ COUNTIFS('Official Medal Table'!$I:$I,'Each Gender Events'!$A37,'Official Medal Table'!$C:$C,'Each Gender Events'!B$1,'Official Medal Table'!$E:$E,"Mixed")*'Medal values'!$B$3/2</f>
        <v>0</v>
      </c>
      <c r="C37">
        <f>COUNTIFS('Official Medal Table'!$F:$F,'Each Gender Events'!$A37,'Official Medal Table'!$C:$C,'Each Gender Events'!C$1,'Official Medal Table'!$E:$E,'Each Gender Events'!C$2)*'Medal values'!$B$1
+ COUNTIFS('Official Medal Table'!$G:$G,'Each Gender Events'!$A37,'Official Medal Table'!$C:$C,'Each Gender Events'!C$1,'Official Medal Table'!$E:$E,'Each Gender Events'!C$2)*'Medal values'!$B$2
+ COUNTIFS('Official Medal Table'!$H:$H,'Each Gender Events'!$A37,'Official Medal Table'!$C:$C,'Each Gender Events'!C$1,'Official Medal Table'!$E:$E,'Each Gender Events'!C$2)*'Medal values'!$B$3
+ COUNTIFS('Official Medal Table'!$I:$I,'Each Gender Events'!$A37,'Official Medal Table'!$C:$C,'Each Gender Events'!C$1,'Official Medal Table'!$E:$E,'Each Gender Events'!C$2)*'Medal values'!$B$3
+ COUNTIFS('Official Medal Table'!$F:$F,'Each Gender Events'!$A37,'Official Medal Table'!$C:$C,'Each Gender Events'!C$1,'Official Medal Table'!$E:$E,"Mixed")*'Medal values'!$B$1/2
+ COUNTIFS('Official Medal Table'!$G:$G,'Each Gender Events'!$A37,'Official Medal Table'!$C:$C,'Each Gender Events'!C$1,'Official Medal Table'!$E:$E,"Mixed")*'Medal values'!$B$2/2
+ COUNTIFS('Official Medal Table'!$H:$H,'Each Gender Events'!$A37,'Official Medal Table'!$C:$C,'Each Gender Events'!C$1,'Official Medal Table'!$E:$E,"Mixed")*'Medal values'!$B$3/2
+ COUNTIFS('Official Medal Table'!$I:$I,'Each Gender Events'!$A37,'Official Medal Table'!$C:$C,'Each Gender Events'!C$1,'Official Medal Table'!$E:$E,"Mixed")*'Medal values'!$B$3/2</f>
        <v>0</v>
      </c>
      <c r="D37">
        <f>COUNTIFS('Official Medal Table'!$F:$F,'Each Gender Events'!$A37,'Official Medal Table'!$C:$C,'Each Gender Events'!D$1,'Official Medal Table'!$E:$E,'Each Gender Events'!D$2)*'Medal values'!$B$1
+ COUNTIFS('Official Medal Table'!$G:$G,'Each Gender Events'!$A37,'Official Medal Table'!$C:$C,'Each Gender Events'!D$1,'Official Medal Table'!$E:$E,'Each Gender Events'!D$2)*'Medal values'!$B$2
+ COUNTIFS('Official Medal Table'!$H:$H,'Each Gender Events'!$A37,'Official Medal Table'!$C:$C,'Each Gender Events'!D$1,'Official Medal Table'!$E:$E,'Each Gender Events'!D$2)*'Medal values'!$B$3
+ COUNTIFS('Official Medal Table'!$I:$I,'Each Gender Events'!$A37,'Official Medal Table'!$C:$C,'Each Gender Events'!D$1,'Official Medal Table'!$E:$E,'Each Gender Events'!D$2)*'Medal values'!$B$3
+ COUNTIFS('Official Medal Table'!$F:$F,'Each Gender Events'!$A37,'Official Medal Table'!$C:$C,'Each Gender Events'!D$1,'Official Medal Table'!$E:$E,"Mixed")*'Medal values'!$B$1/2
+ COUNTIFS('Official Medal Table'!$G:$G,'Each Gender Events'!$A37,'Official Medal Table'!$C:$C,'Each Gender Events'!D$1,'Official Medal Table'!$E:$E,"Mixed")*'Medal values'!$B$2/2
+ COUNTIFS('Official Medal Table'!$H:$H,'Each Gender Events'!$A37,'Official Medal Table'!$C:$C,'Each Gender Events'!D$1,'Official Medal Table'!$E:$E,"Mixed")*'Medal values'!$B$3/2
+ COUNTIFS('Official Medal Table'!$I:$I,'Each Gender Events'!$A37,'Official Medal Table'!$C:$C,'Each Gender Events'!D$1,'Official Medal Table'!$E:$E,"Mixed")*'Medal values'!$B$3/2</f>
        <v>0</v>
      </c>
      <c r="E37">
        <f>COUNTIFS('Official Medal Table'!$F:$F,'Each Gender Events'!$A37,'Official Medal Table'!$C:$C,'Each Gender Events'!E$1,'Official Medal Table'!$E:$E,'Each Gender Events'!E$2)*'Medal values'!$B$1
+ COUNTIFS('Official Medal Table'!$G:$G,'Each Gender Events'!$A37,'Official Medal Table'!$C:$C,'Each Gender Events'!E$1,'Official Medal Table'!$E:$E,'Each Gender Events'!E$2)*'Medal values'!$B$2
+ COUNTIFS('Official Medal Table'!$H:$H,'Each Gender Events'!$A37,'Official Medal Table'!$C:$C,'Each Gender Events'!E$1,'Official Medal Table'!$E:$E,'Each Gender Events'!E$2)*'Medal values'!$B$3
+ COUNTIFS('Official Medal Table'!$I:$I,'Each Gender Events'!$A37,'Official Medal Table'!$C:$C,'Each Gender Events'!E$1,'Official Medal Table'!$E:$E,'Each Gender Events'!E$2)*'Medal values'!$B$3
+ COUNTIFS('Official Medal Table'!$F:$F,'Each Gender Events'!$A37,'Official Medal Table'!$C:$C,'Each Gender Events'!E$1,'Official Medal Table'!$E:$E,"Mixed")*'Medal values'!$B$1/2
+ COUNTIFS('Official Medal Table'!$G:$G,'Each Gender Events'!$A37,'Official Medal Table'!$C:$C,'Each Gender Events'!E$1,'Official Medal Table'!$E:$E,"Mixed")*'Medal values'!$B$2/2
+ COUNTIFS('Official Medal Table'!$H:$H,'Each Gender Events'!$A37,'Official Medal Table'!$C:$C,'Each Gender Events'!E$1,'Official Medal Table'!$E:$E,"Mixed")*'Medal values'!$B$3/2
+ COUNTIFS('Official Medal Table'!$I:$I,'Each Gender Events'!$A37,'Official Medal Table'!$C:$C,'Each Gender Events'!E$1,'Official Medal Table'!$E:$E,"Mixed")*'Medal values'!$B$3/2</f>
        <v>0</v>
      </c>
      <c r="F37">
        <f>COUNTIFS('Official Medal Table'!$F:$F,'Each Gender Events'!$A37,'Official Medal Table'!$C:$C,'Each Gender Events'!F$1,'Official Medal Table'!$E:$E,'Each Gender Events'!F$2)*'Medal values'!$B$1
+ COUNTIFS('Official Medal Table'!$G:$G,'Each Gender Events'!$A37,'Official Medal Table'!$C:$C,'Each Gender Events'!F$1,'Official Medal Table'!$E:$E,'Each Gender Events'!F$2)*'Medal values'!$B$2
+ COUNTIFS('Official Medal Table'!$H:$H,'Each Gender Events'!$A37,'Official Medal Table'!$C:$C,'Each Gender Events'!F$1,'Official Medal Table'!$E:$E,'Each Gender Events'!F$2)*'Medal values'!$B$3
+ COUNTIFS('Official Medal Table'!$I:$I,'Each Gender Events'!$A37,'Official Medal Table'!$C:$C,'Each Gender Events'!F$1,'Official Medal Table'!$E:$E,'Each Gender Events'!F$2)*'Medal values'!$B$3
+ COUNTIFS('Official Medal Table'!$F:$F,'Each Gender Events'!$A37,'Official Medal Table'!$C:$C,'Each Gender Events'!F$1,'Official Medal Table'!$E:$E,"Mixed")*'Medal values'!$B$1/2
+ COUNTIFS('Official Medal Table'!$G:$G,'Each Gender Events'!$A37,'Official Medal Table'!$C:$C,'Each Gender Events'!F$1,'Official Medal Table'!$E:$E,"Mixed")*'Medal values'!$B$2/2
+ COUNTIFS('Official Medal Table'!$H:$H,'Each Gender Events'!$A37,'Official Medal Table'!$C:$C,'Each Gender Events'!F$1,'Official Medal Table'!$E:$E,"Mixed")*'Medal values'!$B$3/2
+ COUNTIFS('Official Medal Table'!$I:$I,'Each Gender Events'!$A37,'Official Medal Table'!$C:$C,'Each Gender Events'!F$1,'Official Medal Table'!$E:$E,"Mixed")*'Medal values'!$B$3/2</f>
        <v>0</v>
      </c>
      <c r="G37">
        <f>COUNTIFS('Official Medal Table'!$F:$F,'Each Gender Events'!$A37,'Official Medal Table'!$C:$C,'Each Gender Events'!G$1,'Official Medal Table'!$E:$E,'Each Gender Events'!G$2)*'Medal values'!$B$1
+ COUNTIFS('Official Medal Table'!$G:$G,'Each Gender Events'!$A37,'Official Medal Table'!$C:$C,'Each Gender Events'!G$1,'Official Medal Table'!$E:$E,'Each Gender Events'!G$2)*'Medal values'!$B$2
+ COUNTIFS('Official Medal Table'!$H:$H,'Each Gender Events'!$A37,'Official Medal Table'!$C:$C,'Each Gender Events'!G$1,'Official Medal Table'!$E:$E,'Each Gender Events'!G$2)*'Medal values'!$B$3
+ COUNTIFS('Official Medal Table'!$I:$I,'Each Gender Events'!$A37,'Official Medal Table'!$C:$C,'Each Gender Events'!G$1,'Official Medal Table'!$E:$E,'Each Gender Events'!G$2)*'Medal values'!$B$3
+ COUNTIFS('Official Medal Table'!$F:$F,'Each Gender Events'!$A37,'Official Medal Table'!$C:$C,'Each Gender Events'!G$1,'Official Medal Table'!$E:$E,"Mixed")*'Medal values'!$B$1/2
+ COUNTIFS('Official Medal Table'!$G:$G,'Each Gender Events'!$A37,'Official Medal Table'!$C:$C,'Each Gender Events'!G$1,'Official Medal Table'!$E:$E,"Mixed")*'Medal values'!$B$2/2
+ COUNTIFS('Official Medal Table'!$H:$H,'Each Gender Events'!$A37,'Official Medal Table'!$C:$C,'Each Gender Events'!G$1,'Official Medal Table'!$E:$E,"Mixed")*'Medal values'!$B$3/2
+ COUNTIFS('Official Medal Table'!$I:$I,'Each Gender Events'!$A37,'Official Medal Table'!$C:$C,'Each Gender Events'!G$1,'Official Medal Table'!$E:$E,"Mixed")*'Medal values'!$B$3/2</f>
        <v>0</v>
      </c>
      <c r="H37">
        <f>COUNTIFS('Official Medal Table'!$F:$F,'Each Gender Events'!$A37,'Official Medal Table'!$C:$C,'Each Gender Events'!H$1,'Official Medal Table'!$E:$E,'Each Gender Events'!H$2)*'Medal values'!$B$1
+ COUNTIFS('Official Medal Table'!$G:$G,'Each Gender Events'!$A37,'Official Medal Table'!$C:$C,'Each Gender Events'!H$1,'Official Medal Table'!$E:$E,'Each Gender Events'!H$2)*'Medal values'!$B$2
+ COUNTIFS('Official Medal Table'!$H:$H,'Each Gender Events'!$A37,'Official Medal Table'!$C:$C,'Each Gender Events'!H$1,'Official Medal Table'!$E:$E,'Each Gender Events'!H$2)*'Medal values'!$B$3
+ COUNTIFS('Official Medal Table'!$I:$I,'Each Gender Events'!$A37,'Official Medal Table'!$C:$C,'Each Gender Events'!H$1,'Official Medal Table'!$E:$E,'Each Gender Events'!H$2)*'Medal values'!$B$3
+ COUNTIFS('Official Medal Table'!$F:$F,'Each Gender Events'!$A37,'Official Medal Table'!$C:$C,'Each Gender Events'!H$1,'Official Medal Table'!$E:$E,"Mixed")*'Medal values'!$B$1/2
+ COUNTIFS('Official Medal Table'!$G:$G,'Each Gender Events'!$A37,'Official Medal Table'!$C:$C,'Each Gender Events'!H$1,'Official Medal Table'!$E:$E,"Mixed")*'Medal values'!$B$2/2
+ COUNTIFS('Official Medal Table'!$H:$H,'Each Gender Events'!$A37,'Official Medal Table'!$C:$C,'Each Gender Events'!H$1,'Official Medal Table'!$E:$E,"Mixed")*'Medal values'!$B$3/2
+ COUNTIFS('Official Medal Table'!$I:$I,'Each Gender Events'!$A37,'Official Medal Table'!$C:$C,'Each Gender Events'!H$1,'Official Medal Table'!$E:$E,"Mixed")*'Medal values'!$B$3/2</f>
        <v>0</v>
      </c>
      <c r="I37">
        <f>COUNTIFS('Official Medal Table'!$F:$F,'Each Gender Events'!$A37,'Official Medal Table'!$C:$C,'Each Gender Events'!I$1,'Official Medal Table'!$E:$E,'Each Gender Events'!I$2)*'Medal values'!$B$1
+ COUNTIFS('Official Medal Table'!$G:$G,'Each Gender Events'!$A37,'Official Medal Table'!$C:$C,'Each Gender Events'!I$1,'Official Medal Table'!$E:$E,'Each Gender Events'!I$2)*'Medal values'!$B$2
+ COUNTIFS('Official Medal Table'!$H:$H,'Each Gender Events'!$A37,'Official Medal Table'!$C:$C,'Each Gender Events'!I$1,'Official Medal Table'!$E:$E,'Each Gender Events'!I$2)*'Medal values'!$B$3
+ COUNTIFS('Official Medal Table'!$I:$I,'Each Gender Events'!$A37,'Official Medal Table'!$C:$C,'Each Gender Events'!I$1,'Official Medal Table'!$E:$E,'Each Gender Events'!I$2)*'Medal values'!$B$3
+ COUNTIFS('Official Medal Table'!$F:$F,'Each Gender Events'!$A37,'Official Medal Table'!$C:$C,'Each Gender Events'!I$1,'Official Medal Table'!$E:$E,"Mixed")*'Medal values'!$B$1/2
+ COUNTIFS('Official Medal Table'!$G:$G,'Each Gender Events'!$A37,'Official Medal Table'!$C:$C,'Each Gender Events'!I$1,'Official Medal Table'!$E:$E,"Mixed")*'Medal values'!$B$2/2
+ COUNTIFS('Official Medal Table'!$H:$H,'Each Gender Events'!$A37,'Official Medal Table'!$C:$C,'Each Gender Events'!I$1,'Official Medal Table'!$E:$E,"Mixed")*'Medal values'!$B$3/2
+ COUNTIFS('Official Medal Table'!$I:$I,'Each Gender Events'!$A37,'Official Medal Table'!$C:$C,'Each Gender Events'!I$1,'Official Medal Table'!$E:$E,"Mixed")*'Medal values'!$B$3/2</f>
        <v>0</v>
      </c>
      <c r="J37">
        <f>COUNTIFS('Official Medal Table'!$F:$F,'Each Gender Events'!$A37,'Official Medal Table'!$C:$C,'Each Gender Events'!J$1,'Official Medal Table'!$E:$E,'Each Gender Events'!J$2)*'Medal values'!$B$1
+ COUNTIFS('Official Medal Table'!$G:$G,'Each Gender Events'!$A37,'Official Medal Table'!$C:$C,'Each Gender Events'!J$1,'Official Medal Table'!$E:$E,'Each Gender Events'!J$2)*'Medal values'!$B$2
+ COUNTIFS('Official Medal Table'!$H:$H,'Each Gender Events'!$A37,'Official Medal Table'!$C:$C,'Each Gender Events'!J$1,'Official Medal Table'!$E:$E,'Each Gender Events'!J$2)*'Medal values'!$B$3
+ COUNTIFS('Official Medal Table'!$I:$I,'Each Gender Events'!$A37,'Official Medal Table'!$C:$C,'Each Gender Events'!J$1,'Official Medal Table'!$E:$E,'Each Gender Events'!J$2)*'Medal values'!$B$3
+ COUNTIFS('Official Medal Table'!$F:$F,'Each Gender Events'!$A37,'Official Medal Table'!$C:$C,'Each Gender Events'!J$1,'Official Medal Table'!$E:$E,"Mixed")*'Medal values'!$B$1/2
+ COUNTIFS('Official Medal Table'!$G:$G,'Each Gender Events'!$A37,'Official Medal Table'!$C:$C,'Each Gender Events'!J$1,'Official Medal Table'!$E:$E,"Mixed")*'Medal values'!$B$2/2
+ COUNTIFS('Official Medal Table'!$H:$H,'Each Gender Events'!$A37,'Official Medal Table'!$C:$C,'Each Gender Events'!J$1,'Official Medal Table'!$E:$E,"Mixed")*'Medal values'!$B$3/2
+ COUNTIFS('Official Medal Table'!$I:$I,'Each Gender Events'!$A37,'Official Medal Table'!$C:$C,'Each Gender Events'!J$1,'Official Medal Table'!$E:$E,"Mixed")*'Medal values'!$B$3/2</f>
        <v>2.0000010000000001</v>
      </c>
      <c r="K37">
        <f>COUNTIFS('Official Medal Table'!$F:$F,'Each Gender Events'!$A37,'Official Medal Table'!$C:$C,'Each Gender Events'!K$1,'Official Medal Table'!$E:$E,'Each Gender Events'!K$2)*'Medal values'!$B$1
+ COUNTIFS('Official Medal Table'!$G:$G,'Each Gender Events'!$A37,'Official Medal Table'!$C:$C,'Each Gender Events'!K$1,'Official Medal Table'!$E:$E,'Each Gender Events'!K$2)*'Medal values'!$B$2
+ COUNTIFS('Official Medal Table'!$H:$H,'Each Gender Events'!$A37,'Official Medal Table'!$C:$C,'Each Gender Events'!K$1,'Official Medal Table'!$E:$E,'Each Gender Events'!K$2)*'Medal values'!$B$3
+ COUNTIFS('Official Medal Table'!$I:$I,'Each Gender Events'!$A37,'Official Medal Table'!$C:$C,'Each Gender Events'!K$1,'Official Medal Table'!$E:$E,'Each Gender Events'!K$2)*'Medal values'!$B$3
+ COUNTIFS('Official Medal Table'!$F:$F,'Each Gender Events'!$A37,'Official Medal Table'!$C:$C,'Each Gender Events'!K$1,'Official Medal Table'!$E:$E,"Mixed")*'Medal values'!$B$1/2
+ COUNTIFS('Official Medal Table'!$G:$G,'Each Gender Events'!$A37,'Official Medal Table'!$C:$C,'Each Gender Events'!K$1,'Official Medal Table'!$E:$E,"Mixed")*'Medal values'!$B$2/2
+ COUNTIFS('Official Medal Table'!$H:$H,'Each Gender Events'!$A37,'Official Medal Table'!$C:$C,'Each Gender Events'!K$1,'Official Medal Table'!$E:$E,"Mixed")*'Medal values'!$B$3/2
+ COUNTIFS('Official Medal Table'!$I:$I,'Each Gender Events'!$A37,'Official Medal Table'!$C:$C,'Each Gender Events'!K$1,'Official Medal Table'!$E:$E,"Mixed")*'Medal values'!$B$3/2</f>
        <v>0</v>
      </c>
      <c r="L37">
        <f>COUNTIFS('Official Medal Table'!$F:$F,'Each Gender Events'!$A37,'Official Medal Table'!$C:$C,'Each Gender Events'!L$1,'Official Medal Table'!$E:$E,'Each Gender Events'!L$2)*'Medal values'!$B$1
+ COUNTIFS('Official Medal Table'!$G:$G,'Each Gender Events'!$A37,'Official Medal Table'!$C:$C,'Each Gender Events'!L$1,'Official Medal Table'!$E:$E,'Each Gender Events'!L$2)*'Medal values'!$B$2
+ COUNTIFS('Official Medal Table'!$H:$H,'Each Gender Events'!$A37,'Official Medal Table'!$C:$C,'Each Gender Events'!L$1,'Official Medal Table'!$E:$E,'Each Gender Events'!L$2)*'Medal values'!$B$3
+ COUNTIFS('Official Medal Table'!$I:$I,'Each Gender Events'!$A37,'Official Medal Table'!$C:$C,'Each Gender Events'!L$1,'Official Medal Table'!$E:$E,'Each Gender Events'!L$2)*'Medal values'!$B$3
+ COUNTIFS('Official Medal Table'!$F:$F,'Each Gender Events'!$A37,'Official Medal Table'!$C:$C,'Each Gender Events'!L$1,'Official Medal Table'!$E:$E,"Mixed")*'Medal values'!$B$1/2
+ COUNTIFS('Official Medal Table'!$G:$G,'Each Gender Events'!$A37,'Official Medal Table'!$C:$C,'Each Gender Events'!L$1,'Official Medal Table'!$E:$E,"Mixed")*'Medal values'!$B$2/2
+ COUNTIFS('Official Medal Table'!$H:$H,'Each Gender Events'!$A37,'Official Medal Table'!$C:$C,'Each Gender Events'!L$1,'Official Medal Table'!$E:$E,"Mixed")*'Medal values'!$B$3/2
+ COUNTIFS('Official Medal Table'!$I:$I,'Each Gender Events'!$A37,'Official Medal Table'!$C:$C,'Each Gender Events'!L$1,'Official Medal Table'!$E:$E,"Mixed")*'Medal values'!$B$3/2</f>
        <v>0</v>
      </c>
      <c r="M37">
        <f>COUNTIFS('Official Medal Table'!$F:$F,'Each Gender Events'!$A37,'Official Medal Table'!$C:$C,'Each Gender Events'!M$1,'Official Medal Table'!$E:$E,'Each Gender Events'!M$2)*'Medal values'!$B$1
+ COUNTIFS('Official Medal Table'!$G:$G,'Each Gender Events'!$A37,'Official Medal Table'!$C:$C,'Each Gender Events'!M$1,'Official Medal Table'!$E:$E,'Each Gender Events'!M$2)*'Medal values'!$B$2
+ COUNTIFS('Official Medal Table'!$H:$H,'Each Gender Events'!$A37,'Official Medal Table'!$C:$C,'Each Gender Events'!M$1,'Official Medal Table'!$E:$E,'Each Gender Events'!M$2)*'Medal values'!$B$3
+ COUNTIFS('Official Medal Table'!$I:$I,'Each Gender Events'!$A37,'Official Medal Table'!$C:$C,'Each Gender Events'!M$1,'Official Medal Table'!$E:$E,'Each Gender Events'!M$2)*'Medal values'!$B$3
+ COUNTIFS('Official Medal Table'!$F:$F,'Each Gender Events'!$A37,'Official Medal Table'!$C:$C,'Each Gender Events'!M$1,'Official Medal Table'!$E:$E,"Mixed")*'Medal values'!$B$1/2
+ COUNTIFS('Official Medal Table'!$G:$G,'Each Gender Events'!$A37,'Official Medal Table'!$C:$C,'Each Gender Events'!M$1,'Official Medal Table'!$E:$E,"Mixed")*'Medal values'!$B$2/2
+ COUNTIFS('Official Medal Table'!$H:$H,'Each Gender Events'!$A37,'Official Medal Table'!$C:$C,'Each Gender Events'!M$1,'Official Medal Table'!$E:$E,"Mixed")*'Medal values'!$B$3/2
+ COUNTIFS('Official Medal Table'!$I:$I,'Each Gender Events'!$A37,'Official Medal Table'!$C:$C,'Each Gender Events'!M$1,'Official Medal Table'!$E:$E,"Mixed")*'Medal values'!$B$3/2</f>
        <v>0</v>
      </c>
      <c r="N37">
        <f>COUNTIFS('Official Medal Table'!$F:$F,'Each Gender Events'!$A37,'Official Medal Table'!$C:$C,'Each Gender Events'!N$1,'Official Medal Table'!$E:$E,'Each Gender Events'!N$2)*'Medal values'!$B$1
+ COUNTIFS('Official Medal Table'!$G:$G,'Each Gender Events'!$A37,'Official Medal Table'!$C:$C,'Each Gender Events'!N$1,'Official Medal Table'!$E:$E,'Each Gender Events'!N$2)*'Medal values'!$B$2
+ COUNTIFS('Official Medal Table'!$H:$H,'Each Gender Events'!$A37,'Official Medal Table'!$C:$C,'Each Gender Events'!N$1,'Official Medal Table'!$E:$E,'Each Gender Events'!N$2)*'Medal values'!$B$3
+ COUNTIFS('Official Medal Table'!$I:$I,'Each Gender Events'!$A37,'Official Medal Table'!$C:$C,'Each Gender Events'!N$1,'Official Medal Table'!$E:$E,'Each Gender Events'!N$2)*'Medal values'!$B$3
+ COUNTIFS('Official Medal Table'!$F:$F,'Each Gender Events'!$A37,'Official Medal Table'!$C:$C,'Each Gender Events'!N$1,'Official Medal Table'!$E:$E,"Mixed")*'Medal values'!$B$1/2
+ COUNTIFS('Official Medal Table'!$G:$G,'Each Gender Events'!$A37,'Official Medal Table'!$C:$C,'Each Gender Events'!N$1,'Official Medal Table'!$E:$E,"Mixed")*'Medal values'!$B$2/2
+ COUNTIFS('Official Medal Table'!$H:$H,'Each Gender Events'!$A37,'Official Medal Table'!$C:$C,'Each Gender Events'!N$1,'Official Medal Table'!$E:$E,"Mixed")*'Medal values'!$B$3/2
+ COUNTIFS('Official Medal Table'!$I:$I,'Each Gender Events'!$A37,'Official Medal Table'!$C:$C,'Each Gender Events'!N$1,'Official Medal Table'!$E:$E,"Mixed")*'Medal values'!$B$3/2</f>
        <v>0</v>
      </c>
      <c r="O37">
        <f>COUNTIFS('Official Medal Table'!$F:$F,'Each Gender Events'!$A37,'Official Medal Table'!$C:$C,'Each Gender Events'!O$1,'Official Medal Table'!$E:$E,'Each Gender Events'!O$2)*'Medal values'!$B$1
+ COUNTIFS('Official Medal Table'!$G:$G,'Each Gender Events'!$A37,'Official Medal Table'!$C:$C,'Each Gender Events'!O$1,'Official Medal Table'!$E:$E,'Each Gender Events'!O$2)*'Medal values'!$B$2
+ COUNTIFS('Official Medal Table'!$H:$H,'Each Gender Events'!$A37,'Official Medal Table'!$C:$C,'Each Gender Events'!O$1,'Official Medal Table'!$E:$E,'Each Gender Events'!O$2)*'Medal values'!$B$3
+ COUNTIFS('Official Medal Table'!$I:$I,'Each Gender Events'!$A37,'Official Medal Table'!$C:$C,'Each Gender Events'!O$1,'Official Medal Table'!$E:$E,'Each Gender Events'!O$2)*'Medal values'!$B$3
+ COUNTIFS('Official Medal Table'!$F:$F,'Each Gender Events'!$A37,'Official Medal Table'!$C:$C,'Each Gender Events'!O$1,'Official Medal Table'!$E:$E,"Mixed")*'Medal values'!$B$1/2
+ COUNTIFS('Official Medal Table'!$G:$G,'Each Gender Events'!$A37,'Official Medal Table'!$C:$C,'Each Gender Events'!O$1,'Official Medal Table'!$E:$E,"Mixed")*'Medal values'!$B$2/2
+ COUNTIFS('Official Medal Table'!$H:$H,'Each Gender Events'!$A37,'Official Medal Table'!$C:$C,'Each Gender Events'!O$1,'Official Medal Table'!$E:$E,"Mixed")*'Medal values'!$B$3/2
+ COUNTIFS('Official Medal Table'!$I:$I,'Each Gender Events'!$A37,'Official Medal Table'!$C:$C,'Each Gender Events'!O$1,'Official Medal Table'!$E:$E,"Mixed")*'Medal values'!$B$3/2</f>
        <v>0</v>
      </c>
      <c r="P37">
        <f>COUNTIFS('Official Medal Table'!$F:$F,'Each Gender Events'!$A37,'Official Medal Table'!$C:$C,'Each Gender Events'!P$1,'Official Medal Table'!$E:$E,'Each Gender Events'!P$2)*'Medal values'!$B$1
+ COUNTIFS('Official Medal Table'!$G:$G,'Each Gender Events'!$A37,'Official Medal Table'!$C:$C,'Each Gender Events'!P$1,'Official Medal Table'!$E:$E,'Each Gender Events'!P$2)*'Medal values'!$B$2
+ COUNTIFS('Official Medal Table'!$H:$H,'Each Gender Events'!$A37,'Official Medal Table'!$C:$C,'Each Gender Events'!P$1,'Official Medal Table'!$E:$E,'Each Gender Events'!P$2)*'Medal values'!$B$3
+ COUNTIFS('Official Medal Table'!$I:$I,'Each Gender Events'!$A37,'Official Medal Table'!$C:$C,'Each Gender Events'!P$1,'Official Medal Table'!$E:$E,'Each Gender Events'!P$2)*'Medal values'!$B$3
+ COUNTIFS('Official Medal Table'!$F:$F,'Each Gender Events'!$A37,'Official Medal Table'!$C:$C,'Each Gender Events'!P$1,'Official Medal Table'!$E:$E,"Mixed")*'Medal values'!$B$1/2
+ COUNTIFS('Official Medal Table'!$G:$G,'Each Gender Events'!$A37,'Official Medal Table'!$C:$C,'Each Gender Events'!P$1,'Official Medal Table'!$E:$E,"Mixed")*'Medal values'!$B$2/2
+ COUNTIFS('Official Medal Table'!$H:$H,'Each Gender Events'!$A37,'Official Medal Table'!$C:$C,'Each Gender Events'!P$1,'Official Medal Table'!$E:$E,"Mixed")*'Medal values'!$B$3/2
+ COUNTIFS('Official Medal Table'!$I:$I,'Each Gender Events'!$A37,'Official Medal Table'!$C:$C,'Each Gender Events'!P$1,'Official Medal Table'!$E:$E,"Mixed")*'Medal values'!$B$3/2</f>
        <v>0</v>
      </c>
      <c r="Q37">
        <f>COUNTIFS('Official Medal Table'!$F:$F,'Each Gender Events'!$A37,'Official Medal Table'!$C:$C,'Each Gender Events'!Q$1,'Official Medal Table'!$E:$E,'Each Gender Events'!Q$2)*'Medal values'!$B$1
+ COUNTIFS('Official Medal Table'!$G:$G,'Each Gender Events'!$A37,'Official Medal Table'!$C:$C,'Each Gender Events'!Q$1,'Official Medal Table'!$E:$E,'Each Gender Events'!Q$2)*'Medal values'!$B$2
+ COUNTIFS('Official Medal Table'!$H:$H,'Each Gender Events'!$A37,'Official Medal Table'!$C:$C,'Each Gender Events'!Q$1,'Official Medal Table'!$E:$E,'Each Gender Events'!Q$2)*'Medal values'!$B$3
+ COUNTIFS('Official Medal Table'!$I:$I,'Each Gender Events'!$A37,'Official Medal Table'!$C:$C,'Each Gender Events'!Q$1,'Official Medal Table'!$E:$E,'Each Gender Events'!Q$2)*'Medal values'!$B$3
+ COUNTIFS('Official Medal Table'!$F:$F,'Each Gender Events'!$A37,'Official Medal Table'!$C:$C,'Each Gender Events'!Q$1,'Official Medal Table'!$E:$E,"Mixed")*'Medal values'!$B$1/2
+ COUNTIFS('Official Medal Table'!$G:$G,'Each Gender Events'!$A37,'Official Medal Table'!$C:$C,'Each Gender Events'!Q$1,'Official Medal Table'!$E:$E,"Mixed")*'Medal values'!$B$2/2
+ COUNTIFS('Official Medal Table'!$H:$H,'Each Gender Events'!$A37,'Official Medal Table'!$C:$C,'Each Gender Events'!Q$1,'Official Medal Table'!$E:$E,"Mixed")*'Medal values'!$B$3/2
+ COUNTIFS('Official Medal Table'!$I:$I,'Each Gender Events'!$A37,'Official Medal Table'!$C:$C,'Each Gender Events'!Q$1,'Official Medal Table'!$E:$E,"Mixed")*'Medal values'!$B$3/2</f>
        <v>0</v>
      </c>
      <c r="R37">
        <f>COUNTIFS('Official Medal Table'!$F:$F,'Each Gender Events'!$A37,'Official Medal Table'!$C:$C,'Each Gender Events'!R$1,'Official Medal Table'!$E:$E,'Each Gender Events'!R$2)*'Medal values'!$B$1
+ COUNTIFS('Official Medal Table'!$G:$G,'Each Gender Events'!$A37,'Official Medal Table'!$C:$C,'Each Gender Events'!R$1,'Official Medal Table'!$E:$E,'Each Gender Events'!R$2)*'Medal values'!$B$2
+ COUNTIFS('Official Medal Table'!$H:$H,'Each Gender Events'!$A37,'Official Medal Table'!$C:$C,'Each Gender Events'!R$1,'Official Medal Table'!$E:$E,'Each Gender Events'!R$2)*'Medal values'!$B$3
+ COUNTIFS('Official Medal Table'!$I:$I,'Each Gender Events'!$A37,'Official Medal Table'!$C:$C,'Each Gender Events'!R$1,'Official Medal Table'!$E:$E,'Each Gender Events'!R$2)*'Medal values'!$B$3
+ COUNTIFS('Official Medal Table'!$F:$F,'Each Gender Events'!$A37,'Official Medal Table'!$C:$C,'Each Gender Events'!R$1,'Official Medal Table'!$E:$E,"Mixed")*'Medal values'!$B$1/2
+ COUNTIFS('Official Medal Table'!$G:$G,'Each Gender Events'!$A37,'Official Medal Table'!$C:$C,'Each Gender Events'!R$1,'Official Medal Table'!$E:$E,"Mixed")*'Medal values'!$B$2/2
+ COUNTIFS('Official Medal Table'!$H:$H,'Each Gender Events'!$A37,'Official Medal Table'!$C:$C,'Each Gender Events'!R$1,'Official Medal Table'!$E:$E,"Mixed")*'Medal values'!$B$3/2
+ COUNTIFS('Official Medal Table'!$I:$I,'Each Gender Events'!$A37,'Official Medal Table'!$C:$C,'Each Gender Events'!R$1,'Official Medal Table'!$E:$E,"Mixed")*'Medal values'!$B$3/2</f>
        <v>0</v>
      </c>
      <c r="S37">
        <f>COUNTIFS('Official Medal Table'!$F:$F,'Each Gender Events'!$A37,'Official Medal Table'!$C:$C,'Each Gender Events'!S$1,'Official Medal Table'!$E:$E,'Each Gender Events'!S$2)*'Medal values'!$B$1
+ COUNTIFS('Official Medal Table'!$G:$G,'Each Gender Events'!$A37,'Official Medal Table'!$C:$C,'Each Gender Events'!S$1,'Official Medal Table'!$E:$E,'Each Gender Events'!S$2)*'Medal values'!$B$2
+ COUNTIFS('Official Medal Table'!$H:$H,'Each Gender Events'!$A37,'Official Medal Table'!$C:$C,'Each Gender Events'!S$1,'Official Medal Table'!$E:$E,'Each Gender Events'!S$2)*'Medal values'!$B$3
+ COUNTIFS('Official Medal Table'!$I:$I,'Each Gender Events'!$A37,'Official Medal Table'!$C:$C,'Each Gender Events'!S$1,'Official Medal Table'!$E:$E,'Each Gender Events'!S$2)*'Medal values'!$B$3
+ COUNTIFS('Official Medal Table'!$F:$F,'Each Gender Events'!$A37,'Official Medal Table'!$C:$C,'Each Gender Events'!S$1,'Official Medal Table'!$E:$E,"Mixed")*'Medal values'!$B$1/2
+ COUNTIFS('Official Medal Table'!$G:$G,'Each Gender Events'!$A37,'Official Medal Table'!$C:$C,'Each Gender Events'!S$1,'Official Medal Table'!$E:$E,"Mixed")*'Medal values'!$B$2/2
+ COUNTIFS('Official Medal Table'!$H:$H,'Each Gender Events'!$A37,'Official Medal Table'!$C:$C,'Each Gender Events'!S$1,'Official Medal Table'!$E:$E,"Mixed")*'Medal values'!$B$3/2
+ COUNTIFS('Official Medal Table'!$I:$I,'Each Gender Events'!$A37,'Official Medal Table'!$C:$C,'Each Gender Events'!S$1,'Official Medal Table'!$E:$E,"Mixed")*'Medal values'!$B$3/2</f>
        <v>0</v>
      </c>
      <c r="T37">
        <f>COUNTIFS('Official Medal Table'!$F:$F,'Each Gender Events'!$A37,'Official Medal Table'!$C:$C,'Each Gender Events'!T$1,'Official Medal Table'!$E:$E,'Each Gender Events'!T$2)*'Medal values'!$B$1
+ COUNTIFS('Official Medal Table'!$G:$G,'Each Gender Events'!$A37,'Official Medal Table'!$C:$C,'Each Gender Events'!T$1,'Official Medal Table'!$E:$E,'Each Gender Events'!T$2)*'Medal values'!$B$2
+ COUNTIFS('Official Medal Table'!$H:$H,'Each Gender Events'!$A37,'Official Medal Table'!$C:$C,'Each Gender Events'!T$1,'Official Medal Table'!$E:$E,'Each Gender Events'!T$2)*'Medal values'!$B$3
+ COUNTIFS('Official Medal Table'!$I:$I,'Each Gender Events'!$A37,'Official Medal Table'!$C:$C,'Each Gender Events'!T$1,'Official Medal Table'!$E:$E,'Each Gender Events'!T$2)*'Medal values'!$B$3
+ COUNTIFS('Official Medal Table'!$F:$F,'Each Gender Events'!$A37,'Official Medal Table'!$C:$C,'Each Gender Events'!T$1,'Official Medal Table'!$E:$E,"Mixed")*'Medal values'!$B$1/2
+ COUNTIFS('Official Medal Table'!$G:$G,'Each Gender Events'!$A37,'Official Medal Table'!$C:$C,'Each Gender Events'!T$1,'Official Medal Table'!$E:$E,"Mixed")*'Medal values'!$B$2/2
+ COUNTIFS('Official Medal Table'!$H:$H,'Each Gender Events'!$A37,'Official Medal Table'!$C:$C,'Each Gender Events'!T$1,'Official Medal Table'!$E:$E,"Mixed")*'Medal values'!$B$3/2
+ COUNTIFS('Official Medal Table'!$I:$I,'Each Gender Events'!$A37,'Official Medal Table'!$C:$C,'Each Gender Events'!T$1,'Official Medal Table'!$E:$E,"Mixed")*'Medal values'!$B$3/2</f>
        <v>0</v>
      </c>
      <c r="U37">
        <f>COUNTIFS('Official Medal Table'!$F:$F,'Each Gender Events'!$A37,'Official Medal Table'!$C:$C,'Each Gender Events'!U$1,'Official Medal Table'!$E:$E,'Each Gender Events'!U$2)*'Medal values'!$B$1
+ COUNTIFS('Official Medal Table'!$G:$G,'Each Gender Events'!$A37,'Official Medal Table'!$C:$C,'Each Gender Events'!U$1,'Official Medal Table'!$E:$E,'Each Gender Events'!U$2)*'Medal values'!$B$2
+ COUNTIFS('Official Medal Table'!$H:$H,'Each Gender Events'!$A37,'Official Medal Table'!$C:$C,'Each Gender Events'!U$1,'Official Medal Table'!$E:$E,'Each Gender Events'!U$2)*'Medal values'!$B$3
+ COUNTIFS('Official Medal Table'!$I:$I,'Each Gender Events'!$A37,'Official Medal Table'!$C:$C,'Each Gender Events'!U$1,'Official Medal Table'!$E:$E,'Each Gender Events'!U$2)*'Medal values'!$B$3
+ COUNTIFS('Official Medal Table'!$F:$F,'Each Gender Events'!$A37,'Official Medal Table'!$C:$C,'Each Gender Events'!U$1,'Official Medal Table'!$E:$E,"Mixed")*'Medal values'!$B$1/2
+ COUNTIFS('Official Medal Table'!$G:$G,'Each Gender Events'!$A37,'Official Medal Table'!$C:$C,'Each Gender Events'!U$1,'Official Medal Table'!$E:$E,"Mixed")*'Medal values'!$B$2/2
+ COUNTIFS('Official Medal Table'!$H:$H,'Each Gender Events'!$A37,'Official Medal Table'!$C:$C,'Each Gender Events'!U$1,'Official Medal Table'!$E:$E,"Mixed")*'Medal values'!$B$3/2
+ COUNTIFS('Official Medal Table'!$I:$I,'Each Gender Events'!$A37,'Official Medal Table'!$C:$C,'Each Gender Events'!U$1,'Official Medal Table'!$E:$E,"Mixed")*'Medal values'!$B$3/2</f>
        <v>0</v>
      </c>
      <c r="V37">
        <f>COUNTIFS('Official Medal Table'!$F:$F,'Each Gender Events'!$A37,'Official Medal Table'!$C:$C,'Each Gender Events'!V$1,'Official Medal Table'!$E:$E,'Each Gender Events'!V$2)*'Medal values'!$B$1
+ COUNTIFS('Official Medal Table'!$G:$G,'Each Gender Events'!$A37,'Official Medal Table'!$C:$C,'Each Gender Events'!V$1,'Official Medal Table'!$E:$E,'Each Gender Events'!V$2)*'Medal values'!$B$2
+ COUNTIFS('Official Medal Table'!$H:$H,'Each Gender Events'!$A37,'Official Medal Table'!$C:$C,'Each Gender Events'!V$1,'Official Medal Table'!$E:$E,'Each Gender Events'!V$2)*'Medal values'!$B$3
+ COUNTIFS('Official Medal Table'!$I:$I,'Each Gender Events'!$A37,'Official Medal Table'!$C:$C,'Each Gender Events'!V$1,'Official Medal Table'!$E:$E,'Each Gender Events'!V$2)*'Medal values'!$B$3
+ COUNTIFS('Official Medal Table'!$F:$F,'Each Gender Events'!$A37,'Official Medal Table'!$C:$C,'Each Gender Events'!V$1,'Official Medal Table'!$E:$E,"Mixed")*'Medal values'!$B$1/2
+ COUNTIFS('Official Medal Table'!$G:$G,'Each Gender Events'!$A37,'Official Medal Table'!$C:$C,'Each Gender Events'!V$1,'Official Medal Table'!$E:$E,"Mixed")*'Medal values'!$B$2/2
+ COUNTIFS('Official Medal Table'!$H:$H,'Each Gender Events'!$A37,'Official Medal Table'!$C:$C,'Each Gender Events'!V$1,'Official Medal Table'!$E:$E,"Mixed")*'Medal values'!$B$3/2
+ COUNTIFS('Official Medal Table'!$I:$I,'Each Gender Events'!$A37,'Official Medal Table'!$C:$C,'Each Gender Events'!V$1,'Official Medal Table'!$E:$E,"Mixed")*'Medal values'!$B$3/2</f>
        <v>0</v>
      </c>
      <c r="W37">
        <f>COUNTIFS('Official Medal Table'!$F:$F,'Each Gender Events'!$A37,'Official Medal Table'!$C:$C,'Each Gender Events'!W$1,'Official Medal Table'!$E:$E,'Each Gender Events'!W$2)*'Medal values'!$B$1
+ COUNTIFS('Official Medal Table'!$G:$G,'Each Gender Events'!$A37,'Official Medal Table'!$C:$C,'Each Gender Events'!W$1,'Official Medal Table'!$E:$E,'Each Gender Events'!W$2)*'Medal values'!$B$2
+ COUNTIFS('Official Medal Table'!$H:$H,'Each Gender Events'!$A37,'Official Medal Table'!$C:$C,'Each Gender Events'!W$1,'Official Medal Table'!$E:$E,'Each Gender Events'!W$2)*'Medal values'!$B$3
+ COUNTIFS('Official Medal Table'!$I:$I,'Each Gender Events'!$A37,'Official Medal Table'!$C:$C,'Each Gender Events'!W$1,'Official Medal Table'!$E:$E,'Each Gender Events'!W$2)*'Medal values'!$B$3
+ COUNTIFS('Official Medal Table'!$F:$F,'Each Gender Events'!$A37,'Official Medal Table'!$C:$C,'Each Gender Events'!W$1,'Official Medal Table'!$E:$E,"Mixed")*'Medal values'!$B$1/2
+ COUNTIFS('Official Medal Table'!$G:$G,'Each Gender Events'!$A37,'Official Medal Table'!$C:$C,'Each Gender Events'!W$1,'Official Medal Table'!$E:$E,"Mixed")*'Medal values'!$B$2/2
+ COUNTIFS('Official Medal Table'!$H:$H,'Each Gender Events'!$A37,'Official Medal Table'!$C:$C,'Each Gender Events'!W$1,'Official Medal Table'!$E:$E,"Mixed")*'Medal values'!$B$3/2
+ COUNTIFS('Official Medal Table'!$I:$I,'Each Gender Events'!$A37,'Official Medal Table'!$C:$C,'Each Gender Events'!W$1,'Official Medal Table'!$E:$E,"Mixed")*'Medal values'!$B$3/2</f>
        <v>0</v>
      </c>
      <c r="X37">
        <f>COUNTIFS('Official Medal Table'!$F:$F,'Each Gender Events'!$A37,'Official Medal Table'!$C:$C,'Each Gender Events'!X$1,'Official Medal Table'!$E:$E,'Each Gender Events'!X$2)*'Medal values'!$B$1
+ COUNTIFS('Official Medal Table'!$G:$G,'Each Gender Events'!$A37,'Official Medal Table'!$C:$C,'Each Gender Events'!X$1,'Official Medal Table'!$E:$E,'Each Gender Events'!X$2)*'Medal values'!$B$2
+ COUNTIFS('Official Medal Table'!$H:$H,'Each Gender Events'!$A37,'Official Medal Table'!$C:$C,'Each Gender Events'!X$1,'Official Medal Table'!$E:$E,'Each Gender Events'!X$2)*'Medal values'!$B$3
+ COUNTIFS('Official Medal Table'!$I:$I,'Each Gender Events'!$A37,'Official Medal Table'!$C:$C,'Each Gender Events'!X$1,'Official Medal Table'!$E:$E,'Each Gender Events'!X$2)*'Medal values'!$B$3
+ COUNTIFS('Official Medal Table'!$F:$F,'Each Gender Events'!$A37,'Official Medal Table'!$C:$C,'Each Gender Events'!X$1,'Official Medal Table'!$E:$E,"Mixed")*'Medal values'!$B$1/2
+ COUNTIFS('Official Medal Table'!$G:$G,'Each Gender Events'!$A37,'Official Medal Table'!$C:$C,'Each Gender Events'!X$1,'Official Medal Table'!$E:$E,"Mixed")*'Medal values'!$B$2/2
+ COUNTIFS('Official Medal Table'!$H:$H,'Each Gender Events'!$A37,'Official Medal Table'!$C:$C,'Each Gender Events'!X$1,'Official Medal Table'!$E:$E,"Mixed")*'Medal values'!$B$3/2
+ COUNTIFS('Official Medal Table'!$I:$I,'Each Gender Events'!$A37,'Official Medal Table'!$C:$C,'Each Gender Events'!X$1,'Official Medal Table'!$E:$E,"Mixed")*'Medal values'!$B$3/2</f>
        <v>0</v>
      </c>
      <c r="Y37">
        <f>COUNTIFS('Official Medal Table'!$F:$F,'Each Gender Events'!$A37,'Official Medal Table'!$C:$C,'Each Gender Events'!Y$1,'Official Medal Table'!$E:$E,'Each Gender Events'!Y$2)*'Medal values'!$B$1
+ COUNTIFS('Official Medal Table'!$G:$G,'Each Gender Events'!$A37,'Official Medal Table'!$C:$C,'Each Gender Events'!Y$1,'Official Medal Table'!$E:$E,'Each Gender Events'!Y$2)*'Medal values'!$B$2
+ COUNTIFS('Official Medal Table'!$H:$H,'Each Gender Events'!$A37,'Official Medal Table'!$C:$C,'Each Gender Events'!Y$1,'Official Medal Table'!$E:$E,'Each Gender Events'!Y$2)*'Medal values'!$B$3
+ COUNTIFS('Official Medal Table'!$I:$I,'Each Gender Events'!$A37,'Official Medal Table'!$C:$C,'Each Gender Events'!Y$1,'Official Medal Table'!$E:$E,'Each Gender Events'!Y$2)*'Medal values'!$B$3
+ COUNTIFS('Official Medal Table'!$F:$F,'Each Gender Events'!$A37,'Official Medal Table'!$C:$C,'Each Gender Events'!Y$1,'Official Medal Table'!$E:$E,"Mixed")*'Medal values'!$B$1/2
+ COUNTIFS('Official Medal Table'!$G:$G,'Each Gender Events'!$A37,'Official Medal Table'!$C:$C,'Each Gender Events'!Y$1,'Official Medal Table'!$E:$E,"Mixed")*'Medal values'!$B$2/2
+ COUNTIFS('Official Medal Table'!$H:$H,'Each Gender Events'!$A37,'Official Medal Table'!$C:$C,'Each Gender Events'!Y$1,'Official Medal Table'!$E:$E,"Mixed")*'Medal values'!$B$3/2
+ COUNTIFS('Official Medal Table'!$I:$I,'Each Gender Events'!$A37,'Official Medal Table'!$C:$C,'Each Gender Events'!Y$1,'Official Medal Table'!$E:$E,"Mixed")*'Medal values'!$B$3/2</f>
        <v>0</v>
      </c>
      <c r="Z37">
        <f>COUNTIFS('Official Medal Table'!$F:$F,'Each Gender Events'!$A37,'Official Medal Table'!$C:$C,'Each Gender Events'!Z$1,'Official Medal Table'!$E:$E,'Each Gender Events'!Z$2)*'Medal values'!$B$1
+ COUNTIFS('Official Medal Table'!$G:$G,'Each Gender Events'!$A37,'Official Medal Table'!$C:$C,'Each Gender Events'!Z$1,'Official Medal Table'!$E:$E,'Each Gender Events'!Z$2)*'Medal values'!$B$2
+ COUNTIFS('Official Medal Table'!$H:$H,'Each Gender Events'!$A37,'Official Medal Table'!$C:$C,'Each Gender Events'!Z$1,'Official Medal Table'!$E:$E,'Each Gender Events'!Z$2)*'Medal values'!$B$3
+ COUNTIFS('Official Medal Table'!$I:$I,'Each Gender Events'!$A37,'Official Medal Table'!$C:$C,'Each Gender Events'!Z$1,'Official Medal Table'!$E:$E,'Each Gender Events'!Z$2)*'Medal values'!$B$3
+ COUNTIFS('Official Medal Table'!$F:$F,'Each Gender Events'!$A37,'Official Medal Table'!$C:$C,'Each Gender Events'!Z$1,'Official Medal Table'!$E:$E,"Mixed")*'Medal values'!$B$1/2
+ COUNTIFS('Official Medal Table'!$G:$G,'Each Gender Events'!$A37,'Official Medal Table'!$C:$C,'Each Gender Events'!Z$1,'Official Medal Table'!$E:$E,"Mixed")*'Medal values'!$B$2/2
+ COUNTIFS('Official Medal Table'!$H:$H,'Each Gender Events'!$A37,'Official Medal Table'!$C:$C,'Each Gender Events'!Z$1,'Official Medal Table'!$E:$E,"Mixed")*'Medal values'!$B$3/2
+ COUNTIFS('Official Medal Table'!$I:$I,'Each Gender Events'!$A37,'Official Medal Table'!$C:$C,'Each Gender Events'!Z$1,'Official Medal Table'!$E:$E,"Mixed")*'Medal values'!$B$3/2</f>
        <v>0</v>
      </c>
      <c r="AA37">
        <f>COUNTIFS('Official Medal Table'!$F:$F,'Each Gender Events'!$A37,'Official Medal Table'!$C:$C,'Each Gender Events'!AA$1,'Official Medal Table'!$E:$E,'Each Gender Events'!AA$2)*'Medal values'!$B$1
+ COUNTIFS('Official Medal Table'!$G:$G,'Each Gender Events'!$A37,'Official Medal Table'!$C:$C,'Each Gender Events'!AA$1,'Official Medal Table'!$E:$E,'Each Gender Events'!AA$2)*'Medal values'!$B$2
+ COUNTIFS('Official Medal Table'!$H:$H,'Each Gender Events'!$A37,'Official Medal Table'!$C:$C,'Each Gender Events'!AA$1,'Official Medal Table'!$E:$E,'Each Gender Events'!AA$2)*'Medal values'!$B$3
+ COUNTIFS('Official Medal Table'!$I:$I,'Each Gender Events'!$A37,'Official Medal Table'!$C:$C,'Each Gender Events'!AA$1,'Official Medal Table'!$E:$E,'Each Gender Events'!AA$2)*'Medal values'!$B$3
+ COUNTIFS('Official Medal Table'!$F:$F,'Each Gender Events'!$A37,'Official Medal Table'!$C:$C,'Each Gender Events'!AA$1,'Official Medal Table'!$E:$E,"Mixed")*'Medal values'!$B$1/2
+ COUNTIFS('Official Medal Table'!$G:$G,'Each Gender Events'!$A37,'Official Medal Table'!$C:$C,'Each Gender Events'!AA$1,'Official Medal Table'!$E:$E,"Mixed")*'Medal values'!$B$2/2
+ COUNTIFS('Official Medal Table'!$H:$H,'Each Gender Events'!$A37,'Official Medal Table'!$C:$C,'Each Gender Events'!AA$1,'Official Medal Table'!$E:$E,"Mixed")*'Medal values'!$B$3/2
+ COUNTIFS('Official Medal Table'!$I:$I,'Each Gender Events'!$A37,'Official Medal Table'!$C:$C,'Each Gender Events'!AA$1,'Official Medal Table'!$E:$E,"Mixed")*'Medal values'!$B$3/2</f>
        <v>0</v>
      </c>
      <c r="AB37">
        <f>COUNTIFS('Official Medal Table'!$F:$F,'Each Gender Events'!$A37,'Official Medal Table'!$C:$C,'Each Gender Events'!AB$1,'Official Medal Table'!$E:$E,'Each Gender Events'!AB$2)*'Medal values'!$B$1
+ COUNTIFS('Official Medal Table'!$G:$G,'Each Gender Events'!$A37,'Official Medal Table'!$C:$C,'Each Gender Events'!AB$1,'Official Medal Table'!$E:$E,'Each Gender Events'!AB$2)*'Medal values'!$B$2
+ COUNTIFS('Official Medal Table'!$H:$H,'Each Gender Events'!$A37,'Official Medal Table'!$C:$C,'Each Gender Events'!AB$1,'Official Medal Table'!$E:$E,'Each Gender Events'!AB$2)*'Medal values'!$B$3
+ COUNTIFS('Official Medal Table'!$I:$I,'Each Gender Events'!$A37,'Official Medal Table'!$C:$C,'Each Gender Events'!AB$1,'Official Medal Table'!$E:$E,'Each Gender Events'!AB$2)*'Medal values'!$B$3
+ COUNTIFS('Official Medal Table'!$F:$F,'Each Gender Events'!$A37,'Official Medal Table'!$C:$C,'Each Gender Events'!AB$1,'Official Medal Table'!$E:$E,"Mixed")*'Medal values'!$B$1/2
+ COUNTIFS('Official Medal Table'!$G:$G,'Each Gender Events'!$A37,'Official Medal Table'!$C:$C,'Each Gender Events'!AB$1,'Official Medal Table'!$E:$E,"Mixed")*'Medal values'!$B$2/2
+ COUNTIFS('Official Medal Table'!$H:$H,'Each Gender Events'!$A37,'Official Medal Table'!$C:$C,'Each Gender Events'!AB$1,'Official Medal Table'!$E:$E,"Mixed")*'Medal values'!$B$3/2
+ COUNTIFS('Official Medal Table'!$I:$I,'Each Gender Events'!$A37,'Official Medal Table'!$C:$C,'Each Gender Events'!AB$1,'Official Medal Table'!$E:$E,"Mixed")*'Medal values'!$B$3/2</f>
        <v>0</v>
      </c>
      <c r="AC37">
        <f>COUNTIFS('Official Medal Table'!$F:$F,'Each Gender Events'!$A37,'Official Medal Table'!$C:$C,'Each Gender Events'!AC$1,'Official Medal Table'!$E:$E,'Each Gender Events'!AC$2)*'Medal values'!$B$1
+ COUNTIFS('Official Medal Table'!$G:$G,'Each Gender Events'!$A37,'Official Medal Table'!$C:$C,'Each Gender Events'!AC$1,'Official Medal Table'!$E:$E,'Each Gender Events'!AC$2)*'Medal values'!$B$2
+ COUNTIFS('Official Medal Table'!$H:$H,'Each Gender Events'!$A37,'Official Medal Table'!$C:$C,'Each Gender Events'!AC$1,'Official Medal Table'!$E:$E,'Each Gender Events'!AC$2)*'Medal values'!$B$3
+ COUNTIFS('Official Medal Table'!$I:$I,'Each Gender Events'!$A37,'Official Medal Table'!$C:$C,'Each Gender Events'!AC$1,'Official Medal Table'!$E:$E,'Each Gender Events'!AC$2)*'Medal values'!$B$3
+ COUNTIFS('Official Medal Table'!$F:$F,'Each Gender Events'!$A37,'Official Medal Table'!$C:$C,'Each Gender Events'!AC$1,'Official Medal Table'!$E:$E,"Mixed")*'Medal values'!$B$1/2
+ COUNTIFS('Official Medal Table'!$G:$G,'Each Gender Events'!$A37,'Official Medal Table'!$C:$C,'Each Gender Events'!AC$1,'Official Medal Table'!$E:$E,"Mixed")*'Medal values'!$B$2/2
+ COUNTIFS('Official Medal Table'!$H:$H,'Each Gender Events'!$A37,'Official Medal Table'!$C:$C,'Each Gender Events'!AC$1,'Official Medal Table'!$E:$E,"Mixed")*'Medal values'!$B$3/2
+ COUNTIFS('Official Medal Table'!$I:$I,'Each Gender Events'!$A37,'Official Medal Table'!$C:$C,'Each Gender Events'!AC$1,'Official Medal Table'!$E:$E,"Mixed")*'Medal values'!$B$3/2</f>
        <v>0</v>
      </c>
      <c r="AD37">
        <f>COUNTIFS('Official Medal Table'!$F:$F,'Each Gender Events'!$A37,'Official Medal Table'!$C:$C,'Each Gender Events'!AD$1,'Official Medal Table'!$E:$E,'Each Gender Events'!AD$2)*'Medal values'!$B$1
+ COUNTIFS('Official Medal Table'!$G:$G,'Each Gender Events'!$A37,'Official Medal Table'!$C:$C,'Each Gender Events'!AD$1,'Official Medal Table'!$E:$E,'Each Gender Events'!AD$2)*'Medal values'!$B$2
+ COUNTIFS('Official Medal Table'!$H:$H,'Each Gender Events'!$A37,'Official Medal Table'!$C:$C,'Each Gender Events'!AD$1,'Official Medal Table'!$E:$E,'Each Gender Events'!AD$2)*'Medal values'!$B$3
+ COUNTIFS('Official Medal Table'!$I:$I,'Each Gender Events'!$A37,'Official Medal Table'!$C:$C,'Each Gender Events'!AD$1,'Official Medal Table'!$E:$E,'Each Gender Events'!AD$2)*'Medal values'!$B$3
+ COUNTIFS('Official Medal Table'!$F:$F,'Each Gender Events'!$A37,'Official Medal Table'!$C:$C,'Each Gender Events'!AD$1,'Official Medal Table'!$E:$E,"Mixed")*'Medal values'!$B$1/2
+ COUNTIFS('Official Medal Table'!$G:$G,'Each Gender Events'!$A37,'Official Medal Table'!$C:$C,'Each Gender Events'!AD$1,'Official Medal Table'!$E:$E,"Mixed")*'Medal values'!$B$2/2
+ COUNTIFS('Official Medal Table'!$H:$H,'Each Gender Events'!$A37,'Official Medal Table'!$C:$C,'Each Gender Events'!AD$1,'Official Medal Table'!$E:$E,"Mixed")*'Medal values'!$B$3/2
+ COUNTIFS('Official Medal Table'!$I:$I,'Each Gender Events'!$A37,'Official Medal Table'!$C:$C,'Each Gender Events'!AD$1,'Official Medal Table'!$E:$E,"Mixed")*'Medal values'!$B$3/2</f>
        <v>0</v>
      </c>
      <c r="AE37">
        <f>COUNTIFS('Official Medal Table'!$F:$F,'Each Gender Events'!$A37,'Official Medal Table'!$C:$C,'Each Gender Events'!AE$1,'Official Medal Table'!$E:$E,'Each Gender Events'!AE$2)*'Medal values'!$B$1
+ COUNTIFS('Official Medal Table'!$G:$G,'Each Gender Events'!$A37,'Official Medal Table'!$C:$C,'Each Gender Events'!AE$1,'Official Medal Table'!$E:$E,'Each Gender Events'!AE$2)*'Medal values'!$B$2
+ COUNTIFS('Official Medal Table'!$H:$H,'Each Gender Events'!$A37,'Official Medal Table'!$C:$C,'Each Gender Events'!AE$1,'Official Medal Table'!$E:$E,'Each Gender Events'!AE$2)*'Medal values'!$B$3
+ COUNTIFS('Official Medal Table'!$I:$I,'Each Gender Events'!$A37,'Official Medal Table'!$C:$C,'Each Gender Events'!AE$1,'Official Medal Table'!$E:$E,'Each Gender Events'!AE$2)*'Medal values'!$B$3
+ COUNTIFS('Official Medal Table'!$F:$F,'Each Gender Events'!$A37,'Official Medal Table'!$C:$C,'Each Gender Events'!AE$1,'Official Medal Table'!$E:$E,"Mixed")*'Medal values'!$B$1/2
+ COUNTIFS('Official Medal Table'!$G:$G,'Each Gender Events'!$A37,'Official Medal Table'!$C:$C,'Each Gender Events'!AE$1,'Official Medal Table'!$E:$E,"Mixed")*'Medal values'!$B$2/2
+ COUNTIFS('Official Medal Table'!$H:$H,'Each Gender Events'!$A37,'Official Medal Table'!$C:$C,'Each Gender Events'!AE$1,'Official Medal Table'!$E:$E,"Mixed")*'Medal values'!$B$3/2
+ COUNTIFS('Official Medal Table'!$I:$I,'Each Gender Events'!$A37,'Official Medal Table'!$C:$C,'Each Gender Events'!AE$1,'Official Medal Table'!$E:$E,"Mixed")*'Medal values'!$B$3/2</f>
        <v>0</v>
      </c>
      <c r="AF37">
        <f>COUNTIFS('Official Medal Table'!$F:$F,'Each Gender Events'!$A37,'Official Medal Table'!$C:$C,'Each Gender Events'!AF$1,'Official Medal Table'!$E:$E,'Each Gender Events'!AF$2)*'Medal values'!$B$1
+ COUNTIFS('Official Medal Table'!$G:$G,'Each Gender Events'!$A37,'Official Medal Table'!$C:$C,'Each Gender Events'!AF$1,'Official Medal Table'!$E:$E,'Each Gender Events'!AF$2)*'Medal values'!$B$2
+ COUNTIFS('Official Medal Table'!$H:$H,'Each Gender Events'!$A37,'Official Medal Table'!$C:$C,'Each Gender Events'!AF$1,'Official Medal Table'!$E:$E,'Each Gender Events'!AF$2)*'Medal values'!$B$3
+ COUNTIFS('Official Medal Table'!$I:$I,'Each Gender Events'!$A37,'Official Medal Table'!$C:$C,'Each Gender Events'!AF$1,'Official Medal Table'!$E:$E,'Each Gender Events'!AF$2)*'Medal values'!$B$3
+ COUNTIFS('Official Medal Table'!$F:$F,'Each Gender Events'!$A37,'Official Medal Table'!$C:$C,'Each Gender Events'!AF$1,'Official Medal Table'!$E:$E,"Mixed")*'Medal values'!$B$1/2
+ COUNTIFS('Official Medal Table'!$G:$G,'Each Gender Events'!$A37,'Official Medal Table'!$C:$C,'Each Gender Events'!AF$1,'Official Medal Table'!$E:$E,"Mixed")*'Medal values'!$B$2/2
+ COUNTIFS('Official Medal Table'!$H:$H,'Each Gender Events'!$A37,'Official Medal Table'!$C:$C,'Each Gender Events'!AF$1,'Official Medal Table'!$E:$E,"Mixed")*'Medal values'!$B$3/2
+ COUNTIFS('Official Medal Table'!$I:$I,'Each Gender Events'!$A37,'Official Medal Table'!$C:$C,'Each Gender Events'!AF$1,'Official Medal Table'!$E:$E,"Mixed")*'Medal values'!$B$3/2</f>
        <v>0</v>
      </c>
      <c r="AG37">
        <f>COUNTIFS('Official Medal Table'!$F:$F,'Each Gender Events'!$A37,'Official Medal Table'!$C:$C,'Each Gender Events'!AG$1,'Official Medal Table'!$E:$E,'Each Gender Events'!AG$2)*'Medal values'!$B$1
+ COUNTIFS('Official Medal Table'!$G:$G,'Each Gender Events'!$A37,'Official Medal Table'!$C:$C,'Each Gender Events'!AG$1,'Official Medal Table'!$E:$E,'Each Gender Events'!AG$2)*'Medal values'!$B$2
+ COUNTIFS('Official Medal Table'!$H:$H,'Each Gender Events'!$A37,'Official Medal Table'!$C:$C,'Each Gender Events'!AG$1,'Official Medal Table'!$E:$E,'Each Gender Events'!AG$2)*'Medal values'!$B$3
+ COUNTIFS('Official Medal Table'!$I:$I,'Each Gender Events'!$A37,'Official Medal Table'!$C:$C,'Each Gender Events'!AG$1,'Official Medal Table'!$E:$E,'Each Gender Events'!AG$2)*'Medal values'!$B$3
+ COUNTIFS('Official Medal Table'!$F:$F,'Each Gender Events'!$A37,'Official Medal Table'!$C:$C,'Each Gender Events'!AG$1,'Official Medal Table'!$E:$E,"Mixed")*'Medal values'!$B$1/2
+ COUNTIFS('Official Medal Table'!$G:$G,'Each Gender Events'!$A37,'Official Medal Table'!$C:$C,'Each Gender Events'!AG$1,'Official Medal Table'!$E:$E,"Mixed")*'Medal values'!$B$2/2
+ COUNTIFS('Official Medal Table'!$H:$H,'Each Gender Events'!$A37,'Official Medal Table'!$C:$C,'Each Gender Events'!AG$1,'Official Medal Table'!$E:$E,"Mixed")*'Medal values'!$B$3/2
+ COUNTIFS('Official Medal Table'!$I:$I,'Each Gender Events'!$A37,'Official Medal Table'!$C:$C,'Each Gender Events'!AG$1,'Official Medal Table'!$E:$E,"Mixed")*'Medal values'!$B$3/2</f>
        <v>0</v>
      </c>
      <c r="AH37">
        <f>COUNTIFS('Official Medal Table'!$F:$F,'Each Gender Events'!$A37,'Official Medal Table'!$C:$C,'Each Gender Events'!AH$1,'Official Medal Table'!$E:$E,'Each Gender Events'!AH$2)*'Medal values'!$B$1
+ COUNTIFS('Official Medal Table'!$G:$G,'Each Gender Events'!$A37,'Official Medal Table'!$C:$C,'Each Gender Events'!AH$1,'Official Medal Table'!$E:$E,'Each Gender Events'!AH$2)*'Medal values'!$B$2
+ COUNTIFS('Official Medal Table'!$H:$H,'Each Gender Events'!$A37,'Official Medal Table'!$C:$C,'Each Gender Events'!AH$1,'Official Medal Table'!$E:$E,'Each Gender Events'!AH$2)*'Medal values'!$B$3
+ COUNTIFS('Official Medal Table'!$I:$I,'Each Gender Events'!$A37,'Official Medal Table'!$C:$C,'Each Gender Events'!AH$1,'Official Medal Table'!$E:$E,'Each Gender Events'!AH$2)*'Medal values'!$B$3
+ COUNTIFS('Official Medal Table'!$F:$F,'Each Gender Events'!$A37,'Official Medal Table'!$C:$C,'Each Gender Events'!AH$1,'Official Medal Table'!$E:$E,"Mixed")*'Medal values'!$B$1/2
+ COUNTIFS('Official Medal Table'!$G:$G,'Each Gender Events'!$A37,'Official Medal Table'!$C:$C,'Each Gender Events'!AH$1,'Official Medal Table'!$E:$E,"Mixed")*'Medal values'!$B$2/2
+ COUNTIFS('Official Medal Table'!$H:$H,'Each Gender Events'!$A37,'Official Medal Table'!$C:$C,'Each Gender Events'!AH$1,'Official Medal Table'!$E:$E,"Mixed")*'Medal values'!$B$3/2
+ COUNTIFS('Official Medal Table'!$I:$I,'Each Gender Events'!$A37,'Official Medal Table'!$C:$C,'Each Gender Events'!AH$1,'Official Medal Table'!$E:$E,"Mixed")*'Medal values'!$B$3/2</f>
        <v>0</v>
      </c>
      <c r="AI37">
        <f>COUNTIFS('Official Medal Table'!$F:$F,'Each Gender Events'!$A37,'Official Medal Table'!$C:$C,'Each Gender Events'!AI$1,'Official Medal Table'!$E:$E,'Each Gender Events'!AI$2)*'Medal values'!$B$1
+ COUNTIFS('Official Medal Table'!$G:$G,'Each Gender Events'!$A37,'Official Medal Table'!$C:$C,'Each Gender Events'!AI$1,'Official Medal Table'!$E:$E,'Each Gender Events'!AI$2)*'Medal values'!$B$2
+ COUNTIFS('Official Medal Table'!$H:$H,'Each Gender Events'!$A37,'Official Medal Table'!$C:$C,'Each Gender Events'!AI$1,'Official Medal Table'!$E:$E,'Each Gender Events'!AI$2)*'Medal values'!$B$3
+ COUNTIFS('Official Medal Table'!$I:$I,'Each Gender Events'!$A37,'Official Medal Table'!$C:$C,'Each Gender Events'!AI$1,'Official Medal Table'!$E:$E,'Each Gender Events'!AI$2)*'Medal values'!$B$3
+ COUNTIFS('Official Medal Table'!$F:$F,'Each Gender Events'!$A37,'Official Medal Table'!$C:$C,'Each Gender Events'!AI$1,'Official Medal Table'!$E:$E,"Mixed")*'Medal values'!$B$1/2
+ COUNTIFS('Official Medal Table'!$G:$G,'Each Gender Events'!$A37,'Official Medal Table'!$C:$C,'Each Gender Events'!AI$1,'Official Medal Table'!$E:$E,"Mixed")*'Medal values'!$B$2/2
+ COUNTIFS('Official Medal Table'!$H:$H,'Each Gender Events'!$A37,'Official Medal Table'!$C:$C,'Each Gender Events'!AI$1,'Official Medal Table'!$E:$E,"Mixed")*'Medal values'!$B$3/2
+ COUNTIFS('Official Medal Table'!$I:$I,'Each Gender Events'!$A37,'Official Medal Table'!$C:$C,'Each Gender Events'!AI$1,'Official Medal Table'!$E:$E,"Mixed")*'Medal values'!$B$3/2</f>
        <v>0</v>
      </c>
      <c r="AJ37">
        <f>COUNTIFS('Official Medal Table'!$F:$F,'Each Gender Events'!$A37,'Official Medal Table'!$C:$C,'Each Gender Events'!AJ$1,'Official Medal Table'!$E:$E,'Each Gender Events'!AJ$2)*'Medal values'!$B$1
+ COUNTIFS('Official Medal Table'!$G:$G,'Each Gender Events'!$A37,'Official Medal Table'!$C:$C,'Each Gender Events'!AJ$1,'Official Medal Table'!$E:$E,'Each Gender Events'!AJ$2)*'Medal values'!$B$2
+ COUNTIFS('Official Medal Table'!$H:$H,'Each Gender Events'!$A37,'Official Medal Table'!$C:$C,'Each Gender Events'!AJ$1,'Official Medal Table'!$E:$E,'Each Gender Events'!AJ$2)*'Medal values'!$B$3
+ COUNTIFS('Official Medal Table'!$I:$I,'Each Gender Events'!$A37,'Official Medal Table'!$C:$C,'Each Gender Events'!AJ$1,'Official Medal Table'!$E:$E,'Each Gender Events'!AJ$2)*'Medal values'!$B$3
+ COUNTIFS('Official Medal Table'!$F:$F,'Each Gender Events'!$A37,'Official Medal Table'!$C:$C,'Each Gender Events'!AJ$1,'Official Medal Table'!$E:$E,"Mixed")*'Medal values'!$B$1/2
+ COUNTIFS('Official Medal Table'!$G:$G,'Each Gender Events'!$A37,'Official Medal Table'!$C:$C,'Each Gender Events'!AJ$1,'Official Medal Table'!$E:$E,"Mixed")*'Medal values'!$B$2/2
+ COUNTIFS('Official Medal Table'!$H:$H,'Each Gender Events'!$A37,'Official Medal Table'!$C:$C,'Each Gender Events'!AJ$1,'Official Medal Table'!$E:$E,"Mixed")*'Medal values'!$B$3/2
+ COUNTIFS('Official Medal Table'!$I:$I,'Each Gender Events'!$A37,'Official Medal Table'!$C:$C,'Each Gender Events'!AJ$1,'Official Medal Table'!$E:$E,"Mixed")*'Medal values'!$B$3/2</f>
        <v>0</v>
      </c>
      <c r="AK37">
        <f>COUNTIFS('Official Medal Table'!$F:$F,'Each Gender Events'!$A37,'Official Medal Table'!$C:$C,'Each Gender Events'!AK$1,'Official Medal Table'!$E:$E,'Each Gender Events'!AK$2)*'Medal values'!$B$1
+ COUNTIFS('Official Medal Table'!$G:$G,'Each Gender Events'!$A37,'Official Medal Table'!$C:$C,'Each Gender Events'!AK$1,'Official Medal Table'!$E:$E,'Each Gender Events'!AK$2)*'Medal values'!$B$2
+ COUNTIFS('Official Medal Table'!$H:$H,'Each Gender Events'!$A37,'Official Medal Table'!$C:$C,'Each Gender Events'!AK$1,'Official Medal Table'!$E:$E,'Each Gender Events'!AK$2)*'Medal values'!$B$3
+ COUNTIFS('Official Medal Table'!$I:$I,'Each Gender Events'!$A37,'Official Medal Table'!$C:$C,'Each Gender Events'!AK$1,'Official Medal Table'!$E:$E,'Each Gender Events'!AK$2)*'Medal values'!$B$3
+ COUNTIFS('Official Medal Table'!$F:$F,'Each Gender Events'!$A37,'Official Medal Table'!$C:$C,'Each Gender Events'!AK$1,'Official Medal Table'!$E:$E,"Mixed")*'Medal values'!$B$1/2
+ COUNTIFS('Official Medal Table'!$G:$G,'Each Gender Events'!$A37,'Official Medal Table'!$C:$C,'Each Gender Events'!AK$1,'Official Medal Table'!$E:$E,"Mixed")*'Medal values'!$B$2/2
+ COUNTIFS('Official Medal Table'!$H:$H,'Each Gender Events'!$A37,'Official Medal Table'!$C:$C,'Each Gender Events'!AK$1,'Official Medal Table'!$E:$E,"Mixed")*'Medal values'!$B$3/2
+ COUNTIFS('Official Medal Table'!$I:$I,'Each Gender Events'!$A37,'Official Medal Table'!$C:$C,'Each Gender Events'!AK$1,'Official Medal Table'!$E:$E,"Mixed")*'Medal values'!$B$3/2</f>
        <v>0</v>
      </c>
      <c r="AL37">
        <f>COUNTIFS('Official Medal Table'!$F:$F,'Each Gender Events'!$A37,'Official Medal Table'!$C:$C,'Each Gender Events'!AL$1,'Official Medal Table'!$E:$E,'Each Gender Events'!AL$2)*'Medal values'!$B$1
+ COUNTIFS('Official Medal Table'!$G:$G,'Each Gender Events'!$A37,'Official Medal Table'!$C:$C,'Each Gender Events'!AL$1,'Official Medal Table'!$E:$E,'Each Gender Events'!AL$2)*'Medal values'!$B$2
+ COUNTIFS('Official Medal Table'!$H:$H,'Each Gender Events'!$A37,'Official Medal Table'!$C:$C,'Each Gender Events'!AL$1,'Official Medal Table'!$E:$E,'Each Gender Events'!AL$2)*'Medal values'!$B$3
+ COUNTIFS('Official Medal Table'!$I:$I,'Each Gender Events'!$A37,'Official Medal Table'!$C:$C,'Each Gender Events'!AL$1,'Official Medal Table'!$E:$E,'Each Gender Events'!AL$2)*'Medal values'!$B$3
+ COUNTIFS('Official Medal Table'!$F:$F,'Each Gender Events'!$A37,'Official Medal Table'!$C:$C,'Each Gender Events'!AL$1,'Official Medal Table'!$E:$E,"Mixed")*'Medal values'!$B$1/2
+ COUNTIFS('Official Medal Table'!$G:$G,'Each Gender Events'!$A37,'Official Medal Table'!$C:$C,'Each Gender Events'!AL$1,'Official Medal Table'!$E:$E,"Mixed")*'Medal values'!$B$2/2
+ COUNTIFS('Official Medal Table'!$H:$H,'Each Gender Events'!$A37,'Official Medal Table'!$C:$C,'Each Gender Events'!AL$1,'Official Medal Table'!$E:$E,"Mixed")*'Medal values'!$B$3/2
+ COUNTIFS('Official Medal Table'!$I:$I,'Each Gender Events'!$A37,'Official Medal Table'!$C:$C,'Each Gender Events'!AL$1,'Official Medal Table'!$E:$E,"Mixed")*'Medal values'!$B$3/2</f>
        <v>0</v>
      </c>
      <c r="AM37">
        <f>COUNTIFS('Official Medal Table'!$F:$F,'Each Gender Events'!$A37,'Official Medal Table'!$C:$C,'Each Gender Events'!AM$1,'Official Medal Table'!$E:$E,'Each Gender Events'!AM$2)*'Medal values'!$B$1
+ COUNTIFS('Official Medal Table'!$G:$G,'Each Gender Events'!$A37,'Official Medal Table'!$C:$C,'Each Gender Events'!AM$1,'Official Medal Table'!$E:$E,'Each Gender Events'!AM$2)*'Medal values'!$B$2
+ COUNTIFS('Official Medal Table'!$H:$H,'Each Gender Events'!$A37,'Official Medal Table'!$C:$C,'Each Gender Events'!AM$1,'Official Medal Table'!$E:$E,'Each Gender Events'!AM$2)*'Medal values'!$B$3
+ COUNTIFS('Official Medal Table'!$I:$I,'Each Gender Events'!$A37,'Official Medal Table'!$C:$C,'Each Gender Events'!AM$1,'Official Medal Table'!$E:$E,'Each Gender Events'!AM$2)*'Medal values'!$B$3
+ COUNTIFS('Official Medal Table'!$F:$F,'Each Gender Events'!$A37,'Official Medal Table'!$C:$C,'Each Gender Events'!AM$1,'Official Medal Table'!$E:$E,"Mixed")*'Medal values'!$B$1/2
+ COUNTIFS('Official Medal Table'!$G:$G,'Each Gender Events'!$A37,'Official Medal Table'!$C:$C,'Each Gender Events'!AM$1,'Official Medal Table'!$E:$E,"Mixed")*'Medal values'!$B$2/2
+ COUNTIFS('Official Medal Table'!$H:$H,'Each Gender Events'!$A37,'Official Medal Table'!$C:$C,'Each Gender Events'!AM$1,'Official Medal Table'!$E:$E,"Mixed")*'Medal values'!$B$3/2
+ COUNTIFS('Official Medal Table'!$I:$I,'Each Gender Events'!$A37,'Official Medal Table'!$C:$C,'Each Gender Events'!AM$1,'Official Medal Table'!$E:$E,"Mixed")*'Medal values'!$B$3/2</f>
        <v>0</v>
      </c>
      <c r="AN37">
        <f>COUNTIFS('Official Medal Table'!$F:$F,'Each Gender Events'!$A37,'Official Medal Table'!$C:$C,'Each Gender Events'!AN$1,'Official Medal Table'!$E:$E,'Each Gender Events'!AN$2)*'Medal values'!$B$1
+ COUNTIFS('Official Medal Table'!$G:$G,'Each Gender Events'!$A37,'Official Medal Table'!$C:$C,'Each Gender Events'!AN$1,'Official Medal Table'!$E:$E,'Each Gender Events'!AN$2)*'Medal values'!$B$2
+ COUNTIFS('Official Medal Table'!$H:$H,'Each Gender Events'!$A37,'Official Medal Table'!$C:$C,'Each Gender Events'!AN$1,'Official Medal Table'!$E:$E,'Each Gender Events'!AN$2)*'Medal values'!$B$3
+ COUNTIFS('Official Medal Table'!$I:$I,'Each Gender Events'!$A37,'Official Medal Table'!$C:$C,'Each Gender Events'!AN$1,'Official Medal Table'!$E:$E,'Each Gender Events'!AN$2)*'Medal values'!$B$3
+ COUNTIFS('Official Medal Table'!$F:$F,'Each Gender Events'!$A37,'Official Medal Table'!$C:$C,'Each Gender Events'!AN$1,'Official Medal Table'!$E:$E,"Mixed")*'Medal values'!$B$1/2
+ COUNTIFS('Official Medal Table'!$G:$G,'Each Gender Events'!$A37,'Official Medal Table'!$C:$C,'Each Gender Events'!AN$1,'Official Medal Table'!$E:$E,"Mixed")*'Medal values'!$B$2/2
+ COUNTIFS('Official Medal Table'!$H:$H,'Each Gender Events'!$A37,'Official Medal Table'!$C:$C,'Each Gender Events'!AN$1,'Official Medal Table'!$E:$E,"Mixed")*'Medal values'!$B$3/2
+ COUNTIFS('Official Medal Table'!$I:$I,'Each Gender Events'!$A37,'Official Medal Table'!$C:$C,'Each Gender Events'!AN$1,'Official Medal Table'!$E:$E,"Mixed")*'Medal values'!$B$3/2</f>
        <v>0</v>
      </c>
      <c r="AO37">
        <f>COUNTIFS('Official Medal Table'!$F:$F,'Each Gender Events'!$A37,'Official Medal Table'!$C:$C,'Each Gender Events'!AO$1,'Official Medal Table'!$E:$E,'Each Gender Events'!AO$2)*'Medal values'!$B$1
+ COUNTIFS('Official Medal Table'!$G:$G,'Each Gender Events'!$A37,'Official Medal Table'!$C:$C,'Each Gender Events'!AO$1,'Official Medal Table'!$E:$E,'Each Gender Events'!AO$2)*'Medal values'!$B$2
+ COUNTIFS('Official Medal Table'!$H:$H,'Each Gender Events'!$A37,'Official Medal Table'!$C:$C,'Each Gender Events'!AO$1,'Official Medal Table'!$E:$E,'Each Gender Events'!AO$2)*'Medal values'!$B$3
+ COUNTIFS('Official Medal Table'!$I:$I,'Each Gender Events'!$A37,'Official Medal Table'!$C:$C,'Each Gender Events'!AO$1,'Official Medal Table'!$E:$E,'Each Gender Events'!AO$2)*'Medal values'!$B$3
+ COUNTIFS('Official Medal Table'!$F:$F,'Each Gender Events'!$A37,'Official Medal Table'!$C:$C,'Each Gender Events'!AO$1,'Official Medal Table'!$E:$E,"Mixed")*'Medal values'!$B$1/2
+ COUNTIFS('Official Medal Table'!$G:$G,'Each Gender Events'!$A37,'Official Medal Table'!$C:$C,'Each Gender Events'!AO$1,'Official Medal Table'!$E:$E,"Mixed")*'Medal values'!$B$2/2
+ COUNTIFS('Official Medal Table'!$H:$H,'Each Gender Events'!$A37,'Official Medal Table'!$C:$C,'Each Gender Events'!AO$1,'Official Medal Table'!$E:$E,"Mixed")*'Medal values'!$B$3/2
+ COUNTIFS('Official Medal Table'!$I:$I,'Each Gender Events'!$A37,'Official Medal Table'!$C:$C,'Each Gender Events'!AO$1,'Official Medal Table'!$E:$E,"Mixed")*'Medal values'!$B$3/2</f>
        <v>0</v>
      </c>
      <c r="AP37">
        <f>COUNTIFS('Official Medal Table'!$F:$F,'Each Gender Events'!$A37,'Official Medal Table'!$C:$C,'Each Gender Events'!AP$1,'Official Medal Table'!$E:$E,'Each Gender Events'!AP$2)*'Medal values'!$B$1
+ COUNTIFS('Official Medal Table'!$G:$G,'Each Gender Events'!$A37,'Official Medal Table'!$C:$C,'Each Gender Events'!AP$1,'Official Medal Table'!$E:$E,'Each Gender Events'!AP$2)*'Medal values'!$B$2
+ COUNTIFS('Official Medal Table'!$H:$H,'Each Gender Events'!$A37,'Official Medal Table'!$C:$C,'Each Gender Events'!AP$1,'Official Medal Table'!$E:$E,'Each Gender Events'!AP$2)*'Medal values'!$B$3
+ COUNTIFS('Official Medal Table'!$I:$I,'Each Gender Events'!$A37,'Official Medal Table'!$C:$C,'Each Gender Events'!AP$1,'Official Medal Table'!$E:$E,'Each Gender Events'!AP$2)*'Medal values'!$B$3
+ COUNTIFS('Official Medal Table'!$F:$F,'Each Gender Events'!$A37,'Official Medal Table'!$C:$C,'Each Gender Events'!AP$1,'Official Medal Table'!$E:$E,"Mixed")*'Medal values'!$B$1/2
+ COUNTIFS('Official Medal Table'!$G:$G,'Each Gender Events'!$A37,'Official Medal Table'!$C:$C,'Each Gender Events'!AP$1,'Official Medal Table'!$E:$E,"Mixed")*'Medal values'!$B$2/2
+ COUNTIFS('Official Medal Table'!$H:$H,'Each Gender Events'!$A37,'Official Medal Table'!$C:$C,'Each Gender Events'!AP$1,'Official Medal Table'!$E:$E,"Mixed")*'Medal values'!$B$3/2
+ COUNTIFS('Official Medal Table'!$I:$I,'Each Gender Events'!$A37,'Official Medal Table'!$C:$C,'Each Gender Events'!AP$1,'Official Medal Table'!$E:$E,"Mixed")*'Medal values'!$B$3/2</f>
        <v>0</v>
      </c>
      <c r="AQ37">
        <f>COUNTIFS('Official Medal Table'!$F:$F,'Each Gender Events'!$A37,'Official Medal Table'!$C:$C,'Each Gender Events'!AQ$1,'Official Medal Table'!$E:$E,'Each Gender Events'!AQ$2)*'Medal values'!$B$1
+ COUNTIFS('Official Medal Table'!$G:$G,'Each Gender Events'!$A37,'Official Medal Table'!$C:$C,'Each Gender Events'!AQ$1,'Official Medal Table'!$E:$E,'Each Gender Events'!AQ$2)*'Medal values'!$B$2
+ COUNTIFS('Official Medal Table'!$H:$H,'Each Gender Events'!$A37,'Official Medal Table'!$C:$C,'Each Gender Events'!AQ$1,'Official Medal Table'!$E:$E,'Each Gender Events'!AQ$2)*'Medal values'!$B$3
+ COUNTIFS('Official Medal Table'!$I:$I,'Each Gender Events'!$A37,'Official Medal Table'!$C:$C,'Each Gender Events'!AQ$1,'Official Medal Table'!$E:$E,'Each Gender Events'!AQ$2)*'Medal values'!$B$3
+ COUNTIFS('Official Medal Table'!$F:$F,'Each Gender Events'!$A37,'Official Medal Table'!$C:$C,'Each Gender Events'!AQ$1,'Official Medal Table'!$E:$E,"Mixed")*'Medal values'!$B$1/2
+ COUNTIFS('Official Medal Table'!$G:$G,'Each Gender Events'!$A37,'Official Medal Table'!$C:$C,'Each Gender Events'!AQ$1,'Official Medal Table'!$E:$E,"Mixed")*'Medal values'!$B$2/2
+ COUNTIFS('Official Medal Table'!$H:$H,'Each Gender Events'!$A37,'Official Medal Table'!$C:$C,'Each Gender Events'!AQ$1,'Official Medal Table'!$E:$E,"Mixed")*'Medal values'!$B$3/2
+ COUNTIFS('Official Medal Table'!$I:$I,'Each Gender Events'!$A37,'Official Medal Table'!$C:$C,'Each Gender Events'!AQ$1,'Official Medal Table'!$E:$E,"Mixed")*'Medal values'!$B$3/2</f>
        <v>0</v>
      </c>
      <c r="AR37">
        <f>COUNTIFS('Official Medal Table'!$F:$F,'Each Gender Events'!$A37,'Official Medal Table'!$C:$C,'Each Gender Events'!AR$1,'Official Medal Table'!$E:$E,'Each Gender Events'!AR$2)*'Medal values'!$B$1
+ COUNTIFS('Official Medal Table'!$G:$G,'Each Gender Events'!$A37,'Official Medal Table'!$C:$C,'Each Gender Events'!AR$1,'Official Medal Table'!$E:$E,'Each Gender Events'!AR$2)*'Medal values'!$B$2
+ COUNTIFS('Official Medal Table'!$H:$H,'Each Gender Events'!$A37,'Official Medal Table'!$C:$C,'Each Gender Events'!AR$1,'Official Medal Table'!$E:$E,'Each Gender Events'!AR$2)*'Medal values'!$B$3
+ COUNTIFS('Official Medal Table'!$I:$I,'Each Gender Events'!$A37,'Official Medal Table'!$C:$C,'Each Gender Events'!AR$1,'Official Medal Table'!$E:$E,'Each Gender Events'!AR$2)*'Medal values'!$B$3
+ COUNTIFS('Official Medal Table'!$F:$F,'Each Gender Events'!$A37,'Official Medal Table'!$C:$C,'Each Gender Events'!AR$1,'Official Medal Table'!$E:$E,"Mixed")*'Medal values'!$B$1/2
+ COUNTIFS('Official Medal Table'!$G:$G,'Each Gender Events'!$A37,'Official Medal Table'!$C:$C,'Each Gender Events'!AR$1,'Official Medal Table'!$E:$E,"Mixed")*'Medal values'!$B$2/2
+ COUNTIFS('Official Medal Table'!$H:$H,'Each Gender Events'!$A37,'Official Medal Table'!$C:$C,'Each Gender Events'!AR$1,'Official Medal Table'!$E:$E,"Mixed")*'Medal values'!$B$3/2
+ COUNTIFS('Official Medal Table'!$I:$I,'Each Gender Events'!$A37,'Official Medal Table'!$C:$C,'Each Gender Events'!AR$1,'Official Medal Table'!$E:$E,"Mixed")*'Medal values'!$B$3/2</f>
        <v>0</v>
      </c>
      <c r="AS37">
        <f>COUNTIFS('Official Medal Table'!$F:$F,'Each Gender Events'!$A37,'Official Medal Table'!$C:$C,'Each Gender Events'!AS$1,'Official Medal Table'!$E:$E,'Each Gender Events'!AS$2)*'Medal values'!$B$1
+ COUNTIFS('Official Medal Table'!$G:$G,'Each Gender Events'!$A37,'Official Medal Table'!$C:$C,'Each Gender Events'!AS$1,'Official Medal Table'!$E:$E,'Each Gender Events'!AS$2)*'Medal values'!$B$2
+ COUNTIFS('Official Medal Table'!$H:$H,'Each Gender Events'!$A37,'Official Medal Table'!$C:$C,'Each Gender Events'!AS$1,'Official Medal Table'!$E:$E,'Each Gender Events'!AS$2)*'Medal values'!$B$3
+ COUNTIFS('Official Medal Table'!$I:$I,'Each Gender Events'!$A37,'Official Medal Table'!$C:$C,'Each Gender Events'!AS$1,'Official Medal Table'!$E:$E,'Each Gender Events'!AS$2)*'Medal values'!$B$3
+ COUNTIFS('Official Medal Table'!$F:$F,'Each Gender Events'!$A37,'Official Medal Table'!$C:$C,'Each Gender Events'!AS$1,'Official Medal Table'!$E:$E,"Mixed")*'Medal values'!$B$1/2
+ COUNTIFS('Official Medal Table'!$G:$G,'Each Gender Events'!$A37,'Official Medal Table'!$C:$C,'Each Gender Events'!AS$1,'Official Medal Table'!$E:$E,"Mixed")*'Medal values'!$B$2/2
+ COUNTIFS('Official Medal Table'!$H:$H,'Each Gender Events'!$A37,'Official Medal Table'!$C:$C,'Each Gender Events'!AS$1,'Official Medal Table'!$E:$E,"Mixed")*'Medal values'!$B$3/2
+ COUNTIFS('Official Medal Table'!$I:$I,'Each Gender Events'!$A37,'Official Medal Table'!$C:$C,'Each Gender Events'!AS$1,'Official Medal Table'!$E:$E,"Mixed")*'Medal values'!$B$3/2</f>
        <v>0</v>
      </c>
      <c r="AT37">
        <f>COUNTIFS('Official Medal Table'!$F:$F,'Each Gender Events'!$A37,'Official Medal Table'!$C:$C,'Each Gender Events'!AT$1,'Official Medal Table'!$E:$E,'Each Gender Events'!AT$2)*'Medal values'!$B$1
+ COUNTIFS('Official Medal Table'!$G:$G,'Each Gender Events'!$A37,'Official Medal Table'!$C:$C,'Each Gender Events'!AT$1,'Official Medal Table'!$E:$E,'Each Gender Events'!AT$2)*'Medal values'!$B$2
+ COUNTIFS('Official Medal Table'!$H:$H,'Each Gender Events'!$A37,'Official Medal Table'!$C:$C,'Each Gender Events'!AT$1,'Official Medal Table'!$E:$E,'Each Gender Events'!AT$2)*'Medal values'!$B$3
+ COUNTIFS('Official Medal Table'!$I:$I,'Each Gender Events'!$A37,'Official Medal Table'!$C:$C,'Each Gender Events'!AT$1,'Official Medal Table'!$E:$E,'Each Gender Events'!AT$2)*'Medal values'!$B$3
+ COUNTIFS('Official Medal Table'!$F:$F,'Each Gender Events'!$A37,'Official Medal Table'!$C:$C,'Each Gender Events'!AT$1,'Official Medal Table'!$E:$E,"Mixed")*'Medal values'!$B$1/2
+ COUNTIFS('Official Medal Table'!$G:$G,'Each Gender Events'!$A37,'Official Medal Table'!$C:$C,'Each Gender Events'!AT$1,'Official Medal Table'!$E:$E,"Mixed")*'Medal values'!$B$2/2
+ COUNTIFS('Official Medal Table'!$H:$H,'Each Gender Events'!$A37,'Official Medal Table'!$C:$C,'Each Gender Events'!AT$1,'Official Medal Table'!$E:$E,"Mixed")*'Medal values'!$B$3/2
+ COUNTIFS('Official Medal Table'!$I:$I,'Each Gender Events'!$A37,'Official Medal Table'!$C:$C,'Each Gender Events'!AT$1,'Official Medal Table'!$E:$E,"Mixed")*'Medal values'!$B$3/2</f>
        <v>0</v>
      </c>
      <c r="AU37">
        <f>COUNTIFS('Official Medal Table'!$F:$F,'Each Gender Events'!$A37,'Official Medal Table'!$C:$C,'Each Gender Events'!AU$1,'Official Medal Table'!$E:$E,'Each Gender Events'!AU$2)*'Medal values'!$B$1
+ COUNTIFS('Official Medal Table'!$G:$G,'Each Gender Events'!$A37,'Official Medal Table'!$C:$C,'Each Gender Events'!AU$1,'Official Medal Table'!$E:$E,'Each Gender Events'!AU$2)*'Medal values'!$B$2
+ COUNTIFS('Official Medal Table'!$H:$H,'Each Gender Events'!$A37,'Official Medal Table'!$C:$C,'Each Gender Events'!AU$1,'Official Medal Table'!$E:$E,'Each Gender Events'!AU$2)*'Medal values'!$B$3
+ COUNTIFS('Official Medal Table'!$I:$I,'Each Gender Events'!$A37,'Official Medal Table'!$C:$C,'Each Gender Events'!AU$1,'Official Medal Table'!$E:$E,'Each Gender Events'!AU$2)*'Medal values'!$B$3
+ COUNTIFS('Official Medal Table'!$F:$F,'Each Gender Events'!$A37,'Official Medal Table'!$C:$C,'Each Gender Events'!AU$1,'Official Medal Table'!$E:$E,"Mixed")*'Medal values'!$B$1/2
+ COUNTIFS('Official Medal Table'!$G:$G,'Each Gender Events'!$A37,'Official Medal Table'!$C:$C,'Each Gender Events'!AU$1,'Official Medal Table'!$E:$E,"Mixed")*'Medal values'!$B$2/2
+ COUNTIFS('Official Medal Table'!$H:$H,'Each Gender Events'!$A37,'Official Medal Table'!$C:$C,'Each Gender Events'!AU$1,'Official Medal Table'!$E:$E,"Mixed")*'Medal values'!$B$3/2
+ COUNTIFS('Official Medal Table'!$I:$I,'Each Gender Events'!$A37,'Official Medal Table'!$C:$C,'Each Gender Events'!AU$1,'Official Medal Table'!$E:$E,"Mixed")*'Medal values'!$B$3/2</f>
        <v>0</v>
      </c>
      <c r="AV37">
        <f>COUNTIFS('Official Medal Table'!$F:$F,'Each Gender Events'!$A37,'Official Medal Table'!$C:$C,'Each Gender Events'!AV$1,'Official Medal Table'!$E:$E,'Each Gender Events'!AV$2)*'Medal values'!$B$1
+ COUNTIFS('Official Medal Table'!$G:$G,'Each Gender Events'!$A37,'Official Medal Table'!$C:$C,'Each Gender Events'!AV$1,'Official Medal Table'!$E:$E,'Each Gender Events'!AV$2)*'Medal values'!$B$2
+ COUNTIFS('Official Medal Table'!$H:$H,'Each Gender Events'!$A37,'Official Medal Table'!$C:$C,'Each Gender Events'!AV$1,'Official Medal Table'!$E:$E,'Each Gender Events'!AV$2)*'Medal values'!$B$3
+ COUNTIFS('Official Medal Table'!$I:$I,'Each Gender Events'!$A37,'Official Medal Table'!$C:$C,'Each Gender Events'!AV$1,'Official Medal Table'!$E:$E,'Each Gender Events'!AV$2)*'Medal values'!$B$3
+ COUNTIFS('Official Medal Table'!$F:$F,'Each Gender Events'!$A37,'Official Medal Table'!$C:$C,'Each Gender Events'!AV$1,'Official Medal Table'!$E:$E,"Mixed")*'Medal values'!$B$1/2
+ COUNTIFS('Official Medal Table'!$G:$G,'Each Gender Events'!$A37,'Official Medal Table'!$C:$C,'Each Gender Events'!AV$1,'Official Medal Table'!$E:$E,"Mixed")*'Medal values'!$B$2/2
+ COUNTIFS('Official Medal Table'!$H:$H,'Each Gender Events'!$A37,'Official Medal Table'!$C:$C,'Each Gender Events'!AV$1,'Official Medal Table'!$E:$E,"Mixed")*'Medal values'!$B$3/2
+ COUNTIFS('Official Medal Table'!$I:$I,'Each Gender Events'!$A37,'Official Medal Table'!$C:$C,'Each Gender Events'!AV$1,'Official Medal Table'!$E:$E,"Mixed")*'Medal values'!$B$3/2</f>
        <v>0</v>
      </c>
      <c r="AW37">
        <f>COUNTIFS('Official Medal Table'!$F:$F,'Each Gender Events'!$A37,'Official Medal Table'!$C:$C,'Each Gender Events'!AW$1,'Official Medal Table'!$E:$E,'Each Gender Events'!AW$2)*'Medal values'!$B$1
+ COUNTIFS('Official Medal Table'!$G:$G,'Each Gender Events'!$A37,'Official Medal Table'!$C:$C,'Each Gender Events'!AW$1,'Official Medal Table'!$E:$E,'Each Gender Events'!AW$2)*'Medal values'!$B$2
+ COUNTIFS('Official Medal Table'!$H:$H,'Each Gender Events'!$A37,'Official Medal Table'!$C:$C,'Each Gender Events'!AW$1,'Official Medal Table'!$E:$E,'Each Gender Events'!AW$2)*'Medal values'!$B$3
+ COUNTIFS('Official Medal Table'!$I:$I,'Each Gender Events'!$A37,'Official Medal Table'!$C:$C,'Each Gender Events'!AW$1,'Official Medal Table'!$E:$E,'Each Gender Events'!AW$2)*'Medal values'!$B$3
+ COUNTIFS('Official Medal Table'!$F:$F,'Each Gender Events'!$A37,'Official Medal Table'!$C:$C,'Each Gender Events'!AW$1,'Official Medal Table'!$E:$E,"Mixed")*'Medal values'!$B$1/2
+ COUNTIFS('Official Medal Table'!$G:$G,'Each Gender Events'!$A37,'Official Medal Table'!$C:$C,'Each Gender Events'!AW$1,'Official Medal Table'!$E:$E,"Mixed")*'Medal values'!$B$2/2
+ COUNTIFS('Official Medal Table'!$H:$H,'Each Gender Events'!$A37,'Official Medal Table'!$C:$C,'Each Gender Events'!AW$1,'Official Medal Table'!$E:$E,"Mixed")*'Medal values'!$B$3/2
+ COUNTIFS('Official Medal Table'!$I:$I,'Each Gender Events'!$A37,'Official Medal Table'!$C:$C,'Each Gender Events'!AW$1,'Official Medal Table'!$E:$E,"Mixed")*'Medal values'!$B$3/2</f>
        <v>1</v>
      </c>
      <c r="AX37">
        <f>COUNTIFS('Official Medal Table'!$F:$F,'Each Gender Events'!$A37,'Official Medal Table'!$C:$C,'Each Gender Events'!AX$1,'Official Medal Table'!$E:$E,'Each Gender Events'!AX$2)*'Medal values'!$B$1
+ COUNTIFS('Official Medal Table'!$G:$G,'Each Gender Events'!$A37,'Official Medal Table'!$C:$C,'Each Gender Events'!AX$1,'Official Medal Table'!$E:$E,'Each Gender Events'!AX$2)*'Medal values'!$B$2
+ COUNTIFS('Official Medal Table'!$H:$H,'Each Gender Events'!$A37,'Official Medal Table'!$C:$C,'Each Gender Events'!AX$1,'Official Medal Table'!$E:$E,'Each Gender Events'!AX$2)*'Medal values'!$B$3
+ COUNTIFS('Official Medal Table'!$I:$I,'Each Gender Events'!$A37,'Official Medal Table'!$C:$C,'Each Gender Events'!AX$1,'Official Medal Table'!$E:$E,'Each Gender Events'!AX$2)*'Medal values'!$B$3
+ COUNTIFS('Official Medal Table'!$F:$F,'Each Gender Events'!$A37,'Official Medal Table'!$C:$C,'Each Gender Events'!AX$1,'Official Medal Table'!$E:$E,"Mixed")*'Medal values'!$B$1/2
+ COUNTIFS('Official Medal Table'!$G:$G,'Each Gender Events'!$A37,'Official Medal Table'!$C:$C,'Each Gender Events'!AX$1,'Official Medal Table'!$E:$E,"Mixed")*'Medal values'!$B$2/2
+ COUNTIFS('Official Medal Table'!$H:$H,'Each Gender Events'!$A37,'Official Medal Table'!$C:$C,'Each Gender Events'!AX$1,'Official Medal Table'!$E:$E,"Mixed")*'Medal values'!$B$3/2
+ COUNTIFS('Official Medal Table'!$I:$I,'Each Gender Events'!$A37,'Official Medal Table'!$C:$C,'Each Gender Events'!AX$1,'Official Medal Table'!$E:$E,"Mixed")*'Medal values'!$B$3/2</f>
        <v>0</v>
      </c>
      <c r="AY37">
        <f>COUNTIFS('Official Medal Table'!$F:$F,'Each Gender Events'!$A37,'Official Medal Table'!$C:$C,'Each Gender Events'!AY$1,'Official Medal Table'!$E:$E,'Each Gender Events'!AY$2)*'Medal values'!$B$1
+ COUNTIFS('Official Medal Table'!$G:$G,'Each Gender Events'!$A37,'Official Medal Table'!$C:$C,'Each Gender Events'!AY$1,'Official Medal Table'!$E:$E,'Each Gender Events'!AY$2)*'Medal values'!$B$2
+ COUNTIFS('Official Medal Table'!$H:$H,'Each Gender Events'!$A37,'Official Medal Table'!$C:$C,'Each Gender Events'!AY$1,'Official Medal Table'!$E:$E,'Each Gender Events'!AY$2)*'Medal values'!$B$3
+ COUNTIFS('Official Medal Table'!$I:$I,'Each Gender Events'!$A37,'Official Medal Table'!$C:$C,'Each Gender Events'!AY$1,'Official Medal Table'!$E:$E,'Each Gender Events'!AY$2)*'Medal values'!$B$3
+ COUNTIFS('Official Medal Table'!$F:$F,'Each Gender Events'!$A37,'Official Medal Table'!$C:$C,'Each Gender Events'!AY$1,'Official Medal Table'!$E:$E,"Mixed")*'Medal values'!$B$1/2
+ COUNTIFS('Official Medal Table'!$G:$G,'Each Gender Events'!$A37,'Official Medal Table'!$C:$C,'Each Gender Events'!AY$1,'Official Medal Table'!$E:$E,"Mixed")*'Medal values'!$B$2/2
+ COUNTIFS('Official Medal Table'!$H:$H,'Each Gender Events'!$A37,'Official Medal Table'!$C:$C,'Each Gender Events'!AY$1,'Official Medal Table'!$E:$E,"Mixed")*'Medal values'!$B$3/2
+ COUNTIFS('Official Medal Table'!$I:$I,'Each Gender Events'!$A37,'Official Medal Table'!$C:$C,'Each Gender Events'!AY$1,'Official Medal Table'!$E:$E,"Mixed")*'Medal values'!$B$3/2</f>
        <v>0</v>
      </c>
      <c r="AZ37">
        <f>COUNTIFS('Official Medal Table'!$F:$F,'Each Gender Events'!$A37,'Official Medal Table'!$C:$C,'Each Gender Events'!AZ$1,'Official Medal Table'!$E:$E,'Each Gender Events'!AZ$2)*'Medal values'!$B$1
+ COUNTIFS('Official Medal Table'!$G:$G,'Each Gender Events'!$A37,'Official Medal Table'!$C:$C,'Each Gender Events'!AZ$1,'Official Medal Table'!$E:$E,'Each Gender Events'!AZ$2)*'Medal values'!$B$2
+ COUNTIFS('Official Medal Table'!$H:$H,'Each Gender Events'!$A37,'Official Medal Table'!$C:$C,'Each Gender Events'!AZ$1,'Official Medal Table'!$E:$E,'Each Gender Events'!AZ$2)*'Medal values'!$B$3
+ COUNTIFS('Official Medal Table'!$I:$I,'Each Gender Events'!$A37,'Official Medal Table'!$C:$C,'Each Gender Events'!AZ$1,'Official Medal Table'!$E:$E,'Each Gender Events'!AZ$2)*'Medal values'!$B$3
+ COUNTIFS('Official Medal Table'!$F:$F,'Each Gender Events'!$A37,'Official Medal Table'!$C:$C,'Each Gender Events'!AZ$1,'Official Medal Table'!$E:$E,"Mixed")*'Medal values'!$B$1/2
+ COUNTIFS('Official Medal Table'!$G:$G,'Each Gender Events'!$A37,'Official Medal Table'!$C:$C,'Each Gender Events'!AZ$1,'Official Medal Table'!$E:$E,"Mixed")*'Medal values'!$B$2/2
+ COUNTIFS('Official Medal Table'!$H:$H,'Each Gender Events'!$A37,'Official Medal Table'!$C:$C,'Each Gender Events'!AZ$1,'Official Medal Table'!$E:$E,"Mixed")*'Medal values'!$B$3/2
+ COUNTIFS('Official Medal Table'!$I:$I,'Each Gender Events'!$A37,'Official Medal Table'!$C:$C,'Each Gender Events'!AZ$1,'Official Medal Table'!$E:$E,"Mixed")*'Medal values'!$B$3/2</f>
        <v>0</v>
      </c>
      <c r="BA37">
        <f>COUNTIFS('Official Medal Table'!$F:$F,'Each Gender Events'!$A37,'Official Medal Table'!$C:$C,'Each Gender Events'!BA$1,'Official Medal Table'!$E:$E,'Each Gender Events'!BA$2)*'Medal values'!$B$1
+ COUNTIFS('Official Medal Table'!$G:$G,'Each Gender Events'!$A37,'Official Medal Table'!$C:$C,'Each Gender Events'!BA$1,'Official Medal Table'!$E:$E,'Each Gender Events'!BA$2)*'Medal values'!$B$2
+ COUNTIFS('Official Medal Table'!$H:$H,'Each Gender Events'!$A37,'Official Medal Table'!$C:$C,'Each Gender Events'!BA$1,'Official Medal Table'!$E:$E,'Each Gender Events'!BA$2)*'Medal values'!$B$3
+ COUNTIFS('Official Medal Table'!$I:$I,'Each Gender Events'!$A37,'Official Medal Table'!$C:$C,'Each Gender Events'!BA$1,'Official Medal Table'!$E:$E,'Each Gender Events'!BA$2)*'Medal values'!$B$3
+ COUNTIFS('Official Medal Table'!$F:$F,'Each Gender Events'!$A37,'Official Medal Table'!$C:$C,'Each Gender Events'!BA$1,'Official Medal Table'!$E:$E,"Mixed")*'Medal values'!$B$1/2
+ COUNTIFS('Official Medal Table'!$G:$G,'Each Gender Events'!$A37,'Official Medal Table'!$C:$C,'Each Gender Events'!BA$1,'Official Medal Table'!$E:$E,"Mixed")*'Medal values'!$B$2/2
+ COUNTIFS('Official Medal Table'!$H:$H,'Each Gender Events'!$A37,'Official Medal Table'!$C:$C,'Each Gender Events'!BA$1,'Official Medal Table'!$E:$E,"Mixed")*'Medal values'!$B$3/2
+ COUNTIFS('Official Medal Table'!$I:$I,'Each Gender Events'!$A37,'Official Medal Table'!$C:$C,'Each Gender Events'!BA$1,'Official Medal Table'!$E:$E,"Mixed")*'Medal values'!$B$3/2</f>
        <v>0</v>
      </c>
      <c r="BB37">
        <f>COUNTIFS('Official Medal Table'!$F:$F,'Each Gender Events'!$A37,'Official Medal Table'!$C:$C,'Each Gender Events'!BB$1,'Official Medal Table'!$E:$E,'Each Gender Events'!BB$2)*'Medal values'!$B$1
+ COUNTIFS('Official Medal Table'!$G:$G,'Each Gender Events'!$A37,'Official Medal Table'!$C:$C,'Each Gender Events'!BB$1,'Official Medal Table'!$E:$E,'Each Gender Events'!BB$2)*'Medal values'!$B$2
+ COUNTIFS('Official Medal Table'!$H:$H,'Each Gender Events'!$A37,'Official Medal Table'!$C:$C,'Each Gender Events'!BB$1,'Official Medal Table'!$E:$E,'Each Gender Events'!BB$2)*'Medal values'!$B$3
+ COUNTIFS('Official Medal Table'!$I:$I,'Each Gender Events'!$A37,'Official Medal Table'!$C:$C,'Each Gender Events'!BB$1,'Official Medal Table'!$E:$E,'Each Gender Events'!BB$2)*'Medal values'!$B$3
+ COUNTIFS('Official Medal Table'!$F:$F,'Each Gender Events'!$A37,'Official Medal Table'!$C:$C,'Each Gender Events'!BB$1,'Official Medal Table'!$E:$E,"Mixed")*'Medal values'!$B$1/2
+ COUNTIFS('Official Medal Table'!$G:$G,'Each Gender Events'!$A37,'Official Medal Table'!$C:$C,'Each Gender Events'!BB$1,'Official Medal Table'!$E:$E,"Mixed")*'Medal values'!$B$2/2
+ COUNTIFS('Official Medal Table'!$H:$H,'Each Gender Events'!$A37,'Official Medal Table'!$C:$C,'Each Gender Events'!BB$1,'Official Medal Table'!$E:$E,"Mixed")*'Medal values'!$B$3/2
+ COUNTIFS('Official Medal Table'!$I:$I,'Each Gender Events'!$A37,'Official Medal Table'!$C:$C,'Each Gender Events'!BB$1,'Official Medal Table'!$E:$E,"Mixed")*'Medal values'!$B$3/2</f>
        <v>0</v>
      </c>
      <c r="BC37">
        <f>COUNTIFS('Official Medal Table'!$F:$F,'Each Gender Events'!$A37,'Official Medal Table'!$C:$C,'Each Gender Events'!BC$1,'Official Medal Table'!$E:$E,'Each Gender Events'!BC$2)*'Medal values'!$B$1
+ COUNTIFS('Official Medal Table'!$G:$G,'Each Gender Events'!$A37,'Official Medal Table'!$C:$C,'Each Gender Events'!BC$1,'Official Medal Table'!$E:$E,'Each Gender Events'!BC$2)*'Medal values'!$B$2
+ COUNTIFS('Official Medal Table'!$H:$H,'Each Gender Events'!$A37,'Official Medal Table'!$C:$C,'Each Gender Events'!BC$1,'Official Medal Table'!$E:$E,'Each Gender Events'!BC$2)*'Medal values'!$B$3
+ COUNTIFS('Official Medal Table'!$I:$I,'Each Gender Events'!$A37,'Official Medal Table'!$C:$C,'Each Gender Events'!BC$1,'Official Medal Table'!$E:$E,'Each Gender Events'!BC$2)*'Medal values'!$B$3
+ COUNTIFS('Official Medal Table'!$F:$F,'Each Gender Events'!$A37,'Official Medal Table'!$C:$C,'Each Gender Events'!BC$1,'Official Medal Table'!$E:$E,"Mixed")*'Medal values'!$B$1/2
+ COUNTIFS('Official Medal Table'!$G:$G,'Each Gender Events'!$A37,'Official Medal Table'!$C:$C,'Each Gender Events'!BC$1,'Official Medal Table'!$E:$E,"Mixed")*'Medal values'!$B$2/2
+ COUNTIFS('Official Medal Table'!$H:$H,'Each Gender Events'!$A37,'Official Medal Table'!$C:$C,'Each Gender Events'!BC$1,'Official Medal Table'!$E:$E,"Mixed")*'Medal values'!$B$3/2
+ COUNTIFS('Official Medal Table'!$I:$I,'Each Gender Events'!$A37,'Official Medal Table'!$C:$C,'Each Gender Events'!BC$1,'Official Medal Table'!$E:$E,"Mixed")*'Medal values'!$B$3/2</f>
        <v>0</v>
      </c>
      <c r="BD37">
        <f>COUNTIFS('Official Medal Table'!$F:$F,'Each Gender Events'!$A37,'Official Medal Table'!$C:$C,'Each Gender Events'!BD$1,'Official Medal Table'!$E:$E,'Each Gender Events'!BD$2)*'Medal values'!$B$1
+ COUNTIFS('Official Medal Table'!$G:$G,'Each Gender Events'!$A37,'Official Medal Table'!$C:$C,'Each Gender Events'!BD$1,'Official Medal Table'!$E:$E,'Each Gender Events'!BD$2)*'Medal values'!$B$2
+ COUNTIFS('Official Medal Table'!$H:$H,'Each Gender Events'!$A37,'Official Medal Table'!$C:$C,'Each Gender Events'!BD$1,'Official Medal Table'!$E:$E,'Each Gender Events'!BD$2)*'Medal values'!$B$3
+ COUNTIFS('Official Medal Table'!$I:$I,'Each Gender Events'!$A37,'Official Medal Table'!$C:$C,'Each Gender Events'!BD$1,'Official Medal Table'!$E:$E,'Each Gender Events'!BD$2)*'Medal values'!$B$3
+ COUNTIFS('Official Medal Table'!$F:$F,'Each Gender Events'!$A37,'Official Medal Table'!$C:$C,'Each Gender Events'!BD$1,'Official Medal Table'!$E:$E,"Mixed")*'Medal values'!$B$1/2
+ COUNTIFS('Official Medal Table'!$G:$G,'Each Gender Events'!$A37,'Official Medal Table'!$C:$C,'Each Gender Events'!BD$1,'Official Medal Table'!$E:$E,"Mixed")*'Medal values'!$B$2/2
+ COUNTIFS('Official Medal Table'!$H:$H,'Each Gender Events'!$A37,'Official Medal Table'!$C:$C,'Each Gender Events'!BD$1,'Official Medal Table'!$E:$E,"Mixed")*'Medal values'!$B$3/2
+ COUNTIFS('Official Medal Table'!$I:$I,'Each Gender Events'!$A37,'Official Medal Table'!$C:$C,'Each Gender Events'!BD$1,'Official Medal Table'!$E:$E,"Mixed")*'Medal values'!$B$3/2</f>
        <v>0</v>
      </c>
      <c r="BE37">
        <f>COUNTIFS('Official Medal Table'!$F:$F,'Each Gender Events'!$A37,'Official Medal Table'!$C:$C,'Each Gender Events'!BE$1,'Official Medal Table'!$E:$E,'Each Gender Events'!BE$2)*'Medal values'!$B$1
+ COUNTIFS('Official Medal Table'!$G:$G,'Each Gender Events'!$A37,'Official Medal Table'!$C:$C,'Each Gender Events'!BE$1,'Official Medal Table'!$E:$E,'Each Gender Events'!BE$2)*'Medal values'!$B$2
+ COUNTIFS('Official Medal Table'!$H:$H,'Each Gender Events'!$A37,'Official Medal Table'!$C:$C,'Each Gender Events'!BE$1,'Official Medal Table'!$E:$E,'Each Gender Events'!BE$2)*'Medal values'!$B$3
+ COUNTIFS('Official Medal Table'!$I:$I,'Each Gender Events'!$A37,'Official Medal Table'!$C:$C,'Each Gender Events'!BE$1,'Official Medal Table'!$E:$E,'Each Gender Events'!BE$2)*'Medal values'!$B$3
+ COUNTIFS('Official Medal Table'!$F:$F,'Each Gender Events'!$A37,'Official Medal Table'!$C:$C,'Each Gender Events'!BE$1,'Official Medal Table'!$E:$E,"Mixed")*'Medal values'!$B$1/2
+ COUNTIFS('Official Medal Table'!$G:$G,'Each Gender Events'!$A37,'Official Medal Table'!$C:$C,'Each Gender Events'!BE$1,'Official Medal Table'!$E:$E,"Mixed")*'Medal values'!$B$2/2
+ COUNTIFS('Official Medal Table'!$H:$H,'Each Gender Events'!$A37,'Official Medal Table'!$C:$C,'Each Gender Events'!BE$1,'Official Medal Table'!$E:$E,"Mixed")*'Medal values'!$B$3/2
+ COUNTIFS('Official Medal Table'!$I:$I,'Each Gender Events'!$A37,'Official Medal Table'!$C:$C,'Each Gender Events'!BE$1,'Official Medal Table'!$E:$E,"Mixed")*'Medal values'!$B$3/2</f>
        <v>0</v>
      </c>
      <c r="BF37">
        <f>COUNTIFS('Official Medal Table'!$F:$F,'Each Gender Events'!$A37,'Official Medal Table'!$C:$C,'Each Gender Events'!BF$1,'Official Medal Table'!$E:$E,'Each Gender Events'!BF$2)*'Medal values'!$B$1
+ COUNTIFS('Official Medal Table'!$G:$G,'Each Gender Events'!$A37,'Official Medal Table'!$C:$C,'Each Gender Events'!BF$1,'Official Medal Table'!$E:$E,'Each Gender Events'!BF$2)*'Medal values'!$B$2
+ COUNTIFS('Official Medal Table'!$H:$H,'Each Gender Events'!$A37,'Official Medal Table'!$C:$C,'Each Gender Events'!BF$1,'Official Medal Table'!$E:$E,'Each Gender Events'!BF$2)*'Medal values'!$B$3
+ COUNTIFS('Official Medal Table'!$I:$I,'Each Gender Events'!$A37,'Official Medal Table'!$C:$C,'Each Gender Events'!BF$1,'Official Medal Table'!$E:$E,'Each Gender Events'!BF$2)*'Medal values'!$B$3
+ COUNTIFS('Official Medal Table'!$F:$F,'Each Gender Events'!$A37,'Official Medal Table'!$C:$C,'Each Gender Events'!BF$1,'Official Medal Table'!$E:$E,"Mixed")*'Medal values'!$B$1/2
+ COUNTIFS('Official Medal Table'!$G:$G,'Each Gender Events'!$A37,'Official Medal Table'!$C:$C,'Each Gender Events'!BF$1,'Official Medal Table'!$E:$E,"Mixed")*'Medal values'!$B$2/2
+ COUNTIFS('Official Medal Table'!$H:$H,'Each Gender Events'!$A37,'Official Medal Table'!$C:$C,'Each Gender Events'!BF$1,'Official Medal Table'!$E:$E,"Mixed")*'Medal values'!$B$3/2
+ COUNTIFS('Official Medal Table'!$I:$I,'Each Gender Events'!$A37,'Official Medal Table'!$C:$C,'Each Gender Events'!BF$1,'Official Medal Table'!$E:$E,"Mixed")*'Medal values'!$B$3/2</f>
        <v>0</v>
      </c>
      <c r="BG37">
        <f>COUNTIFS('Official Medal Table'!$F:$F,'Each Gender Events'!$A37,'Official Medal Table'!$C:$C,'Each Gender Events'!BG$1,'Official Medal Table'!$E:$E,'Each Gender Events'!BG$2)*'Medal values'!$B$1
+ COUNTIFS('Official Medal Table'!$G:$G,'Each Gender Events'!$A37,'Official Medal Table'!$C:$C,'Each Gender Events'!BG$1,'Official Medal Table'!$E:$E,'Each Gender Events'!BG$2)*'Medal values'!$B$2
+ COUNTIFS('Official Medal Table'!$H:$H,'Each Gender Events'!$A37,'Official Medal Table'!$C:$C,'Each Gender Events'!BG$1,'Official Medal Table'!$E:$E,'Each Gender Events'!BG$2)*'Medal values'!$B$3
+ COUNTIFS('Official Medal Table'!$I:$I,'Each Gender Events'!$A37,'Official Medal Table'!$C:$C,'Each Gender Events'!BG$1,'Official Medal Table'!$E:$E,'Each Gender Events'!BG$2)*'Medal values'!$B$3
+ COUNTIFS('Official Medal Table'!$F:$F,'Each Gender Events'!$A37,'Official Medal Table'!$C:$C,'Each Gender Events'!BG$1,'Official Medal Table'!$E:$E,"Mixed")*'Medal values'!$B$1/2
+ COUNTIFS('Official Medal Table'!$G:$G,'Each Gender Events'!$A37,'Official Medal Table'!$C:$C,'Each Gender Events'!BG$1,'Official Medal Table'!$E:$E,"Mixed")*'Medal values'!$B$2/2
+ COUNTIFS('Official Medal Table'!$H:$H,'Each Gender Events'!$A37,'Official Medal Table'!$C:$C,'Each Gender Events'!BG$1,'Official Medal Table'!$E:$E,"Mixed")*'Medal values'!$B$3/2
+ COUNTIFS('Official Medal Table'!$I:$I,'Each Gender Events'!$A37,'Official Medal Table'!$C:$C,'Each Gender Events'!BG$1,'Official Medal Table'!$E:$E,"Mixed")*'Medal values'!$B$3/2</f>
        <v>0</v>
      </c>
      <c r="BH37">
        <f>COUNTIFS('Official Medal Table'!$F:$F,'Each Gender Events'!$A37,'Official Medal Table'!$C:$C,'Each Gender Events'!BH$1,'Official Medal Table'!$E:$E,'Each Gender Events'!BH$2)*'Medal values'!$B$1
+ COUNTIFS('Official Medal Table'!$G:$G,'Each Gender Events'!$A37,'Official Medal Table'!$C:$C,'Each Gender Events'!BH$1,'Official Medal Table'!$E:$E,'Each Gender Events'!BH$2)*'Medal values'!$B$2
+ COUNTIFS('Official Medal Table'!$H:$H,'Each Gender Events'!$A37,'Official Medal Table'!$C:$C,'Each Gender Events'!BH$1,'Official Medal Table'!$E:$E,'Each Gender Events'!BH$2)*'Medal values'!$B$3
+ COUNTIFS('Official Medal Table'!$I:$I,'Each Gender Events'!$A37,'Official Medal Table'!$C:$C,'Each Gender Events'!BH$1,'Official Medal Table'!$E:$E,'Each Gender Events'!BH$2)*'Medal values'!$B$3
+ COUNTIFS('Official Medal Table'!$F:$F,'Each Gender Events'!$A37,'Official Medal Table'!$C:$C,'Each Gender Events'!BH$1,'Official Medal Table'!$E:$E,"Mixed")*'Medal values'!$B$1/2
+ COUNTIFS('Official Medal Table'!$G:$G,'Each Gender Events'!$A37,'Official Medal Table'!$C:$C,'Each Gender Events'!BH$1,'Official Medal Table'!$E:$E,"Mixed")*'Medal values'!$B$2/2
+ COUNTIFS('Official Medal Table'!$H:$H,'Each Gender Events'!$A37,'Official Medal Table'!$C:$C,'Each Gender Events'!BH$1,'Official Medal Table'!$E:$E,"Mixed")*'Medal values'!$B$3/2
+ COUNTIFS('Official Medal Table'!$I:$I,'Each Gender Events'!$A37,'Official Medal Table'!$C:$C,'Each Gender Events'!BH$1,'Official Medal Table'!$E:$E,"Mixed")*'Medal values'!$B$3/2</f>
        <v>0</v>
      </c>
      <c r="BI37">
        <f>COUNTIFS('Official Medal Table'!$F:$F,'Each Gender Events'!$A37,'Official Medal Table'!$C:$C,'Each Gender Events'!BI$1,'Official Medal Table'!$E:$E,'Each Gender Events'!BI$2)*'Medal values'!$B$1
+ COUNTIFS('Official Medal Table'!$G:$G,'Each Gender Events'!$A37,'Official Medal Table'!$C:$C,'Each Gender Events'!BI$1,'Official Medal Table'!$E:$E,'Each Gender Events'!BI$2)*'Medal values'!$B$2
+ COUNTIFS('Official Medal Table'!$H:$H,'Each Gender Events'!$A37,'Official Medal Table'!$C:$C,'Each Gender Events'!BI$1,'Official Medal Table'!$E:$E,'Each Gender Events'!BI$2)*'Medal values'!$B$3
+ COUNTIFS('Official Medal Table'!$I:$I,'Each Gender Events'!$A37,'Official Medal Table'!$C:$C,'Each Gender Events'!BI$1,'Official Medal Table'!$E:$E,'Each Gender Events'!BI$2)*'Medal values'!$B$3
+ COUNTIFS('Official Medal Table'!$F:$F,'Each Gender Events'!$A37,'Official Medal Table'!$C:$C,'Each Gender Events'!BI$1,'Official Medal Table'!$E:$E,"Mixed")*'Medal values'!$B$1/2
+ COUNTIFS('Official Medal Table'!$G:$G,'Each Gender Events'!$A37,'Official Medal Table'!$C:$C,'Each Gender Events'!BI$1,'Official Medal Table'!$E:$E,"Mixed")*'Medal values'!$B$2/2
+ COUNTIFS('Official Medal Table'!$H:$H,'Each Gender Events'!$A37,'Official Medal Table'!$C:$C,'Each Gender Events'!BI$1,'Official Medal Table'!$E:$E,"Mixed")*'Medal values'!$B$3/2
+ COUNTIFS('Official Medal Table'!$I:$I,'Each Gender Events'!$A37,'Official Medal Table'!$C:$C,'Each Gender Events'!BI$1,'Official Medal Table'!$E:$E,"Mixed")*'Medal values'!$B$3/2</f>
        <v>0</v>
      </c>
      <c r="BJ37">
        <f>COUNTIFS('Official Medal Table'!$F:$F,'Each Gender Events'!$A37,'Official Medal Table'!$C:$C,'Each Gender Events'!BJ$1,'Official Medal Table'!$E:$E,'Each Gender Events'!BJ$2)*'Medal values'!$B$1
+ COUNTIFS('Official Medal Table'!$G:$G,'Each Gender Events'!$A37,'Official Medal Table'!$C:$C,'Each Gender Events'!BJ$1,'Official Medal Table'!$E:$E,'Each Gender Events'!BJ$2)*'Medal values'!$B$2
+ COUNTIFS('Official Medal Table'!$H:$H,'Each Gender Events'!$A37,'Official Medal Table'!$C:$C,'Each Gender Events'!BJ$1,'Official Medal Table'!$E:$E,'Each Gender Events'!BJ$2)*'Medal values'!$B$3
+ COUNTIFS('Official Medal Table'!$I:$I,'Each Gender Events'!$A37,'Official Medal Table'!$C:$C,'Each Gender Events'!BJ$1,'Official Medal Table'!$E:$E,'Each Gender Events'!BJ$2)*'Medal values'!$B$3
+ COUNTIFS('Official Medal Table'!$F:$F,'Each Gender Events'!$A37,'Official Medal Table'!$C:$C,'Each Gender Events'!BJ$1,'Official Medal Table'!$E:$E,"Mixed")*'Medal values'!$B$1/2
+ COUNTIFS('Official Medal Table'!$G:$G,'Each Gender Events'!$A37,'Official Medal Table'!$C:$C,'Each Gender Events'!BJ$1,'Official Medal Table'!$E:$E,"Mixed")*'Medal values'!$B$2/2
+ COUNTIFS('Official Medal Table'!$H:$H,'Each Gender Events'!$A37,'Official Medal Table'!$C:$C,'Each Gender Events'!BJ$1,'Official Medal Table'!$E:$E,"Mixed")*'Medal values'!$B$3/2
+ COUNTIFS('Official Medal Table'!$I:$I,'Each Gender Events'!$A37,'Official Medal Table'!$C:$C,'Each Gender Events'!BJ$1,'Official Medal Table'!$E:$E,"Mixed")*'Medal values'!$B$3/2</f>
        <v>0</v>
      </c>
      <c r="BK37">
        <f>COUNTIFS('Official Medal Table'!$F:$F,'Each Gender Events'!$A37,'Official Medal Table'!$C:$C,'Each Gender Events'!BK$1,'Official Medal Table'!$E:$E,'Each Gender Events'!BK$2)*'Medal values'!$B$1
+ COUNTIFS('Official Medal Table'!$G:$G,'Each Gender Events'!$A37,'Official Medal Table'!$C:$C,'Each Gender Events'!BK$1,'Official Medal Table'!$E:$E,'Each Gender Events'!BK$2)*'Medal values'!$B$2
+ COUNTIFS('Official Medal Table'!$H:$H,'Each Gender Events'!$A37,'Official Medal Table'!$C:$C,'Each Gender Events'!BK$1,'Official Medal Table'!$E:$E,'Each Gender Events'!BK$2)*'Medal values'!$B$3
+ COUNTIFS('Official Medal Table'!$I:$I,'Each Gender Events'!$A37,'Official Medal Table'!$C:$C,'Each Gender Events'!BK$1,'Official Medal Table'!$E:$E,'Each Gender Events'!BK$2)*'Medal values'!$B$3
+ COUNTIFS('Official Medal Table'!$F:$F,'Each Gender Events'!$A37,'Official Medal Table'!$C:$C,'Each Gender Events'!BK$1,'Official Medal Table'!$E:$E,"Mixed")*'Medal values'!$B$1/2
+ COUNTIFS('Official Medal Table'!$G:$G,'Each Gender Events'!$A37,'Official Medal Table'!$C:$C,'Each Gender Events'!BK$1,'Official Medal Table'!$E:$E,"Mixed")*'Medal values'!$B$2/2
+ COUNTIFS('Official Medal Table'!$H:$H,'Each Gender Events'!$A37,'Official Medal Table'!$C:$C,'Each Gender Events'!BK$1,'Official Medal Table'!$E:$E,"Mixed")*'Medal values'!$B$3/2
+ COUNTIFS('Official Medal Table'!$I:$I,'Each Gender Events'!$A37,'Official Medal Table'!$C:$C,'Each Gender Events'!BK$1,'Official Medal Table'!$E:$E,"Mixed")*'Medal values'!$B$3/2</f>
        <v>0</v>
      </c>
      <c r="BL37">
        <f>COUNTIFS('Official Medal Table'!$F:$F,'Each Gender Events'!$A37,'Official Medal Table'!$C:$C,'Each Gender Events'!BL$1,'Official Medal Table'!$E:$E,'Each Gender Events'!BL$2)*'Medal values'!$B$1
+ COUNTIFS('Official Medal Table'!$G:$G,'Each Gender Events'!$A37,'Official Medal Table'!$C:$C,'Each Gender Events'!BL$1,'Official Medal Table'!$E:$E,'Each Gender Events'!BL$2)*'Medal values'!$B$2
+ COUNTIFS('Official Medal Table'!$H:$H,'Each Gender Events'!$A37,'Official Medal Table'!$C:$C,'Each Gender Events'!BL$1,'Official Medal Table'!$E:$E,'Each Gender Events'!BL$2)*'Medal values'!$B$3
+ COUNTIFS('Official Medal Table'!$I:$I,'Each Gender Events'!$A37,'Official Medal Table'!$C:$C,'Each Gender Events'!BL$1,'Official Medal Table'!$E:$E,'Each Gender Events'!BL$2)*'Medal values'!$B$3
+ COUNTIFS('Official Medal Table'!$F:$F,'Each Gender Events'!$A37,'Official Medal Table'!$C:$C,'Each Gender Events'!BL$1,'Official Medal Table'!$E:$E,"Mixed")*'Medal values'!$B$1/2
+ COUNTIFS('Official Medal Table'!$G:$G,'Each Gender Events'!$A37,'Official Medal Table'!$C:$C,'Each Gender Events'!BL$1,'Official Medal Table'!$E:$E,"Mixed")*'Medal values'!$B$2/2
+ COUNTIFS('Official Medal Table'!$H:$H,'Each Gender Events'!$A37,'Official Medal Table'!$C:$C,'Each Gender Events'!BL$1,'Official Medal Table'!$E:$E,"Mixed")*'Medal values'!$B$3/2
+ COUNTIFS('Official Medal Table'!$I:$I,'Each Gender Events'!$A37,'Official Medal Table'!$C:$C,'Each Gender Events'!BL$1,'Official Medal Table'!$E:$E,"Mixed")*'Medal values'!$B$3/2</f>
        <v>0</v>
      </c>
      <c r="BM37">
        <f>COUNTIFS('Official Medal Table'!$F:$F,'Each Gender Events'!$A37,'Official Medal Table'!$C:$C,'Each Gender Events'!BM$1,'Official Medal Table'!$E:$E,'Each Gender Events'!BM$2)*'Medal values'!$B$1
+ COUNTIFS('Official Medal Table'!$G:$G,'Each Gender Events'!$A37,'Official Medal Table'!$C:$C,'Each Gender Events'!BM$1,'Official Medal Table'!$E:$E,'Each Gender Events'!BM$2)*'Medal values'!$B$2
+ COUNTIFS('Official Medal Table'!$H:$H,'Each Gender Events'!$A37,'Official Medal Table'!$C:$C,'Each Gender Events'!BM$1,'Official Medal Table'!$E:$E,'Each Gender Events'!BM$2)*'Medal values'!$B$3
+ COUNTIFS('Official Medal Table'!$I:$I,'Each Gender Events'!$A37,'Official Medal Table'!$C:$C,'Each Gender Events'!BM$1,'Official Medal Table'!$E:$E,'Each Gender Events'!BM$2)*'Medal values'!$B$3
+ COUNTIFS('Official Medal Table'!$F:$F,'Each Gender Events'!$A37,'Official Medal Table'!$C:$C,'Each Gender Events'!BM$1,'Official Medal Table'!$E:$E,"Mixed")*'Medal values'!$B$1/2
+ COUNTIFS('Official Medal Table'!$G:$G,'Each Gender Events'!$A37,'Official Medal Table'!$C:$C,'Each Gender Events'!BM$1,'Official Medal Table'!$E:$E,"Mixed")*'Medal values'!$B$2/2
+ COUNTIFS('Official Medal Table'!$H:$H,'Each Gender Events'!$A37,'Official Medal Table'!$C:$C,'Each Gender Events'!BM$1,'Official Medal Table'!$E:$E,"Mixed")*'Medal values'!$B$3/2
+ COUNTIFS('Official Medal Table'!$I:$I,'Each Gender Events'!$A37,'Official Medal Table'!$C:$C,'Each Gender Events'!BM$1,'Official Medal Table'!$E:$E,"Mixed")*'Medal values'!$B$3/2</f>
        <v>0</v>
      </c>
      <c r="BN37">
        <f>COUNTIFS('Official Medal Table'!$F:$F,'Each Gender Events'!$A37,'Official Medal Table'!$C:$C,'Each Gender Events'!BN$1,'Official Medal Table'!$E:$E,'Each Gender Events'!BN$2)*'Medal values'!$B$1
+ COUNTIFS('Official Medal Table'!$G:$G,'Each Gender Events'!$A37,'Official Medal Table'!$C:$C,'Each Gender Events'!BN$1,'Official Medal Table'!$E:$E,'Each Gender Events'!BN$2)*'Medal values'!$B$2
+ COUNTIFS('Official Medal Table'!$H:$H,'Each Gender Events'!$A37,'Official Medal Table'!$C:$C,'Each Gender Events'!BN$1,'Official Medal Table'!$E:$E,'Each Gender Events'!BN$2)*'Medal values'!$B$3
+ COUNTIFS('Official Medal Table'!$I:$I,'Each Gender Events'!$A37,'Official Medal Table'!$C:$C,'Each Gender Events'!BN$1,'Official Medal Table'!$E:$E,'Each Gender Events'!BN$2)*'Medal values'!$B$3
+ COUNTIFS('Official Medal Table'!$F:$F,'Each Gender Events'!$A37,'Official Medal Table'!$C:$C,'Each Gender Events'!BN$1,'Official Medal Table'!$E:$E,"Mixed")*'Medal values'!$B$1/2
+ COUNTIFS('Official Medal Table'!$G:$G,'Each Gender Events'!$A37,'Official Medal Table'!$C:$C,'Each Gender Events'!BN$1,'Official Medal Table'!$E:$E,"Mixed")*'Medal values'!$B$2/2
+ COUNTIFS('Official Medal Table'!$H:$H,'Each Gender Events'!$A37,'Official Medal Table'!$C:$C,'Each Gender Events'!BN$1,'Official Medal Table'!$E:$E,"Mixed")*'Medal values'!$B$3/2
+ COUNTIFS('Official Medal Table'!$I:$I,'Each Gender Events'!$A37,'Official Medal Table'!$C:$C,'Each Gender Events'!BN$1,'Official Medal Table'!$E:$E,"Mixed")*'Medal values'!$B$3/2</f>
        <v>1.5</v>
      </c>
      <c r="BO37">
        <f>COUNTIFS('Official Medal Table'!$F:$F,'Each Gender Events'!$A37,'Official Medal Table'!$C:$C,'Each Gender Events'!BO$1,'Official Medal Table'!$E:$E,'Each Gender Events'!BO$2)*'Medal values'!$B$1
+ COUNTIFS('Official Medal Table'!$G:$G,'Each Gender Events'!$A37,'Official Medal Table'!$C:$C,'Each Gender Events'!BO$1,'Official Medal Table'!$E:$E,'Each Gender Events'!BO$2)*'Medal values'!$B$2
+ COUNTIFS('Official Medal Table'!$H:$H,'Each Gender Events'!$A37,'Official Medal Table'!$C:$C,'Each Gender Events'!BO$1,'Official Medal Table'!$E:$E,'Each Gender Events'!BO$2)*'Medal values'!$B$3
+ COUNTIFS('Official Medal Table'!$I:$I,'Each Gender Events'!$A37,'Official Medal Table'!$C:$C,'Each Gender Events'!BO$1,'Official Medal Table'!$E:$E,'Each Gender Events'!BO$2)*'Medal values'!$B$3
+ COUNTIFS('Official Medal Table'!$F:$F,'Each Gender Events'!$A37,'Official Medal Table'!$C:$C,'Each Gender Events'!BO$1,'Official Medal Table'!$E:$E,"Mixed")*'Medal values'!$B$1/2
+ COUNTIFS('Official Medal Table'!$G:$G,'Each Gender Events'!$A37,'Official Medal Table'!$C:$C,'Each Gender Events'!BO$1,'Official Medal Table'!$E:$E,"Mixed")*'Medal values'!$B$2/2
+ COUNTIFS('Official Medal Table'!$H:$H,'Each Gender Events'!$A37,'Official Medal Table'!$C:$C,'Each Gender Events'!BO$1,'Official Medal Table'!$E:$E,"Mixed")*'Medal values'!$B$3/2
+ COUNTIFS('Official Medal Table'!$I:$I,'Each Gender Events'!$A37,'Official Medal Table'!$C:$C,'Each Gender Events'!BO$1,'Official Medal Table'!$E:$E,"Mixed")*'Medal values'!$B$3/2</f>
        <v>1.5</v>
      </c>
      <c r="BP37">
        <f>COUNTIFS('Official Medal Table'!$F:$F,'Each Gender Events'!$A37,'Official Medal Table'!$C:$C,'Each Gender Events'!BP$1,'Official Medal Table'!$E:$E,'Each Gender Events'!BP$2)*'Medal values'!$B$1
+ COUNTIFS('Official Medal Table'!$G:$G,'Each Gender Events'!$A37,'Official Medal Table'!$C:$C,'Each Gender Events'!BP$1,'Official Medal Table'!$E:$E,'Each Gender Events'!BP$2)*'Medal values'!$B$2
+ COUNTIFS('Official Medal Table'!$H:$H,'Each Gender Events'!$A37,'Official Medal Table'!$C:$C,'Each Gender Events'!BP$1,'Official Medal Table'!$E:$E,'Each Gender Events'!BP$2)*'Medal values'!$B$3
+ COUNTIFS('Official Medal Table'!$I:$I,'Each Gender Events'!$A37,'Official Medal Table'!$C:$C,'Each Gender Events'!BP$1,'Official Medal Table'!$E:$E,'Each Gender Events'!BP$2)*'Medal values'!$B$3
+ COUNTIFS('Official Medal Table'!$F:$F,'Each Gender Events'!$A37,'Official Medal Table'!$C:$C,'Each Gender Events'!BP$1,'Official Medal Table'!$E:$E,"Mixed")*'Medal values'!$B$1/2
+ COUNTIFS('Official Medal Table'!$G:$G,'Each Gender Events'!$A37,'Official Medal Table'!$C:$C,'Each Gender Events'!BP$1,'Official Medal Table'!$E:$E,"Mixed")*'Medal values'!$B$2/2
+ COUNTIFS('Official Medal Table'!$H:$H,'Each Gender Events'!$A37,'Official Medal Table'!$C:$C,'Each Gender Events'!BP$1,'Official Medal Table'!$E:$E,"Mixed")*'Medal values'!$B$3/2
+ COUNTIFS('Official Medal Table'!$I:$I,'Each Gender Events'!$A37,'Official Medal Table'!$C:$C,'Each Gender Events'!BP$1,'Official Medal Table'!$E:$E,"Mixed")*'Medal values'!$B$3/2</f>
        <v>1.5</v>
      </c>
      <c r="BQ37">
        <f>COUNTIFS('Official Medal Table'!$F:$F,'Each Gender Events'!$A37,'Official Medal Table'!$C:$C,'Each Gender Events'!BQ$1,'Official Medal Table'!$E:$E,'Each Gender Events'!BQ$2)*'Medal values'!$B$1
+ COUNTIFS('Official Medal Table'!$G:$G,'Each Gender Events'!$A37,'Official Medal Table'!$C:$C,'Each Gender Events'!BQ$1,'Official Medal Table'!$E:$E,'Each Gender Events'!BQ$2)*'Medal values'!$B$2
+ COUNTIFS('Official Medal Table'!$H:$H,'Each Gender Events'!$A37,'Official Medal Table'!$C:$C,'Each Gender Events'!BQ$1,'Official Medal Table'!$E:$E,'Each Gender Events'!BQ$2)*'Medal values'!$B$3
+ COUNTIFS('Official Medal Table'!$I:$I,'Each Gender Events'!$A37,'Official Medal Table'!$C:$C,'Each Gender Events'!BQ$1,'Official Medal Table'!$E:$E,'Each Gender Events'!BQ$2)*'Medal values'!$B$3
+ COUNTIFS('Official Medal Table'!$F:$F,'Each Gender Events'!$A37,'Official Medal Table'!$C:$C,'Each Gender Events'!BQ$1,'Official Medal Table'!$E:$E,"Mixed")*'Medal values'!$B$1/2
+ COUNTIFS('Official Medal Table'!$G:$G,'Each Gender Events'!$A37,'Official Medal Table'!$C:$C,'Each Gender Events'!BQ$1,'Official Medal Table'!$E:$E,"Mixed")*'Medal values'!$B$2/2
+ COUNTIFS('Official Medal Table'!$H:$H,'Each Gender Events'!$A37,'Official Medal Table'!$C:$C,'Each Gender Events'!BQ$1,'Official Medal Table'!$E:$E,"Mixed")*'Medal values'!$B$3/2
+ COUNTIFS('Official Medal Table'!$I:$I,'Each Gender Events'!$A37,'Official Medal Table'!$C:$C,'Each Gender Events'!BQ$1,'Official Medal Table'!$E:$E,"Mixed")*'Medal values'!$B$3/2</f>
        <v>0</v>
      </c>
      <c r="BR37">
        <f>COUNTIFS('Official Medal Table'!$F:$F,'Each Gender Events'!$A37,'Official Medal Table'!$C:$C,'Each Gender Events'!BR$1,'Official Medal Table'!$E:$E,'Each Gender Events'!BR$2)*'Medal values'!$B$1
+ COUNTIFS('Official Medal Table'!$G:$G,'Each Gender Events'!$A37,'Official Medal Table'!$C:$C,'Each Gender Events'!BR$1,'Official Medal Table'!$E:$E,'Each Gender Events'!BR$2)*'Medal values'!$B$2
+ COUNTIFS('Official Medal Table'!$H:$H,'Each Gender Events'!$A37,'Official Medal Table'!$C:$C,'Each Gender Events'!BR$1,'Official Medal Table'!$E:$E,'Each Gender Events'!BR$2)*'Medal values'!$B$3
+ COUNTIFS('Official Medal Table'!$I:$I,'Each Gender Events'!$A37,'Official Medal Table'!$C:$C,'Each Gender Events'!BR$1,'Official Medal Table'!$E:$E,'Each Gender Events'!BR$2)*'Medal values'!$B$3
+ COUNTIFS('Official Medal Table'!$F:$F,'Each Gender Events'!$A37,'Official Medal Table'!$C:$C,'Each Gender Events'!BR$1,'Official Medal Table'!$E:$E,"Mixed")*'Medal values'!$B$1/2
+ COUNTIFS('Official Medal Table'!$G:$G,'Each Gender Events'!$A37,'Official Medal Table'!$C:$C,'Each Gender Events'!BR$1,'Official Medal Table'!$E:$E,"Mixed")*'Medal values'!$B$2/2
+ COUNTIFS('Official Medal Table'!$H:$H,'Each Gender Events'!$A37,'Official Medal Table'!$C:$C,'Each Gender Events'!BR$1,'Official Medal Table'!$E:$E,"Mixed")*'Medal values'!$B$3/2
+ COUNTIFS('Official Medal Table'!$I:$I,'Each Gender Events'!$A37,'Official Medal Table'!$C:$C,'Each Gender Events'!BR$1,'Official Medal Table'!$E:$E,"Mixed")*'Medal values'!$B$3/2</f>
        <v>0</v>
      </c>
      <c r="BS37">
        <f>COUNTIFS('Official Medal Table'!$F:$F,'Each Gender Events'!$A37,'Official Medal Table'!$C:$C,'Each Gender Events'!BS$1,'Official Medal Table'!$E:$E,'Each Gender Events'!BS$2)*'Medal values'!$B$1
+ COUNTIFS('Official Medal Table'!$G:$G,'Each Gender Events'!$A37,'Official Medal Table'!$C:$C,'Each Gender Events'!BS$1,'Official Medal Table'!$E:$E,'Each Gender Events'!BS$2)*'Medal values'!$B$2
+ COUNTIFS('Official Medal Table'!$H:$H,'Each Gender Events'!$A37,'Official Medal Table'!$C:$C,'Each Gender Events'!BS$1,'Official Medal Table'!$E:$E,'Each Gender Events'!BS$2)*'Medal values'!$B$3
+ COUNTIFS('Official Medal Table'!$I:$I,'Each Gender Events'!$A37,'Official Medal Table'!$C:$C,'Each Gender Events'!BS$1,'Official Medal Table'!$E:$E,'Each Gender Events'!BS$2)*'Medal values'!$B$3
+ COUNTIFS('Official Medal Table'!$F:$F,'Each Gender Events'!$A37,'Official Medal Table'!$C:$C,'Each Gender Events'!BS$1,'Official Medal Table'!$E:$E,"Mixed")*'Medal values'!$B$1/2
+ COUNTIFS('Official Medal Table'!$G:$G,'Each Gender Events'!$A37,'Official Medal Table'!$C:$C,'Each Gender Events'!BS$1,'Official Medal Table'!$E:$E,"Mixed")*'Medal values'!$B$2/2
+ COUNTIFS('Official Medal Table'!$H:$H,'Each Gender Events'!$A37,'Official Medal Table'!$C:$C,'Each Gender Events'!BS$1,'Official Medal Table'!$E:$E,"Mixed")*'Medal values'!$B$3/2
+ COUNTIFS('Official Medal Table'!$I:$I,'Each Gender Events'!$A37,'Official Medal Table'!$C:$C,'Each Gender Events'!BS$1,'Official Medal Table'!$E:$E,"Mixed")*'Medal values'!$B$3/2</f>
        <v>0</v>
      </c>
      <c r="BT37">
        <f>COUNTIFS('Official Medal Table'!$F:$F,'Each Gender Events'!$A37,'Official Medal Table'!$C:$C,'Each Gender Events'!BT$1,'Official Medal Table'!$E:$E,'Each Gender Events'!BT$2)*'Medal values'!$B$1
+ COUNTIFS('Official Medal Table'!$G:$G,'Each Gender Events'!$A37,'Official Medal Table'!$C:$C,'Each Gender Events'!BT$1,'Official Medal Table'!$E:$E,'Each Gender Events'!BT$2)*'Medal values'!$B$2
+ COUNTIFS('Official Medal Table'!$H:$H,'Each Gender Events'!$A37,'Official Medal Table'!$C:$C,'Each Gender Events'!BT$1,'Official Medal Table'!$E:$E,'Each Gender Events'!BT$2)*'Medal values'!$B$3
+ COUNTIFS('Official Medal Table'!$I:$I,'Each Gender Events'!$A37,'Official Medal Table'!$C:$C,'Each Gender Events'!BT$1,'Official Medal Table'!$E:$E,'Each Gender Events'!BT$2)*'Medal values'!$B$3
+ COUNTIFS('Official Medal Table'!$F:$F,'Each Gender Events'!$A37,'Official Medal Table'!$C:$C,'Each Gender Events'!BT$1,'Official Medal Table'!$E:$E,"Mixed")*'Medal values'!$B$1/2
+ COUNTIFS('Official Medal Table'!$G:$G,'Each Gender Events'!$A37,'Official Medal Table'!$C:$C,'Each Gender Events'!BT$1,'Official Medal Table'!$E:$E,"Mixed")*'Medal values'!$B$2/2
+ COUNTIFS('Official Medal Table'!$H:$H,'Each Gender Events'!$A37,'Official Medal Table'!$C:$C,'Each Gender Events'!BT$1,'Official Medal Table'!$E:$E,"Mixed")*'Medal values'!$B$3/2
+ COUNTIFS('Official Medal Table'!$I:$I,'Each Gender Events'!$A37,'Official Medal Table'!$C:$C,'Each Gender Events'!BT$1,'Official Medal Table'!$E:$E,"Mixed")*'Medal values'!$B$3/2</f>
        <v>0</v>
      </c>
      <c r="BU37">
        <f>COUNTIFS('Official Medal Table'!$F:$F,'Each Gender Events'!$A37,'Official Medal Table'!$C:$C,'Each Gender Events'!BU$1,'Official Medal Table'!$E:$E,'Each Gender Events'!BU$2)*'Medal values'!$B$1
+ COUNTIFS('Official Medal Table'!$G:$G,'Each Gender Events'!$A37,'Official Medal Table'!$C:$C,'Each Gender Events'!BU$1,'Official Medal Table'!$E:$E,'Each Gender Events'!BU$2)*'Medal values'!$B$2
+ COUNTIFS('Official Medal Table'!$H:$H,'Each Gender Events'!$A37,'Official Medal Table'!$C:$C,'Each Gender Events'!BU$1,'Official Medal Table'!$E:$E,'Each Gender Events'!BU$2)*'Medal values'!$B$3
+ COUNTIFS('Official Medal Table'!$I:$I,'Each Gender Events'!$A37,'Official Medal Table'!$C:$C,'Each Gender Events'!BU$1,'Official Medal Table'!$E:$E,'Each Gender Events'!BU$2)*'Medal values'!$B$3
+ COUNTIFS('Official Medal Table'!$F:$F,'Each Gender Events'!$A37,'Official Medal Table'!$C:$C,'Each Gender Events'!BU$1,'Official Medal Table'!$E:$E,"Mixed")*'Medal values'!$B$1/2
+ COUNTIFS('Official Medal Table'!$G:$G,'Each Gender Events'!$A37,'Official Medal Table'!$C:$C,'Each Gender Events'!BU$1,'Official Medal Table'!$E:$E,"Mixed")*'Medal values'!$B$2/2
+ COUNTIFS('Official Medal Table'!$H:$H,'Each Gender Events'!$A37,'Official Medal Table'!$C:$C,'Each Gender Events'!BU$1,'Official Medal Table'!$E:$E,"Mixed")*'Medal values'!$B$3/2
+ COUNTIFS('Official Medal Table'!$I:$I,'Each Gender Events'!$A37,'Official Medal Table'!$C:$C,'Each Gender Events'!BU$1,'Official Medal Table'!$E:$E,"Mixed")*'Medal values'!$B$3/2</f>
        <v>0</v>
      </c>
      <c r="BV37">
        <f>COUNTIFS('Official Medal Table'!$F:$F,'Each Gender Events'!$A37,'Official Medal Table'!$C:$C,'Each Gender Events'!BV$1,'Official Medal Table'!$E:$E,'Each Gender Events'!BV$2)*'Medal values'!$B$1
+ COUNTIFS('Official Medal Table'!$G:$G,'Each Gender Events'!$A37,'Official Medal Table'!$C:$C,'Each Gender Events'!BV$1,'Official Medal Table'!$E:$E,'Each Gender Events'!BV$2)*'Medal values'!$B$2
+ COUNTIFS('Official Medal Table'!$H:$H,'Each Gender Events'!$A37,'Official Medal Table'!$C:$C,'Each Gender Events'!BV$1,'Official Medal Table'!$E:$E,'Each Gender Events'!BV$2)*'Medal values'!$B$3
+ COUNTIFS('Official Medal Table'!$I:$I,'Each Gender Events'!$A37,'Official Medal Table'!$C:$C,'Each Gender Events'!BV$1,'Official Medal Table'!$E:$E,'Each Gender Events'!BV$2)*'Medal values'!$B$3
+ COUNTIFS('Official Medal Table'!$F:$F,'Each Gender Events'!$A37,'Official Medal Table'!$C:$C,'Each Gender Events'!BV$1,'Official Medal Table'!$E:$E,"Mixed")*'Medal values'!$B$1/2
+ COUNTIFS('Official Medal Table'!$G:$G,'Each Gender Events'!$A37,'Official Medal Table'!$C:$C,'Each Gender Events'!BV$1,'Official Medal Table'!$E:$E,"Mixed")*'Medal values'!$B$2/2
+ COUNTIFS('Official Medal Table'!$H:$H,'Each Gender Events'!$A37,'Official Medal Table'!$C:$C,'Each Gender Events'!BV$1,'Official Medal Table'!$E:$E,"Mixed")*'Medal values'!$B$3/2
+ COUNTIFS('Official Medal Table'!$I:$I,'Each Gender Events'!$A37,'Official Medal Table'!$C:$C,'Each Gender Events'!BV$1,'Official Medal Table'!$E:$E,"Mixed")*'Medal values'!$B$3/2</f>
        <v>0</v>
      </c>
      <c r="BW37">
        <f>COUNTIFS('Official Medal Table'!$F:$F,'Each Gender Events'!$A37,'Official Medal Table'!$C:$C,'Each Gender Events'!BW$1,'Official Medal Table'!$E:$E,'Each Gender Events'!BW$2)*'Medal values'!$B$1
+ COUNTIFS('Official Medal Table'!$G:$G,'Each Gender Events'!$A37,'Official Medal Table'!$C:$C,'Each Gender Events'!BW$1,'Official Medal Table'!$E:$E,'Each Gender Events'!BW$2)*'Medal values'!$B$2
+ COUNTIFS('Official Medal Table'!$H:$H,'Each Gender Events'!$A37,'Official Medal Table'!$C:$C,'Each Gender Events'!BW$1,'Official Medal Table'!$E:$E,'Each Gender Events'!BW$2)*'Medal values'!$B$3
+ COUNTIFS('Official Medal Table'!$I:$I,'Each Gender Events'!$A37,'Official Medal Table'!$C:$C,'Each Gender Events'!BW$1,'Official Medal Table'!$E:$E,'Each Gender Events'!BW$2)*'Medal values'!$B$3
+ COUNTIFS('Official Medal Table'!$F:$F,'Each Gender Events'!$A37,'Official Medal Table'!$C:$C,'Each Gender Events'!BW$1,'Official Medal Table'!$E:$E,"Mixed")*'Medal values'!$B$1/2
+ COUNTIFS('Official Medal Table'!$G:$G,'Each Gender Events'!$A37,'Official Medal Table'!$C:$C,'Each Gender Events'!BW$1,'Official Medal Table'!$E:$E,"Mixed")*'Medal values'!$B$2/2
+ COUNTIFS('Official Medal Table'!$H:$H,'Each Gender Events'!$A37,'Official Medal Table'!$C:$C,'Each Gender Events'!BW$1,'Official Medal Table'!$E:$E,"Mixed")*'Medal values'!$B$3/2
+ COUNTIFS('Official Medal Table'!$I:$I,'Each Gender Events'!$A37,'Official Medal Table'!$C:$C,'Each Gender Events'!BW$1,'Official Medal Table'!$E:$E,"Mixed")*'Medal values'!$B$3/2</f>
        <v>0</v>
      </c>
      <c r="BX37">
        <f>COUNTIFS('Official Medal Table'!$F:$F,'Each Gender Events'!$A37,'Official Medal Table'!$C:$C,'Each Gender Events'!BX$1,'Official Medal Table'!$E:$E,'Each Gender Events'!BX$2)*'Medal values'!$B$1
+ COUNTIFS('Official Medal Table'!$G:$G,'Each Gender Events'!$A37,'Official Medal Table'!$C:$C,'Each Gender Events'!BX$1,'Official Medal Table'!$E:$E,'Each Gender Events'!BX$2)*'Medal values'!$B$2
+ COUNTIFS('Official Medal Table'!$H:$H,'Each Gender Events'!$A37,'Official Medal Table'!$C:$C,'Each Gender Events'!BX$1,'Official Medal Table'!$E:$E,'Each Gender Events'!BX$2)*'Medal values'!$B$3
+ COUNTIFS('Official Medal Table'!$I:$I,'Each Gender Events'!$A37,'Official Medal Table'!$C:$C,'Each Gender Events'!BX$1,'Official Medal Table'!$E:$E,'Each Gender Events'!BX$2)*'Medal values'!$B$3
+ COUNTIFS('Official Medal Table'!$F:$F,'Each Gender Events'!$A37,'Official Medal Table'!$C:$C,'Each Gender Events'!BX$1,'Official Medal Table'!$E:$E,"Mixed")*'Medal values'!$B$1/2
+ COUNTIFS('Official Medal Table'!$G:$G,'Each Gender Events'!$A37,'Official Medal Table'!$C:$C,'Each Gender Events'!BX$1,'Official Medal Table'!$E:$E,"Mixed")*'Medal values'!$B$2/2
+ COUNTIFS('Official Medal Table'!$H:$H,'Each Gender Events'!$A37,'Official Medal Table'!$C:$C,'Each Gender Events'!BX$1,'Official Medal Table'!$E:$E,"Mixed")*'Medal values'!$B$3/2
+ COUNTIFS('Official Medal Table'!$I:$I,'Each Gender Events'!$A37,'Official Medal Table'!$C:$C,'Each Gender Events'!BX$1,'Official Medal Table'!$E:$E,"Mixed")*'Medal values'!$B$3/2</f>
        <v>0</v>
      </c>
      <c r="BY37">
        <f>COUNTIFS('Official Medal Table'!$F:$F,'Each Gender Events'!$A37,'Official Medal Table'!$C:$C,'Each Gender Events'!BY$1,'Official Medal Table'!$E:$E,'Each Gender Events'!BY$2)*'Medal values'!$B$1
+ COUNTIFS('Official Medal Table'!$G:$G,'Each Gender Events'!$A37,'Official Medal Table'!$C:$C,'Each Gender Events'!BY$1,'Official Medal Table'!$E:$E,'Each Gender Events'!BY$2)*'Medal values'!$B$2
+ COUNTIFS('Official Medal Table'!$H:$H,'Each Gender Events'!$A37,'Official Medal Table'!$C:$C,'Each Gender Events'!BY$1,'Official Medal Table'!$E:$E,'Each Gender Events'!BY$2)*'Medal values'!$B$3
+ COUNTIFS('Official Medal Table'!$I:$I,'Each Gender Events'!$A37,'Official Medal Table'!$C:$C,'Each Gender Events'!BY$1,'Official Medal Table'!$E:$E,'Each Gender Events'!BY$2)*'Medal values'!$B$3
+ COUNTIFS('Official Medal Table'!$F:$F,'Each Gender Events'!$A37,'Official Medal Table'!$C:$C,'Each Gender Events'!BY$1,'Official Medal Table'!$E:$E,"Mixed")*'Medal values'!$B$1/2
+ COUNTIFS('Official Medal Table'!$G:$G,'Each Gender Events'!$A37,'Official Medal Table'!$C:$C,'Each Gender Events'!BY$1,'Official Medal Table'!$E:$E,"Mixed")*'Medal values'!$B$2/2
+ COUNTIFS('Official Medal Table'!$H:$H,'Each Gender Events'!$A37,'Official Medal Table'!$C:$C,'Each Gender Events'!BY$1,'Official Medal Table'!$E:$E,"Mixed")*'Medal values'!$B$3/2
+ COUNTIFS('Official Medal Table'!$I:$I,'Each Gender Events'!$A37,'Official Medal Table'!$C:$C,'Each Gender Events'!BY$1,'Official Medal Table'!$E:$E,"Mixed")*'Medal values'!$B$3/2</f>
        <v>0</v>
      </c>
      <c r="BZ37">
        <f>COUNTIFS('Official Medal Table'!$F:$F,'Each Gender Events'!$A37,'Official Medal Table'!$C:$C,'Each Gender Events'!BZ$1,'Official Medal Table'!$E:$E,'Each Gender Events'!BZ$2)*'Medal values'!$B$1
+ COUNTIFS('Official Medal Table'!$G:$G,'Each Gender Events'!$A37,'Official Medal Table'!$C:$C,'Each Gender Events'!BZ$1,'Official Medal Table'!$E:$E,'Each Gender Events'!BZ$2)*'Medal values'!$B$2
+ COUNTIFS('Official Medal Table'!$H:$H,'Each Gender Events'!$A37,'Official Medal Table'!$C:$C,'Each Gender Events'!BZ$1,'Official Medal Table'!$E:$E,'Each Gender Events'!BZ$2)*'Medal values'!$B$3
+ COUNTIFS('Official Medal Table'!$I:$I,'Each Gender Events'!$A37,'Official Medal Table'!$C:$C,'Each Gender Events'!BZ$1,'Official Medal Table'!$E:$E,'Each Gender Events'!BZ$2)*'Medal values'!$B$3
+ COUNTIFS('Official Medal Table'!$F:$F,'Each Gender Events'!$A37,'Official Medal Table'!$C:$C,'Each Gender Events'!BZ$1,'Official Medal Table'!$E:$E,"Mixed")*'Medal values'!$B$1/2
+ COUNTIFS('Official Medal Table'!$G:$G,'Each Gender Events'!$A37,'Official Medal Table'!$C:$C,'Each Gender Events'!BZ$1,'Official Medal Table'!$E:$E,"Mixed")*'Medal values'!$B$2/2
+ COUNTIFS('Official Medal Table'!$H:$H,'Each Gender Events'!$A37,'Official Medal Table'!$C:$C,'Each Gender Events'!BZ$1,'Official Medal Table'!$E:$E,"Mixed")*'Medal values'!$B$3/2
+ COUNTIFS('Official Medal Table'!$I:$I,'Each Gender Events'!$A37,'Official Medal Table'!$C:$C,'Each Gender Events'!BZ$1,'Official Medal Table'!$E:$E,"Mixed")*'Medal values'!$B$3/2</f>
        <v>0</v>
      </c>
      <c r="CA37">
        <f>COUNTIFS('Official Medal Table'!$F:$F,'Each Gender Events'!$A37,'Official Medal Table'!$C:$C,'Each Gender Events'!CA$1,'Official Medal Table'!$E:$E,'Each Gender Events'!CA$2)*'Medal values'!$B$1
+ COUNTIFS('Official Medal Table'!$G:$G,'Each Gender Events'!$A37,'Official Medal Table'!$C:$C,'Each Gender Events'!CA$1,'Official Medal Table'!$E:$E,'Each Gender Events'!CA$2)*'Medal values'!$B$2
+ COUNTIFS('Official Medal Table'!$H:$H,'Each Gender Events'!$A37,'Official Medal Table'!$C:$C,'Each Gender Events'!CA$1,'Official Medal Table'!$E:$E,'Each Gender Events'!CA$2)*'Medal values'!$B$3
+ COUNTIFS('Official Medal Table'!$I:$I,'Each Gender Events'!$A37,'Official Medal Table'!$C:$C,'Each Gender Events'!CA$1,'Official Medal Table'!$E:$E,'Each Gender Events'!CA$2)*'Medal values'!$B$3
+ COUNTIFS('Official Medal Table'!$F:$F,'Each Gender Events'!$A37,'Official Medal Table'!$C:$C,'Each Gender Events'!CA$1,'Official Medal Table'!$E:$E,"Mixed")*'Medal values'!$B$1/2
+ COUNTIFS('Official Medal Table'!$G:$G,'Each Gender Events'!$A37,'Official Medal Table'!$C:$C,'Each Gender Events'!CA$1,'Official Medal Table'!$E:$E,"Mixed")*'Medal values'!$B$2/2
+ COUNTIFS('Official Medal Table'!$H:$H,'Each Gender Events'!$A37,'Official Medal Table'!$C:$C,'Each Gender Events'!CA$1,'Official Medal Table'!$E:$E,"Mixed")*'Medal values'!$B$3/2
+ COUNTIFS('Official Medal Table'!$I:$I,'Each Gender Events'!$A37,'Official Medal Table'!$C:$C,'Each Gender Events'!CA$1,'Official Medal Table'!$E:$E,"Mixed")*'Medal values'!$B$3/2</f>
        <v>0</v>
      </c>
      <c r="CB37">
        <f>COUNTIFS('Official Medal Table'!$F:$F,'Each Gender Events'!$A37,'Official Medal Table'!$C:$C,'Each Gender Events'!CB$1,'Official Medal Table'!$E:$E,'Each Gender Events'!CB$2)*'Medal values'!$B$1
+ COUNTIFS('Official Medal Table'!$G:$G,'Each Gender Events'!$A37,'Official Medal Table'!$C:$C,'Each Gender Events'!CB$1,'Official Medal Table'!$E:$E,'Each Gender Events'!CB$2)*'Medal values'!$B$2
+ COUNTIFS('Official Medal Table'!$H:$H,'Each Gender Events'!$A37,'Official Medal Table'!$C:$C,'Each Gender Events'!CB$1,'Official Medal Table'!$E:$E,'Each Gender Events'!CB$2)*'Medal values'!$B$3
+ COUNTIFS('Official Medal Table'!$I:$I,'Each Gender Events'!$A37,'Official Medal Table'!$C:$C,'Each Gender Events'!CB$1,'Official Medal Table'!$E:$E,'Each Gender Events'!CB$2)*'Medal values'!$B$3
+ COUNTIFS('Official Medal Table'!$F:$F,'Each Gender Events'!$A37,'Official Medal Table'!$C:$C,'Each Gender Events'!CB$1,'Official Medal Table'!$E:$E,"Mixed")*'Medal values'!$B$1/2
+ COUNTIFS('Official Medal Table'!$G:$G,'Each Gender Events'!$A37,'Official Medal Table'!$C:$C,'Each Gender Events'!CB$1,'Official Medal Table'!$E:$E,"Mixed")*'Medal values'!$B$2/2
+ COUNTIFS('Official Medal Table'!$H:$H,'Each Gender Events'!$A37,'Official Medal Table'!$C:$C,'Each Gender Events'!CB$1,'Official Medal Table'!$E:$E,"Mixed")*'Medal values'!$B$3/2
+ COUNTIFS('Official Medal Table'!$I:$I,'Each Gender Events'!$A37,'Official Medal Table'!$C:$C,'Each Gender Events'!CB$1,'Official Medal Table'!$E:$E,"Mixed")*'Medal values'!$B$3/2</f>
        <v>0</v>
      </c>
      <c r="CC37">
        <f>COUNTIFS('Official Medal Table'!$F:$F,'Each Gender Events'!$A37,'Official Medal Table'!$C:$C,'Each Gender Events'!CC$1,'Official Medal Table'!$E:$E,'Each Gender Events'!CC$2)*'Medal values'!$B$1
+ COUNTIFS('Official Medal Table'!$G:$G,'Each Gender Events'!$A37,'Official Medal Table'!$C:$C,'Each Gender Events'!CC$1,'Official Medal Table'!$E:$E,'Each Gender Events'!CC$2)*'Medal values'!$B$2
+ COUNTIFS('Official Medal Table'!$H:$H,'Each Gender Events'!$A37,'Official Medal Table'!$C:$C,'Each Gender Events'!CC$1,'Official Medal Table'!$E:$E,'Each Gender Events'!CC$2)*'Medal values'!$B$3
+ COUNTIFS('Official Medal Table'!$I:$I,'Each Gender Events'!$A37,'Official Medal Table'!$C:$C,'Each Gender Events'!CC$1,'Official Medal Table'!$E:$E,'Each Gender Events'!CC$2)*'Medal values'!$B$3
+ COUNTIFS('Official Medal Table'!$F:$F,'Each Gender Events'!$A37,'Official Medal Table'!$C:$C,'Each Gender Events'!CC$1,'Official Medal Table'!$E:$E,"Mixed")*'Medal values'!$B$1/2
+ COUNTIFS('Official Medal Table'!$G:$G,'Each Gender Events'!$A37,'Official Medal Table'!$C:$C,'Each Gender Events'!CC$1,'Official Medal Table'!$E:$E,"Mixed")*'Medal values'!$B$2/2
+ COUNTIFS('Official Medal Table'!$H:$H,'Each Gender Events'!$A37,'Official Medal Table'!$C:$C,'Each Gender Events'!CC$1,'Official Medal Table'!$E:$E,"Mixed")*'Medal values'!$B$3/2
+ COUNTIFS('Official Medal Table'!$I:$I,'Each Gender Events'!$A37,'Official Medal Table'!$C:$C,'Each Gender Events'!CC$1,'Official Medal Table'!$E:$E,"Mixed")*'Medal values'!$B$3/2</f>
        <v>0</v>
      </c>
      <c r="CD37">
        <f>COUNTIFS('Official Medal Table'!$F:$F,'Each Gender Events'!$A37,'Official Medal Table'!$C:$C,'Each Gender Events'!CD$1,'Official Medal Table'!$E:$E,'Each Gender Events'!CD$2)*'Medal values'!$B$1
+ COUNTIFS('Official Medal Table'!$G:$G,'Each Gender Events'!$A37,'Official Medal Table'!$C:$C,'Each Gender Events'!CD$1,'Official Medal Table'!$E:$E,'Each Gender Events'!CD$2)*'Medal values'!$B$2
+ COUNTIFS('Official Medal Table'!$H:$H,'Each Gender Events'!$A37,'Official Medal Table'!$C:$C,'Each Gender Events'!CD$1,'Official Medal Table'!$E:$E,'Each Gender Events'!CD$2)*'Medal values'!$B$3
+ COUNTIFS('Official Medal Table'!$I:$I,'Each Gender Events'!$A37,'Official Medal Table'!$C:$C,'Each Gender Events'!CD$1,'Official Medal Table'!$E:$E,'Each Gender Events'!CD$2)*'Medal values'!$B$3
+ COUNTIFS('Official Medal Table'!$F:$F,'Each Gender Events'!$A37,'Official Medal Table'!$C:$C,'Each Gender Events'!CD$1,'Official Medal Table'!$E:$E,"Mixed")*'Medal values'!$B$1/2
+ COUNTIFS('Official Medal Table'!$G:$G,'Each Gender Events'!$A37,'Official Medal Table'!$C:$C,'Each Gender Events'!CD$1,'Official Medal Table'!$E:$E,"Mixed")*'Medal values'!$B$2/2
+ COUNTIFS('Official Medal Table'!$H:$H,'Each Gender Events'!$A37,'Official Medal Table'!$C:$C,'Each Gender Events'!CD$1,'Official Medal Table'!$E:$E,"Mixed")*'Medal values'!$B$3/2
+ COUNTIFS('Official Medal Table'!$I:$I,'Each Gender Events'!$A37,'Official Medal Table'!$C:$C,'Each Gender Events'!CD$1,'Official Medal Table'!$E:$E,"Mixed")*'Medal values'!$B$3/2</f>
        <v>0</v>
      </c>
      <c r="CE37">
        <f>COUNTIFS('Official Medal Table'!$F:$F,'Each Gender Events'!$A37,'Official Medal Table'!$C:$C,'Each Gender Events'!CE$1,'Official Medal Table'!$E:$E,'Each Gender Events'!CE$2)*'Medal values'!$B$1
+ COUNTIFS('Official Medal Table'!$G:$G,'Each Gender Events'!$A37,'Official Medal Table'!$C:$C,'Each Gender Events'!CE$1,'Official Medal Table'!$E:$E,'Each Gender Events'!CE$2)*'Medal values'!$B$2
+ COUNTIFS('Official Medal Table'!$H:$H,'Each Gender Events'!$A37,'Official Medal Table'!$C:$C,'Each Gender Events'!CE$1,'Official Medal Table'!$E:$E,'Each Gender Events'!CE$2)*'Medal values'!$B$3
+ COUNTIFS('Official Medal Table'!$I:$I,'Each Gender Events'!$A37,'Official Medal Table'!$C:$C,'Each Gender Events'!CE$1,'Official Medal Table'!$E:$E,'Each Gender Events'!CE$2)*'Medal values'!$B$3
+ COUNTIFS('Official Medal Table'!$F:$F,'Each Gender Events'!$A37,'Official Medal Table'!$C:$C,'Each Gender Events'!CE$1,'Official Medal Table'!$E:$E,"Mixed")*'Medal values'!$B$1/2
+ COUNTIFS('Official Medal Table'!$G:$G,'Each Gender Events'!$A37,'Official Medal Table'!$C:$C,'Each Gender Events'!CE$1,'Official Medal Table'!$E:$E,"Mixed")*'Medal values'!$B$2/2
+ COUNTIFS('Official Medal Table'!$H:$H,'Each Gender Events'!$A37,'Official Medal Table'!$C:$C,'Each Gender Events'!CE$1,'Official Medal Table'!$E:$E,"Mixed")*'Medal values'!$B$3/2
+ COUNTIFS('Official Medal Table'!$I:$I,'Each Gender Events'!$A37,'Official Medal Table'!$C:$C,'Each Gender Events'!CE$1,'Official Medal Table'!$E:$E,"Mixed")*'Medal values'!$B$3/2</f>
        <v>0</v>
      </c>
      <c r="CF37">
        <f>COUNTIFS('Official Medal Table'!$F:$F,'Each Gender Events'!$A37,'Official Medal Table'!$C:$C,'Each Gender Events'!CF$1,'Official Medal Table'!$E:$E,'Each Gender Events'!CF$2)*'Medal values'!$B$1
+ COUNTIFS('Official Medal Table'!$G:$G,'Each Gender Events'!$A37,'Official Medal Table'!$C:$C,'Each Gender Events'!CF$1,'Official Medal Table'!$E:$E,'Each Gender Events'!CF$2)*'Medal values'!$B$2
+ COUNTIFS('Official Medal Table'!$H:$H,'Each Gender Events'!$A37,'Official Medal Table'!$C:$C,'Each Gender Events'!CF$1,'Official Medal Table'!$E:$E,'Each Gender Events'!CF$2)*'Medal values'!$B$3
+ COUNTIFS('Official Medal Table'!$I:$I,'Each Gender Events'!$A37,'Official Medal Table'!$C:$C,'Each Gender Events'!CF$1,'Official Medal Table'!$E:$E,'Each Gender Events'!CF$2)*'Medal values'!$B$3
+ COUNTIFS('Official Medal Table'!$F:$F,'Each Gender Events'!$A37,'Official Medal Table'!$C:$C,'Each Gender Events'!CF$1,'Official Medal Table'!$E:$E,"Mixed")*'Medal values'!$B$1/2
+ COUNTIFS('Official Medal Table'!$G:$G,'Each Gender Events'!$A37,'Official Medal Table'!$C:$C,'Each Gender Events'!CF$1,'Official Medal Table'!$E:$E,"Mixed")*'Medal values'!$B$2/2
+ COUNTIFS('Official Medal Table'!$H:$H,'Each Gender Events'!$A37,'Official Medal Table'!$C:$C,'Each Gender Events'!CF$1,'Official Medal Table'!$E:$E,"Mixed")*'Medal values'!$B$3/2
+ COUNTIFS('Official Medal Table'!$I:$I,'Each Gender Events'!$A37,'Official Medal Table'!$C:$C,'Each Gender Events'!CF$1,'Official Medal Table'!$E:$E,"Mixed")*'Medal values'!$B$3/2</f>
        <v>0</v>
      </c>
      <c r="CG37">
        <f>COUNTIFS('Official Medal Table'!$F:$F,'Each Gender Events'!$A37,'Official Medal Table'!$C:$C,'Each Gender Events'!CG$1,'Official Medal Table'!$E:$E,'Each Gender Events'!CG$2)*'Medal values'!$B$1
+ COUNTIFS('Official Medal Table'!$G:$G,'Each Gender Events'!$A37,'Official Medal Table'!$C:$C,'Each Gender Events'!CG$1,'Official Medal Table'!$E:$E,'Each Gender Events'!CG$2)*'Medal values'!$B$2
+ COUNTIFS('Official Medal Table'!$H:$H,'Each Gender Events'!$A37,'Official Medal Table'!$C:$C,'Each Gender Events'!CG$1,'Official Medal Table'!$E:$E,'Each Gender Events'!CG$2)*'Medal values'!$B$3
+ COUNTIFS('Official Medal Table'!$I:$I,'Each Gender Events'!$A37,'Official Medal Table'!$C:$C,'Each Gender Events'!CG$1,'Official Medal Table'!$E:$E,'Each Gender Events'!CG$2)*'Medal values'!$B$3
+ COUNTIFS('Official Medal Table'!$F:$F,'Each Gender Events'!$A37,'Official Medal Table'!$C:$C,'Each Gender Events'!CG$1,'Official Medal Table'!$E:$E,"Mixed")*'Medal values'!$B$1/2
+ COUNTIFS('Official Medal Table'!$G:$G,'Each Gender Events'!$A37,'Official Medal Table'!$C:$C,'Each Gender Events'!CG$1,'Official Medal Table'!$E:$E,"Mixed")*'Medal values'!$B$2/2
+ COUNTIFS('Official Medal Table'!$H:$H,'Each Gender Events'!$A37,'Official Medal Table'!$C:$C,'Each Gender Events'!CG$1,'Official Medal Table'!$E:$E,"Mixed")*'Medal values'!$B$3/2
+ COUNTIFS('Official Medal Table'!$I:$I,'Each Gender Events'!$A37,'Official Medal Table'!$C:$C,'Each Gender Events'!CG$1,'Official Medal Table'!$E:$E,"Mixed")*'Medal values'!$B$3/2</f>
        <v>0</v>
      </c>
      <c r="CH37">
        <f>COUNTIFS('Official Medal Table'!$F:$F,'Each Gender Events'!$A37,'Official Medal Table'!$C:$C,'Each Gender Events'!CH$1,'Official Medal Table'!$E:$E,'Each Gender Events'!CH$2)*'Medal values'!$B$1
+ COUNTIFS('Official Medal Table'!$G:$G,'Each Gender Events'!$A37,'Official Medal Table'!$C:$C,'Each Gender Events'!CH$1,'Official Medal Table'!$E:$E,'Each Gender Events'!CH$2)*'Medal values'!$B$2
+ COUNTIFS('Official Medal Table'!$H:$H,'Each Gender Events'!$A37,'Official Medal Table'!$C:$C,'Each Gender Events'!CH$1,'Official Medal Table'!$E:$E,'Each Gender Events'!CH$2)*'Medal values'!$B$3
+ COUNTIFS('Official Medal Table'!$I:$I,'Each Gender Events'!$A37,'Official Medal Table'!$C:$C,'Each Gender Events'!CH$1,'Official Medal Table'!$E:$E,'Each Gender Events'!CH$2)*'Medal values'!$B$3
+ COUNTIFS('Official Medal Table'!$F:$F,'Each Gender Events'!$A37,'Official Medal Table'!$C:$C,'Each Gender Events'!CH$1,'Official Medal Table'!$E:$E,"Mixed")*'Medal values'!$B$1/2
+ COUNTIFS('Official Medal Table'!$G:$G,'Each Gender Events'!$A37,'Official Medal Table'!$C:$C,'Each Gender Events'!CH$1,'Official Medal Table'!$E:$E,"Mixed")*'Medal values'!$B$2/2
+ COUNTIFS('Official Medal Table'!$H:$H,'Each Gender Events'!$A37,'Official Medal Table'!$C:$C,'Each Gender Events'!CH$1,'Official Medal Table'!$E:$E,"Mixed")*'Medal values'!$B$3/2
+ COUNTIFS('Official Medal Table'!$I:$I,'Each Gender Events'!$A37,'Official Medal Table'!$C:$C,'Each Gender Events'!CH$1,'Official Medal Table'!$E:$E,"Mixed")*'Medal values'!$B$3/2</f>
        <v>0</v>
      </c>
      <c r="CI37">
        <f>COUNTIFS('Official Medal Table'!$F:$F,'Each Gender Events'!$A37,'Official Medal Table'!$C:$C,'Each Gender Events'!CI$1,'Official Medal Table'!$E:$E,'Each Gender Events'!CI$2)*'Medal values'!$B$1
+ COUNTIFS('Official Medal Table'!$G:$G,'Each Gender Events'!$A37,'Official Medal Table'!$C:$C,'Each Gender Events'!CI$1,'Official Medal Table'!$E:$E,'Each Gender Events'!CI$2)*'Medal values'!$B$2
+ COUNTIFS('Official Medal Table'!$H:$H,'Each Gender Events'!$A37,'Official Medal Table'!$C:$C,'Each Gender Events'!CI$1,'Official Medal Table'!$E:$E,'Each Gender Events'!CI$2)*'Medal values'!$B$3
+ COUNTIFS('Official Medal Table'!$I:$I,'Each Gender Events'!$A37,'Official Medal Table'!$C:$C,'Each Gender Events'!CI$1,'Official Medal Table'!$E:$E,'Each Gender Events'!CI$2)*'Medal values'!$B$3
+ COUNTIFS('Official Medal Table'!$F:$F,'Each Gender Events'!$A37,'Official Medal Table'!$C:$C,'Each Gender Events'!CI$1,'Official Medal Table'!$E:$E,"Mixed")*'Medal values'!$B$1/2
+ COUNTIFS('Official Medal Table'!$G:$G,'Each Gender Events'!$A37,'Official Medal Table'!$C:$C,'Each Gender Events'!CI$1,'Official Medal Table'!$E:$E,"Mixed")*'Medal values'!$B$2/2
+ COUNTIFS('Official Medal Table'!$H:$H,'Each Gender Events'!$A37,'Official Medal Table'!$C:$C,'Each Gender Events'!CI$1,'Official Medal Table'!$E:$E,"Mixed")*'Medal values'!$B$3/2
+ COUNTIFS('Official Medal Table'!$I:$I,'Each Gender Events'!$A37,'Official Medal Table'!$C:$C,'Each Gender Events'!CI$1,'Official Medal Table'!$E:$E,"Mixed")*'Medal values'!$B$3/2</f>
        <v>0</v>
      </c>
      <c r="CJ37">
        <f>COUNTIFS('Official Medal Table'!$F:$F,'Each Gender Events'!$A37,'Official Medal Table'!$C:$C,'Each Gender Events'!CJ$1,'Official Medal Table'!$E:$E,'Each Gender Events'!CJ$2)*'Medal values'!$B$1
+ COUNTIFS('Official Medal Table'!$G:$G,'Each Gender Events'!$A37,'Official Medal Table'!$C:$C,'Each Gender Events'!CJ$1,'Official Medal Table'!$E:$E,'Each Gender Events'!CJ$2)*'Medal values'!$B$2
+ COUNTIFS('Official Medal Table'!$H:$H,'Each Gender Events'!$A37,'Official Medal Table'!$C:$C,'Each Gender Events'!CJ$1,'Official Medal Table'!$E:$E,'Each Gender Events'!CJ$2)*'Medal values'!$B$3
+ COUNTIFS('Official Medal Table'!$I:$I,'Each Gender Events'!$A37,'Official Medal Table'!$C:$C,'Each Gender Events'!CJ$1,'Official Medal Table'!$E:$E,'Each Gender Events'!CJ$2)*'Medal values'!$B$3
+ COUNTIFS('Official Medal Table'!$F:$F,'Each Gender Events'!$A37,'Official Medal Table'!$C:$C,'Each Gender Events'!CJ$1,'Official Medal Table'!$E:$E,"Mixed")*'Medal values'!$B$1/2
+ COUNTIFS('Official Medal Table'!$G:$G,'Each Gender Events'!$A37,'Official Medal Table'!$C:$C,'Each Gender Events'!CJ$1,'Official Medal Table'!$E:$E,"Mixed")*'Medal values'!$B$2/2
+ COUNTIFS('Official Medal Table'!$H:$H,'Each Gender Events'!$A37,'Official Medal Table'!$C:$C,'Each Gender Events'!CJ$1,'Official Medal Table'!$E:$E,"Mixed")*'Medal values'!$B$3/2
+ COUNTIFS('Official Medal Table'!$I:$I,'Each Gender Events'!$A37,'Official Medal Table'!$C:$C,'Each Gender Events'!CJ$1,'Official Medal Table'!$E:$E,"Mixed")*'Medal values'!$B$3/2</f>
        <v>0</v>
      </c>
      <c r="CK37">
        <f>COUNTIFS('Official Medal Table'!$F:$F,'Each Gender Events'!$A37,'Official Medal Table'!$C:$C,'Each Gender Events'!CK$1,'Official Medal Table'!$E:$E,'Each Gender Events'!CK$2)*'Medal values'!$B$1
+ COUNTIFS('Official Medal Table'!$G:$G,'Each Gender Events'!$A37,'Official Medal Table'!$C:$C,'Each Gender Events'!CK$1,'Official Medal Table'!$E:$E,'Each Gender Events'!CK$2)*'Medal values'!$B$2
+ COUNTIFS('Official Medal Table'!$H:$H,'Each Gender Events'!$A37,'Official Medal Table'!$C:$C,'Each Gender Events'!CK$1,'Official Medal Table'!$E:$E,'Each Gender Events'!CK$2)*'Medal values'!$B$3
+ COUNTIFS('Official Medal Table'!$I:$I,'Each Gender Events'!$A37,'Official Medal Table'!$C:$C,'Each Gender Events'!CK$1,'Official Medal Table'!$E:$E,'Each Gender Events'!CK$2)*'Medal values'!$B$3
+ COUNTIFS('Official Medal Table'!$F:$F,'Each Gender Events'!$A37,'Official Medal Table'!$C:$C,'Each Gender Events'!CK$1,'Official Medal Table'!$E:$E,"Mixed")*'Medal values'!$B$1/2
+ COUNTIFS('Official Medal Table'!$G:$G,'Each Gender Events'!$A37,'Official Medal Table'!$C:$C,'Each Gender Events'!CK$1,'Official Medal Table'!$E:$E,"Mixed")*'Medal values'!$B$2/2
+ COUNTIFS('Official Medal Table'!$H:$H,'Each Gender Events'!$A37,'Official Medal Table'!$C:$C,'Each Gender Events'!CK$1,'Official Medal Table'!$E:$E,"Mixed")*'Medal values'!$B$3/2
+ COUNTIFS('Official Medal Table'!$I:$I,'Each Gender Events'!$A37,'Official Medal Table'!$C:$C,'Each Gender Events'!CK$1,'Official Medal Table'!$E:$E,"Mixed")*'Medal values'!$B$3/2</f>
        <v>0</v>
      </c>
      <c r="CL37">
        <f>COUNTIFS('Official Medal Table'!$F:$F,'Each Gender Events'!$A37,'Official Medal Table'!$C:$C,'Each Gender Events'!CL$1,'Official Medal Table'!$E:$E,'Each Gender Events'!CL$2)*'Medal values'!$B$1
+ COUNTIFS('Official Medal Table'!$G:$G,'Each Gender Events'!$A37,'Official Medal Table'!$C:$C,'Each Gender Events'!CL$1,'Official Medal Table'!$E:$E,'Each Gender Events'!CL$2)*'Medal values'!$B$2
+ COUNTIFS('Official Medal Table'!$H:$H,'Each Gender Events'!$A37,'Official Medal Table'!$C:$C,'Each Gender Events'!CL$1,'Official Medal Table'!$E:$E,'Each Gender Events'!CL$2)*'Medal values'!$B$3
+ COUNTIFS('Official Medal Table'!$I:$I,'Each Gender Events'!$A37,'Official Medal Table'!$C:$C,'Each Gender Events'!CL$1,'Official Medal Table'!$E:$E,'Each Gender Events'!CL$2)*'Medal values'!$B$3
+ COUNTIFS('Official Medal Table'!$F:$F,'Each Gender Events'!$A37,'Official Medal Table'!$C:$C,'Each Gender Events'!CL$1,'Official Medal Table'!$E:$E,"Mixed")*'Medal values'!$B$1/2
+ COUNTIFS('Official Medal Table'!$G:$G,'Each Gender Events'!$A37,'Official Medal Table'!$C:$C,'Each Gender Events'!CL$1,'Official Medal Table'!$E:$E,"Mixed")*'Medal values'!$B$2/2
+ COUNTIFS('Official Medal Table'!$H:$H,'Each Gender Events'!$A37,'Official Medal Table'!$C:$C,'Each Gender Events'!CL$1,'Official Medal Table'!$E:$E,"Mixed")*'Medal values'!$B$3/2
+ COUNTIFS('Official Medal Table'!$I:$I,'Each Gender Events'!$A37,'Official Medal Table'!$C:$C,'Each Gender Events'!CL$1,'Official Medal Table'!$E:$E,"Mixed")*'Medal values'!$B$3/2</f>
        <v>0</v>
      </c>
      <c r="CM37">
        <f>COUNTIFS('Official Medal Table'!$F:$F,'Each Gender Events'!$A37,'Official Medal Table'!$C:$C,'Each Gender Events'!CM$1,'Official Medal Table'!$E:$E,'Each Gender Events'!CM$2)*'Medal values'!$B$1
+ COUNTIFS('Official Medal Table'!$G:$G,'Each Gender Events'!$A37,'Official Medal Table'!$C:$C,'Each Gender Events'!CM$1,'Official Medal Table'!$E:$E,'Each Gender Events'!CM$2)*'Medal values'!$B$2
+ COUNTIFS('Official Medal Table'!$H:$H,'Each Gender Events'!$A37,'Official Medal Table'!$C:$C,'Each Gender Events'!CM$1,'Official Medal Table'!$E:$E,'Each Gender Events'!CM$2)*'Medal values'!$B$3
+ COUNTIFS('Official Medal Table'!$I:$I,'Each Gender Events'!$A37,'Official Medal Table'!$C:$C,'Each Gender Events'!CM$1,'Official Medal Table'!$E:$E,'Each Gender Events'!CM$2)*'Medal values'!$B$3
+ COUNTIFS('Official Medal Table'!$F:$F,'Each Gender Events'!$A37,'Official Medal Table'!$C:$C,'Each Gender Events'!CM$1,'Official Medal Table'!$E:$E,"Mixed")*'Medal values'!$B$1/2
+ COUNTIFS('Official Medal Table'!$G:$G,'Each Gender Events'!$A37,'Official Medal Table'!$C:$C,'Each Gender Events'!CM$1,'Official Medal Table'!$E:$E,"Mixed")*'Medal values'!$B$2/2
+ COUNTIFS('Official Medal Table'!$H:$H,'Each Gender Events'!$A37,'Official Medal Table'!$C:$C,'Each Gender Events'!CM$1,'Official Medal Table'!$E:$E,"Mixed")*'Medal values'!$B$3/2
+ COUNTIFS('Official Medal Table'!$I:$I,'Each Gender Events'!$A37,'Official Medal Table'!$C:$C,'Each Gender Events'!CM$1,'Official Medal Table'!$E:$E,"Mixed")*'Medal values'!$B$3/2</f>
        <v>0</v>
      </c>
      <c r="CN37">
        <f>COUNTIFS('Official Medal Table'!$F:$F,'Each Gender Events'!$A37,'Official Medal Table'!$C:$C,'Each Gender Events'!CN$1,'Official Medal Table'!$E:$E,'Each Gender Events'!CN$2)*'Medal values'!$B$1
+ COUNTIFS('Official Medal Table'!$G:$G,'Each Gender Events'!$A37,'Official Medal Table'!$C:$C,'Each Gender Events'!CN$1,'Official Medal Table'!$E:$E,'Each Gender Events'!CN$2)*'Medal values'!$B$2
+ COUNTIFS('Official Medal Table'!$H:$H,'Each Gender Events'!$A37,'Official Medal Table'!$C:$C,'Each Gender Events'!CN$1,'Official Medal Table'!$E:$E,'Each Gender Events'!CN$2)*'Medal values'!$B$3
+ COUNTIFS('Official Medal Table'!$I:$I,'Each Gender Events'!$A37,'Official Medal Table'!$C:$C,'Each Gender Events'!CN$1,'Official Medal Table'!$E:$E,'Each Gender Events'!CN$2)*'Medal values'!$B$3
+ COUNTIFS('Official Medal Table'!$F:$F,'Each Gender Events'!$A37,'Official Medal Table'!$C:$C,'Each Gender Events'!CN$1,'Official Medal Table'!$E:$E,"Mixed")*'Medal values'!$B$1/2
+ COUNTIFS('Official Medal Table'!$G:$G,'Each Gender Events'!$A37,'Official Medal Table'!$C:$C,'Each Gender Events'!CN$1,'Official Medal Table'!$E:$E,"Mixed")*'Medal values'!$B$2/2
+ COUNTIFS('Official Medal Table'!$H:$H,'Each Gender Events'!$A37,'Official Medal Table'!$C:$C,'Each Gender Events'!CN$1,'Official Medal Table'!$E:$E,"Mixed")*'Medal values'!$B$3/2
+ COUNTIFS('Official Medal Table'!$I:$I,'Each Gender Events'!$A37,'Official Medal Table'!$C:$C,'Each Gender Events'!CN$1,'Official Medal Table'!$E:$E,"Mixed")*'Medal values'!$B$3/2</f>
        <v>0</v>
      </c>
      <c r="CO37">
        <f>COUNTIFS('Official Medal Table'!$F:$F,'Each Gender Events'!$A37,'Official Medal Table'!$C:$C,'Each Gender Events'!CO$1,'Official Medal Table'!$E:$E,'Each Gender Events'!CO$2)*'Medal values'!$B$1
+ COUNTIFS('Official Medal Table'!$G:$G,'Each Gender Events'!$A37,'Official Medal Table'!$C:$C,'Each Gender Events'!CO$1,'Official Medal Table'!$E:$E,'Each Gender Events'!CO$2)*'Medal values'!$B$2
+ COUNTIFS('Official Medal Table'!$H:$H,'Each Gender Events'!$A37,'Official Medal Table'!$C:$C,'Each Gender Events'!CO$1,'Official Medal Table'!$E:$E,'Each Gender Events'!CO$2)*'Medal values'!$B$3
+ COUNTIFS('Official Medal Table'!$I:$I,'Each Gender Events'!$A37,'Official Medal Table'!$C:$C,'Each Gender Events'!CO$1,'Official Medal Table'!$E:$E,'Each Gender Events'!CO$2)*'Medal values'!$B$3
+ COUNTIFS('Official Medal Table'!$F:$F,'Each Gender Events'!$A37,'Official Medal Table'!$C:$C,'Each Gender Events'!CO$1,'Official Medal Table'!$E:$E,"Mixed")*'Medal values'!$B$1/2
+ COUNTIFS('Official Medal Table'!$G:$G,'Each Gender Events'!$A37,'Official Medal Table'!$C:$C,'Each Gender Events'!CO$1,'Official Medal Table'!$E:$E,"Mixed")*'Medal values'!$B$2/2
+ COUNTIFS('Official Medal Table'!$H:$H,'Each Gender Events'!$A37,'Official Medal Table'!$C:$C,'Each Gender Events'!CO$1,'Official Medal Table'!$E:$E,"Mixed")*'Medal values'!$B$3/2
+ COUNTIFS('Official Medal Table'!$I:$I,'Each Gender Events'!$A37,'Official Medal Table'!$C:$C,'Each Gender Events'!CO$1,'Official Medal Table'!$E:$E,"Mixed")*'Medal values'!$B$3/2</f>
        <v>0</v>
      </c>
      <c r="CP37">
        <f>COUNTIFS('Official Medal Table'!$F:$F,'Each Gender Events'!$A37,'Official Medal Table'!$C:$C,'Each Gender Events'!CP$1,'Official Medal Table'!$E:$E,'Each Gender Events'!CP$2)*'Medal values'!$B$1
+ COUNTIFS('Official Medal Table'!$G:$G,'Each Gender Events'!$A37,'Official Medal Table'!$C:$C,'Each Gender Events'!CP$1,'Official Medal Table'!$E:$E,'Each Gender Events'!CP$2)*'Medal values'!$B$2
+ COUNTIFS('Official Medal Table'!$H:$H,'Each Gender Events'!$A37,'Official Medal Table'!$C:$C,'Each Gender Events'!CP$1,'Official Medal Table'!$E:$E,'Each Gender Events'!CP$2)*'Medal values'!$B$3
+ COUNTIFS('Official Medal Table'!$I:$I,'Each Gender Events'!$A37,'Official Medal Table'!$C:$C,'Each Gender Events'!CP$1,'Official Medal Table'!$E:$E,'Each Gender Events'!CP$2)*'Medal values'!$B$3
+ COUNTIFS('Official Medal Table'!$F:$F,'Each Gender Events'!$A37,'Official Medal Table'!$C:$C,'Each Gender Events'!CP$1,'Official Medal Table'!$E:$E,"Mixed")*'Medal values'!$B$1/2
+ COUNTIFS('Official Medal Table'!$G:$G,'Each Gender Events'!$A37,'Official Medal Table'!$C:$C,'Each Gender Events'!CP$1,'Official Medal Table'!$E:$E,"Mixed")*'Medal values'!$B$2/2
+ COUNTIFS('Official Medal Table'!$H:$H,'Each Gender Events'!$A37,'Official Medal Table'!$C:$C,'Each Gender Events'!CP$1,'Official Medal Table'!$E:$E,"Mixed")*'Medal values'!$B$3/2
+ COUNTIFS('Official Medal Table'!$I:$I,'Each Gender Events'!$A37,'Official Medal Table'!$C:$C,'Each Gender Events'!CP$1,'Official Medal Table'!$E:$E,"Mixed")*'Medal values'!$B$3/2</f>
        <v>0</v>
      </c>
      <c r="CQ37">
        <f>COUNTIFS('Official Medal Table'!$F:$F,'Each Gender Events'!$A37,'Official Medal Table'!$C:$C,'Each Gender Events'!CQ$1,'Official Medal Table'!$E:$E,'Each Gender Events'!CQ$2)*'Medal values'!$B$1
+ COUNTIFS('Official Medal Table'!$G:$G,'Each Gender Events'!$A37,'Official Medal Table'!$C:$C,'Each Gender Events'!CQ$1,'Official Medal Table'!$E:$E,'Each Gender Events'!CQ$2)*'Medal values'!$B$2
+ COUNTIFS('Official Medal Table'!$H:$H,'Each Gender Events'!$A37,'Official Medal Table'!$C:$C,'Each Gender Events'!CQ$1,'Official Medal Table'!$E:$E,'Each Gender Events'!CQ$2)*'Medal values'!$B$3
+ COUNTIFS('Official Medal Table'!$I:$I,'Each Gender Events'!$A37,'Official Medal Table'!$C:$C,'Each Gender Events'!CQ$1,'Official Medal Table'!$E:$E,'Each Gender Events'!CQ$2)*'Medal values'!$B$3
+ COUNTIFS('Official Medal Table'!$F:$F,'Each Gender Events'!$A37,'Official Medal Table'!$C:$C,'Each Gender Events'!CQ$1,'Official Medal Table'!$E:$E,"Mixed")*'Medal values'!$B$1/2
+ COUNTIFS('Official Medal Table'!$G:$G,'Each Gender Events'!$A37,'Official Medal Table'!$C:$C,'Each Gender Events'!CQ$1,'Official Medal Table'!$E:$E,"Mixed")*'Medal values'!$B$2/2
+ COUNTIFS('Official Medal Table'!$H:$H,'Each Gender Events'!$A37,'Official Medal Table'!$C:$C,'Each Gender Events'!CQ$1,'Official Medal Table'!$E:$E,"Mixed")*'Medal values'!$B$3/2
+ COUNTIFS('Official Medal Table'!$I:$I,'Each Gender Events'!$A37,'Official Medal Table'!$C:$C,'Each Gender Events'!CQ$1,'Official Medal Table'!$E:$E,"Mixed")*'Medal values'!$B$3/2</f>
        <v>0</v>
      </c>
      <c r="CR37">
        <f>COUNTIFS('Official Medal Table'!$F:$F,'Each Gender Events'!$A37,'Official Medal Table'!$C:$C,'Each Gender Events'!CR$1,'Official Medal Table'!$E:$E,'Each Gender Events'!CR$2)*'Medal values'!$B$1
+ COUNTIFS('Official Medal Table'!$G:$G,'Each Gender Events'!$A37,'Official Medal Table'!$C:$C,'Each Gender Events'!CR$1,'Official Medal Table'!$E:$E,'Each Gender Events'!CR$2)*'Medal values'!$B$2
+ COUNTIFS('Official Medal Table'!$H:$H,'Each Gender Events'!$A37,'Official Medal Table'!$C:$C,'Each Gender Events'!CR$1,'Official Medal Table'!$E:$E,'Each Gender Events'!CR$2)*'Medal values'!$B$3
+ COUNTIFS('Official Medal Table'!$I:$I,'Each Gender Events'!$A37,'Official Medal Table'!$C:$C,'Each Gender Events'!CR$1,'Official Medal Table'!$E:$E,'Each Gender Events'!CR$2)*'Medal values'!$B$3
+ COUNTIFS('Official Medal Table'!$F:$F,'Each Gender Events'!$A37,'Official Medal Table'!$C:$C,'Each Gender Events'!CR$1,'Official Medal Table'!$E:$E,"Mixed")*'Medal values'!$B$1/2
+ COUNTIFS('Official Medal Table'!$G:$G,'Each Gender Events'!$A37,'Official Medal Table'!$C:$C,'Each Gender Events'!CR$1,'Official Medal Table'!$E:$E,"Mixed")*'Medal values'!$B$2/2
+ COUNTIFS('Official Medal Table'!$H:$H,'Each Gender Events'!$A37,'Official Medal Table'!$C:$C,'Each Gender Events'!CR$1,'Official Medal Table'!$E:$E,"Mixed")*'Medal values'!$B$3/2
+ COUNTIFS('Official Medal Table'!$I:$I,'Each Gender Events'!$A37,'Official Medal Table'!$C:$C,'Each Gender Events'!CR$1,'Official Medal Table'!$E:$E,"Mixed")*'Medal values'!$B$3/2</f>
        <v>0</v>
      </c>
      <c r="CS37">
        <f>COUNTIFS('Official Medal Table'!$F:$F,'Each Gender Events'!$A37,'Official Medal Table'!$C:$C,'Each Gender Events'!CS$1,'Official Medal Table'!$E:$E,'Each Gender Events'!CS$2)*'Medal values'!$B$1
+ COUNTIFS('Official Medal Table'!$G:$G,'Each Gender Events'!$A37,'Official Medal Table'!$C:$C,'Each Gender Events'!CS$1,'Official Medal Table'!$E:$E,'Each Gender Events'!CS$2)*'Medal values'!$B$2
+ COUNTIFS('Official Medal Table'!$H:$H,'Each Gender Events'!$A37,'Official Medal Table'!$C:$C,'Each Gender Events'!CS$1,'Official Medal Table'!$E:$E,'Each Gender Events'!CS$2)*'Medal values'!$B$3
+ COUNTIFS('Official Medal Table'!$I:$I,'Each Gender Events'!$A37,'Official Medal Table'!$C:$C,'Each Gender Events'!CS$1,'Official Medal Table'!$E:$E,'Each Gender Events'!CS$2)*'Medal values'!$B$3
+ COUNTIFS('Official Medal Table'!$F:$F,'Each Gender Events'!$A37,'Official Medal Table'!$C:$C,'Each Gender Events'!CS$1,'Official Medal Table'!$E:$E,"Mixed")*'Medal values'!$B$1/2
+ COUNTIFS('Official Medal Table'!$G:$G,'Each Gender Events'!$A37,'Official Medal Table'!$C:$C,'Each Gender Events'!CS$1,'Official Medal Table'!$E:$E,"Mixed")*'Medal values'!$B$2/2
+ COUNTIFS('Official Medal Table'!$H:$H,'Each Gender Events'!$A37,'Official Medal Table'!$C:$C,'Each Gender Events'!CS$1,'Official Medal Table'!$E:$E,"Mixed")*'Medal values'!$B$3/2
+ COUNTIFS('Official Medal Table'!$I:$I,'Each Gender Events'!$A37,'Official Medal Table'!$C:$C,'Each Gender Events'!CS$1,'Official Medal Table'!$E:$E,"Mixed")*'Medal values'!$B$3/2</f>
        <v>1</v>
      </c>
      <c r="CT37">
        <f>COUNTIFS('Official Medal Table'!$F:$F,'Each Gender Events'!$A37,'Official Medal Table'!$C:$C,'Each Gender Events'!CT$1,'Official Medal Table'!$E:$E,'Each Gender Events'!CT$2)*'Medal values'!$B$1
+ COUNTIFS('Official Medal Table'!$G:$G,'Each Gender Events'!$A37,'Official Medal Table'!$C:$C,'Each Gender Events'!CT$1,'Official Medal Table'!$E:$E,'Each Gender Events'!CT$2)*'Medal values'!$B$2
+ COUNTIFS('Official Medal Table'!$H:$H,'Each Gender Events'!$A37,'Official Medal Table'!$C:$C,'Each Gender Events'!CT$1,'Official Medal Table'!$E:$E,'Each Gender Events'!CT$2)*'Medal values'!$B$3
+ COUNTIFS('Official Medal Table'!$I:$I,'Each Gender Events'!$A37,'Official Medal Table'!$C:$C,'Each Gender Events'!CT$1,'Official Medal Table'!$E:$E,'Each Gender Events'!CT$2)*'Medal values'!$B$3
+ COUNTIFS('Official Medal Table'!$F:$F,'Each Gender Events'!$A37,'Official Medal Table'!$C:$C,'Each Gender Events'!CT$1,'Official Medal Table'!$E:$E,"Mixed")*'Medal values'!$B$1/2
+ COUNTIFS('Official Medal Table'!$G:$G,'Each Gender Events'!$A37,'Official Medal Table'!$C:$C,'Each Gender Events'!CT$1,'Official Medal Table'!$E:$E,"Mixed")*'Medal values'!$B$2/2
+ COUNTIFS('Official Medal Table'!$H:$H,'Each Gender Events'!$A37,'Official Medal Table'!$C:$C,'Each Gender Events'!CT$1,'Official Medal Table'!$E:$E,"Mixed")*'Medal values'!$B$3/2
+ COUNTIFS('Official Medal Table'!$I:$I,'Each Gender Events'!$A37,'Official Medal Table'!$C:$C,'Each Gender Events'!CT$1,'Official Medal Table'!$E:$E,"Mixed")*'Medal values'!$B$3/2</f>
        <v>0</v>
      </c>
    </row>
    <row r="38" spans="1:98" x14ac:dyDescent="0.3">
      <c r="A38" t="str">
        <f>Countries!A36</f>
        <v>MDA</v>
      </c>
      <c r="B38">
        <f>COUNTIFS('Official Medal Table'!$F:$F,'Each Gender Events'!$A38,'Official Medal Table'!$C:$C,'Each Gender Events'!B$1,'Official Medal Table'!$E:$E,'Each Gender Events'!B$2)*'Medal values'!$B$1
+ COUNTIFS('Official Medal Table'!$G:$G,'Each Gender Events'!$A38,'Official Medal Table'!$C:$C,'Each Gender Events'!B$1,'Official Medal Table'!$E:$E,'Each Gender Events'!B$2)*'Medal values'!$B$2
+ COUNTIFS('Official Medal Table'!$H:$H,'Each Gender Events'!$A38,'Official Medal Table'!$C:$C,'Each Gender Events'!B$1,'Official Medal Table'!$E:$E,'Each Gender Events'!B$2)*'Medal values'!$B$3
+ COUNTIFS('Official Medal Table'!$I:$I,'Each Gender Events'!$A38,'Official Medal Table'!$C:$C,'Each Gender Events'!B$1,'Official Medal Table'!$E:$E,'Each Gender Events'!B$2)*'Medal values'!$B$3
+ COUNTIFS('Official Medal Table'!$F:$F,'Each Gender Events'!$A38,'Official Medal Table'!$C:$C,'Each Gender Events'!B$1,'Official Medal Table'!$E:$E,"Mixed")*'Medal values'!$B$1/2
+ COUNTIFS('Official Medal Table'!$G:$G,'Each Gender Events'!$A38,'Official Medal Table'!$C:$C,'Each Gender Events'!B$1,'Official Medal Table'!$E:$E,"Mixed")*'Medal values'!$B$2/2
+ COUNTIFS('Official Medal Table'!$H:$H,'Each Gender Events'!$A38,'Official Medal Table'!$C:$C,'Each Gender Events'!B$1,'Official Medal Table'!$E:$E,"Mixed")*'Medal values'!$B$3/2
+ COUNTIFS('Official Medal Table'!$I:$I,'Each Gender Events'!$A38,'Official Medal Table'!$C:$C,'Each Gender Events'!B$1,'Official Medal Table'!$E:$E,"Mixed")*'Medal values'!$B$3/2</f>
        <v>0</v>
      </c>
      <c r="C38">
        <f>COUNTIFS('Official Medal Table'!$F:$F,'Each Gender Events'!$A38,'Official Medal Table'!$C:$C,'Each Gender Events'!C$1,'Official Medal Table'!$E:$E,'Each Gender Events'!C$2)*'Medal values'!$B$1
+ COUNTIFS('Official Medal Table'!$G:$G,'Each Gender Events'!$A38,'Official Medal Table'!$C:$C,'Each Gender Events'!C$1,'Official Medal Table'!$E:$E,'Each Gender Events'!C$2)*'Medal values'!$B$2
+ COUNTIFS('Official Medal Table'!$H:$H,'Each Gender Events'!$A38,'Official Medal Table'!$C:$C,'Each Gender Events'!C$1,'Official Medal Table'!$E:$E,'Each Gender Events'!C$2)*'Medal values'!$B$3
+ COUNTIFS('Official Medal Table'!$I:$I,'Each Gender Events'!$A38,'Official Medal Table'!$C:$C,'Each Gender Events'!C$1,'Official Medal Table'!$E:$E,'Each Gender Events'!C$2)*'Medal values'!$B$3
+ COUNTIFS('Official Medal Table'!$F:$F,'Each Gender Events'!$A38,'Official Medal Table'!$C:$C,'Each Gender Events'!C$1,'Official Medal Table'!$E:$E,"Mixed")*'Medal values'!$B$1/2
+ COUNTIFS('Official Medal Table'!$G:$G,'Each Gender Events'!$A38,'Official Medal Table'!$C:$C,'Each Gender Events'!C$1,'Official Medal Table'!$E:$E,"Mixed")*'Medal values'!$B$2/2
+ COUNTIFS('Official Medal Table'!$H:$H,'Each Gender Events'!$A38,'Official Medal Table'!$C:$C,'Each Gender Events'!C$1,'Official Medal Table'!$E:$E,"Mixed")*'Medal values'!$B$3/2
+ COUNTIFS('Official Medal Table'!$I:$I,'Each Gender Events'!$A38,'Official Medal Table'!$C:$C,'Each Gender Events'!C$1,'Official Medal Table'!$E:$E,"Mixed")*'Medal values'!$B$3/2</f>
        <v>0</v>
      </c>
      <c r="D38">
        <f>COUNTIFS('Official Medal Table'!$F:$F,'Each Gender Events'!$A38,'Official Medal Table'!$C:$C,'Each Gender Events'!D$1,'Official Medal Table'!$E:$E,'Each Gender Events'!D$2)*'Medal values'!$B$1
+ COUNTIFS('Official Medal Table'!$G:$G,'Each Gender Events'!$A38,'Official Medal Table'!$C:$C,'Each Gender Events'!D$1,'Official Medal Table'!$E:$E,'Each Gender Events'!D$2)*'Medal values'!$B$2
+ COUNTIFS('Official Medal Table'!$H:$H,'Each Gender Events'!$A38,'Official Medal Table'!$C:$C,'Each Gender Events'!D$1,'Official Medal Table'!$E:$E,'Each Gender Events'!D$2)*'Medal values'!$B$3
+ COUNTIFS('Official Medal Table'!$I:$I,'Each Gender Events'!$A38,'Official Medal Table'!$C:$C,'Each Gender Events'!D$1,'Official Medal Table'!$E:$E,'Each Gender Events'!D$2)*'Medal values'!$B$3
+ COUNTIFS('Official Medal Table'!$F:$F,'Each Gender Events'!$A38,'Official Medal Table'!$C:$C,'Each Gender Events'!D$1,'Official Medal Table'!$E:$E,"Mixed")*'Medal values'!$B$1/2
+ COUNTIFS('Official Medal Table'!$G:$G,'Each Gender Events'!$A38,'Official Medal Table'!$C:$C,'Each Gender Events'!D$1,'Official Medal Table'!$E:$E,"Mixed")*'Medal values'!$B$2/2
+ COUNTIFS('Official Medal Table'!$H:$H,'Each Gender Events'!$A38,'Official Medal Table'!$C:$C,'Each Gender Events'!D$1,'Official Medal Table'!$E:$E,"Mixed")*'Medal values'!$B$3/2
+ COUNTIFS('Official Medal Table'!$I:$I,'Each Gender Events'!$A38,'Official Medal Table'!$C:$C,'Each Gender Events'!D$1,'Official Medal Table'!$E:$E,"Mixed")*'Medal values'!$B$3/2</f>
        <v>0</v>
      </c>
      <c r="E38">
        <f>COUNTIFS('Official Medal Table'!$F:$F,'Each Gender Events'!$A38,'Official Medal Table'!$C:$C,'Each Gender Events'!E$1,'Official Medal Table'!$E:$E,'Each Gender Events'!E$2)*'Medal values'!$B$1
+ COUNTIFS('Official Medal Table'!$G:$G,'Each Gender Events'!$A38,'Official Medal Table'!$C:$C,'Each Gender Events'!E$1,'Official Medal Table'!$E:$E,'Each Gender Events'!E$2)*'Medal values'!$B$2
+ COUNTIFS('Official Medal Table'!$H:$H,'Each Gender Events'!$A38,'Official Medal Table'!$C:$C,'Each Gender Events'!E$1,'Official Medal Table'!$E:$E,'Each Gender Events'!E$2)*'Medal values'!$B$3
+ COUNTIFS('Official Medal Table'!$I:$I,'Each Gender Events'!$A38,'Official Medal Table'!$C:$C,'Each Gender Events'!E$1,'Official Medal Table'!$E:$E,'Each Gender Events'!E$2)*'Medal values'!$B$3
+ COUNTIFS('Official Medal Table'!$F:$F,'Each Gender Events'!$A38,'Official Medal Table'!$C:$C,'Each Gender Events'!E$1,'Official Medal Table'!$E:$E,"Mixed")*'Medal values'!$B$1/2
+ COUNTIFS('Official Medal Table'!$G:$G,'Each Gender Events'!$A38,'Official Medal Table'!$C:$C,'Each Gender Events'!E$1,'Official Medal Table'!$E:$E,"Mixed")*'Medal values'!$B$2/2
+ COUNTIFS('Official Medal Table'!$H:$H,'Each Gender Events'!$A38,'Official Medal Table'!$C:$C,'Each Gender Events'!E$1,'Official Medal Table'!$E:$E,"Mixed")*'Medal values'!$B$3/2
+ COUNTIFS('Official Medal Table'!$I:$I,'Each Gender Events'!$A38,'Official Medal Table'!$C:$C,'Each Gender Events'!E$1,'Official Medal Table'!$E:$E,"Mixed")*'Medal values'!$B$3/2</f>
        <v>0</v>
      </c>
      <c r="F38">
        <f>COUNTIFS('Official Medal Table'!$F:$F,'Each Gender Events'!$A38,'Official Medal Table'!$C:$C,'Each Gender Events'!F$1,'Official Medal Table'!$E:$E,'Each Gender Events'!F$2)*'Medal values'!$B$1
+ COUNTIFS('Official Medal Table'!$G:$G,'Each Gender Events'!$A38,'Official Medal Table'!$C:$C,'Each Gender Events'!F$1,'Official Medal Table'!$E:$E,'Each Gender Events'!F$2)*'Medal values'!$B$2
+ COUNTIFS('Official Medal Table'!$H:$H,'Each Gender Events'!$A38,'Official Medal Table'!$C:$C,'Each Gender Events'!F$1,'Official Medal Table'!$E:$E,'Each Gender Events'!F$2)*'Medal values'!$B$3
+ COUNTIFS('Official Medal Table'!$I:$I,'Each Gender Events'!$A38,'Official Medal Table'!$C:$C,'Each Gender Events'!F$1,'Official Medal Table'!$E:$E,'Each Gender Events'!F$2)*'Medal values'!$B$3
+ COUNTIFS('Official Medal Table'!$F:$F,'Each Gender Events'!$A38,'Official Medal Table'!$C:$C,'Each Gender Events'!F$1,'Official Medal Table'!$E:$E,"Mixed")*'Medal values'!$B$1/2
+ COUNTIFS('Official Medal Table'!$G:$G,'Each Gender Events'!$A38,'Official Medal Table'!$C:$C,'Each Gender Events'!F$1,'Official Medal Table'!$E:$E,"Mixed")*'Medal values'!$B$2/2
+ COUNTIFS('Official Medal Table'!$H:$H,'Each Gender Events'!$A38,'Official Medal Table'!$C:$C,'Each Gender Events'!F$1,'Official Medal Table'!$E:$E,"Mixed")*'Medal values'!$B$3/2
+ COUNTIFS('Official Medal Table'!$I:$I,'Each Gender Events'!$A38,'Official Medal Table'!$C:$C,'Each Gender Events'!F$1,'Official Medal Table'!$E:$E,"Mixed")*'Medal values'!$B$3/2</f>
        <v>0</v>
      </c>
      <c r="G38">
        <f>COUNTIFS('Official Medal Table'!$F:$F,'Each Gender Events'!$A38,'Official Medal Table'!$C:$C,'Each Gender Events'!G$1,'Official Medal Table'!$E:$E,'Each Gender Events'!G$2)*'Medal values'!$B$1
+ COUNTIFS('Official Medal Table'!$G:$G,'Each Gender Events'!$A38,'Official Medal Table'!$C:$C,'Each Gender Events'!G$1,'Official Medal Table'!$E:$E,'Each Gender Events'!G$2)*'Medal values'!$B$2
+ COUNTIFS('Official Medal Table'!$H:$H,'Each Gender Events'!$A38,'Official Medal Table'!$C:$C,'Each Gender Events'!G$1,'Official Medal Table'!$E:$E,'Each Gender Events'!G$2)*'Medal values'!$B$3
+ COUNTIFS('Official Medal Table'!$I:$I,'Each Gender Events'!$A38,'Official Medal Table'!$C:$C,'Each Gender Events'!G$1,'Official Medal Table'!$E:$E,'Each Gender Events'!G$2)*'Medal values'!$B$3
+ COUNTIFS('Official Medal Table'!$F:$F,'Each Gender Events'!$A38,'Official Medal Table'!$C:$C,'Each Gender Events'!G$1,'Official Medal Table'!$E:$E,"Mixed")*'Medal values'!$B$1/2
+ COUNTIFS('Official Medal Table'!$G:$G,'Each Gender Events'!$A38,'Official Medal Table'!$C:$C,'Each Gender Events'!G$1,'Official Medal Table'!$E:$E,"Mixed")*'Medal values'!$B$2/2
+ COUNTIFS('Official Medal Table'!$H:$H,'Each Gender Events'!$A38,'Official Medal Table'!$C:$C,'Each Gender Events'!G$1,'Official Medal Table'!$E:$E,"Mixed")*'Medal values'!$B$3/2
+ COUNTIFS('Official Medal Table'!$I:$I,'Each Gender Events'!$A38,'Official Medal Table'!$C:$C,'Each Gender Events'!G$1,'Official Medal Table'!$E:$E,"Mixed")*'Medal values'!$B$3/2</f>
        <v>0</v>
      </c>
      <c r="H38">
        <f>COUNTIFS('Official Medal Table'!$F:$F,'Each Gender Events'!$A38,'Official Medal Table'!$C:$C,'Each Gender Events'!H$1,'Official Medal Table'!$E:$E,'Each Gender Events'!H$2)*'Medal values'!$B$1
+ COUNTIFS('Official Medal Table'!$G:$G,'Each Gender Events'!$A38,'Official Medal Table'!$C:$C,'Each Gender Events'!H$1,'Official Medal Table'!$E:$E,'Each Gender Events'!H$2)*'Medal values'!$B$2
+ COUNTIFS('Official Medal Table'!$H:$H,'Each Gender Events'!$A38,'Official Medal Table'!$C:$C,'Each Gender Events'!H$1,'Official Medal Table'!$E:$E,'Each Gender Events'!H$2)*'Medal values'!$B$3
+ COUNTIFS('Official Medal Table'!$I:$I,'Each Gender Events'!$A38,'Official Medal Table'!$C:$C,'Each Gender Events'!H$1,'Official Medal Table'!$E:$E,'Each Gender Events'!H$2)*'Medal values'!$B$3
+ COUNTIFS('Official Medal Table'!$F:$F,'Each Gender Events'!$A38,'Official Medal Table'!$C:$C,'Each Gender Events'!H$1,'Official Medal Table'!$E:$E,"Mixed")*'Medal values'!$B$1/2
+ COUNTIFS('Official Medal Table'!$G:$G,'Each Gender Events'!$A38,'Official Medal Table'!$C:$C,'Each Gender Events'!H$1,'Official Medal Table'!$E:$E,"Mixed")*'Medal values'!$B$2/2
+ COUNTIFS('Official Medal Table'!$H:$H,'Each Gender Events'!$A38,'Official Medal Table'!$C:$C,'Each Gender Events'!H$1,'Official Medal Table'!$E:$E,"Mixed")*'Medal values'!$B$3/2
+ COUNTIFS('Official Medal Table'!$I:$I,'Each Gender Events'!$A38,'Official Medal Table'!$C:$C,'Each Gender Events'!H$1,'Official Medal Table'!$E:$E,"Mixed")*'Medal values'!$B$3/2</f>
        <v>0</v>
      </c>
      <c r="I38">
        <f>COUNTIFS('Official Medal Table'!$F:$F,'Each Gender Events'!$A38,'Official Medal Table'!$C:$C,'Each Gender Events'!I$1,'Official Medal Table'!$E:$E,'Each Gender Events'!I$2)*'Medal values'!$B$1
+ COUNTIFS('Official Medal Table'!$G:$G,'Each Gender Events'!$A38,'Official Medal Table'!$C:$C,'Each Gender Events'!I$1,'Official Medal Table'!$E:$E,'Each Gender Events'!I$2)*'Medal values'!$B$2
+ COUNTIFS('Official Medal Table'!$H:$H,'Each Gender Events'!$A38,'Official Medal Table'!$C:$C,'Each Gender Events'!I$1,'Official Medal Table'!$E:$E,'Each Gender Events'!I$2)*'Medal values'!$B$3
+ COUNTIFS('Official Medal Table'!$I:$I,'Each Gender Events'!$A38,'Official Medal Table'!$C:$C,'Each Gender Events'!I$1,'Official Medal Table'!$E:$E,'Each Gender Events'!I$2)*'Medal values'!$B$3
+ COUNTIFS('Official Medal Table'!$F:$F,'Each Gender Events'!$A38,'Official Medal Table'!$C:$C,'Each Gender Events'!I$1,'Official Medal Table'!$E:$E,"Mixed")*'Medal values'!$B$1/2
+ COUNTIFS('Official Medal Table'!$G:$G,'Each Gender Events'!$A38,'Official Medal Table'!$C:$C,'Each Gender Events'!I$1,'Official Medal Table'!$E:$E,"Mixed")*'Medal values'!$B$2/2
+ COUNTIFS('Official Medal Table'!$H:$H,'Each Gender Events'!$A38,'Official Medal Table'!$C:$C,'Each Gender Events'!I$1,'Official Medal Table'!$E:$E,"Mixed")*'Medal values'!$B$3/2
+ COUNTIFS('Official Medal Table'!$I:$I,'Each Gender Events'!$A38,'Official Medal Table'!$C:$C,'Each Gender Events'!I$1,'Official Medal Table'!$E:$E,"Mixed")*'Medal values'!$B$3/2</f>
        <v>0</v>
      </c>
      <c r="J38">
        <f>COUNTIFS('Official Medal Table'!$F:$F,'Each Gender Events'!$A38,'Official Medal Table'!$C:$C,'Each Gender Events'!J$1,'Official Medal Table'!$E:$E,'Each Gender Events'!J$2)*'Medal values'!$B$1
+ COUNTIFS('Official Medal Table'!$G:$G,'Each Gender Events'!$A38,'Official Medal Table'!$C:$C,'Each Gender Events'!J$1,'Official Medal Table'!$E:$E,'Each Gender Events'!J$2)*'Medal values'!$B$2
+ COUNTIFS('Official Medal Table'!$H:$H,'Each Gender Events'!$A38,'Official Medal Table'!$C:$C,'Each Gender Events'!J$1,'Official Medal Table'!$E:$E,'Each Gender Events'!J$2)*'Medal values'!$B$3
+ COUNTIFS('Official Medal Table'!$I:$I,'Each Gender Events'!$A38,'Official Medal Table'!$C:$C,'Each Gender Events'!J$1,'Official Medal Table'!$E:$E,'Each Gender Events'!J$2)*'Medal values'!$B$3
+ COUNTIFS('Official Medal Table'!$F:$F,'Each Gender Events'!$A38,'Official Medal Table'!$C:$C,'Each Gender Events'!J$1,'Official Medal Table'!$E:$E,"Mixed")*'Medal values'!$B$1/2
+ COUNTIFS('Official Medal Table'!$G:$G,'Each Gender Events'!$A38,'Official Medal Table'!$C:$C,'Each Gender Events'!J$1,'Official Medal Table'!$E:$E,"Mixed")*'Medal values'!$B$2/2
+ COUNTIFS('Official Medal Table'!$H:$H,'Each Gender Events'!$A38,'Official Medal Table'!$C:$C,'Each Gender Events'!J$1,'Official Medal Table'!$E:$E,"Mixed")*'Medal values'!$B$3/2
+ COUNTIFS('Official Medal Table'!$I:$I,'Each Gender Events'!$A38,'Official Medal Table'!$C:$C,'Each Gender Events'!J$1,'Official Medal Table'!$E:$E,"Mixed")*'Medal values'!$B$3/2</f>
        <v>0</v>
      </c>
      <c r="K38">
        <f>COUNTIFS('Official Medal Table'!$F:$F,'Each Gender Events'!$A38,'Official Medal Table'!$C:$C,'Each Gender Events'!K$1,'Official Medal Table'!$E:$E,'Each Gender Events'!K$2)*'Medal values'!$B$1
+ COUNTIFS('Official Medal Table'!$G:$G,'Each Gender Events'!$A38,'Official Medal Table'!$C:$C,'Each Gender Events'!K$1,'Official Medal Table'!$E:$E,'Each Gender Events'!K$2)*'Medal values'!$B$2
+ COUNTIFS('Official Medal Table'!$H:$H,'Each Gender Events'!$A38,'Official Medal Table'!$C:$C,'Each Gender Events'!K$1,'Official Medal Table'!$E:$E,'Each Gender Events'!K$2)*'Medal values'!$B$3
+ COUNTIFS('Official Medal Table'!$I:$I,'Each Gender Events'!$A38,'Official Medal Table'!$C:$C,'Each Gender Events'!K$1,'Official Medal Table'!$E:$E,'Each Gender Events'!K$2)*'Medal values'!$B$3
+ COUNTIFS('Official Medal Table'!$F:$F,'Each Gender Events'!$A38,'Official Medal Table'!$C:$C,'Each Gender Events'!K$1,'Official Medal Table'!$E:$E,"Mixed")*'Medal values'!$B$1/2
+ COUNTIFS('Official Medal Table'!$G:$G,'Each Gender Events'!$A38,'Official Medal Table'!$C:$C,'Each Gender Events'!K$1,'Official Medal Table'!$E:$E,"Mixed")*'Medal values'!$B$2/2
+ COUNTIFS('Official Medal Table'!$H:$H,'Each Gender Events'!$A38,'Official Medal Table'!$C:$C,'Each Gender Events'!K$1,'Official Medal Table'!$E:$E,"Mixed")*'Medal values'!$B$3/2
+ COUNTIFS('Official Medal Table'!$I:$I,'Each Gender Events'!$A38,'Official Medal Table'!$C:$C,'Each Gender Events'!K$1,'Official Medal Table'!$E:$E,"Mixed")*'Medal values'!$B$3/2</f>
        <v>0</v>
      </c>
      <c r="L38">
        <f>COUNTIFS('Official Medal Table'!$F:$F,'Each Gender Events'!$A38,'Official Medal Table'!$C:$C,'Each Gender Events'!L$1,'Official Medal Table'!$E:$E,'Each Gender Events'!L$2)*'Medal values'!$B$1
+ COUNTIFS('Official Medal Table'!$G:$G,'Each Gender Events'!$A38,'Official Medal Table'!$C:$C,'Each Gender Events'!L$1,'Official Medal Table'!$E:$E,'Each Gender Events'!L$2)*'Medal values'!$B$2
+ COUNTIFS('Official Medal Table'!$H:$H,'Each Gender Events'!$A38,'Official Medal Table'!$C:$C,'Each Gender Events'!L$1,'Official Medal Table'!$E:$E,'Each Gender Events'!L$2)*'Medal values'!$B$3
+ COUNTIFS('Official Medal Table'!$I:$I,'Each Gender Events'!$A38,'Official Medal Table'!$C:$C,'Each Gender Events'!L$1,'Official Medal Table'!$E:$E,'Each Gender Events'!L$2)*'Medal values'!$B$3
+ COUNTIFS('Official Medal Table'!$F:$F,'Each Gender Events'!$A38,'Official Medal Table'!$C:$C,'Each Gender Events'!L$1,'Official Medal Table'!$E:$E,"Mixed")*'Medal values'!$B$1/2
+ COUNTIFS('Official Medal Table'!$G:$G,'Each Gender Events'!$A38,'Official Medal Table'!$C:$C,'Each Gender Events'!L$1,'Official Medal Table'!$E:$E,"Mixed")*'Medal values'!$B$2/2
+ COUNTIFS('Official Medal Table'!$H:$H,'Each Gender Events'!$A38,'Official Medal Table'!$C:$C,'Each Gender Events'!L$1,'Official Medal Table'!$E:$E,"Mixed")*'Medal values'!$B$3/2
+ COUNTIFS('Official Medal Table'!$I:$I,'Each Gender Events'!$A38,'Official Medal Table'!$C:$C,'Each Gender Events'!L$1,'Official Medal Table'!$E:$E,"Mixed")*'Medal values'!$B$3/2</f>
        <v>0</v>
      </c>
      <c r="M38">
        <f>COUNTIFS('Official Medal Table'!$F:$F,'Each Gender Events'!$A38,'Official Medal Table'!$C:$C,'Each Gender Events'!M$1,'Official Medal Table'!$E:$E,'Each Gender Events'!M$2)*'Medal values'!$B$1
+ COUNTIFS('Official Medal Table'!$G:$G,'Each Gender Events'!$A38,'Official Medal Table'!$C:$C,'Each Gender Events'!M$1,'Official Medal Table'!$E:$E,'Each Gender Events'!M$2)*'Medal values'!$B$2
+ COUNTIFS('Official Medal Table'!$H:$H,'Each Gender Events'!$A38,'Official Medal Table'!$C:$C,'Each Gender Events'!M$1,'Official Medal Table'!$E:$E,'Each Gender Events'!M$2)*'Medal values'!$B$3
+ COUNTIFS('Official Medal Table'!$I:$I,'Each Gender Events'!$A38,'Official Medal Table'!$C:$C,'Each Gender Events'!M$1,'Official Medal Table'!$E:$E,'Each Gender Events'!M$2)*'Medal values'!$B$3
+ COUNTIFS('Official Medal Table'!$F:$F,'Each Gender Events'!$A38,'Official Medal Table'!$C:$C,'Each Gender Events'!M$1,'Official Medal Table'!$E:$E,"Mixed")*'Medal values'!$B$1/2
+ COUNTIFS('Official Medal Table'!$G:$G,'Each Gender Events'!$A38,'Official Medal Table'!$C:$C,'Each Gender Events'!M$1,'Official Medal Table'!$E:$E,"Mixed")*'Medal values'!$B$2/2
+ COUNTIFS('Official Medal Table'!$H:$H,'Each Gender Events'!$A38,'Official Medal Table'!$C:$C,'Each Gender Events'!M$1,'Official Medal Table'!$E:$E,"Mixed")*'Medal values'!$B$3/2
+ COUNTIFS('Official Medal Table'!$I:$I,'Each Gender Events'!$A38,'Official Medal Table'!$C:$C,'Each Gender Events'!M$1,'Official Medal Table'!$E:$E,"Mixed")*'Medal values'!$B$3/2</f>
        <v>0</v>
      </c>
      <c r="N38">
        <f>COUNTIFS('Official Medal Table'!$F:$F,'Each Gender Events'!$A38,'Official Medal Table'!$C:$C,'Each Gender Events'!N$1,'Official Medal Table'!$E:$E,'Each Gender Events'!N$2)*'Medal values'!$B$1
+ COUNTIFS('Official Medal Table'!$G:$G,'Each Gender Events'!$A38,'Official Medal Table'!$C:$C,'Each Gender Events'!N$1,'Official Medal Table'!$E:$E,'Each Gender Events'!N$2)*'Medal values'!$B$2
+ COUNTIFS('Official Medal Table'!$H:$H,'Each Gender Events'!$A38,'Official Medal Table'!$C:$C,'Each Gender Events'!N$1,'Official Medal Table'!$E:$E,'Each Gender Events'!N$2)*'Medal values'!$B$3
+ COUNTIFS('Official Medal Table'!$I:$I,'Each Gender Events'!$A38,'Official Medal Table'!$C:$C,'Each Gender Events'!N$1,'Official Medal Table'!$E:$E,'Each Gender Events'!N$2)*'Medal values'!$B$3
+ COUNTIFS('Official Medal Table'!$F:$F,'Each Gender Events'!$A38,'Official Medal Table'!$C:$C,'Each Gender Events'!N$1,'Official Medal Table'!$E:$E,"Mixed")*'Medal values'!$B$1/2
+ COUNTIFS('Official Medal Table'!$G:$G,'Each Gender Events'!$A38,'Official Medal Table'!$C:$C,'Each Gender Events'!N$1,'Official Medal Table'!$E:$E,"Mixed")*'Medal values'!$B$2/2
+ COUNTIFS('Official Medal Table'!$H:$H,'Each Gender Events'!$A38,'Official Medal Table'!$C:$C,'Each Gender Events'!N$1,'Official Medal Table'!$E:$E,"Mixed")*'Medal values'!$B$3/2
+ COUNTIFS('Official Medal Table'!$I:$I,'Each Gender Events'!$A38,'Official Medal Table'!$C:$C,'Each Gender Events'!N$1,'Official Medal Table'!$E:$E,"Mixed")*'Medal values'!$B$3/2</f>
        <v>0</v>
      </c>
      <c r="O38">
        <f>COUNTIFS('Official Medal Table'!$F:$F,'Each Gender Events'!$A38,'Official Medal Table'!$C:$C,'Each Gender Events'!O$1,'Official Medal Table'!$E:$E,'Each Gender Events'!O$2)*'Medal values'!$B$1
+ COUNTIFS('Official Medal Table'!$G:$G,'Each Gender Events'!$A38,'Official Medal Table'!$C:$C,'Each Gender Events'!O$1,'Official Medal Table'!$E:$E,'Each Gender Events'!O$2)*'Medal values'!$B$2
+ COUNTIFS('Official Medal Table'!$H:$H,'Each Gender Events'!$A38,'Official Medal Table'!$C:$C,'Each Gender Events'!O$1,'Official Medal Table'!$E:$E,'Each Gender Events'!O$2)*'Medal values'!$B$3
+ COUNTIFS('Official Medal Table'!$I:$I,'Each Gender Events'!$A38,'Official Medal Table'!$C:$C,'Each Gender Events'!O$1,'Official Medal Table'!$E:$E,'Each Gender Events'!O$2)*'Medal values'!$B$3
+ COUNTIFS('Official Medal Table'!$F:$F,'Each Gender Events'!$A38,'Official Medal Table'!$C:$C,'Each Gender Events'!O$1,'Official Medal Table'!$E:$E,"Mixed")*'Medal values'!$B$1/2
+ COUNTIFS('Official Medal Table'!$G:$G,'Each Gender Events'!$A38,'Official Medal Table'!$C:$C,'Each Gender Events'!O$1,'Official Medal Table'!$E:$E,"Mixed")*'Medal values'!$B$2/2
+ COUNTIFS('Official Medal Table'!$H:$H,'Each Gender Events'!$A38,'Official Medal Table'!$C:$C,'Each Gender Events'!O$1,'Official Medal Table'!$E:$E,"Mixed")*'Medal values'!$B$3/2
+ COUNTIFS('Official Medal Table'!$I:$I,'Each Gender Events'!$A38,'Official Medal Table'!$C:$C,'Each Gender Events'!O$1,'Official Medal Table'!$E:$E,"Mixed")*'Medal values'!$B$3/2</f>
        <v>0</v>
      </c>
      <c r="P38">
        <f>COUNTIFS('Official Medal Table'!$F:$F,'Each Gender Events'!$A38,'Official Medal Table'!$C:$C,'Each Gender Events'!P$1,'Official Medal Table'!$E:$E,'Each Gender Events'!P$2)*'Medal values'!$B$1
+ COUNTIFS('Official Medal Table'!$G:$G,'Each Gender Events'!$A38,'Official Medal Table'!$C:$C,'Each Gender Events'!P$1,'Official Medal Table'!$E:$E,'Each Gender Events'!P$2)*'Medal values'!$B$2
+ COUNTIFS('Official Medal Table'!$H:$H,'Each Gender Events'!$A38,'Official Medal Table'!$C:$C,'Each Gender Events'!P$1,'Official Medal Table'!$E:$E,'Each Gender Events'!P$2)*'Medal values'!$B$3
+ COUNTIFS('Official Medal Table'!$I:$I,'Each Gender Events'!$A38,'Official Medal Table'!$C:$C,'Each Gender Events'!P$1,'Official Medal Table'!$E:$E,'Each Gender Events'!P$2)*'Medal values'!$B$3
+ COUNTIFS('Official Medal Table'!$F:$F,'Each Gender Events'!$A38,'Official Medal Table'!$C:$C,'Each Gender Events'!P$1,'Official Medal Table'!$E:$E,"Mixed")*'Medal values'!$B$1/2
+ COUNTIFS('Official Medal Table'!$G:$G,'Each Gender Events'!$A38,'Official Medal Table'!$C:$C,'Each Gender Events'!P$1,'Official Medal Table'!$E:$E,"Mixed")*'Medal values'!$B$2/2
+ COUNTIFS('Official Medal Table'!$H:$H,'Each Gender Events'!$A38,'Official Medal Table'!$C:$C,'Each Gender Events'!P$1,'Official Medal Table'!$E:$E,"Mixed")*'Medal values'!$B$3/2
+ COUNTIFS('Official Medal Table'!$I:$I,'Each Gender Events'!$A38,'Official Medal Table'!$C:$C,'Each Gender Events'!P$1,'Official Medal Table'!$E:$E,"Mixed")*'Medal values'!$B$3/2</f>
        <v>0</v>
      </c>
      <c r="Q38">
        <f>COUNTIFS('Official Medal Table'!$F:$F,'Each Gender Events'!$A38,'Official Medal Table'!$C:$C,'Each Gender Events'!Q$1,'Official Medal Table'!$E:$E,'Each Gender Events'!Q$2)*'Medal values'!$B$1
+ COUNTIFS('Official Medal Table'!$G:$G,'Each Gender Events'!$A38,'Official Medal Table'!$C:$C,'Each Gender Events'!Q$1,'Official Medal Table'!$E:$E,'Each Gender Events'!Q$2)*'Medal values'!$B$2
+ COUNTIFS('Official Medal Table'!$H:$H,'Each Gender Events'!$A38,'Official Medal Table'!$C:$C,'Each Gender Events'!Q$1,'Official Medal Table'!$E:$E,'Each Gender Events'!Q$2)*'Medal values'!$B$3
+ COUNTIFS('Official Medal Table'!$I:$I,'Each Gender Events'!$A38,'Official Medal Table'!$C:$C,'Each Gender Events'!Q$1,'Official Medal Table'!$E:$E,'Each Gender Events'!Q$2)*'Medal values'!$B$3
+ COUNTIFS('Official Medal Table'!$F:$F,'Each Gender Events'!$A38,'Official Medal Table'!$C:$C,'Each Gender Events'!Q$1,'Official Medal Table'!$E:$E,"Mixed")*'Medal values'!$B$1/2
+ COUNTIFS('Official Medal Table'!$G:$G,'Each Gender Events'!$A38,'Official Medal Table'!$C:$C,'Each Gender Events'!Q$1,'Official Medal Table'!$E:$E,"Mixed")*'Medal values'!$B$2/2
+ COUNTIFS('Official Medal Table'!$H:$H,'Each Gender Events'!$A38,'Official Medal Table'!$C:$C,'Each Gender Events'!Q$1,'Official Medal Table'!$E:$E,"Mixed")*'Medal values'!$B$3/2
+ COUNTIFS('Official Medal Table'!$I:$I,'Each Gender Events'!$A38,'Official Medal Table'!$C:$C,'Each Gender Events'!Q$1,'Official Medal Table'!$E:$E,"Mixed")*'Medal values'!$B$3/2</f>
        <v>0</v>
      </c>
      <c r="R38">
        <f>COUNTIFS('Official Medal Table'!$F:$F,'Each Gender Events'!$A38,'Official Medal Table'!$C:$C,'Each Gender Events'!R$1,'Official Medal Table'!$E:$E,'Each Gender Events'!R$2)*'Medal values'!$B$1
+ COUNTIFS('Official Medal Table'!$G:$G,'Each Gender Events'!$A38,'Official Medal Table'!$C:$C,'Each Gender Events'!R$1,'Official Medal Table'!$E:$E,'Each Gender Events'!R$2)*'Medal values'!$B$2
+ COUNTIFS('Official Medal Table'!$H:$H,'Each Gender Events'!$A38,'Official Medal Table'!$C:$C,'Each Gender Events'!R$1,'Official Medal Table'!$E:$E,'Each Gender Events'!R$2)*'Medal values'!$B$3
+ COUNTIFS('Official Medal Table'!$I:$I,'Each Gender Events'!$A38,'Official Medal Table'!$C:$C,'Each Gender Events'!R$1,'Official Medal Table'!$E:$E,'Each Gender Events'!R$2)*'Medal values'!$B$3
+ COUNTIFS('Official Medal Table'!$F:$F,'Each Gender Events'!$A38,'Official Medal Table'!$C:$C,'Each Gender Events'!R$1,'Official Medal Table'!$E:$E,"Mixed")*'Medal values'!$B$1/2
+ COUNTIFS('Official Medal Table'!$G:$G,'Each Gender Events'!$A38,'Official Medal Table'!$C:$C,'Each Gender Events'!R$1,'Official Medal Table'!$E:$E,"Mixed")*'Medal values'!$B$2/2
+ COUNTIFS('Official Medal Table'!$H:$H,'Each Gender Events'!$A38,'Official Medal Table'!$C:$C,'Each Gender Events'!R$1,'Official Medal Table'!$E:$E,"Mixed")*'Medal values'!$B$3/2
+ COUNTIFS('Official Medal Table'!$I:$I,'Each Gender Events'!$A38,'Official Medal Table'!$C:$C,'Each Gender Events'!R$1,'Official Medal Table'!$E:$E,"Mixed")*'Medal values'!$B$3/2</f>
        <v>0</v>
      </c>
      <c r="S38">
        <f>COUNTIFS('Official Medal Table'!$F:$F,'Each Gender Events'!$A38,'Official Medal Table'!$C:$C,'Each Gender Events'!S$1,'Official Medal Table'!$E:$E,'Each Gender Events'!S$2)*'Medal values'!$B$1
+ COUNTIFS('Official Medal Table'!$G:$G,'Each Gender Events'!$A38,'Official Medal Table'!$C:$C,'Each Gender Events'!S$1,'Official Medal Table'!$E:$E,'Each Gender Events'!S$2)*'Medal values'!$B$2
+ COUNTIFS('Official Medal Table'!$H:$H,'Each Gender Events'!$A38,'Official Medal Table'!$C:$C,'Each Gender Events'!S$1,'Official Medal Table'!$E:$E,'Each Gender Events'!S$2)*'Medal values'!$B$3
+ COUNTIFS('Official Medal Table'!$I:$I,'Each Gender Events'!$A38,'Official Medal Table'!$C:$C,'Each Gender Events'!S$1,'Official Medal Table'!$E:$E,'Each Gender Events'!S$2)*'Medal values'!$B$3
+ COUNTIFS('Official Medal Table'!$F:$F,'Each Gender Events'!$A38,'Official Medal Table'!$C:$C,'Each Gender Events'!S$1,'Official Medal Table'!$E:$E,"Mixed")*'Medal values'!$B$1/2
+ COUNTIFS('Official Medal Table'!$G:$G,'Each Gender Events'!$A38,'Official Medal Table'!$C:$C,'Each Gender Events'!S$1,'Official Medal Table'!$E:$E,"Mixed")*'Medal values'!$B$2/2
+ COUNTIFS('Official Medal Table'!$H:$H,'Each Gender Events'!$A38,'Official Medal Table'!$C:$C,'Each Gender Events'!S$1,'Official Medal Table'!$E:$E,"Mixed")*'Medal values'!$B$3/2
+ COUNTIFS('Official Medal Table'!$I:$I,'Each Gender Events'!$A38,'Official Medal Table'!$C:$C,'Each Gender Events'!S$1,'Official Medal Table'!$E:$E,"Mixed")*'Medal values'!$B$3/2</f>
        <v>0</v>
      </c>
      <c r="T38">
        <f>COUNTIFS('Official Medal Table'!$F:$F,'Each Gender Events'!$A38,'Official Medal Table'!$C:$C,'Each Gender Events'!T$1,'Official Medal Table'!$E:$E,'Each Gender Events'!T$2)*'Medal values'!$B$1
+ COUNTIFS('Official Medal Table'!$G:$G,'Each Gender Events'!$A38,'Official Medal Table'!$C:$C,'Each Gender Events'!T$1,'Official Medal Table'!$E:$E,'Each Gender Events'!T$2)*'Medal values'!$B$2
+ COUNTIFS('Official Medal Table'!$H:$H,'Each Gender Events'!$A38,'Official Medal Table'!$C:$C,'Each Gender Events'!T$1,'Official Medal Table'!$E:$E,'Each Gender Events'!T$2)*'Medal values'!$B$3
+ COUNTIFS('Official Medal Table'!$I:$I,'Each Gender Events'!$A38,'Official Medal Table'!$C:$C,'Each Gender Events'!T$1,'Official Medal Table'!$E:$E,'Each Gender Events'!T$2)*'Medal values'!$B$3
+ COUNTIFS('Official Medal Table'!$F:$F,'Each Gender Events'!$A38,'Official Medal Table'!$C:$C,'Each Gender Events'!T$1,'Official Medal Table'!$E:$E,"Mixed")*'Medal values'!$B$1/2
+ COUNTIFS('Official Medal Table'!$G:$G,'Each Gender Events'!$A38,'Official Medal Table'!$C:$C,'Each Gender Events'!T$1,'Official Medal Table'!$E:$E,"Mixed")*'Medal values'!$B$2/2
+ COUNTIFS('Official Medal Table'!$H:$H,'Each Gender Events'!$A38,'Official Medal Table'!$C:$C,'Each Gender Events'!T$1,'Official Medal Table'!$E:$E,"Mixed")*'Medal values'!$B$3/2
+ COUNTIFS('Official Medal Table'!$I:$I,'Each Gender Events'!$A38,'Official Medal Table'!$C:$C,'Each Gender Events'!T$1,'Official Medal Table'!$E:$E,"Mixed")*'Medal values'!$B$3/2</f>
        <v>0</v>
      </c>
      <c r="U38">
        <f>COUNTIFS('Official Medal Table'!$F:$F,'Each Gender Events'!$A38,'Official Medal Table'!$C:$C,'Each Gender Events'!U$1,'Official Medal Table'!$E:$E,'Each Gender Events'!U$2)*'Medal values'!$B$1
+ COUNTIFS('Official Medal Table'!$G:$G,'Each Gender Events'!$A38,'Official Medal Table'!$C:$C,'Each Gender Events'!U$1,'Official Medal Table'!$E:$E,'Each Gender Events'!U$2)*'Medal values'!$B$2
+ COUNTIFS('Official Medal Table'!$H:$H,'Each Gender Events'!$A38,'Official Medal Table'!$C:$C,'Each Gender Events'!U$1,'Official Medal Table'!$E:$E,'Each Gender Events'!U$2)*'Medal values'!$B$3
+ COUNTIFS('Official Medal Table'!$I:$I,'Each Gender Events'!$A38,'Official Medal Table'!$C:$C,'Each Gender Events'!U$1,'Official Medal Table'!$E:$E,'Each Gender Events'!U$2)*'Medal values'!$B$3
+ COUNTIFS('Official Medal Table'!$F:$F,'Each Gender Events'!$A38,'Official Medal Table'!$C:$C,'Each Gender Events'!U$1,'Official Medal Table'!$E:$E,"Mixed")*'Medal values'!$B$1/2
+ COUNTIFS('Official Medal Table'!$G:$G,'Each Gender Events'!$A38,'Official Medal Table'!$C:$C,'Each Gender Events'!U$1,'Official Medal Table'!$E:$E,"Mixed")*'Medal values'!$B$2/2
+ COUNTIFS('Official Medal Table'!$H:$H,'Each Gender Events'!$A38,'Official Medal Table'!$C:$C,'Each Gender Events'!U$1,'Official Medal Table'!$E:$E,"Mixed")*'Medal values'!$B$3/2
+ COUNTIFS('Official Medal Table'!$I:$I,'Each Gender Events'!$A38,'Official Medal Table'!$C:$C,'Each Gender Events'!U$1,'Official Medal Table'!$E:$E,"Mixed")*'Medal values'!$B$3/2</f>
        <v>0</v>
      </c>
      <c r="V38">
        <f>COUNTIFS('Official Medal Table'!$F:$F,'Each Gender Events'!$A38,'Official Medal Table'!$C:$C,'Each Gender Events'!V$1,'Official Medal Table'!$E:$E,'Each Gender Events'!V$2)*'Medal values'!$B$1
+ COUNTIFS('Official Medal Table'!$G:$G,'Each Gender Events'!$A38,'Official Medal Table'!$C:$C,'Each Gender Events'!V$1,'Official Medal Table'!$E:$E,'Each Gender Events'!V$2)*'Medal values'!$B$2
+ COUNTIFS('Official Medal Table'!$H:$H,'Each Gender Events'!$A38,'Official Medal Table'!$C:$C,'Each Gender Events'!V$1,'Official Medal Table'!$E:$E,'Each Gender Events'!V$2)*'Medal values'!$B$3
+ COUNTIFS('Official Medal Table'!$I:$I,'Each Gender Events'!$A38,'Official Medal Table'!$C:$C,'Each Gender Events'!V$1,'Official Medal Table'!$E:$E,'Each Gender Events'!V$2)*'Medal values'!$B$3
+ COUNTIFS('Official Medal Table'!$F:$F,'Each Gender Events'!$A38,'Official Medal Table'!$C:$C,'Each Gender Events'!V$1,'Official Medal Table'!$E:$E,"Mixed")*'Medal values'!$B$1/2
+ COUNTIFS('Official Medal Table'!$G:$G,'Each Gender Events'!$A38,'Official Medal Table'!$C:$C,'Each Gender Events'!V$1,'Official Medal Table'!$E:$E,"Mixed")*'Medal values'!$B$2/2
+ COUNTIFS('Official Medal Table'!$H:$H,'Each Gender Events'!$A38,'Official Medal Table'!$C:$C,'Each Gender Events'!V$1,'Official Medal Table'!$E:$E,"Mixed")*'Medal values'!$B$3/2
+ COUNTIFS('Official Medal Table'!$I:$I,'Each Gender Events'!$A38,'Official Medal Table'!$C:$C,'Each Gender Events'!V$1,'Official Medal Table'!$E:$E,"Mixed")*'Medal values'!$B$3/2</f>
        <v>0</v>
      </c>
      <c r="W38">
        <f>COUNTIFS('Official Medal Table'!$F:$F,'Each Gender Events'!$A38,'Official Medal Table'!$C:$C,'Each Gender Events'!W$1,'Official Medal Table'!$E:$E,'Each Gender Events'!W$2)*'Medal values'!$B$1
+ COUNTIFS('Official Medal Table'!$G:$G,'Each Gender Events'!$A38,'Official Medal Table'!$C:$C,'Each Gender Events'!W$1,'Official Medal Table'!$E:$E,'Each Gender Events'!W$2)*'Medal values'!$B$2
+ COUNTIFS('Official Medal Table'!$H:$H,'Each Gender Events'!$A38,'Official Medal Table'!$C:$C,'Each Gender Events'!W$1,'Official Medal Table'!$E:$E,'Each Gender Events'!W$2)*'Medal values'!$B$3
+ COUNTIFS('Official Medal Table'!$I:$I,'Each Gender Events'!$A38,'Official Medal Table'!$C:$C,'Each Gender Events'!W$1,'Official Medal Table'!$E:$E,'Each Gender Events'!W$2)*'Medal values'!$B$3
+ COUNTIFS('Official Medal Table'!$F:$F,'Each Gender Events'!$A38,'Official Medal Table'!$C:$C,'Each Gender Events'!W$1,'Official Medal Table'!$E:$E,"Mixed")*'Medal values'!$B$1/2
+ COUNTIFS('Official Medal Table'!$G:$G,'Each Gender Events'!$A38,'Official Medal Table'!$C:$C,'Each Gender Events'!W$1,'Official Medal Table'!$E:$E,"Mixed")*'Medal values'!$B$2/2
+ COUNTIFS('Official Medal Table'!$H:$H,'Each Gender Events'!$A38,'Official Medal Table'!$C:$C,'Each Gender Events'!W$1,'Official Medal Table'!$E:$E,"Mixed")*'Medal values'!$B$3/2
+ COUNTIFS('Official Medal Table'!$I:$I,'Each Gender Events'!$A38,'Official Medal Table'!$C:$C,'Each Gender Events'!W$1,'Official Medal Table'!$E:$E,"Mixed")*'Medal values'!$B$3/2</f>
        <v>0</v>
      </c>
      <c r="X38">
        <f>COUNTIFS('Official Medal Table'!$F:$F,'Each Gender Events'!$A38,'Official Medal Table'!$C:$C,'Each Gender Events'!X$1,'Official Medal Table'!$E:$E,'Each Gender Events'!X$2)*'Medal values'!$B$1
+ COUNTIFS('Official Medal Table'!$G:$G,'Each Gender Events'!$A38,'Official Medal Table'!$C:$C,'Each Gender Events'!X$1,'Official Medal Table'!$E:$E,'Each Gender Events'!X$2)*'Medal values'!$B$2
+ COUNTIFS('Official Medal Table'!$H:$H,'Each Gender Events'!$A38,'Official Medal Table'!$C:$C,'Each Gender Events'!X$1,'Official Medal Table'!$E:$E,'Each Gender Events'!X$2)*'Medal values'!$B$3
+ COUNTIFS('Official Medal Table'!$I:$I,'Each Gender Events'!$A38,'Official Medal Table'!$C:$C,'Each Gender Events'!X$1,'Official Medal Table'!$E:$E,'Each Gender Events'!X$2)*'Medal values'!$B$3
+ COUNTIFS('Official Medal Table'!$F:$F,'Each Gender Events'!$A38,'Official Medal Table'!$C:$C,'Each Gender Events'!X$1,'Official Medal Table'!$E:$E,"Mixed")*'Medal values'!$B$1/2
+ COUNTIFS('Official Medal Table'!$G:$G,'Each Gender Events'!$A38,'Official Medal Table'!$C:$C,'Each Gender Events'!X$1,'Official Medal Table'!$E:$E,"Mixed")*'Medal values'!$B$2/2
+ COUNTIFS('Official Medal Table'!$H:$H,'Each Gender Events'!$A38,'Official Medal Table'!$C:$C,'Each Gender Events'!X$1,'Official Medal Table'!$E:$E,"Mixed")*'Medal values'!$B$3/2
+ COUNTIFS('Official Medal Table'!$I:$I,'Each Gender Events'!$A38,'Official Medal Table'!$C:$C,'Each Gender Events'!X$1,'Official Medal Table'!$E:$E,"Mixed")*'Medal values'!$B$3/2</f>
        <v>0</v>
      </c>
      <c r="Y38">
        <f>COUNTIFS('Official Medal Table'!$F:$F,'Each Gender Events'!$A38,'Official Medal Table'!$C:$C,'Each Gender Events'!Y$1,'Official Medal Table'!$E:$E,'Each Gender Events'!Y$2)*'Medal values'!$B$1
+ COUNTIFS('Official Medal Table'!$G:$G,'Each Gender Events'!$A38,'Official Medal Table'!$C:$C,'Each Gender Events'!Y$1,'Official Medal Table'!$E:$E,'Each Gender Events'!Y$2)*'Medal values'!$B$2
+ COUNTIFS('Official Medal Table'!$H:$H,'Each Gender Events'!$A38,'Official Medal Table'!$C:$C,'Each Gender Events'!Y$1,'Official Medal Table'!$E:$E,'Each Gender Events'!Y$2)*'Medal values'!$B$3
+ COUNTIFS('Official Medal Table'!$I:$I,'Each Gender Events'!$A38,'Official Medal Table'!$C:$C,'Each Gender Events'!Y$1,'Official Medal Table'!$E:$E,'Each Gender Events'!Y$2)*'Medal values'!$B$3
+ COUNTIFS('Official Medal Table'!$F:$F,'Each Gender Events'!$A38,'Official Medal Table'!$C:$C,'Each Gender Events'!Y$1,'Official Medal Table'!$E:$E,"Mixed")*'Medal values'!$B$1/2
+ COUNTIFS('Official Medal Table'!$G:$G,'Each Gender Events'!$A38,'Official Medal Table'!$C:$C,'Each Gender Events'!Y$1,'Official Medal Table'!$E:$E,"Mixed")*'Medal values'!$B$2/2
+ COUNTIFS('Official Medal Table'!$H:$H,'Each Gender Events'!$A38,'Official Medal Table'!$C:$C,'Each Gender Events'!Y$1,'Official Medal Table'!$E:$E,"Mixed")*'Medal values'!$B$3/2
+ COUNTIFS('Official Medal Table'!$I:$I,'Each Gender Events'!$A38,'Official Medal Table'!$C:$C,'Each Gender Events'!Y$1,'Official Medal Table'!$E:$E,"Mixed")*'Medal values'!$B$3/2</f>
        <v>0</v>
      </c>
      <c r="Z38">
        <f>COUNTIFS('Official Medal Table'!$F:$F,'Each Gender Events'!$A38,'Official Medal Table'!$C:$C,'Each Gender Events'!Z$1,'Official Medal Table'!$E:$E,'Each Gender Events'!Z$2)*'Medal values'!$B$1
+ COUNTIFS('Official Medal Table'!$G:$G,'Each Gender Events'!$A38,'Official Medal Table'!$C:$C,'Each Gender Events'!Z$1,'Official Medal Table'!$E:$E,'Each Gender Events'!Z$2)*'Medal values'!$B$2
+ COUNTIFS('Official Medal Table'!$H:$H,'Each Gender Events'!$A38,'Official Medal Table'!$C:$C,'Each Gender Events'!Z$1,'Official Medal Table'!$E:$E,'Each Gender Events'!Z$2)*'Medal values'!$B$3
+ COUNTIFS('Official Medal Table'!$I:$I,'Each Gender Events'!$A38,'Official Medal Table'!$C:$C,'Each Gender Events'!Z$1,'Official Medal Table'!$E:$E,'Each Gender Events'!Z$2)*'Medal values'!$B$3
+ COUNTIFS('Official Medal Table'!$F:$F,'Each Gender Events'!$A38,'Official Medal Table'!$C:$C,'Each Gender Events'!Z$1,'Official Medal Table'!$E:$E,"Mixed")*'Medal values'!$B$1/2
+ COUNTIFS('Official Medal Table'!$G:$G,'Each Gender Events'!$A38,'Official Medal Table'!$C:$C,'Each Gender Events'!Z$1,'Official Medal Table'!$E:$E,"Mixed")*'Medal values'!$B$2/2
+ COUNTIFS('Official Medal Table'!$H:$H,'Each Gender Events'!$A38,'Official Medal Table'!$C:$C,'Each Gender Events'!Z$1,'Official Medal Table'!$E:$E,"Mixed")*'Medal values'!$B$3/2
+ COUNTIFS('Official Medal Table'!$I:$I,'Each Gender Events'!$A38,'Official Medal Table'!$C:$C,'Each Gender Events'!Z$1,'Official Medal Table'!$E:$E,"Mixed")*'Medal values'!$B$3/2</f>
        <v>1</v>
      </c>
      <c r="AA38">
        <f>COUNTIFS('Official Medal Table'!$F:$F,'Each Gender Events'!$A38,'Official Medal Table'!$C:$C,'Each Gender Events'!AA$1,'Official Medal Table'!$E:$E,'Each Gender Events'!AA$2)*'Medal values'!$B$1
+ COUNTIFS('Official Medal Table'!$G:$G,'Each Gender Events'!$A38,'Official Medal Table'!$C:$C,'Each Gender Events'!AA$1,'Official Medal Table'!$E:$E,'Each Gender Events'!AA$2)*'Medal values'!$B$2
+ COUNTIFS('Official Medal Table'!$H:$H,'Each Gender Events'!$A38,'Official Medal Table'!$C:$C,'Each Gender Events'!AA$1,'Official Medal Table'!$E:$E,'Each Gender Events'!AA$2)*'Medal values'!$B$3
+ COUNTIFS('Official Medal Table'!$I:$I,'Each Gender Events'!$A38,'Official Medal Table'!$C:$C,'Each Gender Events'!AA$1,'Official Medal Table'!$E:$E,'Each Gender Events'!AA$2)*'Medal values'!$B$3
+ COUNTIFS('Official Medal Table'!$F:$F,'Each Gender Events'!$A38,'Official Medal Table'!$C:$C,'Each Gender Events'!AA$1,'Official Medal Table'!$E:$E,"Mixed")*'Medal values'!$B$1/2
+ COUNTIFS('Official Medal Table'!$G:$G,'Each Gender Events'!$A38,'Official Medal Table'!$C:$C,'Each Gender Events'!AA$1,'Official Medal Table'!$E:$E,"Mixed")*'Medal values'!$B$2/2
+ COUNTIFS('Official Medal Table'!$H:$H,'Each Gender Events'!$A38,'Official Medal Table'!$C:$C,'Each Gender Events'!AA$1,'Official Medal Table'!$E:$E,"Mixed")*'Medal values'!$B$3/2
+ COUNTIFS('Official Medal Table'!$I:$I,'Each Gender Events'!$A38,'Official Medal Table'!$C:$C,'Each Gender Events'!AA$1,'Official Medal Table'!$E:$E,"Mixed")*'Medal values'!$B$3/2</f>
        <v>0</v>
      </c>
      <c r="AB38">
        <f>COUNTIFS('Official Medal Table'!$F:$F,'Each Gender Events'!$A38,'Official Medal Table'!$C:$C,'Each Gender Events'!AB$1,'Official Medal Table'!$E:$E,'Each Gender Events'!AB$2)*'Medal values'!$B$1
+ COUNTIFS('Official Medal Table'!$G:$G,'Each Gender Events'!$A38,'Official Medal Table'!$C:$C,'Each Gender Events'!AB$1,'Official Medal Table'!$E:$E,'Each Gender Events'!AB$2)*'Medal values'!$B$2
+ COUNTIFS('Official Medal Table'!$H:$H,'Each Gender Events'!$A38,'Official Medal Table'!$C:$C,'Each Gender Events'!AB$1,'Official Medal Table'!$E:$E,'Each Gender Events'!AB$2)*'Medal values'!$B$3
+ COUNTIFS('Official Medal Table'!$I:$I,'Each Gender Events'!$A38,'Official Medal Table'!$C:$C,'Each Gender Events'!AB$1,'Official Medal Table'!$E:$E,'Each Gender Events'!AB$2)*'Medal values'!$B$3
+ COUNTIFS('Official Medal Table'!$F:$F,'Each Gender Events'!$A38,'Official Medal Table'!$C:$C,'Each Gender Events'!AB$1,'Official Medal Table'!$E:$E,"Mixed")*'Medal values'!$B$1/2
+ COUNTIFS('Official Medal Table'!$G:$G,'Each Gender Events'!$A38,'Official Medal Table'!$C:$C,'Each Gender Events'!AB$1,'Official Medal Table'!$E:$E,"Mixed")*'Medal values'!$B$2/2
+ COUNTIFS('Official Medal Table'!$H:$H,'Each Gender Events'!$A38,'Official Medal Table'!$C:$C,'Each Gender Events'!AB$1,'Official Medal Table'!$E:$E,"Mixed")*'Medal values'!$B$3/2
+ COUNTIFS('Official Medal Table'!$I:$I,'Each Gender Events'!$A38,'Official Medal Table'!$C:$C,'Each Gender Events'!AB$1,'Official Medal Table'!$E:$E,"Mixed")*'Medal values'!$B$3/2</f>
        <v>0</v>
      </c>
      <c r="AC38">
        <f>COUNTIFS('Official Medal Table'!$F:$F,'Each Gender Events'!$A38,'Official Medal Table'!$C:$C,'Each Gender Events'!AC$1,'Official Medal Table'!$E:$E,'Each Gender Events'!AC$2)*'Medal values'!$B$1
+ COUNTIFS('Official Medal Table'!$G:$G,'Each Gender Events'!$A38,'Official Medal Table'!$C:$C,'Each Gender Events'!AC$1,'Official Medal Table'!$E:$E,'Each Gender Events'!AC$2)*'Medal values'!$B$2
+ COUNTIFS('Official Medal Table'!$H:$H,'Each Gender Events'!$A38,'Official Medal Table'!$C:$C,'Each Gender Events'!AC$1,'Official Medal Table'!$E:$E,'Each Gender Events'!AC$2)*'Medal values'!$B$3
+ COUNTIFS('Official Medal Table'!$I:$I,'Each Gender Events'!$A38,'Official Medal Table'!$C:$C,'Each Gender Events'!AC$1,'Official Medal Table'!$E:$E,'Each Gender Events'!AC$2)*'Medal values'!$B$3
+ COUNTIFS('Official Medal Table'!$F:$F,'Each Gender Events'!$A38,'Official Medal Table'!$C:$C,'Each Gender Events'!AC$1,'Official Medal Table'!$E:$E,"Mixed")*'Medal values'!$B$1/2
+ COUNTIFS('Official Medal Table'!$G:$G,'Each Gender Events'!$A38,'Official Medal Table'!$C:$C,'Each Gender Events'!AC$1,'Official Medal Table'!$E:$E,"Mixed")*'Medal values'!$B$2/2
+ COUNTIFS('Official Medal Table'!$H:$H,'Each Gender Events'!$A38,'Official Medal Table'!$C:$C,'Each Gender Events'!AC$1,'Official Medal Table'!$E:$E,"Mixed")*'Medal values'!$B$3/2
+ COUNTIFS('Official Medal Table'!$I:$I,'Each Gender Events'!$A38,'Official Medal Table'!$C:$C,'Each Gender Events'!AC$1,'Official Medal Table'!$E:$E,"Mixed")*'Medal values'!$B$3/2</f>
        <v>0</v>
      </c>
      <c r="AD38">
        <f>COUNTIFS('Official Medal Table'!$F:$F,'Each Gender Events'!$A38,'Official Medal Table'!$C:$C,'Each Gender Events'!AD$1,'Official Medal Table'!$E:$E,'Each Gender Events'!AD$2)*'Medal values'!$B$1
+ COUNTIFS('Official Medal Table'!$G:$G,'Each Gender Events'!$A38,'Official Medal Table'!$C:$C,'Each Gender Events'!AD$1,'Official Medal Table'!$E:$E,'Each Gender Events'!AD$2)*'Medal values'!$B$2
+ COUNTIFS('Official Medal Table'!$H:$H,'Each Gender Events'!$A38,'Official Medal Table'!$C:$C,'Each Gender Events'!AD$1,'Official Medal Table'!$E:$E,'Each Gender Events'!AD$2)*'Medal values'!$B$3
+ COUNTIFS('Official Medal Table'!$I:$I,'Each Gender Events'!$A38,'Official Medal Table'!$C:$C,'Each Gender Events'!AD$1,'Official Medal Table'!$E:$E,'Each Gender Events'!AD$2)*'Medal values'!$B$3
+ COUNTIFS('Official Medal Table'!$F:$F,'Each Gender Events'!$A38,'Official Medal Table'!$C:$C,'Each Gender Events'!AD$1,'Official Medal Table'!$E:$E,"Mixed")*'Medal values'!$B$1/2
+ COUNTIFS('Official Medal Table'!$G:$G,'Each Gender Events'!$A38,'Official Medal Table'!$C:$C,'Each Gender Events'!AD$1,'Official Medal Table'!$E:$E,"Mixed")*'Medal values'!$B$2/2
+ COUNTIFS('Official Medal Table'!$H:$H,'Each Gender Events'!$A38,'Official Medal Table'!$C:$C,'Each Gender Events'!AD$1,'Official Medal Table'!$E:$E,"Mixed")*'Medal values'!$B$3/2
+ COUNTIFS('Official Medal Table'!$I:$I,'Each Gender Events'!$A38,'Official Medal Table'!$C:$C,'Each Gender Events'!AD$1,'Official Medal Table'!$E:$E,"Mixed")*'Medal values'!$B$3/2</f>
        <v>0</v>
      </c>
      <c r="AE38">
        <f>COUNTIFS('Official Medal Table'!$F:$F,'Each Gender Events'!$A38,'Official Medal Table'!$C:$C,'Each Gender Events'!AE$1,'Official Medal Table'!$E:$E,'Each Gender Events'!AE$2)*'Medal values'!$B$1
+ COUNTIFS('Official Medal Table'!$G:$G,'Each Gender Events'!$A38,'Official Medal Table'!$C:$C,'Each Gender Events'!AE$1,'Official Medal Table'!$E:$E,'Each Gender Events'!AE$2)*'Medal values'!$B$2
+ COUNTIFS('Official Medal Table'!$H:$H,'Each Gender Events'!$A38,'Official Medal Table'!$C:$C,'Each Gender Events'!AE$1,'Official Medal Table'!$E:$E,'Each Gender Events'!AE$2)*'Medal values'!$B$3
+ COUNTIFS('Official Medal Table'!$I:$I,'Each Gender Events'!$A38,'Official Medal Table'!$C:$C,'Each Gender Events'!AE$1,'Official Medal Table'!$E:$E,'Each Gender Events'!AE$2)*'Medal values'!$B$3
+ COUNTIFS('Official Medal Table'!$F:$F,'Each Gender Events'!$A38,'Official Medal Table'!$C:$C,'Each Gender Events'!AE$1,'Official Medal Table'!$E:$E,"Mixed")*'Medal values'!$B$1/2
+ COUNTIFS('Official Medal Table'!$G:$G,'Each Gender Events'!$A38,'Official Medal Table'!$C:$C,'Each Gender Events'!AE$1,'Official Medal Table'!$E:$E,"Mixed")*'Medal values'!$B$2/2
+ COUNTIFS('Official Medal Table'!$H:$H,'Each Gender Events'!$A38,'Official Medal Table'!$C:$C,'Each Gender Events'!AE$1,'Official Medal Table'!$E:$E,"Mixed")*'Medal values'!$B$3/2
+ COUNTIFS('Official Medal Table'!$I:$I,'Each Gender Events'!$A38,'Official Medal Table'!$C:$C,'Each Gender Events'!AE$1,'Official Medal Table'!$E:$E,"Mixed")*'Medal values'!$B$3/2</f>
        <v>0</v>
      </c>
      <c r="AF38">
        <f>COUNTIFS('Official Medal Table'!$F:$F,'Each Gender Events'!$A38,'Official Medal Table'!$C:$C,'Each Gender Events'!AF$1,'Official Medal Table'!$E:$E,'Each Gender Events'!AF$2)*'Medal values'!$B$1
+ COUNTIFS('Official Medal Table'!$G:$G,'Each Gender Events'!$A38,'Official Medal Table'!$C:$C,'Each Gender Events'!AF$1,'Official Medal Table'!$E:$E,'Each Gender Events'!AF$2)*'Medal values'!$B$2
+ COUNTIFS('Official Medal Table'!$H:$H,'Each Gender Events'!$A38,'Official Medal Table'!$C:$C,'Each Gender Events'!AF$1,'Official Medal Table'!$E:$E,'Each Gender Events'!AF$2)*'Medal values'!$B$3
+ COUNTIFS('Official Medal Table'!$I:$I,'Each Gender Events'!$A38,'Official Medal Table'!$C:$C,'Each Gender Events'!AF$1,'Official Medal Table'!$E:$E,'Each Gender Events'!AF$2)*'Medal values'!$B$3
+ COUNTIFS('Official Medal Table'!$F:$F,'Each Gender Events'!$A38,'Official Medal Table'!$C:$C,'Each Gender Events'!AF$1,'Official Medal Table'!$E:$E,"Mixed")*'Medal values'!$B$1/2
+ COUNTIFS('Official Medal Table'!$G:$G,'Each Gender Events'!$A38,'Official Medal Table'!$C:$C,'Each Gender Events'!AF$1,'Official Medal Table'!$E:$E,"Mixed")*'Medal values'!$B$2/2
+ COUNTIFS('Official Medal Table'!$H:$H,'Each Gender Events'!$A38,'Official Medal Table'!$C:$C,'Each Gender Events'!AF$1,'Official Medal Table'!$E:$E,"Mixed")*'Medal values'!$B$3/2
+ COUNTIFS('Official Medal Table'!$I:$I,'Each Gender Events'!$A38,'Official Medal Table'!$C:$C,'Each Gender Events'!AF$1,'Official Medal Table'!$E:$E,"Mixed")*'Medal values'!$B$3/2</f>
        <v>0</v>
      </c>
      <c r="AG38">
        <f>COUNTIFS('Official Medal Table'!$F:$F,'Each Gender Events'!$A38,'Official Medal Table'!$C:$C,'Each Gender Events'!AG$1,'Official Medal Table'!$E:$E,'Each Gender Events'!AG$2)*'Medal values'!$B$1
+ COUNTIFS('Official Medal Table'!$G:$G,'Each Gender Events'!$A38,'Official Medal Table'!$C:$C,'Each Gender Events'!AG$1,'Official Medal Table'!$E:$E,'Each Gender Events'!AG$2)*'Medal values'!$B$2
+ COUNTIFS('Official Medal Table'!$H:$H,'Each Gender Events'!$A38,'Official Medal Table'!$C:$C,'Each Gender Events'!AG$1,'Official Medal Table'!$E:$E,'Each Gender Events'!AG$2)*'Medal values'!$B$3
+ COUNTIFS('Official Medal Table'!$I:$I,'Each Gender Events'!$A38,'Official Medal Table'!$C:$C,'Each Gender Events'!AG$1,'Official Medal Table'!$E:$E,'Each Gender Events'!AG$2)*'Medal values'!$B$3
+ COUNTIFS('Official Medal Table'!$F:$F,'Each Gender Events'!$A38,'Official Medal Table'!$C:$C,'Each Gender Events'!AG$1,'Official Medal Table'!$E:$E,"Mixed")*'Medal values'!$B$1/2
+ COUNTIFS('Official Medal Table'!$G:$G,'Each Gender Events'!$A38,'Official Medal Table'!$C:$C,'Each Gender Events'!AG$1,'Official Medal Table'!$E:$E,"Mixed")*'Medal values'!$B$2/2
+ COUNTIFS('Official Medal Table'!$H:$H,'Each Gender Events'!$A38,'Official Medal Table'!$C:$C,'Each Gender Events'!AG$1,'Official Medal Table'!$E:$E,"Mixed")*'Medal values'!$B$3/2
+ COUNTIFS('Official Medal Table'!$I:$I,'Each Gender Events'!$A38,'Official Medal Table'!$C:$C,'Each Gender Events'!AG$1,'Official Medal Table'!$E:$E,"Mixed")*'Medal values'!$B$3/2</f>
        <v>0</v>
      </c>
      <c r="AH38">
        <f>COUNTIFS('Official Medal Table'!$F:$F,'Each Gender Events'!$A38,'Official Medal Table'!$C:$C,'Each Gender Events'!AH$1,'Official Medal Table'!$E:$E,'Each Gender Events'!AH$2)*'Medal values'!$B$1
+ COUNTIFS('Official Medal Table'!$G:$G,'Each Gender Events'!$A38,'Official Medal Table'!$C:$C,'Each Gender Events'!AH$1,'Official Medal Table'!$E:$E,'Each Gender Events'!AH$2)*'Medal values'!$B$2
+ COUNTIFS('Official Medal Table'!$H:$H,'Each Gender Events'!$A38,'Official Medal Table'!$C:$C,'Each Gender Events'!AH$1,'Official Medal Table'!$E:$E,'Each Gender Events'!AH$2)*'Medal values'!$B$3
+ COUNTIFS('Official Medal Table'!$I:$I,'Each Gender Events'!$A38,'Official Medal Table'!$C:$C,'Each Gender Events'!AH$1,'Official Medal Table'!$E:$E,'Each Gender Events'!AH$2)*'Medal values'!$B$3
+ COUNTIFS('Official Medal Table'!$F:$F,'Each Gender Events'!$A38,'Official Medal Table'!$C:$C,'Each Gender Events'!AH$1,'Official Medal Table'!$E:$E,"Mixed")*'Medal values'!$B$1/2
+ COUNTIFS('Official Medal Table'!$G:$G,'Each Gender Events'!$A38,'Official Medal Table'!$C:$C,'Each Gender Events'!AH$1,'Official Medal Table'!$E:$E,"Mixed")*'Medal values'!$B$2/2
+ COUNTIFS('Official Medal Table'!$H:$H,'Each Gender Events'!$A38,'Official Medal Table'!$C:$C,'Each Gender Events'!AH$1,'Official Medal Table'!$E:$E,"Mixed")*'Medal values'!$B$3/2
+ COUNTIFS('Official Medal Table'!$I:$I,'Each Gender Events'!$A38,'Official Medal Table'!$C:$C,'Each Gender Events'!AH$1,'Official Medal Table'!$E:$E,"Mixed")*'Medal values'!$B$3/2</f>
        <v>0</v>
      </c>
      <c r="AI38">
        <f>COUNTIFS('Official Medal Table'!$F:$F,'Each Gender Events'!$A38,'Official Medal Table'!$C:$C,'Each Gender Events'!AI$1,'Official Medal Table'!$E:$E,'Each Gender Events'!AI$2)*'Medal values'!$B$1
+ COUNTIFS('Official Medal Table'!$G:$G,'Each Gender Events'!$A38,'Official Medal Table'!$C:$C,'Each Gender Events'!AI$1,'Official Medal Table'!$E:$E,'Each Gender Events'!AI$2)*'Medal values'!$B$2
+ COUNTIFS('Official Medal Table'!$H:$H,'Each Gender Events'!$A38,'Official Medal Table'!$C:$C,'Each Gender Events'!AI$1,'Official Medal Table'!$E:$E,'Each Gender Events'!AI$2)*'Medal values'!$B$3
+ COUNTIFS('Official Medal Table'!$I:$I,'Each Gender Events'!$A38,'Official Medal Table'!$C:$C,'Each Gender Events'!AI$1,'Official Medal Table'!$E:$E,'Each Gender Events'!AI$2)*'Medal values'!$B$3
+ COUNTIFS('Official Medal Table'!$F:$F,'Each Gender Events'!$A38,'Official Medal Table'!$C:$C,'Each Gender Events'!AI$1,'Official Medal Table'!$E:$E,"Mixed")*'Medal values'!$B$1/2
+ COUNTIFS('Official Medal Table'!$G:$G,'Each Gender Events'!$A38,'Official Medal Table'!$C:$C,'Each Gender Events'!AI$1,'Official Medal Table'!$E:$E,"Mixed")*'Medal values'!$B$2/2
+ COUNTIFS('Official Medal Table'!$H:$H,'Each Gender Events'!$A38,'Official Medal Table'!$C:$C,'Each Gender Events'!AI$1,'Official Medal Table'!$E:$E,"Mixed")*'Medal values'!$B$3/2
+ COUNTIFS('Official Medal Table'!$I:$I,'Each Gender Events'!$A38,'Official Medal Table'!$C:$C,'Each Gender Events'!AI$1,'Official Medal Table'!$E:$E,"Mixed")*'Medal values'!$B$3/2</f>
        <v>0</v>
      </c>
      <c r="AJ38">
        <f>COUNTIFS('Official Medal Table'!$F:$F,'Each Gender Events'!$A38,'Official Medal Table'!$C:$C,'Each Gender Events'!AJ$1,'Official Medal Table'!$E:$E,'Each Gender Events'!AJ$2)*'Medal values'!$B$1
+ COUNTIFS('Official Medal Table'!$G:$G,'Each Gender Events'!$A38,'Official Medal Table'!$C:$C,'Each Gender Events'!AJ$1,'Official Medal Table'!$E:$E,'Each Gender Events'!AJ$2)*'Medal values'!$B$2
+ COUNTIFS('Official Medal Table'!$H:$H,'Each Gender Events'!$A38,'Official Medal Table'!$C:$C,'Each Gender Events'!AJ$1,'Official Medal Table'!$E:$E,'Each Gender Events'!AJ$2)*'Medal values'!$B$3
+ COUNTIFS('Official Medal Table'!$I:$I,'Each Gender Events'!$A38,'Official Medal Table'!$C:$C,'Each Gender Events'!AJ$1,'Official Medal Table'!$E:$E,'Each Gender Events'!AJ$2)*'Medal values'!$B$3
+ COUNTIFS('Official Medal Table'!$F:$F,'Each Gender Events'!$A38,'Official Medal Table'!$C:$C,'Each Gender Events'!AJ$1,'Official Medal Table'!$E:$E,"Mixed")*'Medal values'!$B$1/2
+ COUNTIFS('Official Medal Table'!$G:$G,'Each Gender Events'!$A38,'Official Medal Table'!$C:$C,'Each Gender Events'!AJ$1,'Official Medal Table'!$E:$E,"Mixed")*'Medal values'!$B$2/2
+ COUNTIFS('Official Medal Table'!$H:$H,'Each Gender Events'!$A38,'Official Medal Table'!$C:$C,'Each Gender Events'!AJ$1,'Official Medal Table'!$E:$E,"Mixed")*'Medal values'!$B$3/2
+ COUNTIFS('Official Medal Table'!$I:$I,'Each Gender Events'!$A38,'Official Medal Table'!$C:$C,'Each Gender Events'!AJ$1,'Official Medal Table'!$E:$E,"Mixed")*'Medal values'!$B$3/2</f>
        <v>0</v>
      </c>
      <c r="AK38">
        <f>COUNTIFS('Official Medal Table'!$F:$F,'Each Gender Events'!$A38,'Official Medal Table'!$C:$C,'Each Gender Events'!AK$1,'Official Medal Table'!$E:$E,'Each Gender Events'!AK$2)*'Medal values'!$B$1
+ COUNTIFS('Official Medal Table'!$G:$G,'Each Gender Events'!$A38,'Official Medal Table'!$C:$C,'Each Gender Events'!AK$1,'Official Medal Table'!$E:$E,'Each Gender Events'!AK$2)*'Medal values'!$B$2
+ COUNTIFS('Official Medal Table'!$H:$H,'Each Gender Events'!$A38,'Official Medal Table'!$C:$C,'Each Gender Events'!AK$1,'Official Medal Table'!$E:$E,'Each Gender Events'!AK$2)*'Medal values'!$B$3
+ COUNTIFS('Official Medal Table'!$I:$I,'Each Gender Events'!$A38,'Official Medal Table'!$C:$C,'Each Gender Events'!AK$1,'Official Medal Table'!$E:$E,'Each Gender Events'!AK$2)*'Medal values'!$B$3
+ COUNTIFS('Official Medal Table'!$F:$F,'Each Gender Events'!$A38,'Official Medal Table'!$C:$C,'Each Gender Events'!AK$1,'Official Medal Table'!$E:$E,"Mixed")*'Medal values'!$B$1/2
+ COUNTIFS('Official Medal Table'!$G:$G,'Each Gender Events'!$A38,'Official Medal Table'!$C:$C,'Each Gender Events'!AK$1,'Official Medal Table'!$E:$E,"Mixed")*'Medal values'!$B$2/2
+ COUNTIFS('Official Medal Table'!$H:$H,'Each Gender Events'!$A38,'Official Medal Table'!$C:$C,'Each Gender Events'!AK$1,'Official Medal Table'!$E:$E,"Mixed")*'Medal values'!$B$3/2
+ COUNTIFS('Official Medal Table'!$I:$I,'Each Gender Events'!$A38,'Official Medal Table'!$C:$C,'Each Gender Events'!AK$1,'Official Medal Table'!$E:$E,"Mixed")*'Medal values'!$B$3/2</f>
        <v>0</v>
      </c>
      <c r="AL38">
        <f>COUNTIFS('Official Medal Table'!$F:$F,'Each Gender Events'!$A38,'Official Medal Table'!$C:$C,'Each Gender Events'!AL$1,'Official Medal Table'!$E:$E,'Each Gender Events'!AL$2)*'Medal values'!$B$1
+ COUNTIFS('Official Medal Table'!$G:$G,'Each Gender Events'!$A38,'Official Medal Table'!$C:$C,'Each Gender Events'!AL$1,'Official Medal Table'!$E:$E,'Each Gender Events'!AL$2)*'Medal values'!$B$2
+ COUNTIFS('Official Medal Table'!$H:$H,'Each Gender Events'!$A38,'Official Medal Table'!$C:$C,'Each Gender Events'!AL$1,'Official Medal Table'!$E:$E,'Each Gender Events'!AL$2)*'Medal values'!$B$3
+ COUNTIFS('Official Medal Table'!$I:$I,'Each Gender Events'!$A38,'Official Medal Table'!$C:$C,'Each Gender Events'!AL$1,'Official Medal Table'!$E:$E,'Each Gender Events'!AL$2)*'Medal values'!$B$3
+ COUNTIFS('Official Medal Table'!$F:$F,'Each Gender Events'!$A38,'Official Medal Table'!$C:$C,'Each Gender Events'!AL$1,'Official Medal Table'!$E:$E,"Mixed")*'Medal values'!$B$1/2
+ COUNTIFS('Official Medal Table'!$G:$G,'Each Gender Events'!$A38,'Official Medal Table'!$C:$C,'Each Gender Events'!AL$1,'Official Medal Table'!$E:$E,"Mixed")*'Medal values'!$B$2/2
+ COUNTIFS('Official Medal Table'!$H:$H,'Each Gender Events'!$A38,'Official Medal Table'!$C:$C,'Each Gender Events'!AL$1,'Official Medal Table'!$E:$E,"Mixed")*'Medal values'!$B$3/2
+ COUNTIFS('Official Medal Table'!$I:$I,'Each Gender Events'!$A38,'Official Medal Table'!$C:$C,'Each Gender Events'!AL$1,'Official Medal Table'!$E:$E,"Mixed")*'Medal values'!$B$3/2</f>
        <v>0</v>
      </c>
      <c r="AM38">
        <f>COUNTIFS('Official Medal Table'!$F:$F,'Each Gender Events'!$A38,'Official Medal Table'!$C:$C,'Each Gender Events'!AM$1,'Official Medal Table'!$E:$E,'Each Gender Events'!AM$2)*'Medal values'!$B$1
+ COUNTIFS('Official Medal Table'!$G:$G,'Each Gender Events'!$A38,'Official Medal Table'!$C:$C,'Each Gender Events'!AM$1,'Official Medal Table'!$E:$E,'Each Gender Events'!AM$2)*'Medal values'!$B$2
+ COUNTIFS('Official Medal Table'!$H:$H,'Each Gender Events'!$A38,'Official Medal Table'!$C:$C,'Each Gender Events'!AM$1,'Official Medal Table'!$E:$E,'Each Gender Events'!AM$2)*'Medal values'!$B$3
+ COUNTIFS('Official Medal Table'!$I:$I,'Each Gender Events'!$A38,'Official Medal Table'!$C:$C,'Each Gender Events'!AM$1,'Official Medal Table'!$E:$E,'Each Gender Events'!AM$2)*'Medal values'!$B$3
+ COUNTIFS('Official Medal Table'!$F:$F,'Each Gender Events'!$A38,'Official Medal Table'!$C:$C,'Each Gender Events'!AM$1,'Official Medal Table'!$E:$E,"Mixed")*'Medal values'!$B$1/2
+ COUNTIFS('Official Medal Table'!$G:$G,'Each Gender Events'!$A38,'Official Medal Table'!$C:$C,'Each Gender Events'!AM$1,'Official Medal Table'!$E:$E,"Mixed")*'Medal values'!$B$2/2
+ COUNTIFS('Official Medal Table'!$H:$H,'Each Gender Events'!$A38,'Official Medal Table'!$C:$C,'Each Gender Events'!AM$1,'Official Medal Table'!$E:$E,"Mixed")*'Medal values'!$B$3/2
+ COUNTIFS('Official Medal Table'!$I:$I,'Each Gender Events'!$A38,'Official Medal Table'!$C:$C,'Each Gender Events'!AM$1,'Official Medal Table'!$E:$E,"Mixed")*'Medal values'!$B$3/2</f>
        <v>0</v>
      </c>
      <c r="AN38">
        <f>COUNTIFS('Official Medal Table'!$F:$F,'Each Gender Events'!$A38,'Official Medal Table'!$C:$C,'Each Gender Events'!AN$1,'Official Medal Table'!$E:$E,'Each Gender Events'!AN$2)*'Medal values'!$B$1
+ COUNTIFS('Official Medal Table'!$G:$G,'Each Gender Events'!$A38,'Official Medal Table'!$C:$C,'Each Gender Events'!AN$1,'Official Medal Table'!$E:$E,'Each Gender Events'!AN$2)*'Medal values'!$B$2
+ COUNTIFS('Official Medal Table'!$H:$H,'Each Gender Events'!$A38,'Official Medal Table'!$C:$C,'Each Gender Events'!AN$1,'Official Medal Table'!$E:$E,'Each Gender Events'!AN$2)*'Medal values'!$B$3
+ COUNTIFS('Official Medal Table'!$I:$I,'Each Gender Events'!$A38,'Official Medal Table'!$C:$C,'Each Gender Events'!AN$1,'Official Medal Table'!$E:$E,'Each Gender Events'!AN$2)*'Medal values'!$B$3
+ COUNTIFS('Official Medal Table'!$F:$F,'Each Gender Events'!$A38,'Official Medal Table'!$C:$C,'Each Gender Events'!AN$1,'Official Medal Table'!$E:$E,"Mixed")*'Medal values'!$B$1/2
+ COUNTIFS('Official Medal Table'!$G:$G,'Each Gender Events'!$A38,'Official Medal Table'!$C:$C,'Each Gender Events'!AN$1,'Official Medal Table'!$E:$E,"Mixed")*'Medal values'!$B$2/2
+ COUNTIFS('Official Medal Table'!$H:$H,'Each Gender Events'!$A38,'Official Medal Table'!$C:$C,'Each Gender Events'!AN$1,'Official Medal Table'!$E:$E,"Mixed")*'Medal values'!$B$3/2
+ COUNTIFS('Official Medal Table'!$I:$I,'Each Gender Events'!$A38,'Official Medal Table'!$C:$C,'Each Gender Events'!AN$1,'Official Medal Table'!$E:$E,"Mixed")*'Medal values'!$B$3/2</f>
        <v>0</v>
      </c>
      <c r="AO38">
        <f>COUNTIFS('Official Medal Table'!$F:$F,'Each Gender Events'!$A38,'Official Medal Table'!$C:$C,'Each Gender Events'!AO$1,'Official Medal Table'!$E:$E,'Each Gender Events'!AO$2)*'Medal values'!$B$1
+ COUNTIFS('Official Medal Table'!$G:$G,'Each Gender Events'!$A38,'Official Medal Table'!$C:$C,'Each Gender Events'!AO$1,'Official Medal Table'!$E:$E,'Each Gender Events'!AO$2)*'Medal values'!$B$2
+ COUNTIFS('Official Medal Table'!$H:$H,'Each Gender Events'!$A38,'Official Medal Table'!$C:$C,'Each Gender Events'!AO$1,'Official Medal Table'!$E:$E,'Each Gender Events'!AO$2)*'Medal values'!$B$3
+ COUNTIFS('Official Medal Table'!$I:$I,'Each Gender Events'!$A38,'Official Medal Table'!$C:$C,'Each Gender Events'!AO$1,'Official Medal Table'!$E:$E,'Each Gender Events'!AO$2)*'Medal values'!$B$3
+ COUNTIFS('Official Medal Table'!$F:$F,'Each Gender Events'!$A38,'Official Medal Table'!$C:$C,'Each Gender Events'!AO$1,'Official Medal Table'!$E:$E,"Mixed")*'Medal values'!$B$1/2
+ COUNTIFS('Official Medal Table'!$G:$G,'Each Gender Events'!$A38,'Official Medal Table'!$C:$C,'Each Gender Events'!AO$1,'Official Medal Table'!$E:$E,"Mixed")*'Medal values'!$B$2/2
+ COUNTIFS('Official Medal Table'!$H:$H,'Each Gender Events'!$A38,'Official Medal Table'!$C:$C,'Each Gender Events'!AO$1,'Official Medal Table'!$E:$E,"Mixed")*'Medal values'!$B$3/2
+ COUNTIFS('Official Medal Table'!$I:$I,'Each Gender Events'!$A38,'Official Medal Table'!$C:$C,'Each Gender Events'!AO$1,'Official Medal Table'!$E:$E,"Mixed")*'Medal values'!$B$3/2</f>
        <v>0</v>
      </c>
      <c r="AP38">
        <f>COUNTIFS('Official Medal Table'!$F:$F,'Each Gender Events'!$A38,'Official Medal Table'!$C:$C,'Each Gender Events'!AP$1,'Official Medal Table'!$E:$E,'Each Gender Events'!AP$2)*'Medal values'!$B$1
+ COUNTIFS('Official Medal Table'!$G:$G,'Each Gender Events'!$A38,'Official Medal Table'!$C:$C,'Each Gender Events'!AP$1,'Official Medal Table'!$E:$E,'Each Gender Events'!AP$2)*'Medal values'!$B$2
+ COUNTIFS('Official Medal Table'!$H:$H,'Each Gender Events'!$A38,'Official Medal Table'!$C:$C,'Each Gender Events'!AP$1,'Official Medal Table'!$E:$E,'Each Gender Events'!AP$2)*'Medal values'!$B$3
+ COUNTIFS('Official Medal Table'!$I:$I,'Each Gender Events'!$A38,'Official Medal Table'!$C:$C,'Each Gender Events'!AP$1,'Official Medal Table'!$E:$E,'Each Gender Events'!AP$2)*'Medal values'!$B$3
+ COUNTIFS('Official Medal Table'!$F:$F,'Each Gender Events'!$A38,'Official Medal Table'!$C:$C,'Each Gender Events'!AP$1,'Official Medal Table'!$E:$E,"Mixed")*'Medal values'!$B$1/2
+ COUNTIFS('Official Medal Table'!$G:$G,'Each Gender Events'!$A38,'Official Medal Table'!$C:$C,'Each Gender Events'!AP$1,'Official Medal Table'!$E:$E,"Mixed")*'Medal values'!$B$2/2
+ COUNTIFS('Official Medal Table'!$H:$H,'Each Gender Events'!$A38,'Official Medal Table'!$C:$C,'Each Gender Events'!AP$1,'Official Medal Table'!$E:$E,"Mixed")*'Medal values'!$B$3/2
+ COUNTIFS('Official Medal Table'!$I:$I,'Each Gender Events'!$A38,'Official Medal Table'!$C:$C,'Each Gender Events'!AP$1,'Official Medal Table'!$E:$E,"Mixed")*'Medal values'!$B$3/2</f>
        <v>0</v>
      </c>
      <c r="AQ38">
        <f>COUNTIFS('Official Medal Table'!$F:$F,'Each Gender Events'!$A38,'Official Medal Table'!$C:$C,'Each Gender Events'!AQ$1,'Official Medal Table'!$E:$E,'Each Gender Events'!AQ$2)*'Medal values'!$B$1
+ COUNTIFS('Official Medal Table'!$G:$G,'Each Gender Events'!$A38,'Official Medal Table'!$C:$C,'Each Gender Events'!AQ$1,'Official Medal Table'!$E:$E,'Each Gender Events'!AQ$2)*'Medal values'!$B$2
+ COUNTIFS('Official Medal Table'!$H:$H,'Each Gender Events'!$A38,'Official Medal Table'!$C:$C,'Each Gender Events'!AQ$1,'Official Medal Table'!$E:$E,'Each Gender Events'!AQ$2)*'Medal values'!$B$3
+ COUNTIFS('Official Medal Table'!$I:$I,'Each Gender Events'!$A38,'Official Medal Table'!$C:$C,'Each Gender Events'!AQ$1,'Official Medal Table'!$E:$E,'Each Gender Events'!AQ$2)*'Medal values'!$B$3
+ COUNTIFS('Official Medal Table'!$F:$F,'Each Gender Events'!$A38,'Official Medal Table'!$C:$C,'Each Gender Events'!AQ$1,'Official Medal Table'!$E:$E,"Mixed")*'Medal values'!$B$1/2
+ COUNTIFS('Official Medal Table'!$G:$G,'Each Gender Events'!$A38,'Official Medal Table'!$C:$C,'Each Gender Events'!AQ$1,'Official Medal Table'!$E:$E,"Mixed")*'Medal values'!$B$2/2
+ COUNTIFS('Official Medal Table'!$H:$H,'Each Gender Events'!$A38,'Official Medal Table'!$C:$C,'Each Gender Events'!AQ$1,'Official Medal Table'!$E:$E,"Mixed")*'Medal values'!$B$3/2
+ COUNTIFS('Official Medal Table'!$I:$I,'Each Gender Events'!$A38,'Official Medal Table'!$C:$C,'Each Gender Events'!AQ$1,'Official Medal Table'!$E:$E,"Mixed")*'Medal values'!$B$3/2</f>
        <v>0</v>
      </c>
      <c r="AR38">
        <f>COUNTIFS('Official Medal Table'!$F:$F,'Each Gender Events'!$A38,'Official Medal Table'!$C:$C,'Each Gender Events'!AR$1,'Official Medal Table'!$E:$E,'Each Gender Events'!AR$2)*'Medal values'!$B$1
+ COUNTIFS('Official Medal Table'!$G:$G,'Each Gender Events'!$A38,'Official Medal Table'!$C:$C,'Each Gender Events'!AR$1,'Official Medal Table'!$E:$E,'Each Gender Events'!AR$2)*'Medal values'!$B$2
+ COUNTIFS('Official Medal Table'!$H:$H,'Each Gender Events'!$A38,'Official Medal Table'!$C:$C,'Each Gender Events'!AR$1,'Official Medal Table'!$E:$E,'Each Gender Events'!AR$2)*'Medal values'!$B$3
+ COUNTIFS('Official Medal Table'!$I:$I,'Each Gender Events'!$A38,'Official Medal Table'!$C:$C,'Each Gender Events'!AR$1,'Official Medal Table'!$E:$E,'Each Gender Events'!AR$2)*'Medal values'!$B$3
+ COUNTIFS('Official Medal Table'!$F:$F,'Each Gender Events'!$A38,'Official Medal Table'!$C:$C,'Each Gender Events'!AR$1,'Official Medal Table'!$E:$E,"Mixed")*'Medal values'!$B$1/2
+ COUNTIFS('Official Medal Table'!$G:$G,'Each Gender Events'!$A38,'Official Medal Table'!$C:$C,'Each Gender Events'!AR$1,'Official Medal Table'!$E:$E,"Mixed")*'Medal values'!$B$2/2
+ COUNTIFS('Official Medal Table'!$H:$H,'Each Gender Events'!$A38,'Official Medal Table'!$C:$C,'Each Gender Events'!AR$1,'Official Medal Table'!$E:$E,"Mixed")*'Medal values'!$B$3/2
+ COUNTIFS('Official Medal Table'!$I:$I,'Each Gender Events'!$A38,'Official Medal Table'!$C:$C,'Each Gender Events'!AR$1,'Official Medal Table'!$E:$E,"Mixed")*'Medal values'!$B$3/2</f>
        <v>0</v>
      </c>
      <c r="AS38">
        <f>COUNTIFS('Official Medal Table'!$F:$F,'Each Gender Events'!$A38,'Official Medal Table'!$C:$C,'Each Gender Events'!AS$1,'Official Medal Table'!$E:$E,'Each Gender Events'!AS$2)*'Medal values'!$B$1
+ COUNTIFS('Official Medal Table'!$G:$G,'Each Gender Events'!$A38,'Official Medal Table'!$C:$C,'Each Gender Events'!AS$1,'Official Medal Table'!$E:$E,'Each Gender Events'!AS$2)*'Medal values'!$B$2
+ COUNTIFS('Official Medal Table'!$H:$H,'Each Gender Events'!$A38,'Official Medal Table'!$C:$C,'Each Gender Events'!AS$1,'Official Medal Table'!$E:$E,'Each Gender Events'!AS$2)*'Medal values'!$B$3
+ COUNTIFS('Official Medal Table'!$I:$I,'Each Gender Events'!$A38,'Official Medal Table'!$C:$C,'Each Gender Events'!AS$1,'Official Medal Table'!$E:$E,'Each Gender Events'!AS$2)*'Medal values'!$B$3
+ COUNTIFS('Official Medal Table'!$F:$F,'Each Gender Events'!$A38,'Official Medal Table'!$C:$C,'Each Gender Events'!AS$1,'Official Medal Table'!$E:$E,"Mixed")*'Medal values'!$B$1/2
+ COUNTIFS('Official Medal Table'!$G:$G,'Each Gender Events'!$A38,'Official Medal Table'!$C:$C,'Each Gender Events'!AS$1,'Official Medal Table'!$E:$E,"Mixed")*'Medal values'!$B$2/2
+ COUNTIFS('Official Medal Table'!$H:$H,'Each Gender Events'!$A38,'Official Medal Table'!$C:$C,'Each Gender Events'!AS$1,'Official Medal Table'!$E:$E,"Mixed")*'Medal values'!$B$3/2
+ COUNTIFS('Official Medal Table'!$I:$I,'Each Gender Events'!$A38,'Official Medal Table'!$C:$C,'Each Gender Events'!AS$1,'Official Medal Table'!$E:$E,"Mixed")*'Medal values'!$B$3/2</f>
        <v>0</v>
      </c>
      <c r="AT38">
        <f>COUNTIFS('Official Medal Table'!$F:$F,'Each Gender Events'!$A38,'Official Medal Table'!$C:$C,'Each Gender Events'!AT$1,'Official Medal Table'!$E:$E,'Each Gender Events'!AT$2)*'Medal values'!$B$1
+ COUNTIFS('Official Medal Table'!$G:$G,'Each Gender Events'!$A38,'Official Medal Table'!$C:$C,'Each Gender Events'!AT$1,'Official Medal Table'!$E:$E,'Each Gender Events'!AT$2)*'Medal values'!$B$2
+ COUNTIFS('Official Medal Table'!$H:$H,'Each Gender Events'!$A38,'Official Medal Table'!$C:$C,'Each Gender Events'!AT$1,'Official Medal Table'!$E:$E,'Each Gender Events'!AT$2)*'Medal values'!$B$3
+ COUNTIFS('Official Medal Table'!$I:$I,'Each Gender Events'!$A38,'Official Medal Table'!$C:$C,'Each Gender Events'!AT$1,'Official Medal Table'!$E:$E,'Each Gender Events'!AT$2)*'Medal values'!$B$3
+ COUNTIFS('Official Medal Table'!$F:$F,'Each Gender Events'!$A38,'Official Medal Table'!$C:$C,'Each Gender Events'!AT$1,'Official Medal Table'!$E:$E,"Mixed")*'Medal values'!$B$1/2
+ COUNTIFS('Official Medal Table'!$G:$G,'Each Gender Events'!$A38,'Official Medal Table'!$C:$C,'Each Gender Events'!AT$1,'Official Medal Table'!$E:$E,"Mixed")*'Medal values'!$B$2/2
+ COUNTIFS('Official Medal Table'!$H:$H,'Each Gender Events'!$A38,'Official Medal Table'!$C:$C,'Each Gender Events'!AT$1,'Official Medal Table'!$E:$E,"Mixed")*'Medal values'!$B$3/2
+ COUNTIFS('Official Medal Table'!$I:$I,'Each Gender Events'!$A38,'Official Medal Table'!$C:$C,'Each Gender Events'!AT$1,'Official Medal Table'!$E:$E,"Mixed")*'Medal values'!$B$3/2</f>
        <v>0</v>
      </c>
      <c r="AU38">
        <f>COUNTIFS('Official Medal Table'!$F:$F,'Each Gender Events'!$A38,'Official Medal Table'!$C:$C,'Each Gender Events'!AU$1,'Official Medal Table'!$E:$E,'Each Gender Events'!AU$2)*'Medal values'!$B$1
+ COUNTIFS('Official Medal Table'!$G:$G,'Each Gender Events'!$A38,'Official Medal Table'!$C:$C,'Each Gender Events'!AU$1,'Official Medal Table'!$E:$E,'Each Gender Events'!AU$2)*'Medal values'!$B$2
+ COUNTIFS('Official Medal Table'!$H:$H,'Each Gender Events'!$A38,'Official Medal Table'!$C:$C,'Each Gender Events'!AU$1,'Official Medal Table'!$E:$E,'Each Gender Events'!AU$2)*'Medal values'!$B$3
+ COUNTIFS('Official Medal Table'!$I:$I,'Each Gender Events'!$A38,'Official Medal Table'!$C:$C,'Each Gender Events'!AU$1,'Official Medal Table'!$E:$E,'Each Gender Events'!AU$2)*'Medal values'!$B$3
+ COUNTIFS('Official Medal Table'!$F:$F,'Each Gender Events'!$A38,'Official Medal Table'!$C:$C,'Each Gender Events'!AU$1,'Official Medal Table'!$E:$E,"Mixed")*'Medal values'!$B$1/2
+ COUNTIFS('Official Medal Table'!$G:$G,'Each Gender Events'!$A38,'Official Medal Table'!$C:$C,'Each Gender Events'!AU$1,'Official Medal Table'!$E:$E,"Mixed")*'Medal values'!$B$2/2
+ COUNTIFS('Official Medal Table'!$H:$H,'Each Gender Events'!$A38,'Official Medal Table'!$C:$C,'Each Gender Events'!AU$1,'Official Medal Table'!$E:$E,"Mixed")*'Medal values'!$B$3/2
+ COUNTIFS('Official Medal Table'!$I:$I,'Each Gender Events'!$A38,'Official Medal Table'!$C:$C,'Each Gender Events'!AU$1,'Official Medal Table'!$E:$E,"Mixed")*'Medal values'!$B$3/2</f>
        <v>0</v>
      </c>
      <c r="AV38">
        <f>COUNTIFS('Official Medal Table'!$F:$F,'Each Gender Events'!$A38,'Official Medal Table'!$C:$C,'Each Gender Events'!AV$1,'Official Medal Table'!$E:$E,'Each Gender Events'!AV$2)*'Medal values'!$B$1
+ COUNTIFS('Official Medal Table'!$G:$G,'Each Gender Events'!$A38,'Official Medal Table'!$C:$C,'Each Gender Events'!AV$1,'Official Medal Table'!$E:$E,'Each Gender Events'!AV$2)*'Medal values'!$B$2
+ COUNTIFS('Official Medal Table'!$H:$H,'Each Gender Events'!$A38,'Official Medal Table'!$C:$C,'Each Gender Events'!AV$1,'Official Medal Table'!$E:$E,'Each Gender Events'!AV$2)*'Medal values'!$B$3
+ COUNTIFS('Official Medal Table'!$I:$I,'Each Gender Events'!$A38,'Official Medal Table'!$C:$C,'Each Gender Events'!AV$1,'Official Medal Table'!$E:$E,'Each Gender Events'!AV$2)*'Medal values'!$B$3
+ COUNTIFS('Official Medal Table'!$F:$F,'Each Gender Events'!$A38,'Official Medal Table'!$C:$C,'Each Gender Events'!AV$1,'Official Medal Table'!$E:$E,"Mixed")*'Medal values'!$B$1/2
+ COUNTIFS('Official Medal Table'!$G:$G,'Each Gender Events'!$A38,'Official Medal Table'!$C:$C,'Each Gender Events'!AV$1,'Official Medal Table'!$E:$E,"Mixed")*'Medal values'!$B$2/2
+ COUNTIFS('Official Medal Table'!$H:$H,'Each Gender Events'!$A38,'Official Medal Table'!$C:$C,'Each Gender Events'!AV$1,'Official Medal Table'!$E:$E,"Mixed")*'Medal values'!$B$3/2
+ COUNTIFS('Official Medal Table'!$I:$I,'Each Gender Events'!$A38,'Official Medal Table'!$C:$C,'Each Gender Events'!AV$1,'Official Medal Table'!$E:$E,"Mixed")*'Medal values'!$B$3/2</f>
        <v>0</v>
      </c>
      <c r="AW38">
        <f>COUNTIFS('Official Medal Table'!$F:$F,'Each Gender Events'!$A38,'Official Medal Table'!$C:$C,'Each Gender Events'!AW$1,'Official Medal Table'!$E:$E,'Each Gender Events'!AW$2)*'Medal values'!$B$1
+ COUNTIFS('Official Medal Table'!$G:$G,'Each Gender Events'!$A38,'Official Medal Table'!$C:$C,'Each Gender Events'!AW$1,'Official Medal Table'!$E:$E,'Each Gender Events'!AW$2)*'Medal values'!$B$2
+ COUNTIFS('Official Medal Table'!$H:$H,'Each Gender Events'!$A38,'Official Medal Table'!$C:$C,'Each Gender Events'!AW$1,'Official Medal Table'!$E:$E,'Each Gender Events'!AW$2)*'Medal values'!$B$3
+ COUNTIFS('Official Medal Table'!$I:$I,'Each Gender Events'!$A38,'Official Medal Table'!$C:$C,'Each Gender Events'!AW$1,'Official Medal Table'!$E:$E,'Each Gender Events'!AW$2)*'Medal values'!$B$3
+ COUNTIFS('Official Medal Table'!$F:$F,'Each Gender Events'!$A38,'Official Medal Table'!$C:$C,'Each Gender Events'!AW$1,'Official Medal Table'!$E:$E,"Mixed")*'Medal values'!$B$1/2
+ COUNTIFS('Official Medal Table'!$G:$G,'Each Gender Events'!$A38,'Official Medal Table'!$C:$C,'Each Gender Events'!AW$1,'Official Medal Table'!$E:$E,"Mixed")*'Medal values'!$B$2/2
+ COUNTIFS('Official Medal Table'!$H:$H,'Each Gender Events'!$A38,'Official Medal Table'!$C:$C,'Each Gender Events'!AW$1,'Official Medal Table'!$E:$E,"Mixed")*'Medal values'!$B$3/2
+ COUNTIFS('Official Medal Table'!$I:$I,'Each Gender Events'!$A38,'Official Medal Table'!$C:$C,'Each Gender Events'!AW$1,'Official Medal Table'!$E:$E,"Mixed")*'Medal values'!$B$3/2</f>
        <v>0</v>
      </c>
      <c r="AX38">
        <f>COUNTIFS('Official Medal Table'!$F:$F,'Each Gender Events'!$A38,'Official Medal Table'!$C:$C,'Each Gender Events'!AX$1,'Official Medal Table'!$E:$E,'Each Gender Events'!AX$2)*'Medal values'!$B$1
+ COUNTIFS('Official Medal Table'!$G:$G,'Each Gender Events'!$A38,'Official Medal Table'!$C:$C,'Each Gender Events'!AX$1,'Official Medal Table'!$E:$E,'Each Gender Events'!AX$2)*'Medal values'!$B$2
+ COUNTIFS('Official Medal Table'!$H:$H,'Each Gender Events'!$A38,'Official Medal Table'!$C:$C,'Each Gender Events'!AX$1,'Official Medal Table'!$E:$E,'Each Gender Events'!AX$2)*'Medal values'!$B$3
+ COUNTIFS('Official Medal Table'!$I:$I,'Each Gender Events'!$A38,'Official Medal Table'!$C:$C,'Each Gender Events'!AX$1,'Official Medal Table'!$E:$E,'Each Gender Events'!AX$2)*'Medal values'!$B$3
+ COUNTIFS('Official Medal Table'!$F:$F,'Each Gender Events'!$A38,'Official Medal Table'!$C:$C,'Each Gender Events'!AX$1,'Official Medal Table'!$E:$E,"Mixed")*'Medal values'!$B$1/2
+ COUNTIFS('Official Medal Table'!$G:$G,'Each Gender Events'!$A38,'Official Medal Table'!$C:$C,'Each Gender Events'!AX$1,'Official Medal Table'!$E:$E,"Mixed")*'Medal values'!$B$2/2
+ COUNTIFS('Official Medal Table'!$H:$H,'Each Gender Events'!$A38,'Official Medal Table'!$C:$C,'Each Gender Events'!AX$1,'Official Medal Table'!$E:$E,"Mixed")*'Medal values'!$B$3/2
+ COUNTIFS('Official Medal Table'!$I:$I,'Each Gender Events'!$A38,'Official Medal Table'!$C:$C,'Each Gender Events'!AX$1,'Official Medal Table'!$E:$E,"Mixed")*'Medal values'!$B$3/2</f>
        <v>0</v>
      </c>
      <c r="AY38">
        <f>COUNTIFS('Official Medal Table'!$F:$F,'Each Gender Events'!$A38,'Official Medal Table'!$C:$C,'Each Gender Events'!AY$1,'Official Medal Table'!$E:$E,'Each Gender Events'!AY$2)*'Medal values'!$B$1
+ COUNTIFS('Official Medal Table'!$G:$G,'Each Gender Events'!$A38,'Official Medal Table'!$C:$C,'Each Gender Events'!AY$1,'Official Medal Table'!$E:$E,'Each Gender Events'!AY$2)*'Medal values'!$B$2
+ COUNTIFS('Official Medal Table'!$H:$H,'Each Gender Events'!$A38,'Official Medal Table'!$C:$C,'Each Gender Events'!AY$1,'Official Medal Table'!$E:$E,'Each Gender Events'!AY$2)*'Medal values'!$B$3
+ COUNTIFS('Official Medal Table'!$I:$I,'Each Gender Events'!$A38,'Official Medal Table'!$C:$C,'Each Gender Events'!AY$1,'Official Medal Table'!$E:$E,'Each Gender Events'!AY$2)*'Medal values'!$B$3
+ COUNTIFS('Official Medal Table'!$F:$F,'Each Gender Events'!$A38,'Official Medal Table'!$C:$C,'Each Gender Events'!AY$1,'Official Medal Table'!$E:$E,"Mixed")*'Medal values'!$B$1/2
+ COUNTIFS('Official Medal Table'!$G:$G,'Each Gender Events'!$A38,'Official Medal Table'!$C:$C,'Each Gender Events'!AY$1,'Official Medal Table'!$E:$E,"Mixed")*'Medal values'!$B$2/2
+ COUNTIFS('Official Medal Table'!$H:$H,'Each Gender Events'!$A38,'Official Medal Table'!$C:$C,'Each Gender Events'!AY$1,'Official Medal Table'!$E:$E,"Mixed")*'Medal values'!$B$3/2
+ COUNTIFS('Official Medal Table'!$I:$I,'Each Gender Events'!$A38,'Official Medal Table'!$C:$C,'Each Gender Events'!AY$1,'Official Medal Table'!$E:$E,"Mixed")*'Medal values'!$B$3/2</f>
        <v>0</v>
      </c>
      <c r="AZ38">
        <f>COUNTIFS('Official Medal Table'!$F:$F,'Each Gender Events'!$A38,'Official Medal Table'!$C:$C,'Each Gender Events'!AZ$1,'Official Medal Table'!$E:$E,'Each Gender Events'!AZ$2)*'Medal values'!$B$1
+ COUNTIFS('Official Medal Table'!$G:$G,'Each Gender Events'!$A38,'Official Medal Table'!$C:$C,'Each Gender Events'!AZ$1,'Official Medal Table'!$E:$E,'Each Gender Events'!AZ$2)*'Medal values'!$B$2
+ COUNTIFS('Official Medal Table'!$H:$H,'Each Gender Events'!$A38,'Official Medal Table'!$C:$C,'Each Gender Events'!AZ$1,'Official Medal Table'!$E:$E,'Each Gender Events'!AZ$2)*'Medal values'!$B$3
+ COUNTIFS('Official Medal Table'!$I:$I,'Each Gender Events'!$A38,'Official Medal Table'!$C:$C,'Each Gender Events'!AZ$1,'Official Medal Table'!$E:$E,'Each Gender Events'!AZ$2)*'Medal values'!$B$3
+ COUNTIFS('Official Medal Table'!$F:$F,'Each Gender Events'!$A38,'Official Medal Table'!$C:$C,'Each Gender Events'!AZ$1,'Official Medal Table'!$E:$E,"Mixed")*'Medal values'!$B$1/2
+ COUNTIFS('Official Medal Table'!$G:$G,'Each Gender Events'!$A38,'Official Medal Table'!$C:$C,'Each Gender Events'!AZ$1,'Official Medal Table'!$E:$E,"Mixed")*'Medal values'!$B$2/2
+ COUNTIFS('Official Medal Table'!$H:$H,'Each Gender Events'!$A38,'Official Medal Table'!$C:$C,'Each Gender Events'!AZ$1,'Official Medal Table'!$E:$E,"Mixed")*'Medal values'!$B$3/2
+ COUNTIFS('Official Medal Table'!$I:$I,'Each Gender Events'!$A38,'Official Medal Table'!$C:$C,'Each Gender Events'!AZ$1,'Official Medal Table'!$E:$E,"Mixed")*'Medal values'!$B$3/2</f>
        <v>2</v>
      </c>
      <c r="BA38">
        <f>COUNTIFS('Official Medal Table'!$F:$F,'Each Gender Events'!$A38,'Official Medal Table'!$C:$C,'Each Gender Events'!BA$1,'Official Medal Table'!$E:$E,'Each Gender Events'!BA$2)*'Medal values'!$B$1
+ COUNTIFS('Official Medal Table'!$G:$G,'Each Gender Events'!$A38,'Official Medal Table'!$C:$C,'Each Gender Events'!BA$1,'Official Medal Table'!$E:$E,'Each Gender Events'!BA$2)*'Medal values'!$B$2
+ COUNTIFS('Official Medal Table'!$H:$H,'Each Gender Events'!$A38,'Official Medal Table'!$C:$C,'Each Gender Events'!BA$1,'Official Medal Table'!$E:$E,'Each Gender Events'!BA$2)*'Medal values'!$B$3
+ COUNTIFS('Official Medal Table'!$I:$I,'Each Gender Events'!$A38,'Official Medal Table'!$C:$C,'Each Gender Events'!BA$1,'Official Medal Table'!$E:$E,'Each Gender Events'!BA$2)*'Medal values'!$B$3
+ COUNTIFS('Official Medal Table'!$F:$F,'Each Gender Events'!$A38,'Official Medal Table'!$C:$C,'Each Gender Events'!BA$1,'Official Medal Table'!$E:$E,"Mixed")*'Medal values'!$B$1/2
+ COUNTIFS('Official Medal Table'!$G:$G,'Each Gender Events'!$A38,'Official Medal Table'!$C:$C,'Each Gender Events'!BA$1,'Official Medal Table'!$E:$E,"Mixed")*'Medal values'!$B$2/2
+ COUNTIFS('Official Medal Table'!$H:$H,'Each Gender Events'!$A38,'Official Medal Table'!$C:$C,'Each Gender Events'!BA$1,'Official Medal Table'!$E:$E,"Mixed")*'Medal values'!$B$3/2
+ COUNTIFS('Official Medal Table'!$I:$I,'Each Gender Events'!$A38,'Official Medal Table'!$C:$C,'Each Gender Events'!BA$1,'Official Medal Table'!$E:$E,"Mixed")*'Medal values'!$B$3/2</f>
        <v>0</v>
      </c>
      <c r="BB38">
        <f>COUNTIFS('Official Medal Table'!$F:$F,'Each Gender Events'!$A38,'Official Medal Table'!$C:$C,'Each Gender Events'!BB$1,'Official Medal Table'!$E:$E,'Each Gender Events'!BB$2)*'Medal values'!$B$1
+ COUNTIFS('Official Medal Table'!$G:$G,'Each Gender Events'!$A38,'Official Medal Table'!$C:$C,'Each Gender Events'!BB$1,'Official Medal Table'!$E:$E,'Each Gender Events'!BB$2)*'Medal values'!$B$2
+ COUNTIFS('Official Medal Table'!$H:$H,'Each Gender Events'!$A38,'Official Medal Table'!$C:$C,'Each Gender Events'!BB$1,'Official Medal Table'!$E:$E,'Each Gender Events'!BB$2)*'Medal values'!$B$3
+ COUNTIFS('Official Medal Table'!$I:$I,'Each Gender Events'!$A38,'Official Medal Table'!$C:$C,'Each Gender Events'!BB$1,'Official Medal Table'!$E:$E,'Each Gender Events'!BB$2)*'Medal values'!$B$3
+ COUNTIFS('Official Medal Table'!$F:$F,'Each Gender Events'!$A38,'Official Medal Table'!$C:$C,'Each Gender Events'!BB$1,'Official Medal Table'!$E:$E,"Mixed")*'Medal values'!$B$1/2
+ COUNTIFS('Official Medal Table'!$G:$G,'Each Gender Events'!$A38,'Official Medal Table'!$C:$C,'Each Gender Events'!BB$1,'Official Medal Table'!$E:$E,"Mixed")*'Medal values'!$B$2/2
+ COUNTIFS('Official Medal Table'!$H:$H,'Each Gender Events'!$A38,'Official Medal Table'!$C:$C,'Each Gender Events'!BB$1,'Official Medal Table'!$E:$E,"Mixed")*'Medal values'!$B$3/2
+ COUNTIFS('Official Medal Table'!$I:$I,'Each Gender Events'!$A38,'Official Medal Table'!$C:$C,'Each Gender Events'!BB$1,'Official Medal Table'!$E:$E,"Mixed")*'Medal values'!$B$3/2</f>
        <v>0</v>
      </c>
      <c r="BC38">
        <f>COUNTIFS('Official Medal Table'!$F:$F,'Each Gender Events'!$A38,'Official Medal Table'!$C:$C,'Each Gender Events'!BC$1,'Official Medal Table'!$E:$E,'Each Gender Events'!BC$2)*'Medal values'!$B$1
+ COUNTIFS('Official Medal Table'!$G:$G,'Each Gender Events'!$A38,'Official Medal Table'!$C:$C,'Each Gender Events'!BC$1,'Official Medal Table'!$E:$E,'Each Gender Events'!BC$2)*'Medal values'!$B$2
+ COUNTIFS('Official Medal Table'!$H:$H,'Each Gender Events'!$A38,'Official Medal Table'!$C:$C,'Each Gender Events'!BC$1,'Official Medal Table'!$E:$E,'Each Gender Events'!BC$2)*'Medal values'!$B$3
+ COUNTIFS('Official Medal Table'!$I:$I,'Each Gender Events'!$A38,'Official Medal Table'!$C:$C,'Each Gender Events'!BC$1,'Official Medal Table'!$E:$E,'Each Gender Events'!BC$2)*'Medal values'!$B$3
+ COUNTIFS('Official Medal Table'!$F:$F,'Each Gender Events'!$A38,'Official Medal Table'!$C:$C,'Each Gender Events'!BC$1,'Official Medal Table'!$E:$E,"Mixed")*'Medal values'!$B$1/2
+ COUNTIFS('Official Medal Table'!$G:$G,'Each Gender Events'!$A38,'Official Medal Table'!$C:$C,'Each Gender Events'!BC$1,'Official Medal Table'!$E:$E,"Mixed")*'Medal values'!$B$2/2
+ COUNTIFS('Official Medal Table'!$H:$H,'Each Gender Events'!$A38,'Official Medal Table'!$C:$C,'Each Gender Events'!BC$1,'Official Medal Table'!$E:$E,"Mixed")*'Medal values'!$B$3/2
+ COUNTIFS('Official Medal Table'!$I:$I,'Each Gender Events'!$A38,'Official Medal Table'!$C:$C,'Each Gender Events'!BC$1,'Official Medal Table'!$E:$E,"Mixed")*'Medal values'!$B$3/2</f>
        <v>0</v>
      </c>
      <c r="BD38">
        <f>COUNTIFS('Official Medal Table'!$F:$F,'Each Gender Events'!$A38,'Official Medal Table'!$C:$C,'Each Gender Events'!BD$1,'Official Medal Table'!$E:$E,'Each Gender Events'!BD$2)*'Medal values'!$B$1
+ COUNTIFS('Official Medal Table'!$G:$G,'Each Gender Events'!$A38,'Official Medal Table'!$C:$C,'Each Gender Events'!BD$1,'Official Medal Table'!$E:$E,'Each Gender Events'!BD$2)*'Medal values'!$B$2
+ COUNTIFS('Official Medal Table'!$H:$H,'Each Gender Events'!$A38,'Official Medal Table'!$C:$C,'Each Gender Events'!BD$1,'Official Medal Table'!$E:$E,'Each Gender Events'!BD$2)*'Medal values'!$B$3
+ COUNTIFS('Official Medal Table'!$I:$I,'Each Gender Events'!$A38,'Official Medal Table'!$C:$C,'Each Gender Events'!BD$1,'Official Medal Table'!$E:$E,'Each Gender Events'!BD$2)*'Medal values'!$B$3
+ COUNTIFS('Official Medal Table'!$F:$F,'Each Gender Events'!$A38,'Official Medal Table'!$C:$C,'Each Gender Events'!BD$1,'Official Medal Table'!$E:$E,"Mixed")*'Medal values'!$B$1/2
+ COUNTIFS('Official Medal Table'!$G:$G,'Each Gender Events'!$A38,'Official Medal Table'!$C:$C,'Each Gender Events'!BD$1,'Official Medal Table'!$E:$E,"Mixed")*'Medal values'!$B$2/2
+ COUNTIFS('Official Medal Table'!$H:$H,'Each Gender Events'!$A38,'Official Medal Table'!$C:$C,'Each Gender Events'!BD$1,'Official Medal Table'!$E:$E,"Mixed")*'Medal values'!$B$3/2
+ COUNTIFS('Official Medal Table'!$I:$I,'Each Gender Events'!$A38,'Official Medal Table'!$C:$C,'Each Gender Events'!BD$1,'Official Medal Table'!$E:$E,"Mixed")*'Medal values'!$B$3/2</f>
        <v>0</v>
      </c>
      <c r="BE38">
        <f>COUNTIFS('Official Medal Table'!$F:$F,'Each Gender Events'!$A38,'Official Medal Table'!$C:$C,'Each Gender Events'!BE$1,'Official Medal Table'!$E:$E,'Each Gender Events'!BE$2)*'Medal values'!$B$1
+ COUNTIFS('Official Medal Table'!$G:$G,'Each Gender Events'!$A38,'Official Medal Table'!$C:$C,'Each Gender Events'!BE$1,'Official Medal Table'!$E:$E,'Each Gender Events'!BE$2)*'Medal values'!$B$2
+ COUNTIFS('Official Medal Table'!$H:$H,'Each Gender Events'!$A38,'Official Medal Table'!$C:$C,'Each Gender Events'!BE$1,'Official Medal Table'!$E:$E,'Each Gender Events'!BE$2)*'Medal values'!$B$3
+ COUNTIFS('Official Medal Table'!$I:$I,'Each Gender Events'!$A38,'Official Medal Table'!$C:$C,'Each Gender Events'!BE$1,'Official Medal Table'!$E:$E,'Each Gender Events'!BE$2)*'Medal values'!$B$3
+ COUNTIFS('Official Medal Table'!$F:$F,'Each Gender Events'!$A38,'Official Medal Table'!$C:$C,'Each Gender Events'!BE$1,'Official Medal Table'!$E:$E,"Mixed")*'Medal values'!$B$1/2
+ COUNTIFS('Official Medal Table'!$G:$G,'Each Gender Events'!$A38,'Official Medal Table'!$C:$C,'Each Gender Events'!BE$1,'Official Medal Table'!$E:$E,"Mixed")*'Medal values'!$B$2/2
+ COUNTIFS('Official Medal Table'!$H:$H,'Each Gender Events'!$A38,'Official Medal Table'!$C:$C,'Each Gender Events'!BE$1,'Official Medal Table'!$E:$E,"Mixed")*'Medal values'!$B$3/2
+ COUNTIFS('Official Medal Table'!$I:$I,'Each Gender Events'!$A38,'Official Medal Table'!$C:$C,'Each Gender Events'!BE$1,'Official Medal Table'!$E:$E,"Mixed")*'Medal values'!$B$3/2</f>
        <v>0</v>
      </c>
      <c r="BF38">
        <f>COUNTIFS('Official Medal Table'!$F:$F,'Each Gender Events'!$A38,'Official Medal Table'!$C:$C,'Each Gender Events'!BF$1,'Official Medal Table'!$E:$E,'Each Gender Events'!BF$2)*'Medal values'!$B$1
+ COUNTIFS('Official Medal Table'!$G:$G,'Each Gender Events'!$A38,'Official Medal Table'!$C:$C,'Each Gender Events'!BF$1,'Official Medal Table'!$E:$E,'Each Gender Events'!BF$2)*'Medal values'!$B$2
+ COUNTIFS('Official Medal Table'!$H:$H,'Each Gender Events'!$A38,'Official Medal Table'!$C:$C,'Each Gender Events'!BF$1,'Official Medal Table'!$E:$E,'Each Gender Events'!BF$2)*'Medal values'!$B$3
+ COUNTIFS('Official Medal Table'!$I:$I,'Each Gender Events'!$A38,'Official Medal Table'!$C:$C,'Each Gender Events'!BF$1,'Official Medal Table'!$E:$E,'Each Gender Events'!BF$2)*'Medal values'!$B$3
+ COUNTIFS('Official Medal Table'!$F:$F,'Each Gender Events'!$A38,'Official Medal Table'!$C:$C,'Each Gender Events'!BF$1,'Official Medal Table'!$E:$E,"Mixed")*'Medal values'!$B$1/2
+ COUNTIFS('Official Medal Table'!$G:$G,'Each Gender Events'!$A38,'Official Medal Table'!$C:$C,'Each Gender Events'!BF$1,'Official Medal Table'!$E:$E,"Mixed")*'Medal values'!$B$2/2
+ COUNTIFS('Official Medal Table'!$H:$H,'Each Gender Events'!$A38,'Official Medal Table'!$C:$C,'Each Gender Events'!BF$1,'Official Medal Table'!$E:$E,"Mixed")*'Medal values'!$B$3/2
+ COUNTIFS('Official Medal Table'!$I:$I,'Each Gender Events'!$A38,'Official Medal Table'!$C:$C,'Each Gender Events'!BF$1,'Official Medal Table'!$E:$E,"Mixed")*'Medal values'!$B$3/2</f>
        <v>0</v>
      </c>
      <c r="BG38">
        <f>COUNTIFS('Official Medal Table'!$F:$F,'Each Gender Events'!$A38,'Official Medal Table'!$C:$C,'Each Gender Events'!BG$1,'Official Medal Table'!$E:$E,'Each Gender Events'!BG$2)*'Medal values'!$B$1
+ COUNTIFS('Official Medal Table'!$G:$G,'Each Gender Events'!$A38,'Official Medal Table'!$C:$C,'Each Gender Events'!BG$1,'Official Medal Table'!$E:$E,'Each Gender Events'!BG$2)*'Medal values'!$B$2
+ COUNTIFS('Official Medal Table'!$H:$H,'Each Gender Events'!$A38,'Official Medal Table'!$C:$C,'Each Gender Events'!BG$1,'Official Medal Table'!$E:$E,'Each Gender Events'!BG$2)*'Medal values'!$B$3
+ COUNTIFS('Official Medal Table'!$I:$I,'Each Gender Events'!$A38,'Official Medal Table'!$C:$C,'Each Gender Events'!BG$1,'Official Medal Table'!$E:$E,'Each Gender Events'!BG$2)*'Medal values'!$B$3
+ COUNTIFS('Official Medal Table'!$F:$F,'Each Gender Events'!$A38,'Official Medal Table'!$C:$C,'Each Gender Events'!BG$1,'Official Medal Table'!$E:$E,"Mixed")*'Medal values'!$B$1/2
+ COUNTIFS('Official Medal Table'!$G:$G,'Each Gender Events'!$A38,'Official Medal Table'!$C:$C,'Each Gender Events'!BG$1,'Official Medal Table'!$E:$E,"Mixed")*'Medal values'!$B$2/2
+ COUNTIFS('Official Medal Table'!$H:$H,'Each Gender Events'!$A38,'Official Medal Table'!$C:$C,'Each Gender Events'!BG$1,'Official Medal Table'!$E:$E,"Mixed")*'Medal values'!$B$3/2
+ COUNTIFS('Official Medal Table'!$I:$I,'Each Gender Events'!$A38,'Official Medal Table'!$C:$C,'Each Gender Events'!BG$1,'Official Medal Table'!$E:$E,"Mixed")*'Medal values'!$B$3/2</f>
        <v>0</v>
      </c>
      <c r="BH38">
        <f>COUNTIFS('Official Medal Table'!$F:$F,'Each Gender Events'!$A38,'Official Medal Table'!$C:$C,'Each Gender Events'!BH$1,'Official Medal Table'!$E:$E,'Each Gender Events'!BH$2)*'Medal values'!$B$1
+ COUNTIFS('Official Medal Table'!$G:$G,'Each Gender Events'!$A38,'Official Medal Table'!$C:$C,'Each Gender Events'!BH$1,'Official Medal Table'!$E:$E,'Each Gender Events'!BH$2)*'Medal values'!$B$2
+ COUNTIFS('Official Medal Table'!$H:$H,'Each Gender Events'!$A38,'Official Medal Table'!$C:$C,'Each Gender Events'!BH$1,'Official Medal Table'!$E:$E,'Each Gender Events'!BH$2)*'Medal values'!$B$3
+ COUNTIFS('Official Medal Table'!$I:$I,'Each Gender Events'!$A38,'Official Medal Table'!$C:$C,'Each Gender Events'!BH$1,'Official Medal Table'!$E:$E,'Each Gender Events'!BH$2)*'Medal values'!$B$3
+ COUNTIFS('Official Medal Table'!$F:$F,'Each Gender Events'!$A38,'Official Medal Table'!$C:$C,'Each Gender Events'!BH$1,'Official Medal Table'!$E:$E,"Mixed")*'Medal values'!$B$1/2
+ COUNTIFS('Official Medal Table'!$G:$G,'Each Gender Events'!$A38,'Official Medal Table'!$C:$C,'Each Gender Events'!BH$1,'Official Medal Table'!$E:$E,"Mixed")*'Medal values'!$B$2/2
+ COUNTIFS('Official Medal Table'!$H:$H,'Each Gender Events'!$A38,'Official Medal Table'!$C:$C,'Each Gender Events'!BH$1,'Official Medal Table'!$E:$E,"Mixed")*'Medal values'!$B$3/2
+ COUNTIFS('Official Medal Table'!$I:$I,'Each Gender Events'!$A38,'Official Medal Table'!$C:$C,'Each Gender Events'!BH$1,'Official Medal Table'!$E:$E,"Mixed")*'Medal values'!$B$3/2</f>
        <v>0</v>
      </c>
      <c r="BI38">
        <f>COUNTIFS('Official Medal Table'!$F:$F,'Each Gender Events'!$A38,'Official Medal Table'!$C:$C,'Each Gender Events'!BI$1,'Official Medal Table'!$E:$E,'Each Gender Events'!BI$2)*'Medal values'!$B$1
+ COUNTIFS('Official Medal Table'!$G:$G,'Each Gender Events'!$A38,'Official Medal Table'!$C:$C,'Each Gender Events'!BI$1,'Official Medal Table'!$E:$E,'Each Gender Events'!BI$2)*'Medal values'!$B$2
+ COUNTIFS('Official Medal Table'!$H:$H,'Each Gender Events'!$A38,'Official Medal Table'!$C:$C,'Each Gender Events'!BI$1,'Official Medal Table'!$E:$E,'Each Gender Events'!BI$2)*'Medal values'!$B$3
+ COUNTIFS('Official Medal Table'!$I:$I,'Each Gender Events'!$A38,'Official Medal Table'!$C:$C,'Each Gender Events'!BI$1,'Official Medal Table'!$E:$E,'Each Gender Events'!BI$2)*'Medal values'!$B$3
+ COUNTIFS('Official Medal Table'!$F:$F,'Each Gender Events'!$A38,'Official Medal Table'!$C:$C,'Each Gender Events'!BI$1,'Official Medal Table'!$E:$E,"Mixed")*'Medal values'!$B$1/2
+ COUNTIFS('Official Medal Table'!$G:$G,'Each Gender Events'!$A38,'Official Medal Table'!$C:$C,'Each Gender Events'!BI$1,'Official Medal Table'!$E:$E,"Mixed")*'Medal values'!$B$2/2
+ COUNTIFS('Official Medal Table'!$H:$H,'Each Gender Events'!$A38,'Official Medal Table'!$C:$C,'Each Gender Events'!BI$1,'Official Medal Table'!$E:$E,"Mixed")*'Medal values'!$B$3/2
+ COUNTIFS('Official Medal Table'!$I:$I,'Each Gender Events'!$A38,'Official Medal Table'!$C:$C,'Each Gender Events'!BI$1,'Official Medal Table'!$E:$E,"Mixed")*'Medal values'!$B$3/2</f>
        <v>0</v>
      </c>
      <c r="BJ38">
        <f>COUNTIFS('Official Medal Table'!$F:$F,'Each Gender Events'!$A38,'Official Medal Table'!$C:$C,'Each Gender Events'!BJ$1,'Official Medal Table'!$E:$E,'Each Gender Events'!BJ$2)*'Medal values'!$B$1
+ COUNTIFS('Official Medal Table'!$G:$G,'Each Gender Events'!$A38,'Official Medal Table'!$C:$C,'Each Gender Events'!BJ$1,'Official Medal Table'!$E:$E,'Each Gender Events'!BJ$2)*'Medal values'!$B$2
+ COUNTIFS('Official Medal Table'!$H:$H,'Each Gender Events'!$A38,'Official Medal Table'!$C:$C,'Each Gender Events'!BJ$1,'Official Medal Table'!$E:$E,'Each Gender Events'!BJ$2)*'Medal values'!$B$3
+ COUNTIFS('Official Medal Table'!$I:$I,'Each Gender Events'!$A38,'Official Medal Table'!$C:$C,'Each Gender Events'!BJ$1,'Official Medal Table'!$E:$E,'Each Gender Events'!BJ$2)*'Medal values'!$B$3
+ COUNTIFS('Official Medal Table'!$F:$F,'Each Gender Events'!$A38,'Official Medal Table'!$C:$C,'Each Gender Events'!BJ$1,'Official Medal Table'!$E:$E,"Mixed")*'Medal values'!$B$1/2
+ COUNTIFS('Official Medal Table'!$G:$G,'Each Gender Events'!$A38,'Official Medal Table'!$C:$C,'Each Gender Events'!BJ$1,'Official Medal Table'!$E:$E,"Mixed")*'Medal values'!$B$2/2
+ COUNTIFS('Official Medal Table'!$H:$H,'Each Gender Events'!$A38,'Official Medal Table'!$C:$C,'Each Gender Events'!BJ$1,'Official Medal Table'!$E:$E,"Mixed")*'Medal values'!$B$3/2
+ COUNTIFS('Official Medal Table'!$I:$I,'Each Gender Events'!$A38,'Official Medal Table'!$C:$C,'Each Gender Events'!BJ$1,'Official Medal Table'!$E:$E,"Mixed")*'Medal values'!$B$3/2</f>
        <v>0</v>
      </c>
      <c r="BK38">
        <f>COUNTIFS('Official Medal Table'!$F:$F,'Each Gender Events'!$A38,'Official Medal Table'!$C:$C,'Each Gender Events'!BK$1,'Official Medal Table'!$E:$E,'Each Gender Events'!BK$2)*'Medal values'!$B$1
+ COUNTIFS('Official Medal Table'!$G:$G,'Each Gender Events'!$A38,'Official Medal Table'!$C:$C,'Each Gender Events'!BK$1,'Official Medal Table'!$E:$E,'Each Gender Events'!BK$2)*'Medal values'!$B$2
+ COUNTIFS('Official Medal Table'!$H:$H,'Each Gender Events'!$A38,'Official Medal Table'!$C:$C,'Each Gender Events'!BK$1,'Official Medal Table'!$E:$E,'Each Gender Events'!BK$2)*'Medal values'!$B$3
+ COUNTIFS('Official Medal Table'!$I:$I,'Each Gender Events'!$A38,'Official Medal Table'!$C:$C,'Each Gender Events'!BK$1,'Official Medal Table'!$E:$E,'Each Gender Events'!BK$2)*'Medal values'!$B$3
+ COUNTIFS('Official Medal Table'!$F:$F,'Each Gender Events'!$A38,'Official Medal Table'!$C:$C,'Each Gender Events'!BK$1,'Official Medal Table'!$E:$E,"Mixed")*'Medal values'!$B$1/2
+ COUNTIFS('Official Medal Table'!$G:$G,'Each Gender Events'!$A38,'Official Medal Table'!$C:$C,'Each Gender Events'!BK$1,'Official Medal Table'!$E:$E,"Mixed")*'Medal values'!$B$2/2
+ COUNTIFS('Official Medal Table'!$H:$H,'Each Gender Events'!$A38,'Official Medal Table'!$C:$C,'Each Gender Events'!BK$1,'Official Medal Table'!$E:$E,"Mixed")*'Medal values'!$B$3/2
+ COUNTIFS('Official Medal Table'!$I:$I,'Each Gender Events'!$A38,'Official Medal Table'!$C:$C,'Each Gender Events'!BK$1,'Official Medal Table'!$E:$E,"Mixed")*'Medal values'!$B$3/2</f>
        <v>0</v>
      </c>
      <c r="BL38">
        <f>COUNTIFS('Official Medal Table'!$F:$F,'Each Gender Events'!$A38,'Official Medal Table'!$C:$C,'Each Gender Events'!BL$1,'Official Medal Table'!$E:$E,'Each Gender Events'!BL$2)*'Medal values'!$B$1
+ COUNTIFS('Official Medal Table'!$G:$G,'Each Gender Events'!$A38,'Official Medal Table'!$C:$C,'Each Gender Events'!BL$1,'Official Medal Table'!$E:$E,'Each Gender Events'!BL$2)*'Medal values'!$B$2
+ COUNTIFS('Official Medal Table'!$H:$H,'Each Gender Events'!$A38,'Official Medal Table'!$C:$C,'Each Gender Events'!BL$1,'Official Medal Table'!$E:$E,'Each Gender Events'!BL$2)*'Medal values'!$B$3
+ COUNTIFS('Official Medal Table'!$I:$I,'Each Gender Events'!$A38,'Official Medal Table'!$C:$C,'Each Gender Events'!BL$1,'Official Medal Table'!$E:$E,'Each Gender Events'!BL$2)*'Medal values'!$B$3
+ COUNTIFS('Official Medal Table'!$F:$F,'Each Gender Events'!$A38,'Official Medal Table'!$C:$C,'Each Gender Events'!BL$1,'Official Medal Table'!$E:$E,"Mixed")*'Medal values'!$B$1/2
+ COUNTIFS('Official Medal Table'!$G:$G,'Each Gender Events'!$A38,'Official Medal Table'!$C:$C,'Each Gender Events'!BL$1,'Official Medal Table'!$E:$E,"Mixed")*'Medal values'!$B$2/2
+ COUNTIFS('Official Medal Table'!$H:$H,'Each Gender Events'!$A38,'Official Medal Table'!$C:$C,'Each Gender Events'!BL$1,'Official Medal Table'!$E:$E,"Mixed")*'Medal values'!$B$3/2
+ COUNTIFS('Official Medal Table'!$I:$I,'Each Gender Events'!$A38,'Official Medal Table'!$C:$C,'Each Gender Events'!BL$1,'Official Medal Table'!$E:$E,"Mixed")*'Medal values'!$B$3/2</f>
        <v>0</v>
      </c>
      <c r="BM38">
        <f>COUNTIFS('Official Medal Table'!$F:$F,'Each Gender Events'!$A38,'Official Medal Table'!$C:$C,'Each Gender Events'!BM$1,'Official Medal Table'!$E:$E,'Each Gender Events'!BM$2)*'Medal values'!$B$1
+ COUNTIFS('Official Medal Table'!$G:$G,'Each Gender Events'!$A38,'Official Medal Table'!$C:$C,'Each Gender Events'!BM$1,'Official Medal Table'!$E:$E,'Each Gender Events'!BM$2)*'Medal values'!$B$2
+ COUNTIFS('Official Medal Table'!$H:$H,'Each Gender Events'!$A38,'Official Medal Table'!$C:$C,'Each Gender Events'!BM$1,'Official Medal Table'!$E:$E,'Each Gender Events'!BM$2)*'Medal values'!$B$3
+ COUNTIFS('Official Medal Table'!$I:$I,'Each Gender Events'!$A38,'Official Medal Table'!$C:$C,'Each Gender Events'!BM$1,'Official Medal Table'!$E:$E,'Each Gender Events'!BM$2)*'Medal values'!$B$3
+ COUNTIFS('Official Medal Table'!$F:$F,'Each Gender Events'!$A38,'Official Medal Table'!$C:$C,'Each Gender Events'!BM$1,'Official Medal Table'!$E:$E,"Mixed")*'Medal values'!$B$1/2
+ COUNTIFS('Official Medal Table'!$G:$G,'Each Gender Events'!$A38,'Official Medal Table'!$C:$C,'Each Gender Events'!BM$1,'Official Medal Table'!$E:$E,"Mixed")*'Medal values'!$B$2/2
+ COUNTIFS('Official Medal Table'!$H:$H,'Each Gender Events'!$A38,'Official Medal Table'!$C:$C,'Each Gender Events'!BM$1,'Official Medal Table'!$E:$E,"Mixed")*'Medal values'!$B$3/2
+ COUNTIFS('Official Medal Table'!$I:$I,'Each Gender Events'!$A38,'Official Medal Table'!$C:$C,'Each Gender Events'!BM$1,'Official Medal Table'!$E:$E,"Mixed")*'Medal values'!$B$3/2</f>
        <v>0</v>
      </c>
      <c r="BN38">
        <f>COUNTIFS('Official Medal Table'!$F:$F,'Each Gender Events'!$A38,'Official Medal Table'!$C:$C,'Each Gender Events'!BN$1,'Official Medal Table'!$E:$E,'Each Gender Events'!BN$2)*'Medal values'!$B$1
+ COUNTIFS('Official Medal Table'!$G:$G,'Each Gender Events'!$A38,'Official Medal Table'!$C:$C,'Each Gender Events'!BN$1,'Official Medal Table'!$E:$E,'Each Gender Events'!BN$2)*'Medal values'!$B$2
+ COUNTIFS('Official Medal Table'!$H:$H,'Each Gender Events'!$A38,'Official Medal Table'!$C:$C,'Each Gender Events'!BN$1,'Official Medal Table'!$E:$E,'Each Gender Events'!BN$2)*'Medal values'!$B$3
+ COUNTIFS('Official Medal Table'!$I:$I,'Each Gender Events'!$A38,'Official Medal Table'!$C:$C,'Each Gender Events'!BN$1,'Official Medal Table'!$E:$E,'Each Gender Events'!BN$2)*'Medal values'!$B$3
+ COUNTIFS('Official Medal Table'!$F:$F,'Each Gender Events'!$A38,'Official Medal Table'!$C:$C,'Each Gender Events'!BN$1,'Official Medal Table'!$E:$E,"Mixed")*'Medal values'!$B$1/2
+ COUNTIFS('Official Medal Table'!$G:$G,'Each Gender Events'!$A38,'Official Medal Table'!$C:$C,'Each Gender Events'!BN$1,'Official Medal Table'!$E:$E,"Mixed")*'Medal values'!$B$2/2
+ COUNTIFS('Official Medal Table'!$H:$H,'Each Gender Events'!$A38,'Official Medal Table'!$C:$C,'Each Gender Events'!BN$1,'Official Medal Table'!$E:$E,"Mixed")*'Medal values'!$B$3/2
+ COUNTIFS('Official Medal Table'!$I:$I,'Each Gender Events'!$A38,'Official Medal Table'!$C:$C,'Each Gender Events'!BN$1,'Official Medal Table'!$E:$E,"Mixed")*'Medal values'!$B$3/2</f>
        <v>0</v>
      </c>
      <c r="BO38">
        <f>COUNTIFS('Official Medal Table'!$F:$F,'Each Gender Events'!$A38,'Official Medal Table'!$C:$C,'Each Gender Events'!BO$1,'Official Medal Table'!$E:$E,'Each Gender Events'!BO$2)*'Medal values'!$B$1
+ COUNTIFS('Official Medal Table'!$G:$G,'Each Gender Events'!$A38,'Official Medal Table'!$C:$C,'Each Gender Events'!BO$1,'Official Medal Table'!$E:$E,'Each Gender Events'!BO$2)*'Medal values'!$B$2
+ COUNTIFS('Official Medal Table'!$H:$H,'Each Gender Events'!$A38,'Official Medal Table'!$C:$C,'Each Gender Events'!BO$1,'Official Medal Table'!$E:$E,'Each Gender Events'!BO$2)*'Medal values'!$B$3
+ COUNTIFS('Official Medal Table'!$I:$I,'Each Gender Events'!$A38,'Official Medal Table'!$C:$C,'Each Gender Events'!BO$1,'Official Medal Table'!$E:$E,'Each Gender Events'!BO$2)*'Medal values'!$B$3
+ COUNTIFS('Official Medal Table'!$F:$F,'Each Gender Events'!$A38,'Official Medal Table'!$C:$C,'Each Gender Events'!BO$1,'Official Medal Table'!$E:$E,"Mixed")*'Medal values'!$B$1/2
+ COUNTIFS('Official Medal Table'!$G:$G,'Each Gender Events'!$A38,'Official Medal Table'!$C:$C,'Each Gender Events'!BO$1,'Official Medal Table'!$E:$E,"Mixed")*'Medal values'!$B$2/2
+ COUNTIFS('Official Medal Table'!$H:$H,'Each Gender Events'!$A38,'Official Medal Table'!$C:$C,'Each Gender Events'!BO$1,'Official Medal Table'!$E:$E,"Mixed")*'Medal values'!$B$3/2
+ COUNTIFS('Official Medal Table'!$I:$I,'Each Gender Events'!$A38,'Official Medal Table'!$C:$C,'Each Gender Events'!BO$1,'Official Medal Table'!$E:$E,"Mixed")*'Medal values'!$B$3/2</f>
        <v>0</v>
      </c>
      <c r="BP38">
        <f>COUNTIFS('Official Medal Table'!$F:$F,'Each Gender Events'!$A38,'Official Medal Table'!$C:$C,'Each Gender Events'!BP$1,'Official Medal Table'!$E:$E,'Each Gender Events'!BP$2)*'Medal values'!$B$1
+ COUNTIFS('Official Medal Table'!$G:$G,'Each Gender Events'!$A38,'Official Medal Table'!$C:$C,'Each Gender Events'!BP$1,'Official Medal Table'!$E:$E,'Each Gender Events'!BP$2)*'Medal values'!$B$2
+ COUNTIFS('Official Medal Table'!$H:$H,'Each Gender Events'!$A38,'Official Medal Table'!$C:$C,'Each Gender Events'!BP$1,'Official Medal Table'!$E:$E,'Each Gender Events'!BP$2)*'Medal values'!$B$3
+ COUNTIFS('Official Medal Table'!$I:$I,'Each Gender Events'!$A38,'Official Medal Table'!$C:$C,'Each Gender Events'!BP$1,'Official Medal Table'!$E:$E,'Each Gender Events'!BP$2)*'Medal values'!$B$3
+ COUNTIFS('Official Medal Table'!$F:$F,'Each Gender Events'!$A38,'Official Medal Table'!$C:$C,'Each Gender Events'!BP$1,'Official Medal Table'!$E:$E,"Mixed")*'Medal values'!$B$1/2
+ COUNTIFS('Official Medal Table'!$G:$G,'Each Gender Events'!$A38,'Official Medal Table'!$C:$C,'Each Gender Events'!BP$1,'Official Medal Table'!$E:$E,"Mixed")*'Medal values'!$B$2/2
+ COUNTIFS('Official Medal Table'!$H:$H,'Each Gender Events'!$A38,'Official Medal Table'!$C:$C,'Each Gender Events'!BP$1,'Official Medal Table'!$E:$E,"Mixed")*'Medal values'!$B$3/2
+ COUNTIFS('Official Medal Table'!$I:$I,'Each Gender Events'!$A38,'Official Medal Table'!$C:$C,'Each Gender Events'!BP$1,'Official Medal Table'!$E:$E,"Mixed")*'Medal values'!$B$3/2</f>
        <v>0</v>
      </c>
      <c r="BQ38">
        <f>COUNTIFS('Official Medal Table'!$F:$F,'Each Gender Events'!$A38,'Official Medal Table'!$C:$C,'Each Gender Events'!BQ$1,'Official Medal Table'!$E:$E,'Each Gender Events'!BQ$2)*'Medal values'!$B$1
+ COUNTIFS('Official Medal Table'!$G:$G,'Each Gender Events'!$A38,'Official Medal Table'!$C:$C,'Each Gender Events'!BQ$1,'Official Medal Table'!$E:$E,'Each Gender Events'!BQ$2)*'Medal values'!$B$2
+ COUNTIFS('Official Medal Table'!$H:$H,'Each Gender Events'!$A38,'Official Medal Table'!$C:$C,'Each Gender Events'!BQ$1,'Official Medal Table'!$E:$E,'Each Gender Events'!BQ$2)*'Medal values'!$B$3
+ COUNTIFS('Official Medal Table'!$I:$I,'Each Gender Events'!$A38,'Official Medal Table'!$C:$C,'Each Gender Events'!BQ$1,'Official Medal Table'!$E:$E,'Each Gender Events'!BQ$2)*'Medal values'!$B$3
+ COUNTIFS('Official Medal Table'!$F:$F,'Each Gender Events'!$A38,'Official Medal Table'!$C:$C,'Each Gender Events'!BQ$1,'Official Medal Table'!$E:$E,"Mixed")*'Medal values'!$B$1/2
+ COUNTIFS('Official Medal Table'!$G:$G,'Each Gender Events'!$A38,'Official Medal Table'!$C:$C,'Each Gender Events'!BQ$1,'Official Medal Table'!$E:$E,"Mixed")*'Medal values'!$B$2/2
+ COUNTIFS('Official Medal Table'!$H:$H,'Each Gender Events'!$A38,'Official Medal Table'!$C:$C,'Each Gender Events'!BQ$1,'Official Medal Table'!$E:$E,"Mixed")*'Medal values'!$B$3/2
+ COUNTIFS('Official Medal Table'!$I:$I,'Each Gender Events'!$A38,'Official Medal Table'!$C:$C,'Each Gender Events'!BQ$1,'Official Medal Table'!$E:$E,"Mixed")*'Medal values'!$B$3/2</f>
        <v>0</v>
      </c>
      <c r="BR38">
        <f>COUNTIFS('Official Medal Table'!$F:$F,'Each Gender Events'!$A38,'Official Medal Table'!$C:$C,'Each Gender Events'!BR$1,'Official Medal Table'!$E:$E,'Each Gender Events'!BR$2)*'Medal values'!$B$1
+ COUNTIFS('Official Medal Table'!$G:$G,'Each Gender Events'!$A38,'Official Medal Table'!$C:$C,'Each Gender Events'!BR$1,'Official Medal Table'!$E:$E,'Each Gender Events'!BR$2)*'Medal values'!$B$2
+ COUNTIFS('Official Medal Table'!$H:$H,'Each Gender Events'!$A38,'Official Medal Table'!$C:$C,'Each Gender Events'!BR$1,'Official Medal Table'!$E:$E,'Each Gender Events'!BR$2)*'Medal values'!$B$3
+ COUNTIFS('Official Medal Table'!$I:$I,'Each Gender Events'!$A38,'Official Medal Table'!$C:$C,'Each Gender Events'!BR$1,'Official Medal Table'!$E:$E,'Each Gender Events'!BR$2)*'Medal values'!$B$3
+ COUNTIFS('Official Medal Table'!$F:$F,'Each Gender Events'!$A38,'Official Medal Table'!$C:$C,'Each Gender Events'!BR$1,'Official Medal Table'!$E:$E,"Mixed")*'Medal values'!$B$1/2
+ COUNTIFS('Official Medal Table'!$G:$G,'Each Gender Events'!$A38,'Official Medal Table'!$C:$C,'Each Gender Events'!BR$1,'Official Medal Table'!$E:$E,"Mixed")*'Medal values'!$B$2/2
+ COUNTIFS('Official Medal Table'!$H:$H,'Each Gender Events'!$A38,'Official Medal Table'!$C:$C,'Each Gender Events'!BR$1,'Official Medal Table'!$E:$E,"Mixed")*'Medal values'!$B$3/2
+ COUNTIFS('Official Medal Table'!$I:$I,'Each Gender Events'!$A38,'Official Medal Table'!$C:$C,'Each Gender Events'!BR$1,'Official Medal Table'!$E:$E,"Mixed")*'Medal values'!$B$3/2</f>
        <v>0</v>
      </c>
      <c r="BS38">
        <f>COUNTIFS('Official Medal Table'!$F:$F,'Each Gender Events'!$A38,'Official Medal Table'!$C:$C,'Each Gender Events'!BS$1,'Official Medal Table'!$E:$E,'Each Gender Events'!BS$2)*'Medal values'!$B$1
+ COUNTIFS('Official Medal Table'!$G:$G,'Each Gender Events'!$A38,'Official Medal Table'!$C:$C,'Each Gender Events'!BS$1,'Official Medal Table'!$E:$E,'Each Gender Events'!BS$2)*'Medal values'!$B$2
+ COUNTIFS('Official Medal Table'!$H:$H,'Each Gender Events'!$A38,'Official Medal Table'!$C:$C,'Each Gender Events'!BS$1,'Official Medal Table'!$E:$E,'Each Gender Events'!BS$2)*'Medal values'!$B$3
+ COUNTIFS('Official Medal Table'!$I:$I,'Each Gender Events'!$A38,'Official Medal Table'!$C:$C,'Each Gender Events'!BS$1,'Official Medal Table'!$E:$E,'Each Gender Events'!BS$2)*'Medal values'!$B$3
+ COUNTIFS('Official Medal Table'!$F:$F,'Each Gender Events'!$A38,'Official Medal Table'!$C:$C,'Each Gender Events'!BS$1,'Official Medal Table'!$E:$E,"Mixed")*'Medal values'!$B$1/2
+ COUNTIFS('Official Medal Table'!$G:$G,'Each Gender Events'!$A38,'Official Medal Table'!$C:$C,'Each Gender Events'!BS$1,'Official Medal Table'!$E:$E,"Mixed")*'Medal values'!$B$2/2
+ COUNTIFS('Official Medal Table'!$H:$H,'Each Gender Events'!$A38,'Official Medal Table'!$C:$C,'Each Gender Events'!BS$1,'Official Medal Table'!$E:$E,"Mixed")*'Medal values'!$B$3/2
+ COUNTIFS('Official Medal Table'!$I:$I,'Each Gender Events'!$A38,'Official Medal Table'!$C:$C,'Each Gender Events'!BS$1,'Official Medal Table'!$E:$E,"Mixed")*'Medal values'!$B$3/2</f>
        <v>0</v>
      </c>
      <c r="BT38">
        <f>COUNTIFS('Official Medal Table'!$F:$F,'Each Gender Events'!$A38,'Official Medal Table'!$C:$C,'Each Gender Events'!BT$1,'Official Medal Table'!$E:$E,'Each Gender Events'!BT$2)*'Medal values'!$B$1
+ COUNTIFS('Official Medal Table'!$G:$G,'Each Gender Events'!$A38,'Official Medal Table'!$C:$C,'Each Gender Events'!BT$1,'Official Medal Table'!$E:$E,'Each Gender Events'!BT$2)*'Medal values'!$B$2
+ COUNTIFS('Official Medal Table'!$H:$H,'Each Gender Events'!$A38,'Official Medal Table'!$C:$C,'Each Gender Events'!BT$1,'Official Medal Table'!$E:$E,'Each Gender Events'!BT$2)*'Medal values'!$B$3
+ COUNTIFS('Official Medal Table'!$I:$I,'Each Gender Events'!$A38,'Official Medal Table'!$C:$C,'Each Gender Events'!BT$1,'Official Medal Table'!$E:$E,'Each Gender Events'!BT$2)*'Medal values'!$B$3
+ COUNTIFS('Official Medal Table'!$F:$F,'Each Gender Events'!$A38,'Official Medal Table'!$C:$C,'Each Gender Events'!BT$1,'Official Medal Table'!$E:$E,"Mixed")*'Medal values'!$B$1/2
+ COUNTIFS('Official Medal Table'!$G:$G,'Each Gender Events'!$A38,'Official Medal Table'!$C:$C,'Each Gender Events'!BT$1,'Official Medal Table'!$E:$E,"Mixed")*'Medal values'!$B$2/2
+ COUNTIFS('Official Medal Table'!$H:$H,'Each Gender Events'!$A38,'Official Medal Table'!$C:$C,'Each Gender Events'!BT$1,'Official Medal Table'!$E:$E,"Mixed")*'Medal values'!$B$3/2
+ COUNTIFS('Official Medal Table'!$I:$I,'Each Gender Events'!$A38,'Official Medal Table'!$C:$C,'Each Gender Events'!BT$1,'Official Medal Table'!$E:$E,"Mixed")*'Medal values'!$B$3/2</f>
        <v>0</v>
      </c>
      <c r="BU38">
        <f>COUNTIFS('Official Medal Table'!$F:$F,'Each Gender Events'!$A38,'Official Medal Table'!$C:$C,'Each Gender Events'!BU$1,'Official Medal Table'!$E:$E,'Each Gender Events'!BU$2)*'Medal values'!$B$1
+ COUNTIFS('Official Medal Table'!$G:$G,'Each Gender Events'!$A38,'Official Medal Table'!$C:$C,'Each Gender Events'!BU$1,'Official Medal Table'!$E:$E,'Each Gender Events'!BU$2)*'Medal values'!$B$2
+ COUNTIFS('Official Medal Table'!$H:$H,'Each Gender Events'!$A38,'Official Medal Table'!$C:$C,'Each Gender Events'!BU$1,'Official Medal Table'!$E:$E,'Each Gender Events'!BU$2)*'Medal values'!$B$3
+ COUNTIFS('Official Medal Table'!$I:$I,'Each Gender Events'!$A38,'Official Medal Table'!$C:$C,'Each Gender Events'!BU$1,'Official Medal Table'!$E:$E,'Each Gender Events'!BU$2)*'Medal values'!$B$3
+ COUNTIFS('Official Medal Table'!$F:$F,'Each Gender Events'!$A38,'Official Medal Table'!$C:$C,'Each Gender Events'!BU$1,'Official Medal Table'!$E:$E,"Mixed")*'Medal values'!$B$1/2
+ COUNTIFS('Official Medal Table'!$G:$G,'Each Gender Events'!$A38,'Official Medal Table'!$C:$C,'Each Gender Events'!BU$1,'Official Medal Table'!$E:$E,"Mixed")*'Medal values'!$B$2/2
+ COUNTIFS('Official Medal Table'!$H:$H,'Each Gender Events'!$A38,'Official Medal Table'!$C:$C,'Each Gender Events'!BU$1,'Official Medal Table'!$E:$E,"Mixed")*'Medal values'!$B$3/2
+ COUNTIFS('Official Medal Table'!$I:$I,'Each Gender Events'!$A38,'Official Medal Table'!$C:$C,'Each Gender Events'!BU$1,'Official Medal Table'!$E:$E,"Mixed")*'Medal values'!$B$3/2</f>
        <v>0</v>
      </c>
      <c r="BV38">
        <f>COUNTIFS('Official Medal Table'!$F:$F,'Each Gender Events'!$A38,'Official Medal Table'!$C:$C,'Each Gender Events'!BV$1,'Official Medal Table'!$E:$E,'Each Gender Events'!BV$2)*'Medal values'!$B$1
+ COUNTIFS('Official Medal Table'!$G:$G,'Each Gender Events'!$A38,'Official Medal Table'!$C:$C,'Each Gender Events'!BV$1,'Official Medal Table'!$E:$E,'Each Gender Events'!BV$2)*'Medal values'!$B$2
+ COUNTIFS('Official Medal Table'!$H:$H,'Each Gender Events'!$A38,'Official Medal Table'!$C:$C,'Each Gender Events'!BV$1,'Official Medal Table'!$E:$E,'Each Gender Events'!BV$2)*'Medal values'!$B$3
+ COUNTIFS('Official Medal Table'!$I:$I,'Each Gender Events'!$A38,'Official Medal Table'!$C:$C,'Each Gender Events'!BV$1,'Official Medal Table'!$E:$E,'Each Gender Events'!BV$2)*'Medal values'!$B$3
+ COUNTIFS('Official Medal Table'!$F:$F,'Each Gender Events'!$A38,'Official Medal Table'!$C:$C,'Each Gender Events'!BV$1,'Official Medal Table'!$E:$E,"Mixed")*'Medal values'!$B$1/2
+ COUNTIFS('Official Medal Table'!$G:$G,'Each Gender Events'!$A38,'Official Medal Table'!$C:$C,'Each Gender Events'!BV$1,'Official Medal Table'!$E:$E,"Mixed")*'Medal values'!$B$2/2
+ COUNTIFS('Official Medal Table'!$H:$H,'Each Gender Events'!$A38,'Official Medal Table'!$C:$C,'Each Gender Events'!BV$1,'Official Medal Table'!$E:$E,"Mixed")*'Medal values'!$B$3/2
+ COUNTIFS('Official Medal Table'!$I:$I,'Each Gender Events'!$A38,'Official Medal Table'!$C:$C,'Each Gender Events'!BV$1,'Official Medal Table'!$E:$E,"Mixed")*'Medal values'!$B$3/2</f>
        <v>0</v>
      </c>
      <c r="BW38">
        <f>COUNTIFS('Official Medal Table'!$F:$F,'Each Gender Events'!$A38,'Official Medal Table'!$C:$C,'Each Gender Events'!BW$1,'Official Medal Table'!$E:$E,'Each Gender Events'!BW$2)*'Medal values'!$B$1
+ COUNTIFS('Official Medal Table'!$G:$G,'Each Gender Events'!$A38,'Official Medal Table'!$C:$C,'Each Gender Events'!BW$1,'Official Medal Table'!$E:$E,'Each Gender Events'!BW$2)*'Medal values'!$B$2
+ COUNTIFS('Official Medal Table'!$H:$H,'Each Gender Events'!$A38,'Official Medal Table'!$C:$C,'Each Gender Events'!BW$1,'Official Medal Table'!$E:$E,'Each Gender Events'!BW$2)*'Medal values'!$B$3
+ COUNTIFS('Official Medal Table'!$I:$I,'Each Gender Events'!$A38,'Official Medal Table'!$C:$C,'Each Gender Events'!BW$1,'Official Medal Table'!$E:$E,'Each Gender Events'!BW$2)*'Medal values'!$B$3
+ COUNTIFS('Official Medal Table'!$F:$F,'Each Gender Events'!$A38,'Official Medal Table'!$C:$C,'Each Gender Events'!BW$1,'Official Medal Table'!$E:$E,"Mixed")*'Medal values'!$B$1/2
+ COUNTIFS('Official Medal Table'!$G:$G,'Each Gender Events'!$A38,'Official Medal Table'!$C:$C,'Each Gender Events'!BW$1,'Official Medal Table'!$E:$E,"Mixed")*'Medal values'!$B$2/2
+ COUNTIFS('Official Medal Table'!$H:$H,'Each Gender Events'!$A38,'Official Medal Table'!$C:$C,'Each Gender Events'!BW$1,'Official Medal Table'!$E:$E,"Mixed")*'Medal values'!$B$3/2
+ COUNTIFS('Official Medal Table'!$I:$I,'Each Gender Events'!$A38,'Official Medal Table'!$C:$C,'Each Gender Events'!BW$1,'Official Medal Table'!$E:$E,"Mixed")*'Medal values'!$B$3/2</f>
        <v>0</v>
      </c>
      <c r="BX38">
        <f>COUNTIFS('Official Medal Table'!$F:$F,'Each Gender Events'!$A38,'Official Medal Table'!$C:$C,'Each Gender Events'!BX$1,'Official Medal Table'!$E:$E,'Each Gender Events'!BX$2)*'Medal values'!$B$1
+ COUNTIFS('Official Medal Table'!$G:$G,'Each Gender Events'!$A38,'Official Medal Table'!$C:$C,'Each Gender Events'!BX$1,'Official Medal Table'!$E:$E,'Each Gender Events'!BX$2)*'Medal values'!$B$2
+ COUNTIFS('Official Medal Table'!$H:$H,'Each Gender Events'!$A38,'Official Medal Table'!$C:$C,'Each Gender Events'!BX$1,'Official Medal Table'!$E:$E,'Each Gender Events'!BX$2)*'Medal values'!$B$3
+ COUNTIFS('Official Medal Table'!$I:$I,'Each Gender Events'!$A38,'Official Medal Table'!$C:$C,'Each Gender Events'!BX$1,'Official Medal Table'!$E:$E,'Each Gender Events'!BX$2)*'Medal values'!$B$3
+ COUNTIFS('Official Medal Table'!$F:$F,'Each Gender Events'!$A38,'Official Medal Table'!$C:$C,'Each Gender Events'!BX$1,'Official Medal Table'!$E:$E,"Mixed")*'Medal values'!$B$1/2
+ COUNTIFS('Official Medal Table'!$G:$G,'Each Gender Events'!$A38,'Official Medal Table'!$C:$C,'Each Gender Events'!BX$1,'Official Medal Table'!$E:$E,"Mixed")*'Medal values'!$B$2/2
+ COUNTIFS('Official Medal Table'!$H:$H,'Each Gender Events'!$A38,'Official Medal Table'!$C:$C,'Each Gender Events'!BX$1,'Official Medal Table'!$E:$E,"Mixed")*'Medal values'!$B$3/2
+ COUNTIFS('Official Medal Table'!$I:$I,'Each Gender Events'!$A38,'Official Medal Table'!$C:$C,'Each Gender Events'!BX$1,'Official Medal Table'!$E:$E,"Mixed")*'Medal values'!$B$3/2</f>
        <v>0</v>
      </c>
      <c r="BY38">
        <f>COUNTIFS('Official Medal Table'!$F:$F,'Each Gender Events'!$A38,'Official Medal Table'!$C:$C,'Each Gender Events'!BY$1,'Official Medal Table'!$E:$E,'Each Gender Events'!BY$2)*'Medal values'!$B$1
+ COUNTIFS('Official Medal Table'!$G:$G,'Each Gender Events'!$A38,'Official Medal Table'!$C:$C,'Each Gender Events'!BY$1,'Official Medal Table'!$E:$E,'Each Gender Events'!BY$2)*'Medal values'!$B$2
+ COUNTIFS('Official Medal Table'!$H:$H,'Each Gender Events'!$A38,'Official Medal Table'!$C:$C,'Each Gender Events'!BY$1,'Official Medal Table'!$E:$E,'Each Gender Events'!BY$2)*'Medal values'!$B$3
+ COUNTIFS('Official Medal Table'!$I:$I,'Each Gender Events'!$A38,'Official Medal Table'!$C:$C,'Each Gender Events'!BY$1,'Official Medal Table'!$E:$E,'Each Gender Events'!BY$2)*'Medal values'!$B$3
+ COUNTIFS('Official Medal Table'!$F:$F,'Each Gender Events'!$A38,'Official Medal Table'!$C:$C,'Each Gender Events'!BY$1,'Official Medal Table'!$E:$E,"Mixed")*'Medal values'!$B$1/2
+ COUNTIFS('Official Medal Table'!$G:$G,'Each Gender Events'!$A38,'Official Medal Table'!$C:$C,'Each Gender Events'!BY$1,'Official Medal Table'!$E:$E,"Mixed")*'Medal values'!$B$2/2
+ COUNTIFS('Official Medal Table'!$H:$H,'Each Gender Events'!$A38,'Official Medal Table'!$C:$C,'Each Gender Events'!BY$1,'Official Medal Table'!$E:$E,"Mixed")*'Medal values'!$B$3/2
+ COUNTIFS('Official Medal Table'!$I:$I,'Each Gender Events'!$A38,'Official Medal Table'!$C:$C,'Each Gender Events'!BY$1,'Official Medal Table'!$E:$E,"Mixed")*'Medal values'!$B$3/2</f>
        <v>0</v>
      </c>
      <c r="BZ38">
        <f>COUNTIFS('Official Medal Table'!$F:$F,'Each Gender Events'!$A38,'Official Medal Table'!$C:$C,'Each Gender Events'!BZ$1,'Official Medal Table'!$E:$E,'Each Gender Events'!BZ$2)*'Medal values'!$B$1
+ COUNTIFS('Official Medal Table'!$G:$G,'Each Gender Events'!$A38,'Official Medal Table'!$C:$C,'Each Gender Events'!BZ$1,'Official Medal Table'!$E:$E,'Each Gender Events'!BZ$2)*'Medal values'!$B$2
+ COUNTIFS('Official Medal Table'!$H:$H,'Each Gender Events'!$A38,'Official Medal Table'!$C:$C,'Each Gender Events'!BZ$1,'Official Medal Table'!$E:$E,'Each Gender Events'!BZ$2)*'Medal values'!$B$3
+ COUNTIFS('Official Medal Table'!$I:$I,'Each Gender Events'!$A38,'Official Medal Table'!$C:$C,'Each Gender Events'!BZ$1,'Official Medal Table'!$E:$E,'Each Gender Events'!BZ$2)*'Medal values'!$B$3
+ COUNTIFS('Official Medal Table'!$F:$F,'Each Gender Events'!$A38,'Official Medal Table'!$C:$C,'Each Gender Events'!BZ$1,'Official Medal Table'!$E:$E,"Mixed")*'Medal values'!$B$1/2
+ COUNTIFS('Official Medal Table'!$G:$G,'Each Gender Events'!$A38,'Official Medal Table'!$C:$C,'Each Gender Events'!BZ$1,'Official Medal Table'!$E:$E,"Mixed")*'Medal values'!$B$2/2
+ COUNTIFS('Official Medal Table'!$H:$H,'Each Gender Events'!$A38,'Official Medal Table'!$C:$C,'Each Gender Events'!BZ$1,'Official Medal Table'!$E:$E,"Mixed")*'Medal values'!$B$3/2
+ COUNTIFS('Official Medal Table'!$I:$I,'Each Gender Events'!$A38,'Official Medal Table'!$C:$C,'Each Gender Events'!BZ$1,'Official Medal Table'!$E:$E,"Mixed")*'Medal values'!$B$3/2</f>
        <v>0</v>
      </c>
      <c r="CA38">
        <f>COUNTIFS('Official Medal Table'!$F:$F,'Each Gender Events'!$A38,'Official Medal Table'!$C:$C,'Each Gender Events'!CA$1,'Official Medal Table'!$E:$E,'Each Gender Events'!CA$2)*'Medal values'!$B$1
+ COUNTIFS('Official Medal Table'!$G:$G,'Each Gender Events'!$A38,'Official Medal Table'!$C:$C,'Each Gender Events'!CA$1,'Official Medal Table'!$E:$E,'Each Gender Events'!CA$2)*'Medal values'!$B$2
+ COUNTIFS('Official Medal Table'!$H:$H,'Each Gender Events'!$A38,'Official Medal Table'!$C:$C,'Each Gender Events'!CA$1,'Official Medal Table'!$E:$E,'Each Gender Events'!CA$2)*'Medal values'!$B$3
+ COUNTIFS('Official Medal Table'!$I:$I,'Each Gender Events'!$A38,'Official Medal Table'!$C:$C,'Each Gender Events'!CA$1,'Official Medal Table'!$E:$E,'Each Gender Events'!CA$2)*'Medal values'!$B$3
+ COUNTIFS('Official Medal Table'!$F:$F,'Each Gender Events'!$A38,'Official Medal Table'!$C:$C,'Each Gender Events'!CA$1,'Official Medal Table'!$E:$E,"Mixed")*'Medal values'!$B$1/2
+ COUNTIFS('Official Medal Table'!$G:$G,'Each Gender Events'!$A38,'Official Medal Table'!$C:$C,'Each Gender Events'!CA$1,'Official Medal Table'!$E:$E,"Mixed")*'Medal values'!$B$2/2
+ COUNTIFS('Official Medal Table'!$H:$H,'Each Gender Events'!$A38,'Official Medal Table'!$C:$C,'Each Gender Events'!CA$1,'Official Medal Table'!$E:$E,"Mixed")*'Medal values'!$B$3/2
+ COUNTIFS('Official Medal Table'!$I:$I,'Each Gender Events'!$A38,'Official Medal Table'!$C:$C,'Each Gender Events'!CA$1,'Official Medal Table'!$E:$E,"Mixed")*'Medal values'!$B$3/2</f>
        <v>0</v>
      </c>
      <c r="CB38">
        <f>COUNTIFS('Official Medal Table'!$F:$F,'Each Gender Events'!$A38,'Official Medal Table'!$C:$C,'Each Gender Events'!CB$1,'Official Medal Table'!$E:$E,'Each Gender Events'!CB$2)*'Medal values'!$B$1
+ COUNTIFS('Official Medal Table'!$G:$G,'Each Gender Events'!$A38,'Official Medal Table'!$C:$C,'Each Gender Events'!CB$1,'Official Medal Table'!$E:$E,'Each Gender Events'!CB$2)*'Medal values'!$B$2
+ COUNTIFS('Official Medal Table'!$H:$H,'Each Gender Events'!$A38,'Official Medal Table'!$C:$C,'Each Gender Events'!CB$1,'Official Medal Table'!$E:$E,'Each Gender Events'!CB$2)*'Medal values'!$B$3
+ COUNTIFS('Official Medal Table'!$I:$I,'Each Gender Events'!$A38,'Official Medal Table'!$C:$C,'Each Gender Events'!CB$1,'Official Medal Table'!$E:$E,'Each Gender Events'!CB$2)*'Medal values'!$B$3
+ COUNTIFS('Official Medal Table'!$F:$F,'Each Gender Events'!$A38,'Official Medal Table'!$C:$C,'Each Gender Events'!CB$1,'Official Medal Table'!$E:$E,"Mixed")*'Medal values'!$B$1/2
+ COUNTIFS('Official Medal Table'!$G:$G,'Each Gender Events'!$A38,'Official Medal Table'!$C:$C,'Each Gender Events'!CB$1,'Official Medal Table'!$E:$E,"Mixed")*'Medal values'!$B$2/2
+ COUNTIFS('Official Medal Table'!$H:$H,'Each Gender Events'!$A38,'Official Medal Table'!$C:$C,'Each Gender Events'!CB$1,'Official Medal Table'!$E:$E,"Mixed")*'Medal values'!$B$3/2
+ COUNTIFS('Official Medal Table'!$I:$I,'Each Gender Events'!$A38,'Official Medal Table'!$C:$C,'Each Gender Events'!CB$1,'Official Medal Table'!$E:$E,"Mixed")*'Medal values'!$B$3/2</f>
        <v>0</v>
      </c>
      <c r="CC38">
        <f>COUNTIFS('Official Medal Table'!$F:$F,'Each Gender Events'!$A38,'Official Medal Table'!$C:$C,'Each Gender Events'!CC$1,'Official Medal Table'!$E:$E,'Each Gender Events'!CC$2)*'Medal values'!$B$1
+ COUNTIFS('Official Medal Table'!$G:$G,'Each Gender Events'!$A38,'Official Medal Table'!$C:$C,'Each Gender Events'!CC$1,'Official Medal Table'!$E:$E,'Each Gender Events'!CC$2)*'Medal values'!$B$2
+ COUNTIFS('Official Medal Table'!$H:$H,'Each Gender Events'!$A38,'Official Medal Table'!$C:$C,'Each Gender Events'!CC$1,'Official Medal Table'!$E:$E,'Each Gender Events'!CC$2)*'Medal values'!$B$3
+ COUNTIFS('Official Medal Table'!$I:$I,'Each Gender Events'!$A38,'Official Medal Table'!$C:$C,'Each Gender Events'!CC$1,'Official Medal Table'!$E:$E,'Each Gender Events'!CC$2)*'Medal values'!$B$3
+ COUNTIFS('Official Medal Table'!$F:$F,'Each Gender Events'!$A38,'Official Medal Table'!$C:$C,'Each Gender Events'!CC$1,'Official Medal Table'!$E:$E,"Mixed")*'Medal values'!$B$1/2
+ COUNTIFS('Official Medal Table'!$G:$G,'Each Gender Events'!$A38,'Official Medal Table'!$C:$C,'Each Gender Events'!CC$1,'Official Medal Table'!$E:$E,"Mixed")*'Medal values'!$B$2/2
+ COUNTIFS('Official Medal Table'!$H:$H,'Each Gender Events'!$A38,'Official Medal Table'!$C:$C,'Each Gender Events'!CC$1,'Official Medal Table'!$E:$E,"Mixed")*'Medal values'!$B$3/2
+ COUNTIFS('Official Medal Table'!$I:$I,'Each Gender Events'!$A38,'Official Medal Table'!$C:$C,'Each Gender Events'!CC$1,'Official Medal Table'!$E:$E,"Mixed")*'Medal values'!$B$3/2</f>
        <v>0</v>
      </c>
      <c r="CD38">
        <f>COUNTIFS('Official Medal Table'!$F:$F,'Each Gender Events'!$A38,'Official Medal Table'!$C:$C,'Each Gender Events'!CD$1,'Official Medal Table'!$E:$E,'Each Gender Events'!CD$2)*'Medal values'!$B$1
+ COUNTIFS('Official Medal Table'!$G:$G,'Each Gender Events'!$A38,'Official Medal Table'!$C:$C,'Each Gender Events'!CD$1,'Official Medal Table'!$E:$E,'Each Gender Events'!CD$2)*'Medal values'!$B$2
+ COUNTIFS('Official Medal Table'!$H:$H,'Each Gender Events'!$A38,'Official Medal Table'!$C:$C,'Each Gender Events'!CD$1,'Official Medal Table'!$E:$E,'Each Gender Events'!CD$2)*'Medal values'!$B$3
+ COUNTIFS('Official Medal Table'!$I:$I,'Each Gender Events'!$A38,'Official Medal Table'!$C:$C,'Each Gender Events'!CD$1,'Official Medal Table'!$E:$E,'Each Gender Events'!CD$2)*'Medal values'!$B$3
+ COUNTIFS('Official Medal Table'!$F:$F,'Each Gender Events'!$A38,'Official Medal Table'!$C:$C,'Each Gender Events'!CD$1,'Official Medal Table'!$E:$E,"Mixed")*'Medal values'!$B$1/2
+ COUNTIFS('Official Medal Table'!$G:$G,'Each Gender Events'!$A38,'Official Medal Table'!$C:$C,'Each Gender Events'!CD$1,'Official Medal Table'!$E:$E,"Mixed")*'Medal values'!$B$2/2
+ COUNTIFS('Official Medal Table'!$H:$H,'Each Gender Events'!$A38,'Official Medal Table'!$C:$C,'Each Gender Events'!CD$1,'Official Medal Table'!$E:$E,"Mixed")*'Medal values'!$B$3/2
+ COUNTIFS('Official Medal Table'!$I:$I,'Each Gender Events'!$A38,'Official Medal Table'!$C:$C,'Each Gender Events'!CD$1,'Official Medal Table'!$E:$E,"Mixed")*'Medal values'!$B$3/2</f>
        <v>0</v>
      </c>
      <c r="CE38">
        <f>COUNTIFS('Official Medal Table'!$F:$F,'Each Gender Events'!$A38,'Official Medal Table'!$C:$C,'Each Gender Events'!CE$1,'Official Medal Table'!$E:$E,'Each Gender Events'!CE$2)*'Medal values'!$B$1
+ COUNTIFS('Official Medal Table'!$G:$G,'Each Gender Events'!$A38,'Official Medal Table'!$C:$C,'Each Gender Events'!CE$1,'Official Medal Table'!$E:$E,'Each Gender Events'!CE$2)*'Medal values'!$B$2
+ COUNTIFS('Official Medal Table'!$H:$H,'Each Gender Events'!$A38,'Official Medal Table'!$C:$C,'Each Gender Events'!CE$1,'Official Medal Table'!$E:$E,'Each Gender Events'!CE$2)*'Medal values'!$B$3
+ COUNTIFS('Official Medal Table'!$I:$I,'Each Gender Events'!$A38,'Official Medal Table'!$C:$C,'Each Gender Events'!CE$1,'Official Medal Table'!$E:$E,'Each Gender Events'!CE$2)*'Medal values'!$B$3
+ COUNTIFS('Official Medal Table'!$F:$F,'Each Gender Events'!$A38,'Official Medal Table'!$C:$C,'Each Gender Events'!CE$1,'Official Medal Table'!$E:$E,"Mixed")*'Medal values'!$B$1/2
+ COUNTIFS('Official Medal Table'!$G:$G,'Each Gender Events'!$A38,'Official Medal Table'!$C:$C,'Each Gender Events'!CE$1,'Official Medal Table'!$E:$E,"Mixed")*'Medal values'!$B$2/2
+ COUNTIFS('Official Medal Table'!$H:$H,'Each Gender Events'!$A38,'Official Medal Table'!$C:$C,'Each Gender Events'!CE$1,'Official Medal Table'!$E:$E,"Mixed")*'Medal values'!$B$3/2
+ COUNTIFS('Official Medal Table'!$I:$I,'Each Gender Events'!$A38,'Official Medal Table'!$C:$C,'Each Gender Events'!CE$1,'Official Medal Table'!$E:$E,"Mixed")*'Medal values'!$B$3/2</f>
        <v>0</v>
      </c>
      <c r="CF38">
        <f>COUNTIFS('Official Medal Table'!$F:$F,'Each Gender Events'!$A38,'Official Medal Table'!$C:$C,'Each Gender Events'!CF$1,'Official Medal Table'!$E:$E,'Each Gender Events'!CF$2)*'Medal values'!$B$1
+ COUNTIFS('Official Medal Table'!$G:$G,'Each Gender Events'!$A38,'Official Medal Table'!$C:$C,'Each Gender Events'!CF$1,'Official Medal Table'!$E:$E,'Each Gender Events'!CF$2)*'Medal values'!$B$2
+ COUNTIFS('Official Medal Table'!$H:$H,'Each Gender Events'!$A38,'Official Medal Table'!$C:$C,'Each Gender Events'!CF$1,'Official Medal Table'!$E:$E,'Each Gender Events'!CF$2)*'Medal values'!$B$3
+ COUNTIFS('Official Medal Table'!$I:$I,'Each Gender Events'!$A38,'Official Medal Table'!$C:$C,'Each Gender Events'!CF$1,'Official Medal Table'!$E:$E,'Each Gender Events'!CF$2)*'Medal values'!$B$3
+ COUNTIFS('Official Medal Table'!$F:$F,'Each Gender Events'!$A38,'Official Medal Table'!$C:$C,'Each Gender Events'!CF$1,'Official Medal Table'!$E:$E,"Mixed")*'Medal values'!$B$1/2
+ COUNTIFS('Official Medal Table'!$G:$G,'Each Gender Events'!$A38,'Official Medal Table'!$C:$C,'Each Gender Events'!CF$1,'Official Medal Table'!$E:$E,"Mixed")*'Medal values'!$B$2/2
+ COUNTIFS('Official Medal Table'!$H:$H,'Each Gender Events'!$A38,'Official Medal Table'!$C:$C,'Each Gender Events'!CF$1,'Official Medal Table'!$E:$E,"Mixed")*'Medal values'!$B$3/2
+ COUNTIFS('Official Medal Table'!$I:$I,'Each Gender Events'!$A38,'Official Medal Table'!$C:$C,'Each Gender Events'!CF$1,'Official Medal Table'!$E:$E,"Mixed")*'Medal values'!$B$3/2</f>
        <v>0</v>
      </c>
      <c r="CG38">
        <f>COUNTIFS('Official Medal Table'!$F:$F,'Each Gender Events'!$A38,'Official Medal Table'!$C:$C,'Each Gender Events'!CG$1,'Official Medal Table'!$E:$E,'Each Gender Events'!CG$2)*'Medal values'!$B$1
+ COUNTIFS('Official Medal Table'!$G:$G,'Each Gender Events'!$A38,'Official Medal Table'!$C:$C,'Each Gender Events'!CG$1,'Official Medal Table'!$E:$E,'Each Gender Events'!CG$2)*'Medal values'!$B$2
+ COUNTIFS('Official Medal Table'!$H:$H,'Each Gender Events'!$A38,'Official Medal Table'!$C:$C,'Each Gender Events'!CG$1,'Official Medal Table'!$E:$E,'Each Gender Events'!CG$2)*'Medal values'!$B$3
+ COUNTIFS('Official Medal Table'!$I:$I,'Each Gender Events'!$A38,'Official Medal Table'!$C:$C,'Each Gender Events'!CG$1,'Official Medal Table'!$E:$E,'Each Gender Events'!CG$2)*'Medal values'!$B$3
+ COUNTIFS('Official Medal Table'!$F:$F,'Each Gender Events'!$A38,'Official Medal Table'!$C:$C,'Each Gender Events'!CG$1,'Official Medal Table'!$E:$E,"Mixed")*'Medal values'!$B$1/2
+ COUNTIFS('Official Medal Table'!$G:$G,'Each Gender Events'!$A38,'Official Medal Table'!$C:$C,'Each Gender Events'!CG$1,'Official Medal Table'!$E:$E,"Mixed")*'Medal values'!$B$2/2
+ COUNTIFS('Official Medal Table'!$H:$H,'Each Gender Events'!$A38,'Official Medal Table'!$C:$C,'Each Gender Events'!CG$1,'Official Medal Table'!$E:$E,"Mixed")*'Medal values'!$B$3/2
+ COUNTIFS('Official Medal Table'!$I:$I,'Each Gender Events'!$A38,'Official Medal Table'!$C:$C,'Each Gender Events'!CG$1,'Official Medal Table'!$E:$E,"Mixed")*'Medal values'!$B$3/2</f>
        <v>0</v>
      </c>
      <c r="CH38">
        <f>COUNTIFS('Official Medal Table'!$F:$F,'Each Gender Events'!$A38,'Official Medal Table'!$C:$C,'Each Gender Events'!CH$1,'Official Medal Table'!$E:$E,'Each Gender Events'!CH$2)*'Medal values'!$B$1
+ COUNTIFS('Official Medal Table'!$G:$G,'Each Gender Events'!$A38,'Official Medal Table'!$C:$C,'Each Gender Events'!CH$1,'Official Medal Table'!$E:$E,'Each Gender Events'!CH$2)*'Medal values'!$B$2
+ COUNTIFS('Official Medal Table'!$H:$H,'Each Gender Events'!$A38,'Official Medal Table'!$C:$C,'Each Gender Events'!CH$1,'Official Medal Table'!$E:$E,'Each Gender Events'!CH$2)*'Medal values'!$B$3
+ COUNTIFS('Official Medal Table'!$I:$I,'Each Gender Events'!$A38,'Official Medal Table'!$C:$C,'Each Gender Events'!CH$1,'Official Medal Table'!$E:$E,'Each Gender Events'!CH$2)*'Medal values'!$B$3
+ COUNTIFS('Official Medal Table'!$F:$F,'Each Gender Events'!$A38,'Official Medal Table'!$C:$C,'Each Gender Events'!CH$1,'Official Medal Table'!$E:$E,"Mixed")*'Medal values'!$B$1/2
+ COUNTIFS('Official Medal Table'!$G:$G,'Each Gender Events'!$A38,'Official Medal Table'!$C:$C,'Each Gender Events'!CH$1,'Official Medal Table'!$E:$E,"Mixed")*'Medal values'!$B$2/2
+ COUNTIFS('Official Medal Table'!$H:$H,'Each Gender Events'!$A38,'Official Medal Table'!$C:$C,'Each Gender Events'!CH$1,'Official Medal Table'!$E:$E,"Mixed")*'Medal values'!$B$3/2
+ COUNTIFS('Official Medal Table'!$I:$I,'Each Gender Events'!$A38,'Official Medal Table'!$C:$C,'Each Gender Events'!CH$1,'Official Medal Table'!$E:$E,"Mixed")*'Medal values'!$B$3/2</f>
        <v>0</v>
      </c>
      <c r="CI38">
        <f>COUNTIFS('Official Medal Table'!$F:$F,'Each Gender Events'!$A38,'Official Medal Table'!$C:$C,'Each Gender Events'!CI$1,'Official Medal Table'!$E:$E,'Each Gender Events'!CI$2)*'Medal values'!$B$1
+ COUNTIFS('Official Medal Table'!$G:$G,'Each Gender Events'!$A38,'Official Medal Table'!$C:$C,'Each Gender Events'!CI$1,'Official Medal Table'!$E:$E,'Each Gender Events'!CI$2)*'Medal values'!$B$2
+ COUNTIFS('Official Medal Table'!$H:$H,'Each Gender Events'!$A38,'Official Medal Table'!$C:$C,'Each Gender Events'!CI$1,'Official Medal Table'!$E:$E,'Each Gender Events'!CI$2)*'Medal values'!$B$3
+ COUNTIFS('Official Medal Table'!$I:$I,'Each Gender Events'!$A38,'Official Medal Table'!$C:$C,'Each Gender Events'!CI$1,'Official Medal Table'!$E:$E,'Each Gender Events'!CI$2)*'Medal values'!$B$3
+ COUNTIFS('Official Medal Table'!$F:$F,'Each Gender Events'!$A38,'Official Medal Table'!$C:$C,'Each Gender Events'!CI$1,'Official Medal Table'!$E:$E,"Mixed")*'Medal values'!$B$1/2
+ COUNTIFS('Official Medal Table'!$G:$G,'Each Gender Events'!$A38,'Official Medal Table'!$C:$C,'Each Gender Events'!CI$1,'Official Medal Table'!$E:$E,"Mixed")*'Medal values'!$B$2/2
+ COUNTIFS('Official Medal Table'!$H:$H,'Each Gender Events'!$A38,'Official Medal Table'!$C:$C,'Each Gender Events'!CI$1,'Official Medal Table'!$E:$E,"Mixed")*'Medal values'!$B$3/2
+ COUNTIFS('Official Medal Table'!$I:$I,'Each Gender Events'!$A38,'Official Medal Table'!$C:$C,'Each Gender Events'!CI$1,'Official Medal Table'!$E:$E,"Mixed")*'Medal values'!$B$3/2</f>
        <v>0</v>
      </c>
      <c r="CJ38">
        <f>COUNTIFS('Official Medal Table'!$F:$F,'Each Gender Events'!$A38,'Official Medal Table'!$C:$C,'Each Gender Events'!CJ$1,'Official Medal Table'!$E:$E,'Each Gender Events'!CJ$2)*'Medal values'!$B$1
+ COUNTIFS('Official Medal Table'!$G:$G,'Each Gender Events'!$A38,'Official Medal Table'!$C:$C,'Each Gender Events'!CJ$1,'Official Medal Table'!$E:$E,'Each Gender Events'!CJ$2)*'Medal values'!$B$2
+ COUNTIFS('Official Medal Table'!$H:$H,'Each Gender Events'!$A38,'Official Medal Table'!$C:$C,'Each Gender Events'!CJ$1,'Official Medal Table'!$E:$E,'Each Gender Events'!CJ$2)*'Medal values'!$B$3
+ COUNTIFS('Official Medal Table'!$I:$I,'Each Gender Events'!$A38,'Official Medal Table'!$C:$C,'Each Gender Events'!CJ$1,'Official Medal Table'!$E:$E,'Each Gender Events'!CJ$2)*'Medal values'!$B$3
+ COUNTIFS('Official Medal Table'!$F:$F,'Each Gender Events'!$A38,'Official Medal Table'!$C:$C,'Each Gender Events'!CJ$1,'Official Medal Table'!$E:$E,"Mixed")*'Medal values'!$B$1/2
+ COUNTIFS('Official Medal Table'!$G:$G,'Each Gender Events'!$A38,'Official Medal Table'!$C:$C,'Each Gender Events'!CJ$1,'Official Medal Table'!$E:$E,"Mixed")*'Medal values'!$B$2/2
+ COUNTIFS('Official Medal Table'!$H:$H,'Each Gender Events'!$A38,'Official Medal Table'!$C:$C,'Each Gender Events'!CJ$1,'Official Medal Table'!$E:$E,"Mixed")*'Medal values'!$B$3/2
+ COUNTIFS('Official Medal Table'!$I:$I,'Each Gender Events'!$A38,'Official Medal Table'!$C:$C,'Each Gender Events'!CJ$1,'Official Medal Table'!$E:$E,"Mixed")*'Medal values'!$B$3/2</f>
        <v>0</v>
      </c>
      <c r="CK38">
        <f>COUNTIFS('Official Medal Table'!$F:$F,'Each Gender Events'!$A38,'Official Medal Table'!$C:$C,'Each Gender Events'!CK$1,'Official Medal Table'!$E:$E,'Each Gender Events'!CK$2)*'Medal values'!$B$1
+ COUNTIFS('Official Medal Table'!$G:$G,'Each Gender Events'!$A38,'Official Medal Table'!$C:$C,'Each Gender Events'!CK$1,'Official Medal Table'!$E:$E,'Each Gender Events'!CK$2)*'Medal values'!$B$2
+ COUNTIFS('Official Medal Table'!$H:$H,'Each Gender Events'!$A38,'Official Medal Table'!$C:$C,'Each Gender Events'!CK$1,'Official Medal Table'!$E:$E,'Each Gender Events'!CK$2)*'Medal values'!$B$3
+ COUNTIFS('Official Medal Table'!$I:$I,'Each Gender Events'!$A38,'Official Medal Table'!$C:$C,'Each Gender Events'!CK$1,'Official Medal Table'!$E:$E,'Each Gender Events'!CK$2)*'Medal values'!$B$3
+ COUNTIFS('Official Medal Table'!$F:$F,'Each Gender Events'!$A38,'Official Medal Table'!$C:$C,'Each Gender Events'!CK$1,'Official Medal Table'!$E:$E,"Mixed")*'Medal values'!$B$1/2
+ COUNTIFS('Official Medal Table'!$G:$G,'Each Gender Events'!$A38,'Official Medal Table'!$C:$C,'Each Gender Events'!CK$1,'Official Medal Table'!$E:$E,"Mixed")*'Medal values'!$B$2/2
+ COUNTIFS('Official Medal Table'!$H:$H,'Each Gender Events'!$A38,'Official Medal Table'!$C:$C,'Each Gender Events'!CK$1,'Official Medal Table'!$E:$E,"Mixed")*'Medal values'!$B$3/2
+ COUNTIFS('Official Medal Table'!$I:$I,'Each Gender Events'!$A38,'Official Medal Table'!$C:$C,'Each Gender Events'!CK$1,'Official Medal Table'!$E:$E,"Mixed")*'Medal values'!$B$3/2</f>
        <v>0</v>
      </c>
      <c r="CL38">
        <f>COUNTIFS('Official Medal Table'!$F:$F,'Each Gender Events'!$A38,'Official Medal Table'!$C:$C,'Each Gender Events'!CL$1,'Official Medal Table'!$E:$E,'Each Gender Events'!CL$2)*'Medal values'!$B$1
+ COUNTIFS('Official Medal Table'!$G:$G,'Each Gender Events'!$A38,'Official Medal Table'!$C:$C,'Each Gender Events'!CL$1,'Official Medal Table'!$E:$E,'Each Gender Events'!CL$2)*'Medal values'!$B$2
+ COUNTIFS('Official Medal Table'!$H:$H,'Each Gender Events'!$A38,'Official Medal Table'!$C:$C,'Each Gender Events'!CL$1,'Official Medal Table'!$E:$E,'Each Gender Events'!CL$2)*'Medal values'!$B$3
+ COUNTIFS('Official Medal Table'!$I:$I,'Each Gender Events'!$A38,'Official Medal Table'!$C:$C,'Each Gender Events'!CL$1,'Official Medal Table'!$E:$E,'Each Gender Events'!CL$2)*'Medal values'!$B$3
+ COUNTIFS('Official Medal Table'!$F:$F,'Each Gender Events'!$A38,'Official Medal Table'!$C:$C,'Each Gender Events'!CL$1,'Official Medal Table'!$E:$E,"Mixed")*'Medal values'!$B$1/2
+ COUNTIFS('Official Medal Table'!$G:$G,'Each Gender Events'!$A38,'Official Medal Table'!$C:$C,'Each Gender Events'!CL$1,'Official Medal Table'!$E:$E,"Mixed")*'Medal values'!$B$2/2
+ COUNTIFS('Official Medal Table'!$H:$H,'Each Gender Events'!$A38,'Official Medal Table'!$C:$C,'Each Gender Events'!CL$1,'Official Medal Table'!$E:$E,"Mixed")*'Medal values'!$B$3/2
+ COUNTIFS('Official Medal Table'!$I:$I,'Each Gender Events'!$A38,'Official Medal Table'!$C:$C,'Each Gender Events'!CL$1,'Official Medal Table'!$E:$E,"Mixed")*'Medal values'!$B$3/2</f>
        <v>0</v>
      </c>
      <c r="CM38">
        <f>COUNTIFS('Official Medal Table'!$F:$F,'Each Gender Events'!$A38,'Official Medal Table'!$C:$C,'Each Gender Events'!CM$1,'Official Medal Table'!$E:$E,'Each Gender Events'!CM$2)*'Medal values'!$B$1
+ COUNTIFS('Official Medal Table'!$G:$G,'Each Gender Events'!$A38,'Official Medal Table'!$C:$C,'Each Gender Events'!CM$1,'Official Medal Table'!$E:$E,'Each Gender Events'!CM$2)*'Medal values'!$B$2
+ COUNTIFS('Official Medal Table'!$H:$H,'Each Gender Events'!$A38,'Official Medal Table'!$C:$C,'Each Gender Events'!CM$1,'Official Medal Table'!$E:$E,'Each Gender Events'!CM$2)*'Medal values'!$B$3
+ COUNTIFS('Official Medal Table'!$I:$I,'Each Gender Events'!$A38,'Official Medal Table'!$C:$C,'Each Gender Events'!CM$1,'Official Medal Table'!$E:$E,'Each Gender Events'!CM$2)*'Medal values'!$B$3
+ COUNTIFS('Official Medal Table'!$F:$F,'Each Gender Events'!$A38,'Official Medal Table'!$C:$C,'Each Gender Events'!CM$1,'Official Medal Table'!$E:$E,"Mixed")*'Medal values'!$B$1/2
+ COUNTIFS('Official Medal Table'!$G:$G,'Each Gender Events'!$A38,'Official Medal Table'!$C:$C,'Each Gender Events'!CM$1,'Official Medal Table'!$E:$E,"Mixed")*'Medal values'!$B$2/2
+ COUNTIFS('Official Medal Table'!$H:$H,'Each Gender Events'!$A38,'Official Medal Table'!$C:$C,'Each Gender Events'!CM$1,'Official Medal Table'!$E:$E,"Mixed")*'Medal values'!$B$3/2
+ COUNTIFS('Official Medal Table'!$I:$I,'Each Gender Events'!$A38,'Official Medal Table'!$C:$C,'Each Gender Events'!CM$1,'Official Medal Table'!$E:$E,"Mixed")*'Medal values'!$B$3/2</f>
        <v>0</v>
      </c>
      <c r="CN38">
        <f>COUNTIFS('Official Medal Table'!$F:$F,'Each Gender Events'!$A38,'Official Medal Table'!$C:$C,'Each Gender Events'!CN$1,'Official Medal Table'!$E:$E,'Each Gender Events'!CN$2)*'Medal values'!$B$1
+ COUNTIFS('Official Medal Table'!$G:$G,'Each Gender Events'!$A38,'Official Medal Table'!$C:$C,'Each Gender Events'!CN$1,'Official Medal Table'!$E:$E,'Each Gender Events'!CN$2)*'Medal values'!$B$2
+ COUNTIFS('Official Medal Table'!$H:$H,'Each Gender Events'!$A38,'Official Medal Table'!$C:$C,'Each Gender Events'!CN$1,'Official Medal Table'!$E:$E,'Each Gender Events'!CN$2)*'Medal values'!$B$3
+ COUNTIFS('Official Medal Table'!$I:$I,'Each Gender Events'!$A38,'Official Medal Table'!$C:$C,'Each Gender Events'!CN$1,'Official Medal Table'!$E:$E,'Each Gender Events'!CN$2)*'Medal values'!$B$3
+ COUNTIFS('Official Medal Table'!$F:$F,'Each Gender Events'!$A38,'Official Medal Table'!$C:$C,'Each Gender Events'!CN$1,'Official Medal Table'!$E:$E,"Mixed")*'Medal values'!$B$1/2
+ COUNTIFS('Official Medal Table'!$G:$G,'Each Gender Events'!$A38,'Official Medal Table'!$C:$C,'Each Gender Events'!CN$1,'Official Medal Table'!$E:$E,"Mixed")*'Medal values'!$B$2/2
+ COUNTIFS('Official Medal Table'!$H:$H,'Each Gender Events'!$A38,'Official Medal Table'!$C:$C,'Each Gender Events'!CN$1,'Official Medal Table'!$E:$E,"Mixed")*'Medal values'!$B$3/2
+ COUNTIFS('Official Medal Table'!$I:$I,'Each Gender Events'!$A38,'Official Medal Table'!$C:$C,'Each Gender Events'!CN$1,'Official Medal Table'!$E:$E,"Mixed")*'Medal values'!$B$3/2</f>
        <v>0</v>
      </c>
      <c r="CO38">
        <f>COUNTIFS('Official Medal Table'!$F:$F,'Each Gender Events'!$A38,'Official Medal Table'!$C:$C,'Each Gender Events'!CO$1,'Official Medal Table'!$E:$E,'Each Gender Events'!CO$2)*'Medal values'!$B$1
+ COUNTIFS('Official Medal Table'!$G:$G,'Each Gender Events'!$A38,'Official Medal Table'!$C:$C,'Each Gender Events'!CO$1,'Official Medal Table'!$E:$E,'Each Gender Events'!CO$2)*'Medal values'!$B$2
+ COUNTIFS('Official Medal Table'!$H:$H,'Each Gender Events'!$A38,'Official Medal Table'!$C:$C,'Each Gender Events'!CO$1,'Official Medal Table'!$E:$E,'Each Gender Events'!CO$2)*'Medal values'!$B$3
+ COUNTIFS('Official Medal Table'!$I:$I,'Each Gender Events'!$A38,'Official Medal Table'!$C:$C,'Each Gender Events'!CO$1,'Official Medal Table'!$E:$E,'Each Gender Events'!CO$2)*'Medal values'!$B$3
+ COUNTIFS('Official Medal Table'!$F:$F,'Each Gender Events'!$A38,'Official Medal Table'!$C:$C,'Each Gender Events'!CO$1,'Official Medal Table'!$E:$E,"Mixed")*'Medal values'!$B$1/2
+ COUNTIFS('Official Medal Table'!$G:$G,'Each Gender Events'!$A38,'Official Medal Table'!$C:$C,'Each Gender Events'!CO$1,'Official Medal Table'!$E:$E,"Mixed")*'Medal values'!$B$2/2
+ COUNTIFS('Official Medal Table'!$H:$H,'Each Gender Events'!$A38,'Official Medal Table'!$C:$C,'Each Gender Events'!CO$1,'Official Medal Table'!$E:$E,"Mixed")*'Medal values'!$B$3/2
+ COUNTIFS('Official Medal Table'!$I:$I,'Each Gender Events'!$A38,'Official Medal Table'!$C:$C,'Each Gender Events'!CO$1,'Official Medal Table'!$E:$E,"Mixed")*'Medal values'!$B$3/2</f>
        <v>0</v>
      </c>
      <c r="CP38">
        <f>COUNTIFS('Official Medal Table'!$F:$F,'Each Gender Events'!$A38,'Official Medal Table'!$C:$C,'Each Gender Events'!CP$1,'Official Medal Table'!$E:$E,'Each Gender Events'!CP$2)*'Medal values'!$B$1
+ COUNTIFS('Official Medal Table'!$G:$G,'Each Gender Events'!$A38,'Official Medal Table'!$C:$C,'Each Gender Events'!CP$1,'Official Medal Table'!$E:$E,'Each Gender Events'!CP$2)*'Medal values'!$B$2
+ COUNTIFS('Official Medal Table'!$H:$H,'Each Gender Events'!$A38,'Official Medal Table'!$C:$C,'Each Gender Events'!CP$1,'Official Medal Table'!$E:$E,'Each Gender Events'!CP$2)*'Medal values'!$B$3
+ COUNTIFS('Official Medal Table'!$I:$I,'Each Gender Events'!$A38,'Official Medal Table'!$C:$C,'Each Gender Events'!CP$1,'Official Medal Table'!$E:$E,'Each Gender Events'!CP$2)*'Medal values'!$B$3
+ COUNTIFS('Official Medal Table'!$F:$F,'Each Gender Events'!$A38,'Official Medal Table'!$C:$C,'Each Gender Events'!CP$1,'Official Medal Table'!$E:$E,"Mixed")*'Medal values'!$B$1/2
+ COUNTIFS('Official Medal Table'!$G:$G,'Each Gender Events'!$A38,'Official Medal Table'!$C:$C,'Each Gender Events'!CP$1,'Official Medal Table'!$E:$E,"Mixed")*'Medal values'!$B$2/2
+ COUNTIFS('Official Medal Table'!$H:$H,'Each Gender Events'!$A38,'Official Medal Table'!$C:$C,'Each Gender Events'!CP$1,'Official Medal Table'!$E:$E,"Mixed")*'Medal values'!$B$3/2
+ COUNTIFS('Official Medal Table'!$I:$I,'Each Gender Events'!$A38,'Official Medal Table'!$C:$C,'Each Gender Events'!CP$1,'Official Medal Table'!$E:$E,"Mixed")*'Medal values'!$B$3/2</f>
        <v>0</v>
      </c>
      <c r="CQ38">
        <f>COUNTIFS('Official Medal Table'!$F:$F,'Each Gender Events'!$A38,'Official Medal Table'!$C:$C,'Each Gender Events'!CQ$1,'Official Medal Table'!$E:$E,'Each Gender Events'!CQ$2)*'Medal values'!$B$1
+ COUNTIFS('Official Medal Table'!$G:$G,'Each Gender Events'!$A38,'Official Medal Table'!$C:$C,'Each Gender Events'!CQ$1,'Official Medal Table'!$E:$E,'Each Gender Events'!CQ$2)*'Medal values'!$B$2
+ COUNTIFS('Official Medal Table'!$H:$H,'Each Gender Events'!$A38,'Official Medal Table'!$C:$C,'Each Gender Events'!CQ$1,'Official Medal Table'!$E:$E,'Each Gender Events'!CQ$2)*'Medal values'!$B$3
+ COUNTIFS('Official Medal Table'!$I:$I,'Each Gender Events'!$A38,'Official Medal Table'!$C:$C,'Each Gender Events'!CQ$1,'Official Medal Table'!$E:$E,'Each Gender Events'!CQ$2)*'Medal values'!$B$3
+ COUNTIFS('Official Medal Table'!$F:$F,'Each Gender Events'!$A38,'Official Medal Table'!$C:$C,'Each Gender Events'!CQ$1,'Official Medal Table'!$E:$E,"Mixed")*'Medal values'!$B$1/2
+ COUNTIFS('Official Medal Table'!$G:$G,'Each Gender Events'!$A38,'Official Medal Table'!$C:$C,'Each Gender Events'!CQ$1,'Official Medal Table'!$E:$E,"Mixed")*'Medal values'!$B$2/2
+ COUNTIFS('Official Medal Table'!$H:$H,'Each Gender Events'!$A38,'Official Medal Table'!$C:$C,'Each Gender Events'!CQ$1,'Official Medal Table'!$E:$E,"Mixed")*'Medal values'!$B$3/2
+ COUNTIFS('Official Medal Table'!$I:$I,'Each Gender Events'!$A38,'Official Medal Table'!$C:$C,'Each Gender Events'!CQ$1,'Official Medal Table'!$E:$E,"Mixed")*'Medal values'!$B$3/2</f>
        <v>0</v>
      </c>
      <c r="CR38">
        <f>COUNTIFS('Official Medal Table'!$F:$F,'Each Gender Events'!$A38,'Official Medal Table'!$C:$C,'Each Gender Events'!CR$1,'Official Medal Table'!$E:$E,'Each Gender Events'!CR$2)*'Medal values'!$B$1
+ COUNTIFS('Official Medal Table'!$G:$G,'Each Gender Events'!$A38,'Official Medal Table'!$C:$C,'Each Gender Events'!CR$1,'Official Medal Table'!$E:$E,'Each Gender Events'!CR$2)*'Medal values'!$B$2
+ COUNTIFS('Official Medal Table'!$H:$H,'Each Gender Events'!$A38,'Official Medal Table'!$C:$C,'Each Gender Events'!CR$1,'Official Medal Table'!$E:$E,'Each Gender Events'!CR$2)*'Medal values'!$B$3
+ COUNTIFS('Official Medal Table'!$I:$I,'Each Gender Events'!$A38,'Official Medal Table'!$C:$C,'Each Gender Events'!CR$1,'Official Medal Table'!$E:$E,'Each Gender Events'!CR$2)*'Medal values'!$B$3
+ COUNTIFS('Official Medal Table'!$F:$F,'Each Gender Events'!$A38,'Official Medal Table'!$C:$C,'Each Gender Events'!CR$1,'Official Medal Table'!$E:$E,"Mixed")*'Medal values'!$B$1/2
+ COUNTIFS('Official Medal Table'!$G:$G,'Each Gender Events'!$A38,'Official Medal Table'!$C:$C,'Each Gender Events'!CR$1,'Official Medal Table'!$E:$E,"Mixed")*'Medal values'!$B$2/2
+ COUNTIFS('Official Medal Table'!$H:$H,'Each Gender Events'!$A38,'Official Medal Table'!$C:$C,'Each Gender Events'!CR$1,'Official Medal Table'!$E:$E,"Mixed")*'Medal values'!$B$3/2
+ COUNTIFS('Official Medal Table'!$I:$I,'Each Gender Events'!$A38,'Official Medal Table'!$C:$C,'Each Gender Events'!CR$1,'Official Medal Table'!$E:$E,"Mixed")*'Medal values'!$B$3/2</f>
        <v>0</v>
      </c>
      <c r="CS38">
        <f>COUNTIFS('Official Medal Table'!$F:$F,'Each Gender Events'!$A38,'Official Medal Table'!$C:$C,'Each Gender Events'!CS$1,'Official Medal Table'!$E:$E,'Each Gender Events'!CS$2)*'Medal values'!$B$1
+ COUNTIFS('Official Medal Table'!$G:$G,'Each Gender Events'!$A38,'Official Medal Table'!$C:$C,'Each Gender Events'!CS$1,'Official Medal Table'!$E:$E,'Each Gender Events'!CS$2)*'Medal values'!$B$2
+ COUNTIFS('Official Medal Table'!$H:$H,'Each Gender Events'!$A38,'Official Medal Table'!$C:$C,'Each Gender Events'!CS$1,'Official Medal Table'!$E:$E,'Each Gender Events'!CS$2)*'Medal values'!$B$3
+ COUNTIFS('Official Medal Table'!$I:$I,'Each Gender Events'!$A38,'Official Medal Table'!$C:$C,'Each Gender Events'!CS$1,'Official Medal Table'!$E:$E,'Each Gender Events'!CS$2)*'Medal values'!$B$3
+ COUNTIFS('Official Medal Table'!$F:$F,'Each Gender Events'!$A38,'Official Medal Table'!$C:$C,'Each Gender Events'!CS$1,'Official Medal Table'!$E:$E,"Mixed")*'Medal values'!$B$1/2
+ COUNTIFS('Official Medal Table'!$G:$G,'Each Gender Events'!$A38,'Official Medal Table'!$C:$C,'Each Gender Events'!CS$1,'Official Medal Table'!$E:$E,"Mixed")*'Medal values'!$B$2/2
+ COUNTIFS('Official Medal Table'!$H:$H,'Each Gender Events'!$A38,'Official Medal Table'!$C:$C,'Each Gender Events'!CS$1,'Official Medal Table'!$E:$E,"Mixed")*'Medal values'!$B$3/2
+ COUNTIFS('Official Medal Table'!$I:$I,'Each Gender Events'!$A38,'Official Medal Table'!$C:$C,'Each Gender Events'!CS$1,'Official Medal Table'!$E:$E,"Mixed")*'Medal values'!$B$3/2</f>
        <v>0</v>
      </c>
      <c r="CT38">
        <f>COUNTIFS('Official Medal Table'!$F:$F,'Each Gender Events'!$A38,'Official Medal Table'!$C:$C,'Each Gender Events'!CT$1,'Official Medal Table'!$E:$E,'Each Gender Events'!CT$2)*'Medal values'!$B$1
+ COUNTIFS('Official Medal Table'!$G:$G,'Each Gender Events'!$A38,'Official Medal Table'!$C:$C,'Each Gender Events'!CT$1,'Official Medal Table'!$E:$E,'Each Gender Events'!CT$2)*'Medal values'!$B$2
+ COUNTIFS('Official Medal Table'!$H:$H,'Each Gender Events'!$A38,'Official Medal Table'!$C:$C,'Each Gender Events'!CT$1,'Official Medal Table'!$E:$E,'Each Gender Events'!CT$2)*'Medal values'!$B$3
+ COUNTIFS('Official Medal Table'!$I:$I,'Each Gender Events'!$A38,'Official Medal Table'!$C:$C,'Each Gender Events'!CT$1,'Official Medal Table'!$E:$E,'Each Gender Events'!CT$2)*'Medal values'!$B$3
+ COUNTIFS('Official Medal Table'!$F:$F,'Each Gender Events'!$A38,'Official Medal Table'!$C:$C,'Each Gender Events'!CT$1,'Official Medal Table'!$E:$E,"Mixed")*'Medal values'!$B$1/2
+ COUNTIFS('Official Medal Table'!$G:$G,'Each Gender Events'!$A38,'Official Medal Table'!$C:$C,'Each Gender Events'!CT$1,'Official Medal Table'!$E:$E,"Mixed")*'Medal values'!$B$2/2
+ COUNTIFS('Official Medal Table'!$H:$H,'Each Gender Events'!$A38,'Official Medal Table'!$C:$C,'Each Gender Events'!CT$1,'Official Medal Table'!$E:$E,"Mixed")*'Medal values'!$B$3/2
+ COUNTIFS('Official Medal Table'!$I:$I,'Each Gender Events'!$A38,'Official Medal Table'!$C:$C,'Each Gender Events'!CT$1,'Official Medal Table'!$E:$E,"Mixed")*'Medal values'!$B$3/2</f>
        <v>2.0000010000000001</v>
      </c>
    </row>
    <row r="39" spans="1:98" x14ac:dyDescent="0.3">
      <c r="A39" t="str">
        <f>Countries!A37</f>
        <v>KOS</v>
      </c>
      <c r="B39">
        <f>COUNTIFS('Official Medal Table'!$F:$F,'Each Gender Events'!$A39,'Official Medal Table'!$C:$C,'Each Gender Events'!B$1,'Official Medal Table'!$E:$E,'Each Gender Events'!B$2)*'Medal values'!$B$1
+ COUNTIFS('Official Medal Table'!$G:$G,'Each Gender Events'!$A39,'Official Medal Table'!$C:$C,'Each Gender Events'!B$1,'Official Medal Table'!$E:$E,'Each Gender Events'!B$2)*'Medal values'!$B$2
+ COUNTIFS('Official Medal Table'!$H:$H,'Each Gender Events'!$A39,'Official Medal Table'!$C:$C,'Each Gender Events'!B$1,'Official Medal Table'!$E:$E,'Each Gender Events'!B$2)*'Medal values'!$B$3
+ COUNTIFS('Official Medal Table'!$I:$I,'Each Gender Events'!$A39,'Official Medal Table'!$C:$C,'Each Gender Events'!B$1,'Official Medal Table'!$E:$E,'Each Gender Events'!B$2)*'Medal values'!$B$3
+ COUNTIFS('Official Medal Table'!$F:$F,'Each Gender Events'!$A39,'Official Medal Table'!$C:$C,'Each Gender Events'!B$1,'Official Medal Table'!$E:$E,"Mixed")*'Medal values'!$B$1/2
+ COUNTIFS('Official Medal Table'!$G:$G,'Each Gender Events'!$A39,'Official Medal Table'!$C:$C,'Each Gender Events'!B$1,'Official Medal Table'!$E:$E,"Mixed")*'Medal values'!$B$2/2
+ COUNTIFS('Official Medal Table'!$H:$H,'Each Gender Events'!$A39,'Official Medal Table'!$C:$C,'Each Gender Events'!B$1,'Official Medal Table'!$E:$E,"Mixed")*'Medal values'!$B$3/2
+ COUNTIFS('Official Medal Table'!$I:$I,'Each Gender Events'!$A39,'Official Medal Table'!$C:$C,'Each Gender Events'!B$1,'Official Medal Table'!$E:$E,"Mixed")*'Medal values'!$B$3/2</f>
        <v>0</v>
      </c>
      <c r="C39">
        <f>COUNTIFS('Official Medal Table'!$F:$F,'Each Gender Events'!$A39,'Official Medal Table'!$C:$C,'Each Gender Events'!C$1,'Official Medal Table'!$E:$E,'Each Gender Events'!C$2)*'Medal values'!$B$1
+ COUNTIFS('Official Medal Table'!$G:$G,'Each Gender Events'!$A39,'Official Medal Table'!$C:$C,'Each Gender Events'!C$1,'Official Medal Table'!$E:$E,'Each Gender Events'!C$2)*'Medal values'!$B$2
+ COUNTIFS('Official Medal Table'!$H:$H,'Each Gender Events'!$A39,'Official Medal Table'!$C:$C,'Each Gender Events'!C$1,'Official Medal Table'!$E:$E,'Each Gender Events'!C$2)*'Medal values'!$B$3
+ COUNTIFS('Official Medal Table'!$I:$I,'Each Gender Events'!$A39,'Official Medal Table'!$C:$C,'Each Gender Events'!C$1,'Official Medal Table'!$E:$E,'Each Gender Events'!C$2)*'Medal values'!$B$3
+ COUNTIFS('Official Medal Table'!$F:$F,'Each Gender Events'!$A39,'Official Medal Table'!$C:$C,'Each Gender Events'!C$1,'Official Medal Table'!$E:$E,"Mixed")*'Medal values'!$B$1/2
+ COUNTIFS('Official Medal Table'!$G:$G,'Each Gender Events'!$A39,'Official Medal Table'!$C:$C,'Each Gender Events'!C$1,'Official Medal Table'!$E:$E,"Mixed")*'Medal values'!$B$2/2
+ COUNTIFS('Official Medal Table'!$H:$H,'Each Gender Events'!$A39,'Official Medal Table'!$C:$C,'Each Gender Events'!C$1,'Official Medal Table'!$E:$E,"Mixed")*'Medal values'!$B$3/2
+ COUNTIFS('Official Medal Table'!$I:$I,'Each Gender Events'!$A39,'Official Medal Table'!$C:$C,'Each Gender Events'!C$1,'Official Medal Table'!$E:$E,"Mixed")*'Medal values'!$B$3/2</f>
        <v>0</v>
      </c>
      <c r="D39">
        <f>COUNTIFS('Official Medal Table'!$F:$F,'Each Gender Events'!$A39,'Official Medal Table'!$C:$C,'Each Gender Events'!D$1,'Official Medal Table'!$E:$E,'Each Gender Events'!D$2)*'Medal values'!$B$1
+ COUNTIFS('Official Medal Table'!$G:$G,'Each Gender Events'!$A39,'Official Medal Table'!$C:$C,'Each Gender Events'!D$1,'Official Medal Table'!$E:$E,'Each Gender Events'!D$2)*'Medal values'!$B$2
+ COUNTIFS('Official Medal Table'!$H:$H,'Each Gender Events'!$A39,'Official Medal Table'!$C:$C,'Each Gender Events'!D$1,'Official Medal Table'!$E:$E,'Each Gender Events'!D$2)*'Medal values'!$B$3
+ COUNTIFS('Official Medal Table'!$I:$I,'Each Gender Events'!$A39,'Official Medal Table'!$C:$C,'Each Gender Events'!D$1,'Official Medal Table'!$E:$E,'Each Gender Events'!D$2)*'Medal values'!$B$3
+ COUNTIFS('Official Medal Table'!$F:$F,'Each Gender Events'!$A39,'Official Medal Table'!$C:$C,'Each Gender Events'!D$1,'Official Medal Table'!$E:$E,"Mixed")*'Medal values'!$B$1/2
+ COUNTIFS('Official Medal Table'!$G:$G,'Each Gender Events'!$A39,'Official Medal Table'!$C:$C,'Each Gender Events'!D$1,'Official Medal Table'!$E:$E,"Mixed")*'Medal values'!$B$2/2
+ COUNTIFS('Official Medal Table'!$H:$H,'Each Gender Events'!$A39,'Official Medal Table'!$C:$C,'Each Gender Events'!D$1,'Official Medal Table'!$E:$E,"Mixed")*'Medal values'!$B$3/2
+ COUNTIFS('Official Medal Table'!$I:$I,'Each Gender Events'!$A39,'Official Medal Table'!$C:$C,'Each Gender Events'!D$1,'Official Medal Table'!$E:$E,"Mixed")*'Medal values'!$B$3/2</f>
        <v>0</v>
      </c>
      <c r="E39">
        <f>COUNTIFS('Official Medal Table'!$F:$F,'Each Gender Events'!$A39,'Official Medal Table'!$C:$C,'Each Gender Events'!E$1,'Official Medal Table'!$E:$E,'Each Gender Events'!E$2)*'Medal values'!$B$1
+ COUNTIFS('Official Medal Table'!$G:$G,'Each Gender Events'!$A39,'Official Medal Table'!$C:$C,'Each Gender Events'!E$1,'Official Medal Table'!$E:$E,'Each Gender Events'!E$2)*'Medal values'!$B$2
+ COUNTIFS('Official Medal Table'!$H:$H,'Each Gender Events'!$A39,'Official Medal Table'!$C:$C,'Each Gender Events'!E$1,'Official Medal Table'!$E:$E,'Each Gender Events'!E$2)*'Medal values'!$B$3
+ COUNTIFS('Official Medal Table'!$I:$I,'Each Gender Events'!$A39,'Official Medal Table'!$C:$C,'Each Gender Events'!E$1,'Official Medal Table'!$E:$E,'Each Gender Events'!E$2)*'Medal values'!$B$3
+ COUNTIFS('Official Medal Table'!$F:$F,'Each Gender Events'!$A39,'Official Medal Table'!$C:$C,'Each Gender Events'!E$1,'Official Medal Table'!$E:$E,"Mixed")*'Medal values'!$B$1/2
+ COUNTIFS('Official Medal Table'!$G:$G,'Each Gender Events'!$A39,'Official Medal Table'!$C:$C,'Each Gender Events'!E$1,'Official Medal Table'!$E:$E,"Mixed")*'Medal values'!$B$2/2
+ COUNTIFS('Official Medal Table'!$H:$H,'Each Gender Events'!$A39,'Official Medal Table'!$C:$C,'Each Gender Events'!E$1,'Official Medal Table'!$E:$E,"Mixed")*'Medal values'!$B$3/2
+ COUNTIFS('Official Medal Table'!$I:$I,'Each Gender Events'!$A39,'Official Medal Table'!$C:$C,'Each Gender Events'!E$1,'Official Medal Table'!$E:$E,"Mixed")*'Medal values'!$B$3/2</f>
        <v>0</v>
      </c>
      <c r="F39">
        <f>COUNTIFS('Official Medal Table'!$F:$F,'Each Gender Events'!$A39,'Official Medal Table'!$C:$C,'Each Gender Events'!F$1,'Official Medal Table'!$E:$E,'Each Gender Events'!F$2)*'Medal values'!$B$1
+ COUNTIFS('Official Medal Table'!$G:$G,'Each Gender Events'!$A39,'Official Medal Table'!$C:$C,'Each Gender Events'!F$1,'Official Medal Table'!$E:$E,'Each Gender Events'!F$2)*'Medal values'!$B$2
+ COUNTIFS('Official Medal Table'!$H:$H,'Each Gender Events'!$A39,'Official Medal Table'!$C:$C,'Each Gender Events'!F$1,'Official Medal Table'!$E:$E,'Each Gender Events'!F$2)*'Medal values'!$B$3
+ COUNTIFS('Official Medal Table'!$I:$I,'Each Gender Events'!$A39,'Official Medal Table'!$C:$C,'Each Gender Events'!F$1,'Official Medal Table'!$E:$E,'Each Gender Events'!F$2)*'Medal values'!$B$3
+ COUNTIFS('Official Medal Table'!$F:$F,'Each Gender Events'!$A39,'Official Medal Table'!$C:$C,'Each Gender Events'!F$1,'Official Medal Table'!$E:$E,"Mixed")*'Medal values'!$B$1/2
+ COUNTIFS('Official Medal Table'!$G:$G,'Each Gender Events'!$A39,'Official Medal Table'!$C:$C,'Each Gender Events'!F$1,'Official Medal Table'!$E:$E,"Mixed")*'Medal values'!$B$2/2
+ COUNTIFS('Official Medal Table'!$H:$H,'Each Gender Events'!$A39,'Official Medal Table'!$C:$C,'Each Gender Events'!F$1,'Official Medal Table'!$E:$E,"Mixed")*'Medal values'!$B$3/2
+ COUNTIFS('Official Medal Table'!$I:$I,'Each Gender Events'!$A39,'Official Medal Table'!$C:$C,'Each Gender Events'!F$1,'Official Medal Table'!$E:$E,"Mixed")*'Medal values'!$B$3/2</f>
        <v>0</v>
      </c>
      <c r="G39">
        <f>COUNTIFS('Official Medal Table'!$F:$F,'Each Gender Events'!$A39,'Official Medal Table'!$C:$C,'Each Gender Events'!G$1,'Official Medal Table'!$E:$E,'Each Gender Events'!G$2)*'Medal values'!$B$1
+ COUNTIFS('Official Medal Table'!$G:$G,'Each Gender Events'!$A39,'Official Medal Table'!$C:$C,'Each Gender Events'!G$1,'Official Medal Table'!$E:$E,'Each Gender Events'!G$2)*'Medal values'!$B$2
+ COUNTIFS('Official Medal Table'!$H:$H,'Each Gender Events'!$A39,'Official Medal Table'!$C:$C,'Each Gender Events'!G$1,'Official Medal Table'!$E:$E,'Each Gender Events'!G$2)*'Medal values'!$B$3
+ COUNTIFS('Official Medal Table'!$I:$I,'Each Gender Events'!$A39,'Official Medal Table'!$C:$C,'Each Gender Events'!G$1,'Official Medal Table'!$E:$E,'Each Gender Events'!G$2)*'Medal values'!$B$3
+ COUNTIFS('Official Medal Table'!$F:$F,'Each Gender Events'!$A39,'Official Medal Table'!$C:$C,'Each Gender Events'!G$1,'Official Medal Table'!$E:$E,"Mixed")*'Medal values'!$B$1/2
+ COUNTIFS('Official Medal Table'!$G:$G,'Each Gender Events'!$A39,'Official Medal Table'!$C:$C,'Each Gender Events'!G$1,'Official Medal Table'!$E:$E,"Mixed")*'Medal values'!$B$2/2
+ COUNTIFS('Official Medal Table'!$H:$H,'Each Gender Events'!$A39,'Official Medal Table'!$C:$C,'Each Gender Events'!G$1,'Official Medal Table'!$E:$E,"Mixed")*'Medal values'!$B$3/2
+ COUNTIFS('Official Medal Table'!$I:$I,'Each Gender Events'!$A39,'Official Medal Table'!$C:$C,'Each Gender Events'!G$1,'Official Medal Table'!$E:$E,"Mixed")*'Medal values'!$B$3/2</f>
        <v>0</v>
      </c>
      <c r="H39">
        <f>COUNTIFS('Official Medal Table'!$F:$F,'Each Gender Events'!$A39,'Official Medal Table'!$C:$C,'Each Gender Events'!H$1,'Official Medal Table'!$E:$E,'Each Gender Events'!H$2)*'Medal values'!$B$1
+ COUNTIFS('Official Medal Table'!$G:$G,'Each Gender Events'!$A39,'Official Medal Table'!$C:$C,'Each Gender Events'!H$1,'Official Medal Table'!$E:$E,'Each Gender Events'!H$2)*'Medal values'!$B$2
+ COUNTIFS('Official Medal Table'!$H:$H,'Each Gender Events'!$A39,'Official Medal Table'!$C:$C,'Each Gender Events'!H$1,'Official Medal Table'!$E:$E,'Each Gender Events'!H$2)*'Medal values'!$B$3
+ COUNTIFS('Official Medal Table'!$I:$I,'Each Gender Events'!$A39,'Official Medal Table'!$C:$C,'Each Gender Events'!H$1,'Official Medal Table'!$E:$E,'Each Gender Events'!H$2)*'Medal values'!$B$3
+ COUNTIFS('Official Medal Table'!$F:$F,'Each Gender Events'!$A39,'Official Medal Table'!$C:$C,'Each Gender Events'!H$1,'Official Medal Table'!$E:$E,"Mixed")*'Medal values'!$B$1/2
+ COUNTIFS('Official Medal Table'!$G:$G,'Each Gender Events'!$A39,'Official Medal Table'!$C:$C,'Each Gender Events'!H$1,'Official Medal Table'!$E:$E,"Mixed")*'Medal values'!$B$2/2
+ COUNTIFS('Official Medal Table'!$H:$H,'Each Gender Events'!$A39,'Official Medal Table'!$C:$C,'Each Gender Events'!H$1,'Official Medal Table'!$E:$E,"Mixed")*'Medal values'!$B$3/2
+ COUNTIFS('Official Medal Table'!$I:$I,'Each Gender Events'!$A39,'Official Medal Table'!$C:$C,'Each Gender Events'!H$1,'Official Medal Table'!$E:$E,"Mixed")*'Medal values'!$B$3/2</f>
        <v>0</v>
      </c>
      <c r="I39">
        <f>COUNTIFS('Official Medal Table'!$F:$F,'Each Gender Events'!$A39,'Official Medal Table'!$C:$C,'Each Gender Events'!I$1,'Official Medal Table'!$E:$E,'Each Gender Events'!I$2)*'Medal values'!$B$1
+ COUNTIFS('Official Medal Table'!$G:$G,'Each Gender Events'!$A39,'Official Medal Table'!$C:$C,'Each Gender Events'!I$1,'Official Medal Table'!$E:$E,'Each Gender Events'!I$2)*'Medal values'!$B$2
+ COUNTIFS('Official Medal Table'!$H:$H,'Each Gender Events'!$A39,'Official Medal Table'!$C:$C,'Each Gender Events'!I$1,'Official Medal Table'!$E:$E,'Each Gender Events'!I$2)*'Medal values'!$B$3
+ COUNTIFS('Official Medal Table'!$I:$I,'Each Gender Events'!$A39,'Official Medal Table'!$C:$C,'Each Gender Events'!I$1,'Official Medal Table'!$E:$E,'Each Gender Events'!I$2)*'Medal values'!$B$3
+ COUNTIFS('Official Medal Table'!$F:$F,'Each Gender Events'!$A39,'Official Medal Table'!$C:$C,'Each Gender Events'!I$1,'Official Medal Table'!$E:$E,"Mixed")*'Medal values'!$B$1/2
+ COUNTIFS('Official Medal Table'!$G:$G,'Each Gender Events'!$A39,'Official Medal Table'!$C:$C,'Each Gender Events'!I$1,'Official Medal Table'!$E:$E,"Mixed")*'Medal values'!$B$2/2
+ COUNTIFS('Official Medal Table'!$H:$H,'Each Gender Events'!$A39,'Official Medal Table'!$C:$C,'Each Gender Events'!I$1,'Official Medal Table'!$E:$E,"Mixed")*'Medal values'!$B$3/2
+ COUNTIFS('Official Medal Table'!$I:$I,'Each Gender Events'!$A39,'Official Medal Table'!$C:$C,'Each Gender Events'!I$1,'Official Medal Table'!$E:$E,"Mixed")*'Medal values'!$B$3/2</f>
        <v>0</v>
      </c>
      <c r="J39">
        <f>COUNTIFS('Official Medal Table'!$F:$F,'Each Gender Events'!$A39,'Official Medal Table'!$C:$C,'Each Gender Events'!J$1,'Official Medal Table'!$E:$E,'Each Gender Events'!J$2)*'Medal values'!$B$1
+ COUNTIFS('Official Medal Table'!$G:$G,'Each Gender Events'!$A39,'Official Medal Table'!$C:$C,'Each Gender Events'!J$1,'Official Medal Table'!$E:$E,'Each Gender Events'!J$2)*'Medal values'!$B$2
+ COUNTIFS('Official Medal Table'!$H:$H,'Each Gender Events'!$A39,'Official Medal Table'!$C:$C,'Each Gender Events'!J$1,'Official Medal Table'!$E:$E,'Each Gender Events'!J$2)*'Medal values'!$B$3
+ COUNTIFS('Official Medal Table'!$I:$I,'Each Gender Events'!$A39,'Official Medal Table'!$C:$C,'Each Gender Events'!J$1,'Official Medal Table'!$E:$E,'Each Gender Events'!J$2)*'Medal values'!$B$3
+ COUNTIFS('Official Medal Table'!$F:$F,'Each Gender Events'!$A39,'Official Medal Table'!$C:$C,'Each Gender Events'!J$1,'Official Medal Table'!$E:$E,"Mixed")*'Medal values'!$B$1/2
+ COUNTIFS('Official Medal Table'!$G:$G,'Each Gender Events'!$A39,'Official Medal Table'!$C:$C,'Each Gender Events'!J$1,'Official Medal Table'!$E:$E,"Mixed")*'Medal values'!$B$2/2
+ COUNTIFS('Official Medal Table'!$H:$H,'Each Gender Events'!$A39,'Official Medal Table'!$C:$C,'Each Gender Events'!J$1,'Official Medal Table'!$E:$E,"Mixed")*'Medal values'!$B$3/2
+ COUNTIFS('Official Medal Table'!$I:$I,'Each Gender Events'!$A39,'Official Medal Table'!$C:$C,'Each Gender Events'!J$1,'Official Medal Table'!$E:$E,"Mixed")*'Medal values'!$B$3/2</f>
        <v>0</v>
      </c>
      <c r="K39">
        <f>COUNTIFS('Official Medal Table'!$F:$F,'Each Gender Events'!$A39,'Official Medal Table'!$C:$C,'Each Gender Events'!K$1,'Official Medal Table'!$E:$E,'Each Gender Events'!K$2)*'Medal values'!$B$1
+ COUNTIFS('Official Medal Table'!$G:$G,'Each Gender Events'!$A39,'Official Medal Table'!$C:$C,'Each Gender Events'!K$1,'Official Medal Table'!$E:$E,'Each Gender Events'!K$2)*'Medal values'!$B$2
+ COUNTIFS('Official Medal Table'!$H:$H,'Each Gender Events'!$A39,'Official Medal Table'!$C:$C,'Each Gender Events'!K$1,'Official Medal Table'!$E:$E,'Each Gender Events'!K$2)*'Medal values'!$B$3
+ COUNTIFS('Official Medal Table'!$I:$I,'Each Gender Events'!$A39,'Official Medal Table'!$C:$C,'Each Gender Events'!K$1,'Official Medal Table'!$E:$E,'Each Gender Events'!K$2)*'Medal values'!$B$3
+ COUNTIFS('Official Medal Table'!$F:$F,'Each Gender Events'!$A39,'Official Medal Table'!$C:$C,'Each Gender Events'!K$1,'Official Medal Table'!$E:$E,"Mixed")*'Medal values'!$B$1/2
+ COUNTIFS('Official Medal Table'!$G:$G,'Each Gender Events'!$A39,'Official Medal Table'!$C:$C,'Each Gender Events'!K$1,'Official Medal Table'!$E:$E,"Mixed")*'Medal values'!$B$2/2
+ COUNTIFS('Official Medal Table'!$H:$H,'Each Gender Events'!$A39,'Official Medal Table'!$C:$C,'Each Gender Events'!K$1,'Official Medal Table'!$E:$E,"Mixed")*'Medal values'!$B$3/2
+ COUNTIFS('Official Medal Table'!$I:$I,'Each Gender Events'!$A39,'Official Medal Table'!$C:$C,'Each Gender Events'!K$1,'Official Medal Table'!$E:$E,"Mixed")*'Medal values'!$B$3/2</f>
        <v>0</v>
      </c>
      <c r="L39">
        <f>COUNTIFS('Official Medal Table'!$F:$F,'Each Gender Events'!$A39,'Official Medal Table'!$C:$C,'Each Gender Events'!L$1,'Official Medal Table'!$E:$E,'Each Gender Events'!L$2)*'Medal values'!$B$1
+ COUNTIFS('Official Medal Table'!$G:$G,'Each Gender Events'!$A39,'Official Medal Table'!$C:$C,'Each Gender Events'!L$1,'Official Medal Table'!$E:$E,'Each Gender Events'!L$2)*'Medal values'!$B$2
+ COUNTIFS('Official Medal Table'!$H:$H,'Each Gender Events'!$A39,'Official Medal Table'!$C:$C,'Each Gender Events'!L$1,'Official Medal Table'!$E:$E,'Each Gender Events'!L$2)*'Medal values'!$B$3
+ COUNTIFS('Official Medal Table'!$I:$I,'Each Gender Events'!$A39,'Official Medal Table'!$C:$C,'Each Gender Events'!L$1,'Official Medal Table'!$E:$E,'Each Gender Events'!L$2)*'Medal values'!$B$3
+ COUNTIFS('Official Medal Table'!$F:$F,'Each Gender Events'!$A39,'Official Medal Table'!$C:$C,'Each Gender Events'!L$1,'Official Medal Table'!$E:$E,"Mixed")*'Medal values'!$B$1/2
+ COUNTIFS('Official Medal Table'!$G:$G,'Each Gender Events'!$A39,'Official Medal Table'!$C:$C,'Each Gender Events'!L$1,'Official Medal Table'!$E:$E,"Mixed")*'Medal values'!$B$2/2
+ COUNTIFS('Official Medal Table'!$H:$H,'Each Gender Events'!$A39,'Official Medal Table'!$C:$C,'Each Gender Events'!L$1,'Official Medal Table'!$E:$E,"Mixed")*'Medal values'!$B$3/2
+ COUNTIFS('Official Medal Table'!$I:$I,'Each Gender Events'!$A39,'Official Medal Table'!$C:$C,'Each Gender Events'!L$1,'Official Medal Table'!$E:$E,"Mixed")*'Medal values'!$B$3/2</f>
        <v>0</v>
      </c>
      <c r="M39">
        <f>COUNTIFS('Official Medal Table'!$F:$F,'Each Gender Events'!$A39,'Official Medal Table'!$C:$C,'Each Gender Events'!M$1,'Official Medal Table'!$E:$E,'Each Gender Events'!M$2)*'Medal values'!$B$1
+ COUNTIFS('Official Medal Table'!$G:$G,'Each Gender Events'!$A39,'Official Medal Table'!$C:$C,'Each Gender Events'!M$1,'Official Medal Table'!$E:$E,'Each Gender Events'!M$2)*'Medal values'!$B$2
+ COUNTIFS('Official Medal Table'!$H:$H,'Each Gender Events'!$A39,'Official Medal Table'!$C:$C,'Each Gender Events'!M$1,'Official Medal Table'!$E:$E,'Each Gender Events'!M$2)*'Medal values'!$B$3
+ COUNTIFS('Official Medal Table'!$I:$I,'Each Gender Events'!$A39,'Official Medal Table'!$C:$C,'Each Gender Events'!M$1,'Official Medal Table'!$E:$E,'Each Gender Events'!M$2)*'Medal values'!$B$3
+ COUNTIFS('Official Medal Table'!$F:$F,'Each Gender Events'!$A39,'Official Medal Table'!$C:$C,'Each Gender Events'!M$1,'Official Medal Table'!$E:$E,"Mixed")*'Medal values'!$B$1/2
+ COUNTIFS('Official Medal Table'!$G:$G,'Each Gender Events'!$A39,'Official Medal Table'!$C:$C,'Each Gender Events'!M$1,'Official Medal Table'!$E:$E,"Mixed")*'Medal values'!$B$2/2
+ COUNTIFS('Official Medal Table'!$H:$H,'Each Gender Events'!$A39,'Official Medal Table'!$C:$C,'Each Gender Events'!M$1,'Official Medal Table'!$E:$E,"Mixed")*'Medal values'!$B$3/2
+ COUNTIFS('Official Medal Table'!$I:$I,'Each Gender Events'!$A39,'Official Medal Table'!$C:$C,'Each Gender Events'!M$1,'Official Medal Table'!$E:$E,"Mixed")*'Medal values'!$B$3/2</f>
        <v>0</v>
      </c>
      <c r="N39">
        <f>COUNTIFS('Official Medal Table'!$F:$F,'Each Gender Events'!$A39,'Official Medal Table'!$C:$C,'Each Gender Events'!N$1,'Official Medal Table'!$E:$E,'Each Gender Events'!N$2)*'Medal values'!$B$1
+ COUNTIFS('Official Medal Table'!$G:$G,'Each Gender Events'!$A39,'Official Medal Table'!$C:$C,'Each Gender Events'!N$1,'Official Medal Table'!$E:$E,'Each Gender Events'!N$2)*'Medal values'!$B$2
+ COUNTIFS('Official Medal Table'!$H:$H,'Each Gender Events'!$A39,'Official Medal Table'!$C:$C,'Each Gender Events'!N$1,'Official Medal Table'!$E:$E,'Each Gender Events'!N$2)*'Medal values'!$B$3
+ COUNTIFS('Official Medal Table'!$I:$I,'Each Gender Events'!$A39,'Official Medal Table'!$C:$C,'Each Gender Events'!N$1,'Official Medal Table'!$E:$E,'Each Gender Events'!N$2)*'Medal values'!$B$3
+ COUNTIFS('Official Medal Table'!$F:$F,'Each Gender Events'!$A39,'Official Medal Table'!$C:$C,'Each Gender Events'!N$1,'Official Medal Table'!$E:$E,"Mixed")*'Medal values'!$B$1/2
+ COUNTIFS('Official Medal Table'!$G:$G,'Each Gender Events'!$A39,'Official Medal Table'!$C:$C,'Each Gender Events'!N$1,'Official Medal Table'!$E:$E,"Mixed")*'Medal values'!$B$2/2
+ COUNTIFS('Official Medal Table'!$H:$H,'Each Gender Events'!$A39,'Official Medal Table'!$C:$C,'Each Gender Events'!N$1,'Official Medal Table'!$E:$E,"Mixed")*'Medal values'!$B$3/2
+ COUNTIFS('Official Medal Table'!$I:$I,'Each Gender Events'!$A39,'Official Medal Table'!$C:$C,'Each Gender Events'!N$1,'Official Medal Table'!$E:$E,"Mixed")*'Medal values'!$B$3/2</f>
        <v>0</v>
      </c>
      <c r="O39">
        <f>COUNTIFS('Official Medal Table'!$F:$F,'Each Gender Events'!$A39,'Official Medal Table'!$C:$C,'Each Gender Events'!O$1,'Official Medal Table'!$E:$E,'Each Gender Events'!O$2)*'Medal values'!$B$1
+ COUNTIFS('Official Medal Table'!$G:$G,'Each Gender Events'!$A39,'Official Medal Table'!$C:$C,'Each Gender Events'!O$1,'Official Medal Table'!$E:$E,'Each Gender Events'!O$2)*'Medal values'!$B$2
+ COUNTIFS('Official Medal Table'!$H:$H,'Each Gender Events'!$A39,'Official Medal Table'!$C:$C,'Each Gender Events'!O$1,'Official Medal Table'!$E:$E,'Each Gender Events'!O$2)*'Medal values'!$B$3
+ COUNTIFS('Official Medal Table'!$I:$I,'Each Gender Events'!$A39,'Official Medal Table'!$C:$C,'Each Gender Events'!O$1,'Official Medal Table'!$E:$E,'Each Gender Events'!O$2)*'Medal values'!$B$3
+ COUNTIFS('Official Medal Table'!$F:$F,'Each Gender Events'!$A39,'Official Medal Table'!$C:$C,'Each Gender Events'!O$1,'Official Medal Table'!$E:$E,"Mixed")*'Medal values'!$B$1/2
+ COUNTIFS('Official Medal Table'!$G:$G,'Each Gender Events'!$A39,'Official Medal Table'!$C:$C,'Each Gender Events'!O$1,'Official Medal Table'!$E:$E,"Mixed")*'Medal values'!$B$2/2
+ COUNTIFS('Official Medal Table'!$H:$H,'Each Gender Events'!$A39,'Official Medal Table'!$C:$C,'Each Gender Events'!O$1,'Official Medal Table'!$E:$E,"Mixed")*'Medal values'!$B$3/2
+ COUNTIFS('Official Medal Table'!$I:$I,'Each Gender Events'!$A39,'Official Medal Table'!$C:$C,'Each Gender Events'!O$1,'Official Medal Table'!$E:$E,"Mixed")*'Medal values'!$B$3/2</f>
        <v>0</v>
      </c>
      <c r="P39">
        <f>COUNTIFS('Official Medal Table'!$F:$F,'Each Gender Events'!$A39,'Official Medal Table'!$C:$C,'Each Gender Events'!P$1,'Official Medal Table'!$E:$E,'Each Gender Events'!P$2)*'Medal values'!$B$1
+ COUNTIFS('Official Medal Table'!$G:$G,'Each Gender Events'!$A39,'Official Medal Table'!$C:$C,'Each Gender Events'!P$1,'Official Medal Table'!$E:$E,'Each Gender Events'!P$2)*'Medal values'!$B$2
+ COUNTIFS('Official Medal Table'!$H:$H,'Each Gender Events'!$A39,'Official Medal Table'!$C:$C,'Each Gender Events'!P$1,'Official Medal Table'!$E:$E,'Each Gender Events'!P$2)*'Medal values'!$B$3
+ COUNTIFS('Official Medal Table'!$I:$I,'Each Gender Events'!$A39,'Official Medal Table'!$C:$C,'Each Gender Events'!P$1,'Official Medal Table'!$E:$E,'Each Gender Events'!P$2)*'Medal values'!$B$3
+ COUNTIFS('Official Medal Table'!$F:$F,'Each Gender Events'!$A39,'Official Medal Table'!$C:$C,'Each Gender Events'!P$1,'Official Medal Table'!$E:$E,"Mixed")*'Medal values'!$B$1/2
+ COUNTIFS('Official Medal Table'!$G:$G,'Each Gender Events'!$A39,'Official Medal Table'!$C:$C,'Each Gender Events'!P$1,'Official Medal Table'!$E:$E,"Mixed")*'Medal values'!$B$2/2
+ COUNTIFS('Official Medal Table'!$H:$H,'Each Gender Events'!$A39,'Official Medal Table'!$C:$C,'Each Gender Events'!P$1,'Official Medal Table'!$E:$E,"Mixed")*'Medal values'!$B$3/2
+ COUNTIFS('Official Medal Table'!$I:$I,'Each Gender Events'!$A39,'Official Medal Table'!$C:$C,'Each Gender Events'!P$1,'Official Medal Table'!$E:$E,"Mixed")*'Medal values'!$B$3/2</f>
        <v>0</v>
      </c>
      <c r="Q39">
        <f>COUNTIFS('Official Medal Table'!$F:$F,'Each Gender Events'!$A39,'Official Medal Table'!$C:$C,'Each Gender Events'!Q$1,'Official Medal Table'!$E:$E,'Each Gender Events'!Q$2)*'Medal values'!$B$1
+ COUNTIFS('Official Medal Table'!$G:$G,'Each Gender Events'!$A39,'Official Medal Table'!$C:$C,'Each Gender Events'!Q$1,'Official Medal Table'!$E:$E,'Each Gender Events'!Q$2)*'Medal values'!$B$2
+ COUNTIFS('Official Medal Table'!$H:$H,'Each Gender Events'!$A39,'Official Medal Table'!$C:$C,'Each Gender Events'!Q$1,'Official Medal Table'!$E:$E,'Each Gender Events'!Q$2)*'Medal values'!$B$3
+ COUNTIFS('Official Medal Table'!$I:$I,'Each Gender Events'!$A39,'Official Medal Table'!$C:$C,'Each Gender Events'!Q$1,'Official Medal Table'!$E:$E,'Each Gender Events'!Q$2)*'Medal values'!$B$3
+ COUNTIFS('Official Medal Table'!$F:$F,'Each Gender Events'!$A39,'Official Medal Table'!$C:$C,'Each Gender Events'!Q$1,'Official Medal Table'!$E:$E,"Mixed")*'Medal values'!$B$1/2
+ COUNTIFS('Official Medal Table'!$G:$G,'Each Gender Events'!$A39,'Official Medal Table'!$C:$C,'Each Gender Events'!Q$1,'Official Medal Table'!$E:$E,"Mixed")*'Medal values'!$B$2/2
+ COUNTIFS('Official Medal Table'!$H:$H,'Each Gender Events'!$A39,'Official Medal Table'!$C:$C,'Each Gender Events'!Q$1,'Official Medal Table'!$E:$E,"Mixed")*'Medal values'!$B$3/2
+ COUNTIFS('Official Medal Table'!$I:$I,'Each Gender Events'!$A39,'Official Medal Table'!$C:$C,'Each Gender Events'!Q$1,'Official Medal Table'!$E:$E,"Mixed")*'Medal values'!$B$3/2</f>
        <v>0</v>
      </c>
      <c r="R39">
        <f>COUNTIFS('Official Medal Table'!$F:$F,'Each Gender Events'!$A39,'Official Medal Table'!$C:$C,'Each Gender Events'!R$1,'Official Medal Table'!$E:$E,'Each Gender Events'!R$2)*'Medal values'!$B$1
+ COUNTIFS('Official Medal Table'!$G:$G,'Each Gender Events'!$A39,'Official Medal Table'!$C:$C,'Each Gender Events'!R$1,'Official Medal Table'!$E:$E,'Each Gender Events'!R$2)*'Medal values'!$B$2
+ COUNTIFS('Official Medal Table'!$H:$H,'Each Gender Events'!$A39,'Official Medal Table'!$C:$C,'Each Gender Events'!R$1,'Official Medal Table'!$E:$E,'Each Gender Events'!R$2)*'Medal values'!$B$3
+ COUNTIFS('Official Medal Table'!$I:$I,'Each Gender Events'!$A39,'Official Medal Table'!$C:$C,'Each Gender Events'!R$1,'Official Medal Table'!$E:$E,'Each Gender Events'!R$2)*'Medal values'!$B$3
+ COUNTIFS('Official Medal Table'!$F:$F,'Each Gender Events'!$A39,'Official Medal Table'!$C:$C,'Each Gender Events'!R$1,'Official Medal Table'!$E:$E,"Mixed")*'Medal values'!$B$1/2
+ COUNTIFS('Official Medal Table'!$G:$G,'Each Gender Events'!$A39,'Official Medal Table'!$C:$C,'Each Gender Events'!R$1,'Official Medal Table'!$E:$E,"Mixed")*'Medal values'!$B$2/2
+ COUNTIFS('Official Medal Table'!$H:$H,'Each Gender Events'!$A39,'Official Medal Table'!$C:$C,'Each Gender Events'!R$1,'Official Medal Table'!$E:$E,"Mixed")*'Medal values'!$B$3/2
+ COUNTIFS('Official Medal Table'!$I:$I,'Each Gender Events'!$A39,'Official Medal Table'!$C:$C,'Each Gender Events'!R$1,'Official Medal Table'!$E:$E,"Mixed")*'Medal values'!$B$3/2</f>
        <v>0</v>
      </c>
      <c r="S39">
        <f>COUNTIFS('Official Medal Table'!$F:$F,'Each Gender Events'!$A39,'Official Medal Table'!$C:$C,'Each Gender Events'!S$1,'Official Medal Table'!$E:$E,'Each Gender Events'!S$2)*'Medal values'!$B$1
+ COUNTIFS('Official Medal Table'!$G:$G,'Each Gender Events'!$A39,'Official Medal Table'!$C:$C,'Each Gender Events'!S$1,'Official Medal Table'!$E:$E,'Each Gender Events'!S$2)*'Medal values'!$B$2
+ COUNTIFS('Official Medal Table'!$H:$H,'Each Gender Events'!$A39,'Official Medal Table'!$C:$C,'Each Gender Events'!S$1,'Official Medal Table'!$E:$E,'Each Gender Events'!S$2)*'Medal values'!$B$3
+ COUNTIFS('Official Medal Table'!$I:$I,'Each Gender Events'!$A39,'Official Medal Table'!$C:$C,'Each Gender Events'!S$1,'Official Medal Table'!$E:$E,'Each Gender Events'!S$2)*'Medal values'!$B$3
+ COUNTIFS('Official Medal Table'!$F:$F,'Each Gender Events'!$A39,'Official Medal Table'!$C:$C,'Each Gender Events'!S$1,'Official Medal Table'!$E:$E,"Mixed")*'Medal values'!$B$1/2
+ COUNTIFS('Official Medal Table'!$G:$G,'Each Gender Events'!$A39,'Official Medal Table'!$C:$C,'Each Gender Events'!S$1,'Official Medal Table'!$E:$E,"Mixed")*'Medal values'!$B$2/2
+ COUNTIFS('Official Medal Table'!$H:$H,'Each Gender Events'!$A39,'Official Medal Table'!$C:$C,'Each Gender Events'!S$1,'Official Medal Table'!$E:$E,"Mixed")*'Medal values'!$B$3/2
+ COUNTIFS('Official Medal Table'!$I:$I,'Each Gender Events'!$A39,'Official Medal Table'!$C:$C,'Each Gender Events'!S$1,'Official Medal Table'!$E:$E,"Mixed")*'Medal values'!$B$3/2</f>
        <v>0</v>
      </c>
      <c r="T39">
        <f>COUNTIFS('Official Medal Table'!$F:$F,'Each Gender Events'!$A39,'Official Medal Table'!$C:$C,'Each Gender Events'!T$1,'Official Medal Table'!$E:$E,'Each Gender Events'!T$2)*'Medal values'!$B$1
+ COUNTIFS('Official Medal Table'!$G:$G,'Each Gender Events'!$A39,'Official Medal Table'!$C:$C,'Each Gender Events'!T$1,'Official Medal Table'!$E:$E,'Each Gender Events'!T$2)*'Medal values'!$B$2
+ COUNTIFS('Official Medal Table'!$H:$H,'Each Gender Events'!$A39,'Official Medal Table'!$C:$C,'Each Gender Events'!T$1,'Official Medal Table'!$E:$E,'Each Gender Events'!T$2)*'Medal values'!$B$3
+ COUNTIFS('Official Medal Table'!$I:$I,'Each Gender Events'!$A39,'Official Medal Table'!$C:$C,'Each Gender Events'!T$1,'Official Medal Table'!$E:$E,'Each Gender Events'!T$2)*'Medal values'!$B$3
+ COUNTIFS('Official Medal Table'!$F:$F,'Each Gender Events'!$A39,'Official Medal Table'!$C:$C,'Each Gender Events'!T$1,'Official Medal Table'!$E:$E,"Mixed")*'Medal values'!$B$1/2
+ COUNTIFS('Official Medal Table'!$G:$G,'Each Gender Events'!$A39,'Official Medal Table'!$C:$C,'Each Gender Events'!T$1,'Official Medal Table'!$E:$E,"Mixed")*'Medal values'!$B$2/2
+ COUNTIFS('Official Medal Table'!$H:$H,'Each Gender Events'!$A39,'Official Medal Table'!$C:$C,'Each Gender Events'!T$1,'Official Medal Table'!$E:$E,"Mixed")*'Medal values'!$B$3/2
+ COUNTIFS('Official Medal Table'!$I:$I,'Each Gender Events'!$A39,'Official Medal Table'!$C:$C,'Each Gender Events'!T$1,'Official Medal Table'!$E:$E,"Mixed")*'Medal values'!$B$3/2</f>
        <v>0</v>
      </c>
      <c r="U39">
        <f>COUNTIFS('Official Medal Table'!$F:$F,'Each Gender Events'!$A39,'Official Medal Table'!$C:$C,'Each Gender Events'!U$1,'Official Medal Table'!$E:$E,'Each Gender Events'!U$2)*'Medal values'!$B$1
+ COUNTIFS('Official Medal Table'!$G:$G,'Each Gender Events'!$A39,'Official Medal Table'!$C:$C,'Each Gender Events'!U$1,'Official Medal Table'!$E:$E,'Each Gender Events'!U$2)*'Medal values'!$B$2
+ COUNTIFS('Official Medal Table'!$H:$H,'Each Gender Events'!$A39,'Official Medal Table'!$C:$C,'Each Gender Events'!U$1,'Official Medal Table'!$E:$E,'Each Gender Events'!U$2)*'Medal values'!$B$3
+ COUNTIFS('Official Medal Table'!$I:$I,'Each Gender Events'!$A39,'Official Medal Table'!$C:$C,'Each Gender Events'!U$1,'Official Medal Table'!$E:$E,'Each Gender Events'!U$2)*'Medal values'!$B$3
+ COUNTIFS('Official Medal Table'!$F:$F,'Each Gender Events'!$A39,'Official Medal Table'!$C:$C,'Each Gender Events'!U$1,'Official Medal Table'!$E:$E,"Mixed")*'Medal values'!$B$1/2
+ COUNTIFS('Official Medal Table'!$G:$G,'Each Gender Events'!$A39,'Official Medal Table'!$C:$C,'Each Gender Events'!U$1,'Official Medal Table'!$E:$E,"Mixed")*'Medal values'!$B$2/2
+ COUNTIFS('Official Medal Table'!$H:$H,'Each Gender Events'!$A39,'Official Medal Table'!$C:$C,'Each Gender Events'!U$1,'Official Medal Table'!$E:$E,"Mixed")*'Medal values'!$B$3/2
+ COUNTIFS('Official Medal Table'!$I:$I,'Each Gender Events'!$A39,'Official Medal Table'!$C:$C,'Each Gender Events'!U$1,'Official Medal Table'!$E:$E,"Mixed")*'Medal values'!$B$3/2</f>
        <v>0</v>
      </c>
      <c r="V39">
        <f>COUNTIFS('Official Medal Table'!$F:$F,'Each Gender Events'!$A39,'Official Medal Table'!$C:$C,'Each Gender Events'!V$1,'Official Medal Table'!$E:$E,'Each Gender Events'!V$2)*'Medal values'!$B$1
+ COUNTIFS('Official Medal Table'!$G:$G,'Each Gender Events'!$A39,'Official Medal Table'!$C:$C,'Each Gender Events'!V$1,'Official Medal Table'!$E:$E,'Each Gender Events'!V$2)*'Medal values'!$B$2
+ COUNTIFS('Official Medal Table'!$H:$H,'Each Gender Events'!$A39,'Official Medal Table'!$C:$C,'Each Gender Events'!V$1,'Official Medal Table'!$E:$E,'Each Gender Events'!V$2)*'Medal values'!$B$3
+ COUNTIFS('Official Medal Table'!$I:$I,'Each Gender Events'!$A39,'Official Medal Table'!$C:$C,'Each Gender Events'!V$1,'Official Medal Table'!$E:$E,'Each Gender Events'!V$2)*'Medal values'!$B$3
+ COUNTIFS('Official Medal Table'!$F:$F,'Each Gender Events'!$A39,'Official Medal Table'!$C:$C,'Each Gender Events'!V$1,'Official Medal Table'!$E:$E,"Mixed")*'Medal values'!$B$1/2
+ COUNTIFS('Official Medal Table'!$G:$G,'Each Gender Events'!$A39,'Official Medal Table'!$C:$C,'Each Gender Events'!V$1,'Official Medal Table'!$E:$E,"Mixed")*'Medal values'!$B$2/2
+ COUNTIFS('Official Medal Table'!$H:$H,'Each Gender Events'!$A39,'Official Medal Table'!$C:$C,'Each Gender Events'!V$1,'Official Medal Table'!$E:$E,"Mixed")*'Medal values'!$B$3/2
+ COUNTIFS('Official Medal Table'!$I:$I,'Each Gender Events'!$A39,'Official Medal Table'!$C:$C,'Each Gender Events'!V$1,'Official Medal Table'!$E:$E,"Mixed")*'Medal values'!$B$3/2</f>
        <v>0</v>
      </c>
      <c r="W39">
        <f>COUNTIFS('Official Medal Table'!$F:$F,'Each Gender Events'!$A39,'Official Medal Table'!$C:$C,'Each Gender Events'!W$1,'Official Medal Table'!$E:$E,'Each Gender Events'!W$2)*'Medal values'!$B$1
+ COUNTIFS('Official Medal Table'!$G:$G,'Each Gender Events'!$A39,'Official Medal Table'!$C:$C,'Each Gender Events'!W$1,'Official Medal Table'!$E:$E,'Each Gender Events'!W$2)*'Medal values'!$B$2
+ COUNTIFS('Official Medal Table'!$H:$H,'Each Gender Events'!$A39,'Official Medal Table'!$C:$C,'Each Gender Events'!W$1,'Official Medal Table'!$E:$E,'Each Gender Events'!W$2)*'Medal values'!$B$3
+ COUNTIFS('Official Medal Table'!$I:$I,'Each Gender Events'!$A39,'Official Medal Table'!$C:$C,'Each Gender Events'!W$1,'Official Medal Table'!$E:$E,'Each Gender Events'!W$2)*'Medal values'!$B$3
+ COUNTIFS('Official Medal Table'!$F:$F,'Each Gender Events'!$A39,'Official Medal Table'!$C:$C,'Each Gender Events'!W$1,'Official Medal Table'!$E:$E,"Mixed")*'Medal values'!$B$1/2
+ COUNTIFS('Official Medal Table'!$G:$G,'Each Gender Events'!$A39,'Official Medal Table'!$C:$C,'Each Gender Events'!W$1,'Official Medal Table'!$E:$E,"Mixed")*'Medal values'!$B$2/2
+ COUNTIFS('Official Medal Table'!$H:$H,'Each Gender Events'!$A39,'Official Medal Table'!$C:$C,'Each Gender Events'!W$1,'Official Medal Table'!$E:$E,"Mixed")*'Medal values'!$B$3/2
+ COUNTIFS('Official Medal Table'!$I:$I,'Each Gender Events'!$A39,'Official Medal Table'!$C:$C,'Each Gender Events'!W$1,'Official Medal Table'!$E:$E,"Mixed")*'Medal values'!$B$3/2</f>
        <v>0</v>
      </c>
      <c r="X39">
        <f>COUNTIFS('Official Medal Table'!$F:$F,'Each Gender Events'!$A39,'Official Medal Table'!$C:$C,'Each Gender Events'!X$1,'Official Medal Table'!$E:$E,'Each Gender Events'!X$2)*'Medal values'!$B$1
+ COUNTIFS('Official Medal Table'!$G:$G,'Each Gender Events'!$A39,'Official Medal Table'!$C:$C,'Each Gender Events'!X$1,'Official Medal Table'!$E:$E,'Each Gender Events'!X$2)*'Medal values'!$B$2
+ COUNTIFS('Official Medal Table'!$H:$H,'Each Gender Events'!$A39,'Official Medal Table'!$C:$C,'Each Gender Events'!X$1,'Official Medal Table'!$E:$E,'Each Gender Events'!X$2)*'Medal values'!$B$3
+ COUNTIFS('Official Medal Table'!$I:$I,'Each Gender Events'!$A39,'Official Medal Table'!$C:$C,'Each Gender Events'!X$1,'Official Medal Table'!$E:$E,'Each Gender Events'!X$2)*'Medal values'!$B$3
+ COUNTIFS('Official Medal Table'!$F:$F,'Each Gender Events'!$A39,'Official Medal Table'!$C:$C,'Each Gender Events'!X$1,'Official Medal Table'!$E:$E,"Mixed")*'Medal values'!$B$1/2
+ COUNTIFS('Official Medal Table'!$G:$G,'Each Gender Events'!$A39,'Official Medal Table'!$C:$C,'Each Gender Events'!X$1,'Official Medal Table'!$E:$E,"Mixed")*'Medal values'!$B$2/2
+ COUNTIFS('Official Medal Table'!$H:$H,'Each Gender Events'!$A39,'Official Medal Table'!$C:$C,'Each Gender Events'!X$1,'Official Medal Table'!$E:$E,"Mixed")*'Medal values'!$B$3/2
+ COUNTIFS('Official Medal Table'!$I:$I,'Each Gender Events'!$A39,'Official Medal Table'!$C:$C,'Each Gender Events'!X$1,'Official Medal Table'!$E:$E,"Mixed")*'Medal values'!$B$3/2</f>
        <v>0</v>
      </c>
      <c r="Y39">
        <f>COUNTIFS('Official Medal Table'!$F:$F,'Each Gender Events'!$A39,'Official Medal Table'!$C:$C,'Each Gender Events'!Y$1,'Official Medal Table'!$E:$E,'Each Gender Events'!Y$2)*'Medal values'!$B$1
+ COUNTIFS('Official Medal Table'!$G:$G,'Each Gender Events'!$A39,'Official Medal Table'!$C:$C,'Each Gender Events'!Y$1,'Official Medal Table'!$E:$E,'Each Gender Events'!Y$2)*'Medal values'!$B$2
+ COUNTIFS('Official Medal Table'!$H:$H,'Each Gender Events'!$A39,'Official Medal Table'!$C:$C,'Each Gender Events'!Y$1,'Official Medal Table'!$E:$E,'Each Gender Events'!Y$2)*'Medal values'!$B$3
+ COUNTIFS('Official Medal Table'!$I:$I,'Each Gender Events'!$A39,'Official Medal Table'!$C:$C,'Each Gender Events'!Y$1,'Official Medal Table'!$E:$E,'Each Gender Events'!Y$2)*'Medal values'!$B$3
+ COUNTIFS('Official Medal Table'!$F:$F,'Each Gender Events'!$A39,'Official Medal Table'!$C:$C,'Each Gender Events'!Y$1,'Official Medal Table'!$E:$E,"Mixed")*'Medal values'!$B$1/2
+ COUNTIFS('Official Medal Table'!$G:$G,'Each Gender Events'!$A39,'Official Medal Table'!$C:$C,'Each Gender Events'!Y$1,'Official Medal Table'!$E:$E,"Mixed")*'Medal values'!$B$2/2
+ COUNTIFS('Official Medal Table'!$H:$H,'Each Gender Events'!$A39,'Official Medal Table'!$C:$C,'Each Gender Events'!Y$1,'Official Medal Table'!$E:$E,"Mixed")*'Medal values'!$B$3/2
+ COUNTIFS('Official Medal Table'!$I:$I,'Each Gender Events'!$A39,'Official Medal Table'!$C:$C,'Each Gender Events'!Y$1,'Official Medal Table'!$E:$E,"Mixed")*'Medal values'!$B$3/2</f>
        <v>0</v>
      </c>
      <c r="Z39">
        <f>COUNTIFS('Official Medal Table'!$F:$F,'Each Gender Events'!$A39,'Official Medal Table'!$C:$C,'Each Gender Events'!Z$1,'Official Medal Table'!$E:$E,'Each Gender Events'!Z$2)*'Medal values'!$B$1
+ COUNTIFS('Official Medal Table'!$G:$G,'Each Gender Events'!$A39,'Official Medal Table'!$C:$C,'Each Gender Events'!Z$1,'Official Medal Table'!$E:$E,'Each Gender Events'!Z$2)*'Medal values'!$B$2
+ COUNTIFS('Official Medal Table'!$H:$H,'Each Gender Events'!$A39,'Official Medal Table'!$C:$C,'Each Gender Events'!Z$1,'Official Medal Table'!$E:$E,'Each Gender Events'!Z$2)*'Medal values'!$B$3
+ COUNTIFS('Official Medal Table'!$I:$I,'Each Gender Events'!$A39,'Official Medal Table'!$C:$C,'Each Gender Events'!Z$1,'Official Medal Table'!$E:$E,'Each Gender Events'!Z$2)*'Medal values'!$B$3
+ COUNTIFS('Official Medal Table'!$F:$F,'Each Gender Events'!$A39,'Official Medal Table'!$C:$C,'Each Gender Events'!Z$1,'Official Medal Table'!$E:$E,"Mixed")*'Medal values'!$B$1/2
+ COUNTIFS('Official Medal Table'!$G:$G,'Each Gender Events'!$A39,'Official Medal Table'!$C:$C,'Each Gender Events'!Z$1,'Official Medal Table'!$E:$E,"Mixed")*'Medal values'!$B$2/2
+ COUNTIFS('Official Medal Table'!$H:$H,'Each Gender Events'!$A39,'Official Medal Table'!$C:$C,'Each Gender Events'!Z$1,'Official Medal Table'!$E:$E,"Mixed")*'Medal values'!$B$3/2
+ COUNTIFS('Official Medal Table'!$I:$I,'Each Gender Events'!$A39,'Official Medal Table'!$C:$C,'Each Gender Events'!Z$1,'Official Medal Table'!$E:$E,"Mixed")*'Medal values'!$B$3/2</f>
        <v>0</v>
      </c>
      <c r="AA39">
        <f>COUNTIFS('Official Medal Table'!$F:$F,'Each Gender Events'!$A39,'Official Medal Table'!$C:$C,'Each Gender Events'!AA$1,'Official Medal Table'!$E:$E,'Each Gender Events'!AA$2)*'Medal values'!$B$1
+ COUNTIFS('Official Medal Table'!$G:$G,'Each Gender Events'!$A39,'Official Medal Table'!$C:$C,'Each Gender Events'!AA$1,'Official Medal Table'!$E:$E,'Each Gender Events'!AA$2)*'Medal values'!$B$2
+ COUNTIFS('Official Medal Table'!$H:$H,'Each Gender Events'!$A39,'Official Medal Table'!$C:$C,'Each Gender Events'!AA$1,'Official Medal Table'!$E:$E,'Each Gender Events'!AA$2)*'Medal values'!$B$3
+ COUNTIFS('Official Medal Table'!$I:$I,'Each Gender Events'!$A39,'Official Medal Table'!$C:$C,'Each Gender Events'!AA$1,'Official Medal Table'!$E:$E,'Each Gender Events'!AA$2)*'Medal values'!$B$3
+ COUNTIFS('Official Medal Table'!$F:$F,'Each Gender Events'!$A39,'Official Medal Table'!$C:$C,'Each Gender Events'!AA$1,'Official Medal Table'!$E:$E,"Mixed")*'Medal values'!$B$1/2
+ COUNTIFS('Official Medal Table'!$G:$G,'Each Gender Events'!$A39,'Official Medal Table'!$C:$C,'Each Gender Events'!AA$1,'Official Medal Table'!$E:$E,"Mixed")*'Medal values'!$B$2/2
+ COUNTIFS('Official Medal Table'!$H:$H,'Each Gender Events'!$A39,'Official Medal Table'!$C:$C,'Each Gender Events'!AA$1,'Official Medal Table'!$E:$E,"Mixed")*'Medal values'!$B$3/2
+ COUNTIFS('Official Medal Table'!$I:$I,'Each Gender Events'!$A39,'Official Medal Table'!$C:$C,'Each Gender Events'!AA$1,'Official Medal Table'!$E:$E,"Mixed")*'Medal values'!$B$3/2</f>
        <v>0</v>
      </c>
      <c r="AB39">
        <f>COUNTIFS('Official Medal Table'!$F:$F,'Each Gender Events'!$A39,'Official Medal Table'!$C:$C,'Each Gender Events'!AB$1,'Official Medal Table'!$E:$E,'Each Gender Events'!AB$2)*'Medal values'!$B$1
+ COUNTIFS('Official Medal Table'!$G:$G,'Each Gender Events'!$A39,'Official Medal Table'!$C:$C,'Each Gender Events'!AB$1,'Official Medal Table'!$E:$E,'Each Gender Events'!AB$2)*'Medal values'!$B$2
+ COUNTIFS('Official Medal Table'!$H:$H,'Each Gender Events'!$A39,'Official Medal Table'!$C:$C,'Each Gender Events'!AB$1,'Official Medal Table'!$E:$E,'Each Gender Events'!AB$2)*'Medal values'!$B$3
+ COUNTIFS('Official Medal Table'!$I:$I,'Each Gender Events'!$A39,'Official Medal Table'!$C:$C,'Each Gender Events'!AB$1,'Official Medal Table'!$E:$E,'Each Gender Events'!AB$2)*'Medal values'!$B$3
+ COUNTIFS('Official Medal Table'!$F:$F,'Each Gender Events'!$A39,'Official Medal Table'!$C:$C,'Each Gender Events'!AB$1,'Official Medal Table'!$E:$E,"Mixed")*'Medal values'!$B$1/2
+ COUNTIFS('Official Medal Table'!$G:$G,'Each Gender Events'!$A39,'Official Medal Table'!$C:$C,'Each Gender Events'!AB$1,'Official Medal Table'!$E:$E,"Mixed")*'Medal values'!$B$2/2
+ COUNTIFS('Official Medal Table'!$H:$H,'Each Gender Events'!$A39,'Official Medal Table'!$C:$C,'Each Gender Events'!AB$1,'Official Medal Table'!$E:$E,"Mixed")*'Medal values'!$B$3/2
+ COUNTIFS('Official Medal Table'!$I:$I,'Each Gender Events'!$A39,'Official Medal Table'!$C:$C,'Each Gender Events'!AB$1,'Official Medal Table'!$E:$E,"Mixed")*'Medal values'!$B$3/2</f>
        <v>0</v>
      </c>
      <c r="AC39">
        <f>COUNTIFS('Official Medal Table'!$F:$F,'Each Gender Events'!$A39,'Official Medal Table'!$C:$C,'Each Gender Events'!AC$1,'Official Medal Table'!$E:$E,'Each Gender Events'!AC$2)*'Medal values'!$B$1
+ COUNTIFS('Official Medal Table'!$G:$G,'Each Gender Events'!$A39,'Official Medal Table'!$C:$C,'Each Gender Events'!AC$1,'Official Medal Table'!$E:$E,'Each Gender Events'!AC$2)*'Medal values'!$B$2
+ COUNTIFS('Official Medal Table'!$H:$H,'Each Gender Events'!$A39,'Official Medal Table'!$C:$C,'Each Gender Events'!AC$1,'Official Medal Table'!$E:$E,'Each Gender Events'!AC$2)*'Medal values'!$B$3
+ COUNTIFS('Official Medal Table'!$I:$I,'Each Gender Events'!$A39,'Official Medal Table'!$C:$C,'Each Gender Events'!AC$1,'Official Medal Table'!$E:$E,'Each Gender Events'!AC$2)*'Medal values'!$B$3
+ COUNTIFS('Official Medal Table'!$F:$F,'Each Gender Events'!$A39,'Official Medal Table'!$C:$C,'Each Gender Events'!AC$1,'Official Medal Table'!$E:$E,"Mixed")*'Medal values'!$B$1/2
+ COUNTIFS('Official Medal Table'!$G:$G,'Each Gender Events'!$A39,'Official Medal Table'!$C:$C,'Each Gender Events'!AC$1,'Official Medal Table'!$E:$E,"Mixed")*'Medal values'!$B$2/2
+ COUNTIFS('Official Medal Table'!$H:$H,'Each Gender Events'!$A39,'Official Medal Table'!$C:$C,'Each Gender Events'!AC$1,'Official Medal Table'!$E:$E,"Mixed")*'Medal values'!$B$3/2
+ COUNTIFS('Official Medal Table'!$I:$I,'Each Gender Events'!$A39,'Official Medal Table'!$C:$C,'Each Gender Events'!AC$1,'Official Medal Table'!$E:$E,"Mixed")*'Medal values'!$B$3/2</f>
        <v>0</v>
      </c>
      <c r="AD39">
        <f>COUNTIFS('Official Medal Table'!$F:$F,'Each Gender Events'!$A39,'Official Medal Table'!$C:$C,'Each Gender Events'!AD$1,'Official Medal Table'!$E:$E,'Each Gender Events'!AD$2)*'Medal values'!$B$1
+ COUNTIFS('Official Medal Table'!$G:$G,'Each Gender Events'!$A39,'Official Medal Table'!$C:$C,'Each Gender Events'!AD$1,'Official Medal Table'!$E:$E,'Each Gender Events'!AD$2)*'Medal values'!$B$2
+ COUNTIFS('Official Medal Table'!$H:$H,'Each Gender Events'!$A39,'Official Medal Table'!$C:$C,'Each Gender Events'!AD$1,'Official Medal Table'!$E:$E,'Each Gender Events'!AD$2)*'Medal values'!$B$3
+ COUNTIFS('Official Medal Table'!$I:$I,'Each Gender Events'!$A39,'Official Medal Table'!$C:$C,'Each Gender Events'!AD$1,'Official Medal Table'!$E:$E,'Each Gender Events'!AD$2)*'Medal values'!$B$3
+ COUNTIFS('Official Medal Table'!$F:$F,'Each Gender Events'!$A39,'Official Medal Table'!$C:$C,'Each Gender Events'!AD$1,'Official Medal Table'!$E:$E,"Mixed")*'Medal values'!$B$1/2
+ COUNTIFS('Official Medal Table'!$G:$G,'Each Gender Events'!$A39,'Official Medal Table'!$C:$C,'Each Gender Events'!AD$1,'Official Medal Table'!$E:$E,"Mixed")*'Medal values'!$B$2/2
+ COUNTIFS('Official Medal Table'!$H:$H,'Each Gender Events'!$A39,'Official Medal Table'!$C:$C,'Each Gender Events'!AD$1,'Official Medal Table'!$E:$E,"Mixed")*'Medal values'!$B$3/2
+ COUNTIFS('Official Medal Table'!$I:$I,'Each Gender Events'!$A39,'Official Medal Table'!$C:$C,'Each Gender Events'!AD$1,'Official Medal Table'!$E:$E,"Mixed")*'Medal values'!$B$3/2</f>
        <v>0</v>
      </c>
      <c r="AE39">
        <f>COUNTIFS('Official Medal Table'!$F:$F,'Each Gender Events'!$A39,'Official Medal Table'!$C:$C,'Each Gender Events'!AE$1,'Official Medal Table'!$E:$E,'Each Gender Events'!AE$2)*'Medal values'!$B$1
+ COUNTIFS('Official Medal Table'!$G:$G,'Each Gender Events'!$A39,'Official Medal Table'!$C:$C,'Each Gender Events'!AE$1,'Official Medal Table'!$E:$E,'Each Gender Events'!AE$2)*'Medal values'!$B$2
+ COUNTIFS('Official Medal Table'!$H:$H,'Each Gender Events'!$A39,'Official Medal Table'!$C:$C,'Each Gender Events'!AE$1,'Official Medal Table'!$E:$E,'Each Gender Events'!AE$2)*'Medal values'!$B$3
+ COUNTIFS('Official Medal Table'!$I:$I,'Each Gender Events'!$A39,'Official Medal Table'!$C:$C,'Each Gender Events'!AE$1,'Official Medal Table'!$E:$E,'Each Gender Events'!AE$2)*'Medal values'!$B$3
+ COUNTIFS('Official Medal Table'!$F:$F,'Each Gender Events'!$A39,'Official Medal Table'!$C:$C,'Each Gender Events'!AE$1,'Official Medal Table'!$E:$E,"Mixed")*'Medal values'!$B$1/2
+ COUNTIFS('Official Medal Table'!$G:$G,'Each Gender Events'!$A39,'Official Medal Table'!$C:$C,'Each Gender Events'!AE$1,'Official Medal Table'!$E:$E,"Mixed")*'Medal values'!$B$2/2
+ COUNTIFS('Official Medal Table'!$H:$H,'Each Gender Events'!$A39,'Official Medal Table'!$C:$C,'Each Gender Events'!AE$1,'Official Medal Table'!$E:$E,"Mixed")*'Medal values'!$B$3/2
+ COUNTIFS('Official Medal Table'!$I:$I,'Each Gender Events'!$A39,'Official Medal Table'!$C:$C,'Each Gender Events'!AE$1,'Official Medal Table'!$E:$E,"Mixed")*'Medal values'!$B$3/2</f>
        <v>0</v>
      </c>
      <c r="AF39">
        <f>COUNTIFS('Official Medal Table'!$F:$F,'Each Gender Events'!$A39,'Official Medal Table'!$C:$C,'Each Gender Events'!AF$1,'Official Medal Table'!$E:$E,'Each Gender Events'!AF$2)*'Medal values'!$B$1
+ COUNTIFS('Official Medal Table'!$G:$G,'Each Gender Events'!$A39,'Official Medal Table'!$C:$C,'Each Gender Events'!AF$1,'Official Medal Table'!$E:$E,'Each Gender Events'!AF$2)*'Medal values'!$B$2
+ COUNTIFS('Official Medal Table'!$H:$H,'Each Gender Events'!$A39,'Official Medal Table'!$C:$C,'Each Gender Events'!AF$1,'Official Medal Table'!$E:$E,'Each Gender Events'!AF$2)*'Medal values'!$B$3
+ COUNTIFS('Official Medal Table'!$I:$I,'Each Gender Events'!$A39,'Official Medal Table'!$C:$C,'Each Gender Events'!AF$1,'Official Medal Table'!$E:$E,'Each Gender Events'!AF$2)*'Medal values'!$B$3
+ COUNTIFS('Official Medal Table'!$F:$F,'Each Gender Events'!$A39,'Official Medal Table'!$C:$C,'Each Gender Events'!AF$1,'Official Medal Table'!$E:$E,"Mixed")*'Medal values'!$B$1/2
+ COUNTIFS('Official Medal Table'!$G:$G,'Each Gender Events'!$A39,'Official Medal Table'!$C:$C,'Each Gender Events'!AF$1,'Official Medal Table'!$E:$E,"Mixed")*'Medal values'!$B$2/2
+ COUNTIFS('Official Medal Table'!$H:$H,'Each Gender Events'!$A39,'Official Medal Table'!$C:$C,'Each Gender Events'!AF$1,'Official Medal Table'!$E:$E,"Mixed")*'Medal values'!$B$3/2
+ COUNTIFS('Official Medal Table'!$I:$I,'Each Gender Events'!$A39,'Official Medal Table'!$C:$C,'Each Gender Events'!AF$1,'Official Medal Table'!$E:$E,"Mixed")*'Medal values'!$B$3/2</f>
        <v>0</v>
      </c>
      <c r="AG39">
        <f>COUNTIFS('Official Medal Table'!$F:$F,'Each Gender Events'!$A39,'Official Medal Table'!$C:$C,'Each Gender Events'!AG$1,'Official Medal Table'!$E:$E,'Each Gender Events'!AG$2)*'Medal values'!$B$1
+ COUNTIFS('Official Medal Table'!$G:$G,'Each Gender Events'!$A39,'Official Medal Table'!$C:$C,'Each Gender Events'!AG$1,'Official Medal Table'!$E:$E,'Each Gender Events'!AG$2)*'Medal values'!$B$2
+ COUNTIFS('Official Medal Table'!$H:$H,'Each Gender Events'!$A39,'Official Medal Table'!$C:$C,'Each Gender Events'!AG$1,'Official Medal Table'!$E:$E,'Each Gender Events'!AG$2)*'Medal values'!$B$3
+ COUNTIFS('Official Medal Table'!$I:$I,'Each Gender Events'!$A39,'Official Medal Table'!$C:$C,'Each Gender Events'!AG$1,'Official Medal Table'!$E:$E,'Each Gender Events'!AG$2)*'Medal values'!$B$3
+ COUNTIFS('Official Medal Table'!$F:$F,'Each Gender Events'!$A39,'Official Medal Table'!$C:$C,'Each Gender Events'!AG$1,'Official Medal Table'!$E:$E,"Mixed")*'Medal values'!$B$1/2
+ COUNTIFS('Official Medal Table'!$G:$G,'Each Gender Events'!$A39,'Official Medal Table'!$C:$C,'Each Gender Events'!AG$1,'Official Medal Table'!$E:$E,"Mixed")*'Medal values'!$B$2/2
+ COUNTIFS('Official Medal Table'!$H:$H,'Each Gender Events'!$A39,'Official Medal Table'!$C:$C,'Each Gender Events'!AG$1,'Official Medal Table'!$E:$E,"Mixed")*'Medal values'!$B$3/2
+ COUNTIFS('Official Medal Table'!$I:$I,'Each Gender Events'!$A39,'Official Medal Table'!$C:$C,'Each Gender Events'!AG$1,'Official Medal Table'!$E:$E,"Mixed")*'Medal values'!$B$3/2</f>
        <v>0</v>
      </c>
      <c r="AH39">
        <f>COUNTIFS('Official Medal Table'!$F:$F,'Each Gender Events'!$A39,'Official Medal Table'!$C:$C,'Each Gender Events'!AH$1,'Official Medal Table'!$E:$E,'Each Gender Events'!AH$2)*'Medal values'!$B$1
+ COUNTIFS('Official Medal Table'!$G:$G,'Each Gender Events'!$A39,'Official Medal Table'!$C:$C,'Each Gender Events'!AH$1,'Official Medal Table'!$E:$E,'Each Gender Events'!AH$2)*'Medal values'!$B$2
+ COUNTIFS('Official Medal Table'!$H:$H,'Each Gender Events'!$A39,'Official Medal Table'!$C:$C,'Each Gender Events'!AH$1,'Official Medal Table'!$E:$E,'Each Gender Events'!AH$2)*'Medal values'!$B$3
+ COUNTIFS('Official Medal Table'!$I:$I,'Each Gender Events'!$A39,'Official Medal Table'!$C:$C,'Each Gender Events'!AH$1,'Official Medal Table'!$E:$E,'Each Gender Events'!AH$2)*'Medal values'!$B$3
+ COUNTIFS('Official Medal Table'!$F:$F,'Each Gender Events'!$A39,'Official Medal Table'!$C:$C,'Each Gender Events'!AH$1,'Official Medal Table'!$E:$E,"Mixed")*'Medal values'!$B$1/2
+ COUNTIFS('Official Medal Table'!$G:$G,'Each Gender Events'!$A39,'Official Medal Table'!$C:$C,'Each Gender Events'!AH$1,'Official Medal Table'!$E:$E,"Mixed")*'Medal values'!$B$2/2
+ COUNTIFS('Official Medal Table'!$H:$H,'Each Gender Events'!$A39,'Official Medal Table'!$C:$C,'Each Gender Events'!AH$1,'Official Medal Table'!$E:$E,"Mixed")*'Medal values'!$B$3/2
+ COUNTIFS('Official Medal Table'!$I:$I,'Each Gender Events'!$A39,'Official Medal Table'!$C:$C,'Each Gender Events'!AH$1,'Official Medal Table'!$E:$E,"Mixed")*'Medal values'!$B$3/2</f>
        <v>0</v>
      </c>
      <c r="AI39">
        <f>COUNTIFS('Official Medal Table'!$F:$F,'Each Gender Events'!$A39,'Official Medal Table'!$C:$C,'Each Gender Events'!AI$1,'Official Medal Table'!$E:$E,'Each Gender Events'!AI$2)*'Medal values'!$B$1
+ COUNTIFS('Official Medal Table'!$G:$G,'Each Gender Events'!$A39,'Official Medal Table'!$C:$C,'Each Gender Events'!AI$1,'Official Medal Table'!$E:$E,'Each Gender Events'!AI$2)*'Medal values'!$B$2
+ COUNTIFS('Official Medal Table'!$H:$H,'Each Gender Events'!$A39,'Official Medal Table'!$C:$C,'Each Gender Events'!AI$1,'Official Medal Table'!$E:$E,'Each Gender Events'!AI$2)*'Medal values'!$B$3
+ COUNTIFS('Official Medal Table'!$I:$I,'Each Gender Events'!$A39,'Official Medal Table'!$C:$C,'Each Gender Events'!AI$1,'Official Medal Table'!$E:$E,'Each Gender Events'!AI$2)*'Medal values'!$B$3
+ COUNTIFS('Official Medal Table'!$F:$F,'Each Gender Events'!$A39,'Official Medal Table'!$C:$C,'Each Gender Events'!AI$1,'Official Medal Table'!$E:$E,"Mixed")*'Medal values'!$B$1/2
+ COUNTIFS('Official Medal Table'!$G:$G,'Each Gender Events'!$A39,'Official Medal Table'!$C:$C,'Each Gender Events'!AI$1,'Official Medal Table'!$E:$E,"Mixed")*'Medal values'!$B$2/2
+ COUNTIFS('Official Medal Table'!$H:$H,'Each Gender Events'!$A39,'Official Medal Table'!$C:$C,'Each Gender Events'!AI$1,'Official Medal Table'!$E:$E,"Mixed")*'Medal values'!$B$3/2
+ COUNTIFS('Official Medal Table'!$I:$I,'Each Gender Events'!$A39,'Official Medal Table'!$C:$C,'Each Gender Events'!AI$1,'Official Medal Table'!$E:$E,"Mixed")*'Medal values'!$B$3/2</f>
        <v>0</v>
      </c>
      <c r="AJ39">
        <f>COUNTIFS('Official Medal Table'!$F:$F,'Each Gender Events'!$A39,'Official Medal Table'!$C:$C,'Each Gender Events'!AJ$1,'Official Medal Table'!$E:$E,'Each Gender Events'!AJ$2)*'Medal values'!$B$1
+ COUNTIFS('Official Medal Table'!$G:$G,'Each Gender Events'!$A39,'Official Medal Table'!$C:$C,'Each Gender Events'!AJ$1,'Official Medal Table'!$E:$E,'Each Gender Events'!AJ$2)*'Medal values'!$B$2
+ COUNTIFS('Official Medal Table'!$H:$H,'Each Gender Events'!$A39,'Official Medal Table'!$C:$C,'Each Gender Events'!AJ$1,'Official Medal Table'!$E:$E,'Each Gender Events'!AJ$2)*'Medal values'!$B$3
+ COUNTIFS('Official Medal Table'!$I:$I,'Each Gender Events'!$A39,'Official Medal Table'!$C:$C,'Each Gender Events'!AJ$1,'Official Medal Table'!$E:$E,'Each Gender Events'!AJ$2)*'Medal values'!$B$3
+ COUNTIFS('Official Medal Table'!$F:$F,'Each Gender Events'!$A39,'Official Medal Table'!$C:$C,'Each Gender Events'!AJ$1,'Official Medal Table'!$E:$E,"Mixed")*'Medal values'!$B$1/2
+ COUNTIFS('Official Medal Table'!$G:$G,'Each Gender Events'!$A39,'Official Medal Table'!$C:$C,'Each Gender Events'!AJ$1,'Official Medal Table'!$E:$E,"Mixed")*'Medal values'!$B$2/2
+ COUNTIFS('Official Medal Table'!$H:$H,'Each Gender Events'!$A39,'Official Medal Table'!$C:$C,'Each Gender Events'!AJ$1,'Official Medal Table'!$E:$E,"Mixed")*'Medal values'!$B$3/2
+ COUNTIFS('Official Medal Table'!$I:$I,'Each Gender Events'!$A39,'Official Medal Table'!$C:$C,'Each Gender Events'!AJ$1,'Official Medal Table'!$E:$E,"Mixed")*'Medal values'!$B$3/2</f>
        <v>0</v>
      </c>
      <c r="AK39">
        <f>COUNTIFS('Official Medal Table'!$F:$F,'Each Gender Events'!$A39,'Official Medal Table'!$C:$C,'Each Gender Events'!AK$1,'Official Medal Table'!$E:$E,'Each Gender Events'!AK$2)*'Medal values'!$B$1
+ COUNTIFS('Official Medal Table'!$G:$G,'Each Gender Events'!$A39,'Official Medal Table'!$C:$C,'Each Gender Events'!AK$1,'Official Medal Table'!$E:$E,'Each Gender Events'!AK$2)*'Medal values'!$B$2
+ COUNTIFS('Official Medal Table'!$H:$H,'Each Gender Events'!$A39,'Official Medal Table'!$C:$C,'Each Gender Events'!AK$1,'Official Medal Table'!$E:$E,'Each Gender Events'!AK$2)*'Medal values'!$B$3
+ COUNTIFS('Official Medal Table'!$I:$I,'Each Gender Events'!$A39,'Official Medal Table'!$C:$C,'Each Gender Events'!AK$1,'Official Medal Table'!$E:$E,'Each Gender Events'!AK$2)*'Medal values'!$B$3
+ COUNTIFS('Official Medal Table'!$F:$F,'Each Gender Events'!$A39,'Official Medal Table'!$C:$C,'Each Gender Events'!AK$1,'Official Medal Table'!$E:$E,"Mixed")*'Medal values'!$B$1/2
+ COUNTIFS('Official Medal Table'!$G:$G,'Each Gender Events'!$A39,'Official Medal Table'!$C:$C,'Each Gender Events'!AK$1,'Official Medal Table'!$E:$E,"Mixed")*'Medal values'!$B$2/2
+ COUNTIFS('Official Medal Table'!$H:$H,'Each Gender Events'!$A39,'Official Medal Table'!$C:$C,'Each Gender Events'!AK$1,'Official Medal Table'!$E:$E,"Mixed")*'Medal values'!$B$3/2
+ COUNTIFS('Official Medal Table'!$I:$I,'Each Gender Events'!$A39,'Official Medal Table'!$C:$C,'Each Gender Events'!AK$1,'Official Medal Table'!$E:$E,"Mixed")*'Medal values'!$B$3/2</f>
        <v>0</v>
      </c>
      <c r="AL39">
        <f>COUNTIFS('Official Medal Table'!$F:$F,'Each Gender Events'!$A39,'Official Medal Table'!$C:$C,'Each Gender Events'!AL$1,'Official Medal Table'!$E:$E,'Each Gender Events'!AL$2)*'Medal values'!$B$1
+ COUNTIFS('Official Medal Table'!$G:$G,'Each Gender Events'!$A39,'Official Medal Table'!$C:$C,'Each Gender Events'!AL$1,'Official Medal Table'!$E:$E,'Each Gender Events'!AL$2)*'Medal values'!$B$2
+ COUNTIFS('Official Medal Table'!$H:$H,'Each Gender Events'!$A39,'Official Medal Table'!$C:$C,'Each Gender Events'!AL$1,'Official Medal Table'!$E:$E,'Each Gender Events'!AL$2)*'Medal values'!$B$3
+ COUNTIFS('Official Medal Table'!$I:$I,'Each Gender Events'!$A39,'Official Medal Table'!$C:$C,'Each Gender Events'!AL$1,'Official Medal Table'!$E:$E,'Each Gender Events'!AL$2)*'Medal values'!$B$3
+ COUNTIFS('Official Medal Table'!$F:$F,'Each Gender Events'!$A39,'Official Medal Table'!$C:$C,'Each Gender Events'!AL$1,'Official Medal Table'!$E:$E,"Mixed")*'Medal values'!$B$1/2
+ COUNTIFS('Official Medal Table'!$G:$G,'Each Gender Events'!$A39,'Official Medal Table'!$C:$C,'Each Gender Events'!AL$1,'Official Medal Table'!$E:$E,"Mixed")*'Medal values'!$B$2/2
+ COUNTIFS('Official Medal Table'!$H:$H,'Each Gender Events'!$A39,'Official Medal Table'!$C:$C,'Each Gender Events'!AL$1,'Official Medal Table'!$E:$E,"Mixed")*'Medal values'!$B$3/2
+ COUNTIFS('Official Medal Table'!$I:$I,'Each Gender Events'!$A39,'Official Medal Table'!$C:$C,'Each Gender Events'!AL$1,'Official Medal Table'!$E:$E,"Mixed")*'Medal values'!$B$3/2</f>
        <v>0</v>
      </c>
      <c r="AM39">
        <f>COUNTIFS('Official Medal Table'!$F:$F,'Each Gender Events'!$A39,'Official Medal Table'!$C:$C,'Each Gender Events'!AM$1,'Official Medal Table'!$E:$E,'Each Gender Events'!AM$2)*'Medal values'!$B$1
+ COUNTIFS('Official Medal Table'!$G:$G,'Each Gender Events'!$A39,'Official Medal Table'!$C:$C,'Each Gender Events'!AM$1,'Official Medal Table'!$E:$E,'Each Gender Events'!AM$2)*'Medal values'!$B$2
+ COUNTIFS('Official Medal Table'!$H:$H,'Each Gender Events'!$A39,'Official Medal Table'!$C:$C,'Each Gender Events'!AM$1,'Official Medal Table'!$E:$E,'Each Gender Events'!AM$2)*'Medal values'!$B$3
+ COUNTIFS('Official Medal Table'!$I:$I,'Each Gender Events'!$A39,'Official Medal Table'!$C:$C,'Each Gender Events'!AM$1,'Official Medal Table'!$E:$E,'Each Gender Events'!AM$2)*'Medal values'!$B$3
+ COUNTIFS('Official Medal Table'!$F:$F,'Each Gender Events'!$A39,'Official Medal Table'!$C:$C,'Each Gender Events'!AM$1,'Official Medal Table'!$E:$E,"Mixed")*'Medal values'!$B$1/2
+ COUNTIFS('Official Medal Table'!$G:$G,'Each Gender Events'!$A39,'Official Medal Table'!$C:$C,'Each Gender Events'!AM$1,'Official Medal Table'!$E:$E,"Mixed")*'Medal values'!$B$2/2
+ COUNTIFS('Official Medal Table'!$H:$H,'Each Gender Events'!$A39,'Official Medal Table'!$C:$C,'Each Gender Events'!AM$1,'Official Medal Table'!$E:$E,"Mixed")*'Medal values'!$B$3/2
+ COUNTIFS('Official Medal Table'!$I:$I,'Each Gender Events'!$A39,'Official Medal Table'!$C:$C,'Each Gender Events'!AM$1,'Official Medal Table'!$E:$E,"Mixed")*'Medal values'!$B$3/2</f>
        <v>0</v>
      </c>
      <c r="AN39">
        <f>COUNTIFS('Official Medal Table'!$F:$F,'Each Gender Events'!$A39,'Official Medal Table'!$C:$C,'Each Gender Events'!AN$1,'Official Medal Table'!$E:$E,'Each Gender Events'!AN$2)*'Medal values'!$B$1
+ COUNTIFS('Official Medal Table'!$G:$G,'Each Gender Events'!$A39,'Official Medal Table'!$C:$C,'Each Gender Events'!AN$1,'Official Medal Table'!$E:$E,'Each Gender Events'!AN$2)*'Medal values'!$B$2
+ COUNTIFS('Official Medal Table'!$H:$H,'Each Gender Events'!$A39,'Official Medal Table'!$C:$C,'Each Gender Events'!AN$1,'Official Medal Table'!$E:$E,'Each Gender Events'!AN$2)*'Medal values'!$B$3
+ COUNTIFS('Official Medal Table'!$I:$I,'Each Gender Events'!$A39,'Official Medal Table'!$C:$C,'Each Gender Events'!AN$1,'Official Medal Table'!$E:$E,'Each Gender Events'!AN$2)*'Medal values'!$B$3
+ COUNTIFS('Official Medal Table'!$F:$F,'Each Gender Events'!$A39,'Official Medal Table'!$C:$C,'Each Gender Events'!AN$1,'Official Medal Table'!$E:$E,"Mixed")*'Medal values'!$B$1/2
+ COUNTIFS('Official Medal Table'!$G:$G,'Each Gender Events'!$A39,'Official Medal Table'!$C:$C,'Each Gender Events'!AN$1,'Official Medal Table'!$E:$E,"Mixed")*'Medal values'!$B$2/2
+ COUNTIFS('Official Medal Table'!$H:$H,'Each Gender Events'!$A39,'Official Medal Table'!$C:$C,'Each Gender Events'!AN$1,'Official Medal Table'!$E:$E,"Mixed")*'Medal values'!$B$3/2
+ COUNTIFS('Official Medal Table'!$I:$I,'Each Gender Events'!$A39,'Official Medal Table'!$C:$C,'Each Gender Events'!AN$1,'Official Medal Table'!$E:$E,"Mixed")*'Medal values'!$B$3/2</f>
        <v>0</v>
      </c>
      <c r="AO39">
        <f>COUNTIFS('Official Medal Table'!$F:$F,'Each Gender Events'!$A39,'Official Medal Table'!$C:$C,'Each Gender Events'!AO$1,'Official Medal Table'!$E:$E,'Each Gender Events'!AO$2)*'Medal values'!$B$1
+ COUNTIFS('Official Medal Table'!$G:$G,'Each Gender Events'!$A39,'Official Medal Table'!$C:$C,'Each Gender Events'!AO$1,'Official Medal Table'!$E:$E,'Each Gender Events'!AO$2)*'Medal values'!$B$2
+ COUNTIFS('Official Medal Table'!$H:$H,'Each Gender Events'!$A39,'Official Medal Table'!$C:$C,'Each Gender Events'!AO$1,'Official Medal Table'!$E:$E,'Each Gender Events'!AO$2)*'Medal values'!$B$3
+ COUNTIFS('Official Medal Table'!$I:$I,'Each Gender Events'!$A39,'Official Medal Table'!$C:$C,'Each Gender Events'!AO$1,'Official Medal Table'!$E:$E,'Each Gender Events'!AO$2)*'Medal values'!$B$3
+ COUNTIFS('Official Medal Table'!$F:$F,'Each Gender Events'!$A39,'Official Medal Table'!$C:$C,'Each Gender Events'!AO$1,'Official Medal Table'!$E:$E,"Mixed")*'Medal values'!$B$1/2
+ COUNTIFS('Official Medal Table'!$G:$G,'Each Gender Events'!$A39,'Official Medal Table'!$C:$C,'Each Gender Events'!AO$1,'Official Medal Table'!$E:$E,"Mixed")*'Medal values'!$B$2/2
+ COUNTIFS('Official Medal Table'!$H:$H,'Each Gender Events'!$A39,'Official Medal Table'!$C:$C,'Each Gender Events'!AO$1,'Official Medal Table'!$E:$E,"Mixed")*'Medal values'!$B$3/2
+ COUNTIFS('Official Medal Table'!$I:$I,'Each Gender Events'!$A39,'Official Medal Table'!$C:$C,'Each Gender Events'!AO$1,'Official Medal Table'!$E:$E,"Mixed")*'Medal values'!$B$3/2</f>
        <v>0</v>
      </c>
      <c r="AP39">
        <f>COUNTIFS('Official Medal Table'!$F:$F,'Each Gender Events'!$A39,'Official Medal Table'!$C:$C,'Each Gender Events'!AP$1,'Official Medal Table'!$E:$E,'Each Gender Events'!AP$2)*'Medal values'!$B$1
+ COUNTIFS('Official Medal Table'!$G:$G,'Each Gender Events'!$A39,'Official Medal Table'!$C:$C,'Each Gender Events'!AP$1,'Official Medal Table'!$E:$E,'Each Gender Events'!AP$2)*'Medal values'!$B$2
+ COUNTIFS('Official Medal Table'!$H:$H,'Each Gender Events'!$A39,'Official Medal Table'!$C:$C,'Each Gender Events'!AP$1,'Official Medal Table'!$E:$E,'Each Gender Events'!AP$2)*'Medal values'!$B$3
+ COUNTIFS('Official Medal Table'!$I:$I,'Each Gender Events'!$A39,'Official Medal Table'!$C:$C,'Each Gender Events'!AP$1,'Official Medal Table'!$E:$E,'Each Gender Events'!AP$2)*'Medal values'!$B$3
+ COUNTIFS('Official Medal Table'!$F:$F,'Each Gender Events'!$A39,'Official Medal Table'!$C:$C,'Each Gender Events'!AP$1,'Official Medal Table'!$E:$E,"Mixed")*'Medal values'!$B$1/2
+ COUNTIFS('Official Medal Table'!$G:$G,'Each Gender Events'!$A39,'Official Medal Table'!$C:$C,'Each Gender Events'!AP$1,'Official Medal Table'!$E:$E,"Mixed")*'Medal values'!$B$2/2
+ COUNTIFS('Official Medal Table'!$H:$H,'Each Gender Events'!$A39,'Official Medal Table'!$C:$C,'Each Gender Events'!AP$1,'Official Medal Table'!$E:$E,"Mixed")*'Medal values'!$B$3/2
+ COUNTIFS('Official Medal Table'!$I:$I,'Each Gender Events'!$A39,'Official Medal Table'!$C:$C,'Each Gender Events'!AP$1,'Official Medal Table'!$E:$E,"Mixed")*'Medal values'!$B$3/2</f>
        <v>0</v>
      </c>
      <c r="AQ39">
        <f>COUNTIFS('Official Medal Table'!$F:$F,'Each Gender Events'!$A39,'Official Medal Table'!$C:$C,'Each Gender Events'!AQ$1,'Official Medal Table'!$E:$E,'Each Gender Events'!AQ$2)*'Medal values'!$B$1
+ COUNTIFS('Official Medal Table'!$G:$G,'Each Gender Events'!$A39,'Official Medal Table'!$C:$C,'Each Gender Events'!AQ$1,'Official Medal Table'!$E:$E,'Each Gender Events'!AQ$2)*'Medal values'!$B$2
+ COUNTIFS('Official Medal Table'!$H:$H,'Each Gender Events'!$A39,'Official Medal Table'!$C:$C,'Each Gender Events'!AQ$1,'Official Medal Table'!$E:$E,'Each Gender Events'!AQ$2)*'Medal values'!$B$3
+ COUNTIFS('Official Medal Table'!$I:$I,'Each Gender Events'!$A39,'Official Medal Table'!$C:$C,'Each Gender Events'!AQ$1,'Official Medal Table'!$E:$E,'Each Gender Events'!AQ$2)*'Medal values'!$B$3
+ COUNTIFS('Official Medal Table'!$F:$F,'Each Gender Events'!$A39,'Official Medal Table'!$C:$C,'Each Gender Events'!AQ$1,'Official Medal Table'!$E:$E,"Mixed")*'Medal values'!$B$1/2
+ COUNTIFS('Official Medal Table'!$G:$G,'Each Gender Events'!$A39,'Official Medal Table'!$C:$C,'Each Gender Events'!AQ$1,'Official Medal Table'!$E:$E,"Mixed")*'Medal values'!$B$2/2
+ COUNTIFS('Official Medal Table'!$H:$H,'Each Gender Events'!$A39,'Official Medal Table'!$C:$C,'Each Gender Events'!AQ$1,'Official Medal Table'!$E:$E,"Mixed")*'Medal values'!$B$3/2
+ COUNTIFS('Official Medal Table'!$I:$I,'Each Gender Events'!$A39,'Official Medal Table'!$C:$C,'Each Gender Events'!AQ$1,'Official Medal Table'!$E:$E,"Mixed")*'Medal values'!$B$3/2</f>
        <v>0</v>
      </c>
      <c r="AR39">
        <f>COUNTIFS('Official Medal Table'!$F:$F,'Each Gender Events'!$A39,'Official Medal Table'!$C:$C,'Each Gender Events'!AR$1,'Official Medal Table'!$E:$E,'Each Gender Events'!AR$2)*'Medal values'!$B$1
+ COUNTIFS('Official Medal Table'!$G:$G,'Each Gender Events'!$A39,'Official Medal Table'!$C:$C,'Each Gender Events'!AR$1,'Official Medal Table'!$E:$E,'Each Gender Events'!AR$2)*'Medal values'!$B$2
+ COUNTIFS('Official Medal Table'!$H:$H,'Each Gender Events'!$A39,'Official Medal Table'!$C:$C,'Each Gender Events'!AR$1,'Official Medal Table'!$E:$E,'Each Gender Events'!AR$2)*'Medal values'!$B$3
+ COUNTIFS('Official Medal Table'!$I:$I,'Each Gender Events'!$A39,'Official Medal Table'!$C:$C,'Each Gender Events'!AR$1,'Official Medal Table'!$E:$E,'Each Gender Events'!AR$2)*'Medal values'!$B$3
+ COUNTIFS('Official Medal Table'!$F:$F,'Each Gender Events'!$A39,'Official Medal Table'!$C:$C,'Each Gender Events'!AR$1,'Official Medal Table'!$E:$E,"Mixed")*'Medal values'!$B$1/2
+ COUNTIFS('Official Medal Table'!$G:$G,'Each Gender Events'!$A39,'Official Medal Table'!$C:$C,'Each Gender Events'!AR$1,'Official Medal Table'!$E:$E,"Mixed")*'Medal values'!$B$2/2
+ COUNTIFS('Official Medal Table'!$H:$H,'Each Gender Events'!$A39,'Official Medal Table'!$C:$C,'Each Gender Events'!AR$1,'Official Medal Table'!$E:$E,"Mixed")*'Medal values'!$B$3/2
+ COUNTIFS('Official Medal Table'!$I:$I,'Each Gender Events'!$A39,'Official Medal Table'!$C:$C,'Each Gender Events'!AR$1,'Official Medal Table'!$E:$E,"Mixed")*'Medal values'!$B$3/2</f>
        <v>0</v>
      </c>
      <c r="AS39">
        <f>COUNTIFS('Official Medal Table'!$F:$F,'Each Gender Events'!$A39,'Official Medal Table'!$C:$C,'Each Gender Events'!AS$1,'Official Medal Table'!$E:$E,'Each Gender Events'!AS$2)*'Medal values'!$B$1
+ COUNTIFS('Official Medal Table'!$G:$G,'Each Gender Events'!$A39,'Official Medal Table'!$C:$C,'Each Gender Events'!AS$1,'Official Medal Table'!$E:$E,'Each Gender Events'!AS$2)*'Medal values'!$B$2
+ COUNTIFS('Official Medal Table'!$H:$H,'Each Gender Events'!$A39,'Official Medal Table'!$C:$C,'Each Gender Events'!AS$1,'Official Medal Table'!$E:$E,'Each Gender Events'!AS$2)*'Medal values'!$B$3
+ COUNTIFS('Official Medal Table'!$I:$I,'Each Gender Events'!$A39,'Official Medal Table'!$C:$C,'Each Gender Events'!AS$1,'Official Medal Table'!$E:$E,'Each Gender Events'!AS$2)*'Medal values'!$B$3
+ COUNTIFS('Official Medal Table'!$F:$F,'Each Gender Events'!$A39,'Official Medal Table'!$C:$C,'Each Gender Events'!AS$1,'Official Medal Table'!$E:$E,"Mixed")*'Medal values'!$B$1/2
+ COUNTIFS('Official Medal Table'!$G:$G,'Each Gender Events'!$A39,'Official Medal Table'!$C:$C,'Each Gender Events'!AS$1,'Official Medal Table'!$E:$E,"Mixed")*'Medal values'!$B$2/2
+ COUNTIFS('Official Medal Table'!$H:$H,'Each Gender Events'!$A39,'Official Medal Table'!$C:$C,'Each Gender Events'!AS$1,'Official Medal Table'!$E:$E,"Mixed")*'Medal values'!$B$3/2
+ COUNTIFS('Official Medal Table'!$I:$I,'Each Gender Events'!$A39,'Official Medal Table'!$C:$C,'Each Gender Events'!AS$1,'Official Medal Table'!$E:$E,"Mixed")*'Medal values'!$B$3/2</f>
        <v>0</v>
      </c>
      <c r="AT39">
        <f>COUNTIFS('Official Medal Table'!$F:$F,'Each Gender Events'!$A39,'Official Medal Table'!$C:$C,'Each Gender Events'!AT$1,'Official Medal Table'!$E:$E,'Each Gender Events'!AT$2)*'Medal values'!$B$1
+ COUNTIFS('Official Medal Table'!$G:$G,'Each Gender Events'!$A39,'Official Medal Table'!$C:$C,'Each Gender Events'!AT$1,'Official Medal Table'!$E:$E,'Each Gender Events'!AT$2)*'Medal values'!$B$2
+ COUNTIFS('Official Medal Table'!$H:$H,'Each Gender Events'!$A39,'Official Medal Table'!$C:$C,'Each Gender Events'!AT$1,'Official Medal Table'!$E:$E,'Each Gender Events'!AT$2)*'Medal values'!$B$3
+ COUNTIFS('Official Medal Table'!$I:$I,'Each Gender Events'!$A39,'Official Medal Table'!$C:$C,'Each Gender Events'!AT$1,'Official Medal Table'!$E:$E,'Each Gender Events'!AT$2)*'Medal values'!$B$3
+ COUNTIFS('Official Medal Table'!$F:$F,'Each Gender Events'!$A39,'Official Medal Table'!$C:$C,'Each Gender Events'!AT$1,'Official Medal Table'!$E:$E,"Mixed")*'Medal values'!$B$1/2
+ COUNTIFS('Official Medal Table'!$G:$G,'Each Gender Events'!$A39,'Official Medal Table'!$C:$C,'Each Gender Events'!AT$1,'Official Medal Table'!$E:$E,"Mixed")*'Medal values'!$B$2/2
+ COUNTIFS('Official Medal Table'!$H:$H,'Each Gender Events'!$A39,'Official Medal Table'!$C:$C,'Each Gender Events'!AT$1,'Official Medal Table'!$E:$E,"Mixed")*'Medal values'!$B$3/2
+ COUNTIFS('Official Medal Table'!$I:$I,'Each Gender Events'!$A39,'Official Medal Table'!$C:$C,'Each Gender Events'!AT$1,'Official Medal Table'!$E:$E,"Mixed")*'Medal values'!$B$3/2</f>
        <v>0</v>
      </c>
      <c r="AU39">
        <f>COUNTIFS('Official Medal Table'!$F:$F,'Each Gender Events'!$A39,'Official Medal Table'!$C:$C,'Each Gender Events'!AU$1,'Official Medal Table'!$E:$E,'Each Gender Events'!AU$2)*'Medal values'!$B$1
+ COUNTIFS('Official Medal Table'!$G:$G,'Each Gender Events'!$A39,'Official Medal Table'!$C:$C,'Each Gender Events'!AU$1,'Official Medal Table'!$E:$E,'Each Gender Events'!AU$2)*'Medal values'!$B$2
+ COUNTIFS('Official Medal Table'!$H:$H,'Each Gender Events'!$A39,'Official Medal Table'!$C:$C,'Each Gender Events'!AU$1,'Official Medal Table'!$E:$E,'Each Gender Events'!AU$2)*'Medal values'!$B$3
+ COUNTIFS('Official Medal Table'!$I:$I,'Each Gender Events'!$A39,'Official Medal Table'!$C:$C,'Each Gender Events'!AU$1,'Official Medal Table'!$E:$E,'Each Gender Events'!AU$2)*'Medal values'!$B$3
+ COUNTIFS('Official Medal Table'!$F:$F,'Each Gender Events'!$A39,'Official Medal Table'!$C:$C,'Each Gender Events'!AU$1,'Official Medal Table'!$E:$E,"Mixed")*'Medal values'!$B$1/2
+ COUNTIFS('Official Medal Table'!$G:$G,'Each Gender Events'!$A39,'Official Medal Table'!$C:$C,'Each Gender Events'!AU$1,'Official Medal Table'!$E:$E,"Mixed")*'Medal values'!$B$2/2
+ COUNTIFS('Official Medal Table'!$H:$H,'Each Gender Events'!$A39,'Official Medal Table'!$C:$C,'Each Gender Events'!AU$1,'Official Medal Table'!$E:$E,"Mixed")*'Medal values'!$B$3/2
+ COUNTIFS('Official Medal Table'!$I:$I,'Each Gender Events'!$A39,'Official Medal Table'!$C:$C,'Each Gender Events'!AU$1,'Official Medal Table'!$E:$E,"Mixed")*'Medal values'!$B$3/2</f>
        <v>0</v>
      </c>
      <c r="AV39">
        <f>COUNTIFS('Official Medal Table'!$F:$F,'Each Gender Events'!$A39,'Official Medal Table'!$C:$C,'Each Gender Events'!AV$1,'Official Medal Table'!$E:$E,'Each Gender Events'!AV$2)*'Medal values'!$B$1
+ COUNTIFS('Official Medal Table'!$G:$G,'Each Gender Events'!$A39,'Official Medal Table'!$C:$C,'Each Gender Events'!AV$1,'Official Medal Table'!$E:$E,'Each Gender Events'!AV$2)*'Medal values'!$B$2
+ COUNTIFS('Official Medal Table'!$H:$H,'Each Gender Events'!$A39,'Official Medal Table'!$C:$C,'Each Gender Events'!AV$1,'Official Medal Table'!$E:$E,'Each Gender Events'!AV$2)*'Medal values'!$B$3
+ COUNTIFS('Official Medal Table'!$I:$I,'Each Gender Events'!$A39,'Official Medal Table'!$C:$C,'Each Gender Events'!AV$1,'Official Medal Table'!$E:$E,'Each Gender Events'!AV$2)*'Medal values'!$B$3
+ COUNTIFS('Official Medal Table'!$F:$F,'Each Gender Events'!$A39,'Official Medal Table'!$C:$C,'Each Gender Events'!AV$1,'Official Medal Table'!$E:$E,"Mixed")*'Medal values'!$B$1/2
+ COUNTIFS('Official Medal Table'!$G:$G,'Each Gender Events'!$A39,'Official Medal Table'!$C:$C,'Each Gender Events'!AV$1,'Official Medal Table'!$E:$E,"Mixed")*'Medal values'!$B$2/2
+ COUNTIFS('Official Medal Table'!$H:$H,'Each Gender Events'!$A39,'Official Medal Table'!$C:$C,'Each Gender Events'!AV$1,'Official Medal Table'!$E:$E,"Mixed")*'Medal values'!$B$3/2
+ COUNTIFS('Official Medal Table'!$I:$I,'Each Gender Events'!$A39,'Official Medal Table'!$C:$C,'Each Gender Events'!AV$1,'Official Medal Table'!$E:$E,"Mixed")*'Medal values'!$B$3/2</f>
        <v>0</v>
      </c>
      <c r="AW39">
        <f>COUNTIFS('Official Medal Table'!$F:$F,'Each Gender Events'!$A39,'Official Medal Table'!$C:$C,'Each Gender Events'!AW$1,'Official Medal Table'!$E:$E,'Each Gender Events'!AW$2)*'Medal values'!$B$1
+ COUNTIFS('Official Medal Table'!$G:$G,'Each Gender Events'!$A39,'Official Medal Table'!$C:$C,'Each Gender Events'!AW$1,'Official Medal Table'!$E:$E,'Each Gender Events'!AW$2)*'Medal values'!$B$2
+ COUNTIFS('Official Medal Table'!$H:$H,'Each Gender Events'!$A39,'Official Medal Table'!$C:$C,'Each Gender Events'!AW$1,'Official Medal Table'!$E:$E,'Each Gender Events'!AW$2)*'Medal values'!$B$3
+ COUNTIFS('Official Medal Table'!$I:$I,'Each Gender Events'!$A39,'Official Medal Table'!$C:$C,'Each Gender Events'!AW$1,'Official Medal Table'!$E:$E,'Each Gender Events'!AW$2)*'Medal values'!$B$3
+ COUNTIFS('Official Medal Table'!$F:$F,'Each Gender Events'!$A39,'Official Medal Table'!$C:$C,'Each Gender Events'!AW$1,'Official Medal Table'!$E:$E,"Mixed")*'Medal values'!$B$1/2
+ COUNTIFS('Official Medal Table'!$G:$G,'Each Gender Events'!$A39,'Official Medal Table'!$C:$C,'Each Gender Events'!AW$1,'Official Medal Table'!$E:$E,"Mixed")*'Medal values'!$B$2/2
+ COUNTIFS('Official Medal Table'!$H:$H,'Each Gender Events'!$A39,'Official Medal Table'!$C:$C,'Each Gender Events'!AW$1,'Official Medal Table'!$E:$E,"Mixed")*'Medal values'!$B$3/2
+ COUNTIFS('Official Medal Table'!$I:$I,'Each Gender Events'!$A39,'Official Medal Table'!$C:$C,'Each Gender Events'!AW$1,'Official Medal Table'!$E:$E,"Mixed")*'Medal values'!$B$3/2</f>
        <v>0</v>
      </c>
      <c r="AX39">
        <f>COUNTIFS('Official Medal Table'!$F:$F,'Each Gender Events'!$A39,'Official Medal Table'!$C:$C,'Each Gender Events'!AX$1,'Official Medal Table'!$E:$E,'Each Gender Events'!AX$2)*'Medal values'!$B$1
+ COUNTIFS('Official Medal Table'!$G:$G,'Each Gender Events'!$A39,'Official Medal Table'!$C:$C,'Each Gender Events'!AX$1,'Official Medal Table'!$E:$E,'Each Gender Events'!AX$2)*'Medal values'!$B$2
+ COUNTIFS('Official Medal Table'!$H:$H,'Each Gender Events'!$A39,'Official Medal Table'!$C:$C,'Each Gender Events'!AX$1,'Official Medal Table'!$E:$E,'Each Gender Events'!AX$2)*'Medal values'!$B$3
+ COUNTIFS('Official Medal Table'!$I:$I,'Each Gender Events'!$A39,'Official Medal Table'!$C:$C,'Each Gender Events'!AX$1,'Official Medal Table'!$E:$E,'Each Gender Events'!AX$2)*'Medal values'!$B$3
+ COUNTIFS('Official Medal Table'!$F:$F,'Each Gender Events'!$A39,'Official Medal Table'!$C:$C,'Each Gender Events'!AX$1,'Official Medal Table'!$E:$E,"Mixed")*'Medal values'!$B$1/2
+ COUNTIFS('Official Medal Table'!$G:$G,'Each Gender Events'!$A39,'Official Medal Table'!$C:$C,'Each Gender Events'!AX$1,'Official Medal Table'!$E:$E,"Mixed")*'Medal values'!$B$2/2
+ COUNTIFS('Official Medal Table'!$H:$H,'Each Gender Events'!$A39,'Official Medal Table'!$C:$C,'Each Gender Events'!AX$1,'Official Medal Table'!$E:$E,"Mixed")*'Medal values'!$B$3/2
+ COUNTIFS('Official Medal Table'!$I:$I,'Each Gender Events'!$A39,'Official Medal Table'!$C:$C,'Each Gender Events'!AX$1,'Official Medal Table'!$E:$E,"Mixed")*'Medal values'!$B$3/2</f>
        <v>0</v>
      </c>
      <c r="AY39">
        <f>COUNTIFS('Official Medal Table'!$F:$F,'Each Gender Events'!$A39,'Official Medal Table'!$C:$C,'Each Gender Events'!AY$1,'Official Medal Table'!$E:$E,'Each Gender Events'!AY$2)*'Medal values'!$B$1
+ COUNTIFS('Official Medal Table'!$G:$G,'Each Gender Events'!$A39,'Official Medal Table'!$C:$C,'Each Gender Events'!AY$1,'Official Medal Table'!$E:$E,'Each Gender Events'!AY$2)*'Medal values'!$B$2
+ COUNTIFS('Official Medal Table'!$H:$H,'Each Gender Events'!$A39,'Official Medal Table'!$C:$C,'Each Gender Events'!AY$1,'Official Medal Table'!$E:$E,'Each Gender Events'!AY$2)*'Medal values'!$B$3
+ COUNTIFS('Official Medal Table'!$I:$I,'Each Gender Events'!$A39,'Official Medal Table'!$C:$C,'Each Gender Events'!AY$1,'Official Medal Table'!$E:$E,'Each Gender Events'!AY$2)*'Medal values'!$B$3
+ COUNTIFS('Official Medal Table'!$F:$F,'Each Gender Events'!$A39,'Official Medal Table'!$C:$C,'Each Gender Events'!AY$1,'Official Medal Table'!$E:$E,"Mixed")*'Medal values'!$B$1/2
+ COUNTIFS('Official Medal Table'!$G:$G,'Each Gender Events'!$A39,'Official Medal Table'!$C:$C,'Each Gender Events'!AY$1,'Official Medal Table'!$E:$E,"Mixed")*'Medal values'!$B$2/2
+ COUNTIFS('Official Medal Table'!$H:$H,'Each Gender Events'!$A39,'Official Medal Table'!$C:$C,'Each Gender Events'!AY$1,'Official Medal Table'!$E:$E,"Mixed")*'Medal values'!$B$3/2
+ COUNTIFS('Official Medal Table'!$I:$I,'Each Gender Events'!$A39,'Official Medal Table'!$C:$C,'Each Gender Events'!AY$1,'Official Medal Table'!$E:$E,"Mixed")*'Medal values'!$B$3/2</f>
        <v>3.0000010000000001</v>
      </c>
      <c r="AZ39">
        <f>COUNTIFS('Official Medal Table'!$F:$F,'Each Gender Events'!$A39,'Official Medal Table'!$C:$C,'Each Gender Events'!AZ$1,'Official Medal Table'!$E:$E,'Each Gender Events'!AZ$2)*'Medal values'!$B$1
+ COUNTIFS('Official Medal Table'!$G:$G,'Each Gender Events'!$A39,'Official Medal Table'!$C:$C,'Each Gender Events'!AZ$1,'Official Medal Table'!$E:$E,'Each Gender Events'!AZ$2)*'Medal values'!$B$2
+ COUNTIFS('Official Medal Table'!$H:$H,'Each Gender Events'!$A39,'Official Medal Table'!$C:$C,'Each Gender Events'!AZ$1,'Official Medal Table'!$E:$E,'Each Gender Events'!AZ$2)*'Medal values'!$B$3
+ COUNTIFS('Official Medal Table'!$I:$I,'Each Gender Events'!$A39,'Official Medal Table'!$C:$C,'Each Gender Events'!AZ$1,'Official Medal Table'!$E:$E,'Each Gender Events'!AZ$2)*'Medal values'!$B$3
+ COUNTIFS('Official Medal Table'!$F:$F,'Each Gender Events'!$A39,'Official Medal Table'!$C:$C,'Each Gender Events'!AZ$1,'Official Medal Table'!$E:$E,"Mixed")*'Medal values'!$B$1/2
+ COUNTIFS('Official Medal Table'!$G:$G,'Each Gender Events'!$A39,'Official Medal Table'!$C:$C,'Each Gender Events'!AZ$1,'Official Medal Table'!$E:$E,"Mixed")*'Medal values'!$B$2/2
+ COUNTIFS('Official Medal Table'!$H:$H,'Each Gender Events'!$A39,'Official Medal Table'!$C:$C,'Each Gender Events'!AZ$1,'Official Medal Table'!$E:$E,"Mixed")*'Medal values'!$B$3/2
+ COUNTIFS('Official Medal Table'!$I:$I,'Each Gender Events'!$A39,'Official Medal Table'!$C:$C,'Each Gender Events'!AZ$1,'Official Medal Table'!$E:$E,"Mixed")*'Medal values'!$B$3/2</f>
        <v>0</v>
      </c>
      <c r="BA39">
        <f>COUNTIFS('Official Medal Table'!$F:$F,'Each Gender Events'!$A39,'Official Medal Table'!$C:$C,'Each Gender Events'!BA$1,'Official Medal Table'!$E:$E,'Each Gender Events'!BA$2)*'Medal values'!$B$1
+ COUNTIFS('Official Medal Table'!$G:$G,'Each Gender Events'!$A39,'Official Medal Table'!$C:$C,'Each Gender Events'!BA$1,'Official Medal Table'!$E:$E,'Each Gender Events'!BA$2)*'Medal values'!$B$2
+ COUNTIFS('Official Medal Table'!$H:$H,'Each Gender Events'!$A39,'Official Medal Table'!$C:$C,'Each Gender Events'!BA$1,'Official Medal Table'!$E:$E,'Each Gender Events'!BA$2)*'Medal values'!$B$3
+ COUNTIFS('Official Medal Table'!$I:$I,'Each Gender Events'!$A39,'Official Medal Table'!$C:$C,'Each Gender Events'!BA$1,'Official Medal Table'!$E:$E,'Each Gender Events'!BA$2)*'Medal values'!$B$3
+ COUNTIFS('Official Medal Table'!$F:$F,'Each Gender Events'!$A39,'Official Medal Table'!$C:$C,'Each Gender Events'!BA$1,'Official Medal Table'!$E:$E,"Mixed")*'Medal values'!$B$1/2
+ COUNTIFS('Official Medal Table'!$G:$G,'Each Gender Events'!$A39,'Official Medal Table'!$C:$C,'Each Gender Events'!BA$1,'Official Medal Table'!$E:$E,"Mixed")*'Medal values'!$B$2/2
+ COUNTIFS('Official Medal Table'!$H:$H,'Each Gender Events'!$A39,'Official Medal Table'!$C:$C,'Each Gender Events'!BA$1,'Official Medal Table'!$E:$E,"Mixed")*'Medal values'!$B$3/2
+ COUNTIFS('Official Medal Table'!$I:$I,'Each Gender Events'!$A39,'Official Medal Table'!$C:$C,'Each Gender Events'!BA$1,'Official Medal Table'!$E:$E,"Mixed")*'Medal values'!$B$3/2</f>
        <v>0</v>
      </c>
      <c r="BB39">
        <f>COUNTIFS('Official Medal Table'!$F:$F,'Each Gender Events'!$A39,'Official Medal Table'!$C:$C,'Each Gender Events'!BB$1,'Official Medal Table'!$E:$E,'Each Gender Events'!BB$2)*'Medal values'!$B$1
+ COUNTIFS('Official Medal Table'!$G:$G,'Each Gender Events'!$A39,'Official Medal Table'!$C:$C,'Each Gender Events'!BB$1,'Official Medal Table'!$E:$E,'Each Gender Events'!BB$2)*'Medal values'!$B$2
+ COUNTIFS('Official Medal Table'!$H:$H,'Each Gender Events'!$A39,'Official Medal Table'!$C:$C,'Each Gender Events'!BB$1,'Official Medal Table'!$E:$E,'Each Gender Events'!BB$2)*'Medal values'!$B$3
+ COUNTIFS('Official Medal Table'!$I:$I,'Each Gender Events'!$A39,'Official Medal Table'!$C:$C,'Each Gender Events'!BB$1,'Official Medal Table'!$E:$E,'Each Gender Events'!BB$2)*'Medal values'!$B$3
+ COUNTIFS('Official Medal Table'!$F:$F,'Each Gender Events'!$A39,'Official Medal Table'!$C:$C,'Each Gender Events'!BB$1,'Official Medal Table'!$E:$E,"Mixed")*'Medal values'!$B$1/2
+ COUNTIFS('Official Medal Table'!$G:$G,'Each Gender Events'!$A39,'Official Medal Table'!$C:$C,'Each Gender Events'!BB$1,'Official Medal Table'!$E:$E,"Mixed")*'Medal values'!$B$2/2
+ COUNTIFS('Official Medal Table'!$H:$H,'Each Gender Events'!$A39,'Official Medal Table'!$C:$C,'Each Gender Events'!BB$1,'Official Medal Table'!$E:$E,"Mixed")*'Medal values'!$B$3/2
+ COUNTIFS('Official Medal Table'!$I:$I,'Each Gender Events'!$A39,'Official Medal Table'!$C:$C,'Each Gender Events'!BB$1,'Official Medal Table'!$E:$E,"Mixed")*'Medal values'!$B$3/2</f>
        <v>0</v>
      </c>
      <c r="BC39">
        <f>COUNTIFS('Official Medal Table'!$F:$F,'Each Gender Events'!$A39,'Official Medal Table'!$C:$C,'Each Gender Events'!BC$1,'Official Medal Table'!$E:$E,'Each Gender Events'!BC$2)*'Medal values'!$B$1
+ COUNTIFS('Official Medal Table'!$G:$G,'Each Gender Events'!$A39,'Official Medal Table'!$C:$C,'Each Gender Events'!BC$1,'Official Medal Table'!$E:$E,'Each Gender Events'!BC$2)*'Medal values'!$B$2
+ COUNTIFS('Official Medal Table'!$H:$H,'Each Gender Events'!$A39,'Official Medal Table'!$C:$C,'Each Gender Events'!BC$1,'Official Medal Table'!$E:$E,'Each Gender Events'!BC$2)*'Medal values'!$B$3
+ COUNTIFS('Official Medal Table'!$I:$I,'Each Gender Events'!$A39,'Official Medal Table'!$C:$C,'Each Gender Events'!BC$1,'Official Medal Table'!$E:$E,'Each Gender Events'!BC$2)*'Medal values'!$B$3
+ COUNTIFS('Official Medal Table'!$F:$F,'Each Gender Events'!$A39,'Official Medal Table'!$C:$C,'Each Gender Events'!BC$1,'Official Medal Table'!$E:$E,"Mixed")*'Medal values'!$B$1/2
+ COUNTIFS('Official Medal Table'!$G:$G,'Each Gender Events'!$A39,'Official Medal Table'!$C:$C,'Each Gender Events'!BC$1,'Official Medal Table'!$E:$E,"Mixed")*'Medal values'!$B$2/2
+ COUNTIFS('Official Medal Table'!$H:$H,'Each Gender Events'!$A39,'Official Medal Table'!$C:$C,'Each Gender Events'!BC$1,'Official Medal Table'!$E:$E,"Mixed")*'Medal values'!$B$3/2
+ COUNTIFS('Official Medal Table'!$I:$I,'Each Gender Events'!$A39,'Official Medal Table'!$C:$C,'Each Gender Events'!BC$1,'Official Medal Table'!$E:$E,"Mixed")*'Medal values'!$B$3/2</f>
        <v>0</v>
      </c>
      <c r="BD39">
        <f>COUNTIFS('Official Medal Table'!$F:$F,'Each Gender Events'!$A39,'Official Medal Table'!$C:$C,'Each Gender Events'!BD$1,'Official Medal Table'!$E:$E,'Each Gender Events'!BD$2)*'Medal values'!$B$1
+ COUNTIFS('Official Medal Table'!$G:$G,'Each Gender Events'!$A39,'Official Medal Table'!$C:$C,'Each Gender Events'!BD$1,'Official Medal Table'!$E:$E,'Each Gender Events'!BD$2)*'Medal values'!$B$2
+ COUNTIFS('Official Medal Table'!$H:$H,'Each Gender Events'!$A39,'Official Medal Table'!$C:$C,'Each Gender Events'!BD$1,'Official Medal Table'!$E:$E,'Each Gender Events'!BD$2)*'Medal values'!$B$3
+ COUNTIFS('Official Medal Table'!$I:$I,'Each Gender Events'!$A39,'Official Medal Table'!$C:$C,'Each Gender Events'!BD$1,'Official Medal Table'!$E:$E,'Each Gender Events'!BD$2)*'Medal values'!$B$3
+ COUNTIFS('Official Medal Table'!$F:$F,'Each Gender Events'!$A39,'Official Medal Table'!$C:$C,'Each Gender Events'!BD$1,'Official Medal Table'!$E:$E,"Mixed")*'Medal values'!$B$1/2
+ COUNTIFS('Official Medal Table'!$G:$G,'Each Gender Events'!$A39,'Official Medal Table'!$C:$C,'Each Gender Events'!BD$1,'Official Medal Table'!$E:$E,"Mixed")*'Medal values'!$B$2/2
+ COUNTIFS('Official Medal Table'!$H:$H,'Each Gender Events'!$A39,'Official Medal Table'!$C:$C,'Each Gender Events'!BD$1,'Official Medal Table'!$E:$E,"Mixed")*'Medal values'!$B$3/2
+ COUNTIFS('Official Medal Table'!$I:$I,'Each Gender Events'!$A39,'Official Medal Table'!$C:$C,'Each Gender Events'!BD$1,'Official Medal Table'!$E:$E,"Mixed")*'Medal values'!$B$3/2</f>
        <v>0</v>
      </c>
      <c r="BE39">
        <f>COUNTIFS('Official Medal Table'!$F:$F,'Each Gender Events'!$A39,'Official Medal Table'!$C:$C,'Each Gender Events'!BE$1,'Official Medal Table'!$E:$E,'Each Gender Events'!BE$2)*'Medal values'!$B$1
+ COUNTIFS('Official Medal Table'!$G:$G,'Each Gender Events'!$A39,'Official Medal Table'!$C:$C,'Each Gender Events'!BE$1,'Official Medal Table'!$E:$E,'Each Gender Events'!BE$2)*'Medal values'!$B$2
+ COUNTIFS('Official Medal Table'!$H:$H,'Each Gender Events'!$A39,'Official Medal Table'!$C:$C,'Each Gender Events'!BE$1,'Official Medal Table'!$E:$E,'Each Gender Events'!BE$2)*'Medal values'!$B$3
+ COUNTIFS('Official Medal Table'!$I:$I,'Each Gender Events'!$A39,'Official Medal Table'!$C:$C,'Each Gender Events'!BE$1,'Official Medal Table'!$E:$E,'Each Gender Events'!BE$2)*'Medal values'!$B$3
+ COUNTIFS('Official Medal Table'!$F:$F,'Each Gender Events'!$A39,'Official Medal Table'!$C:$C,'Each Gender Events'!BE$1,'Official Medal Table'!$E:$E,"Mixed")*'Medal values'!$B$1/2
+ COUNTIFS('Official Medal Table'!$G:$G,'Each Gender Events'!$A39,'Official Medal Table'!$C:$C,'Each Gender Events'!BE$1,'Official Medal Table'!$E:$E,"Mixed")*'Medal values'!$B$2/2
+ COUNTIFS('Official Medal Table'!$H:$H,'Each Gender Events'!$A39,'Official Medal Table'!$C:$C,'Each Gender Events'!BE$1,'Official Medal Table'!$E:$E,"Mixed")*'Medal values'!$B$3/2
+ COUNTIFS('Official Medal Table'!$I:$I,'Each Gender Events'!$A39,'Official Medal Table'!$C:$C,'Each Gender Events'!BE$1,'Official Medal Table'!$E:$E,"Mixed")*'Medal values'!$B$3/2</f>
        <v>0</v>
      </c>
      <c r="BF39">
        <f>COUNTIFS('Official Medal Table'!$F:$F,'Each Gender Events'!$A39,'Official Medal Table'!$C:$C,'Each Gender Events'!BF$1,'Official Medal Table'!$E:$E,'Each Gender Events'!BF$2)*'Medal values'!$B$1
+ COUNTIFS('Official Medal Table'!$G:$G,'Each Gender Events'!$A39,'Official Medal Table'!$C:$C,'Each Gender Events'!BF$1,'Official Medal Table'!$E:$E,'Each Gender Events'!BF$2)*'Medal values'!$B$2
+ COUNTIFS('Official Medal Table'!$H:$H,'Each Gender Events'!$A39,'Official Medal Table'!$C:$C,'Each Gender Events'!BF$1,'Official Medal Table'!$E:$E,'Each Gender Events'!BF$2)*'Medal values'!$B$3
+ COUNTIFS('Official Medal Table'!$I:$I,'Each Gender Events'!$A39,'Official Medal Table'!$C:$C,'Each Gender Events'!BF$1,'Official Medal Table'!$E:$E,'Each Gender Events'!BF$2)*'Medal values'!$B$3
+ COUNTIFS('Official Medal Table'!$F:$F,'Each Gender Events'!$A39,'Official Medal Table'!$C:$C,'Each Gender Events'!BF$1,'Official Medal Table'!$E:$E,"Mixed")*'Medal values'!$B$1/2
+ COUNTIFS('Official Medal Table'!$G:$G,'Each Gender Events'!$A39,'Official Medal Table'!$C:$C,'Each Gender Events'!BF$1,'Official Medal Table'!$E:$E,"Mixed")*'Medal values'!$B$2/2
+ COUNTIFS('Official Medal Table'!$H:$H,'Each Gender Events'!$A39,'Official Medal Table'!$C:$C,'Each Gender Events'!BF$1,'Official Medal Table'!$E:$E,"Mixed")*'Medal values'!$B$3/2
+ COUNTIFS('Official Medal Table'!$I:$I,'Each Gender Events'!$A39,'Official Medal Table'!$C:$C,'Each Gender Events'!BF$1,'Official Medal Table'!$E:$E,"Mixed")*'Medal values'!$B$3/2</f>
        <v>0</v>
      </c>
      <c r="BG39">
        <f>COUNTIFS('Official Medal Table'!$F:$F,'Each Gender Events'!$A39,'Official Medal Table'!$C:$C,'Each Gender Events'!BG$1,'Official Medal Table'!$E:$E,'Each Gender Events'!BG$2)*'Medal values'!$B$1
+ COUNTIFS('Official Medal Table'!$G:$G,'Each Gender Events'!$A39,'Official Medal Table'!$C:$C,'Each Gender Events'!BG$1,'Official Medal Table'!$E:$E,'Each Gender Events'!BG$2)*'Medal values'!$B$2
+ COUNTIFS('Official Medal Table'!$H:$H,'Each Gender Events'!$A39,'Official Medal Table'!$C:$C,'Each Gender Events'!BG$1,'Official Medal Table'!$E:$E,'Each Gender Events'!BG$2)*'Medal values'!$B$3
+ COUNTIFS('Official Medal Table'!$I:$I,'Each Gender Events'!$A39,'Official Medal Table'!$C:$C,'Each Gender Events'!BG$1,'Official Medal Table'!$E:$E,'Each Gender Events'!BG$2)*'Medal values'!$B$3
+ COUNTIFS('Official Medal Table'!$F:$F,'Each Gender Events'!$A39,'Official Medal Table'!$C:$C,'Each Gender Events'!BG$1,'Official Medal Table'!$E:$E,"Mixed")*'Medal values'!$B$1/2
+ COUNTIFS('Official Medal Table'!$G:$G,'Each Gender Events'!$A39,'Official Medal Table'!$C:$C,'Each Gender Events'!BG$1,'Official Medal Table'!$E:$E,"Mixed")*'Medal values'!$B$2/2
+ COUNTIFS('Official Medal Table'!$H:$H,'Each Gender Events'!$A39,'Official Medal Table'!$C:$C,'Each Gender Events'!BG$1,'Official Medal Table'!$E:$E,"Mixed")*'Medal values'!$B$3/2
+ COUNTIFS('Official Medal Table'!$I:$I,'Each Gender Events'!$A39,'Official Medal Table'!$C:$C,'Each Gender Events'!BG$1,'Official Medal Table'!$E:$E,"Mixed")*'Medal values'!$B$3/2</f>
        <v>0</v>
      </c>
      <c r="BH39">
        <f>COUNTIFS('Official Medal Table'!$F:$F,'Each Gender Events'!$A39,'Official Medal Table'!$C:$C,'Each Gender Events'!BH$1,'Official Medal Table'!$E:$E,'Each Gender Events'!BH$2)*'Medal values'!$B$1
+ COUNTIFS('Official Medal Table'!$G:$G,'Each Gender Events'!$A39,'Official Medal Table'!$C:$C,'Each Gender Events'!BH$1,'Official Medal Table'!$E:$E,'Each Gender Events'!BH$2)*'Medal values'!$B$2
+ COUNTIFS('Official Medal Table'!$H:$H,'Each Gender Events'!$A39,'Official Medal Table'!$C:$C,'Each Gender Events'!BH$1,'Official Medal Table'!$E:$E,'Each Gender Events'!BH$2)*'Medal values'!$B$3
+ COUNTIFS('Official Medal Table'!$I:$I,'Each Gender Events'!$A39,'Official Medal Table'!$C:$C,'Each Gender Events'!BH$1,'Official Medal Table'!$E:$E,'Each Gender Events'!BH$2)*'Medal values'!$B$3
+ COUNTIFS('Official Medal Table'!$F:$F,'Each Gender Events'!$A39,'Official Medal Table'!$C:$C,'Each Gender Events'!BH$1,'Official Medal Table'!$E:$E,"Mixed")*'Medal values'!$B$1/2
+ COUNTIFS('Official Medal Table'!$G:$G,'Each Gender Events'!$A39,'Official Medal Table'!$C:$C,'Each Gender Events'!BH$1,'Official Medal Table'!$E:$E,"Mixed")*'Medal values'!$B$2/2
+ COUNTIFS('Official Medal Table'!$H:$H,'Each Gender Events'!$A39,'Official Medal Table'!$C:$C,'Each Gender Events'!BH$1,'Official Medal Table'!$E:$E,"Mixed")*'Medal values'!$B$3/2
+ COUNTIFS('Official Medal Table'!$I:$I,'Each Gender Events'!$A39,'Official Medal Table'!$C:$C,'Each Gender Events'!BH$1,'Official Medal Table'!$E:$E,"Mixed")*'Medal values'!$B$3/2</f>
        <v>0</v>
      </c>
      <c r="BI39">
        <f>COUNTIFS('Official Medal Table'!$F:$F,'Each Gender Events'!$A39,'Official Medal Table'!$C:$C,'Each Gender Events'!BI$1,'Official Medal Table'!$E:$E,'Each Gender Events'!BI$2)*'Medal values'!$B$1
+ COUNTIFS('Official Medal Table'!$G:$G,'Each Gender Events'!$A39,'Official Medal Table'!$C:$C,'Each Gender Events'!BI$1,'Official Medal Table'!$E:$E,'Each Gender Events'!BI$2)*'Medal values'!$B$2
+ COUNTIFS('Official Medal Table'!$H:$H,'Each Gender Events'!$A39,'Official Medal Table'!$C:$C,'Each Gender Events'!BI$1,'Official Medal Table'!$E:$E,'Each Gender Events'!BI$2)*'Medal values'!$B$3
+ COUNTIFS('Official Medal Table'!$I:$I,'Each Gender Events'!$A39,'Official Medal Table'!$C:$C,'Each Gender Events'!BI$1,'Official Medal Table'!$E:$E,'Each Gender Events'!BI$2)*'Medal values'!$B$3
+ COUNTIFS('Official Medal Table'!$F:$F,'Each Gender Events'!$A39,'Official Medal Table'!$C:$C,'Each Gender Events'!BI$1,'Official Medal Table'!$E:$E,"Mixed")*'Medal values'!$B$1/2
+ COUNTIFS('Official Medal Table'!$G:$G,'Each Gender Events'!$A39,'Official Medal Table'!$C:$C,'Each Gender Events'!BI$1,'Official Medal Table'!$E:$E,"Mixed")*'Medal values'!$B$2/2
+ COUNTIFS('Official Medal Table'!$H:$H,'Each Gender Events'!$A39,'Official Medal Table'!$C:$C,'Each Gender Events'!BI$1,'Official Medal Table'!$E:$E,"Mixed")*'Medal values'!$B$3/2
+ COUNTIFS('Official Medal Table'!$I:$I,'Each Gender Events'!$A39,'Official Medal Table'!$C:$C,'Each Gender Events'!BI$1,'Official Medal Table'!$E:$E,"Mixed")*'Medal values'!$B$3/2</f>
        <v>0</v>
      </c>
      <c r="BJ39">
        <f>COUNTIFS('Official Medal Table'!$F:$F,'Each Gender Events'!$A39,'Official Medal Table'!$C:$C,'Each Gender Events'!BJ$1,'Official Medal Table'!$E:$E,'Each Gender Events'!BJ$2)*'Medal values'!$B$1
+ COUNTIFS('Official Medal Table'!$G:$G,'Each Gender Events'!$A39,'Official Medal Table'!$C:$C,'Each Gender Events'!BJ$1,'Official Medal Table'!$E:$E,'Each Gender Events'!BJ$2)*'Medal values'!$B$2
+ COUNTIFS('Official Medal Table'!$H:$H,'Each Gender Events'!$A39,'Official Medal Table'!$C:$C,'Each Gender Events'!BJ$1,'Official Medal Table'!$E:$E,'Each Gender Events'!BJ$2)*'Medal values'!$B$3
+ COUNTIFS('Official Medal Table'!$I:$I,'Each Gender Events'!$A39,'Official Medal Table'!$C:$C,'Each Gender Events'!BJ$1,'Official Medal Table'!$E:$E,'Each Gender Events'!BJ$2)*'Medal values'!$B$3
+ COUNTIFS('Official Medal Table'!$F:$F,'Each Gender Events'!$A39,'Official Medal Table'!$C:$C,'Each Gender Events'!BJ$1,'Official Medal Table'!$E:$E,"Mixed")*'Medal values'!$B$1/2
+ COUNTIFS('Official Medal Table'!$G:$G,'Each Gender Events'!$A39,'Official Medal Table'!$C:$C,'Each Gender Events'!BJ$1,'Official Medal Table'!$E:$E,"Mixed")*'Medal values'!$B$2/2
+ COUNTIFS('Official Medal Table'!$H:$H,'Each Gender Events'!$A39,'Official Medal Table'!$C:$C,'Each Gender Events'!BJ$1,'Official Medal Table'!$E:$E,"Mixed")*'Medal values'!$B$3/2
+ COUNTIFS('Official Medal Table'!$I:$I,'Each Gender Events'!$A39,'Official Medal Table'!$C:$C,'Each Gender Events'!BJ$1,'Official Medal Table'!$E:$E,"Mixed")*'Medal values'!$B$3/2</f>
        <v>0</v>
      </c>
      <c r="BK39">
        <f>COUNTIFS('Official Medal Table'!$F:$F,'Each Gender Events'!$A39,'Official Medal Table'!$C:$C,'Each Gender Events'!BK$1,'Official Medal Table'!$E:$E,'Each Gender Events'!BK$2)*'Medal values'!$B$1
+ COUNTIFS('Official Medal Table'!$G:$G,'Each Gender Events'!$A39,'Official Medal Table'!$C:$C,'Each Gender Events'!BK$1,'Official Medal Table'!$E:$E,'Each Gender Events'!BK$2)*'Medal values'!$B$2
+ COUNTIFS('Official Medal Table'!$H:$H,'Each Gender Events'!$A39,'Official Medal Table'!$C:$C,'Each Gender Events'!BK$1,'Official Medal Table'!$E:$E,'Each Gender Events'!BK$2)*'Medal values'!$B$3
+ COUNTIFS('Official Medal Table'!$I:$I,'Each Gender Events'!$A39,'Official Medal Table'!$C:$C,'Each Gender Events'!BK$1,'Official Medal Table'!$E:$E,'Each Gender Events'!BK$2)*'Medal values'!$B$3
+ COUNTIFS('Official Medal Table'!$F:$F,'Each Gender Events'!$A39,'Official Medal Table'!$C:$C,'Each Gender Events'!BK$1,'Official Medal Table'!$E:$E,"Mixed")*'Medal values'!$B$1/2
+ COUNTIFS('Official Medal Table'!$G:$G,'Each Gender Events'!$A39,'Official Medal Table'!$C:$C,'Each Gender Events'!BK$1,'Official Medal Table'!$E:$E,"Mixed")*'Medal values'!$B$2/2
+ COUNTIFS('Official Medal Table'!$H:$H,'Each Gender Events'!$A39,'Official Medal Table'!$C:$C,'Each Gender Events'!BK$1,'Official Medal Table'!$E:$E,"Mixed")*'Medal values'!$B$3/2
+ COUNTIFS('Official Medal Table'!$I:$I,'Each Gender Events'!$A39,'Official Medal Table'!$C:$C,'Each Gender Events'!BK$1,'Official Medal Table'!$E:$E,"Mixed")*'Medal values'!$B$3/2</f>
        <v>0</v>
      </c>
      <c r="BL39">
        <f>COUNTIFS('Official Medal Table'!$F:$F,'Each Gender Events'!$A39,'Official Medal Table'!$C:$C,'Each Gender Events'!BL$1,'Official Medal Table'!$E:$E,'Each Gender Events'!BL$2)*'Medal values'!$B$1
+ COUNTIFS('Official Medal Table'!$G:$G,'Each Gender Events'!$A39,'Official Medal Table'!$C:$C,'Each Gender Events'!BL$1,'Official Medal Table'!$E:$E,'Each Gender Events'!BL$2)*'Medal values'!$B$2
+ COUNTIFS('Official Medal Table'!$H:$H,'Each Gender Events'!$A39,'Official Medal Table'!$C:$C,'Each Gender Events'!BL$1,'Official Medal Table'!$E:$E,'Each Gender Events'!BL$2)*'Medal values'!$B$3
+ COUNTIFS('Official Medal Table'!$I:$I,'Each Gender Events'!$A39,'Official Medal Table'!$C:$C,'Each Gender Events'!BL$1,'Official Medal Table'!$E:$E,'Each Gender Events'!BL$2)*'Medal values'!$B$3
+ COUNTIFS('Official Medal Table'!$F:$F,'Each Gender Events'!$A39,'Official Medal Table'!$C:$C,'Each Gender Events'!BL$1,'Official Medal Table'!$E:$E,"Mixed")*'Medal values'!$B$1/2
+ COUNTIFS('Official Medal Table'!$G:$G,'Each Gender Events'!$A39,'Official Medal Table'!$C:$C,'Each Gender Events'!BL$1,'Official Medal Table'!$E:$E,"Mixed")*'Medal values'!$B$2/2
+ COUNTIFS('Official Medal Table'!$H:$H,'Each Gender Events'!$A39,'Official Medal Table'!$C:$C,'Each Gender Events'!BL$1,'Official Medal Table'!$E:$E,"Mixed")*'Medal values'!$B$3/2
+ COUNTIFS('Official Medal Table'!$I:$I,'Each Gender Events'!$A39,'Official Medal Table'!$C:$C,'Each Gender Events'!BL$1,'Official Medal Table'!$E:$E,"Mixed")*'Medal values'!$B$3/2</f>
        <v>0</v>
      </c>
      <c r="BM39">
        <f>COUNTIFS('Official Medal Table'!$F:$F,'Each Gender Events'!$A39,'Official Medal Table'!$C:$C,'Each Gender Events'!BM$1,'Official Medal Table'!$E:$E,'Each Gender Events'!BM$2)*'Medal values'!$B$1
+ COUNTIFS('Official Medal Table'!$G:$G,'Each Gender Events'!$A39,'Official Medal Table'!$C:$C,'Each Gender Events'!BM$1,'Official Medal Table'!$E:$E,'Each Gender Events'!BM$2)*'Medal values'!$B$2
+ COUNTIFS('Official Medal Table'!$H:$H,'Each Gender Events'!$A39,'Official Medal Table'!$C:$C,'Each Gender Events'!BM$1,'Official Medal Table'!$E:$E,'Each Gender Events'!BM$2)*'Medal values'!$B$3
+ COUNTIFS('Official Medal Table'!$I:$I,'Each Gender Events'!$A39,'Official Medal Table'!$C:$C,'Each Gender Events'!BM$1,'Official Medal Table'!$E:$E,'Each Gender Events'!BM$2)*'Medal values'!$B$3
+ COUNTIFS('Official Medal Table'!$F:$F,'Each Gender Events'!$A39,'Official Medal Table'!$C:$C,'Each Gender Events'!BM$1,'Official Medal Table'!$E:$E,"Mixed")*'Medal values'!$B$1/2
+ COUNTIFS('Official Medal Table'!$G:$G,'Each Gender Events'!$A39,'Official Medal Table'!$C:$C,'Each Gender Events'!BM$1,'Official Medal Table'!$E:$E,"Mixed")*'Medal values'!$B$2/2
+ COUNTIFS('Official Medal Table'!$H:$H,'Each Gender Events'!$A39,'Official Medal Table'!$C:$C,'Each Gender Events'!BM$1,'Official Medal Table'!$E:$E,"Mixed")*'Medal values'!$B$3/2
+ COUNTIFS('Official Medal Table'!$I:$I,'Each Gender Events'!$A39,'Official Medal Table'!$C:$C,'Each Gender Events'!BM$1,'Official Medal Table'!$E:$E,"Mixed")*'Medal values'!$B$3/2</f>
        <v>0</v>
      </c>
      <c r="BN39">
        <f>COUNTIFS('Official Medal Table'!$F:$F,'Each Gender Events'!$A39,'Official Medal Table'!$C:$C,'Each Gender Events'!BN$1,'Official Medal Table'!$E:$E,'Each Gender Events'!BN$2)*'Medal values'!$B$1
+ COUNTIFS('Official Medal Table'!$G:$G,'Each Gender Events'!$A39,'Official Medal Table'!$C:$C,'Each Gender Events'!BN$1,'Official Medal Table'!$E:$E,'Each Gender Events'!BN$2)*'Medal values'!$B$2
+ COUNTIFS('Official Medal Table'!$H:$H,'Each Gender Events'!$A39,'Official Medal Table'!$C:$C,'Each Gender Events'!BN$1,'Official Medal Table'!$E:$E,'Each Gender Events'!BN$2)*'Medal values'!$B$3
+ COUNTIFS('Official Medal Table'!$I:$I,'Each Gender Events'!$A39,'Official Medal Table'!$C:$C,'Each Gender Events'!BN$1,'Official Medal Table'!$E:$E,'Each Gender Events'!BN$2)*'Medal values'!$B$3
+ COUNTIFS('Official Medal Table'!$F:$F,'Each Gender Events'!$A39,'Official Medal Table'!$C:$C,'Each Gender Events'!BN$1,'Official Medal Table'!$E:$E,"Mixed")*'Medal values'!$B$1/2
+ COUNTIFS('Official Medal Table'!$G:$G,'Each Gender Events'!$A39,'Official Medal Table'!$C:$C,'Each Gender Events'!BN$1,'Official Medal Table'!$E:$E,"Mixed")*'Medal values'!$B$2/2
+ COUNTIFS('Official Medal Table'!$H:$H,'Each Gender Events'!$A39,'Official Medal Table'!$C:$C,'Each Gender Events'!BN$1,'Official Medal Table'!$E:$E,"Mixed")*'Medal values'!$B$3/2
+ COUNTIFS('Official Medal Table'!$I:$I,'Each Gender Events'!$A39,'Official Medal Table'!$C:$C,'Each Gender Events'!BN$1,'Official Medal Table'!$E:$E,"Mixed")*'Medal values'!$B$3/2</f>
        <v>0</v>
      </c>
      <c r="BO39">
        <f>COUNTIFS('Official Medal Table'!$F:$F,'Each Gender Events'!$A39,'Official Medal Table'!$C:$C,'Each Gender Events'!BO$1,'Official Medal Table'!$E:$E,'Each Gender Events'!BO$2)*'Medal values'!$B$1
+ COUNTIFS('Official Medal Table'!$G:$G,'Each Gender Events'!$A39,'Official Medal Table'!$C:$C,'Each Gender Events'!BO$1,'Official Medal Table'!$E:$E,'Each Gender Events'!BO$2)*'Medal values'!$B$2
+ COUNTIFS('Official Medal Table'!$H:$H,'Each Gender Events'!$A39,'Official Medal Table'!$C:$C,'Each Gender Events'!BO$1,'Official Medal Table'!$E:$E,'Each Gender Events'!BO$2)*'Medal values'!$B$3
+ COUNTIFS('Official Medal Table'!$I:$I,'Each Gender Events'!$A39,'Official Medal Table'!$C:$C,'Each Gender Events'!BO$1,'Official Medal Table'!$E:$E,'Each Gender Events'!BO$2)*'Medal values'!$B$3
+ COUNTIFS('Official Medal Table'!$F:$F,'Each Gender Events'!$A39,'Official Medal Table'!$C:$C,'Each Gender Events'!BO$1,'Official Medal Table'!$E:$E,"Mixed")*'Medal values'!$B$1/2
+ COUNTIFS('Official Medal Table'!$G:$G,'Each Gender Events'!$A39,'Official Medal Table'!$C:$C,'Each Gender Events'!BO$1,'Official Medal Table'!$E:$E,"Mixed")*'Medal values'!$B$2/2
+ COUNTIFS('Official Medal Table'!$H:$H,'Each Gender Events'!$A39,'Official Medal Table'!$C:$C,'Each Gender Events'!BO$1,'Official Medal Table'!$E:$E,"Mixed")*'Medal values'!$B$3/2
+ COUNTIFS('Official Medal Table'!$I:$I,'Each Gender Events'!$A39,'Official Medal Table'!$C:$C,'Each Gender Events'!BO$1,'Official Medal Table'!$E:$E,"Mixed")*'Medal values'!$B$3/2</f>
        <v>0</v>
      </c>
      <c r="BP39">
        <f>COUNTIFS('Official Medal Table'!$F:$F,'Each Gender Events'!$A39,'Official Medal Table'!$C:$C,'Each Gender Events'!BP$1,'Official Medal Table'!$E:$E,'Each Gender Events'!BP$2)*'Medal values'!$B$1
+ COUNTIFS('Official Medal Table'!$G:$G,'Each Gender Events'!$A39,'Official Medal Table'!$C:$C,'Each Gender Events'!BP$1,'Official Medal Table'!$E:$E,'Each Gender Events'!BP$2)*'Medal values'!$B$2
+ COUNTIFS('Official Medal Table'!$H:$H,'Each Gender Events'!$A39,'Official Medal Table'!$C:$C,'Each Gender Events'!BP$1,'Official Medal Table'!$E:$E,'Each Gender Events'!BP$2)*'Medal values'!$B$3
+ COUNTIFS('Official Medal Table'!$I:$I,'Each Gender Events'!$A39,'Official Medal Table'!$C:$C,'Each Gender Events'!BP$1,'Official Medal Table'!$E:$E,'Each Gender Events'!BP$2)*'Medal values'!$B$3
+ COUNTIFS('Official Medal Table'!$F:$F,'Each Gender Events'!$A39,'Official Medal Table'!$C:$C,'Each Gender Events'!BP$1,'Official Medal Table'!$E:$E,"Mixed")*'Medal values'!$B$1/2
+ COUNTIFS('Official Medal Table'!$G:$G,'Each Gender Events'!$A39,'Official Medal Table'!$C:$C,'Each Gender Events'!BP$1,'Official Medal Table'!$E:$E,"Mixed")*'Medal values'!$B$2/2
+ COUNTIFS('Official Medal Table'!$H:$H,'Each Gender Events'!$A39,'Official Medal Table'!$C:$C,'Each Gender Events'!BP$1,'Official Medal Table'!$E:$E,"Mixed")*'Medal values'!$B$3/2
+ COUNTIFS('Official Medal Table'!$I:$I,'Each Gender Events'!$A39,'Official Medal Table'!$C:$C,'Each Gender Events'!BP$1,'Official Medal Table'!$E:$E,"Mixed")*'Medal values'!$B$3/2</f>
        <v>0</v>
      </c>
      <c r="BQ39">
        <f>COUNTIFS('Official Medal Table'!$F:$F,'Each Gender Events'!$A39,'Official Medal Table'!$C:$C,'Each Gender Events'!BQ$1,'Official Medal Table'!$E:$E,'Each Gender Events'!BQ$2)*'Medal values'!$B$1
+ COUNTIFS('Official Medal Table'!$G:$G,'Each Gender Events'!$A39,'Official Medal Table'!$C:$C,'Each Gender Events'!BQ$1,'Official Medal Table'!$E:$E,'Each Gender Events'!BQ$2)*'Medal values'!$B$2
+ COUNTIFS('Official Medal Table'!$H:$H,'Each Gender Events'!$A39,'Official Medal Table'!$C:$C,'Each Gender Events'!BQ$1,'Official Medal Table'!$E:$E,'Each Gender Events'!BQ$2)*'Medal values'!$B$3
+ COUNTIFS('Official Medal Table'!$I:$I,'Each Gender Events'!$A39,'Official Medal Table'!$C:$C,'Each Gender Events'!BQ$1,'Official Medal Table'!$E:$E,'Each Gender Events'!BQ$2)*'Medal values'!$B$3
+ COUNTIFS('Official Medal Table'!$F:$F,'Each Gender Events'!$A39,'Official Medal Table'!$C:$C,'Each Gender Events'!BQ$1,'Official Medal Table'!$E:$E,"Mixed")*'Medal values'!$B$1/2
+ COUNTIFS('Official Medal Table'!$G:$G,'Each Gender Events'!$A39,'Official Medal Table'!$C:$C,'Each Gender Events'!BQ$1,'Official Medal Table'!$E:$E,"Mixed")*'Medal values'!$B$2/2
+ COUNTIFS('Official Medal Table'!$H:$H,'Each Gender Events'!$A39,'Official Medal Table'!$C:$C,'Each Gender Events'!BQ$1,'Official Medal Table'!$E:$E,"Mixed")*'Medal values'!$B$3/2
+ COUNTIFS('Official Medal Table'!$I:$I,'Each Gender Events'!$A39,'Official Medal Table'!$C:$C,'Each Gender Events'!BQ$1,'Official Medal Table'!$E:$E,"Mixed")*'Medal values'!$B$3/2</f>
        <v>0</v>
      </c>
      <c r="BR39">
        <f>COUNTIFS('Official Medal Table'!$F:$F,'Each Gender Events'!$A39,'Official Medal Table'!$C:$C,'Each Gender Events'!BR$1,'Official Medal Table'!$E:$E,'Each Gender Events'!BR$2)*'Medal values'!$B$1
+ COUNTIFS('Official Medal Table'!$G:$G,'Each Gender Events'!$A39,'Official Medal Table'!$C:$C,'Each Gender Events'!BR$1,'Official Medal Table'!$E:$E,'Each Gender Events'!BR$2)*'Medal values'!$B$2
+ COUNTIFS('Official Medal Table'!$H:$H,'Each Gender Events'!$A39,'Official Medal Table'!$C:$C,'Each Gender Events'!BR$1,'Official Medal Table'!$E:$E,'Each Gender Events'!BR$2)*'Medal values'!$B$3
+ COUNTIFS('Official Medal Table'!$I:$I,'Each Gender Events'!$A39,'Official Medal Table'!$C:$C,'Each Gender Events'!BR$1,'Official Medal Table'!$E:$E,'Each Gender Events'!BR$2)*'Medal values'!$B$3
+ COUNTIFS('Official Medal Table'!$F:$F,'Each Gender Events'!$A39,'Official Medal Table'!$C:$C,'Each Gender Events'!BR$1,'Official Medal Table'!$E:$E,"Mixed")*'Medal values'!$B$1/2
+ COUNTIFS('Official Medal Table'!$G:$G,'Each Gender Events'!$A39,'Official Medal Table'!$C:$C,'Each Gender Events'!BR$1,'Official Medal Table'!$E:$E,"Mixed")*'Medal values'!$B$2/2
+ COUNTIFS('Official Medal Table'!$H:$H,'Each Gender Events'!$A39,'Official Medal Table'!$C:$C,'Each Gender Events'!BR$1,'Official Medal Table'!$E:$E,"Mixed")*'Medal values'!$B$3/2
+ COUNTIFS('Official Medal Table'!$I:$I,'Each Gender Events'!$A39,'Official Medal Table'!$C:$C,'Each Gender Events'!BR$1,'Official Medal Table'!$E:$E,"Mixed")*'Medal values'!$B$3/2</f>
        <v>0</v>
      </c>
      <c r="BS39">
        <f>COUNTIFS('Official Medal Table'!$F:$F,'Each Gender Events'!$A39,'Official Medal Table'!$C:$C,'Each Gender Events'!BS$1,'Official Medal Table'!$E:$E,'Each Gender Events'!BS$2)*'Medal values'!$B$1
+ COUNTIFS('Official Medal Table'!$G:$G,'Each Gender Events'!$A39,'Official Medal Table'!$C:$C,'Each Gender Events'!BS$1,'Official Medal Table'!$E:$E,'Each Gender Events'!BS$2)*'Medal values'!$B$2
+ COUNTIFS('Official Medal Table'!$H:$H,'Each Gender Events'!$A39,'Official Medal Table'!$C:$C,'Each Gender Events'!BS$1,'Official Medal Table'!$E:$E,'Each Gender Events'!BS$2)*'Medal values'!$B$3
+ COUNTIFS('Official Medal Table'!$I:$I,'Each Gender Events'!$A39,'Official Medal Table'!$C:$C,'Each Gender Events'!BS$1,'Official Medal Table'!$E:$E,'Each Gender Events'!BS$2)*'Medal values'!$B$3
+ COUNTIFS('Official Medal Table'!$F:$F,'Each Gender Events'!$A39,'Official Medal Table'!$C:$C,'Each Gender Events'!BS$1,'Official Medal Table'!$E:$E,"Mixed")*'Medal values'!$B$1/2
+ COUNTIFS('Official Medal Table'!$G:$G,'Each Gender Events'!$A39,'Official Medal Table'!$C:$C,'Each Gender Events'!BS$1,'Official Medal Table'!$E:$E,"Mixed")*'Medal values'!$B$2/2
+ COUNTIFS('Official Medal Table'!$H:$H,'Each Gender Events'!$A39,'Official Medal Table'!$C:$C,'Each Gender Events'!BS$1,'Official Medal Table'!$E:$E,"Mixed")*'Medal values'!$B$3/2
+ COUNTIFS('Official Medal Table'!$I:$I,'Each Gender Events'!$A39,'Official Medal Table'!$C:$C,'Each Gender Events'!BS$1,'Official Medal Table'!$E:$E,"Mixed")*'Medal values'!$B$3/2</f>
        <v>0</v>
      </c>
      <c r="BT39">
        <f>COUNTIFS('Official Medal Table'!$F:$F,'Each Gender Events'!$A39,'Official Medal Table'!$C:$C,'Each Gender Events'!BT$1,'Official Medal Table'!$E:$E,'Each Gender Events'!BT$2)*'Medal values'!$B$1
+ COUNTIFS('Official Medal Table'!$G:$G,'Each Gender Events'!$A39,'Official Medal Table'!$C:$C,'Each Gender Events'!BT$1,'Official Medal Table'!$E:$E,'Each Gender Events'!BT$2)*'Medal values'!$B$2
+ COUNTIFS('Official Medal Table'!$H:$H,'Each Gender Events'!$A39,'Official Medal Table'!$C:$C,'Each Gender Events'!BT$1,'Official Medal Table'!$E:$E,'Each Gender Events'!BT$2)*'Medal values'!$B$3
+ COUNTIFS('Official Medal Table'!$I:$I,'Each Gender Events'!$A39,'Official Medal Table'!$C:$C,'Each Gender Events'!BT$1,'Official Medal Table'!$E:$E,'Each Gender Events'!BT$2)*'Medal values'!$B$3
+ COUNTIFS('Official Medal Table'!$F:$F,'Each Gender Events'!$A39,'Official Medal Table'!$C:$C,'Each Gender Events'!BT$1,'Official Medal Table'!$E:$E,"Mixed")*'Medal values'!$B$1/2
+ COUNTIFS('Official Medal Table'!$G:$G,'Each Gender Events'!$A39,'Official Medal Table'!$C:$C,'Each Gender Events'!BT$1,'Official Medal Table'!$E:$E,"Mixed")*'Medal values'!$B$2/2
+ COUNTIFS('Official Medal Table'!$H:$H,'Each Gender Events'!$A39,'Official Medal Table'!$C:$C,'Each Gender Events'!BT$1,'Official Medal Table'!$E:$E,"Mixed")*'Medal values'!$B$3/2
+ COUNTIFS('Official Medal Table'!$I:$I,'Each Gender Events'!$A39,'Official Medal Table'!$C:$C,'Each Gender Events'!BT$1,'Official Medal Table'!$E:$E,"Mixed")*'Medal values'!$B$3/2</f>
        <v>0</v>
      </c>
      <c r="BU39">
        <f>COUNTIFS('Official Medal Table'!$F:$F,'Each Gender Events'!$A39,'Official Medal Table'!$C:$C,'Each Gender Events'!BU$1,'Official Medal Table'!$E:$E,'Each Gender Events'!BU$2)*'Medal values'!$B$1
+ COUNTIFS('Official Medal Table'!$G:$G,'Each Gender Events'!$A39,'Official Medal Table'!$C:$C,'Each Gender Events'!BU$1,'Official Medal Table'!$E:$E,'Each Gender Events'!BU$2)*'Medal values'!$B$2
+ COUNTIFS('Official Medal Table'!$H:$H,'Each Gender Events'!$A39,'Official Medal Table'!$C:$C,'Each Gender Events'!BU$1,'Official Medal Table'!$E:$E,'Each Gender Events'!BU$2)*'Medal values'!$B$3
+ COUNTIFS('Official Medal Table'!$I:$I,'Each Gender Events'!$A39,'Official Medal Table'!$C:$C,'Each Gender Events'!BU$1,'Official Medal Table'!$E:$E,'Each Gender Events'!BU$2)*'Medal values'!$B$3
+ COUNTIFS('Official Medal Table'!$F:$F,'Each Gender Events'!$A39,'Official Medal Table'!$C:$C,'Each Gender Events'!BU$1,'Official Medal Table'!$E:$E,"Mixed")*'Medal values'!$B$1/2
+ COUNTIFS('Official Medal Table'!$G:$G,'Each Gender Events'!$A39,'Official Medal Table'!$C:$C,'Each Gender Events'!BU$1,'Official Medal Table'!$E:$E,"Mixed")*'Medal values'!$B$2/2
+ COUNTIFS('Official Medal Table'!$H:$H,'Each Gender Events'!$A39,'Official Medal Table'!$C:$C,'Each Gender Events'!BU$1,'Official Medal Table'!$E:$E,"Mixed")*'Medal values'!$B$3/2
+ COUNTIFS('Official Medal Table'!$I:$I,'Each Gender Events'!$A39,'Official Medal Table'!$C:$C,'Each Gender Events'!BU$1,'Official Medal Table'!$E:$E,"Mixed")*'Medal values'!$B$3/2</f>
        <v>0</v>
      </c>
      <c r="BV39">
        <f>COUNTIFS('Official Medal Table'!$F:$F,'Each Gender Events'!$A39,'Official Medal Table'!$C:$C,'Each Gender Events'!BV$1,'Official Medal Table'!$E:$E,'Each Gender Events'!BV$2)*'Medal values'!$B$1
+ COUNTIFS('Official Medal Table'!$G:$G,'Each Gender Events'!$A39,'Official Medal Table'!$C:$C,'Each Gender Events'!BV$1,'Official Medal Table'!$E:$E,'Each Gender Events'!BV$2)*'Medal values'!$B$2
+ COUNTIFS('Official Medal Table'!$H:$H,'Each Gender Events'!$A39,'Official Medal Table'!$C:$C,'Each Gender Events'!BV$1,'Official Medal Table'!$E:$E,'Each Gender Events'!BV$2)*'Medal values'!$B$3
+ COUNTIFS('Official Medal Table'!$I:$I,'Each Gender Events'!$A39,'Official Medal Table'!$C:$C,'Each Gender Events'!BV$1,'Official Medal Table'!$E:$E,'Each Gender Events'!BV$2)*'Medal values'!$B$3
+ COUNTIFS('Official Medal Table'!$F:$F,'Each Gender Events'!$A39,'Official Medal Table'!$C:$C,'Each Gender Events'!BV$1,'Official Medal Table'!$E:$E,"Mixed")*'Medal values'!$B$1/2
+ COUNTIFS('Official Medal Table'!$G:$G,'Each Gender Events'!$A39,'Official Medal Table'!$C:$C,'Each Gender Events'!BV$1,'Official Medal Table'!$E:$E,"Mixed")*'Medal values'!$B$2/2
+ COUNTIFS('Official Medal Table'!$H:$H,'Each Gender Events'!$A39,'Official Medal Table'!$C:$C,'Each Gender Events'!BV$1,'Official Medal Table'!$E:$E,"Mixed")*'Medal values'!$B$3/2
+ COUNTIFS('Official Medal Table'!$I:$I,'Each Gender Events'!$A39,'Official Medal Table'!$C:$C,'Each Gender Events'!BV$1,'Official Medal Table'!$E:$E,"Mixed")*'Medal values'!$B$3/2</f>
        <v>0</v>
      </c>
      <c r="BW39">
        <f>COUNTIFS('Official Medal Table'!$F:$F,'Each Gender Events'!$A39,'Official Medal Table'!$C:$C,'Each Gender Events'!BW$1,'Official Medal Table'!$E:$E,'Each Gender Events'!BW$2)*'Medal values'!$B$1
+ COUNTIFS('Official Medal Table'!$G:$G,'Each Gender Events'!$A39,'Official Medal Table'!$C:$C,'Each Gender Events'!BW$1,'Official Medal Table'!$E:$E,'Each Gender Events'!BW$2)*'Medal values'!$B$2
+ COUNTIFS('Official Medal Table'!$H:$H,'Each Gender Events'!$A39,'Official Medal Table'!$C:$C,'Each Gender Events'!BW$1,'Official Medal Table'!$E:$E,'Each Gender Events'!BW$2)*'Medal values'!$B$3
+ COUNTIFS('Official Medal Table'!$I:$I,'Each Gender Events'!$A39,'Official Medal Table'!$C:$C,'Each Gender Events'!BW$1,'Official Medal Table'!$E:$E,'Each Gender Events'!BW$2)*'Medal values'!$B$3
+ COUNTIFS('Official Medal Table'!$F:$F,'Each Gender Events'!$A39,'Official Medal Table'!$C:$C,'Each Gender Events'!BW$1,'Official Medal Table'!$E:$E,"Mixed")*'Medal values'!$B$1/2
+ COUNTIFS('Official Medal Table'!$G:$G,'Each Gender Events'!$A39,'Official Medal Table'!$C:$C,'Each Gender Events'!BW$1,'Official Medal Table'!$E:$E,"Mixed")*'Medal values'!$B$2/2
+ COUNTIFS('Official Medal Table'!$H:$H,'Each Gender Events'!$A39,'Official Medal Table'!$C:$C,'Each Gender Events'!BW$1,'Official Medal Table'!$E:$E,"Mixed")*'Medal values'!$B$3/2
+ COUNTIFS('Official Medal Table'!$I:$I,'Each Gender Events'!$A39,'Official Medal Table'!$C:$C,'Each Gender Events'!BW$1,'Official Medal Table'!$E:$E,"Mixed")*'Medal values'!$B$3/2</f>
        <v>0</v>
      </c>
      <c r="BX39">
        <f>COUNTIFS('Official Medal Table'!$F:$F,'Each Gender Events'!$A39,'Official Medal Table'!$C:$C,'Each Gender Events'!BX$1,'Official Medal Table'!$E:$E,'Each Gender Events'!BX$2)*'Medal values'!$B$1
+ COUNTIFS('Official Medal Table'!$G:$G,'Each Gender Events'!$A39,'Official Medal Table'!$C:$C,'Each Gender Events'!BX$1,'Official Medal Table'!$E:$E,'Each Gender Events'!BX$2)*'Medal values'!$B$2
+ COUNTIFS('Official Medal Table'!$H:$H,'Each Gender Events'!$A39,'Official Medal Table'!$C:$C,'Each Gender Events'!BX$1,'Official Medal Table'!$E:$E,'Each Gender Events'!BX$2)*'Medal values'!$B$3
+ COUNTIFS('Official Medal Table'!$I:$I,'Each Gender Events'!$A39,'Official Medal Table'!$C:$C,'Each Gender Events'!BX$1,'Official Medal Table'!$E:$E,'Each Gender Events'!BX$2)*'Medal values'!$B$3
+ COUNTIFS('Official Medal Table'!$F:$F,'Each Gender Events'!$A39,'Official Medal Table'!$C:$C,'Each Gender Events'!BX$1,'Official Medal Table'!$E:$E,"Mixed")*'Medal values'!$B$1/2
+ COUNTIFS('Official Medal Table'!$G:$G,'Each Gender Events'!$A39,'Official Medal Table'!$C:$C,'Each Gender Events'!BX$1,'Official Medal Table'!$E:$E,"Mixed")*'Medal values'!$B$2/2
+ COUNTIFS('Official Medal Table'!$H:$H,'Each Gender Events'!$A39,'Official Medal Table'!$C:$C,'Each Gender Events'!BX$1,'Official Medal Table'!$E:$E,"Mixed")*'Medal values'!$B$3/2
+ COUNTIFS('Official Medal Table'!$I:$I,'Each Gender Events'!$A39,'Official Medal Table'!$C:$C,'Each Gender Events'!BX$1,'Official Medal Table'!$E:$E,"Mixed")*'Medal values'!$B$3/2</f>
        <v>0</v>
      </c>
      <c r="BY39">
        <f>COUNTIFS('Official Medal Table'!$F:$F,'Each Gender Events'!$A39,'Official Medal Table'!$C:$C,'Each Gender Events'!BY$1,'Official Medal Table'!$E:$E,'Each Gender Events'!BY$2)*'Medal values'!$B$1
+ COUNTIFS('Official Medal Table'!$G:$G,'Each Gender Events'!$A39,'Official Medal Table'!$C:$C,'Each Gender Events'!BY$1,'Official Medal Table'!$E:$E,'Each Gender Events'!BY$2)*'Medal values'!$B$2
+ COUNTIFS('Official Medal Table'!$H:$H,'Each Gender Events'!$A39,'Official Medal Table'!$C:$C,'Each Gender Events'!BY$1,'Official Medal Table'!$E:$E,'Each Gender Events'!BY$2)*'Medal values'!$B$3
+ COUNTIFS('Official Medal Table'!$I:$I,'Each Gender Events'!$A39,'Official Medal Table'!$C:$C,'Each Gender Events'!BY$1,'Official Medal Table'!$E:$E,'Each Gender Events'!BY$2)*'Medal values'!$B$3
+ COUNTIFS('Official Medal Table'!$F:$F,'Each Gender Events'!$A39,'Official Medal Table'!$C:$C,'Each Gender Events'!BY$1,'Official Medal Table'!$E:$E,"Mixed")*'Medal values'!$B$1/2
+ COUNTIFS('Official Medal Table'!$G:$G,'Each Gender Events'!$A39,'Official Medal Table'!$C:$C,'Each Gender Events'!BY$1,'Official Medal Table'!$E:$E,"Mixed")*'Medal values'!$B$2/2
+ COUNTIFS('Official Medal Table'!$H:$H,'Each Gender Events'!$A39,'Official Medal Table'!$C:$C,'Each Gender Events'!BY$1,'Official Medal Table'!$E:$E,"Mixed")*'Medal values'!$B$3/2
+ COUNTIFS('Official Medal Table'!$I:$I,'Each Gender Events'!$A39,'Official Medal Table'!$C:$C,'Each Gender Events'!BY$1,'Official Medal Table'!$E:$E,"Mixed")*'Medal values'!$B$3/2</f>
        <v>0</v>
      </c>
      <c r="BZ39">
        <f>COUNTIFS('Official Medal Table'!$F:$F,'Each Gender Events'!$A39,'Official Medal Table'!$C:$C,'Each Gender Events'!BZ$1,'Official Medal Table'!$E:$E,'Each Gender Events'!BZ$2)*'Medal values'!$B$1
+ COUNTIFS('Official Medal Table'!$G:$G,'Each Gender Events'!$A39,'Official Medal Table'!$C:$C,'Each Gender Events'!BZ$1,'Official Medal Table'!$E:$E,'Each Gender Events'!BZ$2)*'Medal values'!$B$2
+ COUNTIFS('Official Medal Table'!$H:$H,'Each Gender Events'!$A39,'Official Medal Table'!$C:$C,'Each Gender Events'!BZ$1,'Official Medal Table'!$E:$E,'Each Gender Events'!BZ$2)*'Medal values'!$B$3
+ COUNTIFS('Official Medal Table'!$I:$I,'Each Gender Events'!$A39,'Official Medal Table'!$C:$C,'Each Gender Events'!BZ$1,'Official Medal Table'!$E:$E,'Each Gender Events'!BZ$2)*'Medal values'!$B$3
+ COUNTIFS('Official Medal Table'!$F:$F,'Each Gender Events'!$A39,'Official Medal Table'!$C:$C,'Each Gender Events'!BZ$1,'Official Medal Table'!$E:$E,"Mixed")*'Medal values'!$B$1/2
+ COUNTIFS('Official Medal Table'!$G:$G,'Each Gender Events'!$A39,'Official Medal Table'!$C:$C,'Each Gender Events'!BZ$1,'Official Medal Table'!$E:$E,"Mixed")*'Medal values'!$B$2/2
+ COUNTIFS('Official Medal Table'!$H:$H,'Each Gender Events'!$A39,'Official Medal Table'!$C:$C,'Each Gender Events'!BZ$1,'Official Medal Table'!$E:$E,"Mixed")*'Medal values'!$B$3/2
+ COUNTIFS('Official Medal Table'!$I:$I,'Each Gender Events'!$A39,'Official Medal Table'!$C:$C,'Each Gender Events'!BZ$1,'Official Medal Table'!$E:$E,"Mixed")*'Medal values'!$B$3/2</f>
        <v>0</v>
      </c>
      <c r="CA39">
        <f>COUNTIFS('Official Medal Table'!$F:$F,'Each Gender Events'!$A39,'Official Medal Table'!$C:$C,'Each Gender Events'!CA$1,'Official Medal Table'!$E:$E,'Each Gender Events'!CA$2)*'Medal values'!$B$1
+ COUNTIFS('Official Medal Table'!$G:$G,'Each Gender Events'!$A39,'Official Medal Table'!$C:$C,'Each Gender Events'!CA$1,'Official Medal Table'!$E:$E,'Each Gender Events'!CA$2)*'Medal values'!$B$2
+ COUNTIFS('Official Medal Table'!$H:$H,'Each Gender Events'!$A39,'Official Medal Table'!$C:$C,'Each Gender Events'!CA$1,'Official Medal Table'!$E:$E,'Each Gender Events'!CA$2)*'Medal values'!$B$3
+ COUNTIFS('Official Medal Table'!$I:$I,'Each Gender Events'!$A39,'Official Medal Table'!$C:$C,'Each Gender Events'!CA$1,'Official Medal Table'!$E:$E,'Each Gender Events'!CA$2)*'Medal values'!$B$3
+ COUNTIFS('Official Medal Table'!$F:$F,'Each Gender Events'!$A39,'Official Medal Table'!$C:$C,'Each Gender Events'!CA$1,'Official Medal Table'!$E:$E,"Mixed")*'Medal values'!$B$1/2
+ COUNTIFS('Official Medal Table'!$G:$G,'Each Gender Events'!$A39,'Official Medal Table'!$C:$C,'Each Gender Events'!CA$1,'Official Medal Table'!$E:$E,"Mixed")*'Medal values'!$B$2/2
+ COUNTIFS('Official Medal Table'!$H:$H,'Each Gender Events'!$A39,'Official Medal Table'!$C:$C,'Each Gender Events'!CA$1,'Official Medal Table'!$E:$E,"Mixed")*'Medal values'!$B$3/2
+ COUNTIFS('Official Medal Table'!$I:$I,'Each Gender Events'!$A39,'Official Medal Table'!$C:$C,'Each Gender Events'!CA$1,'Official Medal Table'!$E:$E,"Mixed")*'Medal values'!$B$3/2</f>
        <v>0</v>
      </c>
      <c r="CB39">
        <f>COUNTIFS('Official Medal Table'!$F:$F,'Each Gender Events'!$A39,'Official Medal Table'!$C:$C,'Each Gender Events'!CB$1,'Official Medal Table'!$E:$E,'Each Gender Events'!CB$2)*'Medal values'!$B$1
+ COUNTIFS('Official Medal Table'!$G:$G,'Each Gender Events'!$A39,'Official Medal Table'!$C:$C,'Each Gender Events'!CB$1,'Official Medal Table'!$E:$E,'Each Gender Events'!CB$2)*'Medal values'!$B$2
+ COUNTIFS('Official Medal Table'!$H:$H,'Each Gender Events'!$A39,'Official Medal Table'!$C:$C,'Each Gender Events'!CB$1,'Official Medal Table'!$E:$E,'Each Gender Events'!CB$2)*'Medal values'!$B$3
+ COUNTIFS('Official Medal Table'!$I:$I,'Each Gender Events'!$A39,'Official Medal Table'!$C:$C,'Each Gender Events'!CB$1,'Official Medal Table'!$E:$E,'Each Gender Events'!CB$2)*'Medal values'!$B$3
+ COUNTIFS('Official Medal Table'!$F:$F,'Each Gender Events'!$A39,'Official Medal Table'!$C:$C,'Each Gender Events'!CB$1,'Official Medal Table'!$E:$E,"Mixed")*'Medal values'!$B$1/2
+ COUNTIFS('Official Medal Table'!$G:$G,'Each Gender Events'!$A39,'Official Medal Table'!$C:$C,'Each Gender Events'!CB$1,'Official Medal Table'!$E:$E,"Mixed")*'Medal values'!$B$2/2
+ COUNTIFS('Official Medal Table'!$H:$H,'Each Gender Events'!$A39,'Official Medal Table'!$C:$C,'Each Gender Events'!CB$1,'Official Medal Table'!$E:$E,"Mixed")*'Medal values'!$B$3/2
+ COUNTIFS('Official Medal Table'!$I:$I,'Each Gender Events'!$A39,'Official Medal Table'!$C:$C,'Each Gender Events'!CB$1,'Official Medal Table'!$E:$E,"Mixed")*'Medal values'!$B$3/2</f>
        <v>0</v>
      </c>
      <c r="CC39">
        <f>COUNTIFS('Official Medal Table'!$F:$F,'Each Gender Events'!$A39,'Official Medal Table'!$C:$C,'Each Gender Events'!CC$1,'Official Medal Table'!$E:$E,'Each Gender Events'!CC$2)*'Medal values'!$B$1
+ COUNTIFS('Official Medal Table'!$G:$G,'Each Gender Events'!$A39,'Official Medal Table'!$C:$C,'Each Gender Events'!CC$1,'Official Medal Table'!$E:$E,'Each Gender Events'!CC$2)*'Medal values'!$B$2
+ COUNTIFS('Official Medal Table'!$H:$H,'Each Gender Events'!$A39,'Official Medal Table'!$C:$C,'Each Gender Events'!CC$1,'Official Medal Table'!$E:$E,'Each Gender Events'!CC$2)*'Medal values'!$B$3
+ COUNTIFS('Official Medal Table'!$I:$I,'Each Gender Events'!$A39,'Official Medal Table'!$C:$C,'Each Gender Events'!CC$1,'Official Medal Table'!$E:$E,'Each Gender Events'!CC$2)*'Medal values'!$B$3
+ COUNTIFS('Official Medal Table'!$F:$F,'Each Gender Events'!$A39,'Official Medal Table'!$C:$C,'Each Gender Events'!CC$1,'Official Medal Table'!$E:$E,"Mixed")*'Medal values'!$B$1/2
+ COUNTIFS('Official Medal Table'!$G:$G,'Each Gender Events'!$A39,'Official Medal Table'!$C:$C,'Each Gender Events'!CC$1,'Official Medal Table'!$E:$E,"Mixed")*'Medal values'!$B$2/2
+ COUNTIFS('Official Medal Table'!$H:$H,'Each Gender Events'!$A39,'Official Medal Table'!$C:$C,'Each Gender Events'!CC$1,'Official Medal Table'!$E:$E,"Mixed")*'Medal values'!$B$3/2
+ COUNTIFS('Official Medal Table'!$I:$I,'Each Gender Events'!$A39,'Official Medal Table'!$C:$C,'Each Gender Events'!CC$1,'Official Medal Table'!$E:$E,"Mixed")*'Medal values'!$B$3/2</f>
        <v>0</v>
      </c>
      <c r="CD39">
        <f>COUNTIFS('Official Medal Table'!$F:$F,'Each Gender Events'!$A39,'Official Medal Table'!$C:$C,'Each Gender Events'!CD$1,'Official Medal Table'!$E:$E,'Each Gender Events'!CD$2)*'Medal values'!$B$1
+ COUNTIFS('Official Medal Table'!$G:$G,'Each Gender Events'!$A39,'Official Medal Table'!$C:$C,'Each Gender Events'!CD$1,'Official Medal Table'!$E:$E,'Each Gender Events'!CD$2)*'Medal values'!$B$2
+ COUNTIFS('Official Medal Table'!$H:$H,'Each Gender Events'!$A39,'Official Medal Table'!$C:$C,'Each Gender Events'!CD$1,'Official Medal Table'!$E:$E,'Each Gender Events'!CD$2)*'Medal values'!$B$3
+ COUNTIFS('Official Medal Table'!$I:$I,'Each Gender Events'!$A39,'Official Medal Table'!$C:$C,'Each Gender Events'!CD$1,'Official Medal Table'!$E:$E,'Each Gender Events'!CD$2)*'Medal values'!$B$3
+ COUNTIFS('Official Medal Table'!$F:$F,'Each Gender Events'!$A39,'Official Medal Table'!$C:$C,'Each Gender Events'!CD$1,'Official Medal Table'!$E:$E,"Mixed")*'Medal values'!$B$1/2
+ COUNTIFS('Official Medal Table'!$G:$G,'Each Gender Events'!$A39,'Official Medal Table'!$C:$C,'Each Gender Events'!CD$1,'Official Medal Table'!$E:$E,"Mixed")*'Medal values'!$B$2/2
+ COUNTIFS('Official Medal Table'!$H:$H,'Each Gender Events'!$A39,'Official Medal Table'!$C:$C,'Each Gender Events'!CD$1,'Official Medal Table'!$E:$E,"Mixed")*'Medal values'!$B$3/2
+ COUNTIFS('Official Medal Table'!$I:$I,'Each Gender Events'!$A39,'Official Medal Table'!$C:$C,'Each Gender Events'!CD$1,'Official Medal Table'!$E:$E,"Mixed")*'Medal values'!$B$3/2</f>
        <v>0</v>
      </c>
      <c r="CE39">
        <f>COUNTIFS('Official Medal Table'!$F:$F,'Each Gender Events'!$A39,'Official Medal Table'!$C:$C,'Each Gender Events'!CE$1,'Official Medal Table'!$E:$E,'Each Gender Events'!CE$2)*'Medal values'!$B$1
+ COUNTIFS('Official Medal Table'!$G:$G,'Each Gender Events'!$A39,'Official Medal Table'!$C:$C,'Each Gender Events'!CE$1,'Official Medal Table'!$E:$E,'Each Gender Events'!CE$2)*'Medal values'!$B$2
+ COUNTIFS('Official Medal Table'!$H:$H,'Each Gender Events'!$A39,'Official Medal Table'!$C:$C,'Each Gender Events'!CE$1,'Official Medal Table'!$E:$E,'Each Gender Events'!CE$2)*'Medal values'!$B$3
+ COUNTIFS('Official Medal Table'!$I:$I,'Each Gender Events'!$A39,'Official Medal Table'!$C:$C,'Each Gender Events'!CE$1,'Official Medal Table'!$E:$E,'Each Gender Events'!CE$2)*'Medal values'!$B$3
+ COUNTIFS('Official Medal Table'!$F:$F,'Each Gender Events'!$A39,'Official Medal Table'!$C:$C,'Each Gender Events'!CE$1,'Official Medal Table'!$E:$E,"Mixed")*'Medal values'!$B$1/2
+ COUNTIFS('Official Medal Table'!$G:$G,'Each Gender Events'!$A39,'Official Medal Table'!$C:$C,'Each Gender Events'!CE$1,'Official Medal Table'!$E:$E,"Mixed")*'Medal values'!$B$2/2
+ COUNTIFS('Official Medal Table'!$H:$H,'Each Gender Events'!$A39,'Official Medal Table'!$C:$C,'Each Gender Events'!CE$1,'Official Medal Table'!$E:$E,"Mixed")*'Medal values'!$B$3/2
+ COUNTIFS('Official Medal Table'!$I:$I,'Each Gender Events'!$A39,'Official Medal Table'!$C:$C,'Each Gender Events'!CE$1,'Official Medal Table'!$E:$E,"Mixed")*'Medal values'!$B$3/2</f>
        <v>0</v>
      </c>
      <c r="CF39">
        <f>COUNTIFS('Official Medal Table'!$F:$F,'Each Gender Events'!$A39,'Official Medal Table'!$C:$C,'Each Gender Events'!CF$1,'Official Medal Table'!$E:$E,'Each Gender Events'!CF$2)*'Medal values'!$B$1
+ COUNTIFS('Official Medal Table'!$G:$G,'Each Gender Events'!$A39,'Official Medal Table'!$C:$C,'Each Gender Events'!CF$1,'Official Medal Table'!$E:$E,'Each Gender Events'!CF$2)*'Medal values'!$B$2
+ COUNTIFS('Official Medal Table'!$H:$H,'Each Gender Events'!$A39,'Official Medal Table'!$C:$C,'Each Gender Events'!CF$1,'Official Medal Table'!$E:$E,'Each Gender Events'!CF$2)*'Medal values'!$B$3
+ COUNTIFS('Official Medal Table'!$I:$I,'Each Gender Events'!$A39,'Official Medal Table'!$C:$C,'Each Gender Events'!CF$1,'Official Medal Table'!$E:$E,'Each Gender Events'!CF$2)*'Medal values'!$B$3
+ COUNTIFS('Official Medal Table'!$F:$F,'Each Gender Events'!$A39,'Official Medal Table'!$C:$C,'Each Gender Events'!CF$1,'Official Medal Table'!$E:$E,"Mixed")*'Medal values'!$B$1/2
+ COUNTIFS('Official Medal Table'!$G:$G,'Each Gender Events'!$A39,'Official Medal Table'!$C:$C,'Each Gender Events'!CF$1,'Official Medal Table'!$E:$E,"Mixed")*'Medal values'!$B$2/2
+ COUNTIFS('Official Medal Table'!$H:$H,'Each Gender Events'!$A39,'Official Medal Table'!$C:$C,'Each Gender Events'!CF$1,'Official Medal Table'!$E:$E,"Mixed")*'Medal values'!$B$3/2
+ COUNTIFS('Official Medal Table'!$I:$I,'Each Gender Events'!$A39,'Official Medal Table'!$C:$C,'Each Gender Events'!CF$1,'Official Medal Table'!$E:$E,"Mixed")*'Medal values'!$B$3/2</f>
        <v>0</v>
      </c>
      <c r="CG39">
        <f>COUNTIFS('Official Medal Table'!$F:$F,'Each Gender Events'!$A39,'Official Medal Table'!$C:$C,'Each Gender Events'!CG$1,'Official Medal Table'!$E:$E,'Each Gender Events'!CG$2)*'Medal values'!$B$1
+ COUNTIFS('Official Medal Table'!$G:$G,'Each Gender Events'!$A39,'Official Medal Table'!$C:$C,'Each Gender Events'!CG$1,'Official Medal Table'!$E:$E,'Each Gender Events'!CG$2)*'Medal values'!$B$2
+ COUNTIFS('Official Medal Table'!$H:$H,'Each Gender Events'!$A39,'Official Medal Table'!$C:$C,'Each Gender Events'!CG$1,'Official Medal Table'!$E:$E,'Each Gender Events'!CG$2)*'Medal values'!$B$3
+ COUNTIFS('Official Medal Table'!$I:$I,'Each Gender Events'!$A39,'Official Medal Table'!$C:$C,'Each Gender Events'!CG$1,'Official Medal Table'!$E:$E,'Each Gender Events'!CG$2)*'Medal values'!$B$3
+ COUNTIFS('Official Medal Table'!$F:$F,'Each Gender Events'!$A39,'Official Medal Table'!$C:$C,'Each Gender Events'!CG$1,'Official Medal Table'!$E:$E,"Mixed")*'Medal values'!$B$1/2
+ COUNTIFS('Official Medal Table'!$G:$G,'Each Gender Events'!$A39,'Official Medal Table'!$C:$C,'Each Gender Events'!CG$1,'Official Medal Table'!$E:$E,"Mixed")*'Medal values'!$B$2/2
+ COUNTIFS('Official Medal Table'!$H:$H,'Each Gender Events'!$A39,'Official Medal Table'!$C:$C,'Each Gender Events'!CG$1,'Official Medal Table'!$E:$E,"Mixed")*'Medal values'!$B$3/2
+ COUNTIFS('Official Medal Table'!$I:$I,'Each Gender Events'!$A39,'Official Medal Table'!$C:$C,'Each Gender Events'!CG$1,'Official Medal Table'!$E:$E,"Mixed")*'Medal values'!$B$3/2</f>
        <v>0</v>
      </c>
      <c r="CH39">
        <f>COUNTIFS('Official Medal Table'!$F:$F,'Each Gender Events'!$A39,'Official Medal Table'!$C:$C,'Each Gender Events'!CH$1,'Official Medal Table'!$E:$E,'Each Gender Events'!CH$2)*'Medal values'!$B$1
+ COUNTIFS('Official Medal Table'!$G:$G,'Each Gender Events'!$A39,'Official Medal Table'!$C:$C,'Each Gender Events'!CH$1,'Official Medal Table'!$E:$E,'Each Gender Events'!CH$2)*'Medal values'!$B$2
+ COUNTIFS('Official Medal Table'!$H:$H,'Each Gender Events'!$A39,'Official Medal Table'!$C:$C,'Each Gender Events'!CH$1,'Official Medal Table'!$E:$E,'Each Gender Events'!CH$2)*'Medal values'!$B$3
+ COUNTIFS('Official Medal Table'!$I:$I,'Each Gender Events'!$A39,'Official Medal Table'!$C:$C,'Each Gender Events'!CH$1,'Official Medal Table'!$E:$E,'Each Gender Events'!CH$2)*'Medal values'!$B$3
+ COUNTIFS('Official Medal Table'!$F:$F,'Each Gender Events'!$A39,'Official Medal Table'!$C:$C,'Each Gender Events'!CH$1,'Official Medal Table'!$E:$E,"Mixed")*'Medal values'!$B$1/2
+ COUNTIFS('Official Medal Table'!$G:$G,'Each Gender Events'!$A39,'Official Medal Table'!$C:$C,'Each Gender Events'!CH$1,'Official Medal Table'!$E:$E,"Mixed")*'Medal values'!$B$2/2
+ COUNTIFS('Official Medal Table'!$H:$H,'Each Gender Events'!$A39,'Official Medal Table'!$C:$C,'Each Gender Events'!CH$1,'Official Medal Table'!$E:$E,"Mixed")*'Medal values'!$B$3/2
+ COUNTIFS('Official Medal Table'!$I:$I,'Each Gender Events'!$A39,'Official Medal Table'!$C:$C,'Each Gender Events'!CH$1,'Official Medal Table'!$E:$E,"Mixed")*'Medal values'!$B$3/2</f>
        <v>0</v>
      </c>
      <c r="CI39">
        <f>COUNTIFS('Official Medal Table'!$F:$F,'Each Gender Events'!$A39,'Official Medal Table'!$C:$C,'Each Gender Events'!CI$1,'Official Medal Table'!$E:$E,'Each Gender Events'!CI$2)*'Medal values'!$B$1
+ COUNTIFS('Official Medal Table'!$G:$G,'Each Gender Events'!$A39,'Official Medal Table'!$C:$C,'Each Gender Events'!CI$1,'Official Medal Table'!$E:$E,'Each Gender Events'!CI$2)*'Medal values'!$B$2
+ COUNTIFS('Official Medal Table'!$H:$H,'Each Gender Events'!$A39,'Official Medal Table'!$C:$C,'Each Gender Events'!CI$1,'Official Medal Table'!$E:$E,'Each Gender Events'!CI$2)*'Medal values'!$B$3
+ COUNTIFS('Official Medal Table'!$I:$I,'Each Gender Events'!$A39,'Official Medal Table'!$C:$C,'Each Gender Events'!CI$1,'Official Medal Table'!$E:$E,'Each Gender Events'!CI$2)*'Medal values'!$B$3
+ COUNTIFS('Official Medal Table'!$F:$F,'Each Gender Events'!$A39,'Official Medal Table'!$C:$C,'Each Gender Events'!CI$1,'Official Medal Table'!$E:$E,"Mixed")*'Medal values'!$B$1/2
+ COUNTIFS('Official Medal Table'!$G:$G,'Each Gender Events'!$A39,'Official Medal Table'!$C:$C,'Each Gender Events'!CI$1,'Official Medal Table'!$E:$E,"Mixed")*'Medal values'!$B$2/2
+ COUNTIFS('Official Medal Table'!$H:$H,'Each Gender Events'!$A39,'Official Medal Table'!$C:$C,'Each Gender Events'!CI$1,'Official Medal Table'!$E:$E,"Mixed")*'Medal values'!$B$3/2
+ COUNTIFS('Official Medal Table'!$I:$I,'Each Gender Events'!$A39,'Official Medal Table'!$C:$C,'Each Gender Events'!CI$1,'Official Medal Table'!$E:$E,"Mixed")*'Medal values'!$B$3/2</f>
        <v>0</v>
      </c>
      <c r="CJ39">
        <f>COUNTIFS('Official Medal Table'!$F:$F,'Each Gender Events'!$A39,'Official Medal Table'!$C:$C,'Each Gender Events'!CJ$1,'Official Medal Table'!$E:$E,'Each Gender Events'!CJ$2)*'Medal values'!$B$1
+ COUNTIFS('Official Medal Table'!$G:$G,'Each Gender Events'!$A39,'Official Medal Table'!$C:$C,'Each Gender Events'!CJ$1,'Official Medal Table'!$E:$E,'Each Gender Events'!CJ$2)*'Medal values'!$B$2
+ COUNTIFS('Official Medal Table'!$H:$H,'Each Gender Events'!$A39,'Official Medal Table'!$C:$C,'Each Gender Events'!CJ$1,'Official Medal Table'!$E:$E,'Each Gender Events'!CJ$2)*'Medal values'!$B$3
+ COUNTIFS('Official Medal Table'!$I:$I,'Each Gender Events'!$A39,'Official Medal Table'!$C:$C,'Each Gender Events'!CJ$1,'Official Medal Table'!$E:$E,'Each Gender Events'!CJ$2)*'Medal values'!$B$3
+ COUNTIFS('Official Medal Table'!$F:$F,'Each Gender Events'!$A39,'Official Medal Table'!$C:$C,'Each Gender Events'!CJ$1,'Official Medal Table'!$E:$E,"Mixed")*'Medal values'!$B$1/2
+ COUNTIFS('Official Medal Table'!$G:$G,'Each Gender Events'!$A39,'Official Medal Table'!$C:$C,'Each Gender Events'!CJ$1,'Official Medal Table'!$E:$E,"Mixed")*'Medal values'!$B$2/2
+ COUNTIFS('Official Medal Table'!$H:$H,'Each Gender Events'!$A39,'Official Medal Table'!$C:$C,'Each Gender Events'!CJ$1,'Official Medal Table'!$E:$E,"Mixed")*'Medal values'!$B$3/2
+ COUNTIFS('Official Medal Table'!$I:$I,'Each Gender Events'!$A39,'Official Medal Table'!$C:$C,'Each Gender Events'!CJ$1,'Official Medal Table'!$E:$E,"Mixed")*'Medal values'!$B$3/2</f>
        <v>0</v>
      </c>
      <c r="CK39">
        <f>COUNTIFS('Official Medal Table'!$F:$F,'Each Gender Events'!$A39,'Official Medal Table'!$C:$C,'Each Gender Events'!CK$1,'Official Medal Table'!$E:$E,'Each Gender Events'!CK$2)*'Medal values'!$B$1
+ COUNTIFS('Official Medal Table'!$G:$G,'Each Gender Events'!$A39,'Official Medal Table'!$C:$C,'Each Gender Events'!CK$1,'Official Medal Table'!$E:$E,'Each Gender Events'!CK$2)*'Medal values'!$B$2
+ COUNTIFS('Official Medal Table'!$H:$H,'Each Gender Events'!$A39,'Official Medal Table'!$C:$C,'Each Gender Events'!CK$1,'Official Medal Table'!$E:$E,'Each Gender Events'!CK$2)*'Medal values'!$B$3
+ COUNTIFS('Official Medal Table'!$I:$I,'Each Gender Events'!$A39,'Official Medal Table'!$C:$C,'Each Gender Events'!CK$1,'Official Medal Table'!$E:$E,'Each Gender Events'!CK$2)*'Medal values'!$B$3
+ COUNTIFS('Official Medal Table'!$F:$F,'Each Gender Events'!$A39,'Official Medal Table'!$C:$C,'Each Gender Events'!CK$1,'Official Medal Table'!$E:$E,"Mixed")*'Medal values'!$B$1/2
+ COUNTIFS('Official Medal Table'!$G:$G,'Each Gender Events'!$A39,'Official Medal Table'!$C:$C,'Each Gender Events'!CK$1,'Official Medal Table'!$E:$E,"Mixed")*'Medal values'!$B$2/2
+ COUNTIFS('Official Medal Table'!$H:$H,'Each Gender Events'!$A39,'Official Medal Table'!$C:$C,'Each Gender Events'!CK$1,'Official Medal Table'!$E:$E,"Mixed")*'Medal values'!$B$3/2
+ COUNTIFS('Official Medal Table'!$I:$I,'Each Gender Events'!$A39,'Official Medal Table'!$C:$C,'Each Gender Events'!CK$1,'Official Medal Table'!$E:$E,"Mixed")*'Medal values'!$B$3/2</f>
        <v>0</v>
      </c>
      <c r="CL39">
        <f>COUNTIFS('Official Medal Table'!$F:$F,'Each Gender Events'!$A39,'Official Medal Table'!$C:$C,'Each Gender Events'!CL$1,'Official Medal Table'!$E:$E,'Each Gender Events'!CL$2)*'Medal values'!$B$1
+ COUNTIFS('Official Medal Table'!$G:$G,'Each Gender Events'!$A39,'Official Medal Table'!$C:$C,'Each Gender Events'!CL$1,'Official Medal Table'!$E:$E,'Each Gender Events'!CL$2)*'Medal values'!$B$2
+ COUNTIFS('Official Medal Table'!$H:$H,'Each Gender Events'!$A39,'Official Medal Table'!$C:$C,'Each Gender Events'!CL$1,'Official Medal Table'!$E:$E,'Each Gender Events'!CL$2)*'Medal values'!$B$3
+ COUNTIFS('Official Medal Table'!$I:$I,'Each Gender Events'!$A39,'Official Medal Table'!$C:$C,'Each Gender Events'!CL$1,'Official Medal Table'!$E:$E,'Each Gender Events'!CL$2)*'Medal values'!$B$3
+ COUNTIFS('Official Medal Table'!$F:$F,'Each Gender Events'!$A39,'Official Medal Table'!$C:$C,'Each Gender Events'!CL$1,'Official Medal Table'!$E:$E,"Mixed")*'Medal values'!$B$1/2
+ COUNTIFS('Official Medal Table'!$G:$G,'Each Gender Events'!$A39,'Official Medal Table'!$C:$C,'Each Gender Events'!CL$1,'Official Medal Table'!$E:$E,"Mixed")*'Medal values'!$B$2/2
+ COUNTIFS('Official Medal Table'!$H:$H,'Each Gender Events'!$A39,'Official Medal Table'!$C:$C,'Each Gender Events'!CL$1,'Official Medal Table'!$E:$E,"Mixed")*'Medal values'!$B$3/2
+ COUNTIFS('Official Medal Table'!$I:$I,'Each Gender Events'!$A39,'Official Medal Table'!$C:$C,'Each Gender Events'!CL$1,'Official Medal Table'!$E:$E,"Mixed")*'Medal values'!$B$3/2</f>
        <v>0</v>
      </c>
      <c r="CM39">
        <f>COUNTIFS('Official Medal Table'!$F:$F,'Each Gender Events'!$A39,'Official Medal Table'!$C:$C,'Each Gender Events'!CM$1,'Official Medal Table'!$E:$E,'Each Gender Events'!CM$2)*'Medal values'!$B$1
+ COUNTIFS('Official Medal Table'!$G:$G,'Each Gender Events'!$A39,'Official Medal Table'!$C:$C,'Each Gender Events'!CM$1,'Official Medal Table'!$E:$E,'Each Gender Events'!CM$2)*'Medal values'!$B$2
+ COUNTIFS('Official Medal Table'!$H:$H,'Each Gender Events'!$A39,'Official Medal Table'!$C:$C,'Each Gender Events'!CM$1,'Official Medal Table'!$E:$E,'Each Gender Events'!CM$2)*'Medal values'!$B$3
+ COUNTIFS('Official Medal Table'!$I:$I,'Each Gender Events'!$A39,'Official Medal Table'!$C:$C,'Each Gender Events'!CM$1,'Official Medal Table'!$E:$E,'Each Gender Events'!CM$2)*'Medal values'!$B$3
+ COUNTIFS('Official Medal Table'!$F:$F,'Each Gender Events'!$A39,'Official Medal Table'!$C:$C,'Each Gender Events'!CM$1,'Official Medal Table'!$E:$E,"Mixed")*'Medal values'!$B$1/2
+ COUNTIFS('Official Medal Table'!$G:$G,'Each Gender Events'!$A39,'Official Medal Table'!$C:$C,'Each Gender Events'!CM$1,'Official Medal Table'!$E:$E,"Mixed")*'Medal values'!$B$2/2
+ COUNTIFS('Official Medal Table'!$H:$H,'Each Gender Events'!$A39,'Official Medal Table'!$C:$C,'Each Gender Events'!CM$1,'Official Medal Table'!$E:$E,"Mixed")*'Medal values'!$B$3/2
+ COUNTIFS('Official Medal Table'!$I:$I,'Each Gender Events'!$A39,'Official Medal Table'!$C:$C,'Each Gender Events'!CM$1,'Official Medal Table'!$E:$E,"Mixed")*'Medal values'!$B$3/2</f>
        <v>0</v>
      </c>
      <c r="CN39">
        <f>COUNTIFS('Official Medal Table'!$F:$F,'Each Gender Events'!$A39,'Official Medal Table'!$C:$C,'Each Gender Events'!CN$1,'Official Medal Table'!$E:$E,'Each Gender Events'!CN$2)*'Medal values'!$B$1
+ COUNTIFS('Official Medal Table'!$G:$G,'Each Gender Events'!$A39,'Official Medal Table'!$C:$C,'Each Gender Events'!CN$1,'Official Medal Table'!$E:$E,'Each Gender Events'!CN$2)*'Medal values'!$B$2
+ COUNTIFS('Official Medal Table'!$H:$H,'Each Gender Events'!$A39,'Official Medal Table'!$C:$C,'Each Gender Events'!CN$1,'Official Medal Table'!$E:$E,'Each Gender Events'!CN$2)*'Medal values'!$B$3
+ COUNTIFS('Official Medal Table'!$I:$I,'Each Gender Events'!$A39,'Official Medal Table'!$C:$C,'Each Gender Events'!CN$1,'Official Medal Table'!$E:$E,'Each Gender Events'!CN$2)*'Medal values'!$B$3
+ COUNTIFS('Official Medal Table'!$F:$F,'Each Gender Events'!$A39,'Official Medal Table'!$C:$C,'Each Gender Events'!CN$1,'Official Medal Table'!$E:$E,"Mixed")*'Medal values'!$B$1/2
+ COUNTIFS('Official Medal Table'!$G:$G,'Each Gender Events'!$A39,'Official Medal Table'!$C:$C,'Each Gender Events'!CN$1,'Official Medal Table'!$E:$E,"Mixed")*'Medal values'!$B$2/2
+ COUNTIFS('Official Medal Table'!$H:$H,'Each Gender Events'!$A39,'Official Medal Table'!$C:$C,'Each Gender Events'!CN$1,'Official Medal Table'!$E:$E,"Mixed")*'Medal values'!$B$3/2
+ COUNTIFS('Official Medal Table'!$I:$I,'Each Gender Events'!$A39,'Official Medal Table'!$C:$C,'Each Gender Events'!CN$1,'Official Medal Table'!$E:$E,"Mixed")*'Medal values'!$B$3/2</f>
        <v>0</v>
      </c>
      <c r="CO39">
        <f>COUNTIFS('Official Medal Table'!$F:$F,'Each Gender Events'!$A39,'Official Medal Table'!$C:$C,'Each Gender Events'!CO$1,'Official Medal Table'!$E:$E,'Each Gender Events'!CO$2)*'Medal values'!$B$1
+ COUNTIFS('Official Medal Table'!$G:$G,'Each Gender Events'!$A39,'Official Medal Table'!$C:$C,'Each Gender Events'!CO$1,'Official Medal Table'!$E:$E,'Each Gender Events'!CO$2)*'Medal values'!$B$2
+ COUNTIFS('Official Medal Table'!$H:$H,'Each Gender Events'!$A39,'Official Medal Table'!$C:$C,'Each Gender Events'!CO$1,'Official Medal Table'!$E:$E,'Each Gender Events'!CO$2)*'Medal values'!$B$3
+ COUNTIFS('Official Medal Table'!$I:$I,'Each Gender Events'!$A39,'Official Medal Table'!$C:$C,'Each Gender Events'!CO$1,'Official Medal Table'!$E:$E,'Each Gender Events'!CO$2)*'Medal values'!$B$3
+ COUNTIFS('Official Medal Table'!$F:$F,'Each Gender Events'!$A39,'Official Medal Table'!$C:$C,'Each Gender Events'!CO$1,'Official Medal Table'!$E:$E,"Mixed")*'Medal values'!$B$1/2
+ COUNTIFS('Official Medal Table'!$G:$G,'Each Gender Events'!$A39,'Official Medal Table'!$C:$C,'Each Gender Events'!CO$1,'Official Medal Table'!$E:$E,"Mixed")*'Medal values'!$B$2/2
+ COUNTIFS('Official Medal Table'!$H:$H,'Each Gender Events'!$A39,'Official Medal Table'!$C:$C,'Each Gender Events'!CO$1,'Official Medal Table'!$E:$E,"Mixed")*'Medal values'!$B$3/2
+ COUNTIFS('Official Medal Table'!$I:$I,'Each Gender Events'!$A39,'Official Medal Table'!$C:$C,'Each Gender Events'!CO$1,'Official Medal Table'!$E:$E,"Mixed")*'Medal values'!$B$3/2</f>
        <v>0</v>
      </c>
      <c r="CP39">
        <f>COUNTIFS('Official Medal Table'!$F:$F,'Each Gender Events'!$A39,'Official Medal Table'!$C:$C,'Each Gender Events'!CP$1,'Official Medal Table'!$E:$E,'Each Gender Events'!CP$2)*'Medal values'!$B$1
+ COUNTIFS('Official Medal Table'!$G:$G,'Each Gender Events'!$A39,'Official Medal Table'!$C:$C,'Each Gender Events'!CP$1,'Official Medal Table'!$E:$E,'Each Gender Events'!CP$2)*'Medal values'!$B$2
+ COUNTIFS('Official Medal Table'!$H:$H,'Each Gender Events'!$A39,'Official Medal Table'!$C:$C,'Each Gender Events'!CP$1,'Official Medal Table'!$E:$E,'Each Gender Events'!CP$2)*'Medal values'!$B$3
+ COUNTIFS('Official Medal Table'!$I:$I,'Each Gender Events'!$A39,'Official Medal Table'!$C:$C,'Each Gender Events'!CP$1,'Official Medal Table'!$E:$E,'Each Gender Events'!CP$2)*'Medal values'!$B$3
+ COUNTIFS('Official Medal Table'!$F:$F,'Each Gender Events'!$A39,'Official Medal Table'!$C:$C,'Each Gender Events'!CP$1,'Official Medal Table'!$E:$E,"Mixed")*'Medal values'!$B$1/2
+ COUNTIFS('Official Medal Table'!$G:$G,'Each Gender Events'!$A39,'Official Medal Table'!$C:$C,'Each Gender Events'!CP$1,'Official Medal Table'!$E:$E,"Mixed")*'Medal values'!$B$2/2
+ COUNTIFS('Official Medal Table'!$H:$H,'Each Gender Events'!$A39,'Official Medal Table'!$C:$C,'Each Gender Events'!CP$1,'Official Medal Table'!$E:$E,"Mixed")*'Medal values'!$B$3/2
+ COUNTIFS('Official Medal Table'!$I:$I,'Each Gender Events'!$A39,'Official Medal Table'!$C:$C,'Each Gender Events'!CP$1,'Official Medal Table'!$E:$E,"Mixed")*'Medal values'!$B$3/2</f>
        <v>0</v>
      </c>
      <c r="CQ39">
        <f>COUNTIFS('Official Medal Table'!$F:$F,'Each Gender Events'!$A39,'Official Medal Table'!$C:$C,'Each Gender Events'!CQ$1,'Official Medal Table'!$E:$E,'Each Gender Events'!CQ$2)*'Medal values'!$B$1
+ COUNTIFS('Official Medal Table'!$G:$G,'Each Gender Events'!$A39,'Official Medal Table'!$C:$C,'Each Gender Events'!CQ$1,'Official Medal Table'!$E:$E,'Each Gender Events'!CQ$2)*'Medal values'!$B$2
+ COUNTIFS('Official Medal Table'!$H:$H,'Each Gender Events'!$A39,'Official Medal Table'!$C:$C,'Each Gender Events'!CQ$1,'Official Medal Table'!$E:$E,'Each Gender Events'!CQ$2)*'Medal values'!$B$3
+ COUNTIFS('Official Medal Table'!$I:$I,'Each Gender Events'!$A39,'Official Medal Table'!$C:$C,'Each Gender Events'!CQ$1,'Official Medal Table'!$E:$E,'Each Gender Events'!CQ$2)*'Medal values'!$B$3
+ COUNTIFS('Official Medal Table'!$F:$F,'Each Gender Events'!$A39,'Official Medal Table'!$C:$C,'Each Gender Events'!CQ$1,'Official Medal Table'!$E:$E,"Mixed")*'Medal values'!$B$1/2
+ COUNTIFS('Official Medal Table'!$G:$G,'Each Gender Events'!$A39,'Official Medal Table'!$C:$C,'Each Gender Events'!CQ$1,'Official Medal Table'!$E:$E,"Mixed")*'Medal values'!$B$2/2
+ COUNTIFS('Official Medal Table'!$H:$H,'Each Gender Events'!$A39,'Official Medal Table'!$C:$C,'Each Gender Events'!CQ$1,'Official Medal Table'!$E:$E,"Mixed")*'Medal values'!$B$3/2
+ COUNTIFS('Official Medal Table'!$I:$I,'Each Gender Events'!$A39,'Official Medal Table'!$C:$C,'Each Gender Events'!CQ$1,'Official Medal Table'!$E:$E,"Mixed")*'Medal values'!$B$3/2</f>
        <v>0</v>
      </c>
      <c r="CR39">
        <f>COUNTIFS('Official Medal Table'!$F:$F,'Each Gender Events'!$A39,'Official Medal Table'!$C:$C,'Each Gender Events'!CR$1,'Official Medal Table'!$E:$E,'Each Gender Events'!CR$2)*'Medal values'!$B$1
+ COUNTIFS('Official Medal Table'!$G:$G,'Each Gender Events'!$A39,'Official Medal Table'!$C:$C,'Each Gender Events'!CR$1,'Official Medal Table'!$E:$E,'Each Gender Events'!CR$2)*'Medal values'!$B$2
+ COUNTIFS('Official Medal Table'!$H:$H,'Each Gender Events'!$A39,'Official Medal Table'!$C:$C,'Each Gender Events'!CR$1,'Official Medal Table'!$E:$E,'Each Gender Events'!CR$2)*'Medal values'!$B$3
+ COUNTIFS('Official Medal Table'!$I:$I,'Each Gender Events'!$A39,'Official Medal Table'!$C:$C,'Each Gender Events'!CR$1,'Official Medal Table'!$E:$E,'Each Gender Events'!CR$2)*'Medal values'!$B$3
+ COUNTIFS('Official Medal Table'!$F:$F,'Each Gender Events'!$A39,'Official Medal Table'!$C:$C,'Each Gender Events'!CR$1,'Official Medal Table'!$E:$E,"Mixed")*'Medal values'!$B$1/2
+ COUNTIFS('Official Medal Table'!$G:$G,'Each Gender Events'!$A39,'Official Medal Table'!$C:$C,'Each Gender Events'!CR$1,'Official Medal Table'!$E:$E,"Mixed")*'Medal values'!$B$2/2
+ COUNTIFS('Official Medal Table'!$H:$H,'Each Gender Events'!$A39,'Official Medal Table'!$C:$C,'Each Gender Events'!CR$1,'Official Medal Table'!$E:$E,"Mixed")*'Medal values'!$B$3/2
+ COUNTIFS('Official Medal Table'!$I:$I,'Each Gender Events'!$A39,'Official Medal Table'!$C:$C,'Each Gender Events'!CR$1,'Official Medal Table'!$E:$E,"Mixed")*'Medal values'!$B$3/2</f>
        <v>0</v>
      </c>
      <c r="CS39">
        <f>COUNTIFS('Official Medal Table'!$F:$F,'Each Gender Events'!$A39,'Official Medal Table'!$C:$C,'Each Gender Events'!CS$1,'Official Medal Table'!$E:$E,'Each Gender Events'!CS$2)*'Medal values'!$B$1
+ COUNTIFS('Official Medal Table'!$G:$G,'Each Gender Events'!$A39,'Official Medal Table'!$C:$C,'Each Gender Events'!CS$1,'Official Medal Table'!$E:$E,'Each Gender Events'!CS$2)*'Medal values'!$B$2
+ COUNTIFS('Official Medal Table'!$H:$H,'Each Gender Events'!$A39,'Official Medal Table'!$C:$C,'Each Gender Events'!CS$1,'Official Medal Table'!$E:$E,'Each Gender Events'!CS$2)*'Medal values'!$B$3
+ COUNTIFS('Official Medal Table'!$I:$I,'Each Gender Events'!$A39,'Official Medal Table'!$C:$C,'Each Gender Events'!CS$1,'Official Medal Table'!$E:$E,'Each Gender Events'!CS$2)*'Medal values'!$B$3
+ COUNTIFS('Official Medal Table'!$F:$F,'Each Gender Events'!$A39,'Official Medal Table'!$C:$C,'Each Gender Events'!CS$1,'Official Medal Table'!$E:$E,"Mixed")*'Medal values'!$B$1/2
+ COUNTIFS('Official Medal Table'!$G:$G,'Each Gender Events'!$A39,'Official Medal Table'!$C:$C,'Each Gender Events'!CS$1,'Official Medal Table'!$E:$E,"Mixed")*'Medal values'!$B$2/2
+ COUNTIFS('Official Medal Table'!$H:$H,'Each Gender Events'!$A39,'Official Medal Table'!$C:$C,'Each Gender Events'!CS$1,'Official Medal Table'!$E:$E,"Mixed")*'Medal values'!$B$3/2
+ COUNTIFS('Official Medal Table'!$I:$I,'Each Gender Events'!$A39,'Official Medal Table'!$C:$C,'Each Gender Events'!CS$1,'Official Medal Table'!$E:$E,"Mixed")*'Medal values'!$B$3/2</f>
        <v>0</v>
      </c>
      <c r="CT39">
        <f>COUNTIFS('Official Medal Table'!$F:$F,'Each Gender Events'!$A39,'Official Medal Table'!$C:$C,'Each Gender Events'!CT$1,'Official Medal Table'!$E:$E,'Each Gender Events'!CT$2)*'Medal values'!$B$1
+ COUNTIFS('Official Medal Table'!$G:$G,'Each Gender Events'!$A39,'Official Medal Table'!$C:$C,'Each Gender Events'!CT$1,'Official Medal Table'!$E:$E,'Each Gender Events'!CT$2)*'Medal values'!$B$2
+ COUNTIFS('Official Medal Table'!$H:$H,'Each Gender Events'!$A39,'Official Medal Table'!$C:$C,'Each Gender Events'!CT$1,'Official Medal Table'!$E:$E,'Each Gender Events'!CT$2)*'Medal values'!$B$3
+ COUNTIFS('Official Medal Table'!$I:$I,'Each Gender Events'!$A39,'Official Medal Table'!$C:$C,'Each Gender Events'!CT$1,'Official Medal Table'!$E:$E,'Each Gender Events'!CT$2)*'Medal values'!$B$3
+ COUNTIFS('Official Medal Table'!$F:$F,'Each Gender Events'!$A39,'Official Medal Table'!$C:$C,'Each Gender Events'!CT$1,'Official Medal Table'!$E:$E,"Mixed")*'Medal values'!$B$1/2
+ COUNTIFS('Official Medal Table'!$G:$G,'Each Gender Events'!$A39,'Official Medal Table'!$C:$C,'Each Gender Events'!CT$1,'Official Medal Table'!$E:$E,"Mixed")*'Medal values'!$B$2/2
+ COUNTIFS('Official Medal Table'!$H:$H,'Each Gender Events'!$A39,'Official Medal Table'!$C:$C,'Each Gender Events'!CT$1,'Official Medal Table'!$E:$E,"Mixed")*'Medal values'!$B$3/2
+ COUNTIFS('Official Medal Table'!$I:$I,'Each Gender Events'!$A39,'Official Medal Table'!$C:$C,'Each Gender Events'!CT$1,'Official Medal Table'!$E:$E,"Mixed")*'Medal values'!$B$3/2</f>
        <v>0</v>
      </c>
    </row>
    <row r="40" spans="1:98" x14ac:dyDescent="0.3">
      <c r="A40" t="str">
        <f>Countries!A38</f>
        <v>MEX</v>
      </c>
      <c r="B40">
        <f>COUNTIFS('Official Medal Table'!$F:$F,'Each Gender Events'!$A40,'Official Medal Table'!$C:$C,'Each Gender Events'!B$1,'Official Medal Table'!$E:$E,'Each Gender Events'!B$2)*'Medal values'!$B$1
+ COUNTIFS('Official Medal Table'!$G:$G,'Each Gender Events'!$A40,'Official Medal Table'!$C:$C,'Each Gender Events'!B$1,'Official Medal Table'!$E:$E,'Each Gender Events'!B$2)*'Medal values'!$B$2
+ COUNTIFS('Official Medal Table'!$H:$H,'Each Gender Events'!$A40,'Official Medal Table'!$C:$C,'Each Gender Events'!B$1,'Official Medal Table'!$E:$E,'Each Gender Events'!B$2)*'Medal values'!$B$3
+ COUNTIFS('Official Medal Table'!$I:$I,'Each Gender Events'!$A40,'Official Medal Table'!$C:$C,'Each Gender Events'!B$1,'Official Medal Table'!$E:$E,'Each Gender Events'!B$2)*'Medal values'!$B$3
+ COUNTIFS('Official Medal Table'!$F:$F,'Each Gender Events'!$A40,'Official Medal Table'!$C:$C,'Each Gender Events'!B$1,'Official Medal Table'!$E:$E,"Mixed")*'Medal values'!$B$1/2
+ COUNTIFS('Official Medal Table'!$G:$G,'Each Gender Events'!$A40,'Official Medal Table'!$C:$C,'Each Gender Events'!B$1,'Official Medal Table'!$E:$E,"Mixed")*'Medal values'!$B$2/2
+ COUNTIFS('Official Medal Table'!$H:$H,'Each Gender Events'!$A40,'Official Medal Table'!$C:$C,'Each Gender Events'!B$1,'Official Medal Table'!$E:$E,"Mixed")*'Medal values'!$B$3/2
+ COUNTIFS('Official Medal Table'!$I:$I,'Each Gender Events'!$A40,'Official Medal Table'!$C:$C,'Each Gender Events'!B$1,'Official Medal Table'!$E:$E,"Mixed")*'Medal values'!$B$3/2</f>
        <v>0</v>
      </c>
      <c r="C40">
        <f>COUNTIFS('Official Medal Table'!$F:$F,'Each Gender Events'!$A40,'Official Medal Table'!$C:$C,'Each Gender Events'!C$1,'Official Medal Table'!$E:$E,'Each Gender Events'!C$2)*'Medal values'!$B$1
+ COUNTIFS('Official Medal Table'!$G:$G,'Each Gender Events'!$A40,'Official Medal Table'!$C:$C,'Each Gender Events'!C$1,'Official Medal Table'!$E:$E,'Each Gender Events'!C$2)*'Medal values'!$B$2
+ COUNTIFS('Official Medal Table'!$H:$H,'Each Gender Events'!$A40,'Official Medal Table'!$C:$C,'Each Gender Events'!C$1,'Official Medal Table'!$E:$E,'Each Gender Events'!C$2)*'Medal values'!$B$3
+ COUNTIFS('Official Medal Table'!$I:$I,'Each Gender Events'!$A40,'Official Medal Table'!$C:$C,'Each Gender Events'!C$1,'Official Medal Table'!$E:$E,'Each Gender Events'!C$2)*'Medal values'!$B$3
+ COUNTIFS('Official Medal Table'!$F:$F,'Each Gender Events'!$A40,'Official Medal Table'!$C:$C,'Each Gender Events'!C$1,'Official Medal Table'!$E:$E,"Mixed")*'Medal values'!$B$1/2
+ COUNTIFS('Official Medal Table'!$G:$G,'Each Gender Events'!$A40,'Official Medal Table'!$C:$C,'Each Gender Events'!C$1,'Official Medal Table'!$E:$E,"Mixed")*'Medal values'!$B$2/2
+ COUNTIFS('Official Medal Table'!$H:$H,'Each Gender Events'!$A40,'Official Medal Table'!$C:$C,'Each Gender Events'!C$1,'Official Medal Table'!$E:$E,"Mixed")*'Medal values'!$B$3/2
+ COUNTIFS('Official Medal Table'!$I:$I,'Each Gender Events'!$A40,'Official Medal Table'!$C:$C,'Each Gender Events'!C$1,'Official Medal Table'!$E:$E,"Mixed")*'Medal values'!$B$3/2</f>
        <v>0</v>
      </c>
      <c r="D40">
        <f>COUNTIFS('Official Medal Table'!$F:$F,'Each Gender Events'!$A40,'Official Medal Table'!$C:$C,'Each Gender Events'!D$1,'Official Medal Table'!$E:$E,'Each Gender Events'!D$2)*'Medal values'!$B$1
+ COUNTIFS('Official Medal Table'!$G:$G,'Each Gender Events'!$A40,'Official Medal Table'!$C:$C,'Each Gender Events'!D$1,'Official Medal Table'!$E:$E,'Each Gender Events'!D$2)*'Medal values'!$B$2
+ COUNTIFS('Official Medal Table'!$H:$H,'Each Gender Events'!$A40,'Official Medal Table'!$C:$C,'Each Gender Events'!D$1,'Official Medal Table'!$E:$E,'Each Gender Events'!D$2)*'Medal values'!$B$3
+ COUNTIFS('Official Medal Table'!$I:$I,'Each Gender Events'!$A40,'Official Medal Table'!$C:$C,'Each Gender Events'!D$1,'Official Medal Table'!$E:$E,'Each Gender Events'!D$2)*'Medal values'!$B$3
+ COUNTIFS('Official Medal Table'!$F:$F,'Each Gender Events'!$A40,'Official Medal Table'!$C:$C,'Each Gender Events'!D$1,'Official Medal Table'!$E:$E,"Mixed")*'Medal values'!$B$1/2
+ COUNTIFS('Official Medal Table'!$G:$G,'Each Gender Events'!$A40,'Official Medal Table'!$C:$C,'Each Gender Events'!D$1,'Official Medal Table'!$E:$E,"Mixed")*'Medal values'!$B$2/2
+ COUNTIFS('Official Medal Table'!$H:$H,'Each Gender Events'!$A40,'Official Medal Table'!$C:$C,'Each Gender Events'!D$1,'Official Medal Table'!$E:$E,"Mixed")*'Medal values'!$B$3/2
+ COUNTIFS('Official Medal Table'!$I:$I,'Each Gender Events'!$A40,'Official Medal Table'!$C:$C,'Each Gender Events'!D$1,'Official Medal Table'!$E:$E,"Mixed")*'Medal values'!$B$3/2</f>
        <v>1</v>
      </c>
      <c r="E40">
        <f>COUNTIFS('Official Medal Table'!$F:$F,'Each Gender Events'!$A40,'Official Medal Table'!$C:$C,'Each Gender Events'!E$1,'Official Medal Table'!$E:$E,'Each Gender Events'!E$2)*'Medal values'!$B$1
+ COUNTIFS('Official Medal Table'!$G:$G,'Each Gender Events'!$A40,'Official Medal Table'!$C:$C,'Each Gender Events'!E$1,'Official Medal Table'!$E:$E,'Each Gender Events'!E$2)*'Medal values'!$B$2
+ COUNTIFS('Official Medal Table'!$H:$H,'Each Gender Events'!$A40,'Official Medal Table'!$C:$C,'Each Gender Events'!E$1,'Official Medal Table'!$E:$E,'Each Gender Events'!E$2)*'Medal values'!$B$3
+ COUNTIFS('Official Medal Table'!$I:$I,'Each Gender Events'!$A40,'Official Medal Table'!$C:$C,'Each Gender Events'!E$1,'Official Medal Table'!$E:$E,'Each Gender Events'!E$2)*'Medal values'!$B$3
+ COUNTIFS('Official Medal Table'!$F:$F,'Each Gender Events'!$A40,'Official Medal Table'!$C:$C,'Each Gender Events'!E$1,'Official Medal Table'!$E:$E,"Mixed")*'Medal values'!$B$1/2
+ COUNTIFS('Official Medal Table'!$G:$G,'Each Gender Events'!$A40,'Official Medal Table'!$C:$C,'Each Gender Events'!E$1,'Official Medal Table'!$E:$E,"Mixed")*'Medal values'!$B$2/2
+ COUNTIFS('Official Medal Table'!$H:$H,'Each Gender Events'!$A40,'Official Medal Table'!$C:$C,'Each Gender Events'!E$1,'Official Medal Table'!$E:$E,"Mixed")*'Medal values'!$B$3/2
+ COUNTIFS('Official Medal Table'!$I:$I,'Each Gender Events'!$A40,'Official Medal Table'!$C:$C,'Each Gender Events'!E$1,'Official Medal Table'!$E:$E,"Mixed")*'Medal values'!$B$3/2</f>
        <v>0</v>
      </c>
      <c r="F40">
        <f>COUNTIFS('Official Medal Table'!$F:$F,'Each Gender Events'!$A40,'Official Medal Table'!$C:$C,'Each Gender Events'!F$1,'Official Medal Table'!$E:$E,'Each Gender Events'!F$2)*'Medal values'!$B$1
+ COUNTIFS('Official Medal Table'!$G:$G,'Each Gender Events'!$A40,'Official Medal Table'!$C:$C,'Each Gender Events'!F$1,'Official Medal Table'!$E:$E,'Each Gender Events'!F$2)*'Medal values'!$B$2
+ COUNTIFS('Official Medal Table'!$H:$H,'Each Gender Events'!$A40,'Official Medal Table'!$C:$C,'Each Gender Events'!F$1,'Official Medal Table'!$E:$E,'Each Gender Events'!F$2)*'Medal values'!$B$3
+ COUNTIFS('Official Medal Table'!$I:$I,'Each Gender Events'!$A40,'Official Medal Table'!$C:$C,'Each Gender Events'!F$1,'Official Medal Table'!$E:$E,'Each Gender Events'!F$2)*'Medal values'!$B$3
+ COUNTIFS('Official Medal Table'!$F:$F,'Each Gender Events'!$A40,'Official Medal Table'!$C:$C,'Each Gender Events'!F$1,'Official Medal Table'!$E:$E,"Mixed")*'Medal values'!$B$1/2
+ COUNTIFS('Official Medal Table'!$G:$G,'Each Gender Events'!$A40,'Official Medal Table'!$C:$C,'Each Gender Events'!F$1,'Official Medal Table'!$E:$E,"Mixed")*'Medal values'!$B$2/2
+ COUNTIFS('Official Medal Table'!$H:$H,'Each Gender Events'!$A40,'Official Medal Table'!$C:$C,'Each Gender Events'!F$1,'Official Medal Table'!$E:$E,"Mixed")*'Medal values'!$B$3/2
+ COUNTIFS('Official Medal Table'!$I:$I,'Each Gender Events'!$A40,'Official Medal Table'!$C:$C,'Each Gender Events'!F$1,'Official Medal Table'!$E:$E,"Mixed")*'Medal values'!$B$3/2</f>
        <v>0</v>
      </c>
      <c r="G40">
        <f>COUNTIFS('Official Medal Table'!$F:$F,'Each Gender Events'!$A40,'Official Medal Table'!$C:$C,'Each Gender Events'!G$1,'Official Medal Table'!$E:$E,'Each Gender Events'!G$2)*'Medal values'!$B$1
+ COUNTIFS('Official Medal Table'!$G:$G,'Each Gender Events'!$A40,'Official Medal Table'!$C:$C,'Each Gender Events'!G$1,'Official Medal Table'!$E:$E,'Each Gender Events'!G$2)*'Medal values'!$B$2
+ COUNTIFS('Official Medal Table'!$H:$H,'Each Gender Events'!$A40,'Official Medal Table'!$C:$C,'Each Gender Events'!G$1,'Official Medal Table'!$E:$E,'Each Gender Events'!G$2)*'Medal values'!$B$3
+ COUNTIFS('Official Medal Table'!$I:$I,'Each Gender Events'!$A40,'Official Medal Table'!$C:$C,'Each Gender Events'!G$1,'Official Medal Table'!$E:$E,'Each Gender Events'!G$2)*'Medal values'!$B$3
+ COUNTIFS('Official Medal Table'!$F:$F,'Each Gender Events'!$A40,'Official Medal Table'!$C:$C,'Each Gender Events'!G$1,'Official Medal Table'!$E:$E,"Mixed")*'Medal values'!$B$1/2
+ COUNTIFS('Official Medal Table'!$G:$G,'Each Gender Events'!$A40,'Official Medal Table'!$C:$C,'Each Gender Events'!G$1,'Official Medal Table'!$E:$E,"Mixed")*'Medal values'!$B$2/2
+ COUNTIFS('Official Medal Table'!$H:$H,'Each Gender Events'!$A40,'Official Medal Table'!$C:$C,'Each Gender Events'!G$1,'Official Medal Table'!$E:$E,"Mixed")*'Medal values'!$B$3/2
+ COUNTIFS('Official Medal Table'!$I:$I,'Each Gender Events'!$A40,'Official Medal Table'!$C:$C,'Each Gender Events'!G$1,'Official Medal Table'!$E:$E,"Mixed")*'Medal values'!$B$3/2</f>
        <v>0</v>
      </c>
      <c r="H40">
        <f>COUNTIFS('Official Medal Table'!$F:$F,'Each Gender Events'!$A40,'Official Medal Table'!$C:$C,'Each Gender Events'!H$1,'Official Medal Table'!$E:$E,'Each Gender Events'!H$2)*'Medal values'!$B$1
+ COUNTIFS('Official Medal Table'!$G:$G,'Each Gender Events'!$A40,'Official Medal Table'!$C:$C,'Each Gender Events'!H$1,'Official Medal Table'!$E:$E,'Each Gender Events'!H$2)*'Medal values'!$B$2
+ COUNTIFS('Official Medal Table'!$H:$H,'Each Gender Events'!$A40,'Official Medal Table'!$C:$C,'Each Gender Events'!H$1,'Official Medal Table'!$E:$E,'Each Gender Events'!H$2)*'Medal values'!$B$3
+ COUNTIFS('Official Medal Table'!$I:$I,'Each Gender Events'!$A40,'Official Medal Table'!$C:$C,'Each Gender Events'!H$1,'Official Medal Table'!$E:$E,'Each Gender Events'!H$2)*'Medal values'!$B$3
+ COUNTIFS('Official Medal Table'!$F:$F,'Each Gender Events'!$A40,'Official Medal Table'!$C:$C,'Each Gender Events'!H$1,'Official Medal Table'!$E:$E,"Mixed")*'Medal values'!$B$1/2
+ COUNTIFS('Official Medal Table'!$G:$G,'Each Gender Events'!$A40,'Official Medal Table'!$C:$C,'Each Gender Events'!H$1,'Official Medal Table'!$E:$E,"Mixed")*'Medal values'!$B$2/2
+ COUNTIFS('Official Medal Table'!$H:$H,'Each Gender Events'!$A40,'Official Medal Table'!$C:$C,'Each Gender Events'!H$1,'Official Medal Table'!$E:$E,"Mixed")*'Medal values'!$B$3/2
+ COUNTIFS('Official Medal Table'!$I:$I,'Each Gender Events'!$A40,'Official Medal Table'!$C:$C,'Each Gender Events'!H$1,'Official Medal Table'!$E:$E,"Mixed")*'Medal values'!$B$3/2</f>
        <v>0</v>
      </c>
      <c r="I40">
        <f>COUNTIFS('Official Medal Table'!$F:$F,'Each Gender Events'!$A40,'Official Medal Table'!$C:$C,'Each Gender Events'!I$1,'Official Medal Table'!$E:$E,'Each Gender Events'!I$2)*'Medal values'!$B$1
+ COUNTIFS('Official Medal Table'!$G:$G,'Each Gender Events'!$A40,'Official Medal Table'!$C:$C,'Each Gender Events'!I$1,'Official Medal Table'!$E:$E,'Each Gender Events'!I$2)*'Medal values'!$B$2
+ COUNTIFS('Official Medal Table'!$H:$H,'Each Gender Events'!$A40,'Official Medal Table'!$C:$C,'Each Gender Events'!I$1,'Official Medal Table'!$E:$E,'Each Gender Events'!I$2)*'Medal values'!$B$3
+ COUNTIFS('Official Medal Table'!$I:$I,'Each Gender Events'!$A40,'Official Medal Table'!$C:$C,'Each Gender Events'!I$1,'Official Medal Table'!$E:$E,'Each Gender Events'!I$2)*'Medal values'!$B$3
+ COUNTIFS('Official Medal Table'!$F:$F,'Each Gender Events'!$A40,'Official Medal Table'!$C:$C,'Each Gender Events'!I$1,'Official Medal Table'!$E:$E,"Mixed")*'Medal values'!$B$1/2
+ COUNTIFS('Official Medal Table'!$G:$G,'Each Gender Events'!$A40,'Official Medal Table'!$C:$C,'Each Gender Events'!I$1,'Official Medal Table'!$E:$E,"Mixed")*'Medal values'!$B$2/2
+ COUNTIFS('Official Medal Table'!$H:$H,'Each Gender Events'!$A40,'Official Medal Table'!$C:$C,'Each Gender Events'!I$1,'Official Medal Table'!$E:$E,"Mixed")*'Medal values'!$B$3/2
+ COUNTIFS('Official Medal Table'!$I:$I,'Each Gender Events'!$A40,'Official Medal Table'!$C:$C,'Each Gender Events'!I$1,'Official Medal Table'!$E:$E,"Mixed")*'Medal values'!$B$3/2</f>
        <v>0</v>
      </c>
      <c r="J40">
        <f>COUNTIFS('Official Medal Table'!$F:$F,'Each Gender Events'!$A40,'Official Medal Table'!$C:$C,'Each Gender Events'!J$1,'Official Medal Table'!$E:$E,'Each Gender Events'!J$2)*'Medal values'!$B$1
+ COUNTIFS('Official Medal Table'!$G:$G,'Each Gender Events'!$A40,'Official Medal Table'!$C:$C,'Each Gender Events'!J$1,'Official Medal Table'!$E:$E,'Each Gender Events'!J$2)*'Medal values'!$B$2
+ COUNTIFS('Official Medal Table'!$H:$H,'Each Gender Events'!$A40,'Official Medal Table'!$C:$C,'Each Gender Events'!J$1,'Official Medal Table'!$E:$E,'Each Gender Events'!J$2)*'Medal values'!$B$3
+ COUNTIFS('Official Medal Table'!$I:$I,'Each Gender Events'!$A40,'Official Medal Table'!$C:$C,'Each Gender Events'!J$1,'Official Medal Table'!$E:$E,'Each Gender Events'!J$2)*'Medal values'!$B$3
+ COUNTIFS('Official Medal Table'!$F:$F,'Each Gender Events'!$A40,'Official Medal Table'!$C:$C,'Each Gender Events'!J$1,'Official Medal Table'!$E:$E,"Mixed")*'Medal values'!$B$1/2
+ COUNTIFS('Official Medal Table'!$G:$G,'Each Gender Events'!$A40,'Official Medal Table'!$C:$C,'Each Gender Events'!J$1,'Official Medal Table'!$E:$E,"Mixed")*'Medal values'!$B$2/2
+ COUNTIFS('Official Medal Table'!$H:$H,'Each Gender Events'!$A40,'Official Medal Table'!$C:$C,'Each Gender Events'!J$1,'Official Medal Table'!$E:$E,"Mixed")*'Medal values'!$B$3/2
+ COUNTIFS('Official Medal Table'!$I:$I,'Each Gender Events'!$A40,'Official Medal Table'!$C:$C,'Each Gender Events'!J$1,'Official Medal Table'!$E:$E,"Mixed")*'Medal values'!$B$3/2</f>
        <v>0</v>
      </c>
      <c r="K40">
        <f>COUNTIFS('Official Medal Table'!$F:$F,'Each Gender Events'!$A40,'Official Medal Table'!$C:$C,'Each Gender Events'!K$1,'Official Medal Table'!$E:$E,'Each Gender Events'!K$2)*'Medal values'!$B$1
+ COUNTIFS('Official Medal Table'!$G:$G,'Each Gender Events'!$A40,'Official Medal Table'!$C:$C,'Each Gender Events'!K$1,'Official Medal Table'!$E:$E,'Each Gender Events'!K$2)*'Medal values'!$B$2
+ COUNTIFS('Official Medal Table'!$H:$H,'Each Gender Events'!$A40,'Official Medal Table'!$C:$C,'Each Gender Events'!K$1,'Official Medal Table'!$E:$E,'Each Gender Events'!K$2)*'Medal values'!$B$3
+ COUNTIFS('Official Medal Table'!$I:$I,'Each Gender Events'!$A40,'Official Medal Table'!$C:$C,'Each Gender Events'!K$1,'Official Medal Table'!$E:$E,'Each Gender Events'!K$2)*'Medal values'!$B$3
+ COUNTIFS('Official Medal Table'!$F:$F,'Each Gender Events'!$A40,'Official Medal Table'!$C:$C,'Each Gender Events'!K$1,'Official Medal Table'!$E:$E,"Mixed")*'Medal values'!$B$1/2
+ COUNTIFS('Official Medal Table'!$G:$G,'Each Gender Events'!$A40,'Official Medal Table'!$C:$C,'Each Gender Events'!K$1,'Official Medal Table'!$E:$E,"Mixed")*'Medal values'!$B$2/2
+ COUNTIFS('Official Medal Table'!$H:$H,'Each Gender Events'!$A40,'Official Medal Table'!$C:$C,'Each Gender Events'!K$1,'Official Medal Table'!$E:$E,"Mixed")*'Medal values'!$B$3/2
+ COUNTIFS('Official Medal Table'!$I:$I,'Each Gender Events'!$A40,'Official Medal Table'!$C:$C,'Each Gender Events'!K$1,'Official Medal Table'!$E:$E,"Mixed")*'Medal values'!$B$3/2</f>
        <v>0</v>
      </c>
      <c r="L40">
        <f>COUNTIFS('Official Medal Table'!$F:$F,'Each Gender Events'!$A40,'Official Medal Table'!$C:$C,'Each Gender Events'!L$1,'Official Medal Table'!$E:$E,'Each Gender Events'!L$2)*'Medal values'!$B$1
+ COUNTIFS('Official Medal Table'!$G:$G,'Each Gender Events'!$A40,'Official Medal Table'!$C:$C,'Each Gender Events'!L$1,'Official Medal Table'!$E:$E,'Each Gender Events'!L$2)*'Medal values'!$B$2
+ COUNTIFS('Official Medal Table'!$H:$H,'Each Gender Events'!$A40,'Official Medal Table'!$C:$C,'Each Gender Events'!L$1,'Official Medal Table'!$E:$E,'Each Gender Events'!L$2)*'Medal values'!$B$3
+ COUNTIFS('Official Medal Table'!$I:$I,'Each Gender Events'!$A40,'Official Medal Table'!$C:$C,'Each Gender Events'!L$1,'Official Medal Table'!$E:$E,'Each Gender Events'!L$2)*'Medal values'!$B$3
+ COUNTIFS('Official Medal Table'!$F:$F,'Each Gender Events'!$A40,'Official Medal Table'!$C:$C,'Each Gender Events'!L$1,'Official Medal Table'!$E:$E,"Mixed")*'Medal values'!$B$1/2
+ COUNTIFS('Official Medal Table'!$G:$G,'Each Gender Events'!$A40,'Official Medal Table'!$C:$C,'Each Gender Events'!L$1,'Official Medal Table'!$E:$E,"Mixed")*'Medal values'!$B$2/2
+ COUNTIFS('Official Medal Table'!$H:$H,'Each Gender Events'!$A40,'Official Medal Table'!$C:$C,'Each Gender Events'!L$1,'Official Medal Table'!$E:$E,"Mixed")*'Medal values'!$B$3/2
+ COUNTIFS('Official Medal Table'!$I:$I,'Each Gender Events'!$A40,'Official Medal Table'!$C:$C,'Each Gender Events'!L$1,'Official Medal Table'!$E:$E,"Mixed")*'Medal values'!$B$3/2</f>
        <v>0</v>
      </c>
      <c r="M40">
        <f>COUNTIFS('Official Medal Table'!$F:$F,'Each Gender Events'!$A40,'Official Medal Table'!$C:$C,'Each Gender Events'!M$1,'Official Medal Table'!$E:$E,'Each Gender Events'!M$2)*'Medal values'!$B$1
+ COUNTIFS('Official Medal Table'!$G:$G,'Each Gender Events'!$A40,'Official Medal Table'!$C:$C,'Each Gender Events'!M$1,'Official Medal Table'!$E:$E,'Each Gender Events'!M$2)*'Medal values'!$B$2
+ COUNTIFS('Official Medal Table'!$H:$H,'Each Gender Events'!$A40,'Official Medal Table'!$C:$C,'Each Gender Events'!M$1,'Official Medal Table'!$E:$E,'Each Gender Events'!M$2)*'Medal values'!$B$3
+ COUNTIFS('Official Medal Table'!$I:$I,'Each Gender Events'!$A40,'Official Medal Table'!$C:$C,'Each Gender Events'!M$1,'Official Medal Table'!$E:$E,'Each Gender Events'!M$2)*'Medal values'!$B$3
+ COUNTIFS('Official Medal Table'!$F:$F,'Each Gender Events'!$A40,'Official Medal Table'!$C:$C,'Each Gender Events'!M$1,'Official Medal Table'!$E:$E,"Mixed")*'Medal values'!$B$1/2
+ COUNTIFS('Official Medal Table'!$G:$G,'Each Gender Events'!$A40,'Official Medal Table'!$C:$C,'Each Gender Events'!M$1,'Official Medal Table'!$E:$E,"Mixed")*'Medal values'!$B$2/2
+ COUNTIFS('Official Medal Table'!$H:$H,'Each Gender Events'!$A40,'Official Medal Table'!$C:$C,'Each Gender Events'!M$1,'Official Medal Table'!$E:$E,"Mixed")*'Medal values'!$B$3/2
+ COUNTIFS('Official Medal Table'!$I:$I,'Each Gender Events'!$A40,'Official Medal Table'!$C:$C,'Each Gender Events'!M$1,'Official Medal Table'!$E:$E,"Mixed")*'Medal values'!$B$3/2</f>
        <v>0</v>
      </c>
      <c r="N40">
        <f>COUNTIFS('Official Medal Table'!$F:$F,'Each Gender Events'!$A40,'Official Medal Table'!$C:$C,'Each Gender Events'!N$1,'Official Medal Table'!$E:$E,'Each Gender Events'!N$2)*'Medal values'!$B$1
+ COUNTIFS('Official Medal Table'!$G:$G,'Each Gender Events'!$A40,'Official Medal Table'!$C:$C,'Each Gender Events'!N$1,'Official Medal Table'!$E:$E,'Each Gender Events'!N$2)*'Medal values'!$B$2
+ COUNTIFS('Official Medal Table'!$H:$H,'Each Gender Events'!$A40,'Official Medal Table'!$C:$C,'Each Gender Events'!N$1,'Official Medal Table'!$E:$E,'Each Gender Events'!N$2)*'Medal values'!$B$3
+ COUNTIFS('Official Medal Table'!$I:$I,'Each Gender Events'!$A40,'Official Medal Table'!$C:$C,'Each Gender Events'!N$1,'Official Medal Table'!$E:$E,'Each Gender Events'!N$2)*'Medal values'!$B$3
+ COUNTIFS('Official Medal Table'!$F:$F,'Each Gender Events'!$A40,'Official Medal Table'!$C:$C,'Each Gender Events'!N$1,'Official Medal Table'!$E:$E,"Mixed")*'Medal values'!$B$1/2
+ COUNTIFS('Official Medal Table'!$G:$G,'Each Gender Events'!$A40,'Official Medal Table'!$C:$C,'Each Gender Events'!N$1,'Official Medal Table'!$E:$E,"Mixed")*'Medal values'!$B$2/2
+ COUNTIFS('Official Medal Table'!$H:$H,'Each Gender Events'!$A40,'Official Medal Table'!$C:$C,'Each Gender Events'!N$1,'Official Medal Table'!$E:$E,"Mixed")*'Medal values'!$B$3/2
+ COUNTIFS('Official Medal Table'!$I:$I,'Each Gender Events'!$A40,'Official Medal Table'!$C:$C,'Each Gender Events'!N$1,'Official Medal Table'!$E:$E,"Mixed")*'Medal values'!$B$3/2</f>
        <v>0</v>
      </c>
      <c r="O40">
        <f>COUNTIFS('Official Medal Table'!$F:$F,'Each Gender Events'!$A40,'Official Medal Table'!$C:$C,'Each Gender Events'!O$1,'Official Medal Table'!$E:$E,'Each Gender Events'!O$2)*'Medal values'!$B$1
+ COUNTIFS('Official Medal Table'!$G:$G,'Each Gender Events'!$A40,'Official Medal Table'!$C:$C,'Each Gender Events'!O$1,'Official Medal Table'!$E:$E,'Each Gender Events'!O$2)*'Medal values'!$B$2
+ COUNTIFS('Official Medal Table'!$H:$H,'Each Gender Events'!$A40,'Official Medal Table'!$C:$C,'Each Gender Events'!O$1,'Official Medal Table'!$E:$E,'Each Gender Events'!O$2)*'Medal values'!$B$3
+ COUNTIFS('Official Medal Table'!$I:$I,'Each Gender Events'!$A40,'Official Medal Table'!$C:$C,'Each Gender Events'!O$1,'Official Medal Table'!$E:$E,'Each Gender Events'!O$2)*'Medal values'!$B$3
+ COUNTIFS('Official Medal Table'!$F:$F,'Each Gender Events'!$A40,'Official Medal Table'!$C:$C,'Each Gender Events'!O$1,'Official Medal Table'!$E:$E,"Mixed")*'Medal values'!$B$1/2
+ COUNTIFS('Official Medal Table'!$G:$G,'Each Gender Events'!$A40,'Official Medal Table'!$C:$C,'Each Gender Events'!O$1,'Official Medal Table'!$E:$E,"Mixed")*'Medal values'!$B$2/2
+ COUNTIFS('Official Medal Table'!$H:$H,'Each Gender Events'!$A40,'Official Medal Table'!$C:$C,'Each Gender Events'!O$1,'Official Medal Table'!$E:$E,"Mixed")*'Medal values'!$B$3/2
+ COUNTIFS('Official Medal Table'!$I:$I,'Each Gender Events'!$A40,'Official Medal Table'!$C:$C,'Each Gender Events'!O$1,'Official Medal Table'!$E:$E,"Mixed")*'Medal values'!$B$3/2</f>
        <v>0</v>
      </c>
      <c r="P40">
        <f>COUNTIFS('Official Medal Table'!$F:$F,'Each Gender Events'!$A40,'Official Medal Table'!$C:$C,'Each Gender Events'!P$1,'Official Medal Table'!$E:$E,'Each Gender Events'!P$2)*'Medal values'!$B$1
+ COUNTIFS('Official Medal Table'!$G:$G,'Each Gender Events'!$A40,'Official Medal Table'!$C:$C,'Each Gender Events'!P$1,'Official Medal Table'!$E:$E,'Each Gender Events'!P$2)*'Medal values'!$B$2
+ COUNTIFS('Official Medal Table'!$H:$H,'Each Gender Events'!$A40,'Official Medal Table'!$C:$C,'Each Gender Events'!P$1,'Official Medal Table'!$E:$E,'Each Gender Events'!P$2)*'Medal values'!$B$3
+ COUNTIFS('Official Medal Table'!$I:$I,'Each Gender Events'!$A40,'Official Medal Table'!$C:$C,'Each Gender Events'!P$1,'Official Medal Table'!$E:$E,'Each Gender Events'!P$2)*'Medal values'!$B$3
+ COUNTIFS('Official Medal Table'!$F:$F,'Each Gender Events'!$A40,'Official Medal Table'!$C:$C,'Each Gender Events'!P$1,'Official Medal Table'!$E:$E,"Mixed")*'Medal values'!$B$1/2
+ COUNTIFS('Official Medal Table'!$G:$G,'Each Gender Events'!$A40,'Official Medal Table'!$C:$C,'Each Gender Events'!P$1,'Official Medal Table'!$E:$E,"Mixed")*'Medal values'!$B$2/2
+ COUNTIFS('Official Medal Table'!$H:$H,'Each Gender Events'!$A40,'Official Medal Table'!$C:$C,'Each Gender Events'!P$1,'Official Medal Table'!$E:$E,"Mixed")*'Medal values'!$B$3/2
+ COUNTIFS('Official Medal Table'!$I:$I,'Each Gender Events'!$A40,'Official Medal Table'!$C:$C,'Each Gender Events'!P$1,'Official Medal Table'!$E:$E,"Mixed")*'Medal values'!$B$3/2</f>
        <v>0</v>
      </c>
      <c r="Q40">
        <f>COUNTIFS('Official Medal Table'!$F:$F,'Each Gender Events'!$A40,'Official Medal Table'!$C:$C,'Each Gender Events'!Q$1,'Official Medal Table'!$E:$E,'Each Gender Events'!Q$2)*'Medal values'!$B$1
+ COUNTIFS('Official Medal Table'!$G:$G,'Each Gender Events'!$A40,'Official Medal Table'!$C:$C,'Each Gender Events'!Q$1,'Official Medal Table'!$E:$E,'Each Gender Events'!Q$2)*'Medal values'!$B$2
+ COUNTIFS('Official Medal Table'!$H:$H,'Each Gender Events'!$A40,'Official Medal Table'!$C:$C,'Each Gender Events'!Q$1,'Official Medal Table'!$E:$E,'Each Gender Events'!Q$2)*'Medal values'!$B$3
+ COUNTIFS('Official Medal Table'!$I:$I,'Each Gender Events'!$A40,'Official Medal Table'!$C:$C,'Each Gender Events'!Q$1,'Official Medal Table'!$E:$E,'Each Gender Events'!Q$2)*'Medal values'!$B$3
+ COUNTIFS('Official Medal Table'!$F:$F,'Each Gender Events'!$A40,'Official Medal Table'!$C:$C,'Each Gender Events'!Q$1,'Official Medal Table'!$E:$E,"Mixed")*'Medal values'!$B$1/2
+ COUNTIFS('Official Medal Table'!$G:$G,'Each Gender Events'!$A40,'Official Medal Table'!$C:$C,'Each Gender Events'!Q$1,'Official Medal Table'!$E:$E,"Mixed")*'Medal values'!$B$2/2
+ COUNTIFS('Official Medal Table'!$H:$H,'Each Gender Events'!$A40,'Official Medal Table'!$C:$C,'Each Gender Events'!Q$1,'Official Medal Table'!$E:$E,"Mixed")*'Medal values'!$B$3/2
+ COUNTIFS('Official Medal Table'!$I:$I,'Each Gender Events'!$A40,'Official Medal Table'!$C:$C,'Each Gender Events'!Q$1,'Official Medal Table'!$E:$E,"Mixed")*'Medal values'!$B$3/2</f>
        <v>0</v>
      </c>
      <c r="R40">
        <f>COUNTIFS('Official Medal Table'!$F:$F,'Each Gender Events'!$A40,'Official Medal Table'!$C:$C,'Each Gender Events'!R$1,'Official Medal Table'!$E:$E,'Each Gender Events'!R$2)*'Medal values'!$B$1
+ COUNTIFS('Official Medal Table'!$G:$G,'Each Gender Events'!$A40,'Official Medal Table'!$C:$C,'Each Gender Events'!R$1,'Official Medal Table'!$E:$E,'Each Gender Events'!R$2)*'Medal values'!$B$2
+ COUNTIFS('Official Medal Table'!$H:$H,'Each Gender Events'!$A40,'Official Medal Table'!$C:$C,'Each Gender Events'!R$1,'Official Medal Table'!$E:$E,'Each Gender Events'!R$2)*'Medal values'!$B$3
+ COUNTIFS('Official Medal Table'!$I:$I,'Each Gender Events'!$A40,'Official Medal Table'!$C:$C,'Each Gender Events'!R$1,'Official Medal Table'!$E:$E,'Each Gender Events'!R$2)*'Medal values'!$B$3
+ COUNTIFS('Official Medal Table'!$F:$F,'Each Gender Events'!$A40,'Official Medal Table'!$C:$C,'Each Gender Events'!R$1,'Official Medal Table'!$E:$E,"Mixed")*'Medal values'!$B$1/2
+ COUNTIFS('Official Medal Table'!$G:$G,'Each Gender Events'!$A40,'Official Medal Table'!$C:$C,'Each Gender Events'!R$1,'Official Medal Table'!$E:$E,"Mixed")*'Medal values'!$B$2/2
+ COUNTIFS('Official Medal Table'!$H:$H,'Each Gender Events'!$A40,'Official Medal Table'!$C:$C,'Each Gender Events'!R$1,'Official Medal Table'!$E:$E,"Mixed")*'Medal values'!$B$3/2
+ COUNTIFS('Official Medal Table'!$I:$I,'Each Gender Events'!$A40,'Official Medal Table'!$C:$C,'Each Gender Events'!R$1,'Official Medal Table'!$E:$E,"Mixed")*'Medal values'!$B$3/2</f>
        <v>0</v>
      </c>
      <c r="S40">
        <f>COUNTIFS('Official Medal Table'!$F:$F,'Each Gender Events'!$A40,'Official Medal Table'!$C:$C,'Each Gender Events'!S$1,'Official Medal Table'!$E:$E,'Each Gender Events'!S$2)*'Medal values'!$B$1
+ COUNTIFS('Official Medal Table'!$G:$G,'Each Gender Events'!$A40,'Official Medal Table'!$C:$C,'Each Gender Events'!S$1,'Official Medal Table'!$E:$E,'Each Gender Events'!S$2)*'Medal values'!$B$2
+ COUNTIFS('Official Medal Table'!$H:$H,'Each Gender Events'!$A40,'Official Medal Table'!$C:$C,'Each Gender Events'!S$1,'Official Medal Table'!$E:$E,'Each Gender Events'!S$2)*'Medal values'!$B$3
+ COUNTIFS('Official Medal Table'!$I:$I,'Each Gender Events'!$A40,'Official Medal Table'!$C:$C,'Each Gender Events'!S$1,'Official Medal Table'!$E:$E,'Each Gender Events'!S$2)*'Medal values'!$B$3
+ COUNTIFS('Official Medal Table'!$F:$F,'Each Gender Events'!$A40,'Official Medal Table'!$C:$C,'Each Gender Events'!S$1,'Official Medal Table'!$E:$E,"Mixed")*'Medal values'!$B$1/2
+ COUNTIFS('Official Medal Table'!$G:$G,'Each Gender Events'!$A40,'Official Medal Table'!$C:$C,'Each Gender Events'!S$1,'Official Medal Table'!$E:$E,"Mixed")*'Medal values'!$B$2/2
+ COUNTIFS('Official Medal Table'!$H:$H,'Each Gender Events'!$A40,'Official Medal Table'!$C:$C,'Each Gender Events'!S$1,'Official Medal Table'!$E:$E,"Mixed")*'Medal values'!$B$3/2
+ COUNTIFS('Official Medal Table'!$I:$I,'Each Gender Events'!$A40,'Official Medal Table'!$C:$C,'Each Gender Events'!S$1,'Official Medal Table'!$E:$E,"Mixed")*'Medal values'!$B$3/2</f>
        <v>0</v>
      </c>
      <c r="T40">
        <f>COUNTIFS('Official Medal Table'!$F:$F,'Each Gender Events'!$A40,'Official Medal Table'!$C:$C,'Each Gender Events'!T$1,'Official Medal Table'!$E:$E,'Each Gender Events'!T$2)*'Medal values'!$B$1
+ COUNTIFS('Official Medal Table'!$G:$G,'Each Gender Events'!$A40,'Official Medal Table'!$C:$C,'Each Gender Events'!T$1,'Official Medal Table'!$E:$E,'Each Gender Events'!T$2)*'Medal values'!$B$2
+ COUNTIFS('Official Medal Table'!$H:$H,'Each Gender Events'!$A40,'Official Medal Table'!$C:$C,'Each Gender Events'!T$1,'Official Medal Table'!$E:$E,'Each Gender Events'!T$2)*'Medal values'!$B$3
+ COUNTIFS('Official Medal Table'!$I:$I,'Each Gender Events'!$A40,'Official Medal Table'!$C:$C,'Each Gender Events'!T$1,'Official Medal Table'!$E:$E,'Each Gender Events'!T$2)*'Medal values'!$B$3
+ COUNTIFS('Official Medal Table'!$F:$F,'Each Gender Events'!$A40,'Official Medal Table'!$C:$C,'Each Gender Events'!T$1,'Official Medal Table'!$E:$E,"Mixed")*'Medal values'!$B$1/2
+ COUNTIFS('Official Medal Table'!$G:$G,'Each Gender Events'!$A40,'Official Medal Table'!$C:$C,'Each Gender Events'!T$1,'Official Medal Table'!$E:$E,"Mixed")*'Medal values'!$B$2/2
+ COUNTIFS('Official Medal Table'!$H:$H,'Each Gender Events'!$A40,'Official Medal Table'!$C:$C,'Each Gender Events'!T$1,'Official Medal Table'!$E:$E,"Mixed")*'Medal values'!$B$3/2
+ COUNTIFS('Official Medal Table'!$I:$I,'Each Gender Events'!$A40,'Official Medal Table'!$C:$C,'Each Gender Events'!T$1,'Official Medal Table'!$E:$E,"Mixed")*'Medal values'!$B$3/2</f>
        <v>0</v>
      </c>
      <c r="U40">
        <f>COUNTIFS('Official Medal Table'!$F:$F,'Each Gender Events'!$A40,'Official Medal Table'!$C:$C,'Each Gender Events'!U$1,'Official Medal Table'!$E:$E,'Each Gender Events'!U$2)*'Medal values'!$B$1
+ COUNTIFS('Official Medal Table'!$G:$G,'Each Gender Events'!$A40,'Official Medal Table'!$C:$C,'Each Gender Events'!U$1,'Official Medal Table'!$E:$E,'Each Gender Events'!U$2)*'Medal values'!$B$2
+ COUNTIFS('Official Medal Table'!$H:$H,'Each Gender Events'!$A40,'Official Medal Table'!$C:$C,'Each Gender Events'!U$1,'Official Medal Table'!$E:$E,'Each Gender Events'!U$2)*'Medal values'!$B$3
+ COUNTIFS('Official Medal Table'!$I:$I,'Each Gender Events'!$A40,'Official Medal Table'!$C:$C,'Each Gender Events'!U$1,'Official Medal Table'!$E:$E,'Each Gender Events'!U$2)*'Medal values'!$B$3
+ COUNTIFS('Official Medal Table'!$F:$F,'Each Gender Events'!$A40,'Official Medal Table'!$C:$C,'Each Gender Events'!U$1,'Official Medal Table'!$E:$E,"Mixed")*'Medal values'!$B$1/2
+ COUNTIFS('Official Medal Table'!$G:$G,'Each Gender Events'!$A40,'Official Medal Table'!$C:$C,'Each Gender Events'!U$1,'Official Medal Table'!$E:$E,"Mixed")*'Medal values'!$B$2/2
+ COUNTIFS('Official Medal Table'!$H:$H,'Each Gender Events'!$A40,'Official Medal Table'!$C:$C,'Each Gender Events'!U$1,'Official Medal Table'!$E:$E,"Mixed")*'Medal values'!$B$3/2
+ COUNTIFS('Official Medal Table'!$I:$I,'Each Gender Events'!$A40,'Official Medal Table'!$C:$C,'Each Gender Events'!U$1,'Official Medal Table'!$E:$E,"Mixed")*'Medal values'!$B$3/2</f>
        <v>2.0000010000000001</v>
      </c>
      <c r="V40">
        <f>COUNTIFS('Official Medal Table'!$F:$F,'Each Gender Events'!$A40,'Official Medal Table'!$C:$C,'Each Gender Events'!V$1,'Official Medal Table'!$E:$E,'Each Gender Events'!V$2)*'Medal values'!$B$1
+ COUNTIFS('Official Medal Table'!$G:$G,'Each Gender Events'!$A40,'Official Medal Table'!$C:$C,'Each Gender Events'!V$1,'Official Medal Table'!$E:$E,'Each Gender Events'!V$2)*'Medal values'!$B$2
+ COUNTIFS('Official Medal Table'!$H:$H,'Each Gender Events'!$A40,'Official Medal Table'!$C:$C,'Each Gender Events'!V$1,'Official Medal Table'!$E:$E,'Each Gender Events'!V$2)*'Medal values'!$B$3
+ COUNTIFS('Official Medal Table'!$I:$I,'Each Gender Events'!$A40,'Official Medal Table'!$C:$C,'Each Gender Events'!V$1,'Official Medal Table'!$E:$E,'Each Gender Events'!V$2)*'Medal values'!$B$3
+ COUNTIFS('Official Medal Table'!$F:$F,'Each Gender Events'!$A40,'Official Medal Table'!$C:$C,'Each Gender Events'!V$1,'Official Medal Table'!$E:$E,"Mixed")*'Medal values'!$B$1/2
+ COUNTIFS('Official Medal Table'!$G:$G,'Each Gender Events'!$A40,'Official Medal Table'!$C:$C,'Each Gender Events'!V$1,'Official Medal Table'!$E:$E,"Mixed")*'Medal values'!$B$2/2
+ COUNTIFS('Official Medal Table'!$H:$H,'Each Gender Events'!$A40,'Official Medal Table'!$C:$C,'Each Gender Events'!V$1,'Official Medal Table'!$E:$E,"Mixed")*'Medal values'!$B$3/2
+ COUNTIFS('Official Medal Table'!$I:$I,'Each Gender Events'!$A40,'Official Medal Table'!$C:$C,'Each Gender Events'!V$1,'Official Medal Table'!$E:$E,"Mixed")*'Medal values'!$B$3/2</f>
        <v>0</v>
      </c>
      <c r="W40">
        <f>COUNTIFS('Official Medal Table'!$F:$F,'Each Gender Events'!$A40,'Official Medal Table'!$C:$C,'Each Gender Events'!W$1,'Official Medal Table'!$E:$E,'Each Gender Events'!W$2)*'Medal values'!$B$1
+ COUNTIFS('Official Medal Table'!$G:$G,'Each Gender Events'!$A40,'Official Medal Table'!$C:$C,'Each Gender Events'!W$1,'Official Medal Table'!$E:$E,'Each Gender Events'!W$2)*'Medal values'!$B$2
+ COUNTIFS('Official Medal Table'!$H:$H,'Each Gender Events'!$A40,'Official Medal Table'!$C:$C,'Each Gender Events'!W$1,'Official Medal Table'!$E:$E,'Each Gender Events'!W$2)*'Medal values'!$B$3
+ COUNTIFS('Official Medal Table'!$I:$I,'Each Gender Events'!$A40,'Official Medal Table'!$C:$C,'Each Gender Events'!W$1,'Official Medal Table'!$E:$E,'Each Gender Events'!W$2)*'Medal values'!$B$3
+ COUNTIFS('Official Medal Table'!$F:$F,'Each Gender Events'!$A40,'Official Medal Table'!$C:$C,'Each Gender Events'!W$1,'Official Medal Table'!$E:$E,"Mixed")*'Medal values'!$B$1/2
+ COUNTIFS('Official Medal Table'!$G:$G,'Each Gender Events'!$A40,'Official Medal Table'!$C:$C,'Each Gender Events'!W$1,'Official Medal Table'!$E:$E,"Mixed")*'Medal values'!$B$2/2
+ COUNTIFS('Official Medal Table'!$H:$H,'Each Gender Events'!$A40,'Official Medal Table'!$C:$C,'Each Gender Events'!W$1,'Official Medal Table'!$E:$E,"Mixed")*'Medal values'!$B$3/2
+ COUNTIFS('Official Medal Table'!$I:$I,'Each Gender Events'!$A40,'Official Medal Table'!$C:$C,'Each Gender Events'!W$1,'Official Medal Table'!$E:$E,"Mixed")*'Medal values'!$B$3/2</f>
        <v>0</v>
      </c>
      <c r="X40">
        <f>COUNTIFS('Official Medal Table'!$F:$F,'Each Gender Events'!$A40,'Official Medal Table'!$C:$C,'Each Gender Events'!X$1,'Official Medal Table'!$E:$E,'Each Gender Events'!X$2)*'Medal values'!$B$1
+ COUNTIFS('Official Medal Table'!$G:$G,'Each Gender Events'!$A40,'Official Medal Table'!$C:$C,'Each Gender Events'!X$1,'Official Medal Table'!$E:$E,'Each Gender Events'!X$2)*'Medal values'!$B$2
+ COUNTIFS('Official Medal Table'!$H:$H,'Each Gender Events'!$A40,'Official Medal Table'!$C:$C,'Each Gender Events'!X$1,'Official Medal Table'!$E:$E,'Each Gender Events'!X$2)*'Medal values'!$B$3
+ COUNTIFS('Official Medal Table'!$I:$I,'Each Gender Events'!$A40,'Official Medal Table'!$C:$C,'Each Gender Events'!X$1,'Official Medal Table'!$E:$E,'Each Gender Events'!X$2)*'Medal values'!$B$3
+ COUNTIFS('Official Medal Table'!$F:$F,'Each Gender Events'!$A40,'Official Medal Table'!$C:$C,'Each Gender Events'!X$1,'Official Medal Table'!$E:$E,"Mixed")*'Medal values'!$B$1/2
+ COUNTIFS('Official Medal Table'!$G:$G,'Each Gender Events'!$A40,'Official Medal Table'!$C:$C,'Each Gender Events'!X$1,'Official Medal Table'!$E:$E,"Mixed")*'Medal values'!$B$2/2
+ COUNTIFS('Official Medal Table'!$H:$H,'Each Gender Events'!$A40,'Official Medal Table'!$C:$C,'Each Gender Events'!X$1,'Official Medal Table'!$E:$E,"Mixed")*'Medal values'!$B$3/2
+ COUNTIFS('Official Medal Table'!$I:$I,'Each Gender Events'!$A40,'Official Medal Table'!$C:$C,'Each Gender Events'!X$1,'Official Medal Table'!$E:$E,"Mixed")*'Medal values'!$B$3/2</f>
        <v>0</v>
      </c>
      <c r="Y40">
        <f>COUNTIFS('Official Medal Table'!$F:$F,'Each Gender Events'!$A40,'Official Medal Table'!$C:$C,'Each Gender Events'!Y$1,'Official Medal Table'!$E:$E,'Each Gender Events'!Y$2)*'Medal values'!$B$1
+ COUNTIFS('Official Medal Table'!$G:$G,'Each Gender Events'!$A40,'Official Medal Table'!$C:$C,'Each Gender Events'!Y$1,'Official Medal Table'!$E:$E,'Each Gender Events'!Y$2)*'Medal values'!$B$2
+ COUNTIFS('Official Medal Table'!$H:$H,'Each Gender Events'!$A40,'Official Medal Table'!$C:$C,'Each Gender Events'!Y$1,'Official Medal Table'!$E:$E,'Each Gender Events'!Y$2)*'Medal values'!$B$3
+ COUNTIFS('Official Medal Table'!$I:$I,'Each Gender Events'!$A40,'Official Medal Table'!$C:$C,'Each Gender Events'!Y$1,'Official Medal Table'!$E:$E,'Each Gender Events'!Y$2)*'Medal values'!$B$3
+ COUNTIFS('Official Medal Table'!$F:$F,'Each Gender Events'!$A40,'Official Medal Table'!$C:$C,'Each Gender Events'!Y$1,'Official Medal Table'!$E:$E,"Mixed")*'Medal values'!$B$1/2
+ COUNTIFS('Official Medal Table'!$G:$G,'Each Gender Events'!$A40,'Official Medal Table'!$C:$C,'Each Gender Events'!Y$1,'Official Medal Table'!$E:$E,"Mixed")*'Medal values'!$B$2/2
+ COUNTIFS('Official Medal Table'!$H:$H,'Each Gender Events'!$A40,'Official Medal Table'!$C:$C,'Each Gender Events'!Y$1,'Official Medal Table'!$E:$E,"Mixed")*'Medal values'!$B$3/2
+ COUNTIFS('Official Medal Table'!$I:$I,'Each Gender Events'!$A40,'Official Medal Table'!$C:$C,'Each Gender Events'!Y$1,'Official Medal Table'!$E:$E,"Mixed")*'Medal values'!$B$3/2</f>
        <v>0</v>
      </c>
      <c r="Z40">
        <f>COUNTIFS('Official Medal Table'!$F:$F,'Each Gender Events'!$A40,'Official Medal Table'!$C:$C,'Each Gender Events'!Z$1,'Official Medal Table'!$E:$E,'Each Gender Events'!Z$2)*'Medal values'!$B$1
+ COUNTIFS('Official Medal Table'!$G:$G,'Each Gender Events'!$A40,'Official Medal Table'!$C:$C,'Each Gender Events'!Z$1,'Official Medal Table'!$E:$E,'Each Gender Events'!Z$2)*'Medal values'!$B$2
+ COUNTIFS('Official Medal Table'!$H:$H,'Each Gender Events'!$A40,'Official Medal Table'!$C:$C,'Each Gender Events'!Z$1,'Official Medal Table'!$E:$E,'Each Gender Events'!Z$2)*'Medal values'!$B$3
+ COUNTIFS('Official Medal Table'!$I:$I,'Each Gender Events'!$A40,'Official Medal Table'!$C:$C,'Each Gender Events'!Z$1,'Official Medal Table'!$E:$E,'Each Gender Events'!Z$2)*'Medal values'!$B$3
+ COUNTIFS('Official Medal Table'!$F:$F,'Each Gender Events'!$A40,'Official Medal Table'!$C:$C,'Each Gender Events'!Z$1,'Official Medal Table'!$E:$E,"Mixed")*'Medal values'!$B$1/2
+ COUNTIFS('Official Medal Table'!$G:$G,'Each Gender Events'!$A40,'Official Medal Table'!$C:$C,'Each Gender Events'!Z$1,'Official Medal Table'!$E:$E,"Mixed")*'Medal values'!$B$2/2
+ COUNTIFS('Official Medal Table'!$H:$H,'Each Gender Events'!$A40,'Official Medal Table'!$C:$C,'Each Gender Events'!Z$1,'Official Medal Table'!$E:$E,"Mixed")*'Medal values'!$B$3/2
+ COUNTIFS('Official Medal Table'!$I:$I,'Each Gender Events'!$A40,'Official Medal Table'!$C:$C,'Each Gender Events'!Z$1,'Official Medal Table'!$E:$E,"Mixed")*'Medal values'!$B$3/2</f>
        <v>0</v>
      </c>
      <c r="AA40">
        <f>COUNTIFS('Official Medal Table'!$F:$F,'Each Gender Events'!$A40,'Official Medal Table'!$C:$C,'Each Gender Events'!AA$1,'Official Medal Table'!$E:$E,'Each Gender Events'!AA$2)*'Medal values'!$B$1
+ COUNTIFS('Official Medal Table'!$G:$G,'Each Gender Events'!$A40,'Official Medal Table'!$C:$C,'Each Gender Events'!AA$1,'Official Medal Table'!$E:$E,'Each Gender Events'!AA$2)*'Medal values'!$B$2
+ COUNTIFS('Official Medal Table'!$H:$H,'Each Gender Events'!$A40,'Official Medal Table'!$C:$C,'Each Gender Events'!AA$1,'Official Medal Table'!$E:$E,'Each Gender Events'!AA$2)*'Medal values'!$B$3
+ COUNTIFS('Official Medal Table'!$I:$I,'Each Gender Events'!$A40,'Official Medal Table'!$C:$C,'Each Gender Events'!AA$1,'Official Medal Table'!$E:$E,'Each Gender Events'!AA$2)*'Medal values'!$B$3
+ COUNTIFS('Official Medal Table'!$F:$F,'Each Gender Events'!$A40,'Official Medal Table'!$C:$C,'Each Gender Events'!AA$1,'Official Medal Table'!$E:$E,"Mixed")*'Medal values'!$B$1/2
+ COUNTIFS('Official Medal Table'!$G:$G,'Each Gender Events'!$A40,'Official Medal Table'!$C:$C,'Each Gender Events'!AA$1,'Official Medal Table'!$E:$E,"Mixed")*'Medal values'!$B$2/2
+ COUNTIFS('Official Medal Table'!$H:$H,'Each Gender Events'!$A40,'Official Medal Table'!$C:$C,'Each Gender Events'!AA$1,'Official Medal Table'!$E:$E,"Mixed")*'Medal values'!$B$3/2
+ COUNTIFS('Official Medal Table'!$I:$I,'Each Gender Events'!$A40,'Official Medal Table'!$C:$C,'Each Gender Events'!AA$1,'Official Medal Table'!$E:$E,"Mixed")*'Medal values'!$B$3/2</f>
        <v>0</v>
      </c>
      <c r="AB40">
        <f>COUNTIFS('Official Medal Table'!$F:$F,'Each Gender Events'!$A40,'Official Medal Table'!$C:$C,'Each Gender Events'!AB$1,'Official Medal Table'!$E:$E,'Each Gender Events'!AB$2)*'Medal values'!$B$1
+ COUNTIFS('Official Medal Table'!$G:$G,'Each Gender Events'!$A40,'Official Medal Table'!$C:$C,'Each Gender Events'!AB$1,'Official Medal Table'!$E:$E,'Each Gender Events'!AB$2)*'Medal values'!$B$2
+ COUNTIFS('Official Medal Table'!$H:$H,'Each Gender Events'!$A40,'Official Medal Table'!$C:$C,'Each Gender Events'!AB$1,'Official Medal Table'!$E:$E,'Each Gender Events'!AB$2)*'Medal values'!$B$3
+ COUNTIFS('Official Medal Table'!$I:$I,'Each Gender Events'!$A40,'Official Medal Table'!$C:$C,'Each Gender Events'!AB$1,'Official Medal Table'!$E:$E,'Each Gender Events'!AB$2)*'Medal values'!$B$3
+ COUNTIFS('Official Medal Table'!$F:$F,'Each Gender Events'!$A40,'Official Medal Table'!$C:$C,'Each Gender Events'!AB$1,'Official Medal Table'!$E:$E,"Mixed")*'Medal values'!$B$1/2
+ COUNTIFS('Official Medal Table'!$G:$G,'Each Gender Events'!$A40,'Official Medal Table'!$C:$C,'Each Gender Events'!AB$1,'Official Medal Table'!$E:$E,"Mixed")*'Medal values'!$B$2/2
+ COUNTIFS('Official Medal Table'!$H:$H,'Each Gender Events'!$A40,'Official Medal Table'!$C:$C,'Each Gender Events'!AB$1,'Official Medal Table'!$E:$E,"Mixed")*'Medal values'!$B$3/2
+ COUNTIFS('Official Medal Table'!$I:$I,'Each Gender Events'!$A40,'Official Medal Table'!$C:$C,'Each Gender Events'!AB$1,'Official Medal Table'!$E:$E,"Mixed")*'Medal values'!$B$3/2</f>
        <v>0</v>
      </c>
      <c r="AC40">
        <f>COUNTIFS('Official Medal Table'!$F:$F,'Each Gender Events'!$A40,'Official Medal Table'!$C:$C,'Each Gender Events'!AC$1,'Official Medal Table'!$E:$E,'Each Gender Events'!AC$2)*'Medal values'!$B$1
+ COUNTIFS('Official Medal Table'!$G:$G,'Each Gender Events'!$A40,'Official Medal Table'!$C:$C,'Each Gender Events'!AC$1,'Official Medal Table'!$E:$E,'Each Gender Events'!AC$2)*'Medal values'!$B$2
+ COUNTIFS('Official Medal Table'!$H:$H,'Each Gender Events'!$A40,'Official Medal Table'!$C:$C,'Each Gender Events'!AC$1,'Official Medal Table'!$E:$E,'Each Gender Events'!AC$2)*'Medal values'!$B$3
+ COUNTIFS('Official Medal Table'!$I:$I,'Each Gender Events'!$A40,'Official Medal Table'!$C:$C,'Each Gender Events'!AC$1,'Official Medal Table'!$E:$E,'Each Gender Events'!AC$2)*'Medal values'!$B$3
+ COUNTIFS('Official Medal Table'!$F:$F,'Each Gender Events'!$A40,'Official Medal Table'!$C:$C,'Each Gender Events'!AC$1,'Official Medal Table'!$E:$E,"Mixed")*'Medal values'!$B$1/2
+ COUNTIFS('Official Medal Table'!$G:$G,'Each Gender Events'!$A40,'Official Medal Table'!$C:$C,'Each Gender Events'!AC$1,'Official Medal Table'!$E:$E,"Mixed")*'Medal values'!$B$2/2
+ COUNTIFS('Official Medal Table'!$H:$H,'Each Gender Events'!$A40,'Official Medal Table'!$C:$C,'Each Gender Events'!AC$1,'Official Medal Table'!$E:$E,"Mixed")*'Medal values'!$B$3/2
+ COUNTIFS('Official Medal Table'!$I:$I,'Each Gender Events'!$A40,'Official Medal Table'!$C:$C,'Each Gender Events'!AC$1,'Official Medal Table'!$E:$E,"Mixed")*'Medal values'!$B$3/2</f>
        <v>0</v>
      </c>
      <c r="AD40">
        <f>COUNTIFS('Official Medal Table'!$F:$F,'Each Gender Events'!$A40,'Official Medal Table'!$C:$C,'Each Gender Events'!AD$1,'Official Medal Table'!$E:$E,'Each Gender Events'!AD$2)*'Medal values'!$B$1
+ COUNTIFS('Official Medal Table'!$G:$G,'Each Gender Events'!$A40,'Official Medal Table'!$C:$C,'Each Gender Events'!AD$1,'Official Medal Table'!$E:$E,'Each Gender Events'!AD$2)*'Medal values'!$B$2
+ COUNTIFS('Official Medal Table'!$H:$H,'Each Gender Events'!$A40,'Official Medal Table'!$C:$C,'Each Gender Events'!AD$1,'Official Medal Table'!$E:$E,'Each Gender Events'!AD$2)*'Medal values'!$B$3
+ COUNTIFS('Official Medal Table'!$I:$I,'Each Gender Events'!$A40,'Official Medal Table'!$C:$C,'Each Gender Events'!AD$1,'Official Medal Table'!$E:$E,'Each Gender Events'!AD$2)*'Medal values'!$B$3
+ COUNTIFS('Official Medal Table'!$F:$F,'Each Gender Events'!$A40,'Official Medal Table'!$C:$C,'Each Gender Events'!AD$1,'Official Medal Table'!$E:$E,"Mixed")*'Medal values'!$B$1/2
+ COUNTIFS('Official Medal Table'!$G:$G,'Each Gender Events'!$A40,'Official Medal Table'!$C:$C,'Each Gender Events'!AD$1,'Official Medal Table'!$E:$E,"Mixed")*'Medal values'!$B$2/2
+ COUNTIFS('Official Medal Table'!$H:$H,'Each Gender Events'!$A40,'Official Medal Table'!$C:$C,'Each Gender Events'!AD$1,'Official Medal Table'!$E:$E,"Mixed")*'Medal values'!$B$3/2
+ COUNTIFS('Official Medal Table'!$I:$I,'Each Gender Events'!$A40,'Official Medal Table'!$C:$C,'Each Gender Events'!AD$1,'Official Medal Table'!$E:$E,"Mixed")*'Medal values'!$B$3/2</f>
        <v>0</v>
      </c>
      <c r="AE40">
        <f>COUNTIFS('Official Medal Table'!$F:$F,'Each Gender Events'!$A40,'Official Medal Table'!$C:$C,'Each Gender Events'!AE$1,'Official Medal Table'!$E:$E,'Each Gender Events'!AE$2)*'Medal values'!$B$1
+ COUNTIFS('Official Medal Table'!$G:$G,'Each Gender Events'!$A40,'Official Medal Table'!$C:$C,'Each Gender Events'!AE$1,'Official Medal Table'!$E:$E,'Each Gender Events'!AE$2)*'Medal values'!$B$2
+ COUNTIFS('Official Medal Table'!$H:$H,'Each Gender Events'!$A40,'Official Medal Table'!$C:$C,'Each Gender Events'!AE$1,'Official Medal Table'!$E:$E,'Each Gender Events'!AE$2)*'Medal values'!$B$3
+ COUNTIFS('Official Medal Table'!$I:$I,'Each Gender Events'!$A40,'Official Medal Table'!$C:$C,'Each Gender Events'!AE$1,'Official Medal Table'!$E:$E,'Each Gender Events'!AE$2)*'Medal values'!$B$3
+ COUNTIFS('Official Medal Table'!$F:$F,'Each Gender Events'!$A40,'Official Medal Table'!$C:$C,'Each Gender Events'!AE$1,'Official Medal Table'!$E:$E,"Mixed")*'Medal values'!$B$1/2
+ COUNTIFS('Official Medal Table'!$G:$G,'Each Gender Events'!$A40,'Official Medal Table'!$C:$C,'Each Gender Events'!AE$1,'Official Medal Table'!$E:$E,"Mixed")*'Medal values'!$B$2/2
+ COUNTIFS('Official Medal Table'!$H:$H,'Each Gender Events'!$A40,'Official Medal Table'!$C:$C,'Each Gender Events'!AE$1,'Official Medal Table'!$E:$E,"Mixed")*'Medal values'!$B$3/2
+ COUNTIFS('Official Medal Table'!$I:$I,'Each Gender Events'!$A40,'Official Medal Table'!$C:$C,'Each Gender Events'!AE$1,'Official Medal Table'!$E:$E,"Mixed")*'Medal values'!$B$3/2</f>
        <v>0</v>
      </c>
      <c r="AF40">
        <f>COUNTIFS('Official Medal Table'!$F:$F,'Each Gender Events'!$A40,'Official Medal Table'!$C:$C,'Each Gender Events'!AF$1,'Official Medal Table'!$E:$E,'Each Gender Events'!AF$2)*'Medal values'!$B$1
+ COUNTIFS('Official Medal Table'!$G:$G,'Each Gender Events'!$A40,'Official Medal Table'!$C:$C,'Each Gender Events'!AF$1,'Official Medal Table'!$E:$E,'Each Gender Events'!AF$2)*'Medal values'!$B$2
+ COUNTIFS('Official Medal Table'!$H:$H,'Each Gender Events'!$A40,'Official Medal Table'!$C:$C,'Each Gender Events'!AF$1,'Official Medal Table'!$E:$E,'Each Gender Events'!AF$2)*'Medal values'!$B$3
+ COUNTIFS('Official Medal Table'!$I:$I,'Each Gender Events'!$A40,'Official Medal Table'!$C:$C,'Each Gender Events'!AF$1,'Official Medal Table'!$E:$E,'Each Gender Events'!AF$2)*'Medal values'!$B$3
+ COUNTIFS('Official Medal Table'!$F:$F,'Each Gender Events'!$A40,'Official Medal Table'!$C:$C,'Each Gender Events'!AF$1,'Official Medal Table'!$E:$E,"Mixed")*'Medal values'!$B$1/2
+ COUNTIFS('Official Medal Table'!$G:$G,'Each Gender Events'!$A40,'Official Medal Table'!$C:$C,'Each Gender Events'!AF$1,'Official Medal Table'!$E:$E,"Mixed")*'Medal values'!$B$2/2
+ COUNTIFS('Official Medal Table'!$H:$H,'Each Gender Events'!$A40,'Official Medal Table'!$C:$C,'Each Gender Events'!AF$1,'Official Medal Table'!$E:$E,"Mixed")*'Medal values'!$B$3/2
+ COUNTIFS('Official Medal Table'!$I:$I,'Each Gender Events'!$A40,'Official Medal Table'!$C:$C,'Each Gender Events'!AF$1,'Official Medal Table'!$E:$E,"Mixed")*'Medal values'!$B$3/2</f>
        <v>0</v>
      </c>
      <c r="AG40">
        <f>COUNTIFS('Official Medal Table'!$F:$F,'Each Gender Events'!$A40,'Official Medal Table'!$C:$C,'Each Gender Events'!AG$1,'Official Medal Table'!$E:$E,'Each Gender Events'!AG$2)*'Medal values'!$B$1
+ COUNTIFS('Official Medal Table'!$G:$G,'Each Gender Events'!$A40,'Official Medal Table'!$C:$C,'Each Gender Events'!AG$1,'Official Medal Table'!$E:$E,'Each Gender Events'!AG$2)*'Medal values'!$B$2
+ COUNTIFS('Official Medal Table'!$H:$H,'Each Gender Events'!$A40,'Official Medal Table'!$C:$C,'Each Gender Events'!AG$1,'Official Medal Table'!$E:$E,'Each Gender Events'!AG$2)*'Medal values'!$B$3
+ COUNTIFS('Official Medal Table'!$I:$I,'Each Gender Events'!$A40,'Official Medal Table'!$C:$C,'Each Gender Events'!AG$1,'Official Medal Table'!$E:$E,'Each Gender Events'!AG$2)*'Medal values'!$B$3
+ COUNTIFS('Official Medal Table'!$F:$F,'Each Gender Events'!$A40,'Official Medal Table'!$C:$C,'Each Gender Events'!AG$1,'Official Medal Table'!$E:$E,"Mixed")*'Medal values'!$B$1/2
+ COUNTIFS('Official Medal Table'!$G:$G,'Each Gender Events'!$A40,'Official Medal Table'!$C:$C,'Each Gender Events'!AG$1,'Official Medal Table'!$E:$E,"Mixed")*'Medal values'!$B$2/2
+ COUNTIFS('Official Medal Table'!$H:$H,'Each Gender Events'!$A40,'Official Medal Table'!$C:$C,'Each Gender Events'!AG$1,'Official Medal Table'!$E:$E,"Mixed")*'Medal values'!$B$3/2
+ COUNTIFS('Official Medal Table'!$I:$I,'Each Gender Events'!$A40,'Official Medal Table'!$C:$C,'Each Gender Events'!AG$1,'Official Medal Table'!$E:$E,"Mixed")*'Medal values'!$B$3/2</f>
        <v>0</v>
      </c>
      <c r="AH40">
        <f>COUNTIFS('Official Medal Table'!$F:$F,'Each Gender Events'!$A40,'Official Medal Table'!$C:$C,'Each Gender Events'!AH$1,'Official Medal Table'!$E:$E,'Each Gender Events'!AH$2)*'Medal values'!$B$1
+ COUNTIFS('Official Medal Table'!$G:$G,'Each Gender Events'!$A40,'Official Medal Table'!$C:$C,'Each Gender Events'!AH$1,'Official Medal Table'!$E:$E,'Each Gender Events'!AH$2)*'Medal values'!$B$2
+ COUNTIFS('Official Medal Table'!$H:$H,'Each Gender Events'!$A40,'Official Medal Table'!$C:$C,'Each Gender Events'!AH$1,'Official Medal Table'!$E:$E,'Each Gender Events'!AH$2)*'Medal values'!$B$3
+ COUNTIFS('Official Medal Table'!$I:$I,'Each Gender Events'!$A40,'Official Medal Table'!$C:$C,'Each Gender Events'!AH$1,'Official Medal Table'!$E:$E,'Each Gender Events'!AH$2)*'Medal values'!$B$3
+ COUNTIFS('Official Medal Table'!$F:$F,'Each Gender Events'!$A40,'Official Medal Table'!$C:$C,'Each Gender Events'!AH$1,'Official Medal Table'!$E:$E,"Mixed")*'Medal values'!$B$1/2
+ COUNTIFS('Official Medal Table'!$G:$G,'Each Gender Events'!$A40,'Official Medal Table'!$C:$C,'Each Gender Events'!AH$1,'Official Medal Table'!$E:$E,"Mixed")*'Medal values'!$B$2/2
+ COUNTIFS('Official Medal Table'!$H:$H,'Each Gender Events'!$A40,'Official Medal Table'!$C:$C,'Each Gender Events'!AH$1,'Official Medal Table'!$E:$E,"Mixed")*'Medal values'!$B$3/2
+ COUNTIFS('Official Medal Table'!$I:$I,'Each Gender Events'!$A40,'Official Medal Table'!$C:$C,'Each Gender Events'!AH$1,'Official Medal Table'!$E:$E,"Mixed")*'Medal values'!$B$3/2</f>
        <v>0</v>
      </c>
      <c r="AI40">
        <f>COUNTIFS('Official Medal Table'!$F:$F,'Each Gender Events'!$A40,'Official Medal Table'!$C:$C,'Each Gender Events'!AI$1,'Official Medal Table'!$E:$E,'Each Gender Events'!AI$2)*'Medal values'!$B$1
+ COUNTIFS('Official Medal Table'!$G:$G,'Each Gender Events'!$A40,'Official Medal Table'!$C:$C,'Each Gender Events'!AI$1,'Official Medal Table'!$E:$E,'Each Gender Events'!AI$2)*'Medal values'!$B$2
+ COUNTIFS('Official Medal Table'!$H:$H,'Each Gender Events'!$A40,'Official Medal Table'!$C:$C,'Each Gender Events'!AI$1,'Official Medal Table'!$E:$E,'Each Gender Events'!AI$2)*'Medal values'!$B$3
+ COUNTIFS('Official Medal Table'!$I:$I,'Each Gender Events'!$A40,'Official Medal Table'!$C:$C,'Each Gender Events'!AI$1,'Official Medal Table'!$E:$E,'Each Gender Events'!AI$2)*'Medal values'!$B$3
+ COUNTIFS('Official Medal Table'!$F:$F,'Each Gender Events'!$A40,'Official Medal Table'!$C:$C,'Each Gender Events'!AI$1,'Official Medal Table'!$E:$E,"Mixed")*'Medal values'!$B$1/2
+ COUNTIFS('Official Medal Table'!$G:$G,'Each Gender Events'!$A40,'Official Medal Table'!$C:$C,'Each Gender Events'!AI$1,'Official Medal Table'!$E:$E,"Mixed")*'Medal values'!$B$2/2
+ COUNTIFS('Official Medal Table'!$H:$H,'Each Gender Events'!$A40,'Official Medal Table'!$C:$C,'Each Gender Events'!AI$1,'Official Medal Table'!$E:$E,"Mixed")*'Medal values'!$B$3/2
+ COUNTIFS('Official Medal Table'!$I:$I,'Each Gender Events'!$A40,'Official Medal Table'!$C:$C,'Each Gender Events'!AI$1,'Official Medal Table'!$E:$E,"Mixed")*'Medal values'!$B$3/2</f>
        <v>0</v>
      </c>
      <c r="AJ40">
        <f>COUNTIFS('Official Medal Table'!$F:$F,'Each Gender Events'!$A40,'Official Medal Table'!$C:$C,'Each Gender Events'!AJ$1,'Official Medal Table'!$E:$E,'Each Gender Events'!AJ$2)*'Medal values'!$B$1
+ COUNTIFS('Official Medal Table'!$G:$G,'Each Gender Events'!$A40,'Official Medal Table'!$C:$C,'Each Gender Events'!AJ$1,'Official Medal Table'!$E:$E,'Each Gender Events'!AJ$2)*'Medal values'!$B$2
+ COUNTIFS('Official Medal Table'!$H:$H,'Each Gender Events'!$A40,'Official Medal Table'!$C:$C,'Each Gender Events'!AJ$1,'Official Medal Table'!$E:$E,'Each Gender Events'!AJ$2)*'Medal values'!$B$3
+ COUNTIFS('Official Medal Table'!$I:$I,'Each Gender Events'!$A40,'Official Medal Table'!$C:$C,'Each Gender Events'!AJ$1,'Official Medal Table'!$E:$E,'Each Gender Events'!AJ$2)*'Medal values'!$B$3
+ COUNTIFS('Official Medal Table'!$F:$F,'Each Gender Events'!$A40,'Official Medal Table'!$C:$C,'Each Gender Events'!AJ$1,'Official Medal Table'!$E:$E,"Mixed")*'Medal values'!$B$1/2
+ COUNTIFS('Official Medal Table'!$G:$G,'Each Gender Events'!$A40,'Official Medal Table'!$C:$C,'Each Gender Events'!AJ$1,'Official Medal Table'!$E:$E,"Mixed")*'Medal values'!$B$2/2
+ COUNTIFS('Official Medal Table'!$H:$H,'Each Gender Events'!$A40,'Official Medal Table'!$C:$C,'Each Gender Events'!AJ$1,'Official Medal Table'!$E:$E,"Mixed")*'Medal values'!$B$3/2
+ COUNTIFS('Official Medal Table'!$I:$I,'Each Gender Events'!$A40,'Official Medal Table'!$C:$C,'Each Gender Events'!AJ$1,'Official Medal Table'!$E:$E,"Mixed")*'Medal values'!$B$3/2</f>
        <v>0</v>
      </c>
      <c r="AK40">
        <f>COUNTIFS('Official Medal Table'!$F:$F,'Each Gender Events'!$A40,'Official Medal Table'!$C:$C,'Each Gender Events'!AK$1,'Official Medal Table'!$E:$E,'Each Gender Events'!AK$2)*'Medal values'!$B$1
+ COUNTIFS('Official Medal Table'!$G:$G,'Each Gender Events'!$A40,'Official Medal Table'!$C:$C,'Each Gender Events'!AK$1,'Official Medal Table'!$E:$E,'Each Gender Events'!AK$2)*'Medal values'!$B$2
+ COUNTIFS('Official Medal Table'!$H:$H,'Each Gender Events'!$A40,'Official Medal Table'!$C:$C,'Each Gender Events'!AK$1,'Official Medal Table'!$E:$E,'Each Gender Events'!AK$2)*'Medal values'!$B$3
+ COUNTIFS('Official Medal Table'!$I:$I,'Each Gender Events'!$A40,'Official Medal Table'!$C:$C,'Each Gender Events'!AK$1,'Official Medal Table'!$E:$E,'Each Gender Events'!AK$2)*'Medal values'!$B$3
+ COUNTIFS('Official Medal Table'!$F:$F,'Each Gender Events'!$A40,'Official Medal Table'!$C:$C,'Each Gender Events'!AK$1,'Official Medal Table'!$E:$E,"Mixed")*'Medal values'!$B$1/2
+ COUNTIFS('Official Medal Table'!$G:$G,'Each Gender Events'!$A40,'Official Medal Table'!$C:$C,'Each Gender Events'!AK$1,'Official Medal Table'!$E:$E,"Mixed")*'Medal values'!$B$2/2
+ COUNTIFS('Official Medal Table'!$H:$H,'Each Gender Events'!$A40,'Official Medal Table'!$C:$C,'Each Gender Events'!AK$1,'Official Medal Table'!$E:$E,"Mixed")*'Medal values'!$B$3/2
+ COUNTIFS('Official Medal Table'!$I:$I,'Each Gender Events'!$A40,'Official Medal Table'!$C:$C,'Each Gender Events'!AK$1,'Official Medal Table'!$E:$E,"Mixed")*'Medal values'!$B$3/2</f>
        <v>0</v>
      </c>
      <c r="AL40">
        <f>COUNTIFS('Official Medal Table'!$F:$F,'Each Gender Events'!$A40,'Official Medal Table'!$C:$C,'Each Gender Events'!AL$1,'Official Medal Table'!$E:$E,'Each Gender Events'!AL$2)*'Medal values'!$B$1
+ COUNTIFS('Official Medal Table'!$G:$G,'Each Gender Events'!$A40,'Official Medal Table'!$C:$C,'Each Gender Events'!AL$1,'Official Medal Table'!$E:$E,'Each Gender Events'!AL$2)*'Medal values'!$B$2
+ COUNTIFS('Official Medal Table'!$H:$H,'Each Gender Events'!$A40,'Official Medal Table'!$C:$C,'Each Gender Events'!AL$1,'Official Medal Table'!$E:$E,'Each Gender Events'!AL$2)*'Medal values'!$B$3
+ COUNTIFS('Official Medal Table'!$I:$I,'Each Gender Events'!$A40,'Official Medal Table'!$C:$C,'Each Gender Events'!AL$1,'Official Medal Table'!$E:$E,'Each Gender Events'!AL$2)*'Medal values'!$B$3
+ COUNTIFS('Official Medal Table'!$F:$F,'Each Gender Events'!$A40,'Official Medal Table'!$C:$C,'Each Gender Events'!AL$1,'Official Medal Table'!$E:$E,"Mixed")*'Medal values'!$B$1/2
+ COUNTIFS('Official Medal Table'!$G:$G,'Each Gender Events'!$A40,'Official Medal Table'!$C:$C,'Each Gender Events'!AL$1,'Official Medal Table'!$E:$E,"Mixed")*'Medal values'!$B$2/2
+ COUNTIFS('Official Medal Table'!$H:$H,'Each Gender Events'!$A40,'Official Medal Table'!$C:$C,'Each Gender Events'!AL$1,'Official Medal Table'!$E:$E,"Mixed")*'Medal values'!$B$3/2
+ COUNTIFS('Official Medal Table'!$I:$I,'Each Gender Events'!$A40,'Official Medal Table'!$C:$C,'Each Gender Events'!AL$1,'Official Medal Table'!$E:$E,"Mixed")*'Medal values'!$B$3/2</f>
        <v>0</v>
      </c>
      <c r="AM40">
        <f>COUNTIFS('Official Medal Table'!$F:$F,'Each Gender Events'!$A40,'Official Medal Table'!$C:$C,'Each Gender Events'!AM$1,'Official Medal Table'!$E:$E,'Each Gender Events'!AM$2)*'Medal values'!$B$1
+ COUNTIFS('Official Medal Table'!$G:$G,'Each Gender Events'!$A40,'Official Medal Table'!$C:$C,'Each Gender Events'!AM$1,'Official Medal Table'!$E:$E,'Each Gender Events'!AM$2)*'Medal values'!$B$2
+ COUNTIFS('Official Medal Table'!$H:$H,'Each Gender Events'!$A40,'Official Medal Table'!$C:$C,'Each Gender Events'!AM$1,'Official Medal Table'!$E:$E,'Each Gender Events'!AM$2)*'Medal values'!$B$3
+ COUNTIFS('Official Medal Table'!$I:$I,'Each Gender Events'!$A40,'Official Medal Table'!$C:$C,'Each Gender Events'!AM$1,'Official Medal Table'!$E:$E,'Each Gender Events'!AM$2)*'Medal values'!$B$3
+ COUNTIFS('Official Medal Table'!$F:$F,'Each Gender Events'!$A40,'Official Medal Table'!$C:$C,'Each Gender Events'!AM$1,'Official Medal Table'!$E:$E,"Mixed")*'Medal values'!$B$1/2
+ COUNTIFS('Official Medal Table'!$G:$G,'Each Gender Events'!$A40,'Official Medal Table'!$C:$C,'Each Gender Events'!AM$1,'Official Medal Table'!$E:$E,"Mixed")*'Medal values'!$B$2/2
+ COUNTIFS('Official Medal Table'!$H:$H,'Each Gender Events'!$A40,'Official Medal Table'!$C:$C,'Each Gender Events'!AM$1,'Official Medal Table'!$E:$E,"Mixed")*'Medal values'!$B$3/2
+ COUNTIFS('Official Medal Table'!$I:$I,'Each Gender Events'!$A40,'Official Medal Table'!$C:$C,'Each Gender Events'!AM$1,'Official Medal Table'!$E:$E,"Mixed")*'Medal values'!$B$3/2</f>
        <v>3.0000010000000001</v>
      </c>
      <c r="AN40">
        <f>COUNTIFS('Official Medal Table'!$F:$F,'Each Gender Events'!$A40,'Official Medal Table'!$C:$C,'Each Gender Events'!AN$1,'Official Medal Table'!$E:$E,'Each Gender Events'!AN$2)*'Medal values'!$B$1
+ COUNTIFS('Official Medal Table'!$G:$G,'Each Gender Events'!$A40,'Official Medal Table'!$C:$C,'Each Gender Events'!AN$1,'Official Medal Table'!$E:$E,'Each Gender Events'!AN$2)*'Medal values'!$B$2
+ COUNTIFS('Official Medal Table'!$H:$H,'Each Gender Events'!$A40,'Official Medal Table'!$C:$C,'Each Gender Events'!AN$1,'Official Medal Table'!$E:$E,'Each Gender Events'!AN$2)*'Medal values'!$B$3
+ COUNTIFS('Official Medal Table'!$I:$I,'Each Gender Events'!$A40,'Official Medal Table'!$C:$C,'Each Gender Events'!AN$1,'Official Medal Table'!$E:$E,'Each Gender Events'!AN$2)*'Medal values'!$B$3
+ COUNTIFS('Official Medal Table'!$F:$F,'Each Gender Events'!$A40,'Official Medal Table'!$C:$C,'Each Gender Events'!AN$1,'Official Medal Table'!$E:$E,"Mixed")*'Medal values'!$B$1/2
+ COUNTIFS('Official Medal Table'!$G:$G,'Each Gender Events'!$A40,'Official Medal Table'!$C:$C,'Each Gender Events'!AN$1,'Official Medal Table'!$E:$E,"Mixed")*'Medal values'!$B$2/2
+ COUNTIFS('Official Medal Table'!$H:$H,'Each Gender Events'!$A40,'Official Medal Table'!$C:$C,'Each Gender Events'!AN$1,'Official Medal Table'!$E:$E,"Mixed")*'Medal values'!$B$3/2
+ COUNTIFS('Official Medal Table'!$I:$I,'Each Gender Events'!$A40,'Official Medal Table'!$C:$C,'Each Gender Events'!AN$1,'Official Medal Table'!$E:$E,"Mixed")*'Medal values'!$B$3/2</f>
        <v>0</v>
      </c>
      <c r="AO40">
        <f>COUNTIFS('Official Medal Table'!$F:$F,'Each Gender Events'!$A40,'Official Medal Table'!$C:$C,'Each Gender Events'!AO$1,'Official Medal Table'!$E:$E,'Each Gender Events'!AO$2)*'Medal values'!$B$1
+ COUNTIFS('Official Medal Table'!$G:$G,'Each Gender Events'!$A40,'Official Medal Table'!$C:$C,'Each Gender Events'!AO$1,'Official Medal Table'!$E:$E,'Each Gender Events'!AO$2)*'Medal values'!$B$2
+ COUNTIFS('Official Medal Table'!$H:$H,'Each Gender Events'!$A40,'Official Medal Table'!$C:$C,'Each Gender Events'!AO$1,'Official Medal Table'!$E:$E,'Each Gender Events'!AO$2)*'Medal values'!$B$3
+ COUNTIFS('Official Medal Table'!$I:$I,'Each Gender Events'!$A40,'Official Medal Table'!$C:$C,'Each Gender Events'!AO$1,'Official Medal Table'!$E:$E,'Each Gender Events'!AO$2)*'Medal values'!$B$3
+ COUNTIFS('Official Medal Table'!$F:$F,'Each Gender Events'!$A40,'Official Medal Table'!$C:$C,'Each Gender Events'!AO$1,'Official Medal Table'!$E:$E,"Mixed")*'Medal values'!$B$1/2
+ COUNTIFS('Official Medal Table'!$G:$G,'Each Gender Events'!$A40,'Official Medal Table'!$C:$C,'Each Gender Events'!AO$1,'Official Medal Table'!$E:$E,"Mixed")*'Medal values'!$B$2/2
+ COUNTIFS('Official Medal Table'!$H:$H,'Each Gender Events'!$A40,'Official Medal Table'!$C:$C,'Each Gender Events'!AO$1,'Official Medal Table'!$E:$E,"Mixed")*'Medal values'!$B$3/2
+ COUNTIFS('Official Medal Table'!$I:$I,'Each Gender Events'!$A40,'Official Medal Table'!$C:$C,'Each Gender Events'!AO$1,'Official Medal Table'!$E:$E,"Mixed")*'Medal values'!$B$3/2</f>
        <v>0</v>
      </c>
      <c r="AP40">
        <f>COUNTIFS('Official Medal Table'!$F:$F,'Each Gender Events'!$A40,'Official Medal Table'!$C:$C,'Each Gender Events'!AP$1,'Official Medal Table'!$E:$E,'Each Gender Events'!AP$2)*'Medal values'!$B$1
+ COUNTIFS('Official Medal Table'!$G:$G,'Each Gender Events'!$A40,'Official Medal Table'!$C:$C,'Each Gender Events'!AP$1,'Official Medal Table'!$E:$E,'Each Gender Events'!AP$2)*'Medal values'!$B$2
+ COUNTIFS('Official Medal Table'!$H:$H,'Each Gender Events'!$A40,'Official Medal Table'!$C:$C,'Each Gender Events'!AP$1,'Official Medal Table'!$E:$E,'Each Gender Events'!AP$2)*'Medal values'!$B$3
+ COUNTIFS('Official Medal Table'!$I:$I,'Each Gender Events'!$A40,'Official Medal Table'!$C:$C,'Each Gender Events'!AP$1,'Official Medal Table'!$E:$E,'Each Gender Events'!AP$2)*'Medal values'!$B$3
+ COUNTIFS('Official Medal Table'!$F:$F,'Each Gender Events'!$A40,'Official Medal Table'!$C:$C,'Each Gender Events'!AP$1,'Official Medal Table'!$E:$E,"Mixed")*'Medal values'!$B$1/2
+ COUNTIFS('Official Medal Table'!$G:$G,'Each Gender Events'!$A40,'Official Medal Table'!$C:$C,'Each Gender Events'!AP$1,'Official Medal Table'!$E:$E,"Mixed")*'Medal values'!$B$2/2
+ COUNTIFS('Official Medal Table'!$H:$H,'Each Gender Events'!$A40,'Official Medal Table'!$C:$C,'Each Gender Events'!AP$1,'Official Medal Table'!$E:$E,"Mixed")*'Medal values'!$B$3/2
+ COUNTIFS('Official Medal Table'!$I:$I,'Each Gender Events'!$A40,'Official Medal Table'!$C:$C,'Each Gender Events'!AP$1,'Official Medal Table'!$E:$E,"Mixed")*'Medal values'!$B$3/2</f>
        <v>0</v>
      </c>
      <c r="AQ40">
        <f>COUNTIFS('Official Medal Table'!$F:$F,'Each Gender Events'!$A40,'Official Medal Table'!$C:$C,'Each Gender Events'!AQ$1,'Official Medal Table'!$E:$E,'Each Gender Events'!AQ$2)*'Medal values'!$B$1
+ COUNTIFS('Official Medal Table'!$G:$G,'Each Gender Events'!$A40,'Official Medal Table'!$C:$C,'Each Gender Events'!AQ$1,'Official Medal Table'!$E:$E,'Each Gender Events'!AQ$2)*'Medal values'!$B$2
+ COUNTIFS('Official Medal Table'!$H:$H,'Each Gender Events'!$A40,'Official Medal Table'!$C:$C,'Each Gender Events'!AQ$1,'Official Medal Table'!$E:$E,'Each Gender Events'!AQ$2)*'Medal values'!$B$3
+ COUNTIFS('Official Medal Table'!$I:$I,'Each Gender Events'!$A40,'Official Medal Table'!$C:$C,'Each Gender Events'!AQ$1,'Official Medal Table'!$E:$E,'Each Gender Events'!AQ$2)*'Medal values'!$B$3
+ COUNTIFS('Official Medal Table'!$F:$F,'Each Gender Events'!$A40,'Official Medal Table'!$C:$C,'Each Gender Events'!AQ$1,'Official Medal Table'!$E:$E,"Mixed")*'Medal values'!$B$1/2
+ COUNTIFS('Official Medal Table'!$G:$G,'Each Gender Events'!$A40,'Official Medal Table'!$C:$C,'Each Gender Events'!AQ$1,'Official Medal Table'!$E:$E,"Mixed")*'Medal values'!$B$2/2
+ COUNTIFS('Official Medal Table'!$H:$H,'Each Gender Events'!$A40,'Official Medal Table'!$C:$C,'Each Gender Events'!AQ$1,'Official Medal Table'!$E:$E,"Mixed")*'Medal values'!$B$3/2
+ COUNTIFS('Official Medal Table'!$I:$I,'Each Gender Events'!$A40,'Official Medal Table'!$C:$C,'Each Gender Events'!AQ$1,'Official Medal Table'!$E:$E,"Mixed")*'Medal values'!$B$3/2</f>
        <v>0</v>
      </c>
      <c r="AR40">
        <f>COUNTIFS('Official Medal Table'!$F:$F,'Each Gender Events'!$A40,'Official Medal Table'!$C:$C,'Each Gender Events'!AR$1,'Official Medal Table'!$E:$E,'Each Gender Events'!AR$2)*'Medal values'!$B$1
+ COUNTIFS('Official Medal Table'!$G:$G,'Each Gender Events'!$A40,'Official Medal Table'!$C:$C,'Each Gender Events'!AR$1,'Official Medal Table'!$E:$E,'Each Gender Events'!AR$2)*'Medal values'!$B$2
+ COUNTIFS('Official Medal Table'!$H:$H,'Each Gender Events'!$A40,'Official Medal Table'!$C:$C,'Each Gender Events'!AR$1,'Official Medal Table'!$E:$E,'Each Gender Events'!AR$2)*'Medal values'!$B$3
+ COUNTIFS('Official Medal Table'!$I:$I,'Each Gender Events'!$A40,'Official Medal Table'!$C:$C,'Each Gender Events'!AR$1,'Official Medal Table'!$E:$E,'Each Gender Events'!AR$2)*'Medal values'!$B$3
+ COUNTIFS('Official Medal Table'!$F:$F,'Each Gender Events'!$A40,'Official Medal Table'!$C:$C,'Each Gender Events'!AR$1,'Official Medal Table'!$E:$E,"Mixed")*'Medal values'!$B$1/2
+ COUNTIFS('Official Medal Table'!$G:$G,'Each Gender Events'!$A40,'Official Medal Table'!$C:$C,'Each Gender Events'!AR$1,'Official Medal Table'!$E:$E,"Mixed")*'Medal values'!$B$2/2
+ COUNTIFS('Official Medal Table'!$H:$H,'Each Gender Events'!$A40,'Official Medal Table'!$C:$C,'Each Gender Events'!AR$1,'Official Medal Table'!$E:$E,"Mixed")*'Medal values'!$B$3/2
+ COUNTIFS('Official Medal Table'!$I:$I,'Each Gender Events'!$A40,'Official Medal Table'!$C:$C,'Each Gender Events'!AR$1,'Official Medal Table'!$E:$E,"Mixed")*'Medal values'!$B$3/2</f>
        <v>0</v>
      </c>
      <c r="AS40">
        <f>COUNTIFS('Official Medal Table'!$F:$F,'Each Gender Events'!$A40,'Official Medal Table'!$C:$C,'Each Gender Events'!AS$1,'Official Medal Table'!$E:$E,'Each Gender Events'!AS$2)*'Medal values'!$B$1
+ COUNTIFS('Official Medal Table'!$G:$G,'Each Gender Events'!$A40,'Official Medal Table'!$C:$C,'Each Gender Events'!AS$1,'Official Medal Table'!$E:$E,'Each Gender Events'!AS$2)*'Medal values'!$B$2
+ COUNTIFS('Official Medal Table'!$H:$H,'Each Gender Events'!$A40,'Official Medal Table'!$C:$C,'Each Gender Events'!AS$1,'Official Medal Table'!$E:$E,'Each Gender Events'!AS$2)*'Medal values'!$B$3
+ COUNTIFS('Official Medal Table'!$I:$I,'Each Gender Events'!$A40,'Official Medal Table'!$C:$C,'Each Gender Events'!AS$1,'Official Medal Table'!$E:$E,'Each Gender Events'!AS$2)*'Medal values'!$B$3
+ COUNTIFS('Official Medal Table'!$F:$F,'Each Gender Events'!$A40,'Official Medal Table'!$C:$C,'Each Gender Events'!AS$1,'Official Medal Table'!$E:$E,"Mixed")*'Medal values'!$B$1/2
+ COUNTIFS('Official Medal Table'!$G:$G,'Each Gender Events'!$A40,'Official Medal Table'!$C:$C,'Each Gender Events'!AS$1,'Official Medal Table'!$E:$E,"Mixed")*'Medal values'!$B$2/2
+ COUNTIFS('Official Medal Table'!$H:$H,'Each Gender Events'!$A40,'Official Medal Table'!$C:$C,'Each Gender Events'!AS$1,'Official Medal Table'!$E:$E,"Mixed")*'Medal values'!$B$3/2
+ COUNTIFS('Official Medal Table'!$I:$I,'Each Gender Events'!$A40,'Official Medal Table'!$C:$C,'Each Gender Events'!AS$1,'Official Medal Table'!$E:$E,"Mixed")*'Medal values'!$B$3/2</f>
        <v>0</v>
      </c>
      <c r="AT40">
        <f>COUNTIFS('Official Medal Table'!$F:$F,'Each Gender Events'!$A40,'Official Medal Table'!$C:$C,'Each Gender Events'!AT$1,'Official Medal Table'!$E:$E,'Each Gender Events'!AT$2)*'Medal values'!$B$1
+ COUNTIFS('Official Medal Table'!$G:$G,'Each Gender Events'!$A40,'Official Medal Table'!$C:$C,'Each Gender Events'!AT$1,'Official Medal Table'!$E:$E,'Each Gender Events'!AT$2)*'Medal values'!$B$2
+ COUNTIFS('Official Medal Table'!$H:$H,'Each Gender Events'!$A40,'Official Medal Table'!$C:$C,'Each Gender Events'!AT$1,'Official Medal Table'!$E:$E,'Each Gender Events'!AT$2)*'Medal values'!$B$3
+ COUNTIFS('Official Medal Table'!$I:$I,'Each Gender Events'!$A40,'Official Medal Table'!$C:$C,'Each Gender Events'!AT$1,'Official Medal Table'!$E:$E,'Each Gender Events'!AT$2)*'Medal values'!$B$3
+ COUNTIFS('Official Medal Table'!$F:$F,'Each Gender Events'!$A40,'Official Medal Table'!$C:$C,'Each Gender Events'!AT$1,'Official Medal Table'!$E:$E,"Mixed")*'Medal values'!$B$1/2
+ COUNTIFS('Official Medal Table'!$G:$G,'Each Gender Events'!$A40,'Official Medal Table'!$C:$C,'Each Gender Events'!AT$1,'Official Medal Table'!$E:$E,"Mixed")*'Medal values'!$B$2/2
+ COUNTIFS('Official Medal Table'!$H:$H,'Each Gender Events'!$A40,'Official Medal Table'!$C:$C,'Each Gender Events'!AT$1,'Official Medal Table'!$E:$E,"Mixed")*'Medal values'!$B$3/2
+ COUNTIFS('Official Medal Table'!$I:$I,'Each Gender Events'!$A40,'Official Medal Table'!$C:$C,'Each Gender Events'!AT$1,'Official Medal Table'!$E:$E,"Mixed")*'Medal values'!$B$3/2</f>
        <v>0</v>
      </c>
      <c r="AU40">
        <f>COUNTIFS('Official Medal Table'!$F:$F,'Each Gender Events'!$A40,'Official Medal Table'!$C:$C,'Each Gender Events'!AU$1,'Official Medal Table'!$E:$E,'Each Gender Events'!AU$2)*'Medal values'!$B$1
+ COUNTIFS('Official Medal Table'!$G:$G,'Each Gender Events'!$A40,'Official Medal Table'!$C:$C,'Each Gender Events'!AU$1,'Official Medal Table'!$E:$E,'Each Gender Events'!AU$2)*'Medal values'!$B$2
+ COUNTIFS('Official Medal Table'!$H:$H,'Each Gender Events'!$A40,'Official Medal Table'!$C:$C,'Each Gender Events'!AU$1,'Official Medal Table'!$E:$E,'Each Gender Events'!AU$2)*'Medal values'!$B$3
+ COUNTIFS('Official Medal Table'!$I:$I,'Each Gender Events'!$A40,'Official Medal Table'!$C:$C,'Each Gender Events'!AU$1,'Official Medal Table'!$E:$E,'Each Gender Events'!AU$2)*'Medal values'!$B$3
+ COUNTIFS('Official Medal Table'!$F:$F,'Each Gender Events'!$A40,'Official Medal Table'!$C:$C,'Each Gender Events'!AU$1,'Official Medal Table'!$E:$E,"Mixed")*'Medal values'!$B$1/2
+ COUNTIFS('Official Medal Table'!$G:$G,'Each Gender Events'!$A40,'Official Medal Table'!$C:$C,'Each Gender Events'!AU$1,'Official Medal Table'!$E:$E,"Mixed")*'Medal values'!$B$2/2
+ COUNTIFS('Official Medal Table'!$H:$H,'Each Gender Events'!$A40,'Official Medal Table'!$C:$C,'Each Gender Events'!AU$1,'Official Medal Table'!$E:$E,"Mixed")*'Medal values'!$B$3/2
+ COUNTIFS('Official Medal Table'!$I:$I,'Each Gender Events'!$A40,'Official Medal Table'!$C:$C,'Each Gender Events'!AU$1,'Official Medal Table'!$E:$E,"Mixed")*'Medal values'!$B$3/2</f>
        <v>0</v>
      </c>
      <c r="AV40">
        <f>COUNTIFS('Official Medal Table'!$F:$F,'Each Gender Events'!$A40,'Official Medal Table'!$C:$C,'Each Gender Events'!AV$1,'Official Medal Table'!$E:$E,'Each Gender Events'!AV$2)*'Medal values'!$B$1
+ COUNTIFS('Official Medal Table'!$G:$G,'Each Gender Events'!$A40,'Official Medal Table'!$C:$C,'Each Gender Events'!AV$1,'Official Medal Table'!$E:$E,'Each Gender Events'!AV$2)*'Medal values'!$B$2
+ COUNTIFS('Official Medal Table'!$H:$H,'Each Gender Events'!$A40,'Official Medal Table'!$C:$C,'Each Gender Events'!AV$1,'Official Medal Table'!$E:$E,'Each Gender Events'!AV$2)*'Medal values'!$B$3
+ COUNTIFS('Official Medal Table'!$I:$I,'Each Gender Events'!$A40,'Official Medal Table'!$C:$C,'Each Gender Events'!AV$1,'Official Medal Table'!$E:$E,'Each Gender Events'!AV$2)*'Medal values'!$B$3
+ COUNTIFS('Official Medal Table'!$F:$F,'Each Gender Events'!$A40,'Official Medal Table'!$C:$C,'Each Gender Events'!AV$1,'Official Medal Table'!$E:$E,"Mixed")*'Medal values'!$B$1/2
+ COUNTIFS('Official Medal Table'!$G:$G,'Each Gender Events'!$A40,'Official Medal Table'!$C:$C,'Each Gender Events'!AV$1,'Official Medal Table'!$E:$E,"Mixed")*'Medal values'!$B$2/2
+ COUNTIFS('Official Medal Table'!$H:$H,'Each Gender Events'!$A40,'Official Medal Table'!$C:$C,'Each Gender Events'!AV$1,'Official Medal Table'!$E:$E,"Mixed")*'Medal values'!$B$3/2
+ COUNTIFS('Official Medal Table'!$I:$I,'Each Gender Events'!$A40,'Official Medal Table'!$C:$C,'Each Gender Events'!AV$1,'Official Medal Table'!$E:$E,"Mixed")*'Medal values'!$B$3/2</f>
        <v>0</v>
      </c>
      <c r="AW40">
        <f>COUNTIFS('Official Medal Table'!$F:$F,'Each Gender Events'!$A40,'Official Medal Table'!$C:$C,'Each Gender Events'!AW$1,'Official Medal Table'!$E:$E,'Each Gender Events'!AW$2)*'Medal values'!$B$1
+ COUNTIFS('Official Medal Table'!$G:$G,'Each Gender Events'!$A40,'Official Medal Table'!$C:$C,'Each Gender Events'!AW$1,'Official Medal Table'!$E:$E,'Each Gender Events'!AW$2)*'Medal values'!$B$2
+ COUNTIFS('Official Medal Table'!$H:$H,'Each Gender Events'!$A40,'Official Medal Table'!$C:$C,'Each Gender Events'!AW$1,'Official Medal Table'!$E:$E,'Each Gender Events'!AW$2)*'Medal values'!$B$3
+ COUNTIFS('Official Medal Table'!$I:$I,'Each Gender Events'!$A40,'Official Medal Table'!$C:$C,'Each Gender Events'!AW$1,'Official Medal Table'!$E:$E,'Each Gender Events'!AW$2)*'Medal values'!$B$3
+ COUNTIFS('Official Medal Table'!$F:$F,'Each Gender Events'!$A40,'Official Medal Table'!$C:$C,'Each Gender Events'!AW$1,'Official Medal Table'!$E:$E,"Mixed")*'Medal values'!$B$1/2
+ COUNTIFS('Official Medal Table'!$G:$G,'Each Gender Events'!$A40,'Official Medal Table'!$C:$C,'Each Gender Events'!AW$1,'Official Medal Table'!$E:$E,"Mixed")*'Medal values'!$B$2/2
+ COUNTIFS('Official Medal Table'!$H:$H,'Each Gender Events'!$A40,'Official Medal Table'!$C:$C,'Each Gender Events'!AW$1,'Official Medal Table'!$E:$E,"Mixed")*'Medal values'!$B$3/2
+ COUNTIFS('Official Medal Table'!$I:$I,'Each Gender Events'!$A40,'Official Medal Table'!$C:$C,'Each Gender Events'!AW$1,'Official Medal Table'!$E:$E,"Mixed")*'Medal values'!$B$3/2</f>
        <v>0</v>
      </c>
      <c r="AX40">
        <f>COUNTIFS('Official Medal Table'!$F:$F,'Each Gender Events'!$A40,'Official Medal Table'!$C:$C,'Each Gender Events'!AX$1,'Official Medal Table'!$E:$E,'Each Gender Events'!AX$2)*'Medal values'!$B$1
+ COUNTIFS('Official Medal Table'!$G:$G,'Each Gender Events'!$A40,'Official Medal Table'!$C:$C,'Each Gender Events'!AX$1,'Official Medal Table'!$E:$E,'Each Gender Events'!AX$2)*'Medal values'!$B$2
+ COUNTIFS('Official Medal Table'!$H:$H,'Each Gender Events'!$A40,'Official Medal Table'!$C:$C,'Each Gender Events'!AX$1,'Official Medal Table'!$E:$E,'Each Gender Events'!AX$2)*'Medal values'!$B$3
+ COUNTIFS('Official Medal Table'!$I:$I,'Each Gender Events'!$A40,'Official Medal Table'!$C:$C,'Each Gender Events'!AX$1,'Official Medal Table'!$E:$E,'Each Gender Events'!AX$2)*'Medal values'!$B$3
+ COUNTIFS('Official Medal Table'!$F:$F,'Each Gender Events'!$A40,'Official Medal Table'!$C:$C,'Each Gender Events'!AX$1,'Official Medal Table'!$E:$E,"Mixed")*'Medal values'!$B$1/2
+ COUNTIFS('Official Medal Table'!$G:$G,'Each Gender Events'!$A40,'Official Medal Table'!$C:$C,'Each Gender Events'!AX$1,'Official Medal Table'!$E:$E,"Mixed")*'Medal values'!$B$2/2
+ COUNTIFS('Official Medal Table'!$H:$H,'Each Gender Events'!$A40,'Official Medal Table'!$C:$C,'Each Gender Events'!AX$1,'Official Medal Table'!$E:$E,"Mixed")*'Medal values'!$B$3/2
+ COUNTIFS('Official Medal Table'!$I:$I,'Each Gender Events'!$A40,'Official Medal Table'!$C:$C,'Each Gender Events'!AX$1,'Official Medal Table'!$E:$E,"Mixed")*'Medal values'!$B$3/2</f>
        <v>0</v>
      </c>
      <c r="AY40">
        <f>COUNTIFS('Official Medal Table'!$F:$F,'Each Gender Events'!$A40,'Official Medal Table'!$C:$C,'Each Gender Events'!AY$1,'Official Medal Table'!$E:$E,'Each Gender Events'!AY$2)*'Medal values'!$B$1
+ COUNTIFS('Official Medal Table'!$G:$G,'Each Gender Events'!$A40,'Official Medal Table'!$C:$C,'Each Gender Events'!AY$1,'Official Medal Table'!$E:$E,'Each Gender Events'!AY$2)*'Medal values'!$B$2
+ COUNTIFS('Official Medal Table'!$H:$H,'Each Gender Events'!$A40,'Official Medal Table'!$C:$C,'Each Gender Events'!AY$1,'Official Medal Table'!$E:$E,'Each Gender Events'!AY$2)*'Medal values'!$B$3
+ COUNTIFS('Official Medal Table'!$I:$I,'Each Gender Events'!$A40,'Official Medal Table'!$C:$C,'Each Gender Events'!AY$1,'Official Medal Table'!$E:$E,'Each Gender Events'!AY$2)*'Medal values'!$B$3
+ COUNTIFS('Official Medal Table'!$F:$F,'Each Gender Events'!$A40,'Official Medal Table'!$C:$C,'Each Gender Events'!AY$1,'Official Medal Table'!$E:$E,"Mixed")*'Medal values'!$B$1/2
+ COUNTIFS('Official Medal Table'!$G:$G,'Each Gender Events'!$A40,'Official Medal Table'!$C:$C,'Each Gender Events'!AY$1,'Official Medal Table'!$E:$E,"Mixed")*'Medal values'!$B$2/2
+ COUNTIFS('Official Medal Table'!$H:$H,'Each Gender Events'!$A40,'Official Medal Table'!$C:$C,'Each Gender Events'!AY$1,'Official Medal Table'!$E:$E,"Mixed")*'Medal values'!$B$3/2
+ COUNTIFS('Official Medal Table'!$I:$I,'Each Gender Events'!$A40,'Official Medal Table'!$C:$C,'Each Gender Events'!AY$1,'Official Medal Table'!$E:$E,"Mixed")*'Medal values'!$B$3/2</f>
        <v>2.0000010000000001</v>
      </c>
      <c r="AZ40">
        <f>COUNTIFS('Official Medal Table'!$F:$F,'Each Gender Events'!$A40,'Official Medal Table'!$C:$C,'Each Gender Events'!AZ$1,'Official Medal Table'!$E:$E,'Each Gender Events'!AZ$2)*'Medal values'!$B$1
+ COUNTIFS('Official Medal Table'!$G:$G,'Each Gender Events'!$A40,'Official Medal Table'!$C:$C,'Each Gender Events'!AZ$1,'Official Medal Table'!$E:$E,'Each Gender Events'!AZ$2)*'Medal values'!$B$2
+ COUNTIFS('Official Medal Table'!$H:$H,'Each Gender Events'!$A40,'Official Medal Table'!$C:$C,'Each Gender Events'!AZ$1,'Official Medal Table'!$E:$E,'Each Gender Events'!AZ$2)*'Medal values'!$B$3
+ COUNTIFS('Official Medal Table'!$I:$I,'Each Gender Events'!$A40,'Official Medal Table'!$C:$C,'Each Gender Events'!AZ$1,'Official Medal Table'!$E:$E,'Each Gender Events'!AZ$2)*'Medal values'!$B$3
+ COUNTIFS('Official Medal Table'!$F:$F,'Each Gender Events'!$A40,'Official Medal Table'!$C:$C,'Each Gender Events'!AZ$1,'Official Medal Table'!$E:$E,"Mixed")*'Medal values'!$B$1/2
+ COUNTIFS('Official Medal Table'!$G:$G,'Each Gender Events'!$A40,'Official Medal Table'!$C:$C,'Each Gender Events'!AZ$1,'Official Medal Table'!$E:$E,"Mixed")*'Medal values'!$B$2/2
+ COUNTIFS('Official Medal Table'!$H:$H,'Each Gender Events'!$A40,'Official Medal Table'!$C:$C,'Each Gender Events'!AZ$1,'Official Medal Table'!$E:$E,"Mixed")*'Medal values'!$B$3/2
+ COUNTIFS('Official Medal Table'!$I:$I,'Each Gender Events'!$A40,'Official Medal Table'!$C:$C,'Each Gender Events'!AZ$1,'Official Medal Table'!$E:$E,"Mixed")*'Medal values'!$B$3/2</f>
        <v>0</v>
      </c>
      <c r="BA40">
        <f>COUNTIFS('Official Medal Table'!$F:$F,'Each Gender Events'!$A40,'Official Medal Table'!$C:$C,'Each Gender Events'!BA$1,'Official Medal Table'!$E:$E,'Each Gender Events'!BA$2)*'Medal values'!$B$1
+ COUNTIFS('Official Medal Table'!$G:$G,'Each Gender Events'!$A40,'Official Medal Table'!$C:$C,'Each Gender Events'!BA$1,'Official Medal Table'!$E:$E,'Each Gender Events'!BA$2)*'Medal values'!$B$2
+ COUNTIFS('Official Medal Table'!$H:$H,'Each Gender Events'!$A40,'Official Medal Table'!$C:$C,'Each Gender Events'!BA$1,'Official Medal Table'!$E:$E,'Each Gender Events'!BA$2)*'Medal values'!$B$3
+ COUNTIFS('Official Medal Table'!$I:$I,'Each Gender Events'!$A40,'Official Medal Table'!$C:$C,'Each Gender Events'!BA$1,'Official Medal Table'!$E:$E,'Each Gender Events'!BA$2)*'Medal values'!$B$3
+ COUNTIFS('Official Medal Table'!$F:$F,'Each Gender Events'!$A40,'Official Medal Table'!$C:$C,'Each Gender Events'!BA$1,'Official Medal Table'!$E:$E,"Mixed")*'Medal values'!$B$1/2
+ COUNTIFS('Official Medal Table'!$G:$G,'Each Gender Events'!$A40,'Official Medal Table'!$C:$C,'Each Gender Events'!BA$1,'Official Medal Table'!$E:$E,"Mixed")*'Medal values'!$B$2/2
+ COUNTIFS('Official Medal Table'!$H:$H,'Each Gender Events'!$A40,'Official Medal Table'!$C:$C,'Each Gender Events'!BA$1,'Official Medal Table'!$E:$E,"Mixed")*'Medal values'!$B$3/2
+ COUNTIFS('Official Medal Table'!$I:$I,'Each Gender Events'!$A40,'Official Medal Table'!$C:$C,'Each Gender Events'!BA$1,'Official Medal Table'!$E:$E,"Mixed")*'Medal values'!$B$3/2</f>
        <v>0</v>
      </c>
      <c r="BB40">
        <f>COUNTIFS('Official Medal Table'!$F:$F,'Each Gender Events'!$A40,'Official Medal Table'!$C:$C,'Each Gender Events'!BB$1,'Official Medal Table'!$E:$E,'Each Gender Events'!BB$2)*'Medal values'!$B$1
+ COUNTIFS('Official Medal Table'!$G:$G,'Each Gender Events'!$A40,'Official Medal Table'!$C:$C,'Each Gender Events'!BB$1,'Official Medal Table'!$E:$E,'Each Gender Events'!BB$2)*'Medal values'!$B$2
+ COUNTIFS('Official Medal Table'!$H:$H,'Each Gender Events'!$A40,'Official Medal Table'!$C:$C,'Each Gender Events'!BB$1,'Official Medal Table'!$E:$E,'Each Gender Events'!BB$2)*'Medal values'!$B$3
+ COUNTIFS('Official Medal Table'!$I:$I,'Each Gender Events'!$A40,'Official Medal Table'!$C:$C,'Each Gender Events'!BB$1,'Official Medal Table'!$E:$E,'Each Gender Events'!BB$2)*'Medal values'!$B$3
+ COUNTIFS('Official Medal Table'!$F:$F,'Each Gender Events'!$A40,'Official Medal Table'!$C:$C,'Each Gender Events'!BB$1,'Official Medal Table'!$E:$E,"Mixed")*'Medal values'!$B$1/2
+ COUNTIFS('Official Medal Table'!$G:$G,'Each Gender Events'!$A40,'Official Medal Table'!$C:$C,'Each Gender Events'!BB$1,'Official Medal Table'!$E:$E,"Mixed")*'Medal values'!$B$2/2
+ COUNTIFS('Official Medal Table'!$H:$H,'Each Gender Events'!$A40,'Official Medal Table'!$C:$C,'Each Gender Events'!BB$1,'Official Medal Table'!$E:$E,"Mixed")*'Medal values'!$B$3/2
+ COUNTIFS('Official Medal Table'!$I:$I,'Each Gender Events'!$A40,'Official Medal Table'!$C:$C,'Each Gender Events'!BB$1,'Official Medal Table'!$E:$E,"Mixed")*'Medal values'!$B$3/2</f>
        <v>0</v>
      </c>
      <c r="BC40">
        <f>COUNTIFS('Official Medal Table'!$F:$F,'Each Gender Events'!$A40,'Official Medal Table'!$C:$C,'Each Gender Events'!BC$1,'Official Medal Table'!$E:$E,'Each Gender Events'!BC$2)*'Medal values'!$B$1
+ COUNTIFS('Official Medal Table'!$G:$G,'Each Gender Events'!$A40,'Official Medal Table'!$C:$C,'Each Gender Events'!BC$1,'Official Medal Table'!$E:$E,'Each Gender Events'!BC$2)*'Medal values'!$B$2
+ COUNTIFS('Official Medal Table'!$H:$H,'Each Gender Events'!$A40,'Official Medal Table'!$C:$C,'Each Gender Events'!BC$1,'Official Medal Table'!$E:$E,'Each Gender Events'!BC$2)*'Medal values'!$B$3
+ COUNTIFS('Official Medal Table'!$I:$I,'Each Gender Events'!$A40,'Official Medal Table'!$C:$C,'Each Gender Events'!BC$1,'Official Medal Table'!$E:$E,'Each Gender Events'!BC$2)*'Medal values'!$B$3
+ COUNTIFS('Official Medal Table'!$F:$F,'Each Gender Events'!$A40,'Official Medal Table'!$C:$C,'Each Gender Events'!BC$1,'Official Medal Table'!$E:$E,"Mixed")*'Medal values'!$B$1/2
+ COUNTIFS('Official Medal Table'!$G:$G,'Each Gender Events'!$A40,'Official Medal Table'!$C:$C,'Each Gender Events'!BC$1,'Official Medal Table'!$E:$E,"Mixed")*'Medal values'!$B$2/2
+ COUNTIFS('Official Medal Table'!$H:$H,'Each Gender Events'!$A40,'Official Medal Table'!$C:$C,'Each Gender Events'!BC$1,'Official Medal Table'!$E:$E,"Mixed")*'Medal values'!$B$3/2
+ COUNTIFS('Official Medal Table'!$I:$I,'Each Gender Events'!$A40,'Official Medal Table'!$C:$C,'Each Gender Events'!BC$1,'Official Medal Table'!$E:$E,"Mixed")*'Medal values'!$B$3/2</f>
        <v>0</v>
      </c>
      <c r="BD40">
        <f>COUNTIFS('Official Medal Table'!$F:$F,'Each Gender Events'!$A40,'Official Medal Table'!$C:$C,'Each Gender Events'!BD$1,'Official Medal Table'!$E:$E,'Each Gender Events'!BD$2)*'Medal values'!$B$1
+ COUNTIFS('Official Medal Table'!$G:$G,'Each Gender Events'!$A40,'Official Medal Table'!$C:$C,'Each Gender Events'!BD$1,'Official Medal Table'!$E:$E,'Each Gender Events'!BD$2)*'Medal values'!$B$2
+ COUNTIFS('Official Medal Table'!$H:$H,'Each Gender Events'!$A40,'Official Medal Table'!$C:$C,'Each Gender Events'!BD$1,'Official Medal Table'!$E:$E,'Each Gender Events'!BD$2)*'Medal values'!$B$3
+ COUNTIFS('Official Medal Table'!$I:$I,'Each Gender Events'!$A40,'Official Medal Table'!$C:$C,'Each Gender Events'!BD$1,'Official Medal Table'!$E:$E,'Each Gender Events'!BD$2)*'Medal values'!$B$3
+ COUNTIFS('Official Medal Table'!$F:$F,'Each Gender Events'!$A40,'Official Medal Table'!$C:$C,'Each Gender Events'!BD$1,'Official Medal Table'!$E:$E,"Mixed")*'Medal values'!$B$1/2
+ COUNTIFS('Official Medal Table'!$G:$G,'Each Gender Events'!$A40,'Official Medal Table'!$C:$C,'Each Gender Events'!BD$1,'Official Medal Table'!$E:$E,"Mixed")*'Medal values'!$B$2/2
+ COUNTIFS('Official Medal Table'!$H:$H,'Each Gender Events'!$A40,'Official Medal Table'!$C:$C,'Each Gender Events'!BD$1,'Official Medal Table'!$E:$E,"Mixed")*'Medal values'!$B$3/2
+ COUNTIFS('Official Medal Table'!$I:$I,'Each Gender Events'!$A40,'Official Medal Table'!$C:$C,'Each Gender Events'!BD$1,'Official Medal Table'!$E:$E,"Mixed")*'Medal values'!$B$3/2</f>
        <v>0</v>
      </c>
      <c r="BE40">
        <f>COUNTIFS('Official Medal Table'!$F:$F,'Each Gender Events'!$A40,'Official Medal Table'!$C:$C,'Each Gender Events'!BE$1,'Official Medal Table'!$E:$E,'Each Gender Events'!BE$2)*'Medal values'!$B$1
+ COUNTIFS('Official Medal Table'!$G:$G,'Each Gender Events'!$A40,'Official Medal Table'!$C:$C,'Each Gender Events'!BE$1,'Official Medal Table'!$E:$E,'Each Gender Events'!BE$2)*'Medal values'!$B$2
+ COUNTIFS('Official Medal Table'!$H:$H,'Each Gender Events'!$A40,'Official Medal Table'!$C:$C,'Each Gender Events'!BE$1,'Official Medal Table'!$E:$E,'Each Gender Events'!BE$2)*'Medal values'!$B$3
+ COUNTIFS('Official Medal Table'!$I:$I,'Each Gender Events'!$A40,'Official Medal Table'!$C:$C,'Each Gender Events'!BE$1,'Official Medal Table'!$E:$E,'Each Gender Events'!BE$2)*'Medal values'!$B$3
+ COUNTIFS('Official Medal Table'!$F:$F,'Each Gender Events'!$A40,'Official Medal Table'!$C:$C,'Each Gender Events'!BE$1,'Official Medal Table'!$E:$E,"Mixed")*'Medal values'!$B$1/2
+ COUNTIFS('Official Medal Table'!$G:$G,'Each Gender Events'!$A40,'Official Medal Table'!$C:$C,'Each Gender Events'!BE$1,'Official Medal Table'!$E:$E,"Mixed")*'Medal values'!$B$2/2
+ COUNTIFS('Official Medal Table'!$H:$H,'Each Gender Events'!$A40,'Official Medal Table'!$C:$C,'Each Gender Events'!BE$1,'Official Medal Table'!$E:$E,"Mixed")*'Medal values'!$B$3/2
+ COUNTIFS('Official Medal Table'!$I:$I,'Each Gender Events'!$A40,'Official Medal Table'!$C:$C,'Each Gender Events'!BE$1,'Official Medal Table'!$E:$E,"Mixed")*'Medal values'!$B$3/2</f>
        <v>0</v>
      </c>
      <c r="BF40">
        <f>COUNTIFS('Official Medal Table'!$F:$F,'Each Gender Events'!$A40,'Official Medal Table'!$C:$C,'Each Gender Events'!BF$1,'Official Medal Table'!$E:$E,'Each Gender Events'!BF$2)*'Medal values'!$B$1
+ COUNTIFS('Official Medal Table'!$G:$G,'Each Gender Events'!$A40,'Official Medal Table'!$C:$C,'Each Gender Events'!BF$1,'Official Medal Table'!$E:$E,'Each Gender Events'!BF$2)*'Medal values'!$B$2
+ COUNTIFS('Official Medal Table'!$H:$H,'Each Gender Events'!$A40,'Official Medal Table'!$C:$C,'Each Gender Events'!BF$1,'Official Medal Table'!$E:$E,'Each Gender Events'!BF$2)*'Medal values'!$B$3
+ COUNTIFS('Official Medal Table'!$I:$I,'Each Gender Events'!$A40,'Official Medal Table'!$C:$C,'Each Gender Events'!BF$1,'Official Medal Table'!$E:$E,'Each Gender Events'!BF$2)*'Medal values'!$B$3
+ COUNTIFS('Official Medal Table'!$F:$F,'Each Gender Events'!$A40,'Official Medal Table'!$C:$C,'Each Gender Events'!BF$1,'Official Medal Table'!$E:$E,"Mixed")*'Medal values'!$B$1/2
+ COUNTIFS('Official Medal Table'!$G:$G,'Each Gender Events'!$A40,'Official Medal Table'!$C:$C,'Each Gender Events'!BF$1,'Official Medal Table'!$E:$E,"Mixed")*'Medal values'!$B$2/2
+ COUNTIFS('Official Medal Table'!$H:$H,'Each Gender Events'!$A40,'Official Medal Table'!$C:$C,'Each Gender Events'!BF$1,'Official Medal Table'!$E:$E,"Mixed")*'Medal values'!$B$3/2
+ COUNTIFS('Official Medal Table'!$I:$I,'Each Gender Events'!$A40,'Official Medal Table'!$C:$C,'Each Gender Events'!BF$1,'Official Medal Table'!$E:$E,"Mixed")*'Medal values'!$B$3/2</f>
        <v>0</v>
      </c>
      <c r="BG40">
        <f>COUNTIFS('Official Medal Table'!$F:$F,'Each Gender Events'!$A40,'Official Medal Table'!$C:$C,'Each Gender Events'!BG$1,'Official Medal Table'!$E:$E,'Each Gender Events'!BG$2)*'Medal values'!$B$1
+ COUNTIFS('Official Medal Table'!$G:$G,'Each Gender Events'!$A40,'Official Medal Table'!$C:$C,'Each Gender Events'!BG$1,'Official Medal Table'!$E:$E,'Each Gender Events'!BG$2)*'Medal values'!$B$2
+ COUNTIFS('Official Medal Table'!$H:$H,'Each Gender Events'!$A40,'Official Medal Table'!$C:$C,'Each Gender Events'!BG$1,'Official Medal Table'!$E:$E,'Each Gender Events'!BG$2)*'Medal values'!$B$3
+ COUNTIFS('Official Medal Table'!$I:$I,'Each Gender Events'!$A40,'Official Medal Table'!$C:$C,'Each Gender Events'!BG$1,'Official Medal Table'!$E:$E,'Each Gender Events'!BG$2)*'Medal values'!$B$3
+ COUNTIFS('Official Medal Table'!$F:$F,'Each Gender Events'!$A40,'Official Medal Table'!$C:$C,'Each Gender Events'!BG$1,'Official Medal Table'!$E:$E,"Mixed")*'Medal values'!$B$1/2
+ COUNTIFS('Official Medal Table'!$G:$G,'Each Gender Events'!$A40,'Official Medal Table'!$C:$C,'Each Gender Events'!BG$1,'Official Medal Table'!$E:$E,"Mixed")*'Medal values'!$B$2/2
+ COUNTIFS('Official Medal Table'!$H:$H,'Each Gender Events'!$A40,'Official Medal Table'!$C:$C,'Each Gender Events'!BG$1,'Official Medal Table'!$E:$E,"Mixed")*'Medal values'!$B$3/2
+ COUNTIFS('Official Medal Table'!$I:$I,'Each Gender Events'!$A40,'Official Medal Table'!$C:$C,'Each Gender Events'!BG$1,'Official Medal Table'!$E:$E,"Mixed")*'Medal values'!$B$3/2</f>
        <v>0</v>
      </c>
      <c r="BH40">
        <f>COUNTIFS('Official Medal Table'!$F:$F,'Each Gender Events'!$A40,'Official Medal Table'!$C:$C,'Each Gender Events'!BH$1,'Official Medal Table'!$E:$E,'Each Gender Events'!BH$2)*'Medal values'!$B$1
+ COUNTIFS('Official Medal Table'!$G:$G,'Each Gender Events'!$A40,'Official Medal Table'!$C:$C,'Each Gender Events'!BH$1,'Official Medal Table'!$E:$E,'Each Gender Events'!BH$2)*'Medal values'!$B$2
+ COUNTIFS('Official Medal Table'!$H:$H,'Each Gender Events'!$A40,'Official Medal Table'!$C:$C,'Each Gender Events'!BH$1,'Official Medal Table'!$E:$E,'Each Gender Events'!BH$2)*'Medal values'!$B$3
+ COUNTIFS('Official Medal Table'!$I:$I,'Each Gender Events'!$A40,'Official Medal Table'!$C:$C,'Each Gender Events'!BH$1,'Official Medal Table'!$E:$E,'Each Gender Events'!BH$2)*'Medal values'!$B$3
+ COUNTIFS('Official Medal Table'!$F:$F,'Each Gender Events'!$A40,'Official Medal Table'!$C:$C,'Each Gender Events'!BH$1,'Official Medal Table'!$E:$E,"Mixed")*'Medal values'!$B$1/2
+ COUNTIFS('Official Medal Table'!$G:$G,'Each Gender Events'!$A40,'Official Medal Table'!$C:$C,'Each Gender Events'!BH$1,'Official Medal Table'!$E:$E,"Mixed")*'Medal values'!$B$2/2
+ COUNTIFS('Official Medal Table'!$H:$H,'Each Gender Events'!$A40,'Official Medal Table'!$C:$C,'Each Gender Events'!BH$1,'Official Medal Table'!$E:$E,"Mixed")*'Medal values'!$B$3/2
+ COUNTIFS('Official Medal Table'!$I:$I,'Each Gender Events'!$A40,'Official Medal Table'!$C:$C,'Each Gender Events'!BH$1,'Official Medal Table'!$E:$E,"Mixed")*'Medal values'!$B$3/2</f>
        <v>0</v>
      </c>
      <c r="BI40">
        <f>COUNTIFS('Official Medal Table'!$F:$F,'Each Gender Events'!$A40,'Official Medal Table'!$C:$C,'Each Gender Events'!BI$1,'Official Medal Table'!$E:$E,'Each Gender Events'!BI$2)*'Medal values'!$B$1
+ COUNTIFS('Official Medal Table'!$G:$G,'Each Gender Events'!$A40,'Official Medal Table'!$C:$C,'Each Gender Events'!BI$1,'Official Medal Table'!$E:$E,'Each Gender Events'!BI$2)*'Medal values'!$B$2
+ COUNTIFS('Official Medal Table'!$H:$H,'Each Gender Events'!$A40,'Official Medal Table'!$C:$C,'Each Gender Events'!BI$1,'Official Medal Table'!$E:$E,'Each Gender Events'!BI$2)*'Medal values'!$B$3
+ COUNTIFS('Official Medal Table'!$I:$I,'Each Gender Events'!$A40,'Official Medal Table'!$C:$C,'Each Gender Events'!BI$1,'Official Medal Table'!$E:$E,'Each Gender Events'!BI$2)*'Medal values'!$B$3
+ COUNTIFS('Official Medal Table'!$F:$F,'Each Gender Events'!$A40,'Official Medal Table'!$C:$C,'Each Gender Events'!BI$1,'Official Medal Table'!$E:$E,"Mixed")*'Medal values'!$B$1/2
+ COUNTIFS('Official Medal Table'!$G:$G,'Each Gender Events'!$A40,'Official Medal Table'!$C:$C,'Each Gender Events'!BI$1,'Official Medal Table'!$E:$E,"Mixed")*'Medal values'!$B$2/2
+ COUNTIFS('Official Medal Table'!$H:$H,'Each Gender Events'!$A40,'Official Medal Table'!$C:$C,'Each Gender Events'!BI$1,'Official Medal Table'!$E:$E,"Mixed")*'Medal values'!$B$3/2
+ COUNTIFS('Official Medal Table'!$I:$I,'Each Gender Events'!$A40,'Official Medal Table'!$C:$C,'Each Gender Events'!BI$1,'Official Medal Table'!$E:$E,"Mixed")*'Medal values'!$B$3/2</f>
        <v>0</v>
      </c>
      <c r="BJ40">
        <f>COUNTIFS('Official Medal Table'!$F:$F,'Each Gender Events'!$A40,'Official Medal Table'!$C:$C,'Each Gender Events'!BJ$1,'Official Medal Table'!$E:$E,'Each Gender Events'!BJ$2)*'Medal values'!$B$1
+ COUNTIFS('Official Medal Table'!$G:$G,'Each Gender Events'!$A40,'Official Medal Table'!$C:$C,'Each Gender Events'!BJ$1,'Official Medal Table'!$E:$E,'Each Gender Events'!BJ$2)*'Medal values'!$B$2
+ COUNTIFS('Official Medal Table'!$H:$H,'Each Gender Events'!$A40,'Official Medal Table'!$C:$C,'Each Gender Events'!BJ$1,'Official Medal Table'!$E:$E,'Each Gender Events'!BJ$2)*'Medal values'!$B$3
+ COUNTIFS('Official Medal Table'!$I:$I,'Each Gender Events'!$A40,'Official Medal Table'!$C:$C,'Each Gender Events'!BJ$1,'Official Medal Table'!$E:$E,'Each Gender Events'!BJ$2)*'Medal values'!$B$3
+ COUNTIFS('Official Medal Table'!$F:$F,'Each Gender Events'!$A40,'Official Medal Table'!$C:$C,'Each Gender Events'!BJ$1,'Official Medal Table'!$E:$E,"Mixed")*'Medal values'!$B$1/2
+ COUNTIFS('Official Medal Table'!$G:$G,'Each Gender Events'!$A40,'Official Medal Table'!$C:$C,'Each Gender Events'!BJ$1,'Official Medal Table'!$E:$E,"Mixed")*'Medal values'!$B$2/2
+ COUNTIFS('Official Medal Table'!$H:$H,'Each Gender Events'!$A40,'Official Medal Table'!$C:$C,'Each Gender Events'!BJ$1,'Official Medal Table'!$E:$E,"Mixed")*'Medal values'!$B$3/2
+ COUNTIFS('Official Medal Table'!$I:$I,'Each Gender Events'!$A40,'Official Medal Table'!$C:$C,'Each Gender Events'!BJ$1,'Official Medal Table'!$E:$E,"Mixed")*'Medal values'!$B$3/2</f>
        <v>0</v>
      </c>
      <c r="BK40">
        <f>COUNTIFS('Official Medal Table'!$F:$F,'Each Gender Events'!$A40,'Official Medal Table'!$C:$C,'Each Gender Events'!BK$1,'Official Medal Table'!$E:$E,'Each Gender Events'!BK$2)*'Medal values'!$B$1
+ COUNTIFS('Official Medal Table'!$G:$G,'Each Gender Events'!$A40,'Official Medal Table'!$C:$C,'Each Gender Events'!BK$1,'Official Medal Table'!$E:$E,'Each Gender Events'!BK$2)*'Medal values'!$B$2
+ COUNTIFS('Official Medal Table'!$H:$H,'Each Gender Events'!$A40,'Official Medal Table'!$C:$C,'Each Gender Events'!BK$1,'Official Medal Table'!$E:$E,'Each Gender Events'!BK$2)*'Medal values'!$B$3
+ COUNTIFS('Official Medal Table'!$I:$I,'Each Gender Events'!$A40,'Official Medal Table'!$C:$C,'Each Gender Events'!BK$1,'Official Medal Table'!$E:$E,'Each Gender Events'!BK$2)*'Medal values'!$B$3
+ COUNTIFS('Official Medal Table'!$F:$F,'Each Gender Events'!$A40,'Official Medal Table'!$C:$C,'Each Gender Events'!BK$1,'Official Medal Table'!$E:$E,"Mixed")*'Medal values'!$B$1/2
+ COUNTIFS('Official Medal Table'!$G:$G,'Each Gender Events'!$A40,'Official Medal Table'!$C:$C,'Each Gender Events'!BK$1,'Official Medal Table'!$E:$E,"Mixed")*'Medal values'!$B$2/2
+ COUNTIFS('Official Medal Table'!$H:$H,'Each Gender Events'!$A40,'Official Medal Table'!$C:$C,'Each Gender Events'!BK$1,'Official Medal Table'!$E:$E,"Mixed")*'Medal values'!$B$3/2
+ COUNTIFS('Official Medal Table'!$I:$I,'Each Gender Events'!$A40,'Official Medal Table'!$C:$C,'Each Gender Events'!BK$1,'Official Medal Table'!$E:$E,"Mixed")*'Medal values'!$B$3/2</f>
        <v>0</v>
      </c>
      <c r="BL40">
        <f>COUNTIFS('Official Medal Table'!$F:$F,'Each Gender Events'!$A40,'Official Medal Table'!$C:$C,'Each Gender Events'!BL$1,'Official Medal Table'!$E:$E,'Each Gender Events'!BL$2)*'Medal values'!$B$1
+ COUNTIFS('Official Medal Table'!$G:$G,'Each Gender Events'!$A40,'Official Medal Table'!$C:$C,'Each Gender Events'!BL$1,'Official Medal Table'!$E:$E,'Each Gender Events'!BL$2)*'Medal values'!$B$2
+ COUNTIFS('Official Medal Table'!$H:$H,'Each Gender Events'!$A40,'Official Medal Table'!$C:$C,'Each Gender Events'!BL$1,'Official Medal Table'!$E:$E,'Each Gender Events'!BL$2)*'Medal values'!$B$3
+ COUNTIFS('Official Medal Table'!$I:$I,'Each Gender Events'!$A40,'Official Medal Table'!$C:$C,'Each Gender Events'!BL$1,'Official Medal Table'!$E:$E,'Each Gender Events'!BL$2)*'Medal values'!$B$3
+ COUNTIFS('Official Medal Table'!$F:$F,'Each Gender Events'!$A40,'Official Medal Table'!$C:$C,'Each Gender Events'!BL$1,'Official Medal Table'!$E:$E,"Mixed")*'Medal values'!$B$1/2
+ COUNTIFS('Official Medal Table'!$G:$G,'Each Gender Events'!$A40,'Official Medal Table'!$C:$C,'Each Gender Events'!BL$1,'Official Medal Table'!$E:$E,"Mixed")*'Medal values'!$B$2/2
+ COUNTIFS('Official Medal Table'!$H:$H,'Each Gender Events'!$A40,'Official Medal Table'!$C:$C,'Each Gender Events'!BL$1,'Official Medal Table'!$E:$E,"Mixed")*'Medal values'!$B$3/2
+ COUNTIFS('Official Medal Table'!$I:$I,'Each Gender Events'!$A40,'Official Medal Table'!$C:$C,'Each Gender Events'!BL$1,'Official Medal Table'!$E:$E,"Mixed")*'Medal values'!$B$3/2</f>
        <v>0</v>
      </c>
      <c r="BM40">
        <f>COUNTIFS('Official Medal Table'!$F:$F,'Each Gender Events'!$A40,'Official Medal Table'!$C:$C,'Each Gender Events'!BM$1,'Official Medal Table'!$E:$E,'Each Gender Events'!BM$2)*'Medal values'!$B$1
+ COUNTIFS('Official Medal Table'!$G:$G,'Each Gender Events'!$A40,'Official Medal Table'!$C:$C,'Each Gender Events'!BM$1,'Official Medal Table'!$E:$E,'Each Gender Events'!BM$2)*'Medal values'!$B$2
+ COUNTIFS('Official Medal Table'!$H:$H,'Each Gender Events'!$A40,'Official Medal Table'!$C:$C,'Each Gender Events'!BM$1,'Official Medal Table'!$E:$E,'Each Gender Events'!BM$2)*'Medal values'!$B$3
+ COUNTIFS('Official Medal Table'!$I:$I,'Each Gender Events'!$A40,'Official Medal Table'!$C:$C,'Each Gender Events'!BM$1,'Official Medal Table'!$E:$E,'Each Gender Events'!BM$2)*'Medal values'!$B$3
+ COUNTIFS('Official Medal Table'!$F:$F,'Each Gender Events'!$A40,'Official Medal Table'!$C:$C,'Each Gender Events'!BM$1,'Official Medal Table'!$E:$E,"Mixed")*'Medal values'!$B$1/2
+ COUNTIFS('Official Medal Table'!$G:$G,'Each Gender Events'!$A40,'Official Medal Table'!$C:$C,'Each Gender Events'!BM$1,'Official Medal Table'!$E:$E,"Mixed")*'Medal values'!$B$2/2
+ COUNTIFS('Official Medal Table'!$H:$H,'Each Gender Events'!$A40,'Official Medal Table'!$C:$C,'Each Gender Events'!BM$1,'Official Medal Table'!$E:$E,"Mixed")*'Medal values'!$B$3/2
+ COUNTIFS('Official Medal Table'!$I:$I,'Each Gender Events'!$A40,'Official Medal Table'!$C:$C,'Each Gender Events'!BM$1,'Official Medal Table'!$E:$E,"Mixed")*'Medal values'!$B$3/2</f>
        <v>0</v>
      </c>
      <c r="BN40">
        <f>COUNTIFS('Official Medal Table'!$F:$F,'Each Gender Events'!$A40,'Official Medal Table'!$C:$C,'Each Gender Events'!BN$1,'Official Medal Table'!$E:$E,'Each Gender Events'!BN$2)*'Medal values'!$B$1
+ COUNTIFS('Official Medal Table'!$G:$G,'Each Gender Events'!$A40,'Official Medal Table'!$C:$C,'Each Gender Events'!BN$1,'Official Medal Table'!$E:$E,'Each Gender Events'!BN$2)*'Medal values'!$B$2
+ COUNTIFS('Official Medal Table'!$H:$H,'Each Gender Events'!$A40,'Official Medal Table'!$C:$C,'Each Gender Events'!BN$1,'Official Medal Table'!$E:$E,'Each Gender Events'!BN$2)*'Medal values'!$B$3
+ COUNTIFS('Official Medal Table'!$I:$I,'Each Gender Events'!$A40,'Official Medal Table'!$C:$C,'Each Gender Events'!BN$1,'Official Medal Table'!$E:$E,'Each Gender Events'!BN$2)*'Medal values'!$B$3
+ COUNTIFS('Official Medal Table'!$F:$F,'Each Gender Events'!$A40,'Official Medal Table'!$C:$C,'Each Gender Events'!BN$1,'Official Medal Table'!$E:$E,"Mixed")*'Medal values'!$B$1/2
+ COUNTIFS('Official Medal Table'!$G:$G,'Each Gender Events'!$A40,'Official Medal Table'!$C:$C,'Each Gender Events'!BN$1,'Official Medal Table'!$E:$E,"Mixed")*'Medal values'!$B$2/2
+ COUNTIFS('Official Medal Table'!$H:$H,'Each Gender Events'!$A40,'Official Medal Table'!$C:$C,'Each Gender Events'!BN$1,'Official Medal Table'!$E:$E,"Mixed")*'Medal values'!$B$3/2
+ COUNTIFS('Official Medal Table'!$I:$I,'Each Gender Events'!$A40,'Official Medal Table'!$C:$C,'Each Gender Events'!BN$1,'Official Medal Table'!$E:$E,"Mixed")*'Medal values'!$B$3/2</f>
        <v>0</v>
      </c>
      <c r="BO40">
        <f>COUNTIFS('Official Medal Table'!$F:$F,'Each Gender Events'!$A40,'Official Medal Table'!$C:$C,'Each Gender Events'!BO$1,'Official Medal Table'!$E:$E,'Each Gender Events'!BO$2)*'Medal values'!$B$1
+ COUNTIFS('Official Medal Table'!$G:$G,'Each Gender Events'!$A40,'Official Medal Table'!$C:$C,'Each Gender Events'!BO$1,'Official Medal Table'!$E:$E,'Each Gender Events'!BO$2)*'Medal values'!$B$2
+ COUNTIFS('Official Medal Table'!$H:$H,'Each Gender Events'!$A40,'Official Medal Table'!$C:$C,'Each Gender Events'!BO$1,'Official Medal Table'!$E:$E,'Each Gender Events'!BO$2)*'Medal values'!$B$3
+ COUNTIFS('Official Medal Table'!$I:$I,'Each Gender Events'!$A40,'Official Medal Table'!$C:$C,'Each Gender Events'!BO$1,'Official Medal Table'!$E:$E,'Each Gender Events'!BO$2)*'Medal values'!$B$3
+ COUNTIFS('Official Medal Table'!$F:$F,'Each Gender Events'!$A40,'Official Medal Table'!$C:$C,'Each Gender Events'!BO$1,'Official Medal Table'!$E:$E,"Mixed")*'Medal values'!$B$1/2
+ COUNTIFS('Official Medal Table'!$G:$G,'Each Gender Events'!$A40,'Official Medal Table'!$C:$C,'Each Gender Events'!BO$1,'Official Medal Table'!$E:$E,"Mixed")*'Medal values'!$B$2/2
+ COUNTIFS('Official Medal Table'!$H:$H,'Each Gender Events'!$A40,'Official Medal Table'!$C:$C,'Each Gender Events'!BO$1,'Official Medal Table'!$E:$E,"Mixed")*'Medal values'!$B$3/2
+ COUNTIFS('Official Medal Table'!$I:$I,'Each Gender Events'!$A40,'Official Medal Table'!$C:$C,'Each Gender Events'!BO$1,'Official Medal Table'!$E:$E,"Mixed")*'Medal values'!$B$3/2</f>
        <v>0</v>
      </c>
      <c r="BP40">
        <f>COUNTIFS('Official Medal Table'!$F:$F,'Each Gender Events'!$A40,'Official Medal Table'!$C:$C,'Each Gender Events'!BP$1,'Official Medal Table'!$E:$E,'Each Gender Events'!BP$2)*'Medal values'!$B$1
+ COUNTIFS('Official Medal Table'!$G:$G,'Each Gender Events'!$A40,'Official Medal Table'!$C:$C,'Each Gender Events'!BP$1,'Official Medal Table'!$E:$E,'Each Gender Events'!BP$2)*'Medal values'!$B$2
+ COUNTIFS('Official Medal Table'!$H:$H,'Each Gender Events'!$A40,'Official Medal Table'!$C:$C,'Each Gender Events'!BP$1,'Official Medal Table'!$E:$E,'Each Gender Events'!BP$2)*'Medal values'!$B$3
+ COUNTIFS('Official Medal Table'!$I:$I,'Each Gender Events'!$A40,'Official Medal Table'!$C:$C,'Each Gender Events'!BP$1,'Official Medal Table'!$E:$E,'Each Gender Events'!BP$2)*'Medal values'!$B$3
+ COUNTIFS('Official Medal Table'!$F:$F,'Each Gender Events'!$A40,'Official Medal Table'!$C:$C,'Each Gender Events'!BP$1,'Official Medal Table'!$E:$E,"Mixed")*'Medal values'!$B$1/2
+ COUNTIFS('Official Medal Table'!$G:$G,'Each Gender Events'!$A40,'Official Medal Table'!$C:$C,'Each Gender Events'!BP$1,'Official Medal Table'!$E:$E,"Mixed")*'Medal values'!$B$2/2
+ COUNTIFS('Official Medal Table'!$H:$H,'Each Gender Events'!$A40,'Official Medal Table'!$C:$C,'Each Gender Events'!BP$1,'Official Medal Table'!$E:$E,"Mixed")*'Medal values'!$B$3/2
+ COUNTIFS('Official Medal Table'!$I:$I,'Each Gender Events'!$A40,'Official Medal Table'!$C:$C,'Each Gender Events'!BP$1,'Official Medal Table'!$E:$E,"Mixed")*'Medal values'!$B$3/2</f>
        <v>0</v>
      </c>
      <c r="BQ40">
        <f>COUNTIFS('Official Medal Table'!$F:$F,'Each Gender Events'!$A40,'Official Medal Table'!$C:$C,'Each Gender Events'!BQ$1,'Official Medal Table'!$E:$E,'Each Gender Events'!BQ$2)*'Medal values'!$B$1
+ COUNTIFS('Official Medal Table'!$G:$G,'Each Gender Events'!$A40,'Official Medal Table'!$C:$C,'Each Gender Events'!BQ$1,'Official Medal Table'!$E:$E,'Each Gender Events'!BQ$2)*'Medal values'!$B$2
+ COUNTIFS('Official Medal Table'!$H:$H,'Each Gender Events'!$A40,'Official Medal Table'!$C:$C,'Each Gender Events'!BQ$1,'Official Medal Table'!$E:$E,'Each Gender Events'!BQ$2)*'Medal values'!$B$3
+ COUNTIFS('Official Medal Table'!$I:$I,'Each Gender Events'!$A40,'Official Medal Table'!$C:$C,'Each Gender Events'!BQ$1,'Official Medal Table'!$E:$E,'Each Gender Events'!BQ$2)*'Medal values'!$B$3
+ COUNTIFS('Official Medal Table'!$F:$F,'Each Gender Events'!$A40,'Official Medal Table'!$C:$C,'Each Gender Events'!BQ$1,'Official Medal Table'!$E:$E,"Mixed")*'Medal values'!$B$1/2
+ COUNTIFS('Official Medal Table'!$G:$G,'Each Gender Events'!$A40,'Official Medal Table'!$C:$C,'Each Gender Events'!BQ$1,'Official Medal Table'!$E:$E,"Mixed")*'Medal values'!$B$2/2
+ COUNTIFS('Official Medal Table'!$H:$H,'Each Gender Events'!$A40,'Official Medal Table'!$C:$C,'Each Gender Events'!BQ$1,'Official Medal Table'!$E:$E,"Mixed")*'Medal values'!$B$3/2
+ COUNTIFS('Official Medal Table'!$I:$I,'Each Gender Events'!$A40,'Official Medal Table'!$C:$C,'Each Gender Events'!BQ$1,'Official Medal Table'!$E:$E,"Mixed")*'Medal values'!$B$3/2</f>
        <v>0</v>
      </c>
      <c r="BR40">
        <f>COUNTIFS('Official Medal Table'!$F:$F,'Each Gender Events'!$A40,'Official Medal Table'!$C:$C,'Each Gender Events'!BR$1,'Official Medal Table'!$E:$E,'Each Gender Events'!BR$2)*'Medal values'!$B$1
+ COUNTIFS('Official Medal Table'!$G:$G,'Each Gender Events'!$A40,'Official Medal Table'!$C:$C,'Each Gender Events'!BR$1,'Official Medal Table'!$E:$E,'Each Gender Events'!BR$2)*'Medal values'!$B$2
+ COUNTIFS('Official Medal Table'!$H:$H,'Each Gender Events'!$A40,'Official Medal Table'!$C:$C,'Each Gender Events'!BR$1,'Official Medal Table'!$E:$E,'Each Gender Events'!BR$2)*'Medal values'!$B$3
+ COUNTIFS('Official Medal Table'!$I:$I,'Each Gender Events'!$A40,'Official Medal Table'!$C:$C,'Each Gender Events'!BR$1,'Official Medal Table'!$E:$E,'Each Gender Events'!BR$2)*'Medal values'!$B$3
+ COUNTIFS('Official Medal Table'!$F:$F,'Each Gender Events'!$A40,'Official Medal Table'!$C:$C,'Each Gender Events'!BR$1,'Official Medal Table'!$E:$E,"Mixed")*'Medal values'!$B$1/2
+ COUNTIFS('Official Medal Table'!$G:$G,'Each Gender Events'!$A40,'Official Medal Table'!$C:$C,'Each Gender Events'!BR$1,'Official Medal Table'!$E:$E,"Mixed")*'Medal values'!$B$2/2
+ COUNTIFS('Official Medal Table'!$H:$H,'Each Gender Events'!$A40,'Official Medal Table'!$C:$C,'Each Gender Events'!BR$1,'Official Medal Table'!$E:$E,"Mixed")*'Medal values'!$B$3/2
+ COUNTIFS('Official Medal Table'!$I:$I,'Each Gender Events'!$A40,'Official Medal Table'!$C:$C,'Each Gender Events'!BR$1,'Official Medal Table'!$E:$E,"Mixed")*'Medal values'!$B$3/2</f>
        <v>0</v>
      </c>
      <c r="BS40">
        <f>COUNTIFS('Official Medal Table'!$F:$F,'Each Gender Events'!$A40,'Official Medal Table'!$C:$C,'Each Gender Events'!BS$1,'Official Medal Table'!$E:$E,'Each Gender Events'!BS$2)*'Medal values'!$B$1
+ COUNTIFS('Official Medal Table'!$G:$G,'Each Gender Events'!$A40,'Official Medal Table'!$C:$C,'Each Gender Events'!BS$1,'Official Medal Table'!$E:$E,'Each Gender Events'!BS$2)*'Medal values'!$B$2
+ COUNTIFS('Official Medal Table'!$H:$H,'Each Gender Events'!$A40,'Official Medal Table'!$C:$C,'Each Gender Events'!BS$1,'Official Medal Table'!$E:$E,'Each Gender Events'!BS$2)*'Medal values'!$B$3
+ COUNTIFS('Official Medal Table'!$I:$I,'Each Gender Events'!$A40,'Official Medal Table'!$C:$C,'Each Gender Events'!BS$1,'Official Medal Table'!$E:$E,'Each Gender Events'!BS$2)*'Medal values'!$B$3
+ COUNTIFS('Official Medal Table'!$F:$F,'Each Gender Events'!$A40,'Official Medal Table'!$C:$C,'Each Gender Events'!BS$1,'Official Medal Table'!$E:$E,"Mixed")*'Medal values'!$B$1/2
+ COUNTIFS('Official Medal Table'!$G:$G,'Each Gender Events'!$A40,'Official Medal Table'!$C:$C,'Each Gender Events'!BS$1,'Official Medal Table'!$E:$E,"Mixed")*'Medal values'!$B$2/2
+ COUNTIFS('Official Medal Table'!$H:$H,'Each Gender Events'!$A40,'Official Medal Table'!$C:$C,'Each Gender Events'!BS$1,'Official Medal Table'!$E:$E,"Mixed")*'Medal values'!$B$3/2
+ COUNTIFS('Official Medal Table'!$I:$I,'Each Gender Events'!$A40,'Official Medal Table'!$C:$C,'Each Gender Events'!BS$1,'Official Medal Table'!$E:$E,"Mixed")*'Medal values'!$B$3/2</f>
        <v>0</v>
      </c>
      <c r="BT40">
        <f>COUNTIFS('Official Medal Table'!$F:$F,'Each Gender Events'!$A40,'Official Medal Table'!$C:$C,'Each Gender Events'!BT$1,'Official Medal Table'!$E:$E,'Each Gender Events'!BT$2)*'Medal values'!$B$1
+ COUNTIFS('Official Medal Table'!$G:$G,'Each Gender Events'!$A40,'Official Medal Table'!$C:$C,'Each Gender Events'!BT$1,'Official Medal Table'!$E:$E,'Each Gender Events'!BT$2)*'Medal values'!$B$2
+ COUNTIFS('Official Medal Table'!$H:$H,'Each Gender Events'!$A40,'Official Medal Table'!$C:$C,'Each Gender Events'!BT$1,'Official Medal Table'!$E:$E,'Each Gender Events'!BT$2)*'Medal values'!$B$3
+ COUNTIFS('Official Medal Table'!$I:$I,'Each Gender Events'!$A40,'Official Medal Table'!$C:$C,'Each Gender Events'!BT$1,'Official Medal Table'!$E:$E,'Each Gender Events'!BT$2)*'Medal values'!$B$3
+ COUNTIFS('Official Medal Table'!$F:$F,'Each Gender Events'!$A40,'Official Medal Table'!$C:$C,'Each Gender Events'!BT$1,'Official Medal Table'!$E:$E,"Mixed")*'Medal values'!$B$1/2
+ COUNTIFS('Official Medal Table'!$G:$G,'Each Gender Events'!$A40,'Official Medal Table'!$C:$C,'Each Gender Events'!BT$1,'Official Medal Table'!$E:$E,"Mixed")*'Medal values'!$B$2/2
+ COUNTIFS('Official Medal Table'!$H:$H,'Each Gender Events'!$A40,'Official Medal Table'!$C:$C,'Each Gender Events'!BT$1,'Official Medal Table'!$E:$E,"Mixed")*'Medal values'!$B$3/2
+ COUNTIFS('Official Medal Table'!$I:$I,'Each Gender Events'!$A40,'Official Medal Table'!$C:$C,'Each Gender Events'!BT$1,'Official Medal Table'!$E:$E,"Mixed")*'Medal values'!$B$3/2</f>
        <v>0</v>
      </c>
      <c r="BU40">
        <f>COUNTIFS('Official Medal Table'!$F:$F,'Each Gender Events'!$A40,'Official Medal Table'!$C:$C,'Each Gender Events'!BU$1,'Official Medal Table'!$E:$E,'Each Gender Events'!BU$2)*'Medal values'!$B$1
+ COUNTIFS('Official Medal Table'!$G:$G,'Each Gender Events'!$A40,'Official Medal Table'!$C:$C,'Each Gender Events'!BU$1,'Official Medal Table'!$E:$E,'Each Gender Events'!BU$2)*'Medal values'!$B$2
+ COUNTIFS('Official Medal Table'!$H:$H,'Each Gender Events'!$A40,'Official Medal Table'!$C:$C,'Each Gender Events'!BU$1,'Official Medal Table'!$E:$E,'Each Gender Events'!BU$2)*'Medal values'!$B$3
+ COUNTIFS('Official Medal Table'!$I:$I,'Each Gender Events'!$A40,'Official Medal Table'!$C:$C,'Each Gender Events'!BU$1,'Official Medal Table'!$E:$E,'Each Gender Events'!BU$2)*'Medal values'!$B$3
+ COUNTIFS('Official Medal Table'!$F:$F,'Each Gender Events'!$A40,'Official Medal Table'!$C:$C,'Each Gender Events'!BU$1,'Official Medal Table'!$E:$E,"Mixed")*'Medal values'!$B$1/2
+ COUNTIFS('Official Medal Table'!$G:$G,'Each Gender Events'!$A40,'Official Medal Table'!$C:$C,'Each Gender Events'!BU$1,'Official Medal Table'!$E:$E,"Mixed")*'Medal values'!$B$2/2
+ COUNTIFS('Official Medal Table'!$H:$H,'Each Gender Events'!$A40,'Official Medal Table'!$C:$C,'Each Gender Events'!BU$1,'Official Medal Table'!$E:$E,"Mixed")*'Medal values'!$B$3/2
+ COUNTIFS('Official Medal Table'!$I:$I,'Each Gender Events'!$A40,'Official Medal Table'!$C:$C,'Each Gender Events'!BU$1,'Official Medal Table'!$E:$E,"Mixed")*'Medal values'!$B$3/2</f>
        <v>0</v>
      </c>
      <c r="BV40">
        <f>COUNTIFS('Official Medal Table'!$F:$F,'Each Gender Events'!$A40,'Official Medal Table'!$C:$C,'Each Gender Events'!BV$1,'Official Medal Table'!$E:$E,'Each Gender Events'!BV$2)*'Medal values'!$B$1
+ COUNTIFS('Official Medal Table'!$G:$G,'Each Gender Events'!$A40,'Official Medal Table'!$C:$C,'Each Gender Events'!BV$1,'Official Medal Table'!$E:$E,'Each Gender Events'!BV$2)*'Medal values'!$B$2
+ COUNTIFS('Official Medal Table'!$H:$H,'Each Gender Events'!$A40,'Official Medal Table'!$C:$C,'Each Gender Events'!BV$1,'Official Medal Table'!$E:$E,'Each Gender Events'!BV$2)*'Medal values'!$B$3
+ COUNTIFS('Official Medal Table'!$I:$I,'Each Gender Events'!$A40,'Official Medal Table'!$C:$C,'Each Gender Events'!BV$1,'Official Medal Table'!$E:$E,'Each Gender Events'!BV$2)*'Medal values'!$B$3
+ COUNTIFS('Official Medal Table'!$F:$F,'Each Gender Events'!$A40,'Official Medal Table'!$C:$C,'Each Gender Events'!BV$1,'Official Medal Table'!$E:$E,"Mixed")*'Medal values'!$B$1/2
+ COUNTIFS('Official Medal Table'!$G:$G,'Each Gender Events'!$A40,'Official Medal Table'!$C:$C,'Each Gender Events'!BV$1,'Official Medal Table'!$E:$E,"Mixed")*'Medal values'!$B$2/2
+ COUNTIFS('Official Medal Table'!$H:$H,'Each Gender Events'!$A40,'Official Medal Table'!$C:$C,'Each Gender Events'!BV$1,'Official Medal Table'!$E:$E,"Mixed")*'Medal values'!$B$3/2
+ COUNTIFS('Official Medal Table'!$I:$I,'Each Gender Events'!$A40,'Official Medal Table'!$C:$C,'Each Gender Events'!BV$1,'Official Medal Table'!$E:$E,"Mixed")*'Medal values'!$B$3/2</f>
        <v>0</v>
      </c>
      <c r="BW40">
        <f>COUNTIFS('Official Medal Table'!$F:$F,'Each Gender Events'!$A40,'Official Medal Table'!$C:$C,'Each Gender Events'!BW$1,'Official Medal Table'!$E:$E,'Each Gender Events'!BW$2)*'Medal values'!$B$1
+ COUNTIFS('Official Medal Table'!$G:$G,'Each Gender Events'!$A40,'Official Medal Table'!$C:$C,'Each Gender Events'!BW$1,'Official Medal Table'!$E:$E,'Each Gender Events'!BW$2)*'Medal values'!$B$2
+ COUNTIFS('Official Medal Table'!$H:$H,'Each Gender Events'!$A40,'Official Medal Table'!$C:$C,'Each Gender Events'!BW$1,'Official Medal Table'!$E:$E,'Each Gender Events'!BW$2)*'Medal values'!$B$3
+ COUNTIFS('Official Medal Table'!$I:$I,'Each Gender Events'!$A40,'Official Medal Table'!$C:$C,'Each Gender Events'!BW$1,'Official Medal Table'!$E:$E,'Each Gender Events'!BW$2)*'Medal values'!$B$3
+ COUNTIFS('Official Medal Table'!$F:$F,'Each Gender Events'!$A40,'Official Medal Table'!$C:$C,'Each Gender Events'!BW$1,'Official Medal Table'!$E:$E,"Mixed")*'Medal values'!$B$1/2
+ COUNTIFS('Official Medal Table'!$G:$G,'Each Gender Events'!$A40,'Official Medal Table'!$C:$C,'Each Gender Events'!BW$1,'Official Medal Table'!$E:$E,"Mixed")*'Medal values'!$B$2/2
+ COUNTIFS('Official Medal Table'!$H:$H,'Each Gender Events'!$A40,'Official Medal Table'!$C:$C,'Each Gender Events'!BW$1,'Official Medal Table'!$E:$E,"Mixed")*'Medal values'!$B$3/2
+ COUNTIFS('Official Medal Table'!$I:$I,'Each Gender Events'!$A40,'Official Medal Table'!$C:$C,'Each Gender Events'!BW$1,'Official Medal Table'!$E:$E,"Mixed")*'Medal values'!$B$3/2</f>
        <v>0</v>
      </c>
      <c r="BX40">
        <f>COUNTIFS('Official Medal Table'!$F:$F,'Each Gender Events'!$A40,'Official Medal Table'!$C:$C,'Each Gender Events'!BX$1,'Official Medal Table'!$E:$E,'Each Gender Events'!BX$2)*'Medal values'!$B$1
+ COUNTIFS('Official Medal Table'!$G:$G,'Each Gender Events'!$A40,'Official Medal Table'!$C:$C,'Each Gender Events'!BX$1,'Official Medal Table'!$E:$E,'Each Gender Events'!BX$2)*'Medal values'!$B$2
+ COUNTIFS('Official Medal Table'!$H:$H,'Each Gender Events'!$A40,'Official Medal Table'!$C:$C,'Each Gender Events'!BX$1,'Official Medal Table'!$E:$E,'Each Gender Events'!BX$2)*'Medal values'!$B$3
+ COUNTIFS('Official Medal Table'!$I:$I,'Each Gender Events'!$A40,'Official Medal Table'!$C:$C,'Each Gender Events'!BX$1,'Official Medal Table'!$E:$E,'Each Gender Events'!BX$2)*'Medal values'!$B$3
+ COUNTIFS('Official Medal Table'!$F:$F,'Each Gender Events'!$A40,'Official Medal Table'!$C:$C,'Each Gender Events'!BX$1,'Official Medal Table'!$E:$E,"Mixed")*'Medal values'!$B$1/2
+ COUNTIFS('Official Medal Table'!$G:$G,'Each Gender Events'!$A40,'Official Medal Table'!$C:$C,'Each Gender Events'!BX$1,'Official Medal Table'!$E:$E,"Mixed")*'Medal values'!$B$2/2
+ COUNTIFS('Official Medal Table'!$H:$H,'Each Gender Events'!$A40,'Official Medal Table'!$C:$C,'Each Gender Events'!BX$1,'Official Medal Table'!$E:$E,"Mixed")*'Medal values'!$B$3/2
+ COUNTIFS('Official Medal Table'!$I:$I,'Each Gender Events'!$A40,'Official Medal Table'!$C:$C,'Each Gender Events'!BX$1,'Official Medal Table'!$E:$E,"Mixed")*'Medal values'!$B$3/2</f>
        <v>0</v>
      </c>
      <c r="BY40">
        <f>COUNTIFS('Official Medal Table'!$F:$F,'Each Gender Events'!$A40,'Official Medal Table'!$C:$C,'Each Gender Events'!BY$1,'Official Medal Table'!$E:$E,'Each Gender Events'!BY$2)*'Medal values'!$B$1
+ COUNTIFS('Official Medal Table'!$G:$G,'Each Gender Events'!$A40,'Official Medal Table'!$C:$C,'Each Gender Events'!BY$1,'Official Medal Table'!$E:$E,'Each Gender Events'!BY$2)*'Medal values'!$B$2
+ COUNTIFS('Official Medal Table'!$H:$H,'Each Gender Events'!$A40,'Official Medal Table'!$C:$C,'Each Gender Events'!BY$1,'Official Medal Table'!$E:$E,'Each Gender Events'!BY$2)*'Medal values'!$B$3
+ COUNTIFS('Official Medal Table'!$I:$I,'Each Gender Events'!$A40,'Official Medal Table'!$C:$C,'Each Gender Events'!BY$1,'Official Medal Table'!$E:$E,'Each Gender Events'!BY$2)*'Medal values'!$B$3
+ COUNTIFS('Official Medal Table'!$F:$F,'Each Gender Events'!$A40,'Official Medal Table'!$C:$C,'Each Gender Events'!BY$1,'Official Medal Table'!$E:$E,"Mixed")*'Medal values'!$B$1/2
+ COUNTIFS('Official Medal Table'!$G:$G,'Each Gender Events'!$A40,'Official Medal Table'!$C:$C,'Each Gender Events'!BY$1,'Official Medal Table'!$E:$E,"Mixed")*'Medal values'!$B$2/2
+ COUNTIFS('Official Medal Table'!$H:$H,'Each Gender Events'!$A40,'Official Medal Table'!$C:$C,'Each Gender Events'!BY$1,'Official Medal Table'!$E:$E,"Mixed")*'Medal values'!$B$3/2
+ COUNTIFS('Official Medal Table'!$I:$I,'Each Gender Events'!$A40,'Official Medal Table'!$C:$C,'Each Gender Events'!BY$1,'Official Medal Table'!$E:$E,"Mixed")*'Medal values'!$B$3/2</f>
        <v>0</v>
      </c>
      <c r="BZ40">
        <f>COUNTIFS('Official Medal Table'!$F:$F,'Each Gender Events'!$A40,'Official Medal Table'!$C:$C,'Each Gender Events'!BZ$1,'Official Medal Table'!$E:$E,'Each Gender Events'!BZ$2)*'Medal values'!$B$1
+ COUNTIFS('Official Medal Table'!$G:$G,'Each Gender Events'!$A40,'Official Medal Table'!$C:$C,'Each Gender Events'!BZ$1,'Official Medal Table'!$E:$E,'Each Gender Events'!BZ$2)*'Medal values'!$B$2
+ COUNTIFS('Official Medal Table'!$H:$H,'Each Gender Events'!$A40,'Official Medal Table'!$C:$C,'Each Gender Events'!BZ$1,'Official Medal Table'!$E:$E,'Each Gender Events'!BZ$2)*'Medal values'!$B$3
+ COUNTIFS('Official Medal Table'!$I:$I,'Each Gender Events'!$A40,'Official Medal Table'!$C:$C,'Each Gender Events'!BZ$1,'Official Medal Table'!$E:$E,'Each Gender Events'!BZ$2)*'Medal values'!$B$3
+ COUNTIFS('Official Medal Table'!$F:$F,'Each Gender Events'!$A40,'Official Medal Table'!$C:$C,'Each Gender Events'!BZ$1,'Official Medal Table'!$E:$E,"Mixed")*'Medal values'!$B$1/2
+ COUNTIFS('Official Medal Table'!$G:$G,'Each Gender Events'!$A40,'Official Medal Table'!$C:$C,'Each Gender Events'!BZ$1,'Official Medal Table'!$E:$E,"Mixed")*'Medal values'!$B$2/2
+ COUNTIFS('Official Medal Table'!$H:$H,'Each Gender Events'!$A40,'Official Medal Table'!$C:$C,'Each Gender Events'!BZ$1,'Official Medal Table'!$E:$E,"Mixed")*'Medal values'!$B$3/2
+ COUNTIFS('Official Medal Table'!$I:$I,'Each Gender Events'!$A40,'Official Medal Table'!$C:$C,'Each Gender Events'!BZ$1,'Official Medal Table'!$E:$E,"Mixed")*'Medal values'!$B$3/2</f>
        <v>0</v>
      </c>
      <c r="CA40">
        <f>COUNTIFS('Official Medal Table'!$F:$F,'Each Gender Events'!$A40,'Official Medal Table'!$C:$C,'Each Gender Events'!CA$1,'Official Medal Table'!$E:$E,'Each Gender Events'!CA$2)*'Medal values'!$B$1
+ COUNTIFS('Official Medal Table'!$G:$G,'Each Gender Events'!$A40,'Official Medal Table'!$C:$C,'Each Gender Events'!CA$1,'Official Medal Table'!$E:$E,'Each Gender Events'!CA$2)*'Medal values'!$B$2
+ COUNTIFS('Official Medal Table'!$H:$H,'Each Gender Events'!$A40,'Official Medal Table'!$C:$C,'Each Gender Events'!CA$1,'Official Medal Table'!$E:$E,'Each Gender Events'!CA$2)*'Medal values'!$B$3
+ COUNTIFS('Official Medal Table'!$I:$I,'Each Gender Events'!$A40,'Official Medal Table'!$C:$C,'Each Gender Events'!CA$1,'Official Medal Table'!$E:$E,'Each Gender Events'!CA$2)*'Medal values'!$B$3
+ COUNTIFS('Official Medal Table'!$F:$F,'Each Gender Events'!$A40,'Official Medal Table'!$C:$C,'Each Gender Events'!CA$1,'Official Medal Table'!$E:$E,"Mixed")*'Medal values'!$B$1/2
+ COUNTIFS('Official Medal Table'!$G:$G,'Each Gender Events'!$A40,'Official Medal Table'!$C:$C,'Each Gender Events'!CA$1,'Official Medal Table'!$E:$E,"Mixed")*'Medal values'!$B$2/2
+ COUNTIFS('Official Medal Table'!$H:$H,'Each Gender Events'!$A40,'Official Medal Table'!$C:$C,'Each Gender Events'!CA$1,'Official Medal Table'!$E:$E,"Mixed")*'Medal values'!$B$3/2
+ COUNTIFS('Official Medal Table'!$I:$I,'Each Gender Events'!$A40,'Official Medal Table'!$C:$C,'Each Gender Events'!CA$1,'Official Medal Table'!$E:$E,"Mixed")*'Medal values'!$B$3/2</f>
        <v>0</v>
      </c>
      <c r="CB40">
        <f>COUNTIFS('Official Medal Table'!$F:$F,'Each Gender Events'!$A40,'Official Medal Table'!$C:$C,'Each Gender Events'!CB$1,'Official Medal Table'!$E:$E,'Each Gender Events'!CB$2)*'Medal values'!$B$1
+ COUNTIFS('Official Medal Table'!$G:$G,'Each Gender Events'!$A40,'Official Medal Table'!$C:$C,'Each Gender Events'!CB$1,'Official Medal Table'!$E:$E,'Each Gender Events'!CB$2)*'Medal values'!$B$2
+ COUNTIFS('Official Medal Table'!$H:$H,'Each Gender Events'!$A40,'Official Medal Table'!$C:$C,'Each Gender Events'!CB$1,'Official Medal Table'!$E:$E,'Each Gender Events'!CB$2)*'Medal values'!$B$3
+ COUNTIFS('Official Medal Table'!$I:$I,'Each Gender Events'!$A40,'Official Medal Table'!$C:$C,'Each Gender Events'!CB$1,'Official Medal Table'!$E:$E,'Each Gender Events'!CB$2)*'Medal values'!$B$3
+ COUNTIFS('Official Medal Table'!$F:$F,'Each Gender Events'!$A40,'Official Medal Table'!$C:$C,'Each Gender Events'!CB$1,'Official Medal Table'!$E:$E,"Mixed")*'Medal values'!$B$1/2
+ COUNTIFS('Official Medal Table'!$G:$G,'Each Gender Events'!$A40,'Official Medal Table'!$C:$C,'Each Gender Events'!CB$1,'Official Medal Table'!$E:$E,"Mixed")*'Medal values'!$B$2/2
+ COUNTIFS('Official Medal Table'!$H:$H,'Each Gender Events'!$A40,'Official Medal Table'!$C:$C,'Each Gender Events'!CB$1,'Official Medal Table'!$E:$E,"Mixed")*'Medal values'!$B$3/2
+ COUNTIFS('Official Medal Table'!$I:$I,'Each Gender Events'!$A40,'Official Medal Table'!$C:$C,'Each Gender Events'!CB$1,'Official Medal Table'!$E:$E,"Mixed")*'Medal values'!$B$3/2</f>
        <v>0</v>
      </c>
      <c r="CC40">
        <f>COUNTIFS('Official Medal Table'!$F:$F,'Each Gender Events'!$A40,'Official Medal Table'!$C:$C,'Each Gender Events'!CC$1,'Official Medal Table'!$E:$E,'Each Gender Events'!CC$2)*'Medal values'!$B$1
+ COUNTIFS('Official Medal Table'!$G:$G,'Each Gender Events'!$A40,'Official Medal Table'!$C:$C,'Each Gender Events'!CC$1,'Official Medal Table'!$E:$E,'Each Gender Events'!CC$2)*'Medal values'!$B$2
+ COUNTIFS('Official Medal Table'!$H:$H,'Each Gender Events'!$A40,'Official Medal Table'!$C:$C,'Each Gender Events'!CC$1,'Official Medal Table'!$E:$E,'Each Gender Events'!CC$2)*'Medal values'!$B$3
+ COUNTIFS('Official Medal Table'!$I:$I,'Each Gender Events'!$A40,'Official Medal Table'!$C:$C,'Each Gender Events'!CC$1,'Official Medal Table'!$E:$E,'Each Gender Events'!CC$2)*'Medal values'!$B$3
+ COUNTIFS('Official Medal Table'!$F:$F,'Each Gender Events'!$A40,'Official Medal Table'!$C:$C,'Each Gender Events'!CC$1,'Official Medal Table'!$E:$E,"Mixed")*'Medal values'!$B$1/2
+ COUNTIFS('Official Medal Table'!$G:$G,'Each Gender Events'!$A40,'Official Medal Table'!$C:$C,'Each Gender Events'!CC$1,'Official Medal Table'!$E:$E,"Mixed")*'Medal values'!$B$2/2
+ COUNTIFS('Official Medal Table'!$H:$H,'Each Gender Events'!$A40,'Official Medal Table'!$C:$C,'Each Gender Events'!CC$1,'Official Medal Table'!$E:$E,"Mixed")*'Medal values'!$B$3/2
+ COUNTIFS('Official Medal Table'!$I:$I,'Each Gender Events'!$A40,'Official Medal Table'!$C:$C,'Each Gender Events'!CC$1,'Official Medal Table'!$E:$E,"Mixed")*'Medal values'!$B$3/2</f>
        <v>0</v>
      </c>
      <c r="CD40">
        <f>COUNTIFS('Official Medal Table'!$F:$F,'Each Gender Events'!$A40,'Official Medal Table'!$C:$C,'Each Gender Events'!CD$1,'Official Medal Table'!$E:$E,'Each Gender Events'!CD$2)*'Medal values'!$B$1
+ COUNTIFS('Official Medal Table'!$G:$G,'Each Gender Events'!$A40,'Official Medal Table'!$C:$C,'Each Gender Events'!CD$1,'Official Medal Table'!$E:$E,'Each Gender Events'!CD$2)*'Medal values'!$B$2
+ COUNTIFS('Official Medal Table'!$H:$H,'Each Gender Events'!$A40,'Official Medal Table'!$C:$C,'Each Gender Events'!CD$1,'Official Medal Table'!$E:$E,'Each Gender Events'!CD$2)*'Medal values'!$B$3
+ COUNTIFS('Official Medal Table'!$I:$I,'Each Gender Events'!$A40,'Official Medal Table'!$C:$C,'Each Gender Events'!CD$1,'Official Medal Table'!$E:$E,'Each Gender Events'!CD$2)*'Medal values'!$B$3
+ COUNTIFS('Official Medal Table'!$F:$F,'Each Gender Events'!$A40,'Official Medal Table'!$C:$C,'Each Gender Events'!CD$1,'Official Medal Table'!$E:$E,"Mixed")*'Medal values'!$B$1/2
+ COUNTIFS('Official Medal Table'!$G:$G,'Each Gender Events'!$A40,'Official Medal Table'!$C:$C,'Each Gender Events'!CD$1,'Official Medal Table'!$E:$E,"Mixed")*'Medal values'!$B$2/2
+ COUNTIFS('Official Medal Table'!$H:$H,'Each Gender Events'!$A40,'Official Medal Table'!$C:$C,'Each Gender Events'!CD$1,'Official Medal Table'!$E:$E,"Mixed")*'Medal values'!$B$3/2
+ COUNTIFS('Official Medal Table'!$I:$I,'Each Gender Events'!$A40,'Official Medal Table'!$C:$C,'Each Gender Events'!CD$1,'Official Medal Table'!$E:$E,"Mixed")*'Medal values'!$B$3/2</f>
        <v>0</v>
      </c>
      <c r="CE40">
        <f>COUNTIFS('Official Medal Table'!$F:$F,'Each Gender Events'!$A40,'Official Medal Table'!$C:$C,'Each Gender Events'!CE$1,'Official Medal Table'!$E:$E,'Each Gender Events'!CE$2)*'Medal values'!$B$1
+ COUNTIFS('Official Medal Table'!$G:$G,'Each Gender Events'!$A40,'Official Medal Table'!$C:$C,'Each Gender Events'!CE$1,'Official Medal Table'!$E:$E,'Each Gender Events'!CE$2)*'Medal values'!$B$2
+ COUNTIFS('Official Medal Table'!$H:$H,'Each Gender Events'!$A40,'Official Medal Table'!$C:$C,'Each Gender Events'!CE$1,'Official Medal Table'!$E:$E,'Each Gender Events'!CE$2)*'Medal values'!$B$3
+ COUNTIFS('Official Medal Table'!$I:$I,'Each Gender Events'!$A40,'Official Medal Table'!$C:$C,'Each Gender Events'!CE$1,'Official Medal Table'!$E:$E,'Each Gender Events'!CE$2)*'Medal values'!$B$3
+ COUNTIFS('Official Medal Table'!$F:$F,'Each Gender Events'!$A40,'Official Medal Table'!$C:$C,'Each Gender Events'!CE$1,'Official Medal Table'!$E:$E,"Mixed")*'Medal values'!$B$1/2
+ COUNTIFS('Official Medal Table'!$G:$G,'Each Gender Events'!$A40,'Official Medal Table'!$C:$C,'Each Gender Events'!CE$1,'Official Medal Table'!$E:$E,"Mixed")*'Medal values'!$B$2/2
+ COUNTIFS('Official Medal Table'!$H:$H,'Each Gender Events'!$A40,'Official Medal Table'!$C:$C,'Each Gender Events'!CE$1,'Official Medal Table'!$E:$E,"Mixed")*'Medal values'!$B$3/2
+ COUNTIFS('Official Medal Table'!$I:$I,'Each Gender Events'!$A40,'Official Medal Table'!$C:$C,'Each Gender Events'!CE$1,'Official Medal Table'!$E:$E,"Mixed")*'Medal values'!$B$3/2</f>
        <v>0</v>
      </c>
      <c r="CF40">
        <f>COUNTIFS('Official Medal Table'!$F:$F,'Each Gender Events'!$A40,'Official Medal Table'!$C:$C,'Each Gender Events'!CF$1,'Official Medal Table'!$E:$E,'Each Gender Events'!CF$2)*'Medal values'!$B$1
+ COUNTIFS('Official Medal Table'!$G:$G,'Each Gender Events'!$A40,'Official Medal Table'!$C:$C,'Each Gender Events'!CF$1,'Official Medal Table'!$E:$E,'Each Gender Events'!CF$2)*'Medal values'!$B$2
+ COUNTIFS('Official Medal Table'!$H:$H,'Each Gender Events'!$A40,'Official Medal Table'!$C:$C,'Each Gender Events'!CF$1,'Official Medal Table'!$E:$E,'Each Gender Events'!CF$2)*'Medal values'!$B$3
+ COUNTIFS('Official Medal Table'!$I:$I,'Each Gender Events'!$A40,'Official Medal Table'!$C:$C,'Each Gender Events'!CF$1,'Official Medal Table'!$E:$E,'Each Gender Events'!CF$2)*'Medal values'!$B$3
+ COUNTIFS('Official Medal Table'!$F:$F,'Each Gender Events'!$A40,'Official Medal Table'!$C:$C,'Each Gender Events'!CF$1,'Official Medal Table'!$E:$E,"Mixed")*'Medal values'!$B$1/2
+ COUNTIFS('Official Medal Table'!$G:$G,'Each Gender Events'!$A40,'Official Medal Table'!$C:$C,'Each Gender Events'!CF$1,'Official Medal Table'!$E:$E,"Mixed")*'Medal values'!$B$2/2
+ COUNTIFS('Official Medal Table'!$H:$H,'Each Gender Events'!$A40,'Official Medal Table'!$C:$C,'Each Gender Events'!CF$1,'Official Medal Table'!$E:$E,"Mixed")*'Medal values'!$B$3/2
+ COUNTIFS('Official Medal Table'!$I:$I,'Each Gender Events'!$A40,'Official Medal Table'!$C:$C,'Each Gender Events'!CF$1,'Official Medal Table'!$E:$E,"Mixed")*'Medal values'!$B$3/2</f>
        <v>0</v>
      </c>
      <c r="CG40">
        <f>COUNTIFS('Official Medal Table'!$F:$F,'Each Gender Events'!$A40,'Official Medal Table'!$C:$C,'Each Gender Events'!CG$1,'Official Medal Table'!$E:$E,'Each Gender Events'!CG$2)*'Medal values'!$B$1
+ COUNTIFS('Official Medal Table'!$G:$G,'Each Gender Events'!$A40,'Official Medal Table'!$C:$C,'Each Gender Events'!CG$1,'Official Medal Table'!$E:$E,'Each Gender Events'!CG$2)*'Medal values'!$B$2
+ COUNTIFS('Official Medal Table'!$H:$H,'Each Gender Events'!$A40,'Official Medal Table'!$C:$C,'Each Gender Events'!CG$1,'Official Medal Table'!$E:$E,'Each Gender Events'!CG$2)*'Medal values'!$B$3
+ COUNTIFS('Official Medal Table'!$I:$I,'Each Gender Events'!$A40,'Official Medal Table'!$C:$C,'Each Gender Events'!CG$1,'Official Medal Table'!$E:$E,'Each Gender Events'!CG$2)*'Medal values'!$B$3
+ COUNTIFS('Official Medal Table'!$F:$F,'Each Gender Events'!$A40,'Official Medal Table'!$C:$C,'Each Gender Events'!CG$1,'Official Medal Table'!$E:$E,"Mixed")*'Medal values'!$B$1/2
+ COUNTIFS('Official Medal Table'!$G:$G,'Each Gender Events'!$A40,'Official Medal Table'!$C:$C,'Each Gender Events'!CG$1,'Official Medal Table'!$E:$E,"Mixed")*'Medal values'!$B$2/2
+ COUNTIFS('Official Medal Table'!$H:$H,'Each Gender Events'!$A40,'Official Medal Table'!$C:$C,'Each Gender Events'!CG$1,'Official Medal Table'!$E:$E,"Mixed")*'Medal values'!$B$3/2
+ COUNTIFS('Official Medal Table'!$I:$I,'Each Gender Events'!$A40,'Official Medal Table'!$C:$C,'Each Gender Events'!CG$1,'Official Medal Table'!$E:$E,"Mixed")*'Medal values'!$B$3/2</f>
        <v>0</v>
      </c>
      <c r="CH40">
        <f>COUNTIFS('Official Medal Table'!$F:$F,'Each Gender Events'!$A40,'Official Medal Table'!$C:$C,'Each Gender Events'!CH$1,'Official Medal Table'!$E:$E,'Each Gender Events'!CH$2)*'Medal values'!$B$1
+ COUNTIFS('Official Medal Table'!$G:$G,'Each Gender Events'!$A40,'Official Medal Table'!$C:$C,'Each Gender Events'!CH$1,'Official Medal Table'!$E:$E,'Each Gender Events'!CH$2)*'Medal values'!$B$2
+ COUNTIFS('Official Medal Table'!$H:$H,'Each Gender Events'!$A40,'Official Medal Table'!$C:$C,'Each Gender Events'!CH$1,'Official Medal Table'!$E:$E,'Each Gender Events'!CH$2)*'Medal values'!$B$3
+ COUNTIFS('Official Medal Table'!$I:$I,'Each Gender Events'!$A40,'Official Medal Table'!$C:$C,'Each Gender Events'!CH$1,'Official Medal Table'!$E:$E,'Each Gender Events'!CH$2)*'Medal values'!$B$3
+ COUNTIFS('Official Medal Table'!$F:$F,'Each Gender Events'!$A40,'Official Medal Table'!$C:$C,'Each Gender Events'!CH$1,'Official Medal Table'!$E:$E,"Mixed")*'Medal values'!$B$1/2
+ COUNTIFS('Official Medal Table'!$G:$G,'Each Gender Events'!$A40,'Official Medal Table'!$C:$C,'Each Gender Events'!CH$1,'Official Medal Table'!$E:$E,"Mixed")*'Medal values'!$B$2/2
+ COUNTIFS('Official Medal Table'!$H:$H,'Each Gender Events'!$A40,'Official Medal Table'!$C:$C,'Each Gender Events'!CH$1,'Official Medal Table'!$E:$E,"Mixed")*'Medal values'!$B$3/2
+ COUNTIFS('Official Medal Table'!$I:$I,'Each Gender Events'!$A40,'Official Medal Table'!$C:$C,'Each Gender Events'!CH$1,'Official Medal Table'!$E:$E,"Mixed")*'Medal values'!$B$3/2</f>
        <v>0</v>
      </c>
      <c r="CI40">
        <f>COUNTIFS('Official Medal Table'!$F:$F,'Each Gender Events'!$A40,'Official Medal Table'!$C:$C,'Each Gender Events'!CI$1,'Official Medal Table'!$E:$E,'Each Gender Events'!CI$2)*'Medal values'!$B$1
+ COUNTIFS('Official Medal Table'!$G:$G,'Each Gender Events'!$A40,'Official Medal Table'!$C:$C,'Each Gender Events'!CI$1,'Official Medal Table'!$E:$E,'Each Gender Events'!CI$2)*'Medal values'!$B$2
+ COUNTIFS('Official Medal Table'!$H:$H,'Each Gender Events'!$A40,'Official Medal Table'!$C:$C,'Each Gender Events'!CI$1,'Official Medal Table'!$E:$E,'Each Gender Events'!CI$2)*'Medal values'!$B$3
+ COUNTIFS('Official Medal Table'!$I:$I,'Each Gender Events'!$A40,'Official Medal Table'!$C:$C,'Each Gender Events'!CI$1,'Official Medal Table'!$E:$E,'Each Gender Events'!CI$2)*'Medal values'!$B$3
+ COUNTIFS('Official Medal Table'!$F:$F,'Each Gender Events'!$A40,'Official Medal Table'!$C:$C,'Each Gender Events'!CI$1,'Official Medal Table'!$E:$E,"Mixed")*'Medal values'!$B$1/2
+ COUNTIFS('Official Medal Table'!$G:$G,'Each Gender Events'!$A40,'Official Medal Table'!$C:$C,'Each Gender Events'!CI$1,'Official Medal Table'!$E:$E,"Mixed")*'Medal values'!$B$2/2
+ COUNTIFS('Official Medal Table'!$H:$H,'Each Gender Events'!$A40,'Official Medal Table'!$C:$C,'Each Gender Events'!CI$1,'Official Medal Table'!$E:$E,"Mixed")*'Medal values'!$B$3/2
+ COUNTIFS('Official Medal Table'!$I:$I,'Each Gender Events'!$A40,'Official Medal Table'!$C:$C,'Each Gender Events'!CI$1,'Official Medal Table'!$E:$E,"Mixed")*'Medal values'!$B$3/2</f>
        <v>0</v>
      </c>
      <c r="CJ40">
        <f>COUNTIFS('Official Medal Table'!$F:$F,'Each Gender Events'!$A40,'Official Medal Table'!$C:$C,'Each Gender Events'!CJ$1,'Official Medal Table'!$E:$E,'Each Gender Events'!CJ$2)*'Medal values'!$B$1
+ COUNTIFS('Official Medal Table'!$G:$G,'Each Gender Events'!$A40,'Official Medal Table'!$C:$C,'Each Gender Events'!CJ$1,'Official Medal Table'!$E:$E,'Each Gender Events'!CJ$2)*'Medal values'!$B$2
+ COUNTIFS('Official Medal Table'!$H:$H,'Each Gender Events'!$A40,'Official Medal Table'!$C:$C,'Each Gender Events'!CJ$1,'Official Medal Table'!$E:$E,'Each Gender Events'!CJ$2)*'Medal values'!$B$3
+ COUNTIFS('Official Medal Table'!$I:$I,'Each Gender Events'!$A40,'Official Medal Table'!$C:$C,'Each Gender Events'!CJ$1,'Official Medal Table'!$E:$E,'Each Gender Events'!CJ$2)*'Medal values'!$B$3
+ COUNTIFS('Official Medal Table'!$F:$F,'Each Gender Events'!$A40,'Official Medal Table'!$C:$C,'Each Gender Events'!CJ$1,'Official Medal Table'!$E:$E,"Mixed")*'Medal values'!$B$1/2
+ COUNTIFS('Official Medal Table'!$G:$G,'Each Gender Events'!$A40,'Official Medal Table'!$C:$C,'Each Gender Events'!CJ$1,'Official Medal Table'!$E:$E,"Mixed")*'Medal values'!$B$2/2
+ COUNTIFS('Official Medal Table'!$H:$H,'Each Gender Events'!$A40,'Official Medal Table'!$C:$C,'Each Gender Events'!CJ$1,'Official Medal Table'!$E:$E,"Mixed")*'Medal values'!$B$3/2
+ COUNTIFS('Official Medal Table'!$I:$I,'Each Gender Events'!$A40,'Official Medal Table'!$C:$C,'Each Gender Events'!CJ$1,'Official Medal Table'!$E:$E,"Mixed")*'Medal values'!$B$3/2</f>
        <v>0</v>
      </c>
      <c r="CK40">
        <f>COUNTIFS('Official Medal Table'!$F:$F,'Each Gender Events'!$A40,'Official Medal Table'!$C:$C,'Each Gender Events'!CK$1,'Official Medal Table'!$E:$E,'Each Gender Events'!CK$2)*'Medal values'!$B$1
+ COUNTIFS('Official Medal Table'!$G:$G,'Each Gender Events'!$A40,'Official Medal Table'!$C:$C,'Each Gender Events'!CK$1,'Official Medal Table'!$E:$E,'Each Gender Events'!CK$2)*'Medal values'!$B$2
+ COUNTIFS('Official Medal Table'!$H:$H,'Each Gender Events'!$A40,'Official Medal Table'!$C:$C,'Each Gender Events'!CK$1,'Official Medal Table'!$E:$E,'Each Gender Events'!CK$2)*'Medal values'!$B$3
+ COUNTIFS('Official Medal Table'!$I:$I,'Each Gender Events'!$A40,'Official Medal Table'!$C:$C,'Each Gender Events'!CK$1,'Official Medal Table'!$E:$E,'Each Gender Events'!CK$2)*'Medal values'!$B$3
+ COUNTIFS('Official Medal Table'!$F:$F,'Each Gender Events'!$A40,'Official Medal Table'!$C:$C,'Each Gender Events'!CK$1,'Official Medal Table'!$E:$E,"Mixed")*'Medal values'!$B$1/2
+ COUNTIFS('Official Medal Table'!$G:$G,'Each Gender Events'!$A40,'Official Medal Table'!$C:$C,'Each Gender Events'!CK$1,'Official Medal Table'!$E:$E,"Mixed")*'Medal values'!$B$2/2
+ COUNTIFS('Official Medal Table'!$H:$H,'Each Gender Events'!$A40,'Official Medal Table'!$C:$C,'Each Gender Events'!CK$1,'Official Medal Table'!$E:$E,"Mixed")*'Medal values'!$B$3/2
+ COUNTIFS('Official Medal Table'!$I:$I,'Each Gender Events'!$A40,'Official Medal Table'!$C:$C,'Each Gender Events'!CK$1,'Official Medal Table'!$E:$E,"Mixed")*'Medal values'!$B$3/2</f>
        <v>0</v>
      </c>
      <c r="CL40">
        <f>COUNTIFS('Official Medal Table'!$F:$F,'Each Gender Events'!$A40,'Official Medal Table'!$C:$C,'Each Gender Events'!CL$1,'Official Medal Table'!$E:$E,'Each Gender Events'!CL$2)*'Medal values'!$B$1
+ COUNTIFS('Official Medal Table'!$G:$G,'Each Gender Events'!$A40,'Official Medal Table'!$C:$C,'Each Gender Events'!CL$1,'Official Medal Table'!$E:$E,'Each Gender Events'!CL$2)*'Medal values'!$B$2
+ COUNTIFS('Official Medal Table'!$H:$H,'Each Gender Events'!$A40,'Official Medal Table'!$C:$C,'Each Gender Events'!CL$1,'Official Medal Table'!$E:$E,'Each Gender Events'!CL$2)*'Medal values'!$B$3
+ COUNTIFS('Official Medal Table'!$I:$I,'Each Gender Events'!$A40,'Official Medal Table'!$C:$C,'Each Gender Events'!CL$1,'Official Medal Table'!$E:$E,'Each Gender Events'!CL$2)*'Medal values'!$B$3
+ COUNTIFS('Official Medal Table'!$F:$F,'Each Gender Events'!$A40,'Official Medal Table'!$C:$C,'Each Gender Events'!CL$1,'Official Medal Table'!$E:$E,"Mixed")*'Medal values'!$B$1/2
+ COUNTIFS('Official Medal Table'!$G:$G,'Each Gender Events'!$A40,'Official Medal Table'!$C:$C,'Each Gender Events'!CL$1,'Official Medal Table'!$E:$E,"Mixed")*'Medal values'!$B$2/2
+ COUNTIFS('Official Medal Table'!$H:$H,'Each Gender Events'!$A40,'Official Medal Table'!$C:$C,'Each Gender Events'!CL$1,'Official Medal Table'!$E:$E,"Mixed")*'Medal values'!$B$3/2
+ COUNTIFS('Official Medal Table'!$I:$I,'Each Gender Events'!$A40,'Official Medal Table'!$C:$C,'Each Gender Events'!CL$1,'Official Medal Table'!$E:$E,"Mixed")*'Medal values'!$B$3/2</f>
        <v>0</v>
      </c>
      <c r="CM40">
        <f>COUNTIFS('Official Medal Table'!$F:$F,'Each Gender Events'!$A40,'Official Medal Table'!$C:$C,'Each Gender Events'!CM$1,'Official Medal Table'!$E:$E,'Each Gender Events'!CM$2)*'Medal values'!$B$1
+ COUNTIFS('Official Medal Table'!$G:$G,'Each Gender Events'!$A40,'Official Medal Table'!$C:$C,'Each Gender Events'!CM$1,'Official Medal Table'!$E:$E,'Each Gender Events'!CM$2)*'Medal values'!$B$2
+ COUNTIFS('Official Medal Table'!$H:$H,'Each Gender Events'!$A40,'Official Medal Table'!$C:$C,'Each Gender Events'!CM$1,'Official Medal Table'!$E:$E,'Each Gender Events'!CM$2)*'Medal values'!$B$3
+ COUNTIFS('Official Medal Table'!$I:$I,'Each Gender Events'!$A40,'Official Medal Table'!$C:$C,'Each Gender Events'!CM$1,'Official Medal Table'!$E:$E,'Each Gender Events'!CM$2)*'Medal values'!$B$3
+ COUNTIFS('Official Medal Table'!$F:$F,'Each Gender Events'!$A40,'Official Medal Table'!$C:$C,'Each Gender Events'!CM$1,'Official Medal Table'!$E:$E,"Mixed")*'Medal values'!$B$1/2
+ COUNTIFS('Official Medal Table'!$G:$G,'Each Gender Events'!$A40,'Official Medal Table'!$C:$C,'Each Gender Events'!CM$1,'Official Medal Table'!$E:$E,"Mixed")*'Medal values'!$B$2/2
+ COUNTIFS('Official Medal Table'!$H:$H,'Each Gender Events'!$A40,'Official Medal Table'!$C:$C,'Each Gender Events'!CM$1,'Official Medal Table'!$E:$E,"Mixed")*'Medal values'!$B$3/2
+ COUNTIFS('Official Medal Table'!$I:$I,'Each Gender Events'!$A40,'Official Medal Table'!$C:$C,'Each Gender Events'!CM$1,'Official Medal Table'!$E:$E,"Mixed")*'Medal values'!$B$3/2</f>
        <v>0</v>
      </c>
      <c r="CN40">
        <f>COUNTIFS('Official Medal Table'!$F:$F,'Each Gender Events'!$A40,'Official Medal Table'!$C:$C,'Each Gender Events'!CN$1,'Official Medal Table'!$E:$E,'Each Gender Events'!CN$2)*'Medal values'!$B$1
+ COUNTIFS('Official Medal Table'!$G:$G,'Each Gender Events'!$A40,'Official Medal Table'!$C:$C,'Each Gender Events'!CN$1,'Official Medal Table'!$E:$E,'Each Gender Events'!CN$2)*'Medal values'!$B$2
+ COUNTIFS('Official Medal Table'!$H:$H,'Each Gender Events'!$A40,'Official Medal Table'!$C:$C,'Each Gender Events'!CN$1,'Official Medal Table'!$E:$E,'Each Gender Events'!CN$2)*'Medal values'!$B$3
+ COUNTIFS('Official Medal Table'!$I:$I,'Each Gender Events'!$A40,'Official Medal Table'!$C:$C,'Each Gender Events'!CN$1,'Official Medal Table'!$E:$E,'Each Gender Events'!CN$2)*'Medal values'!$B$3
+ COUNTIFS('Official Medal Table'!$F:$F,'Each Gender Events'!$A40,'Official Medal Table'!$C:$C,'Each Gender Events'!CN$1,'Official Medal Table'!$E:$E,"Mixed")*'Medal values'!$B$1/2
+ COUNTIFS('Official Medal Table'!$G:$G,'Each Gender Events'!$A40,'Official Medal Table'!$C:$C,'Each Gender Events'!CN$1,'Official Medal Table'!$E:$E,"Mixed")*'Medal values'!$B$2/2
+ COUNTIFS('Official Medal Table'!$H:$H,'Each Gender Events'!$A40,'Official Medal Table'!$C:$C,'Each Gender Events'!CN$1,'Official Medal Table'!$E:$E,"Mixed")*'Medal values'!$B$3/2
+ COUNTIFS('Official Medal Table'!$I:$I,'Each Gender Events'!$A40,'Official Medal Table'!$C:$C,'Each Gender Events'!CN$1,'Official Medal Table'!$E:$E,"Mixed")*'Medal values'!$B$3/2</f>
        <v>0</v>
      </c>
      <c r="CO40">
        <f>COUNTIFS('Official Medal Table'!$F:$F,'Each Gender Events'!$A40,'Official Medal Table'!$C:$C,'Each Gender Events'!CO$1,'Official Medal Table'!$E:$E,'Each Gender Events'!CO$2)*'Medal values'!$B$1
+ COUNTIFS('Official Medal Table'!$G:$G,'Each Gender Events'!$A40,'Official Medal Table'!$C:$C,'Each Gender Events'!CO$1,'Official Medal Table'!$E:$E,'Each Gender Events'!CO$2)*'Medal values'!$B$2
+ COUNTIFS('Official Medal Table'!$H:$H,'Each Gender Events'!$A40,'Official Medal Table'!$C:$C,'Each Gender Events'!CO$1,'Official Medal Table'!$E:$E,'Each Gender Events'!CO$2)*'Medal values'!$B$3
+ COUNTIFS('Official Medal Table'!$I:$I,'Each Gender Events'!$A40,'Official Medal Table'!$C:$C,'Each Gender Events'!CO$1,'Official Medal Table'!$E:$E,'Each Gender Events'!CO$2)*'Medal values'!$B$3
+ COUNTIFS('Official Medal Table'!$F:$F,'Each Gender Events'!$A40,'Official Medal Table'!$C:$C,'Each Gender Events'!CO$1,'Official Medal Table'!$E:$E,"Mixed")*'Medal values'!$B$1/2
+ COUNTIFS('Official Medal Table'!$G:$G,'Each Gender Events'!$A40,'Official Medal Table'!$C:$C,'Each Gender Events'!CO$1,'Official Medal Table'!$E:$E,"Mixed")*'Medal values'!$B$2/2
+ COUNTIFS('Official Medal Table'!$H:$H,'Each Gender Events'!$A40,'Official Medal Table'!$C:$C,'Each Gender Events'!CO$1,'Official Medal Table'!$E:$E,"Mixed")*'Medal values'!$B$3/2
+ COUNTIFS('Official Medal Table'!$I:$I,'Each Gender Events'!$A40,'Official Medal Table'!$C:$C,'Each Gender Events'!CO$1,'Official Medal Table'!$E:$E,"Mixed")*'Medal values'!$B$3/2</f>
        <v>0</v>
      </c>
      <c r="CP40">
        <f>COUNTIFS('Official Medal Table'!$F:$F,'Each Gender Events'!$A40,'Official Medal Table'!$C:$C,'Each Gender Events'!CP$1,'Official Medal Table'!$E:$E,'Each Gender Events'!CP$2)*'Medal values'!$B$1
+ COUNTIFS('Official Medal Table'!$G:$G,'Each Gender Events'!$A40,'Official Medal Table'!$C:$C,'Each Gender Events'!CP$1,'Official Medal Table'!$E:$E,'Each Gender Events'!CP$2)*'Medal values'!$B$2
+ COUNTIFS('Official Medal Table'!$H:$H,'Each Gender Events'!$A40,'Official Medal Table'!$C:$C,'Each Gender Events'!CP$1,'Official Medal Table'!$E:$E,'Each Gender Events'!CP$2)*'Medal values'!$B$3
+ COUNTIFS('Official Medal Table'!$I:$I,'Each Gender Events'!$A40,'Official Medal Table'!$C:$C,'Each Gender Events'!CP$1,'Official Medal Table'!$E:$E,'Each Gender Events'!CP$2)*'Medal values'!$B$3
+ COUNTIFS('Official Medal Table'!$F:$F,'Each Gender Events'!$A40,'Official Medal Table'!$C:$C,'Each Gender Events'!CP$1,'Official Medal Table'!$E:$E,"Mixed")*'Medal values'!$B$1/2
+ COUNTIFS('Official Medal Table'!$G:$G,'Each Gender Events'!$A40,'Official Medal Table'!$C:$C,'Each Gender Events'!CP$1,'Official Medal Table'!$E:$E,"Mixed")*'Medal values'!$B$2/2
+ COUNTIFS('Official Medal Table'!$H:$H,'Each Gender Events'!$A40,'Official Medal Table'!$C:$C,'Each Gender Events'!CP$1,'Official Medal Table'!$E:$E,"Mixed")*'Medal values'!$B$3/2
+ COUNTIFS('Official Medal Table'!$I:$I,'Each Gender Events'!$A40,'Official Medal Table'!$C:$C,'Each Gender Events'!CP$1,'Official Medal Table'!$E:$E,"Mixed")*'Medal values'!$B$3/2</f>
        <v>0</v>
      </c>
      <c r="CQ40">
        <f>COUNTIFS('Official Medal Table'!$F:$F,'Each Gender Events'!$A40,'Official Medal Table'!$C:$C,'Each Gender Events'!CQ$1,'Official Medal Table'!$E:$E,'Each Gender Events'!CQ$2)*'Medal values'!$B$1
+ COUNTIFS('Official Medal Table'!$G:$G,'Each Gender Events'!$A40,'Official Medal Table'!$C:$C,'Each Gender Events'!CQ$1,'Official Medal Table'!$E:$E,'Each Gender Events'!CQ$2)*'Medal values'!$B$2
+ COUNTIFS('Official Medal Table'!$H:$H,'Each Gender Events'!$A40,'Official Medal Table'!$C:$C,'Each Gender Events'!CQ$1,'Official Medal Table'!$E:$E,'Each Gender Events'!CQ$2)*'Medal values'!$B$3
+ COUNTIFS('Official Medal Table'!$I:$I,'Each Gender Events'!$A40,'Official Medal Table'!$C:$C,'Each Gender Events'!CQ$1,'Official Medal Table'!$E:$E,'Each Gender Events'!CQ$2)*'Medal values'!$B$3
+ COUNTIFS('Official Medal Table'!$F:$F,'Each Gender Events'!$A40,'Official Medal Table'!$C:$C,'Each Gender Events'!CQ$1,'Official Medal Table'!$E:$E,"Mixed")*'Medal values'!$B$1/2
+ COUNTIFS('Official Medal Table'!$G:$G,'Each Gender Events'!$A40,'Official Medal Table'!$C:$C,'Each Gender Events'!CQ$1,'Official Medal Table'!$E:$E,"Mixed")*'Medal values'!$B$2/2
+ COUNTIFS('Official Medal Table'!$H:$H,'Each Gender Events'!$A40,'Official Medal Table'!$C:$C,'Each Gender Events'!CQ$1,'Official Medal Table'!$E:$E,"Mixed")*'Medal values'!$B$3/2
+ COUNTIFS('Official Medal Table'!$I:$I,'Each Gender Events'!$A40,'Official Medal Table'!$C:$C,'Each Gender Events'!CQ$1,'Official Medal Table'!$E:$E,"Mixed")*'Medal values'!$B$3/2</f>
        <v>0</v>
      </c>
      <c r="CR40">
        <f>COUNTIFS('Official Medal Table'!$F:$F,'Each Gender Events'!$A40,'Official Medal Table'!$C:$C,'Each Gender Events'!CR$1,'Official Medal Table'!$E:$E,'Each Gender Events'!CR$2)*'Medal values'!$B$1
+ COUNTIFS('Official Medal Table'!$G:$G,'Each Gender Events'!$A40,'Official Medal Table'!$C:$C,'Each Gender Events'!CR$1,'Official Medal Table'!$E:$E,'Each Gender Events'!CR$2)*'Medal values'!$B$2
+ COUNTIFS('Official Medal Table'!$H:$H,'Each Gender Events'!$A40,'Official Medal Table'!$C:$C,'Each Gender Events'!CR$1,'Official Medal Table'!$E:$E,'Each Gender Events'!CR$2)*'Medal values'!$B$3
+ COUNTIFS('Official Medal Table'!$I:$I,'Each Gender Events'!$A40,'Official Medal Table'!$C:$C,'Each Gender Events'!CR$1,'Official Medal Table'!$E:$E,'Each Gender Events'!CR$2)*'Medal values'!$B$3
+ COUNTIFS('Official Medal Table'!$F:$F,'Each Gender Events'!$A40,'Official Medal Table'!$C:$C,'Each Gender Events'!CR$1,'Official Medal Table'!$E:$E,"Mixed")*'Medal values'!$B$1/2
+ COUNTIFS('Official Medal Table'!$G:$G,'Each Gender Events'!$A40,'Official Medal Table'!$C:$C,'Each Gender Events'!CR$1,'Official Medal Table'!$E:$E,"Mixed")*'Medal values'!$B$2/2
+ COUNTIFS('Official Medal Table'!$H:$H,'Each Gender Events'!$A40,'Official Medal Table'!$C:$C,'Each Gender Events'!CR$1,'Official Medal Table'!$E:$E,"Mixed")*'Medal values'!$B$3/2
+ COUNTIFS('Official Medal Table'!$I:$I,'Each Gender Events'!$A40,'Official Medal Table'!$C:$C,'Each Gender Events'!CR$1,'Official Medal Table'!$E:$E,"Mixed")*'Medal values'!$B$3/2</f>
        <v>0</v>
      </c>
      <c r="CS40">
        <f>COUNTIFS('Official Medal Table'!$F:$F,'Each Gender Events'!$A40,'Official Medal Table'!$C:$C,'Each Gender Events'!CS$1,'Official Medal Table'!$E:$E,'Each Gender Events'!CS$2)*'Medal values'!$B$1
+ COUNTIFS('Official Medal Table'!$G:$G,'Each Gender Events'!$A40,'Official Medal Table'!$C:$C,'Each Gender Events'!CS$1,'Official Medal Table'!$E:$E,'Each Gender Events'!CS$2)*'Medal values'!$B$2
+ COUNTIFS('Official Medal Table'!$H:$H,'Each Gender Events'!$A40,'Official Medal Table'!$C:$C,'Each Gender Events'!CS$1,'Official Medal Table'!$E:$E,'Each Gender Events'!CS$2)*'Medal values'!$B$3
+ COUNTIFS('Official Medal Table'!$I:$I,'Each Gender Events'!$A40,'Official Medal Table'!$C:$C,'Each Gender Events'!CS$1,'Official Medal Table'!$E:$E,'Each Gender Events'!CS$2)*'Medal values'!$B$3
+ COUNTIFS('Official Medal Table'!$F:$F,'Each Gender Events'!$A40,'Official Medal Table'!$C:$C,'Each Gender Events'!CS$1,'Official Medal Table'!$E:$E,"Mixed")*'Medal values'!$B$1/2
+ COUNTIFS('Official Medal Table'!$G:$G,'Each Gender Events'!$A40,'Official Medal Table'!$C:$C,'Each Gender Events'!CS$1,'Official Medal Table'!$E:$E,"Mixed")*'Medal values'!$B$2/2
+ COUNTIFS('Official Medal Table'!$H:$H,'Each Gender Events'!$A40,'Official Medal Table'!$C:$C,'Each Gender Events'!CS$1,'Official Medal Table'!$E:$E,"Mixed")*'Medal values'!$B$3/2
+ COUNTIFS('Official Medal Table'!$I:$I,'Each Gender Events'!$A40,'Official Medal Table'!$C:$C,'Each Gender Events'!CS$1,'Official Medal Table'!$E:$E,"Mixed")*'Medal values'!$B$3/2</f>
        <v>0</v>
      </c>
      <c r="CT40">
        <f>COUNTIFS('Official Medal Table'!$F:$F,'Each Gender Events'!$A40,'Official Medal Table'!$C:$C,'Each Gender Events'!CT$1,'Official Medal Table'!$E:$E,'Each Gender Events'!CT$2)*'Medal values'!$B$1
+ COUNTIFS('Official Medal Table'!$G:$G,'Each Gender Events'!$A40,'Official Medal Table'!$C:$C,'Each Gender Events'!CT$1,'Official Medal Table'!$E:$E,'Each Gender Events'!CT$2)*'Medal values'!$B$2
+ COUNTIFS('Official Medal Table'!$H:$H,'Each Gender Events'!$A40,'Official Medal Table'!$C:$C,'Each Gender Events'!CT$1,'Official Medal Table'!$E:$E,'Each Gender Events'!CT$2)*'Medal values'!$B$3
+ COUNTIFS('Official Medal Table'!$I:$I,'Each Gender Events'!$A40,'Official Medal Table'!$C:$C,'Each Gender Events'!CT$1,'Official Medal Table'!$E:$E,'Each Gender Events'!CT$2)*'Medal values'!$B$3
+ COUNTIFS('Official Medal Table'!$F:$F,'Each Gender Events'!$A40,'Official Medal Table'!$C:$C,'Each Gender Events'!CT$1,'Official Medal Table'!$E:$E,"Mixed")*'Medal values'!$B$1/2
+ COUNTIFS('Official Medal Table'!$G:$G,'Each Gender Events'!$A40,'Official Medal Table'!$C:$C,'Each Gender Events'!CT$1,'Official Medal Table'!$E:$E,"Mixed")*'Medal values'!$B$2/2
+ COUNTIFS('Official Medal Table'!$H:$H,'Each Gender Events'!$A40,'Official Medal Table'!$C:$C,'Each Gender Events'!CT$1,'Official Medal Table'!$E:$E,"Mixed")*'Medal values'!$B$3/2
+ COUNTIFS('Official Medal Table'!$I:$I,'Each Gender Events'!$A40,'Official Medal Table'!$C:$C,'Each Gender Events'!CT$1,'Official Medal Table'!$E:$E,"Mixed")*'Medal values'!$B$3/2</f>
        <v>0</v>
      </c>
    </row>
    <row r="41" spans="1:98" x14ac:dyDescent="0.3">
      <c r="A41" t="str">
        <f>Countries!A39</f>
        <v>RSA</v>
      </c>
      <c r="B41">
        <f>COUNTIFS('Official Medal Table'!$F:$F,'Each Gender Events'!$A41,'Official Medal Table'!$C:$C,'Each Gender Events'!B$1,'Official Medal Table'!$E:$E,'Each Gender Events'!B$2)*'Medal values'!$B$1
+ COUNTIFS('Official Medal Table'!$G:$G,'Each Gender Events'!$A41,'Official Medal Table'!$C:$C,'Each Gender Events'!B$1,'Official Medal Table'!$E:$E,'Each Gender Events'!B$2)*'Medal values'!$B$2
+ COUNTIFS('Official Medal Table'!$H:$H,'Each Gender Events'!$A41,'Official Medal Table'!$C:$C,'Each Gender Events'!B$1,'Official Medal Table'!$E:$E,'Each Gender Events'!B$2)*'Medal values'!$B$3
+ COUNTIFS('Official Medal Table'!$I:$I,'Each Gender Events'!$A41,'Official Medal Table'!$C:$C,'Each Gender Events'!B$1,'Official Medal Table'!$E:$E,'Each Gender Events'!B$2)*'Medal values'!$B$3
+ COUNTIFS('Official Medal Table'!$F:$F,'Each Gender Events'!$A41,'Official Medal Table'!$C:$C,'Each Gender Events'!B$1,'Official Medal Table'!$E:$E,"Mixed")*'Medal values'!$B$1/2
+ COUNTIFS('Official Medal Table'!$G:$G,'Each Gender Events'!$A41,'Official Medal Table'!$C:$C,'Each Gender Events'!B$1,'Official Medal Table'!$E:$E,"Mixed")*'Medal values'!$B$2/2
+ COUNTIFS('Official Medal Table'!$H:$H,'Each Gender Events'!$A41,'Official Medal Table'!$C:$C,'Each Gender Events'!B$1,'Official Medal Table'!$E:$E,"Mixed")*'Medal values'!$B$3/2
+ COUNTIFS('Official Medal Table'!$I:$I,'Each Gender Events'!$A41,'Official Medal Table'!$C:$C,'Each Gender Events'!B$1,'Official Medal Table'!$E:$E,"Mixed")*'Medal values'!$B$3/2</f>
        <v>0</v>
      </c>
      <c r="C41">
        <f>COUNTIFS('Official Medal Table'!$F:$F,'Each Gender Events'!$A41,'Official Medal Table'!$C:$C,'Each Gender Events'!C$1,'Official Medal Table'!$E:$E,'Each Gender Events'!C$2)*'Medal values'!$B$1
+ COUNTIFS('Official Medal Table'!$G:$G,'Each Gender Events'!$A41,'Official Medal Table'!$C:$C,'Each Gender Events'!C$1,'Official Medal Table'!$E:$E,'Each Gender Events'!C$2)*'Medal values'!$B$2
+ COUNTIFS('Official Medal Table'!$H:$H,'Each Gender Events'!$A41,'Official Medal Table'!$C:$C,'Each Gender Events'!C$1,'Official Medal Table'!$E:$E,'Each Gender Events'!C$2)*'Medal values'!$B$3
+ COUNTIFS('Official Medal Table'!$I:$I,'Each Gender Events'!$A41,'Official Medal Table'!$C:$C,'Each Gender Events'!C$1,'Official Medal Table'!$E:$E,'Each Gender Events'!C$2)*'Medal values'!$B$3
+ COUNTIFS('Official Medal Table'!$F:$F,'Each Gender Events'!$A41,'Official Medal Table'!$C:$C,'Each Gender Events'!C$1,'Official Medal Table'!$E:$E,"Mixed")*'Medal values'!$B$1/2
+ COUNTIFS('Official Medal Table'!$G:$G,'Each Gender Events'!$A41,'Official Medal Table'!$C:$C,'Each Gender Events'!C$1,'Official Medal Table'!$E:$E,"Mixed")*'Medal values'!$B$2/2
+ COUNTIFS('Official Medal Table'!$H:$H,'Each Gender Events'!$A41,'Official Medal Table'!$C:$C,'Each Gender Events'!C$1,'Official Medal Table'!$E:$E,"Mixed")*'Medal values'!$B$3/2
+ COUNTIFS('Official Medal Table'!$I:$I,'Each Gender Events'!$A41,'Official Medal Table'!$C:$C,'Each Gender Events'!C$1,'Official Medal Table'!$E:$E,"Mixed")*'Medal values'!$B$3/2</f>
        <v>0</v>
      </c>
      <c r="D41">
        <f>COUNTIFS('Official Medal Table'!$F:$F,'Each Gender Events'!$A41,'Official Medal Table'!$C:$C,'Each Gender Events'!D$1,'Official Medal Table'!$E:$E,'Each Gender Events'!D$2)*'Medal values'!$B$1
+ COUNTIFS('Official Medal Table'!$G:$G,'Each Gender Events'!$A41,'Official Medal Table'!$C:$C,'Each Gender Events'!D$1,'Official Medal Table'!$E:$E,'Each Gender Events'!D$2)*'Medal values'!$B$2
+ COUNTIFS('Official Medal Table'!$H:$H,'Each Gender Events'!$A41,'Official Medal Table'!$C:$C,'Each Gender Events'!D$1,'Official Medal Table'!$E:$E,'Each Gender Events'!D$2)*'Medal values'!$B$3
+ COUNTIFS('Official Medal Table'!$I:$I,'Each Gender Events'!$A41,'Official Medal Table'!$C:$C,'Each Gender Events'!D$1,'Official Medal Table'!$E:$E,'Each Gender Events'!D$2)*'Medal values'!$B$3
+ COUNTIFS('Official Medal Table'!$F:$F,'Each Gender Events'!$A41,'Official Medal Table'!$C:$C,'Each Gender Events'!D$1,'Official Medal Table'!$E:$E,"Mixed")*'Medal values'!$B$1/2
+ COUNTIFS('Official Medal Table'!$G:$G,'Each Gender Events'!$A41,'Official Medal Table'!$C:$C,'Each Gender Events'!D$1,'Official Medal Table'!$E:$E,"Mixed")*'Medal values'!$B$2/2
+ COUNTIFS('Official Medal Table'!$H:$H,'Each Gender Events'!$A41,'Official Medal Table'!$C:$C,'Each Gender Events'!D$1,'Official Medal Table'!$E:$E,"Mixed")*'Medal values'!$B$3/2
+ COUNTIFS('Official Medal Table'!$I:$I,'Each Gender Events'!$A41,'Official Medal Table'!$C:$C,'Each Gender Events'!D$1,'Official Medal Table'!$E:$E,"Mixed")*'Medal values'!$B$3/2</f>
        <v>0</v>
      </c>
      <c r="E41">
        <f>COUNTIFS('Official Medal Table'!$F:$F,'Each Gender Events'!$A41,'Official Medal Table'!$C:$C,'Each Gender Events'!E$1,'Official Medal Table'!$E:$E,'Each Gender Events'!E$2)*'Medal values'!$B$1
+ COUNTIFS('Official Medal Table'!$G:$G,'Each Gender Events'!$A41,'Official Medal Table'!$C:$C,'Each Gender Events'!E$1,'Official Medal Table'!$E:$E,'Each Gender Events'!E$2)*'Medal values'!$B$2
+ COUNTIFS('Official Medal Table'!$H:$H,'Each Gender Events'!$A41,'Official Medal Table'!$C:$C,'Each Gender Events'!E$1,'Official Medal Table'!$E:$E,'Each Gender Events'!E$2)*'Medal values'!$B$3
+ COUNTIFS('Official Medal Table'!$I:$I,'Each Gender Events'!$A41,'Official Medal Table'!$C:$C,'Each Gender Events'!E$1,'Official Medal Table'!$E:$E,'Each Gender Events'!E$2)*'Medal values'!$B$3
+ COUNTIFS('Official Medal Table'!$F:$F,'Each Gender Events'!$A41,'Official Medal Table'!$C:$C,'Each Gender Events'!E$1,'Official Medal Table'!$E:$E,"Mixed")*'Medal values'!$B$1/2
+ COUNTIFS('Official Medal Table'!$G:$G,'Each Gender Events'!$A41,'Official Medal Table'!$C:$C,'Each Gender Events'!E$1,'Official Medal Table'!$E:$E,"Mixed")*'Medal values'!$B$2/2
+ COUNTIFS('Official Medal Table'!$H:$H,'Each Gender Events'!$A41,'Official Medal Table'!$C:$C,'Each Gender Events'!E$1,'Official Medal Table'!$E:$E,"Mixed")*'Medal values'!$B$3/2
+ COUNTIFS('Official Medal Table'!$I:$I,'Each Gender Events'!$A41,'Official Medal Table'!$C:$C,'Each Gender Events'!E$1,'Official Medal Table'!$E:$E,"Mixed")*'Medal values'!$B$3/2</f>
        <v>0</v>
      </c>
      <c r="F41">
        <f>COUNTIFS('Official Medal Table'!$F:$F,'Each Gender Events'!$A41,'Official Medal Table'!$C:$C,'Each Gender Events'!F$1,'Official Medal Table'!$E:$E,'Each Gender Events'!F$2)*'Medal values'!$B$1
+ COUNTIFS('Official Medal Table'!$G:$G,'Each Gender Events'!$A41,'Official Medal Table'!$C:$C,'Each Gender Events'!F$1,'Official Medal Table'!$E:$E,'Each Gender Events'!F$2)*'Medal values'!$B$2
+ COUNTIFS('Official Medal Table'!$H:$H,'Each Gender Events'!$A41,'Official Medal Table'!$C:$C,'Each Gender Events'!F$1,'Official Medal Table'!$E:$E,'Each Gender Events'!F$2)*'Medal values'!$B$3
+ COUNTIFS('Official Medal Table'!$I:$I,'Each Gender Events'!$A41,'Official Medal Table'!$C:$C,'Each Gender Events'!F$1,'Official Medal Table'!$E:$E,'Each Gender Events'!F$2)*'Medal values'!$B$3
+ COUNTIFS('Official Medal Table'!$F:$F,'Each Gender Events'!$A41,'Official Medal Table'!$C:$C,'Each Gender Events'!F$1,'Official Medal Table'!$E:$E,"Mixed")*'Medal values'!$B$1/2
+ COUNTIFS('Official Medal Table'!$G:$G,'Each Gender Events'!$A41,'Official Medal Table'!$C:$C,'Each Gender Events'!F$1,'Official Medal Table'!$E:$E,"Mixed")*'Medal values'!$B$2/2
+ COUNTIFS('Official Medal Table'!$H:$H,'Each Gender Events'!$A41,'Official Medal Table'!$C:$C,'Each Gender Events'!F$1,'Official Medal Table'!$E:$E,"Mixed")*'Medal values'!$B$3/2
+ COUNTIFS('Official Medal Table'!$I:$I,'Each Gender Events'!$A41,'Official Medal Table'!$C:$C,'Each Gender Events'!F$1,'Official Medal Table'!$E:$E,"Mixed")*'Medal values'!$B$3/2</f>
        <v>0</v>
      </c>
      <c r="G41">
        <f>COUNTIFS('Official Medal Table'!$F:$F,'Each Gender Events'!$A41,'Official Medal Table'!$C:$C,'Each Gender Events'!G$1,'Official Medal Table'!$E:$E,'Each Gender Events'!G$2)*'Medal values'!$B$1
+ COUNTIFS('Official Medal Table'!$G:$G,'Each Gender Events'!$A41,'Official Medal Table'!$C:$C,'Each Gender Events'!G$1,'Official Medal Table'!$E:$E,'Each Gender Events'!G$2)*'Medal values'!$B$2
+ COUNTIFS('Official Medal Table'!$H:$H,'Each Gender Events'!$A41,'Official Medal Table'!$C:$C,'Each Gender Events'!G$1,'Official Medal Table'!$E:$E,'Each Gender Events'!G$2)*'Medal values'!$B$3
+ COUNTIFS('Official Medal Table'!$I:$I,'Each Gender Events'!$A41,'Official Medal Table'!$C:$C,'Each Gender Events'!G$1,'Official Medal Table'!$E:$E,'Each Gender Events'!G$2)*'Medal values'!$B$3
+ COUNTIFS('Official Medal Table'!$F:$F,'Each Gender Events'!$A41,'Official Medal Table'!$C:$C,'Each Gender Events'!G$1,'Official Medal Table'!$E:$E,"Mixed")*'Medal values'!$B$1/2
+ COUNTIFS('Official Medal Table'!$G:$G,'Each Gender Events'!$A41,'Official Medal Table'!$C:$C,'Each Gender Events'!G$1,'Official Medal Table'!$E:$E,"Mixed")*'Medal values'!$B$2/2
+ COUNTIFS('Official Medal Table'!$H:$H,'Each Gender Events'!$A41,'Official Medal Table'!$C:$C,'Each Gender Events'!G$1,'Official Medal Table'!$E:$E,"Mixed")*'Medal values'!$B$3/2
+ COUNTIFS('Official Medal Table'!$I:$I,'Each Gender Events'!$A41,'Official Medal Table'!$C:$C,'Each Gender Events'!G$1,'Official Medal Table'!$E:$E,"Mixed")*'Medal values'!$B$3/2</f>
        <v>0</v>
      </c>
      <c r="H41">
        <f>COUNTIFS('Official Medal Table'!$F:$F,'Each Gender Events'!$A41,'Official Medal Table'!$C:$C,'Each Gender Events'!H$1,'Official Medal Table'!$E:$E,'Each Gender Events'!H$2)*'Medal values'!$B$1
+ COUNTIFS('Official Medal Table'!$G:$G,'Each Gender Events'!$A41,'Official Medal Table'!$C:$C,'Each Gender Events'!H$1,'Official Medal Table'!$E:$E,'Each Gender Events'!H$2)*'Medal values'!$B$2
+ COUNTIFS('Official Medal Table'!$H:$H,'Each Gender Events'!$A41,'Official Medal Table'!$C:$C,'Each Gender Events'!H$1,'Official Medal Table'!$E:$E,'Each Gender Events'!H$2)*'Medal values'!$B$3
+ COUNTIFS('Official Medal Table'!$I:$I,'Each Gender Events'!$A41,'Official Medal Table'!$C:$C,'Each Gender Events'!H$1,'Official Medal Table'!$E:$E,'Each Gender Events'!H$2)*'Medal values'!$B$3
+ COUNTIFS('Official Medal Table'!$F:$F,'Each Gender Events'!$A41,'Official Medal Table'!$C:$C,'Each Gender Events'!H$1,'Official Medal Table'!$E:$E,"Mixed")*'Medal values'!$B$1/2
+ COUNTIFS('Official Medal Table'!$G:$G,'Each Gender Events'!$A41,'Official Medal Table'!$C:$C,'Each Gender Events'!H$1,'Official Medal Table'!$E:$E,"Mixed")*'Medal values'!$B$2/2
+ COUNTIFS('Official Medal Table'!$H:$H,'Each Gender Events'!$A41,'Official Medal Table'!$C:$C,'Each Gender Events'!H$1,'Official Medal Table'!$E:$E,"Mixed")*'Medal values'!$B$3/2
+ COUNTIFS('Official Medal Table'!$I:$I,'Each Gender Events'!$A41,'Official Medal Table'!$C:$C,'Each Gender Events'!H$1,'Official Medal Table'!$E:$E,"Mixed")*'Medal values'!$B$3/2</f>
        <v>0</v>
      </c>
      <c r="I41">
        <f>COUNTIFS('Official Medal Table'!$F:$F,'Each Gender Events'!$A41,'Official Medal Table'!$C:$C,'Each Gender Events'!I$1,'Official Medal Table'!$E:$E,'Each Gender Events'!I$2)*'Medal values'!$B$1
+ COUNTIFS('Official Medal Table'!$G:$G,'Each Gender Events'!$A41,'Official Medal Table'!$C:$C,'Each Gender Events'!I$1,'Official Medal Table'!$E:$E,'Each Gender Events'!I$2)*'Medal values'!$B$2
+ COUNTIFS('Official Medal Table'!$H:$H,'Each Gender Events'!$A41,'Official Medal Table'!$C:$C,'Each Gender Events'!I$1,'Official Medal Table'!$E:$E,'Each Gender Events'!I$2)*'Medal values'!$B$3
+ COUNTIFS('Official Medal Table'!$I:$I,'Each Gender Events'!$A41,'Official Medal Table'!$C:$C,'Each Gender Events'!I$1,'Official Medal Table'!$E:$E,'Each Gender Events'!I$2)*'Medal values'!$B$3
+ COUNTIFS('Official Medal Table'!$F:$F,'Each Gender Events'!$A41,'Official Medal Table'!$C:$C,'Each Gender Events'!I$1,'Official Medal Table'!$E:$E,"Mixed")*'Medal values'!$B$1/2
+ COUNTIFS('Official Medal Table'!$G:$G,'Each Gender Events'!$A41,'Official Medal Table'!$C:$C,'Each Gender Events'!I$1,'Official Medal Table'!$E:$E,"Mixed")*'Medal values'!$B$2/2
+ COUNTIFS('Official Medal Table'!$H:$H,'Each Gender Events'!$A41,'Official Medal Table'!$C:$C,'Each Gender Events'!I$1,'Official Medal Table'!$E:$E,"Mixed")*'Medal values'!$B$3/2
+ COUNTIFS('Official Medal Table'!$I:$I,'Each Gender Events'!$A41,'Official Medal Table'!$C:$C,'Each Gender Events'!I$1,'Official Medal Table'!$E:$E,"Mixed")*'Medal values'!$B$3/2</f>
        <v>0</v>
      </c>
      <c r="J41">
        <f>COUNTIFS('Official Medal Table'!$F:$F,'Each Gender Events'!$A41,'Official Medal Table'!$C:$C,'Each Gender Events'!J$1,'Official Medal Table'!$E:$E,'Each Gender Events'!J$2)*'Medal values'!$B$1
+ COUNTIFS('Official Medal Table'!$G:$G,'Each Gender Events'!$A41,'Official Medal Table'!$C:$C,'Each Gender Events'!J$1,'Official Medal Table'!$E:$E,'Each Gender Events'!J$2)*'Medal values'!$B$2
+ COUNTIFS('Official Medal Table'!$H:$H,'Each Gender Events'!$A41,'Official Medal Table'!$C:$C,'Each Gender Events'!J$1,'Official Medal Table'!$E:$E,'Each Gender Events'!J$2)*'Medal values'!$B$3
+ COUNTIFS('Official Medal Table'!$I:$I,'Each Gender Events'!$A41,'Official Medal Table'!$C:$C,'Each Gender Events'!J$1,'Official Medal Table'!$E:$E,'Each Gender Events'!J$2)*'Medal values'!$B$3
+ COUNTIFS('Official Medal Table'!$F:$F,'Each Gender Events'!$A41,'Official Medal Table'!$C:$C,'Each Gender Events'!J$1,'Official Medal Table'!$E:$E,"Mixed")*'Medal values'!$B$1/2
+ COUNTIFS('Official Medal Table'!$G:$G,'Each Gender Events'!$A41,'Official Medal Table'!$C:$C,'Each Gender Events'!J$1,'Official Medal Table'!$E:$E,"Mixed")*'Medal values'!$B$2/2
+ COUNTIFS('Official Medal Table'!$H:$H,'Each Gender Events'!$A41,'Official Medal Table'!$C:$C,'Each Gender Events'!J$1,'Official Medal Table'!$E:$E,"Mixed")*'Medal values'!$B$3/2
+ COUNTIFS('Official Medal Table'!$I:$I,'Each Gender Events'!$A41,'Official Medal Table'!$C:$C,'Each Gender Events'!J$1,'Official Medal Table'!$E:$E,"Mixed")*'Medal values'!$B$3/2</f>
        <v>2.0000010000000001</v>
      </c>
      <c r="K41">
        <f>COUNTIFS('Official Medal Table'!$F:$F,'Each Gender Events'!$A41,'Official Medal Table'!$C:$C,'Each Gender Events'!K$1,'Official Medal Table'!$E:$E,'Each Gender Events'!K$2)*'Medal values'!$B$1
+ COUNTIFS('Official Medal Table'!$G:$G,'Each Gender Events'!$A41,'Official Medal Table'!$C:$C,'Each Gender Events'!K$1,'Official Medal Table'!$E:$E,'Each Gender Events'!K$2)*'Medal values'!$B$2
+ COUNTIFS('Official Medal Table'!$H:$H,'Each Gender Events'!$A41,'Official Medal Table'!$C:$C,'Each Gender Events'!K$1,'Official Medal Table'!$E:$E,'Each Gender Events'!K$2)*'Medal values'!$B$3
+ COUNTIFS('Official Medal Table'!$I:$I,'Each Gender Events'!$A41,'Official Medal Table'!$C:$C,'Each Gender Events'!K$1,'Official Medal Table'!$E:$E,'Each Gender Events'!K$2)*'Medal values'!$B$3
+ COUNTIFS('Official Medal Table'!$F:$F,'Each Gender Events'!$A41,'Official Medal Table'!$C:$C,'Each Gender Events'!K$1,'Official Medal Table'!$E:$E,"Mixed")*'Medal values'!$B$1/2
+ COUNTIFS('Official Medal Table'!$G:$G,'Each Gender Events'!$A41,'Official Medal Table'!$C:$C,'Each Gender Events'!K$1,'Official Medal Table'!$E:$E,"Mixed")*'Medal values'!$B$2/2
+ COUNTIFS('Official Medal Table'!$H:$H,'Each Gender Events'!$A41,'Official Medal Table'!$C:$C,'Each Gender Events'!K$1,'Official Medal Table'!$E:$E,"Mixed")*'Medal values'!$B$3/2
+ COUNTIFS('Official Medal Table'!$I:$I,'Each Gender Events'!$A41,'Official Medal Table'!$C:$C,'Each Gender Events'!K$1,'Official Medal Table'!$E:$E,"Mixed")*'Medal values'!$B$3/2</f>
        <v>2.0000010000000001</v>
      </c>
      <c r="L41">
        <f>COUNTIFS('Official Medal Table'!$F:$F,'Each Gender Events'!$A41,'Official Medal Table'!$C:$C,'Each Gender Events'!L$1,'Official Medal Table'!$E:$E,'Each Gender Events'!L$2)*'Medal values'!$B$1
+ COUNTIFS('Official Medal Table'!$G:$G,'Each Gender Events'!$A41,'Official Medal Table'!$C:$C,'Each Gender Events'!L$1,'Official Medal Table'!$E:$E,'Each Gender Events'!L$2)*'Medal values'!$B$2
+ COUNTIFS('Official Medal Table'!$H:$H,'Each Gender Events'!$A41,'Official Medal Table'!$C:$C,'Each Gender Events'!L$1,'Official Medal Table'!$E:$E,'Each Gender Events'!L$2)*'Medal values'!$B$3
+ COUNTIFS('Official Medal Table'!$I:$I,'Each Gender Events'!$A41,'Official Medal Table'!$C:$C,'Each Gender Events'!L$1,'Official Medal Table'!$E:$E,'Each Gender Events'!L$2)*'Medal values'!$B$3
+ COUNTIFS('Official Medal Table'!$F:$F,'Each Gender Events'!$A41,'Official Medal Table'!$C:$C,'Each Gender Events'!L$1,'Official Medal Table'!$E:$E,"Mixed")*'Medal values'!$B$1/2
+ COUNTIFS('Official Medal Table'!$G:$G,'Each Gender Events'!$A41,'Official Medal Table'!$C:$C,'Each Gender Events'!L$1,'Official Medal Table'!$E:$E,"Mixed")*'Medal values'!$B$2/2
+ COUNTIFS('Official Medal Table'!$H:$H,'Each Gender Events'!$A41,'Official Medal Table'!$C:$C,'Each Gender Events'!L$1,'Official Medal Table'!$E:$E,"Mixed")*'Medal values'!$B$3/2
+ COUNTIFS('Official Medal Table'!$I:$I,'Each Gender Events'!$A41,'Official Medal Table'!$C:$C,'Each Gender Events'!L$1,'Official Medal Table'!$E:$E,"Mixed")*'Medal values'!$B$3/2</f>
        <v>0</v>
      </c>
      <c r="M41">
        <f>COUNTIFS('Official Medal Table'!$F:$F,'Each Gender Events'!$A41,'Official Medal Table'!$C:$C,'Each Gender Events'!M$1,'Official Medal Table'!$E:$E,'Each Gender Events'!M$2)*'Medal values'!$B$1
+ COUNTIFS('Official Medal Table'!$G:$G,'Each Gender Events'!$A41,'Official Medal Table'!$C:$C,'Each Gender Events'!M$1,'Official Medal Table'!$E:$E,'Each Gender Events'!M$2)*'Medal values'!$B$2
+ COUNTIFS('Official Medal Table'!$H:$H,'Each Gender Events'!$A41,'Official Medal Table'!$C:$C,'Each Gender Events'!M$1,'Official Medal Table'!$E:$E,'Each Gender Events'!M$2)*'Medal values'!$B$3
+ COUNTIFS('Official Medal Table'!$I:$I,'Each Gender Events'!$A41,'Official Medal Table'!$C:$C,'Each Gender Events'!M$1,'Official Medal Table'!$E:$E,'Each Gender Events'!M$2)*'Medal values'!$B$3
+ COUNTIFS('Official Medal Table'!$F:$F,'Each Gender Events'!$A41,'Official Medal Table'!$C:$C,'Each Gender Events'!M$1,'Official Medal Table'!$E:$E,"Mixed")*'Medal values'!$B$1/2
+ COUNTIFS('Official Medal Table'!$G:$G,'Each Gender Events'!$A41,'Official Medal Table'!$C:$C,'Each Gender Events'!M$1,'Official Medal Table'!$E:$E,"Mixed")*'Medal values'!$B$2/2
+ COUNTIFS('Official Medal Table'!$H:$H,'Each Gender Events'!$A41,'Official Medal Table'!$C:$C,'Each Gender Events'!M$1,'Official Medal Table'!$E:$E,"Mixed")*'Medal values'!$B$3/2
+ COUNTIFS('Official Medal Table'!$I:$I,'Each Gender Events'!$A41,'Official Medal Table'!$C:$C,'Each Gender Events'!M$1,'Official Medal Table'!$E:$E,"Mixed")*'Medal values'!$B$3/2</f>
        <v>0</v>
      </c>
      <c r="N41">
        <f>COUNTIFS('Official Medal Table'!$F:$F,'Each Gender Events'!$A41,'Official Medal Table'!$C:$C,'Each Gender Events'!N$1,'Official Medal Table'!$E:$E,'Each Gender Events'!N$2)*'Medal values'!$B$1
+ COUNTIFS('Official Medal Table'!$G:$G,'Each Gender Events'!$A41,'Official Medal Table'!$C:$C,'Each Gender Events'!N$1,'Official Medal Table'!$E:$E,'Each Gender Events'!N$2)*'Medal values'!$B$2
+ COUNTIFS('Official Medal Table'!$H:$H,'Each Gender Events'!$A41,'Official Medal Table'!$C:$C,'Each Gender Events'!N$1,'Official Medal Table'!$E:$E,'Each Gender Events'!N$2)*'Medal values'!$B$3
+ COUNTIFS('Official Medal Table'!$I:$I,'Each Gender Events'!$A41,'Official Medal Table'!$C:$C,'Each Gender Events'!N$1,'Official Medal Table'!$E:$E,'Each Gender Events'!N$2)*'Medal values'!$B$3
+ COUNTIFS('Official Medal Table'!$F:$F,'Each Gender Events'!$A41,'Official Medal Table'!$C:$C,'Each Gender Events'!N$1,'Official Medal Table'!$E:$E,"Mixed")*'Medal values'!$B$1/2
+ COUNTIFS('Official Medal Table'!$G:$G,'Each Gender Events'!$A41,'Official Medal Table'!$C:$C,'Each Gender Events'!N$1,'Official Medal Table'!$E:$E,"Mixed")*'Medal values'!$B$2/2
+ COUNTIFS('Official Medal Table'!$H:$H,'Each Gender Events'!$A41,'Official Medal Table'!$C:$C,'Each Gender Events'!N$1,'Official Medal Table'!$E:$E,"Mixed")*'Medal values'!$B$3/2
+ COUNTIFS('Official Medal Table'!$I:$I,'Each Gender Events'!$A41,'Official Medal Table'!$C:$C,'Each Gender Events'!N$1,'Official Medal Table'!$E:$E,"Mixed")*'Medal values'!$B$3/2</f>
        <v>0</v>
      </c>
      <c r="O41">
        <f>COUNTIFS('Official Medal Table'!$F:$F,'Each Gender Events'!$A41,'Official Medal Table'!$C:$C,'Each Gender Events'!O$1,'Official Medal Table'!$E:$E,'Each Gender Events'!O$2)*'Medal values'!$B$1
+ COUNTIFS('Official Medal Table'!$G:$G,'Each Gender Events'!$A41,'Official Medal Table'!$C:$C,'Each Gender Events'!O$1,'Official Medal Table'!$E:$E,'Each Gender Events'!O$2)*'Medal values'!$B$2
+ COUNTIFS('Official Medal Table'!$H:$H,'Each Gender Events'!$A41,'Official Medal Table'!$C:$C,'Each Gender Events'!O$1,'Official Medal Table'!$E:$E,'Each Gender Events'!O$2)*'Medal values'!$B$3
+ COUNTIFS('Official Medal Table'!$I:$I,'Each Gender Events'!$A41,'Official Medal Table'!$C:$C,'Each Gender Events'!O$1,'Official Medal Table'!$E:$E,'Each Gender Events'!O$2)*'Medal values'!$B$3
+ COUNTIFS('Official Medal Table'!$F:$F,'Each Gender Events'!$A41,'Official Medal Table'!$C:$C,'Each Gender Events'!O$1,'Official Medal Table'!$E:$E,"Mixed")*'Medal values'!$B$1/2
+ COUNTIFS('Official Medal Table'!$G:$G,'Each Gender Events'!$A41,'Official Medal Table'!$C:$C,'Each Gender Events'!O$1,'Official Medal Table'!$E:$E,"Mixed")*'Medal values'!$B$2/2
+ COUNTIFS('Official Medal Table'!$H:$H,'Each Gender Events'!$A41,'Official Medal Table'!$C:$C,'Each Gender Events'!O$1,'Official Medal Table'!$E:$E,"Mixed")*'Medal values'!$B$3/2
+ COUNTIFS('Official Medal Table'!$I:$I,'Each Gender Events'!$A41,'Official Medal Table'!$C:$C,'Each Gender Events'!O$1,'Official Medal Table'!$E:$E,"Mixed")*'Medal values'!$B$3/2</f>
        <v>0</v>
      </c>
      <c r="P41">
        <f>COUNTIFS('Official Medal Table'!$F:$F,'Each Gender Events'!$A41,'Official Medal Table'!$C:$C,'Each Gender Events'!P$1,'Official Medal Table'!$E:$E,'Each Gender Events'!P$2)*'Medal values'!$B$1
+ COUNTIFS('Official Medal Table'!$G:$G,'Each Gender Events'!$A41,'Official Medal Table'!$C:$C,'Each Gender Events'!P$1,'Official Medal Table'!$E:$E,'Each Gender Events'!P$2)*'Medal values'!$B$2
+ COUNTIFS('Official Medal Table'!$H:$H,'Each Gender Events'!$A41,'Official Medal Table'!$C:$C,'Each Gender Events'!P$1,'Official Medal Table'!$E:$E,'Each Gender Events'!P$2)*'Medal values'!$B$3
+ COUNTIFS('Official Medal Table'!$I:$I,'Each Gender Events'!$A41,'Official Medal Table'!$C:$C,'Each Gender Events'!P$1,'Official Medal Table'!$E:$E,'Each Gender Events'!P$2)*'Medal values'!$B$3
+ COUNTIFS('Official Medal Table'!$F:$F,'Each Gender Events'!$A41,'Official Medal Table'!$C:$C,'Each Gender Events'!P$1,'Official Medal Table'!$E:$E,"Mixed")*'Medal values'!$B$1/2
+ COUNTIFS('Official Medal Table'!$G:$G,'Each Gender Events'!$A41,'Official Medal Table'!$C:$C,'Each Gender Events'!P$1,'Official Medal Table'!$E:$E,"Mixed")*'Medal values'!$B$2/2
+ COUNTIFS('Official Medal Table'!$H:$H,'Each Gender Events'!$A41,'Official Medal Table'!$C:$C,'Each Gender Events'!P$1,'Official Medal Table'!$E:$E,"Mixed")*'Medal values'!$B$3/2
+ COUNTIFS('Official Medal Table'!$I:$I,'Each Gender Events'!$A41,'Official Medal Table'!$C:$C,'Each Gender Events'!P$1,'Official Medal Table'!$E:$E,"Mixed")*'Medal values'!$B$3/2</f>
        <v>0</v>
      </c>
      <c r="Q41">
        <f>COUNTIFS('Official Medal Table'!$F:$F,'Each Gender Events'!$A41,'Official Medal Table'!$C:$C,'Each Gender Events'!Q$1,'Official Medal Table'!$E:$E,'Each Gender Events'!Q$2)*'Medal values'!$B$1
+ COUNTIFS('Official Medal Table'!$G:$G,'Each Gender Events'!$A41,'Official Medal Table'!$C:$C,'Each Gender Events'!Q$1,'Official Medal Table'!$E:$E,'Each Gender Events'!Q$2)*'Medal values'!$B$2
+ COUNTIFS('Official Medal Table'!$H:$H,'Each Gender Events'!$A41,'Official Medal Table'!$C:$C,'Each Gender Events'!Q$1,'Official Medal Table'!$E:$E,'Each Gender Events'!Q$2)*'Medal values'!$B$3
+ COUNTIFS('Official Medal Table'!$I:$I,'Each Gender Events'!$A41,'Official Medal Table'!$C:$C,'Each Gender Events'!Q$1,'Official Medal Table'!$E:$E,'Each Gender Events'!Q$2)*'Medal values'!$B$3
+ COUNTIFS('Official Medal Table'!$F:$F,'Each Gender Events'!$A41,'Official Medal Table'!$C:$C,'Each Gender Events'!Q$1,'Official Medal Table'!$E:$E,"Mixed")*'Medal values'!$B$1/2
+ COUNTIFS('Official Medal Table'!$G:$G,'Each Gender Events'!$A41,'Official Medal Table'!$C:$C,'Each Gender Events'!Q$1,'Official Medal Table'!$E:$E,"Mixed")*'Medal values'!$B$2/2
+ COUNTIFS('Official Medal Table'!$H:$H,'Each Gender Events'!$A41,'Official Medal Table'!$C:$C,'Each Gender Events'!Q$1,'Official Medal Table'!$E:$E,"Mixed")*'Medal values'!$B$3/2
+ COUNTIFS('Official Medal Table'!$I:$I,'Each Gender Events'!$A41,'Official Medal Table'!$C:$C,'Each Gender Events'!Q$1,'Official Medal Table'!$E:$E,"Mixed")*'Medal values'!$B$3/2</f>
        <v>0</v>
      </c>
      <c r="R41">
        <f>COUNTIFS('Official Medal Table'!$F:$F,'Each Gender Events'!$A41,'Official Medal Table'!$C:$C,'Each Gender Events'!R$1,'Official Medal Table'!$E:$E,'Each Gender Events'!R$2)*'Medal values'!$B$1
+ COUNTIFS('Official Medal Table'!$G:$G,'Each Gender Events'!$A41,'Official Medal Table'!$C:$C,'Each Gender Events'!R$1,'Official Medal Table'!$E:$E,'Each Gender Events'!R$2)*'Medal values'!$B$2
+ COUNTIFS('Official Medal Table'!$H:$H,'Each Gender Events'!$A41,'Official Medal Table'!$C:$C,'Each Gender Events'!R$1,'Official Medal Table'!$E:$E,'Each Gender Events'!R$2)*'Medal values'!$B$3
+ COUNTIFS('Official Medal Table'!$I:$I,'Each Gender Events'!$A41,'Official Medal Table'!$C:$C,'Each Gender Events'!R$1,'Official Medal Table'!$E:$E,'Each Gender Events'!R$2)*'Medal values'!$B$3
+ COUNTIFS('Official Medal Table'!$F:$F,'Each Gender Events'!$A41,'Official Medal Table'!$C:$C,'Each Gender Events'!R$1,'Official Medal Table'!$E:$E,"Mixed")*'Medal values'!$B$1/2
+ COUNTIFS('Official Medal Table'!$G:$G,'Each Gender Events'!$A41,'Official Medal Table'!$C:$C,'Each Gender Events'!R$1,'Official Medal Table'!$E:$E,"Mixed")*'Medal values'!$B$2/2
+ COUNTIFS('Official Medal Table'!$H:$H,'Each Gender Events'!$A41,'Official Medal Table'!$C:$C,'Each Gender Events'!R$1,'Official Medal Table'!$E:$E,"Mixed")*'Medal values'!$B$3/2
+ COUNTIFS('Official Medal Table'!$I:$I,'Each Gender Events'!$A41,'Official Medal Table'!$C:$C,'Each Gender Events'!R$1,'Official Medal Table'!$E:$E,"Mixed")*'Medal values'!$B$3/2</f>
        <v>0</v>
      </c>
      <c r="S41">
        <f>COUNTIFS('Official Medal Table'!$F:$F,'Each Gender Events'!$A41,'Official Medal Table'!$C:$C,'Each Gender Events'!S$1,'Official Medal Table'!$E:$E,'Each Gender Events'!S$2)*'Medal values'!$B$1
+ COUNTIFS('Official Medal Table'!$G:$G,'Each Gender Events'!$A41,'Official Medal Table'!$C:$C,'Each Gender Events'!S$1,'Official Medal Table'!$E:$E,'Each Gender Events'!S$2)*'Medal values'!$B$2
+ COUNTIFS('Official Medal Table'!$H:$H,'Each Gender Events'!$A41,'Official Medal Table'!$C:$C,'Each Gender Events'!S$1,'Official Medal Table'!$E:$E,'Each Gender Events'!S$2)*'Medal values'!$B$3
+ COUNTIFS('Official Medal Table'!$I:$I,'Each Gender Events'!$A41,'Official Medal Table'!$C:$C,'Each Gender Events'!S$1,'Official Medal Table'!$E:$E,'Each Gender Events'!S$2)*'Medal values'!$B$3
+ COUNTIFS('Official Medal Table'!$F:$F,'Each Gender Events'!$A41,'Official Medal Table'!$C:$C,'Each Gender Events'!S$1,'Official Medal Table'!$E:$E,"Mixed")*'Medal values'!$B$1/2
+ COUNTIFS('Official Medal Table'!$G:$G,'Each Gender Events'!$A41,'Official Medal Table'!$C:$C,'Each Gender Events'!S$1,'Official Medal Table'!$E:$E,"Mixed")*'Medal values'!$B$2/2
+ COUNTIFS('Official Medal Table'!$H:$H,'Each Gender Events'!$A41,'Official Medal Table'!$C:$C,'Each Gender Events'!S$1,'Official Medal Table'!$E:$E,"Mixed")*'Medal values'!$B$3/2
+ COUNTIFS('Official Medal Table'!$I:$I,'Each Gender Events'!$A41,'Official Medal Table'!$C:$C,'Each Gender Events'!S$1,'Official Medal Table'!$E:$E,"Mixed")*'Medal values'!$B$3/2</f>
        <v>0</v>
      </c>
      <c r="T41">
        <f>COUNTIFS('Official Medal Table'!$F:$F,'Each Gender Events'!$A41,'Official Medal Table'!$C:$C,'Each Gender Events'!T$1,'Official Medal Table'!$E:$E,'Each Gender Events'!T$2)*'Medal values'!$B$1
+ COUNTIFS('Official Medal Table'!$G:$G,'Each Gender Events'!$A41,'Official Medal Table'!$C:$C,'Each Gender Events'!T$1,'Official Medal Table'!$E:$E,'Each Gender Events'!T$2)*'Medal values'!$B$2
+ COUNTIFS('Official Medal Table'!$H:$H,'Each Gender Events'!$A41,'Official Medal Table'!$C:$C,'Each Gender Events'!T$1,'Official Medal Table'!$E:$E,'Each Gender Events'!T$2)*'Medal values'!$B$3
+ COUNTIFS('Official Medal Table'!$I:$I,'Each Gender Events'!$A41,'Official Medal Table'!$C:$C,'Each Gender Events'!T$1,'Official Medal Table'!$E:$E,'Each Gender Events'!T$2)*'Medal values'!$B$3
+ COUNTIFS('Official Medal Table'!$F:$F,'Each Gender Events'!$A41,'Official Medal Table'!$C:$C,'Each Gender Events'!T$1,'Official Medal Table'!$E:$E,"Mixed")*'Medal values'!$B$1/2
+ COUNTIFS('Official Medal Table'!$G:$G,'Each Gender Events'!$A41,'Official Medal Table'!$C:$C,'Each Gender Events'!T$1,'Official Medal Table'!$E:$E,"Mixed")*'Medal values'!$B$2/2
+ COUNTIFS('Official Medal Table'!$H:$H,'Each Gender Events'!$A41,'Official Medal Table'!$C:$C,'Each Gender Events'!T$1,'Official Medal Table'!$E:$E,"Mixed")*'Medal values'!$B$3/2
+ COUNTIFS('Official Medal Table'!$I:$I,'Each Gender Events'!$A41,'Official Medal Table'!$C:$C,'Each Gender Events'!T$1,'Official Medal Table'!$E:$E,"Mixed")*'Medal values'!$B$3/2</f>
        <v>0</v>
      </c>
      <c r="U41">
        <f>COUNTIFS('Official Medal Table'!$F:$F,'Each Gender Events'!$A41,'Official Medal Table'!$C:$C,'Each Gender Events'!U$1,'Official Medal Table'!$E:$E,'Each Gender Events'!U$2)*'Medal values'!$B$1
+ COUNTIFS('Official Medal Table'!$G:$G,'Each Gender Events'!$A41,'Official Medal Table'!$C:$C,'Each Gender Events'!U$1,'Official Medal Table'!$E:$E,'Each Gender Events'!U$2)*'Medal values'!$B$2
+ COUNTIFS('Official Medal Table'!$H:$H,'Each Gender Events'!$A41,'Official Medal Table'!$C:$C,'Each Gender Events'!U$1,'Official Medal Table'!$E:$E,'Each Gender Events'!U$2)*'Medal values'!$B$3
+ COUNTIFS('Official Medal Table'!$I:$I,'Each Gender Events'!$A41,'Official Medal Table'!$C:$C,'Each Gender Events'!U$1,'Official Medal Table'!$E:$E,'Each Gender Events'!U$2)*'Medal values'!$B$3
+ COUNTIFS('Official Medal Table'!$F:$F,'Each Gender Events'!$A41,'Official Medal Table'!$C:$C,'Each Gender Events'!U$1,'Official Medal Table'!$E:$E,"Mixed")*'Medal values'!$B$1/2
+ COUNTIFS('Official Medal Table'!$G:$G,'Each Gender Events'!$A41,'Official Medal Table'!$C:$C,'Each Gender Events'!U$1,'Official Medal Table'!$E:$E,"Mixed")*'Medal values'!$B$2/2
+ COUNTIFS('Official Medal Table'!$H:$H,'Each Gender Events'!$A41,'Official Medal Table'!$C:$C,'Each Gender Events'!U$1,'Official Medal Table'!$E:$E,"Mixed")*'Medal values'!$B$3/2
+ COUNTIFS('Official Medal Table'!$I:$I,'Each Gender Events'!$A41,'Official Medal Table'!$C:$C,'Each Gender Events'!U$1,'Official Medal Table'!$E:$E,"Mixed")*'Medal values'!$B$3/2</f>
        <v>0</v>
      </c>
      <c r="V41">
        <f>COUNTIFS('Official Medal Table'!$F:$F,'Each Gender Events'!$A41,'Official Medal Table'!$C:$C,'Each Gender Events'!V$1,'Official Medal Table'!$E:$E,'Each Gender Events'!V$2)*'Medal values'!$B$1
+ COUNTIFS('Official Medal Table'!$G:$G,'Each Gender Events'!$A41,'Official Medal Table'!$C:$C,'Each Gender Events'!V$1,'Official Medal Table'!$E:$E,'Each Gender Events'!V$2)*'Medal values'!$B$2
+ COUNTIFS('Official Medal Table'!$H:$H,'Each Gender Events'!$A41,'Official Medal Table'!$C:$C,'Each Gender Events'!V$1,'Official Medal Table'!$E:$E,'Each Gender Events'!V$2)*'Medal values'!$B$3
+ COUNTIFS('Official Medal Table'!$I:$I,'Each Gender Events'!$A41,'Official Medal Table'!$C:$C,'Each Gender Events'!V$1,'Official Medal Table'!$E:$E,'Each Gender Events'!V$2)*'Medal values'!$B$3
+ COUNTIFS('Official Medal Table'!$F:$F,'Each Gender Events'!$A41,'Official Medal Table'!$C:$C,'Each Gender Events'!V$1,'Official Medal Table'!$E:$E,"Mixed")*'Medal values'!$B$1/2
+ COUNTIFS('Official Medal Table'!$G:$G,'Each Gender Events'!$A41,'Official Medal Table'!$C:$C,'Each Gender Events'!V$1,'Official Medal Table'!$E:$E,"Mixed")*'Medal values'!$B$2/2
+ COUNTIFS('Official Medal Table'!$H:$H,'Each Gender Events'!$A41,'Official Medal Table'!$C:$C,'Each Gender Events'!V$1,'Official Medal Table'!$E:$E,"Mixed")*'Medal values'!$B$3/2
+ COUNTIFS('Official Medal Table'!$I:$I,'Each Gender Events'!$A41,'Official Medal Table'!$C:$C,'Each Gender Events'!V$1,'Official Medal Table'!$E:$E,"Mixed")*'Medal values'!$B$3/2</f>
        <v>0</v>
      </c>
      <c r="W41">
        <f>COUNTIFS('Official Medal Table'!$F:$F,'Each Gender Events'!$A41,'Official Medal Table'!$C:$C,'Each Gender Events'!W$1,'Official Medal Table'!$E:$E,'Each Gender Events'!W$2)*'Medal values'!$B$1
+ COUNTIFS('Official Medal Table'!$G:$G,'Each Gender Events'!$A41,'Official Medal Table'!$C:$C,'Each Gender Events'!W$1,'Official Medal Table'!$E:$E,'Each Gender Events'!W$2)*'Medal values'!$B$2
+ COUNTIFS('Official Medal Table'!$H:$H,'Each Gender Events'!$A41,'Official Medal Table'!$C:$C,'Each Gender Events'!W$1,'Official Medal Table'!$E:$E,'Each Gender Events'!W$2)*'Medal values'!$B$3
+ COUNTIFS('Official Medal Table'!$I:$I,'Each Gender Events'!$A41,'Official Medal Table'!$C:$C,'Each Gender Events'!W$1,'Official Medal Table'!$E:$E,'Each Gender Events'!W$2)*'Medal values'!$B$3
+ COUNTIFS('Official Medal Table'!$F:$F,'Each Gender Events'!$A41,'Official Medal Table'!$C:$C,'Each Gender Events'!W$1,'Official Medal Table'!$E:$E,"Mixed")*'Medal values'!$B$1/2
+ COUNTIFS('Official Medal Table'!$G:$G,'Each Gender Events'!$A41,'Official Medal Table'!$C:$C,'Each Gender Events'!W$1,'Official Medal Table'!$E:$E,"Mixed")*'Medal values'!$B$2/2
+ COUNTIFS('Official Medal Table'!$H:$H,'Each Gender Events'!$A41,'Official Medal Table'!$C:$C,'Each Gender Events'!W$1,'Official Medal Table'!$E:$E,"Mixed")*'Medal values'!$B$3/2
+ COUNTIFS('Official Medal Table'!$I:$I,'Each Gender Events'!$A41,'Official Medal Table'!$C:$C,'Each Gender Events'!W$1,'Official Medal Table'!$E:$E,"Mixed")*'Medal values'!$B$3/2</f>
        <v>0</v>
      </c>
      <c r="X41">
        <f>COUNTIFS('Official Medal Table'!$F:$F,'Each Gender Events'!$A41,'Official Medal Table'!$C:$C,'Each Gender Events'!X$1,'Official Medal Table'!$E:$E,'Each Gender Events'!X$2)*'Medal values'!$B$1
+ COUNTIFS('Official Medal Table'!$G:$G,'Each Gender Events'!$A41,'Official Medal Table'!$C:$C,'Each Gender Events'!X$1,'Official Medal Table'!$E:$E,'Each Gender Events'!X$2)*'Medal values'!$B$2
+ COUNTIFS('Official Medal Table'!$H:$H,'Each Gender Events'!$A41,'Official Medal Table'!$C:$C,'Each Gender Events'!X$1,'Official Medal Table'!$E:$E,'Each Gender Events'!X$2)*'Medal values'!$B$3
+ COUNTIFS('Official Medal Table'!$I:$I,'Each Gender Events'!$A41,'Official Medal Table'!$C:$C,'Each Gender Events'!X$1,'Official Medal Table'!$E:$E,'Each Gender Events'!X$2)*'Medal values'!$B$3
+ COUNTIFS('Official Medal Table'!$F:$F,'Each Gender Events'!$A41,'Official Medal Table'!$C:$C,'Each Gender Events'!X$1,'Official Medal Table'!$E:$E,"Mixed")*'Medal values'!$B$1/2
+ COUNTIFS('Official Medal Table'!$G:$G,'Each Gender Events'!$A41,'Official Medal Table'!$C:$C,'Each Gender Events'!X$1,'Official Medal Table'!$E:$E,"Mixed")*'Medal values'!$B$2/2
+ COUNTIFS('Official Medal Table'!$H:$H,'Each Gender Events'!$A41,'Official Medal Table'!$C:$C,'Each Gender Events'!X$1,'Official Medal Table'!$E:$E,"Mixed")*'Medal values'!$B$3/2
+ COUNTIFS('Official Medal Table'!$I:$I,'Each Gender Events'!$A41,'Official Medal Table'!$C:$C,'Each Gender Events'!X$1,'Official Medal Table'!$E:$E,"Mixed")*'Medal values'!$B$3/2</f>
        <v>0</v>
      </c>
      <c r="Y41">
        <f>COUNTIFS('Official Medal Table'!$F:$F,'Each Gender Events'!$A41,'Official Medal Table'!$C:$C,'Each Gender Events'!Y$1,'Official Medal Table'!$E:$E,'Each Gender Events'!Y$2)*'Medal values'!$B$1
+ COUNTIFS('Official Medal Table'!$G:$G,'Each Gender Events'!$A41,'Official Medal Table'!$C:$C,'Each Gender Events'!Y$1,'Official Medal Table'!$E:$E,'Each Gender Events'!Y$2)*'Medal values'!$B$2
+ COUNTIFS('Official Medal Table'!$H:$H,'Each Gender Events'!$A41,'Official Medal Table'!$C:$C,'Each Gender Events'!Y$1,'Official Medal Table'!$E:$E,'Each Gender Events'!Y$2)*'Medal values'!$B$3
+ COUNTIFS('Official Medal Table'!$I:$I,'Each Gender Events'!$A41,'Official Medal Table'!$C:$C,'Each Gender Events'!Y$1,'Official Medal Table'!$E:$E,'Each Gender Events'!Y$2)*'Medal values'!$B$3
+ COUNTIFS('Official Medal Table'!$F:$F,'Each Gender Events'!$A41,'Official Medal Table'!$C:$C,'Each Gender Events'!Y$1,'Official Medal Table'!$E:$E,"Mixed")*'Medal values'!$B$1/2
+ COUNTIFS('Official Medal Table'!$G:$G,'Each Gender Events'!$A41,'Official Medal Table'!$C:$C,'Each Gender Events'!Y$1,'Official Medal Table'!$E:$E,"Mixed")*'Medal values'!$B$2/2
+ COUNTIFS('Official Medal Table'!$H:$H,'Each Gender Events'!$A41,'Official Medal Table'!$C:$C,'Each Gender Events'!Y$1,'Official Medal Table'!$E:$E,"Mixed")*'Medal values'!$B$3/2
+ COUNTIFS('Official Medal Table'!$I:$I,'Each Gender Events'!$A41,'Official Medal Table'!$C:$C,'Each Gender Events'!Y$1,'Official Medal Table'!$E:$E,"Mixed")*'Medal values'!$B$3/2</f>
        <v>0</v>
      </c>
      <c r="Z41">
        <f>COUNTIFS('Official Medal Table'!$F:$F,'Each Gender Events'!$A41,'Official Medal Table'!$C:$C,'Each Gender Events'!Z$1,'Official Medal Table'!$E:$E,'Each Gender Events'!Z$2)*'Medal values'!$B$1
+ COUNTIFS('Official Medal Table'!$G:$G,'Each Gender Events'!$A41,'Official Medal Table'!$C:$C,'Each Gender Events'!Z$1,'Official Medal Table'!$E:$E,'Each Gender Events'!Z$2)*'Medal values'!$B$2
+ COUNTIFS('Official Medal Table'!$H:$H,'Each Gender Events'!$A41,'Official Medal Table'!$C:$C,'Each Gender Events'!Z$1,'Official Medal Table'!$E:$E,'Each Gender Events'!Z$2)*'Medal values'!$B$3
+ COUNTIFS('Official Medal Table'!$I:$I,'Each Gender Events'!$A41,'Official Medal Table'!$C:$C,'Each Gender Events'!Z$1,'Official Medal Table'!$E:$E,'Each Gender Events'!Z$2)*'Medal values'!$B$3
+ COUNTIFS('Official Medal Table'!$F:$F,'Each Gender Events'!$A41,'Official Medal Table'!$C:$C,'Each Gender Events'!Z$1,'Official Medal Table'!$E:$E,"Mixed")*'Medal values'!$B$1/2
+ COUNTIFS('Official Medal Table'!$G:$G,'Each Gender Events'!$A41,'Official Medal Table'!$C:$C,'Each Gender Events'!Z$1,'Official Medal Table'!$E:$E,"Mixed")*'Medal values'!$B$2/2
+ COUNTIFS('Official Medal Table'!$H:$H,'Each Gender Events'!$A41,'Official Medal Table'!$C:$C,'Each Gender Events'!Z$1,'Official Medal Table'!$E:$E,"Mixed")*'Medal values'!$B$3/2
+ COUNTIFS('Official Medal Table'!$I:$I,'Each Gender Events'!$A41,'Official Medal Table'!$C:$C,'Each Gender Events'!Z$1,'Official Medal Table'!$E:$E,"Mixed")*'Medal values'!$B$3/2</f>
        <v>0</v>
      </c>
      <c r="AA41">
        <f>COUNTIFS('Official Medal Table'!$F:$F,'Each Gender Events'!$A41,'Official Medal Table'!$C:$C,'Each Gender Events'!AA$1,'Official Medal Table'!$E:$E,'Each Gender Events'!AA$2)*'Medal values'!$B$1
+ COUNTIFS('Official Medal Table'!$G:$G,'Each Gender Events'!$A41,'Official Medal Table'!$C:$C,'Each Gender Events'!AA$1,'Official Medal Table'!$E:$E,'Each Gender Events'!AA$2)*'Medal values'!$B$2
+ COUNTIFS('Official Medal Table'!$H:$H,'Each Gender Events'!$A41,'Official Medal Table'!$C:$C,'Each Gender Events'!AA$1,'Official Medal Table'!$E:$E,'Each Gender Events'!AA$2)*'Medal values'!$B$3
+ COUNTIFS('Official Medal Table'!$I:$I,'Each Gender Events'!$A41,'Official Medal Table'!$C:$C,'Each Gender Events'!AA$1,'Official Medal Table'!$E:$E,'Each Gender Events'!AA$2)*'Medal values'!$B$3
+ COUNTIFS('Official Medal Table'!$F:$F,'Each Gender Events'!$A41,'Official Medal Table'!$C:$C,'Each Gender Events'!AA$1,'Official Medal Table'!$E:$E,"Mixed")*'Medal values'!$B$1/2
+ COUNTIFS('Official Medal Table'!$G:$G,'Each Gender Events'!$A41,'Official Medal Table'!$C:$C,'Each Gender Events'!AA$1,'Official Medal Table'!$E:$E,"Mixed")*'Medal values'!$B$2/2
+ COUNTIFS('Official Medal Table'!$H:$H,'Each Gender Events'!$A41,'Official Medal Table'!$C:$C,'Each Gender Events'!AA$1,'Official Medal Table'!$E:$E,"Mixed")*'Medal values'!$B$3/2
+ COUNTIFS('Official Medal Table'!$I:$I,'Each Gender Events'!$A41,'Official Medal Table'!$C:$C,'Each Gender Events'!AA$1,'Official Medal Table'!$E:$E,"Mixed")*'Medal values'!$B$3/2</f>
        <v>0</v>
      </c>
      <c r="AB41">
        <f>COUNTIFS('Official Medal Table'!$F:$F,'Each Gender Events'!$A41,'Official Medal Table'!$C:$C,'Each Gender Events'!AB$1,'Official Medal Table'!$E:$E,'Each Gender Events'!AB$2)*'Medal values'!$B$1
+ COUNTIFS('Official Medal Table'!$G:$G,'Each Gender Events'!$A41,'Official Medal Table'!$C:$C,'Each Gender Events'!AB$1,'Official Medal Table'!$E:$E,'Each Gender Events'!AB$2)*'Medal values'!$B$2
+ COUNTIFS('Official Medal Table'!$H:$H,'Each Gender Events'!$A41,'Official Medal Table'!$C:$C,'Each Gender Events'!AB$1,'Official Medal Table'!$E:$E,'Each Gender Events'!AB$2)*'Medal values'!$B$3
+ COUNTIFS('Official Medal Table'!$I:$I,'Each Gender Events'!$A41,'Official Medal Table'!$C:$C,'Each Gender Events'!AB$1,'Official Medal Table'!$E:$E,'Each Gender Events'!AB$2)*'Medal values'!$B$3
+ COUNTIFS('Official Medal Table'!$F:$F,'Each Gender Events'!$A41,'Official Medal Table'!$C:$C,'Each Gender Events'!AB$1,'Official Medal Table'!$E:$E,"Mixed")*'Medal values'!$B$1/2
+ COUNTIFS('Official Medal Table'!$G:$G,'Each Gender Events'!$A41,'Official Medal Table'!$C:$C,'Each Gender Events'!AB$1,'Official Medal Table'!$E:$E,"Mixed")*'Medal values'!$B$2/2
+ COUNTIFS('Official Medal Table'!$H:$H,'Each Gender Events'!$A41,'Official Medal Table'!$C:$C,'Each Gender Events'!AB$1,'Official Medal Table'!$E:$E,"Mixed")*'Medal values'!$B$3/2
+ COUNTIFS('Official Medal Table'!$I:$I,'Each Gender Events'!$A41,'Official Medal Table'!$C:$C,'Each Gender Events'!AB$1,'Official Medal Table'!$E:$E,"Mixed")*'Medal values'!$B$3/2</f>
        <v>0</v>
      </c>
      <c r="AC41">
        <f>COUNTIFS('Official Medal Table'!$F:$F,'Each Gender Events'!$A41,'Official Medal Table'!$C:$C,'Each Gender Events'!AC$1,'Official Medal Table'!$E:$E,'Each Gender Events'!AC$2)*'Medal values'!$B$1
+ COUNTIFS('Official Medal Table'!$G:$G,'Each Gender Events'!$A41,'Official Medal Table'!$C:$C,'Each Gender Events'!AC$1,'Official Medal Table'!$E:$E,'Each Gender Events'!AC$2)*'Medal values'!$B$2
+ COUNTIFS('Official Medal Table'!$H:$H,'Each Gender Events'!$A41,'Official Medal Table'!$C:$C,'Each Gender Events'!AC$1,'Official Medal Table'!$E:$E,'Each Gender Events'!AC$2)*'Medal values'!$B$3
+ COUNTIFS('Official Medal Table'!$I:$I,'Each Gender Events'!$A41,'Official Medal Table'!$C:$C,'Each Gender Events'!AC$1,'Official Medal Table'!$E:$E,'Each Gender Events'!AC$2)*'Medal values'!$B$3
+ COUNTIFS('Official Medal Table'!$F:$F,'Each Gender Events'!$A41,'Official Medal Table'!$C:$C,'Each Gender Events'!AC$1,'Official Medal Table'!$E:$E,"Mixed")*'Medal values'!$B$1/2
+ COUNTIFS('Official Medal Table'!$G:$G,'Each Gender Events'!$A41,'Official Medal Table'!$C:$C,'Each Gender Events'!AC$1,'Official Medal Table'!$E:$E,"Mixed")*'Medal values'!$B$2/2
+ COUNTIFS('Official Medal Table'!$H:$H,'Each Gender Events'!$A41,'Official Medal Table'!$C:$C,'Each Gender Events'!AC$1,'Official Medal Table'!$E:$E,"Mixed")*'Medal values'!$B$3/2
+ COUNTIFS('Official Medal Table'!$I:$I,'Each Gender Events'!$A41,'Official Medal Table'!$C:$C,'Each Gender Events'!AC$1,'Official Medal Table'!$E:$E,"Mixed")*'Medal values'!$B$3/2</f>
        <v>0</v>
      </c>
      <c r="AD41">
        <f>COUNTIFS('Official Medal Table'!$F:$F,'Each Gender Events'!$A41,'Official Medal Table'!$C:$C,'Each Gender Events'!AD$1,'Official Medal Table'!$E:$E,'Each Gender Events'!AD$2)*'Medal values'!$B$1
+ COUNTIFS('Official Medal Table'!$G:$G,'Each Gender Events'!$A41,'Official Medal Table'!$C:$C,'Each Gender Events'!AD$1,'Official Medal Table'!$E:$E,'Each Gender Events'!AD$2)*'Medal values'!$B$2
+ COUNTIFS('Official Medal Table'!$H:$H,'Each Gender Events'!$A41,'Official Medal Table'!$C:$C,'Each Gender Events'!AD$1,'Official Medal Table'!$E:$E,'Each Gender Events'!AD$2)*'Medal values'!$B$3
+ COUNTIFS('Official Medal Table'!$I:$I,'Each Gender Events'!$A41,'Official Medal Table'!$C:$C,'Each Gender Events'!AD$1,'Official Medal Table'!$E:$E,'Each Gender Events'!AD$2)*'Medal values'!$B$3
+ COUNTIFS('Official Medal Table'!$F:$F,'Each Gender Events'!$A41,'Official Medal Table'!$C:$C,'Each Gender Events'!AD$1,'Official Medal Table'!$E:$E,"Mixed")*'Medal values'!$B$1/2
+ COUNTIFS('Official Medal Table'!$G:$G,'Each Gender Events'!$A41,'Official Medal Table'!$C:$C,'Each Gender Events'!AD$1,'Official Medal Table'!$E:$E,"Mixed")*'Medal values'!$B$2/2
+ COUNTIFS('Official Medal Table'!$H:$H,'Each Gender Events'!$A41,'Official Medal Table'!$C:$C,'Each Gender Events'!AD$1,'Official Medal Table'!$E:$E,"Mixed")*'Medal values'!$B$3/2
+ COUNTIFS('Official Medal Table'!$I:$I,'Each Gender Events'!$A41,'Official Medal Table'!$C:$C,'Each Gender Events'!AD$1,'Official Medal Table'!$E:$E,"Mixed")*'Medal values'!$B$3/2</f>
        <v>0</v>
      </c>
      <c r="AE41">
        <f>COUNTIFS('Official Medal Table'!$F:$F,'Each Gender Events'!$A41,'Official Medal Table'!$C:$C,'Each Gender Events'!AE$1,'Official Medal Table'!$E:$E,'Each Gender Events'!AE$2)*'Medal values'!$B$1
+ COUNTIFS('Official Medal Table'!$G:$G,'Each Gender Events'!$A41,'Official Medal Table'!$C:$C,'Each Gender Events'!AE$1,'Official Medal Table'!$E:$E,'Each Gender Events'!AE$2)*'Medal values'!$B$2
+ COUNTIFS('Official Medal Table'!$H:$H,'Each Gender Events'!$A41,'Official Medal Table'!$C:$C,'Each Gender Events'!AE$1,'Official Medal Table'!$E:$E,'Each Gender Events'!AE$2)*'Medal values'!$B$3
+ COUNTIFS('Official Medal Table'!$I:$I,'Each Gender Events'!$A41,'Official Medal Table'!$C:$C,'Each Gender Events'!AE$1,'Official Medal Table'!$E:$E,'Each Gender Events'!AE$2)*'Medal values'!$B$3
+ COUNTIFS('Official Medal Table'!$F:$F,'Each Gender Events'!$A41,'Official Medal Table'!$C:$C,'Each Gender Events'!AE$1,'Official Medal Table'!$E:$E,"Mixed")*'Medal values'!$B$1/2
+ COUNTIFS('Official Medal Table'!$G:$G,'Each Gender Events'!$A41,'Official Medal Table'!$C:$C,'Each Gender Events'!AE$1,'Official Medal Table'!$E:$E,"Mixed")*'Medal values'!$B$2/2
+ COUNTIFS('Official Medal Table'!$H:$H,'Each Gender Events'!$A41,'Official Medal Table'!$C:$C,'Each Gender Events'!AE$1,'Official Medal Table'!$E:$E,"Mixed")*'Medal values'!$B$3/2
+ COUNTIFS('Official Medal Table'!$I:$I,'Each Gender Events'!$A41,'Official Medal Table'!$C:$C,'Each Gender Events'!AE$1,'Official Medal Table'!$E:$E,"Mixed")*'Medal values'!$B$3/2</f>
        <v>0</v>
      </c>
      <c r="AF41">
        <f>COUNTIFS('Official Medal Table'!$F:$F,'Each Gender Events'!$A41,'Official Medal Table'!$C:$C,'Each Gender Events'!AF$1,'Official Medal Table'!$E:$E,'Each Gender Events'!AF$2)*'Medal values'!$B$1
+ COUNTIFS('Official Medal Table'!$G:$G,'Each Gender Events'!$A41,'Official Medal Table'!$C:$C,'Each Gender Events'!AF$1,'Official Medal Table'!$E:$E,'Each Gender Events'!AF$2)*'Medal values'!$B$2
+ COUNTIFS('Official Medal Table'!$H:$H,'Each Gender Events'!$A41,'Official Medal Table'!$C:$C,'Each Gender Events'!AF$1,'Official Medal Table'!$E:$E,'Each Gender Events'!AF$2)*'Medal values'!$B$3
+ COUNTIFS('Official Medal Table'!$I:$I,'Each Gender Events'!$A41,'Official Medal Table'!$C:$C,'Each Gender Events'!AF$1,'Official Medal Table'!$E:$E,'Each Gender Events'!AF$2)*'Medal values'!$B$3
+ COUNTIFS('Official Medal Table'!$F:$F,'Each Gender Events'!$A41,'Official Medal Table'!$C:$C,'Each Gender Events'!AF$1,'Official Medal Table'!$E:$E,"Mixed")*'Medal values'!$B$1/2
+ COUNTIFS('Official Medal Table'!$G:$G,'Each Gender Events'!$A41,'Official Medal Table'!$C:$C,'Each Gender Events'!AF$1,'Official Medal Table'!$E:$E,"Mixed")*'Medal values'!$B$2/2
+ COUNTIFS('Official Medal Table'!$H:$H,'Each Gender Events'!$A41,'Official Medal Table'!$C:$C,'Each Gender Events'!AF$1,'Official Medal Table'!$E:$E,"Mixed")*'Medal values'!$B$3/2
+ COUNTIFS('Official Medal Table'!$I:$I,'Each Gender Events'!$A41,'Official Medal Table'!$C:$C,'Each Gender Events'!AF$1,'Official Medal Table'!$E:$E,"Mixed")*'Medal values'!$B$3/2</f>
        <v>0</v>
      </c>
      <c r="AG41">
        <f>COUNTIFS('Official Medal Table'!$F:$F,'Each Gender Events'!$A41,'Official Medal Table'!$C:$C,'Each Gender Events'!AG$1,'Official Medal Table'!$E:$E,'Each Gender Events'!AG$2)*'Medal values'!$B$1
+ COUNTIFS('Official Medal Table'!$G:$G,'Each Gender Events'!$A41,'Official Medal Table'!$C:$C,'Each Gender Events'!AG$1,'Official Medal Table'!$E:$E,'Each Gender Events'!AG$2)*'Medal values'!$B$2
+ COUNTIFS('Official Medal Table'!$H:$H,'Each Gender Events'!$A41,'Official Medal Table'!$C:$C,'Each Gender Events'!AG$1,'Official Medal Table'!$E:$E,'Each Gender Events'!AG$2)*'Medal values'!$B$3
+ COUNTIFS('Official Medal Table'!$I:$I,'Each Gender Events'!$A41,'Official Medal Table'!$C:$C,'Each Gender Events'!AG$1,'Official Medal Table'!$E:$E,'Each Gender Events'!AG$2)*'Medal values'!$B$3
+ COUNTIFS('Official Medal Table'!$F:$F,'Each Gender Events'!$A41,'Official Medal Table'!$C:$C,'Each Gender Events'!AG$1,'Official Medal Table'!$E:$E,"Mixed")*'Medal values'!$B$1/2
+ COUNTIFS('Official Medal Table'!$G:$G,'Each Gender Events'!$A41,'Official Medal Table'!$C:$C,'Each Gender Events'!AG$1,'Official Medal Table'!$E:$E,"Mixed")*'Medal values'!$B$2/2
+ COUNTIFS('Official Medal Table'!$H:$H,'Each Gender Events'!$A41,'Official Medal Table'!$C:$C,'Each Gender Events'!AG$1,'Official Medal Table'!$E:$E,"Mixed")*'Medal values'!$B$3/2
+ COUNTIFS('Official Medal Table'!$I:$I,'Each Gender Events'!$A41,'Official Medal Table'!$C:$C,'Each Gender Events'!AG$1,'Official Medal Table'!$E:$E,"Mixed")*'Medal values'!$B$3/2</f>
        <v>1</v>
      </c>
      <c r="AH41">
        <f>COUNTIFS('Official Medal Table'!$F:$F,'Each Gender Events'!$A41,'Official Medal Table'!$C:$C,'Each Gender Events'!AH$1,'Official Medal Table'!$E:$E,'Each Gender Events'!AH$2)*'Medal values'!$B$1
+ COUNTIFS('Official Medal Table'!$G:$G,'Each Gender Events'!$A41,'Official Medal Table'!$C:$C,'Each Gender Events'!AH$1,'Official Medal Table'!$E:$E,'Each Gender Events'!AH$2)*'Medal values'!$B$2
+ COUNTIFS('Official Medal Table'!$H:$H,'Each Gender Events'!$A41,'Official Medal Table'!$C:$C,'Each Gender Events'!AH$1,'Official Medal Table'!$E:$E,'Each Gender Events'!AH$2)*'Medal values'!$B$3
+ COUNTIFS('Official Medal Table'!$I:$I,'Each Gender Events'!$A41,'Official Medal Table'!$C:$C,'Each Gender Events'!AH$1,'Official Medal Table'!$E:$E,'Each Gender Events'!AH$2)*'Medal values'!$B$3
+ COUNTIFS('Official Medal Table'!$F:$F,'Each Gender Events'!$A41,'Official Medal Table'!$C:$C,'Each Gender Events'!AH$1,'Official Medal Table'!$E:$E,"Mixed")*'Medal values'!$B$1/2
+ COUNTIFS('Official Medal Table'!$G:$G,'Each Gender Events'!$A41,'Official Medal Table'!$C:$C,'Each Gender Events'!AH$1,'Official Medal Table'!$E:$E,"Mixed")*'Medal values'!$B$2/2
+ COUNTIFS('Official Medal Table'!$H:$H,'Each Gender Events'!$A41,'Official Medal Table'!$C:$C,'Each Gender Events'!AH$1,'Official Medal Table'!$E:$E,"Mixed")*'Medal values'!$B$3/2
+ COUNTIFS('Official Medal Table'!$I:$I,'Each Gender Events'!$A41,'Official Medal Table'!$C:$C,'Each Gender Events'!AH$1,'Official Medal Table'!$E:$E,"Mixed")*'Medal values'!$B$3/2</f>
        <v>0</v>
      </c>
      <c r="AI41">
        <f>COUNTIFS('Official Medal Table'!$F:$F,'Each Gender Events'!$A41,'Official Medal Table'!$C:$C,'Each Gender Events'!AI$1,'Official Medal Table'!$E:$E,'Each Gender Events'!AI$2)*'Medal values'!$B$1
+ COUNTIFS('Official Medal Table'!$G:$G,'Each Gender Events'!$A41,'Official Medal Table'!$C:$C,'Each Gender Events'!AI$1,'Official Medal Table'!$E:$E,'Each Gender Events'!AI$2)*'Medal values'!$B$2
+ COUNTIFS('Official Medal Table'!$H:$H,'Each Gender Events'!$A41,'Official Medal Table'!$C:$C,'Each Gender Events'!AI$1,'Official Medal Table'!$E:$E,'Each Gender Events'!AI$2)*'Medal values'!$B$3
+ COUNTIFS('Official Medal Table'!$I:$I,'Each Gender Events'!$A41,'Official Medal Table'!$C:$C,'Each Gender Events'!AI$1,'Official Medal Table'!$E:$E,'Each Gender Events'!AI$2)*'Medal values'!$B$3
+ COUNTIFS('Official Medal Table'!$F:$F,'Each Gender Events'!$A41,'Official Medal Table'!$C:$C,'Each Gender Events'!AI$1,'Official Medal Table'!$E:$E,"Mixed")*'Medal values'!$B$1/2
+ COUNTIFS('Official Medal Table'!$G:$G,'Each Gender Events'!$A41,'Official Medal Table'!$C:$C,'Each Gender Events'!AI$1,'Official Medal Table'!$E:$E,"Mixed")*'Medal values'!$B$2/2
+ COUNTIFS('Official Medal Table'!$H:$H,'Each Gender Events'!$A41,'Official Medal Table'!$C:$C,'Each Gender Events'!AI$1,'Official Medal Table'!$E:$E,"Mixed")*'Medal values'!$B$3/2
+ COUNTIFS('Official Medal Table'!$I:$I,'Each Gender Events'!$A41,'Official Medal Table'!$C:$C,'Each Gender Events'!AI$1,'Official Medal Table'!$E:$E,"Mixed")*'Medal values'!$B$3/2</f>
        <v>0</v>
      </c>
      <c r="AJ41">
        <f>COUNTIFS('Official Medal Table'!$F:$F,'Each Gender Events'!$A41,'Official Medal Table'!$C:$C,'Each Gender Events'!AJ$1,'Official Medal Table'!$E:$E,'Each Gender Events'!AJ$2)*'Medal values'!$B$1
+ COUNTIFS('Official Medal Table'!$G:$G,'Each Gender Events'!$A41,'Official Medal Table'!$C:$C,'Each Gender Events'!AJ$1,'Official Medal Table'!$E:$E,'Each Gender Events'!AJ$2)*'Medal values'!$B$2
+ COUNTIFS('Official Medal Table'!$H:$H,'Each Gender Events'!$A41,'Official Medal Table'!$C:$C,'Each Gender Events'!AJ$1,'Official Medal Table'!$E:$E,'Each Gender Events'!AJ$2)*'Medal values'!$B$3
+ COUNTIFS('Official Medal Table'!$I:$I,'Each Gender Events'!$A41,'Official Medal Table'!$C:$C,'Each Gender Events'!AJ$1,'Official Medal Table'!$E:$E,'Each Gender Events'!AJ$2)*'Medal values'!$B$3
+ COUNTIFS('Official Medal Table'!$F:$F,'Each Gender Events'!$A41,'Official Medal Table'!$C:$C,'Each Gender Events'!AJ$1,'Official Medal Table'!$E:$E,"Mixed")*'Medal values'!$B$1/2
+ COUNTIFS('Official Medal Table'!$G:$G,'Each Gender Events'!$A41,'Official Medal Table'!$C:$C,'Each Gender Events'!AJ$1,'Official Medal Table'!$E:$E,"Mixed")*'Medal values'!$B$2/2
+ COUNTIFS('Official Medal Table'!$H:$H,'Each Gender Events'!$A41,'Official Medal Table'!$C:$C,'Each Gender Events'!AJ$1,'Official Medal Table'!$E:$E,"Mixed")*'Medal values'!$B$3/2
+ COUNTIFS('Official Medal Table'!$I:$I,'Each Gender Events'!$A41,'Official Medal Table'!$C:$C,'Each Gender Events'!AJ$1,'Official Medal Table'!$E:$E,"Mixed")*'Medal values'!$B$3/2</f>
        <v>0</v>
      </c>
      <c r="AK41">
        <f>COUNTIFS('Official Medal Table'!$F:$F,'Each Gender Events'!$A41,'Official Medal Table'!$C:$C,'Each Gender Events'!AK$1,'Official Medal Table'!$E:$E,'Each Gender Events'!AK$2)*'Medal values'!$B$1
+ COUNTIFS('Official Medal Table'!$G:$G,'Each Gender Events'!$A41,'Official Medal Table'!$C:$C,'Each Gender Events'!AK$1,'Official Medal Table'!$E:$E,'Each Gender Events'!AK$2)*'Medal values'!$B$2
+ COUNTIFS('Official Medal Table'!$H:$H,'Each Gender Events'!$A41,'Official Medal Table'!$C:$C,'Each Gender Events'!AK$1,'Official Medal Table'!$E:$E,'Each Gender Events'!AK$2)*'Medal values'!$B$3
+ COUNTIFS('Official Medal Table'!$I:$I,'Each Gender Events'!$A41,'Official Medal Table'!$C:$C,'Each Gender Events'!AK$1,'Official Medal Table'!$E:$E,'Each Gender Events'!AK$2)*'Medal values'!$B$3
+ COUNTIFS('Official Medal Table'!$F:$F,'Each Gender Events'!$A41,'Official Medal Table'!$C:$C,'Each Gender Events'!AK$1,'Official Medal Table'!$E:$E,"Mixed")*'Medal values'!$B$1/2
+ COUNTIFS('Official Medal Table'!$G:$G,'Each Gender Events'!$A41,'Official Medal Table'!$C:$C,'Each Gender Events'!AK$1,'Official Medal Table'!$E:$E,"Mixed")*'Medal values'!$B$2/2
+ COUNTIFS('Official Medal Table'!$H:$H,'Each Gender Events'!$A41,'Official Medal Table'!$C:$C,'Each Gender Events'!AK$1,'Official Medal Table'!$E:$E,"Mixed")*'Medal values'!$B$3/2
+ COUNTIFS('Official Medal Table'!$I:$I,'Each Gender Events'!$A41,'Official Medal Table'!$C:$C,'Each Gender Events'!AK$1,'Official Medal Table'!$E:$E,"Mixed")*'Medal values'!$B$3/2</f>
        <v>0</v>
      </c>
      <c r="AL41">
        <f>COUNTIFS('Official Medal Table'!$F:$F,'Each Gender Events'!$A41,'Official Medal Table'!$C:$C,'Each Gender Events'!AL$1,'Official Medal Table'!$E:$E,'Each Gender Events'!AL$2)*'Medal values'!$B$1
+ COUNTIFS('Official Medal Table'!$G:$G,'Each Gender Events'!$A41,'Official Medal Table'!$C:$C,'Each Gender Events'!AL$1,'Official Medal Table'!$E:$E,'Each Gender Events'!AL$2)*'Medal values'!$B$2
+ COUNTIFS('Official Medal Table'!$H:$H,'Each Gender Events'!$A41,'Official Medal Table'!$C:$C,'Each Gender Events'!AL$1,'Official Medal Table'!$E:$E,'Each Gender Events'!AL$2)*'Medal values'!$B$3
+ COUNTIFS('Official Medal Table'!$I:$I,'Each Gender Events'!$A41,'Official Medal Table'!$C:$C,'Each Gender Events'!AL$1,'Official Medal Table'!$E:$E,'Each Gender Events'!AL$2)*'Medal values'!$B$3
+ COUNTIFS('Official Medal Table'!$F:$F,'Each Gender Events'!$A41,'Official Medal Table'!$C:$C,'Each Gender Events'!AL$1,'Official Medal Table'!$E:$E,"Mixed")*'Medal values'!$B$1/2
+ COUNTIFS('Official Medal Table'!$G:$G,'Each Gender Events'!$A41,'Official Medal Table'!$C:$C,'Each Gender Events'!AL$1,'Official Medal Table'!$E:$E,"Mixed")*'Medal values'!$B$2/2
+ COUNTIFS('Official Medal Table'!$H:$H,'Each Gender Events'!$A41,'Official Medal Table'!$C:$C,'Each Gender Events'!AL$1,'Official Medal Table'!$E:$E,"Mixed")*'Medal values'!$B$3/2
+ COUNTIFS('Official Medal Table'!$I:$I,'Each Gender Events'!$A41,'Official Medal Table'!$C:$C,'Each Gender Events'!AL$1,'Official Medal Table'!$E:$E,"Mixed")*'Medal values'!$B$3/2</f>
        <v>0</v>
      </c>
      <c r="AM41">
        <f>COUNTIFS('Official Medal Table'!$F:$F,'Each Gender Events'!$A41,'Official Medal Table'!$C:$C,'Each Gender Events'!AM$1,'Official Medal Table'!$E:$E,'Each Gender Events'!AM$2)*'Medal values'!$B$1
+ COUNTIFS('Official Medal Table'!$G:$G,'Each Gender Events'!$A41,'Official Medal Table'!$C:$C,'Each Gender Events'!AM$1,'Official Medal Table'!$E:$E,'Each Gender Events'!AM$2)*'Medal values'!$B$2
+ COUNTIFS('Official Medal Table'!$H:$H,'Each Gender Events'!$A41,'Official Medal Table'!$C:$C,'Each Gender Events'!AM$1,'Official Medal Table'!$E:$E,'Each Gender Events'!AM$2)*'Medal values'!$B$3
+ COUNTIFS('Official Medal Table'!$I:$I,'Each Gender Events'!$A41,'Official Medal Table'!$C:$C,'Each Gender Events'!AM$1,'Official Medal Table'!$E:$E,'Each Gender Events'!AM$2)*'Medal values'!$B$3
+ COUNTIFS('Official Medal Table'!$F:$F,'Each Gender Events'!$A41,'Official Medal Table'!$C:$C,'Each Gender Events'!AM$1,'Official Medal Table'!$E:$E,"Mixed")*'Medal values'!$B$1/2
+ COUNTIFS('Official Medal Table'!$G:$G,'Each Gender Events'!$A41,'Official Medal Table'!$C:$C,'Each Gender Events'!AM$1,'Official Medal Table'!$E:$E,"Mixed")*'Medal values'!$B$2/2
+ COUNTIFS('Official Medal Table'!$H:$H,'Each Gender Events'!$A41,'Official Medal Table'!$C:$C,'Each Gender Events'!AM$1,'Official Medal Table'!$E:$E,"Mixed")*'Medal values'!$B$3/2
+ COUNTIFS('Official Medal Table'!$I:$I,'Each Gender Events'!$A41,'Official Medal Table'!$C:$C,'Each Gender Events'!AM$1,'Official Medal Table'!$E:$E,"Mixed")*'Medal values'!$B$3/2</f>
        <v>0</v>
      </c>
      <c r="AN41">
        <f>COUNTIFS('Official Medal Table'!$F:$F,'Each Gender Events'!$A41,'Official Medal Table'!$C:$C,'Each Gender Events'!AN$1,'Official Medal Table'!$E:$E,'Each Gender Events'!AN$2)*'Medal values'!$B$1
+ COUNTIFS('Official Medal Table'!$G:$G,'Each Gender Events'!$A41,'Official Medal Table'!$C:$C,'Each Gender Events'!AN$1,'Official Medal Table'!$E:$E,'Each Gender Events'!AN$2)*'Medal values'!$B$2
+ COUNTIFS('Official Medal Table'!$H:$H,'Each Gender Events'!$A41,'Official Medal Table'!$C:$C,'Each Gender Events'!AN$1,'Official Medal Table'!$E:$E,'Each Gender Events'!AN$2)*'Medal values'!$B$3
+ COUNTIFS('Official Medal Table'!$I:$I,'Each Gender Events'!$A41,'Official Medal Table'!$C:$C,'Each Gender Events'!AN$1,'Official Medal Table'!$E:$E,'Each Gender Events'!AN$2)*'Medal values'!$B$3
+ COUNTIFS('Official Medal Table'!$F:$F,'Each Gender Events'!$A41,'Official Medal Table'!$C:$C,'Each Gender Events'!AN$1,'Official Medal Table'!$E:$E,"Mixed")*'Medal values'!$B$1/2
+ COUNTIFS('Official Medal Table'!$G:$G,'Each Gender Events'!$A41,'Official Medal Table'!$C:$C,'Each Gender Events'!AN$1,'Official Medal Table'!$E:$E,"Mixed")*'Medal values'!$B$2/2
+ COUNTIFS('Official Medal Table'!$H:$H,'Each Gender Events'!$A41,'Official Medal Table'!$C:$C,'Each Gender Events'!AN$1,'Official Medal Table'!$E:$E,"Mixed")*'Medal values'!$B$3/2
+ COUNTIFS('Official Medal Table'!$I:$I,'Each Gender Events'!$A41,'Official Medal Table'!$C:$C,'Each Gender Events'!AN$1,'Official Medal Table'!$E:$E,"Mixed")*'Medal values'!$B$3/2</f>
        <v>0</v>
      </c>
      <c r="AO41">
        <f>COUNTIFS('Official Medal Table'!$F:$F,'Each Gender Events'!$A41,'Official Medal Table'!$C:$C,'Each Gender Events'!AO$1,'Official Medal Table'!$E:$E,'Each Gender Events'!AO$2)*'Medal values'!$B$1
+ COUNTIFS('Official Medal Table'!$G:$G,'Each Gender Events'!$A41,'Official Medal Table'!$C:$C,'Each Gender Events'!AO$1,'Official Medal Table'!$E:$E,'Each Gender Events'!AO$2)*'Medal values'!$B$2
+ COUNTIFS('Official Medal Table'!$H:$H,'Each Gender Events'!$A41,'Official Medal Table'!$C:$C,'Each Gender Events'!AO$1,'Official Medal Table'!$E:$E,'Each Gender Events'!AO$2)*'Medal values'!$B$3
+ COUNTIFS('Official Medal Table'!$I:$I,'Each Gender Events'!$A41,'Official Medal Table'!$C:$C,'Each Gender Events'!AO$1,'Official Medal Table'!$E:$E,'Each Gender Events'!AO$2)*'Medal values'!$B$3
+ COUNTIFS('Official Medal Table'!$F:$F,'Each Gender Events'!$A41,'Official Medal Table'!$C:$C,'Each Gender Events'!AO$1,'Official Medal Table'!$E:$E,"Mixed")*'Medal values'!$B$1/2
+ COUNTIFS('Official Medal Table'!$G:$G,'Each Gender Events'!$A41,'Official Medal Table'!$C:$C,'Each Gender Events'!AO$1,'Official Medal Table'!$E:$E,"Mixed")*'Medal values'!$B$2/2
+ COUNTIFS('Official Medal Table'!$H:$H,'Each Gender Events'!$A41,'Official Medal Table'!$C:$C,'Each Gender Events'!AO$1,'Official Medal Table'!$E:$E,"Mixed")*'Medal values'!$B$3/2
+ COUNTIFS('Official Medal Table'!$I:$I,'Each Gender Events'!$A41,'Official Medal Table'!$C:$C,'Each Gender Events'!AO$1,'Official Medal Table'!$E:$E,"Mixed")*'Medal values'!$B$3/2</f>
        <v>0</v>
      </c>
      <c r="AP41">
        <f>COUNTIFS('Official Medal Table'!$F:$F,'Each Gender Events'!$A41,'Official Medal Table'!$C:$C,'Each Gender Events'!AP$1,'Official Medal Table'!$E:$E,'Each Gender Events'!AP$2)*'Medal values'!$B$1
+ COUNTIFS('Official Medal Table'!$G:$G,'Each Gender Events'!$A41,'Official Medal Table'!$C:$C,'Each Gender Events'!AP$1,'Official Medal Table'!$E:$E,'Each Gender Events'!AP$2)*'Medal values'!$B$2
+ COUNTIFS('Official Medal Table'!$H:$H,'Each Gender Events'!$A41,'Official Medal Table'!$C:$C,'Each Gender Events'!AP$1,'Official Medal Table'!$E:$E,'Each Gender Events'!AP$2)*'Medal values'!$B$3
+ COUNTIFS('Official Medal Table'!$I:$I,'Each Gender Events'!$A41,'Official Medal Table'!$C:$C,'Each Gender Events'!AP$1,'Official Medal Table'!$E:$E,'Each Gender Events'!AP$2)*'Medal values'!$B$3
+ COUNTIFS('Official Medal Table'!$F:$F,'Each Gender Events'!$A41,'Official Medal Table'!$C:$C,'Each Gender Events'!AP$1,'Official Medal Table'!$E:$E,"Mixed")*'Medal values'!$B$1/2
+ COUNTIFS('Official Medal Table'!$G:$G,'Each Gender Events'!$A41,'Official Medal Table'!$C:$C,'Each Gender Events'!AP$1,'Official Medal Table'!$E:$E,"Mixed")*'Medal values'!$B$2/2
+ COUNTIFS('Official Medal Table'!$H:$H,'Each Gender Events'!$A41,'Official Medal Table'!$C:$C,'Each Gender Events'!AP$1,'Official Medal Table'!$E:$E,"Mixed")*'Medal values'!$B$3/2
+ COUNTIFS('Official Medal Table'!$I:$I,'Each Gender Events'!$A41,'Official Medal Table'!$C:$C,'Each Gender Events'!AP$1,'Official Medal Table'!$E:$E,"Mixed")*'Medal values'!$B$3/2</f>
        <v>0</v>
      </c>
      <c r="AQ41">
        <f>COUNTIFS('Official Medal Table'!$F:$F,'Each Gender Events'!$A41,'Official Medal Table'!$C:$C,'Each Gender Events'!AQ$1,'Official Medal Table'!$E:$E,'Each Gender Events'!AQ$2)*'Medal values'!$B$1
+ COUNTIFS('Official Medal Table'!$G:$G,'Each Gender Events'!$A41,'Official Medal Table'!$C:$C,'Each Gender Events'!AQ$1,'Official Medal Table'!$E:$E,'Each Gender Events'!AQ$2)*'Medal values'!$B$2
+ COUNTIFS('Official Medal Table'!$H:$H,'Each Gender Events'!$A41,'Official Medal Table'!$C:$C,'Each Gender Events'!AQ$1,'Official Medal Table'!$E:$E,'Each Gender Events'!AQ$2)*'Medal values'!$B$3
+ COUNTIFS('Official Medal Table'!$I:$I,'Each Gender Events'!$A41,'Official Medal Table'!$C:$C,'Each Gender Events'!AQ$1,'Official Medal Table'!$E:$E,'Each Gender Events'!AQ$2)*'Medal values'!$B$3
+ COUNTIFS('Official Medal Table'!$F:$F,'Each Gender Events'!$A41,'Official Medal Table'!$C:$C,'Each Gender Events'!AQ$1,'Official Medal Table'!$E:$E,"Mixed")*'Medal values'!$B$1/2
+ COUNTIFS('Official Medal Table'!$G:$G,'Each Gender Events'!$A41,'Official Medal Table'!$C:$C,'Each Gender Events'!AQ$1,'Official Medal Table'!$E:$E,"Mixed")*'Medal values'!$B$2/2
+ COUNTIFS('Official Medal Table'!$H:$H,'Each Gender Events'!$A41,'Official Medal Table'!$C:$C,'Each Gender Events'!AQ$1,'Official Medal Table'!$E:$E,"Mixed")*'Medal values'!$B$3/2
+ COUNTIFS('Official Medal Table'!$I:$I,'Each Gender Events'!$A41,'Official Medal Table'!$C:$C,'Each Gender Events'!AQ$1,'Official Medal Table'!$E:$E,"Mixed")*'Medal values'!$B$3/2</f>
        <v>0</v>
      </c>
      <c r="AR41">
        <f>COUNTIFS('Official Medal Table'!$F:$F,'Each Gender Events'!$A41,'Official Medal Table'!$C:$C,'Each Gender Events'!AR$1,'Official Medal Table'!$E:$E,'Each Gender Events'!AR$2)*'Medal values'!$B$1
+ COUNTIFS('Official Medal Table'!$G:$G,'Each Gender Events'!$A41,'Official Medal Table'!$C:$C,'Each Gender Events'!AR$1,'Official Medal Table'!$E:$E,'Each Gender Events'!AR$2)*'Medal values'!$B$2
+ COUNTIFS('Official Medal Table'!$H:$H,'Each Gender Events'!$A41,'Official Medal Table'!$C:$C,'Each Gender Events'!AR$1,'Official Medal Table'!$E:$E,'Each Gender Events'!AR$2)*'Medal values'!$B$3
+ COUNTIFS('Official Medal Table'!$I:$I,'Each Gender Events'!$A41,'Official Medal Table'!$C:$C,'Each Gender Events'!AR$1,'Official Medal Table'!$E:$E,'Each Gender Events'!AR$2)*'Medal values'!$B$3
+ COUNTIFS('Official Medal Table'!$F:$F,'Each Gender Events'!$A41,'Official Medal Table'!$C:$C,'Each Gender Events'!AR$1,'Official Medal Table'!$E:$E,"Mixed")*'Medal values'!$B$1/2
+ COUNTIFS('Official Medal Table'!$G:$G,'Each Gender Events'!$A41,'Official Medal Table'!$C:$C,'Each Gender Events'!AR$1,'Official Medal Table'!$E:$E,"Mixed")*'Medal values'!$B$2/2
+ COUNTIFS('Official Medal Table'!$H:$H,'Each Gender Events'!$A41,'Official Medal Table'!$C:$C,'Each Gender Events'!AR$1,'Official Medal Table'!$E:$E,"Mixed")*'Medal values'!$B$3/2
+ COUNTIFS('Official Medal Table'!$I:$I,'Each Gender Events'!$A41,'Official Medal Table'!$C:$C,'Each Gender Events'!AR$1,'Official Medal Table'!$E:$E,"Mixed")*'Medal values'!$B$3/2</f>
        <v>0</v>
      </c>
      <c r="AS41">
        <f>COUNTIFS('Official Medal Table'!$F:$F,'Each Gender Events'!$A41,'Official Medal Table'!$C:$C,'Each Gender Events'!AS$1,'Official Medal Table'!$E:$E,'Each Gender Events'!AS$2)*'Medal values'!$B$1
+ COUNTIFS('Official Medal Table'!$G:$G,'Each Gender Events'!$A41,'Official Medal Table'!$C:$C,'Each Gender Events'!AS$1,'Official Medal Table'!$E:$E,'Each Gender Events'!AS$2)*'Medal values'!$B$2
+ COUNTIFS('Official Medal Table'!$H:$H,'Each Gender Events'!$A41,'Official Medal Table'!$C:$C,'Each Gender Events'!AS$1,'Official Medal Table'!$E:$E,'Each Gender Events'!AS$2)*'Medal values'!$B$3
+ COUNTIFS('Official Medal Table'!$I:$I,'Each Gender Events'!$A41,'Official Medal Table'!$C:$C,'Each Gender Events'!AS$1,'Official Medal Table'!$E:$E,'Each Gender Events'!AS$2)*'Medal values'!$B$3
+ COUNTIFS('Official Medal Table'!$F:$F,'Each Gender Events'!$A41,'Official Medal Table'!$C:$C,'Each Gender Events'!AS$1,'Official Medal Table'!$E:$E,"Mixed")*'Medal values'!$B$1/2
+ COUNTIFS('Official Medal Table'!$G:$G,'Each Gender Events'!$A41,'Official Medal Table'!$C:$C,'Each Gender Events'!AS$1,'Official Medal Table'!$E:$E,"Mixed")*'Medal values'!$B$2/2
+ COUNTIFS('Official Medal Table'!$H:$H,'Each Gender Events'!$A41,'Official Medal Table'!$C:$C,'Each Gender Events'!AS$1,'Official Medal Table'!$E:$E,"Mixed")*'Medal values'!$B$3/2
+ COUNTIFS('Official Medal Table'!$I:$I,'Each Gender Events'!$A41,'Official Medal Table'!$C:$C,'Each Gender Events'!AS$1,'Official Medal Table'!$E:$E,"Mixed")*'Medal values'!$B$3/2</f>
        <v>0</v>
      </c>
      <c r="AT41">
        <f>COUNTIFS('Official Medal Table'!$F:$F,'Each Gender Events'!$A41,'Official Medal Table'!$C:$C,'Each Gender Events'!AT$1,'Official Medal Table'!$E:$E,'Each Gender Events'!AT$2)*'Medal values'!$B$1
+ COUNTIFS('Official Medal Table'!$G:$G,'Each Gender Events'!$A41,'Official Medal Table'!$C:$C,'Each Gender Events'!AT$1,'Official Medal Table'!$E:$E,'Each Gender Events'!AT$2)*'Medal values'!$B$2
+ COUNTIFS('Official Medal Table'!$H:$H,'Each Gender Events'!$A41,'Official Medal Table'!$C:$C,'Each Gender Events'!AT$1,'Official Medal Table'!$E:$E,'Each Gender Events'!AT$2)*'Medal values'!$B$3
+ COUNTIFS('Official Medal Table'!$I:$I,'Each Gender Events'!$A41,'Official Medal Table'!$C:$C,'Each Gender Events'!AT$1,'Official Medal Table'!$E:$E,'Each Gender Events'!AT$2)*'Medal values'!$B$3
+ COUNTIFS('Official Medal Table'!$F:$F,'Each Gender Events'!$A41,'Official Medal Table'!$C:$C,'Each Gender Events'!AT$1,'Official Medal Table'!$E:$E,"Mixed")*'Medal values'!$B$1/2
+ COUNTIFS('Official Medal Table'!$G:$G,'Each Gender Events'!$A41,'Official Medal Table'!$C:$C,'Each Gender Events'!AT$1,'Official Medal Table'!$E:$E,"Mixed")*'Medal values'!$B$2/2
+ COUNTIFS('Official Medal Table'!$H:$H,'Each Gender Events'!$A41,'Official Medal Table'!$C:$C,'Each Gender Events'!AT$1,'Official Medal Table'!$E:$E,"Mixed")*'Medal values'!$B$3/2
+ COUNTIFS('Official Medal Table'!$I:$I,'Each Gender Events'!$A41,'Official Medal Table'!$C:$C,'Each Gender Events'!AT$1,'Official Medal Table'!$E:$E,"Mixed")*'Medal values'!$B$3/2</f>
        <v>0</v>
      </c>
      <c r="AU41">
        <f>COUNTIFS('Official Medal Table'!$F:$F,'Each Gender Events'!$A41,'Official Medal Table'!$C:$C,'Each Gender Events'!AU$1,'Official Medal Table'!$E:$E,'Each Gender Events'!AU$2)*'Medal values'!$B$1
+ COUNTIFS('Official Medal Table'!$G:$G,'Each Gender Events'!$A41,'Official Medal Table'!$C:$C,'Each Gender Events'!AU$1,'Official Medal Table'!$E:$E,'Each Gender Events'!AU$2)*'Medal values'!$B$2
+ COUNTIFS('Official Medal Table'!$H:$H,'Each Gender Events'!$A41,'Official Medal Table'!$C:$C,'Each Gender Events'!AU$1,'Official Medal Table'!$E:$E,'Each Gender Events'!AU$2)*'Medal values'!$B$3
+ COUNTIFS('Official Medal Table'!$I:$I,'Each Gender Events'!$A41,'Official Medal Table'!$C:$C,'Each Gender Events'!AU$1,'Official Medal Table'!$E:$E,'Each Gender Events'!AU$2)*'Medal values'!$B$3
+ COUNTIFS('Official Medal Table'!$F:$F,'Each Gender Events'!$A41,'Official Medal Table'!$C:$C,'Each Gender Events'!AU$1,'Official Medal Table'!$E:$E,"Mixed")*'Medal values'!$B$1/2
+ COUNTIFS('Official Medal Table'!$G:$G,'Each Gender Events'!$A41,'Official Medal Table'!$C:$C,'Each Gender Events'!AU$1,'Official Medal Table'!$E:$E,"Mixed")*'Medal values'!$B$2/2
+ COUNTIFS('Official Medal Table'!$H:$H,'Each Gender Events'!$A41,'Official Medal Table'!$C:$C,'Each Gender Events'!AU$1,'Official Medal Table'!$E:$E,"Mixed")*'Medal values'!$B$3/2
+ COUNTIFS('Official Medal Table'!$I:$I,'Each Gender Events'!$A41,'Official Medal Table'!$C:$C,'Each Gender Events'!AU$1,'Official Medal Table'!$E:$E,"Mixed")*'Medal values'!$B$3/2</f>
        <v>0</v>
      </c>
      <c r="AV41">
        <f>COUNTIFS('Official Medal Table'!$F:$F,'Each Gender Events'!$A41,'Official Medal Table'!$C:$C,'Each Gender Events'!AV$1,'Official Medal Table'!$E:$E,'Each Gender Events'!AV$2)*'Medal values'!$B$1
+ COUNTIFS('Official Medal Table'!$G:$G,'Each Gender Events'!$A41,'Official Medal Table'!$C:$C,'Each Gender Events'!AV$1,'Official Medal Table'!$E:$E,'Each Gender Events'!AV$2)*'Medal values'!$B$2
+ COUNTIFS('Official Medal Table'!$H:$H,'Each Gender Events'!$A41,'Official Medal Table'!$C:$C,'Each Gender Events'!AV$1,'Official Medal Table'!$E:$E,'Each Gender Events'!AV$2)*'Medal values'!$B$3
+ COUNTIFS('Official Medal Table'!$I:$I,'Each Gender Events'!$A41,'Official Medal Table'!$C:$C,'Each Gender Events'!AV$1,'Official Medal Table'!$E:$E,'Each Gender Events'!AV$2)*'Medal values'!$B$3
+ COUNTIFS('Official Medal Table'!$F:$F,'Each Gender Events'!$A41,'Official Medal Table'!$C:$C,'Each Gender Events'!AV$1,'Official Medal Table'!$E:$E,"Mixed")*'Medal values'!$B$1/2
+ COUNTIFS('Official Medal Table'!$G:$G,'Each Gender Events'!$A41,'Official Medal Table'!$C:$C,'Each Gender Events'!AV$1,'Official Medal Table'!$E:$E,"Mixed")*'Medal values'!$B$2/2
+ COUNTIFS('Official Medal Table'!$H:$H,'Each Gender Events'!$A41,'Official Medal Table'!$C:$C,'Each Gender Events'!AV$1,'Official Medal Table'!$E:$E,"Mixed")*'Medal values'!$B$3/2
+ COUNTIFS('Official Medal Table'!$I:$I,'Each Gender Events'!$A41,'Official Medal Table'!$C:$C,'Each Gender Events'!AV$1,'Official Medal Table'!$E:$E,"Mixed")*'Medal values'!$B$3/2</f>
        <v>0</v>
      </c>
      <c r="AW41">
        <f>COUNTIFS('Official Medal Table'!$F:$F,'Each Gender Events'!$A41,'Official Medal Table'!$C:$C,'Each Gender Events'!AW$1,'Official Medal Table'!$E:$E,'Each Gender Events'!AW$2)*'Medal values'!$B$1
+ COUNTIFS('Official Medal Table'!$G:$G,'Each Gender Events'!$A41,'Official Medal Table'!$C:$C,'Each Gender Events'!AW$1,'Official Medal Table'!$E:$E,'Each Gender Events'!AW$2)*'Medal values'!$B$2
+ COUNTIFS('Official Medal Table'!$H:$H,'Each Gender Events'!$A41,'Official Medal Table'!$C:$C,'Each Gender Events'!AW$1,'Official Medal Table'!$E:$E,'Each Gender Events'!AW$2)*'Medal values'!$B$3
+ COUNTIFS('Official Medal Table'!$I:$I,'Each Gender Events'!$A41,'Official Medal Table'!$C:$C,'Each Gender Events'!AW$1,'Official Medal Table'!$E:$E,'Each Gender Events'!AW$2)*'Medal values'!$B$3
+ COUNTIFS('Official Medal Table'!$F:$F,'Each Gender Events'!$A41,'Official Medal Table'!$C:$C,'Each Gender Events'!AW$1,'Official Medal Table'!$E:$E,"Mixed")*'Medal values'!$B$1/2
+ COUNTIFS('Official Medal Table'!$G:$G,'Each Gender Events'!$A41,'Official Medal Table'!$C:$C,'Each Gender Events'!AW$1,'Official Medal Table'!$E:$E,"Mixed")*'Medal values'!$B$2/2
+ COUNTIFS('Official Medal Table'!$H:$H,'Each Gender Events'!$A41,'Official Medal Table'!$C:$C,'Each Gender Events'!AW$1,'Official Medal Table'!$E:$E,"Mixed")*'Medal values'!$B$3/2
+ COUNTIFS('Official Medal Table'!$I:$I,'Each Gender Events'!$A41,'Official Medal Table'!$C:$C,'Each Gender Events'!AW$1,'Official Medal Table'!$E:$E,"Mixed")*'Medal values'!$B$3/2</f>
        <v>0</v>
      </c>
      <c r="AX41">
        <f>COUNTIFS('Official Medal Table'!$F:$F,'Each Gender Events'!$A41,'Official Medal Table'!$C:$C,'Each Gender Events'!AX$1,'Official Medal Table'!$E:$E,'Each Gender Events'!AX$2)*'Medal values'!$B$1
+ COUNTIFS('Official Medal Table'!$G:$G,'Each Gender Events'!$A41,'Official Medal Table'!$C:$C,'Each Gender Events'!AX$1,'Official Medal Table'!$E:$E,'Each Gender Events'!AX$2)*'Medal values'!$B$2
+ COUNTIFS('Official Medal Table'!$H:$H,'Each Gender Events'!$A41,'Official Medal Table'!$C:$C,'Each Gender Events'!AX$1,'Official Medal Table'!$E:$E,'Each Gender Events'!AX$2)*'Medal values'!$B$3
+ COUNTIFS('Official Medal Table'!$I:$I,'Each Gender Events'!$A41,'Official Medal Table'!$C:$C,'Each Gender Events'!AX$1,'Official Medal Table'!$E:$E,'Each Gender Events'!AX$2)*'Medal values'!$B$3
+ COUNTIFS('Official Medal Table'!$F:$F,'Each Gender Events'!$A41,'Official Medal Table'!$C:$C,'Each Gender Events'!AX$1,'Official Medal Table'!$E:$E,"Mixed")*'Medal values'!$B$1/2
+ COUNTIFS('Official Medal Table'!$G:$G,'Each Gender Events'!$A41,'Official Medal Table'!$C:$C,'Each Gender Events'!AX$1,'Official Medal Table'!$E:$E,"Mixed")*'Medal values'!$B$2/2
+ COUNTIFS('Official Medal Table'!$H:$H,'Each Gender Events'!$A41,'Official Medal Table'!$C:$C,'Each Gender Events'!AX$1,'Official Medal Table'!$E:$E,"Mixed")*'Medal values'!$B$3/2
+ COUNTIFS('Official Medal Table'!$I:$I,'Each Gender Events'!$A41,'Official Medal Table'!$C:$C,'Each Gender Events'!AX$1,'Official Medal Table'!$E:$E,"Mixed")*'Medal values'!$B$3/2</f>
        <v>0</v>
      </c>
      <c r="AY41">
        <f>COUNTIFS('Official Medal Table'!$F:$F,'Each Gender Events'!$A41,'Official Medal Table'!$C:$C,'Each Gender Events'!AY$1,'Official Medal Table'!$E:$E,'Each Gender Events'!AY$2)*'Medal values'!$B$1
+ COUNTIFS('Official Medal Table'!$G:$G,'Each Gender Events'!$A41,'Official Medal Table'!$C:$C,'Each Gender Events'!AY$1,'Official Medal Table'!$E:$E,'Each Gender Events'!AY$2)*'Medal values'!$B$2
+ COUNTIFS('Official Medal Table'!$H:$H,'Each Gender Events'!$A41,'Official Medal Table'!$C:$C,'Each Gender Events'!AY$1,'Official Medal Table'!$E:$E,'Each Gender Events'!AY$2)*'Medal values'!$B$3
+ COUNTIFS('Official Medal Table'!$I:$I,'Each Gender Events'!$A41,'Official Medal Table'!$C:$C,'Each Gender Events'!AY$1,'Official Medal Table'!$E:$E,'Each Gender Events'!AY$2)*'Medal values'!$B$3
+ COUNTIFS('Official Medal Table'!$F:$F,'Each Gender Events'!$A41,'Official Medal Table'!$C:$C,'Each Gender Events'!AY$1,'Official Medal Table'!$E:$E,"Mixed")*'Medal values'!$B$1/2
+ COUNTIFS('Official Medal Table'!$G:$G,'Each Gender Events'!$A41,'Official Medal Table'!$C:$C,'Each Gender Events'!AY$1,'Official Medal Table'!$E:$E,"Mixed")*'Medal values'!$B$2/2
+ COUNTIFS('Official Medal Table'!$H:$H,'Each Gender Events'!$A41,'Official Medal Table'!$C:$C,'Each Gender Events'!AY$1,'Official Medal Table'!$E:$E,"Mixed")*'Medal values'!$B$3/2
+ COUNTIFS('Official Medal Table'!$I:$I,'Each Gender Events'!$A41,'Official Medal Table'!$C:$C,'Each Gender Events'!AY$1,'Official Medal Table'!$E:$E,"Mixed")*'Medal values'!$B$3/2</f>
        <v>0</v>
      </c>
      <c r="AZ41">
        <f>COUNTIFS('Official Medal Table'!$F:$F,'Each Gender Events'!$A41,'Official Medal Table'!$C:$C,'Each Gender Events'!AZ$1,'Official Medal Table'!$E:$E,'Each Gender Events'!AZ$2)*'Medal values'!$B$1
+ COUNTIFS('Official Medal Table'!$G:$G,'Each Gender Events'!$A41,'Official Medal Table'!$C:$C,'Each Gender Events'!AZ$1,'Official Medal Table'!$E:$E,'Each Gender Events'!AZ$2)*'Medal values'!$B$2
+ COUNTIFS('Official Medal Table'!$H:$H,'Each Gender Events'!$A41,'Official Medal Table'!$C:$C,'Each Gender Events'!AZ$1,'Official Medal Table'!$E:$E,'Each Gender Events'!AZ$2)*'Medal values'!$B$3
+ COUNTIFS('Official Medal Table'!$I:$I,'Each Gender Events'!$A41,'Official Medal Table'!$C:$C,'Each Gender Events'!AZ$1,'Official Medal Table'!$E:$E,'Each Gender Events'!AZ$2)*'Medal values'!$B$3
+ COUNTIFS('Official Medal Table'!$F:$F,'Each Gender Events'!$A41,'Official Medal Table'!$C:$C,'Each Gender Events'!AZ$1,'Official Medal Table'!$E:$E,"Mixed")*'Medal values'!$B$1/2
+ COUNTIFS('Official Medal Table'!$G:$G,'Each Gender Events'!$A41,'Official Medal Table'!$C:$C,'Each Gender Events'!AZ$1,'Official Medal Table'!$E:$E,"Mixed")*'Medal values'!$B$2/2
+ COUNTIFS('Official Medal Table'!$H:$H,'Each Gender Events'!$A41,'Official Medal Table'!$C:$C,'Each Gender Events'!AZ$1,'Official Medal Table'!$E:$E,"Mixed")*'Medal values'!$B$3/2
+ COUNTIFS('Official Medal Table'!$I:$I,'Each Gender Events'!$A41,'Official Medal Table'!$C:$C,'Each Gender Events'!AZ$1,'Official Medal Table'!$E:$E,"Mixed")*'Medal values'!$B$3/2</f>
        <v>0</v>
      </c>
      <c r="BA41">
        <f>COUNTIFS('Official Medal Table'!$F:$F,'Each Gender Events'!$A41,'Official Medal Table'!$C:$C,'Each Gender Events'!BA$1,'Official Medal Table'!$E:$E,'Each Gender Events'!BA$2)*'Medal values'!$B$1
+ COUNTIFS('Official Medal Table'!$G:$G,'Each Gender Events'!$A41,'Official Medal Table'!$C:$C,'Each Gender Events'!BA$1,'Official Medal Table'!$E:$E,'Each Gender Events'!BA$2)*'Medal values'!$B$2
+ COUNTIFS('Official Medal Table'!$H:$H,'Each Gender Events'!$A41,'Official Medal Table'!$C:$C,'Each Gender Events'!BA$1,'Official Medal Table'!$E:$E,'Each Gender Events'!BA$2)*'Medal values'!$B$3
+ COUNTIFS('Official Medal Table'!$I:$I,'Each Gender Events'!$A41,'Official Medal Table'!$C:$C,'Each Gender Events'!BA$1,'Official Medal Table'!$E:$E,'Each Gender Events'!BA$2)*'Medal values'!$B$3
+ COUNTIFS('Official Medal Table'!$F:$F,'Each Gender Events'!$A41,'Official Medal Table'!$C:$C,'Each Gender Events'!BA$1,'Official Medal Table'!$E:$E,"Mixed")*'Medal values'!$B$1/2
+ COUNTIFS('Official Medal Table'!$G:$G,'Each Gender Events'!$A41,'Official Medal Table'!$C:$C,'Each Gender Events'!BA$1,'Official Medal Table'!$E:$E,"Mixed")*'Medal values'!$B$2/2
+ COUNTIFS('Official Medal Table'!$H:$H,'Each Gender Events'!$A41,'Official Medal Table'!$C:$C,'Each Gender Events'!BA$1,'Official Medal Table'!$E:$E,"Mixed")*'Medal values'!$B$3/2
+ COUNTIFS('Official Medal Table'!$I:$I,'Each Gender Events'!$A41,'Official Medal Table'!$C:$C,'Each Gender Events'!BA$1,'Official Medal Table'!$E:$E,"Mixed")*'Medal values'!$B$3/2</f>
        <v>0</v>
      </c>
      <c r="BB41">
        <f>COUNTIFS('Official Medal Table'!$F:$F,'Each Gender Events'!$A41,'Official Medal Table'!$C:$C,'Each Gender Events'!BB$1,'Official Medal Table'!$E:$E,'Each Gender Events'!BB$2)*'Medal values'!$B$1
+ COUNTIFS('Official Medal Table'!$G:$G,'Each Gender Events'!$A41,'Official Medal Table'!$C:$C,'Each Gender Events'!BB$1,'Official Medal Table'!$E:$E,'Each Gender Events'!BB$2)*'Medal values'!$B$2
+ COUNTIFS('Official Medal Table'!$H:$H,'Each Gender Events'!$A41,'Official Medal Table'!$C:$C,'Each Gender Events'!BB$1,'Official Medal Table'!$E:$E,'Each Gender Events'!BB$2)*'Medal values'!$B$3
+ COUNTIFS('Official Medal Table'!$I:$I,'Each Gender Events'!$A41,'Official Medal Table'!$C:$C,'Each Gender Events'!BB$1,'Official Medal Table'!$E:$E,'Each Gender Events'!BB$2)*'Medal values'!$B$3
+ COUNTIFS('Official Medal Table'!$F:$F,'Each Gender Events'!$A41,'Official Medal Table'!$C:$C,'Each Gender Events'!BB$1,'Official Medal Table'!$E:$E,"Mixed")*'Medal values'!$B$1/2
+ COUNTIFS('Official Medal Table'!$G:$G,'Each Gender Events'!$A41,'Official Medal Table'!$C:$C,'Each Gender Events'!BB$1,'Official Medal Table'!$E:$E,"Mixed")*'Medal values'!$B$2/2
+ COUNTIFS('Official Medal Table'!$H:$H,'Each Gender Events'!$A41,'Official Medal Table'!$C:$C,'Each Gender Events'!BB$1,'Official Medal Table'!$E:$E,"Mixed")*'Medal values'!$B$3/2
+ COUNTIFS('Official Medal Table'!$I:$I,'Each Gender Events'!$A41,'Official Medal Table'!$C:$C,'Each Gender Events'!BB$1,'Official Medal Table'!$E:$E,"Mixed")*'Medal values'!$B$3/2</f>
        <v>0</v>
      </c>
      <c r="BC41">
        <f>COUNTIFS('Official Medal Table'!$F:$F,'Each Gender Events'!$A41,'Official Medal Table'!$C:$C,'Each Gender Events'!BC$1,'Official Medal Table'!$E:$E,'Each Gender Events'!BC$2)*'Medal values'!$B$1
+ COUNTIFS('Official Medal Table'!$G:$G,'Each Gender Events'!$A41,'Official Medal Table'!$C:$C,'Each Gender Events'!BC$1,'Official Medal Table'!$E:$E,'Each Gender Events'!BC$2)*'Medal values'!$B$2
+ COUNTIFS('Official Medal Table'!$H:$H,'Each Gender Events'!$A41,'Official Medal Table'!$C:$C,'Each Gender Events'!BC$1,'Official Medal Table'!$E:$E,'Each Gender Events'!BC$2)*'Medal values'!$B$3
+ COUNTIFS('Official Medal Table'!$I:$I,'Each Gender Events'!$A41,'Official Medal Table'!$C:$C,'Each Gender Events'!BC$1,'Official Medal Table'!$E:$E,'Each Gender Events'!BC$2)*'Medal values'!$B$3
+ COUNTIFS('Official Medal Table'!$F:$F,'Each Gender Events'!$A41,'Official Medal Table'!$C:$C,'Each Gender Events'!BC$1,'Official Medal Table'!$E:$E,"Mixed")*'Medal values'!$B$1/2
+ COUNTIFS('Official Medal Table'!$G:$G,'Each Gender Events'!$A41,'Official Medal Table'!$C:$C,'Each Gender Events'!BC$1,'Official Medal Table'!$E:$E,"Mixed")*'Medal values'!$B$2/2
+ COUNTIFS('Official Medal Table'!$H:$H,'Each Gender Events'!$A41,'Official Medal Table'!$C:$C,'Each Gender Events'!BC$1,'Official Medal Table'!$E:$E,"Mixed")*'Medal values'!$B$3/2
+ COUNTIFS('Official Medal Table'!$I:$I,'Each Gender Events'!$A41,'Official Medal Table'!$C:$C,'Each Gender Events'!BC$1,'Official Medal Table'!$E:$E,"Mixed")*'Medal values'!$B$3/2</f>
        <v>0</v>
      </c>
      <c r="BD41">
        <f>COUNTIFS('Official Medal Table'!$F:$F,'Each Gender Events'!$A41,'Official Medal Table'!$C:$C,'Each Gender Events'!BD$1,'Official Medal Table'!$E:$E,'Each Gender Events'!BD$2)*'Medal values'!$B$1
+ COUNTIFS('Official Medal Table'!$G:$G,'Each Gender Events'!$A41,'Official Medal Table'!$C:$C,'Each Gender Events'!BD$1,'Official Medal Table'!$E:$E,'Each Gender Events'!BD$2)*'Medal values'!$B$2
+ COUNTIFS('Official Medal Table'!$H:$H,'Each Gender Events'!$A41,'Official Medal Table'!$C:$C,'Each Gender Events'!BD$1,'Official Medal Table'!$E:$E,'Each Gender Events'!BD$2)*'Medal values'!$B$3
+ COUNTIFS('Official Medal Table'!$I:$I,'Each Gender Events'!$A41,'Official Medal Table'!$C:$C,'Each Gender Events'!BD$1,'Official Medal Table'!$E:$E,'Each Gender Events'!BD$2)*'Medal values'!$B$3
+ COUNTIFS('Official Medal Table'!$F:$F,'Each Gender Events'!$A41,'Official Medal Table'!$C:$C,'Each Gender Events'!BD$1,'Official Medal Table'!$E:$E,"Mixed")*'Medal values'!$B$1/2
+ COUNTIFS('Official Medal Table'!$G:$G,'Each Gender Events'!$A41,'Official Medal Table'!$C:$C,'Each Gender Events'!BD$1,'Official Medal Table'!$E:$E,"Mixed")*'Medal values'!$B$2/2
+ COUNTIFS('Official Medal Table'!$H:$H,'Each Gender Events'!$A41,'Official Medal Table'!$C:$C,'Each Gender Events'!BD$1,'Official Medal Table'!$E:$E,"Mixed")*'Medal values'!$B$3/2
+ COUNTIFS('Official Medal Table'!$I:$I,'Each Gender Events'!$A41,'Official Medal Table'!$C:$C,'Each Gender Events'!BD$1,'Official Medal Table'!$E:$E,"Mixed")*'Medal values'!$B$3/2</f>
        <v>0</v>
      </c>
      <c r="BE41">
        <f>COUNTIFS('Official Medal Table'!$F:$F,'Each Gender Events'!$A41,'Official Medal Table'!$C:$C,'Each Gender Events'!BE$1,'Official Medal Table'!$E:$E,'Each Gender Events'!BE$2)*'Medal values'!$B$1
+ COUNTIFS('Official Medal Table'!$G:$G,'Each Gender Events'!$A41,'Official Medal Table'!$C:$C,'Each Gender Events'!BE$1,'Official Medal Table'!$E:$E,'Each Gender Events'!BE$2)*'Medal values'!$B$2
+ COUNTIFS('Official Medal Table'!$H:$H,'Each Gender Events'!$A41,'Official Medal Table'!$C:$C,'Each Gender Events'!BE$1,'Official Medal Table'!$E:$E,'Each Gender Events'!BE$2)*'Medal values'!$B$3
+ COUNTIFS('Official Medal Table'!$I:$I,'Each Gender Events'!$A41,'Official Medal Table'!$C:$C,'Each Gender Events'!BE$1,'Official Medal Table'!$E:$E,'Each Gender Events'!BE$2)*'Medal values'!$B$3
+ COUNTIFS('Official Medal Table'!$F:$F,'Each Gender Events'!$A41,'Official Medal Table'!$C:$C,'Each Gender Events'!BE$1,'Official Medal Table'!$E:$E,"Mixed")*'Medal values'!$B$1/2
+ COUNTIFS('Official Medal Table'!$G:$G,'Each Gender Events'!$A41,'Official Medal Table'!$C:$C,'Each Gender Events'!BE$1,'Official Medal Table'!$E:$E,"Mixed")*'Medal values'!$B$2/2
+ COUNTIFS('Official Medal Table'!$H:$H,'Each Gender Events'!$A41,'Official Medal Table'!$C:$C,'Each Gender Events'!BE$1,'Official Medal Table'!$E:$E,"Mixed")*'Medal values'!$B$3/2
+ COUNTIFS('Official Medal Table'!$I:$I,'Each Gender Events'!$A41,'Official Medal Table'!$C:$C,'Each Gender Events'!BE$1,'Official Medal Table'!$E:$E,"Mixed")*'Medal values'!$B$3/2</f>
        <v>0</v>
      </c>
      <c r="BF41">
        <f>COUNTIFS('Official Medal Table'!$F:$F,'Each Gender Events'!$A41,'Official Medal Table'!$C:$C,'Each Gender Events'!BF$1,'Official Medal Table'!$E:$E,'Each Gender Events'!BF$2)*'Medal values'!$B$1
+ COUNTIFS('Official Medal Table'!$G:$G,'Each Gender Events'!$A41,'Official Medal Table'!$C:$C,'Each Gender Events'!BF$1,'Official Medal Table'!$E:$E,'Each Gender Events'!BF$2)*'Medal values'!$B$2
+ COUNTIFS('Official Medal Table'!$H:$H,'Each Gender Events'!$A41,'Official Medal Table'!$C:$C,'Each Gender Events'!BF$1,'Official Medal Table'!$E:$E,'Each Gender Events'!BF$2)*'Medal values'!$B$3
+ COUNTIFS('Official Medal Table'!$I:$I,'Each Gender Events'!$A41,'Official Medal Table'!$C:$C,'Each Gender Events'!BF$1,'Official Medal Table'!$E:$E,'Each Gender Events'!BF$2)*'Medal values'!$B$3
+ COUNTIFS('Official Medal Table'!$F:$F,'Each Gender Events'!$A41,'Official Medal Table'!$C:$C,'Each Gender Events'!BF$1,'Official Medal Table'!$E:$E,"Mixed")*'Medal values'!$B$1/2
+ COUNTIFS('Official Medal Table'!$G:$G,'Each Gender Events'!$A41,'Official Medal Table'!$C:$C,'Each Gender Events'!BF$1,'Official Medal Table'!$E:$E,"Mixed")*'Medal values'!$B$2/2
+ COUNTIFS('Official Medal Table'!$H:$H,'Each Gender Events'!$A41,'Official Medal Table'!$C:$C,'Each Gender Events'!BF$1,'Official Medal Table'!$E:$E,"Mixed")*'Medal values'!$B$3/2
+ COUNTIFS('Official Medal Table'!$I:$I,'Each Gender Events'!$A41,'Official Medal Table'!$C:$C,'Each Gender Events'!BF$1,'Official Medal Table'!$E:$E,"Mixed")*'Medal values'!$B$3/2</f>
        <v>0</v>
      </c>
      <c r="BG41">
        <f>COUNTIFS('Official Medal Table'!$F:$F,'Each Gender Events'!$A41,'Official Medal Table'!$C:$C,'Each Gender Events'!BG$1,'Official Medal Table'!$E:$E,'Each Gender Events'!BG$2)*'Medal values'!$B$1
+ COUNTIFS('Official Medal Table'!$G:$G,'Each Gender Events'!$A41,'Official Medal Table'!$C:$C,'Each Gender Events'!BG$1,'Official Medal Table'!$E:$E,'Each Gender Events'!BG$2)*'Medal values'!$B$2
+ COUNTIFS('Official Medal Table'!$H:$H,'Each Gender Events'!$A41,'Official Medal Table'!$C:$C,'Each Gender Events'!BG$1,'Official Medal Table'!$E:$E,'Each Gender Events'!BG$2)*'Medal values'!$B$3
+ COUNTIFS('Official Medal Table'!$I:$I,'Each Gender Events'!$A41,'Official Medal Table'!$C:$C,'Each Gender Events'!BG$1,'Official Medal Table'!$E:$E,'Each Gender Events'!BG$2)*'Medal values'!$B$3
+ COUNTIFS('Official Medal Table'!$F:$F,'Each Gender Events'!$A41,'Official Medal Table'!$C:$C,'Each Gender Events'!BG$1,'Official Medal Table'!$E:$E,"Mixed")*'Medal values'!$B$1/2
+ COUNTIFS('Official Medal Table'!$G:$G,'Each Gender Events'!$A41,'Official Medal Table'!$C:$C,'Each Gender Events'!BG$1,'Official Medal Table'!$E:$E,"Mixed")*'Medal values'!$B$2/2
+ COUNTIFS('Official Medal Table'!$H:$H,'Each Gender Events'!$A41,'Official Medal Table'!$C:$C,'Each Gender Events'!BG$1,'Official Medal Table'!$E:$E,"Mixed")*'Medal values'!$B$3/2
+ COUNTIFS('Official Medal Table'!$I:$I,'Each Gender Events'!$A41,'Official Medal Table'!$C:$C,'Each Gender Events'!BG$1,'Official Medal Table'!$E:$E,"Mixed")*'Medal values'!$B$3/2</f>
        <v>0</v>
      </c>
      <c r="BH41">
        <f>COUNTIFS('Official Medal Table'!$F:$F,'Each Gender Events'!$A41,'Official Medal Table'!$C:$C,'Each Gender Events'!BH$1,'Official Medal Table'!$E:$E,'Each Gender Events'!BH$2)*'Medal values'!$B$1
+ COUNTIFS('Official Medal Table'!$G:$G,'Each Gender Events'!$A41,'Official Medal Table'!$C:$C,'Each Gender Events'!BH$1,'Official Medal Table'!$E:$E,'Each Gender Events'!BH$2)*'Medal values'!$B$2
+ COUNTIFS('Official Medal Table'!$H:$H,'Each Gender Events'!$A41,'Official Medal Table'!$C:$C,'Each Gender Events'!BH$1,'Official Medal Table'!$E:$E,'Each Gender Events'!BH$2)*'Medal values'!$B$3
+ COUNTIFS('Official Medal Table'!$I:$I,'Each Gender Events'!$A41,'Official Medal Table'!$C:$C,'Each Gender Events'!BH$1,'Official Medal Table'!$E:$E,'Each Gender Events'!BH$2)*'Medal values'!$B$3
+ COUNTIFS('Official Medal Table'!$F:$F,'Each Gender Events'!$A41,'Official Medal Table'!$C:$C,'Each Gender Events'!BH$1,'Official Medal Table'!$E:$E,"Mixed")*'Medal values'!$B$1/2
+ COUNTIFS('Official Medal Table'!$G:$G,'Each Gender Events'!$A41,'Official Medal Table'!$C:$C,'Each Gender Events'!BH$1,'Official Medal Table'!$E:$E,"Mixed")*'Medal values'!$B$2/2
+ COUNTIFS('Official Medal Table'!$H:$H,'Each Gender Events'!$A41,'Official Medal Table'!$C:$C,'Each Gender Events'!BH$1,'Official Medal Table'!$E:$E,"Mixed")*'Medal values'!$B$3/2
+ COUNTIFS('Official Medal Table'!$I:$I,'Each Gender Events'!$A41,'Official Medal Table'!$C:$C,'Each Gender Events'!BH$1,'Official Medal Table'!$E:$E,"Mixed")*'Medal values'!$B$3/2</f>
        <v>0</v>
      </c>
      <c r="BI41">
        <f>COUNTIFS('Official Medal Table'!$F:$F,'Each Gender Events'!$A41,'Official Medal Table'!$C:$C,'Each Gender Events'!BI$1,'Official Medal Table'!$E:$E,'Each Gender Events'!BI$2)*'Medal values'!$B$1
+ COUNTIFS('Official Medal Table'!$G:$G,'Each Gender Events'!$A41,'Official Medal Table'!$C:$C,'Each Gender Events'!BI$1,'Official Medal Table'!$E:$E,'Each Gender Events'!BI$2)*'Medal values'!$B$2
+ COUNTIFS('Official Medal Table'!$H:$H,'Each Gender Events'!$A41,'Official Medal Table'!$C:$C,'Each Gender Events'!BI$1,'Official Medal Table'!$E:$E,'Each Gender Events'!BI$2)*'Medal values'!$B$3
+ COUNTIFS('Official Medal Table'!$I:$I,'Each Gender Events'!$A41,'Official Medal Table'!$C:$C,'Each Gender Events'!BI$1,'Official Medal Table'!$E:$E,'Each Gender Events'!BI$2)*'Medal values'!$B$3
+ COUNTIFS('Official Medal Table'!$F:$F,'Each Gender Events'!$A41,'Official Medal Table'!$C:$C,'Each Gender Events'!BI$1,'Official Medal Table'!$E:$E,"Mixed")*'Medal values'!$B$1/2
+ COUNTIFS('Official Medal Table'!$G:$G,'Each Gender Events'!$A41,'Official Medal Table'!$C:$C,'Each Gender Events'!BI$1,'Official Medal Table'!$E:$E,"Mixed")*'Medal values'!$B$2/2
+ COUNTIFS('Official Medal Table'!$H:$H,'Each Gender Events'!$A41,'Official Medal Table'!$C:$C,'Each Gender Events'!BI$1,'Official Medal Table'!$E:$E,"Mixed")*'Medal values'!$B$3/2
+ COUNTIFS('Official Medal Table'!$I:$I,'Each Gender Events'!$A41,'Official Medal Table'!$C:$C,'Each Gender Events'!BI$1,'Official Medal Table'!$E:$E,"Mixed")*'Medal values'!$B$3/2</f>
        <v>1</v>
      </c>
      <c r="BJ41">
        <f>COUNTIFS('Official Medal Table'!$F:$F,'Each Gender Events'!$A41,'Official Medal Table'!$C:$C,'Each Gender Events'!BJ$1,'Official Medal Table'!$E:$E,'Each Gender Events'!BJ$2)*'Medal values'!$B$1
+ COUNTIFS('Official Medal Table'!$G:$G,'Each Gender Events'!$A41,'Official Medal Table'!$C:$C,'Each Gender Events'!BJ$1,'Official Medal Table'!$E:$E,'Each Gender Events'!BJ$2)*'Medal values'!$B$2
+ COUNTIFS('Official Medal Table'!$H:$H,'Each Gender Events'!$A41,'Official Medal Table'!$C:$C,'Each Gender Events'!BJ$1,'Official Medal Table'!$E:$E,'Each Gender Events'!BJ$2)*'Medal values'!$B$3
+ COUNTIFS('Official Medal Table'!$I:$I,'Each Gender Events'!$A41,'Official Medal Table'!$C:$C,'Each Gender Events'!BJ$1,'Official Medal Table'!$E:$E,'Each Gender Events'!BJ$2)*'Medal values'!$B$3
+ COUNTIFS('Official Medal Table'!$F:$F,'Each Gender Events'!$A41,'Official Medal Table'!$C:$C,'Each Gender Events'!BJ$1,'Official Medal Table'!$E:$E,"Mixed")*'Medal values'!$B$1/2
+ COUNTIFS('Official Medal Table'!$G:$G,'Each Gender Events'!$A41,'Official Medal Table'!$C:$C,'Each Gender Events'!BJ$1,'Official Medal Table'!$E:$E,"Mixed")*'Medal values'!$B$2/2
+ COUNTIFS('Official Medal Table'!$H:$H,'Each Gender Events'!$A41,'Official Medal Table'!$C:$C,'Each Gender Events'!BJ$1,'Official Medal Table'!$E:$E,"Mixed")*'Medal values'!$B$3/2
+ COUNTIFS('Official Medal Table'!$I:$I,'Each Gender Events'!$A41,'Official Medal Table'!$C:$C,'Each Gender Events'!BJ$1,'Official Medal Table'!$E:$E,"Mixed")*'Medal values'!$B$3/2</f>
        <v>0</v>
      </c>
      <c r="BK41">
        <f>COUNTIFS('Official Medal Table'!$F:$F,'Each Gender Events'!$A41,'Official Medal Table'!$C:$C,'Each Gender Events'!BK$1,'Official Medal Table'!$E:$E,'Each Gender Events'!BK$2)*'Medal values'!$B$1
+ COUNTIFS('Official Medal Table'!$G:$G,'Each Gender Events'!$A41,'Official Medal Table'!$C:$C,'Each Gender Events'!BK$1,'Official Medal Table'!$E:$E,'Each Gender Events'!BK$2)*'Medal values'!$B$2
+ COUNTIFS('Official Medal Table'!$H:$H,'Each Gender Events'!$A41,'Official Medal Table'!$C:$C,'Each Gender Events'!BK$1,'Official Medal Table'!$E:$E,'Each Gender Events'!BK$2)*'Medal values'!$B$3
+ COUNTIFS('Official Medal Table'!$I:$I,'Each Gender Events'!$A41,'Official Medal Table'!$C:$C,'Each Gender Events'!BK$1,'Official Medal Table'!$E:$E,'Each Gender Events'!BK$2)*'Medal values'!$B$3
+ COUNTIFS('Official Medal Table'!$F:$F,'Each Gender Events'!$A41,'Official Medal Table'!$C:$C,'Each Gender Events'!BK$1,'Official Medal Table'!$E:$E,"Mixed")*'Medal values'!$B$1/2
+ COUNTIFS('Official Medal Table'!$G:$G,'Each Gender Events'!$A41,'Official Medal Table'!$C:$C,'Each Gender Events'!BK$1,'Official Medal Table'!$E:$E,"Mixed")*'Medal values'!$B$2/2
+ COUNTIFS('Official Medal Table'!$H:$H,'Each Gender Events'!$A41,'Official Medal Table'!$C:$C,'Each Gender Events'!BK$1,'Official Medal Table'!$E:$E,"Mixed")*'Medal values'!$B$3/2
+ COUNTIFS('Official Medal Table'!$I:$I,'Each Gender Events'!$A41,'Official Medal Table'!$C:$C,'Each Gender Events'!BK$1,'Official Medal Table'!$E:$E,"Mixed")*'Medal values'!$B$3/2</f>
        <v>0</v>
      </c>
      <c r="BL41">
        <f>COUNTIFS('Official Medal Table'!$F:$F,'Each Gender Events'!$A41,'Official Medal Table'!$C:$C,'Each Gender Events'!BL$1,'Official Medal Table'!$E:$E,'Each Gender Events'!BL$2)*'Medal values'!$B$1
+ COUNTIFS('Official Medal Table'!$G:$G,'Each Gender Events'!$A41,'Official Medal Table'!$C:$C,'Each Gender Events'!BL$1,'Official Medal Table'!$E:$E,'Each Gender Events'!BL$2)*'Medal values'!$B$2
+ COUNTIFS('Official Medal Table'!$H:$H,'Each Gender Events'!$A41,'Official Medal Table'!$C:$C,'Each Gender Events'!BL$1,'Official Medal Table'!$E:$E,'Each Gender Events'!BL$2)*'Medal values'!$B$3
+ COUNTIFS('Official Medal Table'!$I:$I,'Each Gender Events'!$A41,'Official Medal Table'!$C:$C,'Each Gender Events'!BL$1,'Official Medal Table'!$E:$E,'Each Gender Events'!BL$2)*'Medal values'!$B$3
+ COUNTIFS('Official Medal Table'!$F:$F,'Each Gender Events'!$A41,'Official Medal Table'!$C:$C,'Each Gender Events'!BL$1,'Official Medal Table'!$E:$E,"Mixed")*'Medal values'!$B$1/2
+ COUNTIFS('Official Medal Table'!$G:$G,'Each Gender Events'!$A41,'Official Medal Table'!$C:$C,'Each Gender Events'!BL$1,'Official Medal Table'!$E:$E,"Mixed")*'Medal values'!$B$2/2
+ COUNTIFS('Official Medal Table'!$H:$H,'Each Gender Events'!$A41,'Official Medal Table'!$C:$C,'Each Gender Events'!BL$1,'Official Medal Table'!$E:$E,"Mixed")*'Medal values'!$B$3/2
+ COUNTIFS('Official Medal Table'!$I:$I,'Each Gender Events'!$A41,'Official Medal Table'!$C:$C,'Each Gender Events'!BL$1,'Official Medal Table'!$E:$E,"Mixed")*'Medal values'!$B$3/2</f>
        <v>0</v>
      </c>
      <c r="BM41">
        <f>COUNTIFS('Official Medal Table'!$F:$F,'Each Gender Events'!$A41,'Official Medal Table'!$C:$C,'Each Gender Events'!BM$1,'Official Medal Table'!$E:$E,'Each Gender Events'!BM$2)*'Medal values'!$B$1
+ COUNTIFS('Official Medal Table'!$G:$G,'Each Gender Events'!$A41,'Official Medal Table'!$C:$C,'Each Gender Events'!BM$1,'Official Medal Table'!$E:$E,'Each Gender Events'!BM$2)*'Medal values'!$B$2
+ COUNTIFS('Official Medal Table'!$H:$H,'Each Gender Events'!$A41,'Official Medal Table'!$C:$C,'Each Gender Events'!BM$1,'Official Medal Table'!$E:$E,'Each Gender Events'!BM$2)*'Medal values'!$B$3
+ COUNTIFS('Official Medal Table'!$I:$I,'Each Gender Events'!$A41,'Official Medal Table'!$C:$C,'Each Gender Events'!BM$1,'Official Medal Table'!$E:$E,'Each Gender Events'!BM$2)*'Medal values'!$B$3
+ COUNTIFS('Official Medal Table'!$F:$F,'Each Gender Events'!$A41,'Official Medal Table'!$C:$C,'Each Gender Events'!BM$1,'Official Medal Table'!$E:$E,"Mixed")*'Medal values'!$B$1/2
+ COUNTIFS('Official Medal Table'!$G:$G,'Each Gender Events'!$A41,'Official Medal Table'!$C:$C,'Each Gender Events'!BM$1,'Official Medal Table'!$E:$E,"Mixed")*'Medal values'!$B$2/2
+ COUNTIFS('Official Medal Table'!$H:$H,'Each Gender Events'!$A41,'Official Medal Table'!$C:$C,'Each Gender Events'!BM$1,'Official Medal Table'!$E:$E,"Mixed")*'Medal values'!$B$3/2
+ COUNTIFS('Official Medal Table'!$I:$I,'Each Gender Events'!$A41,'Official Medal Table'!$C:$C,'Each Gender Events'!BM$1,'Official Medal Table'!$E:$E,"Mixed")*'Medal values'!$B$3/2</f>
        <v>0</v>
      </c>
      <c r="BN41">
        <f>COUNTIFS('Official Medal Table'!$F:$F,'Each Gender Events'!$A41,'Official Medal Table'!$C:$C,'Each Gender Events'!BN$1,'Official Medal Table'!$E:$E,'Each Gender Events'!BN$2)*'Medal values'!$B$1
+ COUNTIFS('Official Medal Table'!$G:$G,'Each Gender Events'!$A41,'Official Medal Table'!$C:$C,'Each Gender Events'!BN$1,'Official Medal Table'!$E:$E,'Each Gender Events'!BN$2)*'Medal values'!$B$2
+ COUNTIFS('Official Medal Table'!$H:$H,'Each Gender Events'!$A41,'Official Medal Table'!$C:$C,'Each Gender Events'!BN$1,'Official Medal Table'!$E:$E,'Each Gender Events'!BN$2)*'Medal values'!$B$3
+ COUNTIFS('Official Medal Table'!$I:$I,'Each Gender Events'!$A41,'Official Medal Table'!$C:$C,'Each Gender Events'!BN$1,'Official Medal Table'!$E:$E,'Each Gender Events'!BN$2)*'Medal values'!$B$3
+ COUNTIFS('Official Medal Table'!$F:$F,'Each Gender Events'!$A41,'Official Medal Table'!$C:$C,'Each Gender Events'!BN$1,'Official Medal Table'!$E:$E,"Mixed")*'Medal values'!$B$1/2
+ COUNTIFS('Official Medal Table'!$G:$G,'Each Gender Events'!$A41,'Official Medal Table'!$C:$C,'Each Gender Events'!BN$1,'Official Medal Table'!$E:$E,"Mixed")*'Medal values'!$B$2/2
+ COUNTIFS('Official Medal Table'!$H:$H,'Each Gender Events'!$A41,'Official Medal Table'!$C:$C,'Each Gender Events'!BN$1,'Official Medal Table'!$E:$E,"Mixed")*'Medal values'!$B$3/2
+ COUNTIFS('Official Medal Table'!$I:$I,'Each Gender Events'!$A41,'Official Medal Table'!$C:$C,'Each Gender Events'!BN$1,'Official Medal Table'!$E:$E,"Mixed")*'Medal values'!$B$3/2</f>
        <v>0</v>
      </c>
      <c r="BO41">
        <f>COUNTIFS('Official Medal Table'!$F:$F,'Each Gender Events'!$A41,'Official Medal Table'!$C:$C,'Each Gender Events'!BO$1,'Official Medal Table'!$E:$E,'Each Gender Events'!BO$2)*'Medal values'!$B$1
+ COUNTIFS('Official Medal Table'!$G:$G,'Each Gender Events'!$A41,'Official Medal Table'!$C:$C,'Each Gender Events'!BO$1,'Official Medal Table'!$E:$E,'Each Gender Events'!BO$2)*'Medal values'!$B$2
+ COUNTIFS('Official Medal Table'!$H:$H,'Each Gender Events'!$A41,'Official Medal Table'!$C:$C,'Each Gender Events'!BO$1,'Official Medal Table'!$E:$E,'Each Gender Events'!BO$2)*'Medal values'!$B$3
+ COUNTIFS('Official Medal Table'!$I:$I,'Each Gender Events'!$A41,'Official Medal Table'!$C:$C,'Each Gender Events'!BO$1,'Official Medal Table'!$E:$E,'Each Gender Events'!BO$2)*'Medal values'!$B$3
+ COUNTIFS('Official Medal Table'!$F:$F,'Each Gender Events'!$A41,'Official Medal Table'!$C:$C,'Each Gender Events'!BO$1,'Official Medal Table'!$E:$E,"Mixed")*'Medal values'!$B$1/2
+ COUNTIFS('Official Medal Table'!$G:$G,'Each Gender Events'!$A41,'Official Medal Table'!$C:$C,'Each Gender Events'!BO$1,'Official Medal Table'!$E:$E,"Mixed")*'Medal values'!$B$2/2
+ COUNTIFS('Official Medal Table'!$H:$H,'Each Gender Events'!$A41,'Official Medal Table'!$C:$C,'Each Gender Events'!BO$1,'Official Medal Table'!$E:$E,"Mixed")*'Medal values'!$B$3/2
+ COUNTIFS('Official Medal Table'!$I:$I,'Each Gender Events'!$A41,'Official Medal Table'!$C:$C,'Each Gender Events'!BO$1,'Official Medal Table'!$E:$E,"Mixed")*'Medal values'!$B$3/2</f>
        <v>0</v>
      </c>
      <c r="BP41">
        <f>COUNTIFS('Official Medal Table'!$F:$F,'Each Gender Events'!$A41,'Official Medal Table'!$C:$C,'Each Gender Events'!BP$1,'Official Medal Table'!$E:$E,'Each Gender Events'!BP$2)*'Medal values'!$B$1
+ COUNTIFS('Official Medal Table'!$G:$G,'Each Gender Events'!$A41,'Official Medal Table'!$C:$C,'Each Gender Events'!BP$1,'Official Medal Table'!$E:$E,'Each Gender Events'!BP$2)*'Medal values'!$B$2
+ COUNTIFS('Official Medal Table'!$H:$H,'Each Gender Events'!$A41,'Official Medal Table'!$C:$C,'Each Gender Events'!BP$1,'Official Medal Table'!$E:$E,'Each Gender Events'!BP$2)*'Medal values'!$B$3
+ COUNTIFS('Official Medal Table'!$I:$I,'Each Gender Events'!$A41,'Official Medal Table'!$C:$C,'Each Gender Events'!BP$1,'Official Medal Table'!$E:$E,'Each Gender Events'!BP$2)*'Medal values'!$B$3
+ COUNTIFS('Official Medal Table'!$F:$F,'Each Gender Events'!$A41,'Official Medal Table'!$C:$C,'Each Gender Events'!BP$1,'Official Medal Table'!$E:$E,"Mixed")*'Medal values'!$B$1/2
+ COUNTIFS('Official Medal Table'!$G:$G,'Each Gender Events'!$A41,'Official Medal Table'!$C:$C,'Each Gender Events'!BP$1,'Official Medal Table'!$E:$E,"Mixed")*'Medal values'!$B$2/2
+ COUNTIFS('Official Medal Table'!$H:$H,'Each Gender Events'!$A41,'Official Medal Table'!$C:$C,'Each Gender Events'!BP$1,'Official Medal Table'!$E:$E,"Mixed")*'Medal values'!$B$3/2
+ COUNTIFS('Official Medal Table'!$I:$I,'Each Gender Events'!$A41,'Official Medal Table'!$C:$C,'Each Gender Events'!BP$1,'Official Medal Table'!$E:$E,"Mixed")*'Medal values'!$B$3/2</f>
        <v>0</v>
      </c>
      <c r="BQ41">
        <f>COUNTIFS('Official Medal Table'!$F:$F,'Each Gender Events'!$A41,'Official Medal Table'!$C:$C,'Each Gender Events'!BQ$1,'Official Medal Table'!$E:$E,'Each Gender Events'!BQ$2)*'Medal values'!$B$1
+ COUNTIFS('Official Medal Table'!$G:$G,'Each Gender Events'!$A41,'Official Medal Table'!$C:$C,'Each Gender Events'!BQ$1,'Official Medal Table'!$E:$E,'Each Gender Events'!BQ$2)*'Medal values'!$B$2
+ COUNTIFS('Official Medal Table'!$H:$H,'Each Gender Events'!$A41,'Official Medal Table'!$C:$C,'Each Gender Events'!BQ$1,'Official Medal Table'!$E:$E,'Each Gender Events'!BQ$2)*'Medal values'!$B$3
+ COUNTIFS('Official Medal Table'!$I:$I,'Each Gender Events'!$A41,'Official Medal Table'!$C:$C,'Each Gender Events'!BQ$1,'Official Medal Table'!$E:$E,'Each Gender Events'!BQ$2)*'Medal values'!$B$3
+ COUNTIFS('Official Medal Table'!$F:$F,'Each Gender Events'!$A41,'Official Medal Table'!$C:$C,'Each Gender Events'!BQ$1,'Official Medal Table'!$E:$E,"Mixed")*'Medal values'!$B$1/2
+ COUNTIFS('Official Medal Table'!$G:$G,'Each Gender Events'!$A41,'Official Medal Table'!$C:$C,'Each Gender Events'!BQ$1,'Official Medal Table'!$E:$E,"Mixed")*'Medal values'!$B$2/2
+ COUNTIFS('Official Medal Table'!$H:$H,'Each Gender Events'!$A41,'Official Medal Table'!$C:$C,'Each Gender Events'!BQ$1,'Official Medal Table'!$E:$E,"Mixed")*'Medal values'!$B$3/2
+ COUNTIFS('Official Medal Table'!$I:$I,'Each Gender Events'!$A41,'Official Medal Table'!$C:$C,'Each Gender Events'!BQ$1,'Official Medal Table'!$E:$E,"Mixed")*'Medal values'!$B$3/2</f>
        <v>0</v>
      </c>
      <c r="BR41">
        <f>COUNTIFS('Official Medal Table'!$F:$F,'Each Gender Events'!$A41,'Official Medal Table'!$C:$C,'Each Gender Events'!BR$1,'Official Medal Table'!$E:$E,'Each Gender Events'!BR$2)*'Medal values'!$B$1
+ COUNTIFS('Official Medal Table'!$G:$G,'Each Gender Events'!$A41,'Official Medal Table'!$C:$C,'Each Gender Events'!BR$1,'Official Medal Table'!$E:$E,'Each Gender Events'!BR$2)*'Medal values'!$B$2
+ COUNTIFS('Official Medal Table'!$H:$H,'Each Gender Events'!$A41,'Official Medal Table'!$C:$C,'Each Gender Events'!BR$1,'Official Medal Table'!$E:$E,'Each Gender Events'!BR$2)*'Medal values'!$B$3
+ COUNTIFS('Official Medal Table'!$I:$I,'Each Gender Events'!$A41,'Official Medal Table'!$C:$C,'Each Gender Events'!BR$1,'Official Medal Table'!$E:$E,'Each Gender Events'!BR$2)*'Medal values'!$B$3
+ COUNTIFS('Official Medal Table'!$F:$F,'Each Gender Events'!$A41,'Official Medal Table'!$C:$C,'Each Gender Events'!BR$1,'Official Medal Table'!$E:$E,"Mixed")*'Medal values'!$B$1/2
+ COUNTIFS('Official Medal Table'!$G:$G,'Each Gender Events'!$A41,'Official Medal Table'!$C:$C,'Each Gender Events'!BR$1,'Official Medal Table'!$E:$E,"Mixed")*'Medal values'!$B$2/2
+ COUNTIFS('Official Medal Table'!$H:$H,'Each Gender Events'!$A41,'Official Medal Table'!$C:$C,'Each Gender Events'!BR$1,'Official Medal Table'!$E:$E,"Mixed")*'Medal values'!$B$3/2
+ COUNTIFS('Official Medal Table'!$I:$I,'Each Gender Events'!$A41,'Official Medal Table'!$C:$C,'Each Gender Events'!BR$1,'Official Medal Table'!$E:$E,"Mixed")*'Medal values'!$B$3/2</f>
        <v>0</v>
      </c>
      <c r="BS41">
        <f>COUNTIFS('Official Medal Table'!$F:$F,'Each Gender Events'!$A41,'Official Medal Table'!$C:$C,'Each Gender Events'!BS$1,'Official Medal Table'!$E:$E,'Each Gender Events'!BS$2)*'Medal values'!$B$1
+ COUNTIFS('Official Medal Table'!$G:$G,'Each Gender Events'!$A41,'Official Medal Table'!$C:$C,'Each Gender Events'!BS$1,'Official Medal Table'!$E:$E,'Each Gender Events'!BS$2)*'Medal values'!$B$2
+ COUNTIFS('Official Medal Table'!$H:$H,'Each Gender Events'!$A41,'Official Medal Table'!$C:$C,'Each Gender Events'!BS$1,'Official Medal Table'!$E:$E,'Each Gender Events'!BS$2)*'Medal values'!$B$3
+ COUNTIFS('Official Medal Table'!$I:$I,'Each Gender Events'!$A41,'Official Medal Table'!$C:$C,'Each Gender Events'!BS$1,'Official Medal Table'!$E:$E,'Each Gender Events'!BS$2)*'Medal values'!$B$3
+ COUNTIFS('Official Medal Table'!$F:$F,'Each Gender Events'!$A41,'Official Medal Table'!$C:$C,'Each Gender Events'!BS$1,'Official Medal Table'!$E:$E,"Mixed")*'Medal values'!$B$1/2
+ COUNTIFS('Official Medal Table'!$G:$G,'Each Gender Events'!$A41,'Official Medal Table'!$C:$C,'Each Gender Events'!BS$1,'Official Medal Table'!$E:$E,"Mixed")*'Medal values'!$B$2/2
+ COUNTIFS('Official Medal Table'!$H:$H,'Each Gender Events'!$A41,'Official Medal Table'!$C:$C,'Each Gender Events'!BS$1,'Official Medal Table'!$E:$E,"Mixed")*'Medal values'!$B$3/2
+ COUNTIFS('Official Medal Table'!$I:$I,'Each Gender Events'!$A41,'Official Medal Table'!$C:$C,'Each Gender Events'!BS$1,'Official Medal Table'!$E:$E,"Mixed")*'Medal values'!$B$3/2</f>
        <v>0</v>
      </c>
      <c r="BT41">
        <f>COUNTIFS('Official Medal Table'!$F:$F,'Each Gender Events'!$A41,'Official Medal Table'!$C:$C,'Each Gender Events'!BT$1,'Official Medal Table'!$E:$E,'Each Gender Events'!BT$2)*'Medal values'!$B$1
+ COUNTIFS('Official Medal Table'!$G:$G,'Each Gender Events'!$A41,'Official Medal Table'!$C:$C,'Each Gender Events'!BT$1,'Official Medal Table'!$E:$E,'Each Gender Events'!BT$2)*'Medal values'!$B$2
+ COUNTIFS('Official Medal Table'!$H:$H,'Each Gender Events'!$A41,'Official Medal Table'!$C:$C,'Each Gender Events'!BT$1,'Official Medal Table'!$E:$E,'Each Gender Events'!BT$2)*'Medal values'!$B$3
+ COUNTIFS('Official Medal Table'!$I:$I,'Each Gender Events'!$A41,'Official Medal Table'!$C:$C,'Each Gender Events'!BT$1,'Official Medal Table'!$E:$E,'Each Gender Events'!BT$2)*'Medal values'!$B$3
+ COUNTIFS('Official Medal Table'!$F:$F,'Each Gender Events'!$A41,'Official Medal Table'!$C:$C,'Each Gender Events'!BT$1,'Official Medal Table'!$E:$E,"Mixed")*'Medal values'!$B$1/2
+ COUNTIFS('Official Medal Table'!$G:$G,'Each Gender Events'!$A41,'Official Medal Table'!$C:$C,'Each Gender Events'!BT$1,'Official Medal Table'!$E:$E,"Mixed")*'Medal values'!$B$2/2
+ COUNTIFS('Official Medal Table'!$H:$H,'Each Gender Events'!$A41,'Official Medal Table'!$C:$C,'Each Gender Events'!BT$1,'Official Medal Table'!$E:$E,"Mixed")*'Medal values'!$B$3/2
+ COUNTIFS('Official Medal Table'!$I:$I,'Each Gender Events'!$A41,'Official Medal Table'!$C:$C,'Each Gender Events'!BT$1,'Official Medal Table'!$E:$E,"Mixed")*'Medal values'!$B$3/2</f>
        <v>0</v>
      </c>
      <c r="BU41">
        <f>COUNTIFS('Official Medal Table'!$F:$F,'Each Gender Events'!$A41,'Official Medal Table'!$C:$C,'Each Gender Events'!BU$1,'Official Medal Table'!$E:$E,'Each Gender Events'!BU$2)*'Medal values'!$B$1
+ COUNTIFS('Official Medal Table'!$G:$G,'Each Gender Events'!$A41,'Official Medal Table'!$C:$C,'Each Gender Events'!BU$1,'Official Medal Table'!$E:$E,'Each Gender Events'!BU$2)*'Medal values'!$B$2
+ COUNTIFS('Official Medal Table'!$H:$H,'Each Gender Events'!$A41,'Official Medal Table'!$C:$C,'Each Gender Events'!BU$1,'Official Medal Table'!$E:$E,'Each Gender Events'!BU$2)*'Medal values'!$B$3
+ COUNTIFS('Official Medal Table'!$I:$I,'Each Gender Events'!$A41,'Official Medal Table'!$C:$C,'Each Gender Events'!BU$1,'Official Medal Table'!$E:$E,'Each Gender Events'!BU$2)*'Medal values'!$B$3
+ COUNTIFS('Official Medal Table'!$F:$F,'Each Gender Events'!$A41,'Official Medal Table'!$C:$C,'Each Gender Events'!BU$1,'Official Medal Table'!$E:$E,"Mixed")*'Medal values'!$B$1/2
+ COUNTIFS('Official Medal Table'!$G:$G,'Each Gender Events'!$A41,'Official Medal Table'!$C:$C,'Each Gender Events'!BU$1,'Official Medal Table'!$E:$E,"Mixed")*'Medal values'!$B$2/2
+ COUNTIFS('Official Medal Table'!$H:$H,'Each Gender Events'!$A41,'Official Medal Table'!$C:$C,'Each Gender Events'!BU$1,'Official Medal Table'!$E:$E,"Mixed")*'Medal values'!$B$3/2
+ COUNTIFS('Official Medal Table'!$I:$I,'Each Gender Events'!$A41,'Official Medal Table'!$C:$C,'Each Gender Events'!BU$1,'Official Medal Table'!$E:$E,"Mixed")*'Medal values'!$B$3/2</f>
        <v>0</v>
      </c>
      <c r="BV41">
        <f>COUNTIFS('Official Medal Table'!$F:$F,'Each Gender Events'!$A41,'Official Medal Table'!$C:$C,'Each Gender Events'!BV$1,'Official Medal Table'!$E:$E,'Each Gender Events'!BV$2)*'Medal values'!$B$1
+ COUNTIFS('Official Medal Table'!$G:$G,'Each Gender Events'!$A41,'Official Medal Table'!$C:$C,'Each Gender Events'!BV$1,'Official Medal Table'!$E:$E,'Each Gender Events'!BV$2)*'Medal values'!$B$2
+ COUNTIFS('Official Medal Table'!$H:$H,'Each Gender Events'!$A41,'Official Medal Table'!$C:$C,'Each Gender Events'!BV$1,'Official Medal Table'!$E:$E,'Each Gender Events'!BV$2)*'Medal values'!$B$3
+ COUNTIFS('Official Medal Table'!$I:$I,'Each Gender Events'!$A41,'Official Medal Table'!$C:$C,'Each Gender Events'!BV$1,'Official Medal Table'!$E:$E,'Each Gender Events'!BV$2)*'Medal values'!$B$3
+ COUNTIFS('Official Medal Table'!$F:$F,'Each Gender Events'!$A41,'Official Medal Table'!$C:$C,'Each Gender Events'!BV$1,'Official Medal Table'!$E:$E,"Mixed")*'Medal values'!$B$1/2
+ COUNTIFS('Official Medal Table'!$G:$G,'Each Gender Events'!$A41,'Official Medal Table'!$C:$C,'Each Gender Events'!BV$1,'Official Medal Table'!$E:$E,"Mixed")*'Medal values'!$B$2/2
+ COUNTIFS('Official Medal Table'!$H:$H,'Each Gender Events'!$A41,'Official Medal Table'!$C:$C,'Each Gender Events'!BV$1,'Official Medal Table'!$E:$E,"Mixed")*'Medal values'!$B$3/2
+ COUNTIFS('Official Medal Table'!$I:$I,'Each Gender Events'!$A41,'Official Medal Table'!$C:$C,'Each Gender Events'!BV$1,'Official Medal Table'!$E:$E,"Mixed")*'Medal values'!$B$3/2</f>
        <v>0</v>
      </c>
      <c r="BW41">
        <f>COUNTIFS('Official Medal Table'!$F:$F,'Each Gender Events'!$A41,'Official Medal Table'!$C:$C,'Each Gender Events'!BW$1,'Official Medal Table'!$E:$E,'Each Gender Events'!BW$2)*'Medal values'!$B$1
+ COUNTIFS('Official Medal Table'!$G:$G,'Each Gender Events'!$A41,'Official Medal Table'!$C:$C,'Each Gender Events'!BW$1,'Official Medal Table'!$E:$E,'Each Gender Events'!BW$2)*'Medal values'!$B$2
+ COUNTIFS('Official Medal Table'!$H:$H,'Each Gender Events'!$A41,'Official Medal Table'!$C:$C,'Each Gender Events'!BW$1,'Official Medal Table'!$E:$E,'Each Gender Events'!BW$2)*'Medal values'!$B$3
+ COUNTIFS('Official Medal Table'!$I:$I,'Each Gender Events'!$A41,'Official Medal Table'!$C:$C,'Each Gender Events'!BW$1,'Official Medal Table'!$E:$E,'Each Gender Events'!BW$2)*'Medal values'!$B$3
+ COUNTIFS('Official Medal Table'!$F:$F,'Each Gender Events'!$A41,'Official Medal Table'!$C:$C,'Each Gender Events'!BW$1,'Official Medal Table'!$E:$E,"Mixed")*'Medal values'!$B$1/2
+ COUNTIFS('Official Medal Table'!$G:$G,'Each Gender Events'!$A41,'Official Medal Table'!$C:$C,'Each Gender Events'!BW$1,'Official Medal Table'!$E:$E,"Mixed")*'Medal values'!$B$2/2
+ COUNTIFS('Official Medal Table'!$H:$H,'Each Gender Events'!$A41,'Official Medal Table'!$C:$C,'Each Gender Events'!BW$1,'Official Medal Table'!$E:$E,"Mixed")*'Medal values'!$B$3/2
+ COUNTIFS('Official Medal Table'!$I:$I,'Each Gender Events'!$A41,'Official Medal Table'!$C:$C,'Each Gender Events'!BW$1,'Official Medal Table'!$E:$E,"Mixed")*'Medal values'!$B$3/2</f>
        <v>0</v>
      </c>
      <c r="BX41">
        <f>COUNTIFS('Official Medal Table'!$F:$F,'Each Gender Events'!$A41,'Official Medal Table'!$C:$C,'Each Gender Events'!BX$1,'Official Medal Table'!$E:$E,'Each Gender Events'!BX$2)*'Medal values'!$B$1
+ COUNTIFS('Official Medal Table'!$G:$G,'Each Gender Events'!$A41,'Official Medal Table'!$C:$C,'Each Gender Events'!BX$1,'Official Medal Table'!$E:$E,'Each Gender Events'!BX$2)*'Medal values'!$B$2
+ COUNTIFS('Official Medal Table'!$H:$H,'Each Gender Events'!$A41,'Official Medal Table'!$C:$C,'Each Gender Events'!BX$1,'Official Medal Table'!$E:$E,'Each Gender Events'!BX$2)*'Medal values'!$B$3
+ COUNTIFS('Official Medal Table'!$I:$I,'Each Gender Events'!$A41,'Official Medal Table'!$C:$C,'Each Gender Events'!BX$1,'Official Medal Table'!$E:$E,'Each Gender Events'!BX$2)*'Medal values'!$B$3
+ COUNTIFS('Official Medal Table'!$F:$F,'Each Gender Events'!$A41,'Official Medal Table'!$C:$C,'Each Gender Events'!BX$1,'Official Medal Table'!$E:$E,"Mixed")*'Medal values'!$B$1/2
+ COUNTIFS('Official Medal Table'!$G:$G,'Each Gender Events'!$A41,'Official Medal Table'!$C:$C,'Each Gender Events'!BX$1,'Official Medal Table'!$E:$E,"Mixed")*'Medal values'!$B$2/2
+ COUNTIFS('Official Medal Table'!$H:$H,'Each Gender Events'!$A41,'Official Medal Table'!$C:$C,'Each Gender Events'!BX$1,'Official Medal Table'!$E:$E,"Mixed")*'Medal values'!$B$3/2
+ COUNTIFS('Official Medal Table'!$I:$I,'Each Gender Events'!$A41,'Official Medal Table'!$C:$C,'Each Gender Events'!BX$1,'Official Medal Table'!$E:$E,"Mixed")*'Medal values'!$B$3/2</f>
        <v>3.0000010000000001</v>
      </c>
      <c r="BY41">
        <f>COUNTIFS('Official Medal Table'!$F:$F,'Each Gender Events'!$A41,'Official Medal Table'!$C:$C,'Each Gender Events'!BY$1,'Official Medal Table'!$E:$E,'Each Gender Events'!BY$2)*'Medal values'!$B$1
+ COUNTIFS('Official Medal Table'!$G:$G,'Each Gender Events'!$A41,'Official Medal Table'!$C:$C,'Each Gender Events'!BY$1,'Official Medal Table'!$E:$E,'Each Gender Events'!BY$2)*'Medal values'!$B$2
+ COUNTIFS('Official Medal Table'!$H:$H,'Each Gender Events'!$A41,'Official Medal Table'!$C:$C,'Each Gender Events'!BY$1,'Official Medal Table'!$E:$E,'Each Gender Events'!BY$2)*'Medal values'!$B$3
+ COUNTIFS('Official Medal Table'!$I:$I,'Each Gender Events'!$A41,'Official Medal Table'!$C:$C,'Each Gender Events'!BY$1,'Official Medal Table'!$E:$E,'Each Gender Events'!BY$2)*'Medal values'!$B$3
+ COUNTIFS('Official Medal Table'!$F:$F,'Each Gender Events'!$A41,'Official Medal Table'!$C:$C,'Each Gender Events'!BY$1,'Official Medal Table'!$E:$E,"Mixed")*'Medal values'!$B$1/2
+ COUNTIFS('Official Medal Table'!$G:$G,'Each Gender Events'!$A41,'Official Medal Table'!$C:$C,'Each Gender Events'!BY$1,'Official Medal Table'!$E:$E,"Mixed")*'Medal values'!$B$2/2
+ COUNTIFS('Official Medal Table'!$H:$H,'Each Gender Events'!$A41,'Official Medal Table'!$C:$C,'Each Gender Events'!BY$1,'Official Medal Table'!$E:$E,"Mixed")*'Medal values'!$B$3/2
+ COUNTIFS('Official Medal Table'!$I:$I,'Each Gender Events'!$A41,'Official Medal Table'!$C:$C,'Each Gender Events'!BY$1,'Official Medal Table'!$E:$E,"Mixed")*'Medal values'!$B$3/2</f>
        <v>0</v>
      </c>
      <c r="BZ41">
        <f>COUNTIFS('Official Medal Table'!$F:$F,'Each Gender Events'!$A41,'Official Medal Table'!$C:$C,'Each Gender Events'!BZ$1,'Official Medal Table'!$E:$E,'Each Gender Events'!BZ$2)*'Medal values'!$B$1
+ COUNTIFS('Official Medal Table'!$G:$G,'Each Gender Events'!$A41,'Official Medal Table'!$C:$C,'Each Gender Events'!BZ$1,'Official Medal Table'!$E:$E,'Each Gender Events'!BZ$2)*'Medal values'!$B$2
+ COUNTIFS('Official Medal Table'!$H:$H,'Each Gender Events'!$A41,'Official Medal Table'!$C:$C,'Each Gender Events'!BZ$1,'Official Medal Table'!$E:$E,'Each Gender Events'!BZ$2)*'Medal values'!$B$3
+ COUNTIFS('Official Medal Table'!$I:$I,'Each Gender Events'!$A41,'Official Medal Table'!$C:$C,'Each Gender Events'!BZ$1,'Official Medal Table'!$E:$E,'Each Gender Events'!BZ$2)*'Medal values'!$B$3
+ COUNTIFS('Official Medal Table'!$F:$F,'Each Gender Events'!$A41,'Official Medal Table'!$C:$C,'Each Gender Events'!BZ$1,'Official Medal Table'!$E:$E,"Mixed")*'Medal values'!$B$1/2
+ COUNTIFS('Official Medal Table'!$G:$G,'Each Gender Events'!$A41,'Official Medal Table'!$C:$C,'Each Gender Events'!BZ$1,'Official Medal Table'!$E:$E,"Mixed")*'Medal values'!$B$2/2
+ COUNTIFS('Official Medal Table'!$H:$H,'Each Gender Events'!$A41,'Official Medal Table'!$C:$C,'Each Gender Events'!BZ$1,'Official Medal Table'!$E:$E,"Mixed")*'Medal values'!$B$3/2
+ COUNTIFS('Official Medal Table'!$I:$I,'Each Gender Events'!$A41,'Official Medal Table'!$C:$C,'Each Gender Events'!BZ$1,'Official Medal Table'!$E:$E,"Mixed")*'Medal values'!$B$3/2</f>
        <v>0</v>
      </c>
      <c r="CA41">
        <f>COUNTIFS('Official Medal Table'!$F:$F,'Each Gender Events'!$A41,'Official Medal Table'!$C:$C,'Each Gender Events'!CA$1,'Official Medal Table'!$E:$E,'Each Gender Events'!CA$2)*'Medal values'!$B$1
+ COUNTIFS('Official Medal Table'!$G:$G,'Each Gender Events'!$A41,'Official Medal Table'!$C:$C,'Each Gender Events'!CA$1,'Official Medal Table'!$E:$E,'Each Gender Events'!CA$2)*'Medal values'!$B$2
+ COUNTIFS('Official Medal Table'!$H:$H,'Each Gender Events'!$A41,'Official Medal Table'!$C:$C,'Each Gender Events'!CA$1,'Official Medal Table'!$E:$E,'Each Gender Events'!CA$2)*'Medal values'!$B$3
+ COUNTIFS('Official Medal Table'!$I:$I,'Each Gender Events'!$A41,'Official Medal Table'!$C:$C,'Each Gender Events'!CA$1,'Official Medal Table'!$E:$E,'Each Gender Events'!CA$2)*'Medal values'!$B$3
+ COUNTIFS('Official Medal Table'!$F:$F,'Each Gender Events'!$A41,'Official Medal Table'!$C:$C,'Each Gender Events'!CA$1,'Official Medal Table'!$E:$E,"Mixed")*'Medal values'!$B$1/2
+ COUNTIFS('Official Medal Table'!$G:$G,'Each Gender Events'!$A41,'Official Medal Table'!$C:$C,'Each Gender Events'!CA$1,'Official Medal Table'!$E:$E,"Mixed")*'Medal values'!$B$2/2
+ COUNTIFS('Official Medal Table'!$H:$H,'Each Gender Events'!$A41,'Official Medal Table'!$C:$C,'Each Gender Events'!CA$1,'Official Medal Table'!$E:$E,"Mixed")*'Medal values'!$B$3/2
+ COUNTIFS('Official Medal Table'!$I:$I,'Each Gender Events'!$A41,'Official Medal Table'!$C:$C,'Each Gender Events'!CA$1,'Official Medal Table'!$E:$E,"Mixed")*'Medal values'!$B$3/2</f>
        <v>0</v>
      </c>
      <c r="CB41">
        <f>COUNTIFS('Official Medal Table'!$F:$F,'Each Gender Events'!$A41,'Official Medal Table'!$C:$C,'Each Gender Events'!CB$1,'Official Medal Table'!$E:$E,'Each Gender Events'!CB$2)*'Medal values'!$B$1
+ COUNTIFS('Official Medal Table'!$G:$G,'Each Gender Events'!$A41,'Official Medal Table'!$C:$C,'Each Gender Events'!CB$1,'Official Medal Table'!$E:$E,'Each Gender Events'!CB$2)*'Medal values'!$B$2
+ COUNTIFS('Official Medal Table'!$H:$H,'Each Gender Events'!$A41,'Official Medal Table'!$C:$C,'Each Gender Events'!CB$1,'Official Medal Table'!$E:$E,'Each Gender Events'!CB$2)*'Medal values'!$B$3
+ COUNTIFS('Official Medal Table'!$I:$I,'Each Gender Events'!$A41,'Official Medal Table'!$C:$C,'Each Gender Events'!CB$1,'Official Medal Table'!$E:$E,'Each Gender Events'!CB$2)*'Medal values'!$B$3
+ COUNTIFS('Official Medal Table'!$F:$F,'Each Gender Events'!$A41,'Official Medal Table'!$C:$C,'Each Gender Events'!CB$1,'Official Medal Table'!$E:$E,"Mixed")*'Medal values'!$B$1/2
+ COUNTIFS('Official Medal Table'!$G:$G,'Each Gender Events'!$A41,'Official Medal Table'!$C:$C,'Each Gender Events'!CB$1,'Official Medal Table'!$E:$E,"Mixed")*'Medal values'!$B$2/2
+ COUNTIFS('Official Medal Table'!$H:$H,'Each Gender Events'!$A41,'Official Medal Table'!$C:$C,'Each Gender Events'!CB$1,'Official Medal Table'!$E:$E,"Mixed")*'Medal values'!$B$3/2
+ COUNTIFS('Official Medal Table'!$I:$I,'Each Gender Events'!$A41,'Official Medal Table'!$C:$C,'Each Gender Events'!CB$1,'Official Medal Table'!$E:$E,"Mixed")*'Medal values'!$B$3/2</f>
        <v>0</v>
      </c>
      <c r="CC41">
        <f>COUNTIFS('Official Medal Table'!$F:$F,'Each Gender Events'!$A41,'Official Medal Table'!$C:$C,'Each Gender Events'!CC$1,'Official Medal Table'!$E:$E,'Each Gender Events'!CC$2)*'Medal values'!$B$1
+ COUNTIFS('Official Medal Table'!$G:$G,'Each Gender Events'!$A41,'Official Medal Table'!$C:$C,'Each Gender Events'!CC$1,'Official Medal Table'!$E:$E,'Each Gender Events'!CC$2)*'Medal values'!$B$2
+ COUNTIFS('Official Medal Table'!$H:$H,'Each Gender Events'!$A41,'Official Medal Table'!$C:$C,'Each Gender Events'!CC$1,'Official Medal Table'!$E:$E,'Each Gender Events'!CC$2)*'Medal values'!$B$3
+ COUNTIFS('Official Medal Table'!$I:$I,'Each Gender Events'!$A41,'Official Medal Table'!$C:$C,'Each Gender Events'!CC$1,'Official Medal Table'!$E:$E,'Each Gender Events'!CC$2)*'Medal values'!$B$3
+ COUNTIFS('Official Medal Table'!$F:$F,'Each Gender Events'!$A41,'Official Medal Table'!$C:$C,'Each Gender Events'!CC$1,'Official Medal Table'!$E:$E,"Mixed")*'Medal values'!$B$1/2
+ COUNTIFS('Official Medal Table'!$G:$G,'Each Gender Events'!$A41,'Official Medal Table'!$C:$C,'Each Gender Events'!CC$1,'Official Medal Table'!$E:$E,"Mixed")*'Medal values'!$B$2/2
+ COUNTIFS('Official Medal Table'!$H:$H,'Each Gender Events'!$A41,'Official Medal Table'!$C:$C,'Each Gender Events'!CC$1,'Official Medal Table'!$E:$E,"Mixed")*'Medal values'!$B$3/2
+ COUNTIFS('Official Medal Table'!$I:$I,'Each Gender Events'!$A41,'Official Medal Table'!$C:$C,'Each Gender Events'!CC$1,'Official Medal Table'!$E:$E,"Mixed")*'Medal values'!$B$3/2</f>
        <v>0</v>
      </c>
      <c r="CD41">
        <f>COUNTIFS('Official Medal Table'!$F:$F,'Each Gender Events'!$A41,'Official Medal Table'!$C:$C,'Each Gender Events'!CD$1,'Official Medal Table'!$E:$E,'Each Gender Events'!CD$2)*'Medal values'!$B$1
+ COUNTIFS('Official Medal Table'!$G:$G,'Each Gender Events'!$A41,'Official Medal Table'!$C:$C,'Each Gender Events'!CD$1,'Official Medal Table'!$E:$E,'Each Gender Events'!CD$2)*'Medal values'!$B$2
+ COUNTIFS('Official Medal Table'!$H:$H,'Each Gender Events'!$A41,'Official Medal Table'!$C:$C,'Each Gender Events'!CD$1,'Official Medal Table'!$E:$E,'Each Gender Events'!CD$2)*'Medal values'!$B$3
+ COUNTIFS('Official Medal Table'!$I:$I,'Each Gender Events'!$A41,'Official Medal Table'!$C:$C,'Each Gender Events'!CD$1,'Official Medal Table'!$E:$E,'Each Gender Events'!CD$2)*'Medal values'!$B$3
+ COUNTIFS('Official Medal Table'!$F:$F,'Each Gender Events'!$A41,'Official Medal Table'!$C:$C,'Each Gender Events'!CD$1,'Official Medal Table'!$E:$E,"Mixed")*'Medal values'!$B$1/2
+ COUNTIFS('Official Medal Table'!$G:$G,'Each Gender Events'!$A41,'Official Medal Table'!$C:$C,'Each Gender Events'!CD$1,'Official Medal Table'!$E:$E,"Mixed")*'Medal values'!$B$2/2
+ COUNTIFS('Official Medal Table'!$H:$H,'Each Gender Events'!$A41,'Official Medal Table'!$C:$C,'Each Gender Events'!CD$1,'Official Medal Table'!$E:$E,"Mixed")*'Medal values'!$B$3/2
+ COUNTIFS('Official Medal Table'!$I:$I,'Each Gender Events'!$A41,'Official Medal Table'!$C:$C,'Each Gender Events'!CD$1,'Official Medal Table'!$E:$E,"Mixed")*'Medal values'!$B$3/2</f>
        <v>0</v>
      </c>
      <c r="CE41">
        <f>COUNTIFS('Official Medal Table'!$F:$F,'Each Gender Events'!$A41,'Official Medal Table'!$C:$C,'Each Gender Events'!CE$1,'Official Medal Table'!$E:$E,'Each Gender Events'!CE$2)*'Medal values'!$B$1
+ COUNTIFS('Official Medal Table'!$G:$G,'Each Gender Events'!$A41,'Official Medal Table'!$C:$C,'Each Gender Events'!CE$1,'Official Medal Table'!$E:$E,'Each Gender Events'!CE$2)*'Medal values'!$B$2
+ COUNTIFS('Official Medal Table'!$H:$H,'Each Gender Events'!$A41,'Official Medal Table'!$C:$C,'Each Gender Events'!CE$1,'Official Medal Table'!$E:$E,'Each Gender Events'!CE$2)*'Medal values'!$B$3
+ COUNTIFS('Official Medal Table'!$I:$I,'Each Gender Events'!$A41,'Official Medal Table'!$C:$C,'Each Gender Events'!CE$1,'Official Medal Table'!$E:$E,'Each Gender Events'!CE$2)*'Medal values'!$B$3
+ COUNTIFS('Official Medal Table'!$F:$F,'Each Gender Events'!$A41,'Official Medal Table'!$C:$C,'Each Gender Events'!CE$1,'Official Medal Table'!$E:$E,"Mixed")*'Medal values'!$B$1/2
+ COUNTIFS('Official Medal Table'!$G:$G,'Each Gender Events'!$A41,'Official Medal Table'!$C:$C,'Each Gender Events'!CE$1,'Official Medal Table'!$E:$E,"Mixed")*'Medal values'!$B$2/2
+ COUNTIFS('Official Medal Table'!$H:$H,'Each Gender Events'!$A41,'Official Medal Table'!$C:$C,'Each Gender Events'!CE$1,'Official Medal Table'!$E:$E,"Mixed")*'Medal values'!$B$3/2
+ COUNTIFS('Official Medal Table'!$I:$I,'Each Gender Events'!$A41,'Official Medal Table'!$C:$C,'Each Gender Events'!CE$1,'Official Medal Table'!$E:$E,"Mixed")*'Medal values'!$B$3/2</f>
        <v>0</v>
      </c>
      <c r="CF41">
        <f>COUNTIFS('Official Medal Table'!$F:$F,'Each Gender Events'!$A41,'Official Medal Table'!$C:$C,'Each Gender Events'!CF$1,'Official Medal Table'!$E:$E,'Each Gender Events'!CF$2)*'Medal values'!$B$1
+ COUNTIFS('Official Medal Table'!$G:$G,'Each Gender Events'!$A41,'Official Medal Table'!$C:$C,'Each Gender Events'!CF$1,'Official Medal Table'!$E:$E,'Each Gender Events'!CF$2)*'Medal values'!$B$2
+ COUNTIFS('Official Medal Table'!$H:$H,'Each Gender Events'!$A41,'Official Medal Table'!$C:$C,'Each Gender Events'!CF$1,'Official Medal Table'!$E:$E,'Each Gender Events'!CF$2)*'Medal values'!$B$3
+ COUNTIFS('Official Medal Table'!$I:$I,'Each Gender Events'!$A41,'Official Medal Table'!$C:$C,'Each Gender Events'!CF$1,'Official Medal Table'!$E:$E,'Each Gender Events'!CF$2)*'Medal values'!$B$3
+ COUNTIFS('Official Medal Table'!$F:$F,'Each Gender Events'!$A41,'Official Medal Table'!$C:$C,'Each Gender Events'!CF$1,'Official Medal Table'!$E:$E,"Mixed")*'Medal values'!$B$1/2
+ COUNTIFS('Official Medal Table'!$G:$G,'Each Gender Events'!$A41,'Official Medal Table'!$C:$C,'Each Gender Events'!CF$1,'Official Medal Table'!$E:$E,"Mixed")*'Medal values'!$B$2/2
+ COUNTIFS('Official Medal Table'!$H:$H,'Each Gender Events'!$A41,'Official Medal Table'!$C:$C,'Each Gender Events'!CF$1,'Official Medal Table'!$E:$E,"Mixed")*'Medal values'!$B$3/2
+ COUNTIFS('Official Medal Table'!$I:$I,'Each Gender Events'!$A41,'Official Medal Table'!$C:$C,'Each Gender Events'!CF$1,'Official Medal Table'!$E:$E,"Mixed")*'Medal values'!$B$3/2</f>
        <v>0</v>
      </c>
      <c r="CG41">
        <f>COUNTIFS('Official Medal Table'!$F:$F,'Each Gender Events'!$A41,'Official Medal Table'!$C:$C,'Each Gender Events'!CG$1,'Official Medal Table'!$E:$E,'Each Gender Events'!CG$2)*'Medal values'!$B$1
+ COUNTIFS('Official Medal Table'!$G:$G,'Each Gender Events'!$A41,'Official Medal Table'!$C:$C,'Each Gender Events'!CG$1,'Official Medal Table'!$E:$E,'Each Gender Events'!CG$2)*'Medal values'!$B$2
+ COUNTIFS('Official Medal Table'!$H:$H,'Each Gender Events'!$A41,'Official Medal Table'!$C:$C,'Each Gender Events'!CG$1,'Official Medal Table'!$E:$E,'Each Gender Events'!CG$2)*'Medal values'!$B$3
+ COUNTIFS('Official Medal Table'!$I:$I,'Each Gender Events'!$A41,'Official Medal Table'!$C:$C,'Each Gender Events'!CG$1,'Official Medal Table'!$E:$E,'Each Gender Events'!CG$2)*'Medal values'!$B$3
+ COUNTIFS('Official Medal Table'!$F:$F,'Each Gender Events'!$A41,'Official Medal Table'!$C:$C,'Each Gender Events'!CG$1,'Official Medal Table'!$E:$E,"Mixed")*'Medal values'!$B$1/2
+ COUNTIFS('Official Medal Table'!$G:$G,'Each Gender Events'!$A41,'Official Medal Table'!$C:$C,'Each Gender Events'!CG$1,'Official Medal Table'!$E:$E,"Mixed")*'Medal values'!$B$2/2
+ COUNTIFS('Official Medal Table'!$H:$H,'Each Gender Events'!$A41,'Official Medal Table'!$C:$C,'Each Gender Events'!CG$1,'Official Medal Table'!$E:$E,"Mixed")*'Medal values'!$B$3/2
+ COUNTIFS('Official Medal Table'!$I:$I,'Each Gender Events'!$A41,'Official Medal Table'!$C:$C,'Each Gender Events'!CG$1,'Official Medal Table'!$E:$E,"Mixed")*'Medal values'!$B$3/2</f>
        <v>0</v>
      </c>
      <c r="CH41">
        <f>COUNTIFS('Official Medal Table'!$F:$F,'Each Gender Events'!$A41,'Official Medal Table'!$C:$C,'Each Gender Events'!CH$1,'Official Medal Table'!$E:$E,'Each Gender Events'!CH$2)*'Medal values'!$B$1
+ COUNTIFS('Official Medal Table'!$G:$G,'Each Gender Events'!$A41,'Official Medal Table'!$C:$C,'Each Gender Events'!CH$1,'Official Medal Table'!$E:$E,'Each Gender Events'!CH$2)*'Medal values'!$B$2
+ COUNTIFS('Official Medal Table'!$H:$H,'Each Gender Events'!$A41,'Official Medal Table'!$C:$C,'Each Gender Events'!CH$1,'Official Medal Table'!$E:$E,'Each Gender Events'!CH$2)*'Medal values'!$B$3
+ COUNTIFS('Official Medal Table'!$I:$I,'Each Gender Events'!$A41,'Official Medal Table'!$C:$C,'Each Gender Events'!CH$1,'Official Medal Table'!$E:$E,'Each Gender Events'!CH$2)*'Medal values'!$B$3
+ COUNTIFS('Official Medal Table'!$F:$F,'Each Gender Events'!$A41,'Official Medal Table'!$C:$C,'Each Gender Events'!CH$1,'Official Medal Table'!$E:$E,"Mixed")*'Medal values'!$B$1/2
+ COUNTIFS('Official Medal Table'!$G:$G,'Each Gender Events'!$A41,'Official Medal Table'!$C:$C,'Each Gender Events'!CH$1,'Official Medal Table'!$E:$E,"Mixed")*'Medal values'!$B$2/2
+ COUNTIFS('Official Medal Table'!$H:$H,'Each Gender Events'!$A41,'Official Medal Table'!$C:$C,'Each Gender Events'!CH$1,'Official Medal Table'!$E:$E,"Mixed")*'Medal values'!$B$3/2
+ COUNTIFS('Official Medal Table'!$I:$I,'Each Gender Events'!$A41,'Official Medal Table'!$C:$C,'Each Gender Events'!CH$1,'Official Medal Table'!$E:$E,"Mixed")*'Medal values'!$B$3/2</f>
        <v>0</v>
      </c>
      <c r="CI41">
        <f>COUNTIFS('Official Medal Table'!$F:$F,'Each Gender Events'!$A41,'Official Medal Table'!$C:$C,'Each Gender Events'!CI$1,'Official Medal Table'!$E:$E,'Each Gender Events'!CI$2)*'Medal values'!$B$1
+ COUNTIFS('Official Medal Table'!$G:$G,'Each Gender Events'!$A41,'Official Medal Table'!$C:$C,'Each Gender Events'!CI$1,'Official Medal Table'!$E:$E,'Each Gender Events'!CI$2)*'Medal values'!$B$2
+ COUNTIFS('Official Medal Table'!$H:$H,'Each Gender Events'!$A41,'Official Medal Table'!$C:$C,'Each Gender Events'!CI$1,'Official Medal Table'!$E:$E,'Each Gender Events'!CI$2)*'Medal values'!$B$3
+ COUNTIFS('Official Medal Table'!$I:$I,'Each Gender Events'!$A41,'Official Medal Table'!$C:$C,'Each Gender Events'!CI$1,'Official Medal Table'!$E:$E,'Each Gender Events'!CI$2)*'Medal values'!$B$3
+ COUNTIFS('Official Medal Table'!$F:$F,'Each Gender Events'!$A41,'Official Medal Table'!$C:$C,'Each Gender Events'!CI$1,'Official Medal Table'!$E:$E,"Mixed")*'Medal values'!$B$1/2
+ COUNTIFS('Official Medal Table'!$G:$G,'Each Gender Events'!$A41,'Official Medal Table'!$C:$C,'Each Gender Events'!CI$1,'Official Medal Table'!$E:$E,"Mixed")*'Medal values'!$B$2/2
+ COUNTIFS('Official Medal Table'!$H:$H,'Each Gender Events'!$A41,'Official Medal Table'!$C:$C,'Each Gender Events'!CI$1,'Official Medal Table'!$E:$E,"Mixed")*'Medal values'!$B$3/2
+ COUNTIFS('Official Medal Table'!$I:$I,'Each Gender Events'!$A41,'Official Medal Table'!$C:$C,'Each Gender Events'!CI$1,'Official Medal Table'!$E:$E,"Mixed")*'Medal values'!$B$3/2</f>
        <v>0</v>
      </c>
      <c r="CJ41">
        <f>COUNTIFS('Official Medal Table'!$F:$F,'Each Gender Events'!$A41,'Official Medal Table'!$C:$C,'Each Gender Events'!CJ$1,'Official Medal Table'!$E:$E,'Each Gender Events'!CJ$2)*'Medal values'!$B$1
+ COUNTIFS('Official Medal Table'!$G:$G,'Each Gender Events'!$A41,'Official Medal Table'!$C:$C,'Each Gender Events'!CJ$1,'Official Medal Table'!$E:$E,'Each Gender Events'!CJ$2)*'Medal values'!$B$2
+ COUNTIFS('Official Medal Table'!$H:$H,'Each Gender Events'!$A41,'Official Medal Table'!$C:$C,'Each Gender Events'!CJ$1,'Official Medal Table'!$E:$E,'Each Gender Events'!CJ$2)*'Medal values'!$B$3
+ COUNTIFS('Official Medal Table'!$I:$I,'Each Gender Events'!$A41,'Official Medal Table'!$C:$C,'Each Gender Events'!CJ$1,'Official Medal Table'!$E:$E,'Each Gender Events'!CJ$2)*'Medal values'!$B$3
+ COUNTIFS('Official Medal Table'!$F:$F,'Each Gender Events'!$A41,'Official Medal Table'!$C:$C,'Each Gender Events'!CJ$1,'Official Medal Table'!$E:$E,"Mixed")*'Medal values'!$B$1/2
+ COUNTIFS('Official Medal Table'!$G:$G,'Each Gender Events'!$A41,'Official Medal Table'!$C:$C,'Each Gender Events'!CJ$1,'Official Medal Table'!$E:$E,"Mixed")*'Medal values'!$B$2/2
+ COUNTIFS('Official Medal Table'!$H:$H,'Each Gender Events'!$A41,'Official Medal Table'!$C:$C,'Each Gender Events'!CJ$1,'Official Medal Table'!$E:$E,"Mixed")*'Medal values'!$B$3/2
+ COUNTIFS('Official Medal Table'!$I:$I,'Each Gender Events'!$A41,'Official Medal Table'!$C:$C,'Each Gender Events'!CJ$1,'Official Medal Table'!$E:$E,"Mixed")*'Medal values'!$B$3/2</f>
        <v>0</v>
      </c>
      <c r="CK41">
        <f>COUNTIFS('Official Medal Table'!$F:$F,'Each Gender Events'!$A41,'Official Medal Table'!$C:$C,'Each Gender Events'!CK$1,'Official Medal Table'!$E:$E,'Each Gender Events'!CK$2)*'Medal values'!$B$1
+ COUNTIFS('Official Medal Table'!$G:$G,'Each Gender Events'!$A41,'Official Medal Table'!$C:$C,'Each Gender Events'!CK$1,'Official Medal Table'!$E:$E,'Each Gender Events'!CK$2)*'Medal values'!$B$2
+ COUNTIFS('Official Medal Table'!$H:$H,'Each Gender Events'!$A41,'Official Medal Table'!$C:$C,'Each Gender Events'!CK$1,'Official Medal Table'!$E:$E,'Each Gender Events'!CK$2)*'Medal values'!$B$3
+ COUNTIFS('Official Medal Table'!$I:$I,'Each Gender Events'!$A41,'Official Medal Table'!$C:$C,'Each Gender Events'!CK$1,'Official Medal Table'!$E:$E,'Each Gender Events'!CK$2)*'Medal values'!$B$3
+ COUNTIFS('Official Medal Table'!$F:$F,'Each Gender Events'!$A41,'Official Medal Table'!$C:$C,'Each Gender Events'!CK$1,'Official Medal Table'!$E:$E,"Mixed")*'Medal values'!$B$1/2
+ COUNTIFS('Official Medal Table'!$G:$G,'Each Gender Events'!$A41,'Official Medal Table'!$C:$C,'Each Gender Events'!CK$1,'Official Medal Table'!$E:$E,"Mixed")*'Medal values'!$B$2/2
+ COUNTIFS('Official Medal Table'!$H:$H,'Each Gender Events'!$A41,'Official Medal Table'!$C:$C,'Each Gender Events'!CK$1,'Official Medal Table'!$E:$E,"Mixed")*'Medal values'!$B$3/2
+ COUNTIFS('Official Medal Table'!$I:$I,'Each Gender Events'!$A41,'Official Medal Table'!$C:$C,'Each Gender Events'!CK$1,'Official Medal Table'!$E:$E,"Mixed")*'Medal values'!$B$3/2</f>
        <v>0</v>
      </c>
      <c r="CL41">
        <f>COUNTIFS('Official Medal Table'!$F:$F,'Each Gender Events'!$A41,'Official Medal Table'!$C:$C,'Each Gender Events'!CL$1,'Official Medal Table'!$E:$E,'Each Gender Events'!CL$2)*'Medal values'!$B$1
+ COUNTIFS('Official Medal Table'!$G:$G,'Each Gender Events'!$A41,'Official Medal Table'!$C:$C,'Each Gender Events'!CL$1,'Official Medal Table'!$E:$E,'Each Gender Events'!CL$2)*'Medal values'!$B$2
+ COUNTIFS('Official Medal Table'!$H:$H,'Each Gender Events'!$A41,'Official Medal Table'!$C:$C,'Each Gender Events'!CL$1,'Official Medal Table'!$E:$E,'Each Gender Events'!CL$2)*'Medal values'!$B$3
+ COUNTIFS('Official Medal Table'!$I:$I,'Each Gender Events'!$A41,'Official Medal Table'!$C:$C,'Each Gender Events'!CL$1,'Official Medal Table'!$E:$E,'Each Gender Events'!CL$2)*'Medal values'!$B$3
+ COUNTIFS('Official Medal Table'!$F:$F,'Each Gender Events'!$A41,'Official Medal Table'!$C:$C,'Each Gender Events'!CL$1,'Official Medal Table'!$E:$E,"Mixed")*'Medal values'!$B$1/2
+ COUNTIFS('Official Medal Table'!$G:$G,'Each Gender Events'!$A41,'Official Medal Table'!$C:$C,'Each Gender Events'!CL$1,'Official Medal Table'!$E:$E,"Mixed")*'Medal values'!$B$2/2
+ COUNTIFS('Official Medal Table'!$H:$H,'Each Gender Events'!$A41,'Official Medal Table'!$C:$C,'Each Gender Events'!CL$1,'Official Medal Table'!$E:$E,"Mixed")*'Medal values'!$B$3/2
+ COUNTIFS('Official Medal Table'!$I:$I,'Each Gender Events'!$A41,'Official Medal Table'!$C:$C,'Each Gender Events'!CL$1,'Official Medal Table'!$E:$E,"Mixed")*'Medal values'!$B$3/2</f>
        <v>0</v>
      </c>
      <c r="CM41">
        <f>COUNTIFS('Official Medal Table'!$F:$F,'Each Gender Events'!$A41,'Official Medal Table'!$C:$C,'Each Gender Events'!CM$1,'Official Medal Table'!$E:$E,'Each Gender Events'!CM$2)*'Medal values'!$B$1
+ COUNTIFS('Official Medal Table'!$G:$G,'Each Gender Events'!$A41,'Official Medal Table'!$C:$C,'Each Gender Events'!CM$1,'Official Medal Table'!$E:$E,'Each Gender Events'!CM$2)*'Medal values'!$B$2
+ COUNTIFS('Official Medal Table'!$H:$H,'Each Gender Events'!$A41,'Official Medal Table'!$C:$C,'Each Gender Events'!CM$1,'Official Medal Table'!$E:$E,'Each Gender Events'!CM$2)*'Medal values'!$B$3
+ COUNTIFS('Official Medal Table'!$I:$I,'Each Gender Events'!$A41,'Official Medal Table'!$C:$C,'Each Gender Events'!CM$1,'Official Medal Table'!$E:$E,'Each Gender Events'!CM$2)*'Medal values'!$B$3
+ COUNTIFS('Official Medal Table'!$F:$F,'Each Gender Events'!$A41,'Official Medal Table'!$C:$C,'Each Gender Events'!CM$1,'Official Medal Table'!$E:$E,"Mixed")*'Medal values'!$B$1/2
+ COUNTIFS('Official Medal Table'!$G:$G,'Each Gender Events'!$A41,'Official Medal Table'!$C:$C,'Each Gender Events'!CM$1,'Official Medal Table'!$E:$E,"Mixed")*'Medal values'!$B$2/2
+ COUNTIFS('Official Medal Table'!$H:$H,'Each Gender Events'!$A41,'Official Medal Table'!$C:$C,'Each Gender Events'!CM$1,'Official Medal Table'!$E:$E,"Mixed")*'Medal values'!$B$3/2
+ COUNTIFS('Official Medal Table'!$I:$I,'Each Gender Events'!$A41,'Official Medal Table'!$C:$C,'Each Gender Events'!CM$1,'Official Medal Table'!$E:$E,"Mixed")*'Medal values'!$B$3/2</f>
        <v>0</v>
      </c>
      <c r="CN41">
        <f>COUNTIFS('Official Medal Table'!$F:$F,'Each Gender Events'!$A41,'Official Medal Table'!$C:$C,'Each Gender Events'!CN$1,'Official Medal Table'!$E:$E,'Each Gender Events'!CN$2)*'Medal values'!$B$1
+ COUNTIFS('Official Medal Table'!$G:$G,'Each Gender Events'!$A41,'Official Medal Table'!$C:$C,'Each Gender Events'!CN$1,'Official Medal Table'!$E:$E,'Each Gender Events'!CN$2)*'Medal values'!$B$2
+ COUNTIFS('Official Medal Table'!$H:$H,'Each Gender Events'!$A41,'Official Medal Table'!$C:$C,'Each Gender Events'!CN$1,'Official Medal Table'!$E:$E,'Each Gender Events'!CN$2)*'Medal values'!$B$3
+ COUNTIFS('Official Medal Table'!$I:$I,'Each Gender Events'!$A41,'Official Medal Table'!$C:$C,'Each Gender Events'!CN$1,'Official Medal Table'!$E:$E,'Each Gender Events'!CN$2)*'Medal values'!$B$3
+ COUNTIFS('Official Medal Table'!$F:$F,'Each Gender Events'!$A41,'Official Medal Table'!$C:$C,'Each Gender Events'!CN$1,'Official Medal Table'!$E:$E,"Mixed")*'Medal values'!$B$1/2
+ COUNTIFS('Official Medal Table'!$G:$G,'Each Gender Events'!$A41,'Official Medal Table'!$C:$C,'Each Gender Events'!CN$1,'Official Medal Table'!$E:$E,"Mixed")*'Medal values'!$B$2/2
+ COUNTIFS('Official Medal Table'!$H:$H,'Each Gender Events'!$A41,'Official Medal Table'!$C:$C,'Each Gender Events'!CN$1,'Official Medal Table'!$E:$E,"Mixed")*'Medal values'!$B$3/2
+ COUNTIFS('Official Medal Table'!$I:$I,'Each Gender Events'!$A41,'Official Medal Table'!$C:$C,'Each Gender Events'!CN$1,'Official Medal Table'!$E:$E,"Mixed")*'Medal values'!$B$3/2</f>
        <v>0</v>
      </c>
      <c r="CO41">
        <f>COUNTIFS('Official Medal Table'!$F:$F,'Each Gender Events'!$A41,'Official Medal Table'!$C:$C,'Each Gender Events'!CO$1,'Official Medal Table'!$E:$E,'Each Gender Events'!CO$2)*'Medal values'!$B$1
+ COUNTIFS('Official Medal Table'!$G:$G,'Each Gender Events'!$A41,'Official Medal Table'!$C:$C,'Each Gender Events'!CO$1,'Official Medal Table'!$E:$E,'Each Gender Events'!CO$2)*'Medal values'!$B$2
+ COUNTIFS('Official Medal Table'!$H:$H,'Each Gender Events'!$A41,'Official Medal Table'!$C:$C,'Each Gender Events'!CO$1,'Official Medal Table'!$E:$E,'Each Gender Events'!CO$2)*'Medal values'!$B$3
+ COUNTIFS('Official Medal Table'!$I:$I,'Each Gender Events'!$A41,'Official Medal Table'!$C:$C,'Each Gender Events'!CO$1,'Official Medal Table'!$E:$E,'Each Gender Events'!CO$2)*'Medal values'!$B$3
+ COUNTIFS('Official Medal Table'!$F:$F,'Each Gender Events'!$A41,'Official Medal Table'!$C:$C,'Each Gender Events'!CO$1,'Official Medal Table'!$E:$E,"Mixed")*'Medal values'!$B$1/2
+ COUNTIFS('Official Medal Table'!$G:$G,'Each Gender Events'!$A41,'Official Medal Table'!$C:$C,'Each Gender Events'!CO$1,'Official Medal Table'!$E:$E,"Mixed")*'Medal values'!$B$2/2
+ COUNTIFS('Official Medal Table'!$H:$H,'Each Gender Events'!$A41,'Official Medal Table'!$C:$C,'Each Gender Events'!CO$1,'Official Medal Table'!$E:$E,"Mixed")*'Medal values'!$B$3/2
+ COUNTIFS('Official Medal Table'!$I:$I,'Each Gender Events'!$A41,'Official Medal Table'!$C:$C,'Each Gender Events'!CO$1,'Official Medal Table'!$E:$E,"Mixed")*'Medal values'!$B$3/2</f>
        <v>0</v>
      </c>
      <c r="CP41">
        <f>COUNTIFS('Official Medal Table'!$F:$F,'Each Gender Events'!$A41,'Official Medal Table'!$C:$C,'Each Gender Events'!CP$1,'Official Medal Table'!$E:$E,'Each Gender Events'!CP$2)*'Medal values'!$B$1
+ COUNTIFS('Official Medal Table'!$G:$G,'Each Gender Events'!$A41,'Official Medal Table'!$C:$C,'Each Gender Events'!CP$1,'Official Medal Table'!$E:$E,'Each Gender Events'!CP$2)*'Medal values'!$B$2
+ COUNTIFS('Official Medal Table'!$H:$H,'Each Gender Events'!$A41,'Official Medal Table'!$C:$C,'Each Gender Events'!CP$1,'Official Medal Table'!$E:$E,'Each Gender Events'!CP$2)*'Medal values'!$B$3
+ COUNTIFS('Official Medal Table'!$I:$I,'Each Gender Events'!$A41,'Official Medal Table'!$C:$C,'Each Gender Events'!CP$1,'Official Medal Table'!$E:$E,'Each Gender Events'!CP$2)*'Medal values'!$B$3
+ COUNTIFS('Official Medal Table'!$F:$F,'Each Gender Events'!$A41,'Official Medal Table'!$C:$C,'Each Gender Events'!CP$1,'Official Medal Table'!$E:$E,"Mixed")*'Medal values'!$B$1/2
+ COUNTIFS('Official Medal Table'!$G:$G,'Each Gender Events'!$A41,'Official Medal Table'!$C:$C,'Each Gender Events'!CP$1,'Official Medal Table'!$E:$E,"Mixed")*'Medal values'!$B$2/2
+ COUNTIFS('Official Medal Table'!$H:$H,'Each Gender Events'!$A41,'Official Medal Table'!$C:$C,'Each Gender Events'!CP$1,'Official Medal Table'!$E:$E,"Mixed")*'Medal values'!$B$3/2
+ COUNTIFS('Official Medal Table'!$I:$I,'Each Gender Events'!$A41,'Official Medal Table'!$C:$C,'Each Gender Events'!CP$1,'Official Medal Table'!$E:$E,"Mixed")*'Medal values'!$B$3/2</f>
        <v>0</v>
      </c>
      <c r="CQ41">
        <f>COUNTIFS('Official Medal Table'!$F:$F,'Each Gender Events'!$A41,'Official Medal Table'!$C:$C,'Each Gender Events'!CQ$1,'Official Medal Table'!$E:$E,'Each Gender Events'!CQ$2)*'Medal values'!$B$1
+ COUNTIFS('Official Medal Table'!$G:$G,'Each Gender Events'!$A41,'Official Medal Table'!$C:$C,'Each Gender Events'!CQ$1,'Official Medal Table'!$E:$E,'Each Gender Events'!CQ$2)*'Medal values'!$B$2
+ COUNTIFS('Official Medal Table'!$H:$H,'Each Gender Events'!$A41,'Official Medal Table'!$C:$C,'Each Gender Events'!CQ$1,'Official Medal Table'!$E:$E,'Each Gender Events'!CQ$2)*'Medal values'!$B$3
+ COUNTIFS('Official Medal Table'!$I:$I,'Each Gender Events'!$A41,'Official Medal Table'!$C:$C,'Each Gender Events'!CQ$1,'Official Medal Table'!$E:$E,'Each Gender Events'!CQ$2)*'Medal values'!$B$3
+ COUNTIFS('Official Medal Table'!$F:$F,'Each Gender Events'!$A41,'Official Medal Table'!$C:$C,'Each Gender Events'!CQ$1,'Official Medal Table'!$E:$E,"Mixed")*'Medal values'!$B$1/2
+ COUNTIFS('Official Medal Table'!$G:$G,'Each Gender Events'!$A41,'Official Medal Table'!$C:$C,'Each Gender Events'!CQ$1,'Official Medal Table'!$E:$E,"Mixed")*'Medal values'!$B$2/2
+ COUNTIFS('Official Medal Table'!$H:$H,'Each Gender Events'!$A41,'Official Medal Table'!$C:$C,'Each Gender Events'!CQ$1,'Official Medal Table'!$E:$E,"Mixed")*'Medal values'!$B$3/2
+ COUNTIFS('Official Medal Table'!$I:$I,'Each Gender Events'!$A41,'Official Medal Table'!$C:$C,'Each Gender Events'!CQ$1,'Official Medal Table'!$E:$E,"Mixed")*'Medal values'!$B$3/2</f>
        <v>0</v>
      </c>
      <c r="CR41">
        <f>COUNTIFS('Official Medal Table'!$F:$F,'Each Gender Events'!$A41,'Official Medal Table'!$C:$C,'Each Gender Events'!CR$1,'Official Medal Table'!$E:$E,'Each Gender Events'!CR$2)*'Medal values'!$B$1
+ COUNTIFS('Official Medal Table'!$G:$G,'Each Gender Events'!$A41,'Official Medal Table'!$C:$C,'Each Gender Events'!CR$1,'Official Medal Table'!$E:$E,'Each Gender Events'!CR$2)*'Medal values'!$B$2
+ COUNTIFS('Official Medal Table'!$H:$H,'Each Gender Events'!$A41,'Official Medal Table'!$C:$C,'Each Gender Events'!CR$1,'Official Medal Table'!$E:$E,'Each Gender Events'!CR$2)*'Medal values'!$B$3
+ COUNTIFS('Official Medal Table'!$I:$I,'Each Gender Events'!$A41,'Official Medal Table'!$C:$C,'Each Gender Events'!CR$1,'Official Medal Table'!$E:$E,'Each Gender Events'!CR$2)*'Medal values'!$B$3
+ COUNTIFS('Official Medal Table'!$F:$F,'Each Gender Events'!$A41,'Official Medal Table'!$C:$C,'Each Gender Events'!CR$1,'Official Medal Table'!$E:$E,"Mixed")*'Medal values'!$B$1/2
+ COUNTIFS('Official Medal Table'!$G:$G,'Each Gender Events'!$A41,'Official Medal Table'!$C:$C,'Each Gender Events'!CR$1,'Official Medal Table'!$E:$E,"Mixed")*'Medal values'!$B$2/2
+ COUNTIFS('Official Medal Table'!$H:$H,'Each Gender Events'!$A41,'Official Medal Table'!$C:$C,'Each Gender Events'!CR$1,'Official Medal Table'!$E:$E,"Mixed")*'Medal values'!$B$3/2
+ COUNTIFS('Official Medal Table'!$I:$I,'Each Gender Events'!$A41,'Official Medal Table'!$C:$C,'Each Gender Events'!CR$1,'Official Medal Table'!$E:$E,"Mixed")*'Medal values'!$B$3/2</f>
        <v>0</v>
      </c>
      <c r="CS41">
        <f>COUNTIFS('Official Medal Table'!$F:$F,'Each Gender Events'!$A41,'Official Medal Table'!$C:$C,'Each Gender Events'!CS$1,'Official Medal Table'!$E:$E,'Each Gender Events'!CS$2)*'Medal values'!$B$1
+ COUNTIFS('Official Medal Table'!$G:$G,'Each Gender Events'!$A41,'Official Medal Table'!$C:$C,'Each Gender Events'!CS$1,'Official Medal Table'!$E:$E,'Each Gender Events'!CS$2)*'Medal values'!$B$2
+ COUNTIFS('Official Medal Table'!$H:$H,'Each Gender Events'!$A41,'Official Medal Table'!$C:$C,'Each Gender Events'!CS$1,'Official Medal Table'!$E:$E,'Each Gender Events'!CS$2)*'Medal values'!$B$3
+ COUNTIFS('Official Medal Table'!$I:$I,'Each Gender Events'!$A41,'Official Medal Table'!$C:$C,'Each Gender Events'!CS$1,'Official Medal Table'!$E:$E,'Each Gender Events'!CS$2)*'Medal values'!$B$3
+ COUNTIFS('Official Medal Table'!$F:$F,'Each Gender Events'!$A41,'Official Medal Table'!$C:$C,'Each Gender Events'!CS$1,'Official Medal Table'!$E:$E,"Mixed")*'Medal values'!$B$1/2
+ COUNTIFS('Official Medal Table'!$G:$G,'Each Gender Events'!$A41,'Official Medal Table'!$C:$C,'Each Gender Events'!CS$1,'Official Medal Table'!$E:$E,"Mixed")*'Medal values'!$B$2/2
+ COUNTIFS('Official Medal Table'!$H:$H,'Each Gender Events'!$A41,'Official Medal Table'!$C:$C,'Each Gender Events'!CS$1,'Official Medal Table'!$E:$E,"Mixed")*'Medal values'!$B$3/2
+ COUNTIFS('Official Medal Table'!$I:$I,'Each Gender Events'!$A41,'Official Medal Table'!$C:$C,'Each Gender Events'!CS$1,'Official Medal Table'!$E:$E,"Mixed")*'Medal values'!$B$3/2</f>
        <v>0</v>
      </c>
      <c r="CT41">
        <f>COUNTIFS('Official Medal Table'!$F:$F,'Each Gender Events'!$A41,'Official Medal Table'!$C:$C,'Each Gender Events'!CT$1,'Official Medal Table'!$E:$E,'Each Gender Events'!CT$2)*'Medal values'!$B$1
+ COUNTIFS('Official Medal Table'!$G:$G,'Each Gender Events'!$A41,'Official Medal Table'!$C:$C,'Each Gender Events'!CT$1,'Official Medal Table'!$E:$E,'Each Gender Events'!CT$2)*'Medal values'!$B$2
+ COUNTIFS('Official Medal Table'!$H:$H,'Each Gender Events'!$A41,'Official Medal Table'!$C:$C,'Each Gender Events'!CT$1,'Official Medal Table'!$E:$E,'Each Gender Events'!CT$2)*'Medal values'!$B$3
+ COUNTIFS('Official Medal Table'!$I:$I,'Each Gender Events'!$A41,'Official Medal Table'!$C:$C,'Each Gender Events'!CT$1,'Official Medal Table'!$E:$E,'Each Gender Events'!CT$2)*'Medal values'!$B$3
+ COUNTIFS('Official Medal Table'!$F:$F,'Each Gender Events'!$A41,'Official Medal Table'!$C:$C,'Each Gender Events'!CT$1,'Official Medal Table'!$E:$E,"Mixed")*'Medal values'!$B$1/2
+ COUNTIFS('Official Medal Table'!$G:$G,'Each Gender Events'!$A41,'Official Medal Table'!$C:$C,'Each Gender Events'!CT$1,'Official Medal Table'!$E:$E,"Mixed")*'Medal values'!$B$2/2
+ COUNTIFS('Official Medal Table'!$H:$H,'Each Gender Events'!$A41,'Official Medal Table'!$C:$C,'Each Gender Events'!CT$1,'Official Medal Table'!$E:$E,"Mixed")*'Medal values'!$B$3/2
+ COUNTIFS('Official Medal Table'!$I:$I,'Each Gender Events'!$A41,'Official Medal Table'!$C:$C,'Each Gender Events'!CT$1,'Official Medal Table'!$E:$E,"Mixed")*'Medal values'!$B$3/2</f>
        <v>0</v>
      </c>
    </row>
    <row r="42" spans="1:98" x14ac:dyDescent="0.3">
      <c r="A42" t="str">
        <f>Countries!A40</f>
        <v>BRA</v>
      </c>
      <c r="B42">
        <f>COUNTIFS('Official Medal Table'!$F:$F,'Each Gender Events'!$A42,'Official Medal Table'!$C:$C,'Each Gender Events'!B$1,'Official Medal Table'!$E:$E,'Each Gender Events'!B$2)*'Medal values'!$B$1
+ COUNTIFS('Official Medal Table'!$G:$G,'Each Gender Events'!$A42,'Official Medal Table'!$C:$C,'Each Gender Events'!B$1,'Official Medal Table'!$E:$E,'Each Gender Events'!B$2)*'Medal values'!$B$2
+ COUNTIFS('Official Medal Table'!$H:$H,'Each Gender Events'!$A42,'Official Medal Table'!$C:$C,'Each Gender Events'!B$1,'Official Medal Table'!$E:$E,'Each Gender Events'!B$2)*'Medal values'!$B$3
+ COUNTIFS('Official Medal Table'!$I:$I,'Each Gender Events'!$A42,'Official Medal Table'!$C:$C,'Each Gender Events'!B$1,'Official Medal Table'!$E:$E,'Each Gender Events'!B$2)*'Medal values'!$B$3
+ COUNTIFS('Official Medal Table'!$F:$F,'Each Gender Events'!$A42,'Official Medal Table'!$C:$C,'Each Gender Events'!B$1,'Official Medal Table'!$E:$E,"Mixed")*'Medal values'!$B$1/2
+ COUNTIFS('Official Medal Table'!$G:$G,'Each Gender Events'!$A42,'Official Medal Table'!$C:$C,'Each Gender Events'!B$1,'Official Medal Table'!$E:$E,"Mixed")*'Medal values'!$B$2/2
+ COUNTIFS('Official Medal Table'!$H:$H,'Each Gender Events'!$A42,'Official Medal Table'!$C:$C,'Each Gender Events'!B$1,'Official Medal Table'!$E:$E,"Mixed")*'Medal values'!$B$3/2
+ COUNTIFS('Official Medal Table'!$I:$I,'Each Gender Events'!$A42,'Official Medal Table'!$C:$C,'Each Gender Events'!B$1,'Official Medal Table'!$E:$E,"Mixed")*'Medal values'!$B$3/2</f>
        <v>0</v>
      </c>
      <c r="C42">
        <f>COUNTIFS('Official Medal Table'!$F:$F,'Each Gender Events'!$A42,'Official Medal Table'!$C:$C,'Each Gender Events'!C$1,'Official Medal Table'!$E:$E,'Each Gender Events'!C$2)*'Medal values'!$B$1
+ COUNTIFS('Official Medal Table'!$G:$G,'Each Gender Events'!$A42,'Official Medal Table'!$C:$C,'Each Gender Events'!C$1,'Official Medal Table'!$E:$E,'Each Gender Events'!C$2)*'Medal values'!$B$2
+ COUNTIFS('Official Medal Table'!$H:$H,'Each Gender Events'!$A42,'Official Medal Table'!$C:$C,'Each Gender Events'!C$1,'Official Medal Table'!$E:$E,'Each Gender Events'!C$2)*'Medal values'!$B$3
+ COUNTIFS('Official Medal Table'!$I:$I,'Each Gender Events'!$A42,'Official Medal Table'!$C:$C,'Each Gender Events'!C$1,'Official Medal Table'!$E:$E,'Each Gender Events'!C$2)*'Medal values'!$B$3
+ COUNTIFS('Official Medal Table'!$F:$F,'Each Gender Events'!$A42,'Official Medal Table'!$C:$C,'Each Gender Events'!C$1,'Official Medal Table'!$E:$E,"Mixed")*'Medal values'!$B$1/2
+ COUNTIFS('Official Medal Table'!$G:$G,'Each Gender Events'!$A42,'Official Medal Table'!$C:$C,'Each Gender Events'!C$1,'Official Medal Table'!$E:$E,"Mixed")*'Medal values'!$B$2/2
+ COUNTIFS('Official Medal Table'!$H:$H,'Each Gender Events'!$A42,'Official Medal Table'!$C:$C,'Each Gender Events'!C$1,'Official Medal Table'!$E:$E,"Mixed")*'Medal values'!$B$3/2
+ COUNTIFS('Official Medal Table'!$I:$I,'Each Gender Events'!$A42,'Official Medal Table'!$C:$C,'Each Gender Events'!C$1,'Official Medal Table'!$E:$E,"Mixed")*'Medal values'!$B$3/2</f>
        <v>0</v>
      </c>
      <c r="D42">
        <f>COUNTIFS('Official Medal Table'!$F:$F,'Each Gender Events'!$A42,'Official Medal Table'!$C:$C,'Each Gender Events'!D$1,'Official Medal Table'!$E:$E,'Each Gender Events'!D$2)*'Medal values'!$B$1
+ COUNTIFS('Official Medal Table'!$G:$G,'Each Gender Events'!$A42,'Official Medal Table'!$C:$C,'Each Gender Events'!D$1,'Official Medal Table'!$E:$E,'Each Gender Events'!D$2)*'Medal values'!$B$2
+ COUNTIFS('Official Medal Table'!$H:$H,'Each Gender Events'!$A42,'Official Medal Table'!$C:$C,'Each Gender Events'!D$1,'Official Medal Table'!$E:$E,'Each Gender Events'!D$2)*'Medal values'!$B$3
+ COUNTIFS('Official Medal Table'!$I:$I,'Each Gender Events'!$A42,'Official Medal Table'!$C:$C,'Each Gender Events'!D$1,'Official Medal Table'!$E:$E,'Each Gender Events'!D$2)*'Medal values'!$B$3
+ COUNTIFS('Official Medal Table'!$F:$F,'Each Gender Events'!$A42,'Official Medal Table'!$C:$C,'Each Gender Events'!D$1,'Official Medal Table'!$E:$E,"Mixed")*'Medal values'!$B$1/2
+ COUNTIFS('Official Medal Table'!$G:$G,'Each Gender Events'!$A42,'Official Medal Table'!$C:$C,'Each Gender Events'!D$1,'Official Medal Table'!$E:$E,"Mixed")*'Medal values'!$B$2/2
+ COUNTIFS('Official Medal Table'!$H:$H,'Each Gender Events'!$A42,'Official Medal Table'!$C:$C,'Each Gender Events'!D$1,'Official Medal Table'!$E:$E,"Mixed")*'Medal values'!$B$3/2
+ COUNTIFS('Official Medal Table'!$I:$I,'Each Gender Events'!$A42,'Official Medal Table'!$C:$C,'Each Gender Events'!D$1,'Official Medal Table'!$E:$E,"Mixed")*'Medal values'!$B$3/2</f>
        <v>0</v>
      </c>
      <c r="E42">
        <f>COUNTIFS('Official Medal Table'!$F:$F,'Each Gender Events'!$A42,'Official Medal Table'!$C:$C,'Each Gender Events'!E$1,'Official Medal Table'!$E:$E,'Each Gender Events'!E$2)*'Medal values'!$B$1
+ COUNTIFS('Official Medal Table'!$G:$G,'Each Gender Events'!$A42,'Official Medal Table'!$C:$C,'Each Gender Events'!E$1,'Official Medal Table'!$E:$E,'Each Gender Events'!E$2)*'Medal values'!$B$2
+ COUNTIFS('Official Medal Table'!$H:$H,'Each Gender Events'!$A42,'Official Medal Table'!$C:$C,'Each Gender Events'!E$1,'Official Medal Table'!$E:$E,'Each Gender Events'!E$2)*'Medal values'!$B$3
+ COUNTIFS('Official Medal Table'!$I:$I,'Each Gender Events'!$A42,'Official Medal Table'!$C:$C,'Each Gender Events'!E$1,'Official Medal Table'!$E:$E,'Each Gender Events'!E$2)*'Medal values'!$B$3
+ COUNTIFS('Official Medal Table'!$F:$F,'Each Gender Events'!$A42,'Official Medal Table'!$C:$C,'Each Gender Events'!E$1,'Official Medal Table'!$E:$E,"Mixed")*'Medal values'!$B$1/2
+ COUNTIFS('Official Medal Table'!$G:$G,'Each Gender Events'!$A42,'Official Medal Table'!$C:$C,'Each Gender Events'!E$1,'Official Medal Table'!$E:$E,"Mixed")*'Medal values'!$B$2/2
+ COUNTIFS('Official Medal Table'!$H:$H,'Each Gender Events'!$A42,'Official Medal Table'!$C:$C,'Each Gender Events'!E$1,'Official Medal Table'!$E:$E,"Mixed")*'Medal values'!$B$3/2
+ COUNTIFS('Official Medal Table'!$I:$I,'Each Gender Events'!$A42,'Official Medal Table'!$C:$C,'Each Gender Events'!E$1,'Official Medal Table'!$E:$E,"Mixed")*'Medal values'!$B$3/2</f>
        <v>0</v>
      </c>
      <c r="F42">
        <f>COUNTIFS('Official Medal Table'!$F:$F,'Each Gender Events'!$A42,'Official Medal Table'!$C:$C,'Each Gender Events'!F$1,'Official Medal Table'!$E:$E,'Each Gender Events'!F$2)*'Medal values'!$B$1
+ COUNTIFS('Official Medal Table'!$G:$G,'Each Gender Events'!$A42,'Official Medal Table'!$C:$C,'Each Gender Events'!F$1,'Official Medal Table'!$E:$E,'Each Gender Events'!F$2)*'Medal values'!$B$2
+ COUNTIFS('Official Medal Table'!$H:$H,'Each Gender Events'!$A42,'Official Medal Table'!$C:$C,'Each Gender Events'!F$1,'Official Medal Table'!$E:$E,'Each Gender Events'!F$2)*'Medal values'!$B$3
+ COUNTIFS('Official Medal Table'!$I:$I,'Each Gender Events'!$A42,'Official Medal Table'!$C:$C,'Each Gender Events'!F$1,'Official Medal Table'!$E:$E,'Each Gender Events'!F$2)*'Medal values'!$B$3
+ COUNTIFS('Official Medal Table'!$F:$F,'Each Gender Events'!$A42,'Official Medal Table'!$C:$C,'Each Gender Events'!F$1,'Official Medal Table'!$E:$E,"Mixed")*'Medal values'!$B$1/2
+ COUNTIFS('Official Medal Table'!$G:$G,'Each Gender Events'!$A42,'Official Medal Table'!$C:$C,'Each Gender Events'!F$1,'Official Medal Table'!$E:$E,"Mixed")*'Medal values'!$B$2/2
+ COUNTIFS('Official Medal Table'!$H:$H,'Each Gender Events'!$A42,'Official Medal Table'!$C:$C,'Each Gender Events'!F$1,'Official Medal Table'!$E:$E,"Mixed")*'Medal values'!$B$3/2
+ COUNTIFS('Official Medal Table'!$I:$I,'Each Gender Events'!$A42,'Official Medal Table'!$C:$C,'Each Gender Events'!F$1,'Official Medal Table'!$E:$E,"Mixed")*'Medal values'!$B$3/2</f>
        <v>0</v>
      </c>
      <c r="G42">
        <f>COUNTIFS('Official Medal Table'!$F:$F,'Each Gender Events'!$A42,'Official Medal Table'!$C:$C,'Each Gender Events'!G$1,'Official Medal Table'!$E:$E,'Each Gender Events'!G$2)*'Medal values'!$B$1
+ COUNTIFS('Official Medal Table'!$G:$G,'Each Gender Events'!$A42,'Official Medal Table'!$C:$C,'Each Gender Events'!G$1,'Official Medal Table'!$E:$E,'Each Gender Events'!G$2)*'Medal values'!$B$2
+ COUNTIFS('Official Medal Table'!$H:$H,'Each Gender Events'!$A42,'Official Medal Table'!$C:$C,'Each Gender Events'!G$1,'Official Medal Table'!$E:$E,'Each Gender Events'!G$2)*'Medal values'!$B$3
+ COUNTIFS('Official Medal Table'!$I:$I,'Each Gender Events'!$A42,'Official Medal Table'!$C:$C,'Each Gender Events'!G$1,'Official Medal Table'!$E:$E,'Each Gender Events'!G$2)*'Medal values'!$B$3
+ COUNTIFS('Official Medal Table'!$F:$F,'Each Gender Events'!$A42,'Official Medal Table'!$C:$C,'Each Gender Events'!G$1,'Official Medal Table'!$E:$E,"Mixed")*'Medal values'!$B$1/2
+ COUNTIFS('Official Medal Table'!$G:$G,'Each Gender Events'!$A42,'Official Medal Table'!$C:$C,'Each Gender Events'!G$1,'Official Medal Table'!$E:$E,"Mixed")*'Medal values'!$B$2/2
+ COUNTIFS('Official Medal Table'!$H:$H,'Each Gender Events'!$A42,'Official Medal Table'!$C:$C,'Each Gender Events'!G$1,'Official Medal Table'!$E:$E,"Mixed")*'Medal values'!$B$3/2
+ COUNTIFS('Official Medal Table'!$I:$I,'Each Gender Events'!$A42,'Official Medal Table'!$C:$C,'Each Gender Events'!G$1,'Official Medal Table'!$E:$E,"Mixed")*'Medal values'!$B$3/2</f>
        <v>0</v>
      </c>
      <c r="H42">
        <f>COUNTIFS('Official Medal Table'!$F:$F,'Each Gender Events'!$A42,'Official Medal Table'!$C:$C,'Each Gender Events'!H$1,'Official Medal Table'!$E:$E,'Each Gender Events'!H$2)*'Medal values'!$B$1
+ COUNTIFS('Official Medal Table'!$G:$G,'Each Gender Events'!$A42,'Official Medal Table'!$C:$C,'Each Gender Events'!H$1,'Official Medal Table'!$E:$E,'Each Gender Events'!H$2)*'Medal values'!$B$2
+ COUNTIFS('Official Medal Table'!$H:$H,'Each Gender Events'!$A42,'Official Medal Table'!$C:$C,'Each Gender Events'!H$1,'Official Medal Table'!$E:$E,'Each Gender Events'!H$2)*'Medal values'!$B$3
+ COUNTIFS('Official Medal Table'!$I:$I,'Each Gender Events'!$A42,'Official Medal Table'!$C:$C,'Each Gender Events'!H$1,'Official Medal Table'!$E:$E,'Each Gender Events'!H$2)*'Medal values'!$B$3
+ COUNTIFS('Official Medal Table'!$F:$F,'Each Gender Events'!$A42,'Official Medal Table'!$C:$C,'Each Gender Events'!H$1,'Official Medal Table'!$E:$E,"Mixed")*'Medal values'!$B$1/2
+ COUNTIFS('Official Medal Table'!$G:$G,'Each Gender Events'!$A42,'Official Medal Table'!$C:$C,'Each Gender Events'!H$1,'Official Medal Table'!$E:$E,"Mixed")*'Medal values'!$B$2/2
+ COUNTIFS('Official Medal Table'!$H:$H,'Each Gender Events'!$A42,'Official Medal Table'!$C:$C,'Each Gender Events'!H$1,'Official Medal Table'!$E:$E,"Mixed")*'Medal values'!$B$3/2
+ COUNTIFS('Official Medal Table'!$I:$I,'Each Gender Events'!$A42,'Official Medal Table'!$C:$C,'Each Gender Events'!H$1,'Official Medal Table'!$E:$E,"Mixed")*'Medal values'!$B$3/2</f>
        <v>8.0010019999999997</v>
      </c>
      <c r="I42">
        <f>COUNTIFS('Official Medal Table'!$F:$F,'Each Gender Events'!$A42,'Official Medal Table'!$C:$C,'Each Gender Events'!I$1,'Official Medal Table'!$E:$E,'Each Gender Events'!I$2)*'Medal values'!$B$1
+ COUNTIFS('Official Medal Table'!$G:$G,'Each Gender Events'!$A42,'Official Medal Table'!$C:$C,'Each Gender Events'!I$1,'Official Medal Table'!$E:$E,'Each Gender Events'!I$2)*'Medal values'!$B$2
+ COUNTIFS('Official Medal Table'!$H:$H,'Each Gender Events'!$A42,'Official Medal Table'!$C:$C,'Each Gender Events'!I$1,'Official Medal Table'!$E:$E,'Each Gender Events'!I$2)*'Medal values'!$B$3
+ COUNTIFS('Official Medal Table'!$I:$I,'Each Gender Events'!$A42,'Official Medal Table'!$C:$C,'Each Gender Events'!I$1,'Official Medal Table'!$E:$E,'Each Gender Events'!I$2)*'Medal values'!$B$3
+ COUNTIFS('Official Medal Table'!$F:$F,'Each Gender Events'!$A42,'Official Medal Table'!$C:$C,'Each Gender Events'!I$1,'Official Medal Table'!$E:$E,"Mixed")*'Medal values'!$B$1/2
+ COUNTIFS('Official Medal Table'!$G:$G,'Each Gender Events'!$A42,'Official Medal Table'!$C:$C,'Each Gender Events'!I$1,'Official Medal Table'!$E:$E,"Mixed")*'Medal values'!$B$2/2
+ COUNTIFS('Official Medal Table'!$H:$H,'Each Gender Events'!$A42,'Official Medal Table'!$C:$C,'Each Gender Events'!I$1,'Official Medal Table'!$E:$E,"Mixed")*'Medal values'!$B$3/2
+ COUNTIFS('Official Medal Table'!$I:$I,'Each Gender Events'!$A42,'Official Medal Table'!$C:$C,'Each Gender Events'!I$1,'Official Medal Table'!$E:$E,"Mixed")*'Medal values'!$B$3/2</f>
        <v>0</v>
      </c>
      <c r="J42">
        <f>COUNTIFS('Official Medal Table'!$F:$F,'Each Gender Events'!$A42,'Official Medal Table'!$C:$C,'Each Gender Events'!J$1,'Official Medal Table'!$E:$E,'Each Gender Events'!J$2)*'Medal values'!$B$1
+ COUNTIFS('Official Medal Table'!$G:$G,'Each Gender Events'!$A42,'Official Medal Table'!$C:$C,'Each Gender Events'!J$1,'Official Medal Table'!$E:$E,'Each Gender Events'!J$2)*'Medal values'!$B$2
+ COUNTIFS('Official Medal Table'!$H:$H,'Each Gender Events'!$A42,'Official Medal Table'!$C:$C,'Each Gender Events'!J$1,'Official Medal Table'!$E:$E,'Each Gender Events'!J$2)*'Medal values'!$B$3
+ COUNTIFS('Official Medal Table'!$I:$I,'Each Gender Events'!$A42,'Official Medal Table'!$C:$C,'Each Gender Events'!J$1,'Official Medal Table'!$E:$E,'Each Gender Events'!J$2)*'Medal values'!$B$3
+ COUNTIFS('Official Medal Table'!$F:$F,'Each Gender Events'!$A42,'Official Medal Table'!$C:$C,'Each Gender Events'!J$1,'Official Medal Table'!$E:$E,"Mixed")*'Medal values'!$B$1/2
+ COUNTIFS('Official Medal Table'!$G:$G,'Each Gender Events'!$A42,'Official Medal Table'!$C:$C,'Each Gender Events'!J$1,'Official Medal Table'!$E:$E,"Mixed")*'Medal values'!$B$2/2
+ COUNTIFS('Official Medal Table'!$H:$H,'Each Gender Events'!$A42,'Official Medal Table'!$C:$C,'Each Gender Events'!J$1,'Official Medal Table'!$E:$E,"Mixed")*'Medal values'!$B$3/2
+ COUNTIFS('Official Medal Table'!$I:$I,'Each Gender Events'!$A42,'Official Medal Table'!$C:$C,'Each Gender Events'!J$1,'Official Medal Table'!$E:$E,"Mixed")*'Medal values'!$B$3/2</f>
        <v>3.0000010000000001</v>
      </c>
      <c r="K42">
        <f>COUNTIFS('Official Medal Table'!$F:$F,'Each Gender Events'!$A42,'Official Medal Table'!$C:$C,'Each Gender Events'!K$1,'Official Medal Table'!$E:$E,'Each Gender Events'!K$2)*'Medal values'!$B$1
+ COUNTIFS('Official Medal Table'!$G:$G,'Each Gender Events'!$A42,'Official Medal Table'!$C:$C,'Each Gender Events'!K$1,'Official Medal Table'!$E:$E,'Each Gender Events'!K$2)*'Medal values'!$B$2
+ COUNTIFS('Official Medal Table'!$H:$H,'Each Gender Events'!$A42,'Official Medal Table'!$C:$C,'Each Gender Events'!K$1,'Official Medal Table'!$E:$E,'Each Gender Events'!K$2)*'Medal values'!$B$3
+ COUNTIFS('Official Medal Table'!$I:$I,'Each Gender Events'!$A42,'Official Medal Table'!$C:$C,'Each Gender Events'!K$1,'Official Medal Table'!$E:$E,'Each Gender Events'!K$2)*'Medal values'!$B$3
+ COUNTIFS('Official Medal Table'!$F:$F,'Each Gender Events'!$A42,'Official Medal Table'!$C:$C,'Each Gender Events'!K$1,'Official Medal Table'!$E:$E,"Mixed")*'Medal values'!$B$1/2
+ COUNTIFS('Official Medal Table'!$G:$G,'Each Gender Events'!$A42,'Official Medal Table'!$C:$C,'Each Gender Events'!K$1,'Official Medal Table'!$E:$E,"Mixed")*'Medal values'!$B$2/2
+ COUNTIFS('Official Medal Table'!$H:$H,'Each Gender Events'!$A42,'Official Medal Table'!$C:$C,'Each Gender Events'!K$1,'Official Medal Table'!$E:$E,"Mixed")*'Medal values'!$B$3/2
+ COUNTIFS('Official Medal Table'!$I:$I,'Each Gender Events'!$A42,'Official Medal Table'!$C:$C,'Each Gender Events'!K$1,'Official Medal Table'!$E:$E,"Mixed")*'Medal values'!$B$3/2</f>
        <v>0</v>
      </c>
      <c r="L42">
        <f>COUNTIFS('Official Medal Table'!$F:$F,'Each Gender Events'!$A42,'Official Medal Table'!$C:$C,'Each Gender Events'!L$1,'Official Medal Table'!$E:$E,'Each Gender Events'!L$2)*'Medal values'!$B$1
+ COUNTIFS('Official Medal Table'!$G:$G,'Each Gender Events'!$A42,'Official Medal Table'!$C:$C,'Each Gender Events'!L$1,'Official Medal Table'!$E:$E,'Each Gender Events'!L$2)*'Medal values'!$B$2
+ COUNTIFS('Official Medal Table'!$H:$H,'Each Gender Events'!$A42,'Official Medal Table'!$C:$C,'Each Gender Events'!L$1,'Official Medal Table'!$E:$E,'Each Gender Events'!L$2)*'Medal values'!$B$3
+ COUNTIFS('Official Medal Table'!$I:$I,'Each Gender Events'!$A42,'Official Medal Table'!$C:$C,'Each Gender Events'!L$1,'Official Medal Table'!$E:$E,'Each Gender Events'!L$2)*'Medal values'!$B$3
+ COUNTIFS('Official Medal Table'!$F:$F,'Each Gender Events'!$A42,'Official Medal Table'!$C:$C,'Each Gender Events'!L$1,'Official Medal Table'!$E:$E,"Mixed")*'Medal values'!$B$1/2
+ COUNTIFS('Official Medal Table'!$G:$G,'Each Gender Events'!$A42,'Official Medal Table'!$C:$C,'Each Gender Events'!L$1,'Official Medal Table'!$E:$E,"Mixed")*'Medal values'!$B$2/2
+ COUNTIFS('Official Medal Table'!$H:$H,'Each Gender Events'!$A42,'Official Medal Table'!$C:$C,'Each Gender Events'!L$1,'Official Medal Table'!$E:$E,"Mixed")*'Medal values'!$B$3/2
+ COUNTIFS('Official Medal Table'!$I:$I,'Each Gender Events'!$A42,'Official Medal Table'!$C:$C,'Each Gender Events'!L$1,'Official Medal Table'!$E:$E,"Mixed")*'Medal values'!$B$3/2</f>
        <v>0</v>
      </c>
      <c r="M42">
        <f>COUNTIFS('Official Medal Table'!$F:$F,'Each Gender Events'!$A42,'Official Medal Table'!$C:$C,'Each Gender Events'!M$1,'Official Medal Table'!$E:$E,'Each Gender Events'!M$2)*'Medal values'!$B$1
+ COUNTIFS('Official Medal Table'!$G:$G,'Each Gender Events'!$A42,'Official Medal Table'!$C:$C,'Each Gender Events'!M$1,'Official Medal Table'!$E:$E,'Each Gender Events'!M$2)*'Medal values'!$B$2
+ COUNTIFS('Official Medal Table'!$H:$H,'Each Gender Events'!$A42,'Official Medal Table'!$C:$C,'Each Gender Events'!M$1,'Official Medal Table'!$E:$E,'Each Gender Events'!M$2)*'Medal values'!$B$3
+ COUNTIFS('Official Medal Table'!$I:$I,'Each Gender Events'!$A42,'Official Medal Table'!$C:$C,'Each Gender Events'!M$1,'Official Medal Table'!$E:$E,'Each Gender Events'!M$2)*'Medal values'!$B$3
+ COUNTIFS('Official Medal Table'!$F:$F,'Each Gender Events'!$A42,'Official Medal Table'!$C:$C,'Each Gender Events'!M$1,'Official Medal Table'!$E:$E,"Mixed")*'Medal values'!$B$1/2
+ COUNTIFS('Official Medal Table'!$G:$G,'Each Gender Events'!$A42,'Official Medal Table'!$C:$C,'Each Gender Events'!M$1,'Official Medal Table'!$E:$E,"Mixed")*'Medal values'!$B$2/2
+ COUNTIFS('Official Medal Table'!$H:$H,'Each Gender Events'!$A42,'Official Medal Table'!$C:$C,'Each Gender Events'!M$1,'Official Medal Table'!$E:$E,"Mixed")*'Medal values'!$B$3/2
+ COUNTIFS('Official Medal Table'!$I:$I,'Each Gender Events'!$A42,'Official Medal Table'!$C:$C,'Each Gender Events'!M$1,'Official Medal Table'!$E:$E,"Mixed")*'Medal values'!$B$3/2</f>
        <v>0</v>
      </c>
      <c r="N42">
        <f>COUNTIFS('Official Medal Table'!$F:$F,'Each Gender Events'!$A42,'Official Medal Table'!$C:$C,'Each Gender Events'!N$1,'Official Medal Table'!$E:$E,'Each Gender Events'!N$2)*'Medal values'!$B$1
+ COUNTIFS('Official Medal Table'!$G:$G,'Each Gender Events'!$A42,'Official Medal Table'!$C:$C,'Each Gender Events'!N$1,'Official Medal Table'!$E:$E,'Each Gender Events'!N$2)*'Medal values'!$B$2
+ COUNTIFS('Official Medal Table'!$H:$H,'Each Gender Events'!$A42,'Official Medal Table'!$C:$C,'Each Gender Events'!N$1,'Official Medal Table'!$E:$E,'Each Gender Events'!N$2)*'Medal values'!$B$3
+ COUNTIFS('Official Medal Table'!$I:$I,'Each Gender Events'!$A42,'Official Medal Table'!$C:$C,'Each Gender Events'!N$1,'Official Medal Table'!$E:$E,'Each Gender Events'!N$2)*'Medal values'!$B$3
+ COUNTIFS('Official Medal Table'!$F:$F,'Each Gender Events'!$A42,'Official Medal Table'!$C:$C,'Each Gender Events'!N$1,'Official Medal Table'!$E:$E,"Mixed")*'Medal values'!$B$1/2
+ COUNTIFS('Official Medal Table'!$G:$G,'Each Gender Events'!$A42,'Official Medal Table'!$C:$C,'Each Gender Events'!N$1,'Official Medal Table'!$E:$E,"Mixed")*'Medal values'!$B$2/2
+ COUNTIFS('Official Medal Table'!$H:$H,'Each Gender Events'!$A42,'Official Medal Table'!$C:$C,'Each Gender Events'!N$1,'Official Medal Table'!$E:$E,"Mixed")*'Medal values'!$B$3/2
+ COUNTIFS('Official Medal Table'!$I:$I,'Each Gender Events'!$A42,'Official Medal Table'!$C:$C,'Each Gender Events'!N$1,'Official Medal Table'!$E:$E,"Mixed")*'Medal values'!$B$3/2</f>
        <v>0</v>
      </c>
      <c r="O42">
        <f>COUNTIFS('Official Medal Table'!$F:$F,'Each Gender Events'!$A42,'Official Medal Table'!$C:$C,'Each Gender Events'!O$1,'Official Medal Table'!$E:$E,'Each Gender Events'!O$2)*'Medal values'!$B$1
+ COUNTIFS('Official Medal Table'!$G:$G,'Each Gender Events'!$A42,'Official Medal Table'!$C:$C,'Each Gender Events'!O$1,'Official Medal Table'!$E:$E,'Each Gender Events'!O$2)*'Medal values'!$B$2
+ COUNTIFS('Official Medal Table'!$H:$H,'Each Gender Events'!$A42,'Official Medal Table'!$C:$C,'Each Gender Events'!O$1,'Official Medal Table'!$E:$E,'Each Gender Events'!O$2)*'Medal values'!$B$3
+ COUNTIFS('Official Medal Table'!$I:$I,'Each Gender Events'!$A42,'Official Medal Table'!$C:$C,'Each Gender Events'!O$1,'Official Medal Table'!$E:$E,'Each Gender Events'!O$2)*'Medal values'!$B$3
+ COUNTIFS('Official Medal Table'!$F:$F,'Each Gender Events'!$A42,'Official Medal Table'!$C:$C,'Each Gender Events'!O$1,'Official Medal Table'!$E:$E,"Mixed")*'Medal values'!$B$1/2
+ COUNTIFS('Official Medal Table'!$G:$G,'Each Gender Events'!$A42,'Official Medal Table'!$C:$C,'Each Gender Events'!O$1,'Official Medal Table'!$E:$E,"Mixed")*'Medal values'!$B$2/2
+ COUNTIFS('Official Medal Table'!$H:$H,'Each Gender Events'!$A42,'Official Medal Table'!$C:$C,'Each Gender Events'!O$1,'Official Medal Table'!$E:$E,"Mixed")*'Medal values'!$B$3/2
+ COUNTIFS('Official Medal Table'!$I:$I,'Each Gender Events'!$A42,'Official Medal Table'!$C:$C,'Each Gender Events'!O$1,'Official Medal Table'!$E:$E,"Mixed")*'Medal values'!$B$3/2</f>
        <v>0</v>
      </c>
      <c r="P42">
        <f>COUNTIFS('Official Medal Table'!$F:$F,'Each Gender Events'!$A42,'Official Medal Table'!$C:$C,'Each Gender Events'!P$1,'Official Medal Table'!$E:$E,'Each Gender Events'!P$2)*'Medal values'!$B$1
+ COUNTIFS('Official Medal Table'!$G:$G,'Each Gender Events'!$A42,'Official Medal Table'!$C:$C,'Each Gender Events'!P$1,'Official Medal Table'!$E:$E,'Each Gender Events'!P$2)*'Medal values'!$B$2
+ COUNTIFS('Official Medal Table'!$H:$H,'Each Gender Events'!$A42,'Official Medal Table'!$C:$C,'Each Gender Events'!P$1,'Official Medal Table'!$E:$E,'Each Gender Events'!P$2)*'Medal values'!$B$3
+ COUNTIFS('Official Medal Table'!$I:$I,'Each Gender Events'!$A42,'Official Medal Table'!$C:$C,'Each Gender Events'!P$1,'Official Medal Table'!$E:$E,'Each Gender Events'!P$2)*'Medal values'!$B$3
+ COUNTIFS('Official Medal Table'!$F:$F,'Each Gender Events'!$A42,'Official Medal Table'!$C:$C,'Each Gender Events'!P$1,'Official Medal Table'!$E:$E,"Mixed")*'Medal values'!$B$1/2
+ COUNTIFS('Official Medal Table'!$G:$G,'Each Gender Events'!$A42,'Official Medal Table'!$C:$C,'Each Gender Events'!P$1,'Official Medal Table'!$E:$E,"Mixed")*'Medal values'!$B$2/2
+ COUNTIFS('Official Medal Table'!$H:$H,'Each Gender Events'!$A42,'Official Medal Table'!$C:$C,'Each Gender Events'!P$1,'Official Medal Table'!$E:$E,"Mixed")*'Medal values'!$B$3/2
+ COUNTIFS('Official Medal Table'!$I:$I,'Each Gender Events'!$A42,'Official Medal Table'!$C:$C,'Each Gender Events'!P$1,'Official Medal Table'!$E:$E,"Mixed")*'Medal values'!$B$3/2</f>
        <v>0</v>
      </c>
      <c r="Q42">
        <f>COUNTIFS('Official Medal Table'!$F:$F,'Each Gender Events'!$A42,'Official Medal Table'!$C:$C,'Each Gender Events'!Q$1,'Official Medal Table'!$E:$E,'Each Gender Events'!Q$2)*'Medal values'!$B$1
+ COUNTIFS('Official Medal Table'!$G:$G,'Each Gender Events'!$A42,'Official Medal Table'!$C:$C,'Each Gender Events'!Q$1,'Official Medal Table'!$E:$E,'Each Gender Events'!Q$2)*'Medal values'!$B$2
+ COUNTIFS('Official Medal Table'!$H:$H,'Each Gender Events'!$A42,'Official Medal Table'!$C:$C,'Each Gender Events'!Q$1,'Official Medal Table'!$E:$E,'Each Gender Events'!Q$2)*'Medal values'!$B$3
+ COUNTIFS('Official Medal Table'!$I:$I,'Each Gender Events'!$A42,'Official Medal Table'!$C:$C,'Each Gender Events'!Q$1,'Official Medal Table'!$E:$E,'Each Gender Events'!Q$2)*'Medal values'!$B$3
+ COUNTIFS('Official Medal Table'!$F:$F,'Each Gender Events'!$A42,'Official Medal Table'!$C:$C,'Each Gender Events'!Q$1,'Official Medal Table'!$E:$E,"Mixed")*'Medal values'!$B$1/2
+ COUNTIFS('Official Medal Table'!$G:$G,'Each Gender Events'!$A42,'Official Medal Table'!$C:$C,'Each Gender Events'!Q$1,'Official Medal Table'!$E:$E,"Mixed")*'Medal values'!$B$2/2
+ COUNTIFS('Official Medal Table'!$H:$H,'Each Gender Events'!$A42,'Official Medal Table'!$C:$C,'Each Gender Events'!Q$1,'Official Medal Table'!$E:$E,"Mixed")*'Medal values'!$B$3/2
+ COUNTIFS('Official Medal Table'!$I:$I,'Each Gender Events'!$A42,'Official Medal Table'!$C:$C,'Each Gender Events'!Q$1,'Official Medal Table'!$E:$E,"Mixed")*'Medal values'!$B$3/2</f>
        <v>0</v>
      </c>
      <c r="R42">
        <f>COUNTIFS('Official Medal Table'!$F:$F,'Each Gender Events'!$A42,'Official Medal Table'!$C:$C,'Each Gender Events'!R$1,'Official Medal Table'!$E:$E,'Each Gender Events'!R$2)*'Medal values'!$B$1
+ COUNTIFS('Official Medal Table'!$G:$G,'Each Gender Events'!$A42,'Official Medal Table'!$C:$C,'Each Gender Events'!R$1,'Official Medal Table'!$E:$E,'Each Gender Events'!R$2)*'Medal values'!$B$2
+ COUNTIFS('Official Medal Table'!$H:$H,'Each Gender Events'!$A42,'Official Medal Table'!$C:$C,'Each Gender Events'!R$1,'Official Medal Table'!$E:$E,'Each Gender Events'!R$2)*'Medal values'!$B$3
+ COUNTIFS('Official Medal Table'!$I:$I,'Each Gender Events'!$A42,'Official Medal Table'!$C:$C,'Each Gender Events'!R$1,'Official Medal Table'!$E:$E,'Each Gender Events'!R$2)*'Medal values'!$B$3
+ COUNTIFS('Official Medal Table'!$F:$F,'Each Gender Events'!$A42,'Official Medal Table'!$C:$C,'Each Gender Events'!R$1,'Official Medal Table'!$E:$E,"Mixed")*'Medal values'!$B$1/2
+ COUNTIFS('Official Medal Table'!$G:$G,'Each Gender Events'!$A42,'Official Medal Table'!$C:$C,'Each Gender Events'!R$1,'Official Medal Table'!$E:$E,"Mixed")*'Medal values'!$B$2/2
+ COUNTIFS('Official Medal Table'!$H:$H,'Each Gender Events'!$A42,'Official Medal Table'!$C:$C,'Each Gender Events'!R$1,'Official Medal Table'!$E:$E,"Mixed")*'Medal values'!$B$3/2
+ COUNTIFS('Official Medal Table'!$I:$I,'Each Gender Events'!$A42,'Official Medal Table'!$C:$C,'Each Gender Events'!R$1,'Official Medal Table'!$E:$E,"Mixed")*'Medal values'!$B$3/2</f>
        <v>3.0009999999999999</v>
      </c>
      <c r="S42">
        <f>COUNTIFS('Official Medal Table'!$F:$F,'Each Gender Events'!$A42,'Official Medal Table'!$C:$C,'Each Gender Events'!S$1,'Official Medal Table'!$E:$E,'Each Gender Events'!S$2)*'Medal values'!$B$1
+ COUNTIFS('Official Medal Table'!$G:$G,'Each Gender Events'!$A42,'Official Medal Table'!$C:$C,'Each Gender Events'!S$1,'Official Medal Table'!$E:$E,'Each Gender Events'!S$2)*'Medal values'!$B$2
+ COUNTIFS('Official Medal Table'!$H:$H,'Each Gender Events'!$A42,'Official Medal Table'!$C:$C,'Each Gender Events'!S$1,'Official Medal Table'!$E:$E,'Each Gender Events'!S$2)*'Medal values'!$B$3
+ COUNTIFS('Official Medal Table'!$I:$I,'Each Gender Events'!$A42,'Official Medal Table'!$C:$C,'Each Gender Events'!S$1,'Official Medal Table'!$E:$E,'Each Gender Events'!S$2)*'Medal values'!$B$3
+ COUNTIFS('Official Medal Table'!$F:$F,'Each Gender Events'!$A42,'Official Medal Table'!$C:$C,'Each Gender Events'!S$1,'Official Medal Table'!$E:$E,"Mixed")*'Medal values'!$B$1/2
+ COUNTIFS('Official Medal Table'!$G:$G,'Each Gender Events'!$A42,'Official Medal Table'!$C:$C,'Each Gender Events'!S$1,'Official Medal Table'!$E:$E,"Mixed")*'Medal values'!$B$2/2
+ COUNTIFS('Official Medal Table'!$H:$H,'Each Gender Events'!$A42,'Official Medal Table'!$C:$C,'Each Gender Events'!S$1,'Official Medal Table'!$E:$E,"Mixed")*'Medal values'!$B$3/2
+ COUNTIFS('Official Medal Table'!$I:$I,'Each Gender Events'!$A42,'Official Medal Table'!$C:$C,'Each Gender Events'!S$1,'Official Medal Table'!$E:$E,"Mixed")*'Medal values'!$B$3/2</f>
        <v>0</v>
      </c>
      <c r="T42">
        <f>COUNTIFS('Official Medal Table'!$F:$F,'Each Gender Events'!$A42,'Official Medal Table'!$C:$C,'Each Gender Events'!T$1,'Official Medal Table'!$E:$E,'Each Gender Events'!T$2)*'Medal values'!$B$1
+ COUNTIFS('Official Medal Table'!$G:$G,'Each Gender Events'!$A42,'Official Medal Table'!$C:$C,'Each Gender Events'!T$1,'Official Medal Table'!$E:$E,'Each Gender Events'!T$2)*'Medal values'!$B$2
+ COUNTIFS('Official Medal Table'!$H:$H,'Each Gender Events'!$A42,'Official Medal Table'!$C:$C,'Each Gender Events'!T$1,'Official Medal Table'!$E:$E,'Each Gender Events'!T$2)*'Medal values'!$B$3
+ COUNTIFS('Official Medal Table'!$I:$I,'Each Gender Events'!$A42,'Official Medal Table'!$C:$C,'Each Gender Events'!T$1,'Official Medal Table'!$E:$E,'Each Gender Events'!T$2)*'Medal values'!$B$3
+ COUNTIFS('Official Medal Table'!$F:$F,'Each Gender Events'!$A42,'Official Medal Table'!$C:$C,'Each Gender Events'!T$1,'Official Medal Table'!$E:$E,"Mixed")*'Medal values'!$B$1/2
+ COUNTIFS('Official Medal Table'!$G:$G,'Each Gender Events'!$A42,'Official Medal Table'!$C:$C,'Each Gender Events'!T$1,'Official Medal Table'!$E:$E,"Mixed")*'Medal values'!$B$2/2
+ COUNTIFS('Official Medal Table'!$H:$H,'Each Gender Events'!$A42,'Official Medal Table'!$C:$C,'Each Gender Events'!T$1,'Official Medal Table'!$E:$E,"Mixed")*'Medal values'!$B$3/2
+ COUNTIFS('Official Medal Table'!$I:$I,'Each Gender Events'!$A42,'Official Medal Table'!$C:$C,'Each Gender Events'!T$1,'Official Medal Table'!$E:$E,"Mixed")*'Medal values'!$B$3/2</f>
        <v>1</v>
      </c>
      <c r="U42">
        <f>COUNTIFS('Official Medal Table'!$F:$F,'Each Gender Events'!$A42,'Official Medal Table'!$C:$C,'Each Gender Events'!U$1,'Official Medal Table'!$E:$E,'Each Gender Events'!U$2)*'Medal values'!$B$1
+ COUNTIFS('Official Medal Table'!$G:$G,'Each Gender Events'!$A42,'Official Medal Table'!$C:$C,'Each Gender Events'!U$1,'Official Medal Table'!$E:$E,'Each Gender Events'!U$2)*'Medal values'!$B$2
+ COUNTIFS('Official Medal Table'!$H:$H,'Each Gender Events'!$A42,'Official Medal Table'!$C:$C,'Each Gender Events'!U$1,'Official Medal Table'!$E:$E,'Each Gender Events'!U$2)*'Medal values'!$B$3
+ COUNTIFS('Official Medal Table'!$I:$I,'Each Gender Events'!$A42,'Official Medal Table'!$C:$C,'Each Gender Events'!U$1,'Official Medal Table'!$E:$E,'Each Gender Events'!U$2)*'Medal values'!$B$3
+ COUNTIFS('Official Medal Table'!$F:$F,'Each Gender Events'!$A42,'Official Medal Table'!$C:$C,'Each Gender Events'!U$1,'Official Medal Table'!$E:$E,"Mixed")*'Medal values'!$B$1/2
+ COUNTIFS('Official Medal Table'!$G:$G,'Each Gender Events'!$A42,'Official Medal Table'!$C:$C,'Each Gender Events'!U$1,'Official Medal Table'!$E:$E,"Mixed")*'Medal values'!$B$2/2
+ COUNTIFS('Official Medal Table'!$H:$H,'Each Gender Events'!$A42,'Official Medal Table'!$C:$C,'Each Gender Events'!U$1,'Official Medal Table'!$E:$E,"Mixed")*'Medal values'!$B$3/2
+ COUNTIFS('Official Medal Table'!$I:$I,'Each Gender Events'!$A42,'Official Medal Table'!$C:$C,'Each Gender Events'!U$1,'Official Medal Table'!$E:$E,"Mixed")*'Medal values'!$B$3/2</f>
        <v>0</v>
      </c>
      <c r="V42">
        <f>COUNTIFS('Official Medal Table'!$F:$F,'Each Gender Events'!$A42,'Official Medal Table'!$C:$C,'Each Gender Events'!V$1,'Official Medal Table'!$E:$E,'Each Gender Events'!V$2)*'Medal values'!$B$1
+ COUNTIFS('Official Medal Table'!$G:$G,'Each Gender Events'!$A42,'Official Medal Table'!$C:$C,'Each Gender Events'!V$1,'Official Medal Table'!$E:$E,'Each Gender Events'!V$2)*'Medal values'!$B$2
+ COUNTIFS('Official Medal Table'!$H:$H,'Each Gender Events'!$A42,'Official Medal Table'!$C:$C,'Each Gender Events'!V$1,'Official Medal Table'!$E:$E,'Each Gender Events'!V$2)*'Medal values'!$B$3
+ COUNTIFS('Official Medal Table'!$I:$I,'Each Gender Events'!$A42,'Official Medal Table'!$C:$C,'Each Gender Events'!V$1,'Official Medal Table'!$E:$E,'Each Gender Events'!V$2)*'Medal values'!$B$3
+ COUNTIFS('Official Medal Table'!$F:$F,'Each Gender Events'!$A42,'Official Medal Table'!$C:$C,'Each Gender Events'!V$1,'Official Medal Table'!$E:$E,"Mixed")*'Medal values'!$B$1/2
+ COUNTIFS('Official Medal Table'!$G:$G,'Each Gender Events'!$A42,'Official Medal Table'!$C:$C,'Each Gender Events'!V$1,'Official Medal Table'!$E:$E,"Mixed")*'Medal values'!$B$2/2
+ COUNTIFS('Official Medal Table'!$H:$H,'Each Gender Events'!$A42,'Official Medal Table'!$C:$C,'Each Gender Events'!V$1,'Official Medal Table'!$E:$E,"Mixed")*'Medal values'!$B$3/2
+ COUNTIFS('Official Medal Table'!$I:$I,'Each Gender Events'!$A42,'Official Medal Table'!$C:$C,'Each Gender Events'!V$1,'Official Medal Table'!$E:$E,"Mixed")*'Medal values'!$B$3/2</f>
        <v>0</v>
      </c>
      <c r="W42">
        <f>COUNTIFS('Official Medal Table'!$F:$F,'Each Gender Events'!$A42,'Official Medal Table'!$C:$C,'Each Gender Events'!W$1,'Official Medal Table'!$E:$E,'Each Gender Events'!W$2)*'Medal values'!$B$1
+ COUNTIFS('Official Medal Table'!$G:$G,'Each Gender Events'!$A42,'Official Medal Table'!$C:$C,'Each Gender Events'!W$1,'Official Medal Table'!$E:$E,'Each Gender Events'!W$2)*'Medal values'!$B$2
+ COUNTIFS('Official Medal Table'!$H:$H,'Each Gender Events'!$A42,'Official Medal Table'!$C:$C,'Each Gender Events'!W$1,'Official Medal Table'!$E:$E,'Each Gender Events'!W$2)*'Medal values'!$B$3
+ COUNTIFS('Official Medal Table'!$I:$I,'Each Gender Events'!$A42,'Official Medal Table'!$C:$C,'Each Gender Events'!W$1,'Official Medal Table'!$E:$E,'Each Gender Events'!W$2)*'Medal values'!$B$3
+ COUNTIFS('Official Medal Table'!$F:$F,'Each Gender Events'!$A42,'Official Medal Table'!$C:$C,'Each Gender Events'!W$1,'Official Medal Table'!$E:$E,"Mixed")*'Medal values'!$B$1/2
+ COUNTIFS('Official Medal Table'!$G:$G,'Each Gender Events'!$A42,'Official Medal Table'!$C:$C,'Each Gender Events'!W$1,'Official Medal Table'!$E:$E,"Mixed")*'Medal values'!$B$2/2
+ COUNTIFS('Official Medal Table'!$H:$H,'Each Gender Events'!$A42,'Official Medal Table'!$C:$C,'Each Gender Events'!W$1,'Official Medal Table'!$E:$E,"Mixed")*'Medal values'!$B$3/2
+ COUNTIFS('Official Medal Table'!$I:$I,'Each Gender Events'!$A42,'Official Medal Table'!$C:$C,'Each Gender Events'!W$1,'Official Medal Table'!$E:$E,"Mixed")*'Medal values'!$B$3/2</f>
        <v>0</v>
      </c>
      <c r="X42">
        <f>COUNTIFS('Official Medal Table'!$F:$F,'Each Gender Events'!$A42,'Official Medal Table'!$C:$C,'Each Gender Events'!X$1,'Official Medal Table'!$E:$E,'Each Gender Events'!X$2)*'Medal values'!$B$1
+ COUNTIFS('Official Medal Table'!$G:$G,'Each Gender Events'!$A42,'Official Medal Table'!$C:$C,'Each Gender Events'!X$1,'Official Medal Table'!$E:$E,'Each Gender Events'!X$2)*'Medal values'!$B$2
+ COUNTIFS('Official Medal Table'!$H:$H,'Each Gender Events'!$A42,'Official Medal Table'!$C:$C,'Each Gender Events'!X$1,'Official Medal Table'!$E:$E,'Each Gender Events'!X$2)*'Medal values'!$B$3
+ COUNTIFS('Official Medal Table'!$I:$I,'Each Gender Events'!$A42,'Official Medal Table'!$C:$C,'Each Gender Events'!X$1,'Official Medal Table'!$E:$E,'Each Gender Events'!X$2)*'Medal values'!$B$3
+ COUNTIFS('Official Medal Table'!$F:$F,'Each Gender Events'!$A42,'Official Medal Table'!$C:$C,'Each Gender Events'!X$1,'Official Medal Table'!$E:$E,"Mixed")*'Medal values'!$B$1/2
+ COUNTIFS('Official Medal Table'!$G:$G,'Each Gender Events'!$A42,'Official Medal Table'!$C:$C,'Each Gender Events'!X$1,'Official Medal Table'!$E:$E,"Mixed")*'Medal values'!$B$2/2
+ COUNTIFS('Official Medal Table'!$H:$H,'Each Gender Events'!$A42,'Official Medal Table'!$C:$C,'Each Gender Events'!X$1,'Official Medal Table'!$E:$E,"Mixed")*'Medal values'!$B$3/2
+ COUNTIFS('Official Medal Table'!$I:$I,'Each Gender Events'!$A42,'Official Medal Table'!$C:$C,'Each Gender Events'!X$1,'Official Medal Table'!$E:$E,"Mixed")*'Medal values'!$B$3/2</f>
        <v>0</v>
      </c>
      <c r="Y42">
        <f>COUNTIFS('Official Medal Table'!$F:$F,'Each Gender Events'!$A42,'Official Medal Table'!$C:$C,'Each Gender Events'!Y$1,'Official Medal Table'!$E:$E,'Each Gender Events'!Y$2)*'Medal values'!$B$1
+ COUNTIFS('Official Medal Table'!$G:$G,'Each Gender Events'!$A42,'Official Medal Table'!$C:$C,'Each Gender Events'!Y$1,'Official Medal Table'!$E:$E,'Each Gender Events'!Y$2)*'Medal values'!$B$2
+ COUNTIFS('Official Medal Table'!$H:$H,'Each Gender Events'!$A42,'Official Medal Table'!$C:$C,'Each Gender Events'!Y$1,'Official Medal Table'!$E:$E,'Each Gender Events'!Y$2)*'Medal values'!$B$3
+ COUNTIFS('Official Medal Table'!$I:$I,'Each Gender Events'!$A42,'Official Medal Table'!$C:$C,'Each Gender Events'!Y$1,'Official Medal Table'!$E:$E,'Each Gender Events'!Y$2)*'Medal values'!$B$3
+ COUNTIFS('Official Medal Table'!$F:$F,'Each Gender Events'!$A42,'Official Medal Table'!$C:$C,'Each Gender Events'!Y$1,'Official Medal Table'!$E:$E,"Mixed")*'Medal values'!$B$1/2
+ COUNTIFS('Official Medal Table'!$G:$G,'Each Gender Events'!$A42,'Official Medal Table'!$C:$C,'Each Gender Events'!Y$1,'Official Medal Table'!$E:$E,"Mixed")*'Medal values'!$B$2/2
+ COUNTIFS('Official Medal Table'!$H:$H,'Each Gender Events'!$A42,'Official Medal Table'!$C:$C,'Each Gender Events'!Y$1,'Official Medal Table'!$E:$E,"Mixed")*'Medal values'!$B$3/2
+ COUNTIFS('Official Medal Table'!$I:$I,'Each Gender Events'!$A42,'Official Medal Table'!$C:$C,'Each Gender Events'!Y$1,'Official Medal Table'!$E:$E,"Mixed")*'Medal values'!$B$3/2</f>
        <v>0</v>
      </c>
      <c r="Z42">
        <f>COUNTIFS('Official Medal Table'!$F:$F,'Each Gender Events'!$A42,'Official Medal Table'!$C:$C,'Each Gender Events'!Z$1,'Official Medal Table'!$E:$E,'Each Gender Events'!Z$2)*'Medal values'!$B$1
+ COUNTIFS('Official Medal Table'!$G:$G,'Each Gender Events'!$A42,'Official Medal Table'!$C:$C,'Each Gender Events'!Z$1,'Official Medal Table'!$E:$E,'Each Gender Events'!Z$2)*'Medal values'!$B$2
+ COUNTIFS('Official Medal Table'!$H:$H,'Each Gender Events'!$A42,'Official Medal Table'!$C:$C,'Each Gender Events'!Z$1,'Official Medal Table'!$E:$E,'Each Gender Events'!Z$2)*'Medal values'!$B$3
+ COUNTIFS('Official Medal Table'!$I:$I,'Each Gender Events'!$A42,'Official Medal Table'!$C:$C,'Each Gender Events'!Z$1,'Official Medal Table'!$E:$E,'Each Gender Events'!Z$2)*'Medal values'!$B$3
+ COUNTIFS('Official Medal Table'!$F:$F,'Each Gender Events'!$A42,'Official Medal Table'!$C:$C,'Each Gender Events'!Z$1,'Official Medal Table'!$E:$E,"Mixed")*'Medal values'!$B$1/2
+ COUNTIFS('Official Medal Table'!$G:$G,'Each Gender Events'!$A42,'Official Medal Table'!$C:$C,'Each Gender Events'!Z$1,'Official Medal Table'!$E:$E,"Mixed")*'Medal values'!$B$2/2
+ COUNTIFS('Official Medal Table'!$H:$H,'Each Gender Events'!$A42,'Official Medal Table'!$C:$C,'Each Gender Events'!Z$1,'Official Medal Table'!$E:$E,"Mixed")*'Medal values'!$B$3/2
+ COUNTIFS('Official Medal Table'!$I:$I,'Each Gender Events'!$A42,'Official Medal Table'!$C:$C,'Each Gender Events'!Z$1,'Official Medal Table'!$E:$E,"Mixed")*'Medal values'!$B$3/2</f>
        <v>2.0000010000000001</v>
      </c>
      <c r="AA42">
        <f>COUNTIFS('Official Medal Table'!$F:$F,'Each Gender Events'!$A42,'Official Medal Table'!$C:$C,'Each Gender Events'!AA$1,'Official Medal Table'!$E:$E,'Each Gender Events'!AA$2)*'Medal values'!$B$1
+ COUNTIFS('Official Medal Table'!$G:$G,'Each Gender Events'!$A42,'Official Medal Table'!$C:$C,'Each Gender Events'!AA$1,'Official Medal Table'!$E:$E,'Each Gender Events'!AA$2)*'Medal values'!$B$2
+ COUNTIFS('Official Medal Table'!$H:$H,'Each Gender Events'!$A42,'Official Medal Table'!$C:$C,'Each Gender Events'!AA$1,'Official Medal Table'!$E:$E,'Each Gender Events'!AA$2)*'Medal values'!$B$3
+ COUNTIFS('Official Medal Table'!$I:$I,'Each Gender Events'!$A42,'Official Medal Table'!$C:$C,'Each Gender Events'!AA$1,'Official Medal Table'!$E:$E,'Each Gender Events'!AA$2)*'Medal values'!$B$3
+ COUNTIFS('Official Medal Table'!$F:$F,'Each Gender Events'!$A42,'Official Medal Table'!$C:$C,'Each Gender Events'!AA$1,'Official Medal Table'!$E:$E,"Mixed")*'Medal values'!$B$1/2
+ COUNTIFS('Official Medal Table'!$G:$G,'Each Gender Events'!$A42,'Official Medal Table'!$C:$C,'Each Gender Events'!AA$1,'Official Medal Table'!$E:$E,"Mixed")*'Medal values'!$B$2/2
+ COUNTIFS('Official Medal Table'!$H:$H,'Each Gender Events'!$A42,'Official Medal Table'!$C:$C,'Each Gender Events'!AA$1,'Official Medal Table'!$E:$E,"Mixed")*'Medal values'!$B$3/2
+ COUNTIFS('Official Medal Table'!$I:$I,'Each Gender Events'!$A42,'Official Medal Table'!$C:$C,'Each Gender Events'!AA$1,'Official Medal Table'!$E:$E,"Mixed")*'Medal values'!$B$3/2</f>
        <v>0</v>
      </c>
      <c r="AB42">
        <f>COUNTIFS('Official Medal Table'!$F:$F,'Each Gender Events'!$A42,'Official Medal Table'!$C:$C,'Each Gender Events'!AB$1,'Official Medal Table'!$E:$E,'Each Gender Events'!AB$2)*'Medal values'!$B$1
+ COUNTIFS('Official Medal Table'!$G:$G,'Each Gender Events'!$A42,'Official Medal Table'!$C:$C,'Each Gender Events'!AB$1,'Official Medal Table'!$E:$E,'Each Gender Events'!AB$2)*'Medal values'!$B$2
+ COUNTIFS('Official Medal Table'!$H:$H,'Each Gender Events'!$A42,'Official Medal Table'!$C:$C,'Each Gender Events'!AB$1,'Official Medal Table'!$E:$E,'Each Gender Events'!AB$2)*'Medal values'!$B$3
+ COUNTIFS('Official Medal Table'!$I:$I,'Each Gender Events'!$A42,'Official Medal Table'!$C:$C,'Each Gender Events'!AB$1,'Official Medal Table'!$E:$E,'Each Gender Events'!AB$2)*'Medal values'!$B$3
+ COUNTIFS('Official Medal Table'!$F:$F,'Each Gender Events'!$A42,'Official Medal Table'!$C:$C,'Each Gender Events'!AB$1,'Official Medal Table'!$E:$E,"Mixed")*'Medal values'!$B$1/2
+ COUNTIFS('Official Medal Table'!$G:$G,'Each Gender Events'!$A42,'Official Medal Table'!$C:$C,'Each Gender Events'!AB$1,'Official Medal Table'!$E:$E,"Mixed")*'Medal values'!$B$2/2
+ COUNTIFS('Official Medal Table'!$H:$H,'Each Gender Events'!$A42,'Official Medal Table'!$C:$C,'Each Gender Events'!AB$1,'Official Medal Table'!$E:$E,"Mixed")*'Medal values'!$B$3/2
+ COUNTIFS('Official Medal Table'!$I:$I,'Each Gender Events'!$A42,'Official Medal Table'!$C:$C,'Each Gender Events'!AB$1,'Official Medal Table'!$E:$E,"Mixed")*'Medal values'!$B$3/2</f>
        <v>0</v>
      </c>
      <c r="AC42">
        <f>COUNTIFS('Official Medal Table'!$F:$F,'Each Gender Events'!$A42,'Official Medal Table'!$C:$C,'Each Gender Events'!AC$1,'Official Medal Table'!$E:$E,'Each Gender Events'!AC$2)*'Medal values'!$B$1
+ COUNTIFS('Official Medal Table'!$G:$G,'Each Gender Events'!$A42,'Official Medal Table'!$C:$C,'Each Gender Events'!AC$1,'Official Medal Table'!$E:$E,'Each Gender Events'!AC$2)*'Medal values'!$B$2
+ COUNTIFS('Official Medal Table'!$H:$H,'Each Gender Events'!$A42,'Official Medal Table'!$C:$C,'Each Gender Events'!AC$1,'Official Medal Table'!$E:$E,'Each Gender Events'!AC$2)*'Medal values'!$B$3
+ COUNTIFS('Official Medal Table'!$I:$I,'Each Gender Events'!$A42,'Official Medal Table'!$C:$C,'Each Gender Events'!AC$1,'Official Medal Table'!$E:$E,'Each Gender Events'!AC$2)*'Medal values'!$B$3
+ COUNTIFS('Official Medal Table'!$F:$F,'Each Gender Events'!$A42,'Official Medal Table'!$C:$C,'Each Gender Events'!AC$1,'Official Medal Table'!$E:$E,"Mixed")*'Medal values'!$B$1/2
+ COUNTIFS('Official Medal Table'!$G:$G,'Each Gender Events'!$A42,'Official Medal Table'!$C:$C,'Each Gender Events'!AC$1,'Official Medal Table'!$E:$E,"Mixed")*'Medal values'!$B$2/2
+ COUNTIFS('Official Medal Table'!$H:$H,'Each Gender Events'!$A42,'Official Medal Table'!$C:$C,'Each Gender Events'!AC$1,'Official Medal Table'!$E:$E,"Mixed")*'Medal values'!$B$3/2
+ COUNTIFS('Official Medal Table'!$I:$I,'Each Gender Events'!$A42,'Official Medal Table'!$C:$C,'Each Gender Events'!AC$1,'Official Medal Table'!$E:$E,"Mixed")*'Medal values'!$B$3/2</f>
        <v>0</v>
      </c>
      <c r="AD42">
        <f>COUNTIFS('Official Medal Table'!$F:$F,'Each Gender Events'!$A42,'Official Medal Table'!$C:$C,'Each Gender Events'!AD$1,'Official Medal Table'!$E:$E,'Each Gender Events'!AD$2)*'Medal values'!$B$1
+ COUNTIFS('Official Medal Table'!$G:$G,'Each Gender Events'!$A42,'Official Medal Table'!$C:$C,'Each Gender Events'!AD$1,'Official Medal Table'!$E:$E,'Each Gender Events'!AD$2)*'Medal values'!$B$2
+ COUNTIFS('Official Medal Table'!$H:$H,'Each Gender Events'!$A42,'Official Medal Table'!$C:$C,'Each Gender Events'!AD$1,'Official Medal Table'!$E:$E,'Each Gender Events'!AD$2)*'Medal values'!$B$3
+ COUNTIFS('Official Medal Table'!$I:$I,'Each Gender Events'!$A42,'Official Medal Table'!$C:$C,'Each Gender Events'!AD$1,'Official Medal Table'!$E:$E,'Each Gender Events'!AD$2)*'Medal values'!$B$3
+ COUNTIFS('Official Medal Table'!$F:$F,'Each Gender Events'!$A42,'Official Medal Table'!$C:$C,'Each Gender Events'!AD$1,'Official Medal Table'!$E:$E,"Mixed")*'Medal values'!$B$1/2
+ COUNTIFS('Official Medal Table'!$G:$G,'Each Gender Events'!$A42,'Official Medal Table'!$C:$C,'Each Gender Events'!AD$1,'Official Medal Table'!$E:$E,"Mixed")*'Medal values'!$B$2/2
+ COUNTIFS('Official Medal Table'!$H:$H,'Each Gender Events'!$A42,'Official Medal Table'!$C:$C,'Each Gender Events'!AD$1,'Official Medal Table'!$E:$E,"Mixed")*'Medal values'!$B$3/2
+ COUNTIFS('Official Medal Table'!$I:$I,'Each Gender Events'!$A42,'Official Medal Table'!$C:$C,'Each Gender Events'!AD$1,'Official Medal Table'!$E:$E,"Mixed")*'Medal values'!$B$3/2</f>
        <v>0</v>
      </c>
      <c r="AE42">
        <f>COUNTIFS('Official Medal Table'!$F:$F,'Each Gender Events'!$A42,'Official Medal Table'!$C:$C,'Each Gender Events'!AE$1,'Official Medal Table'!$E:$E,'Each Gender Events'!AE$2)*'Medal values'!$B$1
+ COUNTIFS('Official Medal Table'!$G:$G,'Each Gender Events'!$A42,'Official Medal Table'!$C:$C,'Each Gender Events'!AE$1,'Official Medal Table'!$E:$E,'Each Gender Events'!AE$2)*'Medal values'!$B$2
+ COUNTIFS('Official Medal Table'!$H:$H,'Each Gender Events'!$A42,'Official Medal Table'!$C:$C,'Each Gender Events'!AE$1,'Official Medal Table'!$E:$E,'Each Gender Events'!AE$2)*'Medal values'!$B$3
+ COUNTIFS('Official Medal Table'!$I:$I,'Each Gender Events'!$A42,'Official Medal Table'!$C:$C,'Each Gender Events'!AE$1,'Official Medal Table'!$E:$E,'Each Gender Events'!AE$2)*'Medal values'!$B$3
+ COUNTIFS('Official Medal Table'!$F:$F,'Each Gender Events'!$A42,'Official Medal Table'!$C:$C,'Each Gender Events'!AE$1,'Official Medal Table'!$E:$E,"Mixed")*'Medal values'!$B$1/2
+ COUNTIFS('Official Medal Table'!$G:$G,'Each Gender Events'!$A42,'Official Medal Table'!$C:$C,'Each Gender Events'!AE$1,'Official Medal Table'!$E:$E,"Mixed")*'Medal values'!$B$2/2
+ COUNTIFS('Official Medal Table'!$H:$H,'Each Gender Events'!$A42,'Official Medal Table'!$C:$C,'Each Gender Events'!AE$1,'Official Medal Table'!$E:$E,"Mixed")*'Medal values'!$B$3/2
+ COUNTIFS('Official Medal Table'!$I:$I,'Each Gender Events'!$A42,'Official Medal Table'!$C:$C,'Each Gender Events'!AE$1,'Official Medal Table'!$E:$E,"Mixed")*'Medal values'!$B$3/2</f>
        <v>0</v>
      </c>
      <c r="AF42">
        <f>COUNTIFS('Official Medal Table'!$F:$F,'Each Gender Events'!$A42,'Official Medal Table'!$C:$C,'Each Gender Events'!AF$1,'Official Medal Table'!$E:$E,'Each Gender Events'!AF$2)*'Medal values'!$B$1
+ COUNTIFS('Official Medal Table'!$G:$G,'Each Gender Events'!$A42,'Official Medal Table'!$C:$C,'Each Gender Events'!AF$1,'Official Medal Table'!$E:$E,'Each Gender Events'!AF$2)*'Medal values'!$B$2
+ COUNTIFS('Official Medal Table'!$H:$H,'Each Gender Events'!$A42,'Official Medal Table'!$C:$C,'Each Gender Events'!AF$1,'Official Medal Table'!$E:$E,'Each Gender Events'!AF$2)*'Medal values'!$B$3
+ COUNTIFS('Official Medal Table'!$I:$I,'Each Gender Events'!$A42,'Official Medal Table'!$C:$C,'Each Gender Events'!AF$1,'Official Medal Table'!$E:$E,'Each Gender Events'!AF$2)*'Medal values'!$B$3
+ COUNTIFS('Official Medal Table'!$F:$F,'Each Gender Events'!$A42,'Official Medal Table'!$C:$C,'Each Gender Events'!AF$1,'Official Medal Table'!$E:$E,"Mixed")*'Medal values'!$B$1/2
+ COUNTIFS('Official Medal Table'!$G:$G,'Each Gender Events'!$A42,'Official Medal Table'!$C:$C,'Each Gender Events'!AF$1,'Official Medal Table'!$E:$E,"Mixed")*'Medal values'!$B$2/2
+ COUNTIFS('Official Medal Table'!$H:$H,'Each Gender Events'!$A42,'Official Medal Table'!$C:$C,'Each Gender Events'!AF$1,'Official Medal Table'!$E:$E,"Mixed")*'Medal values'!$B$3/2
+ COUNTIFS('Official Medal Table'!$I:$I,'Each Gender Events'!$A42,'Official Medal Table'!$C:$C,'Each Gender Events'!AF$1,'Official Medal Table'!$E:$E,"Mixed")*'Medal values'!$B$3/2</f>
        <v>0</v>
      </c>
      <c r="AG42">
        <f>COUNTIFS('Official Medal Table'!$F:$F,'Each Gender Events'!$A42,'Official Medal Table'!$C:$C,'Each Gender Events'!AG$1,'Official Medal Table'!$E:$E,'Each Gender Events'!AG$2)*'Medal values'!$B$1
+ COUNTIFS('Official Medal Table'!$G:$G,'Each Gender Events'!$A42,'Official Medal Table'!$C:$C,'Each Gender Events'!AG$1,'Official Medal Table'!$E:$E,'Each Gender Events'!AG$2)*'Medal values'!$B$2
+ COUNTIFS('Official Medal Table'!$H:$H,'Each Gender Events'!$A42,'Official Medal Table'!$C:$C,'Each Gender Events'!AG$1,'Official Medal Table'!$E:$E,'Each Gender Events'!AG$2)*'Medal values'!$B$3
+ COUNTIFS('Official Medal Table'!$I:$I,'Each Gender Events'!$A42,'Official Medal Table'!$C:$C,'Each Gender Events'!AG$1,'Official Medal Table'!$E:$E,'Each Gender Events'!AG$2)*'Medal values'!$B$3
+ COUNTIFS('Official Medal Table'!$F:$F,'Each Gender Events'!$A42,'Official Medal Table'!$C:$C,'Each Gender Events'!AG$1,'Official Medal Table'!$E:$E,"Mixed")*'Medal values'!$B$1/2
+ COUNTIFS('Official Medal Table'!$G:$G,'Each Gender Events'!$A42,'Official Medal Table'!$C:$C,'Each Gender Events'!AG$1,'Official Medal Table'!$E:$E,"Mixed")*'Medal values'!$B$2/2
+ COUNTIFS('Official Medal Table'!$H:$H,'Each Gender Events'!$A42,'Official Medal Table'!$C:$C,'Each Gender Events'!AG$1,'Official Medal Table'!$E:$E,"Mixed")*'Medal values'!$B$3/2
+ COUNTIFS('Official Medal Table'!$I:$I,'Each Gender Events'!$A42,'Official Medal Table'!$C:$C,'Each Gender Events'!AG$1,'Official Medal Table'!$E:$E,"Mixed")*'Medal values'!$B$3/2</f>
        <v>0</v>
      </c>
      <c r="AH42">
        <f>COUNTIFS('Official Medal Table'!$F:$F,'Each Gender Events'!$A42,'Official Medal Table'!$C:$C,'Each Gender Events'!AH$1,'Official Medal Table'!$E:$E,'Each Gender Events'!AH$2)*'Medal values'!$B$1
+ COUNTIFS('Official Medal Table'!$G:$G,'Each Gender Events'!$A42,'Official Medal Table'!$C:$C,'Each Gender Events'!AH$1,'Official Medal Table'!$E:$E,'Each Gender Events'!AH$2)*'Medal values'!$B$2
+ COUNTIFS('Official Medal Table'!$H:$H,'Each Gender Events'!$A42,'Official Medal Table'!$C:$C,'Each Gender Events'!AH$1,'Official Medal Table'!$E:$E,'Each Gender Events'!AH$2)*'Medal values'!$B$3
+ COUNTIFS('Official Medal Table'!$I:$I,'Each Gender Events'!$A42,'Official Medal Table'!$C:$C,'Each Gender Events'!AH$1,'Official Medal Table'!$E:$E,'Each Gender Events'!AH$2)*'Medal values'!$B$3
+ COUNTIFS('Official Medal Table'!$F:$F,'Each Gender Events'!$A42,'Official Medal Table'!$C:$C,'Each Gender Events'!AH$1,'Official Medal Table'!$E:$E,"Mixed")*'Medal values'!$B$1/2
+ COUNTIFS('Official Medal Table'!$G:$G,'Each Gender Events'!$A42,'Official Medal Table'!$C:$C,'Each Gender Events'!AH$1,'Official Medal Table'!$E:$E,"Mixed")*'Medal values'!$B$2/2
+ COUNTIFS('Official Medal Table'!$H:$H,'Each Gender Events'!$A42,'Official Medal Table'!$C:$C,'Each Gender Events'!AH$1,'Official Medal Table'!$E:$E,"Mixed")*'Medal values'!$B$3/2
+ COUNTIFS('Official Medal Table'!$I:$I,'Each Gender Events'!$A42,'Official Medal Table'!$C:$C,'Each Gender Events'!AH$1,'Official Medal Table'!$E:$E,"Mixed")*'Medal values'!$B$3/2</f>
        <v>0</v>
      </c>
      <c r="AI42">
        <f>COUNTIFS('Official Medal Table'!$F:$F,'Each Gender Events'!$A42,'Official Medal Table'!$C:$C,'Each Gender Events'!AI$1,'Official Medal Table'!$E:$E,'Each Gender Events'!AI$2)*'Medal values'!$B$1
+ COUNTIFS('Official Medal Table'!$G:$G,'Each Gender Events'!$A42,'Official Medal Table'!$C:$C,'Each Gender Events'!AI$1,'Official Medal Table'!$E:$E,'Each Gender Events'!AI$2)*'Medal values'!$B$2
+ COUNTIFS('Official Medal Table'!$H:$H,'Each Gender Events'!$A42,'Official Medal Table'!$C:$C,'Each Gender Events'!AI$1,'Official Medal Table'!$E:$E,'Each Gender Events'!AI$2)*'Medal values'!$B$3
+ COUNTIFS('Official Medal Table'!$I:$I,'Each Gender Events'!$A42,'Official Medal Table'!$C:$C,'Each Gender Events'!AI$1,'Official Medal Table'!$E:$E,'Each Gender Events'!AI$2)*'Medal values'!$B$3
+ COUNTIFS('Official Medal Table'!$F:$F,'Each Gender Events'!$A42,'Official Medal Table'!$C:$C,'Each Gender Events'!AI$1,'Official Medal Table'!$E:$E,"Mixed")*'Medal values'!$B$1/2
+ COUNTIFS('Official Medal Table'!$G:$G,'Each Gender Events'!$A42,'Official Medal Table'!$C:$C,'Each Gender Events'!AI$1,'Official Medal Table'!$E:$E,"Mixed")*'Medal values'!$B$2/2
+ COUNTIFS('Official Medal Table'!$H:$H,'Each Gender Events'!$A42,'Official Medal Table'!$C:$C,'Each Gender Events'!AI$1,'Official Medal Table'!$E:$E,"Mixed")*'Medal values'!$B$3/2
+ COUNTIFS('Official Medal Table'!$I:$I,'Each Gender Events'!$A42,'Official Medal Table'!$C:$C,'Each Gender Events'!AI$1,'Official Medal Table'!$E:$E,"Mixed")*'Medal values'!$B$3/2</f>
        <v>0</v>
      </c>
      <c r="AJ42">
        <f>COUNTIFS('Official Medal Table'!$F:$F,'Each Gender Events'!$A42,'Official Medal Table'!$C:$C,'Each Gender Events'!AJ$1,'Official Medal Table'!$E:$E,'Each Gender Events'!AJ$2)*'Medal values'!$B$1
+ COUNTIFS('Official Medal Table'!$G:$G,'Each Gender Events'!$A42,'Official Medal Table'!$C:$C,'Each Gender Events'!AJ$1,'Official Medal Table'!$E:$E,'Each Gender Events'!AJ$2)*'Medal values'!$B$2
+ COUNTIFS('Official Medal Table'!$H:$H,'Each Gender Events'!$A42,'Official Medal Table'!$C:$C,'Each Gender Events'!AJ$1,'Official Medal Table'!$E:$E,'Each Gender Events'!AJ$2)*'Medal values'!$B$3
+ COUNTIFS('Official Medal Table'!$I:$I,'Each Gender Events'!$A42,'Official Medal Table'!$C:$C,'Each Gender Events'!AJ$1,'Official Medal Table'!$E:$E,'Each Gender Events'!AJ$2)*'Medal values'!$B$3
+ COUNTIFS('Official Medal Table'!$F:$F,'Each Gender Events'!$A42,'Official Medal Table'!$C:$C,'Each Gender Events'!AJ$1,'Official Medal Table'!$E:$E,"Mixed")*'Medal values'!$B$1/2
+ COUNTIFS('Official Medal Table'!$G:$G,'Each Gender Events'!$A42,'Official Medal Table'!$C:$C,'Each Gender Events'!AJ$1,'Official Medal Table'!$E:$E,"Mixed")*'Medal values'!$B$2/2
+ COUNTIFS('Official Medal Table'!$H:$H,'Each Gender Events'!$A42,'Official Medal Table'!$C:$C,'Each Gender Events'!AJ$1,'Official Medal Table'!$E:$E,"Mixed")*'Medal values'!$B$3/2
+ COUNTIFS('Official Medal Table'!$I:$I,'Each Gender Events'!$A42,'Official Medal Table'!$C:$C,'Each Gender Events'!AJ$1,'Official Medal Table'!$E:$E,"Mixed")*'Medal values'!$B$3/2</f>
        <v>0</v>
      </c>
      <c r="AK42">
        <f>COUNTIFS('Official Medal Table'!$F:$F,'Each Gender Events'!$A42,'Official Medal Table'!$C:$C,'Each Gender Events'!AK$1,'Official Medal Table'!$E:$E,'Each Gender Events'!AK$2)*'Medal values'!$B$1
+ COUNTIFS('Official Medal Table'!$G:$G,'Each Gender Events'!$A42,'Official Medal Table'!$C:$C,'Each Gender Events'!AK$1,'Official Medal Table'!$E:$E,'Each Gender Events'!AK$2)*'Medal values'!$B$2
+ COUNTIFS('Official Medal Table'!$H:$H,'Each Gender Events'!$A42,'Official Medal Table'!$C:$C,'Each Gender Events'!AK$1,'Official Medal Table'!$E:$E,'Each Gender Events'!AK$2)*'Medal values'!$B$3
+ COUNTIFS('Official Medal Table'!$I:$I,'Each Gender Events'!$A42,'Official Medal Table'!$C:$C,'Each Gender Events'!AK$1,'Official Medal Table'!$E:$E,'Each Gender Events'!AK$2)*'Medal values'!$B$3
+ COUNTIFS('Official Medal Table'!$F:$F,'Each Gender Events'!$A42,'Official Medal Table'!$C:$C,'Each Gender Events'!AK$1,'Official Medal Table'!$E:$E,"Mixed")*'Medal values'!$B$1/2
+ COUNTIFS('Official Medal Table'!$G:$G,'Each Gender Events'!$A42,'Official Medal Table'!$C:$C,'Each Gender Events'!AK$1,'Official Medal Table'!$E:$E,"Mixed")*'Medal values'!$B$2/2
+ COUNTIFS('Official Medal Table'!$H:$H,'Each Gender Events'!$A42,'Official Medal Table'!$C:$C,'Each Gender Events'!AK$1,'Official Medal Table'!$E:$E,"Mixed")*'Medal values'!$B$3/2
+ COUNTIFS('Official Medal Table'!$I:$I,'Each Gender Events'!$A42,'Official Medal Table'!$C:$C,'Each Gender Events'!AK$1,'Official Medal Table'!$E:$E,"Mixed")*'Medal values'!$B$3/2</f>
        <v>0</v>
      </c>
      <c r="AL42">
        <f>COUNTIFS('Official Medal Table'!$F:$F,'Each Gender Events'!$A42,'Official Medal Table'!$C:$C,'Each Gender Events'!AL$1,'Official Medal Table'!$E:$E,'Each Gender Events'!AL$2)*'Medal values'!$B$1
+ COUNTIFS('Official Medal Table'!$G:$G,'Each Gender Events'!$A42,'Official Medal Table'!$C:$C,'Each Gender Events'!AL$1,'Official Medal Table'!$E:$E,'Each Gender Events'!AL$2)*'Medal values'!$B$2
+ COUNTIFS('Official Medal Table'!$H:$H,'Each Gender Events'!$A42,'Official Medal Table'!$C:$C,'Each Gender Events'!AL$1,'Official Medal Table'!$E:$E,'Each Gender Events'!AL$2)*'Medal values'!$B$3
+ COUNTIFS('Official Medal Table'!$I:$I,'Each Gender Events'!$A42,'Official Medal Table'!$C:$C,'Each Gender Events'!AL$1,'Official Medal Table'!$E:$E,'Each Gender Events'!AL$2)*'Medal values'!$B$3
+ COUNTIFS('Official Medal Table'!$F:$F,'Each Gender Events'!$A42,'Official Medal Table'!$C:$C,'Each Gender Events'!AL$1,'Official Medal Table'!$E:$E,"Mixed")*'Medal values'!$B$1/2
+ COUNTIFS('Official Medal Table'!$G:$G,'Each Gender Events'!$A42,'Official Medal Table'!$C:$C,'Each Gender Events'!AL$1,'Official Medal Table'!$E:$E,"Mixed")*'Medal values'!$B$2/2
+ COUNTIFS('Official Medal Table'!$H:$H,'Each Gender Events'!$A42,'Official Medal Table'!$C:$C,'Each Gender Events'!AL$1,'Official Medal Table'!$E:$E,"Mixed")*'Medal values'!$B$3/2
+ COUNTIFS('Official Medal Table'!$I:$I,'Each Gender Events'!$A42,'Official Medal Table'!$C:$C,'Each Gender Events'!AL$1,'Official Medal Table'!$E:$E,"Mixed")*'Medal values'!$B$3/2</f>
        <v>0</v>
      </c>
      <c r="AM42">
        <f>COUNTIFS('Official Medal Table'!$F:$F,'Each Gender Events'!$A42,'Official Medal Table'!$C:$C,'Each Gender Events'!AM$1,'Official Medal Table'!$E:$E,'Each Gender Events'!AM$2)*'Medal values'!$B$1
+ COUNTIFS('Official Medal Table'!$G:$G,'Each Gender Events'!$A42,'Official Medal Table'!$C:$C,'Each Gender Events'!AM$1,'Official Medal Table'!$E:$E,'Each Gender Events'!AM$2)*'Medal values'!$B$2
+ COUNTIFS('Official Medal Table'!$H:$H,'Each Gender Events'!$A42,'Official Medal Table'!$C:$C,'Each Gender Events'!AM$1,'Official Medal Table'!$E:$E,'Each Gender Events'!AM$2)*'Medal values'!$B$3
+ COUNTIFS('Official Medal Table'!$I:$I,'Each Gender Events'!$A42,'Official Medal Table'!$C:$C,'Each Gender Events'!AM$1,'Official Medal Table'!$E:$E,'Each Gender Events'!AM$2)*'Medal values'!$B$3
+ COUNTIFS('Official Medal Table'!$F:$F,'Each Gender Events'!$A42,'Official Medal Table'!$C:$C,'Each Gender Events'!AM$1,'Official Medal Table'!$E:$E,"Mixed")*'Medal values'!$B$1/2
+ COUNTIFS('Official Medal Table'!$G:$G,'Each Gender Events'!$A42,'Official Medal Table'!$C:$C,'Each Gender Events'!AM$1,'Official Medal Table'!$E:$E,"Mixed")*'Medal values'!$B$2/2
+ COUNTIFS('Official Medal Table'!$H:$H,'Each Gender Events'!$A42,'Official Medal Table'!$C:$C,'Each Gender Events'!AM$1,'Official Medal Table'!$E:$E,"Mixed")*'Medal values'!$B$3/2
+ COUNTIFS('Official Medal Table'!$I:$I,'Each Gender Events'!$A42,'Official Medal Table'!$C:$C,'Each Gender Events'!AM$1,'Official Medal Table'!$E:$E,"Mixed")*'Medal values'!$B$3/2</f>
        <v>0</v>
      </c>
      <c r="AN42">
        <f>COUNTIFS('Official Medal Table'!$F:$F,'Each Gender Events'!$A42,'Official Medal Table'!$C:$C,'Each Gender Events'!AN$1,'Official Medal Table'!$E:$E,'Each Gender Events'!AN$2)*'Medal values'!$B$1
+ COUNTIFS('Official Medal Table'!$G:$G,'Each Gender Events'!$A42,'Official Medal Table'!$C:$C,'Each Gender Events'!AN$1,'Official Medal Table'!$E:$E,'Each Gender Events'!AN$2)*'Medal values'!$B$2
+ COUNTIFS('Official Medal Table'!$H:$H,'Each Gender Events'!$A42,'Official Medal Table'!$C:$C,'Each Gender Events'!AN$1,'Official Medal Table'!$E:$E,'Each Gender Events'!AN$2)*'Medal values'!$B$3
+ COUNTIFS('Official Medal Table'!$I:$I,'Each Gender Events'!$A42,'Official Medal Table'!$C:$C,'Each Gender Events'!AN$1,'Official Medal Table'!$E:$E,'Each Gender Events'!AN$2)*'Medal values'!$B$3
+ COUNTIFS('Official Medal Table'!$F:$F,'Each Gender Events'!$A42,'Official Medal Table'!$C:$C,'Each Gender Events'!AN$1,'Official Medal Table'!$E:$E,"Mixed")*'Medal values'!$B$1/2
+ COUNTIFS('Official Medal Table'!$G:$G,'Each Gender Events'!$A42,'Official Medal Table'!$C:$C,'Each Gender Events'!AN$1,'Official Medal Table'!$E:$E,"Mixed")*'Medal values'!$B$2/2
+ COUNTIFS('Official Medal Table'!$H:$H,'Each Gender Events'!$A42,'Official Medal Table'!$C:$C,'Each Gender Events'!AN$1,'Official Medal Table'!$E:$E,"Mixed")*'Medal values'!$B$3/2
+ COUNTIFS('Official Medal Table'!$I:$I,'Each Gender Events'!$A42,'Official Medal Table'!$C:$C,'Each Gender Events'!AN$1,'Official Medal Table'!$E:$E,"Mixed")*'Medal values'!$B$3/2</f>
        <v>0</v>
      </c>
      <c r="AO42">
        <f>COUNTIFS('Official Medal Table'!$F:$F,'Each Gender Events'!$A42,'Official Medal Table'!$C:$C,'Each Gender Events'!AO$1,'Official Medal Table'!$E:$E,'Each Gender Events'!AO$2)*'Medal values'!$B$1
+ COUNTIFS('Official Medal Table'!$G:$G,'Each Gender Events'!$A42,'Official Medal Table'!$C:$C,'Each Gender Events'!AO$1,'Official Medal Table'!$E:$E,'Each Gender Events'!AO$2)*'Medal values'!$B$2
+ COUNTIFS('Official Medal Table'!$H:$H,'Each Gender Events'!$A42,'Official Medal Table'!$C:$C,'Each Gender Events'!AO$1,'Official Medal Table'!$E:$E,'Each Gender Events'!AO$2)*'Medal values'!$B$3
+ COUNTIFS('Official Medal Table'!$I:$I,'Each Gender Events'!$A42,'Official Medal Table'!$C:$C,'Each Gender Events'!AO$1,'Official Medal Table'!$E:$E,'Each Gender Events'!AO$2)*'Medal values'!$B$3
+ COUNTIFS('Official Medal Table'!$F:$F,'Each Gender Events'!$A42,'Official Medal Table'!$C:$C,'Each Gender Events'!AO$1,'Official Medal Table'!$E:$E,"Mixed")*'Medal values'!$B$1/2
+ COUNTIFS('Official Medal Table'!$G:$G,'Each Gender Events'!$A42,'Official Medal Table'!$C:$C,'Each Gender Events'!AO$1,'Official Medal Table'!$E:$E,"Mixed")*'Medal values'!$B$2/2
+ COUNTIFS('Official Medal Table'!$H:$H,'Each Gender Events'!$A42,'Official Medal Table'!$C:$C,'Each Gender Events'!AO$1,'Official Medal Table'!$E:$E,"Mixed")*'Medal values'!$B$3/2
+ COUNTIFS('Official Medal Table'!$I:$I,'Each Gender Events'!$A42,'Official Medal Table'!$C:$C,'Each Gender Events'!AO$1,'Official Medal Table'!$E:$E,"Mixed")*'Medal values'!$B$3/2</f>
        <v>0</v>
      </c>
      <c r="AP42">
        <f>COUNTIFS('Official Medal Table'!$F:$F,'Each Gender Events'!$A42,'Official Medal Table'!$C:$C,'Each Gender Events'!AP$1,'Official Medal Table'!$E:$E,'Each Gender Events'!AP$2)*'Medal values'!$B$1
+ COUNTIFS('Official Medal Table'!$G:$G,'Each Gender Events'!$A42,'Official Medal Table'!$C:$C,'Each Gender Events'!AP$1,'Official Medal Table'!$E:$E,'Each Gender Events'!AP$2)*'Medal values'!$B$2
+ COUNTIFS('Official Medal Table'!$H:$H,'Each Gender Events'!$A42,'Official Medal Table'!$C:$C,'Each Gender Events'!AP$1,'Official Medal Table'!$E:$E,'Each Gender Events'!AP$2)*'Medal values'!$B$3
+ COUNTIFS('Official Medal Table'!$I:$I,'Each Gender Events'!$A42,'Official Medal Table'!$C:$C,'Each Gender Events'!AP$1,'Official Medal Table'!$E:$E,'Each Gender Events'!AP$2)*'Medal values'!$B$3
+ COUNTIFS('Official Medal Table'!$F:$F,'Each Gender Events'!$A42,'Official Medal Table'!$C:$C,'Each Gender Events'!AP$1,'Official Medal Table'!$E:$E,"Mixed")*'Medal values'!$B$1/2
+ COUNTIFS('Official Medal Table'!$G:$G,'Each Gender Events'!$A42,'Official Medal Table'!$C:$C,'Each Gender Events'!AP$1,'Official Medal Table'!$E:$E,"Mixed")*'Medal values'!$B$2/2
+ COUNTIFS('Official Medal Table'!$H:$H,'Each Gender Events'!$A42,'Official Medal Table'!$C:$C,'Each Gender Events'!AP$1,'Official Medal Table'!$E:$E,"Mixed")*'Medal values'!$B$3/2
+ COUNTIFS('Official Medal Table'!$I:$I,'Each Gender Events'!$A42,'Official Medal Table'!$C:$C,'Each Gender Events'!AP$1,'Official Medal Table'!$E:$E,"Mixed")*'Medal values'!$B$3/2</f>
        <v>0</v>
      </c>
      <c r="AQ42">
        <f>COUNTIFS('Official Medal Table'!$F:$F,'Each Gender Events'!$A42,'Official Medal Table'!$C:$C,'Each Gender Events'!AQ$1,'Official Medal Table'!$E:$E,'Each Gender Events'!AQ$2)*'Medal values'!$B$1
+ COUNTIFS('Official Medal Table'!$G:$G,'Each Gender Events'!$A42,'Official Medal Table'!$C:$C,'Each Gender Events'!AQ$1,'Official Medal Table'!$E:$E,'Each Gender Events'!AQ$2)*'Medal values'!$B$2
+ COUNTIFS('Official Medal Table'!$H:$H,'Each Gender Events'!$A42,'Official Medal Table'!$C:$C,'Each Gender Events'!AQ$1,'Official Medal Table'!$E:$E,'Each Gender Events'!AQ$2)*'Medal values'!$B$3
+ COUNTIFS('Official Medal Table'!$I:$I,'Each Gender Events'!$A42,'Official Medal Table'!$C:$C,'Each Gender Events'!AQ$1,'Official Medal Table'!$E:$E,'Each Gender Events'!AQ$2)*'Medal values'!$B$3
+ COUNTIFS('Official Medal Table'!$F:$F,'Each Gender Events'!$A42,'Official Medal Table'!$C:$C,'Each Gender Events'!AQ$1,'Official Medal Table'!$E:$E,"Mixed")*'Medal values'!$B$1/2
+ COUNTIFS('Official Medal Table'!$G:$G,'Each Gender Events'!$A42,'Official Medal Table'!$C:$C,'Each Gender Events'!AQ$1,'Official Medal Table'!$E:$E,"Mixed")*'Medal values'!$B$2/2
+ COUNTIFS('Official Medal Table'!$H:$H,'Each Gender Events'!$A42,'Official Medal Table'!$C:$C,'Each Gender Events'!AQ$1,'Official Medal Table'!$E:$E,"Mixed")*'Medal values'!$B$3/2
+ COUNTIFS('Official Medal Table'!$I:$I,'Each Gender Events'!$A42,'Official Medal Table'!$C:$C,'Each Gender Events'!AQ$1,'Official Medal Table'!$E:$E,"Mixed")*'Medal values'!$B$3/2</f>
        <v>0</v>
      </c>
      <c r="AR42">
        <f>COUNTIFS('Official Medal Table'!$F:$F,'Each Gender Events'!$A42,'Official Medal Table'!$C:$C,'Each Gender Events'!AR$1,'Official Medal Table'!$E:$E,'Each Gender Events'!AR$2)*'Medal values'!$B$1
+ COUNTIFS('Official Medal Table'!$G:$G,'Each Gender Events'!$A42,'Official Medal Table'!$C:$C,'Each Gender Events'!AR$1,'Official Medal Table'!$E:$E,'Each Gender Events'!AR$2)*'Medal values'!$B$2
+ COUNTIFS('Official Medal Table'!$H:$H,'Each Gender Events'!$A42,'Official Medal Table'!$C:$C,'Each Gender Events'!AR$1,'Official Medal Table'!$E:$E,'Each Gender Events'!AR$2)*'Medal values'!$B$3
+ COUNTIFS('Official Medal Table'!$I:$I,'Each Gender Events'!$A42,'Official Medal Table'!$C:$C,'Each Gender Events'!AR$1,'Official Medal Table'!$E:$E,'Each Gender Events'!AR$2)*'Medal values'!$B$3
+ COUNTIFS('Official Medal Table'!$F:$F,'Each Gender Events'!$A42,'Official Medal Table'!$C:$C,'Each Gender Events'!AR$1,'Official Medal Table'!$E:$E,"Mixed")*'Medal values'!$B$1/2
+ COUNTIFS('Official Medal Table'!$G:$G,'Each Gender Events'!$A42,'Official Medal Table'!$C:$C,'Each Gender Events'!AR$1,'Official Medal Table'!$E:$E,"Mixed")*'Medal values'!$B$2/2
+ COUNTIFS('Official Medal Table'!$H:$H,'Each Gender Events'!$A42,'Official Medal Table'!$C:$C,'Each Gender Events'!AR$1,'Official Medal Table'!$E:$E,"Mixed")*'Medal values'!$B$3/2
+ COUNTIFS('Official Medal Table'!$I:$I,'Each Gender Events'!$A42,'Official Medal Table'!$C:$C,'Each Gender Events'!AR$1,'Official Medal Table'!$E:$E,"Mixed")*'Medal values'!$B$3/2</f>
        <v>2.0000010000000001</v>
      </c>
      <c r="AS42">
        <f>COUNTIFS('Official Medal Table'!$F:$F,'Each Gender Events'!$A42,'Official Medal Table'!$C:$C,'Each Gender Events'!AS$1,'Official Medal Table'!$E:$E,'Each Gender Events'!AS$2)*'Medal values'!$B$1
+ COUNTIFS('Official Medal Table'!$G:$G,'Each Gender Events'!$A42,'Official Medal Table'!$C:$C,'Each Gender Events'!AS$1,'Official Medal Table'!$E:$E,'Each Gender Events'!AS$2)*'Medal values'!$B$2
+ COUNTIFS('Official Medal Table'!$H:$H,'Each Gender Events'!$A42,'Official Medal Table'!$C:$C,'Each Gender Events'!AS$1,'Official Medal Table'!$E:$E,'Each Gender Events'!AS$2)*'Medal values'!$B$3
+ COUNTIFS('Official Medal Table'!$I:$I,'Each Gender Events'!$A42,'Official Medal Table'!$C:$C,'Each Gender Events'!AS$1,'Official Medal Table'!$E:$E,'Each Gender Events'!AS$2)*'Medal values'!$B$3
+ COUNTIFS('Official Medal Table'!$F:$F,'Each Gender Events'!$A42,'Official Medal Table'!$C:$C,'Each Gender Events'!AS$1,'Official Medal Table'!$E:$E,"Mixed")*'Medal values'!$B$1/2
+ COUNTIFS('Official Medal Table'!$G:$G,'Each Gender Events'!$A42,'Official Medal Table'!$C:$C,'Each Gender Events'!AS$1,'Official Medal Table'!$E:$E,"Mixed")*'Medal values'!$B$2/2
+ COUNTIFS('Official Medal Table'!$H:$H,'Each Gender Events'!$A42,'Official Medal Table'!$C:$C,'Each Gender Events'!AS$1,'Official Medal Table'!$E:$E,"Mixed")*'Medal values'!$B$3/2
+ COUNTIFS('Official Medal Table'!$I:$I,'Each Gender Events'!$A42,'Official Medal Table'!$C:$C,'Each Gender Events'!AS$1,'Official Medal Table'!$E:$E,"Mixed")*'Medal values'!$B$3/2</f>
        <v>0</v>
      </c>
      <c r="AT42">
        <f>COUNTIFS('Official Medal Table'!$F:$F,'Each Gender Events'!$A42,'Official Medal Table'!$C:$C,'Each Gender Events'!AT$1,'Official Medal Table'!$E:$E,'Each Gender Events'!AT$2)*'Medal values'!$B$1
+ COUNTIFS('Official Medal Table'!$G:$G,'Each Gender Events'!$A42,'Official Medal Table'!$C:$C,'Each Gender Events'!AT$1,'Official Medal Table'!$E:$E,'Each Gender Events'!AT$2)*'Medal values'!$B$2
+ COUNTIFS('Official Medal Table'!$H:$H,'Each Gender Events'!$A42,'Official Medal Table'!$C:$C,'Each Gender Events'!AT$1,'Official Medal Table'!$E:$E,'Each Gender Events'!AT$2)*'Medal values'!$B$3
+ COUNTIFS('Official Medal Table'!$I:$I,'Each Gender Events'!$A42,'Official Medal Table'!$C:$C,'Each Gender Events'!AT$1,'Official Medal Table'!$E:$E,'Each Gender Events'!AT$2)*'Medal values'!$B$3
+ COUNTIFS('Official Medal Table'!$F:$F,'Each Gender Events'!$A42,'Official Medal Table'!$C:$C,'Each Gender Events'!AT$1,'Official Medal Table'!$E:$E,"Mixed")*'Medal values'!$B$1/2
+ COUNTIFS('Official Medal Table'!$G:$G,'Each Gender Events'!$A42,'Official Medal Table'!$C:$C,'Each Gender Events'!AT$1,'Official Medal Table'!$E:$E,"Mixed")*'Medal values'!$B$2/2
+ COUNTIFS('Official Medal Table'!$H:$H,'Each Gender Events'!$A42,'Official Medal Table'!$C:$C,'Each Gender Events'!AT$1,'Official Medal Table'!$E:$E,"Mixed")*'Medal values'!$B$3/2
+ COUNTIFS('Official Medal Table'!$I:$I,'Each Gender Events'!$A42,'Official Medal Table'!$C:$C,'Each Gender Events'!AT$1,'Official Medal Table'!$E:$E,"Mixed")*'Medal values'!$B$3/2</f>
        <v>0</v>
      </c>
      <c r="AU42">
        <f>COUNTIFS('Official Medal Table'!$F:$F,'Each Gender Events'!$A42,'Official Medal Table'!$C:$C,'Each Gender Events'!AU$1,'Official Medal Table'!$E:$E,'Each Gender Events'!AU$2)*'Medal values'!$B$1
+ COUNTIFS('Official Medal Table'!$G:$G,'Each Gender Events'!$A42,'Official Medal Table'!$C:$C,'Each Gender Events'!AU$1,'Official Medal Table'!$E:$E,'Each Gender Events'!AU$2)*'Medal values'!$B$2
+ COUNTIFS('Official Medal Table'!$H:$H,'Each Gender Events'!$A42,'Official Medal Table'!$C:$C,'Each Gender Events'!AU$1,'Official Medal Table'!$E:$E,'Each Gender Events'!AU$2)*'Medal values'!$B$3
+ COUNTIFS('Official Medal Table'!$I:$I,'Each Gender Events'!$A42,'Official Medal Table'!$C:$C,'Each Gender Events'!AU$1,'Official Medal Table'!$E:$E,'Each Gender Events'!AU$2)*'Medal values'!$B$3
+ COUNTIFS('Official Medal Table'!$F:$F,'Each Gender Events'!$A42,'Official Medal Table'!$C:$C,'Each Gender Events'!AU$1,'Official Medal Table'!$E:$E,"Mixed")*'Medal values'!$B$1/2
+ COUNTIFS('Official Medal Table'!$G:$G,'Each Gender Events'!$A42,'Official Medal Table'!$C:$C,'Each Gender Events'!AU$1,'Official Medal Table'!$E:$E,"Mixed")*'Medal values'!$B$2/2
+ COUNTIFS('Official Medal Table'!$H:$H,'Each Gender Events'!$A42,'Official Medal Table'!$C:$C,'Each Gender Events'!AU$1,'Official Medal Table'!$E:$E,"Mixed")*'Medal values'!$B$3/2
+ COUNTIFS('Official Medal Table'!$I:$I,'Each Gender Events'!$A42,'Official Medal Table'!$C:$C,'Each Gender Events'!AU$1,'Official Medal Table'!$E:$E,"Mixed")*'Medal values'!$B$3/2</f>
        <v>0</v>
      </c>
      <c r="AV42">
        <f>COUNTIFS('Official Medal Table'!$F:$F,'Each Gender Events'!$A42,'Official Medal Table'!$C:$C,'Each Gender Events'!AV$1,'Official Medal Table'!$E:$E,'Each Gender Events'!AV$2)*'Medal values'!$B$1
+ COUNTIFS('Official Medal Table'!$G:$G,'Each Gender Events'!$A42,'Official Medal Table'!$C:$C,'Each Gender Events'!AV$1,'Official Medal Table'!$E:$E,'Each Gender Events'!AV$2)*'Medal values'!$B$2
+ COUNTIFS('Official Medal Table'!$H:$H,'Each Gender Events'!$A42,'Official Medal Table'!$C:$C,'Each Gender Events'!AV$1,'Official Medal Table'!$E:$E,'Each Gender Events'!AV$2)*'Medal values'!$B$3
+ COUNTIFS('Official Medal Table'!$I:$I,'Each Gender Events'!$A42,'Official Medal Table'!$C:$C,'Each Gender Events'!AV$1,'Official Medal Table'!$E:$E,'Each Gender Events'!AV$2)*'Medal values'!$B$3
+ COUNTIFS('Official Medal Table'!$F:$F,'Each Gender Events'!$A42,'Official Medal Table'!$C:$C,'Each Gender Events'!AV$1,'Official Medal Table'!$E:$E,"Mixed")*'Medal values'!$B$1/2
+ COUNTIFS('Official Medal Table'!$G:$G,'Each Gender Events'!$A42,'Official Medal Table'!$C:$C,'Each Gender Events'!AV$1,'Official Medal Table'!$E:$E,"Mixed")*'Medal values'!$B$2/2
+ COUNTIFS('Official Medal Table'!$H:$H,'Each Gender Events'!$A42,'Official Medal Table'!$C:$C,'Each Gender Events'!AV$1,'Official Medal Table'!$E:$E,"Mixed")*'Medal values'!$B$3/2
+ COUNTIFS('Official Medal Table'!$I:$I,'Each Gender Events'!$A42,'Official Medal Table'!$C:$C,'Each Gender Events'!AV$1,'Official Medal Table'!$E:$E,"Mixed")*'Medal values'!$B$3/2</f>
        <v>0</v>
      </c>
      <c r="AW42">
        <f>COUNTIFS('Official Medal Table'!$F:$F,'Each Gender Events'!$A42,'Official Medal Table'!$C:$C,'Each Gender Events'!AW$1,'Official Medal Table'!$E:$E,'Each Gender Events'!AW$2)*'Medal values'!$B$1
+ COUNTIFS('Official Medal Table'!$G:$G,'Each Gender Events'!$A42,'Official Medal Table'!$C:$C,'Each Gender Events'!AW$1,'Official Medal Table'!$E:$E,'Each Gender Events'!AW$2)*'Medal values'!$B$2
+ COUNTIFS('Official Medal Table'!$H:$H,'Each Gender Events'!$A42,'Official Medal Table'!$C:$C,'Each Gender Events'!AW$1,'Official Medal Table'!$E:$E,'Each Gender Events'!AW$2)*'Medal values'!$B$3
+ COUNTIFS('Official Medal Table'!$I:$I,'Each Gender Events'!$A42,'Official Medal Table'!$C:$C,'Each Gender Events'!AW$1,'Official Medal Table'!$E:$E,'Each Gender Events'!AW$2)*'Medal values'!$B$3
+ COUNTIFS('Official Medal Table'!$F:$F,'Each Gender Events'!$A42,'Official Medal Table'!$C:$C,'Each Gender Events'!AW$1,'Official Medal Table'!$E:$E,"Mixed")*'Medal values'!$B$1/2
+ COUNTIFS('Official Medal Table'!$G:$G,'Each Gender Events'!$A42,'Official Medal Table'!$C:$C,'Each Gender Events'!AW$1,'Official Medal Table'!$E:$E,"Mixed")*'Medal values'!$B$2/2
+ COUNTIFS('Official Medal Table'!$H:$H,'Each Gender Events'!$A42,'Official Medal Table'!$C:$C,'Each Gender Events'!AW$1,'Official Medal Table'!$E:$E,"Mixed")*'Medal values'!$B$3/2
+ COUNTIFS('Official Medal Table'!$I:$I,'Each Gender Events'!$A42,'Official Medal Table'!$C:$C,'Each Gender Events'!AW$1,'Official Medal Table'!$E:$E,"Mixed")*'Medal values'!$B$3/2</f>
        <v>0</v>
      </c>
      <c r="AX42">
        <f>COUNTIFS('Official Medal Table'!$F:$F,'Each Gender Events'!$A42,'Official Medal Table'!$C:$C,'Each Gender Events'!AX$1,'Official Medal Table'!$E:$E,'Each Gender Events'!AX$2)*'Medal values'!$B$1
+ COUNTIFS('Official Medal Table'!$G:$G,'Each Gender Events'!$A42,'Official Medal Table'!$C:$C,'Each Gender Events'!AX$1,'Official Medal Table'!$E:$E,'Each Gender Events'!AX$2)*'Medal values'!$B$2
+ COUNTIFS('Official Medal Table'!$H:$H,'Each Gender Events'!$A42,'Official Medal Table'!$C:$C,'Each Gender Events'!AX$1,'Official Medal Table'!$E:$E,'Each Gender Events'!AX$2)*'Medal values'!$B$3
+ COUNTIFS('Official Medal Table'!$I:$I,'Each Gender Events'!$A42,'Official Medal Table'!$C:$C,'Each Gender Events'!AX$1,'Official Medal Table'!$E:$E,'Each Gender Events'!AX$2)*'Medal values'!$B$3
+ COUNTIFS('Official Medal Table'!$F:$F,'Each Gender Events'!$A42,'Official Medal Table'!$C:$C,'Each Gender Events'!AX$1,'Official Medal Table'!$E:$E,"Mixed")*'Medal values'!$B$1/2
+ COUNTIFS('Official Medal Table'!$G:$G,'Each Gender Events'!$A42,'Official Medal Table'!$C:$C,'Each Gender Events'!AX$1,'Official Medal Table'!$E:$E,"Mixed")*'Medal values'!$B$2/2
+ COUNTIFS('Official Medal Table'!$H:$H,'Each Gender Events'!$A42,'Official Medal Table'!$C:$C,'Each Gender Events'!AX$1,'Official Medal Table'!$E:$E,"Mixed")*'Medal values'!$B$3/2
+ COUNTIFS('Official Medal Table'!$I:$I,'Each Gender Events'!$A42,'Official Medal Table'!$C:$C,'Each Gender Events'!AX$1,'Official Medal Table'!$E:$E,"Mixed")*'Medal values'!$B$3/2</f>
        <v>0</v>
      </c>
      <c r="AY42">
        <f>COUNTIFS('Official Medal Table'!$F:$F,'Each Gender Events'!$A42,'Official Medal Table'!$C:$C,'Each Gender Events'!AY$1,'Official Medal Table'!$E:$E,'Each Gender Events'!AY$2)*'Medal values'!$B$1
+ COUNTIFS('Official Medal Table'!$G:$G,'Each Gender Events'!$A42,'Official Medal Table'!$C:$C,'Each Gender Events'!AY$1,'Official Medal Table'!$E:$E,'Each Gender Events'!AY$2)*'Medal values'!$B$2
+ COUNTIFS('Official Medal Table'!$H:$H,'Each Gender Events'!$A42,'Official Medal Table'!$C:$C,'Each Gender Events'!AY$1,'Official Medal Table'!$E:$E,'Each Gender Events'!AY$2)*'Medal values'!$B$3
+ COUNTIFS('Official Medal Table'!$I:$I,'Each Gender Events'!$A42,'Official Medal Table'!$C:$C,'Each Gender Events'!AY$1,'Official Medal Table'!$E:$E,'Each Gender Events'!AY$2)*'Medal values'!$B$3
+ COUNTIFS('Official Medal Table'!$F:$F,'Each Gender Events'!$A42,'Official Medal Table'!$C:$C,'Each Gender Events'!AY$1,'Official Medal Table'!$E:$E,"Mixed")*'Medal values'!$B$1/2
+ COUNTIFS('Official Medal Table'!$G:$G,'Each Gender Events'!$A42,'Official Medal Table'!$C:$C,'Each Gender Events'!AY$1,'Official Medal Table'!$E:$E,"Mixed")*'Medal values'!$B$2/2
+ COUNTIFS('Official Medal Table'!$H:$H,'Each Gender Events'!$A42,'Official Medal Table'!$C:$C,'Each Gender Events'!AY$1,'Official Medal Table'!$E:$E,"Mixed")*'Medal values'!$B$3/2
+ COUNTIFS('Official Medal Table'!$I:$I,'Each Gender Events'!$A42,'Official Medal Table'!$C:$C,'Each Gender Events'!AY$1,'Official Medal Table'!$E:$E,"Mixed")*'Medal values'!$B$3/2</f>
        <v>4.5009999999999994</v>
      </c>
      <c r="AZ42">
        <f>COUNTIFS('Official Medal Table'!$F:$F,'Each Gender Events'!$A42,'Official Medal Table'!$C:$C,'Each Gender Events'!AZ$1,'Official Medal Table'!$E:$E,'Each Gender Events'!AZ$2)*'Medal values'!$B$1
+ COUNTIFS('Official Medal Table'!$G:$G,'Each Gender Events'!$A42,'Official Medal Table'!$C:$C,'Each Gender Events'!AZ$1,'Official Medal Table'!$E:$E,'Each Gender Events'!AZ$2)*'Medal values'!$B$2
+ COUNTIFS('Official Medal Table'!$H:$H,'Each Gender Events'!$A42,'Official Medal Table'!$C:$C,'Each Gender Events'!AZ$1,'Official Medal Table'!$E:$E,'Each Gender Events'!AZ$2)*'Medal values'!$B$3
+ COUNTIFS('Official Medal Table'!$I:$I,'Each Gender Events'!$A42,'Official Medal Table'!$C:$C,'Each Gender Events'!AZ$1,'Official Medal Table'!$E:$E,'Each Gender Events'!AZ$2)*'Medal values'!$B$3
+ COUNTIFS('Official Medal Table'!$F:$F,'Each Gender Events'!$A42,'Official Medal Table'!$C:$C,'Each Gender Events'!AZ$1,'Official Medal Table'!$E:$E,"Mixed")*'Medal values'!$B$1/2
+ COUNTIFS('Official Medal Table'!$G:$G,'Each Gender Events'!$A42,'Official Medal Table'!$C:$C,'Each Gender Events'!AZ$1,'Official Medal Table'!$E:$E,"Mixed")*'Medal values'!$B$2/2
+ COUNTIFS('Official Medal Table'!$H:$H,'Each Gender Events'!$A42,'Official Medal Table'!$C:$C,'Each Gender Events'!AZ$1,'Official Medal Table'!$E:$E,"Mixed")*'Medal values'!$B$3/2
+ COUNTIFS('Official Medal Table'!$I:$I,'Each Gender Events'!$A42,'Official Medal Table'!$C:$C,'Each Gender Events'!AZ$1,'Official Medal Table'!$E:$E,"Mixed")*'Medal values'!$B$3/2</f>
        <v>2.5000010000000001</v>
      </c>
      <c r="BA42">
        <f>COUNTIFS('Official Medal Table'!$F:$F,'Each Gender Events'!$A42,'Official Medal Table'!$C:$C,'Each Gender Events'!BA$1,'Official Medal Table'!$E:$E,'Each Gender Events'!BA$2)*'Medal values'!$B$1
+ COUNTIFS('Official Medal Table'!$G:$G,'Each Gender Events'!$A42,'Official Medal Table'!$C:$C,'Each Gender Events'!BA$1,'Official Medal Table'!$E:$E,'Each Gender Events'!BA$2)*'Medal values'!$B$2
+ COUNTIFS('Official Medal Table'!$H:$H,'Each Gender Events'!$A42,'Official Medal Table'!$C:$C,'Each Gender Events'!BA$1,'Official Medal Table'!$E:$E,'Each Gender Events'!BA$2)*'Medal values'!$B$3
+ COUNTIFS('Official Medal Table'!$I:$I,'Each Gender Events'!$A42,'Official Medal Table'!$C:$C,'Each Gender Events'!BA$1,'Official Medal Table'!$E:$E,'Each Gender Events'!BA$2)*'Medal values'!$B$3
+ COUNTIFS('Official Medal Table'!$F:$F,'Each Gender Events'!$A42,'Official Medal Table'!$C:$C,'Each Gender Events'!BA$1,'Official Medal Table'!$E:$E,"Mixed")*'Medal values'!$B$1/2
+ COUNTIFS('Official Medal Table'!$G:$G,'Each Gender Events'!$A42,'Official Medal Table'!$C:$C,'Each Gender Events'!BA$1,'Official Medal Table'!$E:$E,"Mixed")*'Medal values'!$B$2/2
+ COUNTIFS('Official Medal Table'!$H:$H,'Each Gender Events'!$A42,'Official Medal Table'!$C:$C,'Each Gender Events'!BA$1,'Official Medal Table'!$E:$E,"Mixed")*'Medal values'!$B$3/2
+ COUNTIFS('Official Medal Table'!$I:$I,'Each Gender Events'!$A42,'Official Medal Table'!$C:$C,'Each Gender Events'!BA$1,'Official Medal Table'!$E:$E,"Mixed")*'Medal values'!$B$3/2</f>
        <v>1.5</v>
      </c>
      <c r="BB42">
        <f>COUNTIFS('Official Medal Table'!$F:$F,'Each Gender Events'!$A42,'Official Medal Table'!$C:$C,'Each Gender Events'!BB$1,'Official Medal Table'!$E:$E,'Each Gender Events'!BB$2)*'Medal values'!$B$1
+ COUNTIFS('Official Medal Table'!$G:$G,'Each Gender Events'!$A42,'Official Medal Table'!$C:$C,'Each Gender Events'!BB$1,'Official Medal Table'!$E:$E,'Each Gender Events'!BB$2)*'Medal values'!$B$2
+ COUNTIFS('Official Medal Table'!$H:$H,'Each Gender Events'!$A42,'Official Medal Table'!$C:$C,'Each Gender Events'!BB$1,'Official Medal Table'!$E:$E,'Each Gender Events'!BB$2)*'Medal values'!$B$3
+ COUNTIFS('Official Medal Table'!$I:$I,'Each Gender Events'!$A42,'Official Medal Table'!$C:$C,'Each Gender Events'!BB$1,'Official Medal Table'!$E:$E,'Each Gender Events'!BB$2)*'Medal values'!$B$3
+ COUNTIFS('Official Medal Table'!$F:$F,'Each Gender Events'!$A42,'Official Medal Table'!$C:$C,'Each Gender Events'!BB$1,'Official Medal Table'!$E:$E,"Mixed")*'Medal values'!$B$1/2
+ COUNTIFS('Official Medal Table'!$G:$G,'Each Gender Events'!$A42,'Official Medal Table'!$C:$C,'Each Gender Events'!BB$1,'Official Medal Table'!$E:$E,"Mixed")*'Medal values'!$B$2/2
+ COUNTIFS('Official Medal Table'!$H:$H,'Each Gender Events'!$A42,'Official Medal Table'!$C:$C,'Each Gender Events'!BB$1,'Official Medal Table'!$E:$E,"Mixed")*'Medal values'!$B$3/2
+ COUNTIFS('Official Medal Table'!$I:$I,'Each Gender Events'!$A42,'Official Medal Table'!$C:$C,'Each Gender Events'!BB$1,'Official Medal Table'!$E:$E,"Mixed")*'Medal values'!$B$3/2</f>
        <v>0</v>
      </c>
      <c r="BC42">
        <f>COUNTIFS('Official Medal Table'!$F:$F,'Each Gender Events'!$A42,'Official Medal Table'!$C:$C,'Each Gender Events'!BC$1,'Official Medal Table'!$E:$E,'Each Gender Events'!BC$2)*'Medal values'!$B$1
+ COUNTIFS('Official Medal Table'!$G:$G,'Each Gender Events'!$A42,'Official Medal Table'!$C:$C,'Each Gender Events'!BC$1,'Official Medal Table'!$E:$E,'Each Gender Events'!BC$2)*'Medal values'!$B$2
+ COUNTIFS('Official Medal Table'!$H:$H,'Each Gender Events'!$A42,'Official Medal Table'!$C:$C,'Each Gender Events'!BC$1,'Official Medal Table'!$E:$E,'Each Gender Events'!BC$2)*'Medal values'!$B$3
+ COUNTIFS('Official Medal Table'!$I:$I,'Each Gender Events'!$A42,'Official Medal Table'!$C:$C,'Each Gender Events'!BC$1,'Official Medal Table'!$E:$E,'Each Gender Events'!BC$2)*'Medal values'!$B$3
+ COUNTIFS('Official Medal Table'!$F:$F,'Each Gender Events'!$A42,'Official Medal Table'!$C:$C,'Each Gender Events'!BC$1,'Official Medal Table'!$E:$E,"Mixed")*'Medal values'!$B$1/2
+ COUNTIFS('Official Medal Table'!$G:$G,'Each Gender Events'!$A42,'Official Medal Table'!$C:$C,'Each Gender Events'!BC$1,'Official Medal Table'!$E:$E,"Mixed")*'Medal values'!$B$2/2
+ COUNTIFS('Official Medal Table'!$H:$H,'Each Gender Events'!$A42,'Official Medal Table'!$C:$C,'Each Gender Events'!BC$1,'Official Medal Table'!$E:$E,"Mixed")*'Medal values'!$B$3/2
+ COUNTIFS('Official Medal Table'!$I:$I,'Each Gender Events'!$A42,'Official Medal Table'!$C:$C,'Each Gender Events'!BC$1,'Official Medal Table'!$E:$E,"Mixed")*'Medal values'!$B$3/2</f>
        <v>0</v>
      </c>
      <c r="BD42">
        <f>COUNTIFS('Official Medal Table'!$F:$F,'Each Gender Events'!$A42,'Official Medal Table'!$C:$C,'Each Gender Events'!BD$1,'Official Medal Table'!$E:$E,'Each Gender Events'!BD$2)*'Medal values'!$B$1
+ COUNTIFS('Official Medal Table'!$G:$G,'Each Gender Events'!$A42,'Official Medal Table'!$C:$C,'Each Gender Events'!BD$1,'Official Medal Table'!$E:$E,'Each Gender Events'!BD$2)*'Medal values'!$B$2
+ COUNTIFS('Official Medal Table'!$H:$H,'Each Gender Events'!$A42,'Official Medal Table'!$C:$C,'Each Gender Events'!BD$1,'Official Medal Table'!$E:$E,'Each Gender Events'!BD$2)*'Medal values'!$B$3
+ COUNTIFS('Official Medal Table'!$I:$I,'Each Gender Events'!$A42,'Official Medal Table'!$C:$C,'Each Gender Events'!BD$1,'Official Medal Table'!$E:$E,'Each Gender Events'!BD$2)*'Medal values'!$B$3
+ COUNTIFS('Official Medal Table'!$F:$F,'Each Gender Events'!$A42,'Official Medal Table'!$C:$C,'Each Gender Events'!BD$1,'Official Medal Table'!$E:$E,"Mixed")*'Medal values'!$B$1/2
+ COUNTIFS('Official Medal Table'!$G:$G,'Each Gender Events'!$A42,'Official Medal Table'!$C:$C,'Each Gender Events'!BD$1,'Official Medal Table'!$E:$E,"Mixed")*'Medal values'!$B$2/2
+ COUNTIFS('Official Medal Table'!$H:$H,'Each Gender Events'!$A42,'Official Medal Table'!$C:$C,'Each Gender Events'!BD$1,'Official Medal Table'!$E:$E,"Mixed")*'Medal values'!$B$3/2
+ COUNTIFS('Official Medal Table'!$I:$I,'Each Gender Events'!$A42,'Official Medal Table'!$C:$C,'Each Gender Events'!BD$1,'Official Medal Table'!$E:$E,"Mixed")*'Medal values'!$B$3/2</f>
        <v>0</v>
      </c>
      <c r="BE42">
        <f>COUNTIFS('Official Medal Table'!$F:$F,'Each Gender Events'!$A42,'Official Medal Table'!$C:$C,'Each Gender Events'!BE$1,'Official Medal Table'!$E:$E,'Each Gender Events'!BE$2)*'Medal values'!$B$1
+ COUNTIFS('Official Medal Table'!$G:$G,'Each Gender Events'!$A42,'Official Medal Table'!$C:$C,'Each Gender Events'!BE$1,'Official Medal Table'!$E:$E,'Each Gender Events'!BE$2)*'Medal values'!$B$2
+ COUNTIFS('Official Medal Table'!$H:$H,'Each Gender Events'!$A42,'Official Medal Table'!$C:$C,'Each Gender Events'!BE$1,'Official Medal Table'!$E:$E,'Each Gender Events'!BE$2)*'Medal values'!$B$3
+ COUNTIFS('Official Medal Table'!$I:$I,'Each Gender Events'!$A42,'Official Medal Table'!$C:$C,'Each Gender Events'!BE$1,'Official Medal Table'!$E:$E,'Each Gender Events'!BE$2)*'Medal values'!$B$3
+ COUNTIFS('Official Medal Table'!$F:$F,'Each Gender Events'!$A42,'Official Medal Table'!$C:$C,'Each Gender Events'!BE$1,'Official Medal Table'!$E:$E,"Mixed")*'Medal values'!$B$1/2
+ COUNTIFS('Official Medal Table'!$G:$G,'Each Gender Events'!$A42,'Official Medal Table'!$C:$C,'Each Gender Events'!BE$1,'Official Medal Table'!$E:$E,"Mixed")*'Medal values'!$B$2/2
+ COUNTIFS('Official Medal Table'!$H:$H,'Each Gender Events'!$A42,'Official Medal Table'!$C:$C,'Each Gender Events'!BE$1,'Official Medal Table'!$E:$E,"Mixed")*'Medal values'!$B$3/2
+ COUNTIFS('Official Medal Table'!$I:$I,'Each Gender Events'!$A42,'Official Medal Table'!$C:$C,'Each Gender Events'!BE$1,'Official Medal Table'!$E:$E,"Mixed")*'Medal values'!$B$3/2</f>
        <v>0</v>
      </c>
      <c r="BF42">
        <f>COUNTIFS('Official Medal Table'!$F:$F,'Each Gender Events'!$A42,'Official Medal Table'!$C:$C,'Each Gender Events'!BF$1,'Official Medal Table'!$E:$E,'Each Gender Events'!BF$2)*'Medal values'!$B$1
+ COUNTIFS('Official Medal Table'!$G:$G,'Each Gender Events'!$A42,'Official Medal Table'!$C:$C,'Each Gender Events'!BF$1,'Official Medal Table'!$E:$E,'Each Gender Events'!BF$2)*'Medal values'!$B$2
+ COUNTIFS('Official Medal Table'!$H:$H,'Each Gender Events'!$A42,'Official Medal Table'!$C:$C,'Each Gender Events'!BF$1,'Official Medal Table'!$E:$E,'Each Gender Events'!BF$2)*'Medal values'!$B$3
+ COUNTIFS('Official Medal Table'!$I:$I,'Each Gender Events'!$A42,'Official Medal Table'!$C:$C,'Each Gender Events'!BF$1,'Official Medal Table'!$E:$E,'Each Gender Events'!BF$2)*'Medal values'!$B$3
+ COUNTIFS('Official Medal Table'!$F:$F,'Each Gender Events'!$A42,'Official Medal Table'!$C:$C,'Each Gender Events'!BF$1,'Official Medal Table'!$E:$E,"Mixed")*'Medal values'!$B$1/2
+ COUNTIFS('Official Medal Table'!$G:$G,'Each Gender Events'!$A42,'Official Medal Table'!$C:$C,'Each Gender Events'!BF$1,'Official Medal Table'!$E:$E,"Mixed")*'Medal values'!$B$2/2
+ COUNTIFS('Official Medal Table'!$H:$H,'Each Gender Events'!$A42,'Official Medal Table'!$C:$C,'Each Gender Events'!BF$1,'Official Medal Table'!$E:$E,"Mixed")*'Medal values'!$B$3/2
+ COUNTIFS('Official Medal Table'!$I:$I,'Each Gender Events'!$A42,'Official Medal Table'!$C:$C,'Each Gender Events'!BF$1,'Official Medal Table'!$E:$E,"Mixed")*'Medal values'!$B$3/2</f>
        <v>0</v>
      </c>
      <c r="BG42">
        <f>COUNTIFS('Official Medal Table'!$F:$F,'Each Gender Events'!$A42,'Official Medal Table'!$C:$C,'Each Gender Events'!BG$1,'Official Medal Table'!$E:$E,'Each Gender Events'!BG$2)*'Medal values'!$B$1
+ COUNTIFS('Official Medal Table'!$G:$G,'Each Gender Events'!$A42,'Official Medal Table'!$C:$C,'Each Gender Events'!BG$1,'Official Medal Table'!$E:$E,'Each Gender Events'!BG$2)*'Medal values'!$B$2
+ COUNTIFS('Official Medal Table'!$H:$H,'Each Gender Events'!$A42,'Official Medal Table'!$C:$C,'Each Gender Events'!BG$1,'Official Medal Table'!$E:$E,'Each Gender Events'!BG$2)*'Medal values'!$B$3
+ COUNTIFS('Official Medal Table'!$I:$I,'Each Gender Events'!$A42,'Official Medal Table'!$C:$C,'Each Gender Events'!BG$1,'Official Medal Table'!$E:$E,'Each Gender Events'!BG$2)*'Medal values'!$B$3
+ COUNTIFS('Official Medal Table'!$F:$F,'Each Gender Events'!$A42,'Official Medal Table'!$C:$C,'Each Gender Events'!BG$1,'Official Medal Table'!$E:$E,"Mixed")*'Medal values'!$B$1/2
+ COUNTIFS('Official Medal Table'!$G:$G,'Each Gender Events'!$A42,'Official Medal Table'!$C:$C,'Each Gender Events'!BG$1,'Official Medal Table'!$E:$E,"Mixed")*'Medal values'!$B$2/2
+ COUNTIFS('Official Medal Table'!$H:$H,'Each Gender Events'!$A42,'Official Medal Table'!$C:$C,'Each Gender Events'!BG$1,'Official Medal Table'!$E:$E,"Mixed")*'Medal values'!$B$3/2
+ COUNTIFS('Official Medal Table'!$I:$I,'Each Gender Events'!$A42,'Official Medal Table'!$C:$C,'Each Gender Events'!BG$1,'Official Medal Table'!$E:$E,"Mixed")*'Medal values'!$B$3/2</f>
        <v>0</v>
      </c>
      <c r="BH42">
        <f>COUNTIFS('Official Medal Table'!$F:$F,'Each Gender Events'!$A42,'Official Medal Table'!$C:$C,'Each Gender Events'!BH$1,'Official Medal Table'!$E:$E,'Each Gender Events'!BH$2)*'Medal values'!$B$1
+ COUNTIFS('Official Medal Table'!$G:$G,'Each Gender Events'!$A42,'Official Medal Table'!$C:$C,'Each Gender Events'!BH$1,'Official Medal Table'!$E:$E,'Each Gender Events'!BH$2)*'Medal values'!$B$2
+ COUNTIFS('Official Medal Table'!$H:$H,'Each Gender Events'!$A42,'Official Medal Table'!$C:$C,'Each Gender Events'!BH$1,'Official Medal Table'!$E:$E,'Each Gender Events'!BH$2)*'Medal values'!$B$3
+ COUNTIFS('Official Medal Table'!$I:$I,'Each Gender Events'!$A42,'Official Medal Table'!$C:$C,'Each Gender Events'!BH$1,'Official Medal Table'!$E:$E,'Each Gender Events'!BH$2)*'Medal values'!$B$3
+ COUNTIFS('Official Medal Table'!$F:$F,'Each Gender Events'!$A42,'Official Medal Table'!$C:$C,'Each Gender Events'!BH$1,'Official Medal Table'!$E:$E,"Mixed")*'Medal values'!$B$1/2
+ COUNTIFS('Official Medal Table'!$G:$G,'Each Gender Events'!$A42,'Official Medal Table'!$C:$C,'Each Gender Events'!BH$1,'Official Medal Table'!$E:$E,"Mixed")*'Medal values'!$B$2/2
+ COUNTIFS('Official Medal Table'!$H:$H,'Each Gender Events'!$A42,'Official Medal Table'!$C:$C,'Each Gender Events'!BH$1,'Official Medal Table'!$E:$E,"Mixed")*'Medal values'!$B$3/2
+ COUNTIFS('Official Medal Table'!$I:$I,'Each Gender Events'!$A42,'Official Medal Table'!$C:$C,'Each Gender Events'!BH$1,'Official Medal Table'!$E:$E,"Mixed")*'Medal values'!$B$3/2</f>
        <v>0</v>
      </c>
      <c r="BI42">
        <f>COUNTIFS('Official Medal Table'!$F:$F,'Each Gender Events'!$A42,'Official Medal Table'!$C:$C,'Each Gender Events'!BI$1,'Official Medal Table'!$E:$E,'Each Gender Events'!BI$2)*'Medal values'!$B$1
+ COUNTIFS('Official Medal Table'!$G:$G,'Each Gender Events'!$A42,'Official Medal Table'!$C:$C,'Each Gender Events'!BI$1,'Official Medal Table'!$E:$E,'Each Gender Events'!BI$2)*'Medal values'!$B$2
+ COUNTIFS('Official Medal Table'!$H:$H,'Each Gender Events'!$A42,'Official Medal Table'!$C:$C,'Each Gender Events'!BI$1,'Official Medal Table'!$E:$E,'Each Gender Events'!BI$2)*'Medal values'!$B$3
+ COUNTIFS('Official Medal Table'!$I:$I,'Each Gender Events'!$A42,'Official Medal Table'!$C:$C,'Each Gender Events'!BI$1,'Official Medal Table'!$E:$E,'Each Gender Events'!BI$2)*'Medal values'!$B$3
+ COUNTIFS('Official Medal Table'!$F:$F,'Each Gender Events'!$A42,'Official Medal Table'!$C:$C,'Each Gender Events'!BI$1,'Official Medal Table'!$E:$E,"Mixed")*'Medal values'!$B$1/2
+ COUNTIFS('Official Medal Table'!$G:$G,'Each Gender Events'!$A42,'Official Medal Table'!$C:$C,'Each Gender Events'!BI$1,'Official Medal Table'!$E:$E,"Mixed")*'Medal values'!$B$2/2
+ COUNTIFS('Official Medal Table'!$H:$H,'Each Gender Events'!$A42,'Official Medal Table'!$C:$C,'Each Gender Events'!BI$1,'Official Medal Table'!$E:$E,"Mixed")*'Medal values'!$B$3/2
+ COUNTIFS('Official Medal Table'!$I:$I,'Each Gender Events'!$A42,'Official Medal Table'!$C:$C,'Each Gender Events'!BI$1,'Official Medal Table'!$E:$E,"Mixed")*'Medal values'!$B$3/2</f>
        <v>0</v>
      </c>
      <c r="BJ42">
        <f>COUNTIFS('Official Medal Table'!$F:$F,'Each Gender Events'!$A42,'Official Medal Table'!$C:$C,'Each Gender Events'!BJ$1,'Official Medal Table'!$E:$E,'Each Gender Events'!BJ$2)*'Medal values'!$B$1
+ COUNTIFS('Official Medal Table'!$G:$G,'Each Gender Events'!$A42,'Official Medal Table'!$C:$C,'Each Gender Events'!BJ$1,'Official Medal Table'!$E:$E,'Each Gender Events'!BJ$2)*'Medal values'!$B$2
+ COUNTIFS('Official Medal Table'!$H:$H,'Each Gender Events'!$A42,'Official Medal Table'!$C:$C,'Each Gender Events'!BJ$1,'Official Medal Table'!$E:$E,'Each Gender Events'!BJ$2)*'Medal values'!$B$3
+ COUNTIFS('Official Medal Table'!$I:$I,'Each Gender Events'!$A42,'Official Medal Table'!$C:$C,'Each Gender Events'!BJ$1,'Official Medal Table'!$E:$E,'Each Gender Events'!BJ$2)*'Medal values'!$B$3
+ COUNTIFS('Official Medal Table'!$F:$F,'Each Gender Events'!$A42,'Official Medal Table'!$C:$C,'Each Gender Events'!BJ$1,'Official Medal Table'!$E:$E,"Mixed")*'Medal values'!$B$1/2
+ COUNTIFS('Official Medal Table'!$G:$G,'Each Gender Events'!$A42,'Official Medal Table'!$C:$C,'Each Gender Events'!BJ$1,'Official Medal Table'!$E:$E,"Mixed")*'Medal values'!$B$2/2
+ COUNTIFS('Official Medal Table'!$H:$H,'Each Gender Events'!$A42,'Official Medal Table'!$C:$C,'Each Gender Events'!BJ$1,'Official Medal Table'!$E:$E,"Mixed")*'Medal values'!$B$3/2
+ COUNTIFS('Official Medal Table'!$I:$I,'Each Gender Events'!$A42,'Official Medal Table'!$C:$C,'Each Gender Events'!BJ$1,'Official Medal Table'!$E:$E,"Mixed")*'Medal values'!$B$3/2</f>
        <v>0</v>
      </c>
      <c r="BK42">
        <f>COUNTIFS('Official Medal Table'!$F:$F,'Each Gender Events'!$A42,'Official Medal Table'!$C:$C,'Each Gender Events'!BK$1,'Official Medal Table'!$E:$E,'Each Gender Events'!BK$2)*'Medal values'!$B$1
+ COUNTIFS('Official Medal Table'!$G:$G,'Each Gender Events'!$A42,'Official Medal Table'!$C:$C,'Each Gender Events'!BK$1,'Official Medal Table'!$E:$E,'Each Gender Events'!BK$2)*'Medal values'!$B$2
+ COUNTIFS('Official Medal Table'!$H:$H,'Each Gender Events'!$A42,'Official Medal Table'!$C:$C,'Each Gender Events'!BK$1,'Official Medal Table'!$E:$E,'Each Gender Events'!BK$2)*'Medal values'!$B$3
+ COUNTIFS('Official Medal Table'!$I:$I,'Each Gender Events'!$A42,'Official Medal Table'!$C:$C,'Each Gender Events'!BK$1,'Official Medal Table'!$E:$E,'Each Gender Events'!BK$2)*'Medal values'!$B$3
+ COUNTIFS('Official Medal Table'!$F:$F,'Each Gender Events'!$A42,'Official Medal Table'!$C:$C,'Each Gender Events'!BK$1,'Official Medal Table'!$E:$E,"Mixed")*'Medal values'!$B$1/2
+ COUNTIFS('Official Medal Table'!$G:$G,'Each Gender Events'!$A42,'Official Medal Table'!$C:$C,'Each Gender Events'!BK$1,'Official Medal Table'!$E:$E,"Mixed")*'Medal values'!$B$2/2
+ COUNTIFS('Official Medal Table'!$H:$H,'Each Gender Events'!$A42,'Official Medal Table'!$C:$C,'Each Gender Events'!BK$1,'Official Medal Table'!$E:$E,"Mixed")*'Medal values'!$B$3/2
+ COUNTIFS('Official Medal Table'!$I:$I,'Each Gender Events'!$A42,'Official Medal Table'!$C:$C,'Each Gender Events'!BK$1,'Official Medal Table'!$E:$E,"Mixed")*'Medal values'!$B$3/2</f>
        <v>0</v>
      </c>
      <c r="BL42">
        <f>COUNTIFS('Official Medal Table'!$F:$F,'Each Gender Events'!$A42,'Official Medal Table'!$C:$C,'Each Gender Events'!BL$1,'Official Medal Table'!$E:$E,'Each Gender Events'!BL$2)*'Medal values'!$B$1
+ COUNTIFS('Official Medal Table'!$G:$G,'Each Gender Events'!$A42,'Official Medal Table'!$C:$C,'Each Gender Events'!BL$1,'Official Medal Table'!$E:$E,'Each Gender Events'!BL$2)*'Medal values'!$B$2
+ COUNTIFS('Official Medal Table'!$H:$H,'Each Gender Events'!$A42,'Official Medal Table'!$C:$C,'Each Gender Events'!BL$1,'Official Medal Table'!$E:$E,'Each Gender Events'!BL$2)*'Medal values'!$B$3
+ COUNTIFS('Official Medal Table'!$I:$I,'Each Gender Events'!$A42,'Official Medal Table'!$C:$C,'Each Gender Events'!BL$1,'Official Medal Table'!$E:$E,'Each Gender Events'!BL$2)*'Medal values'!$B$3
+ COUNTIFS('Official Medal Table'!$F:$F,'Each Gender Events'!$A42,'Official Medal Table'!$C:$C,'Each Gender Events'!BL$1,'Official Medal Table'!$E:$E,"Mixed")*'Medal values'!$B$1/2
+ COUNTIFS('Official Medal Table'!$G:$G,'Each Gender Events'!$A42,'Official Medal Table'!$C:$C,'Each Gender Events'!BL$1,'Official Medal Table'!$E:$E,"Mixed")*'Medal values'!$B$2/2
+ COUNTIFS('Official Medal Table'!$H:$H,'Each Gender Events'!$A42,'Official Medal Table'!$C:$C,'Each Gender Events'!BL$1,'Official Medal Table'!$E:$E,"Mixed")*'Medal values'!$B$3/2
+ COUNTIFS('Official Medal Table'!$I:$I,'Each Gender Events'!$A42,'Official Medal Table'!$C:$C,'Each Gender Events'!BL$1,'Official Medal Table'!$E:$E,"Mixed")*'Medal values'!$B$3/2</f>
        <v>0</v>
      </c>
      <c r="BM42">
        <f>COUNTIFS('Official Medal Table'!$F:$F,'Each Gender Events'!$A42,'Official Medal Table'!$C:$C,'Each Gender Events'!BM$1,'Official Medal Table'!$E:$E,'Each Gender Events'!BM$2)*'Medal values'!$B$1
+ COUNTIFS('Official Medal Table'!$G:$G,'Each Gender Events'!$A42,'Official Medal Table'!$C:$C,'Each Gender Events'!BM$1,'Official Medal Table'!$E:$E,'Each Gender Events'!BM$2)*'Medal values'!$B$2
+ COUNTIFS('Official Medal Table'!$H:$H,'Each Gender Events'!$A42,'Official Medal Table'!$C:$C,'Each Gender Events'!BM$1,'Official Medal Table'!$E:$E,'Each Gender Events'!BM$2)*'Medal values'!$B$3
+ COUNTIFS('Official Medal Table'!$I:$I,'Each Gender Events'!$A42,'Official Medal Table'!$C:$C,'Each Gender Events'!BM$1,'Official Medal Table'!$E:$E,'Each Gender Events'!BM$2)*'Medal values'!$B$3
+ COUNTIFS('Official Medal Table'!$F:$F,'Each Gender Events'!$A42,'Official Medal Table'!$C:$C,'Each Gender Events'!BM$1,'Official Medal Table'!$E:$E,"Mixed")*'Medal values'!$B$1/2
+ COUNTIFS('Official Medal Table'!$G:$G,'Each Gender Events'!$A42,'Official Medal Table'!$C:$C,'Each Gender Events'!BM$1,'Official Medal Table'!$E:$E,"Mixed")*'Medal values'!$B$2/2
+ COUNTIFS('Official Medal Table'!$H:$H,'Each Gender Events'!$A42,'Official Medal Table'!$C:$C,'Each Gender Events'!BM$1,'Official Medal Table'!$E:$E,"Mixed")*'Medal values'!$B$3/2
+ COUNTIFS('Official Medal Table'!$I:$I,'Each Gender Events'!$A42,'Official Medal Table'!$C:$C,'Each Gender Events'!BM$1,'Official Medal Table'!$E:$E,"Mixed")*'Medal values'!$B$3/2</f>
        <v>0</v>
      </c>
      <c r="BN42">
        <f>COUNTIFS('Official Medal Table'!$F:$F,'Each Gender Events'!$A42,'Official Medal Table'!$C:$C,'Each Gender Events'!BN$1,'Official Medal Table'!$E:$E,'Each Gender Events'!BN$2)*'Medal values'!$B$1
+ COUNTIFS('Official Medal Table'!$G:$G,'Each Gender Events'!$A42,'Official Medal Table'!$C:$C,'Each Gender Events'!BN$1,'Official Medal Table'!$E:$E,'Each Gender Events'!BN$2)*'Medal values'!$B$2
+ COUNTIFS('Official Medal Table'!$H:$H,'Each Gender Events'!$A42,'Official Medal Table'!$C:$C,'Each Gender Events'!BN$1,'Official Medal Table'!$E:$E,'Each Gender Events'!BN$2)*'Medal values'!$B$3
+ COUNTIFS('Official Medal Table'!$I:$I,'Each Gender Events'!$A42,'Official Medal Table'!$C:$C,'Each Gender Events'!BN$1,'Official Medal Table'!$E:$E,'Each Gender Events'!BN$2)*'Medal values'!$B$3
+ COUNTIFS('Official Medal Table'!$F:$F,'Each Gender Events'!$A42,'Official Medal Table'!$C:$C,'Each Gender Events'!BN$1,'Official Medal Table'!$E:$E,"Mixed")*'Medal values'!$B$1/2
+ COUNTIFS('Official Medal Table'!$G:$G,'Each Gender Events'!$A42,'Official Medal Table'!$C:$C,'Each Gender Events'!BN$1,'Official Medal Table'!$E:$E,"Mixed")*'Medal values'!$B$2/2
+ COUNTIFS('Official Medal Table'!$H:$H,'Each Gender Events'!$A42,'Official Medal Table'!$C:$C,'Each Gender Events'!BN$1,'Official Medal Table'!$E:$E,"Mixed")*'Medal values'!$B$3/2
+ COUNTIFS('Official Medal Table'!$I:$I,'Each Gender Events'!$A42,'Official Medal Table'!$C:$C,'Each Gender Events'!BN$1,'Official Medal Table'!$E:$E,"Mixed")*'Medal values'!$B$3/2</f>
        <v>0</v>
      </c>
      <c r="BO42">
        <f>COUNTIFS('Official Medal Table'!$F:$F,'Each Gender Events'!$A42,'Official Medal Table'!$C:$C,'Each Gender Events'!BO$1,'Official Medal Table'!$E:$E,'Each Gender Events'!BO$2)*'Medal values'!$B$1
+ COUNTIFS('Official Medal Table'!$G:$G,'Each Gender Events'!$A42,'Official Medal Table'!$C:$C,'Each Gender Events'!BO$1,'Official Medal Table'!$E:$E,'Each Gender Events'!BO$2)*'Medal values'!$B$2
+ COUNTIFS('Official Medal Table'!$H:$H,'Each Gender Events'!$A42,'Official Medal Table'!$C:$C,'Each Gender Events'!BO$1,'Official Medal Table'!$E:$E,'Each Gender Events'!BO$2)*'Medal values'!$B$3
+ COUNTIFS('Official Medal Table'!$I:$I,'Each Gender Events'!$A42,'Official Medal Table'!$C:$C,'Each Gender Events'!BO$1,'Official Medal Table'!$E:$E,'Each Gender Events'!BO$2)*'Medal values'!$B$3
+ COUNTIFS('Official Medal Table'!$F:$F,'Each Gender Events'!$A42,'Official Medal Table'!$C:$C,'Each Gender Events'!BO$1,'Official Medal Table'!$E:$E,"Mixed")*'Medal values'!$B$1/2
+ COUNTIFS('Official Medal Table'!$G:$G,'Each Gender Events'!$A42,'Official Medal Table'!$C:$C,'Each Gender Events'!BO$1,'Official Medal Table'!$E:$E,"Mixed")*'Medal values'!$B$2/2
+ COUNTIFS('Official Medal Table'!$H:$H,'Each Gender Events'!$A42,'Official Medal Table'!$C:$C,'Each Gender Events'!BO$1,'Official Medal Table'!$E:$E,"Mixed")*'Medal values'!$B$3/2
+ COUNTIFS('Official Medal Table'!$I:$I,'Each Gender Events'!$A42,'Official Medal Table'!$C:$C,'Each Gender Events'!BO$1,'Official Medal Table'!$E:$E,"Mixed")*'Medal values'!$B$3/2</f>
        <v>0</v>
      </c>
      <c r="BP42">
        <f>COUNTIFS('Official Medal Table'!$F:$F,'Each Gender Events'!$A42,'Official Medal Table'!$C:$C,'Each Gender Events'!BP$1,'Official Medal Table'!$E:$E,'Each Gender Events'!BP$2)*'Medal values'!$B$1
+ COUNTIFS('Official Medal Table'!$G:$G,'Each Gender Events'!$A42,'Official Medal Table'!$C:$C,'Each Gender Events'!BP$1,'Official Medal Table'!$E:$E,'Each Gender Events'!BP$2)*'Medal values'!$B$2
+ COUNTIFS('Official Medal Table'!$H:$H,'Each Gender Events'!$A42,'Official Medal Table'!$C:$C,'Each Gender Events'!BP$1,'Official Medal Table'!$E:$E,'Each Gender Events'!BP$2)*'Medal values'!$B$3
+ COUNTIFS('Official Medal Table'!$I:$I,'Each Gender Events'!$A42,'Official Medal Table'!$C:$C,'Each Gender Events'!BP$1,'Official Medal Table'!$E:$E,'Each Gender Events'!BP$2)*'Medal values'!$B$3
+ COUNTIFS('Official Medal Table'!$F:$F,'Each Gender Events'!$A42,'Official Medal Table'!$C:$C,'Each Gender Events'!BP$1,'Official Medal Table'!$E:$E,"Mixed")*'Medal values'!$B$1/2
+ COUNTIFS('Official Medal Table'!$G:$G,'Each Gender Events'!$A42,'Official Medal Table'!$C:$C,'Each Gender Events'!BP$1,'Official Medal Table'!$E:$E,"Mixed")*'Medal values'!$B$2/2
+ COUNTIFS('Official Medal Table'!$H:$H,'Each Gender Events'!$A42,'Official Medal Table'!$C:$C,'Each Gender Events'!BP$1,'Official Medal Table'!$E:$E,"Mixed")*'Medal values'!$B$3/2
+ COUNTIFS('Official Medal Table'!$I:$I,'Each Gender Events'!$A42,'Official Medal Table'!$C:$C,'Each Gender Events'!BP$1,'Official Medal Table'!$E:$E,"Mixed")*'Medal values'!$B$3/2</f>
        <v>0</v>
      </c>
      <c r="BQ42">
        <f>COUNTIFS('Official Medal Table'!$F:$F,'Each Gender Events'!$A42,'Official Medal Table'!$C:$C,'Each Gender Events'!BQ$1,'Official Medal Table'!$E:$E,'Each Gender Events'!BQ$2)*'Medal values'!$B$1
+ COUNTIFS('Official Medal Table'!$G:$G,'Each Gender Events'!$A42,'Official Medal Table'!$C:$C,'Each Gender Events'!BQ$1,'Official Medal Table'!$E:$E,'Each Gender Events'!BQ$2)*'Medal values'!$B$2
+ COUNTIFS('Official Medal Table'!$H:$H,'Each Gender Events'!$A42,'Official Medal Table'!$C:$C,'Each Gender Events'!BQ$1,'Official Medal Table'!$E:$E,'Each Gender Events'!BQ$2)*'Medal values'!$B$3
+ COUNTIFS('Official Medal Table'!$I:$I,'Each Gender Events'!$A42,'Official Medal Table'!$C:$C,'Each Gender Events'!BQ$1,'Official Medal Table'!$E:$E,'Each Gender Events'!BQ$2)*'Medal values'!$B$3
+ COUNTIFS('Official Medal Table'!$F:$F,'Each Gender Events'!$A42,'Official Medal Table'!$C:$C,'Each Gender Events'!BQ$1,'Official Medal Table'!$E:$E,"Mixed")*'Medal values'!$B$1/2
+ COUNTIFS('Official Medal Table'!$G:$G,'Each Gender Events'!$A42,'Official Medal Table'!$C:$C,'Each Gender Events'!BQ$1,'Official Medal Table'!$E:$E,"Mixed")*'Medal values'!$B$2/2
+ COUNTIFS('Official Medal Table'!$H:$H,'Each Gender Events'!$A42,'Official Medal Table'!$C:$C,'Each Gender Events'!BQ$1,'Official Medal Table'!$E:$E,"Mixed")*'Medal values'!$B$3/2
+ COUNTIFS('Official Medal Table'!$I:$I,'Each Gender Events'!$A42,'Official Medal Table'!$C:$C,'Each Gender Events'!BQ$1,'Official Medal Table'!$E:$E,"Mixed")*'Medal values'!$B$3/2</f>
        <v>1</v>
      </c>
      <c r="BR42">
        <f>COUNTIFS('Official Medal Table'!$F:$F,'Each Gender Events'!$A42,'Official Medal Table'!$C:$C,'Each Gender Events'!BR$1,'Official Medal Table'!$E:$E,'Each Gender Events'!BR$2)*'Medal values'!$B$1
+ COUNTIFS('Official Medal Table'!$G:$G,'Each Gender Events'!$A42,'Official Medal Table'!$C:$C,'Each Gender Events'!BR$1,'Official Medal Table'!$E:$E,'Each Gender Events'!BR$2)*'Medal values'!$B$2
+ COUNTIFS('Official Medal Table'!$H:$H,'Each Gender Events'!$A42,'Official Medal Table'!$C:$C,'Each Gender Events'!BR$1,'Official Medal Table'!$E:$E,'Each Gender Events'!BR$2)*'Medal values'!$B$3
+ COUNTIFS('Official Medal Table'!$I:$I,'Each Gender Events'!$A42,'Official Medal Table'!$C:$C,'Each Gender Events'!BR$1,'Official Medal Table'!$E:$E,'Each Gender Events'!BR$2)*'Medal values'!$B$3
+ COUNTIFS('Official Medal Table'!$F:$F,'Each Gender Events'!$A42,'Official Medal Table'!$C:$C,'Each Gender Events'!BR$1,'Official Medal Table'!$E:$E,"Mixed")*'Medal values'!$B$1/2
+ COUNTIFS('Official Medal Table'!$G:$G,'Each Gender Events'!$A42,'Official Medal Table'!$C:$C,'Each Gender Events'!BR$1,'Official Medal Table'!$E:$E,"Mixed")*'Medal values'!$B$2/2
+ COUNTIFS('Official Medal Table'!$H:$H,'Each Gender Events'!$A42,'Official Medal Table'!$C:$C,'Each Gender Events'!BR$1,'Official Medal Table'!$E:$E,"Mixed")*'Medal values'!$B$3/2
+ COUNTIFS('Official Medal Table'!$I:$I,'Each Gender Events'!$A42,'Official Medal Table'!$C:$C,'Each Gender Events'!BR$1,'Official Medal Table'!$E:$E,"Mixed")*'Medal values'!$B$3/2</f>
        <v>1</v>
      </c>
      <c r="BS42">
        <f>COUNTIFS('Official Medal Table'!$F:$F,'Each Gender Events'!$A42,'Official Medal Table'!$C:$C,'Each Gender Events'!BS$1,'Official Medal Table'!$E:$E,'Each Gender Events'!BS$2)*'Medal values'!$B$1
+ COUNTIFS('Official Medal Table'!$G:$G,'Each Gender Events'!$A42,'Official Medal Table'!$C:$C,'Each Gender Events'!BS$1,'Official Medal Table'!$E:$E,'Each Gender Events'!BS$2)*'Medal values'!$B$2
+ COUNTIFS('Official Medal Table'!$H:$H,'Each Gender Events'!$A42,'Official Medal Table'!$C:$C,'Each Gender Events'!BS$1,'Official Medal Table'!$E:$E,'Each Gender Events'!BS$2)*'Medal values'!$B$3
+ COUNTIFS('Official Medal Table'!$I:$I,'Each Gender Events'!$A42,'Official Medal Table'!$C:$C,'Each Gender Events'!BS$1,'Official Medal Table'!$E:$E,'Each Gender Events'!BS$2)*'Medal values'!$B$3
+ COUNTIFS('Official Medal Table'!$F:$F,'Each Gender Events'!$A42,'Official Medal Table'!$C:$C,'Each Gender Events'!BS$1,'Official Medal Table'!$E:$E,"Mixed")*'Medal values'!$B$1/2
+ COUNTIFS('Official Medal Table'!$G:$G,'Each Gender Events'!$A42,'Official Medal Table'!$C:$C,'Each Gender Events'!BS$1,'Official Medal Table'!$E:$E,"Mixed")*'Medal values'!$B$2/2
+ COUNTIFS('Official Medal Table'!$H:$H,'Each Gender Events'!$A42,'Official Medal Table'!$C:$C,'Each Gender Events'!BS$1,'Official Medal Table'!$E:$E,"Mixed")*'Medal values'!$B$3/2
+ COUNTIFS('Official Medal Table'!$I:$I,'Each Gender Events'!$A42,'Official Medal Table'!$C:$C,'Each Gender Events'!BS$1,'Official Medal Table'!$E:$E,"Mixed")*'Medal values'!$B$3/2</f>
        <v>0</v>
      </c>
      <c r="BT42">
        <f>COUNTIFS('Official Medal Table'!$F:$F,'Each Gender Events'!$A42,'Official Medal Table'!$C:$C,'Each Gender Events'!BT$1,'Official Medal Table'!$E:$E,'Each Gender Events'!BT$2)*'Medal values'!$B$1
+ COUNTIFS('Official Medal Table'!$G:$G,'Each Gender Events'!$A42,'Official Medal Table'!$C:$C,'Each Gender Events'!BT$1,'Official Medal Table'!$E:$E,'Each Gender Events'!BT$2)*'Medal values'!$B$2
+ COUNTIFS('Official Medal Table'!$H:$H,'Each Gender Events'!$A42,'Official Medal Table'!$C:$C,'Each Gender Events'!BT$1,'Official Medal Table'!$E:$E,'Each Gender Events'!BT$2)*'Medal values'!$B$3
+ COUNTIFS('Official Medal Table'!$I:$I,'Each Gender Events'!$A42,'Official Medal Table'!$C:$C,'Each Gender Events'!BT$1,'Official Medal Table'!$E:$E,'Each Gender Events'!BT$2)*'Medal values'!$B$3
+ COUNTIFS('Official Medal Table'!$F:$F,'Each Gender Events'!$A42,'Official Medal Table'!$C:$C,'Each Gender Events'!BT$1,'Official Medal Table'!$E:$E,"Mixed")*'Medal values'!$B$1/2
+ COUNTIFS('Official Medal Table'!$G:$G,'Each Gender Events'!$A42,'Official Medal Table'!$C:$C,'Each Gender Events'!BT$1,'Official Medal Table'!$E:$E,"Mixed")*'Medal values'!$B$2/2
+ COUNTIFS('Official Medal Table'!$H:$H,'Each Gender Events'!$A42,'Official Medal Table'!$C:$C,'Each Gender Events'!BT$1,'Official Medal Table'!$E:$E,"Mixed")*'Medal values'!$B$3/2
+ COUNTIFS('Official Medal Table'!$I:$I,'Each Gender Events'!$A42,'Official Medal Table'!$C:$C,'Each Gender Events'!BT$1,'Official Medal Table'!$E:$E,"Mixed")*'Medal values'!$B$3/2</f>
        <v>0</v>
      </c>
      <c r="BU42">
        <f>COUNTIFS('Official Medal Table'!$F:$F,'Each Gender Events'!$A42,'Official Medal Table'!$C:$C,'Each Gender Events'!BU$1,'Official Medal Table'!$E:$E,'Each Gender Events'!BU$2)*'Medal values'!$B$1
+ COUNTIFS('Official Medal Table'!$G:$G,'Each Gender Events'!$A42,'Official Medal Table'!$C:$C,'Each Gender Events'!BU$1,'Official Medal Table'!$E:$E,'Each Gender Events'!BU$2)*'Medal values'!$B$2
+ COUNTIFS('Official Medal Table'!$H:$H,'Each Gender Events'!$A42,'Official Medal Table'!$C:$C,'Each Gender Events'!BU$1,'Official Medal Table'!$E:$E,'Each Gender Events'!BU$2)*'Medal values'!$B$3
+ COUNTIFS('Official Medal Table'!$I:$I,'Each Gender Events'!$A42,'Official Medal Table'!$C:$C,'Each Gender Events'!BU$1,'Official Medal Table'!$E:$E,'Each Gender Events'!BU$2)*'Medal values'!$B$3
+ COUNTIFS('Official Medal Table'!$F:$F,'Each Gender Events'!$A42,'Official Medal Table'!$C:$C,'Each Gender Events'!BU$1,'Official Medal Table'!$E:$E,"Mixed")*'Medal values'!$B$1/2
+ COUNTIFS('Official Medal Table'!$G:$G,'Each Gender Events'!$A42,'Official Medal Table'!$C:$C,'Each Gender Events'!BU$1,'Official Medal Table'!$E:$E,"Mixed")*'Medal values'!$B$2/2
+ COUNTIFS('Official Medal Table'!$H:$H,'Each Gender Events'!$A42,'Official Medal Table'!$C:$C,'Each Gender Events'!BU$1,'Official Medal Table'!$E:$E,"Mixed")*'Medal values'!$B$3/2
+ COUNTIFS('Official Medal Table'!$I:$I,'Each Gender Events'!$A42,'Official Medal Table'!$C:$C,'Each Gender Events'!BU$1,'Official Medal Table'!$E:$E,"Mixed")*'Medal values'!$B$3/2</f>
        <v>1</v>
      </c>
      <c r="BV42">
        <f>COUNTIFS('Official Medal Table'!$F:$F,'Each Gender Events'!$A42,'Official Medal Table'!$C:$C,'Each Gender Events'!BV$1,'Official Medal Table'!$E:$E,'Each Gender Events'!BV$2)*'Medal values'!$B$1
+ COUNTIFS('Official Medal Table'!$G:$G,'Each Gender Events'!$A42,'Official Medal Table'!$C:$C,'Each Gender Events'!BV$1,'Official Medal Table'!$E:$E,'Each Gender Events'!BV$2)*'Medal values'!$B$2
+ COUNTIFS('Official Medal Table'!$H:$H,'Each Gender Events'!$A42,'Official Medal Table'!$C:$C,'Each Gender Events'!BV$1,'Official Medal Table'!$E:$E,'Each Gender Events'!BV$2)*'Medal values'!$B$3
+ COUNTIFS('Official Medal Table'!$I:$I,'Each Gender Events'!$A42,'Official Medal Table'!$C:$C,'Each Gender Events'!BV$1,'Official Medal Table'!$E:$E,'Each Gender Events'!BV$2)*'Medal values'!$B$3
+ COUNTIFS('Official Medal Table'!$F:$F,'Each Gender Events'!$A42,'Official Medal Table'!$C:$C,'Each Gender Events'!BV$1,'Official Medal Table'!$E:$E,"Mixed")*'Medal values'!$B$1/2
+ COUNTIFS('Official Medal Table'!$G:$G,'Each Gender Events'!$A42,'Official Medal Table'!$C:$C,'Each Gender Events'!BV$1,'Official Medal Table'!$E:$E,"Mixed")*'Medal values'!$B$2/2
+ COUNTIFS('Official Medal Table'!$H:$H,'Each Gender Events'!$A42,'Official Medal Table'!$C:$C,'Each Gender Events'!BV$1,'Official Medal Table'!$E:$E,"Mixed")*'Medal values'!$B$3/2
+ COUNTIFS('Official Medal Table'!$I:$I,'Each Gender Events'!$A42,'Official Medal Table'!$C:$C,'Each Gender Events'!BV$1,'Official Medal Table'!$E:$E,"Mixed")*'Medal values'!$B$3/2</f>
        <v>2.0000010000000001</v>
      </c>
      <c r="BW42">
        <f>COUNTIFS('Official Medal Table'!$F:$F,'Each Gender Events'!$A42,'Official Medal Table'!$C:$C,'Each Gender Events'!BW$1,'Official Medal Table'!$E:$E,'Each Gender Events'!BW$2)*'Medal values'!$B$1
+ COUNTIFS('Official Medal Table'!$G:$G,'Each Gender Events'!$A42,'Official Medal Table'!$C:$C,'Each Gender Events'!BW$1,'Official Medal Table'!$E:$E,'Each Gender Events'!BW$2)*'Medal values'!$B$2
+ COUNTIFS('Official Medal Table'!$H:$H,'Each Gender Events'!$A42,'Official Medal Table'!$C:$C,'Each Gender Events'!BW$1,'Official Medal Table'!$E:$E,'Each Gender Events'!BW$2)*'Medal values'!$B$3
+ COUNTIFS('Official Medal Table'!$I:$I,'Each Gender Events'!$A42,'Official Medal Table'!$C:$C,'Each Gender Events'!BW$1,'Official Medal Table'!$E:$E,'Each Gender Events'!BW$2)*'Medal values'!$B$3
+ COUNTIFS('Official Medal Table'!$F:$F,'Each Gender Events'!$A42,'Official Medal Table'!$C:$C,'Each Gender Events'!BW$1,'Official Medal Table'!$E:$E,"Mixed")*'Medal values'!$B$1/2
+ COUNTIFS('Official Medal Table'!$G:$G,'Each Gender Events'!$A42,'Official Medal Table'!$C:$C,'Each Gender Events'!BW$1,'Official Medal Table'!$E:$E,"Mixed")*'Medal values'!$B$2/2
+ COUNTIFS('Official Medal Table'!$H:$H,'Each Gender Events'!$A42,'Official Medal Table'!$C:$C,'Each Gender Events'!BW$1,'Official Medal Table'!$E:$E,"Mixed")*'Medal values'!$B$3/2
+ COUNTIFS('Official Medal Table'!$I:$I,'Each Gender Events'!$A42,'Official Medal Table'!$C:$C,'Each Gender Events'!BW$1,'Official Medal Table'!$E:$E,"Mixed")*'Medal values'!$B$3/2</f>
        <v>0</v>
      </c>
      <c r="BX42">
        <f>COUNTIFS('Official Medal Table'!$F:$F,'Each Gender Events'!$A42,'Official Medal Table'!$C:$C,'Each Gender Events'!BX$1,'Official Medal Table'!$E:$E,'Each Gender Events'!BX$2)*'Medal values'!$B$1
+ COUNTIFS('Official Medal Table'!$G:$G,'Each Gender Events'!$A42,'Official Medal Table'!$C:$C,'Each Gender Events'!BX$1,'Official Medal Table'!$E:$E,'Each Gender Events'!BX$2)*'Medal values'!$B$2
+ COUNTIFS('Official Medal Table'!$H:$H,'Each Gender Events'!$A42,'Official Medal Table'!$C:$C,'Each Gender Events'!BX$1,'Official Medal Table'!$E:$E,'Each Gender Events'!BX$2)*'Medal values'!$B$3
+ COUNTIFS('Official Medal Table'!$I:$I,'Each Gender Events'!$A42,'Official Medal Table'!$C:$C,'Each Gender Events'!BX$1,'Official Medal Table'!$E:$E,'Each Gender Events'!BX$2)*'Medal values'!$B$3
+ COUNTIFS('Official Medal Table'!$F:$F,'Each Gender Events'!$A42,'Official Medal Table'!$C:$C,'Each Gender Events'!BX$1,'Official Medal Table'!$E:$E,"Mixed")*'Medal values'!$B$1/2
+ COUNTIFS('Official Medal Table'!$G:$G,'Each Gender Events'!$A42,'Official Medal Table'!$C:$C,'Each Gender Events'!BX$1,'Official Medal Table'!$E:$E,"Mixed")*'Medal values'!$B$2/2
+ COUNTIFS('Official Medal Table'!$H:$H,'Each Gender Events'!$A42,'Official Medal Table'!$C:$C,'Each Gender Events'!BX$1,'Official Medal Table'!$E:$E,"Mixed")*'Medal values'!$B$3/2
+ COUNTIFS('Official Medal Table'!$I:$I,'Each Gender Events'!$A42,'Official Medal Table'!$C:$C,'Each Gender Events'!BX$1,'Official Medal Table'!$E:$E,"Mixed")*'Medal values'!$B$3/2</f>
        <v>0</v>
      </c>
      <c r="BY42">
        <f>COUNTIFS('Official Medal Table'!$F:$F,'Each Gender Events'!$A42,'Official Medal Table'!$C:$C,'Each Gender Events'!BY$1,'Official Medal Table'!$E:$E,'Each Gender Events'!BY$2)*'Medal values'!$B$1
+ COUNTIFS('Official Medal Table'!$G:$G,'Each Gender Events'!$A42,'Official Medal Table'!$C:$C,'Each Gender Events'!BY$1,'Official Medal Table'!$E:$E,'Each Gender Events'!BY$2)*'Medal values'!$B$2
+ COUNTIFS('Official Medal Table'!$H:$H,'Each Gender Events'!$A42,'Official Medal Table'!$C:$C,'Each Gender Events'!BY$1,'Official Medal Table'!$E:$E,'Each Gender Events'!BY$2)*'Medal values'!$B$3
+ COUNTIFS('Official Medal Table'!$I:$I,'Each Gender Events'!$A42,'Official Medal Table'!$C:$C,'Each Gender Events'!BY$1,'Official Medal Table'!$E:$E,'Each Gender Events'!BY$2)*'Medal values'!$B$3
+ COUNTIFS('Official Medal Table'!$F:$F,'Each Gender Events'!$A42,'Official Medal Table'!$C:$C,'Each Gender Events'!BY$1,'Official Medal Table'!$E:$E,"Mixed")*'Medal values'!$B$1/2
+ COUNTIFS('Official Medal Table'!$G:$G,'Each Gender Events'!$A42,'Official Medal Table'!$C:$C,'Each Gender Events'!BY$1,'Official Medal Table'!$E:$E,"Mixed")*'Medal values'!$B$2/2
+ COUNTIFS('Official Medal Table'!$H:$H,'Each Gender Events'!$A42,'Official Medal Table'!$C:$C,'Each Gender Events'!BY$1,'Official Medal Table'!$E:$E,"Mixed")*'Medal values'!$B$3/2
+ COUNTIFS('Official Medal Table'!$I:$I,'Each Gender Events'!$A42,'Official Medal Table'!$C:$C,'Each Gender Events'!BY$1,'Official Medal Table'!$E:$E,"Mixed")*'Medal values'!$B$3/2</f>
        <v>0</v>
      </c>
      <c r="BZ42">
        <f>COUNTIFS('Official Medal Table'!$F:$F,'Each Gender Events'!$A42,'Official Medal Table'!$C:$C,'Each Gender Events'!BZ$1,'Official Medal Table'!$E:$E,'Each Gender Events'!BZ$2)*'Medal values'!$B$1
+ COUNTIFS('Official Medal Table'!$G:$G,'Each Gender Events'!$A42,'Official Medal Table'!$C:$C,'Each Gender Events'!BZ$1,'Official Medal Table'!$E:$E,'Each Gender Events'!BZ$2)*'Medal values'!$B$2
+ COUNTIFS('Official Medal Table'!$H:$H,'Each Gender Events'!$A42,'Official Medal Table'!$C:$C,'Each Gender Events'!BZ$1,'Official Medal Table'!$E:$E,'Each Gender Events'!BZ$2)*'Medal values'!$B$3
+ COUNTIFS('Official Medal Table'!$I:$I,'Each Gender Events'!$A42,'Official Medal Table'!$C:$C,'Each Gender Events'!BZ$1,'Official Medal Table'!$E:$E,'Each Gender Events'!BZ$2)*'Medal values'!$B$3
+ COUNTIFS('Official Medal Table'!$F:$F,'Each Gender Events'!$A42,'Official Medal Table'!$C:$C,'Each Gender Events'!BZ$1,'Official Medal Table'!$E:$E,"Mixed")*'Medal values'!$B$1/2
+ COUNTIFS('Official Medal Table'!$G:$G,'Each Gender Events'!$A42,'Official Medal Table'!$C:$C,'Each Gender Events'!BZ$1,'Official Medal Table'!$E:$E,"Mixed")*'Medal values'!$B$2/2
+ COUNTIFS('Official Medal Table'!$H:$H,'Each Gender Events'!$A42,'Official Medal Table'!$C:$C,'Each Gender Events'!BZ$1,'Official Medal Table'!$E:$E,"Mixed")*'Medal values'!$B$3/2
+ COUNTIFS('Official Medal Table'!$I:$I,'Each Gender Events'!$A42,'Official Medal Table'!$C:$C,'Each Gender Events'!BZ$1,'Official Medal Table'!$E:$E,"Mixed")*'Medal values'!$B$3/2</f>
        <v>0</v>
      </c>
      <c r="CA42">
        <f>COUNTIFS('Official Medal Table'!$F:$F,'Each Gender Events'!$A42,'Official Medal Table'!$C:$C,'Each Gender Events'!CA$1,'Official Medal Table'!$E:$E,'Each Gender Events'!CA$2)*'Medal values'!$B$1
+ COUNTIFS('Official Medal Table'!$G:$G,'Each Gender Events'!$A42,'Official Medal Table'!$C:$C,'Each Gender Events'!CA$1,'Official Medal Table'!$E:$E,'Each Gender Events'!CA$2)*'Medal values'!$B$2
+ COUNTIFS('Official Medal Table'!$H:$H,'Each Gender Events'!$A42,'Official Medal Table'!$C:$C,'Each Gender Events'!CA$1,'Official Medal Table'!$E:$E,'Each Gender Events'!CA$2)*'Medal values'!$B$3
+ COUNTIFS('Official Medal Table'!$I:$I,'Each Gender Events'!$A42,'Official Medal Table'!$C:$C,'Each Gender Events'!CA$1,'Official Medal Table'!$E:$E,'Each Gender Events'!CA$2)*'Medal values'!$B$3
+ COUNTIFS('Official Medal Table'!$F:$F,'Each Gender Events'!$A42,'Official Medal Table'!$C:$C,'Each Gender Events'!CA$1,'Official Medal Table'!$E:$E,"Mixed")*'Medal values'!$B$1/2
+ COUNTIFS('Official Medal Table'!$G:$G,'Each Gender Events'!$A42,'Official Medal Table'!$C:$C,'Each Gender Events'!CA$1,'Official Medal Table'!$E:$E,"Mixed")*'Medal values'!$B$2/2
+ COUNTIFS('Official Medal Table'!$H:$H,'Each Gender Events'!$A42,'Official Medal Table'!$C:$C,'Each Gender Events'!CA$1,'Official Medal Table'!$E:$E,"Mixed")*'Medal values'!$B$3/2
+ COUNTIFS('Official Medal Table'!$I:$I,'Each Gender Events'!$A42,'Official Medal Table'!$C:$C,'Each Gender Events'!CA$1,'Official Medal Table'!$E:$E,"Mixed")*'Medal values'!$B$3/2</f>
        <v>0</v>
      </c>
      <c r="CB42">
        <f>COUNTIFS('Official Medal Table'!$F:$F,'Each Gender Events'!$A42,'Official Medal Table'!$C:$C,'Each Gender Events'!CB$1,'Official Medal Table'!$E:$E,'Each Gender Events'!CB$2)*'Medal values'!$B$1
+ COUNTIFS('Official Medal Table'!$G:$G,'Each Gender Events'!$A42,'Official Medal Table'!$C:$C,'Each Gender Events'!CB$1,'Official Medal Table'!$E:$E,'Each Gender Events'!CB$2)*'Medal values'!$B$2
+ COUNTIFS('Official Medal Table'!$H:$H,'Each Gender Events'!$A42,'Official Medal Table'!$C:$C,'Each Gender Events'!CB$1,'Official Medal Table'!$E:$E,'Each Gender Events'!CB$2)*'Medal values'!$B$3
+ COUNTIFS('Official Medal Table'!$I:$I,'Each Gender Events'!$A42,'Official Medal Table'!$C:$C,'Each Gender Events'!CB$1,'Official Medal Table'!$E:$E,'Each Gender Events'!CB$2)*'Medal values'!$B$3
+ COUNTIFS('Official Medal Table'!$F:$F,'Each Gender Events'!$A42,'Official Medal Table'!$C:$C,'Each Gender Events'!CB$1,'Official Medal Table'!$E:$E,"Mixed")*'Medal values'!$B$1/2
+ COUNTIFS('Official Medal Table'!$G:$G,'Each Gender Events'!$A42,'Official Medal Table'!$C:$C,'Each Gender Events'!CB$1,'Official Medal Table'!$E:$E,"Mixed")*'Medal values'!$B$2/2
+ COUNTIFS('Official Medal Table'!$H:$H,'Each Gender Events'!$A42,'Official Medal Table'!$C:$C,'Each Gender Events'!CB$1,'Official Medal Table'!$E:$E,"Mixed")*'Medal values'!$B$3/2
+ COUNTIFS('Official Medal Table'!$I:$I,'Each Gender Events'!$A42,'Official Medal Table'!$C:$C,'Each Gender Events'!CB$1,'Official Medal Table'!$E:$E,"Mixed")*'Medal values'!$B$3/2</f>
        <v>0</v>
      </c>
      <c r="CC42">
        <f>COUNTIFS('Official Medal Table'!$F:$F,'Each Gender Events'!$A42,'Official Medal Table'!$C:$C,'Each Gender Events'!CC$1,'Official Medal Table'!$E:$E,'Each Gender Events'!CC$2)*'Medal values'!$B$1
+ COUNTIFS('Official Medal Table'!$G:$G,'Each Gender Events'!$A42,'Official Medal Table'!$C:$C,'Each Gender Events'!CC$1,'Official Medal Table'!$E:$E,'Each Gender Events'!CC$2)*'Medal values'!$B$2
+ COUNTIFS('Official Medal Table'!$H:$H,'Each Gender Events'!$A42,'Official Medal Table'!$C:$C,'Each Gender Events'!CC$1,'Official Medal Table'!$E:$E,'Each Gender Events'!CC$2)*'Medal values'!$B$3
+ COUNTIFS('Official Medal Table'!$I:$I,'Each Gender Events'!$A42,'Official Medal Table'!$C:$C,'Each Gender Events'!CC$1,'Official Medal Table'!$E:$E,'Each Gender Events'!CC$2)*'Medal values'!$B$3
+ COUNTIFS('Official Medal Table'!$F:$F,'Each Gender Events'!$A42,'Official Medal Table'!$C:$C,'Each Gender Events'!CC$1,'Official Medal Table'!$E:$E,"Mixed")*'Medal values'!$B$1/2
+ COUNTIFS('Official Medal Table'!$G:$G,'Each Gender Events'!$A42,'Official Medal Table'!$C:$C,'Each Gender Events'!CC$1,'Official Medal Table'!$E:$E,"Mixed")*'Medal values'!$B$2/2
+ COUNTIFS('Official Medal Table'!$H:$H,'Each Gender Events'!$A42,'Official Medal Table'!$C:$C,'Each Gender Events'!CC$1,'Official Medal Table'!$E:$E,"Mixed")*'Medal values'!$B$3/2
+ COUNTIFS('Official Medal Table'!$I:$I,'Each Gender Events'!$A42,'Official Medal Table'!$C:$C,'Each Gender Events'!CC$1,'Official Medal Table'!$E:$E,"Mixed")*'Medal values'!$B$3/2</f>
        <v>0</v>
      </c>
      <c r="CD42">
        <f>COUNTIFS('Official Medal Table'!$F:$F,'Each Gender Events'!$A42,'Official Medal Table'!$C:$C,'Each Gender Events'!CD$1,'Official Medal Table'!$E:$E,'Each Gender Events'!CD$2)*'Medal values'!$B$1
+ COUNTIFS('Official Medal Table'!$G:$G,'Each Gender Events'!$A42,'Official Medal Table'!$C:$C,'Each Gender Events'!CD$1,'Official Medal Table'!$E:$E,'Each Gender Events'!CD$2)*'Medal values'!$B$2
+ COUNTIFS('Official Medal Table'!$H:$H,'Each Gender Events'!$A42,'Official Medal Table'!$C:$C,'Each Gender Events'!CD$1,'Official Medal Table'!$E:$E,'Each Gender Events'!CD$2)*'Medal values'!$B$3
+ COUNTIFS('Official Medal Table'!$I:$I,'Each Gender Events'!$A42,'Official Medal Table'!$C:$C,'Each Gender Events'!CD$1,'Official Medal Table'!$E:$E,'Each Gender Events'!CD$2)*'Medal values'!$B$3
+ COUNTIFS('Official Medal Table'!$F:$F,'Each Gender Events'!$A42,'Official Medal Table'!$C:$C,'Each Gender Events'!CD$1,'Official Medal Table'!$E:$E,"Mixed")*'Medal values'!$B$1/2
+ COUNTIFS('Official Medal Table'!$G:$G,'Each Gender Events'!$A42,'Official Medal Table'!$C:$C,'Each Gender Events'!CD$1,'Official Medal Table'!$E:$E,"Mixed")*'Medal values'!$B$2/2
+ COUNTIFS('Official Medal Table'!$H:$H,'Each Gender Events'!$A42,'Official Medal Table'!$C:$C,'Each Gender Events'!CD$1,'Official Medal Table'!$E:$E,"Mixed")*'Medal values'!$B$3/2
+ COUNTIFS('Official Medal Table'!$I:$I,'Each Gender Events'!$A42,'Official Medal Table'!$C:$C,'Each Gender Events'!CD$1,'Official Medal Table'!$E:$E,"Mixed")*'Medal values'!$B$3/2</f>
        <v>1</v>
      </c>
      <c r="CE42">
        <f>COUNTIFS('Official Medal Table'!$F:$F,'Each Gender Events'!$A42,'Official Medal Table'!$C:$C,'Each Gender Events'!CE$1,'Official Medal Table'!$E:$E,'Each Gender Events'!CE$2)*'Medal values'!$B$1
+ COUNTIFS('Official Medal Table'!$G:$G,'Each Gender Events'!$A42,'Official Medal Table'!$C:$C,'Each Gender Events'!CE$1,'Official Medal Table'!$E:$E,'Each Gender Events'!CE$2)*'Medal values'!$B$2
+ COUNTIFS('Official Medal Table'!$H:$H,'Each Gender Events'!$A42,'Official Medal Table'!$C:$C,'Each Gender Events'!CE$1,'Official Medal Table'!$E:$E,'Each Gender Events'!CE$2)*'Medal values'!$B$3
+ COUNTIFS('Official Medal Table'!$I:$I,'Each Gender Events'!$A42,'Official Medal Table'!$C:$C,'Each Gender Events'!CE$1,'Official Medal Table'!$E:$E,'Each Gender Events'!CE$2)*'Medal values'!$B$3
+ COUNTIFS('Official Medal Table'!$F:$F,'Each Gender Events'!$A42,'Official Medal Table'!$C:$C,'Each Gender Events'!CE$1,'Official Medal Table'!$E:$E,"Mixed")*'Medal values'!$B$1/2
+ COUNTIFS('Official Medal Table'!$G:$G,'Each Gender Events'!$A42,'Official Medal Table'!$C:$C,'Each Gender Events'!CE$1,'Official Medal Table'!$E:$E,"Mixed")*'Medal values'!$B$2/2
+ COUNTIFS('Official Medal Table'!$H:$H,'Each Gender Events'!$A42,'Official Medal Table'!$C:$C,'Each Gender Events'!CE$1,'Official Medal Table'!$E:$E,"Mixed")*'Medal values'!$B$3/2
+ COUNTIFS('Official Medal Table'!$I:$I,'Each Gender Events'!$A42,'Official Medal Table'!$C:$C,'Each Gender Events'!CE$1,'Official Medal Table'!$E:$E,"Mixed")*'Medal values'!$B$3/2</f>
        <v>0</v>
      </c>
      <c r="CF42">
        <f>COUNTIFS('Official Medal Table'!$F:$F,'Each Gender Events'!$A42,'Official Medal Table'!$C:$C,'Each Gender Events'!CF$1,'Official Medal Table'!$E:$E,'Each Gender Events'!CF$2)*'Medal values'!$B$1
+ COUNTIFS('Official Medal Table'!$G:$G,'Each Gender Events'!$A42,'Official Medal Table'!$C:$C,'Each Gender Events'!CF$1,'Official Medal Table'!$E:$E,'Each Gender Events'!CF$2)*'Medal values'!$B$2
+ COUNTIFS('Official Medal Table'!$H:$H,'Each Gender Events'!$A42,'Official Medal Table'!$C:$C,'Each Gender Events'!CF$1,'Official Medal Table'!$E:$E,'Each Gender Events'!CF$2)*'Medal values'!$B$3
+ COUNTIFS('Official Medal Table'!$I:$I,'Each Gender Events'!$A42,'Official Medal Table'!$C:$C,'Each Gender Events'!CF$1,'Official Medal Table'!$E:$E,'Each Gender Events'!CF$2)*'Medal values'!$B$3
+ COUNTIFS('Official Medal Table'!$F:$F,'Each Gender Events'!$A42,'Official Medal Table'!$C:$C,'Each Gender Events'!CF$1,'Official Medal Table'!$E:$E,"Mixed")*'Medal values'!$B$1/2
+ COUNTIFS('Official Medal Table'!$G:$G,'Each Gender Events'!$A42,'Official Medal Table'!$C:$C,'Each Gender Events'!CF$1,'Official Medal Table'!$E:$E,"Mixed")*'Medal values'!$B$2/2
+ COUNTIFS('Official Medal Table'!$H:$H,'Each Gender Events'!$A42,'Official Medal Table'!$C:$C,'Each Gender Events'!CF$1,'Official Medal Table'!$E:$E,"Mixed")*'Medal values'!$B$3/2
+ COUNTIFS('Official Medal Table'!$I:$I,'Each Gender Events'!$A42,'Official Medal Table'!$C:$C,'Each Gender Events'!CF$1,'Official Medal Table'!$E:$E,"Mixed")*'Medal values'!$B$3/2</f>
        <v>0</v>
      </c>
      <c r="CG42">
        <f>COUNTIFS('Official Medal Table'!$F:$F,'Each Gender Events'!$A42,'Official Medal Table'!$C:$C,'Each Gender Events'!CG$1,'Official Medal Table'!$E:$E,'Each Gender Events'!CG$2)*'Medal values'!$B$1
+ COUNTIFS('Official Medal Table'!$G:$G,'Each Gender Events'!$A42,'Official Medal Table'!$C:$C,'Each Gender Events'!CG$1,'Official Medal Table'!$E:$E,'Each Gender Events'!CG$2)*'Medal values'!$B$2
+ COUNTIFS('Official Medal Table'!$H:$H,'Each Gender Events'!$A42,'Official Medal Table'!$C:$C,'Each Gender Events'!CG$1,'Official Medal Table'!$E:$E,'Each Gender Events'!CG$2)*'Medal values'!$B$3
+ COUNTIFS('Official Medal Table'!$I:$I,'Each Gender Events'!$A42,'Official Medal Table'!$C:$C,'Each Gender Events'!CG$1,'Official Medal Table'!$E:$E,'Each Gender Events'!CG$2)*'Medal values'!$B$3
+ COUNTIFS('Official Medal Table'!$F:$F,'Each Gender Events'!$A42,'Official Medal Table'!$C:$C,'Each Gender Events'!CG$1,'Official Medal Table'!$E:$E,"Mixed")*'Medal values'!$B$1/2
+ COUNTIFS('Official Medal Table'!$G:$G,'Each Gender Events'!$A42,'Official Medal Table'!$C:$C,'Each Gender Events'!CG$1,'Official Medal Table'!$E:$E,"Mixed")*'Medal values'!$B$2/2
+ COUNTIFS('Official Medal Table'!$H:$H,'Each Gender Events'!$A42,'Official Medal Table'!$C:$C,'Each Gender Events'!CG$1,'Official Medal Table'!$E:$E,"Mixed")*'Medal values'!$B$3/2
+ COUNTIFS('Official Medal Table'!$I:$I,'Each Gender Events'!$A42,'Official Medal Table'!$C:$C,'Each Gender Events'!CG$1,'Official Medal Table'!$E:$E,"Mixed")*'Medal values'!$B$3/2</f>
        <v>0</v>
      </c>
      <c r="CH42">
        <f>COUNTIFS('Official Medal Table'!$F:$F,'Each Gender Events'!$A42,'Official Medal Table'!$C:$C,'Each Gender Events'!CH$1,'Official Medal Table'!$E:$E,'Each Gender Events'!CH$2)*'Medal values'!$B$1
+ COUNTIFS('Official Medal Table'!$G:$G,'Each Gender Events'!$A42,'Official Medal Table'!$C:$C,'Each Gender Events'!CH$1,'Official Medal Table'!$E:$E,'Each Gender Events'!CH$2)*'Medal values'!$B$2
+ COUNTIFS('Official Medal Table'!$H:$H,'Each Gender Events'!$A42,'Official Medal Table'!$C:$C,'Each Gender Events'!CH$1,'Official Medal Table'!$E:$E,'Each Gender Events'!CH$2)*'Medal values'!$B$3
+ COUNTIFS('Official Medal Table'!$I:$I,'Each Gender Events'!$A42,'Official Medal Table'!$C:$C,'Each Gender Events'!CH$1,'Official Medal Table'!$E:$E,'Each Gender Events'!CH$2)*'Medal values'!$B$3
+ COUNTIFS('Official Medal Table'!$F:$F,'Each Gender Events'!$A42,'Official Medal Table'!$C:$C,'Each Gender Events'!CH$1,'Official Medal Table'!$E:$E,"Mixed")*'Medal values'!$B$1/2
+ COUNTIFS('Official Medal Table'!$G:$G,'Each Gender Events'!$A42,'Official Medal Table'!$C:$C,'Each Gender Events'!CH$1,'Official Medal Table'!$E:$E,"Mixed")*'Medal values'!$B$2/2
+ COUNTIFS('Official Medal Table'!$H:$H,'Each Gender Events'!$A42,'Official Medal Table'!$C:$C,'Each Gender Events'!CH$1,'Official Medal Table'!$E:$E,"Mixed")*'Medal values'!$B$3/2
+ COUNTIFS('Official Medal Table'!$I:$I,'Each Gender Events'!$A42,'Official Medal Table'!$C:$C,'Each Gender Events'!CH$1,'Official Medal Table'!$E:$E,"Mixed")*'Medal values'!$B$3/2</f>
        <v>0</v>
      </c>
      <c r="CI42">
        <f>COUNTIFS('Official Medal Table'!$F:$F,'Each Gender Events'!$A42,'Official Medal Table'!$C:$C,'Each Gender Events'!CI$1,'Official Medal Table'!$E:$E,'Each Gender Events'!CI$2)*'Medal values'!$B$1
+ COUNTIFS('Official Medal Table'!$G:$G,'Each Gender Events'!$A42,'Official Medal Table'!$C:$C,'Each Gender Events'!CI$1,'Official Medal Table'!$E:$E,'Each Gender Events'!CI$2)*'Medal values'!$B$2
+ COUNTIFS('Official Medal Table'!$H:$H,'Each Gender Events'!$A42,'Official Medal Table'!$C:$C,'Each Gender Events'!CI$1,'Official Medal Table'!$E:$E,'Each Gender Events'!CI$2)*'Medal values'!$B$3
+ COUNTIFS('Official Medal Table'!$I:$I,'Each Gender Events'!$A42,'Official Medal Table'!$C:$C,'Each Gender Events'!CI$1,'Official Medal Table'!$E:$E,'Each Gender Events'!CI$2)*'Medal values'!$B$3
+ COUNTIFS('Official Medal Table'!$F:$F,'Each Gender Events'!$A42,'Official Medal Table'!$C:$C,'Each Gender Events'!CI$1,'Official Medal Table'!$E:$E,"Mixed")*'Medal values'!$B$1/2
+ COUNTIFS('Official Medal Table'!$G:$G,'Each Gender Events'!$A42,'Official Medal Table'!$C:$C,'Each Gender Events'!CI$1,'Official Medal Table'!$E:$E,"Mixed")*'Medal values'!$B$2/2
+ COUNTIFS('Official Medal Table'!$H:$H,'Each Gender Events'!$A42,'Official Medal Table'!$C:$C,'Each Gender Events'!CI$1,'Official Medal Table'!$E:$E,"Mixed")*'Medal values'!$B$3/2
+ COUNTIFS('Official Medal Table'!$I:$I,'Each Gender Events'!$A42,'Official Medal Table'!$C:$C,'Each Gender Events'!CI$1,'Official Medal Table'!$E:$E,"Mixed")*'Medal values'!$B$3/2</f>
        <v>0</v>
      </c>
      <c r="CJ42">
        <f>COUNTIFS('Official Medal Table'!$F:$F,'Each Gender Events'!$A42,'Official Medal Table'!$C:$C,'Each Gender Events'!CJ$1,'Official Medal Table'!$E:$E,'Each Gender Events'!CJ$2)*'Medal values'!$B$1
+ COUNTIFS('Official Medal Table'!$G:$G,'Each Gender Events'!$A42,'Official Medal Table'!$C:$C,'Each Gender Events'!CJ$1,'Official Medal Table'!$E:$E,'Each Gender Events'!CJ$2)*'Medal values'!$B$2
+ COUNTIFS('Official Medal Table'!$H:$H,'Each Gender Events'!$A42,'Official Medal Table'!$C:$C,'Each Gender Events'!CJ$1,'Official Medal Table'!$E:$E,'Each Gender Events'!CJ$2)*'Medal values'!$B$3
+ COUNTIFS('Official Medal Table'!$I:$I,'Each Gender Events'!$A42,'Official Medal Table'!$C:$C,'Each Gender Events'!CJ$1,'Official Medal Table'!$E:$E,'Each Gender Events'!CJ$2)*'Medal values'!$B$3
+ COUNTIFS('Official Medal Table'!$F:$F,'Each Gender Events'!$A42,'Official Medal Table'!$C:$C,'Each Gender Events'!CJ$1,'Official Medal Table'!$E:$E,"Mixed")*'Medal values'!$B$1/2
+ COUNTIFS('Official Medal Table'!$G:$G,'Each Gender Events'!$A42,'Official Medal Table'!$C:$C,'Each Gender Events'!CJ$1,'Official Medal Table'!$E:$E,"Mixed")*'Medal values'!$B$2/2
+ COUNTIFS('Official Medal Table'!$H:$H,'Each Gender Events'!$A42,'Official Medal Table'!$C:$C,'Each Gender Events'!CJ$1,'Official Medal Table'!$E:$E,"Mixed")*'Medal values'!$B$3/2
+ COUNTIFS('Official Medal Table'!$I:$I,'Each Gender Events'!$A42,'Official Medal Table'!$C:$C,'Each Gender Events'!CJ$1,'Official Medal Table'!$E:$E,"Mixed")*'Medal values'!$B$3/2</f>
        <v>0</v>
      </c>
      <c r="CK42">
        <f>COUNTIFS('Official Medal Table'!$F:$F,'Each Gender Events'!$A42,'Official Medal Table'!$C:$C,'Each Gender Events'!CK$1,'Official Medal Table'!$E:$E,'Each Gender Events'!CK$2)*'Medal values'!$B$1
+ COUNTIFS('Official Medal Table'!$G:$G,'Each Gender Events'!$A42,'Official Medal Table'!$C:$C,'Each Gender Events'!CK$1,'Official Medal Table'!$E:$E,'Each Gender Events'!CK$2)*'Medal values'!$B$2
+ COUNTIFS('Official Medal Table'!$H:$H,'Each Gender Events'!$A42,'Official Medal Table'!$C:$C,'Each Gender Events'!CK$1,'Official Medal Table'!$E:$E,'Each Gender Events'!CK$2)*'Medal values'!$B$3
+ COUNTIFS('Official Medal Table'!$I:$I,'Each Gender Events'!$A42,'Official Medal Table'!$C:$C,'Each Gender Events'!CK$1,'Official Medal Table'!$E:$E,'Each Gender Events'!CK$2)*'Medal values'!$B$3
+ COUNTIFS('Official Medal Table'!$F:$F,'Each Gender Events'!$A42,'Official Medal Table'!$C:$C,'Each Gender Events'!CK$1,'Official Medal Table'!$E:$E,"Mixed")*'Medal values'!$B$1/2
+ COUNTIFS('Official Medal Table'!$G:$G,'Each Gender Events'!$A42,'Official Medal Table'!$C:$C,'Each Gender Events'!CK$1,'Official Medal Table'!$E:$E,"Mixed")*'Medal values'!$B$2/2
+ COUNTIFS('Official Medal Table'!$H:$H,'Each Gender Events'!$A42,'Official Medal Table'!$C:$C,'Each Gender Events'!CK$1,'Official Medal Table'!$E:$E,"Mixed")*'Medal values'!$B$3/2
+ COUNTIFS('Official Medal Table'!$I:$I,'Each Gender Events'!$A42,'Official Medal Table'!$C:$C,'Each Gender Events'!CK$1,'Official Medal Table'!$E:$E,"Mixed")*'Medal values'!$B$3/2</f>
        <v>0</v>
      </c>
      <c r="CL42">
        <f>COUNTIFS('Official Medal Table'!$F:$F,'Each Gender Events'!$A42,'Official Medal Table'!$C:$C,'Each Gender Events'!CL$1,'Official Medal Table'!$E:$E,'Each Gender Events'!CL$2)*'Medal values'!$B$1
+ COUNTIFS('Official Medal Table'!$G:$G,'Each Gender Events'!$A42,'Official Medal Table'!$C:$C,'Each Gender Events'!CL$1,'Official Medal Table'!$E:$E,'Each Gender Events'!CL$2)*'Medal values'!$B$2
+ COUNTIFS('Official Medal Table'!$H:$H,'Each Gender Events'!$A42,'Official Medal Table'!$C:$C,'Each Gender Events'!CL$1,'Official Medal Table'!$E:$E,'Each Gender Events'!CL$2)*'Medal values'!$B$3
+ COUNTIFS('Official Medal Table'!$I:$I,'Each Gender Events'!$A42,'Official Medal Table'!$C:$C,'Each Gender Events'!CL$1,'Official Medal Table'!$E:$E,'Each Gender Events'!CL$2)*'Medal values'!$B$3
+ COUNTIFS('Official Medal Table'!$F:$F,'Each Gender Events'!$A42,'Official Medal Table'!$C:$C,'Each Gender Events'!CL$1,'Official Medal Table'!$E:$E,"Mixed")*'Medal values'!$B$1/2
+ COUNTIFS('Official Medal Table'!$G:$G,'Each Gender Events'!$A42,'Official Medal Table'!$C:$C,'Each Gender Events'!CL$1,'Official Medal Table'!$E:$E,"Mixed")*'Medal values'!$B$2/2
+ COUNTIFS('Official Medal Table'!$H:$H,'Each Gender Events'!$A42,'Official Medal Table'!$C:$C,'Each Gender Events'!CL$1,'Official Medal Table'!$E:$E,"Mixed")*'Medal values'!$B$3/2
+ COUNTIFS('Official Medal Table'!$I:$I,'Each Gender Events'!$A42,'Official Medal Table'!$C:$C,'Each Gender Events'!CL$1,'Official Medal Table'!$E:$E,"Mixed")*'Medal values'!$B$3/2</f>
        <v>0</v>
      </c>
      <c r="CM42">
        <f>COUNTIFS('Official Medal Table'!$F:$F,'Each Gender Events'!$A42,'Official Medal Table'!$C:$C,'Each Gender Events'!CM$1,'Official Medal Table'!$E:$E,'Each Gender Events'!CM$2)*'Medal values'!$B$1
+ COUNTIFS('Official Medal Table'!$G:$G,'Each Gender Events'!$A42,'Official Medal Table'!$C:$C,'Each Gender Events'!CM$1,'Official Medal Table'!$E:$E,'Each Gender Events'!CM$2)*'Medal values'!$B$2
+ COUNTIFS('Official Medal Table'!$H:$H,'Each Gender Events'!$A42,'Official Medal Table'!$C:$C,'Each Gender Events'!CM$1,'Official Medal Table'!$E:$E,'Each Gender Events'!CM$2)*'Medal values'!$B$3
+ COUNTIFS('Official Medal Table'!$I:$I,'Each Gender Events'!$A42,'Official Medal Table'!$C:$C,'Each Gender Events'!CM$1,'Official Medal Table'!$E:$E,'Each Gender Events'!CM$2)*'Medal values'!$B$3
+ COUNTIFS('Official Medal Table'!$F:$F,'Each Gender Events'!$A42,'Official Medal Table'!$C:$C,'Each Gender Events'!CM$1,'Official Medal Table'!$E:$E,"Mixed")*'Medal values'!$B$1/2
+ COUNTIFS('Official Medal Table'!$G:$G,'Each Gender Events'!$A42,'Official Medal Table'!$C:$C,'Each Gender Events'!CM$1,'Official Medal Table'!$E:$E,"Mixed")*'Medal values'!$B$2/2
+ COUNTIFS('Official Medal Table'!$H:$H,'Each Gender Events'!$A42,'Official Medal Table'!$C:$C,'Each Gender Events'!CM$1,'Official Medal Table'!$E:$E,"Mixed")*'Medal values'!$B$3/2
+ COUNTIFS('Official Medal Table'!$I:$I,'Each Gender Events'!$A42,'Official Medal Table'!$C:$C,'Each Gender Events'!CM$1,'Official Medal Table'!$E:$E,"Mixed")*'Medal values'!$B$3/2</f>
        <v>0</v>
      </c>
      <c r="CN42">
        <f>COUNTIFS('Official Medal Table'!$F:$F,'Each Gender Events'!$A42,'Official Medal Table'!$C:$C,'Each Gender Events'!CN$1,'Official Medal Table'!$E:$E,'Each Gender Events'!CN$2)*'Medal values'!$B$1
+ COUNTIFS('Official Medal Table'!$G:$G,'Each Gender Events'!$A42,'Official Medal Table'!$C:$C,'Each Gender Events'!CN$1,'Official Medal Table'!$E:$E,'Each Gender Events'!CN$2)*'Medal values'!$B$2
+ COUNTIFS('Official Medal Table'!$H:$H,'Each Gender Events'!$A42,'Official Medal Table'!$C:$C,'Each Gender Events'!CN$1,'Official Medal Table'!$E:$E,'Each Gender Events'!CN$2)*'Medal values'!$B$3
+ COUNTIFS('Official Medal Table'!$I:$I,'Each Gender Events'!$A42,'Official Medal Table'!$C:$C,'Each Gender Events'!CN$1,'Official Medal Table'!$E:$E,'Each Gender Events'!CN$2)*'Medal values'!$B$3
+ COUNTIFS('Official Medal Table'!$F:$F,'Each Gender Events'!$A42,'Official Medal Table'!$C:$C,'Each Gender Events'!CN$1,'Official Medal Table'!$E:$E,"Mixed")*'Medal values'!$B$1/2
+ COUNTIFS('Official Medal Table'!$G:$G,'Each Gender Events'!$A42,'Official Medal Table'!$C:$C,'Each Gender Events'!CN$1,'Official Medal Table'!$E:$E,"Mixed")*'Medal values'!$B$2/2
+ COUNTIFS('Official Medal Table'!$H:$H,'Each Gender Events'!$A42,'Official Medal Table'!$C:$C,'Each Gender Events'!CN$1,'Official Medal Table'!$E:$E,"Mixed")*'Medal values'!$B$3/2
+ COUNTIFS('Official Medal Table'!$I:$I,'Each Gender Events'!$A42,'Official Medal Table'!$C:$C,'Each Gender Events'!CN$1,'Official Medal Table'!$E:$E,"Mixed")*'Medal values'!$B$3/2</f>
        <v>1</v>
      </c>
      <c r="CO42">
        <f>COUNTIFS('Official Medal Table'!$F:$F,'Each Gender Events'!$A42,'Official Medal Table'!$C:$C,'Each Gender Events'!CO$1,'Official Medal Table'!$E:$E,'Each Gender Events'!CO$2)*'Medal values'!$B$1
+ COUNTIFS('Official Medal Table'!$G:$G,'Each Gender Events'!$A42,'Official Medal Table'!$C:$C,'Each Gender Events'!CO$1,'Official Medal Table'!$E:$E,'Each Gender Events'!CO$2)*'Medal values'!$B$2
+ COUNTIFS('Official Medal Table'!$H:$H,'Each Gender Events'!$A42,'Official Medal Table'!$C:$C,'Each Gender Events'!CO$1,'Official Medal Table'!$E:$E,'Each Gender Events'!CO$2)*'Medal values'!$B$3
+ COUNTIFS('Official Medal Table'!$I:$I,'Each Gender Events'!$A42,'Official Medal Table'!$C:$C,'Each Gender Events'!CO$1,'Official Medal Table'!$E:$E,'Each Gender Events'!CO$2)*'Medal values'!$B$3
+ COUNTIFS('Official Medal Table'!$F:$F,'Each Gender Events'!$A42,'Official Medal Table'!$C:$C,'Each Gender Events'!CO$1,'Official Medal Table'!$E:$E,"Mixed")*'Medal values'!$B$1/2
+ COUNTIFS('Official Medal Table'!$G:$G,'Each Gender Events'!$A42,'Official Medal Table'!$C:$C,'Each Gender Events'!CO$1,'Official Medal Table'!$E:$E,"Mixed")*'Medal values'!$B$2/2
+ COUNTIFS('Official Medal Table'!$H:$H,'Each Gender Events'!$A42,'Official Medal Table'!$C:$C,'Each Gender Events'!CO$1,'Official Medal Table'!$E:$E,"Mixed")*'Medal values'!$B$3/2
+ COUNTIFS('Official Medal Table'!$I:$I,'Each Gender Events'!$A42,'Official Medal Table'!$C:$C,'Each Gender Events'!CO$1,'Official Medal Table'!$E:$E,"Mixed")*'Medal values'!$B$3/2</f>
        <v>0</v>
      </c>
      <c r="CP42">
        <f>COUNTIFS('Official Medal Table'!$F:$F,'Each Gender Events'!$A42,'Official Medal Table'!$C:$C,'Each Gender Events'!CP$1,'Official Medal Table'!$E:$E,'Each Gender Events'!CP$2)*'Medal values'!$B$1
+ COUNTIFS('Official Medal Table'!$G:$G,'Each Gender Events'!$A42,'Official Medal Table'!$C:$C,'Each Gender Events'!CP$1,'Official Medal Table'!$E:$E,'Each Gender Events'!CP$2)*'Medal values'!$B$2
+ COUNTIFS('Official Medal Table'!$H:$H,'Each Gender Events'!$A42,'Official Medal Table'!$C:$C,'Each Gender Events'!CP$1,'Official Medal Table'!$E:$E,'Each Gender Events'!CP$2)*'Medal values'!$B$3
+ COUNTIFS('Official Medal Table'!$I:$I,'Each Gender Events'!$A42,'Official Medal Table'!$C:$C,'Each Gender Events'!CP$1,'Official Medal Table'!$E:$E,'Each Gender Events'!CP$2)*'Medal values'!$B$3
+ COUNTIFS('Official Medal Table'!$F:$F,'Each Gender Events'!$A42,'Official Medal Table'!$C:$C,'Each Gender Events'!CP$1,'Official Medal Table'!$E:$E,"Mixed")*'Medal values'!$B$1/2
+ COUNTIFS('Official Medal Table'!$G:$G,'Each Gender Events'!$A42,'Official Medal Table'!$C:$C,'Each Gender Events'!CP$1,'Official Medal Table'!$E:$E,"Mixed")*'Medal values'!$B$2/2
+ COUNTIFS('Official Medal Table'!$H:$H,'Each Gender Events'!$A42,'Official Medal Table'!$C:$C,'Each Gender Events'!CP$1,'Official Medal Table'!$E:$E,"Mixed")*'Medal values'!$B$3/2
+ COUNTIFS('Official Medal Table'!$I:$I,'Each Gender Events'!$A42,'Official Medal Table'!$C:$C,'Each Gender Events'!CP$1,'Official Medal Table'!$E:$E,"Mixed")*'Medal values'!$B$3/2</f>
        <v>0</v>
      </c>
      <c r="CQ42">
        <f>COUNTIFS('Official Medal Table'!$F:$F,'Each Gender Events'!$A42,'Official Medal Table'!$C:$C,'Each Gender Events'!CQ$1,'Official Medal Table'!$E:$E,'Each Gender Events'!CQ$2)*'Medal values'!$B$1
+ COUNTIFS('Official Medal Table'!$G:$G,'Each Gender Events'!$A42,'Official Medal Table'!$C:$C,'Each Gender Events'!CQ$1,'Official Medal Table'!$E:$E,'Each Gender Events'!CQ$2)*'Medal values'!$B$2
+ COUNTIFS('Official Medal Table'!$H:$H,'Each Gender Events'!$A42,'Official Medal Table'!$C:$C,'Each Gender Events'!CQ$1,'Official Medal Table'!$E:$E,'Each Gender Events'!CQ$2)*'Medal values'!$B$3
+ COUNTIFS('Official Medal Table'!$I:$I,'Each Gender Events'!$A42,'Official Medal Table'!$C:$C,'Each Gender Events'!CQ$1,'Official Medal Table'!$E:$E,'Each Gender Events'!CQ$2)*'Medal values'!$B$3
+ COUNTIFS('Official Medal Table'!$F:$F,'Each Gender Events'!$A42,'Official Medal Table'!$C:$C,'Each Gender Events'!CQ$1,'Official Medal Table'!$E:$E,"Mixed")*'Medal values'!$B$1/2
+ COUNTIFS('Official Medal Table'!$G:$G,'Each Gender Events'!$A42,'Official Medal Table'!$C:$C,'Each Gender Events'!CQ$1,'Official Medal Table'!$E:$E,"Mixed")*'Medal values'!$B$2/2
+ COUNTIFS('Official Medal Table'!$H:$H,'Each Gender Events'!$A42,'Official Medal Table'!$C:$C,'Each Gender Events'!CQ$1,'Official Medal Table'!$E:$E,"Mixed")*'Medal values'!$B$3/2
+ COUNTIFS('Official Medal Table'!$I:$I,'Each Gender Events'!$A42,'Official Medal Table'!$C:$C,'Each Gender Events'!CQ$1,'Official Medal Table'!$E:$E,"Mixed")*'Medal values'!$B$3/2</f>
        <v>0</v>
      </c>
      <c r="CR42">
        <f>COUNTIFS('Official Medal Table'!$F:$F,'Each Gender Events'!$A42,'Official Medal Table'!$C:$C,'Each Gender Events'!CR$1,'Official Medal Table'!$E:$E,'Each Gender Events'!CR$2)*'Medal values'!$B$1
+ COUNTIFS('Official Medal Table'!$G:$G,'Each Gender Events'!$A42,'Official Medal Table'!$C:$C,'Each Gender Events'!CR$1,'Official Medal Table'!$E:$E,'Each Gender Events'!CR$2)*'Medal values'!$B$2
+ COUNTIFS('Official Medal Table'!$H:$H,'Each Gender Events'!$A42,'Official Medal Table'!$C:$C,'Each Gender Events'!CR$1,'Official Medal Table'!$E:$E,'Each Gender Events'!CR$2)*'Medal values'!$B$3
+ COUNTIFS('Official Medal Table'!$I:$I,'Each Gender Events'!$A42,'Official Medal Table'!$C:$C,'Each Gender Events'!CR$1,'Official Medal Table'!$E:$E,'Each Gender Events'!CR$2)*'Medal values'!$B$3
+ COUNTIFS('Official Medal Table'!$F:$F,'Each Gender Events'!$A42,'Official Medal Table'!$C:$C,'Each Gender Events'!CR$1,'Official Medal Table'!$E:$E,"Mixed")*'Medal values'!$B$1/2
+ COUNTIFS('Official Medal Table'!$G:$G,'Each Gender Events'!$A42,'Official Medal Table'!$C:$C,'Each Gender Events'!CR$1,'Official Medal Table'!$E:$E,"Mixed")*'Medal values'!$B$2/2
+ COUNTIFS('Official Medal Table'!$H:$H,'Each Gender Events'!$A42,'Official Medal Table'!$C:$C,'Each Gender Events'!CR$1,'Official Medal Table'!$E:$E,"Mixed")*'Medal values'!$B$3/2
+ COUNTIFS('Official Medal Table'!$I:$I,'Each Gender Events'!$A42,'Official Medal Table'!$C:$C,'Each Gender Events'!CR$1,'Official Medal Table'!$E:$E,"Mixed")*'Medal values'!$B$3/2</f>
        <v>0</v>
      </c>
      <c r="CS42">
        <f>COUNTIFS('Official Medal Table'!$F:$F,'Each Gender Events'!$A42,'Official Medal Table'!$C:$C,'Each Gender Events'!CS$1,'Official Medal Table'!$E:$E,'Each Gender Events'!CS$2)*'Medal values'!$B$1
+ COUNTIFS('Official Medal Table'!$G:$G,'Each Gender Events'!$A42,'Official Medal Table'!$C:$C,'Each Gender Events'!CS$1,'Official Medal Table'!$E:$E,'Each Gender Events'!CS$2)*'Medal values'!$B$2
+ COUNTIFS('Official Medal Table'!$H:$H,'Each Gender Events'!$A42,'Official Medal Table'!$C:$C,'Each Gender Events'!CS$1,'Official Medal Table'!$E:$E,'Each Gender Events'!CS$2)*'Medal values'!$B$3
+ COUNTIFS('Official Medal Table'!$I:$I,'Each Gender Events'!$A42,'Official Medal Table'!$C:$C,'Each Gender Events'!CS$1,'Official Medal Table'!$E:$E,'Each Gender Events'!CS$2)*'Medal values'!$B$3
+ COUNTIFS('Official Medal Table'!$F:$F,'Each Gender Events'!$A42,'Official Medal Table'!$C:$C,'Each Gender Events'!CS$1,'Official Medal Table'!$E:$E,"Mixed")*'Medal values'!$B$1/2
+ COUNTIFS('Official Medal Table'!$G:$G,'Each Gender Events'!$A42,'Official Medal Table'!$C:$C,'Each Gender Events'!CS$1,'Official Medal Table'!$E:$E,"Mixed")*'Medal values'!$B$2/2
+ COUNTIFS('Official Medal Table'!$H:$H,'Each Gender Events'!$A42,'Official Medal Table'!$C:$C,'Each Gender Events'!CS$1,'Official Medal Table'!$E:$E,"Mixed")*'Medal values'!$B$3/2
+ COUNTIFS('Official Medal Table'!$I:$I,'Each Gender Events'!$A42,'Official Medal Table'!$C:$C,'Each Gender Events'!CS$1,'Official Medal Table'!$E:$E,"Mixed")*'Medal values'!$B$3/2</f>
        <v>0</v>
      </c>
      <c r="CT42">
        <f>COUNTIFS('Official Medal Table'!$F:$F,'Each Gender Events'!$A42,'Official Medal Table'!$C:$C,'Each Gender Events'!CT$1,'Official Medal Table'!$E:$E,'Each Gender Events'!CT$2)*'Medal values'!$B$1
+ COUNTIFS('Official Medal Table'!$G:$G,'Each Gender Events'!$A42,'Official Medal Table'!$C:$C,'Each Gender Events'!CT$1,'Official Medal Table'!$E:$E,'Each Gender Events'!CT$2)*'Medal values'!$B$2
+ COUNTIFS('Official Medal Table'!$H:$H,'Each Gender Events'!$A42,'Official Medal Table'!$C:$C,'Each Gender Events'!CT$1,'Official Medal Table'!$E:$E,'Each Gender Events'!CT$2)*'Medal values'!$B$3
+ COUNTIFS('Official Medal Table'!$I:$I,'Each Gender Events'!$A42,'Official Medal Table'!$C:$C,'Each Gender Events'!CT$1,'Official Medal Table'!$E:$E,'Each Gender Events'!CT$2)*'Medal values'!$B$3
+ COUNTIFS('Official Medal Table'!$F:$F,'Each Gender Events'!$A42,'Official Medal Table'!$C:$C,'Each Gender Events'!CT$1,'Official Medal Table'!$E:$E,"Mixed")*'Medal values'!$B$1/2
+ COUNTIFS('Official Medal Table'!$G:$G,'Each Gender Events'!$A42,'Official Medal Table'!$C:$C,'Each Gender Events'!CT$1,'Official Medal Table'!$E:$E,"Mixed")*'Medal values'!$B$2/2
+ COUNTIFS('Official Medal Table'!$H:$H,'Each Gender Events'!$A42,'Official Medal Table'!$C:$C,'Each Gender Events'!CT$1,'Official Medal Table'!$E:$E,"Mixed")*'Medal values'!$B$3/2
+ COUNTIFS('Official Medal Table'!$I:$I,'Each Gender Events'!$A42,'Official Medal Table'!$C:$C,'Each Gender Events'!CT$1,'Official Medal Table'!$E:$E,"Mixed")*'Medal values'!$B$3/2</f>
        <v>0</v>
      </c>
    </row>
    <row r="43" spans="1:98" x14ac:dyDescent="0.3">
      <c r="A43" t="str">
        <f>Countries!A41</f>
        <v>EGY</v>
      </c>
      <c r="B43">
        <f>COUNTIFS('Official Medal Table'!$F:$F,'Each Gender Events'!$A43,'Official Medal Table'!$C:$C,'Each Gender Events'!B$1,'Official Medal Table'!$E:$E,'Each Gender Events'!B$2)*'Medal values'!$B$1
+ COUNTIFS('Official Medal Table'!$G:$G,'Each Gender Events'!$A43,'Official Medal Table'!$C:$C,'Each Gender Events'!B$1,'Official Medal Table'!$E:$E,'Each Gender Events'!B$2)*'Medal values'!$B$2
+ COUNTIFS('Official Medal Table'!$H:$H,'Each Gender Events'!$A43,'Official Medal Table'!$C:$C,'Each Gender Events'!B$1,'Official Medal Table'!$E:$E,'Each Gender Events'!B$2)*'Medal values'!$B$3
+ COUNTIFS('Official Medal Table'!$I:$I,'Each Gender Events'!$A43,'Official Medal Table'!$C:$C,'Each Gender Events'!B$1,'Official Medal Table'!$E:$E,'Each Gender Events'!B$2)*'Medal values'!$B$3
+ COUNTIFS('Official Medal Table'!$F:$F,'Each Gender Events'!$A43,'Official Medal Table'!$C:$C,'Each Gender Events'!B$1,'Official Medal Table'!$E:$E,"Mixed")*'Medal values'!$B$1/2
+ COUNTIFS('Official Medal Table'!$G:$G,'Each Gender Events'!$A43,'Official Medal Table'!$C:$C,'Each Gender Events'!B$1,'Official Medal Table'!$E:$E,"Mixed")*'Medal values'!$B$2/2
+ COUNTIFS('Official Medal Table'!$H:$H,'Each Gender Events'!$A43,'Official Medal Table'!$C:$C,'Each Gender Events'!B$1,'Official Medal Table'!$E:$E,"Mixed")*'Medal values'!$B$3/2
+ COUNTIFS('Official Medal Table'!$I:$I,'Each Gender Events'!$A43,'Official Medal Table'!$C:$C,'Each Gender Events'!B$1,'Official Medal Table'!$E:$E,"Mixed")*'Medal values'!$B$3/2</f>
        <v>0</v>
      </c>
      <c r="C43">
        <f>COUNTIFS('Official Medal Table'!$F:$F,'Each Gender Events'!$A43,'Official Medal Table'!$C:$C,'Each Gender Events'!C$1,'Official Medal Table'!$E:$E,'Each Gender Events'!C$2)*'Medal values'!$B$1
+ COUNTIFS('Official Medal Table'!$G:$G,'Each Gender Events'!$A43,'Official Medal Table'!$C:$C,'Each Gender Events'!C$1,'Official Medal Table'!$E:$E,'Each Gender Events'!C$2)*'Medal values'!$B$2
+ COUNTIFS('Official Medal Table'!$H:$H,'Each Gender Events'!$A43,'Official Medal Table'!$C:$C,'Each Gender Events'!C$1,'Official Medal Table'!$E:$E,'Each Gender Events'!C$2)*'Medal values'!$B$3
+ COUNTIFS('Official Medal Table'!$I:$I,'Each Gender Events'!$A43,'Official Medal Table'!$C:$C,'Each Gender Events'!C$1,'Official Medal Table'!$E:$E,'Each Gender Events'!C$2)*'Medal values'!$B$3
+ COUNTIFS('Official Medal Table'!$F:$F,'Each Gender Events'!$A43,'Official Medal Table'!$C:$C,'Each Gender Events'!C$1,'Official Medal Table'!$E:$E,"Mixed")*'Medal values'!$B$1/2
+ COUNTIFS('Official Medal Table'!$G:$G,'Each Gender Events'!$A43,'Official Medal Table'!$C:$C,'Each Gender Events'!C$1,'Official Medal Table'!$E:$E,"Mixed")*'Medal values'!$B$2/2
+ COUNTIFS('Official Medal Table'!$H:$H,'Each Gender Events'!$A43,'Official Medal Table'!$C:$C,'Each Gender Events'!C$1,'Official Medal Table'!$E:$E,"Mixed")*'Medal values'!$B$3/2
+ COUNTIFS('Official Medal Table'!$I:$I,'Each Gender Events'!$A43,'Official Medal Table'!$C:$C,'Each Gender Events'!C$1,'Official Medal Table'!$E:$E,"Mixed")*'Medal values'!$B$3/2</f>
        <v>0</v>
      </c>
      <c r="D43">
        <f>COUNTIFS('Official Medal Table'!$F:$F,'Each Gender Events'!$A43,'Official Medal Table'!$C:$C,'Each Gender Events'!D$1,'Official Medal Table'!$E:$E,'Each Gender Events'!D$2)*'Medal values'!$B$1
+ COUNTIFS('Official Medal Table'!$G:$G,'Each Gender Events'!$A43,'Official Medal Table'!$C:$C,'Each Gender Events'!D$1,'Official Medal Table'!$E:$E,'Each Gender Events'!D$2)*'Medal values'!$B$2
+ COUNTIFS('Official Medal Table'!$H:$H,'Each Gender Events'!$A43,'Official Medal Table'!$C:$C,'Each Gender Events'!D$1,'Official Medal Table'!$E:$E,'Each Gender Events'!D$2)*'Medal values'!$B$3
+ COUNTIFS('Official Medal Table'!$I:$I,'Each Gender Events'!$A43,'Official Medal Table'!$C:$C,'Each Gender Events'!D$1,'Official Medal Table'!$E:$E,'Each Gender Events'!D$2)*'Medal values'!$B$3
+ COUNTIFS('Official Medal Table'!$F:$F,'Each Gender Events'!$A43,'Official Medal Table'!$C:$C,'Each Gender Events'!D$1,'Official Medal Table'!$E:$E,"Mixed")*'Medal values'!$B$1/2
+ COUNTIFS('Official Medal Table'!$G:$G,'Each Gender Events'!$A43,'Official Medal Table'!$C:$C,'Each Gender Events'!D$1,'Official Medal Table'!$E:$E,"Mixed")*'Medal values'!$B$2/2
+ COUNTIFS('Official Medal Table'!$H:$H,'Each Gender Events'!$A43,'Official Medal Table'!$C:$C,'Each Gender Events'!D$1,'Official Medal Table'!$E:$E,"Mixed")*'Medal values'!$B$3/2
+ COUNTIFS('Official Medal Table'!$I:$I,'Each Gender Events'!$A43,'Official Medal Table'!$C:$C,'Each Gender Events'!D$1,'Official Medal Table'!$E:$E,"Mixed")*'Medal values'!$B$3/2</f>
        <v>0</v>
      </c>
      <c r="E43">
        <f>COUNTIFS('Official Medal Table'!$F:$F,'Each Gender Events'!$A43,'Official Medal Table'!$C:$C,'Each Gender Events'!E$1,'Official Medal Table'!$E:$E,'Each Gender Events'!E$2)*'Medal values'!$B$1
+ COUNTIFS('Official Medal Table'!$G:$G,'Each Gender Events'!$A43,'Official Medal Table'!$C:$C,'Each Gender Events'!E$1,'Official Medal Table'!$E:$E,'Each Gender Events'!E$2)*'Medal values'!$B$2
+ COUNTIFS('Official Medal Table'!$H:$H,'Each Gender Events'!$A43,'Official Medal Table'!$C:$C,'Each Gender Events'!E$1,'Official Medal Table'!$E:$E,'Each Gender Events'!E$2)*'Medal values'!$B$3
+ COUNTIFS('Official Medal Table'!$I:$I,'Each Gender Events'!$A43,'Official Medal Table'!$C:$C,'Each Gender Events'!E$1,'Official Medal Table'!$E:$E,'Each Gender Events'!E$2)*'Medal values'!$B$3
+ COUNTIFS('Official Medal Table'!$F:$F,'Each Gender Events'!$A43,'Official Medal Table'!$C:$C,'Each Gender Events'!E$1,'Official Medal Table'!$E:$E,"Mixed")*'Medal values'!$B$1/2
+ COUNTIFS('Official Medal Table'!$G:$G,'Each Gender Events'!$A43,'Official Medal Table'!$C:$C,'Each Gender Events'!E$1,'Official Medal Table'!$E:$E,"Mixed")*'Medal values'!$B$2/2
+ COUNTIFS('Official Medal Table'!$H:$H,'Each Gender Events'!$A43,'Official Medal Table'!$C:$C,'Each Gender Events'!E$1,'Official Medal Table'!$E:$E,"Mixed")*'Medal values'!$B$3/2
+ COUNTIFS('Official Medal Table'!$I:$I,'Each Gender Events'!$A43,'Official Medal Table'!$C:$C,'Each Gender Events'!E$1,'Official Medal Table'!$E:$E,"Mixed")*'Medal values'!$B$3/2</f>
        <v>0</v>
      </c>
      <c r="F43">
        <f>COUNTIFS('Official Medal Table'!$F:$F,'Each Gender Events'!$A43,'Official Medal Table'!$C:$C,'Each Gender Events'!F$1,'Official Medal Table'!$E:$E,'Each Gender Events'!F$2)*'Medal values'!$B$1
+ COUNTIFS('Official Medal Table'!$G:$G,'Each Gender Events'!$A43,'Official Medal Table'!$C:$C,'Each Gender Events'!F$1,'Official Medal Table'!$E:$E,'Each Gender Events'!F$2)*'Medal values'!$B$2
+ COUNTIFS('Official Medal Table'!$H:$H,'Each Gender Events'!$A43,'Official Medal Table'!$C:$C,'Each Gender Events'!F$1,'Official Medal Table'!$E:$E,'Each Gender Events'!F$2)*'Medal values'!$B$3
+ COUNTIFS('Official Medal Table'!$I:$I,'Each Gender Events'!$A43,'Official Medal Table'!$C:$C,'Each Gender Events'!F$1,'Official Medal Table'!$E:$E,'Each Gender Events'!F$2)*'Medal values'!$B$3
+ COUNTIFS('Official Medal Table'!$F:$F,'Each Gender Events'!$A43,'Official Medal Table'!$C:$C,'Each Gender Events'!F$1,'Official Medal Table'!$E:$E,"Mixed")*'Medal values'!$B$1/2
+ COUNTIFS('Official Medal Table'!$G:$G,'Each Gender Events'!$A43,'Official Medal Table'!$C:$C,'Each Gender Events'!F$1,'Official Medal Table'!$E:$E,"Mixed")*'Medal values'!$B$2/2
+ COUNTIFS('Official Medal Table'!$H:$H,'Each Gender Events'!$A43,'Official Medal Table'!$C:$C,'Each Gender Events'!F$1,'Official Medal Table'!$E:$E,"Mixed")*'Medal values'!$B$3/2
+ COUNTIFS('Official Medal Table'!$I:$I,'Each Gender Events'!$A43,'Official Medal Table'!$C:$C,'Each Gender Events'!F$1,'Official Medal Table'!$E:$E,"Mixed")*'Medal values'!$B$3/2</f>
        <v>0</v>
      </c>
      <c r="G43">
        <f>COUNTIFS('Official Medal Table'!$F:$F,'Each Gender Events'!$A43,'Official Medal Table'!$C:$C,'Each Gender Events'!G$1,'Official Medal Table'!$E:$E,'Each Gender Events'!G$2)*'Medal values'!$B$1
+ COUNTIFS('Official Medal Table'!$G:$G,'Each Gender Events'!$A43,'Official Medal Table'!$C:$C,'Each Gender Events'!G$1,'Official Medal Table'!$E:$E,'Each Gender Events'!G$2)*'Medal values'!$B$2
+ COUNTIFS('Official Medal Table'!$H:$H,'Each Gender Events'!$A43,'Official Medal Table'!$C:$C,'Each Gender Events'!G$1,'Official Medal Table'!$E:$E,'Each Gender Events'!G$2)*'Medal values'!$B$3
+ COUNTIFS('Official Medal Table'!$I:$I,'Each Gender Events'!$A43,'Official Medal Table'!$C:$C,'Each Gender Events'!G$1,'Official Medal Table'!$E:$E,'Each Gender Events'!G$2)*'Medal values'!$B$3
+ COUNTIFS('Official Medal Table'!$F:$F,'Each Gender Events'!$A43,'Official Medal Table'!$C:$C,'Each Gender Events'!G$1,'Official Medal Table'!$E:$E,"Mixed")*'Medal values'!$B$1/2
+ COUNTIFS('Official Medal Table'!$G:$G,'Each Gender Events'!$A43,'Official Medal Table'!$C:$C,'Each Gender Events'!G$1,'Official Medal Table'!$E:$E,"Mixed")*'Medal values'!$B$2/2
+ COUNTIFS('Official Medal Table'!$H:$H,'Each Gender Events'!$A43,'Official Medal Table'!$C:$C,'Each Gender Events'!G$1,'Official Medal Table'!$E:$E,"Mixed")*'Medal values'!$B$3/2
+ COUNTIFS('Official Medal Table'!$I:$I,'Each Gender Events'!$A43,'Official Medal Table'!$C:$C,'Each Gender Events'!G$1,'Official Medal Table'!$E:$E,"Mixed")*'Medal values'!$B$3/2</f>
        <v>0</v>
      </c>
      <c r="H43">
        <f>COUNTIFS('Official Medal Table'!$F:$F,'Each Gender Events'!$A43,'Official Medal Table'!$C:$C,'Each Gender Events'!H$1,'Official Medal Table'!$E:$E,'Each Gender Events'!H$2)*'Medal values'!$B$1
+ COUNTIFS('Official Medal Table'!$G:$G,'Each Gender Events'!$A43,'Official Medal Table'!$C:$C,'Each Gender Events'!H$1,'Official Medal Table'!$E:$E,'Each Gender Events'!H$2)*'Medal values'!$B$2
+ COUNTIFS('Official Medal Table'!$H:$H,'Each Gender Events'!$A43,'Official Medal Table'!$C:$C,'Each Gender Events'!H$1,'Official Medal Table'!$E:$E,'Each Gender Events'!H$2)*'Medal values'!$B$3
+ COUNTIFS('Official Medal Table'!$I:$I,'Each Gender Events'!$A43,'Official Medal Table'!$C:$C,'Each Gender Events'!H$1,'Official Medal Table'!$E:$E,'Each Gender Events'!H$2)*'Medal values'!$B$3
+ COUNTIFS('Official Medal Table'!$F:$F,'Each Gender Events'!$A43,'Official Medal Table'!$C:$C,'Each Gender Events'!H$1,'Official Medal Table'!$E:$E,"Mixed")*'Medal values'!$B$1/2
+ COUNTIFS('Official Medal Table'!$G:$G,'Each Gender Events'!$A43,'Official Medal Table'!$C:$C,'Each Gender Events'!H$1,'Official Medal Table'!$E:$E,"Mixed")*'Medal values'!$B$2/2
+ COUNTIFS('Official Medal Table'!$H:$H,'Each Gender Events'!$A43,'Official Medal Table'!$C:$C,'Each Gender Events'!H$1,'Official Medal Table'!$E:$E,"Mixed")*'Medal values'!$B$3/2
+ COUNTIFS('Official Medal Table'!$I:$I,'Each Gender Events'!$A43,'Official Medal Table'!$C:$C,'Each Gender Events'!H$1,'Official Medal Table'!$E:$E,"Mixed")*'Medal values'!$B$3/2</f>
        <v>0</v>
      </c>
      <c r="I43">
        <f>COUNTIFS('Official Medal Table'!$F:$F,'Each Gender Events'!$A43,'Official Medal Table'!$C:$C,'Each Gender Events'!I$1,'Official Medal Table'!$E:$E,'Each Gender Events'!I$2)*'Medal values'!$B$1
+ COUNTIFS('Official Medal Table'!$G:$G,'Each Gender Events'!$A43,'Official Medal Table'!$C:$C,'Each Gender Events'!I$1,'Official Medal Table'!$E:$E,'Each Gender Events'!I$2)*'Medal values'!$B$2
+ COUNTIFS('Official Medal Table'!$H:$H,'Each Gender Events'!$A43,'Official Medal Table'!$C:$C,'Each Gender Events'!I$1,'Official Medal Table'!$E:$E,'Each Gender Events'!I$2)*'Medal values'!$B$3
+ COUNTIFS('Official Medal Table'!$I:$I,'Each Gender Events'!$A43,'Official Medal Table'!$C:$C,'Each Gender Events'!I$1,'Official Medal Table'!$E:$E,'Each Gender Events'!I$2)*'Medal values'!$B$3
+ COUNTIFS('Official Medal Table'!$F:$F,'Each Gender Events'!$A43,'Official Medal Table'!$C:$C,'Each Gender Events'!I$1,'Official Medal Table'!$E:$E,"Mixed")*'Medal values'!$B$1/2
+ COUNTIFS('Official Medal Table'!$G:$G,'Each Gender Events'!$A43,'Official Medal Table'!$C:$C,'Each Gender Events'!I$1,'Official Medal Table'!$E:$E,"Mixed")*'Medal values'!$B$2/2
+ COUNTIFS('Official Medal Table'!$H:$H,'Each Gender Events'!$A43,'Official Medal Table'!$C:$C,'Each Gender Events'!I$1,'Official Medal Table'!$E:$E,"Mixed")*'Medal values'!$B$3/2
+ COUNTIFS('Official Medal Table'!$I:$I,'Each Gender Events'!$A43,'Official Medal Table'!$C:$C,'Each Gender Events'!I$1,'Official Medal Table'!$E:$E,"Mixed")*'Medal values'!$B$3/2</f>
        <v>0</v>
      </c>
      <c r="J43">
        <f>COUNTIFS('Official Medal Table'!$F:$F,'Each Gender Events'!$A43,'Official Medal Table'!$C:$C,'Each Gender Events'!J$1,'Official Medal Table'!$E:$E,'Each Gender Events'!J$2)*'Medal values'!$B$1
+ COUNTIFS('Official Medal Table'!$G:$G,'Each Gender Events'!$A43,'Official Medal Table'!$C:$C,'Each Gender Events'!J$1,'Official Medal Table'!$E:$E,'Each Gender Events'!J$2)*'Medal values'!$B$2
+ COUNTIFS('Official Medal Table'!$H:$H,'Each Gender Events'!$A43,'Official Medal Table'!$C:$C,'Each Gender Events'!J$1,'Official Medal Table'!$E:$E,'Each Gender Events'!J$2)*'Medal values'!$B$3
+ COUNTIFS('Official Medal Table'!$I:$I,'Each Gender Events'!$A43,'Official Medal Table'!$C:$C,'Each Gender Events'!J$1,'Official Medal Table'!$E:$E,'Each Gender Events'!J$2)*'Medal values'!$B$3
+ COUNTIFS('Official Medal Table'!$F:$F,'Each Gender Events'!$A43,'Official Medal Table'!$C:$C,'Each Gender Events'!J$1,'Official Medal Table'!$E:$E,"Mixed")*'Medal values'!$B$1/2
+ COUNTIFS('Official Medal Table'!$G:$G,'Each Gender Events'!$A43,'Official Medal Table'!$C:$C,'Each Gender Events'!J$1,'Official Medal Table'!$E:$E,"Mixed")*'Medal values'!$B$2/2
+ COUNTIFS('Official Medal Table'!$H:$H,'Each Gender Events'!$A43,'Official Medal Table'!$C:$C,'Each Gender Events'!J$1,'Official Medal Table'!$E:$E,"Mixed")*'Medal values'!$B$3/2
+ COUNTIFS('Official Medal Table'!$I:$I,'Each Gender Events'!$A43,'Official Medal Table'!$C:$C,'Each Gender Events'!J$1,'Official Medal Table'!$E:$E,"Mixed")*'Medal values'!$B$3/2</f>
        <v>0</v>
      </c>
      <c r="K43">
        <f>COUNTIFS('Official Medal Table'!$F:$F,'Each Gender Events'!$A43,'Official Medal Table'!$C:$C,'Each Gender Events'!K$1,'Official Medal Table'!$E:$E,'Each Gender Events'!K$2)*'Medal values'!$B$1
+ COUNTIFS('Official Medal Table'!$G:$G,'Each Gender Events'!$A43,'Official Medal Table'!$C:$C,'Each Gender Events'!K$1,'Official Medal Table'!$E:$E,'Each Gender Events'!K$2)*'Medal values'!$B$2
+ COUNTIFS('Official Medal Table'!$H:$H,'Each Gender Events'!$A43,'Official Medal Table'!$C:$C,'Each Gender Events'!K$1,'Official Medal Table'!$E:$E,'Each Gender Events'!K$2)*'Medal values'!$B$3
+ COUNTIFS('Official Medal Table'!$I:$I,'Each Gender Events'!$A43,'Official Medal Table'!$C:$C,'Each Gender Events'!K$1,'Official Medal Table'!$E:$E,'Each Gender Events'!K$2)*'Medal values'!$B$3
+ COUNTIFS('Official Medal Table'!$F:$F,'Each Gender Events'!$A43,'Official Medal Table'!$C:$C,'Each Gender Events'!K$1,'Official Medal Table'!$E:$E,"Mixed")*'Medal values'!$B$1/2
+ COUNTIFS('Official Medal Table'!$G:$G,'Each Gender Events'!$A43,'Official Medal Table'!$C:$C,'Each Gender Events'!K$1,'Official Medal Table'!$E:$E,"Mixed")*'Medal values'!$B$2/2
+ COUNTIFS('Official Medal Table'!$H:$H,'Each Gender Events'!$A43,'Official Medal Table'!$C:$C,'Each Gender Events'!K$1,'Official Medal Table'!$E:$E,"Mixed")*'Medal values'!$B$3/2
+ COUNTIFS('Official Medal Table'!$I:$I,'Each Gender Events'!$A43,'Official Medal Table'!$C:$C,'Each Gender Events'!K$1,'Official Medal Table'!$E:$E,"Mixed")*'Medal values'!$B$3/2</f>
        <v>0</v>
      </c>
      <c r="L43">
        <f>COUNTIFS('Official Medal Table'!$F:$F,'Each Gender Events'!$A43,'Official Medal Table'!$C:$C,'Each Gender Events'!L$1,'Official Medal Table'!$E:$E,'Each Gender Events'!L$2)*'Medal values'!$B$1
+ COUNTIFS('Official Medal Table'!$G:$G,'Each Gender Events'!$A43,'Official Medal Table'!$C:$C,'Each Gender Events'!L$1,'Official Medal Table'!$E:$E,'Each Gender Events'!L$2)*'Medal values'!$B$2
+ COUNTIFS('Official Medal Table'!$H:$H,'Each Gender Events'!$A43,'Official Medal Table'!$C:$C,'Each Gender Events'!L$1,'Official Medal Table'!$E:$E,'Each Gender Events'!L$2)*'Medal values'!$B$3
+ COUNTIFS('Official Medal Table'!$I:$I,'Each Gender Events'!$A43,'Official Medal Table'!$C:$C,'Each Gender Events'!L$1,'Official Medal Table'!$E:$E,'Each Gender Events'!L$2)*'Medal values'!$B$3
+ COUNTIFS('Official Medal Table'!$F:$F,'Each Gender Events'!$A43,'Official Medal Table'!$C:$C,'Each Gender Events'!L$1,'Official Medal Table'!$E:$E,"Mixed")*'Medal values'!$B$1/2
+ COUNTIFS('Official Medal Table'!$G:$G,'Each Gender Events'!$A43,'Official Medal Table'!$C:$C,'Each Gender Events'!L$1,'Official Medal Table'!$E:$E,"Mixed")*'Medal values'!$B$2/2
+ COUNTIFS('Official Medal Table'!$H:$H,'Each Gender Events'!$A43,'Official Medal Table'!$C:$C,'Each Gender Events'!L$1,'Official Medal Table'!$E:$E,"Mixed")*'Medal values'!$B$3/2
+ COUNTIFS('Official Medal Table'!$I:$I,'Each Gender Events'!$A43,'Official Medal Table'!$C:$C,'Each Gender Events'!L$1,'Official Medal Table'!$E:$E,"Mixed")*'Medal values'!$B$3/2</f>
        <v>0</v>
      </c>
      <c r="M43">
        <f>COUNTIFS('Official Medal Table'!$F:$F,'Each Gender Events'!$A43,'Official Medal Table'!$C:$C,'Each Gender Events'!M$1,'Official Medal Table'!$E:$E,'Each Gender Events'!M$2)*'Medal values'!$B$1
+ COUNTIFS('Official Medal Table'!$G:$G,'Each Gender Events'!$A43,'Official Medal Table'!$C:$C,'Each Gender Events'!M$1,'Official Medal Table'!$E:$E,'Each Gender Events'!M$2)*'Medal values'!$B$2
+ COUNTIFS('Official Medal Table'!$H:$H,'Each Gender Events'!$A43,'Official Medal Table'!$C:$C,'Each Gender Events'!M$1,'Official Medal Table'!$E:$E,'Each Gender Events'!M$2)*'Medal values'!$B$3
+ COUNTIFS('Official Medal Table'!$I:$I,'Each Gender Events'!$A43,'Official Medal Table'!$C:$C,'Each Gender Events'!M$1,'Official Medal Table'!$E:$E,'Each Gender Events'!M$2)*'Medal values'!$B$3
+ COUNTIFS('Official Medal Table'!$F:$F,'Each Gender Events'!$A43,'Official Medal Table'!$C:$C,'Each Gender Events'!M$1,'Official Medal Table'!$E:$E,"Mixed")*'Medal values'!$B$1/2
+ COUNTIFS('Official Medal Table'!$G:$G,'Each Gender Events'!$A43,'Official Medal Table'!$C:$C,'Each Gender Events'!M$1,'Official Medal Table'!$E:$E,"Mixed")*'Medal values'!$B$2/2
+ COUNTIFS('Official Medal Table'!$H:$H,'Each Gender Events'!$A43,'Official Medal Table'!$C:$C,'Each Gender Events'!M$1,'Official Medal Table'!$E:$E,"Mixed")*'Medal values'!$B$3/2
+ COUNTIFS('Official Medal Table'!$I:$I,'Each Gender Events'!$A43,'Official Medal Table'!$C:$C,'Each Gender Events'!M$1,'Official Medal Table'!$E:$E,"Mixed")*'Medal values'!$B$3/2</f>
        <v>0</v>
      </c>
      <c r="N43">
        <f>COUNTIFS('Official Medal Table'!$F:$F,'Each Gender Events'!$A43,'Official Medal Table'!$C:$C,'Each Gender Events'!N$1,'Official Medal Table'!$E:$E,'Each Gender Events'!N$2)*'Medal values'!$B$1
+ COUNTIFS('Official Medal Table'!$G:$G,'Each Gender Events'!$A43,'Official Medal Table'!$C:$C,'Each Gender Events'!N$1,'Official Medal Table'!$E:$E,'Each Gender Events'!N$2)*'Medal values'!$B$2
+ COUNTIFS('Official Medal Table'!$H:$H,'Each Gender Events'!$A43,'Official Medal Table'!$C:$C,'Each Gender Events'!N$1,'Official Medal Table'!$E:$E,'Each Gender Events'!N$2)*'Medal values'!$B$3
+ COUNTIFS('Official Medal Table'!$I:$I,'Each Gender Events'!$A43,'Official Medal Table'!$C:$C,'Each Gender Events'!N$1,'Official Medal Table'!$E:$E,'Each Gender Events'!N$2)*'Medal values'!$B$3
+ COUNTIFS('Official Medal Table'!$F:$F,'Each Gender Events'!$A43,'Official Medal Table'!$C:$C,'Each Gender Events'!N$1,'Official Medal Table'!$E:$E,"Mixed")*'Medal values'!$B$1/2
+ COUNTIFS('Official Medal Table'!$G:$G,'Each Gender Events'!$A43,'Official Medal Table'!$C:$C,'Each Gender Events'!N$1,'Official Medal Table'!$E:$E,"Mixed")*'Medal values'!$B$2/2
+ COUNTIFS('Official Medal Table'!$H:$H,'Each Gender Events'!$A43,'Official Medal Table'!$C:$C,'Each Gender Events'!N$1,'Official Medal Table'!$E:$E,"Mixed")*'Medal values'!$B$3/2
+ COUNTIFS('Official Medal Table'!$I:$I,'Each Gender Events'!$A43,'Official Medal Table'!$C:$C,'Each Gender Events'!N$1,'Official Medal Table'!$E:$E,"Mixed")*'Medal values'!$B$3/2</f>
        <v>0</v>
      </c>
      <c r="O43">
        <f>COUNTIFS('Official Medal Table'!$F:$F,'Each Gender Events'!$A43,'Official Medal Table'!$C:$C,'Each Gender Events'!O$1,'Official Medal Table'!$E:$E,'Each Gender Events'!O$2)*'Medal values'!$B$1
+ COUNTIFS('Official Medal Table'!$G:$G,'Each Gender Events'!$A43,'Official Medal Table'!$C:$C,'Each Gender Events'!O$1,'Official Medal Table'!$E:$E,'Each Gender Events'!O$2)*'Medal values'!$B$2
+ COUNTIFS('Official Medal Table'!$H:$H,'Each Gender Events'!$A43,'Official Medal Table'!$C:$C,'Each Gender Events'!O$1,'Official Medal Table'!$E:$E,'Each Gender Events'!O$2)*'Medal values'!$B$3
+ COUNTIFS('Official Medal Table'!$I:$I,'Each Gender Events'!$A43,'Official Medal Table'!$C:$C,'Each Gender Events'!O$1,'Official Medal Table'!$E:$E,'Each Gender Events'!O$2)*'Medal values'!$B$3
+ COUNTIFS('Official Medal Table'!$F:$F,'Each Gender Events'!$A43,'Official Medal Table'!$C:$C,'Each Gender Events'!O$1,'Official Medal Table'!$E:$E,"Mixed")*'Medal values'!$B$1/2
+ COUNTIFS('Official Medal Table'!$G:$G,'Each Gender Events'!$A43,'Official Medal Table'!$C:$C,'Each Gender Events'!O$1,'Official Medal Table'!$E:$E,"Mixed")*'Medal values'!$B$2/2
+ COUNTIFS('Official Medal Table'!$H:$H,'Each Gender Events'!$A43,'Official Medal Table'!$C:$C,'Each Gender Events'!O$1,'Official Medal Table'!$E:$E,"Mixed")*'Medal values'!$B$3/2
+ COUNTIFS('Official Medal Table'!$I:$I,'Each Gender Events'!$A43,'Official Medal Table'!$C:$C,'Each Gender Events'!O$1,'Official Medal Table'!$E:$E,"Mixed")*'Medal values'!$B$3/2</f>
        <v>0</v>
      </c>
      <c r="P43">
        <f>COUNTIFS('Official Medal Table'!$F:$F,'Each Gender Events'!$A43,'Official Medal Table'!$C:$C,'Each Gender Events'!P$1,'Official Medal Table'!$E:$E,'Each Gender Events'!P$2)*'Medal values'!$B$1
+ COUNTIFS('Official Medal Table'!$G:$G,'Each Gender Events'!$A43,'Official Medal Table'!$C:$C,'Each Gender Events'!P$1,'Official Medal Table'!$E:$E,'Each Gender Events'!P$2)*'Medal values'!$B$2
+ COUNTIFS('Official Medal Table'!$H:$H,'Each Gender Events'!$A43,'Official Medal Table'!$C:$C,'Each Gender Events'!P$1,'Official Medal Table'!$E:$E,'Each Gender Events'!P$2)*'Medal values'!$B$3
+ COUNTIFS('Official Medal Table'!$I:$I,'Each Gender Events'!$A43,'Official Medal Table'!$C:$C,'Each Gender Events'!P$1,'Official Medal Table'!$E:$E,'Each Gender Events'!P$2)*'Medal values'!$B$3
+ COUNTIFS('Official Medal Table'!$F:$F,'Each Gender Events'!$A43,'Official Medal Table'!$C:$C,'Each Gender Events'!P$1,'Official Medal Table'!$E:$E,"Mixed")*'Medal values'!$B$1/2
+ COUNTIFS('Official Medal Table'!$G:$G,'Each Gender Events'!$A43,'Official Medal Table'!$C:$C,'Each Gender Events'!P$1,'Official Medal Table'!$E:$E,"Mixed")*'Medal values'!$B$2/2
+ COUNTIFS('Official Medal Table'!$H:$H,'Each Gender Events'!$A43,'Official Medal Table'!$C:$C,'Each Gender Events'!P$1,'Official Medal Table'!$E:$E,"Mixed")*'Medal values'!$B$3/2
+ COUNTIFS('Official Medal Table'!$I:$I,'Each Gender Events'!$A43,'Official Medal Table'!$C:$C,'Each Gender Events'!P$1,'Official Medal Table'!$E:$E,"Mixed")*'Medal values'!$B$3/2</f>
        <v>0</v>
      </c>
      <c r="Q43">
        <f>COUNTIFS('Official Medal Table'!$F:$F,'Each Gender Events'!$A43,'Official Medal Table'!$C:$C,'Each Gender Events'!Q$1,'Official Medal Table'!$E:$E,'Each Gender Events'!Q$2)*'Medal values'!$B$1
+ COUNTIFS('Official Medal Table'!$G:$G,'Each Gender Events'!$A43,'Official Medal Table'!$C:$C,'Each Gender Events'!Q$1,'Official Medal Table'!$E:$E,'Each Gender Events'!Q$2)*'Medal values'!$B$2
+ COUNTIFS('Official Medal Table'!$H:$H,'Each Gender Events'!$A43,'Official Medal Table'!$C:$C,'Each Gender Events'!Q$1,'Official Medal Table'!$E:$E,'Each Gender Events'!Q$2)*'Medal values'!$B$3
+ COUNTIFS('Official Medal Table'!$I:$I,'Each Gender Events'!$A43,'Official Medal Table'!$C:$C,'Each Gender Events'!Q$1,'Official Medal Table'!$E:$E,'Each Gender Events'!Q$2)*'Medal values'!$B$3
+ COUNTIFS('Official Medal Table'!$F:$F,'Each Gender Events'!$A43,'Official Medal Table'!$C:$C,'Each Gender Events'!Q$1,'Official Medal Table'!$E:$E,"Mixed")*'Medal values'!$B$1/2
+ COUNTIFS('Official Medal Table'!$G:$G,'Each Gender Events'!$A43,'Official Medal Table'!$C:$C,'Each Gender Events'!Q$1,'Official Medal Table'!$E:$E,"Mixed")*'Medal values'!$B$2/2
+ COUNTIFS('Official Medal Table'!$H:$H,'Each Gender Events'!$A43,'Official Medal Table'!$C:$C,'Each Gender Events'!Q$1,'Official Medal Table'!$E:$E,"Mixed")*'Medal values'!$B$3/2
+ COUNTIFS('Official Medal Table'!$I:$I,'Each Gender Events'!$A43,'Official Medal Table'!$C:$C,'Each Gender Events'!Q$1,'Official Medal Table'!$E:$E,"Mixed")*'Medal values'!$B$3/2</f>
        <v>0</v>
      </c>
      <c r="R43">
        <f>COUNTIFS('Official Medal Table'!$F:$F,'Each Gender Events'!$A43,'Official Medal Table'!$C:$C,'Each Gender Events'!R$1,'Official Medal Table'!$E:$E,'Each Gender Events'!R$2)*'Medal values'!$B$1
+ COUNTIFS('Official Medal Table'!$G:$G,'Each Gender Events'!$A43,'Official Medal Table'!$C:$C,'Each Gender Events'!R$1,'Official Medal Table'!$E:$E,'Each Gender Events'!R$2)*'Medal values'!$B$2
+ COUNTIFS('Official Medal Table'!$H:$H,'Each Gender Events'!$A43,'Official Medal Table'!$C:$C,'Each Gender Events'!R$1,'Official Medal Table'!$E:$E,'Each Gender Events'!R$2)*'Medal values'!$B$3
+ COUNTIFS('Official Medal Table'!$I:$I,'Each Gender Events'!$A43,'Official Medal Table'!$C:$C,'Each Gender Events'!R$1,'Official Medal Table'!$E:$E,'Each Gender Events'!R$2)*'Medal values'!$B$3
+ COUNTIFS('Official Medal Table'!$F:$F,'Each Gender Events'!$A43,'Official Medal Table'!$C:$C,'Each Gender Events'!R$1,'Official Medal Table'!$E:$E,"Mixed")*'Medal values'!$B$1/2
+ COUNTIFS('Official Medal Table'!$G:$G,'Each Gender Events'!$A43,'Official Medal Table'!$C:$C,'Each Gender Events'!R$1,'Official Medal Table'!$E:$E,"Mixed")*'Medal values'!$B$2/2
+ COUNTIFS('Official Medal Table'!$H:$H,'Each Gender Events'!$A43,'Official Medal Table'!$C:$C,'Each Gender Events'!R$1,'Official Medal Table'!$E:$E,"Mixed")*'Medal values'!$B$3/2
+ COUNTIFS('Official Medal Table'!$I:$I,'Each Gender Events'!$A43,'Official Medal Table'!$C:$C,'Each Gender Events'!R$1,'Official Medal Table'!$E:$E,"Mixed")*'Medal values'!$B$3/2</f>
        <v>0</v>
      </c>
      <c r="S43">
        <f>COUNTIFS('Official Medal Table'!$F:$F,'Each Gender Events'!$A43,'Official Medal Table'!$C:$C,'Each Gender Events'!S$1,'Official Medal Table'!$E:$E,'Each Gender Events'!S$2)*'Medal values'!$B$1
+ COUNTIFS('Official Medal Table'!$G:$G,'Each Gender Events'!$A43,'Official Medal Table'!$C:$C,'Each Gender Events'!S$1,'Official Medal Table'!$E:$E,'Each Gender Events'!S$2)*'Medal values'!$B$2
+ COUNTIFS('Official Medal Table'!$H:$H,'Each Gender Events'!$A43,'Official Medal Table'!$C:$C,'Each Gender Events'!S$1,'Official Medal Table'!$E:$E,'Each Gender Events'!S$2)*'Medal values'!$B$3
+ COUNTIFS('Official Medal Table'!$I:$I,'Each Gender Events'!$A43,'Official Medal Table'!$C:$C,'Each Gender Events'!S$1,'Official Medal Table'!$E:$E,'Each Gender Events'!S$2)*'Medal values'!$B$3
+ COUNTIFS('Official Medal Table'!$F:$F,'Each Gender Events'!$A43,'Official Medal Table'!$C:$C,'Each Gender Events'!S$1,'Official Medal Table'!$E:$E,"Mixed")*'Medal values'!$B$1/2
+ COUNTIFS('Official Medal Table'!$G:$G,'Each Gender Events'!$A43,'Official Medal Table'!$C:$C,'Each Gender Events'!S$1,'Official Medal Table'!$E:$E,"Mixed")*'Medal values'!$B$2/2
+ COUNTIFS('Official Medal Table'!$H:$H,'Each Gender Events'!$A43,'Official Medal Table'!$C:$C,'Each Gender Events'!S$1,'Official Medal Table'!$E:$E,"Mixed")*'Medal values'!$B$3/2
+ COUNTIFS('Official Medal Table'!$I:$I,'Each Gender Events'!$A43,'Official Medal Table'!$C:$C,'Each Gender Events'!S$1,'Official Medal Table'!$E:$E,"Mixed")*'Medal values'!$B$3/2</f>
        <v>0</v>
      </c>
      <c r="T43">
        <f>COUNTIFS('Official Medal Table'!$F:$F,'Each Gender Events'!$A43,'Official Medal Table'!$C:$C,'Each Gender Events'!T$1,'Official Medal Table'!$E:$E,'Each Gender Events'!T$2)*'Medal values'!$B$1
+ COUNTIFS('Official Medal Table'!$G:$G,'Each Gender Events'!$A43,'Official Medal Table'!$C:$C,'Each Gender Events'!T$1,'Official Medal Table'!$E:$E,'Each Gender Events'!T$2)*'Medal values'!$B$2
+ COUNTIFS('Official Medal Table'!$H:$H,'Each Gender Events'!$A43,'Official Medal Table'!$C:$C,'Each Gender Events'!T$1,'Official Medal Table'!$E:$E,'Each Gender Events'!T$2)*'Medal values'!$B$3
+ COUNTIFS('Official Medal Table'!$I:$I,'Each Gender Events'!$A43,'Official Medal Table'!$C:$C,'Each Gender Events'!T$1,'Official Medal Table'!$E:$E,'Each Gender Events'!T$2)*'Medal values'!$B$3
+ COUNTIFS('Official Medal Table'!$F:$F,'Each Gender Events'!$A43,'Official Medal Table'!$C:$C,'Each Gender Events'!T$1,'Official Medal Table'!$E:$E,"Mixed")*'Medal values'!$B$1/2
+ COUNTIFS('Official Medal Table'!$G:$G,'Each Gender Events'!$A43,'Official Medal Table'!$C:$C,'Each Gender Events'!T$1,'Official Medal Table'!$E:$E,"Mixed")*'Medal values'!$B$2/2
+ COUNTIFS('Official Medal Table'!$H:$H,'Each Gender Events'!$A43,'Official Medal Table'!$C:$C,'Each Gender Events'!T$1,'Official Medal Table'!$E:$E,"Mixed")*'Medal values'!$B$3/2
+ COUNTIFS('Official Medal Table'!$I:$I,'Each Gender Events'!$A43,'Official Medal Table'!$C:$C,'Each Gender Events'!T$1,'Official Medal Table'!$E:$E,"Mixed")*'Medal values'!$B$3/2</f>
        <v>0</v>
      </c>
      <c r="U43">
        <f>COUNTIFS('Official Medal Table'!$F:$F,'Each Gender Events'!$A43,'Official Medal Table'!$C:$C,'Each Gender Events'!U$1,'Official Medal Table'!$E:$E,'Each Gender Events'!U$2)*'Medal values'!$B$1
+ COUNTIFS('Official Medal Table'!$G:$G,'Each Gender Events'!$A43,'Official Medal Table'!$C:$C,'Each Gender Events'!U$1,'Official Medal Table'!$E:$E,'Each Gender Events'!U$2)*'Medal values'!$B$2
+ COUNTIFS('Official Medal Table'!$H:$H,'Each Gender Events'!$A43,'Official Medal Table'!$C:$C,'Each Gender Events'!U$1,'Official Medal Table'!$E:$E,'Each Gender Events'!U$2)*'Medal values'!$B$3
+ COUNTIFS('Official Medal Table'!$I:$I,'Each Gender Events'!$A43,'Official Medal Table'!$C:$C,'Each Gender Events'!U$1,'Official Medal Table'!$E:$E,'Each Gender Events'!U$2)*'Medal values'!$B$3
+ COUNTIFS('Official Medal Table'!$F:$F,'Each Gender Events'!$A43,'Official Medal Table'!$C:$C,'Each Gender Events'!U$1,'Official Medal Table'!$E:$E,"Mixed")*'Medal values'!$B$1/2
+ COUNTIFS('Official Medal Table'!$G:$G,'Each Gender Events'!$A43,'Official Medal Table'!$C:$C,'Each Gender Events'!U$1,'Official Medal Table'!$E:$E,"Mixed")*'Medal values'!$B$2/2
+ COUNTIFS('Official Medal Table'!$H:$H,'Each Gender Events'!$A43,'Official Medal Table'!$C:$C,'Each Gender Events'!U$1,'Official Medal Table'!$E:$E,"Mixed")*'Medal values'!$B$3/2
+ COUNTIFS('Official Medal Table'!$I:$I,'Each Gender Events'!$A43,'Official Medal Table'!$C:$C,'Each Gender Events'!U$1,'Official Medal Table'!$E:$E,"Mixed")*'Medal values'!$B$3/2</f>
        <v>0</v>
      </c>
      <c r="V43">
        <f>COUNTIFS('Official Medal Table'!$F:$F,'Each Gender Events'!$A43,'Official Medal Table'!$C:$C,'Each Gender Events'!V$1,'Official Medal Table'!$E:$E,'Each Gender Events'!V$2)*'Medal values'!$B$1
+ COUNTIFS('Official Medal Table'!$G:$G,'Each Gender Events'!$A43,'Official Medal Table'!$C:$C,'Each Gender Events'!V$1,'Official Medal Table'!$E:$E,'Each Gender Events'!V$2)*'Medal values'!$B$2
+ COUNTIFS('Official Medal Table'!$H:$H,'Each Gender Events'!$A43,'Official Medal Table'!$C:$C,'Each Gender Events'!V$1,'Official Medal Table'!$E:$E,'Each Gender Events'!V$2)*'Medal values'!$B$3
+ COUNTIFS('Official Medal Table'!$I:$I,'Each Gender Events'!$A43,'Official Medal Table'!$C:$C,'Each Gender Events'!V$1,'Official Medal Table'!$E:$E,'Each Gender Events'!V$2)*'Medal values'!$B$3
+ COUNTIFS('Official Medal Table'!$F:$F,'Each Gender Events'!$A43,'Official Medal Table'!$C:$C,'Each Gender Events'!V$1,'Official Medal Table'!$E:$E,"Mixed")*'Medal values'!$B$1/2
+ COUNTIFS('Official Medal Table'!$G:$G,'Each Gender Events'!$A43,'Official Medal Table'!$C:$C,'Each Gender Events'!V$1,'Official Medal Table'!$E:$E,"Mixed")*'Medal values'!$B$2/2
+ COUNTIFS('Official Medal Table'!$H:$H,'Each Gender Events'!$A43,'Official Medal Table'!$C:$C,'Each Gender Events'!V$1,'Official Medal Table'!$E:$E,"Mixed")*'Medal values'!$B$3/2
+ COUNTIFS('Official Medal Table'!$I:$I,'Each Gender Events'!$A43,'Official Medal Table'!$C:$C,'Each Gender Events'!V$1,'Official Medal Table'!$E:$E,"Mixed")*'Medal values'!$B$3/2</f>
        <v>0</v>
      </c>
      <c r="W43">
        <f>COUNTIFS('Official Medal Table'!$F:$F,'Each Gender Events'!$A43,'Official Medal Table'!$C:$C,'Each Gender Events'!W$1,'Official Medal Table'!$E:$E,'Each Gender Events'!W$2)*'Medal values'!$B$1
+ COUNTIFS('Official Medal Table'!$G:$G,'Each Gender Events'!$A43,'Official Medal Table'!$C:$C,'Each Gender Events'!W$1,'Official Medal Table'!$E:$E,'Each Gender Events'!W$2)*'Medal values'!$B$2
+ COUNTIFS('Official Medal Table'!$H:$H,'Each Gender Events'!$A43,'Official Medal Table'!$C:$C,'Each Gender Events'!W$1,'Official Medal Table'!$E:$E,'Each Gender Events'!W$2)*'Medal values'!$B$3
+ COUNTIFS('Official Medal Table'!$I:$I,'Each Gender Events'!$A43,'Official Medal Table'!$C:$C,'Each Gender Events'!W$1,'Official Medal Table'!$E:$E,'Each Gender Events'!W$2)*'Medal values'!$B$3
+ COUNTIFS('Official Medal Table'!$F:$F,'Each Gender Events'!$A43,'Official Medal Table'!$C:$C,'Each Gender Events'!W$1,'Official Medal Table'!$E:$E,"Mixed")*'Medal values'!$B$1/2
+ COUNTIFS('Official Medal Table'!$G:$G,'Each Gender Events'!$A43,'Official Medal Table'!$C:$C,'Each Gender Events'!W$1,'Official Medal Table'!$E:$E,"Mixed")*'Medal values'!$B$2/2
+ COUNTIFS('Official Medal Table'!$H:$H,'Each Gender Events'!$A43,'Official Medal Table'!$C:$C,'Each Gender Events'!W$1,'Official Medal Table'!$E:$E,"Mixed")*'Medal values'!$B$3/2
+ COUNTIFS('Official Medal Table'!$I:$I,'Each Gender Events'!$A43,'Official Medal Table'!$C:$C,'Each Gender Events'!W$1,'Official Medal Table'!$E:$E,"Mixed")*'Medal values'!$B$3/2</f>
        <v>0</v>
      </c>
      <c r="X43">
        <f>COUNTIFS('Official Medal Table'!$F:$F,'Each Gender Events'!$A43,'Official Medal Table'!$C:$C,'Each Gender Events'!X$1,'Official Medal Table'!$E:$E,'Each Gender Events'!X$2)*'Medal values'!$B$1
+ COUNTIFS('Official Medal Table'!$G:$G,'Each Gender Events'!$A43,'Official Medal Table'!$C:$C,'Each Gender Events'!X$1,'Official Medal Table'!$E:$E,'Each Gender Events'!X$2)*'Medal values'!$B$2
+ COUNTIFS('Official Medal Table'!$H:$H,'Each Gender Events'!$A43,'Official Medal Table'!$C:$C,'Each Gender Events'!X$1,'Official Medal Table'!$E:$E,'Each Gender Events'!X$2)*'Medal values'!$B$3
+ COUNTIFS('Official Medal Table'!$I:$I,'Each Gender Events'!$A43,'Official Medal Table'!$C:$C,'Each Gender Events'!X$1,'Official Medal Table'!$E:$E,'Each Gender Events'!X$2)*'Medal values'!$B$3
+ COUNTIFS('Official Medal Table'!$F:$F,'Each Gender Events'!$A43,'Official Medal Table'!$C:$C,'Each Gender Events'!X$1,'Official Medal Table'!$E:$E,"Mixed")*'Medal values'!$B$1/2
+ COUNTIFS('Official Medal Table'!$G:$G,'Each Gender Events'!$A43,'Official Medal Table'!$C:$C,'Each Gender Events'!X$1,'Official Medal Table'!$E:$E,"Mixed")*'Medal values'!$B$2/2
+ COUNTIFS('Official Medal Table'!$H:$H,'Each Gender Events'!$A43,'Official Medal Table'!$C:$C,'Each Gender Events'!X$1,'Official Medal Table'!$E:$E,"Mixed")*'Medal values'!$B$3/2
+ COUNTIFS('Official Medal Table'!$I:$I,'Each Gender Events'!$A43,'Official Medal Table'!$C:$C,'Each Gender Events'!X$1,'Official Medal Table'!$E:$E,"Mixed")*'Medal values'!$B$3/2</f>
        <v>0</v>
      </c>
      <c r="Y43">
        <f>COUNTIFS('Official Medal Table'!$F:$F,'Each Gender Events'!$A43,'Official Medal Table'!$C:$C,'Each Gender Events'!Y$1,'Official Medal Table'!$E:$E,'Each Gender Events'!Y$2)*'Medal values'!$B$1
+ COUNTIFS('Official Medal Table'!$G:$G,'Each Gender Events'!$A43,'Official Medal Table'!$C:$C,'Each Gender Events'!Y$1,'Official Medal Table'!$E:$E,'Each Gender Events'!Y$2)*'Medal values'!$B$2
+ COUNTIFS('Official Medal Table'!$H:$H,'Each Gender Events'!$A43,'Official Medal Table'!$C:$C,'Each Gender Events'!Y$1,'Official Medal Table'!$E:$E,'Each Gender Events'!Y$2)*'Medal values'!$B$3
+ COUNTIFS('Official Medal Table'!$I:$I,'Each Gender Events'!$A43,'Official Medal Table'!$C:$C,'Each Gender Events'!Y$1,'Official Medal Table'!$E:$E,'Each Gender Events'!Y$2)*'Medal values'!$B$3
+ COUNTIFS('Official Medal Table'!$F:$F,'Each Gender Events'!$A43,'Official Medal Table'!$C:$C,'Each Gender Events'!Y$1,'Official Medal Table'!$E:$E,"Mixed")*'Medal values'!$B$1/2
+ COUNTIFS('Official Medal Table'!$G:$G,'Each Gender Events'!$A43,'Official Medal Table'!$C:$C,'Each Gender Events'!Y$1,'Official Medal Table'!$E:$E,"Mixed")*'Medal values'!$B$2/2
+ COUNTIFS('Official Medal Table'!$H:$H,'Each Gender Events'!$A43,'Official Medal Table'!$C:$C,'Each Gender Events'!Y$1,'Official Medal Table'!$E:$E,"Mixed")*'Medal values'!$B$3/2
+ COUNTIFS('Official Medal Table'!$I:$I,'Each Gender Events'!$A43,'Official Medal Table'!$C:$C,'Each Gender Events'!Y$1,'Official Medal Table'!$E:$E,"Mixed")*'Medal values'!$B$3/2</f>
        <v>0</v>
      </c>
      <c r="Z43">
        <f>COUNTIFS('Official Medal Table'!$F:$F,'Each Gender Events'!$A43,'Official Medal Table'!$C:$C,'Each Gender Events'!Z$1,'Official Medal Table'!$E:$E,'Each Gender Events'!Z$2)*'Medal values'!$B$1
+ COUNTIFS('Official Medal Table'!$G:$G,'Each Gender Events'!$A43,'Official Medal Table'!$C:$C,'Each Gender Events'!Z$1,'Official Medal Table'!$E:$E,'Each Gender Events'!Z$2)*'Medal values'!$B$2
+ COUNTIFS('Official Medal Table'!$H:$H,'Each Gender Events'!$A43,'Official Medal Table'!$C:$C,'Each Gender Events'!Z$1,'Official Medal Table'!$E:$E,'Each Gender Events'!Z$2)*'Medal values'!$B$3
+ COUNTIFS('Official Medal Table'!$I:$I,'Each Gender Events'!$A43,'Official Medal Table'!$C:$C,'Each Gender Events'!Z$1,'Official Medal Table'!$E:$E,'Each Gender Events'!Z$2)*'Medal values'!$B$3
+ COUNTIFS('Official Medal Table'!$F:$F,'Each Gender Events'!$A43,'Official Medal Table'!$C:$C,'Each Gender Events'!Z$1,'Official Medal Table'!$E:$E,"Mixed")*'Medal values'!$B$1/2
+ COUNTIFS('Official Medal Table'!$G:$G,'Each Gender Events'!$A43,'Official Medal Table'!$C:$C,'Each Gender Events'!Z$1,'Official Medal Table'!$E:$E,"Mixed")*'Medal values'!$B$2/2
+ COUNTIFS('Official Medal Table'!$H:$H,'Each Gender Events'!$A43,'Official Medal Table'!$C:$C,'Each Gender Events'!Z$1,'Official Medal Table'!$E:$E,"Mixed")*'Medal values'!$B$3/2
+ COUNTIFS('Official Medal Table'!$I:$I,'Each Gender Events'!$A43,'Official Medal Table'!$C:$C,'Each Gender Events'!Z$1,'Official Medal Table'!$E:$E,"Mixed")*'Medal values'!$B$3/2</f>
        <v>0</v>
      </c>
      <c r="AA43">
        <f>COUNTIFS('Official Medal Table'!$F:$F,'Each Gender Events'!$A43,'Official Medal Table'!$C:$C,'Each Gender Events'!AA$1,'Official Medal Table'!$E:$E,'Each Gender Events'!AA$2)*'Medal values'!$B$1
+ COUNTIFS('Official Medal Table'!$G:$G,'Each Gender Events'!$A43,'Official Medal Table'!$C:$C,'Each Gender Events'!AA$1,'Official Medal Table'!$E:$E,'Each Gender Events'!AA$2)*'Medal values'!$B$2
+ COUNTIFS('Official Medal Table'!$H:$H,'Each Gender Events'!$A43,'Official Medal Table'!$C:$C,'Each Gender Events'!AA$1,'Official Medal Table'!$E:$E,'Each Gender Events'!AA$2)*'Medal values'!$B$3
+ COUNTIFS('Official Medal Table'!$I:$I,'Each Gender Events'!$A43,'Official Medal Table'!$C:$C,'Each Gender Events'!AA$1,'Official Medal Table'!$E:$E,'Each Gender Events'!AA$2)*'Medal values'!$B$3
+ COUNTIFS('Official Medal Table'!$F:$F,'Each Gender Events'!$A43,'Official Medal Table'!$C:$C,'Each Gender Events'!AA$1,'Official Medal Table'!$E:$E,"Mixed")*'Medal values'!$B$1/2
+ COUNTIFS('Official Medal Table'!$G:$G,'Each Gender Events'!$A43,'Official Medal Table'!$C:$C,'Each Gender Events'!AA$1,'Official Medal Table'!$E:$E,"Mixed")*'Medal values'!$B$2/2
+ COUNTIFS('Official Medal Table'!$H:$H,'Each Gender Events'!$A43,'Official Medal Table'!$C:$C,'Each Gender Events'!AA$1,'Official Medal Table'!$E:$E,"Mixed")*'Medal values'!$B$3/2
+ COUNTIFS('Official Medal Table'!$I:$I,'Each Gender Events'!$A43,'Official Medal Table'!$C:$C,'Each Gender Events'!AA$1,'Official Medal Table'!$E:$E,"Mixed")*'Medal values'!$B$3/2</f>
        <v>0</v>
      </c>
      <c r="AB43">
        <f>COUNTIFS('Official Medal Table'!$F:$F,'Each Gender Events'!$A43,'Official Medal Table'!$C:$C,'Each Gender Events'!AB$1,'Official Medal Table'!$E:$E,'Each Gender Events'!AB$2)*'Medal values'!$B$1
+ COUNTIFS('Official Medal Table'!$G:$G,'Each Gender Events'!$A43,'Official Medal Table'!$C:$C,'Each Gender Events'!AB$1,'Official Medal Table'!$E:$E,'Each Gender Events'!AB$2)*'Medal values'!$B$2
+ COUNTIFS('Official Medal Table'!$H:$H,'Each Gender Events'!$A43,'Official Medal Table'!$C:$C,'Each Gender Events'!AB$1,'Official Medal Table'!$E:$E,'Each Gender Events'!AB$2)*'Medal values'!$B$3
+ COUNTIFS('Official Medal Table'!$I:$I,'Each Gender Events'!$A43,'Official Medal Table'!$C:$C,'Each Gender Events'!AB$1,'Official Medal Table'!$E:$E,'Each Gender Events'!AB$2)*'Medal values'!$B$3
+ COUNTIFS('Official Medal Table'!$F:$F,'Each Gender Events'!$A43,'Official Medal Table'!$C:$C,'Each Gender Events'!AB$1,'Official Medal Table'!$E:$E,"Mixed")*'Medal values'!$B$1/2
+ COUNTIFS('Official Medal Table'!$G:$G,'Each Gender Events'!$A43,'Official Medal Table'!$C:$C,'Each Gender Events'!AB$1,'Official Medal Table'!$E:$E,"Mixed")*'Medal values'!$B$2/2
+ COUNTIFS('Official Medal Table'!$H:$H,'Each Gender Events'!$A43,'Official Medal Table'!$C:$C,'Each Gender Events'!AB$1,'Official Medal Table'!$E:$E,"Mixed")*'Medal values'!$B$3/2
+ COUNTIFS('Official Medal Table'!$I:$I,'Each Gender Events'!$A43,'Official Medal Table'!$C:$C,'Each Gender Events'!AB$1,'Official Medal Table'!$E:$E,"Mixed")*'Medal values'!$B$3/2</f>
        <v>0</v>
      </c>
      <c r="AC43">
        <f>COUNTIFS('Official Medal Table'!$F:$F,'Each Gender Events'!$A43,'Official Medal Table'!$C:$C,'Each Gender Events'!AC$1,'Official Medal Table'!$E:$E,'Each Gender Events'!AC$2)*'Medal values'!$B$1
+ COUNTIFS('Official Medal Table'!$G:$G,'Each Gender Events'!$A43,'Official Medal Table'!$C:$C,'Each Gender Events'!AC$1,'Official Medal Table'!$E:$E,'Each Gender Events'!AC$2)*'Medal values'!$B$2
+ COUNTIFS('Official Medal Table'!$H:$H,'Each Gender Events'!$A43,'Official Medal Table'!$C:$C,'Each Gender Events'!AC$1,'Official Medal Table'!$E:$E,'Each Gender Events'!AC$2)*'Medal values'!$B$3
+ COUNTIFS('Official Medal Table'!$I:$I,'Each Gender Events'!$A43,'Official Medal Table'!$C:$C,'Each Gender Events'!AC$1,'Official Medal Table'!$E:$E,'Each Gender Events'!AC$2)*'Medal values'!$B$3
+ COUNTIFS('Official Medal Table'!$F:$F,'Each Gender Events'!$A43,'Official Medal Table'!$C:$C,'Each Gender Events'!AC$1,'Official Medal Table'!$E:$E,"Mixed")*'Medal values'!$B$1/2
+ COUNTIFS('Official Medal Table'!$G:$G,'Each Gender Events'!$A43,'Official Medal Table'!$C:$C,'Each Gender Events'!AC$1,'Official Medal Table'!$E:$E,"Mixed")*'Medal values'!$B$2/2
+ COUNTIFS('Official Medal Table'!$H:$H,'Each Gender Events'!$A43,'Official Medal Table'!$C:$C,'Each Gender Events'!AC$1,'Official Medal Table'!$E:$E,"Mixed")*'Medal values'!$B$3/2
+ COUNTIFS('Official Medal Table'!$I:$I,'Each Gender Events'!$A43,'Official Medal Table'!$C:$C,'Each Gender Events'!AC$1,'Official Medal Table'!$E:$E,"Mixed")*'Medal values'!$B$3/2</f>
        <v>0</v>
      </c>
      <c r="AD43">
        <f>COUNTIFS('Official Medal Table'!$F:$F,'Each Gender Events'!$A43,'Official Medal Table'!$C:$C,'Each Gender Events'!AD$1,'Official Medal Table'!$E:$E,'Each Gender Events'!AD$2)*'Medal values'!$B$1
+ COUNTIFS('Official Medal Table'!$G:$G,'Each Gender Events'!$A43,'Official Medal Table'!$C:$C,'Each Gender Events'!AD$1,'Official Medal Table'!$E:$E,'Each Gender Events'!AD$2)*'Medal values'!$B$2
+ COUNTIFS('Official Medal Table'!$H:$H,'Each Gender Events'!$A43,'Official Medal Table'!$C:$C,'Each Gender Events'!AD$1,'Official Medal Table'!$E:$E,'Each Gender Events'!AD$2)*'Medal values'!$B$3
+ COUNTIFS('Official Medal Table'!$I:$I,'Each Gender Events'!$A43,'Official Medal Table'!$C:$C,'Each Gender Events'!AD$1,'Official Medal Table'!$E:$E,'Each Gender Events'!AD$2)*'Medal values'!$B$3
+ COUNTIFS('Official Medal Table'!$F:$F,'Each Gender Events'!$A43,'Official Medal Table'!$C:$C,'Each Gender Events'!AD$1,'Official Medal Table'!$E:$E,"Mixed")*'Medal values'!$B$1/2
+ COUNTIFS('Official Medal Table'!$G:$G,'Each Gender Events'!$A43,'Official Medal Table'!$C:$C,'Each Gender Events'!AD$1,'Official Medal Table'!$E:$E,"Mixed")*'Medal values'!$B$2/2
+ COUNTIFS('Official Medal Table'!$H:$H,'Each Gender Events'!$A43,'Official Medal Table'!$C:$C,'Each Gender Events'!AD$1,'Official Medal Table'!$E:$E,"Mixed")*'Medal values'!$B$3/2
+ COUNTIFS('Official Medal Table'!$I:$I,'Each Gender Events'!$A43,'Official Medal Table'!$C:$C,'Each Gender Events'!AD$1,'Official Medal Table'!$E:$E,"Mixed")*'Medal values'!$B$3/2</f>
        <v>0</v>
      </c>
      <c r="AE43">
        <f>COUNTIFS('Official Medal Table'!$F:$F,'Each Gender Events'!$A43,'Official Medal Table'!$C:$C,'Each Gender Events'!AE$1,'Official Medal Table'!$E:$E,'Each Gender Events'!AE$2)*'Medal values'!$B$1
+ COUNTIFS('Official Medal Table'!$G:$G,'Each Gender Events'!$A43,'Official Medal Table'!$C:$C,'Each Gender Events'!AE$1,'Official Medal Table'!$E:$E,'Each Gender Events'!AE$2)*'Medal values'!$B$2
+ COUNTIFS('Official Medal Table'!$H:$H,'Each Gender Events'!$A43,'Official Medal Table'!$C:$C,'Each Gender Events'!AE$1,'Official Medal Table'!$E:$E,'Each Gender Events'!AE$2)*'Medal values'!$B$3
+ COUNTIFS('Official Medal Table'!$I:$I,'Each Gender Events'!$A43,'Official Medal Table'!$C:$C,'Each Gender Events'!AE$1,'Official Medal Table'!$E:$E,'Each Gender Events'!AE$2)*'Medal values'!$B$3
+ COUNTIFS('Official Medal Table'!$F:$F,'Each Gender Events'!$A43,'Official Medal Table'!$C:$C,'Each Gender Events'!AE$1,'Official Medal Table'!$E:$E,"Mixed")*'Medal values'!$B$1/2
+ COUNTIFS('Official Medal Table'!$G:$G,'Each Gender Events'!$A43,'Official Medal Table'!$C:$C,'Each Gender Events'!AE$1,'Official Medal Table'!$E:$E,"Mixed")*'Medal values'!$B$2/2
+ COUNTIFS('Official Medal Table'!$H:$H,'Each Gender Events'!$A43,'Official Medal Table'!$C:$C,'Each Gender Events'!AE$1,'Official Medal Table'!$E:$E,"Mixed")*'Medal values'!$B$3/2
+ COUNTIFS('Official Medal Table'!$I:$I,'Each Gender Events'!$A43,'Official Medal Table'!$C:$C,'Each Gender Events'!AE$1,'Official Medal Table'!$E:$E,"Mixed")*'Medal values'!$B$3/2</f>
        <v>0</v>
      </c>
      <c r="AF43">
        <f>COUNTIFS('Official Medal Table'!$F:$F,'Each Gender Events'!$A43,'Official Medal Table'!$C:$C,'Each Gender Events'!AF$1,'Official Medal Table'!$E:$E,'Each Gender Events'!AF$2)*'Medal values'!$B$1
+ COUNTIFS('Official Medal Table'!$G:$G,'Each Gender Events'!$A43,'Official Medal Table'!$C:$C,'Each Gender Events'!AF$1,'Official Medal Table'!$E:$E,'Each Gender Events'!AF$2)*'Medal values'!$B$2
+ COUNTIFS('Official Medal Table'!$H:$H,'Each Gender Events'!$A43,'Official Medal Table'!$C:$C,'Each Gender Events'!AF$1,'Official Medal Table'!$E:$E,'Each Gender Events'!AF$2)*'Medal values'!$B$3
+ COUNTIFS('Official Medal Table'!$I:$I,'Each Gender Events'!$A43,'Official Medal Table'!$C:$C,'Each Gender Events'!AF$1,'Official Medal Table'!$E:$E,'Each Gender Events'!AF$2)*'Medal values'!$B$3
+ COUNTIFS('Official Medal Table'!$F:$F,'Each Gender Events'!$A43,'Official Medal Table'!$C:$C,'Each Gender Events'!AF$1,'Official Medal Table'!$E:$E,"Mixed")*'Medal values'!$B$1/2
+ COUNTIFS('Official Medal Table'!$G:$G,'Each Gender Events'!$A43,'Official Medal Table'!$C:$C,'Each Gender Events'!AF$1,'Official Medal Table'!$E:$E,"Mixed")*'Medal values'!$B$2/2
+ COUNTIFS('Official Medal Table'!$H:$H,'Each Gender Events'!$A43,'Official Medal Table'!$C:$C,'Each Gender Events'!AF$1,'Official Medal Table'!$E:$E,"Mixed")*'Medal values'!$B$3/2
+ COUNTIFS('Official Medal Table'!$I:$I,'Each Gender Events'!$A43,'Official Medal Table'!$C:$C,'Each Gender Events'!AF$1,'Official Medal Table'!$E:$E,"Mixed")*'Medal values'!$B$3/2</f>
        <v>0</v>
      </c>
      <c r="AG43">
        <f>COUNTIFS('Official Medal Table'!$F:$F,'Each Gender Events'!$A43,'Official Medal Table'!$C:$C,'Each Gender Events'!AG$1,'Official Medal Table'!$E:$E,'Each Gender Events'!AG$2)*'Medal values'!$B$1
+ COUNTIFS('Official Medal Table'!$G:$G,'Each Gender Events'!$A43,'Official Medal Table'!$C:$C,'Each Gender Events'!AG$1,'Official Medal Table'!$E:$E,'Each Gender Events'!AG$2)*'Medal values'!$B$2
+ COUNTIFS('Official Medal Table'!$H:$H,'Each Gender Events'!$A43,'Official Medal Table'!$C:$C,'Each Gender Events'!AG$1,'Official Medal Table'!$E:$E,'Each Gender Events'!AG$2)*'Medal values'!$B$3
+ COUNTIFS('Official Medal Table'!$I:$I,'Each Gender Events'!$A43,'Official Medal Table'!$C:$C,'Each Gender Events'!AG$1,'Official Medal Table'!$E:$E,'Each Gender Events'!AG$2)*'Medal values'!$B$3
+ COUNTIFS('Official Medal Table'!$F:$F,'Each Gender Events'!$A43,'Official Medal Table'!$C:$C,'Each Gender Events'!AG$1,'Official Medal Table'!$E:$E,"Mixed")*'Medal values'!$B$1/2
+ COUNTIFS('Official Medal Table'!$G:$G,'Each Gender Events'!$A43,'Official Medal Table'!$C:$C,'Each Gender Events'!AG$1,'Official Medal Table'!$E:$E,"Mixed")*'Medal values'!$B$2/2
+ COUNTIFS('Official Medal Table'!$H:$H,'Each Gender Events'!$A43,'Official Medal Table'!$C:$C,'Each Gender Events'!AG$1,'Official Medal Table'!$E:$E,"Mixed")*'Medal values'!$B$3/2
+ COUNTIFS('Official Medal Table'!$I:$I,'Each Gender Events'!$A43,'Official Medal Table'!$C:$C,'Each Gender Events'!AG$1,'Official Medal Table'!$E:$E,"Mixed")*'Medal values'!$B$3/2</f>
        <v>0</v>
      </c>
      <c r="AH43">
        <f>COUNTIFS('Official Medal Table'!$F:$F,'Each Gender Events'!$A43,'Official Medal Table'!$C:$C,'Each Gender Events'!AH$1,'Official Medal Table'!$E:$E,'Each Gender Events'!AH$2)*'Medal values'!$B$1
+ COUNTIFS('Official Medal Table'!$G:$G,'Each Gender Events'!$A43,'Official Medal Table'!$C:$C,'Each Gender Events'!AH$1,'Official Medal Table'!$E:$E,'Each Gender Events'!AH$2)*'Medal values'!$B$2
+ COUNTIFS('Official Medal Table'!$H:$H,'Each Gender Events'!$A43,'Official Medal Table'!$C:$C,'Each Gender Events'!AH$1,'Official Medal Table'!$E:$E,'Each Gender Events'!AH$2)*'Medal values'!$B$3
+ COUNTIFS('Official Medal Table'!$I:$I,'Each Gender Events'!$A43,'Official Medal Table'!$C:$C,'Each Gender Events'!AH$1,'Official Medal Table'!$E:$E,'Each Gender Events'!AH$2)*'Medal values'!$B$3
+ COUNTIFS('Official Medal Table'!$F:$F,'Each Gender Events'!$A43,'Official Medal Table'!$C:$C,'Each Gender Events'!AH$1,'Official Medal Table'!$E:$E,"Mixed")*'Medal values'!$B$1/2
+ COUNTIFS('Official Medal Table'!$G:$G,'Each Gender Events'!$A43,'Official Medal Table'!$C:$C,'Each Gender Events'!AH$1,'Official Medal Table'!$E:$E,"Mixed")*'Medal values'!$B$2/2
+ COUNTIFS('Official Medal Table'!$H:$H,'Each Gender Events'!$A43,'Official Medal Table'!$C:$C,'Each Gender Events'!AH$1,'Official Medal Table'!$E:$E,"Mixed")*'Medal values'!$B$3/2
+ COUNTIFS('Official Medal Table'!$I:$I,'Each Gender Events'!$A43,'Official Medal Table'!$C:$C,'Each Gender Events'!AH$1,'Official Medal Table'!$E:$E,"Mixed")*'Medal values'!$B$3/2</f>
        <v>0</v>
      </c>
      <c r="AI43">
        <f>COUNTIFS('Official Medal Table'!$F:$F,'Each Gender Events'!$A43,'Official Medal Table'!$C:$C,'Each Gender Events'!AI$1,'Official Medal Table'!$E:$E,'Each Gender Events'!AI$2)*'Medal values'!$B$1
+ COUNTIFS('Official Medal Table'!$G:$G,'Each Gender Events'!$A43,'Official Medal Table'!$C:$C,'Each Gender Events'!AI$1,'Official Medal Table'!$E:$E,'Each Gender Events'!AI$2)*'Medal values'!$B$2
+ COUNTIFS('Official Medal Table'!$H:$H,'Each Gender Events'!$A43,'Official Medal Table'!$C:$C,'Each Gender Events'!AI$1,'Official Medal Table'!$E:$E,'Each Gender Events'!AI$2)*'Medal values'!$B$3
+ COUNTIFS('Official Medal Table'!$I:$I,'Each Gender Events'!$A43,'Official Medal Table'!$C:$C,'Each Gender Events'!AI$1,'Official Medal Table'!$E:$E,'Each Gender Events'!AI$2)*'Medal values'!$B$3
+ COUNTIFS('Official Medal Table'!$F:$F,'Each Gender Events'!$A43,'Official Medal Table'!$C:$C,'Each Gender Events'!AI$1,'Official Medal Table'!$E:$E,"Mixed")*'Medal values'!$B$1/2
+ COUNTIFS('Official Medal Table'!$G:$G,'Each Gender Events'!$A43,'Official Medal Table'!$C:$C,'Each Gender Events'!AI$1,'Official Medal Table'!$E:$E,"Mixed")*'Medal values'!$B$2/2
+ COUNTIFS('Official Medal Table'!$H:$H,'Each Gender Events'!$A43,'Official Medal Table'!$C:$C,'Each Gender Events'!AI$1,'Official Medal Table'!$E:$E,"Mixed")*'Medal values'!$B$3/2
+ COUNTIFS('Official Medal Table'!$I:$I,'Each Gender Events'!$A43,'Official Medal Table'!$C:$C,'Each Gender Events'!AI$1,'Official Medal Table'!$E:$E,"Mixed")*'Medal values'!$B$3/2</f>
        <v>0</v>
      </c>
      <c r="AJ43">
        <f>COUNTIFS('Official Medal Table'!$F:$F,'Each Gender Events'!$A43,'Official Medal Table'!$C:$C,'Each Gender Events'!AJ$1,'Official Medal Table'!$E:$E,'Each Gender Events'!AJ$2)*'Medal values'!$B$1
+ COUNTIFS('Official Medal Table'!$G:$G,'Each Gender Events'!$A43,'Official Medal Table'!$C:$C,'Each Gender Events'!AJ$1,'Official Medal Table'!$E:$E,'Each Gender Events'!AJ$2)*'Medal values'!$B$2
+ COUNTIFS('Official Medal Table'!$H:$H,'Each Gender Events'!$A43,'Official Medal Table'!$C:$C,'Each Gender Events'!AJ$1,'Official Medal Table'!$E:$E,'Each Gender Events'!AJ$2)*'Medal values'!$B$3
+ COUNTIFS('Official Medal Table'!$I:$I,'Each Gender Events'!$A43,'Official Medal Table'!$C:$C,'Each Gender Events'!AJ$1,'Official Medal Table'!$E:$E,'Each Gender Events'!AJ$2)*'Medal values'!$B$3
+ COUNTIFS('Official Medal Table'!$F:$F,'Each Gender Events'!$A43,'Official Medal Table'!$C:$C,'Each Gender Events'!AJ$1,'Official Medal Table'!$E:$E,"Mixed")*'Medal values'!$B$1/2
+ COUNTIFS('Official Medal Table'!$G:$G,'Each Gender Events'!$A43,'Official Medal Table'!$C:$C,'Each Gender Events'!AJ$1,'Official Medal Table'!$E:$E,"Mixed")*'Medal values'!$B$2/2
+ COUNTIFS('Official Medal Table'!$H:$H,'Each Gender Events'!$A43,'Official Medal Table'!$C:$C,'Each Gender Events'!AJ$1,'Official Medal Table'!$E:$E,"Mixed")*'Medal values'!$B$3/2
+ COUNTIFS('Official Medal Table'!$I:$I,'Each Gender Events'!$A43,'Official Medal Table'!$C:$C,'Each Gender Events'!AJ$1,'Official Medal Table'!$E:$E,"Mixed")*'Medal values'!$B$3/2</f>
        <v>0</v>
      </c>
      <c r="AK43">
        <f>COUNTIFS('Official Medal Table'!$F:$F,'Each Gender Events'!$A43,'Official Medal Table'!$C:$C,'Each Gender Events'!AK$1,'Official Medal Table'!$E:$E,'Each Gender Events'!AK$2)*'Medal values'!$B$1
+ COUNTIFS('Official Medal Table'!$G:$G,'Each Gender Events'!$A43,'Official Medal Table'!$C:$C,'Each Gender Events'!AK$1,'Official Medal Table'!$E:$E,'Each Gender Events'!AK$2)*'Medal values'!$B$2
+ COUNTIFS('Official Medal Table'!$H:$H,'Each Gender Events'!$A43,'Official Medal Table'!$C:$C,'Each Gender Events'!AK$1,'Official Medal Table'!$E:$E,'Each Gender Events'!AK$2)*'Medal values'!$B$3
+ COUNTIFS('Official Medal Table'!$I:$I,'Each Gender Events'!$A43,'Official Medal Table'!$C:$C,'Each Gender Events'!AK$1,'Official Medal Table'!$E:$E,'Each Gender Events'!AK$2)*'Medal values'!$B$3
+ COUNTIFS('Official Medal Table'!$F:$F,'Each Gender Events'!$A43,'Official Medal Table'!$C:$C,'Each Gender Events'!AK$1,'Official Medal Table'!$E:$E,"Mixed")*'Medal values'!$B$1/2
+ COUNTIFS('Official Medal Table'!$G:$G,'Each Gender Events'!$A43,'Official Medal Table'!$C:$C,'Each Gender Events'!AK$1,'Official Medal Table'!$E:$E,"Mixed")*'Medal values'!$B$2/2
+ COUNTIFS('Official Medal Table'!$H:$H,'Each Gender Events'!$A43,'Official Medal Table'!$C:$C,'Each Gender Events'!AK$1,'Official Medal Table'!$E:$E,"Mixed")*'Medal values'!$B$3/2
+ COUNTIFS('Official Medal Table'!$I:$I,'Each Gender Events'!$A43,'Official Medal Table'!$C:$C,'Each Gender Events'!AK$1,'Official Medal Table'!$E:$E,"Mixed")*'Medal values'!$B$3/2</f>
        <v>0</v>
      </c>
      <c r="AL43">
        <f>COUNTIFS('Official Medal Table'!$F:$F,'Each Gender Events'!$A43,'Official Medal Table'!$C:$C,'Each Gender Events'!AL$1,'Official Medal Table'!$E:$E,'Each Gender Events'!AL$2)*'Medal values'!$B$1
+ COUNTIFS('Official Medal Table'!$G:$G,'Each Gender Events'!$A43,'Official Medal Table'!$C:$C,'Each Gender Events'!AL$1,'Official Medal Table'!$E:$E,'Each Gender Events'!AL$2)*'Medal values'!$B$2
+ COUNTIFS('Official Medal Table'!$H:$H,'Each Gender Events'!$A43,'Official Medal Table'!$C:$C,'Each Gender Events'!AL$1,'Official Medal Table'!$E:$E,'Each Gender Events'!AL$2)*'Medal values'!$B$3
+ COUNTIFS('Official Medal Table'!$I:$I,'Each Gender Events'!$A43,'Official Medal Table'!$C:$C,'Each Gender Events'!AL$1,'Official Medal Table'!$E:$E,'Each Gender Events'!AL$2)*'Medal values'!$B$3
+ COUNTIFS('Official Medal Table'!$F:$F,'Each Gender Events'!$A43,'Official Medal Table'!$C:$C,'Each Gender Events'!AL$1,'Official Medal Table'!$E:$E,"Mixed")*'Medal values'!$B$1/2
+ COUNTIFS('Official Medal Table'!$G:$G,'Each Gender Events'!$A43,'Official Medal Table'!$C:$C,'Each Gender Events'!AL$1,'Official Medal Table'!$E:$E,"Mixed")*'Medal values'!$B$2/2
+ COUNTIFS('Official Medal Table'!$H:$H,'Each Gender Events'!$A43,'Official Medal Table'!$C:$C,'Each Gender Events'!AL$1,'Official Medal Table'!$E:$E,"Mixed")*'Medal values'!$B$3/2
+ COUNTIFS('Official Medal Table'!$I:$I,'Each Gender Events'!$A43,'Official Medal Table'!$C:$C,'Each Gender Events'!AL$1,'Official Medal Table'!$E:$E,"Mixed")*'Medal values'!$B$3/2</f>
        <v>0</v>
      </c>
      <c r="AM43">
        <f>COUNTIFS('Official Medal Table'!$F:$F,'Each Gender Events'!$A43,'Official Medal Table'!$C:$C,'Each Gender Events'!AM$1,'Official Medal Table'!$E:$E,'Each Gender Events'!AM$2)*'Medal values'!$B$1
+ COUNTIFS('Official Medal Table'!$G:$G,'Each Gender Events'!$A43,'Official Medal Table'!$C:$C,'Each Gender Events'!AM$1,'Official Medal Table'!$E:$E,'Each Gender Events'!AM$2)*'Medal values'!$B$2
+ COUNTIFS('Official Medal Table'!$H:$H,'Each Gender Events'!$A43,'Official Medal Table'!$C:$C,'Each Gender Events'!AM$1,'Official Medal Table'!$E:$E,'Each Gender Events'!AM$2)*'Medal values'!$B$3
+ COUNTIFS('Official Medal Table'!$I:$I,'Each Gender Events'!$A43,'Official Medal Table'!$C:$C,'Each Gender Events'!AM$1,'Official Medal Table'!$E:$E,'Each Gender Events'!AM$2)*'Medal values'!$B$3
+ COUNTIFS('Official Medal Table'!$F:$F,'Each Gender Events'!$A43,'Official Medal Table'!$C:$C,'Each Gender Events'!AM$1,'Official Medal Table'!$E:$E,"Mixed")*'Medal values'!$B$1/2
+ COUNTIFS('Official Medal Table'!$G:$G,'Each Gender Events'!$A43,'Official Medal Table'!$C:$C,'Each Gender Events'!AM$1,'Official Medal Table'!$E:$E,"Mixed")*'Medal values'!$B$2/2
+ COUNTIFS('Official Medal Table'!$H:$H,'Each Gender Events'!$A43,'Official Medal Table'!$C:$C,'Each Gender Events'!AM$1,'Official Medal Table'!$E:$E,"Mixed")*'Medal values'!$B$3/2
+ COUNTIFS('Official Medal Table'!$I:$I,'Each Gender Events'!$A43,'Official Medal Table'!$C:$C,'Each Gender Events'!AM$1,'Official Medal Table'!$E:$E,"Mixed")*'Medal values'!$B$3/2</f>
        <v>0</v>
      </c>
      <c r="AN43">
        <f>COUNTIFS('Official Medal Table'!$F:$F,'Each Gender Events'!$A43,'Official Medal Table'!$C:$C,'Each Gender Events'!AN$1,'Official Medal Table'!$E:$E,'Each Gender Events'!AN$2)*'Medal values'!$B$1
+ COUNTIFS('Official Medal Table'!$G:$G,'Each Gender Events'!$A43,'Official Medal Table'!$C:$C,'Each Gender Events'!AN$1,'Official Medal Table'!$E:$E,'Each Gender Events'!AN$2)*'Medal values'!$B$2
+ COUNTIFS('Official Medal Table'!$H:$H,'Each Gender Events'!$A43,'Official Medal Table'!$C:$C,'Each Gender Events'!AN$1,'Official Medal Table'!$E:$E,'Each Gender Events'!AN$2)*'Medal values'!$B$3
+ COUNTIFS('Official Medal Table'!$I:$I,'Each Gender Events'!$A43,'Official Medal Table'!$C:$C,'Each Gender Events'!AN$1,'Official Medal Table'!$E:$E,'Each Gender Events'!AN$2)*'Medal values'!$B$3
+ COUNTIFS('Official Medal Table'!$F:$F,'Each Gender Events'!$A43,'Official Medal Table'!$C:$C,'Each Gender Events'!AN$1,'Official Medal Table'!$E:$E,"Mixed")*'Medal values'!$B$1/2
+ COUNTIFS('Official Medal Table'!$G:$G,'Each Gender Events'!$A43,'Official Medal Table'!$C:$C,'Each Gender Events'!AN$1,'Official Medal Table'!$E:$E,"Mixed")*'Medal values'!$B$2/2
+ COUNTIFS('Official Medal Table'!$H:$H,'Each Gender Events'!$A43,'Official Medal Table'!$C:$C,'Each Gender Events'!AN$1,'Official Medal Table'!$E:$E,"Mixed")*'Medal values'!$B$3/2
+ COUNTIFS('Official Medal Table'!$I:$I,'Each Gender Events'!$A43,'Official Medal Table'!$C:$C,'Each Gender Events'!AN$1,'Official Medal Table'!$E:$E,"Mixed")*'Medal values'!$B$3/2</f>
        <v>0</v>
      </c>
      <c r="AO43">
        <f>COUNTIFS('Official Medal Table'!$F:$F,'Each Gender Events'!$A43,'Official Medal Table'!$C:$C,'Each Gender Events'!AO$1,'Official Medal Table'!$E:$E,'Each Gender Events'!AO$2)*'Medal values'!$B$1
+ COUNTIFS('Official Medal Table'!$G:$G,'Each Gender Events'!$A43,'Official Medal Table'!$C:$C,'Each Gender Events'!AO$1,'Official Medal Table'!$E:$E,'Each Gender Events'!AO$2)*'Medal values'!$B$2
+ COUNTIFS('Official Medal Table'!$H:$H,'Each Gender Events'!$A43,'Official Medal Table'!$C:$C,'Each Gender Events'!AO$1,'Official Medal Table'!$E:$E,'Each Gender Events'!AO$2)*'Medal values'!$B$3
+ COUNTIFS('Official Medal Table'!$I:$I,'Each Gender Events'!$A43,'Official Medal Table'!$C:$C,'Each Gender Events'!AO$1,'Official Medal Table'!$E:$E,'Each Gender Events'!AO$2)*'Medal values'!$B$3
+ COUNTIFS('Official Medal Table'!$F:$F,'Each Gender Events'!$A43,'Official Medal Table'!$C:$C,'Each Gender Events'!AO$1,'Official Medal Table'!$E:$E,"Mixed")*'Medal values'!$B$1/2
+ COUNTIFS('Official Medal Table'!$G:$G,'Each Gender Events'!$A43,'Official Medal Table'!$C:$C,'Each Gender Events'!AO$1,'Official Medal Table'!$E:$E,"Mixed")*'Medal values'!$B$2/2
+ COUNTIFS('Official Medal Table'!$H:$H,'Each Gender Events'!$A43,'Official Medal Table'!$C:$C,'Each Gender Events'!AO$1,'Official Medal Table'!$E:$E,"Mixed")*'Medal values'!$B$3/2
+ COUNTIFS('Official Medal Table'!$I:$I,'Each Gender Events'!$A43,'Official Medal Table'!$C:$C,'Each Gender Events'!AO$1,'Official Medal Table'!$E:$E,"Mixed")*'Medal values'!$B$3/2</f>
        <v>0</v>
      </c>
      <c r="AP43">
        <f>COUNTIFS('Official Medal Table'!$F:$F,'Each Gender Events'!$A43,'Official Medal Table'!$C:$C,'Each Gender Events'!AP$1,'Official Medal Table'!$E:$E,'Each Gender Events'!AP$2)*'Medal values'!$B$1
+ COUNTIFS('Official Medal Table'!$G:$G,'Each Gender Events'!$A43,'Official Medal Table'!$C:$C,'Each Gender Events'!AP$1,'Official Medal Table'!$E:$E,'Each Gender Events'!AP$2)*'Medal values'!$B$2
+ COUNTIFS('Official Medal Table'!$H:$H,'Each Gender Events'!$A43,'Official Medal Table'!$C:$C,'Each Gender Events'!AP$1,'Official Medal Table'!$E:$E,'Each Gender Events'!AP$2)*'Medal values'!$B$3
+ COUNTIFS('Official Medal Table'!$I:$I,'Each Gender Events'!$A43,'Official Medal Table'!$C:$C,'Each Gender Events'!AP$1,'Official Medal Table'!$E:$E,'Each Gender Events'!AP$2)*'Medal values'!$B$3
+ COUNTIFS('Official Medal Table'!$F:$F,'Each Gender Events'!$A43,'Official Medal Table'!$C:$C,'Each Gender Events'!AP$1,'Official Medal Table'!$E:$E,"Mixed")*'Medal values'!$B$1/2
+ COUNTIFS('Official Medal Table'!$G:$G,'Each Gender Events'!$A43,'Official Medal Table'!$C:$C,'Each Gender Events'!AP$1,'Official Medal Table'!$E:$E,"Mixed")*'Medal values'!$B$2/2
+ COUNTIFS('Official Medal Table'!$H:$H,'Each Gender Events'!$A43,'Official Medal Table'!$C:$C,'Each Gender Events'!AP$1,'Official Medal Table'!$E:$E,"Mixed")*'Medal values'!$B$3/2
+ COUNTIFS('Official Medal Table'!$I:$I,'Each Gender Events'!$A43,'Official Medal Table'!$C:$C,'Each Gender Events'!AP$1,'Official Medal Table'!$E:$E,"Mixed")*'Medal values'!$B$3/2</f>
        <v>1</v>
      </c>
      <c r="AQ43">
        <f>COUNTIFS('Official Medal Table'!$F:$F,'Each Gender Events'!$A43,'Official Medal Table'!$C:$C,'Each Gender Events'!AQ$1,'Official Medal Table'!$E:$E,'Each Gender Events'!AQ$2)*'Medal values'!$B$1
+ COUNTIFS('Official Medal Table'!$G:$G,'Each Gender Events'!$A43,'Official Medal Table'!$C:$C,'Each Gender Events'!AQ$1,'Official Medal Table'!$E:$E,'Each Gender Events'!AQ$2)*'Medal values'!$B$2
+ COUNTIFS('Official Medal Table'!$H:$H,'Each Gender Events'!$A43,'Official Medal Table'!$C:$C,'Each Gender Events'!AQ$1,'Official Medal Table'!$E:$E,'Each Gender Events'!AQ$2)*'Medal values'!$B$3
+ COUNTIFS('Official Medal Table'!$I:$I,'Each Gender Events'!$A43,'Official Medal Table'!$C:$C,'Each Gender Events'!AQ$1,'Official Medal Table'!$E:$E,'Each Gender Events'!AQ$2)*'Medal values'!$B$3
+ COUNTIFS('Official Medal Table'!$F:$F,'Each Gender Events'!$A43,'Official Medal Table'!$C:$C,'Each Gender Events'!AQ$1,'Official Medal Table'!$E:$E,"Mixed")*'Medal values'!$B$1/2
+ COUNTIFS('Official Medal Table'!$G:$G,'Each Gender Events'!$A43,'Official Medal Table'!$C:$C,'Each Gender Events'!AQ$1,'Official Medal Table'!$E:$E,"Mixed")*'Medal values'!$B$2/2
+ COUNTIFS('Official Medal Table'!$H:$H,'Each Gender Events'!$A43,'Official Medal Table'!$C:$C,'Each Gender Events'!AQ$1,'Official Medal Table'!$E:$E,"Mixed")*'Medal values'!$B$3/2
+ COUNTIFS('Official Medal Table'!$I:$I,'Each Gender Events'!$A43,'Official Medal Table'!$C:$C,'Each Gender Events'!AQ$1,'Official Medal Table'!$E:$E,"Mixed")*'Medal values'!$B$3/2</f>
        <v>0</v>
      </c>
      <c r="AR43">
        <f>COUNTIFS('Official Medal Table'!$F:$F,'Each Gender Events'!$A43,'Official Medal Table'!$C:$C,'Each Gender Events'!AR$1,'Official Medal Table'!$E:$E,'Each Gender Events'!AR$2)*'Medal values'!$B$1
+ COUNTIFS('Official Medal Table'!$G:$G,'Each Gender Events'!$A43,'Official Medal Table'!$C:$C,'Each Gender Events'!AR$1,'Official Medal Table'!$E:$E,'Each Gender Events'!AR$2)*'Medal values'!$B$2
+ COUNTIFS('Official Medal Table'!$H:$H,'Each Gender Events'!$A43,'Official Medal Table'!$C:$C,'Each Gender Events'!AR$1,'Official Medal Table'!$E:$E,'Each Gender Events'!AR$2)*'Medal values'!$B$3
+ COUNTIFS('Official Medal Table'!$I:$I,'Each Gender Events'!$A43,'Official Medal Table'!$C:$C,'Each Gender Events'!AR$1,'Official Medal Table'!$E:$E,'Each Gender Events'!AR$2)*'Medal values'!$B$3
+ COUNTIFS('Official Medal Table'!$F:$F,'Each Gender Events'!$A43,'Official Medal Table'!$C:$C,'Each Gender Events'!AR$1,'Official Medal Table'!$E:$E,"Mixed")*'Medal values'!$B$1/2
+ COUNTIFS('Official Medal Table'!$G:$G,'Each Gender Events'!$A43,'Official Medal Table'!$C:$C,'Each Gender Events'!AR$1,'Official Medal Table'!$E:$E,"Mixed")*'Medal values'!$B$2/2
+ COUNTIFS('Official Medal Table'!$H:$H,'Each Gender Events'!$A43,'Official Medal Table'!$C:$C,'Each Gender Events'!AR$1,'Official Medal Table'!$E:$E,"Mixed")*'Medal values'!$B$3/2
+ COUNTIFS('Official Medal Table'!$I:$I,'Each Gender Events'!$A43,'Official Medal Table'!$C:$C,'Each Gender Events'!AR$1,'Official Medal Table'!$E:$E,"Mixed")*'Medal values'!$B$3/2</f>
        <v>0</v>
      </c>
      <c r="AS43">
        <f>COUNTIFS('Official Medal Table'!$F:$F,'Each Gender Events'!$A43,'Official Medal Table'!$C:$C,'Each Gender Events'!AS$1,'Official Medal Table'!$E:$E,'Each Gender Events'!AS$2)*'Medal values'!$B$1
+ COUNTIFS('Official Medal Table'!$G:$G,'Each Gender Events'!$A43,'Official Medal Table'!$C:$C,'Each Gender Events'!AS$1,'Official Medal Table'!$E:$E,'Each Gender Events'!AS$2)*'Medal values'!$B$2
+ COUNTIFS('Official Medal Table'!$H:$H,'Each Gender Events'!$A43,'Official Medal Table'!$C:$C,'Each Gender Events'!AS$1,'Official Medal Table'!$E:$E,'Each Gender Events'!AS$2)*'Medal values'!$B$3
+ COUNTIFS('Official Medal Table'!$I:$I,'Each Gender Events'!$A43,'Official Medal Table'!$C:$C,'Each Gender Events'!AS$1,'Official Medal Table'!$E:$E,'Each Gender Events'!AS$2)*'Medal values'!$B$3
+ COUNTIFS('Official Medal Table'!$F:$F,'Each Gender Events'!$A43,'Official Medal Table'!$C:$C,'Each Gender Events'!AS$1,'Official Medal Table'!$E:$E,"Mixed")*'Medal values'!$B$1/2
+ COUNTIFS('Official Medal Table'!$G:$G,'Each Gender Events'!$A43,'Official Medal Table'!$C:$C,'Each Gender Events'!AS$1,'Official Medal Table'!$E:$E,"Mixed")*'Medal values'!$B$2/2
+ COUNTIFS('Official Medal Table'!$H:$H,'Each Gender Events'!$A43,'Official Medal Table'!$C:$C,'Each Gender Events'!AS$1,'Official Medal Table'!$E:$E,"Mixed")*'Medal values'!$B$3/2
+ COUNTIFS('Official Medal Table'!$I:$I,'Each Gender Events'!$A43,'Official Medal Table'!$C:$C,'Each Gender Events'!AS$1,'Official Medal Table'!$E:$E,"Mixed")*'Medal values'!$B$3/2</f>
        <v>0</v>
      </c>
      <c r="AT43">
        <f>COUNTIFS('Official Medal Table'!$F:$F,'Each Gender Events'!$A43,'Official Medal Table'!$C:$C,'Each Gender Events'!AT$1,'Official Medal Table'!$E:$E,'Each Gender Events'!AT$2)*'Medal values'!$B$1
+ COUNTIFS('Official Medal Table'!$G:$G,'Each Gender Events'!$A43,'Official Medal Table'!$C:$C,'Each Gender Events'!AT$1,'Official Medal Table'!$E:$E,'Each Gender Events'!AT$2)*'Medal values'!$B$2
+ COUNTIFS('Official Medal Table'!$H:$H,'Each Gender Events'!$A43,'Official Medal Table'!$C:$C,'Each Gender Events'!AT$1,'Official Medal Table'!$E:$E,'Each Gender Events'!AT$2)*'Medal values'!$B$3
+ COUNTIFS('Official Medal Table'!$I:$I,'Each Gender Events'!$A43,'Official Medal Table'!$C:$C,'Each Gender Events'!AT$1,'Official Medal Table'!$E:$E,'Each Gender Events'!AT$2)*'Medal values'!$B$3
+ COUNTIFS('Official Medal Table'!$F:$F,'Each Gender Events'!$A43,'Official Medal Table'!$C:$C,'Each Gender Events'!AT$1,'Official Medal Table'!$E:$E,"Mixed")*'Medal values'!$B$1/2
+ COUNTIFS('Official Medal Table'!$G:$G,'Each Gender Events'!$A43,'Official Medal Table'!$C:$C,'Each Gender Events'!AT$1,'Official Medal Table'!$E:$E,"Mixed")*'Medal values'!$B$2/2
+ COUNTIFS('Official Medal Table'!$H:$H,'Each Gender Events'!$A43,'Official Medal Table'!$C:$C,'Each Gender Events'!AT$1,'Official Medal Table'!$E:$E,"Mixed")*'Medal values'!$B$3/2
+ COUNTIFS('Official Medal Table'!$I:$I,'Each Gender Events'!$A43,'Official Medal Table'!$C:$C,'Each Gender Events'!AT$1,'Official Medal Table'!$E:$E,"Mixed")*'Medal values'!$B$3/2</f>
        <v>0</v>
      </c>
      <c r="AU43">
        <f>COUNTIFS('Official Medal Table'!$F:$F,'Each Gender Events'!$A43,'Official Medal Table'!$C:$C,'Each Gender Events'!AU$1,'Official Medal Table'!$E:$E,'Each Gender Events'!AU$2)*'Medal values'!$B$1
+ COUNTIFS('Official Medal Table'!$G:$G,'Each Gender Events'!$A43,'Official Medal Table'!$C:$C,'Each Gender Events'!AU$1,'Official Medal Table'!$E:$E,'Each Gender Events'!AU$2)*'Medal values'!$B$2
+ COUNTIFS('Official Medal Table'!$H:$H,'Each Gender Events'!$A43,'Official Medal Table'!$C:$C,'Each Gender Events'!AU$1,'Official Medal Table'!$E:$E,'Each Gender Events'!AU$2)*'Medal values'!$B$3
+ COUNTIFS('Official Medal Table'!$I:$I,'Each Gender Events'!$A43,'Official Medal Table'!$C:$C,'Each Gender Events'!AU$1,'Official Medal Table'!$E:$E,'Each Gender Events'!AU$2)*'Medal values'!$B$3
+ COUNTIFS('Official Medal Table'!$F:$F,'Each Gender Events'!$A43,'Official Medal Table'!$C:$C,'Each Gender Events'!AU$1,'Official Medal Table'!$E:$E,"Mixed")*'Medal values'!$B$1/2
+ COUNTIFS('Official Medal Table'!$G:$G,'Each Gender Events'!$A43,'Official Medal Table'!$C:$C,'Each Gender Events'!AU$1,'Official Medal Table'!$E:$E,"Mixed")*'Medal values'!$B$2/2
+ COUNTIFS('Official Medal Table'!$H:$H,'Each Gender Events'!$A43,'Official Medal Table'!$C:$C,'Each Gender Events'!AU$1,'Official Medal Table'!$E:$E,"Mixed")*'Medal values'!$B$3/2
+ COUNTIFS('Official Medal Table'!$I:$I,'Each Gender Events'!$A43,'Official Medal Table'!$C:$C,'Each Gender Events'!AU$1,'Official Medal Table'!$E:$E,"Mixed")*'Medal values'!$B$3/2</f>
        <v>0</v>
      </c>
      <c r="AV43">
        <f>COUNTIFS('Official Medal Table'!$F:$F,'Each Gender Events'!$A43,'Official Medal Table'!$C:$C,'Each Gender Events'!AV$1,'Official Medal Table'!$E:$E,'Each Gender Events'!AV$2)*'Medal values'!$B$1
+ COUNTIFS('Official Medal Table'!$G:$G,'Each Gender Events'!$A43,'Official Medal Table'!$C:$C,'Each Gender Events'!AV$1,'Official Medal Table'!$E:$E,'Each Gender Events'!AV$2)*'Medal values'!$B$2
+ COUNTIFS('Official Medal Table'!$H:$H,'Each Gender Events'!$A43,'Official Medal Table'!$C:$C,'Each Gender Events'!AV$1,'Official Medal Table'!$E:$E,'Each Gender Events'!AV$2)*'Medal values'!$B$3
+ COUNTIFS('Official Medal Table'!$I:$I,'Each Gender Events'!$A43,'Official Medal Table'!$C:$C,'Each Gender Events'!AV$1,'Official Medal Table'!$E:$E,'Each Gender Events'!AV$2)*'Medal values'!$B$3
+ COUNTIFS('Official Medal Table'!$F:$F,'Each Gender Events'!$A43,'Official Medal Table'!$C:$C,'Each Gender Events'!AV$1,'Official Medal Table'!$E:$E,"Mixed")*'Medal values'!$B$1/2
+ COUNTIFS('Official Medal Table'!$G:$G,'Each Gender Events'!$A43,'Official Medal Table'!$C:$C,'Each Gender Events'!AV$1,'Official Medal Table'!$E:$E,"Mixed")*'Medal values'!$B$2/2
+ COUNTIFS('Official Medal Table'!$H:$H,'Each Gender Events'!$A43,'Official Medal Table'!$C:$C,'Each Gender Events'!AV$1,'Official Medal Table'!$E:$E,"Mixed")*'Medal values'!$B$3/2
+ COUNTIFS('Official Medal Table'!$I:$I,'Each Gender Events'!$A43,'Official Medal Table'!$C:$C,'Each Gender Events'!AV$1,'Official Medal Table'!$E:$E,"Mixed")*'Medal values'!$B$3/2</f>
        <v>0</v>
      </c>
      <c r="AW43">
        <f>COUNTIFS('Official Medal Table'!$F:$F,'Each Gender Events'!$A43,'Official Medal Table'!$C:$C,'Each Gender Events'!AW$1,'Official Medal Table'!$E:$E,'Each Gender Events'!AW$2)*'Medal values'!$B$1
+ COUNTIFS('Official Medal Table'!$G:$G,'Each Gender Events'!$A43,'Official Medal Table'!$C:$C,'Each Gender Events'!AW$1,'Official Medal Table'!$E:$E,'Each Gender Events'!AW$2)*'Medal values'!$B$2
+ COUNTIFS('Official Medal Table'!$H:$H,'Each Gender Events'!$A43,'Official Medal Table'!$C:$C,'Each Gender Events'!AW$1,'Official Medal Table'!$E:$E,'Each Gender Events'!AW$2)*'Medal values'!$B$3
+ COUNTIFS('Official Medal Table'!$I:$I,'Each Gender Events'!$A43,'Official Medal Table'!$C:$C,'Each Gender Events'!AW$1,'Official Medal Table'!$E:$E,'Each Gender Events'!AW$2)*'Medal values'!$B$3
+ COUNTIFS('Official Medal Table'!$F:$F,'Each Gender Events'!$A43,'Official Medal Table'!$C:$C,'Each Gender Events'!AW$1,'Official Medal Table'!$E:$E,"Mixed")*'Medal values'!$B$1/2
+ COUNTIFS('Official Medal Table'!$G:$G,'Each Gender Events'!$A43,'Official Medal Table'!$C:$C,'Each Gender Events'!AW$1,'Official Medal Table'!$E:$E,"Mixed")*'Medal values'!$B$2/2
+ COUNTIFS('Official Medal Table'!$H:$H,'Each Gender Events'!$A43,'Official Medal Table'!$C:$C,'Each Gender Events'!AW$1,'Official Medal Table'!$E:$E,"Mixed")*'Medal values'!$B$3/2
+ COUNTIFS('Official Medal Table'!$I:$I,'Each Gender Events'!$A43,'Official Medal Table'!$C:$C,'Each Gender Events'!AW$1,'Official Medal Table'!$E:$E,"Mixed")*'Medal values'!$B$3/2</f>
        <v>0</v>
      </c>
      <c r="AX43">
        <f>COUNTIFS('Official Medal Table'!$F:$F,'Each Gender Events'!$A43,'Official Medal Table'!$C:$C,'Each Gender Events'!AX$1,'Official Medal Table'!$E:$E,'Each Gender Events'!AX$2)*'Medal values'!$B$1
+ COUNTIFS('Official Medal Table'!$G:$G,'Each Gender Events'!$A43,'Official Medal Table'!$C:$C,'Each Gender Events'!AX$1,'Official Medal Table'!$E:$E,'Each Gender Events'!AX$2)*'Medal values'!$B$2
+ COUNTIFS('Official Medal Table'!$H:$H,'Each Gender Events'!$A43,'Official Medal Table'!$C:$C,'Each Gender Events'!AX$1,'Official Medal Table'!$E:$E,'Each Gender Events'!AX$2)*'Medal values'!$B$3
+ COUNTIFS('Official Medal Table'!$I:$I,'Each Gender Events'!$A43,'Official Medal Table'!$C:$C,'Each Gender Events'!AX$1,'Official Medal Table'!$E:$E,'Each Gender Events'!AX$2)*'Medal values'!$B$3
+ COUNTIFS('Official Medal Table'!$F:$F,'Each Gender Events'!$A43,'Official Medal Table'!$C:$C,'Each Gender Events'!AX$1,'Official Medal Table'!$E:$E,"Mixed")*'Medal values'!$B$1/2
+ COUNTIFS('Official Medal Table'!$G:$G,'Each Gender Events'!$A43,'Official Medal Table'!$C:$C,'Each Gender Events'!AX$1,'Official Medal Table'!$E:$E,"Mixed")*'Medal values'!$B$2/2
+ COUNTIFS('Official Medal Table'!$H:$H,'Each Gender Events'!$A43,'Official Medal Table'!$C:$C,'Each Gender Events'!AX$1,'Official Medal Table'!$E:$E,"Mixed")*'Medal values'!$B$3/2
+ COUNTIFS('Official Medal Table'!$I:$I,'Each Gender Events'!$A43,'Official Medal Table'!$C:$C,'Each Gender Events'!AX$1,'Official Medal Table'!$E:$E,"Mixed")*'Medal values'!$B$3/2</f>
        <v>0</v>
      </c>
      <c r="AY43">
        <f>COUNTIFS('Official Medal Table'!$F:$F,'Each Gender Events'!$A43,'Official Medal Table'!$C:$C,'Each Gender Events'!AY$1,'Official Medal Table'!$E:$E,'Each Gender Events'!AY$2)*'Medal values'!$B$1
+ COUNTIFS('Official Medal Table'!$G:$G,'Each Gender Events'!$A43,'Official Medal Table'!$C:$C,'Each Gender Events'!AY$1,'Official Medal Table'!$E:$E,'Each Gender Events'!AY$2)*'Medal values'!$B$2
+ COUNTIFS('Official Medal Table'!$H:$H,'Each Gender Events'!$A43,'Official Medal Table'!$C:$C,'Each Gender Events'!AY$1,'Official Medal Table'!$E:$E,'Each Gender Events'!AY$2)*'Medal values'!$B$3
+ COUNTIFS('Official Medal Table'!$I:$I,'Each Gender Events'!$A43,'Official Medal Table'!$C:$C,'Each Gender Events'!AY$1,'Official Medal Table'!$E:$E,'Each Gender Events'!AY$2)*'Medal values'!$B$3
+ COUNTIFS('Official Medal Table'!$F:$F,'Each Gender Events'!$A43,'Official Medal Table'!$C:$C,'Each Gender Events'!AY$1,'Official Medal Table'!$E:$E,"Mixed")*'Medal values'!$B$1/2
+ COUNTIFS('Official Medal Table'!$G:$G,'Each Gender Events'!$A43,'Official Medal Table'!$C:$C,'Each Gender Events'!AY$1,'Official Medal Table'!$E:$E,"Mixed")*'Medal values'!$B$2/2
+ COUNTIFS('Official Medal Table'!$H:$H,'Each Gender Events'!$A43,'Official Medal Table'!$C:$C,'Each Gender Events'!AY$1,'Official Medal Table'!$E:$E,"Mixed")*'Medal values'!$B$3/2
+ COUNTIFS('Official Medal Table'!$I:$I,'Each Gender Events'!$A43,'Official Medal Table'!$C:$C,'Each Gender Events'!AY$1,'Official Medal Table'!$E:$E,"Mixed")*'Medal values'!$B$3/2</f>
        <v>0</v>
      </c>
      <c r="AZ43">
        <f>COUNTIFS('Official Medal Table'!$F:$F,'Each Gender Events'!$A43,'Official Medal Table'!$C:$C,'Each Gender Events'!AZ$1,'Official Medal Table'!$E:$E,'Each Gender Events'!AZ$2)*'Medal values'!$B$1
+ COUNTIFS('Official Medal Table'!$G:$G,'Each Gender Events'!$A43,'Official Medal Table'!$C:$C,'Each Gender Events'!AZ$1,'Official Medal Table'!$E:$E,'Each Gender Events'!AZ$2)*'Medal values'!$B$2
+ COUNTIFS('Official Medal Table'!$H:$H,'Each Gender Events'!$A43,'Official Medal Table'!$C:$C,'Each Gender Events'!AZ$1,'Official Medal Table'!$E:$E,'Each Gender Events'!AZ$2)*'Medal values'!$B$3
+ COUNTIFS('Official Medal Table'!$I:$I,'Each Gender Events'!$A43,'Official Medal Table'!$C:$C,'Each Gender Events'!AZ$1,'Official Medal Table'!$E:$E,'Each Gender Events'!AZ$2)*'Medal values'!$B$3
+ COUNTIFS('Official Medal Table'!$F:$F,'Each Gender Events'!$A43,'Official Medal Table'!$C:$C,'Each Gender Events'!AZ$1,'Official Medal Table'!$E:$E,"Mixed")*'Medal values'!$B$1/2
+ COUNTIFS('Official Medal Table'!$G:$G,'Each Gender Events'!$A43,'Official Medal Table'!$C:$C,'Each Gender Events'!AZ$1,'Official Medal Table'!$E:$E,"Mixed")*'Medal values'!$B$2/2
+ COUNTIFS('Official Medal Table'!$H:$H,'Each Gender Events'!$A43,'Official Medal Table'!$C:$C,'Each Gender Events'!AZ$1,'Official Medal Table'!$E:$E,"Mixed")*'Medal values'!$B$3/2
+ COUNTIFS('Official Medal Table'!$I:$I,'Each Gender Events'!$A43,'Official Medal Table'!$C:$C,'Each Gender Events'!AZ$1,'Official Medal Table'!$E:$E,"Mixed")*'Medal values'!$B$3/2</f>
        <v>0</v>
      </c>
      <c r="BA43">
        <f>COUNTIFS('Official Medal Table'!$F:$F,'Each Gender Events'!$A43,'Official Medal Table'!$C:$C,'Each Gender Events'!BA$1,'Official Medal Table'!$E:$E,'Each Gender Events'!BA$2)*'Medal values'!$B$1
+ COUNTIFS('Official Medal Table'!$G:$G,'Each Gender Events'!$A43,'Official Medal Table'!$C:$C,'Each Gender Events'!BA$1,'Official Medal Table'!$E:$E,'Each Gender Events'!BA$2)*'Medal values'!$B$2
+ COUNTIFS('Official Medal Table'!$H:$H,'Each Gender Events'!$A43,'Official Medal Table'!$C:$C,'Each Gender Events'!BA$1,'Official Medal Table'!$E:$E,'Each Gender Events'!BA$2)*'Medal values'!$B$3
+ COUNTIFS('Official Medal Table'!$I:$I,'Each Gender Events'!$A43,'Official Medal Table'!$C:$C,'Each Gender Events'!BA$1,'Official Medal Table'!$E:$E,'Each Gender Events'!BA$2)*'Medal values'!$B$3
+ COUNTIFS('Official Medal Table'!$F:$F,'Each Gender Events'!$A43,'Official Medal Table'!$C:$C,'Each Gender Events'!BA$1,'Official Medal Table'!$E:$E,"Mixed")*'Medal values'!$B$1/2
+ COUNTIFS('Official Medal Table'!$G:$G,'Each Gender Events'!$A43,'Official Medal Table'!$C:$C,'Each Gender Events'!BA$1,'Official Medal Table'!$E:$E,"Mixed")*'Medal values'!$B$2/2
+ COUNTIFS('Official Medal Table'!$H:$H,'Each Gender Events'!$A43,'Official Medal Table'!$C:$C,'Each Gender Events'!BA$1,'Official Medal Table'!$E:$E,"Mixed")*'Medal values'!$B$3/2
+ COUNTIFS('Official Medal Table'!$I:$I,'Each Gender Events'!$A43,'Official Medal Table'!$C:$C,'Each Gender Events'!BA$1,'Official Medal Table'!$E:$E,"Mixed")*'Medal values'!$B$3/2</f>
        <v>0</v>
      </c>
      <c r="BB43">
        <f>COUNTIFS('Official Medal Table'!$F:$F,'Each Gender Events'!$A43,'Official Medal Table'!$C:$C,'Each Gender Events'!BB$1,'Official Medal Table'!$E:$E,'Each Gender Events'!BB$2)*'Medal values'!$B$1
+ COUNTIFS('Official Medal Table'!$G:$G,'Each Gender Events'!$A43,'Official Medal Table'!$C:$C,'Each Gender Events'!BB$1,'Official Medal Table'!$E:$E,'Each Gender Events'!BB$2)*'Medal values'!$B$2
+ COUNTIFS('Official Medal Table'!$H:$H,'Each Gender Events'!$A43,'Official Medal Table'!$C:$C,'Each Gender Events'!BB$1,'Official Medal Table'!$E:$E,'Each Gender Events'!BB$2)*'Medal values'!$B$3
+ COUNTIFS('Official Medal Table'!$I:$I,'Each Gender Events'!$A43,'Official Medal Table'!$C:$C,'Each Gender Events'!BB$1,'Official Medal Table'!$E:$E,'Each Gender Events'!BB$2)*'Medal values'!$B$3
+ COUNTIFS('Official Medal Table'!$F:$F,'Each Gender Events'!$A43,'Official Medal Table'!$C:$C,'Each Gender Events'!BB$1,'Official Medal Table'!$E:$E,"Mixed")*'Medal values'!$B$1/2
+ COUNTIFS('Official Medal Table'!$G:$G,'Each Gender Events'!$A43,'Official Medal Table'!$C:$C,'Each Gender Events'!BB$1,'Official Medal Table'!$E:$E,"Mixed")*'Medal values'!$B$2/2
+ COUNTIFS('Official Medal Table'!$H:$H,'Each Gender Events'!$A43,'Official Medal Table'!$C:$C,'Each Gender Events'!BB$1,'Official Medal Table'!$E:$E,"Mixed")*'Medal values'!$B$3/2
+ COUNTIFS('Official Medal Table'!$I:$I,'Each Gender Events'!$A43,'Official Medal Table'!$C:$C,'Each Gender Events'!BB$1,'Official Medal Table'!$E:$E,"Mixed")*'Medal values'!$B$3/2</f>
        <v>0</v>
      </c>
      <c r="BC43">
        <f>COUNTIFS('Official Medal Table'!$F:$F,'Each Gender Events'!$A43,'Official Medal Table'!$C:$C,'Each Gender Events'!BC$1,'Official Medal Table'!$E:$E,'Each Gender Events'!BC$2)*'Medal values'!$B$1
+ COUNTIFS('Official Medal Table'!$G:$G,'Each Gender Events'!$A43,'Official Medal Table'!$C:$C,'Each Gender Events'!BC$1,'Official Medal Table'!$E:$E,'Each Gender Events'!BC$2)*'Medal values'!$B$2
+ COUNTIFS('Official Medal Table'!$H:$H,'Each Gender Events'!$A43,'Official Medal Table'!$C:$C,'Each Gender Events'!BC$1,'Official Medal Table'!$E:$E,'Each Gender Events'!BC$2)*'Medal values'!$B$3
+ COUNTIFS('Official Medal Table'!$I:$I,'Each Gender Events'!$A43,'Official Medal Table'!$C:$C,'Each Gender Events'!BC$1,'Official Medal Table'!$E:$E,'Each Gender Events'!BC$2)*'Medal values'!$B$3
+ COUNTIFS('Official Medal Table'!$F:$F,'Each Gender Events'!$A43,'Official Medal Table'!$C:$C,'Each Gender Events'!BC$1,'Official Medal Table'!$E:$E,"Mixed")*'Medal values'!$B$1/2
+ COUNTIFS('Official Medal Table'!$G:$G,'Each Gender Events'!$A43,'Official Medal Table'!$C:$C,'Each Gender Events'!BC$1,'Official Medal Table'!$E:$E,"Mixed")*'Medal values'!$B$2/2
+ COUNTIFS('Official Medal Table'!$H:$H,'Each Gender Events'!$A43,'Official Medal Table'!$C:$C,'Each Gender Events'!BC$1,'Official Medal Table'!$E:$E,"Mixed")*'Medal values'!$B$3/2
+ COUNTIFS('Official Medal Table'!$I:$I,'Each Gender Events'!$A43,'Official Medal Table'!$C:$C,'Each Gender Events'!BC$1,'Official Medal Table'!$E:$E,"Mixed")*'Medal values'!$B$3/2</f>
        <v>0</v>
      </c>
      <c r="BD43">
        <f>COUNTIFS('Official Medal Table'!$F:$F,'Each Gender Events'!$A43,'Official Medal Table'!$C:$C,'Each Gender Events'!BD$1,'Official Medal Table'!$E:$E,'Each Gender Events'!BD$2)*'Medal values'!$B$1
+ COUNTIFS('Official Medal Table'!$G:$G,'Each Gender Events'!$A43,'Official Medal Table'!$C:$C,'Each Gender Events'!BD$1,'Official Medal Table'!$E:$E,'Each Gender Events'!BD$2)*'Medal values'!$B$2
+ COUNTIFS('Official Medal Table'!$H:$H,'Each Gender Events'!$A43,'Official Medal Table'!$C:$C,'Each Gender Events'!BD$1,'Official Medal Table'!$E:$E,'Each Gender Events'!BD$2)*'Medal values'!$B$3
+ COUNTIFS('Official Medal Table'!$I:$I,'Each Gender Events'!$A43,'Official Medal Table'!$C:$C,'Each Gender Events'!BD$1,'Official Medal Table'!$E:$E,'Each Gender Events'!BD$2)*'Medal values'!$B$3
+ COUNTIFS('Official Medal Table'!$F:$F,'Each Gender Events'!$A43,'Official Medal Table'!$C:$C,'Each Gender Events'!BD$1,'Official Medal Table'!$E:$E,"Mixed")*'Medal values'!$B$1/2
+ COUNTIFS('Official Medal Table'!$G:$G,'Each Gender Events'!$A43,'Official Medal Table'!$C:$C,'Each Gender Events'!BD$1,'Official Medal Table'!$E:$E,"Mixed")*'Medal values'!$B$2/2
+ COUNTIFS('Official Medal Table'!$H:$H,'Each Gender Events'!$A43,'Official Medal Table'!$C:$C,'Each Gender Events'!BD$1,'Official Medal Table'!$E:$E,"Mixed")*'Medal values'!$B$3/2
+ COUNTIFS('Official Medal Table'!$I:$I,'Each Gender Events'!$A43,'Official Medal Table'!$C:$C,'Each Gender Events'!BD$1,'Official Medal Table'!$E:$E,"Mixed")*'Medal values'!$B$3/2</f>
        <v>3.0009999999999999</v>
      </c>
      <c r="BE43">
        <f>COUNTIFS('Official Medal Table'!$F:$F,'Each Gender Events'!$A43,'Official Medal Table'!$C:$C,'Each Gender Events'!BE$1,'Official Medal Table'!$E:$E,'Each Gender Events'!BE$2)*'Medal values'!$B$1
+ COUNTIFS('Official Medal Table'!$G:$G,'Each Gender Events'!$A43,'Official Medal Table'!$C:$C,'Each Gender Events'!BE$1,'Official Medal Table'!$E:$E,'Each Gender Events'!BE$2)*'Medal values'!$B$2
+ COUNTIFS('Official Medal Table'!$H:$H,'Each Gender Events'!$A43,'Official Medal Table'!$C:$C,'Each Gender Events'!BE$1,'Official Medal Table'!$E:$E,'Each Gender Events'!BE$2)*'Medal values'!$B$3
+ COUNTIFS('Official Medal Table'!$I:$I,'Each Gender Events'!$A43,'Official Medal Table'!$C:$C,'Each Gender Events'!BE$1,'Official Medal Table'!$E:$E,'Each Gender Events'!BE$2)*'Medal values'!$B$3
+ COUNTIFS('Official Medal Table'!$F:$F,'Each Gender Events'!$A43,'Official Medal Table'!$C:$C,'Each Gender Events'!BE$1,'Official Medal Table'!$E:$E,"Mixed")*'Medal values'!$B$1/2
+ COUNTIFS('Official Medal Table'!$G:$G,'Each Gender Events'!$A43,'Official Medal Table'!$C:$C,'Each Gender Events'!BE$1,'Official Medal Table'!$E:$E,"Mixed")*'Medal values'!$B$2/2
+ COUNTIFS('Official Medal Table'!$H:$H,'Each Gender Events'!$A43,'Official Medal Table'!$C:$C,'Each Gender Events'!BE$1,'Official Medal Table'!$E:$E,"Mixed")*'Medal values'!$B$3/2
+ COUNTIFS('Official Medal Table'!$I:$I,'Each Gender Events'!$A43,'Official Medal Table'!$C:$C,'Each Gender Events'!BE$1,'Official Medal Table'!$E:$E,"Mixed")*'Medal values'!$B$3/2</f>
        <v>0</v>
      </c>
      <c r="BF43">
        <f>COUNTIFS('Official Medal Table'!$F:$F,'Each Gender Events'!$A43,'Official Medal Table'!$C:$C,'Each Gender Events'!BF$1,'Official Medal Table'!$E:$E,'Each Gender Events'!BF$2)*'Medal values'!$B$1
+ COUNTIFS('Official Medal Table'!$G:$G,'Each Gender Events'!$A43,'Official Medal Table'!$C:$C,'Each Gender Events'!BF$1,'Official Medal Table'!$E:$E,'Each Gender Events'!BF$2)*'Medal values'!$B$2
+ COUNTIFS('Official Medal Table'!$H:$H,'Each Gender Events'!$A43,'Official Medal Table'!$C:$C,'Each Gender Events'!BF$1,'Official Medal Table'!$E:$E,'Each Gender Events'!BF$2)*'Medal values'!$B$3
+ COUNTIFS('Official Medal Table'!$I:$I,'Each Gender Events'!$A43,'Official Medal Table'!$C:$C,'Each Gender Events'!BF$1,'Official Medal Table'!$E:$E,'Each Gender Events'!BF$2)*'Medal values'!$B$3
+ COUNTIFS('Official Medal Table'!$F:$F,'Each Gender Events'!$A43,'Official Medal Table'!$C:$C,'Each Gender Events'!BF$1,'Official Medal Table'!$E:$E,"Mixed")*'Medal values'!$B$1/2
+ COUNTIFS('Official Medal Table'!$G:$G,'Each Gender Events'!$A43,'Official Medal Table'!$C:$C,'Each Gender Events'!BF$1,'Official Medal Table'!$E:$E,"Mixed")*'Medal values'!$B$2/2
+ COUNTIFS('Official Medal Table'!$H:$H,'Each Gender Events'!$A43,'Official Medal Table'!$C:$C,'Each Gender Events'!BF$1,'Official Medal Table'!$E:$E,"Mixed")*'Medal values'!$B$3/2
+ COUNTIFS('Official Medal Table'!$I:$I,'Each Gender Events'!$A43,'Official Medal Table'!$C:$C,'Each Gender Events'!BF$1,'Official Medal Table'!$E:$E,"Mixed")*'Medal values'!$B$3/2</f>
        <v>0</v>
      </c>
      <c r="BG43">
        <f>COUNTIFS('Official Medal Table'!$F:$F,'Each Gender Events'!$A43,'Official Medal Table'!$C:$C,'Each Gender Events'!BG$1,'Official Medal Table'!$E:$E,'Each Gender Events'!BG$2)*'Medal values'!$B$1
+ COUNTIFS('Official Medal Table'!$G:$G,'Each Gender Events'!$A43,'Official Medal Table'!$C:$C,'Each Gender Events'!BG$1,'Official Medal Table'!$E:$E,'Each Gender Events'!BG$2)*'Medal values'!$B$2
+ COUNTIFS('Official Medal Table'!$H:$H,'Each Gender Events'!$A43,'Official Medal Table'!$C:$C,'Each Gender Events'!BG$1,'Official Medal Table'!$E:$E,'Each Gender Events'!BG$2)*'Medal values'!$B$3
+ COUNTIFS('Official Medal Table'!$I:$I,'Each Gender Events'!$A43,'Official Medal Table'!$C:$C,'Each Gender Events'!BG$1,'Official Medal Table'!$E:$E,'Each Gender Events'!BG$2)*'Medal values'!$B$3
+ COUNTIFS('Official Medal Table'!$F:$F,'Each Gender Events'!$A43,'Official Medal Table'!$C:$C,'Each Gender Events'!BG$1,'Official Medal Table'!$E:$E,"Mixed")*'Medal values'!$B$1/2
+ COUNTIFS('Official Medal Table'!$G:$G,'Each Gender Events'!$A43,'Official Medal Table'!$C:$C,'Each Gender Events'!BG$1,'Official Medal Table'!$E:$E,"Mixed")*'Medal values'!$B$2/2
+ COUNTIFS('Official Medal Table'!$H:$H,'Each Gender Events'!$A43,'Official Medal Table'!$C:$C,'Each Gender Events'!BG$1,'Official Medal Table'!$E:$E,"Mixed")*'Medal values'!$B$3/2
+ COUNTIFS('Official Medal Table'!$I:$I,'Each Gender Events'!$A43,'Official Medal Table'!$C:$C,'Each Gender Events'!BG$1,'Official Medal Table'!$E:$E,"Mixed")*'Medal values'!$B$3/2</f>
        <v>0</v>
      </c>
      <c r="BH43">
        <f>COUNTIFS('Official Medal Table'!$F:$F,'Each Gender Events'!$A43,'Official Medal Table'!$C:$C,'Each Gender Events'!BH$1,'Official Medal Table'!$E:$E,'Each Gender Events'!BH$2)*'Medal values'!$B$1
+ COUNTIFS('Official Medal Table'!$G:$G,'Each Gender Events'!$A43,'Official Medal Table'!$C:$C,'Each Gender Events'!BH$1,'Official Medal Table'!$E:$E,'Each Gender Events'!BH$2)*'Medal values'!$B$2
+ COUNTIFS('Official Medal Table'!$H:$H,'Each Gender Events'!$A43,'Official Medal Table'!$C:$C,'Each Gender Events'!BH$1,'Official Medal Table'!$E:$E,'Each Gender Events'!BH$2)*'Medal values'!$B$3
+ COUNTIFS('Official Medal Table'!$I:$I,'Each Gender Events'!$A43,'Official Medal Table'!$C:$C,'Each Gender Events'!BH$1,'Official Medal Table'!$E:$E,'Each Gender Events'!BH$2)*'Medal values'!$B$3
+ COUNTIFS('Official Medal Table'!$F:$F,'Each Gender Events'!$A43,'Official Medal Table'!$C:$C,'Each Gender Events'!BH$1,'Official Medal Table'!$E:$E,"Mixed")*'Medal values'!$B$1/2
+ COUNTIFS('Official Medal Table'!$G:$G,'Each Gender Events'!$A43,'Official Medal Table'!$C:$C,'Each Gender Events'!BH$1,'Official Medal Table'!$E:$E,"Mixed")*'Medal values'!$B$2/2
+ COUNTIFS('Official Medal Table'!$H:$H,'Each Gender Events'!$A43,'Official Medal Table'!$C:$C,'Each Gender Events'!BH$1,'Official Medal Table'!$E:$E,"Mixed")*'Medal values'!$B$3/2
+ COUNTIFS('Official Medal Table'!$I:$I,'Each Gender Events'!$A43,'Official Medal Table'!$C:$C,'Each Gender Events'!BH$1,'Official Medal Table'!$E:$E,"Mixed")*'Medal values'!$B$3/2</f>
        <v>0</v>
      </c>
      <c r="BI43">
        <f>COUNTIFS('Official Medal Table'!$F:$F,'Each Gender Events'!$A43,'Official Medal Table'!$C:$C,'Each Gender Events'!BI$1,'Official Medal Table'!$E:$E,'Each Gender Events'!BI$2)*'Medal values'!$B$1
+ COUNTIFS('Official Medal Table'!$G:$G,'Each Gender Events'!$A43,'Official Medal Table'!$C:$C,'Each Gender Events'!BI$1,'Official Medal Table'!$E:$E,'Each Gender Events'!BI$2)*'Medal values'!$B$2
+ COUNTIFS('Official Medal Table'!$H:$H,'Each Gender Events'!$A43,'Official Medal Table'!$C:$C,'Each Gender Events'!BI$1,'Official Medal Table'!$E:$E,'Each Gender Events'!BI$2)*'Medal values'!$B$3
+ COUNTIFS('Official Medal Table'!$I:$I,'Each Gender Events'!$A43,'Official Medal Table'!$C:$C,'Each Gender Events'!BI$1,'Official Medal Table'!$E:$E,'Each Gender Events'!BI$2)*'Medal values'!$B$3
+ COUNTIFS('Official Medal Table'!$F:$F,'Each Gender Events'!$A43,'Official Medal Table'!$C:$C,'Each Gender Events'!BI$1,'Official Medal Table'!$E:$E,"Mixed")*'Medal values'!$B$1/2
+ COUNTIFS('Official Medal Table'!$G:$G,'Each Gender Events'!$A43,'Official Medal Table'!$C:$C,'Each Gender Events'!BI$1,'Official Medal Table'!$E:$E,"Mixed")*'Medal values'!$B$2/2
+ COUNTIFS('Official Medal Table'!$H:$H,'Each Gender Events'!$A43,'Official Medal Table'!$C:$C,'Each Gender Events'!BI$1,'Official Medal Table'!$E:$E,"Mixed")*'Medal values'!$B$3/2
+ COUNTIFS('Official Medal Table'!$I:$I,'Each Gender Events'!$A43,'Official Medal Table'!$C:$C,'Each Gender Events'!BI$1,'Official Medal Table'!$E:$E,"Mixed")*'Medal values'!$B$3/2</f>
        <v>0</v>
      </c>
      <c r="BJ43">
        <f>COUNTIFS('Official Medal Table'!$F:$F,'Each Gender Events'!$A43,'Official Medal Table'!$C:$C,'Each Gender Events'!BJ$1,'Official Medal Table'!$E:$E,'Each Gender Events'!BJ$2)*'Medal values'!$B$1
+ COUNTIFS('Official Medal Table'!$G:$G,'Each Gender Events'!$A43,'Official Medal Table'!$C:$C,'Each Gender Events'!BJ$1,'Official Medal Table'!$E:$E,'Each Gender Events'!BJ$2)*'Medal values'!$B$2
+ COUNTIFS('Official Medal Table'!$H:$H,'Each Gender Events'!$A43,'Official Medal Table'!$C:$C,'Each Gender Events'!BJ$1,'Official Medal Table'!$E:$E,'Each Gender Events'!BJ$2)*'Medal values'!$B$3
+ COUNTIFS('Official Medal Table'!$I:$I,'Each Gender Events'!$A43,'Official Medal Table'!$C:$C,'Each Gender Events'!BJ$1,'Official Medal Table'!$E:$E,'Each Gender Events'!BJ$2)*'Medal values'!$B$3
+ COUNTIFS('Official Medal Table'!$F:$F,'Each Gender Events'!$A43,'Official Medal Table'!$C:$C,'Each Gender Events'!BJ$1,'Official Medal Table'!$E:$E,"Mixed")*'Medal values'!$B$1/2
+ COUNTIFS('Official Medal Table'!$G:$G,'Each Gender Events'!$A43,'Official Medal Table'!$C:$C,'Each Gender Events'!BJ$1,'Official Medal Table'!$E:$E,"Mixed")*'Medal values'!$B$2/2
+ COUNTIFS('Official Medal Table'!$H:$H,'Each Gender Events'!$A43,'Official Medal Table'!$C:$C,'Each Gender Events'!BJ$1,'Official Medal Table'!$E:$E,"Mixed")*'Medal values'!$B$3/2
+ COUNTIFS('Official Medal Table'!$I:$I,'Each Gender Events'!$A43,'Official Medal Table'!$C:$C,'Each Gender Events'!BJ$1,'Official Medal Table'!$E:$E,"Mixed")*'Medal values'!$B$3/2</f>
        <v>0</v>
      </c>
      <c r="BK43">
        <f>COUNTIFS('Official Medal Table'!$F:$F,'Each Gender Events'!$A43,'Official Medal Table'!$C:$C,'Each Gender Events'!BK$1,'Official Medal Table'!$E:$E,'Each Gender Events'!BK$2)*'Medal values'!$B$1
+ COUNTIFS('Official Medal Table'!$G:$G,'Each Gender Events'!$A43,'Official Medal Table'!$C:$C,'Each Gender Events'!BK$1,'Official Medal Table'!$E:$E,'Each Gender Events'!BK$2)*'Medal values'!$B$2
+ COUNTIFS('Official Medal Table'!$H:$H,'Each Gender Events'!$A43,'Official Medal Table'!$C:$C,'Each Gender Events'!BK$1,'Official Medal Table'!$E:$E,'Each Gender Events'!BK$2)*'Medal values'!$B$3
+ COUNTIFS('Official Medal Table'!$I:$I,'Each Gender Events'!$A43,'Official Medal Table'!$C:$C,'Each Gender Events'!BK$1,'Official Medal Table'!$E:$E,'Each Gender Events'!BK$2)*'Medal values'!$B$3
+ COUNTIFS('Official Medal Table'!$F:$F,'Each Gender Events'!$A43,'Official Medal Table'!$C:$C,'Each Gender Events'!BK$1,'Official Medal Table'!$E:$E,"Mixed")*'Medal values'!$B$1/2
+ COUNTIFS('Official Medal Table'!$G:$G,'Each Gender Events'!$A43,'Official Medal Table'!$C:$C,'Each Gender Events'!BK$1,'Official Medal Table'!$E:$E,"Mixed")*'Medal values'!$B$2/2
+ COUNTIFS('Official Medal Table'!$H:$H,'Each Gender Events'!$A43,'Official Medal Table'!$C:$C,'Each Gender Events'!BK$1,'Official Medal Table'!$E:$E,"Mixed")*'Medal values'!$B$3/2
+ COUNTIFS('Official Medal Table'!$I:$I,'Each Gender Events'!$A43,'Official Medal Table'!$C:$C,'Each Gender Events'!BK$1,'Official Medal Table'!$E:$E,"Mixed")*'Medal values'!$B$3/2</f>
        <v>0</v>
      </c>
      <c r="BL43">
        <f>COUNTIFS('Official Medal Table'!$F:$F,'Each Gender Events'!$A43,'Official Medal Table'!$C:$C,'Each Gender Events'!BL$1,'Official Medal Table'!$E:$E,'Each Gender Events'!BL$2)*'Medal values'!$B$1
+ COUNTIFS('Official Medal Table'!$G:$G,'Each Gender Events'!$A43,'Official Medal Table'!$C:$C,'Each Gender Events'!BL$1,'Official Medal Table'!$E:$E,'Each Gender Events'!BL$2)*'Medal values'!$B$2
+ COUNTIFS('Official Medal Table'!$H:$H,'Each Gender Events'!$A43,'Official Medal Table'!$C:$C,'Each Gender Events'!BL$1,'Official Medal Table'!$E:$E,'Each Gender Events'!BL$2)*'Medal values'!$B$3
+ COUNTIFS('Official Medal Table'!$I:$I,'Each Gender Events'!$A43,'Official Medal Table'!$C:$C,'Each Gender Events'!BL$1,'Official Medal Table'!$E:$E,'Each Gender Events'!BL$2)*'Medal values'!$B$3
+ COUNTIFS('Official Medal Table'!$F:$F,'Each Gender Events'!$A43,'Official Medal Table'!$C:$C,'Each Gender Events'!BL$1,'Official Medal Table'!$E:$E,"Mixed")*'Medal values'!$B$1/2
+ COUNTIFS('Official Medal Table'!$G:$G,'Each Gender Events'!$A43,'Official Medal Table'!$C:$C,'Each Gender Events'!BL$1,'Official Medal Table'!$E:$E,"Mixed")*'Medal values'!$B$2/2
+ COUNTIFS('Official Medal Table'!$H:$H,'Each Gender Events'!$A43,'Official Medal Table'!$C:$C,'Each Gender Events'!BL$1,'Official Medal Table'!$E:$E,"Mixed")*'Medal values'!$B$3/2
+ COUNTIFS('Official Medal Table'!$I:$I,'Each Gender Events'!$A43,'Official Medal Table'!$C:$C,'Each Gender Events'!BL$1,'Official Medal Table'!$E:$E,"Mixed")*'Medal values'!$B$3/2</f>
        <v>0</v>
      </c>
      <c r="BM43">
        <f>COUNTIFS('Official Medal Table'!$F:$F,'Each Gender Events'!$A43,'Official Medal Table'!$C:$C,'Each Gender Events'!BM$1,'Official Medal Table'!$E:$E,'Each Gender Events'!BM$2)*'Medal values'!$B$1
+ COUNTIFS('Official Medal Table'!$G:$G,'Each Gender Events'!$A43,'Official Medal Table'!$C:$C,'Each Gender Events'!BM$1,'Official Medal Table'!$E:$E,'Each Gender Events'!BM$2)*'Medal values'!$B$2
+ COUNTIFS('Official Medal Table'!$H:$H,'Each Gender Events'!$A43,'Official Medal Table'!$C:$C,'Each Gender Events'!BM$1,'Official Medal Table'!$E:$E,'Each Gender Events'!BM$2)*'Medal values'!$B$3
+ COUNTIFS('Official Medal Table'!$I:$I,'Each Gender Events'!$A43,'Official Medal Table'!$C:$C,'Each Gender Events'!BM$1,'Official Medal Table'!$E:$E,'Each Gender Events'!BM$2)*'Medal values'!$B$3
+ COUNTIFS('Official Medal Table'!$F:$F,'Each Gender Events'!$A43,'Official Medal Table'!$C:$C,'Each Gender Events'!BM$1,'Official Medal Table'!$E:$E,"Mixed")*'Medal values'!$B$1/2
+ COUNTIFS('Official Medal Table'!$G:$G,'Each Gender Events'!$A43,'Official Medal Table'!$C:$C,'Each Gender Events'!BM$1,'Official Medal Table'!$E:$E,"Mixed")*'Medal values'!$B$2/2
+ COUNTIFS('Official Medal Table'!$H:$H,'Each Gender Events'!$A43,'Official Medal Table'!$C:$C,'Each Gender Events'!BM$1,'Official Medal Table'!$E:$E,"Mixed")*'Medal values'!$B$3/2
+ COUNTIFS('Official Medal Table'!$I:$I,'Each Gender Events'!$A43,'Official Medal Table'!$C:$C,'Each Gender Events'!BM$1,'Official Medal Table'!$E:$E,"Mixed")*'Medal values'!$B$3/2</f>
        <v>0</v>
      </c>
      <c r="BN43">
        <f>COUNTIFS('Official Medal Table'!$F:$F,'Each Gender Events'!$A43,'Official Medal Table'!$C:$C,'Each Gender Events'!BN$1,'Official Medal Table'!$E:$E,'Each Gender Events'!BN$2)*'Medal values'!$B$1
+ COUNTIFS('Official Medal Table'!$G:$G,'Each Gender Events'!$A43,'Official Medal Table'!$C:$C,'Each Gender Events'!BN$1,'Official Medal Table'!$E:$E,'Each Gender Events'!BN$2)*'Medal values'!$B$2
+ COUNTIFS('Official Medal Table'!$H:$H,'Each Gender Events'!$A43,'Official Medal Table'!$C:$C,'Each Gender Events'!BN$1,'Official Medal Table'!$E:$E,'Each Gender Events'!BN$2)*'Medal values'!$B$3
+ COUNTIFS('Official Medal Table'!$I:$I,'Each Gender Events'!$A43,'Official Medal Table'!$C:$C,'Each Gender Events'!BN$1,'Official Medal Table'!$E:$E,'Each Gender Events'!BN$2)*'Medal values'!$B$3
+ COUNTIFS('Official Medal Table'!$F:$F,'Each Gender Events'!$A43,'Official Medal Table'!$C:$C,'Each Gender Events'!BN$1,'Official Medal Table'!$E:$E,"Mixed")*'Medal values'!$B$1/2
+ COUNTIFS('Official Medal Table'!$G:$G,'Each Gender Events'!$A43,'Official Medal Table'!$C:$C,'Each Gender Events'!BN$1,'Official Medal Table'!$E:$E,"Mixed")*'Medal values'!$B$2/2
+ COUNTIFS('Official Medal Table'!$H:$H,'Each Gender Events'!$A43,'Official Medal Table'!$C:$C,'Each Gender Events'!BN$1,'Official Medal Table'!$E:$E,"Mixed")*'Medal values'!$B$3/2
+ COUNTIFS('Official Medal Table'!$I:$I,'Each Gender Events'!$A43,'Official Medal Table'!$C:$C,'Each Gender Events'!BN$1,'Official Medal Table'!$E:$E,"Mixed")*'Medal values'!$B$3/2</f>
        <v>0</v>
      </c>
      <c r="BO43">
        <f>COUNTIFS('Official Medal Table'!$F:$F,'Each Gender Events'!$A43,'Official Medal Table'!$C:$C,'Each Gender Events'!BO$1,'Official Medal Table'!$E:$E,'Each Gender Events'!BO$2)*'Medal values'!$B$1
+ COUNTIFS('Official Medal Table'!$G:$G,'Each Gender Events'!$A43,'Official Medal Table'!$C:$C,'Each Gender Events'!BO$1,'Official Medal Table'!$E:$E,'Each Gender Events'!BO$2)*'Medal values'!$B$2
+ COUNTIFS('Official Medal Table'!$H:$H,'Each Gender Events'!$A43,'Official Medal Table'!$C:$C,'Each Gender Events'!BO$1,'Official Medal Table'!$E:$E,'Each Gender Events'!BO$2)*'Medal values'!$B$3
+ COUNTIFS('Official Medal Table'!$I:$I,'Each Gender Events'!$A43,'Official Medal Table'!$C:$C,'Each Gender Events'!BO$1,'Official Medal Table'!$E:$E,'Each Gender Events'!BO$2)*'Medal values'!$B$3
+ COUNTIFS('Official Medal Table'!$F:$F,'Each Gender Events'!$A43,'Official Medal Table'!$C:$C,'Each Gender Events'!BO$1,'Official Medal Table'!$E:$E,"Mixed")*'Medal values'!$B$1/2
+ COUNTIFS('Official Medal Table'!$G:$G,'Each Gender Events'!$A43,'Official Medal Table'!$C:$C,'Each Gender Events'!BO$1,'Official Medal Table'!$E:$E,"Mixed")*'Medal values'!$B$2/2
+ COUNTIFS('Official Medal Table'!$H:$H,'Each Gender Events'!$A43,'Official Medal Table'!$C:$C,'Each Gender Events'!BO$1,'Official Medal Table'!$E:$E,"Mixed")*'Medal values'!$B$3/2
+ COUNTIFS('Official Medal Table'!$I:$I,'Each Gender Events'!$A43,'Official Medal Table'!$C:$C,'Each Gender Events'!BO$1,'Official Medal Table'!$E:$E,"Mixed")*'Medal values'!$B$3/2</f>
        <v>0</v>
      </c>
      <c r="BP43">
        <f>COUNTIFS('Official Medal Table'!$F:$F,'Each Gender Events'!$A43,'Official Medal Table'!$C:$C,'Each Gender Events'!BP$1,'Official Medal Table'!$E:$E,'Each Gender Events'!BP$2)*'Medal values'!$B$1
+ COUNTIFS('Official Medal Table'!$G:$G,'Each Gender Events'!$A43,'Official Medal Table'!$C:$C,'Each Gender Events'!BP$1,'Official Medal Table'!$E:$E,'Each Gender Events'!BP$2)*'Medal values'!$B$2
+ COUNTIFS('Official Medal Table'!$H:$H,'Each Gender Events'!$A43,'Official Medal Table'!$C:$C,'Each Gender Events'!BP$1,'Official Medal Table'!$E:$E,'Each Gender Events'!BP$2)*'Medal values'!$B$3
+ COUNTIFS('Official Medal Table'!$I:$I,'Each Gender Events'!$A43,'Official Medal Table'!$C:$C,'Each Gender Events'!BP$1,'Official Medal Table'!$E:$E,'Each Gender Events'!BP$2)*'Medal values'!$B$3
+ COUNTIFS('Official Medal Table'!$F:$F,'Each Gender Events'!$A43,'Official Medal Table'!$C:$C,'Each Gender Events'!BP$1,'Official Medal Table'!$E:$E,"Mixed")*'Medal values'!$B$1/2
+ COUNTIFS('Official Medal Table'!$G:$G,'Each Gender Events'!$A43,'Official Medal Table'!$C:$C,'Each Gender Events'!BP$1,'Official Medal Table'!$E:$E,"Mixed")*'Medal values'!$B$2/2
+ COUNTIFS('Official Medal Table'!$H:$H,'Each Gender Events'!$A43,'Official Medal Table'!$C:$C,'Each Gender Events'!BP$1,'Official Medal Table'!$E:$E,"Mixed")*'Medal values'!$B$3/2
+ COUNTIFS('Official Medal Table'!$I:$I,'Each Gender Events'!$A43,'Official Medal Table'!$C:$C,'Each Gender Events'!BP$1,'Official Medal Table'!$E:$E,"Mixed")*'Medal values'!$B$3/2</f>
        <v>0</v>
      </c>
      <c r="BQ43">
        <f>COUNTIFS('Official Medal Table'!$F:$F,'Each Gender Events'!$A43,'Official Medal Table'!$C:$C,'Each Gender Events'!BQ$1,'Official Medal Table'!$E:$E,'Each Gender Events'!BQ$2)*'Medal values'!$B$1
+ COUNTIFS('Official Medal Table'!$G:$G,'Each Gender Events'!$A43,'Official Medal Table'!$C:$C,'Each Gender Events'!BQ$1,'Official Medal Table'!$E:$E,'Each Gender Events'!BQ$2)*'Medal values'!$B$2
+ COUNTIFS('Official Medal Table'!$H:$H,'Each Gender Events'!$A43,'Official Medal Table'!$C:$C,'Each Gender Events'!BQ$1,'Official Medal Table'!$E:$E,'Each Gender Events'!BQ$2)*'Medal values'!$B$3
+ COUNTIFS('Official Medal Table'!$I:$I,'Each Gender Events'!$A43,'Official Medal Table'!$C:$C,'Each Gender Events'!BQ$1,'Official Medal Table'!$E:$E,'Each Gender Events'!BQ$2)*'Medal values'!$B$3
+ COUNTIFS('Official Medal Table'!$F:$F,'Each Gender Events'!$A43,'Official Medal Table'!$C:$C,'Each Gender Events'!BQ$1,'Official Medal Table'!$E:$E,"Mixed")*'Medal values'!$B$1/2
+ COUNTIFS('Official Medal Table'!$G:$G,'Each Gender Events'!$A43,'Official Medal Table'!$C:$C,'Each Gender Events'!BQ$1,'Official Medal Table'!$E:$E,"Mixed")*'Medal values'!$B$2/2
+ COUNTIFS('Official Medal Table'!$H:$H,'Each Gender Events'!$A43,'Official Medal Table'!$C:$C,'Each Gender Events'!BQ$1,'Official Medal Table'!$E:$E,"Mixed")*'Medal values'!$B$3/2
+ COUNTIFS('Official Medal Table'!$I:$I,'Each Gender Events'!$A43,'Official Medal Table'!$C:$C,'Each Gender Events'!BQ$1,'Official Medal Table'!$E:$E,"Mixed")*'Medal values'!$B$3/2</f>
        <v>0</v>
      </c>
      <c r="BR43">
        <f>COUNTIFS('Official Medal Table'!$F:$F,'Each Gender Events'!$A43,'Official Medal Table'!$C:$C,'Each Gender Events'!BR$1,'Official Medal Table'!$E:$E,'Each Gender Events'!BR$2)*'Medal values'!$B$1
+ COUNTIFS('Official Medal Table'!$G:$G,'Each Gender Events'!$A43,'Official Medal Table'!$C:$C,'Each Gender Events'!BR$1,'Official Medal Table'!$E:$E,'Each Gender Events'!BR$2)*'Medal values'!$B$2
+ COUNTIFS('Official Medal Table'!$H:$H,'Each Gender Events'!$A43,'Official Medal Table'!$C:$C,'Each Gender Events'!BR$1,'Official Medal Table'!$E:$E,'Each Gender Events'!BR$2)*'Medal values'!$B$3
+ COUNTIFS('Official Medal Table'!$I:$I,'Each Gender Events'!$A43,'Official Medal Table'!$C:$C,'Each Gender Events'!BR$1,'Official Medal Table'!$E:$E,'Each Gender Events'!BR$2)*'Medal values'!$B$3
+ COUNTIFS('Official Medal Table'!$F:$F,'Each Gender Events'!$A43,'Official Medal Table'!$C:$C,'Each Gender Events'!BR$1,'Official Medal Table'!$E:$E,"Mixed")*'Medal values'!$B$1/2
+ COUNTIFS('Official Medal Table'!$G:$G,'Each Gender Events'!$A43,'Official Medal Table'!$C:$C,'Each Gender Events'!BR$1,'Official Medal Table'!$E:$E,"Mixed")*'Medal values'!$B$2/2
+ COUNTIFS('Official Medal Table'!$H:$H,'Each Gender Events'!$A43,'Official Medal Table'!$C:$C,'Each Gender Events'!BR$1,'Official Medal Table'!$E:$E,"Mixed")*'Medal values'!$B$3/2
+ COUNTIFS('Official Medal Table'!$I:$I,'Each Gender Events'!$A43,'Official Medal Table'!$C:$C,'Each Gender Events'!BR$1,'Official Medal Table'!$E:$E,"Mixed")*'Medal values'!$B$3/2</f>
        <v>0</v>
      </c>
      <c r="BS43">
        <f>COUNTIFS('Official Medal Table'!$F:$F,'Each Gender Events'!$A43,'Official Medal Table'!$C:$C,'Each Gender Events'!BS$1,'Official Medal Table'!$E:$E,'Each Gender Events'!BS$2)*'Medal values'!$B$1
+ COUNTIFS('Official Medal Table'!$G:$G,'Each Gender Events'!$A43,'Official Medal Table'!$C:$C,'Each Gender Events'!BS$1,'Official Medal Table'!$E:$E,'Each Gender Events'!BS$2)*'Medal values'!$B$2
+ COUNTIFS('Official Medal Table'!$H:$H,'Each Gender Events'!$A43,'Official Medal Table'!$C:$C,'Each Gender Events'!BS$1,'Official Medal Table'!$E:$E,'Each Gender Events'!BS$2)*'Medal values'!$B$3
+ COUNTIFS('Official Medal Table'!$I:$I,'Each Gender Events'!$A43,'Official Medal Table'!$C:$C,'Each Gender Events'!BS$1,'Official Medal Table'!$E:$E,'Each Gender Events'!BS$2)*'Medal values'!$B$3
+ COUNTIFS('Official Medal Table'!$F:$F,'Each Gender Events'!$A43,'Official Medal Table'!$C:$C,'Each Gender Events'!BS$1,'Official Medal Table'!$E:$E,"Mixed")*'Medal values'!$B$1/2
+ COUNTIFS('Official Medal Table'!$G:$G,'Each Gender Events'!$A43,'Official Medal Table'!$C:$C,'Each Gender Events'!BS$1,'Official Medal Table'!$E:$E,"Mixed")*'Medal values'!$B$2/2
+ COUNTIFS('Official Medal Table'!$H:$H,'Each Gender Events'!$A43,'Official Medal Table'!$C:$C,'Each Gender Events'!BS$1,'Official Medal Table'!$E:$E,"Mixed")*'Medal values'!$B$3/2
+ COUNTIFS('Official Medal Table'!$I:$I,'Each Gender Events'!$A43,'Official Medal Table'!$C:$C,'Each Gender Events'!BS$1,'Official Medal Table'!$E:$E,"Mixed")*'Medal values'!$B$3/2</f>
        <v>0</v>
      </c>
      <c r="BT43">
        <f>COUNTIFS('Official Medal Table'!$F:$F,'Each Gender Events'!$A43,'Official Medal Table'!$C:$C,'Each Gender Events'!BT$1,'Official Medal Table'!$E:$E,'Each Gender Events'!BT$2)*'Medal values'!$B$1
+ COUNTIFS('Official Medal Table'!$G:$G,'Each Gender Events'!$A43,'Official Medal Table'!$C:$C,'Each Gender Events'!BT$1,'Official Medal Table'!$E:$E,'Each Gender Events'!BT$2)*'Medal values'!$B$2
+ COUNTIFS('Official Medal Table'!$H:$H,'Each Gender Events'!$A43,'Official Medal Table'!$C:$C,'Each Gender Events'!BT$1,'Official Medal Table'!$E:$E,'Each Gender Events'!BT$2)*'Medal values'!$B$3
+ COUNTIFS('Official Medal Table'!$I:$I,'Each Gender Events'!$A43,'Official Medal Table'!$C:$C,'Each Gender Events'!BT$1,'Official Medal Table'!$E:$E,'Each Gender Events'!BT$2)*'Medal values'!$B$3
+ COUNTIFS('Official Medal Table'!$F:$F,'Each Gender Events'!$A43,'Official Medal Table'!$C:$C,'Each Gender Events'!BT$1,'Official Medal Table'!$E:$E,"Mixed")*'Medal values'!$B$1/2
+ COUNTIFS('Official Medal Table'!$G:$G,'Each Gender Events'!$A43,'Official Medal Table'!$C:$C,'Each Gender Events'!BT$1,'Official Medal Table'!$E:$E,"Mixed")*'Medal values'!$B$2/2
+ COUNTIFS('Official Medal Table'!$H:$H,'Each Gender Events'!$A43,'Official Medal Table'!$C:$C,'Each Gender Events'!BT$1,'Official Medal Table'!$E:$E,"Mixed")*'Medal values'!$B$3/2
+ COUNTIFS('Official Medal Table'!$I:$I,'Each Gender Events'!$A43,'Official Medal Table'!$C:$C,'Each Gender Events'!BT$1,'Official Medal Table'!$E:$E,"Mixed")*'Medal values'!$B$3/2</f>
        <v>0</v>
      </c>
      <c r="BU43">
        <f>COUNTIFS('Official Medal Table'!$F:$F,'Each Gender Events'!$A43,'Official Medal Table'!$C:$C,'Each Gender Events'!BU$1,'Official Medal Table'!$E:$E,'Each Gender Events'!BU$2)*'Medal values'!$B$1
+ COUNTIFS('Official Medal Table'!$G:$G,'Each Gender Events'!$A43,'Official Medal Table'!$C:$C,'Each Gender Events'!BU$1,'Official Medal Table'!$E:$E,'Each Gender Events'!BU$2)*'Medal values'!$B$2
+ COUNTIFS('Official Medal Table'!$H:$H,'Each Gender Events'!$A43,'Official Medal Table'!$C:$C,'Each Gender Events'!BU$1,'Official Medal Table'!$E:$E,'Each Gender Events'!BU$2)*'Medal values'!$B$3
+ COUNTIFS('Official Medal Table'!$I:$I,'Each Gender Events'!$A43,'Official Medal Table'!$C:$C,'Each Gender Events'!BU$1,'Official Medal Table'!$E:$E,'Each Gender Events'!BU$2)*'Medal values'!$B$3
+ COUNTIFS('Official Medal Table'!$F:$F,'Each Gender Events'!$A43,'Official Medal Table'!$C:$C,'Each Gender Events'!BU$1,'Official Medal Table'!$E:$E,"Mixed")*'Medal values'!$B$1/2
+ COUNTIFS('Official Medal Table'!$G:$G,'Each Gender Events'!$A43,'Official Medal Table'!$C:$C,'Each Gender Events'!BU$1,'Official Medal Table'!$E:$E,"Mixed")*'Medal values'!$B$2/2
+ COUNTIFS('Official Medal Table'!$H:$H,'Each Gender Events'!$A43,'Official Medal Table'!$C:$C,'Each Gender Events'!BU$1,'Official Medal Table'!$E:$E,"Mixed")*'Medal values'!$B$3/2
+ COUNTIFS('Official Medal Table'!$I:$I,'Each Gender Events'!$A43,'Official Medal Table'!$C:$C,'Each Gender Events'!BU$1,'Official Medal Table'!$E:$E,"Mixed")*'Medal values'!$B$3/2</f>
        <v>0</v>
      </c>
      <c r="BV43">
        <f>COUNTIFS('Official Medal Table'!$F:$F,'Each Gender Events'!$A43,'Official Medal Table'!$C:$C,'Each Gender Events'!BV$1,'Official Medal Table'!$E:$E,'Each Gender Events'!BV$2)*'Medal values'!$B$1
+ COUNTIFS('Official Medal Table'!$G:$G,'Each Gender Events'!$A43,'Official Medal Table'!$C:$C,'Each Gender Events'!BV$1,'Official Medal Table'!$E:$E,'Each Gender Events'!BV$2)*'Medal values'!$B$2
+ COUNTIFS('Official Medal Table'!$H:$H,'Each Gender Events'!$A43,'Official Medal Table'!$C:$C,'Each Gender Events'!BV$1,'Official Medal Table'!$E:$E,'Each Gender Events'!BV$2)*'Medal values'!$B$3
+ COUNTIFS('Official Medal Table'!$I:$I,'Each Gender Events'!$A43,'Official Medal Table'!$C:$C,'Each Gender Events'!BV$1,'Official Medal Table'!$E:$E,'Each Gender Events'!BV$2)*'Medal values'!$B$3
+ COUNTIFS('Official Medal Table'!$F:$F,'Each Gender Events'!$A43,'Official Medal Table'!$C:$C,'Each Gender Events'!BV$1,'Official Medal Table'!$E:$E,"Mixed")*'Medal values'!$B$1/2
+ COUNTIFS('Official Medal Table'!$G:$G,'Each Gender Events'!$A43,'Official Medal Table'!$C:$C,'Each Gender Events'!BV$1,'Official Medal Table'!$E:$E,"Mixed")*'Medal values'!$B$2/2
+ COUNTIFS('Official Medal Table'!$H:$H,'Each Gender Events'!$A43,'Official Medal Table'!$C:$C,'Each Gender Events'!BV$1,'Official Medal Table'!$E:$E,"Mixed")*'Medal values'!$B$3/2
+ COUNTIFS('Official Medal Table'!$I:$I,'Each Gender Events'!$A43,'Official Medal Table'!$C:$C,'Each Gender Events'!BV$1,'Official Medal Table'!$E:$E,"Mixed")*'Medal values'!$B$3/2</f>
        <v>0</v>
      </c>
      <c r="BW43">
        <f>COUNTIFS('Official Medal Table'!$F:$F,'Each Gender Events'!$A43,'Official Medal Table'!$C:$C,'Each Gender Events'!BW$1,'Official Medal Table'!$E:$E,'Each Gender Events'!BW$2)*'Medal values'!$B$1
+ COUNTIFS('Official Medal Table'!$G:$G,'Each Gender Events'!$A43,'Official Medal Table'!$C:$C,'Each Gender Events'!BW$1,'Official Medal Table'!$E:$E,'Each Gender Events'!BW$2)*'Medal values'!$B$2
+ COUNTIFS('Official Medal Table'!$H:$H,'Each Gender Events'!$A43,'Official Medal Table'!$C:$C,'Each Gender Events'!BW$1,'Official Medal Table'!$E:$E,'Each Gender Events'!BW$2)*'Medal values'!$B$3
+ COUNTIFS('Official Medal Table'!$I:$I,'Each Gender Events'!$A43,'Official Medal Table'!$C:$C,'Each Gender Events'!BW$1,'Official Medal Table'!$E:$E,'Each Gender Events'!BW$2)*'Medal values'!$B$3
+ COUNTIFS('Official Medal Table'!$F:$F,'Each Gender Events'!$A43,'Official Medal Table'!$C:$C,'Each Gender Events'!BW$1,'Official Medal Table'!$E:$E,"Mixed")*'Medal values'!$B$1/2
+ COUNTIFS('Official Medal Table'!$G:$G,'Each Gender Events'!$A43,'Official Medal Table'!$C:$C,'Each Gender Events'!BW$1,'Official Medal Table'!$E:$E,"Mixed")*'Medal values'!$B$2/2
+ COUNTIFS('Official Medal Table'!$H:$H,'Each Gender Events'!$A43,'Official Medal Table'!$C:$C,'Each Gender Events'!BW$1,'Official Medal Table'!$E:$E,"Mixed")*'Medal values'!$B$3/2
+ COUNTIFS('Official Medal Table'!$I:$I,'Each Gender Events'!$A43,'Official Medal Table'!$C:$C,'Each Gender Events'!BW$1,'Official Medal Table'!$E:$E,"Mixed")*'Medal values'!$B$3/2</f>
        <v>0</v>
      </c>
      <c r="BX43">
        <f>COUNTIFS('Official Medal Table'!$F:$F,'Each Gender Events'!$A43,'Official Medal Table'!$C:$C,'Each Gender Events'!BX$1,'Official Medal Table'!$E:$E,'Each Gender Events'!BX$2)*'Medal values'!$B$1
+ COUNTIFS('Official Medal Table'!$G:$G,'Each Gender Events'!$A43,'Official Medal Table'!$C:$C,'Each Gender Events'!BX$1,'Official Medal Table'!$E:$E,'Each Gender Events'!BX$2)*'Medal values'!$B$2
+ COUNTIFS('Official Medal Table'!$H:$H,'Each Gender Events'!$A43,'Official Medal Table'!$C:$C,'Each Gender Events'!BX$1,'Official Medal Table'!$E:$E,'Each Gender Events'!BX$2)*'Medal values'!$B$3
+ COUNTIFS('Official Medal Table'!$I:$I,'Each Gender Events'!$A43,'Official Medal Table'!$C:$C,'Each Gender Events'!BX$1,'Official Medal Table'!$E:$E,'Each Gender Events'!BX$2)*'Medal values'!$B$3
+ COUNTIFS('Official Medal Table'!$F:$F,'Each Gender Events'!$A43,'Official Medal Table'!$C:$C,'Each Gender Events'!BX$1,'Official Medal Table'!$E:$E,"Mixed")*'Medal values'!$B$1/2
+ COUNTIFS('Official Medal Table'!$G:$G,'Each Gender Events'!$A43,'Official Medal Table'!$C:$C,'Each Gender Events'!BX$1,'Official Medal Table'!$E:$E,"Mixed")*'Medal values'!$B$2/2
+ COUNTIFS('Official Medal Table'!$H:$H,'Each Gender Events'!$A43,'Official Medal Table'!$C:$C,'Each Gender Events'!BX$1,'Official Medal Table'!$E:$E,"Mixed")*'Medal values'!$B$3/2
+ COUNTIFS('Official Medal Table'!$I:$I,'Each Gender Events'!$A43,'Official Medal Table'!$C:$C,'Each Gender Events'!BX$1,'Official Medal Table'!$E:$E,"Mixed")*'Medal values'!$B$3/2</f>
        <v>0</v>
      </c>
      <c r="BY43">
        <f>COUNTIFS('Official Medal Table'!$F:$F,'Each Gender Events'!$A43,'Official Medal Table'!$C:$C,'Each Gender Events'!BY$1,'Official Medal Table'!$E:$E,'Each Gender Events'!BY$2)*'Medal values'!$B$1
+ COUNTIFS('Official Medal Table'!$G:$G,'Each Gender Events'!$A43,'Official Medal Table'!$C:$C,'Each Gender Events'!BY$1,'Official Medal Table'!$E:$E,'Each Gender Events'!BY$2)*'Medal values'!$B$2
+ COUNTIFS('Official Medal Table'!$H:$H,'Each Gender Events'!$A43,'Official Medal Table'!$C:$C,'Each Gender Events'!BY$1,'Official Medal Table'!$E:$E,'Each Gender Events'!BY$2)*'Medal values'!$B$3
+ COUNTIFS('Official Medal Table'!$I:$I,'Each Gender Events'!$A43,'Official Medal Table'!$C:$C,'Each Gender Events'!BY$1,'Official Medal Table'!$E:$E,'Each Gender Events'!BY$2)*'Medal values'!$B$3
+ COUNTIFS('Official Medal Table'!$F:$F,'Each Gender Events'!$A43,'Official Medal Table'!$C:$C,'Each Gender Events'!BY$1,'Official Medal Table'!$E:$E,"Mixed")*'Medal values'!$B$1/2
+ COUNTIFS('Official Medal Table'!$G:$G,'Each Gender Events'!$A43,'Official Medal Table'!$C:$C,'Each Gender Events'!BY$1,'Official Medal Table'!$E:$E,"Mixed")*'Medal values'!$B$2/2
+ COUNTIFS('Official Medal Table'!$H:$H,'Each Gender Events'!$A43,'Official Medal Table'!$C:$C,'Each Gender Events'!BY$1,'Official Medal Table'!$E:$E,"Mixed")*'Medal values'!$B$3/2
+ COUNTIFS('Official Medal Table'!$I:$I,'Each Gender Events'!$A43,'Official Medal Table'!$C:$C,'Each Gender Events'!BY$1,'Official Medal Table'!$E:$E,"Mixed")*'Medal values'!$B$3/2</f>
        <v>0</v>
      </c>
      <c r="BZ43">
        <f>COUNTIFS('Official Medal Table'!$F:$F,'Each Gender Events'!$A43,'Official Medal Table'!$C:$C,'Each Gender Events'!BZ$1,'Official Medal Table'!$E:$E,'Each Gender Events'!BZ$2)*'Medal values'!$B$1
+ COUNTIFS('Official Medal Table'!$G:$G,'Each Gender Events'!$A43,'Official Medal Table'!$C:$C,'Each Gender Events'!BZ$1,'Official Medal Table'!$E:$E,'Each Gender Events'!BZ$2)*'Medal values'!$B$2
+ COUNTIFS('Official Medal Table'!$H:$H,'Each Gender Events'!$A43,'Official Medal Table'!$C:$C,'Each Gender Events'!BZ$1,'Official Medal Table'!$E:$E,'Each Gender Events'!BZ$2)*'Medal values'!$B$3
+ COUNTIFS('Official Medal Table'!$I:$I,'Each Gender Events'!$A43,'Official Medal Table'!$C:$C,'Each Gender Events'!BZ$1,'Official Medal Table'!$E:$E,'Each Gender Events'!BZ$2)*'Medal values'!$B$3
+ COUNTIFS('Official Medal Table'!$F:$F,'Each Gender Events'!$A43,'Official Medal Table'!$C:$C,'Each Gender Events'!BZ$1,'Official Medal Table'!$E:$E,"Mixed")*'Medal values'!$B$1/2
+ COUNTIFS('Official Medal Table'!$G:$G,'Each Gender Events'!$A43,'Official Medal Table'!$C:$C,'Each Gender Events'!BZ$1,'Official Medal Table'!$E:$E,"Mixed")*'Medal values'!$B$2/2
+ COUNTIFS('Official Medal Table'!$H:$H,'Each Gender Events'!$A43,'Official Medal Table'!$C:$C,'Each Gender Events'!BZ$1,'Official Medal Table'!$E:$E,"Mixed")*'Medal values'!$B$3/2
+ COUNTIFS('Official Medal Table'!$I:$I,'Each Gender Events'!$A43,'Official Medal Table'!$C:$C,'Each Gender Events'!BZ$1,'Official Medal Table'!$E:$E,"Mixed")*'Medal values'!$B$3/2</f>
        <v>0</v>
      </c>
      <c r="CA43">
        <f>COUNTIFS('Official Medal Table'!$F:$F,'Each Gender Events'!$A43,'Official Medal Table'!$C:$C,'Each Gender Events'!CA$1,'Official Medal Table'!$E:$E,'Each Gender Events'!CA$2)*'Medal values'!$B$1
+ COUNTIFS('Official Medal Table'!$G:$G,'Each Gender Events'!$A43,'Official Medal Table'!$C:$C,'Each Gender Events'!CA$1,'Official Medal Table'!$E:$E,'Each Gender Events'!CA$2)*'Medal values'!$B$2
+ COUNTIFS('Official Medal Table'!$H:$H,'Each Gender Events'!$A43,'Official Medal Table'!$C:$C,'Each Gender Events'!CA$1,'Official Medal Table'!$E:$E,'Each Gender Events'!CA$2)*'Medal values'!$B$3
+ COUNTIFS('Official Medal Table'!$I:$I,'Each Gender Events'!$A43,'Official Medal Table'!$C:$C,'Each Gender Events'!CA$1,'Official Medal Table'!$E:$E,'Each Gender Events'!CA$2)*'Medal values'!$B$3
+ COUNTIFS('Official Medal Table'!$F:$F,'Each Gender Events'!$A43,'Official Medal Table'!$C:$C,'Each Gender Events'!CA$1,'Official Medal Table'!$E:$E,"Mixed")*'Medal values'!$B$1/2
+ COUNTIFS('Official Medal Table'!$G:$G,'Each Gender Events'!$A43,'Official Medal Table'!$C:$C,'Each Gender Events'!CA$1,'Official Medal Table'!$E:$E,"Mixed")*'Medal values'!$B$2/2
+ COUNTIFS('Official Medal Table'!$H:$H,'Each Gender Events'!$A43,'Official Medal Table'!$C:$C,'Each Gender Events'!CA$1,'Official Medal Table'!$E:$E,"Mixed")*'Medal values'!$B$3/2
+ COUNTIFS('Official Medal Table'!$I:$I,'Each Gender Events'!$A43,'Official Medal Table'!$C:$C,'Each Gender Events'!CA$1,'Official Medal Table'!$E:$E,"Mixed")*'Medal values'!$B$3/2</f>
        <v>0</v>
      </c>
      <c r="CB43">
        <f>COUNTIFS('Official Medal Table'!$F:$F,'Each Gender Events'!$A43,'Official Medal Table'!$C:$C,'Each Gender Events'!CB$1,'Official Medal Table'!$E:$E,'Each Gender Events'!CB$2)*'Medal values'!$B$1
+ COUNTIFS('Official Medal Table'!$G:$G,'Each Gender Events'!$A43,'Official Medal Table'!$C:$C,'Each Gender Events'!CB$1,'Official Medal Table'!$E:$E,'Each Gender Events'!CB$2)*'Medal values'!$B$2
+ COUNTIFS('Official Medal Table'!$H:$H,'Each Gender Events'!$A43,'Official Medal Table'!$C:$C,'Each Gender Events'!CB$1,'Official Medal Table'!$E:$E,'Each Gender Events'!CB$2)*'Medal values'!$B$3
+ COUNTIFS('Official Medal Table'!$I:$I,'Each Gender Events'!$A43,'Official Medal Table'!$C:$C,'Each Gender Events'!CB$1,'Official Medal Table'!$E:$E,'Each Gender Events'!CB$2)*'Medal values'!$B$3
+ COUNTIFS('Official Medal Table'!$F:$F,'Each Gender Events'!$A43,'Official Medal Table'!$C:$C,'Each Gender Events'!CB$1,'Official Medal Table'!$E:$E,"Mixed")*'Medal values'!$B$1/2
+ COUNTIFS('Official Medal Table'!$G:$G,'Each Gender Events'!$A43,'Official Medal Table'!$C:$C,'Each Gender Events'!CB$1,'Official Medal Table'!$E:$E,"Mixed")*'Medal values'!$B$2/2
+ COUNTIFS('Official Medal Table'!$H:$H,'Each Gender Events'!$A43,'Official Medal Table'!$C:$C,'Each Gender Events'!CB$1,'Official Medal Table'!$E:$E,"Mixed")*'Medal values'!$B$3/2
+ COUNTIFS('Official Medal Table'!$I:$I,'Each Gender Events'!$A43,'Official Medal Table'!$C:$C,'Each Gender Events'!CB$1,'Official Medal Table'!$E:$E,"Mixed")*'Medal values'!$B$3/2</f>
        <v>0</v>
      </c>
      <c r="CC43">
        <f>COUNTIFS('Official Medal Table'!$F:$F,'Each Gender Events'!$A43,'Official Medal Table'!$C:$C,'Each Gender Events'!CC$1,'Official Medal Table'!$E:$E,'Each Gender Events'!CC$2)*'Medal values'!$B$1
+ COUNTIFS('Official Medal Table'!$G:$G,'Each Gender Events'!$A43,'Official Medal Table'!$C:$C,'Each Gender Events'!CC$1,'Official Medal Table'!$E:$E,'Each Gender Events'!CC$2)*'Medal values'!$B$2
+ COUNTIFS('Official Medal Table'!$H:$H,'Each Gender Events'!$A43,'Official Medal Table'!$C:$C,'Each Gender Events'!CC$1,'Official Medal Table'!$E:$E,'Each Gender Events'!CC$2)*'Medal values'!$B$3
+ COUNTIFS('Official Medal Table'!$I:$I,'Each Gender Events'!$A43,'Official Medal Table'!$C:$C,'Each Gender Events'!CC$1,'Official Medal Table'!$E:$E,'Each Gender Events'!CC$2)*'Medal values'!$B$3
+ COUNTIFS('Official Medal Table'!$F:$F,'Each Gender Events'!$A43,'Official Medal Table'!$C:$C,'Each Gender Events'!CC$1,'Official Medal Table'!$E:$E,"Mixed")*'Medal values'!$B$1/2
+ COUNTIFS('Official Medal Table'!$G:$G,'Each Gender Events'!$A43,'Official Medal Table'!$C:$C,'Each Gender Events'!CC$1,'Official Medal Table'!$E:$E,"Mixed")*'Medal values'!$B$2/2
+ COUNTIFS('Official Medal Table'!$H:$H,'Each Gender Events'!$A43,'Official Medal Table'!$C:$C,'Each Gender Events'!CC$1,'Official Medal Table'!$E:$E,"Mixed")*'Medal values'!$B$3/2
+ COUNTIFS('Official Medal Table'!$I:$I,'Each Gender Events'!$A43,'Official Medal Table'!$C:$C,'Each Gender Events'!CC$1,'Official Medal Table'!$E:$E,"Mixed")*'Medal values'!$B$3/2</f>
        <v>0</v>
      </c>
      <c r="CD43">
        <f>COUNTIFS('Official Medal Table'!$F:$F,'Each Gender Events'!$A43,'Official Medal Table'!$C:$C,'Each Gender Events'!CD$1,'Official Medal Table'!$E:$E,'Each Gender Events'!CD$2)*'Medal values'!$B$1
+ COUNTIFS('Official Medal Table'!$G:$G,'Each Gender Events'!$A43,'Official Medal Table'!$C:$C,'Each Gender Events'!CD$1,'Official Medal Table'!$E:$E,'Each Gender Events'!CD$2)*'Medal values'!$B$2
+ COUNTIFS('Official Medal Table'!$H:$H,'Each Gender Events'!$A43,'Official Medal Table'!$C:$C,'Each Gender Events'!CD$1,'Official Medal Table'!$E:$E,'Each Gender Events'!CD$2)*'Medal values'!$B$3
+ COUNTIFS('Official Medal Table'!$I:$I,'Each Gender Events'!$A43,'Official Medal Table'!$C:$C,'Each Gender Events'!CD$1,'Official Medal Table'!$E:$E,'Each Gender Events'!CD$2)*'Medal values'!$B$3
+ COUNTIFS('Official Medal Table'!$F:$F,'Each Gender Events'!$A43,'Official Medal Table'!$C:$C,'Each Gender Events'!CD$1,'Official Medal Table'!$E:$E,"Mixed")*'Medal values'!$B$1/2
+ COUNTIFS('Official Medal Table'!$G:$G,'Each Gender Events'!$A43,'Official Medal Table'!$C:$C,'Each Gender Events'!CD$1,'Official Medal Table'!$E:$E,"Mixed")*'Medal values'!$B$2/2
+ COUNTIFS('Official Medal Table'!$H:$H,'Each Gender Events'!$A43,'Official Medal Table'!$C:$C,'Each Gender Events'!CD$1,'Official Medal Table'!$E:$E,"Mixed")*'Medal values'!$B$3/2
+ COUNTIFS('Official Medal Table'!$I:$I,'Each Gender Events'!$A43,'Official Medal Table'!$C:$C,'Each Gender Events'!CD$1,'Official Medal Table'!$E:$E,"Mixed")*'Medal values'!$B$3/2</f>
        <v>0</v>
      </c>
      <c r="CE43">
        <f>COUNTIFS('Official Medal Table'!$F:$F,'Each Gender Events'!$A43,'Official Medal Table'!$C:$C,'Each Gender Events'!CE$1,'Official Medal Table'!$E:$E,'Each Gender Events'!CE$2)*'Medal values'!$B$1
+ COUNTIFS('Official Medal Table'!$G:$G,'Each Gender Events'!$A43,'Official Medal Table'!$C:$C,'Each Gender Events'!CE$1,'Official Medal Table'!$E:$E,'Each Gender Events'!CE$2)*'Medal values'!$B$2
+ COUNTIFS('Official Medal Table'!$H:$H,'Each Gender Events'!$A43,'Official Medal Table'!$C:$C,'Each Gender Events'!CE$1,'Official Medal Table'!$E:$E,'Each Gender Events'!CE$2)*'Medal values'!$B$3
+ COUNTIFS('Official Medal Table'!$I:$I,'Each Gender Events'!$A43,'Official Medal Table'!$C:$C,'Each Gender Events'!CE$1,'Official Medal Table'!$E:$E,'Each Gender Events'!CE$2)*'Medal values'!$B$3
+ COUNTIFS('Official Medal Table'!$F:$F,'Each Gender Events'!$A43,'Official Medal Table'!$C:$C,'Each Gender Events'!CE$1,'Official Medal Table'!$E:$E,"Mixed")*'Medal values'!$B$1/2
+ COUNTIFS('Official Medal Table'!$G:$G,'Each Gender Events'!$A43,'Official Medal Table'!$C:$C,'Each Gender Events'!CE$1,'Official Medal Table'!$E:$E,"Mixed")*'Medal values'!$B$2/2
+ COUNTIFS('Official Medal Table'!$H:$H,'Each Gender Events'!$A43,'Official Medal Table'!$C:$C,'Each Gender Events'!CE$1,'Official Medal Table'!$E:$E,"Mixed")*'Medal values'!$B$3/2
+ COUNTIFS('Official Medal Table'!$I:$I,'Each Gender Events'!$A43,'Official Medal Table'!$C:$C,'Each Gender Events'!CE$1,'Official Medal Table'!$E:$E,"Mixed")*'Medal values'!$B$3/2</f>
        <v>0</v>
      </c>
      <c r="CF43">
        <f>COUNTIFS('Official Medal Table'!$F:$F,'Each Gender Events'!$A43,'Official Medal Table'!$C:$C,'Each Gender Events'!CF$1,'Official Medal Table'!$E:$E,'Each Gender Events'!CF$2)*'Medal values'!$B$1
+ COUNTIFS('Official Medal Table'!$G:$G,'Each Gender Events'!$A43,'Official Medal Table'!$C:$C,'Each Gender Events'!CF$1,'Official Medal Table'!$E:$E,'Each Gender Events'!CF$2)*'Medal values'!$B$2
+ COUNTIFS('Official Medal Table'!$H:$H,'Each Gender Events'!$A43,'Official Medal Table'!$C:$C,'Each Gender Events'!CF$1,'Official Medal Table'!$E:$E,'Each Gender Events'!CF$2)*'Medal values'!$B$3
+ COUNTIFS('Official Medal Table'!$I:$I,'Each Gender Events'!$A43,'Official Medal Table'!$C:$C,'Each Gender Events'!CF$1,'Official Medal Table'!$E:$E,'Each Gender Events'!CF$2)*'Medal values'!$B$3
+ COUNTIFS('Official Medal Table'!$F:$F,'Each Gender Events'!$A43,'Official Medal Table'!$C:$C,'Each Gender Events'!CF$1,'Official Medal Table'!$E:$E,"Mixed")*'Medal values'!$B$1/2
+ COUNTIFS('Official Medal Table'!$G:$G,'Each Gender Events'!$A43,'Official Medal Table'!$C:$C,'Each Gender Events'!CF$1,'Official Medal Table'!$E:$E,"Mixed")*'Medal values'!$B$2/2
+ COUNTIFS('Official Medal Table'!$H:$H,'Each Gender Events'!$A43,'Official Medal Table'!$C:$C,'Each Gender Events'!CF$1,'Official Medal Table'!$E:$E,"Mixed")*'Medal values'!$B$3/2
+ COUNTIFS('Official Medal Table'!$I:$I,'Each Gender Events'!$A43,'Official Medal Table'!$C:$C,'Each Gender Events'!CF$1,'Official Medal Table'!$E:$E,"Mixed")*'Medal values'!$B$3/2</f>
        <v>0</v>
      </c>
      <c r="CG43">
        <f>COUNTIFS('Official Medal Table'!$F:$F,'Each Gender Events'!$A43,'Official Medal Table'!$C:$C,'Each Gender Events'!CG$1,'Official Medal Table'!$E:$E,'Each Gender Events'!CG$2)*'Medal values'!$B$1
+ COUNTIFS('Official Medal Table'!$G:$G,'Each Gender Events'!$A43,'Official Medal Table'!$C:$C,'Each Gender Events'!CG$1,'Official Medal Table'!$E:$E,'Each Gender Events'!CG$2)*'Medal values'!$B$2
+ COUNTIFS('Official Medal Table'!$H:$H,'Each Gender Events'!$A43,'Official Medal Table'!$C:$C,'Each Gender Events'!CG$1,'Official Medal Table'!$E:$E,'Each Gender Events'!CG$2)*'Medal values'!$B$3
+ COUNTIFS('Official Medal Table'!$I:$I,'Each Gender Events'!$A43,'Official Medal Table'!$C:$C,'Each Gender Events'!CG$1,'Official Medal Table'!$E:$E,'Each Gender Events'!CG$2)*'Medal values'!$B$3
+ COUNTIFS('Official Medal Table'!$F:$F,'Each Gender Events'!$A43,'Official Medal Table'!$C:$C,'Each Gender Events'!CG$1,'Official Medal Table'!$E:$E,"Mixed")*'Medal values'!$B$1/2
+ COUNTIFS('Official Medal Table'!$G:$G,'Each Gender Events'!$A43,'Official Medal Table'!$C:$C,'Each Gender Events'!CG$1,'Official Medal Table'!$E:$E,"Mixed")*'Medal values'!$B$2/2
+ COUNTIFS('Official Medal Table'!$H:$H,'Each Gender Events'!$A43,'Official Medal Table'!$C:$C,'Each Gender Events'!CG$1,'Official Medal Table'!$E:$E,"Mixed")*'Medal values'!$B$3/2
+ COUNTIFS('Official Medal Table'!$I:$I,'Each Gender Events'!$A43,'Official Medal Table'!$C:$C,'Each Gender Events'!CG$1,'Official Medal Table'!$E:$E,"Mixed")*'Medal values'!$B$3/2</f>
        <v>0</v>
      </c>
      <c r="CH43">
        <f>COUNTIFS('Official Medal Table'!$F:$F,'Each Gender Events'!$A43,'Official Medal Table'!$C:$C,'Each Gender Events'!CH$1,'Official Medal Table'!$E:$E,'Each Gender Events'!CH$2)*'Medal values'!$B$1
+ COUNTIFS('Official Medal Table'!$G:$G,'Each Gender Events'!$A43,'Official Medal Table'!$C:$C,'Each Gender Events'!CH$1,'Official Medal Table'!$E:$E,'Each Gender Events'!CH$2)*'Medal values'!$B$2
+ COUNTIFS('Official Medal Table'!$H:$H,'Each Gender Events'!$A43,'Official Medal Table'!$C:$C,'Each Gender Events'!CH$1,'Official Medal Table'!$E:$E,'Each Gender Events'!CH$2)*'Medal values'!$B$3
+ COUNTIFS('Official Medal Table'!$I:$I,'Each Gender Events'!$A43,'Official Medal Table'!$C:$C,'Each Gender Events'!CH$1,'Official Medal Table'!$E:$E,'Each Gender Events'!CH$2)*'Medal values'!$B$3
+ COUNTIFS('Official Medal Table'!$F:$F,'Each Gender Events'!$A43,'Official Medal Table'!$C:$C,'Each Gender Events'!CH$1,'Official Medal Table'!$E:$E,"Mixed")*'Medal values'!$B$1/2
+ COUNTIFS('Official Medal Table'!$G:$G,'Each Gender Events'!$A43,'Official Medal Table'!$C:$C,'Each Gender Events'!CH$1,'Official Medal Table'!$E:$E,"Mixed")*'Medal values'!$B$2/2
+ COUNTIFS('Official Medal Table'!$H:$H,'Each Gender Events'!$A43,'Official Medal Table'!$C:$C,'Each Gender Events'!CH$1,'Official Medal Table'!$E:$E,"Mixed")*'Medal values'!$B$3/2
+ COUNTIFS('Official Medal Table'!$I:$I,'Each Gender Events'!$A43,'Official Medal Table'!$C:$C,'Each Gender Events'!CH$1,'Official Medal Table'!$E:$E,"Mixed")*'Medal values'!$B$3/2</f>
        <v>0</v>
      </c>
      <c r="CI43">
        <f>COUNTIFS('Official Medal Table'!$F:$F,'Each Gender Events'!$A43,'Official Medal Table'!$C:$C,'Each Gender Events'!CI$1,'Official Medal Table'!$E:$E,'Each Gender Events'!CI$2)*'Medal values'!$B$1
+ COUNTIFS('Official Medal Table'!$G:$G,'Each Gender Events'!$A43,'Official Medal Table'!$C:$C,'Each Gender Events'!CI$1,'Official Medal Table'!$E:$E,'Each Gender Events'!CI$2)*'Medal values'!$B$2
+ COUNTIFS('Official Medal Table'!$H:$H,'Each Gender Events'!$A43,'Official Medal Table'!$C:$C,'Each Gender Events'!CI$1,'Official Medal Table'!$E:$E,'Each Gender Events'!CI$2)*'Medal values'!$B$3
+ COUNTIFS('Official Medal Table'!$I:$I,'Each Gender Events'!$A43,'Official Medal Table'!$C:$C,'Each Gender Events'!CI$1,'Official Medal Table'!$E:$E,'Each Gender Events'!CI$2)*'Medal values'!$B$3
+ COUNTIFS('Official Medal Table'!$F:$F,'Each Gender Events'!$A43,'Official Medal Table'!$C:$C,'Each Gender Events'!CI$1,'Official Medal Table'!$E:$E,"Mixed")*'Medal values'!$B$1/2
+ COUNTIFS('Official Medal Table'!$G:$G,'Each Gender Events'!$A43,'Official Medal Table'!$C:$C,'Each Gender Events'!CI$1,'Official Medal Table'!$E:$E,"Mixed")*'Medal values'!$B$2/2
+ COUNTIFS('Official Medal Table'!$H:$H,'Each Gender Events'!$A43,'Official Medal Table'!$C:$C,'Each Gender Events'!CI$1,'Official Medal Table'!$E:$E,"Mixed")*'Medal values'!$B$3/2
+ COUNTIFS('Official Medal Table'!$I:$I,'Each Gender Events'!$A43,'Official Medal Table'!$C:$C,'Each Gender Events'!CI$1,'Official Medal Table'!$E:$E,"Mixed")*'Medal values'!$B$3/2</f>
        <v>0</v>
      </c>
      <c r="CJ43">
        <f>COUNTIFS('Official Medal Table'!$F:$F,'Each Gender Events'!$A43,'Official Medal Table'!$C:$C,'Each Gender Events'!CJ$1,'Official Medal Table'!$E:$E,'Each Gender Events'!CJ$2)*'Medal values'!$B$1
+ COUNTIFS('Official Medal Table'!$G:$G,'Each Gender Events'!$A43,'Official Medal Table'!$C:$C,'Each Gender Events'!CJ$1,'Official Medal Table'!$E:$E,'Each Gender Events'!CJ$2)*'Medal values'!$B$2
+ COUNTIFS('Official Medal Table'!$H:$H,'Each Gender Events'!$A43,'Official Medal Table'!$C:$C,'Each Gender Events'!CJ$1,'Official Medal Table'!$E:$E,'Each Gender Events'!CJ$2)*'Medal values'!$B$3
+ COUNTIFS('Official Medal Table'!$I:$I,'Each Gender Events'!$A43,'Official Medal Table'!$C:$C,'Each Gender Events'!CJ$1,'Official Medal Table'!$E:$E,'Each Gender Events'!CJ$2)*'Medal values'!$B$3
+ COUNTIFS('Official Medal Table'!$F:$F,'Each Gender Events'!$A43,'Official Medal Table'!$C:$C,'Each Gender Events'!CJ$1,'Official Medal Table'!$E:$E,"Mixed")*'Medal values'!$B$1/2
+ COUNTIFS('Official Medal Table'!$G:$G,'Each Gender Events'!$A43,'Official Medal Table'!$C:$C,'Each Gender Events'!CJ$1,'Official Medal Table'!$E:$E,"Mixed")*'Medal values'!$B$2/2
+ COUNTIFS('Official Medal Table'!$H:$H,'Each Gender Events'!$A43,'Official Medal Table'!$C:$C,'Each Gender Events'!CJ$1,'Official Medal Table'!$E:$E,"Mixed")*'Medal values'!$B$3/2
+ COUNTIFS('Official Medal Table'!$I:$I,'Each Gender Events'!$A43,'Official Medal Table'!$C:$C,'Each Gender Events'!CJ$1,'Official Medal Table'!$E:$E,"Mixed")*'Medal values'!$B$3/2</f>
        <v>0</v>
      </c>
      <c r="CK43">
        <f>COUNTIFS('Official Medal Table'!$F:$F,'Each Gender Events'!$A43,'Official Medal Table'!$C:$C,'Each Gender Events'!CK$1,'Official Medal Table'!$E:$E,'Each Gender Events'!CK$2)*'Medal values'!$B$1
+ COUNTIFS('Official Medal Table'!$G:$G,'Each Gender Events'!$A43,'Official Medal Table'!$C:$C,'Each Gender Events'!CK$1,'Official Medal Table'!$E:$E,'Each Gender Events'!CK$2)*'Medal values'!$B$2
+ COUNTIFS('Official Medal Table'!$H:$H,'Each Gender Events'!$A43,'Official Medal Table'!$C:$C,'Each Gender Events'!CK$1,'Official Medal Table'!$E:$E,'Each Gender Events'!CK$2)*'Medal values'!$B$3
+ COUNTIFS('Official Medal Table'!$I:$I,'Each Gender Events'!$A43,'Official Medal Table'!$C:$C,'Each Gender Events'!CK$1,'Official Medal Table'!$E:$E,'Each Gender Events'!CK$2)*'Medal values'!$B$3
+ COUNTIFS('Official Medal Table'!$F:$F,'Each Gender Events'!$A43,'Official Medal Table'!$C:$C,'Each Gender Events'!CK$1,'Official Medal Table'!$E:$E,"Mixed")*'Medal values'!$B$1/2
+ COUNTIFS('Official Medal Table'!$G:$G,'Each Gender Events'!$A43,'Official Medal Table'!$C:$C,'Each Gender Events'!CK$1,'Official Medal Table'!$E:$E,"Mixed")*'Medal values'!$B$2/2
+ COUNTIFS('Official Medal Table'!$H:$H,'Each Gender Events'!$A43,'Official Medal Table'!$C:$C,'Each Gender Events'!CK$1,'Official Medal Table'!$E:$E,"Mixed")*'Medal values'!$B$3/2
+ COUNTIFS('Official Medal Table'!$I:$I,'Each Gender Events'!$A43,'Official Medal Table'!$C:$C,'Each Gender Events'!CK$1,'Official Medal Table'!$E:$E,"Mixed")*'Medal values'!$B$3/2</f>
        <v>0</v>
      </c>
      <c r="CL43">
        <f>COUNTIFS('Official Medal Table'!$F:$F,'Each Gender Events'!$A43,'Official Medal Table'!$C:$C,'Each Gender Events'!CL$1,'Official Medal Table'!$E:$E,'Each Gender Events'!CL$2)*'Medal values'!$B$1
+ COUNTIFS('Official Medal Table'!$G:$G,'Each Gender Events'!$A43,'Official Medal Table'!$C:$C,'Each Gender Events'!CL$1,'Official Medal Table'!$E:$E,'Each Gender Events'!CL$2)*'Medal values'!$B$2
+ COUNTIFS('Official Medal Table'!$H:$H,'Each Gender Events'!$A43,'Official Medal Table'!$C:$C,'Each Gender Events'!CL$1,'Official Medal Table'!$E:$E,'Each Gender Events'!CL$2)*'Medal values'!$B$3
+ COUNTIFS('Official Medal Table'!$I:$I,'Each Gender Events'!$A43,'Official Medal Table'!$C:$C,'Each Gender Events'!CL$1,'Official Medal Table'!$E:$E,'Each Gender Events'!CL$2)*'Medal values'!$B$3
+ COUNTIFS('Official Medal Table'!$F:$F,'Each Gender Events'!$A43,'Official Medal Table'!$C:$C,'Each Gender Events'!CL$1,'Official Medal Table'!$E:$E,"Mixed")*'Medal values'!$B$1/2
+ COUNTIFS('Official Medal Table'!$G:$G,'Each Gender Events'!$A43,'Official Medal Table'!$C:$C,'Each Gender Events'!CL$1,'Official Medal Table'!$E:$E,"Mixed")*'Medal values'!$B$2/2
+ COUNTIFS('Official Medal Table'!$H:$H,'Each Gender Events'!$A43,'Official Medal Table'!$C:$C,'Each Gender Events'!CL$1,'Official Medal Table'!$E:$E,"Mixed")*'Medal values'!$B$3/2
+ COUNTIFS('Official Medal Table'!$I:$I,'Each Gender Events'!$A43,'Official Medal Table'!$C:$C,'Each Gender Events'!CL$1,'Official Medal Table'!$E:$E,"Mixed")*'Medal values'!$B$3/2</f>
        <v>0</v>
      </c>
      <c r="CM43">
        <f>COUNTIFS('Official Medal Table'!$F:$F,'Each Gender Events'!$A43,'Official Medal Table'!$C:$C,'Each Gender Events'!CM$1,'Official Medal Table'!$E:$E,'Each Gender Events'!CM$2)*'Medal values'!$B$1
+ COUNTIFS('Official Medal Table'!$G:$G,'Each Gender Events'!$A43,'Official Medal Table'!$C:$C,'Each Gender Events'!CM$1,'Official Medal Table'!$E:$E,'Each Gender Events'!CM$2)*'Medal values'!$B$2
+ COUNTIFS('Official Medal Table'!$H:$H,'Each Gender Events'!$A43,'Official Medal Table'!$C:$C,'Each Gender Events'!CM$1,'Official Medal Table'!$E:$E,'Each Gender Events'!CM$2)*'Medal values'!$B$3
+ COUNTIFS('Official Medal Table'!$I:$I,'Each Gender Events'!$A43,'Official Medal Table'!$C:$C,'Each Gender Events'!CM$1,'Official Medal Table'!$E:$E,'Each Gender Events'!CM$2)*'Medal values'!$B$3
+ COUNTIFS('Official Medal Table'!$F:$F,'Each Gender Events'!$A43,'Official Medal Table'!$C:$C,'Each Gender Events'!CM$1,'Official Medal Table'!$E:$E,"Mixed")*'Medal values'!$B$1/2
+ COUNTIFS('Official Medal Table'!$G:$G,'Each Gender Events'!$A43,'Official Medal Table'!$C:$C,'Each Gender Events'!CM$1,'Official Medal Table'!$E:$E,"Mixed")*'Medal values'!$B$2/2
+ COUNTIFS('Official Medal Table'!$H:$H,'Each Gender Events'!$A43,'Official Medal Table'!$C:$C,'Each Gender Events'!CM$1,'Official Medal Table'!$E:$E,"Mixed")*'Medal values'!$B$3/2
+ COUNTIFS('Official Medal Table'!$I:$I,'Each Gender Events'!$A43,'Official Medal Table'!$C:$C,'Each Gender Events'!CM$1,'Official Medal Table'!$E:$E,"Mixed")*'Medal values'!$B$3/2</f>
        <v>0</v>
      </c>
      <c r="CN43">
        <f>COUNTIFS('Official Medal Table'!$F:$F,'Each Gender Events'!$A43,'Official Medal Table'!$C:$C,'Each Gender Events'!CN$1,'Official Medal Table'!$E:$E,'Each Gender Events'!CN$2)*'Medal values'!$B$1
+ COUNTIFS('Official Medal Table'!$G:$G,'Each Gender Events'!$A43,'Official Medal Table'!$C:$C,'Each Gender Events'!CN$1,'Official Medal Table'!$E:$E,'Each Gender Events'!CN$2)*'Medal values'!$B$2
+ COUNTIFS('Official Medal Table'!$H:$H,'Each Gender Events'!$A43,'Official Medal Table'!$C:$C,'Each Gender Events'!CN$1,'Official Medal Table'!$E:$E,'Each Gender Events'!CN$2)*'Medal values'!$B$3
+ COUNTIFS('Official Medal Table'!$I:$I,'Each Gender Events'!$A43,'Official Medal Table'!$C:$C,'Each Gender Events'!CN$1,'Official Medal Table'!$E:$E,'Each Gender Events'!CN$2)*'Medal values'!$B$3
+ COUNTIFS('Official Medal Table'!$F:$F,'Each Gender Events'!$A43,'Official Medal Table'!$C:$C,'Each Gender Events'!CN$1,'Official Medal Table'!$E:$E,"Mixed")*'Medal values'!$B$1/2
+ COUNTIFS('Official Medal Table'!$G:$G,'Each Gender Events'!$A43,'Official Medal Table'!$C:$C,'Each Gender Events'!CN$1,'Official Medal Table'!$E:$E,"Mixed")*'Medal values'!$B$2/2
+ COUNTIFS('Official Medal Table'!$H:$H,'Each Gender Events'!$A43,'Official Medal Table'!$C:$C,'Each Gender Events'!CN$1,'Official Medal Table'!$E:$E,"Mixed")*'Medal values'!$B$3/2
+ COUNTIFS('Official Medal Table'!$I:$I,'Each Gender Events'!$A43,'Official Medal Table'!$C:$C,'Each Gender Events'!CN$1,'Official Medal Table'!$E:$E,"Mixed")*'Medal values'!$B$3/2</f>
        <v>0</v>
      </c>
      <c r="CO43">
        <f>COUNTIFS('Official Medal Table'!$F:$F,'Each Gender Events'!$A43,'Official Medal Table'!$C:$C,'Each Gender Events'!CO$1,'Official Medal Table'!$E:$E,'Each Gender Events'!CO$2)*'Medal values'!$B$1
+ COUNTIFS('Official Medal Table'!$G:$G,'Each Gender Events'!$A43,'Official Medal Table'!$C:$C,'Each Gender Events'!CO$1,'Official Medal Table'!$E:$E,'Each Gender Events'!CO$2)*'Medal values'!$B$2
+ COUNTIFS('Official Medal Table'!$H:$H,'Each Gender Events'!$A43,'Official Medal Table'!$C:$C,'Each Gender Events'!CO$1,'Official Medal Table'!$E:$E,'Each Gender Events'!CO$2)*'Medal values'!$B$3
+ COUNTIFS('Official Medal Table'!$I:$I,'Each Gender Events'!$A43,'Official Medal Table'!$C:$C,'Each Gender Events'!CO$1,'Official Medal Table'!$E:$E,'Each Gender Events'!CO$2)*'Medal values'!$B$3
+ COUNTIFS('Official Medal Table'!$F:$F,'Each Gender Events'!$A43,'Official Medal Table'!$C:$C,'Each Gender Events'!CO$1,'Official Medal Table'!$E:$E,"Mixed")*'Medal values'!$B$1/2
+ COUNTIFS('Official Medal Table'!$G:$G,'Each Gender Events'!$A43,'Official Medal Table'!$C:$C,'Each Gender Events'!CO$1,'Official Medal Table'!$E:$E,"Mixed")*'Medal values'!$B$2/2
+ COUNTIFS('Official Medal Table'!$H:$H,'Each Gender Events'!$A43,'Official Medal Table'!$C:$C,'Each Gender Events'!CO$1,'Official Medal Table'!$E:$E,"Mixed")*'Medal values'!$B$3/2
+ COUNTIFS('Official Medal Table'!$I:$I,'Each Gender Events'!$A43,'Official Medal Table'!$C:$C,'Each Gender Events'!CO$1,'Official Medal Table'!$E:$E,"Mixed")*'Medal values'!$B$3/2</f>
        <v>0</v>
      </c>
      <c r="CP43">
        <f>COUNTIFS('Official Medal Table'!$F:$F,'Each Gender Events'!$A43,'Official Medal Table'!$C:$C,'Each Gender Events'!CP$1,'Official Medal Table'!$E:$E,'Each Gender Events'!CP$2)*'Medal values'!$B$1
+ COUNTIFS('Official Medal Table'!$G:$G,'Each Gender Events'!$A43,'Official Medal Table'!$C:$C,'Each Gender Events'!CP$1,'Official Medal Table'!$E:$E,'Each Gender Events'!CP$2)*'Medal values'!$B$2
+ COUNTIFS('Official Medal Table'!$H:$H,'Each Gender Events'!$A43,'Official Medal Table'!$C:$C,'Each Gender Events'!CP$1,'Official Medal Table'!$E:$E,'Each Gender Events'!CP$2)*'Medal values'!$B$3
+ COUNTIFS('Official Medal Table'!$I:$I,'Each Gender Events'!$A43,'Official Medal Table'!$C:$C,'Each Gender Events'!CP$1,'Official Medal Table'!$E:$E,'Each Gender Events'!CP$2)*'Medal values'!$B$3
+ COUNTIFS('Official Medal Table'!$F:$F,'Each Gender Events'!$A43,'Official Medal Table'!$C:$C,'Each Gender Events'!CP$1,'Official Medal Table'!$E:$E,"Mixed")*'Medal values'!$B$1/2
+ COUNTIFS('Official Medal Table'!$G:$G,'Each Gender Events'!$A43,'Official Medal Table'!$C:$C,'Each Gender Events'!CP$1,'Official Medal Table'!$E:$E,"Mixed")*'Medal values'!$B$2/2
+ COUNTIFS('Official Medal Table'!$H:$H,'Each Gender Events'!$A43,'Official Medal Table'!$C:$C,'Each Gender Events'!CP$1,'Official Medal Table'!$E:$E,"Mixed")*'Medal values'!$B$3/2
+ COUNTIFS('Official Medal Table'!$I:$I,'Each Gender Events'!$A43,'Official Medal Table'!$C:$C,'Each Gender Events'!CP$1,'Official Medal Table'!$E:$E,"Mixed")*'Medal values'!$B$3/2</f>
        <v>0</v>
      </c>
      <c r="CQ43">
        <f>COUNTIFS('Official Medal Table'!$F:$F,'Each Gender Events'!$A43,'Official Medal Table'!$C:$C,'Each Gender Events'!CQ$1,'Official Medal Table'!$E:$E,'Each Gender Events'!CQ$2)*'Medal values'!$B$1
+ COUNTIFS('Official Medal Table'!$G:$G,'Each Gender Events'!$A43,'Official Medal Table'!$C:$C,'Each Gender Events'!CQ$1,'Official Medal Table'!$E:$E,'Each Gender Events'!CQ$2)*'Medal values'!$B$2
+ COUNTIFS('Official Medal Table'!$H:$H,'Each Gender Events'!$A43,'Official Medal Table'!$C:$C,'Each Gender Events'!CQ$1,'Official Medal Table'!$E:$E,'Each Gender Events'!CQ$2)*'Medal values'!$B$3
+ COUNTIFS('Official Medal Table'!$I:$I,'Each Gender Events'!$A43,'Official Medal Table'!$C:$C,'Each Gender Events'!CQ$1,'Official Medal Table'!$E:$E,'Each Gender Events'!CQ$2)*'Medal values'!$B$3
+ COUNTIFS('Official Medal Table'!$F:$F,'Each Gender Events'!$A43,'Official Medal Table'!$C:$C,'Each Gender Events'!CQ$1,'Official Medal Table'!$E:$E,"Mixed")*'Medal values'!$B$1/2
+ COUNTIFS('Official Medal Table'!$G:$G,'Each Gender Events'!$A43,'Official Medal Table'!$C:$C,'Each Gender Events'!CQ$1,'Official Medal Table'!$E:$E,"Mixed")*'Medal values'!$B$2/2
+ COUNTIFS('Official Medal Table'!$H:$H,'Each Gender Events'!$A43,'Official Medal Table'!$C:$C,'Each Gender Events'!CQ$1,'Official Medal Table'!$E:$E,"Mixed")*'Medal values'!$B$3/2
+ COUNTIFS('Official Medal Table'!$I:$I,'Each Gender Events'!$A43,'Official Medal Table'!$C:$C,'Each Gender Events'!CQ$1,'Official Medal Table'!$E:$E,"Mixed")*'Medal values'!$B$3/2</f>
        <v>0</v>
      </c>
      <c r="CR43">
        <f>COUNTIFS('Official Medal Table'!$F:$F,'Each Gender Events'!$A43,'Official Medal Table'!$C:$C,'Each Gender Events'!CR$1,'Official Medal Table'!$E:$E,'Each Gender Events'!CR$2)*'Medal values'!$B$1
+ COUNTIFS('Official Medal Table'!$G:$G,'Each Gender Events'!$A43,'Official Medal Table'!$C:$C,'Each Gender Events'!CR$1,'Official Medal Table'!$E:$E,'Each Gender Events'!CR$2)*'Medal values'!$B$2
+ COUNTIFS('Official Medal Table'!$H:$H,'Each Gender Events'!$A43,'Official Medal Table'!$C:$C,'Each Gender Events'!CR$1,'Official Medal Table'!$E:$E,'Each Gender Events'!CR$2)*'Medal values'!$B$3
+ COUNTIFS('Official Medal Table'!$I:$I,'Each Gender Events'!$A43,'Official Medal Table'!$C:$C,'Each Gender Events'!CR$1,'Official Medal Table'!$E:$E,'Each Gender Events'!CR$2)*'Medal values'!$B$3
+ COUNTIFS('Official Medal Table'!$F:$F,'Each Gender Events'!$A43,'Official Medal Table'!$C:$C,'Each Gender Events'!CR$1,'Official Medal Table'!$E:$E,"Mixed")*'Medal values'!$B$1/2
+ COUNTIFS('Official Medal Table'!$G:$G,'Each Gender Events'!$A43,'Official Medal Table'!$C:$C,'Each Gender Events'!CR$1,'Official Medal Table'!$E:$E,"Mixed")*'Medal values'!$B$2/2
+ COUNTIFS('Official Medal Table'!$H:$H,'Each Gender Events'!$A43,'Official Medal Table'!$C:$C,'Each Gender Events'!CR$1,'Official Medal Table'!$E:$E,"Mixed")*'Medal values'!$B$3/2
+ COUNTIFS('Official Medal Table'!$I:$I,'Each Gender Events'!$A43,'Official Medal Table'!$C:$C,'Each Gender Events'!CR$1,'Official Medal Table'!$E:$E,"Mixed")*'Medal values'!$B$3/2</f>
        <v>2.0000010000000001</v>
      </c>
      <c r="CS43">
        <f>COUNTIFS('Official Medal Table'!$F:$F,'Each Gender Events'!$A43,'Official Medal Table'!$C:$C,'Each Gender Events'!CS$1,'Official Medal Table'!$E:$E,'Each Gender Events'!CS$2)*'Medal values'!$B$1
+ COUNTIFS('Official Medal Table'!$G:$G,'Each Gender Events'!$A43,'Official Medal Table'!$C:$C,'Each Gender Events'!CS$1,'Official Medal Table'!$E:$E,'Each Gender Events'!CS$2)*'Medal values'!$B$2
+ COUNTIFS('Official Medal Table'!$H:$H,'Each Gender Events'!$A43,'Official Medal Table'!$C:$C,'Each Gender Events'!CS$1,'Official Medal Table'!$E:$E,'Each Gender Events'!CS$2)*'Medal values'!$B$3
+ COUNTIFS('Official Medal Table'!$I:$I,'Each Gender Events'!$A43,'Official Medal Table'!$C:$C,'Each Gender Events'!CS$1,'Official Medal Table'!$E:$E,'Each Gender Events'!CS$2)*'Medal values'!$B$3
+ COUNTIFS('Official Medal Table'!$F:$F,'Each Gender Events'!$A43,'Official Medal Table'!$C:$C,'Each Gender Events'!CS$1,'Official Medal Table'!$E:$E,"Mixed")*'Medal values'!$B$1/2
+ COUNTIFS('Official Medal Table'!$G:$G,'Each Gender Events'!$A43,'Official Medal Table'!$C:$C,'Each Gender Events'!CS$1,'Official Medal Table'!$E:$E,"Mixed")*'Medal values'!$B$2/2
+ COUNTIFS('Official Medal Table'!$H:$H,'Each Gender Events'!$A43,'Official Medal Table'!$C:$C,'Each Gender Events'!CS$1,'Official Medal Table'!$E:$E,"Mixed")*'Medal values'!$B$3/2
+ COUNTIFS('Official Medal Table'!$I:$I,'Each Gender Events'!$A43,'Official Medal Table'!$C:$C,'Each Gender Events'!CS$1,'Official Medal Table'!$E:$E,"Mixed")*'Medal values'!$B$3/2</f>
        <v>0</v>
      </c>
      <c r="CT43">
        <f>COUNTIFS('Official Medal Table'!$F:$F,'Each Gender Events'!$A43,'Official Medal Table'!$C:$C,'Each Gender Events'!CT$1,'Official Medal Table'!$E:$E,'Each Gender Events'!CT$2)*'Medal values'!$B$1
+ COUNTIFS('Official Medal Table'!$G:$G,'Each Gender Events'!$A43,'Official Medal Table'!$C:$C,'Each Gender Events'!CT$1,'Official Medal Table'!$E:$E,'Each Gender Events'!CT$2)*'Medal values'!$B$2
+ COUNTIFS('Official Medal Table'!$H:$H,'Each Gender Events'!$A43,'Official Medal Table'!$C:$C,'Each Gender Events'!CT$1,'Official Medal Table'!$E:$E,'Each Gender Events'!CT$2)*'Medal values'!$B$3
+ COUNTIFS('Official Medal Table'!$I:$I,'Each Gender Events'!$A43,'Official Medal Table'!$C:$C,'Each Gender Events'!CT$1,'Official Medal Table'!$E:$E,'Each Gender Events'!CT$2)*'Medal values'!$B$3
+ COUNTIFS('Official Medal Table'!$F:$F,'Each Gender Events'!$A43,'Official Medal Table'!$C:$C,'Each Gender Events'!CT$1,'Official Medal Table'!$E:$E,"Mixed")*'Medal values'!$B$1/2
+ COUNTIFS('Official Medal Table'!$G:$G,'Each Gender Events'!$A43,'Official Medal Table'!$C:$C,'Each Gender Events'!CT$1,'Official Medal Table'!$E:$E,"Mixed")*'Medal values'!$B$2/2
+ COUNTIFS('Official Medal Table'!$H:$H,'Each Gender Events'!$A43,'Official Medal Table'!$C:$C,'Each Gender Events'!CT$1,'Official Medal Table'!$E:$E,"Mixed")*'Medal values'!$B$3/2
+ COUNTIFS('Official Medal Table'!$I:$I,'Each Gender Events'!$A43,'Official Medal Table'!$C:$C,'Each Gender Events'!CT$1,'Official Medal Table'!$E:$E,"Mixed")*'Medal values'!$B$3/2</f>
        <v>0</v>
      </c>
    </row>
    <row r="44" spans="1:98" x14ac:dyDescent="0.3">
      <c r="A44" t="str">
        <f>Countries!A42</f>
        <v>TUR</v>
      </c>
      <c r="B44">
        <f>COUNTIFS('Official Medal Table'!$F:$F,'Each Gender Events'!$A44,'Official Medal Table'!$C:$C,'Each Gender Events'!B$1,'Official Medal Table'!$E:$E,'Each Gender Events'!B$2)*'Medal values'!$B$1
+ COUNTIFS('Official Medal Table'!$G:$G,'Each Gender Events'!$A44,'Official Medal Table'!$C:$C,'Each Gender Events'!B$1,'Official Medal Table'!$E:$E,'Each Gender Events'!B$2)*'Medal values'!$B$2
+ COUNTIFS('Official Medal Table'!$H:$H,'Each Gender Events'!$A44,'Official Medal Table'!$C:$C,'Each Gender Events'!B$1,'Official Medal Table'!$E:$E,'Each Gender Events'!B$2)*'Medal values'!$B$3
+ COUNTIFS('Official Medal Table'!$I:$I,'Each Gender Events'!$A44,'Official Medal Table'!$C:$C,'Each Gender Events'!B$1,'Official Medal Table'!$E:$E,'Each Gender Events'!B$2)*'Medal values'!$B$3
+ COUNTIFS('Official Medal Table'!$F:$F,'Each Gender Events'!$A44,'Official Medal Table'!$C:$C,'Each Gender Events'!B$1,'Official Medal Table'!$E:$E,"Mixed")*'Medal values'!$B$1/2
+ COUNTIFS('Official Medal Table'!$G:$G,'Each Gender Events'!$A44,'Official Medal Table'!$C:$C,'Each Gender Events'!B$1,'Official Medal Table'!$E:$E,"Mixed")*'Medal values'!$B$2/2
+ COUNTIFS('Official Medal Table'!$H:$H,'Each Gender Events'!$A44,'Official Medal Table'!$C:$C,'Each Gender Events'!B$1,'Official Medal Table'!$E:$E,"Mixed")*'Medal values'!$B$3/2
+ COUNTIFS('Official Medal Table'!$I:$I,'Each Gender Events'!$A44,'Official Medal Table'!$C:$C,'Each Gender Events'!B$1,'Official Medal Table'!$E:$E,"Mixed")*'Medal values'!$B$3/2</f>
        <v>0</v>
      </c>
      <c r="C44">
        <f>COUNTIFS('Official Medal Table'!$F:$F,'Each Gender Events'!$A44,'Official Medal Table'!$C:$C,'Each Gender Events'!C$1,'Official Medal Table'!$E:$E,'Each Gender Events'!C$2)*'Medal values'!$B$1
+ COUNTIFS('Official Medal Table'!$G:$G,'Each Gender Events'!$A44,'Official Medal Table'!$C:$C,'Each Gender Events'!C$1,'Official Medal Table'!$E:$E,'Each Gender Events'!C$2)*'Medal values'!$B$2
+ COUNTIFS('Official Medal Table'!$H:$H,'Each Gender Events'!$A44,'Official Medal Table'!$C:$C,'Each Gender Events'!C$1,'Official Medal Table'!$E:$E,'Each Gender Events'!C$2)*'Medal values'!$B$3
+ COUNTIFS('Official Medal Table'!$I:$I,'Each Gender Events'!$A44,'Official Medal Table'!$C:$C,'Each Gender Events'!C$1,'Official Medal Table'!$E:$E,'Each Gender Events'!C$2)*'Medal values'!$B$3
+ COUNTIFS('Official Medal Table'!$F:$F,'Each Gender Events'!$A44,'Official Medal Table'!$C:$C,'Each Gender Events'!C$1,'Official Medal Table'!$E:$E,"Mixed")*'Medal values'!$B$1/2
+ COUNTIFS('Official Medal Table'!$G:$G,'Each Gender Events'!$A44,'Official Medal Table'!$C:$C,'Each Gender Events'!C$1,'Official Medal Table'!$E:$E,"Mixed")*'Medal values'!$B$2/2
+ COUNTIFS('Official Medal Table'!$H:$H,'Each Gender Events'!$A44,'Official Medal Table'!$C:$C,'Each Gender Events'!C$1,'Official Medal Table'!$E:$E,"Mixed")*'Medal values'!$B$3/2
+ COUNTIFS('Official Medal Table'!$I:$I,'Each Gender Events'!$A44,'Official Medal Table'!$C:$C,'Each Gender Events'!C$1,'Official Medal Table'!$E:$E,"Mixed")*'Medal values'!$B$3/2</f>
        <v>0</v>
      </c>
      <c r="D44">
        <f>COUNTIFS('Official Medal Table'!$F:$F,'Each Gender Events'!$A44,'Official Medal Table'!$C:$C,'Each Gender Events'!D$1,'Official Medal Table'!$E:$E,'Each Gender Events'!D$2)*'Medal values'!$B$1
+ COUNTIFS('Official Medal Table'!$G:$G,'Each Gender Events'!$A44,'Official Medal Table'!$C:$C,'Each Gender Events'!D$1,'Official Medal Table'!$E:$E,'Each Gender Events'!D$2)*'Medal values'!$B$2
+ COUNTIFS('Official Medal Table'!$H:$H,'Each Gender Events'!$A44,'Official Medal Table'!$C:$C,'Each Gender Events'!D$1,'Official Medal Table'!$E:$E,'Each Gender Events'!D$2)*'Medal values'!$B$3
+ COUNTIFS('Official Medal Table'!$I:$I,'Each Gender Events'!$A44,'Official Medal Table'!$C:$C,'Each Gender Events'!D$1,'Official Medal Table'!$E:$E,'Each Gender Events'!D$2)*'Medal values'!$B$3
+ COUNTIFS('Official Medal Table'!$F:$F,'Each Gender Events'!$A44,'Official Medal Table'!$C:$C,'Each Gender Events'!D$1,'Official Medal Table'!$E:$E,"Mixed")*'Medal values'!$B$1/2
+ COUNTIFS('Official Medal Table'!$G:$G,'Each Gender Events'!$A44,'Official Medal Table'!$C:$C,'Each Gender Events'!D$1,'Official Medal Table'!$E:$E,"Mixed")*'Medal values'!$B$2/2
+ COUNTIFS('Official Medal Table'!$H:$H,'Each Gender Events'!$A44,'Official Medal Table'!$C:$C,'Each Gender Events'!D$1,'Official Medal Table'!$E:$E,"Mixed")*'Medal values'!$B$3/2
+ COUNTIFS('Official Medal Table'!$I:$I,'Each Gender Events'!$A44,'Official Medal Table'!$C:$C,'Each Gender Events'!D$1,'Official Medal Table'!$E:$E,"Mixed")*'Medal values'!$B$3/2</f>
        <v>0</v>
      </c>
      <c r="E44">
        <f>COUNTIFS('Official Medal Table'!$F:$F,'Each Gender Events'!$A44,'Official Medal Table'!$C:$C,'Each Gender Events'!E$1,'Official Medal Table'!$E:$E,'Each Gender Events'!E$2)*'Medal values'!$B$1
+ COUNTIFS('Official Medal Table'!$G:$G,'Each Gender Events'!$A44,'Official Medal Table'!$C:$C,'Each Gender Events'!E$1,'Official Medal Table'!$E:$E,'Each Gender Events'!E$2)*'Medal values'!$B$2
+ COUNTIFS('Official Medal Table'!$H:$H,'Each Gender Events'!$A44,'Official Medal Table'!$C:$C,'Each Gender Events'!E$1,'Official Medal Table'!$E:$E,'Each Gender Events'!E$2)*'Medal values'!$B$3
+ COUNTIFS('Official Medal Table'!$I:$I,'Each Gender Events'!$A44,'Official Medal Table'!$C:$C,'Each Gender Events'!E$1,'Official Medal Table'!$E:$E,'Each Gender Events'!E$2)*'Medal values'!$B$3
+ COUNTIFS('Official Medal Table'!$F:$F,'Each Gender Events'!$A44,'Official Medal Table'!$C:$C,'Each Gender Events'!E$1,'Official Medal Table'!$E:$E,"Mixed")*'Medal values'!$B$1/2
+ COUNTIFS('Official Medal Table'!$G:$G,'Each Gender Events'!$A44,'Official Medal Table'!$C:$C,'Each Gender Events'!E$1,'Official Medal Table'!$E:$E,"Mixed")*'Medal values'!$B$2/2
+ COUNTIFS('Official Medal Table'!$H:$H,'Each Gender Events'!$A44,'Official Medal Table'!$C:$C,'Each Gender Events'!E$1,'Official Medal Table'!$E:$E,"Mixed")*'Medal values'!$B$3/2
+ COUNTIFS('Official Medal Table'!$I:$I,'Each Gender Events'!$A44,'Official Medal Table'!$C:$C,'Each Gender Events'!E$1,'Official Medal Table'!$E:$E,"Mixed")*'Medal values'!$B$3/2</f>
        <v>1</v>
      </c>
      <c r="F44">
        <f>COUNTIFS('Official Medal Table'!$F:$F,'Each Gender Events'!$A44,'Official Medal Table'!$C:$C,'Each Gender Events'!F$1,'Official Medal Table'!$E:$E,'Each Gender Events'!F$2)*'Medal values'!$B$1
+ COUNTIFS('Official Medal Table'!$G:$G,'Each Gender Events'!$A44,'Official Medal Table'!$C:$C,'Each Gender Events'!F$1,'Official Medal Table'!$E:$E,'Each Gender Events'!F$2)*'Medal values'!$B$2
+ COUNTIFS('Official Medal Table'!$H:$H,'Each Gender Events'!$A44,'Official Medal Table'!$C:$C,'Each Gender Events'!F$1,'Official Medal Table'!$E:$E,'Each Gender Events'!F$2)*'Medal values'!$B$3
+ COUNTIFS('Official Medal Table'!$I:$I,'Each Gender Events'!$A44,'Official Medal Table'!$C:$C,'Each Gender Events'!F$1,'Official Medal Table'!$E:$E,'Each Gender Events'!F$2)*'Medal values'!$B$3
+ COUNTIFS('Official Medal Table'!$F:$F,'Each Gender Events'!$A44,'Official Medal Table'!$C:$C,'Each Gender Events'!F$1,'Official Medal Table'!$E:$E,"Mixed")*'Medal values'!$B$1/2
+ COUNTIFS('Official Medal Table'!$G:$G,'Each Gender Events'!$A44,'Official Medal Table'!$C:$C,'Each Gender Events'!F$1,'Official Medal Table'!$E:$E,"Mixed")*'Medal values'!$B$2/2
+ COUNTIFS('Official Medal Table'!$H:$H,'Each Gender Events'!$A44,'Official Medal Table'!$C:$C,'Each Gender Events'!F$1,'Official Medal Table'!$E:$E,"Mixed")*'Medal values'!$B$3/2
+ COUNTIFS('Official Medal Table'!$I:$I,'Each Gender Events'!$A44,'Official Medal Table'!$C:$C,'Each Gender Events'!F$1,'Official Medal Table'!$E:$E,"Mixed")*'Medal values'!$B$3/2</f>
        <v>0</v>
      </c>
      <c r="G44">
        <f>COUNTIFS('Official Medal Table'!$F:$F,'Each Gender Events'!$A44,'Official Medal Table'!$C:$C,'Each Gender Events'!G$1,'Official Medal Table'!$E:$E,'Each Gender Events'!G$2)*'Medal values'!$B$1
+ COUNTIFS('Official Medal Table'!$G:$G,'Each Gender Events'!$A44,'Official Medal Table'!$C:$C,'Each Gender Events'!G$1,'Official Medal Table'!$E:$E,'Each Gender Events'!G$2)*'Medal values'!$B$2
+ COUNTIFS('Official Medal Table'!$H:$H,'Each Gender Events'!$A44,'Official Medal Table'!$C:$C,'Each Gender Events'!G$1,'Official Medal Table'!$E:$E,'Each Gender Events'!G$2)*'Medal values'!$B$3
+ COUNTIFS('Official Medal Table'!$I:$I,'Each Gender Events'!$A44,'Official Medal Table'!$C:$C,'Each Gender Events'!G$1,'Official Medal Table'!$E:$E,'Each Gender Events'!G$2)*'Medal values'!$B$3
+ COUNTIFS('Official Medal Table'!$F:$F,'Each Gender Events'!$A44,'Official Medal Table'!$C:$C,'Each Gender Events'!G$1,'Official Medal Table'!$E:$E,"Mixed")*'Medal values'!$B$1/2
+ COUNTIFS('Official Medal Table'!$G:$G,'Each Gender Events'!$A44,'Official Medal Table'!$C:$C,'Each Gender Events'!G$1,'Official Medal Table'!$E:$E,"Mixed")*'Medal values'!$B$2/2
+ COUNTIFS('Official Medal Table'!$H:$H,'Each Gender Events'!$A44,'Official Medal Table'!$C:$C,'Each Gender Events'!G$1,'Official Medal Table'!$E:$E,"Mixed")*'Medal values'!$B$3/2
+ COUNTIFS('Official Medal Table'!$I:$I,'Each Gender Events'!$A44,'Official Medal Table'!$C:$C,'Each Gender Events'!G$1,'Official Medal Table'!$E:$E,"Mixed")*'Medal values'!$B$3/2</f>
        <v>0</v>
      </c>
      <c r="H44">
        <f>COUNTIFS('Official Medal Table'!$F:$F,'Each Gender Events'!$A44,'Official Medal Table'!$C:$C,'Each Gender Events'!H$1,'Official Medal Table'!$E:$E,'Each Gender Events'!H$2)*'Medal values'!$B$1
+ COUNTIFS('Official Medal Table'!$G:$G,'Each Gender Events'!$A44,'Official Medal Table'!$C:$C,'Each Gender Events'!H$1,'Official Medal Table'!$E:$E,'Each Gender Events'!H$2)*'Medal values'!$B$2
+ COUNTIFS('Official Medal Table'!$H:$H,'Each Gender Events'!$A44,'Official Medal Table'!$C:$C,'Each Gender Events'!H$1,'Official Medal Table'!$E:$E,'Each Gender Events'!H$2)*'Medal values'!$B$3
+ COUNTIFS('Official Medal Table'!$I:$I,'Each Gender Events'!$A44,'Official Medal Table'!$C:$C,'Each Gender Events'!H$1,'Official Medal Table'!$E:$E,'Each Gender Events'!H$2)*'Medal values'!$B$3
+ COUNTIFS('Official Medal Table'!$F:$F,'Each Gender Events'!$A44,'Official Medal Table'!$C:$C,'Each Gender Events'!H$1,'Official Medal Table'!$E:$E,"Mixed")*'Medal values'!$B$1/2
+ COUNTIFS('Official Medal Table'!$G:$G,'Each Gender Events'!$A44,'Official Medal Table'!$C:$C,'Each Gender Events'!H$1,'Official Medal Table'!$E:$E,"Mixed")*'Medal values'!$B$2/2
+ COUNTIFS('Official Medal Table'!$H:$H,'Each Gender Events'!$A44,'Official Medal Table'!$C:$C,'Each Gender Events'!H$1,'Official Medal Table'!$E:$E,"Mixed")*'Medal values'!$B$3/2
+ COUNTIFS('Official Medal Table'!$I:$I,'Each Gender Events'!$A44,'Official Medal Table'!$C:$C,'Each Gender Events'!H$1,'Official Medal Table'!$E:$E,"Mixed")*'Medal values'!$B$3/2</f>
        <v>0</v>
      </c>
      <c r="I44">
        <f>COUNTIFS('Official Medal Table'!$F:$F,'Each Gender Events'!$A44,'Official Medal Table'!$C:$C,'Each Gender Events'!I$1,'Official Medal Table'!$E:$E,'Each Gender Events'!I$2)*'Medal values'!$B$1
+ COUNTIFS('Official Medal Table'!$G:$G,'Each Gender Events'!$A44,'Official Medal Table'!$C:$C,'Each Gender Events'!I$1,'Official Medal Table'!$E:$E,'Each Gender Events'!I$2)*'Medal values'!$B$2
+ COUNTIFS('Official Medal Table'!$H:$H,'Each Gender Events'!$A44,'Official Medal Table'!$C:$C,'Each Gender Events'!I$1,'Official Medal Table'!$E:$E,'Each Gender Events'!I$2)*'Medal values'!$B$3
+ COUNTIFS('Official Medal Table'!$I:$I,'Each Gender Events'!$A44,'Official Medal Table'!$C:$C,'Each Gender Events'!I$1,'Official Medal Table'!$E:$E,'Each Gender Events'!I$2)*'Medal values'!$B$3
+ COUNTIFS('Official Medal Table'!$F:$F,'Each Gender Events'!$A44,'Official Medal Table'!$C:$C,'Each Gender Events'!I$1,'Official Medal Table'!$E:$E,"Mixed")*'Medal values'!$B$1/2
+ COUNTIFS('Official Medal Table'!$G:$G,'Each Gender Events'!$A44,'Official Medal Table'!$C:$C,'Each Gender Events'!I$1,'Official Medal Table'!$E:$E,"Mixed")*'Medal values'!$B$2/2
+ COUNTIFS('Official Medal Table'!$H:$H,'Each Gender Events'!$A44,'Official Medal Table'!$C:$C,'Each Gender Events'!I$1,'Official Medal Table'!$E:$E,"Mixed")*'Medal values'!$B$3/2
+ COUNTIFS('Official Medal Table'!$I:$I,'Each Gender Events'!$A44,'Official Medal Table'!$C:$C,'Each Gender Events'!I$1,'Official Medal Table'!$E:$E,"Mixed")*'Medal values'!$B$3/2</f>
        <v>0</v>
      </c>
      <c r="J44">
        <f>COUNTIFS('Official Medal Table'!$F:$F,'Each Gender Events'!$A44,'Official Medal Table'!$C:$C,'Each Gender Events'!J$1,'Official Medal Table'!$E:$E,'Each Gender Events'!J$2)*'Medal values'!$B$1
+ COUNTIFS('Official Medal Table'!$G:$G,'Each Gender Events'!$A44,'Official Medal Table'!$C:$C,'Each Gender Events'!J$1,'Official Medal Table'!$E:$E,'Each Gender Events'!J$2)*'Medal values'!$B$2
+ COUNTIFS('Official Medal Table'!$H:$H,'Each Gender Events'!$A44,'Official Medal Table'!$C:$C,'Each Gender Events'!J$1,'Official Medal Table'!$E:$E,'Each Gender Events'!J$2)*'Medal values'!$B$3
+ COUNTIFS('Official Medal Table'!$I:$I,'Each Gender Events'!$A44,'Official Medal Table'!$C:$C,'Each Gender Events'!J$1,'Official Medal Table'!$E:$E,'Each Gender Events'!J$2)*'Medal values'!$B$3
+ COUNTIFS('Official Medal Table'!$F:$F,'Each Gender Events'!$A44,'Official Medal Table'!$C:$C,'Each Gender Events'!J$1,'Official Medal Table'!$E:$E,"Mixed")*'Medal values'!$B$1/2
+ COUNTIFS('Official Medal Table'!$G:$G,'Each Gender Events'!$A44,'Official Medal Table'!$C:$C,'Each Gender Events'!J$1,'Official Medal Table'!$E:$E,"Mixed")*'Medal values'!$B$2/2
+ COUNTIFS('Official Medal Table'!$H:$H,'Each Gender Events'!$A44,'Official Medal Table'!$C:$C,'Each Gender Events'!J$1,'Official Medal Table'!$E:$E,"Mixed")*'Medal values'!$B$3/2
+ COUNTIFS('Official Medal Table'!$I:$I,'Each Gender Events'!$A44,'Official Medal Table'!$C:$C,'Each Gender Events'!J$1,'Official Medal Table'!$E:$E,"Mixed")*'Medal values'!$B$3/2</f>
        <v>0</v>
      </c>
      <c r="K44">
        <f>COUNTIFS('Official Medal Table'!$F:$F,'Each Gender Events'!$A44,'Official Medal Table'!$C:$C,'Each Gender Events'!K$1,'Official Medal Table'!$E:$E,'Each Gender Events'!K$2)*'Medal values'!$B$1
+ COUNTIFS('Official Medal Table'!$G:$G,'Each Gender Events'!$A44,'Official Medal Table'!$C:$C,'Each Gender Events'!K$1,'Official Medal Table'!$E:$E,'Each Gender Events'!K$2)*'Medal values'!$B$2
+ COUNTIFS('Official Medal Table'!$H:$H,'Each Gender Events'!$A44,'Official Medal Table'!$C:$C,'Each Gender Events'!K$1,'Official Medal Table'!$E:$E,'Each Gender Events'!K$2)*'Medal values'!$B$3
+ COUNTIFS('Official Medal Table'!$I:$I,'Each Gender Events'!$A44,'Official Medal Table'!$C:$C,'Each Gender Events'!K$1,'Official Medal Table'!$E:$E,'Each Gender Events'!K$2)*'Medal values'!$B$3
+ COUNTIFS('Official Medal Table'!$F:$F,'Each Gender Events'!$A44,'Official Medal Table'!$C:$C,'Each Gender Events'!K$1,'Official Medal Table'!$E:$E,"Mixed")*'Medal values'!$B$1/2
+ COUNTIFS('Official Medal Table'!$G:$G,'Each Gender Events'!$A44,'Official Medal Table'!$C:$C,'Each Gender Events'!K$1,'Official Medal Table'!$E:$E,"Mixed")*'Medal values'!$B$2/2
+ COUNTIFS('Official Medal Table'!$H:$H,'Each Gender Events'!$A44,'Official Medal Table'!$C:$C,'Each Gender Events'!K$1,'Official Medal Table'!$E:$E,"Mixed")*'Medal values'!$B$3/2
+ COUNTIFS('Official Medal Table'!$I:$I,'Each Gender Events'!$A44,'Official Medal Table'!$C:$C,'Each Gender Events'!K$1,'Official Medal Table'!$E:$E,"Mixed")*'Medal values'!$B$3/2</f>
        <v>0</v>
      </c>
      <c r="L44">
        <f>COUNTIFS('Official Medal Table'!$F:$F,'Each Gender Events'!$A44,'Official Medal Table'!$C:$C,'Each Gender Events'!L$1,'Official Medal Table'!$E:$E,'Each Gender Events'!L$2)*'Medal values'!$B$1
+ COUNTIFS('Official Medal Table'!$G:$G,'Each Gender Events'!$A44,'Official Medal Table'!$C:$C,'Each Gender Events'!L$1,'Official Medal Table'!$E:$E,'Each Gender Events'!L$2)*'Medal values'!$B$2
+ COUNTIFS('Official Medal Table'!$H:$H,'Each Gender Events'!$A44,'Official Medal Table'!$C:$C,'Each Gender Events'!L$1,'Official Medal Table'!$E:$E,'Each Gender Events'!L$2)*'Medal values'!$B$3
+ COUNTIFS('Official Medal Table'!$I:$I,'Each Gender Events'!$A44,'Official Medal Table'!$C:$C,'Each Gender Events'!L$1,'Official Medal Table'!$E:$E,'Each Gender Events'!L$2)*'Medal values'!$B$3
+ COUNTIFS('Official Medal Table'!$F:$F,'Each Gender Events'!$A44,'Official Medal Table'!$C:$C,'Each Gender Events'!L$1,'Official Medal Table'!$E:$E,"Mixed")*'Medal values'!$B$1/2
+ COUNTIFS('Official Medal Table'!$G:$G,'Each Gender Events'!$A44,'Official Medal Table'!$C:$C,'Each Gender Events'!L$1,'Official Medal Table'!$E:$E,"Mixed")*'Medal values'!$B$2/2
+ COUNTIFS('Official Medal Table'!$H:$H,'Each Gender Events'!$A44,'Official Medal Table'!$C:$C,'Each Gender Events'!L$1,'Official Medal Table'!$E:$E,"Mixed")*'Medal values'!$B$3/2
+ COUNTIFS('Official Medal Table'!$I:$I,'Each Gender Events'!$A44,'Official Medal Table'!$C:$C,'Each Gender Events'!L$1,'Official Medal Table'!$E:$E,"Mixed")*'Medal values'!$B$3/2</f>
        <v>0</v>
      </c>
      <c r="M44">
        <f>COUNTIFS('Official Medal Table'!$F:$F,'Each Gender Events'!$A44,'Official Medal Table'!$C:$C,'Each Gender Events'!M$1,'Official Medal Table'!$E:$E,'Each Gender Events'!M$2)*'Medal values'!$B$1
+ COUNTIFS('Official Medal Table'!$G:$G,'Each Gender Events'!$A44,'Official Medal Table'!$C:$C,'Each Gender Events'!M$1,'Official Medal Table'!$E:$E,'Each Gender Events'!M$2)*'Medal values'!$B$2
+ COUNTIFS('Official Medal Table'!$H:$H,'Each Gender Events'!$A44,'Official Medal Table'!$C:$C,'Each Gender Events'!M$1,'Official Medal Table'!$E:$E,'Each Gender Events'!M$2)*'Medal values'!$B$3
+ COUNTIFS('Official Medal Table'!$I:$I,'Each Gender Events'!$A44,'Official Medal Table'!$C:$C,'Each Gender Events'!M$1,'Official Medal Table'!$E:$E,'Each Gender Events'!M$2)*'Medal values'!$B$3
+ COUNTIFS('Official Medal Table'!$F:$F,'Each Gender Events'!$A44,'Official Medal Table'!$C:$C,'Each Gender Events'!M$1,'Official Medal Table'!$E:$E,"Mixed")*'Medal values'!$B$1/2
+ COUNTIFS('Official Medal Table'!$G:$G,'Each Gender Events'!$A44,'Official Medal Table'!$C:$C,'Each Gender Events'!M$1,'Official Medal Table'!$E:$E,"Mixed")*'Medal values'!$B$2/2
+ COUNTIFS('Official Medal Table'!$H:$H,'Each Gender Events'!$A44,'Official Medal Table'!$C:$C,'Each Gender Events'!M$1,'Official Medal Table'!$E:$E,"Mixed")*'Medal values'!$B$3/2
+ COUNTIFS('Official Medal Table'!$I:$I,'Each Gender Events'!$A44,'Official Medal Table'!$C:$C,'Each Gender Events'!M$1,'Official Medal Table'!$E:$E,"Mixed")*'Medal values'!$B$3/2</f>
        <v>0</v>
      </c>
      <c r="N44">
        <f>COUNTIFS('Official Medal Table'!$F:$F,'Each Gender Events'!$A44,'Official Medal Table'!$C:$C,'Each Gender Events'!N$1,'Official Medal Table'!$E:$E,'Each Gender Events'!N$2)*'Medal values'!$B$1
+ COUNTIFS('Official Medal Table'!$G:$G,'Each Gender Events'!$A44,'Official Medal Table'!$C:$C,'Each Gender Events'!N$1,'Official Medal Table'!$E:$E,'Each Gender Events'!N$2)*'Medal values'!$B$2
+ COUNTIFS('Official Medal Table'!$H:$H,'Each Gender Events'!$A44,'Official Medal Table'!$C:$C,'Each Gender Events'!N$1,'Official Medal Table'!$E:$E,'Each Gender Events'!N$2)*'Medal values'!$B$3
+ COUNTIFS('Official Medal Table'!$I:$I,'Each Gender Events'!$A44,'Official Medal Table'!$C:$C,'Each Gender Events'!N$1,'Official Medal Table'!$E:$E,'Each Gender Events'!N$2)*'Medal values'!$B$3
+ COUNTIFS('Official Medal Table'!$F:$F,'Each Gender Events'!$A44,'Official Medal Table'!$C:$C,'Each Gender Events'!N$1,'Official Medal Table'!$E:$E,"Mixed")*'Medal values'!$B$1/2
+ COUNTIFS('Official Medal Table'!$G:$G,'Each Gender Events'!$A44,'Official Medal Table'!$C:$C,'Each Gender Events'!N$1,'Official Medal Table'!$E:$E,"Mixed")*'Medal values'!$B$2/2
+ COUNTIFS('Official Medal Table'!$H:$H,'Each Gender Events'!$A44,'Official Medal Table'!$C:$C,'Each Gender Events'!N$1,'Official Medal Table'!$E:$E,"Mixed")*'Medal values'!$B$3/2
+ COUNTIFS('Official Medal Table'!$I:$I,'Each Gender Events'!$A44,'Official Medal Table'!$C:$C,'Each Gender Events'!N$1,'Official Medal Table'!$E:$E,"Mixed")*'Medal values'!$B$3/2</f>
        <v>0</v>
      </c>
      <c r="O44">
        <f>COUNTIFS('Official Medal Table'!$F:$F,'Each Gender Events'!$A44,'Official Medal Table'!$C:$C,'Each Gender Events'!O$1,'Official Medal Table'!$E:$E,'Each Gender Events'!O$2)*'Medal values'!$B$1
+ COUNTIFS('Official Medal Table'!$G:$G,'Each Gender Events'!$A44,'Official Medal Table'!$C:$C,'Each Gender Events'!O$1,'Official Medal Table'!$E:$E,'Each Gender Events'!O$2)*'Medal values'!$B$2
+ COUNTIFS('Official Medal Table'!$H:$H,'Each Gender Events'!$A44,'Official Medal Table'!$C:$C,'Each Gender Events'!O$1,'Official Medal Table'!$E:$E,'Each Gender Events'!O$2)*'Medal values'!$B$3
+ COUNTIFS('Official Medal Table'!$I:$I,'Each Gender Events'!$A44,'Official Medal Table'!$C:$C,'Each Gender Events'!O$1,'Official Medal Table'!$E:$E,'Each Gender Events'!O$2)*'Medal values'!$B$3
+ COUNTIFS('Official Medal Table'!$F:$F,'Each Gender Events'!$A44,'Official Medal Table'!$C:$C,'Each Gender Events'!O$1,'Official Medal Table'!$E:$E,"Mixed")*'Medal values'!$B$1/2
+ COUNTIFS('Official Medal Table'!$G:$G,'Each Gender Events'!$A44,'Official Medal Table'!$C:$C,'Each Gender Events'!O$1,'Official Medal Table'!$E:$E,"Mixed")*'Medal values'!$B$2/2
+ COUNTIFS('Official Medal Table'!$H:$H,'Each Gender Events'!$A44,'Official Medal Table'!$C:$C,'Each Gender Events'!O$1,'Official Medal Table'!$E:$E,"Mixed")*'Medal values'!$B$3/2
+ COUNTIFS('Official Medal Table'!$I:$I,'Each Gender Events'!$A44,'Official Medal Table'!$C:$C,'Each Gender Events'!O$1,'Official Medal Table'!$E:$E,"Mixed")*'Medal values'!$B$3/2</f>
        <v>0</v>
      </c>
      <c r="P44">
        <f>COUNTIFS('Official Medal Table'!$F:$F,'Each Gender Events'!$A44,'Official Medal Table'!$C:$C,'Each Gender Events'!P$1,'Official Medal Table'!$E:$E,'Each Gender Events'!P$2)*'Medal values'!$B$1
+ COUNTIFS('Official Medal Table'!$G:$G,'Each Gender Events'!$A44,'Official Medal Table'!$C:$C,'Each Gender Events'!P$1,'Official Medal Table'!$E:$E,'Each Gender Events'!P$2)*'Medal values'!$B$2
+ COUNTIFS('Official Medal Table'!$H:$H,'Each Gender Events'!$A44,'Official Medal Table'!$C:$C,'Each Gender Events'!P$1,'Official Medal Table'!$E:$E,'Each Gender Events'!P$2)*'Medal values'!$B$3
+ COUNTIFS('Official Medal Table'!$I:$I,'Each Gender Events'!$A44,'Official Medal Table'!$C:$C,'Each Gender Events'!P$1,'Official Medal Table'!$E:$E,'Each Gender Events'!P$2)*'Medal values'!$B$3
+ COUNTIFS('Official Medal Table'!$F:$F,'Each Gender Events'!$A44,'Official Medal Table'!$C:$C,'Each Gender Events'!P$1,'Official Medal Table'!$E:$E,"Mixed")*'Medal values'!$B$1/2
+ COUNTIFS('Official Medal Table'!$G:$G,'Each Gender Events'!$A44,'Official Medal Table'!$C:$C,'Each Gender Events'!P$1,'Official Medal Table'!$E:$E,"Mixed")*'Medal values'!$B$2/2
+ COUNTIFS('Official Medal Table'!$H:$H,'Each Gender Events'!$A44,'Official Medal Table'!$C:$C,'Each Gender Events'!P$1,'Official Medal Table'!$E:$E,"Mixed")*'Medal values'!$B$3/2
+ COUNTIFS('Official Medal Table'!$I:$I,'Each Gender Events'!$A44,'Official Medal Table'!$C:$C,'Each Gender Events'!P$1,'Official Medal Table'!$E:$E,"Mixed")*'Medal values'!$B$3/2</f>
        <v>0</v>
      </c>
      <c r="Q44">
        <f>COUNTIFS('Official Medal Table'!$F:$F,'Each Gender Events'!$A44,'Official Medal Table'!$C:$C,'Each Gender Events'!Q$1,'Official Medal Table'!$E:$E,'Each Gender Events'!Q$2)*'Medal values'!$B$1
+ COUNTIFS('Official Medal Table'!$G:$G,'Each Gender Events'!$A44,'Official Medal Table'!$C:$C,'Each Gender Events'!Q$1,'Official Medal Table'!$E:$E,'Each Gender Events'!Q$2)*'Medal values'!$B$2
+ COUNTIFS('Official Medal Table'!$H:$H,'Each Gender Events'!$A44,'Official Medal Table'!$C:$C,'Each Gender Events'!Q$1,'Official Medal Table'!$E:$E,'Each Gender Events'!Q$2)*'Medal values'!$B$3
+ COUNTIFS('Official Medal Table'!$I:$I,'Each Gender Events'!$A44,'Official Medal Table'!$C:$C,'Each Gender Events'!Q$1,'Official Medal Table'!$E:$E,'Each Gender Events'!Q$2)*'Medal values'!$B$3
+ COUNTIFS('Official Medal Table'!$F:$F,'Each Gender Events'!$A44,'Official Medal Table'!$C:$C,'Each Gender Events'!Q$1,'Official Medal Table'!$E:$E,"Mixed")*'Medal values'!$B$1/2
+ COUNTIFS('Official Medal Table'!$G:$G,'Each Gender Events'!$A44,'Official Medal Table'!$C:$C,'Each Gender Events'!Q$1,'Official Medal Table'!$E:$E,"Mixed")*'Medal values'!$B$2/2
+ COUNTIFS('Official Medal Table'!$H:$H,'Each Gender Events'!$A44,'Official Medal Table'!$C:$C,'Each Gender Events'!Q$1,'Official Medal Table'!$E:$E,"Mixed")*'Medal values'!$B$3/2
+ COUNTIFS('Official Medal Table'!$I:$I,'Each Gender Events'!$A44,'Official Medal Table'!$C:$C,'Each Gender Events'!Q$1,'Official Medal Table'!$E:$E,"Mixed")*'Medal values'!$B$3/2</f>
        <v>0</v>
      </c>
      <c r="R44">
        <f>COUNTIFS('Official Medal Table'!$F:$F,'Each Gender Events'!$A44,'Official Medal Table'!$C:$C,'Each Gender Events'!R$1,'Official Medal Table'!$E:$E,'Each Gender Events'!R$2)*'Medal values'!$B$1
+ COUNTIFS('Official Medal Table'!$G:$G,'Each Gender Events'!$A44,'Official Medal Table'!$C:$C,'Each Gender Events'!R$1,'Official Medal Table'!$E:$E,'Each Gender Events'!R$2)*'Medal values'!$B$2
+ COUNTIFS('Official Medal Table'!$H:$H,'Each Gender Events'!$A44,'Official Medal Table'!$C:$C,'Each Gender Events'!R$1,'Official Medal Table'!$E:$E,'Each Gender Events'!R$2)*'Medal values'!$B$3
+ COUNTIFS('Official Medal Table'!$I:$I,'Each Gender Events'!$A44,'Official Medal Table'!$C:$C,'Each Gender Events'!R$1,'Official Medal Table'!$E:$E,'Each Gender Events'!R$2)*'Medal values'!$B$3
+ COUNTIFS('Official Medal Table'!$F:$F,'Each Gender Events'!$A44,'Official Medal Table'!$C:$C,'Each Gender Events'!R$1,'Official Medal Table'!$E:$E,"Mixed")*'Medal values'!$B$1/2
+ COUNTIFS('Official Medal Table'!$G:$G,'Each Gender Events'!$A44,'Official Medal Table'!$C:$C,'Each Gender Events'!R$1,'Official Medal Table'!$E:$E,"Mixed")*'Medal values'!$B$2/2
+ COUNTIFS('Official Medal Table'!$H:$H,'Each Gender Events'!$A44,'Official Medal Table'!$C:$C,'Each Gender Events'!R$1,'Official Medal Table'!$E:$E,"Mixed")*'Medal values'!$B$3/2
+ COUNTIFS('Official Medal Table'!$I:$I,'Each Gender Events'!$A44,'Official Medal Table'!$C:$C,'Each Gender Events'!R$1,'Official Medal Table'!$E:$E,"Mixed")*'Medal values'!$B$3/2</f>
        <v>0</v>
      </c>
      <c r="S44">
        <f>COUNTIFS('Official Medal Table'!$F:$F,'Each Gender Events'!$A44,'Official Medal Table'!$C:$C,'Each Gender Events'!S$1,'Official Medal Table'!$E:$E,'Each Gender Events'!S$2)*'Medal values'!$B$1
+ COUNTIFS('Official Medal Table'!$G:$G,'Each Gender Events'!$A44,'Official Medal Table'!$C:$C,'Each Gender Events'!S$1,'Official Medal Table'!$E:$E,'Each Gender Events'!S$2)*'Medal values'!$B$2
+ COUNTIFS('Official Medal Table'!$H:$H,'Each Gender Events'!$A44,'Official Medal Table'!$C:$C,'Each Gender Events'!S$1,'Official Medal Table'!$E:$E,'Each Gender Events'!S$2)*'Medal values'!$B$3
+ COUNTIFS('Official Medal Table'!$I:$I,'Each Gender Events'!$A44,'Official Medal Table'!$C:$C,'Each Gender Events'!S$1,'Official Medal Table'!$E:$E,'Each Gender Events'!S$2)*'Medal values'!$B$3
+ COUNTIFS('Official Medal Table'!$F:$F,'Each Gender Events'!$A44,'Official Medal Table'!$C:$C,'Each Gender Events'!S$1,'Official Medal Table'!$E:$E,"Mixed")*'Medal values'!$B$1/2
+ COUNTIFS('Official Medal Table'!$G:$G,'Each Gender Events'!$A44,'Official Medal Table'!$C:$C,'Each Gender Events'!S$1,'Official Medal Table'!$E:$E,"Mixed")*'Medal values'!$B$2/2
+ COUNTIFS('Official Medal Table'!$H:$H,'Each Gender Events'!$A44,'Official Medal Table'!$C:$C,'Each Gender Events'!S$1,'Official Medal Table'!$E:$E,"Mixed")*'Medal values'!$B$3/2
+ COUNTIFS('Official Medal Table'!$I:$I,'Each Gender Events'!$A44,'Official Medal Table'!$C:$C,'Each Gender Events'!S$1,'Official Medal Table'!$E:$E,"Mixed")*'Medal values'!$B$3/2</f>
        <v>0</v>
      </c>
      <c r="T44">
        <f>COUNTIFS('Official Medal Table'!$F:$F,'Each Gender Events'!$A44,'Official Medal Table'!$C:$C,'Each Gender Events'!T$1,'Official Medal Table'!$E:$E,'Each Gender Events'!T$2)*'Medal values'!$B$1
+ COUNTIFS('Official Medal Table'!$G:$G,'Each Gender Events'!$A44,'Official Medal Table'!$C:$C,'Each Gender Events'!T$1,'Official Medal Table'!$E:$E,'Each Gender Events'!T$2)*'Medal values'!$B$2
+ COUNTIFS('Official Medal Table'!$H:$H,'Each Gender Events'!$A44,'Official Medal Table'!$C:$C,'Each Gender Events'!T$1,'Official Medal Table'!$E:$E,'Each Gender Events'!T$2)*'Medal values'!$B$3
+ COUNTIFS('Official Medal Table'!$I:$I,'Each Gender Events'!$A44,'Official Medal Table'!$C:$C,'Each Gender Events'!T$1,'Official Medal Table'!$E:$E,'Each Gender Events'!T$2)*'Medal values'!$B$3
+ COUNTIFS('Official Medal Table'!$F:$F,'Each Gender Events'!$A44,'Official Medal Table'!$C:$C,'Each Gender Events'!T$1,'Official Medal Table'!$E:$E,"Mixed")*'Medal values'!$B$1/2
+ COUNTIFS('Official Medal Table'!$G:$G,'Each Gender Events'!$A44,'Official Medal Table'!$C:$C,'Each Gender Events'!T$1,'Official Medal Table'!$E:$E,"Mixed")*'Medal values'!$B$2/2
+ COUNTIFS('Official Medal Table'!$H:$H,'Each Gender Events'!$A44,'Official Medal Table'!$C:$C,'Each Gender Events'!T$1,'Official Medal Table'!$E:$E,"Mixed")*'Medal values'!$B$3/2
+ COUNTIFS('Official Medal Table'!$I:$I,'Each Gender Events'!$A44,'Official Medal Table'!$C:$C,'Each Gender Events'!T$1,'Official Medal Table'!$E:$E,"Mixed")*'Medal values'!$B$3/2</f>
        <v>5.0000020000000003</v>
      </c>
      <c r="U44">
        <f>COUNTIFS('Official Medal Table'!$F:$F,'Each Gender Events'!$A44,'Official Medal Table'!$C:$C,'Each Gender Events'!U$1,'Official Medal Table'!$E:$E,'Each Gender Events'!U$2)*'Medal values'!$B$1
+ COUNTIFS('Official Medal Table'!$G:$G,'Each Gender Events'!$A44,'Official Medal Table'!$C:$C,'Each Gender Events'!U$1,'Official Medal Table'!$E:$E,'Each Gender Events'!U$2)*'Medal values'!$B$2
+ COUNTIFS('Official Medal Table'!$H:$H,'Each Gender Events'!$A44,'Official Medal Table'!$C:$C,'Each Gender Events'!U$1,'Official Medal Table'!$E:$E,'Each Gender Events'!U$2)*'Medal values'!$B$3
+ COUNTIFS('Official Medal Table'!$I:$I,'Each Gender Events'!$A44,'Official Medal Table'!$C:$C,'Each Gender Events'!U$1,'Official Medal Table'!$E:$E,'Each Gender Events'!U$2)*'Medal values'!$B$3
+ COUNTIFS('Official Medal Table'!$F:$F,'Each Gender Events'!$A44,'Official Medal Table'!$C:$C,'Each Gender Events'!U$1,'Official Medal Table'!$E:$E,"Mixed")*'Medal values'!$B$1/2
+ COUNTIFS('Official Medal Table'!$G:$G,'Each Gender Events'!$A44,'Official Medal Table'!$C:$C,'Each Gender Events'!U$1,'Official Medal Table'!$E:$E,"Mixed")*'Medal values'!$B$2/2
+ COUNTIFS('Official Medal Table'!$H:$H,'Each Gender Events'!$A44,'Official Medal Table'!$C:$C,'Each Gender Events'!U$1,'Official Medal Table'!$E:$E,"Mixed")*'Medal values'!$B$3/2
+ COUNTIFS('Official Medal Table'!$I:$I,'Each Gender Events'!$A44,'Official Medal Table'!$C:$C,'Each Gender Events'!U$1,'Official Medal Table'!$E:$E,"Mixed")*'Medal values'!$B$3/2</f>
        <v>0</v>
      </c>
      <c r="V44">
        <f>COUNTIFS('Official Medal Table'!$F:$F,'Each Gender Events'!$A44,'Official Medal Table'!$C:$C,'Each Gender Events'!V$1,'Official Medal Table'!$E:$E,'Each Gender Events'!V$2)*'Medal values'!$B$1
+ COUNTIFS('Official Medal Table'!$G:$G,'Each Gender Events'!$A44,'Official Medal Table'!$C:$C,'Each Gender Events'!V$1,'Official Medal Table'!$E:$E,'Each Gender Events'!V$2)*'Medal values'!$B$2
+ COUNTIFS('Official Medal Table'!$H:$H,'Each Gender Events'!$A44,'Official Medal Table'!$C:$C,'Each Gender Events'!V$1,'Official Medal Table'!$E:$E,'Each Gender Events'!V$2)*'Medal values'!$B$3
+ COUNTIFS('Official Medal Table'!$I:$I,'Each Gender Events'!$A44,'Official Medal Table'!$C:$C,'Each Gender Events'!V$1,'Official Medal Table'!$E:$E,'Each Gender Events'!V$2)*'Medal values'!$B$3
+ COUNTIFS('Official Medal Table'!$F:$F,'Each Gender Events'!$A44,'Official Medal Table'!$C:$C,'Each Gender Events'!V$1,'Official Medal Table'!$E:$E,"Mixed")*'Medal values'!$B$1/2
+ COUNTIFS('Official Medal Table'!$G:$G,'Each Gender Events'!$A44,'Official Medal Table'!$C:$C,'Each Gender Events'!V$1,'Official Medal Table'!$E:$E,"Mixed")*'Medal values'!$B$2/2
+ COUNTIFS('Official Medal Table'!$H:$H,'Each Gender Events'!$A44,'Official Medal Table'!$C:$C,'Each Gender Events'!V$1,'Official Medal Table'!$E:$E,"Mixed")*'Medal values'!$B$3/2
+ COUNTIFS('Official Medal Table'!$I:$I,'Each Gender Events'!$A44,'Official Medal Table'!$C:$C,'Each Gender Events'!V$1,'Official Medal Table'!$E:$E,"Mixed")*'Medal values'!$B$3/2</f>
        <v>0</v>
      </c>
      <c r="W44">
        <f>COUNTIFS('Official Medal Table'!$F:$F,'Each Gender Events'!$A44,'Official Medal Table'!$C:$C,'Each Gender Events'!W$1,'Official Medal Table'!$E:$E,'Each Gender Events'!W$2)*'Medal values'!$B$1
+ COUNTIFS('Official Medal Table'!$G:$G,'Each Gender Events'!$A44,'Official Medal Table'!$C:$C,'Each Gender Events'!W$1,'Official Medal Table'!$E:$E,'Each Gender Events'!W$2)*'Medal values'!$B$2
+ COUNTIFS('Official Medal Table'!$H:$H,'Each Gender Events'!$A44,'Official Medal Table'!$C:$C,'Each Gender Events'!W$1,'Official Medal Table'!$E:$E,'Each Gender Events'!W$2)*'Medal values'!$B$3
+ COUNTIFS('Official Medal Table'!$I:$I,'Each Gender Events'!$A44,'Official Medal Table'!$C:$C,'Each Gender Events'!W$1,'Official Medal Table'!$E:$E,'Each Gender Events'!W$2)*'Medal values'!$B$3
+ COUNTIFS('Official Medal Table'!$F:$F,'Each Gender Events'!$A44,'Official Medal Table'!$C:$C,'Each Gender Events'!W$1,'Official Medal Table'!$E:$E,"Mixed")*'Medal values'!$B$1/2
+ COUNTIFS('Official Medal Table'!$G:$G,'Each Gender Events'!$A44,'Official Medal Table'!$C:$C,'Each Gender Events'!W$1,'Official Medal Table'!$E:$E,"Mixed")*'Medal values'!$B$2/2
+ COUNTIFS('Official Medal Table'!$H:$H,'Each Gender Events'!$A44,'Official Medal Table'!$C:$C,'Each Gender Events'!W$1,'Official Medal Table'!$E:$E,"Mixed")*'Medal values'!$B$3/2
+ COUNTIFS('Official Medal Table'!$I:$I,'Each Gender Events'!$A44,'Official Medal Table'!$C:$C,'Each Gender Events'!W$1,'Official Medal Table'!$E:$E,"Mixed")*'Medal values'!$B$3/2</f>
        <v>0</v>
      </c>
      <c r="X44">
        <f>COUNTIFS('Official Medal Table'!$F:$F,'Each Gender Events'!$A44,'Official Medal Table'!$C:$C,'Each Gender Events'!X$1,'Official Medal Table'!$E:$E,'Each Gender Events'!X$2)*'Medal values'!$B$1
+ COUNTIFS('Official Medal Table'!$G:$G,'Each Gender Events'!$A44,'Official Medal Table'!$C:$C,'Each Gender Events'!X$1,'Official Medal Table'!$E:$E,'Each Gender Events'!X$2)*'Medal values'!$B$2
+ COUNTIFS('Official Medal Table'!$H:$H,'Each Gender Events'!$A44,'Official Medal Table'!$C:$C,'Each Gender Events'!X$1,'Official Medal Table'!$E:$E,'Each Gender Events'!X$2)*'Medal values'!$B$3
+ COUNTIFS('Official Medal Table'!$I:$I,'Each Gender Events'!$A44,'Official Medal Table'!$C:$C,'Each Gender Events'!X$1,'Official Medal Table'!$E:$E,'Each Gender Events'!X$2)*'Medal values'!$B$3
+ COUNTIFS('Official Medal Table'!$F:$F,'Each Gender Events'!$A44,'Official Medal Table'!$C:$C,'Each Gender Events'!X$1,'Official Medal Table'!$E:$E,"Mixed")*'Medal values'!$B$1/2
+ COUNTIFS('Official Medal Table'!$G:$G,'Each Gender Events'!$A44,'Official Medal Table'!$C:$C,'Each Gender Events'!X$1,'Official Medal Table'!$E:$E,"Mixed")*'Medal values'!$B$2/2
+ COUNTIFS('Official Medal Table'!$H:$H,'Each Gender Events'!$A44,'Official Medal Table'!$C:$C,'Each Gender Events'!X$1,'Official Medal Table'!$E:$E,"Mixed")*'Medal values'!$B$3/2
+ COUNTIFS('Official Medal Table'!$I:$I,'Each Gender Events'!$A44,'Official Medal Table'!$C:$C,'Each Gender Events'!X$1,'Official Medal Table'!$E:$E,"Mixed")*'Medal values'!$B$3/2</f>
        <v>0</v>
      </c>
      <c r="Y44">
        <f>COUNTIFS('Official Medal Table'!$F:$F,'Each Gender Events'!$A44,'Official Medal Table'!$C:$C,'Each Gender Events'!Y$1,'Official Medal Table'!$E:$E,'Each Gender Events'!Y$2)*'Medal values'!$B$1
+ COUNTIFS('Official Medal Table'!$G:$G,'Each Gender Events'!$A44,'Official Medal Table'!$C:$C,'Each Gender Events'!Y$1,'Official Medal Table'!$E:$E,'Each Gender Events'!Y$2)*'Medal values'!$B$2
+ COUNTIFS('Official Medal Table'!$H:$H,'Each Gender Events'!$A44,'Official Medal Table'!$C:$C,'Each Gender Events'!Y$1,'Official Medal Table'!$E:$E,'Each Gender Events'!Y$2)*'Medal values'!$B$3
+ COUNTIFS('Official Medal Table'!$I:$I,'Each Gender Events'!$A44,'Official Medal Table'!$C:$C,'Each Gender Events'!Y$1,'Official Medal Table'!$E:$E,'Each Gender Events'!Y$2)*'Medal values'!$B$3
+ COUNTIFS('Official Medal Table'!$F:$F,'Each Gender Events'!$A44,'Official Medal Table'!$C:$C,'Each Gender Events'!Y$1,'Official Medal Table'!$E:$E,"Mixed")*'Medal values'!$B$1/2
+ COUNTIFS('Official Medal Table'!$G:$G,'Each Gender Events'!$A44,'Official Medal Table'!$C:$C,'Each Gender Events'!Y$1,'Official Medal Table'!$E:$E,"Mixed")*'Medal values'!$B$2/2
+ COUNTIFS('Official Medal Table'!$H:$H,'Each Gender Events'!$A44,'Official Medal Table'!$C:$C,'Each Gender Events'!Y$1,'Official Medal Table'!$E:$E,"Mixed")*'Medal values'!$B$3/2
+ COUNTIFS('Official Medal Table'!$I:$I,'Each Gender Events'!$A44,'Official Medal Table'!$C:$C,'Each Gender Events'!Y$1,'Official Medal Table'!$E:$E,"Mixed")*'Medal values'!$B$3/2</f>
        <v>0</v>
      </c>
      <c r="Z44">
        <f>COUNTIFS('Official Medal Table'!$F:$F,'Each Gender Events'!$A44,'Official Medal Table'!$C:$C,'Each Gender Events'!Z$1,'Official Medal Table'!$E:$E,'Each Gender Events'!Z$2)*'Medal values'!$B$1
+ COUNTIFS('Official Medal Table'!$G:$G,'Each Gender Events'!$A44,'Official Medal Table'!$C:$C,'Each Gender Events'!Z$1,'Official Medal Table'!$E:$E,'Each Gender Events'!Z$2)*'Medal values'!$B$2
+ COUNTIFS('Official Medal Table'!$H:$H,'Each Gender Events'!$A44,'Official Medal Table'!$C:$C,'Each Gender Events'!Z$1,'Official Medal Table'!$E:$E,'Each Gender Events'!Z$2)*'Medal values'!$B$3
+ COUNTIFS('Official Medal Table'!$I:$I,'Each Gender Events'!$A44,'Official Medal Table'!$C:$C,'Each Gender Events'!Z$1,'Official Medal Table'!$E:$E,'Each Gender Events'!Z$2)*'Medal values'!$B$3
+ COUNTIFS('Official Medal Table'!$F:$F,'Each Gender Events'!$A44,'Official Medal Table'!$C:$C,'Each Gender Events'!Z$1,'Official Medal Table'!$E:$E,"Mixed")*'Medal values'!$B$1/2
+ COUNTIFS('Official Medal Table'!$G:$G,'Each Gender Events'!$A44,'Official Medal Table'!$C:$C,'Each Gender Events'!Z$1,'Official Medal Table'!$E:$E,"Mixed")*'Medal values'!$B$2/2
+ COUNTIFS('Official Medal Table'!$H:$H,'Each Gender Events'!$A44,'Official Medal Table'!$C:$C,'Each Gender Events'!Z$1,'Official Medal Table'!$E:$E,"Mixed")*'Medal values'!$B$3/2
+ COUNTIFS('Official Medal Table'!$I:$I,'Each Gender Events'!$A44,'Official Medal Table'!$C:$C,'Each Gender Events'!Z$1,'Official Medal Table'!$E:$E,"Mixed")*'Medal values'!$B$3/2</f>
        <v>0</v>
      </c>
      <c r="AA44">
        <f>COUNTIFS('Official Medal Table'!$F:$F,'Each Gender Events'!$A44,'Official Medal Table'!$C:$C,'Each Gender Events'!AA$1,'Official Medal Table'!$E:$E,'Each Gender Events'!AA$2)*'Medal values'!$B$1
+ COUNTIFS('Official Medal Table'!$G:$G,'Each Gender Events'!$A44,'Official Medal Table'!$C:$C,'Each Gender Events'!AA$1,'Official Medal Table'!$E:$E,'Each Gender Events'!AA$2)*'Medal values'!$B$2
+ COUNTIFS('Official Medal Table'!$H:$H,'Each Gender Events'!$A44,'Official Medal Table'!$C:$C,'Each Gender Events'!AA$1,'Official Medal Table'!$E:$E,'Each Gender Events'!AA$2)*'Medal values'!$B$3
+ COUNTIFS('Official Medal Table'!$I:$I,'Each Gender Events'!$A44,'Official Medal Table'!$C:$C,'Each Gender Events'!AA$1,'Official Medal Table'!$E:$E,'Each Gender Events'!AA$2)*'Medal values'!$B$3
+ COUNTIFS('Official Medal Table'!$F:$F,'Each Gender Events'!$A44,'Official Medal Table'!$C:$C,'Each Gender Events'!AA$1,'Official Medal Table'!$E:$E,"Mixed")*'Medal values'!$B$1/2
+ COUNTIFS('Official Medal Table'!$G:$G,'Each Gender Events'!$A44,'Official Medal Table'!$C:$C,'Each Gender Events'!AA$1,'Official Medal Table'!$E:$E,"Mixed")*'Medal values'!$B$2/2
+ COUNTIFS('Official Medal Table'!$H:$H,'Each Gender Events'!$A44,'Official Medal Table'!$C:$C,'Each Gender Events'!AA$1,'Official Medal Table'!$E:$E,"Mixed")*'Medal values'!$B$3/2
+ COUNTIFS('Official Medal Table'!$I:$I,'Each Gender Events'!$A44,'Official Medal Table'!$C:$C,'Each Gender Events'!AA$1,'Official Medal Table'!$E:$E,"Mixed")*'Medal values'!$B$3/2</f>
        <v>0</v>
      </c>
      <c r="AB44">
        <f>COUNTIFS('Official Medal Table'!$F:$F,'Each Gender Events'!$A44,'Official Medal Table'!$C:$C,'Each Gender Events'!AB$1,'Official Medal Table'!$E:$E,'Each Gender Events'!AB$2)*'Medal values'!$B$1
+ COUNTIFS('Official Medal Table'!$G:$G,'Each Gender Events'!$A44,'Official Medal Table'!$C:$C,'Each Gender Events'!AB$1,'Official Medal Table'!$E:$E,'Each Gender Events'!AB$2)*'Medal values'!$B$2
+ COUNTIFS('Official Medal Table'!$H:$H,'Each Gender Events'!$A44,'Official Medal Table'!$C:$C,'Each Gender Events'!AB$1,'Official Medal Table'!$E:$E,'Each Gender Events'!AB$2)*'Medal values'!$B$3
+ COUNTIFS('Official Medal Table'!$I:$I,'Each Gender Events'!$A44,'Official Medal Table'!$C:$C,'Each Gender Events'!AB$1,'Official Medal Table'!$E:$E,'Each Gender Events'!AB$2)*'Medal values'!$B$3
+ COUNTIFS('Official Medal Table'!$F:$F,'Each Gender Events'!$A44,'Official Medal Table'!$C:$C,'Each Gender Events'!AB$1,'Official Medal Table'!$E:$E,"Mixed")*'Medal values'!$B$1/2
+ COUNTIFS('Official Medal Table'!$G:$G,'Each Gender Events'!$A44,'Official Medal Table'!$C:$C,'Each Gender Events'!AB$1,'Official Medal Table'!$E:$E,"Mixed")*'Medal values'!$B$2/2
+ COUNTIFS('Official Medal Table'!$H:$H,'Each Gender Events'!$A44,'Official Medal Table'!$C:$C,'Each Gender Events'!AB$1,'Official Medal Table'!$E:$E,"Mixed")*'Medal values'!$B$3/2
+ COUNTIFS('Official Medal Table'!$I:$I,'Each Gender Events'!$A44,'Official Medal Table'!$C:$C,'Each Gender Events'!AB$1,'Official Medal Table'!$E:$E,"Mixed")*'Medal values'!$B$3/2</f>
        <v>0</v>
      </c>
      <c r="AC44">
        <f>COUNTIFS('Official Medal Table'!$F:$F,'Each Gender Events'!$A44,'Official Medal Table'!$C:$C,'Each Gender Events'!AC$1,'Official Medal Table'!$E:$E,'Each Gender Events'!AC$2)*'Medal values'!$B$1
+ COUNTIFS('Official Medal Table'!$G:$G,'Each Gender Events'!$A44,'Official Medal Table'!$C:$C,'Each Gender Events'!AC$1,'Official Medal Table'!$E:$E,'Each Gender Events'!AC$2)*'Medal values'!$B$2
+ COUNTIFS('Official Medal Table'!$H:$H,'Each Gender Events'!$A44,'Official Medal Table'!$C:$C,'Each Gender Events'!AC$1,'Official Medal Table'!$E:$E,'Each Gender Events'!AC$2)*'Medal values'!$B$3
+ COUNTIFS('Official Medal Table'!$I:$I,'Each Gender Events'!$A44,'Official Medal Table'!$C:$C,'Each Gender Events'!AC$1,'Official Medal Table'!$E:$E,'Each Gender Events'!AC$2)*'Medal values'!$B$3
+ COUNTIFS('Official Medal Table'!$F:$F,'Each Gender Events'!$A44,'Official Medal Table'!$C:$C,'Each Gender Events'!AC$1,'Official Medal Table'!$E:$E,"Mixed")*'Medal values'!$B$1/2
+ COUNTIFS('Official Medal Table'!$G:$G,'Each Gender Events'!$A44,'Official Medal Table'!$C:$C,'Each Gender Events'!AC$1,'Official Medal Table'!$E:$E,"Mixed")*'Medal values'!$B$2/2
+ COUNTIFS('Official Medal Table'!$H:$H,'Each Gender Events'!$A44,'Official Medal Table'!$C:$C,'Each Gender Events'!AC$1,'Official Medal Table'!$E:$E,"Mixed")*'Medal values'!$B$3/2
+ COUNTIFS('Official Medal Table'!$I:$I,'Each Gender Events'!$A44,'Official Medal Table'!$C:$C,'Each Gender Events'!AC$1,'Official Medal Table'!$E:$E,"Mixed")*'Medal values'!$B$3/2</f>
        <v>0</v>
      </c>
      <c r="AD44">
        <f>COUNTIFS('Official Medal Table'!$F:$F,'Each Gender Events'!$A44,'Official Medal Table'!$C:$C,'Each Gender Events'!AD$1,'Official Medal Table'!$E:$E,'Each Gender Events'!AD$2)*'Medal values'!$B$1
+ COUNTIFS('Official Medal Table'!$G:$G,'Each Gender Events'!$A44,'Official Medal Table'!$C:$C,'Each Gender Events'!AD$1,'Official Medal Table'!$E:$E,'Each Gender Events'!AD$2)*'Medal values'!$B$2
+ COUNTIFS('Official Medal Table'!$H:$H,'Each Gender Events'!$A44,'Official Medal Table'!$C:$C,'Each Gender Events'!AD$1,'Official Medal Table'!$E:$E,'Each Gender Events'!AD$2)*'Medal values'!$B$3
+ COUNTIFS('Official Medal Table'!$I:$I,'Each Gender Events'!$A44,'Official Medal Table'!$C:$C,'Each Gender Events'!AD$1,'Official Medal Table'!$E:$E,'Each Gender Events'!AD$2)*'Medal values'!$B$3
+ COUNTIFS('Official Medal Table'!$F:$F,'Each Gender Events'!$A44,'Official Medal Table'!$C:$C,'Each Gender Events'!AD$1,'Official Medal Table'!$E:$E,"Mixed")*'Medal values'!$B$1/2
+ COUNTIFS('Official Medal Table'!$G:$G,'Each Gender Events'!$A44,'Official Medal Table'!$C:$C,'Each Gender Events'!AD$1,'Official Medal Table'!$E:$E,"Mixed")*'Medal values'!$B$2/2
+ COUNTIFS('Official Medal Table'!$H:$H,'Each Gender Events'!$A44,'Official Medal Table'!$C:$C,'Each Gender Events'!AD$1,'Official Medal Table'!$E:$E,"Mixed")*'Medal values'!$B$3/2
+ COUNTIFS('Official Medal Table'!$I:$I,'Each Gender Events'!$A44,'Official Medal Table'!$C:$C,'Each Gender Events'!AD$1,'Official Medal Table'!$E:$E,"Mixed")*'Medal values'!$B$3/2</f>
        <v>0</v>
      </c>
      <c r="AE44">
        <f>COUNTIFS('Official Medal Table'!$F:$F,'Each Gender Events'!$A44,'Official Medal Table'!$C:$C,'Each Gender Events'!AE$1,'Official Medal Table'!$E:$E,'Each Gender Events'!AE$2)*'Medal values'!$B$1
+ COUNTIFS('Official Medal Table'!$G:$G,'Each Gender Events'!$A44,'Official Medal Table'!$C:$C,'Each Gender Events'!AE$1,'Official Medal Table'!$E:$E,'Each Gender Events'!AE$2)*'Medal values'!$B$2
+ COUNTIFS('Official Medal Table'!$H:$H,'Each Gender Events'!$A44,'Official Medal Table'!$C:$C,'Each Gender Events'!AE$1,'Official Medal Table'!$E:$E,'Each Gender Events'!AE$2)*'Medal values'!$B$3
+ COUNTIFS('Official Medal Table'!$I:$I,'Each Gender Events'!$A44,'Official Medal Table'!$C:$C,'Each Gender Events'!AE$1,'Official Medal Table'!$E:$E,'Each Gender Events'!AE$2)*'Medal values'!$B$3
+ COUNTIFS('Official Medal Table'!$F:$F,'Each Gender Events'!$A44,'Official Medal Table'!$C:$C,'Each Gender Events'!AE$1,'Official Medal Table'!$E:$E,"Mixed")*'Medal values'!$B$1/2
+ COUNTIFS('Official Medal Table'!$G:$G,'Each Gender Events'!$A44,'Official Medal Table'!$C:$C,'Each Gender Events'!AE$1,'Official Medal Table'!$E:$E,"Mixed")*'Medal values'!$B$2/2
+ COUNTIFS('Official Medal Table'!$H:$H,'Each Gender Events'!$A44,'Official Medal Table'!$C:$C,'Each Gender Events'!AE$1,'Official Medal Table'!$E:$E,"Mixed")*'Medal values'!$B$3/2
+ COUNTIFS('Official Medal Table'!$I:$I,'Each Gender Events'!$A44,'Official Medal Table'!$C:$C,'Each Gender Events'!AE$1,'Official Medal Table'!$E:$E,"Mixed")*'Medal values'!$B$3/2</f>
        <v>0</v>
      </c>
      <c r="AF44">
        <f>COUNTIFS('Official Medal Table'!$F:$F,'Each Gender Events'!$A44,'Official Medal Table'!$C:$C,'Each Gender Events'!AF$1,'Official Medal Table'!$E:$E,'Each Gender Events'!AF$2)*'Medal values'!$B$1
+ COUNTIFS('Official Medal Table'!$G:$G,'Each Gender Events'!$A44,'Official Medal Table'!$C:$C,'Each Gender Events'!AF$1,'Official Medal Table'!$E:$E,'Each Gender Events'!AF$2)*'Medal values'!$B$2
+ COUNTIFS('Official Medal Table'!$H:$H,'Each Gender Events'!$A44,'Official Medal Table'!$C:$C,'Each Gender Events'!AF$1,'Official Medal Table'!$E:$E,'Each Gender Events'!AF$2)*'Medal values'!$B$3
+ COUNTIFS('Official Medal Table'!$I:$I,'Each Gender Events'!$A44,'Official Medal Table'!$C:$C,'Each Gender Events'!AF$1,'Official Medal Table'!$E:$E,'Each Gender Events'!AF$2)*'Medal values'!$B$3
+ COUNTIFS('Official Medal Table'!$F:$F,'Each Gender Events'!$A44,'Official Medal Table'!$C:$C,'Each Gender Events'!AF$1,'Official Medal Table'!$E:$E,"Mixed")*'Medal values'!$B$1/2
+ COUNTIFS('Official Medal Table'!$G:$G,'Each Gender Events'!$A44,'Official Medal Table'!$C:$C,'Each Gender Events'!AF$1,'Official Medal Table'!$E:$E,"Mixed")*'Medal values'!$B$2/2
+ COUNTIFS('Official Medal Table'!$H:$H,'Each Gender Events'!$A44,'Official Medal Table'!$C:$C,'Each Gender Events'!AF$1,'Official Medal Table'!$E:$E,"Mixed")*'Medal values'!$B$3/2
+ COUNTIFS('Official Medal Table'!$I:$I,'Each Gender Events'!$A44,'Official Medal Table'!$C:$C,'Each Gender Events'!AF$1,'Official Medal Table'!$E:$E,"Mixed")*'Medal values'!$B$3/2</f>
        <v>0</v>
      </c>
      <c r="AG44">
        <f>COUNTIFS('Official Medal Table'!$F:$F,'Each Gender Events'!$A44,'Official Medal Table'!$C:$C,'Each Gender Events'!AG$1,'Official Medal Table'!$E:$E,'Each Gender Events'!AG$2)*'Medal values'!$B$1
+ COUNTIFS('Official Medal Table'!$G:$G,'Each Gender Events'!$A44,'Official Medal Table'!$C:$C,'Each Gender Events'!AG$1,'Official Medal Table'!$E:$E,'Each Gender Events'!AG$2)*'Medal values'!$B$2
+ COUNTIFS('Official Medal Table'!$H:$H,'Each Gender Events'!$A44,'Official Medal Table'!$C:$C,'Each Gender Events'!AG$1,'Official Medal Table'!$E:$E,'Each Gender Events'!AG$2)*'Medal values'!$B$3
+ COUNTIFS('Official Medal Table'!$I:$I,'Each Gender Events'!$A44,'Official Medal Table'!$C:$C,'Each Gender Events'!AG$1,'Official Medal Table'!$E:$E,'Each Gender Events'!AG$2)*'Medal values'!$B$3
+ COUNTIFS('Official Medal Table'!$F:$F,'Each Gender Events'!$A44,'Official Medal Table'!$C:$C,'Each Gender Events'!AG$1,'Official Medal Table'!$E:$E,"Mixed")*'Medal values'!$B$1/2
+ COUNTIFS('Official Medal Table'!$G:$G,'Each Gender Events'!$A44,'Official Medal Table'!$C:$C,'Each Gender Events'!AG$1,'Official Medal Table'!$E:$E,"Mixed")*'Medal values'!$B$2/2
+ COUNTIFS('Official Medal Table'!$H:$H,'Each Gender Events'!$A44,'Official Medal Table'!$C:$C,'Each Gender Events'!AG$1,'Official Medal Table'!$E:$E,"Mixed")*'Medal values'!$B$3/2
+ COUNTIFS('Official Medal Table'!$I:$I,'Each Gender Events'!$A44,'Official Medal Table'!$C:$C,'Each Gender Events'!AG$1,'Official Medal Table'!$E:$E,"Mixed")*'Medal values'!$B$3/2</f>
        <v>0</v>
      </c>
      <c r="AH44">
        <f>COUNTIFS('Official Medal Table'!$F:$F,'Each Gender Events'!$A44,'Official Medal Table'!$C:$C,'Each Gender Events'!AH$1,'Official Medal Table'!$E:$E,'Each Gender Events'!AH$2)*'Medal values'!$B$1
+ COUNTIFS('Official Medal Table'!$G:$G,'Each Gender Events'!$A44,'Official Medal Table'!$C:$C,'Each Gender Events'!AH$1,'Official Medal Table'!$E:$E,'Each Gender Events'!AH$2)*'Medal values'!$B$2
+ COUNTIFS('Official Medal Table'!$H:$H,'Each Gender Events'!$A44,'Official Medal Table'!$C:$C,'Each Gender Events'!AH$1,'Official Medal Table'!$E:$E,'Each Gender Events'!AH$2)*'Medal values'!$B$3
+ COUNTIFS('Official Medal Table'!$I:$I,'Each Gender Events'!$A44,'Official Medal Table'!$C:$C,'Each Gender Events'!AH$1,'Official Medal Table'!$E:$E,'Each Gender Events'!AH$2)*'Medal values'!$B$3
+ COUNTIFS('Official Medal Table'!$F:$F,'Each Gender Events'!$A44,'Official Medal Table'!$C:$C,'Each Gender Events'!AH$1,'Official Medal Table'!$E:$E,"Mixed")*'Medal values'!$B$1/2
+ COUNTIFS('Official Medal Table'!$G:$G,'Each Gender Events'!$A44,'Official Medal Table'!$C:$C,'Each Gender Events'!AH$1,'Official Medal Table'!$E:$E,"Mixed")*'Medal values'!$B$2/2
+ COUNTIFS('Official Medal Table'!$H:$H,'Each Gender Events'!$A44,'Official Medal Table'!$C:$C,'Each Gender Events'!AH$1,'Official Medal Table'!$E:$E,"Mixed")*'Medal values'!$B$3/2
+ COUNTIFS('Official Medal Table'!$I:$I,'Each Gender Events'!$A44,'Official Medal Table'!$C:$C,'Each Gender Events'!AH$1,'Official Medal Table'!$E:$E,"Mixed")*'Medal values'!$B$3/2</f>
        <v>0</v>
      </c>
      <c r="AI44">
        <f>COUNTIFS('Official Medal Table'!$F:$F,'Each Gender Events'!$A44,'Official Medal Table'!$C:$C,'Each Gender Events'!AI$1,'Official Medal Table'!$E:$E,'Each Gender Events'!AI$2)*'Medal values'!$B$1
+ COUNTIFS('Official Medal Table'!$G:$G,'Each Gender Events'!$A44,'Official Medal Table'!$C:$C,'Each Gender Events'!AI$1,'Official Medal Table'!$E:$E,'Each Gender Events'!AI$2)*'Medal values'!$B$2
+ COUNTIFS('Official Medal Table'!$H:$H,'Each Gender Events'!$A44,'Official Medal Table'!$C:$C,'Each Gender Events'!AI$1,'Official Medal Table'!$E:$E,'Each Gender Events'!AI$2)*'Medal values'!$B$3
+ COUNTIFS('Official Medal Table'!$I:$I,'Each Gender Events'!$A44,'Official Medal Table'!$C:$C,'Each Gender Events'!AI$1,'Official Medal Table'!$E:$E,'Each Gender Events'!AI$2)*'Medal values'!$B$3
+ COUNTIFS('Official Medal Table'!$F:$F,'Each Gender Events'!$A44,'Official Medal Table'!$C:$C,'Each Gender Events'!AI$1,'Official Medal Table'!$E:$E,"Mixed")*'Medal values'!$B$1/2
+ COUNTIFS('Official Medal Table'!$G:$G,'Each Gender Events'!$A44,'Official Medal Table'!$C:$C,'Each Gender Events'!AI$1,'Official Medal Table'!$E:$E,"Mixed")*'Medal values'!$B$2/2
+ COUNTIFS('Official Medal Table'!$H:$H,'Each Gender Events'!$A44,'Official Medal Table'!$C:$C,'Each Gender Events'!AI$1,'Official Medal Table'!$E:$E,"Mixed")*'Medal values'!$B$3/2
+ COUNTIFS('Official Medal Table'!$I:$I,'Each Gender Events'!$A44,'Official Medal Table'!$C:$C,'Each Gender Events'!AI$1,'Official Medal Table'!$E:$E,"Mixed")*'Medal values'!$B$3/2</f>
        <v>0</v>
      </c>
      <c r="AJ44">
        <f>COUNTIFS('Official Medal Table'!$F:$F,'Each Gender Events'!$A44,'Official Medal Table'!$C:$C,'Each Gender Events'!AJ$1,'Official Medal Table'!$E:$E,'Each Gender Events'!AJ$2)*'Medal values'!$B$1
+ COUNTIFS('Official Medal Table'!$G:$G,'Each Gender Events'!$A44,'Official Medal Table'!$C:$C,'Each Gender Events'!AJ$1,'Official Medal Table'!$E:$E,'Each Gender Events'!AJ$2)*'Medal values'!$B$2
+ COUNTIFS('Official Medal Table'!$H:$H,'Each Gender Events'!$A44,'Official Medal Table'!$C:$C,'Each Gender Events'!AJ$1,'Official Medal Table'!$E:$E,'Each Gender Events'!AJ$2)*'Medal values'!$B$3
+ COUNTIFS('Official Medal Table'!$I:$I,'Each Gender Events'!$A44,'Official Medal Table'!$C:$C,'Each Gender Events'!AJ$1,'Official Medal Table'!$E:$E,'Each Gender Events'!AJ$2)*'Medal values'!$B$3
+ COUNTIFS('Official Medal Table'!$F:$F,'Each Gender Events'!$A44,'Official Medal Table'!$C:$C,'Each Gender Events'!AJ$1,'Official Medal Table'!$E:$E,"Mixed")*'Medal values'!$B$1/2
+ COUNTIFS('Official Medal Table'!$G:$G,'Each Gender Events'!$A44,'Official Medal Table'!$C:$C,'Each Gender Events'!AJ$1,'Official Medal Table'!$E:$E,"Mixed")*'Medal values'!$B$2/2
+ COUNTIFS('Official Medal Table'!$H:$H,'Each Gender Events'!$A44,'Official Medal Table'!$C:$C,'Each Gender Events'!AJ$1,'Official Medal Table'!$E:$E,"Mixed")*'Medal values'!$B$3/2
+ COUNTIFS('Official Medal Table'!$I:$I,'Each Gender Events'!$A44,'Official Medal Table'!$C:$C,'Each Gender Events'!AJ$1,'Official Medal Table'!$E:$E,"Mixed")*'Medal values'!$B$3/2</f>
        <v>0</v>
      </c>
      <c r="AK44">
        <f>COUNTIFS('Official Medal Table'!$F:$F,'Each Gender Events'!$A44,'Official Medal Table'!$C:$C,'Each Gender Events'!AK$1,'Official Medal Table'!$E:$E,'Each Gender Events'!AK$2)*'Medal values'!$B$1
+ COUNTIFS('Official Medal Table'!$G:$G,'Each Gender Events'!$A44,'Official Medal Table'!$C:$C,'Each Gender Events'!AK$1,'Official Medal Table'!$E:$E,'Each Gender Events'!AK$2)*'Medal values'!$B$2
+ COUNTIFS('Official Medal Table'!$H:$H,'Each Gender Events'!$A44,'Official Medal Table'!$C:$C,'Each Gender Events'!AK$1,'Official Medal Table'!$E:$E,'Each Gender Events'!AK$2)*'Medal values'!$B$3
+ COUNTIFS('Official Medal Table'!$I:$I,'Each Gender Events'!$A44,'Official Medal Table'!$C:$C,'Each Gender Events'!AK$1,'Official Medal Table'!$E:$E,'Each Gender Events'!AK$2)*'Medal values'!$B$3
+ COUNTIFS('Official Medal Table'!$F:$F,'Each Gender Events'!$A44,'Official Medal Table'!$C:$C,'Each Gender Events'!AK$1,'Official Medal Table'!$E:$E,"Mixed")*'Medal values'!$B$1/2
+ COUNTIFS('Official Medal Table'!$G:$G,'Each Gender Events'!$A44,'Official Medal Table'!$C:$C,'Each Gender Events'!AK$1,'Official Medal Table'!$E:$E,"Mixed")*'Medal values'!$B$2/2
+ COUNTIFS('Official Medal Table'!$H:$H,'Each Gender Events'!$A44,'Official Medal Table'!$C:$C,'Each Gender Events'!AK$1,'Official Medal Table'!$E:$E,"Mixed")*'Medal values'!$B$3/2
+ COUNTIFS('Official Medal Table'!$I:$I,'Each Gender Events'!$A44,'Official Medal Table'!$C:$C,'Each Gender Events'!AK$1,'Official Medal Table'!$E:$E,"Mixed")*'Medal values'!$B$3/2</f>
        <v>0</v>
      </c>
      <c r="AL44">
        <f>COUNTIFS('Official Medal Table'!$F:$F,'Each Gender Events'!$A44,'Official Medal Table'!$C:$C,'Each Gender Events'!AL$1,'Official Medal Table'!$E:$E,'Each Gender Events'!AL$2)*'Medal values'!$B$1
+ COUNTIFS('Official Medal Table'!$G:$G,'Each Gender Events'!$A44,'Official Medal Table'!$C:$C,'Each Gender Events'!AL$1,'Official Medal Table'!$E:$E,'Each Gender Events'!AL$2)*'Medal values'!$B$2
+ COUNTIFS('Official Medal Table'!$H:$H,'Each Gender Events'!$A44,'Official Medal Table'!$C:$C,'Each Gender Events'!AL$1,'Official Medal Table'!$E:$E,'Each Gender Events'!AL$2)*'Medal values'!$B$3
+ COUNTIFS('Official Medal Table'!$I:$I,'Each Gender Events'!$A44,'Official Medal Table'!$C:$C,'Each Gender Events'!AL$1,'Official Medal Table'!$E:$E,'Each Gender Events'!AL$2)*'Medal values'!$B$3
+ COUNTIFS('Official Medal Table'!$F:$F,'Each Gender Events'!$A44,'Official Medal Table'!$C:$C,'Each Gender Events'!AL$1,'Official Medal Table'!$E:$E,"Mixed")*'Medal values'!$B$1/2
+ COUNTIFS('Official Medal Table'!$G:$G,'Each Gender Events'!$A44,'Official Medal Table'!$C:$C,'Each Gender Events'!AL$1,'Official Medal Table'!$E:$E,"Mixed")*'Medal values'!$B$2/2
+ COUNTIFS('Official Medal Table'!$H:$H,'Each Gender Events'!$A44,'Official Medal Table'!$C:$C,'Each Gender Events'!AL$1,'Official Medal Table'!$E:$E,"Mixed")*'Medal values'!$B$3/2
+ COUNTIFS('Official Medal Table'!$I:$I,'Each Gender Events'!$A44,'Official Medal Table'!$C:$C,'Each Gender Events'!AL$1,'Official Medal Table'!$E:$E,"Mixed")*'Medal values'!$B$3/2</f>
        <v>0</v>
      </c>
      <c r="AM44">
        <f>COUNTIFS('Official Medal Table'!$F:$F,'Each Gender Events'!$A44,'Official Medal Table'!$C:$C,'Each Gender Events'!AM$1,'Official Medal Table'!$E:$E,'Each Gender Events'!AM$2)*'Medal values'!$B$1
+ COUNTIFS('Official Medal Table'!$G:$G,'Each Gender Events'!$A44,'Official Medal Table'!$C:$C,'Each Gender Events'!AM$1,'Official Medal Table'!$E:$E,'Each Gender Events'!AM$2)*'Medal values'!$B$2
+ COUNTIFS('Official Medal Table'!$H:$H,'Each Gender Events'!$A44,'Official Medal Table'!$C:$C,'Each Gender Events'!AM$1,'Official Medal Table'!$E:$E,'Each Gender Events'!AM$2)*'Medal values'!$B$3
+ COUNTIFS('Official Medal Table'!$I:$I,'Each Gender Events'!$A44,'Official Medal Table'!$C:$C,'Each Gender Events'!AM$1,'Official Medal Table'!$E:$E,'Each Gender Events'!AM$2)*'Medal values'!$B$3
+ COUNTIFS('Official Medal Table'!$F:$F,'Each Gender Events'!$A44,'Official Medal Table'!$C:$C,'Each Gender Events'!AM$1,'Official Medal Table'!$E:$E,"Mixed")*'Medal values'!$B$1/2
+ COUNTIFS('Official Medal Table'!$G:$G,'Each Gender Events'!$A44,'Official Medal Table'!$C:$C,'Each Gender Events'!AM$1,'Official Medal Table'!$E:$E,"Mixed")*'Medal values'!$B$2/2
+ COUNTIFS('Official Medal Table'!$H:$H,'Each Gender Events'!$A44,'Official Medal Table'!$C:$C,'Each Gender Events'!AM$1,'Official Medal Table'!$E:$E,"Mixed")*'Medal values'!$B$3/2
+ COUNTIFS('Official Medal Table'!$I:$I,'Each Gender Events'!$A44,'Official Medal Table'!$C:$C,'Each Gender Events'!AM$1,'Official Medal Table'!$E:$E,"Mixed")*'Medal values'!$B$3/2</f>
        <v>0</v>
      </c>
      <c r="AN44">
        <f>COUNTIFS('Official Medal Table'!$F:$F,'Each Gender Events'!$A44,'Official Medal Table'!$C:$C,'Each Gender Events'!AN$1,'Official Medal Table'!$E:$E,'Each Gender Events'!AN$2)*'Medal values'!$B$1
+ COUNTIFS('Official Medal Table'!$G:$G,'Each Gender Events'!$A44,'Official Medal Table'!$C:$C,'Each Gender Events'!AN$1,'Official Medal Table'!$E:$E,'Each Gender Events'!AN$2)*'Medal values'!$B$2
+ COUNTIFS('Official Medal Table'!$H:$H,'Each Gender Events'!$A44,'Official Medal Table'!$C:$C,'Each Gender Events'!AN$1,'Official Medal Table'!$E:$E,'Each Gender Events'!AN$2)*'Medal values'!$B$3
+ COUNTIFS('Official Medal Table'!$I:$I,'Each Gender Events'!$A44,'Official Medal Table'!$C:$C,'Each Gender Events'!AN$1,'Official Medal Table'!$E:$E,'Each Gender Events'!AN$2)*'Medal values'!$B$3
+ COUNTIFS('Official Medal Table'!$F:$F,'Each Gender Events'!$A44,'Official Medal Table'!$C:$C,'Each Gender Events'!AN$1,'Official Medal Table'!$E:$E,"Mixed")*'Medal values'!$B$1/2
+ COUNTIFS('Official Medal Table'!$G:$G,'Each Gender Events'!$A44,'Official Medal Table'!$C:$C,'Each Gender Events'!AN$1,'Official Medal Table'!$E:$E,"Mixed")*'Medal values'!$B$2/2
+ COUNTIFS('Official Medal Table'!$H:$H,'Each Gender Events'!$A44,'Official Medal Table'!$C:$C,'Each Gender Events'!AN$1,'Official Medal Table'!$E:$E,"Mixed")*'Medal values'!$B$3/2
+ COUNTIFS('Official Medal Table'!$I:$I,'Each Gender Events'!$A44,'Official Medal Table'!$C:$C,'Each Gender Events'!AN$1,'Official Medal Table'!$E:$E,"Mixed")*'Medal values'!$B$3/2</f>
        <v>0</v>
      </c>
      <c r="AO44">
        <f>COUNTIFS('Official Medal Table'!$F:$F,'Each Gender Events'!$A44,'Official Medal Table'!$C:$C,'Each Gender Events'!AO$1,'Official Medal Table'!$E:$E,'Each Gender Events'!AO$2)*'Medal values'!$B$1
+ COUNTIFS('Official Medal Table'!$G:$G,'Each Gender Events'!$A44,'Official Medal Table'!$C:$C,'Each Gender Events'!AO$1,'Official Medal Table'!$E:$E,'Each Gender Events'!AO$2)*'Medal values'!$B$2
+ COUNTIFS('Official Medal Table'!$H:$H,'Each Gender Events'!$A44,'Official Medal Table'!$C:$C,'Each Gender Events'!AO$1,'Official Medal Table'!$E:$E,'Each Gender Events'!AO$2)*'Medal values'!$B$3
+ COUNTIFS('Official Medal Table'!$I:$I,'Each Gender Events'!$A44,'Official Medal Table'!$C:$C,'Each Gender Events'!AO$1,'Official Medal Table'!$E:$E,'Each Gender Events'!AO$2)*'Medal values'!$B$3
+ COUNTIFS('Official Medal Table'!$F:$F,'Each Gender Events'!$A44,'Official Medal Table'!$C:$C,'Each Gender Events'!AO$1,'Official Medal Table'!$E:$E,"Mixed")*'Medal values'!$B$1/2
+ COUNTIFS('Official Medal Table'!$G:$G,'Each Gender Events'!$A44,'Official Medal Table'!$C:$C,'Each Gender Events'!AO$1,'Official Medal Table'!$E:$E,"Mixed")*'Medal values'!$B$2/2
+ COUNTIFS('Official Medal Table'!$H:$H,'Each Gender Events'!$A44,'Official Medal Table'!$C:$C,'Each Gender Events'!AO$1,'Official Medal Table'!$E:$E,"Mixed")*'Medal values'!$B$3/2
+ COUNTIFS('Official Medal Table'!$I:$I,'Each Gender Events'!$A44,'Official Medal Table'!$C:$C,'Each Gender Events'!AO$1,'Official Medal Table'!$E:$E,"Mixed")*'Medal values'!$B$3/2</f>
        <v>0</v>
      </c>
      <c r="AP44">
        <f>COUNTIFS('Official Medal Table'!$F:$F,'Each Gender Events'!$A44,'Official Medal Table'!$C:$C,'Each Gender Events'!AP$1,'Official Medal Table'!$E:$E,'Each Gender Events'!AP$2)*'Medal values'!$B$1
+ COUNTIFS('Official Medal Table'!$G:$G,'Each Gender Events'!$A44,'Official Medal Table'!$C:$C,'Each Gender Events'!AP$1,'Official Medal Table'!$E:$E,'Each Gender Events'!AP$2)*'Medal values'!$B$2
+ COUNTIFS('Official Medal Table'!$H:$H,'Each Gender Events'!$A44,'Official Medal Table'!$C:$C,'Each Gender Events'!AP$1,'Official Medal Table'!$E:$E,'Each Gender Events'!AP$2)*'Medal values'!$B$3
+ COUNTIFS('Official Medal Table'!$I:$I,'Each Gender Events'!$A44,'Official Medal Table'!$C:$C,'Each Gender Events'!AP$1,'Official Medal Table'!$E:$E,'Each Gender Events'!AP$2)*'Medal values'!$B$3
+ COUNTIFS('Official Medal Table'!$F:$F,'Each Gender Events'!$A44,'Official Medal Table'!$C:$C,'Each Gender Events'!AP$1,'Official Medal Table'!$E:$E,"Mixed")*'Medal values'!$B$1/2
+ COUNTIFS('Official Medal Table'!$G:$G,'Each Gender Events'!$A44,'Official Medal Table'!$C:$C,'Each Gender Events'!AP$1,'Official Medal Table'!$E:$E,"Mixed")*'Medal values'!$B$2/2
+ COUNTIFS('Official Medal Table'!$H:$H,'Each Gender Events'!$A44,'Official Medal Table'!$C:$C,'Each Gender Events'!AP$1,'Official Medal Table'!$E:$E,"Mixed")*'Medal values'!$B$3/2
+ COUNTIFS('Official Medal Table'!$I:$I,'Each Gender Events'!$A44,'Official Medal Table'!$C:$C,'Each Gender Events'!AP$1,'Official Medal Table'!$E:$E,"Mixed")*'Medal values'!$B$3/2</f>
        <v>0</v>
      </c>
      <c r="AQ44">
        <f>COUNTIFS('Official Medal Table'!$F:$F,'Each Gender Events'!$A44,'Official Medal Table'!$C:$C,'Each Gender Events'!AQ$1,'Official Medal Table'!$E:$E,'Each Gender Events'!AQ$2)*'Medal values'!$B$1
+ COUNTIFS('Official Medal Table'!$G:$G,'Each Gender Events'!$A44,'Official Medal Table'!$C:$C,'Each Gender Events'!AQ$1,'Official Medal Table'!$E:$E,'Each Gender Events'!AQ$2)*'Medal values'!$B$2
+ COUNTIFS('Official Medal Table'!$H:$H,'Each Gender Events'!$A44,'Official Medal Table'!$C:$C,'Each Gender Events'!AQ$1,'Official Medal Table'!$E:$E,'Each Gender Events'!AQ$2)*'Medal values'!$B$3
+ COUNTIFS('Official Medal Table'!$I:$I,'Each Gender Events'!$A44,'Official Medal Table'!$C:$C,'Each Gender Events'!AQ$1,'Official Medal Table'!$E:$E,'Each Gender Events'!AQ$2)*'Medal values'!$B$3
+ COUNTIFS('Official Medal Table'!$F:$F,'Each Gender Events'!$A44,'Official Medal Table'!$C:$C,'Each Gender Events'!AQ$1,'Official Medal Table'!$E:$E,"Mixed")*'Medal values'!$B$1/2
+ COUNTIFS('Official Medal Table'!$G:$G,'Each Gender Events'!$A44,'Official Medal Table'!$C:$C,'Each Gender Events'!AQ$1,'Official Medal Table'!$E:$E,"Mixed")*'Medal values'!$B$2/2
+ COUNTIFS('Official Medal Table'!$H:$H,'Each Gender Events'!$A44,'Official Medal Table'!$C:$C,'Each Gender Events'!AQ$1,'Official Medal Table'!$E:$E,"Mixed")*'Medal values'!$B$3/2
+ COUNTIFS('Official Medal Table'!$I:$I,'Each Gender Events'!$A44,'Official Medal Table'!$C:$C,'Each Gender Events'!AQ$1,'Official Medal Table'!$E:$E,"Mixed")*'Medal values'!$B$3/2</f>
        <v>0</v>
      </c>
      <c r="AR44">
        <f>COUNTIFS('Official Medal Table'!$F:$F,'Each Gender Events'!$A44,'Official Medal Table'!$C:$C,'Each Gender Events'!AR$1,'Official Medal Table'!$E:$E,'Each Gender Events'!AR$2)*'Medal values'!$B$1
+ COUNTIFS('Official Medal Table'!$G:$G,'Each Gender Events'!$A44,'Official Medal Table'!$C:$C,'Each Gender Events'!AR$1,'Official Medal Table'!$E:$E,'Each Gender Events'!AR$2)*'Medal values'!$B$2
+ COUNTIFS('Official Medal Table'!$H:$H,'Each Gender Events'!$A44,'Official Medal Table'!$C:$C,'Each Gender Events'!AR$1,'Official Medal Table'!$E:$E,'Each Gender Events'!AR$2)*'Medal values'!$B$3
+ COUNTIFS('Official Medal Table'!$I:$I,'Each Gender Events'!$A44,'Official Medal Table'!$C:$C,'Each Gender Events'!AR$1,'Official Medal Table'!$E:$E,'Each Gender Events'!AR$2)*'Medal values'!$B$3
+ COUNTIFS('Official Medal Table'!$F:$F,'Each Gender Events'!$A44,'Official Medal Table'!$C:$C,'Each Gender Events'!AR$1,'Official Medal Table'!$E:$E,"Mixed")*'Medal values'!$B$1/2
+ COUNTIFS('Official Medal Table'!$G:$G,'Each Gender Events'!$A44,'Official Medal Table'!$C:$C,'Each Gender Events'!AR$1,'Official Medal Table'!$E:$E,"Mixed")*'Medal values'!$B$2/2
+ COUNTIFS('Official Medal Table'!$H:$H,'Each Gender Events'!$A44,'Official Medal Table'!$C:$C,'Each Gender Events'!AR$1,'Official Medal Table'!$E:$E,"Mixed")*'Medal values'!$B$3/2
+ COUNTIFS('Official Medal Table'!$I:$I,'Each Gender Events'!$A44,'Official Medal Table'!$C:$C,'Each Gender Events'!AR$1,'Official Medal Table'!$E:$E,"Mixed")*'Medal values'!$B$3/2</f>
        <v>0</v>
      </c>
      <c r="AS44">
        <f>COUNTIFS('Official Medal Table'!$F:$F,'Each Gender Events'!$A44,'Official Medal Table'!$C:$C,'Each Gender Events'!AS$1,'Official Medal Table'!$E:$E,'Each Gender Events'!AS$2)*'Medal values'!$B$1
+ COUNTIFS('Official Medal Table'!$G:$G,'Each Gender Events'!$A44,'Official Medal Table'!$C:$C,'Each Gender Events'!AS$1,'Official Medal Table'!$E:$E,'Each Gender Events'!AS$2)*'Medal values'!$B$2
+ COUNTIFS('Official Medal Table'!$H:$H,'Each Gender Events'!$A44,'Official Medal Table'!$C:$C,'Each Gender Events'!AS$1,'Official Medal Table'!$E:$E,'Each Gender Events'!AS$2)*'Medal values'!$B$3
+ COUNTIFS('Official Medal Table'!$I:$I,'Each Gender Events'!$A44,'Official Medal Table'!$C:$C,'Each Gender Events'!AS$1,'Official Medal Table'!$E:$E,'Each Gender Events'!AS$2)*'Medal values'!$B$3
+ COUNTIFS('Official Medal Table'!$F:$F,'Each Gender Events'!$A44,'Official Medal Table'!$C:$C,'Each Gender Events'!AS$1,'Official Medal Table'!$E:$E,"Mixed")*'Medal values'!$B$1/2
+ COUNTIFS('Official Medal Table'!$G:$G,'Each Gender Events'!$A44,'Official Medal Table'!$C:$C,'Each Gender Events'!AS$1,'Official Medal Table'!$E:$E,"Mixed")*'Medal values'!$B$2/2
+ COUNTIFS('Official Medal Table'!$H:$H,'Each Gender Events'!$A44,'Official Medal Table'!$C:$C,'Each Gender Events'!AS$1,'Official Medal Table'!$E:$E,"Mixed")*'Medal values'!$B$3/2
+ COUNTIFS('Official Medal Table'!$I:$I,'Each Gender Events'!$A44,'Official Medal Table'!$C:$C,'Each Gender Events'!AS$1,'Official Medal Table'!$E:$E,"Mixed")*'Medal values'!$B$3/2</f>
        <v>0</v>
      </c>
      <c r="AT44">
        <f>COUNTIFS('Official Medal Table'!$F:$F,'Each Gender Events'!$A44,'Official Medal Table'!$C:$C,'Each Gender Events'!AT$1,'Official Medal Table'!$E:$E,'Each Gender Events'!AT$2)*'Medal values'!$B$1
+ COUNTIFS('Official Medal Table'!$G:$G,'Each Gender Events'!$A44,'Official Medal Table'!$C:$C,'Each Gender Events'!AT$1,'Official Medal Table'!$E:$E,'Each Gender Events'!AT$2)*'Medal values'!$B$2
+ COUNTIFS('Official Medal Table'!$H:$H,'Each Gender Events'!$A44,'Official Medal Table'!$C:$C,'Each Gender Events'!AT$1,'Official Medal Table'!$E:$E,'Each Gender Events'!AT$2)*'Medal values'!$B$3
+ COUNTIFS('Official Medal Table'!$I:$I,'Each Gender Events'!$A44,'Official Medal Table'!$C:$C,'Each Gender Events'!AT$1,'Official Medal Table'!$E:$E,'Each Gender Events'!AT$2)*'Medal values'!$B$3
+ COUNTIFS('Official Medal Table'!$F:$F,'Each Gender Events'!$A44,'Official Medal Table'!$C:$C,'Each Gender Events'!AT$1,'Official Medal Table'!$E:$E,"Mixed")*'Medal values'!$B$1/2
+ COUNTIFS('Official Medal Table'!$G:$G,'Each Gender Events'!$A44,'Official Medal Table'!$C:$C,'Each Gender Events'!AT$1,'Official Medal Table'!$E:$E,"Mixed")*'Medal values'!$B$2/2
+ COUNTIFS('Official Medal Table'!$H:$H,'Each Gender Events'!$A44,'Official Medal Table'!$C:$C,'Each Gender Events'!AT$1,'Official Medal Table'!$E:$E,"Mixed")*'Medal values'!$B$3/2
+ COUNTIFS('Official Medal Table'!$I:$I,'Each Gender Events'!$A44,'Official Medal Table'!$C:$C,'Each Gender Events'!AT$1,'Official Medal Table'!$E:$E,"Mixed")*'Medal values'!$B$3/2</f>
        <v>0</v>
      </c>
      <c r="AU44">
        <f>COUNTIFS('Official Medal Table'!$F:$F,'Each Gender Events'!$A44,'Official Medal Table'!$C:$C,'Each Gender Events'!AU$1,'Official Medal Table'!$E:$E,'Each Gender Events'!AU$2)*'Medal values'!$B$1
+ COUNTIFS('Official Medal Table'!$G:$G,'Each Gender Events'!$A44,'Official Medal Table'!$C:$C,'Each Gender Events'!AU$1,'Official Medal Table'!$E:$E,'Each Gender Events'!AU$2)*'Medal values'!$B$2
+ COUNTIFS('Official Medal Table'!$H:$H,'Each Gender Events'!$A44,'Official Medal Table'!$C:$C,'Each Gender Events'!AU$1,'Official Medal Table'!$E:$E,'Each Gender Events'!AU$2)*'Medal values'!$B$3
+ COUNTIFS('Official Medal Table'!$I:$I,'Each Gender Events'!$A44,'Official Medal Table'!$C:$C,'Each Gender Events'!AU$1,'Official Medal Table'!$E:$E,'Each Gender Events'!AU$2)*'Medal values'!$B$3
+ COUNTIFS('Official Medal Table'!$F:$F,'Each Gender Events'!$A44,'Official Medal Table'!$C:$C,'Each Gender Events'!AU$1,'Official Medal Table'!$E:$E,"Mixed")*'Medal values'!$B$1/2
+ COUNTIFS('Official Medal Table'!$G:$G,'Each Gender Events'!$A44,'Official Medal Table'!$C:$C,'Each Gender Events'!AU$1,'Official Medal Table'!$E:$E,"Mixed")*'Medal values'!$B$2/2
+ COUNTIFS('Official Medal Table'!$H:$H,'Each Gender Events'!$A44,'Official Medal Table'!$C:$C,'Each Gender Events'!AU$1,'Official Medal Table'!$E:$E,"Mixed")*'Medal values'!$B$3/2
+ COUNTIFS('Official Medal Table'!$I:$I,'Each Gender Events'!$A44,'Official Medal Table'!$C:$C,'Each Gender Events'!AU$1,'Official Medal Table'!$E:$E,"Mixed")*'Medal values'!$B$3/2</f>
        <v>0</v>
      </c>
      <c r="AV44">
        <f>COUNTIFS('Official Medal Table'!$F:$F,'Each Gender Events'!$A44,'Official Medal Table'!$C:$C,'Each Gender Events'!AV$1,'Official Medal Table'!$E:$E,'Each Gender Events'!AV$2)*'Medal values'!$B$1
+ COUNTIFS('Official Medal Table'!$G:$G,'Each Gender Events'!$A44,'Official Medal Table'!$C:$C,'Each Gender Events'!AV$1,'Official Medal Table'!$E:$E,'Each Gender Events'!AV$2)*'Medal values'!$B$2
+ COUNTIFS('Official Medal Table'!$H:$H,'Each Gender Events'!$A44,'Official Medal Table'!$C:$C,'Each Gender Events'!AV$1,'Official Medal Table'!$E:$E,'Each Gender Events'!AV$2)*'Medal values'!$B$3
+ COUNTIFS('Official Medal Table'!$I:$I,'Each Gender Events'!$A44,'Official Medal Table'!$C:$C,'Each Gender Events'!AV$1,'Official Medal Table'!$E:$E,'Each Gender Events'!AV$2)*'Medal values'!$B$3
+ COUNTIFS('Official Medal Table'!$F:$F,'Each Gender Events'!$A44,'Official Medal Table'!$C:$C,'Each Gender Events'!AV$1,'Official Medal Table'!$E:$E,"Mixed")*'Medal values'!$B$1/2
+ COUNTIFS('Official Medal Table'!$G:$G,'Each Gender Events'!$A44,'Official Medal Table'!$C:$C,'Each Gender Events'!AV$1,'Official Medal Table'!$E:$E,"Mixed")*'Medal values'!$B$2/2
+ COUNTIFS('Official Medal Table'!$H:$H,'Each Gender Events'!$A44,'Official Medal Table'!$C:$C,'Each Gender Events'!AV$1,'Official Medal Table'!$E:$E,"Mixed")*'Medal values'!$B$3/2
+ COUNTIFS('Official Medal Table'!$I:$I,'Each Gender Events'!$A44,'Official Medal Table'!$C:$C,'Each Gender Events'!AV$1,'Official Medal Table'!$E:$E,"Mixed")*'Medal values'!$B$3/2</f>
        <v>0</v>
      </c>
      <c r="AW44">
        <f>COUNTIFS('Official Medal Table'!$F:$F,'Each Gender Events'!$A44,'Official Medal Table'!$C:$C,'Each Gender Events'!AW$1,'Official Medal Table'!$E:$E,'Each Gender Events'!AW$2)*'Medal values'!$B$1
+ COUNTIFS('Official Medal Table'!$G:$G,'Each Gender Events'!$A44,'Official Medal Table'!$C:$C,'Each Gender Events'!AW$1,'Official Medal Table'!$E:$E,'Each Gender Events'!AW$2)*'Medal values'!$B$2
+ COUNTIFS('Official Medal Table'!$H:$H,'Each Gender Events'!$A44,'Official Medal Table'!$C:$C,'Each Gender Events'!AW$1,'Official Medal Table'!$E:$E,'Each Gender Events'!AW$2)*'Medal values'!$B$3
+ COUNTIFS('Official Medal Table'!$I:$I,'Each Gender Events'!$A44,'Official Medal Table'!$C:$C,'Each Gender Events'!AW$1,'Official Medal Table'!$E:$E,'Each Gender Events'!AW$2)*'Medal values'!$B$3
+ COUNTIFS('Official Medal Table'!$F:$F,'Each Gender Events'!$A44,'Official Medal Table'!$C:$C,'Each Gender Events'!AW$1,'Official Medal Table'!$E:$E,"Mixed")*'Medal values'!$B$1/2
+ COUNTIFS('Official Medal Table'!$G:$G,'Each Gender Events'!$A44,'Official Medal Table'!$C:$C,'Each Gender Events'!AW$1,'Official Medal Table'!$E:$E,"Mixed")*'Medal values'!$B$2/2
+ COUNTIFS('Official Medal Table'!$H:$H,'Each Gender Events'!$A44,'Official Medal Table'!$C:$C,'Each Gender Events'!AW$1,'Official Medal Table'!$E:$E,"Mixed")*'Medal values'!$B$3/2
+ COUNTIFS('Official Medal Table'!$I:$I,'Each Gender Events'!$A44,'Official Medal Table'!$C:$C,'Each Gender Events'!AW$1,'Official Medal Table'!$E:$E,"Mixed")*'Medal values'!$B$3/2</f>
        <v>0</v>
      </c>
      <c r="AX44">
        <f>COUNTIFS('Official Medal Table'!$F:$F,'Each Gender Events'!$A44,'Official Medal Table'!$C:$C,'Each Gender Events'!AX$1,'Official Medal Table'!$E:$E,'Each Gender Events'!AX$2)*'Medal values'!$B$1
+ COUNTIFS('Official Medal Table'!$G:$G,'Each Gender Events'!$A44,'Official Medal Table'!$C:$C,'Each Gender Events'!AX$1,'Official Medal Table'!$E:$E,'Each Gender Events'!AX$2)*'Medal values'!$B$2
+ COUNTIFS('Official Medal Table'!$H:$H,'Each Gender Events'!$A44,'Official Medal Table'!$C:$C,'Each Gender Events'!AX$1,'Official Medal Table'!$E:$E,'Each Gender Events'!AX$2)*'Medal values'!$B$3
+ COUNTIFS('Official Medal Table'!$I:$I,'Each Gender Events'!$A44,'Official Medal Table'!$C:$C,'Each Gender Events'!AX$1,'Official Medal Table'!$E:$E,'Each Gender Events'!AX$2)*'Medal values'!$B$3
+ COUNTIFS('Official Medal Table'!$F:$F,'Each Gender Events'!$A44,'Official Medal Table'!$C:$C,'Each Gender Events'!AX$1,'Official Medal Table'!$E:$E,"Mixed")*'Medal values'!$B$1/2
+ COUNTIFS('Official Medal Table'!$G:$G,'Each Gender Events'!$A44,'Official Medal Table'!$C:$C,'Each Gender Events'!AX$1,'Official Medal Table'!$E:$E,"Mixed")*'Medal values'!$B$2/2
+ COUNTIFS('Official Medal Table'!$H:$H,'Each Gender Events'!$A44,'Official Medal Table'!$C:$C,'Each Gender Events'!AX$1,'Official Medal Table'!$E:$E,"Mixed")*'Medal values'!$B$3/2
+ COUNTIFS('Official Medal Table'!$I:$I,'Each Gender Events'!$A44,'Official Medal Table'!$C:$C,'Each Gender Events'!AX$1,'Official Medal Table'!$E:$E,"Mixed")*'Medal values'!$B$3/2</f>
        <v>0</v>
      </c>
      <c r="AY44">
        <f>COUNTIFS('Official Medal Table'!$F:$F,'Each Gender Events'!$A44,'Official Medal Table'!$C:$C,'Each Gender Events'!AY$1,'Official Medal Table'!$E:$E,'Each Gender Events'!AY$2)*'Medal values'!$B$1
+ COUNTIFS('Official Medal Table'!$G:$G,'Each Gender Events'!$A44,'Official Medal Table'!$C:$C,'Each Gender Events'!AY$1,'Official Medal Table'!$E:$E,'Each Gender Events'!AY$2)*'Medal values'!$B$2
+ COUNTIFS('Official Medal Table'!$H:$H,'Each Gender Events'!$A44,'Official Medal Table'!$C:$C,'Each Gender Events'!AY$1,'Official Medal Table'!$E:$E,'Each Gender Events'!AY$2)*'Medal values'!$B$3
+ COUNTIFS('Official Medal Table'!$I:$I,'Each Gender Events'!$A44,'Official Medal Table'!$C:$C,'Each Gender Events'!AY$1,'Official Medal Table'!$E:$E,'Each Gender Events'!AY$2)*'Medal values'!$B$3
+ COUNTIFS('Official Medal Table'!$F:$F,'Each Gender Events'!$A44,'Official Medal Table'!$C:$C,'Each Gender Events'!AY$1,'Official Medal Table'!$E:$E,"Mixed")*'Medal values'!$B$1/2
+ COUNTIFS('Official Medal Table'!$G:$G,'Each Gender Events'!$A44,'Official Medal Table'!$C:$C,'Each Gender Events'!AY$1,'Official Medal Table'!$E:$E,"Mixed")*'Medal values'!$B$2/2
+ COUNTIFS('Official Medal Table'!$H:$H,'Each Gender Events'!$A44,'Official Medal Table'!$C:$C,'Each Gender Events'!AY$1,'Official Medal Table'!$E:$E,"Mixed")*'Medal values'!$B$3/2
+ COUNTIFS('Official Medal Table'!$I:$I,'Each Gender Events'!$A44,'Official Medal Table'!$C:$C,'Each Gender Events'!AY$1,'Official Medal Table'!$E:$E,"Mixed")*'Medal values'!$B$3/2</f>
        <v>0</v>
      </c>
      <c r="AZ44">
        <f>COUNTIFS('Official Medal Table'!$F:$F,'Each Gender Events'!$A44,'Official Medal Table'!$C:$C,'Each Gender Events'!AZ$1,'Official Medal Table'!$E:$E,'Each Gender Events'!AZ$2)*'Medal values'!$B$1
+ COUNTIFS('Official Medal Table'!$G:$G,'Each Gender Events'!$A44,'Official Medal Table'!$C:$C,'Each Gender Events'!AZ$1,'Official Medal Table'!$E:$E,'Each Gender Events'!AZ$2)*'Medal values'!$B$2
+ COUNTIFS('Official Medal Table'!$H:$H,'Each Gender Events'!$A44,'Official Medal Table'!$C:$C,'Each Gender Events'!AZ$1,'Official Medal Table'!$E:$E,'Each Gender Events'!AZ$2)*'Medal values'!$B$3
+ COUNTIFS('Official Medal Table'!$I:$I,'Each Gender Events'!$A44,'Official Medal Table'!$C:$C,'Each Gender Events'!AZ$1,'Official Medal Table'!$E:$E,'Each Gender Events'!AZ$2)*'Medal values'!$B$3
+ COUNTIFS('Official Medal Table'!$F:$F,'Each Gender Events'!$A44,'Official Medal Table'!$C:$C,'Each Gender Events'!AZ$1,'Official Medal Table'!$E:$E,"Mixed")*'Medal values'!$B$1/2
+ COUNTIFS('Official Medal Table'!$G:$G,'Each Gender Events'!$A44,'Official Medal Table'!$C:$C,'Each Gender Events'!AZ$1,'Official Medal Table'!$E:$E,"Mixed")*'Medal values'!$B$2/2
+ COUNTIFS('Official Medal Table'!$H:$H,'Each Gender Events'!$A44,'Official Medal Table'!$C:$C,'Each Gender Events'!AZ$1,'Official Medal Table'!$E:$E,"Mixed")*'Medal values'!$B$3/2
+ COUNTIFS('Official Medal Table'!$I:$I,'Each Gender Events'!$A44,'Official Medal Table'!$C:$C,'Each Gender Events'!AZ$1,'Official Medal Table'!$E:$E,"Mixed")*'Medal values'!$B$3/2</f>
        <v>0</v>
      </c>
      <c r="BA44">
        <f>COUNTIFS('Official Medal Table'!$F:$F,'Each Gender Events'!$A44,'Official Medal Table'!$C:$C,'Each Gender Events'!BA$1,'Official Medal Table'!$E:$E,'Each Gender Events'!BA$2)*'Medal values'!$B$1
+ COUNTIFS('Official Medal Table'!$G:$G,'Each Gender Events'!$A44,'Official Medal Table'!$C:$C,'Each Gender Events'!BA$1,'Official Medal Table'!$E:$E,'Each Gender Events'!BA$2)*'Medal values'!$B$2
+ COUNTIFS('Official Medal Table'!$H:$H,'Each Gender Events'!$A44,'Official Medal Table'!$C:$C,'Each Gender Events'!BA$1,'Official Medal Table'!$E:$E,'Each Gender Events'!BA$2)*'Medal values'!$B$3
+ COUNTIFS('Official Medal Table'!$I:$I,'Each Gender Events'!$A44,'Official Medal Table'!$C:$C,'Each Gender Events'!BA$1,'Official Medal Table'!$E:$E,'Each Gender Events'!BA$2)*'Medal values'!$B$3
+ COUNTIFS('Official Medal Table'!$F:$F,'Each Gender Events'!$A44,'Official Medal Table'!$C:$C,'Each Gender Events'!BA$1,'Official Medal Table'!$E:$E,"Mixed")*'Medal values'!$B$1/2
+ COUNTIFS('Official Medal Table'!$G:$G,'Each Gender Events'!$A44,'Official Medal Table'!$C:$C,'Each Gender Events'!BA$1,'Official Medal Table'!$E:$E,"Mixed")*'Medal values'!$B$2/2
+ COUNTIFS('Official Medal Table'!$H:$H,'Each Gender Events'!$A44,'Official Medal Table'!$C:$C,'Each Gender Events'!BA$1,'Official Medal Table'!$E:$E,"Mixed")*'Medal values'!$B$3/2
+ COUNTIFS('Official Medal Table'!$I:$I,'Each Gender Events'!$A44,'Official Medal Table'!$C:$C,'Each Gender Events'!BA$1,'Official Medal Table'!$E:$E,"Mixed")*'Medal values'!$B$3/2</f>
        <v>0</v>
      </c>
      <c r="BB44">
        <f>COUNTIFS('Official Medal Table'!$F:$F,'Each Gender Events'!$A44,'Official Medal Table'!$C:$C,'Each Gender Events'!BB$1,'Official Medal Table'!$E:$E,'Each Gender Events'!BB$2)*'Medal values'!$B$1
+ COUNTIFS('Official Medal Table'!$G:$G,'Each Gender Events'!$A44,'Official Medal Table'!$C:$C,'Each Gender Events'!BB$1,'Official Medal Table'!$E:$E,'Each Gender Events'!BB$2)*'Medal values'!$B$2
+ COUNTIFS('Official Medal Table'!$H:$H,'Each Gender Events'!$A44,'Official Medal Table'!$C:$C,'Each Gender Events'!BB$1,'Official Medal Table'!$E:$E,'Each Gender Events'!BB$2)*'Medal values'!$B$3
+ COUNTIFS('Official Medal Table'!$I:$I,'Each Gender Events'!$A44,'Official Medal Table'!$C:$C,'Each Gender Events'!BB$1,'Official Medal Table'!$E:$E,'Each Gender Events'!BB$2)*'Medal values'!$B$3
+ COUNTIFS('Official Medal Table'!$F:$F,'Each Gender Events'!$A44,'Official Medal Table'!$C:$C,'Each Gender Events'!BB$1,'Official Medal Table'!$E:$E,"Mixed")*'Medal values'!$B$1/2
+ COUNTIFS('Official Medal Table'!$G:$G,'Each Gender Events'!$A44,'Official Medal Table'!$C:$C,'Each Gender Events'!BB$1,'Official Medal Table'!$E:$E,"Mixed")*'Medal values'!$B$2/2
+ COUNTIFS('Official Medal Table'!$H:$H,'Each Gender Events'!$A44,'Official Medal Table'!$C:$C,'Each Gender Events'!BB$1,'Official Medal Table'!$E:$E,"Mixed")*'Medal values'!$B$3/2
+ COUNTIFS('Official Medal Table'!$I:$I,'Each Gender Events'!$A44,'Official Medal Table'!$C:$C,'Each Gender Events'!BB$1,'Official Medal Table'!$E:$E,"Mixed")*'Medal values'!$B$3/2</f>
        <v>0</v>
      </c>
      <c r="BC44">
        <f>COUNTIFS('Official Medal Table'!$F:$F,'Each Gender Events'!$A44,'Official Medal Table'!$C:$C,'Each Gender Events'!BC$1,'Official Medal Table'!$E:$E,'Each Gender Events'!BC$2)*'Medal values'!$B$1
+ COUNTIFS('Official Medal Table'!$G:$G,'Each Gender Events'!$A44,'Official Medal Table'!$C:$C,'Each Gender Events'!BC$1,'Official Medal Table'!$E:$E,'Each Gender Events'!BC$2)*'Medal values'!$B$2
+ COUNTIFS('Official Medal Table'!$H:$H,'Each Gender Events'!$A44,'Official Medal Table'!$C:$C,'Each Gender Events'!BC$1,'Official Medal Table'!$E:$E,'Each Gender Events'!BC$2)*'Medal values'!$B$3
+ COUNTIFS('Official Medal Table'!$I:$I,'Each Gender Events'!$A44,'Official Medal Table'!$C:$C,'Each Gender Events'!BC$1,'Official Medal Table'!$E:$E,'Each Gender Events'!BC$2)*'Medal values'!$B$3
+ COUNTIFS('Official Medal Table'!$F:$F,'Each Gender Events'!$A44,'Official Medal Table'!$C:$C,'Each Gender Events'!BC$1,'Official Medal Table'!$E:$E,"Mixed")*'Medal values'!$B$1/2
+ COUNTIFS('Official Medal Table'!$G:$G,'Each Gender Events'!$A44,'Official Medal Table'!$C:$C,'Each Gender Events'!BC$1,'Official Medal Table'!$E:$E,"Mixed")*'Medal values'!$B$2/2
+ COUNTIFS('Official Medal Table'!$H:$H,'Each Gender Events'!$A44,'Official Medal Table'!$C:$C,'Each Gender Events'!BC$1,'Official Medal Table'!$E:$E,"Mixed")*'Medal values'!$B$3/2
+ COUNTIFS('Official Medal Table'!$I:$I,'Each Gender Events'!$A44,'Official Medal Table'!$C:$C,'Each Gender Events'!BC$1,'Official Medal Table'!$E:$E,"Mixed")*'Medal values'!$B$3/2</f>
        <v>0</v>
      </c>
      <c r="BD44">
        <f>COUNTIFS('Official Medal Table'!$F:$F,'Each Gender Events'!$A44,'Official Medal Table'!$C:$C,'Each Gender Events'!BD$1,'Official Medal Table'!$E:$E,'Each Gender Events'!BD$2)*'Medal values'!$B$1
+ COUNTIFS('Official Medal Table'!$G:$G,'Each Gender Events'!$A44,'Official Medal Table'!$C:$C,'Each Gender Events'!BD$1,'Official Medal Table'!$E:$E,'Each Gender Events'!BD$2)*'Medal values'!$B$2
+ COUNTIFS('Official Medal Table'!$H:$H,'Each Gender Events'!$A44,'Official Medal Table'!$C:$C,'Each Gender Events'!BD$1,'Official Medal Table'!$E:$E,'Each Gender Events'!BD$2)*'Medal values'!$B$3
+ COUNTIFS('Official Medal Table'!$I:$I,'Each Gender Events'!$A44,'Official Medal Table'!$C:$C,'Each Gender Events'!BD$1,'Official Medal Table'!$E:$E,'Each Gender Events'!BD$2)*'Medal values'!$B$3
+ COUNTIFS('Official Medal Table'!$F:$F,'Each Gender Events'!$A44,'Official Medal Table'!$C:$C,'Each Gender Events'!BD$1,'Official Medal Table'!$E:$E,"Mixed")*'Medal values'!$B$1/2
+ COUNTIFS('Official Medal Table'!$G:$G,'Each Gender Events'!$A44,'Official Medal Table'!$C:$C,'Each Gender Events'!BD$1,'Official Medal Table'!$E:$E,"Mixed")*'Medal values'!$B$2/2
+ COUNTIFS('Official Medal Table'!$H:$H,'Each Gender Events'!$A44,'Official Medal Table'!$C:$C,'Each Gender Events'!BD$1,'Official Medal Table'!$E:$E,"Mixed")*'Medal values'!$B$3/2
+ COUNTIFS('Official Medal Table'!$I:$I,'Each Gender Events'!$A44,'Official Medal Table'!$C:$C,'Each Gender Events'!BD$1,'Official Medal Table'!$E:$E,"Mixed")*'Medal values'!$B$3/2</f>
        <v>0</v>
      </c>
      <c r="BE44">
        <f>COUNTIFS('Official Medal Table'!$F:$F,'Each Gender Events'!$A44,'Official Medal Table'!$C:$C,'Each Gender Events'!BE$1,'Official Medal Table'!$E:$E,'Each Gender Events'!BE$2)*'Medal values'!$B$1
+ COUNTIFS('Official Medal Table'!$G:$G,'Each Gender Events'!$A44,'Official Medal Table'!$C:$C,'Each Gender Events'!BE$1,'Official Medal Table'!$E:$E,'Each Gender Events'!BE$2)*'Medal values'!$B$2
+ COUNTIFS('Official Medal Table'!$H:$H,'Each Gender Events'!$A44,'Official Medal Table'!$C:$C,'Each Gender Events'!BE$1,'Official Medal Table'!$E:$E,'Each Gender Events'!BE$2)*'Medal values'!$B$3
+ COUNTIFS('Official Medal Table'!$I:$I,'Each Gender Events'!$A44,'Official Medal Table'!$C:$C,'Each Gender Events'!BE$1,'Official Medal Table'!$E:$E,'Each Gender Events'!BE$2)*'Medal values'!$B$3
+ COUNTIFS('Official Medal Table'!$F:$F,'Each Gender Events'!$A44,'Official Medal Table'!$C:$C,'Each Gender Events'!BE$1,'Official Medal Table'!$E:$E,"Mixed")*'Medal values'!$B$1/2
+ COUNTIFS('Official Medal Table'!$G:$G,'Each Gender Events'!$A44,'Official Medal Table'!$C:$C,'Each Gender Events'!BE$1,'Official Medal Table'!$E:$E,"Mixed")*'Medal values'!$B$2/2
+ COUNTIFS('Official Medal Table'!$H:$H,'Each Gender Events'!$A44,'Official Medal Table'!$C:$C,'Each Gender Events'!BE$1,'Official Medal Table'!$E:$E,"Mixed")*'Medal values'!$B$3/2
+ COUNTIFS('Official Medal Table'!$I:$I,'Each Gender Events'!$A44,'Official Medal Table'!$C:$C,'Each Gender Events'!BE$1,'Official Medal Table'!$E:$E,"Mixed")*'Medal values'!$B$3/2</f>
        <v>0</v>
      </c>
      <c r="BF44">
        <f>COUNTIFS('Official Medal Table'!$F:$F,'Each Gender Events'!$A44,'Official Medal Table'!$C:$C,'Each Gender Events'!BF$1,'Official Medal Table'!$E:$E,'Each Gender Events'!BF$2)*'Medal values'!$B$1
+ COUNTIFS('Official Medal Table'!$G:$G,'Each Gender Events'!$A44,'Official Medal Table'!$C:$C,'Each Gender Events'!BF$1,'Official Medal Table'!$E:$E,'Each Gender Events'!BF$2)*'Medal values'!$B$2
+ COUNTIFS('Official Medal Table'!$H:$H,'Each Gender Events'!$A44,'Official Medal Table'!$C:$C,'Each Gender Events'!BF$1,'Official Medal Table'!$E:$E,'Each Gender Events'!BF$2)*'Medal values'!$B$3
+ COUNTIFS('Official Medal Table'!$I:$I,'Each Gender Events'!$A44,'Official Medal Table'!$C:$C,'Each Gender Events'!BF$1,'Official Medal Table'!$E:$E,'Each Gender Events'!BF$2)*'Medal values'!$B$3
+ COUNTIFS('Official Medal Table'!$F:$F,'Each Gender Events'!$A44,'Official Medal Table'!$C:$C,'Each Gender Events'!BF$1,'Official Medal Table'!$E:$E,"Mixed")*'Medal values'!$B$1/2
+ COUNTIFS('Official Medal Table'!$G:$G,'Each Gender Events'!$A44,'Official Medal Table'!$C:$C,'Each Gender Events'!BF$1,'Official Medal Table'!$E:$E,"Mixed")*'Medal values'!$B$2/2
+ COUNTIFS('Official Medal Table'!$H:$H,'Each Gender Events'!$A44,'Official Medal Table'!$C:$C,'Each Gender Events'!BF$1,'Official Medal Table'!$E:$E,"Mixed")*'Medal values'!$B$3/2
+ COUNTIFS('Official Medal Table'!$I:$I,'Each Gender Events'!$A44,'Official Medal Table'!$C:$C,'Each Gender Events'!BF$1,'Official Medal Table'!$E:$E,"Mixed")*'Medal values'!$B$3/2</f>
        <v>0</v>
      </c>
      <c r="BG44">
        <f>COUNTIFS('Official Medal Table'!$F:$F,'Each Gender Events'!$A44,'Official Medal Table'!$C:$C,'Each Gender Events'!BG$1,'Official Medal Table'!$E:$E,'Each Gender Events'!BG$2)*'Medal values'!$B$1
+ COUNTIFS('Official Medal Table'!$G:$G,'Each Gender Events'!$A44,'Official Medal Table'!$C:$C,'Each Gender Events'!BG$1,'Official Medal Table'!$E:$E,'Each Gender Events'!BG$2)*'Medal values'!$B$2
+ COUNTIFS('Official Medal Table'!$H:$H,'Each Gender Events'!$A44,'Official Medal Table'!$C:$C,'Each Gender Events'!BG$1,'Official Medal Table'!$E:$E,'Each Gender Events'!BG$2)*'Medal values'!$B$3
+ COUNTIFS('Official Medal Table'!$I:$I,'Each Gender Events'!$A44,'Official Medal Table'!$C:$C,'Each Gender Events'!BG$1,'Official Medal Table'!$E:$E,'Each Gender Events'!BG$2)*'Medal values'!$B$3
+ COUNTIFS('Official Medal Table'!$F:$F,'Each Gender Events'!$A44,'Official Medal Table'!$C:$C,'Each Gender Events'!BG$1,'Official Medal Table'!$E:$E,"Mixed")*'Medal values'!$B$1/2
+ COUNTIFS('Official Medal Table'!$G:$G,'Each Gender Events'!$A44,'Official Medal Table'!$C:$C,'Each Gender Events'!BG$1,'Official Medal Table'!$E:$E,"Mixed")*'Medal values'!$B$2/2
+ COUNTIFS('Official Medal Table'!$H:$H,'Each Gender Events'!$A44,'Official Medal Table'!$C:$C,'Each Gender Events'!BG$1,'Official Medal Table'!$E:$E,"Mixed")*'Medal values'!$B$3/2
+ COUNTIFS('Official Medal Table'!$I:$I,'Each Gender Events'!$A44,'Official Medal Table'!$C:$C,'Each Gender Events'!BG$1,'Official Medal Table'!$E:$E,"Mixed")*'Medal values'!$B$3/2</f>
        <v>0</v>
      </c>
      <c r="BH44">
        <f>COUNTIFS('Official Medal Table'!$F:$F,'Each Gender Events'!$A44,'Official Medal Table'!$C:$C,'Each Gender Events'!BH$1,'Official Medal Table'!$E:$E,'Each Gender Events'!BH$2)*'Medal values'!$B$1
+ COUNTIFS('Official Medal Table'!$G:$G,'Each Gender Events'!$A44,'Official Medal Table'!$C:$C,'Each Gender Events'!BH$1,'Official Medal Table'!$E:$E,'Each Gender Events'!BH$2)*'Medal values'!$B$2
+ COUNTIFS('Official Medal Table'!$H:$H,'Each Gender Events'!$A44,'Official Medal Table'!$C:$C,'Each Gender Events'!BH$1,'Official Medal Table'!$E:$E,'Each Gender Events'!BH$2)*'Medal values'!$B$3
+ COUNTIFS('Official Medal Table'!$I:$I,'Each Gender Events'!$A44,'Official Medal Table'!$C:$C,'Each Gender Events'!BH$1,'Official Medal Table'!$E:$E,'Each Gender Events'!BH$2)*'Medal values'!$B$3
+ COUNTIFS('Official Medal Table'!$F:$F,'Each Gender Events'!$A44,'Official Medal Table'!$C:$C,'Each Gender Events'!BH$1,'Official Medal Table'!$E:$E,"Mixed")*'Medal values'!$B$1/2
+ COUNTIFS('Official Medal Table'!$G:$G,'Each Gender Events'!$A44,'Official Medal Table'!$C:$C,'Each Gender Events'!BH$1,'Official Medal Table'!$E:$E,"Mixed")*'Medal values'!$B$2/2
+ COUNTIFS('Official Medal Table'!$H:$H,'Each Gender Events'!$A44,'Official Medal Table'!$C:$C,'Each Gender Events'!BH$1,'Official Medal Table'!$E:$E,"Mixed")*'Medal values'!$B$3/2
+ COUNTIFS('Official Medal Table'!$I:$I,'Each Gender Events'!$A44,'Official Medal Table'!$C:$C,'Each Gender Events'!BH$1,'Official Medal Table'!$E:$E,"Mixed")*'Medal values'!$B$3/2</f>
        <v>0</v>
      </c>
      <c r="BI44">
        <f>COUNTIFS('Official Medal Table'!$F:$F,'Each Gender Events'!$A44,'Official Medal Table'!$C:$C,'Each Gender Events'!BI$1,'Official Medal Table'!$E:$E,'Each Gender Events'!BI$2)*'Medal values'!$B$1
+ COUNTIFS('Official Medal Table'!$G:$G,'Each Gender Events'!$A44,'Official Medal Table'!$C:$C,'Each Gender Events'!BI$1,'Official Medal Table'!$E:$E,'Each Gender Events'!BI$2)*'Medal values'!$B$2
+ COUNTIFS('Official Medal Table'!$H:$H,'Each Gender Events'!$A44,'Official Medal Table'!$C:$C,'Each Gender Events'!BI$1,'Official Medal Table'!$E:$E,'Each Gender Events'!BI$2)*'Medal values'!$B$3
+ COUNTIFS('Official Medal Table'!$I:$I,'Each Gender Events'!$A44,'Official Medal Table'!$C:$C,'Each Gender Events'!BI$1,'Official Medal Table'!$E:$E,'Each Gender Events'!BI$2)*'Medal values'!$B$3
+ COUNTIFS('Official Medal Table'!$F:$F,'Each Gender Events'!$A44,'Official Medal Table'!$C:$C,'Each Gender Events'!BI$1,'Official Medal Table'!$E:$E,"Mixed")*'Medal values'!$B$1/2
+ COUNTIFS('Official Medal Table'!$G:$G,'Each Gender Events'!$A44,'Official Medal Table'!$C:$C,'Each Gender Events'!BI$1,'Official Medal Table'!$E:$E,"Mixed")*'Medal values'!$B$2/2
+ COUNTIFS('Official Medal Table'!$H:$H,'Each Gender Events'!$A44,'Official Medal Table'!$C:$C,'Each Gender Events'!BI$1,'Official Medal Table'!$E:$E,"Mixed")*'Medal values'!$B$3/2
+ COUNTIFS('Official Medal Table'!$I:$I,'Each Gender Events'!$A44,'Official Medal Table'!$C:$C,'Each Gender Events'!BI$1,'Official Medal Table'!$E:$E,"Mixed")*'Medal values'!$B$3/2</f>
        <v>0</v>
      </c>
      <c r="BJ44">
        <f>COUNTIFS('Official Medal Table'!$F:$F,'Each Gender Events'!$A44,'Official Medal Table'!$C:$C,'Each Gender Events'!BJ$1,'Official Medal Table'!$E:$E,'Each Gender Events'!BJ$2)*'Medal values'!$B$1
+ COUNTIFS('Official Medal Table'!$G:$G,'Each Gender Events'!$A44,'Official Medal Table'!$C:$C,'Each Gender Events'!BJ$1,'Official Medal Table'!$E:$E,'Each Gender Events'!BJ$2)*'Medal values'!$B$2
+ COUNTIFS('Official Medal Table'!$H:$H,'Each Gender Events'!$A44,'Official Medal Table'!$C:$C,'Each Gender Events'!BJ$1,'Official Medal Table'!$E:$E,'Each Gender Events'!BJ$2)*'Medal values'!$B$3
+ COUNTIFS('Official Medal Table'!$I:$I,'Each Gender Events'!$A44,'Official Medal Table'!$C:$C,'Each Gender Events'!BJ$1,'Official Medal Table'!$E:$E,'Each Gender Events'!BJ$2)*'Medal values'!$B$3
+ COUNTIFS('Official Medal Table'!$F:$F,'Each Gender Events'!$A44,'Official Medal Table'!$C:$C,'Each Gender Events'!BJ$1,'Official Medal Table'!$E:$E,"Mixed")*'Medal values'!$B$1/2
+ COUNTIFS('Official Medal Table'!$G:$G,'Each Gender Events'!$A44,'Official Medal Table'!$C:$C,'Each Gender Events'!BJ$1,'Official Medal Table'!$E:$E,"Mixed")*'Medal values'!$B$2/2
+ COUNTIFS('Official Medal Table'!$H:$H,'Each Gender Events'!$A44,'Official Medal Table'!$C:$C,'Each Gender Events'!BJ$1,'Official Medal Table'!$E:$E,"Mixed")*'Medal values'!$B$3/2
+ COUNTIFS('Official Medal Table'!$I:$I,'Each Gender Events'!$A44,'Official Medal Table'!$C:$C,'Each Gender Events'!BJ$1,'Official Medal Table'!$E:$E,"Mixed")*'Medal values'!$B$3/2</f>
        <v>0</v>
      </c>
      <c r="BK44">
        <f>COUNTIFS('Official Medal Table'!$F:$F,'Each Gender Events'!$A44,'Official Medal Table'!$C:$C,'Each Gender Events'!BK$1,'Official Medal Table'!$E:$E,'Each Gender Events'!BK$2)*'Medal values'!$B$1
+ COUNTIFS('Official Medal Table'!$G:$G,'Each Gender Events'!$A44,'Official Medal Table'!$C:$C,'Each Gender Events'!BK$1,'Official Medal Table'!$E:$E,'Each Gender Events'!BK$2)*'Medal values'!$B$2
+ COUNTIFS('Official Medal Table'!$H:$H,'Each Gender Events'!$A44,'Official Medal Table'!$C:$C,'Each Gender Events'!BK$1,'Official Medal Table'!$E:$E,'Each Gender Events'!BK$2)*'Medal values'!$B$3
+ COUNTIFS('Official Medal Table'!$I:$I,'Each Gender Events'!$A44,'Official Medal Table'!$C:$C,'Each Gender Events'!BK$1,'Official Medal Table'!$E:$E,'Each Gender Events'!BK$2)*'Medal values'!$B$3
+ COUNTIFS('Official Medal Table'!$F:$F,'Each Gender Events'!$A44,'Official Medal Table'!$C:$C,'Each Gender Events'!BK$1,'Official Medal Table'!$E:$E,"Mixed")*'Medal values'!$B$1/2
+ COUNTIFS('Official Medal Table'!$G:$G,'Each Gender Events'!$A44,'Official Medal Table'!$C:$C,'Each Gender Events'!BK$1,'Official Medal Table'!$E:$E,"Mixed")*'Medal values'!$B$2/2
+ COUNTIFS('Official Medal Table'!$H:$H,'Each Gender Events'!$A44,'Official Medal Table'!$C:$C,'Each Gender Events'!BK$1,'Official Medal Table'!$E:$E,"Mixed")*'Medal values'!$B$3/2
+ COUNTIFS('Official Medal Table'!$I:$I,'Each Gender Events'!$A44,'Official Medal Table'!$C:$C,'Each Gender Events'!BK$1,'Official Medal Table'!$E:$E,"Mixed")*'Medal values'!$B$3/2</f>
        <v>0</v>
      </c>
      <c r="BL44">
        <f>COUNTIFS('Official Medal Table'!$F:$F,'Each Gender Events'!$A44,'Official Medal Table'!$C:$C,'Each Gender Events'!BL$1,'Official Medal Table'!$E:$E,'Each Gender Events'!BL$2)*'Medal values'!$B$1
+ COUNTIFS('Official Medal Table'!$G:$G,'Each Gender Events'!$A44,'Official Medal Table'!$C:$C,'Each Gender Events'!BL$1,'Official Medal Table'!$E:$E,'Each Gender Events'!BL$2)*'Medal values'!$B$2
+ COUNTIFS('Official Medal Table'!$H:$H,'Each Gender Events'!$A44,'Official Medal Table'!$C:$C,'Each Gender Events'!BL$1,'Official Medal Table'!$E:$E,'Each Gender Events'!BL$2)*'Medal values'!$B$3
+ COUNTIFS('Official Medal Table'!$I:$I,'Each Gender Events'!$A44,'Official Medal Table'!$C:$C,'Each Gender Events'!BL$1,'Official Medal Table'!$E:$E,'Each Gender Events'!BL$2)*'Medal values'!$B$3
+ COUNTIFS('Official Medal Table'!$F:$F,'Each Gender Events'!$A44,'Official Medal Table'!$C:$C,'Each Gender Events'!BL$1,'Official Medal Table'!$E:$E,"Mixed")*'Medal values'!$B$1/2
+ COUNTIFS('Official Medal Table'!$G:$G,'Each Gender Events'!$A44,'Official Medal Table'!$C:$C,'Each Gender Events'!BL$1,'Official Medal Table'!$E:$E,"Mixed")*'Medal values'!$B$2/2
+ COUNTIFS('Official Medal Table'!$H:$H,'Each Gender Events'!$A44,'Official Medal Table'!$C:$C,'Each Gender Events'!BL$1,'Official Medal Table'!$E:$E,"Mixed")*'Medal values'!$B$3/2
+ COUNTIFS('Official Medal Table'!$I:$I,'Each Gender Events'!$A44,'Official Medal Table'!$C:$C,'Each Gender Events'!BL$1,'Official Medal Table'!$E:$E,"Mixed")*'Medal values'!$B$3/2</f>
        <v>0</v>
      </c>
      <c r="BM44">
        <f>COUNTIFS('Official Medal Table'!$F:$F,'Each Gender Events'!$A44,'Official Medal Table'!$C:$C,'Each Gender Events'!BM$1,'Official Medal Table'!$E:$E,'Each Gender Events'!BM$2)*'Medal values'!$B$1
+ COUNTIFS('Official Medal Table'!$G:$G,'Each Gender Events'!$A44,'Official Medal Table'!$C:$C,'Each Gender Events'!BM$1,'Official Medal Table'!$E:$E,'Each Gender Events'!BM$2)*'Medal values'!$B$2
+ COUNTIFS('Official Medal Table'!$H:$H,'Each Gender Events'!$A44,'Official Medal Table'!$C:$C,'Each Gender Events'!BM$1,'Official Medal Table'!$E:$E,'Each Gender Events'!BM$2)*'Medal values'!$B$3
+ COUNTIFS('Official Medal Table'!$I:$I,'Each Gender Events'!$A44,'Official Medal Table'!$C:$C,'Each Gender Events'!BM$1,'Official Medal Table'!$E:$E,'Each Gender Events'!BM$2)*'Medal values'!$B$3
+ COUNTIFS('Official Medal Table'!$F:$F,'Each Gender Events'!$A44,'Official Medal Table'!$C:$C,'Each Gender Events'!BM$1,'Official Medal Table'!$E:$E,"Mixed")*'Medal values'!$B$1/2
+ COUNTIFS('Official Medal Table'!$G:$G,'Each Gender Events'!$A44,'Official Medal Table'!$C:$C,'Each Gender Events'!BM$1,'Official Medal Table'!$E:$E,"Mixed")*'Medal values'!$B$2/2
+ COUNTIFS('Official Medal Table'!$H:$H,'Each Gender Events'!$A44,'Official Medal Table'!$C:$C,'Each Gender Events'!BM$1,'Official Medal Table'!$E:$E,"Mixed")*'Medal values'!$B$3/2
+ COUNTIFS('Official Medal Table'!$I:$I,'Each Gender Events'!$A44,'Official Medal Table'!$C:$C,'Each Gender Events'!BM$1,'Official Medal Table'!$E:$E,"Mixed")*'Medal values'!$B$3/2</f>
        <v>0</v>
      </c>
      <c r="BN44">
        <f>COUNTIFS('Official Medal Table'!$F:$F,'Each Gender Events'!$A44,'Official Medal Table'!$C:$C,'Each Gender Events'!BN$1,'Official Medal Table'!$E:$E,'Each Gender Events'!BN$2)*'Medal values'!$B$1
+ COUNTIFS('Official Medal Table'!$G:$G,'Each Gender Events'!$A44,'Official Medal Table'!$C:$C,'Each Gender Events'!BN$1,'Official Medal Table'!$E:$E,'Each Gender Events'!BN$2)*'Medal values'!$B$2
+ COUNTIFS('Official Medal Table'!$H:$H,'Each Gender Events'!$A44,'Official Medal Table'!$C:$C,'Each Gender Events'!BN$1,'Official Medal Table'!$E:$E,'Each Gender Events'!BN$2)*'Medal values'!$B$3
+ COUNTIFS('Official Medal Table'!$I:$I,'Each Gender Events'!$A44,'Official Medal Table'!$C:$C,'Each Gender Events'!BN$1,'Official Medal Table'!$E:$E,'Each Gender Events'!BN$2)*'Medal values'!$B$3
+ COUNTIFS('Official Medal Table'!$F:$F,'Each Gender Events'!$A44,'Official Medal Table'!$C:$C,'Each Gender Events'!BN$1,'Official Medal Table'!$E:$E,"Mixed")*'Medal values'!$B$1/2
+ COUNTIFS('Official Medal Table'!$G:$G,'Each Gender Events'!$A44,'Official Medal Table'!$C:$C,'Each Gender Events'!BN$1,'Official Medal Table'!$E:$E,"Mixed")*'Medal values'!$B$2/2
+ COUNTIFS('Official Medal Table'!$H:$H,'Each Gender Events'!$A44,'Official Medal Table'!$C:$C,'Each Gender Events'!BN$1,'Official Medal Table'!$E:$E,"Mixed")*'Medal values'!$B$3/2
+ COUNTIFS('Official Medal Table'!$I:$I,'Each Gender Events'!$A44,'Official Medal Table'!$C:$C,'Each Gender Events'!BN$1,'Official Medal Table'!$E:$E,"Mixed")*'Medal values'!$B$3/2</f>
        <v>3.0000015000000002</v>
      </c>
      <c r="BO44">
        <f>COUNTIFS('Official Medal Table'!$F:$F,'Each Gender Events'!$A44,'Official Medal Table'!$C:$C,'Each Gender Events'!BO$1,'Official Medal Table'!$E:$E,'Each Gender Events'!BO$2)*'Medal values'!$B$1
+ COUNTIFS('Official Medal Table'!$G:$G,'Each Gender Events'!$A44,'Official Medal Table'!$C:$C,'Each Gender Events'!BO$1,'Official Medal Table'!$E:$E,'Each Gender Events'!BO$2)*'Medal values'!$B$2
+ COUNTIFS('Official Medal Table'!$H:$H,'Each Gender Events'!$A44,'Official Medal Table'!$C:$C,'Each Gender Events'!BO$1,'Official Medal Table'!$E:$E,'Each Gender Events'!BO$2)*'Medal values'!$B$3
+ COUNTIFS('Official Medal Table'!$I:$I,'Each Gender Events'!$A44,'Official Medal Table'!$C:$C,'Each Gender Events'!BO$1,'Official Medal Table'!$E:$E,'Each Gender Events'!BO$2)*'Medal values'!$B$3
+ COUNTIFS('Official Medal Table'!$F:$F,'Each Gender Events'!$A44,'Official Medal Table'!$C:$C,'Each Gender Events'!BO$1,'Official Medal Table'!$E:$E,"Mixed")*'Medal values'!$B$1/2
+ COUNTIFS('Official Medal Table'!$G:$G,'Each Gender Events'!$A44,'Official Medal Table'!$C:$C,'Each Gender Events'!BO$1,'Official Medal Table'!$E:$E,"Mixed")*'Medal values'!$B$2/2
+ COUNTIFS('Official Medal Table'!$H:$H,'Each Gender Events'!$A44,'Official Medal Table'!$C:$C,'Each Gender Events'!BO$1,'Official Medal Table'!$E:$E,"Mixed")*'Medal values'!$B$3/2
+ COUNTIFS('Official Medal Table'!$I:$I,'Each Gender Events'!$A44,'Official Medal Table'!$C:$C,'Each Gender Events'!BO$1,'Official Medal Table'!$E:$E,"Mixed")*'Medal values'!$B$3/2</f>
        <v>1.0000005000000001</v>
      </c>
      <c r="BP44">
        <f>COUNTIFS('Official Medal Table'!$F:$F,'Each Gender Events'!$A44,'Official Medal Table'!$C:$C,'Each Gender Events'!BP$1,'Official Medal Table'!$E:$E,'Each Gender Events'!BP$2)*'Medal values'!$B$1
+ COUNTIFS('Official Medal Table'!$G:$G,'Each Gender Events'!$A44,'Official Medal Table'!$C:$C,'Each Gender Events'!BP$1,'Official Medal Table'!$E:$E,'Each Gender Events'!BP$2)*'Medal values'!$B$2
+ COUNTIFS('Official Medal Table'!$H:$H,'Each Gender Events'!$A44,'Official Medal Table'!$C:$C,'Each Gender Events'!BP$1,'Official Medal Table'!$E:$E,'Each Gender Events'!BP$2)*'Medal values'!$B$3
+ COUNTIFS('Official Medal Table'!$I:$I,'Each Gender Events'!$A44,'Official Medal Table'!$C:$C,'Each Gender Events'!BP$1,'Official Medal Table'!$E:$E,'Each Gender Events'!BP$2)*'Medal values'!$B$3
+ COUNTIFS('Official Medal Table'!$F:$F,'Each Gender Events'!$A44,'Official Medal Table'!$C:$C,'Each Gender Events'!BP$1,'Official Medal Table'!$E:$E,"Mixed")*'Medal values'!$B$1/2
+ COUNTIFS('Official Medal Table'!$G:$G,'Each Gender Events'!$A44,'Official Medal Table'!$C:$C,'Each Gender Events'!BP$1,'Official Medal Table'!$E:$E,"Mixed")*'Medal values'!$B$2/2
+ COUNTIFS('Official Medal Table'!$H:$H,'Each Gender Events'!$A44,'Official Medal Table'!$C:$C,'Each Gender Events'!BP$1,'Official Medal Table'!$E:$E,"Mixed")*'Medal values'!$B$3/2
+ COUNTIFS('Official Medal Table'!$I:$I,'Each Gender Events'!$A44,'Official Medal Table'!$C:$C,'Each Gender Events'!BP$1,'Official Medal Table'!$E:$E,"Mixed")*'Medal values'!$B$3/2</f>
        <v>1.0000005000000001</v>
      </c>
      <c r="BQ44">
        <f>COUNTIFS('Official Medal Table'!$F:$F,'Each Gender Events'!$A44,'Official Medal Table'!$C:$C,'Each Gender Events'!BQ$1,'Official Medal Table'!$E:$E,'Each Gender Events'!BQ$2)*'Medal values'!$B$1
+ COUNTIFS('Official Medal Table'!$G:$G,'Each Gender Events'!$A44,'Official Medal Table'!$C:$C,'Each Gender Events'!BQ$1,'Official Medal Table'!$E:$E,'Each Gender Events'!BQ$2)*'Medal values'!$B$2
+ COUNTIFS('Official Medal Table'!$H:$H,'Each Gender Events'!$A44,'Official Medal Table'!$C:$C,'Each Gender Events'!BQ$1,'Official Medal Table'!$E:$E,'Each Gender Events'!BQ$2)*'Medal values'!$B$3
+ COUNTIFS('Official Medal Table'!$I:$I,'Each Gender Events'!$A44,'Official Medal Table'!$C:$C,'Each Gender Events'!BQ$1,'Official Medal Table'!$E:$E,'Each Gender Events'!BQ$2)*'Medal values'!$B$3
+ COUNTIFS('Official Medal Table'!$F:$F,'Each Gender Events'!$A44,'Official Medal Table'!$C:$C,'Each Gender Events'!BQ$1,'Official Medal Table'!$E:$E,"Mixed")*'Medal values'!$B$1/2
+ COUNTIFS('Official Medal Table'!$G:$G,'Each Gender Events'!$A44,'Official Medal Table'!$C:$C,'Each Gender Events'!BQ$1,'Official Medal Table'!$E:$E,"Mixed")*'Medal values'!$B$2/2
+ COUNTIFS('Official Medal Table'!$H:$H,'Each Gender Events'!$A44,'Official Medal Table'!$C:$C,'Each Gender Events'!BQ$1,'Official Medal Table'!$E:$E,"Mixed")*'Medal values'!$B$3/2
+ COUNTIFS('Official Medal Table'!$I:$I,'Each Gender Events'!$A44,'Official Medal Table'!$C:$C,'Each Gender Events'!BQ$1,'Official Medal Table'!$E:$E,"Mixed")*'Medal values'!$B$3/2</f>
        <v>0</v>
      </c>
      <c r="BR44">
        <f>COUNTIFS('Official Medal Table'!$F:$F,'Each Gender Events'!$A44,'Official Medal Table'!$C:$C,'Each Gender Events'!BR$1,'Official Medal Table'!$E:$E,'Each Gender Events'!BR$2)*'Medal values'!$B$1
+ COUNTIFS('Official Medal Table'!$G:$G,'Each Gender Events'!$A44,'Official Medal Table'!$C:$C,'Each Gender Events'!BR$1,'Official Medal Table'!$E:$E,'Each Gender Events'!BR$2)*'Medal values'!$B$2
+ COUNTIFS('Official Medal Table'!$H:$H,'Each Gender Events'!$A44,'Official Medal Table'!$C:$C,'Each Gender Events'!BR$1,'Official Medal Table'!$E:$E,'Each Gender Events'!BR$2)*'Medal values'!$B$3
+ COUNTIFS('Official Medal Table'!$I:$I,'Each Gender Events'!$A44,'Official Medal Table'!$C:$C,'Each Gender Events'!BR$1,'Official Medal Table'!$E:$E,'Each Gender Events'!BR$2)*'Medal values'!$B$3
+ COUNTIFS('Official Medal Table'!$F:$F,'Each Gender Events'!$A44,'Official Medal Table'!$C:$C,'Each Gender Events'!BR$1,'Official Medal Table'!$E:$E,"Mixed")*'Medal values'!$B$1/2
+ COUNTIFS('Official Medal Table'!$G:$G,'Each Gender Events'!$A44,'Official Medal Table'!$C:$C,'Each Gender Events'!BR$1,'Official Medal Table'!$E:$E,"Mixed")*'Medal values'!$B$2/2
+ COUNTIFS('Official Medal Table'!$H:$H,'Each Gender Events'!$A44,'Official Medal Table'!$C:$C,'Each Gender Events'!BR$1,'Official Medal Table'!$E:$E,"Mixed")*'Medal values'!$B$3/2
+ COUNTIFS('Official Medal Table'!$I:$I,'Each Gender Events'!$A44,'Official Medal Table'!$C:$C,'Each Gender Events'!BR$1,'Official Medal Table'!$E:$E,"Mixed")*'Medal values'!$B$3/2</f>
        <v>0</v>
      </c>
      <c r="BS44">
        <f>COUNTIFS('Official Medal Table'!$F:$F,'Each Gender Events'!$A44,'Official Medal Table'!$C:$C,'Each Gender Events'!BS$1,'Official Medal Table'!$E:$E,'Each Gender Events'!BS$2)*'Medal values'!$B$1
+ COUNTIFS('Official Medal Table'!$G:$G,'Each Gender Events'!$A44,'Official Medal Table'!$C:$C,'Each Gender Events'!BS$1,'Official Medal Table'!$E:$E,'Each Gender Events'!BS$2)*'Medal values'!$B$2
+ COUNTIFS('Official Medal Table'!$H:$H,'Each Gender Events'!$A44,'Official Medal Table'!$C:$C,'Each Gender Events'!BS$1,'Official Medal Table'!$E:$E,'Each Gender Events'!BS$2)*'Medal values'!$B$3
+ COUNTIFS('Official Medal Table'!$I:$I,'Each Gender Events'!$A44,'Official Medal Table'!$C:$C,'Each Gender Events'!BS$1,'Official Medal Table'!$E:$E,'Each Gender Events'!BS$2)*'Medal values'!$B$3
+ COUNTIFS('Official Medal Table'!$F:$F,'Each Gender Events'!$A44,'Official Medal Table'!$C:$C,'Each Gender Events'!BS$1,'Official Medal Table'!$E:$E,"Mixed")*'Medal values'!$B$1/2
+ COUNTIFS('Official Medal Table'!$G:$G,'Each Gender Events'!$A44,'Official Medal Table'!$C:$C,'Each Gender Events'!BS$1,'Official Medal Table'!$E:$E,"Mixed")*'Medal values'!$B$2/2
+ COUNTIFS('Official Medal Table'!$H:$H,'Each Gender Events'!$A44,'Official Medal Table'!$C:$C,'Each Gender Events'!BS$1,'Official Medal Table'!$E:$E,"Mixed")*'Medal values'!$B$3/2
+ COUNTIFS('Official Medal Table'!$I:$I,'Each Gender Events'!$A44,'Official Medal Table'!$C:$C,'Each Gender Events'!BS$1,'Official Medal Table'!$E:$E,"Mixed")*'Medal values'!$B$3/2</f>
        <v>0</v>
      </c>
      <c r="BT44">
        <f>COUNTIFS('Official Medal Table'!$F:$F,'Each Gender Events'!$A44,'Official Medal Table'!$C:$C,'Each Gender Events'!BT$1,'Official Medal Table'!$E:$E,'Each Gender Events'!BT$2)*'Medal values'!$B$1
+ COUNTIFS('Official Medal Table'!$G:$G,'Each Gender Events'!$A44,'Official Medal Table'!$C:$C,'Each Gender Events'!BT$1,'Official Medal Table'!$E:$E,'Each Gender Events'!BT$2)*'Medal values'!$B$2
+ COUNTIFS('Official Medal Table'!$H:$H,'Each Gender Events'!$A44,'Official Medal Table'!$C:$C,'Each Gender Events'!BT$1,'Official Medal Table'!$E:$E,'Each Gender Events'!BT$2)*'Medal values'!$B$3
+ COUNTIFS('Official Medal Table'!$I:$I,'Each Gender Events'!$A44,'Official Medal Table'!$C:$C,'Each Gender Events'!BT$1,'Official Medal Table'!$E:$E,'Each Gender Events'!BT$2)*'Medal values'!$B$3
+ COUNTIFS('Official Medal Table'!$F:$F,'Each Gender Events'!$A44,'Official Medal Table'!$C:$C,'Each Gender Events'!BT$1,'Official Medal Table'!$E:$E,"Mixed")*'Medal values'!$B$1/2
+ COUNTIFS('Official Medal Table'!$G:$G,'Each Gender Events'!$A44,'Official Medal Table'!$C:$C,'Each Gender Events'!BT$1,'Official Medal Table'!$E:$E,"Mixed")*'Medal values'!$B$2/2
+ COUNTIFS('Official Medal Table'!$H:$H,'Each Gender Events'!$A44,'Official Medal Table'!$C:$C,'Each Gender Events'!BT$1,'Official Medal Table'!$E:$E,"Mixed")*'Medal values'!$B$3/2
+ COUNTIFS('Official Medal Table'!$I:$I,'Each Gender Events'!$A44,'Official Medal Table'!$C:$C,'Each Gender Events'!BT$1,'Official Medal Table'!$E:$E,"Mixed")*'Medal values'!$B$3/2</f>
        <v>0</v>
      </c>
      <c r="BU44">
        <f>COUNTIFS('Official Medal Table'!$F:$F,'Each Gender Events'!$A44,'Official Medal Table'!$C:$C,'Each Gender Events'!BU$1,'Official Medal Table'!$E:$E,'Each Gender Events'!BU$2)*'Medal values'!$B$1
+ COUNTIFS('Official Medal Table'!$G:$G,'Each Gender Events'!$A44,'Official Medal Table'!$C:$C,'Each Gender Events'!BU$1,'Official Medal Table'!$E:$E,'Each Gender Events'!BU$2)*'Medal values'!$B$2
+ COUNTIFS('Official Medal Table'!$H:$H,'Each Gender Events'!$A44,'Official Medal Table'!$C:$C,'Each Gender Events'!BU$1,'Official Medal Table'!$E:$E,'Each Gender Events'!BU$2)*'Medal values'!$B$3
+ COUNTIFS('Official Medal Table'!$I:$I,'Each Gender Events'!$A44,'Official Medal Table'!$C:$C,'Each Gender Events'!BU$1,'Official Medal Table'!$E:$E,'Each Gender Events'!BU$2)*'Medal values'!$B$3
+ COUNTIFS('Official Medal Table'!$F:$F,'Each Gender Events'!$A44,'Official Medal Table'!$C:$C,'Each Gender Events'!BU$1,'Official Medal Table'!$E:$E,"Mixed")*'Medal values'!$B$1/2
+ COUNTIFS('Official Medal Table'!$G:$G,'Each Gender Events'!$A44,'Official Medal Table'!$C:$C,'Each Gender Events'!BU$1,'Official Medal Table'!$E:$E,"Mixed")*'Medal values'!$B$2/2
+ COUNTIFS('Official Medal Table'!$H:$H,'Each Gender Events'!$A44,'Official Medal Table'!$C:$C,'Each Gender Events'!BU$1,'Official Medal Table'!$E:$E,"Mixed")*'Medal values'!$B$3/2
+ COUNTIFS('Official Medal Table'!$I:$I,'Each Gender Events'!$A44,'Official Medal Table'!$C:$C,'Each Gender Events'!BU$1,'Official Medal Table'!$E:$E,"Mixed")*'Medal values'!$B$3/2</f>
        <v>0</v>
      </c>
      <c r="BV44">
        <f>COUNTIFS('Official Medal Table'!$F:$F,'Each Gender Events'!$A44,'Official Medal Table'!$C:$C,'Each Gender Events'!BV$1,'Official Medal Table'!$E:$E,'Each Gender Events'!BV$2)*'Medal values'!$B$1
+ COUNTIFS('Official Medal Table'!$G:$G,'Each Gender Events'!$A44,'Official Medal Table'!$C:$C,'Each Gender Events'!BV$1,'Official Medal Table'!$E:$E,'Each Gender Events'!BV$2)*'Medal values'!$B$2
+ COUNTIFS('Official Medal Table'!$H:$H,'Each Gender Events'!$A44,'Official Medal Table'!$C:$C,'Each Gender Events'!BV$1,'Official Medal Table'!$E:$E,'Each Gender Events'!BV$2)*'Medal values'!$B$3
+ COUNTIFS('Official Medal Table'!$I:$I,'Each Gender Events'!$A44,'Official Medal Table'!$C:$C,'Each Gender Events'!BV$1,'Official Medal Table'!$E:$E,'Each Gender Events'!BV$2)*'Medal values'!$B$3
+ COUNTIFS('Official Medal Table'!$F:$F,'Each Gender Events'!$A44,'Official Medal Table'!$C:$C,'Each Gender Events'!BV$1,'Official Medal Table'!$E:$E,"Mixed")*'Medal values'!$B$1/2
+ COUNTIFS('Official Medal Table'!$G:$G,'Each Gender Events'!$A44,'Official Medal Table'!$C:$C,'Each Gender Events'!BV$1,'Official Medal Table'!$E:$E,"Mixed")*'Medal values'!$B$2/2
+ COUNTIFS('Official Medal Table'!$H:$H,'Each Gender Events'!$A44,'Official Medal Table'!$C:$C,'Each Gender Events'!BV$1,'Official Medal Table'!$E:$E,"Mixed")*'Medal values'!$B$3/2
+ COUNTIFS('Official Medal Table'!$I:$I,'Each Gender Events'!$A44,'Official Medal Table'!$C:$C,'Each Gender Events'!BV$1,'Official Medal Table'!$E:$E,"Mixed")*'Medal values'!$B$3/2</f>
        <v>0</v>
      </c>
      <c r="BW44">
        <f>COUNTIFS('Official Medal Table'!$F:$F,'Each Gender Events'!$A44,'Official Medal Table'!$C:$C,'Each Gender Events'!BW$1,'Official Medal Table'!$E:$E,'Each Gender Events'!BW$2)*'Medal values'!$B$1
+ COUNTIFS('Official Medal Table'!$G:$G,'Each Gender Events'!$A44,'Official Medal Table'!$C:$C,'Each Gender Events'!BW$1,'Official Medal Table'!$E:$E,'Each Gender Events'!BW$2)*'Medal values'!$B$2
+ COUNTIFS('Official Medal Table'!$H:$H,'Each Gender Events'!$A44,'Official Medal Table'!$C:$C,'Each Gender Events'!BW$1,'Official Medal Table'!$E:$E,'Each Gender Events'!BW$2)*'Medal values'!$B$3
+ COUNTIFS('Official Medal Table'!$I:$I,'Each Gender Events'!$A44,'Official Medal Table'!$C:$C,'Each Gender Events'!BW$1,'Official Medal Table'!$E:$E,'Each Gender Events'!BW$2)*'Medal values'!$B$3
+ COUNTIFS('Official Medal Table'!$F:$F,'Each Gender Events'!$A44,'Official Medal Table'!$C:$C,'Each Gender Events'!BW$1,'Official Medal Table'!$E:$E,"Mixed")*'Medal values'!$B$1/2
+ COUNTIFS('Official Medal Table'!$G:$G,'Each Gender Events'!$A44,'Official Medal Table'!$C:$C,'Each Gender Events'!BW$1,'Official Medal Table'!$E:$E,"Mixed")*'Medal values'!$B$2/2
+ COUNTIFS('Official Medal Table'!$H:$H,'Each Gender Events'!$A44,'Official Medal Table'!$C:$C,'Each Gender Events'!BW$1,'Official Medal Table'!$E:$E,"Mixed")*'Medal values'!$B$3/2
+ COUNTIFS('Official Medal Table'!$I:$I,'Each Gender Events'!$A44,'Official Medal Table'!$C:$C,'Each Gender Events'!BW$1,'Official Medal Table'!$E:$E,"Mixed")*'Medal values'!$B$3/2</f>
        <v>0</v>
      </c>
      <c r="BX44">
        <f>COUNTIFS('Official Medal Table'!$F:$F,'Each Gender Events'!$A44,'Official Medal Table'!$C:$C,'Each Gender Events'!BX$1,'Official Medal Table'!$E:$E,'Each Gender Events'!BX$2)*'Medal values'!$B$1
+ COUNTIFS('Official Medal Table'!$G:$G,'Each Gender Events'!$A44,'Official Medal Table'!$C:$C,'Each Gender Events'!BX$1,'Official Medal Table'!$E:$E,'Each Gender Events'!BX$2)*'Medal values'!$B$2
+ COUNTIFS('Official Medal Table'!$H:$H,'Each Gender Events'!$A44,'Official Medal Table'!$C:$C,'Each Gender Events'!BX$1,'Official Medal Table'!$E:$E,'Each Gender Events'!BX$2)*'Medal values'!$B$3
+ COUNTIFS('Official Medal Table'!$I:$I,'Each Gender Events'!$A44,'Official Medal Table'!$C:$C,'Each Gender Events'!BX$1,'Official Medal Table'!$E:$E,'Each Gender Events'!BX$2)*'Medal values'!$B$3
+ COUNTIFS('Official Medal Table'!$F:$F,'Each Gender Events'!$A44,'Official Medal Table'!$C:$C,'Each Gender Events'!BX$1,'Official Medal Table'!$E:$E,"Mixed")*'Medal values'!$B$1/2
+ COUNTIFS('Official Medal Table'!$G:$G,'Each Gender Events'!$A44,'Official Medal Table'!$C:$C,'Each Gender Events'!BX$1,'Official Medal Table'!$E:$E,"Mixed")*'Medal values'!$B$2/2
+ COUNTIFS('Official Medal Table'!$H:$H,'Each Gender Events'!$A44,'Official Medal Table'!$C:$C,'Each Gender Events'!BX$1,'Official Medal Table'!$E:$E,"Mixed")*'Medal values'!$B$3/2
+ COUNTIFS('Official Medal Table'!$I:$I,'Each Gender Events'!$A44,'Official Medal Table'!$C:$C,'Each Gender Events'!BX$1,'Official Medal Table'!$E:$E,"Mixed")*'Medal values'!$B$3/2</f>
        <v>0</v>
      </c>
      <c r="BY44">
        <f>COUNTIFS('Official Medal Table'!$F:$F,'Each Gender Events'!$A44,'Official Medal Table'!$C:$C,'Each Gender Events'!BY$1,'Official Medal Table'!$E:$E,'Each Gender Events'!BY$2)*'Medal values'!$B$1
+ COUNTIFS('Official Medal Table'!$G:$G,'Each Gender Events'!$A44,'Official Medal Table'!$C:$C,'Each Gender Events'!BY$1,'Official Medal Table'!$E:$E,'Each Gender Events'!BY$2)*'Medal values'!$B$2
+ COUNTIFS('Official Medal Table'!$H:$H,'Each Gender Events'!$A44,'Official Medal Table'!$C:$C,'Each Gender Events'!BY$1,'Official Medal Table'!$E:$E,'Each Gender Events'!BY$2)*'Medal values'!$B$3
+ COUNTIFS('Official Medal Table'!$I:$I,'Each Gender Events'!$A44,'Official Medal Table'!$C:$C,'Each Gender Events'!BY$1,'Official Medal Table'!$E:$E,'Each Gender Events'!BY$2)*'Medal values'!$B$3
+ COUNTIFS('Official Medal Table'!$F:$F,'Each Gender Events'!$A44,'Official Medal Table'!$C:$C,'Each Gender Events'!BY$1,'Official Medal Table'!$E:$E,"Mixed")*'Medal values'!$B$1/2
+ COUNTIFS('Official Medal Table'!$G:$G,'Each Gender Events'!$A44,'Official Medal Table'!$C:$C,'Each Gender Events'!BY$1,'Official Medal Table'!$E:$E,"Mixed")*'Medal values'!$B$2/2
+ COUNTIFS('Official Medal Table'!$H:$H,'Each Gender Events'!$A44,'Official Medal Table'!$C:$C,'Each Gender Events'!BY$1,'Official Medal Table'!$E:$E,"Mixed")*'Medal values'!$B$3/2
+ COUNTIFS('Official Medal Table'!$I:$I,'Each Gender Events'!$A44,'Official Medal Table'!$C:$C,'Each Gender Events'!BY$1,'Official Medal Table'!$E:$E,"Mixed")*'Medal values'!$B$3/2</f>
        <v>0</v>
      </c>
      <c r="BZ44">
        <f>COUNTIFS('Official Medal Table'!$F:$F,'Each Gender Events'!$A44,'Official Medal Table'!$C:$C,'Each Gender Events'!BZ$1,'Official Medal Table'!$E:$E,'Each Gender Events'!BZ$2)*'Medal values'!$B$1
+ COUNTIFS('Official Medal Table'!$G:$G,'Each Gender Events'!$A44,'Official Medal Table'!$C:$C,'Each Gender Events'!BZ$1,'Official Medal Table'!$E:$E,'Each Gender Events'!BZ$2)*'Medal values'!$B$2
+ COUNTIFS('Official Medal Table'!$H:$H,'Each Gender Events'!$A44,'Official Medal Table'!$C:$C,'Each Gender Events'!BZ$1,'Official Medal Table'!$E:$E,'Each Gender Events'!BZ$2)*'Medal values'!$B$3
+ COUNTIFS('Official Medal Table'!$I:$I,'Each Gender Events'!$A44,'Official Medal Table'!$C:$C,'Each Gender Events'!BZ$1,'Official Medal Table'!$E:$E,'Each Gender Events'!BZ$2)*'Medal values'!$B$3
+ COUNTIFS('Official Medal Table'!$F:$F,'Each Gender Events'!$A44,'Official Medal Table'!$C:$C,'Each Gender Events'!BZ$1,'Official Medal Table'!$E:$E,"Mixed")*'Medal values'!$B$1/2
+ COUNTIFS('Official Medal Table'!$G:$G,'Each Gender Events'!$A44,'Official Medal Table'!$C:$C,'Each Gender Events'!BZ$1,'Official Medal Table'!$E:$E,"Mixed")*'Medal values'!$B$2/2
+ COUNTIFS('Official Medal Table'!$H:$H,'Each Gender Events'!$A44,'Official Medal Table'!$C:$C,'Each Gender Events'!BZ$1,'Official Medal Table'!$E:$E,"Mixed")*'Medal values'!$B$3/2
+ COUNTIFS('Official Medal Table'!$I:$I,'Each Gender Events'!$A44,'Official Medal Table'!$C:$C,'Each Gender Events'!BZ$1,'Official Medal Table'!$E:$E,"Mixed")*'Medal values'!$B$3/2</f>
        <v>0</v>
      </c>
      <c r="CA44">
        <f>COUNTIFS('Official Medal Table'!$F:$F,'Each Gender Events'!$A44,'Official Medal Table'!$C:$C,'Each Gender Events'!CA$1,'Official Medal Table'!$E:$E,'Each Gender Events'!CA$2)*'Medal values'!$B$1
+ COUNTIFS('Official Medal Table'!$G:$G,'Each Gender Events'!$A44,'Official Medal Table'!$C:$C,'Each Gender Events'!CA$1,'Official Medal Table'!$E:$E,'Each Gender Events'!CA$2)*'Medal values'!$B$2
+ COUNTIFS('Official Medal Table'!$H:$H,'Each Gender Events'!$A44,'Official Medal Table'!$C:$C,'Each Gender Events'!CA$1,'Official Medal Table'!$E:$E,'Each Gender Events'!CA$2)*'Medal values'!$B$3
+ COUNTIFS('Official Medal Table'!$I:$I,'Each Gender Events'!$A44,'Official Medal Table'!$C:$C,'Each Gender Events'!CA$1,'Official Medal Table'!$E:$E,'Each Gender Events'!CA$2)*'Medal values'!$B$3
+ COUNTIFS('Official Medal Table'!$F:$F,'Each Gender Events'!$A44,'Official Medal Table'!$C:$C,'Each Gender Events'!CA$1,'Official Medal Table'!$E:$E,"Mixed")*'Medal values'!$B$1/2
+ COUNTIFS('Official Medal Table'!$G:$G,'Each Gender Events'!$A44,'Official Medal Table'!$C:$C,'Each Gender Events'!CA$1,'Official Medal Table'!$E:$E,"Mixed")*'Medal values'!$B$2/2
+ COUNTIFS('Official Medal Table'!$H:$H,'Each Gender Events'!$A44,'Official Medal Table'!$C:$C,'Each Gender Events'!CA$1,'Official Medal Table'!$E:$E,"Mixed")*'Medal values'!$B$3/2
+ COUNTIFS('Official Medal Table'!$I:$I,'Each Gender Events'!$A44,'Official Medal Table'!$C:$C,'Each Gender Events'!CA$1,'Official Medal Table'!$E:$E,"Mixed")*'Medal values'!$B$3/2</f>
        <v>0</v>
      </c>
      <c r="CB44">
        <f>COUNTIFS('Official Medal Table'!$F:$F,'Each Gender Events'!$A44,'Official Medal Table'!$C:$C,'Each Gender Events'!CB$1,'Official Medal Table'!$E:$E,'Each Gender Events'!CB$2)*'Medal values'!$B$1
+ COUNTIFS('Official Medal Table'!$G:$G,'Each Gender Events'!$A44,'Official Medal Table'!$C:$C,'Each Gender Events'!CB$1,'Official Medal Table'!$E:$E,'Each Gender Events'!CB$2)*'Medal values'!$B$2
+ COUNTIFS('Official Medal Table'!$H:$H,'Each Gender Events'!$A44,'Official Medal Table'!$C:$C,'Each Gender Events'!CB$1,'Official Medal Table'!$E:$E,'Each Gender Events'!CB$2)*'Medal values'!$B$3
+ COUNTIFS('Official Medal Table'!$I:$I,'Each Gender Events'!$A44,'Official Medal Table'!$C:$C,'Each Gender Events'!CB$1,'Official Medal Table'!$E:$E,'Each Gender Events'!CB$2)*'Medal values'!$B$3
+ COUNTIFS('Official Medal Table'!$F:$F,'Each Gender Events'!$A44,'Official Medal Table'!$C:$C,'Each Gender Events'!CB$1,'Official Medal Table'!$E:$E,"Mixed")*'Medal values'!$B$1/2
+ COUNTIFS('Official Medal Table'!$G:$G,'Each Gender Events'!$A44,'Official Medal Table'!$C:$C,'Each Gender Events'!CB$1,'Official Medal Table'!$E:$E,"Mixed")*'Medal values'!$B$2/2
+ COUNTIFS('Official Medal Table'!$H:$H,'Each Gender Events'!$A44,'Official Medal Table'!$C:$C,'Each Gender Events'!CB$1,'Official Medal Table'!$E:$E,"Mixed")*'Medal values'!$B$3/2
+ COUNTIFS('Official Medal Table'!$I:$I,'Each Gender Events'!$A44,'Official Medal Table'!$C:$C,'Each Gender Events'!CB$1,'Official Medal Table'!$E:$E,"Mixed")*'Medal values'!$B$3/2</f>
        <v>0</v>
      </c>
      <c r="CC44">
        <f>COUNTIFS('Official Medal Table'!$F:$F,'Each Gender Events'!$A44,'Official Medal Table'!$C:$C,'Each Gender Events'!CC$1,'Official Medal Table'!$E:$E,'Each Gender Events'!CC$2)*'Medal values'!$B$1
+ COUNTIFS('Official Medal Table'!$G:$G,'Each Gender Events'!$A44,'Official Medal Table'!$C:$C,'Each Gender Events'!CC$1,'Official Medal Table'!$E:$E,'Each Gender Events'!CC$2)*'Medal values'!$B$2
+ COUNTIFS('Official Medal Table'!$H:$H,'Each Gender Events'!$A44,'Official Medal Table'!$C:$C,'Each Gender Events'!CC$1,'Official Medal Table'!$E:$E,'Each Gender Events'!CC$2)*'Medal values'!$B$3
+ COUNTIFS('Official Medal Table'!$I:$I,'Each Gender Events'!$A44,'Official Medal Table'!$C:$C,'Each Gender Events'!CC$1,'Official Medal Table'!$E:$E,'Each Gender Events'!CC$2)*'Medal values'!$B$3
+ COUNTIFS('Official Medal Table'!$F:$F,'Each Gender Events'!$A44,'Official Medal Table'!$C:$C,'Each Gender Events'!CC$1,'Official Medal Table'!$E:$E,"Mixed")*'Medal values'!$B$1/2
+ COUNTIFS('Official Medal Table'!$G:$G,'Each Gender Events'!$A44,'Official Medal Table'!$C:$C,'Each Gender Events'!CC$1,'Official Medal Table'!$E:$E,"Mixed")*'Medal values'!$B$2/2
+ COUNTIFS('Official Medal Table'!$H:$H,'Each Gender Events'!$A44,'Official Medal Table'!$C:$C,'Each Gender Events'!CC$1,'Official Medal Table'!$E:$E,"Mixed")*'Medal values'!$B$3/2
+ COUNTIFS('Official Medal Table'!$I:$I,'Each Gender Events'!$A44,'Official Medal Table'!$C:$C,'Each Gender Events'!CC$1,'Official Medal Table'!$E:$E,"Mixed")*'Medal values'!$B$3/2</f>
        <v>1</v>
      </c>
      <c r="CD44">
        <f>COUNTIFS('Official Medal Table'!$F:$F,'Each Gender Events'!$A44,'Official Medal Table'!$C:$C,'Each Gender Events'!CD$1,'Official Medal Table'!$E:$E,'Each Gender Events'!CD$2)*'Medal values'!$B$1
+ COUNTIFS('Official Medal Table'!$G:$G,'Each Gender Events'!$A44,'Official Medal Table'!$C:$C,'Each Gender Events'!CD$1,'Official Medal Table'!$E:$E,'Each Gender Events'!CD$2)*'Medal values'!$B$2
+ COUNTIFS('Official Medal Table'!$H:$H,'Each Gender Events'!$A44,'Official Medal Table'!$C:$C,'Each Gender Events'!CD$1,'Official Medal Table'!$E:$E,'Each Gender Events'!CD$2)*'Medal values'!$B$3
+ COUNTIFS('Official Medal Table'!$I:$I,'Each Gender Events'!$A44,'Official Medal Table'!$C:$C,'Each Gender Events'!CD$1,'Official Medal Table'!$E:$E,'Each Gender Events'!CD$2)*'Medal values'!$B$3
+ COUNTIFS('Official Medal Table'!$F:$F,'Each Gender Events'!$A44,'Official Medal Table'!$C:$C,'Each Gender Events'!CD$1,'Official Medal Table'!$E:$E,"Mixed")*'Medal values'!$B$1/2
+ COUNTIFS('Official Medal Table'!$G:$G,'Each Gender Events'!$A44,'Official Medal Table'!$C:$C,'Each Gender Events'!CD$1,'Official Medal Table'!$E:$E,"Mixed")*'Medal values'!$B$2/2
+ COUNTIFS('Official Medal Table'!$H:$H,'Each Gender Events'!$A44,'Official Medal Table'!$C:$C,'Each Gender Events'!CD$1,'Official Medal Table'!$E:$E,"Mixed")*'Medal values'!$B$3/2
+ COUNTIFS('Official Medal Table'!$I:$I,'Each Gender Events'!$A44,'Official Medal Table'!$C:$C,'Each Gender Events'!CD$1,'Official Medal Table'!$E:$E,"Mixed")*'Medal values'!$B$3/2</f>
        <v>0</v>
      </c>
      <c r="CE44">
        <f>COUNTIFS('Official Medal Table'!$F:$F,'Each Gender Events'!$A44,'Official Medal Table'!$C:$C,'Each Gender Events'!CE$1,'Official Medal Table'!$E:$E,'Each Gender Events'!CE$2)*'Medal values'!$B$1
+ COUNTIFS('Official Medal Table'!$G:$G,'Each Gender Events'!$A44,'Official Medal Table'!$C:$C,'Each Gender Events'!CE$1,'Official Medal Table'!$E:$E,'Each Gender Events'!CE$2)*'Medal values'!$B$2
+ COUNTIFS('Official Medal Table'!$H:$H,'Each Gender Events'!$A44,'Official Medal Table'!$C:$C,'Each Gender Events'!CE$1,'Official Medal Table'!$E:$E,'Each Gender Events'!CE$2)*'Medal values'!$B$3
+ COUNTIFS('Official Medal Table'!$I:$I,'Each Gender Events'!$A44,'Official Medal Table'!$C:$C,'Each Gender Events'!CE$1,'Official Medal Table'!$E:$E,'Each Gender Events'!CE$2)*'Medal values'!$B$3
+ COUNTIFS('Official Medal Table'!$F:$F,'Each Gender Events'!$A44,'Official Medal Table'!$C:$C,'Each Gender Events'!CE$1,'Official Medal Table'!$E:$E,"Mixed")*'Medal values'!$B$1/2
+ COUNTIFS('Official Medal Table'!$G:$G,'Each Gender Events'!$A44,'Official Medal Table'!$C:$C,'Each Gender Events'!CE$1,'Official Medal Table'!$E:$E,"Mixed")*'Medal values'!$B$2/2
+ COUNTIFS('Official Medal Table'!$H:$H,'Each Gender Events'!$A44,'Official Medal Table'!$C:$C,'Each Gender Events'!CE$1,'Official Medal Table'!$E:$E,"Mixed")*'Medal values'!$B$3/2
+ COUNTIFS('Official Medal Table'!$I:$I,'Each Gender Events'!$A44,'Official Medal Table'!$C:$C,'Each Gender Events'!CE$1,'Official Medal Table'!$E:$E,"Mixed")*'Medal values'!$B$3/2</f>
        <v>0</v>
      </c>
      <c r="CF44">
        <f>COUNTIFS('Official Medal Table'!$F:$F,'Each Gender Events'!$A44,'Official Medal Table'!$C:$C,'Each Gender Events'!CF$1,'Official Medal Table'!$E:$E,'Each Gender Events'!CF$2)*'Medal values'!$B$1
+ COUNTIFS('Official Medal Table'!$G:$G,'Each Gender Events'!$A44,'Official Medal Table'!$C:$C,'Each Gender Events'!CF$1,'Official Medal Table'!$E:$E,'Each Gender Events'!CF$2)*'Medal values'!$B$2
+ COUNTIFS('Official Medal Table'!$H:$H,'Each Gender Events'!$A44,'Official Medal Table'!$C:$C,'Each Gender Events'!CF$1,'Official Medal Table'!$E:$E,'Each Gender Events'!CF$2)*'Medal values'!$B$3
+ COUNTIFS('Official Medal Table'!$I:$I,'Each Gender Events'!$A44,'Official Medal Table'!$C:$C,'Each Gender Events'!CF$1,'Official Medal Table'!$E:$E,'Each Gender Events'!CF$2)*'Medal values'!$B$3
+ COUNTIFS('Official Medal Table'!$F:$F,'Each Gender Events'!$A44,'Official Medal Table'!$C:$C,'Each Gender Events'!CF$1,'Official Medal Table'!$E:$E,"Mixed")*'Medal values'!$B$1/2
+ COUNTIFS('Official Medal Table'!$G:$G,'Each Gender Events'!$A44,'Official Medal Table'!$C:$C,'Each Gender Events'!CF$1,'Official Medal Table'!$E:$E,"Mixed")*'Medal values'!$B$2/2
+ COUNTIFS('Official Medal Table'!$H:$H,'Each Gender Events'!$A44,'Official Medal Table'!$C:$C,'Each Gender Events'!CF$1,'Official Medal Table'!$E:$E,"Mixed")*'Medal values'!$B$3/2
+ COUNTIFS('Official Medal Table'!$I:$I,'Each Gender Events'!$A44,'Official Medal Table'!$C:$C,'Each Gender Events'!CF$1,'Official Medal Table'!$E:$E,"Mixed")*'Medal values'!$B$3/2</f>
        <v>0</v>
      </c>
      <c r="CG44">
        <f>COUNTIFS('Official Medal Table'!$F:$F,'Each Gender Events'!$A44,'Official Medal Table'!$C:$C,'Each Gender Events'!CG$1,'Official Medal Table'!$E:$E,'Each Gender Events'!CG$2)*'Medal values'!$B$1
+ COUNTIFS('Official Medal Table'!$G:$G,'Each Gender Events'!$A44,'Official Medal Table'!$C:$C,'Each Gender Events'!CG$1,'Official Medal Table'!$E:$E,'Each Gender Events'!CG$2)*'Medal values'!$B$2
+ COUNTIFS('Official Medal Table'!$H:$H,'Each Gender Events'!$A44,'Official Medal Table'!$C:$C,'Each Gender Events'!CG$1,'Official Medal Table'!$E:$E,'Each Gender Events'!CG$2)*'Medal values'!$B$3
+ COUNTIFS('Official Medal Table'!$I:$I,'Each Gender Events'!$A44,'Official Medal Table'!$C:$C,'Each Gender Events'!CG$1,'Official Medal Table'!$E:$E,'Each Gender Events'!CG$2)*'Medal values'!$B$3
+ COUNTIFS('Official Medal Table'!$F:$F,'Each Gender Events'!$A44,'Official Medal Table'!$C:$C,'Each Gender Events'!CG$1,'Official Medal Table'!$E:$E,"Mixed")*'Medal values'!$B$1/2
+ COUNTIFS('Official Medal Table'!$G:$G,'Each Gender Events'!$A44,'Official Medal Table'!$C:$C,'Each Gender Events'!CG$1,'Official Medal Table'!$E:$E,"Mixed")*'Medal values'!$B$2/2
+ COUNTIFS('Official Medal Table'!$H:$H,'Each Gender Events'!$A44,'Official Medal Table'!$C:$C,'Each Gender Events'!CG$1,'Official Medal Table'!$E:$E,"Mixed")*'Medal values'!$B$3/2
+ COUNTIFS('Official Medal Table'!$I:$I,'Each Gender Events'!$A44,'Official Medal Table'!$C:$C,'Each Gender Events'!CG$1,'Official Medal Table'!$E:$E,"Mixed")*'Medal values'!$B$3/2</f>
        <v>0</v>
      </c>
      <c r="CH44">
        <f>COUNTIFS('Official Medal Table'!$F:$F,'Each Gender Events'!$A44,'Official Medal Table'!$C:$C,'Each Gender Events'!CH$1,'Official Medal Table'!$E:$E,'Each Gender Events'!CH$2)*'Medal values'!$B$1
+ COUNTIFS('Official Medal Table'!$G:$G,'Each Gender Events'!$A44,'Official Medal Table'!$C:$C,'Each Gender Events'!CH$1,'Official Medal Table'!$E:$E,'Each Gender Events'!CH$2)*'Medal values'!$B$2
+ COUNTIFS('Official Medal Table'!$H:$H,'Each Gender Events'!$A44,'Official Medal Table'!$C:$C,'Each Gender Events'!CH$1,'Official Medal Table'!$E:$E,'Each Gender Events'!CH$2)*'Medal values'!$B$3
+ COUNTIFS('Official Medal Table'!$I:$I,'Each Gender Events'!$A44,'Official Medal Table'!$C:$C,'Each Gender Events'!CH$1,'Official Medal Table'!$E:$E,'Each Gender Events'!CH$2)*'Medal values'!$B$3
+ COUNTIFS('Official Medal Table'!$F:$F,'Each Gender Events'!$A44,'Official Medal Table'!$C:$C,'Each Gender Events'!CH$1,'Official Medal Table'!$E:$E,"Mixed")*'Medal values'!$B$1/2
+ COUNTIFS('Official Medal Table'!$G:$G,'Each Gender Events'!$A44,'Official Medal Table'!$C:$C,'Each Gender Events'!CH$1,'Official Medal Table'!$E:$E,"Mixed")*'Medal values'!$B$2/2
+ COUNTIFS('Official Medal Table'!$H:$H,'Each Gender Events'!$A44,'Official Medal Table'!$C:$C,'Each Gender Events'!CH$1,'Official Medal Table'!$E:$E,"Mixed")*'Medal values'!$B$3/2
+ COUNTIFS('Official Medal Table'!$I:$I,'Each Gender Events'!$A44,'Official Medal Table'!$C:$C,'Each Gender Events'!CH$1,'Official Medal Table'!$E:$E,"Mixed")*'Medal values'!$B$3/2</f>
        <v>0</v>
      </c>
      <c r="CI44">
        <f>COUNTIFS('Official Medal Table'!$F:$F,'Each Gender Events'!$A44,'Official Medal Table'!$C:$C,'Each Gender Events'!CI$1,'Official Medal Table'!$E:$E,'Each Gender Events'!CI$2)*'Medal values'!$B$1
+ COUNTIFS('Official Medal Table'!$G:$G,'Each Gender Events'!$A44,'Official Medal Table'!$C:$C,'Each Gender Events'!CI$1,'Official Medal Table'!$E:$E,'Each Gender Events'!CI$2)*'Medal values'!$B$2
+ COUNTIFS('Official Medal Table'!$H:$H,'Each Gender Events'!$A44,'Official Medal Table'!$C:$C,'Each Gender Events'!CI$1,'Official Medal Table'!$E:$E,'Each Gender Events'!CI$2)*'Medal values'!$B$3
+ COUNTIFS('Official Medal Table'!$I:$I,'Each Gender Events'!$A44,'Official Medal Table'!$C:$C,'Each Gender Events'!CI$1,'Official Medal Table'!$E:$E,'Each Gender Events'!CI$2)*'Medal values'!$B$3
+ COUNTIFS('Official Medal Table'!$F:$F,'Each Gender Events'!$A44,'Official Medal Table'!$C:$C,'Each Gender Events'!CI$1,'Official Medal Table'!$E:$E,"Mixed")*'Medal values'!$B$1/2
+ COUNTIFS('Official Medal Table'!$G:$G,'Each Gender Events'!$A44,'Official Medal Table'!$C:$C,'Each Gender Events'!CI$1,'Official Medal Table'!$E:$E,"Mixed")*'Medal values'!$B$2/2
+ COUNTIFS('Official Medal Table'!$H:$H,'Each Gender Events'!$A44,'Official Medal Table'!$C:$C,'Each Gender Events'!CI$1,'Official Medal Table'!$E:$E,"Mixed")*'Medal values'!$B$3/2
+ COUNTIFS('Official Medal Table'!$I:$I,'Each Gender Events'!$A44,'Official Medal Table'!$C:$C,'Each Gender Events'!CI$1,'Official Medal Table'!$E:$E,"Mixed")*'Medal values'!$B$3/2</f>
        <v>0</v>
      </c>
      <c r="CJ44">
        <f>COUNTIFS('Official Medal Table'!$F:$F,'Each Gender Events'!$A44,'Official Medal Table'!$C:$C,'Each Gender Events'!CJ$1,'Official Medal Table'!$E:$E,'Each Gender Events'!CJ$2)*'Medal values'!$B$1
+ COUNTIFS('Official Medal Table'!$G:$G,'Each Gender Events'!$A44,'Official Medal Table'!$C:$C,'Each Gender Events'!CJ$1,'Official Medal Table'!$E:$E,'Each Gender Events'!CJ$2)*'Medal values'!$B$2
+ COUNTIFS('Official Medal Table'!$H:$H,'Each Gender Events'!$A44,'Official Medal Table'!$C:$C,'Each Gender Events'!CJ$1,'Official Medal Table'!$E:$E,'Each Gender Events'!CJ$2)*'Medal values'!$B$3
+ COUNTIFS('Official Medal Table'!$I:$I,'Each Gender Events'!$A44,'Official Medal Table'!$C:$C,'Each Gender Events'!CJ$1,'Official Medal Table'!$E:$E,'Each Gender Events'!CJ$2)*'Medal values'!$B$3
+ COUNTIFS('Official Medal Table'!$F:$F,'Each Gender Events'!$A44,'Official Medal Table'!$C:$C,'Each Gender Events'!CJ$1,'Official Medal Table'!$E:$E,"Mixed")*'Medal values'!$B$1/2
+ COUNTIFS('Official Medal Table'!$G:$G,'Each Gender Events'!$A44,'Official Medal Table'!$C:$C,'Each Gender Events'!CJ$1,'Official Medal Table'!$E:$E,"Mixed")*'Medal values'!$B$2/2
+ COUNTIFS('Official Medal Table'!$H:$H,'Each Gender Events'!$A44,'Official Medal Table'!$C:$C,'Each Gender Events'!CJ$1,'Official Medal Table'!$E:$E,"Mixed")*'Medal values'!$B$3/2
+ COUNTIFS('Official Medal Table'!$I:$I,'Each Gender Events'!$A44,'Official Medal Table'!$C:$C,'Each Gender Events'!CJ$1,'Official Medal Table'!$E:$E,"Mixed")*'Medal values'!$B$3/2</f>
        <v>0</v>
      </c>
      <c r="CK44">
        <f>COUNTIFS('Official Medal Table'!$F:$F,'Each Gender Events'!$A44,'Official Medal Table'!$C:$C,'Each Gender Events'!CK$1,'Official Medal Table'!$E:$E,'Each Gender Events'!CK$2)*'Medal values'!$B$1
+ COUNTIFS('Official Medal Table'!$G:$G,'Each Gender Events'!$A44,'Official Medal Table'!$C:$C,'Each Gender Events'!CK$1,'Official Medal Table'!$E:$E,'Each Gender Events'!CK$2)*'Medal values'!$B$2
+ COUNTIFS('Official Medal Table'!$H:$H,'Each Gender Events'!$A44,'Official Medal Table'!$C:$C,'Each Gender Events'!CK$1,'Official Medal Table'!$E:$E,'Each Gender Events'!CK$2)*'Medal values'!$B$3
+ COUNTIFS('Official Medal Table'!$I:$I,'Each Gender Events'!$A44,'Official Medal Table'!$C:$C,'Each Gender Events'!CK$1,'Official Medal Table'!$E:$E,'Each Gender Events'!CK$2)*'Medal values'!$B$3
+ COUNTIFS('Official Medal Table'!$F:$F,'Each Gender Events'!$A44,'Official Medal Table'!$C:$C,'Each Gender Events'!CK$1,'Official Medal Table'!$E:$E,"Mixed")*'Medal values'!$B$1/2
+ COUNTIFS('Official Medal Table'!$G:$G,'Each Gender Events'!$A44,'Official Medal Table'!$C:$C,'Each Gender Events'!CK$1,'Official Medal Table'!$E:$E,"Mixed")*'Medal values'!$B$2/2
+ COUNTIFS('Official Medal Table'!$H:$H,'Each Gender Events'!$A44,'Official Medal Table'!$C:$C,'Each Gender Events'!CK$1,'Official Medal Table'!$E:$E,"Mixed")*'Medal values'!$B$3/2
+ COUNTIFS('Official Medal Table'!$I:$I,'Each Gender Events'!$A44,'Official Medal Table'!$C:$C,'Each Gender Events'!CK$1,'Official Medal Table'!$E:$E,"Mixed")*'Medal values'!$B$3/2</f>
        <v>0</v>
      </c>
      <c r="CL44">
        <f>COUNTIFS('Official Medal Table'!$F:$F,'Each Gender Events'!$A44,'Official Medal Table'!$C:$C,'Each Gender Events'!CL$1,'Official Medal Table'!$E:$E,'Each Gender Events'!CL$2)*'Medal values'!$B$1
+ COUNTIFS('Official Medal Table'!$G:$G,'Each Gender Events'!$A44,'Official Medal Table'!$C:$C,'Each Gender Events'!CL$1,'Official Medal Table'!$E:$E,'Each Gender Events'!CL$2)*'Medal values'!$B$2
+ COUNTIFS('Official Medal Table'!$H:$H,'Each Gender Events'!$A44,'Official Medal Table'!$C:$C,'Each Gender Events'!CL$1,'Official Medal Table'!$E:$E,'Each Gender Events'!CL$2)*'Medal values'!$B$3
+ COUNTIFS('Official Medal Table'!$I:$I,'Each Gender Events'!$A44,'Official Medal Table'!$C:$C,'Each Gender Events'!CL$1,'Official Medal Table'!$E:$E,'Each Gender Events'!CL$2)*'Medal values'!$B$3
+ COUNTIFS('Official Medal Table'!$F:$F,'Each Gender Events'!$A44,'Official Medal Table'!$C:$C,'Each Gender Events'!CL$1,'Official Medal Table'!$E:$E,"Mixed")*'Medal values'!$B$1/2
+ COUNTIFS('Official Medal Table'!$G:$G,'Each Gender Events'!$A44,'Official Medal Table'!$C:$C,'Each Gender Events'!CL$1,'Official Medal Table'!$E:$E,"Mixed")*'Medal values'!$B$2/2
+ COUNTIFS('Official Medal Table'!$H:$H,'Each Gender Events'!$A44,'Official Medal Table'!$C:$C,'Each Gender Events'!CL$1,'Official Medal Table'!$E:$E,"Mixed")*'Medal values'!$B$3/2
+ COUNTIFS('Official Medal Table'!$I:$I,'Each Gender Events'!$A44,'Official Medal Table'!$C:$C,'Each Gender Events'!CL$1,'Official Medal Table'!$E:$E,"Mixed")*'Medal values'!$B$3/2</f>
        <v>0</v>
      </c>
      <c r="CM44">
        <f>COUNTIFS('Official Medal Table'!$F:$F,'Each Gender Events'!$A44,'Official Medal Table'!$C:$C,'Each Gender Events'!CM$1,'Official Medal Table'!$E:$E,'Each Gender Events'!CM$2)*'Medal values'!$B$1
+ COUNTIFS('Official Medal Table'!$G:$G,'Each Gender Events'!$A44,'Official Medal Table'!$C:$C,'Each Gender Events'!CM$1,'Official Medal Table'!$E:$E,'Each Gender Events'!CM$2)*'Medal values'!$B$2
+ COUNTIFS('Official Medal Table'!$H:$H,'Each Gender Events'!$A44,'Official Medal Table'!$C:$C,'Each Gender Events'!CM$1,'Official Medal Table'!$E:$E,'Each Gender Events'!CM$2)*'Medal values'!$B$3
+ COUNTIFS('Official Medal Table'!$I:$I,'Each Gender Events'!$A44,'Official Medal Table'!$C:$C,'Each Gender Events'!CM$1,'Official Medal Table'!$E:$E,'Each Gender Events'!CM$2)*'Medal values'!$B$3
+ COUNTIFS('Official Medal Table'!$F:$F,'Each Gender Events'!$A44,'Official Medal Table'!$C:$C,'Each Gender Events'!CM$1,'Official Medal Table'!$E:$E,"Mixed")*'Medal values'!$B$1/2
+ COUNTIFS('Official Medal Table'!$G:$G,'Each Gender Events'!$A44,'Official Medal Table'!$C:$C,'Each Gender Events'!CM$1,'Official Medal Table'!$E:$E,"Mixed")*'Medal values'!$B$2/2
+ COUNTIFS('Official Medal Table'!$H:$H,'Each Gender Events'!$A44,'Official Medal Table'!$C:$C,'Each Gender Events'!CM$1,'Official Medal Table'!$E:$E,"Mixed")*'Medal values'!$B$3/2
+ COUNTIFS('Official Medal Table'!$I:$I,'Each Gender Events'!$A44,'Official Medal Table'!$C:$C,'Each Gender Events'!CM$1,'Official Medal Table'!$E:$E,"Mixed")*'Medal values'!$B$3/2</f>
        <v>0</v>
      </c>
      <c r="CN44">
        <f>COUNTIFS('Official Medal Table'!$F:$F,'Each Gender Events'!$A44,'Official Medal Table'!$C:$C,'Each Gender Events'!CN$1,'Official Medal Table'!$E:$E,'Each Gender Events'!CN$2)*'Medal values'!$B$1
+ COUNTIFS('Official Medal Table'!$G:$G,'Each Gender Events'!$A44,'Official Medal Table'!$C:$C,'Each Gender Events'!CN$1,'Official Medal Table'!$E:$E,'Each Gender Events'!CN$2)*'Medal values'!$B$2
+ COUNTIFS('Official Medal Table'!$H:$H,'Each Gender Events'!$A44,'Official Medal Table'!$C:$C,'Each Gender Events'!CN$1,'Official Medal Table'!$E:$E,'Each Gender Events'!CN$2)*'Medal values'!$B$3
+ COUNTIFS('Official Medal Table'!$I:$I,'Each Gender Events'!$A44,'Official Medal Table'!$C:$C,'Each Gender Events'!CN$1,'Official Medal Table'!$E:$E,'Each Gender Events'!CN$2)*'Medal values'!$B$3
+ COUNTIFS('Official Medal Table'!$F:$F,'Each Gender Events'!$A44,'Official Medal Table'!$C:$C,'Each Gender Events'!CN$1,'Official Medal Table'!$E:$E,"Mixed")*'Medal values'!$B$1/2
+ COUNTIFS('Official Medal Table'!$G:$G,'Each Gender Events'!$A44,'Official Medal Table'!$C:$C,'Each Gender Events'!CN$1,'Official Medal Table'!$E:$E,"Mixed")*'Medal values'!$B$2/2
+ COUNTIFS('Official Medal Table'!$H:$H,'Each Gender Events'!$A44,'Official Medal Table'!$C:$C,'Each Gender Events'!CN$1,'Official Medal Table'!$E:$E,"Mixed")*'Medal values'!$B$3/2
+ COUNTIFS('Official Medal Table'!$I:$I,'Each Gender Events'!$A44,'Official Medal Table'!$C:$C,'Each Gender Events'!CN$1,'Official Medal Table'!$E:$E,"Mixed")*'Medal values'!$B$3/2</f>
        <v>0</v>
      </c>
      <c r="CO44">
        <f>COUNTIFS('Official Medal Table'!$F:$F,'Each Gender Events'!$A44,'Official Medal Table'!$C:$C,'Each Gender Events'!CO$1,'Official Medal Table'!$E:$E,'Each Gender Events'!CO$2)*'Medal values'!$B$1
+ COUNTIFS('Official Medal Table'!$G:$G,'Each Gender Events'!$A44,'Official Medal Table'!$C:$C,'Each Gender Events'!CO$1,'Official Medal Table'!$E:$E,'Each Gender Events'!CO$2)*'Medal values'!$B$2
+ COUNTIFS('Official Medal Table'!$H:$H,'Each Gender Events'!$A44,'Official Medal Table'!$C:$C,'Each Gender Events'!CO$1,'Official Medal Table'!$E:$E,'Each Gender Events'!CO$2)*'Medal values'!$B$3
+ COUNTIFS('Official Medal Table'!$I:$I,'Each Gender Events'!$A44,'Official Medal Table'!$C:$C,'Each Gender Events'!CO$1,'Official Medal Table'!$E:$E,'Each Gender Events'!CO$2)*'Medal values'!$B$3
+ COUNTIFS('Official Medal Table'!$F:$F,'Each Gender Events'!$A44,'Official Medal Table'!$C:$C,'Each Gender Events'!CO$1,'Official Medal Table'!$E:$E,"Mixed")*'Medal values'!$B$1/2
+ COUNTIFS('Official Medal Table'!$G:$G,'Each Gender Events'!$A44,'Official Medal Table'!$C:$C,'Each Gender Events'!CO$1,'Official Medal Table'!$E:$E,"Mixed")*'Medal values'!$B$2/2
+ COUNTIFS('Official Medal Table'!$H:$H,'Each Gender Events'!$A44,'Official Medal Table'!$C:$C,'Each Gender Events'!CO$1,'Official Medal Table'!$E:$E,"Mixed")*'Medal values'!$B$3/2
+ COUNTIFS('Official Medal Table'!$I:$I,'Each Gender Events'!$A44,'Official Medal Table'!$C:$C,'Each Gender Events'!CO$1,'Official Medal Table'!$E:$E,"Mixed")*'Medal values'!$B$3/2</f>
        <v>0</v>
      </c>
      <c r="CP44">
        <f>COUNTIFS('Official Medal Table'!$F:$F,'Each Gender Events'!$A44,'Official Medal Table'!$C:$C,'Each Gender Events'!CP$1,'Official Medal Table'!$E:$E,'Each Gender Events'!CP$2)*'Medal values'!$B$1
+ COUNTIFS('Official Medal Table'!$G:$G,'Each Gender Events'!$A44,'Official Medal Table'!$C:$C,'Each Gender Events'!CP$1,'Official Medal Table'!$E:$E,'Each Gender Events'!CP$2)*'Medal values'!$B$2
+ COUNTIFS('Official Medal Table'!$H:$H,'Each Gender Events'!$A44,'Official Medal Table'!$C:$C,'Each Gender Events'!CP$1,'Official Medal Table'!$E:$E,'Each Gender Events'!CP$2)*'Medal values'!$B$3
+ COUNTIFS('Official Medal Table'!$I:$I,'Each Gender Events'!$A44,'Official Medal Table'!$C:$C,'Each Gender Events'!CP$1,'Official Medal Table'!$E:$E,'Each Gender Events'!CP$2)*'Medal values'!$B$3
+ COUNTIFS('Official Medal Table'!$F:$F,'Each Gender Events'!$A44,'Official Medal Table'!$C:$C,'Each Gender Events'!CP$1,'Official Medal Table'!$E:$E,"Mixed")*'Medal values'!$B$1/2
+ COUNTIFS('Official Medal Table'!$G:$G,'Each Gender Events'!$A44,'Official Medal Table'!$C:$C,'Each Gender Events'!CP$1,'Official Medal Table'!$E:$E,"Mixed")*'Medal values'!$B$2/2
+ COUNTIFS('Official Medal Table'!$H:$H,'Each Gender Events'!$A44,'Official Medal Table'!$C:$C,'Each Gender Events'!CP$1,'Official Medal Table'!$E:$E,"Mixed")*'Medal values'!$B$3/2
+ COUNTIFS('Official Medal Table'!$I:$I,'Each Gender Events'!$A44,'Official Medal Table'!$C:$C,'Each Gender Events'!CP$1,'Official Medal Table'!$E:$E,"Mixed")*'Medal values'!$B$3/2</f>
        <v>0</v>
      </c>
      <c r="CQ44">
        <f>COUNTIFS('Official Medal Table'!$F:$F,'Each Gender Events'!$A44,'Official Medal Table'!$C:$C,'Each Gender Events'!CQ$1,'Official Medal Table'!$E:$E,'Each Gender Events'!CQ$2)*'Medal values'!$B$1
+ COUNTIFS('Official Medal Table'!$G:$G,'Each Gender Events'!$A44,'Official Medal Table'!$C:$C,'Each Gender Events'!CQ$1,'Official Medal Table'!$E:$E,'Each Gender Events'!CQ$2)*'Medal values'!$B$2
+ COUNTIFS('Official Medal Table'!$H:$H,'Each Gender Events'!$A44,'Official Medal Table'!$C:$C,'Each Gender Events'!CQ$1,'Official Medal Table'!$E:$E,'Each Gender Events'!CQ$2)*'Medal values'!$B$3
+ COUNTIFS('Official Medal Table'!$I:$I,'Each Gender Events'!$A44,'Official Medal Table'!$C:$C,'Each Gender Events'!CQ$1,'Official Medal Table'!$E:$E,'Each Gender Events'!CQ$2)*'Medal values'!$B$3
+ COUNTIFS('Official Medal Table'!$F:$F,'Each Gender Events'!$A44,'Official Medal Table'!$C:$C,'Each Gender Events'!CQ$1,'Official Medal Table'!$E:$E,"Mixed")*'Medal values'!$B$1/2
+ COUNTIFS('Official Medal Table'!$G:$G,'Each Gender Events'!$A44,'Official Medal Table'!$C:$C,'Each Gender Events'!CQ$1,'Official Medal Table'!$E:$E,"Mixed")*'Medal values'!$B$2/2
+ COUNTIFS('Official Medal Table'!$H:$H,'Each Gender Events'!$A44,'Official Medal Table'!$C:$C,'Each Gender Events'!CQ$1,'Official Medal Table'!$E:$E,"Mixed")*'Medal values'!$B$3/2
+ COUNTIFS('Official Medal Table'!$I:$I,'Each Gender Events'!$A44,'Official Medal Table'!$C:$C,'Each Gender Events'!CQ$1,'Official Medal Table'!$E:$E,"Mixed")*'Medal values'!$B$3/2</f>
        <v>0</v>
      </c>
      <c r="CR44">
        <f>COUNTIFS('Official Medal Table'!$F:$F,'Each Gender Events'!$A44,'Official Medal Table'!$C:$C,'Each Gender Events'!CR$1,'Official Medal Table'!$E:$E,'Each Gender Events'!CR$2)*'Medal values'!$B$1
+ COUNTIFS('Official Medal Table'!$G:$G,'Each Gender Events'!$A44,'Official Medal Table'!$C:$C,'Each Gender Events'!CR$1,'Official Medal Table'!$E:$E,'Each Gender Events'!CR$2)*'Medal values'!$B$2
+ COUNTIFS('Official Medal Table'!$H:$H,'Each Gender Events'!$A44,'Official Medal Table'!$C:$C,'Each Gender Events'!CR$1,'Official Medal Table'!$E:$E,'Each Gender Events'!CR$2)*'Medal values'!$B$3
+ COUNTIFS('Official Medal Table'!$I:$I,'Each Gender Events'!$A44,'Official Medal Table'!$C:$C,'Each Gender Events'!CR$1,'Official Medal Table'!$E:$E,'Each Gender Events'!CR$2)*'Medal values'!$B$3
+ COUNTIFS('Official Medal Table'!$F:$F,'Each Gender Events'!$A44,'Official Medal Table'!$C:$C,'Each Gender Events'!CR$1,'Official Medal Table'!$E:$E,"Mixed")*'Medal values'!$B$1/2
+ COUNTIFS('Official Medal Table'!$G:$G,'Each Gender Events'!$A44,'Official Medal Table'!$C:$C,'Each Gender Events'!CR$1,'Official Medal Table'!$E:$E,"Mixed")*'Medal values'!$B$2/2
+ COUNTIFS('Official Medal Table'!$H:$H,'Each Gender Events'!$A44,'Official Medal Table'!$C:$C,'Each Gender Events'!CR$1,'Official Medal Table'!$E:$E,"Mixed")*'Medal values'!$B$3/2
+ COUNTIFS('Official Medal Table'!$I:$I,'Each Gender Events'!$A44,'Official Medal Table'!$C:$C,'Each Gender Events'!CR$1,'Official Medal Table'!$E:$E,"Mixed")*'Medal values'!$B$3/2</f>
        <v>0</v>
      </c>
      <c r="CS44">
        <f>COUNTIFS('Official Medal Table'!$F:$F,'Each Gender Events'!$A44,'Official Medal Table'!$C:$C,'Each Gender Events'!CS$1,'Official Medal Table'!$E:$E,'Each Gender Events'!CS$2)*'Medal values'!$B$1
+ COUNTIFS('Official Medal Table'!$G:$G,'Each Gender Events'!$A44,'Official Medal Table'!$C:$C,'Each Gender Events'!CS$1,'Official Medal Table'!$E:$E,'Each Gender Events'!CS$2)*'Medal values'!$B$2
+ COUNTIFS('Official Medal Table'!$H:$H,'Each Gender Events'!$A44,'Official Medal Table'!$C:$C,'Each Gender Events'!CS$1,'Official Medal Table'!$E:$E,'Each Gender Events'!CS$2)*'Medal values'!$B$3
+ COUNTIFS('Official Medal Table'!$I:$I,'Each Gender Events'!$A44,'Official Medal Table'!$C:$C,'Each Gender Events'!CS$1,'Official Medal Table'!$E:$E,'Each Gender Events'!CS$2)*'Medal values'!$B$3
+ COUNTIFS('Official Medal Table'!$F:$F,'Each Gender Events'!$A44,'Official Medal Table'!$C:$C,'Each Gender Events'!CS$1,'Official Medal Table'!$E:$E,"Mixed")*'Medal values'!$B$1/2
+ COUNTIFS('Official Medal Table'!$G:$G,'Each Gender Events'!$A44,'Official Medal Table'!$C:$C,'Each Gender Events'!CS$1,'Official Medal Table'!$E:$E,"Mixed")*'Medal values'!$B$2/2
+ COUNTIFS('Official Medal Table'!$H:$H,'Each Gender Events'!$A44,'Official Medal Table'!$C:$C,'Each Gender Events'!CS$1,'Official Medal Table'!$E:$E,"Mixed")*'Medal values'!$B$3/2
+ COUNTIFS('Official Medal Table'!$I:$I,'Each Gender Events'!$A44,'Official Medal Table'!$C:$C,'Each Gender Events'!CS$1,'Official Medal Table'!$E:$E,"Mixed")*'Medal values'!$B$3/2</f>
        <v>1</v>
      </c>
      <c r="CT44">
        <f>COUNTIFS('Official Medal Table'!$F:$F,'Each Gender Events'!$A44,'Official Medal Table'!$C:$C,'Each Gender Events'!CT$1,'Official Medal Table'!$E:$E,'Each Gender Events'!CT$2)*'Medal values'!$B$1
+ COUNTIFS('Official Medal Table'!$G:$G,'Each Gender Events'!$A44,'Official Medal Table'!$C:$C,'Each Gender Events'!CT$1,'Official Medal Table'!$E:$E,'Each Gender Events'!CT$2)*'Medal values'!$B$2
+ COUNTIFS('Official Medal Table'!$H:$H,'Each Gender Events'!$A44,'Official Medal Table'!$C:$C,'Each Gender Events'!CT$1,'Official Medal Table'!$E:$E,'Each Gender Events'!CT$2)*'Medal values'!$B$3
+ COUNTIFS('Official Medal Table'!$I:$I,'Each Gender Events'!$A44,'Official Medal Table'!$C:$C,'Each Gender Events'!CT$1,'Official Medal Table'!$E:$E,'Each Gender Events'!CT$2)*'Medal values'!$B$3
+ COUNTIFS('Official Medal Table'!$F:$F,'Each Gender Events'!$A44,'Official Medal Table'!$C:$C,'Each Gender Events'!CT$1,'Official Medal Table'!$E:$E,"Mixed")*'Medal values'!$B$1/2
+ COUNTIFS('Official Medal Table'!$G:$G,'Each Gender Events'!$A44,'Official Medal Table'!$C:$C,'Each Gender Events'!CT$1,'Official Medal Table'!$E:$E,"Mixed")*'Medal values'!$B$2/2
+ COUNTIFS('Official Medal Table'!$H:$H,'Each Gender Events'!$A44,'Official Medal Table'!$C:$C,'Each Gender Events'!CT$1,'Official Medal Table'!$E:$E,"Mixed")*'Medal values'!$B$3/2
+ COUNTIFS('Official Medal Table'!$I:$I,'Each Gender Events'!$A44,'Official Medal Table'!$C:$C,'Each Gender Events'!CT$1,'Official Medal Table'!$E:$E,"Mixed")*'Medal values'!$B$3/2</f>
        <v>1</v>
      </c>
    </row>
    <row r="45" spans="1:98" x14ac:dyDescent="0.3">
      <c r="A45" t="str">
        <f>Countries!A43</f>
        <v>CRO</v>
      </c>
      <c r="B45">
        <f>COUNTIFS('Official Medal Table'!$F:$F,'Each Gender Events'!$A45,'Official Medal Table'!$C:$C,'Each Gender Events'!B$1,'Official Medal Table'!$E:$E,'Each Gender Events'!B$2)*'Medal values'!$B$1
+ COUNTIFS('Official Medal Table'!$G:$G,'Each Gender Events'!$A45,'Official Medal Table'!$C:$C,'Each Gender Events'!B$1,'Official Medal Table'!$E:$E,'Each Gender Events'!B$2)*'Medal values'!$B$2
+ COUNTIFS('Official Medal Table'!$H:$H,'Each Gender Events'!$A45,'Official Medal Table'!$C:$C,'Each Gender Events'!B$1,'Official Medal Table'!$E:$E,'Each Gender Events'!B$2)*'Medal values'!$B$3
+ COUNTIFS('Official Medal Table'!$I:$I,'Each Gender Events'!$A45,'Official Medal Table'!$C:$C,'Each Gender Events'!B$1,'Official Medal Table'!$E:$E,'Each Gender Events'!B$2)*'Medal values'!$B$3
+ COUNTIFS('Official Medal Table'!$F:$F,'Each Gender Events'!$A45,'Official Medal Table'!$C:$C,'Each Gender Events'!B$1,'Official Medal Table'!$E:$E,"Mixed")*'Medal values'!$B$1/2
+ COUNTIFS('Official Medal Table'!$G:$G,'Each Gender Events'!$A45,'Official Medal Table'!$C:$C,'Each Gender Events'!B$1,'Official Medal Table'!$E:$E,"Mixed")*'Medal values'!$B$2/2
+ COUNTIFS('Official Medal Table'!$H:$H,'Each Gender Events'!$A45,'Official Medal Table'!$C:$C,'Each Gender Events'!B$1,'Official Medal Table'!$E:$E,"Mixed")*'Medal values'!$B$3/2
+ COUNTIFS('Official Medal Table'!$I:$I,'Each Gender Events'!$A45,'Official Medal Table'!$C:$C,'Each Gender Events'!B$1,'Official Medal Table'!$E:$E,"Mixed")*'Medal values'!$B$3/2</f>
        <v>0</v>
      </c>
      <c r="C45">
        <f>COUNTIFS('Official Medal Table'!$F:$F,'Each Gender Events'!$A45,'Official Medal Table'!$C:$C,'Each Gender Events'!C$1,'Official Medal Table'!$E:$E,'Each Gender Events'!C$2)*'Medal values'!$B$1
+ COUNTIFS('Official Medal Table'!$G:$G,'Each Gender Events'!$A45,'Official Medal Table'!$C:$C,'Each Gender Events'!C$1,'Official Medal Table'!$E:$E,'Each Gender Events'!C$2)*'Medal values'!$B$2
+ COUNTIFS('Official Medal Table'!$H:$H,'Each Gender Events'!$A45,'Official Medal Table'!$C:$C,'Each Gender Events'!C$1,'Official Medal Table'!$E:$E,'Each Gender Events'!C$2)*'Medal values'!$B$3
+ COUNTIFS('Official Medal Table'!$I:$I,'Each Gender Events'!$A45,'Official Medal Table'!$C:$C,'Each Gender Events'!C$1,'Official Medal Table'!$E:$E,'Each Gender Events'!C$2)*'Medal values'!$B$3
+ COUNTIFS('Official Medal Table'!$F:$F,'Each Gender Events'!$A45,'Official Medal Table'!$C:$C,'Each Gender Events'!C$1,'Official Medal Table'!$E:$E,"Mixed")*'Medal values'!$B$1/2
+ COUNTIFS('Official Medal Table'!$G:$G,'Each Gender Events'!$A45,'Official Medal Table'!$C:$C,'Each Gender Events'!C$1,'Official Medal Table'!$E:$E,"Mixed")*'Medal values'!$B$2/2
+ COUNTIFS('Official Medal Table'!$H:$H,'Each Gender Events'!$A45,'Official Medal Table'!$C:$C,'Each Gender Events'!C$1,'Official Medal Table'!$E:$E,"Mixed")*'Medal values'!$B$3/2
+ COUNTIFS('Official Medal Table'!$I:$I,'Each Gender Events'!$A45,'Official Medal Table'!$C:$C,'Each Gender Events'!C$1,'Official Medal Table'!$E:$E,"Mixed")*'Medal values'!$B$3/2</f>
        <v>0</v>
      </c>
      <c r="D45">
        <f>COUNTIFS('Official Medal Table'!$F:$F,'Each Gender Events'!$A45,'Official Medal Table'!$C:$C,'Each Gender Events'!D$1,'Official Medal Table'!$E:$E,'Each Gender Events'!D$2)*'Medal values'!$B$1
+ COUNTIFS('Official Medal Table'!$G:$G,'Each Gender Events'!$A45,'Official Medal Table'!$C:$C,'Each Gender Events'!D$1,'Official Medal Table'!$E:$E,'Each Gender Events'!D$2)*'Medal values'!$B$2
+ COUNTIFS('Official Medal Table'!$H:$H,'Each Gender Events'!$A45,'Official Medal Table'!$C:$C,'Each Gender Events'!D$1,'Official Medal Table'!$E:$E,'Each Gender Events'!D$2)*'Medal values'!$B$3
+ COUNTIFS('Official Medal Table'!$I:$I,'Each Gender Events'!$A45,'Official Medal Table'!$C:$C,'Each Gender Events'!D$1,'Official Medal Table'!$E:$E,'Each Gender Events'!D$2)*'Medal values'!$B$3
+ COUNTIFS('Official Medal Table'!$F:$F,'Each Gender Events'!$A45,'Official Medal Table'!$C:$C,'Each Gender Events'!D$1,'Official Medal Table'!$E:$E,"Mixed")*'Medal values'!$B$1/2
+ COUNTIFS('Official Medal Table'!$G:$G,'Each Gender Events'!$A45,'Official Medal Table'!$C:$C,'Each Gender Events'!D$1,'Official Medal Table'!$E:$E,"Mixed")*'Medal values'!$B$2/2
+ COUNTIFS('Official Medal Table'!$H:$H,'Each Gender Events'!$A45,'Official Medal Table'!$C:$C,'Each Gender Events'!D$1,'Official Medal Table'!$E:$E,"Mixed")*'Medal values'!$B$3/2
+ COUNTIFS('Official Medal Table'!$I:$I,'Each Gender Events'!$A45,'Official Medal Table'!$C:$C,'Each Gender Events'!D$1,'Official Medal Table'!$E:$E,"Mixed")*'Medal values'!$B$3/2</f>
        <v>0</v>
      </c>
      <c r="E45">
        <f>COUNTIFS('Official Medal Table'!$F:$F,'Each Gender Events'!$A45,'Official Medal Table'!$C:$C,'Each Gender Events'!E$1,'Official Medal Table'!$E:$E,'Each Gender Events'!E$2)*'Medal values'!$B$1
+ COUNTIFS('Official Medal Table'!$G:$G,'Each Gender Events'!$A45,'Official Medal Table'!$C:$C,'Each Gender Events'!E$1,'Official Medal Table'!$E:$E,'Each Gender Events'!E$2)*'Medal values'!$B$2
+ COUNTIFS('Official Medal Table'!$H:$H,'Each Gender Events'!$A45,'Official Medal Table'!$C:$C,'Each Gender Events'!E$1,'Official Medal Table'!$E:$E,'Each Gender Events'!E$2)*'Medal values'!$B$3
+ COUNTIFS('Official Medal Table'!$I:$I,'Each Gender Events'!$A45,'Official Medal Table'!$C:$C,'Each Gender Events'!E$1,'Official Medal Table'!$E:$E,'Each Gender Events'!E$2)*'Medal values'!$B$3
+ COUNTIFS('Official Medal Table'!$F:$F,'Each Gender Events'!$A45,'Official Medal Table'!$C:$C,'Each Gender Events'!E$1,'Official Medal Table'!$E:$E,"Mixed")*'Medal values'!$B$1/2
+ COUNTIFS('Official Medal Table'!$G:$G,'Each Gender Events'!$A45,'Official Medal Table'!$C:$C,'Each Gender Events'!E$1,'Official Medal Table'!$E:$E,"Mixed")*'Medal values'!$B$2/2
+ COUNTIFS('Official Medal Table'!$H:$H,'Each Gender Events'!$A45,'Official Medal Table'!$C:$C,'Each Gender Events'!E$1,'Official Medal Table'!$E:$E,"Mixed")*'Medal values'!$B$3/2
+ COUNTIFS('Official Medal Table'!$I:$I,'Each Gender Events'!$A45,'Official Medal Table'!$C:$C,'Each Gender Events'!E$1,'Official Medal Table'!$E:$E,"Mixed")*'Medal values'!$B$3/2</f>
        <v>0</v>
      </c>
      <c r="F45">
        <f>COUNTIFS('Official Medal Table'!$F:$F,'Each Gender Events'!$A45,'Official Medal Table'!$C:$C,'Each Gender Events'!F$1,'Official Medal Table'!$E:$E,'Each Gender Events'!F$2)*'Medal values'!$B$1
+ COUNTIFS('Official Medal Table'!$G:$G,'Each Gender Events'!$A45,'Official Medal Table'!$C:$C,'Each Gender Events'!F$1,'Official Medal Table'!$E:$E,'Each Gender Events'!F$2)*'Medal values'!$B$2
+ COUNTIFS('Official Medal Table'!$H:$H,'Each Gender Events'!$A45,'Official Medal Table'!$C:$C,'Each Gender Events'!F$1,'Official Medal Table'!$E:$E,'Each Gender Events'!F$2)*'Medal values'!$B$3
+ COUNTIFS('Official Medal Table'!$I:$I,'Each Gender Events'!$A45,'Official Medal Table'!$C:$C,'Each Gender Events'!F$1,'Official Medal Table'!$E:$E,'Each Gender Events'!F$2)*'Medal values'!$B$3
+ COUNTIFS('Official Medal Table'!$F:$F,'Each Gender Events'!$A45,'Official Medal Table'!$C:$C,'Each Gender Events'!F$1,'Official Medal Table'!$E:$E,"Mixed")*'Medal values'!$B$1/2
+ COUNTIFS('Official Medal Table'!$G:$G,'Each Gender Events'!$A45,'Official Medal Table'!$C:$C,'Each Gender Events'!F$1,'Official Medal Table'!$E:$E,"Mixed")*'Medal values'!$B$2/2
+ COUNTIFS('Official Medal Table'!$H:$H,'Each Gender Events'!$A45,'Official Medal Table'!$C:$C,'Each Gender Events'!F$1,'Official Medal Table'!$E:$E,"Mixed")*'Medal values'!$B$3/2
+ COUNTIFS('Official Medal Table'!$I:$I,'Each Gender Events'!$A45,'Official Medal Table'!$C:$C,'Each Gender Events'!F$1,'Official Medal Table'!$E:$E,"Mixed")*'Medal values'!$B$3/2</f>
        <v>0</v>
      </c>
      <c r="G45">
        <f>COUNTIFS('Official Medal Table'!$F:$F,'Each Gender Events'!$A45,'Official Medal Table'!$C:$C,'Each Gender Events'!G$1,'Official Medal Table'!$E:$E,'Each Gender Events'!G$2)*'Medal values'!$B$1
+ COUNTIFS('Official Medal Table'!$G:$G,'Each Gender Events'!$A45,'Official Medal Table'!$C:$C,'Each Gender Events'!G$1,'Official Medal Table'!$E:$E,'Each Gender Events'!G$2)*'Medal values'!$B$2
+ COUNTIFS('Official Medal Table'!$H:$H,'Each Gender Events'!$A45,'Official Medal Table'!$C:$C,'Each Gender Events'!G$1,'Official Medal Table'!$E:$E,'Each Gender Events'!G$2)*'Medal values'!$B$3
+ COUNTIFS('Official Medal Table'!$I:$I,'Each Gender Events'!$A45,'Official Medal Table'!$C:$C,'Each Gender Events'!G$1,'Official Medal Table'!$E:$E,'Each Gender Events'!G$2)*'Medal values'!$B$3
+ COUNTIFS('Official Medal Table'!$F:$F,'Each Gender Events'!$A45,'Official Medal Table'!$C:$C,'Each Gender Events'!G$1,'Official Medal Table'!$E:$E,"Mixed")*'Medal values'!$B$1/2
+ COUNTIFS('Official Medal Table'!$G:$G,'Each Gender Events'!$A45,'Official Medal Table'!$C:$C,'Each Gender Events'!G$1,'Official Medal Table'!$E:$E,"Mixed")*'Medal values'!$B$2/2
+ COUNTIFS('Official Medal Table'!$H:$H,'Each Gender Events'!$A45,'Official Medal Table'!$C:$C,'Each Gender Events'!G$1,'Official Medal Table'!$E:$E,"Mixed")*'Medal values'!$B$3/2
+ COUNTIFS('Official Medal Table'!$I:$I,'Each Gender Events'!$A45,'Official Medal Table'!$C:$C,'Each Gender Events'!G$1,'Official Medal Table'!$E:$E,"Mixed")*'Medal values'!$B$3/2</f>
        <v>0</v>
      </c>
      <c r="H45">
        <f>COUNTIFS('Official Medal Table'!$F:$F,'Each Gender Events'!$A45,'Official Medal Table'!$C:$C,'Each Gender Events'!H$1,'Official Medal Table'!$E:$E,'Each Gender Events'!H$2)*'Medal values'!$B$1
+ COUNTIFS('Official Medal Table'!$G:$G,'Each Gender Events'!$A45,'Official Medal Table'!$C:$C,'Each Gender Events'!H$1,'Official Medal Table'!$E:$E,'Each Gender Events'!H$2)*'Medal values'!$B$2
+ COUNTIFS('Official Medal Table'!$H:$H,'Each Gender Events'!$A45,'Official Medal Table'!$C:$C,'Each Gender Events'!H$1,'Official Medal Table'!$E:$E,'Each Gender Events'!H$2)*'Medal values'!$B$3
+ COUNTIFS('Official Medal Table'!$I:$I,'Each Gender Events'!$A45,'Official Medal Table'!$C:$C,'Each Gender Events'!H$1,'Official Medal Table'!$E:$E,'Each Gender Events'!H$2)*'Medal values'!$B$3
+ COUNTIFS('Official Medal Table'!$F:$F,'Each Gender Events'!$A45,'Official Medal Table'!$C:$C,'Each Gender Events'!H$1,'Official Medal Table'!$E:$E,"Mixed")*'Medal values'!$B$1/2
+ COUNTIFS('Official Medal Table'!$G:$G,'Each Gender Events'!$A45,'Official Medal Table'!$C:$C,'Each Gender Events'!H$1,'Official Medal Table'!$E:$E,"Mixed")*'Medal values'!$B$2/2
+ COUNTIFS('Official Medal Table'!$H:$H,'Each Gender Events'!$A45,'Official Medal Table'!$C:$C,'Each Gender Events'!H$1,'Official Medal Table'!$E:$E,"Mixed")*'Medal values'!$B$3/2
+ COUNTIFS('Official Medal Table'!$I:$I,'Each Gender Events'!$A45,'Official Medal Table'!$C:$C,'Each Gender Events'!H$1,'Official Medal Table'!$E:$E,"Mixed")*'Medal values'!$B$3/2</f>
        <v>0</v>
      </c>
      <c r="I45">
        <f>COUNTIFS('Official Medal Table'!$F:$F,'Each Gender Events'!$A45,'Official Medal Table'!$C:$C,'Each Gender Events'!I$1,'Official Medal Table'!$E:$E,'Each Gender Events'!I$2)*'Medal values'!$B$1
+ COUNTIFS('Official Medal Table'!$G:$G,'Each Gender Events'!$A45,'Official Medal Table'!$C:$C,'Each Gender Events'!I$1,'Official Medal Table'!$E:$E,'Each Gender Events'!I$2)*'Medal values'!$B$2
+ COUNTIFS('Official Medal Table'!$H:$H,'Each Gender Events'!$A45,'Official Medal Table'!$C:$C,'Each Gender Events'!I$1,'Official Medal Table'!$E:$E,'Each Gender Events'!I$2)*'Medal values'!$B$3
+ COUNTIFS('Official Medal Table'!$I:$I,'Each Gender Events'!$A45,'Official Medal Table'!$C:$C,'Each Gender Events'!I$1,'Official Medal Table'!$E:$E,'Each Gender Events'!I$2)*'Medal values'!$B$3
+ COUNTIFS('Official Medal Table'!$F:$F,'Each Gender Events'!$A45,'Official Medal Table'!$C:$C,'Each Gender Events'!I$1,'Official Medal Table'!$E:$E,"Mixed")*'Medal values'!$B$1/2
+ COUNTIFS('Official Medal Table'!$G:$G,'Each Gender Events'!$A45,'Official Medal Table'!$C:$C,'Each Gender Events'!I$1,'Official Medal Table'!$E:$E,"Mixed")*'Medal values'!$B$2/2
+ COUNTIFS('Official Medal Table'!$H:$H,'Each Gender Events'!$A45,'Official Medal Table'!$C:$C,'Each Gender Events'!I$1,'Official Medal Table'!$E:$E,"Mixed")*'Medal values'!$B$3/2
+ COUNTIFS('Official Medal Table'!$I:$I,'Each Gender Events'!$A45,'Official Medal Table'!$C:$C,'Each Gender Events'!I$1,'Official Medal Table'!$E:$E,"Mixed")*'Medal values'!$B$3/2</f>
        <v>0</v>
      </c>
      <c r="J45">
        <f>COUNTIFS('Official Medal Table'!$F:$F,'Each Gender Events'!$A45,'Official Medal Table'!$C:$C,'Each Gender Events'!J$1,'Official Medal Table'!$E:$E,'Each Gender Events'!J$2)*'Medal values'!$B$1
+ COUNTIFS('Official Medal Table'!$G:$G,'Each Gender Events'!$A45,'Official Medal Table'!$C:$C,'Each Gender Events'!J$1,'Official Medal Table'!$E:$E,'Each Gender Events'!J$2)*'Medal values'!$B$2
+ COUNTIFS('Official Medal Table'!$H:$H,'Each Gender Events'!$A45,'Official Medal Table'!$C:$C,'Each Gender Events'!J$1,'Official Medal Table'!$E:$E,'Each Gender Events'!J$2)*'Medal values'!$B$3
+ COUNTIFS('Official Medal Table'!$I:$I,'Each Gender Events'!$A45,'Official Medal Table'!$C:$C,'Each Gender Events'!J$1,'Official Medal Table'!$E:$E,'Each Gender Events'!J$2)*'Medal values'!$B$3
+ COUNTIFS('Official Medal Table'!$F:$F,'Each Gender Events'!$A45,'Official Medal Table'!$C:$C,'Each Gender Events'!J$1,'Official Medal Table'!$E:$E,"Mixed")*'Medal values'!$B$1/2
+ COUNTIFS('Official Medal Table'!$G:$G,'Each Gender Events'!$A45,'Official Medal Table'!$C:$C,'Each Gender Events'!J$1,'Official Medal Table'!$E:$E,"Mixed")*'Medal values'!$B$2/2
+ COUNTIFS('Official Medal Table'!$H:$H,'Each Gender Events'!$A45,'Official Medal Table'!$C:$C,'Each Gender Events'!J$1,'Official Medal Table'!$E:$E,"Mixed")*'Medal values'!$B$3/2
+ COUNTIFS('Official Medal Table'!$I:$I,'Each Gender Events'!$A45,'Official Medal Table'!$C:$C,'Each Gender Events'!J$1,'Official Medal Table'!$E:$E,"Mixed")*'Medal values'!$B$3/2</f>
        <v>0</v>
      </c>
      <c r="K45">
        <f>COUNTIFS('Official Medal Table'!$F:$F,'Each Gender Events'!$A45,'Official Medal Table'!$C:$C,'Each Gender Events'!K$1,'Official Medal Table'!$E:$E,'Each Gender Events'!K$2)*'Medal values'!$B$1
+ COUNTIFS('Official Medal Table'!$G:$G,'Each Gender Events'!$A45,'Official Medal Table'!$C:$C,'Each Gender Events'!K$1,'Official Medal Table'!$E:$E,'Each Gender Events'!K$2)*'Medal values'!$B$2
+ COUNTIFS('Official Medal Table'!$H:$H,'Each Gender Events'!$A45,'Official Medal Table'!$C:$C,'Each Gender Events'!K$1,'Official Medal Table'!$E:$E,'Each Gender Events'!K$2)*'Medal values'!$B$3
+ COUNTIFS('Official Medal Table'!$I:$I,'Each Gender Events'!$A45,'Official Medal Table'!$C:$C,'Each Gender Events'!K$1,'Official Medal Table'!$E:$E,'Each Gender Events'!K$2)*'Medal values'!$B$3
+ COUNTIFS('Official Medal Table'!$F:$F,'Each Gender Events'!$A45,'Official Medal Table'!$C:$C,'Each Gender Events'!K$1,'Official Medal Table'!$E:$E,"Mixed")*'Medal values'!$B$1/2
+ COUNTIFS('Official Medal Table'!$G:$G,'Each Gender Events'!$A45,'Official Medal Table'!$C:$C,'Each Gender Events'!K$1,'Official Medal Table'!$E:$E,"Mixed")*'Medal values'!$B$2/2
+ COUNTIFS('Official Medal Table'!$H:$H,'Each Gender Events'!$A45,'Official Medal Table'!$C:$C,'Each Gender Events'!K$1,'Official Medal Table'!$E:$E,"Mixed")*'Medal values'!$B$3/2
+ COUNTIFS('Official Medal Table'!$I:$I,'Each Gender Events'!$A45,'Official Medal Table'!$C:$C,'Each Gender Events'!K$1,'Official Medal Table'!$E:$E,"Mixed")*'Medal values'!$B$3/2</f>
        <v>1</v>
      </c>
      <c r="L45">
        <f>COUNTIFS('Official Medal Table'!$F:$F,'Each Gender Events'!$A45,'Official Medal Table'!$C:$C,'Each Gender Events'!L$1,'Official Medal Table'!$E:$E,'Each Gender Events'!L$2)*'Medal values'!$B$1
+ COUNTIFS('Official Medal Table'!$G:$G,'Each Gender Events'!$A45,'Official Medal Table'!$C:$C,'Each Gender Events'!L$1,'Official Medal Table'!$E:$E,'Each Gender Events'!L$2)*'Medal values'!$B$2
+ COUNTIFS('Official Medal Table'!$H:$H,'Each Gender Events'!$A45,'Official Medal Table'!$C:$C,'Each Gender Events'!L$1,'Official Medal Table'!$E:$E,'Each Gender Events'!L$2)*'Medal values'!$B$3
+ COUNTIFS('Official Medal Table'!$I:$I,'Each Gender Events'!$A45,'Official Medal Table'!$C:$C,'Each Gender Events'!L$1,'Official Medal Table'!$E:$E,'Each Gender Events'!L$2)*'Medal values'!$B$3
+ COUNTIFS('Official Medal Table'!$F:$F,'Each Gender Events'!$A45,'Official Medal Table'!$C:$C,'Each Gender Events'!L$1,'Official Medal Table'!$E:$E,"Mixed")*'Medal values'!$B$1/2
+ COUNTIFS('Official Medal Table'!$G:$G,'Each Gender Events'!$A45,'Official Medal Table'!$C:$C,'Each Gender Events'!L$1,'Official Medal Table'!$E:$E,"Mixed")*'Medal values'!$B$2/2
+ COUNTIFS('Official Medal Table'!$H:$H,'Each Gender Events'!$A45,'Official Medal Table'!$C:$C,'Each Gender Events'!L$1,'Official Medal Table'!$E:$E,"Mixed")*'Medal values'!$B$3/2
+ COUNTIFS('Official Medal Table'!$I:$I,'Each Gender Events'!$A45,'Official Medal Table'!$C:$C,'Each Gender Events'!L$1,'Official Medal Table'!$E:$E,"Mixed")*'Medal values'!$B$3/2</f>
        <v>0</v>
      </c>
      <c r="M45">
        <f>COUNTIFS('Official Medal Table'!$F:$F,'Each Gender Events'!$A45,'Official Medal Table'!$C:$C,'Each Gender Events'!M$1,'Official Medal Table'!$E:$E,'Each Gender Events'!M$2)*'Medal values'!$B$1
+ COUNTIFS('Official Medal Table'!$G:$G,'Each Gender Events'!$A45,'Official Medal Table'!$C:$C,'Each Gender Events'!M$1,'Official Medal Table'!$E:$E,'Each Gender Events'!M$2)*'Medal values'!$B$2
+ COUNTIFS('Official Medal Table'!$H:$H,'Each Gender Events'!$A45,'Official Medal Table'!$C:$C,'Each Gender Events'!M$1,'Official Medal Table'!$E:$E,'Each Gender Events'!M$2)*'Medal values'!$B$3
+ COUNTIFS('Official Medal Table'!$I:$I,'Each Gender Events'!$A45,'Official Medal Table'!$C:$C,'Each Gender Events'!M$1,'Official Medal Table'!$E:$E,'Each Gender Events'!M$2)*'Medal values'!$B$3
+ COUNTIFS('Official Medal Table'!$F:$F,'Each Gender Events'!$A45,'Official Medal Table'!$C:$C,'Each Gender Events'!M$1,'Official Medal Table'!$E:$E,"Mixed")*'Medal values'!$B$1/2
+ COUNTIFS('Official Medal Table'!$G:$G,'Each Gender Events'!$A45,'Official Medal Table'!$C:$C,'Each Gender Events'!M$1,'Official Medal Table'!$E:$E,"Mixed")*'Medal values'!$B$2/2
+ COUNTIFS('Official Medal Table'!$H:$H,'Each Gender Events'!$A45,'Official Medal Table'!$C:$C,'Each Gender Events'!M$1,'Official Medal Table'!$E:$E,"Mixed")*'Medal values'!$B$3/2
+ COUNTIFS('Official Medal Table'!$I:$I,'Each Gender Events'!$A45,'Official Medal Table'!$C:$C,'Each Gender Events'!M$1,'Official Medal Table'!$E:$E,"Mixed")*'Medal values'!$B$3/2</f>
        <v>0</v>
      </c>
      <c r="N45">
        <f>COUNTIFS('Official Medal Table'!$F:$F,'Each Gender Events'!$A45,'Official Medal Table'!$C:$C,'Each Gender Events'!N$1,'Official Medal Table'!$E:$E,'Each Gender Events'!N$2)*'Medal values'!$B$1
+ COUNTIFS('Official Medal Table'!$G:$G,'Each Gender Events'!$A45,'Official Medal Table'!$C:$C,'Each Gender Events'!N$1,'Official Medal Table'!$E:$E,'Each Gender Events'!N$2)*'Medal values'!$B$2
+ COUNTIFS('Official Medal Table'!$H:$H,'Each Gender Events'!$A45,'Official Medal Table'!$C:$C,'Each Gender Events'!N$1,'Official Medal Table'!$E:$E,'Each Gender Events'!N$2)*'Medal values'!$B$3
+ COUNTIFS('Official Medal Table'!$I:$I,'Each Gender Events'!$A45,'Official Medal Table'!$C:$C,'Each Gender Events'!N$1,'Official Medal Table'!$E:$E,'Each Gender Events'!N$2)*'Medal values'!$B$3
+ COUNTIFS('Official Medal Table'!$F:$F,'Each Gender Events'!$A45,'Official Medal Table'!$C:$C,'Each Gender Events'!N$1,'Official Medal Table'!$E:$E,"Mixed")*'Medal values'!$B$1/2
+ COUNTIFS('Official Medal Table'!$G:$G,'Each Gender Events'!$A45,'Official Medal Table'!$C:$C,'Each Gender Events'!N$1,'Official Medal Table'!$E:$E,"Mixed")*'Medal values'!$B$2/2
+ COUNTIFS('Official Medal Table'!$H:$H,'Each Gender Events'!$A45,'Official Medal Table'!$C:$C,'Each Gender Events'!N$1,'Official Medal Table'!$E:$E,"Mixed")*'Medal values'!$B$3/2
+ COUNTIFS('Official Medal Table'!$I:$I,'Each Gender Events'!$A45,'Official Medal Table'!$C:$C,'Each Gender Events'!N$1,'Official Medal Table'!$E:$E,"Mixed")*'Medal values'!$B$3/2</f>
        <v>0</v>
      </c>
      <c r="O45">
        <f>COUNTIFS('Official Medal Table'!$F:$F,'Each Gender Events'!$A45,'Official Medal Table'!$C:$C,'Each Gender Events'!O$1,'Official Medal Table'!$E:$E,'Each Gender Events'!O$2)*'Medal values'!$B$1
+ COUNTIFS('Official Medal Table'!$G:$G,'Each Gender Events'!$A45,'Official Medal Table'!$C:$C,'Each Gender Events'!O$1,'Official Medal Table'!$E:$E,'Each Gender Events'!O$2)*'Medal values'!$B$2
+ COUNTIFS('Official Medal Table'!$H:$H,'Each Gender Events'!$A45,'Official Medal Table'!$C:$C,'Each Gender Events'!O$1,'Official Medal Table'!$E:$E,'Each Gender Events'!O$2)*'Medal values'!$B$3
+ COUNTIFS('Official Medal Table'!$I:$I,'Each Gender Events'!$A45,'Official Medal Table'!$C:$C,'Each Gender Events'!O$1,'Official Medal Table'!$E:$E,'Each Gender Events'!O$2)*'Medal values'!$B$3
+ COUNTIFS('Official Medal Table'!$F:$F,'Each Gender Events'!$A45,'Official Medal Table'!$C:$C,'Each Gender Events'!O$1,'Official Medal Table'!$E:$E,"Mixed")*'Medal values'!$B$1/2
+ COUNTIFS('Official Medal Table'!$G:$G,'Each Gender Events'!$A45,'Official Medal Table'!$C:$C,'Each Gender Events'!O$1,'Official Medal Table'!$E:$E,"Mixed")*'Medal values'!$B$2/2
+ COUNTIFS('Official Medal Table'!$H:$H,'Each Gender Events'!$A45,'Official Medal Table'!$C:$C,'Each Gender Events'!O$1,'Official Medal Table'!$E:$E,"Mixed")*'Medal values'!$B$3/2
+ COUNTIFS('Official Medal Table'!$I:$I,'Each Gender Events'!$A45,'Official Medal Table'!$C:$C,'Each Gender Events'!O$1,'Official Medal Table'!$E:$E,"Mixed")*'Medal values'!$B$3/2</f>
        <v>0</v>
      </c>
      <c r="P45">
        <f>COUNTIFS('Official Medal Table'!$F:$F,'Each Gender Events'!$A45,'Official Medal Table'!$C:$C,'Each Gender Events'!P$1,'Official Medal Table'!$E:$E,'Each Gender Events'!P$2)*'Medal values'!$B$1
+ COUNTIFS('Official Medal Table'!$G:$G,'Each Gender Events'!$A45,'Official Medal Table'!$C:$C,'Each Gender Events'!P$1,'Official Medal Table'!$E:$E,'Each Gender Events'!P$2)*'Medal values'!$B$2
+ COUNTIFS('Official Medal Table'!$H:$H,'Each Gender Events'!$A45,'Official Medal Table'!$C:$C,'Each Gender Events'!P$1,'Official Medal Table'!$E:$E,'Each Gender Events'!P$2)*'Medal values'!$B$3
+ COUNTIFS('Official Medal Table'!$I:$I,'Each Gender Events'!$A45,'Official Medal Table'!$C:$C,'Each Gender Events'!P$1,'Official Medal Table'!$E:$E,'Each Gender Events'!P$2)*'Medal values'!$B$3
+ COUNTIFS('Official Medal Table'!$F:$F,'Each Gender Events'!$A45,'Official Medal Table'!$C:$C,'Each Gender Events'!P$1,'Official Medal Table'!$E:$E,"Mixed")*'Medal values'!$B$1/2
+ COUNTIFS('Official Medal Table'!$G:$G,'Each Gender Events'!$A45,'Official Medal Table'!$C:$C,'Each Gender Events'!P$1,'Official Medal Table'!$E:$E,"Mixed")*'Medal values'!$B$2/2
+ COUNTIFS('Official Medal Table'!$H:$H,'Each Gender Events'!$A45,'Official Medal Table'!$C:$C,'Each Gender Events'!P$1,'Official Medal Table'!$E:$E,"Mixed")*'Medal values'!$B$3/2
+ COUNTIFS('Official Medal Table'!$I:$I,'Each Gender Events'!$A45,'Official Medal Table'!$C:$C,'Each Gender Events'!P$1,'Official Medal Table'!$E:$E,"Mixed")*'Medal values'!$B$3/2</f>
        <v>0</v>
      </c>
      <c r="Q45">
        <f>COUNTIFS('Official Medal Table'!$F:$F,'Each Gender Events'!$A45,'Official Medal Table'!$C:$C,'Each Gender Events'!Q$1,'Official Medal Table'!$E:$E,'Each Gender Events'!Q$2)*'Medal values'!$B$1
+ COUNTIFS('Official Medal Table'!$G:$G,'Each Gender Events'!$A45,'Official Medal Table'!$C:$C,'Each Gender Events'!Q$1,'Official Medal Table'!$E:$E,'Each Gender Events'!Q$2)*'Medal values'!$B$2
+ COUNTIFS('Official Medal Table'!$H:$H,'Each Gender Events'!$A45,'Official Medal Table'!$C:$C,'Each Gender Events'!Q$1,'Official Medal Table'!$E:$E,'Each Gender Events'!Q$2)*'Medal values'!$B$3
+ COUNTIFS('Official Medal Table'!$I:$I,'Each Gender Events'!$A45,'Official Medal Table'!$C:$C,'Each Gender Events'!Q$1,'Official Medal Table'!$E:$E,'Each Gender Events'!Q$2)*'Medal values'!$B$3
+ COUNTIFS('Official Medal Table'!$F:$F,'Each Gender Events'!$A45,'Official Medal Table'!$C:$C,'Each Gender Events'!Q$1,'Official Medal Table'!$E:$E,"Mixed")*'Medal values'!$B$1/2
+ COUNTIFS('Official Medal Table'!$G:$G,'Each Gender Events'!$A45,'Official Medal Table'!$C:$C,'Each Gender Events'!Q$1,'Official Medal Table'!$E:$E,"Mixed")*'Medal values'!$B$2/2
+ COUNTIFS('Official Medal Table'!$H:$H,'Each Gender Events'!$A45,'Official Medal Table'!$C:$C,'Each Gender Events'!Q$1,'Official Medal Table'!$E:$E,"Mixed")*'Medal values'!$B$3/2
+ COUNTIFS('Official Medal Table'!$I:$I,'Each Gender Events'!$A45,'Official Medal Table'!$C:$C,'Each Gender Events'!Q$1,'Official Medal Table'!$E:$E,"Mixed")*'Medal values'!$B$3/2</f>
        <v>0</v>
      </c>
      <c r="R45">
        <f>COUNTIFS('Official Medal Table'!$F:$F,'Each Gender Events'!$A45,'Official Medal Table'!$C:$C,'Each Gender Events'!R$1,'Official Medal Table'!$E:$E,'Each Gender Events'!R$2)*'Medal values'!$B$1
+ COUNTIFS('Official Medal Table'!$G:$G,'Each Gender Events'!$A45,'Official Medal Table'!$C:$C,'Each Gender Events'!R$1,'Official Medal Table'!$E:$E,'Each Gender Events'!R$2)*'Medal values'!$B$2
+ COUNTIFS('Official Medal Table'!$H:$H,'Each Gender Events'!$A45,'Official Medal Table'!$C:$C,'Each Gender Events'!R$1,'Official Medal Table'!$E:$E,'Each Gender Events'!R$2)*'Medal values'!$B$3
+ COUNTIFS('Official Medal Table'!$I:$I,'Each Gender Events'!$A45,'Official Medal Table'!$C:$C,'Each Gender Events'!R$1,'Official Medal Table'!$E:$E,'Each Gender Events'!R$2)*'Medal values'!$B$3
+ COUNTIFS('Official Medal Table'!$F:$F,'Each Gender Events'!$A45,'Official Medal Table'!$C:$C,'Each Gender Events'!R$1,'Official Medal Table'!$E:$E,"Mixed")*'Medal values'!$B$1/2
+ COUNTIFS('Official Medal Table'!$G:$G,'Each Gender Events'!$A45,'Official Medal Table'!$C:$C,'Each Gender Events'!R$1,'Official Medal Table'!$E:$E,"Mixed")*'Medal values'!$B$2/2
+ COUNTIFS('Official Medal Table'!$H:$H,'Each Gender Events'!$A45,'Official Medal Table'!$C:$C,'Each Gender Events'!R$1,'Official Medal Table'!$E:$E,"Mixed")*'Medal values'!$B$3/2
+ COUNTIFS('Official Medal Table'!$I:$I,'Each Gender Events'!$A45,'Official Medal Table'!$C:$C,'Each Gender Events'!R$1,'Official Medal Table'!$E:$E,"Mixed")*'Medal values'!$B$3/2</f>
        <v>0</v>
      </c>
      <c r="S45">
        <f>COUNTIFS('Official Medal Table'!$F:$F,'Each Gender Events'!$A45,'Official Medal Table'!$C:$C,'Each Gender Events'!S$1,'Official Medal Table'!$E:$E,'Each Gender Events'!S$2)*'Medal values'!$B$1
+ COUNTIFS('Official Medal Table'!$G:$G,'Each Gender Events'!$A45,'Official Medal Table'!$C:$C,'Each Gender Events'!S$1,'Official Medal Table'!$E:$E,'Each Gender Events'!S$2)*'Medal values'!$B$2
+ COUNTIFS('Official Medal Table'!$H:$H,'Each Gender Events'!$A45,'Official Medal Table'!$C:$C,'Each Gender Events'!S$1,'Official Medal Table'!$E:$E,'Each Gender Events'!S$2)*'Medal values'!$B$3
+ COUNTIFS('Official Medal Table'!$I:$I,'Each Gender Events'!$A45,'Official Medal Table'!$C:$C,'Each Gender Events'!S$1,'Official Medal Table'!$E:$E,'Each Gender Events'!S$2)*'Medal values'!$B$3
+ COUNTIFS('Official Medal Table'!$F:$F,'Each Gender Events'!$A45,'Official Medal Table'!$C:$C,'Each Gender Events'!S$1,'Official Medal Table'!$E:$E,"Mixed")*'Medal values'!$B$1/2
+ COUNTIFS('Official Medal Table'!$G:$G,'Each Gender Events'!$A45,'Official Medal Table'!$C:$C,'Each Gender Events'!S$1,'Official Medal Table'!$E:$E,"Mixed")*'Medal values'!$B$2/2
+ COUNTIFS('Official Medal Table'!$H:$H,'Each Gender Events'!$A45,'Official Medal Table'!$C:$C,'Each Gender Events'!S$1,'Official Medal Table'!$E:$E,"Mixed")*'Medal values'!$B$3/2
+ COUNTIFS('Official Medal Table'!$I:$I,'Each Gender Events'!$A45,'Official Medal Table'!$C:$C,'Each Gender Events'!S$1,'Official Medal Table'!$E:$E,"Mixed")*'Medal values'!$B$3/2</f>
        <v>0</v>
      </c>
      <c r="T45">
        <f>COUNTIFS('Official Medal Table'!$F:$F,'Each Gender Events'!$A45,'Official Medal Table'!$C:$C,'Each Gender Events'!T$1,'Official Medal Table'!$E:$E,'Each Gender Events'!T$2)*'Medal values'!$B$1
+ COUNTIFS('Official Medal Table'!$G:$G,'Each Gender Events'!$A45,'Official Medal Table'!$C:$C,'Each Gender Events'!T$1,'Official Medal Table'!$E:$E,'Each Gender Events'!T$2)*'Medal values'!$B$2
+ COUNTIFS('Official Medal Table'!$H:$H,'Each Gender Events'!$A45,'Official Medal Table'!$C:$C,'Each Gender Events'!T$1,'Official Medal Table'!$E:$E,'Each Gender Events'!T$2)*'Medal values'!$B$3
+ COUNTIFS('Official Medal Table'!$I:$I,'Each Gender Events'!$A45,'Official Medal Table'!$C:$C,'Each Gender Events'!T$1,'Official Medal Table'!$E:$E,'Each Gender Events'!T$2)*'Medal values'!$B$3
+ COUNTIFS('Official Medal Table'!$F:$F,'Each Gender Events'!$A45,'Official Medal Table'!$C:$C,'Each Gender Events'!T$1,'Official Medal Table'!$E:$E,"Mixed")*'Medal values'!$B$1/2
+ COUNTIFS('Official Medal Table'!$G:$G,'Each Gender Events'!$A45,'Official Medal Table'!$C:$C,'Each Gender Events'!T$1,'Official Medal Table'!$E:$E,"Mixed")*'Medal values'!$B$2/2
+ COUNTIFS('Official Medal Table'!$H:$H,'Each Gender Events'!$A45,'Official Medal Table'!$C:$C,'Each Gender Events'!T$1,'Official Medal Table'!$E:$E,"Mixed")*'Medal values'!$B$3/2
+ COUNTIFS('Official Medal Table'!$I:$I,'Each Gender Events'!$A45,'Official Medal Table'!$C:$C,'Each Gender Events'!T$1,'Official Medal Table'!$E:$E,"Mixed")*'Medal values'!$B$3/2</f>
        <v>0</v>
      </c>
      <c r="U45">
        <f>COUNTIFS('Official Medal Table'!$F:$F,'Each Gender Events'!$A45,'Official Medal Table'!$C:$C,'Each Gender Events'!U$1,'Official Medal Table'!$E:$E,'Each Gender Events'!U$2)*'Medal values'!$B$1
+ COUNTIFS('Official Medal Table'!$G:$G,'Each Gender Events'!$A45,'Official Medal Table'!$C:$C,'Each Gender Events'!U$1,'Official Medal Table'!$E:$E,'Each Gender Events'!U$2)*'Medal values'!$B$2
+ COUNTIFS('Official Medal Table'!$H:$H,'Each Gender Events'!$A45,'Official Medal Table'!$C:$C,'Each Gender Events'!U$1,'Official Medal Table'!$E:$E,'Each Gender Events'!U$2)*'Medal values'!$B$3
+ COUNTIFS('Official Medal Table'!$I:$I,'Each Gender Events'!$A45,'Official Medal Table'!$C:$C,'Each Gender Events'!U$1,'Official Medal Table'!$E:$E,'Each Gender Events'!U$2)*'Medal values'!$B$3
+ COUNTIFS('Official Medal Table'!$F:$F,'Each Gender Events'!$A45,'Official Medal Table'!$C:$C,'Each Gender Events'!U$1,'Official Medal Table'!$E:$E,"Mixed")*'Medal values'!$B$1/2
+ COUNTIFS('Official Medal Table'!$G:$G,'Each Gender Events'!$A45,'Official Medal Table'!$C:$C,'Each Gender Events'!U$1,'Official Medal Table'!$E:$E,"Mixed")*'Medal values'!$B$2/2
+ COUNTIFS('Official Medal Table'!$H:$H,'Each Gender Events'!$A45,'Official Medal Table'!$C:$C,'Each Gender Events'!U$1,'Official Medal Table'!$E:$E,"Mixed")*'Medal values'!$B$3/2
+ COUNTIFS('Official Medal Table'!$I:$I,'Each Gender Events'!$A45,'Official Medal Table'!$C:$C,'Each Gender Events'!U$1,'Official Medal Table'!$E:$E,"Mixed")*'Medal values'!$B$3/2</f>
        <v>0</v>
      </c>
      <c r="V45">
        <f>COUNTIFS('Official Medal Table'!$F:$F,'Each Gender Events'!$A45,'Official Medal Table'!$C:$C,'Each Gender Events'!V$1,'Official Medal Table'!$E:$E,'Each Gender Events'!V$2)*'Medal values'!$B$1
+ COUNTIFS('Official Medal Table'!$G:$G,'Each Gender Events'!$A45,'Official Medal Table'!$C:$C,'Each Gender Events'!V$1,'Official Medal Table'!$E:$E,'Each Gender Events'!V$2)*'Medal values'!$B$2
+ COUNTIFS('Official Medal Table'!$H:$H,'Each Gender Events'!$A45,'Official Medal Table'!$C:$C,'Each Gender Events'!V$1,'Official Medal Table'!$E:$E,'Each Gender Events'!V$2)*'Medal values'!$B$3
+ COUNTIFS('Official Medal Table'!$I:$I,'Each Gender Events'!$A45,'Official Medal Table'!$C:$C,'Each Gender Events'!V$1,'Official Medal Table'!$E:$E,'Each Gender Events'!V$2)*'Medal values'!$B$3
+ COUNTIFS('Official Medal Table'!$F:$F,'Each Gender Events'!$A45,'Official Medal Table'!$C:$C,'Each Gender Events'!V$1,'Official Medal Table'!$E:$E,"Mixed")*'Medal values'!$B$1/2
+ COUNTIFS('Official Medal Table'!$G:$G,'Each Gender Events'!$A45,'Official Medal Table'!$C:$C,'Each Gender Events'!V$1,'Official Medal Table'!$E:$E,"Mixed")*'Medal values'!$B$2/2
+ COUNTIFS('Official Medal Table'!$H:$H,'Each Gender Events'!$A45,'Official Medal Table'!$C:$C,'Each Gender Events'!V$1,'Official Medal Table'!$E:$E,"Mixed")*'Medal values'!$B$3/2
+ COUNTIFS('Official Medal Table'!$I:$I,'Each Gender Events'!$A45,'Official Medal Table'!$C:$C,'Each Gender Events'!V$1,'Official Medal Table'!$E:$E,"Mixed")*'Medal values'!$B$3/2</f>
        <v>0</v>
      </c>
      <c r="W45">
        <f>COUNTIFS('Official Medal Table'!$F:$F,'Each Gender Events'!$A45,'Official Medal Table'!$C:$C,'Each Gender Events'!W$1,'Official Medal Table'!$E:$E,'Each Gender Events'!W$2)*'Medal values'!$B$1
+ COUNTIFS('Official Medal Table'!$G:$G,'Each Gender Events'!$A45,'Official Medal Table'!$C:$C,'Each Gender Events'!W$1,'Official Medal Table'!$E:$E,'Each Gender Events'!W$2)*'Medal values'!$B$2
+ COUNTIFS('Official Medal Table'!$H:$H,'Each Gender Events'!$A45,'Official Medal Table'!$C:$C,'Each Gender Events'!W$1,'Official Medal Table'!$E:$E,'Each Gender Events'!W$2)*'Medal values'!$B$3
+ COUNTIFS('Official Medal Table'!$I:$I,'Each Gender Events'!$A45,'Official Medal Table'!$C:$C,'Each Gender Events'!W$1,'Official Medal Table'!$E:$E,'Each Gender Events'!W$2)*'Medal values'!$B$3
+ COUNTIFS('Official Medal Table'!$F:$F,'Each Gender Events'!$A45,'Official Medal Table'!$C:$C,'Each Gender Events'!W$1,'Official Medal Table'!$E:$E,"Mixed")*'Medal values'!$B$1/2
+ COUNTIFS('Official Medal Table'!$G:$G,'Each Gender Events'!$A45,'Official Medal Table'!$C:$C,'Each Gender Events'!W$1,'Official Medal Table'!$E:$E,"Mixed")*'Medal values'!$B$2/2
+ COUNTIFS('Official Medal Table'!$H:$H,'Each Gender Events'!$A45,'Official Medal Table'!$C:$C,'Each Gender Events'!W$1,'Official Medal Table'!$E:$E,"Mixed")*'Medal values'!$B$3/2
+ COUNTIFS('Official Medal Table'!$I:$I,'Each Gender Events'!$A45,'Official Medal Table'!$C:$C,'Each Gender Events'!W$1,'Official Medal Table'!$E:$E,"Mixed")*'Medal values'!$B$3/2</f>
        <v>0</v>
      </c>
      <c r="X45">
        <f>COUNTIFS('Official Medal Table'!$F:$F,'Each Gender Events'!$A45,'Official Medal Table'!$C:$C,'Each Gender Events'!X$1,'Official Medal Table'!$E:$E,'Each Gender Events'!X$2)*'Medal values'!$B$1
+ COUNTIFS('Official Medal Table'!$G:$G,'Each Gender Events'!$A45,'Official Medal Table'!$C:$C,'Each Gender Events'!X$1,'Official Medal Table'!$E:$E,'Each Gender Events'!X$2)*'Medal values'!$B$2
+ COUNTIFS('Official Medal Table'!$H:$H,'Each Gender Events'!$A45,'Official Medal Table'!$C:$C,'Each Gender Events'!X$1,'Official Medal Table'!$E:$E,'Each Gender Events'!X$2)*'Medal values'!$B$3
+ COUNTIFS('Official Medal Table'!$I:$I,'Each Gender Events'!$A45,'Official Medal Table'!$C:$C,'Each Gender Events'!X$1,'Official Medal Table'!$E:$E,'Each Gender Events'!X$2)*'Medal values'!$B$3
+ COUNTIFS('Official Medal Table'!$F:$F,'Each Gender Events'!$A45,'Official Medal Table'!$C:$C,'Each Gender Events'!X$1,'Official Medal Table'!$E:$E,"Mixed")*'Medal values'!$B$1/2
+ COUNTIFS('Official Medal Table'!$G:$G,'Each Gender Events'!$A45,'Official Medal Table'!$C:$C,'Each Gender Events'!X$1,'Official Medal Table'!$E:$E,"Mixed")*'Medal values'!$B$2/2
+ COUNTIFS('Official Medal Table'!$H:$H,'Each Gender Events'!$A45,'Official Medal Table'!$C:$C,'Each Gender Events'!X$1,'Official Medal Table'!$E:$E,"Mixed")*'Medal values'!$B$3/2
+ COUNTIFS('Official Medal Table'!$I:$I,'Each Gender Events'!$A45,'Official Medal Table'!$C:$C,'Each Gender Events'!X$1,'Official Medal Table'!$E:$E,"Mixed")*'Medal values'!$B$3/2</f>
        <v>0</v>
      </c>
      <c r="Y45">
        <f>COUNTIFS('Official Medal Table'!$F:$F,'Each Gender Events'!$A45,'Official Medal Table'!$C:$C,'Each Gender Events'!Y$1,'Official Medal Table'!$E:$E,'Each Gender Events'!Y$2)*'Medal values'!$B$1
+ COUNTIFS('Official Medal Table'!$G:$G,'Each Gender Events'!$A45,'Official Medal Table'!$C:$C,'Each Gender Events'!Y$1,'Official Medal Table'!$E:$E,'Each Gender Events'!Y$2)*'Medal values'!$B$2
+ COUNTIFS('Official Medal Table'!$H:$H,'Each Gender Events'!$A45,'Official Medal Table'!$C:$C,'Each Gender Events'!Y$1,'Official Medal Table'!$E:$E,'Each Gender Events'!Y$2)*'Medal values'!$B$3
+ COUNTIFS('Official Medal Table'!$I:$I,'Each Gender Events'!$A45,'Official Medal Table'!$C:$C,'Each Gender Events'!Y$1,'Official Medal Table'!$E:$E,'Each Gender Events'!Y$2)*'Medal values'!$B$3
+ COUNTIFS('Official Medal Table'!$F:$F,'Each Gender Events'!$A45,'Official Medal Table'!$C:$C,'Each Gender Events'!Y$1,'Official Medal Table'!$E:$E,"Mixed")*'Medal values'!$B$1/2
+ COUNTIFS('Official Medal Table'!$G:$G,'Each Gender Events'!$A45,'Official Medal Table'!$C:$C,'Each Gender Events'!Y$1,'Official Medal Table'!$E:$E,"Mixed")*'Medal values'!$B$2/2
+ COUNTIFS('Official Medal Table'!$H:$H,'Each Gender Events'!$A45,'Official Medal Table'!$C:$C,'Each Gender Events'!Y$1,'Official Medal Table'!$E:$E,"Mixed")*'Medal values'!$B$3/2
+ COUNTIFS('Official Medal Table'!$I:$I,'Each Gender Events'!$A45,'Official Medal Table'!$C:$C,'Each Gender Events'!Y$1,'Official Medal Table'!$E:$E,"Mixed")*'Medal values'!$B$3/2</f>
        <v>0</v>
      </c>
      <c r="Z45">
        <f>COUNTIFS('Official Medal Table'!$F:$F,'Each Gender Events'!$A45,'Official Medal Table'!$C:$C,'Each Gender Events'!Z$1,'Official Medal Table'!$E:$E,'Each Gender Events'!Z$2)*'Medal values'!$B$1
+ COUNTIFS('Official Medal Table'!$G:$G,'Each Gender Events'!$A45,'Official Medal Table'!$C:$C,'Each Gender Events'!Z$1,'Official Medal Table'!$E:$E,'Each Gender Events'!Z$2)*'Medal values'!$B$2
+ COUNTIFS('Official Medal Table'!$H:$H,'Each Gender Events'!$A45,'Official Medal Table'!$C:$C,'Each Gender Events'!Z$1,'Official Medal Table'!$E:$E,'Each Gender Events'!Z$2)*'Medal values'!$B$3
+ COUNTIFS('Official Medal Table'!$I:$I,'Each Gender Events'!$A45,'Official Medal Table'!$C:$C,'Each Gender Events'!Z$1,'Official Medal Table'!$E:$E,'Each Gender Events'!Z$2)*'Medal values'!$B$3
+ COUNTIFS('Official Medal Table'!$F:$F,'Each Gender Events'!$A45,'Official Medal Table'!$C:$C,'Each Gender Events'!Z$1,'Official Medal Table'!$E:$E,"Mixed")*'Medal values'!$B$1/2
+ COUNTIFS('Official Medal Table'!$G:$G,'Each Gender Events'!$A45,'Official Medal Table'!$C:$C,'Each Gender Events'!Z$1,'Official Medal Table'!$E:$E,"Mixed")*'Medal values'!$B$2/2
+ COUNTIFS('Official Medal Table'!$H:$H,'Each Gender Events'!$A45,'Official Medal Table'!$C:$C,'Each Gender Events'!Z$1,'Official Medal Table'!$E:$E,"Mixed")*'Medal values'!$B$3/2
+ COUNTIFS('Official Medal Table'!$I:$I,'Each Gender Events'!$A45,'Official Medal Table'!$C:$C,'Each Gender Events'!Z$1,'Official Medal Table'!$E:$E,"Mixed")*'Medal values'!$B$3/2</f>
        <v>0</v>
      </c>
      <c r="AA45">
        <f>COUNTIFS('Official Medal Table'!$F:$F,'Each Gender Events'!$A45,'Official Medal Table'!$C:$C,'Each Gender Events'!AA$1,'Official Medal Table'!$E:$E,'Each Gender Events'!AA$2)*'Medal values'!$B$1
+ COUNTIFS('Official Medal Table'!$G:$G,'Each Gender Events'!$A45,'Official Medal Table'!$C:$C,'Each Gender Events'!AA$1,'Official Medal Table'!$E:$E,'Each Gender Events'!AA$2)*'Medal values'!$B$2
+ COUNTIFS('Official Medal Table'!$H:$H,'Each Gender Events'!$A45,'Official Medal Table'!$C:$C,'Each Gender Events'!AA$1,'Official Medal Table'!$E:$E,'Each Gender Events'!AA$2)*'Medal values'!$B$3
+ COUNTIFS('Official Medal Table'!$I:$I,'Each Gender Events'!$A45,'Official Medal Table'!$C:$C,'Each Gender Events'!AA$1,'Official Medal Table'!$E:$E,'Each Gender Events'!AA$2)*'Medal values'!$B$3
+ COUNTIFS('Official Medal Table'!$F:$F,'Each Gender Events'!$A45,'Official Medal Table'!$C:$C,'Each Gender Events'!AA$1,'Official Medal Table'!$E:$E,"Mixed")*'Medal values'!$B$1/2
+ COUNTIFS('Official Medal Table'!$G:$G,'Each Gender Events'!$A45,'Official Medal Table'!$C:$C,'Each Gender Events'!AA$1,'Official Medal Table'!$E:$E,"Mixed")*'Medal values'!$B$2/2
+ COUNTIFS('Official Medal Table'!$H:$H,'Each Gender Events'!$A45,'Official Medal Table'!$C:$C,'Each Gender Events'!AA$1,'Official Medal Table'!$E:$E,"Mixed")*'Medal values'!$B$3/2
+ COUNTIFS('Official Medal Table'!$I:$I,'Each Gender Events'!$A45,'Official Medal Table'!$C:$C,'Each Gender Events'!AA$1,'Official Medal Table'!$E:$E,"Mixed")*'Medal values'!$B$3/2</f>
        <v>0</v>
      </c>
      <c r="AB45">
        <f>COUNTIFS('Official Medal Table'!$F:$F,'Each Gender Events'!$A45,'Official Medal Table'!$C:$C,'Each Gender Events'!AB$1,'Official Medal Table'!$E:$E,'Each Gender Events'!AB$2)*'Medal values'!$B$1
+ COUNTIFS('Official Medal Table'!$G:$G,'Each Gender Events'!$A45,'Official Medal Table'!$C:$C,'Each Gender Events'!AB$1,'Official Medal Table'!$E:$E,'Each Gender Events'!AB$2)*'Medal values'!$B$2
+ COUNTIFS('Official Medal Table'!$H:$H,'Each Gender Events'!$A45,'Official Medal Table'!$C:$C,'Each Gender Events'!AB$1,'Official Medal Table'!$E:$E,'Each Gender Events'!AB$2)*'Medal values'!$B$3
+ COUNTIFS('Official Medal Table'!$I:$I,'Each Gender Events'!$A45,'Official Medal Table'!$C:$C,'Each Gender Events'!AB$1,'Official Medal Table'!$E:$E,'Each Gender Events'!AB$2)*'Medal values'!$B$3
+ COUNTIFS('Official Medal Table'!$F:$F,'Each Gender Events'!$A45,'Official Medal Table'!$C:$C,'Each Gender Events'!AB$1,'Official Medal Table'!$E:$E,"Mixed")*'Medal values'!$B$1/2
+ COUNTIFS('Official Medal Table'!$G:$G,'Each Gender Events'!$A45,'Official Medal Table'!$C:$C,'Each Gender Events'!AB$1,'Official Medal Table'!$E:$E,"Mixed")*'Medal values'!$B$2/2
+ COUNTIFS('Official Medal Table'!$H:$H,'Each Gender Events'!$A45,'Official Medal Table'!$C:$C,'Each Gender Events'!AB$1,'Official Medal Table'!$E:$E,"Mixed")*'Medal values'!$B$3/2
+ COUNTIFS('Official Medal Table'!$I:$I,'Each Gender Events'!$A45,'Official Medal Table'!$C:$C,'Each Gender Events'!AB$1,'Official Medal Table'!$E:$E,"Mixed")*'Medal values'!$B$3/2</f>
        <v>0</v>
      </c>
      <c r="AC45">
        <f>COUNTIFS('Official Medal Table'!$F:$F,'Each Gender Events'!$A45,'Official Medal Table'!$C:$C,'Each Gender Events'!AC$1,'Official Medal Table'!$E:$E,'Each Gender Events'!AC$2)*'Medal values'!$B$1
+ COUNTIFS('Official Medal Table'!$G:$G,'Each Gender Events'!$A45,'Official Medal Table'!$C:$C,'Each Gender Events'!AC$1,'Official Medal Table'!$E:$E,'Each Gender Events'!AC$2)*'Medal values'!$B$2
+ COUNTIFS('Official Medal Table'!$H:$H,'Each Gender Events'!$A45,'Official Medal Table'!$C:$C,'Each Gender Events'!AC$1,'Official Medal Table'!$E:$E,'Each Gender Events'!AC$2)*'Medal values'!$B$3
+ COUNTIFS('Official Medal Table'!$I:$I,'Each Gender Events'!$A45,'Official Medal Table'!$C:$C,'Each Gender Events'!AC$1,'Official Medal Table'!$E:$E,'Each Gender Events'!AC$2)*'Medal values'!$B$3
+ COUNTIFS('Official Medal Table'!$F:$F,'Each Gender Events'!$A45,'Official Medal Table'!$C:$C,'Each Gender Events'!AC$1,'Official Medal Table'!$E:$E,"Mixed")*'Medal values'!$B$1/2
+ COUNTIFS('Official Medal Table'!$G:$G,'Each Gender Events'!$A45,'Official Medal Table'!$C:$C,'Each Gender Events'!AC$1,'Official Medal Table'!$E:$E,"Mixed")*'Medal values'!$B$2/2
+ COUNTIFS('Official Medal Table'!$H:$H,'Each Gender Events'!$A45,'Official Medal Table'!$C:$C,'Each Gender Events'!AC$1,'Official Medal Table'!$E:$E,"Mixed")*'Medal values'!$B$3/2
+ COUNTIFS('Official Medal Table'!$I:$I,'Each Gender Events'!$A45,'Official Medal Table'!$C:$C,'Each Gender Events'!AC$1,'Official Medal Table'!$E:$E,"Mixed")*'Medal values'!$B$3/2</f>
        <v>0</v>
      </c>
      <c r="AD45">
        <f>COUNTIFS('Official Medal Table'!$F:$F,'Each Gender Events'!$A45,'Official Medal Table'!$C:$C,'Each Gender Events'!AD$1,'Official Medal Table'!$E:$E,'Each Gender Events'!AD$2)*'Medal values'!$B$1
+ COUNTIFS('Official Medal Table'!$G:$G,'Each Gender Events'!$A45,'Official Medal Table'!$C:$C,'Each Gender Events'!AD$1,'Official Medal Table'!$E:$E,'Each Gender Events'!AD$2)*'Medal values'!$B$2
+ COUNTIFS('Official Medal Table'!$H:$H,'Each Gender Events'!$A45,'Official Medal Table'!$C:$C,'Each Gender Events'!AD$1,'Official Medal Table'!$E:$E,'Each Gender Events'!AD$2)*'Medal values'!$B$3
+ COUNTIFS('Official Medal Table'!$I:$I,'Each Gender Events'!$A45,'Official Medal Table'!$C:$C,'Each Gender Events'!AD$1,'Official Medal Table'!$E:$E,'Each Gender Events'!AD$2)*'Medal values'!$B$3
+ COUNTIFS('Official Medal Table'!$F:$F,'Each Gender Events'!$A45,'Official Medal Table'!$C:$C,'Each Gender Events'!AD$1,'Official Medal Table'!$E:$E,"Mixed")*'Medal values'!$B$1/2
+ COUNTIFS('Official Medal Table'!$G:$G,'Each Gender Events'!$A45,'Official Medal Table'!$C:$C,'Each Gender Events'!AD$1,'Official Medal Table'!$E:$E,"Mixed")*'Medal values'!$B$2/2
+ COUNTIFS('Official Medal Table'!$H:$H,'Each Gender Events'!$A45,'Official Medal Table'!$C:$C,'Each Gender Events'!AD$1,'Official Medal Table'!$E:$E,"Mixed")*'Medal values'!$B$3/2
+ COUNTIFS('Official Medal Table'!$I:$I,'Each Gender Events'!$A45,'Official Medal Table'!$C:$C,'Each Gender Events'!AD$1,'Official Medal Table'!$E:$E,"Mixed")*'Medal values'!$B$3/2</f>
        <v>0</v>
      </c>
      <c r="AE45">
        <f>COUNTIFS('Official Medal Table'!$F:$F,'Each Gender Events'!$A45,'Official Medal Table'!$C:$C,'Each Gender Events'!AE$1,'Official Medal Table'!$E:$E,'Each Gender Events'!AE$2)*'Medal values'!$B$1
+ COUNTIFS('Official Medal Table'!$G:$G,'Each Gender Events'!$A45,'Official Medal Table'!$C:$C,'Each Gender Events'!AE$1,'Official Medal Table'!$E:$E,'Each Gender Events'!AE$2)*'Medal values'!$B$2
+ COUNTIFS('Official Medal Table'!$H:$H,'Each Gender Events'!$A45,'Official Medal Table'!$C:$C,'Each Gender Events'!AE$1,'Official Medal Table'!$E:$E,'Each Gender Events'!AE$2)*'Medal values'!$B$3
+ COUNTIFS('Official Medal Table'!$I:$I,'Each Gender Events'!$A45,'Official Medal Table'!$C:$C,'Each Gender Events'!AE$1,'Official Medal Table'!$E:$E,'Each Gender Events'!AE$2)*'Medal values'!$B$3
+ COUNTIFS('Official Medal Table'!$F:$F,'Each Gender Events'!$A45,'Official Medal Table'!$C:$C,'Each Gender Events'!AE$1,'Official Medal Table'!$E:$E,"Mixed")*'Medal values'!$B$1/2
+ COUNTIFS('Official Medal Table'!$G:$G,'Each Gender Events'!$A45,'Official Medal Table'!$C:$C,'Each Gender Events'!AE$1,'Official Medal Table'!$E:$E,"Mixed")*'Medal values'!$B$2/2
+ COUNTIFS('Official Medal Table'!$H:$H,'Each Gender Events'!$A45,'Official Medal Table'!$C:$C,'Each Gender Events'!AE$1,'Official Medal Table'!$E:$E,"Mixed")*'Medal values'!$B$3/2
+ COUNTIFS('Official Medal Table'!$I:$I,'Each Gender Events'!$A45,'Official Medal Table'!$C:$C,'Each Gender Events'!AE$1,'Official Medal Table'!$E:$E,"Mixed")*'Medal values'!$B$3/2</f>
        <v>0</v>
      </c>
      <c r="AF45">
        <f>COUNTIFS('Official Medal Table'!$F:$F,'Each Gender Events'!$A45,'Official Medal Table'!$C:$C,'Each Gender Events'!AF$1,'Official Medal Table'!$E:$E,'Each Gender Events'!AF$2)*'Medal values'!$B$1
+ COUNTIFS('Official Medal Table'!$G:$G,'Each Gender Events'!$A45,'Official Medal Table'!$C:$C,'Each Gender Events'!AF$1,'Official Medal Table'!$E:$E,'Each Gender Events'!AF$2)*'Medal values'!$B$2
+ COUNTIFS('Official Medal Table'!$H:$H,'Each Gender Events'!$A45,'Official Medal Table'!$C:$C,'Each Gender Events'!AF$1,'Official Medal Table'!$E:$E,'Each Gender Events'!AF$2)*'Medal values'!$B$3
+ COUNTIFS('Official Medal Table'!$I:$I,'Each Gender Events'!$A45,'Official Medal Table'!$C:$C,'Each Gender Events'!AF$1,'Official Medal Table'!$E:$E,'Each Gender Events'!AF$2)*'Medal values'!$B$3
+ COUNTIFS('Official Medal Table'!$F:$F,'Each Gender Events'!$A45,'Official Medal Table'!$C:$C,'Each Gender Events'!AF$1,'Official Medal Table'!$E:$E,"Mixed")*'Medal values'!$B$1/2
+ COUNTIFS('Official Medal Table'!$G:$G,'Each Gender Events'!$A45,'Official Medal Table'!$C:$C,'Each Gender Events'!AF$1,'Official Medal Table'!$E:$E,"Mixed")*'Medal values'!$B$2/2
+ COUNTIFS('Official Medal Table'!$H:$H,'Each Gender Events'!$A45,'Official Medal Table'!$C:$C,'Each Gender Events'!AF$1,'Official Medal Table'!$E:$E,"Mixed")*'Medal values'!$B$3/2
+ COUNTIFS('Official Medal Table'!$I:$I,'Each Gender Events'!$A45,'Official Medal Table'!$C:$C,'Each Gender Events'!AF$1,'Official Medal Table'!$E:$E,"Mixed")*'Medal values'!$B$3/2</f>
        <v>0</v>
      </c>
      <c r="AG45">
        <f>COUNTIFS('Official Medal Table'!$F:$F,'Each Gender Events'!$A45,'Official Medal Table'!$C:$C,'Each Gender Events'!AG$1,'Official Medal Table'!$E:$E,'Each Gender Events'!AG$2)*'Medal values'!$B$1
+ COUNTIFS('Official Medal Table'!$G:$G,'Each Gender Events'!$A45,'Official Medal Table'!$C:$C,'Each Gender Events'!AG$1,'Official Medal Table'!$E:$E,'Each Gender Events'!AG$2)*'Medal values'!$B$2
+ COUNTIFS('Official Medal Table'!$H:$H,'Each Gender Events'!$A45,'Official Medal Table'!$C:$C,'Each Gender Events'!AG$1,'Official Medal Table'!$E:$E,'Each Gender Events'!AG$2)*'Medal values'!$B$3
+ COUNTIFS('Official Medal Table'!$I:$I,'Each Gender Events'!$A45,'Official Medal Table'!$C:$C,'Each Gender Events'!AG$1,'Official Medal Table'!$E:$E,'Each Gender Events'!AG$2)*'Medal values'!$B$3
+ COUNTIFS('Official Medal Table'!$F:$F,'Each Gender Events'!$A45,'Official Medal Table'!$C:$C,'Each Gender Events'!AG$1,'Official Medal Table'!$E:$E,"Mixed")*'Medal values'!$B$1/2
+ COUNTIFS('Official Medal Table'!$G:$G,'Each Gender Events'!$A45,'Official Medal Table'!$C:$C,'Each Gender Events'!AG$1,'Official Medal Table'!$E:$E,"Mixed")*'Medal values'!$B$2/2
+ COUNTIFS('Official Medal Table'!$H:$H,'Each Gender Events'!$A45,'Official Medal Table'!$C:$C,'Each Gender Events'!AG$1,'Official Medal Table'!$E:$E,"Mixed")*'Medal values'!$B$3/2
+ COUNTIFS('Official Medal Table'!$I:$I,'Each Gender Events'!$A45,'Official Medal Table'!$C:$C,'Each Gender Events'!AG$1,'Official Medal Table'!$E:$E,"Mixed")*'Medal values'!$B$3/2</f>
        <v>0</v>
      </c>
      <c r="AH45">
        <f>COUNTIFS('Official Medal Table'!$F:$F,'Each Gender Events'!$A45,'Official Medal Table'!$C:$C,'Each Gender Events'!AH$1,'Official Medal Table'!$E:$E,'Each Gender Events'!AH$2)*'Medal values'!$B$1
+ COUNTIFS('Official Medal Table'!$G:$G,'Each Gender Events'!$A45,'Official Medal Table'!$C:$C,'Each Gender Events'!AH$1,'Official Medal Table'!$E:$E,'Each Gender Events'!AH$2)*'Medal values'!$B$2
+ COUNTIFS('Official Medal Table'!$H:$H,'Each Gender Events'!$A45,'Official Medal Table'!$C:$C,'Each Gender Events'!AH$1,'Official Medal Table'!$E:$E,'Each Gender Events'!AH$2)*'Medal values'!$B$3
+ COUNTIFS('Official Medal Table'!$I:$I,'Each Gender Events'!$A45,'Official Medal Table'!$C:$C,'Each Gender Events'!AH$1,'Official Medal Table'!$E:$E,'Each Gender Events'!AH$2)*'Medal values'!$B$3
+ COUNTIFS('Official Medal Table'!$F:$F,'Each Gender Events'!$A45,'Official Medal Table'!$C:$C,'Each Gender Events'!AH$1,'Official Medal Table'!$E:$E,"Mixed")*'Medal values'!$B$1/2
+ COUNTIFS('Official Medal Table'!$G:$G,'Each Gender Events'!$A45,'Official Medal Table'!$C:$C,'Each Gender Events'!AH$1,'Official Medal Table'!$E:$E,"Mixed")*'Medal values'!$B$2/2
+ COUNTIFS('Official Medal Table'!$H:$H,'Each Gender Events'!$A45,'Official Medal Table'!$C:$C,'Each Gender Events'!AH$1,'Official Medal Table'!$E:$E,"Mixed")*'Medal values'!$B$3/2
+ COUNTIFS('Official Medal Table'!$I:$I,'Each Gender Events'!$A45,'Official Medal Table'!$C:$C,'Each Gender Events'!AH$1,'Official Medal Table'!$E:$E,"Mixed")*'Medal values'!$B$3/2</f>
        <v>0</v>
      </c>
      <c r="AI45">
        <f>COUNTIFS('Official Medal Table'!$F:$F,'Each Gender Events'!$A45,'Official Medal Table'!$C:$C,'Each Gender Events'!AI$1,'Official Medal Table'!$E:$E,'Each Gender Events'!AI$2)*'Medal values'!$B$1
+ COUNTIFS('Official Medal Table'!$G:$G,'Each Gender Events'!$A45,'Official Medal Table'!$C:$C,'Each Gender Events'!AI$1,'Official Medal Table'!$E:$E,'Each Gender Events'!AI$2)*'Medal values'!$B$2
+ COUNTIFS('Official Medal Table'!$H:$H,'Each Gender Events'!$A45,'Official Medal Table'!$C:$C,'Each Gender Events'!AI$1,'Official Medal Table'!$E:$E,'Each Gender Events'!AI$2)*'Medal values'!$B$3
+ COUNTIFS('Official Medal Table'!$I:$I,'Each Gender Events'!$A45,'Official Medal Table'!$C:$C,'Each Gender Events'!AI$1,'Official Medal Table'!$E:$E,'Each Gender Events'!AI$2)*'Medal values'!$B$3
+ COUNTIFS('Official Medal Table'!$F:$F,'Each Gender Events'!$A45,'Official Medal Table'!$C:$C,'Each Gender Events'!AI$1,'Official Medal Table'!$E:$E,"Mixed")*'Medal values'!$B$1/2
+ COUNTIFS('Official Medal Table'!$G:$G,'Each Gender Events'!$A45,'Official Medal Table'!$C:$C,'Each Gender Events'!AI$1,'Official Medal Table'!$E:$E,"Mixed")*'Medal values'!$B$2/2
+ COUNTIFS('Official Medal Table'!$H:$H,'Each Gender Events'!$A45,'Official Medal Table'!$C:$C,'Each Gender Events'!AI$1,'Official Medal Table'!$E:$E,"Mixed")*'Medal values'!$B$3/2
+ COUNTIFS('Official Medal Table'!$I:$I,'Each Gender Events'!$A45,'Official Medal Table'!$C:$C,'Each Gender Events'!AI$1,'Official Medal Table'!$E:$E,"Mixed")*'Medal values'!$B$3/2</f>
        <v>0</v>
      </c>
      <c r="AJ45">
        <f>COUNTIFS('Official Medal Table'!$F:$F,'Each Gender Events'!$A45,'Official Medal Table'!$C:$C,'Each Gender Events'!AJ$1,'Official Medal Table'!$E:$E,'Each Gender Events'!AJ$2)*'Medal values'!$B$1
+ COUNTIFS('Official Medal Table'!$G:$G,'Each Gender Events'!$A45,'Official Medal Table'!$C:$C,'Each Gender Events'!AJ$1,'Official Medal Table'!$E:$E,'Each Gender Events'!AJ$2)*'Medal values'!$B$2
+ COUNTIFS('Official Medal Table'!$H:$H,'Each Gender Events'!$A45,'Official Medal Table'!$C:$C,'Each Gender Events'!AJ$1,'Official Medal Table'!$E:$E,'Each Gender Events'!AJ$2)*'Medal values'!$B$3
+ COUNTIFS('Official Medal Table'!$I:$I,'Each Gender Events'!$A45,'Official Medal Table'!$C:$C,'Each Gender Events'!AJ$1,'Official Medal Table'!$E:$E,'Each Gender Events'!AJ$2)*'Medal values'!$B$3
+ COUNTIFS('Official Medal Table'!$F:$F,'Each Gender Events'!$A45,'Official Medal Table'!$C:$C,'Each Gender Events'!AJ$1,'Official Medal Table'!$E:$E,"Mixed")*'Medal values'!$B$1/2
+ COUNTIFS('Official Medal Table'!$G:$G,'Each Gender Events'!$A45,'Official Medal Table'!$C:$C,'Each Gender Events'!AJ$1,'Official Medal Table'!$E:$E,"Mixed")*'Medal values'!$B$2/2
+ COUNTIFS('Official Medal Table'!$H:$H,'Each Gender Events'!$A45,'Official Medal Table'!$C:$C,'Each Gender Events'!AJ$1,'Official Medal Table'!$E:$E,"Mixed")*'Medal values'!$B$3/2
+ COUNTIFS('Official Medal Table'!$I:$I,'Each Gender Events'!$A45,'Official Medal Table'!$C:$C,'Each Gender Events'!AJ$1,'Official Medal Table'!$E:$E,"Mixed")*'Medal values'!$B$3/2</f>
        <v>0</v>
      </c>
      <c r="AK45">
        <f>COUNTIFS('Official Medal Table'!$F:$F,'Each Gender Events'!$A45,'Official Medal Table'!$C:$C,'Each Gender Events'!AK$1,'Official Medal Table'!$E:$E,'Each Gender Events'!AK$2)*'Medal values'!$B$1
+ COUNTIFS('Official Medal Table'!$G:$G,'Each Gender Events'!$A45,'Official Medal Table'!$C:$C,'Each Gender Events'!AK$1,'Official Medal Table'!$E:$E,'Each Gender Events'!AK$2)*'Medal values'!$B$2
+ COUNTIFS('Official Medal Table'!$H:$H,'Each Gender Events'!$A45,'Official Medal Table'!$C:$C,'Each Gender Events'!AK$1,'Official Medal Table'!$E:$E,'Each Gender Events'!AK$2)*'Medal values'!$B$3
+ COUNTIFS('Official Medal Table'!$I:$I,'Each Gender Events'!$A45,'Official Medal Table'!$C:$C,'Each Gender Events'!AK$1,'Official Medal Table'!$E:$E,'Each Gender Events'!AK$2)*'Medal values'!$B$3
+ COUNTIFS('Official Medal Table'!$F:$F,'Each Gender Events'!$A45,'Official Medal Table'!$C:$C,'Each Gender Events'!AK$1,'Official Medal Table'!$E:$E,"Mixed")*'Medal values'!$B$1/2
+ COUNTIFS('Official Medal Table'!$G:$G,'Each Gender Events'!$A45,'Official Medal Table'!$C:$C,'Each Gender Events'!AK$1,'Official Medal Table'!$E:$E,"Mixed")*'Medal values'!$B$2/2
+ COUNTIFS('Official Medal Table'!$H:$H,'Each Gender Events'!$A45,'Official Medal Table'!$C:$C,'Each Gender Events'!AK$1,'Official Medal Table'!$E:$E,"Mixed")*'Medal values'!$B$3/2
+ COUNTIFS('Official Medal Table'!$I:$I,'Each Gender Events'!$A45,'Official Medal Table'!$C:$C,'Each Gender Events'!AK$1,'Official Medal Table'!$E:$E,"Mixed")*'Medal values'!$B$3/2</f>
        <v>0</v>
      </c>
      <c r="AL45">
        <f>COUNTIFS('Official Medal Table'!$F:$F,'Each Gender Events'!$A45,'Official Medal Table'!$C:$C,'Each Gender Events'!AL$1,'Official Medal Table'!$E:$E,'Each Gender Events'!AL$2)*'Medal values'!$B$1
+ COUNTIFS('Official Medal Table'!$G:$G,'Each Gender Events'!$A45,'Official Medal Table'!$C:$C,'Each Gender Events'!AL$1,'Official Medal Table'!$E:$E,'Each Gender Events'!AL$2)*'Medal values'!$B$2
+ COUNTIFS('Official Medal Table'!$H:$H,'Each Gender Events'!$A45,'Official Medal Table'!$C:$C,'Each Gender Events'!AL$1,'Official Medal Table'!$E:$E,'Each Gender Events'!AL$2)*'Medal values'!$B$3
+ COUNTIFS('Official Medal Table'!$I:$I,'Each Gender Events'!$A45,'Official Medal Table'!$C:$C,'Each Gender Events'!AL$1,'Official Medal Table'!$E:$E,'Each Gender Events'!AL$2)*'Medal values'!$B$3
+ COUNTIFS('Official Medal Table'!$F:$F,'Each Gender Events'!$A45,'Official Medal Table'!$C:$C,'Each Gender Events'!AL$1,'Official Medal Table'!$E:$E,"Mixed")*'Medal values'!$B$1/2
+ COUNTIFS('Official Medal Table'!$G:$G,'Each Gender Events'!$A45,'Official Medal Table'!$C:$C,'Each Gender Events'!AL$1,'Official Medal Table'!$E:$E,"Mixed")*'Medal values'!$B$2/2
+ COUNTIFS('Official Medal Table'!$H:$H,'Each Gender Events'!$A45,'Official Medal Table'!$C:$C,'Each Gender Events'!AL$1,'Official Medal Table'!$E:$E,"Mixed")*'Medal values'!$B$3/2
+ COUNTIFS('Official Medal Table'!$I:$I,'Each Gender Events'!$A45,'Official Medal Table'!$C:$C,'Each Gender Events'!AL$1,'Official Medal Table'!$E:$E,"Mixed")*'Medal values'!$B$3/2</f>
        <v>0</v>
      </c>
      <c r="AM45">
        <f>COUNTIFS('Official Medal Table'!$F:$F,'Each Gender Events'!$A45,'Official Medal Table'!$C:$C,'Each Gender Events'!AM$1,'Official Medal Table'!$E:$E,'Each Gender Events'!AM$2)*'Medal values'!$B$1
+ COUNTIFS('Official Medal Table'!$G:$G,'Each Gender Events'!$A45,'Official Medal Table'!$C:$C,'Each Gender Events'!AM$1,'Official Medal Table'!$E:$E,'Each Gender Events'!AM$2)*'Medal values'!$B$2
+ COUNTIFS('Official Medal Table'!$H:$H,'Each Gender Events'!$A45,'Official Medal Table'!$C:$C,'Each Gender Events'!AM$1,'Official Medal Table'!$E:$E,'Each Gender Events'!AM$2)*'Medal values'!$B$3
+ COUNTIFS('Official Medal Table'!$I:$I,'Each Gender Events'!$A45,'Official Medal Table'!$C:$C,'Each Gender Events'!AM$1,'Official Medal Table'!$E:$E,'Each Gender Events'!AM$2)*'Medal values'!$B$3
+ COUNTIFS('Official Medal Table'!$F:$F,'Each Gender Events'!$A45,'Official Medal Table'!$C:$C,'Each Gender Events'!AM$1,'Official Medal Table'!$E:$E,"Mixed")*'Medal values'!$B$1/2
+ COUNTIFS('Official Medal Table'!$G:$G,'Each Gender Events'!$A45,'Official Medal Table'!$C:$C,'Each Gender Events'!AM$1,'Official Medal Table'!$E:$E,"Mixed")*'Medal values'!$B$2/2
+ COUNTIFS('Official Medal Table'!$H:$H,'Each Gender Events'!$A45,'Official Medal Table'!$C:$C,'Each Gender Events'!AM$1,'Official Medal Table'!$E:$E,"Mixed")*'Medal values'!$B$3/2
+ COUNTIFS('Official Medal Table'!$I:$I,'Each Gender Events'!$A45,'Official Medal Table'!$C:$C,'Each Gender Events'!AM$1,'Official Medal Table'!$E:$E,"Mixed")*'Medal values'!$B$3/2</f>
        <v>0</v>
      </c>
      <c r="AN45">
        <f>COUNTIFS('Official Medal Table'!$F:$F,'Each Gender Events'!$A45,'Official Medal Table'!$C:$C,'Each Gender Events'!AN$1,'Official Medal Table'!$E:$E,'Each Gender Events'!AN$2)*'Medal values'!$B$1
+ COUNTIFS('Official Medal Table'!$G:$G,'Each Gender Events'!$A45,'Official Medal Table'!$C:$C,'Each Gender Events'!AN$1,'Official Medal Table'!$E:$E,'Each Gender Events'!AN$2)*'Medal values'!$B$2
+ COUNTIFS('Official Medal Table'!$H:$H,'Each Gender Events'!$A45,'Official Medal Table'!$C:$C,'Each Gender Events'!AN$1,'Official Medal Table'!$E:$E,'Each Gender Events'!AN$2)*'Medal values'!$B$3
+ COUNTIFS('Official Medal Table'!$I:$I,'Each Gender Events'!$A45,'Official Medal Table'!$C:$C,'Each Gender Events'!AN$1,'Official Medal Table'!$E:$E,'Each Gender Events'!AN$2)*'Medal values'!$B$3
+ COUNTIFS('Official Medal Table'!$F:$F,'Each Gender Events'!$A45,'Official Medal Table'!$C:$C,'Each Gender Events'!AN$1,'Official Medal Table'!$E:$E,"Mixed")*'Medal values'!$B$1/2
+ COUNTIFS('Official Medal Table'!$G:$G,'Each Gender Events'!$A45,'Official Medal Table'!$C:$C,'Each Gender Events'!AN$1,'Official Medal Table'!$E:$E,"Mixed")*'Medal values'!$B$2/2
+ COUNTIFS('Official Medal Table'!$H:$H,'Each Gender Events'!$A45,'Official Medal Table'!$C:$C,'Each Gender Events'!AN$1,'Official Medal Table'!$E:$E,"Mixed")*'Medal values'!$B$3/2
+ COUNTIFS('Official Medal Table'!$I:$I,'Each Gender Events'!$A45,'Official Medal Table'!$C:$C,'Each Gender Events'!AN$1,'Official Medal Table'!$E:$E,"Mixed")*'Medal values'!$B$3/2</f>
        <v>0</v>
      </c>
      <c r="AO45">
        <f>COUNTIFS('Official Medal Table'!$F:$F,'Each Gender Events'!$A45,'Official Medal Table'!$C:$C,'Each Gender Events'!AO$1,'Official Medal Table'!$E:$E,'Each Gender Events'!AO$2)*'Medal values'!$B$1
+ COUNTIFS('Official Medal Table'!$G:$G,'Each Gender Events'!$A45,'Official Medal Table'!$C:$C,'Each Gender Events'!AO$1,'Official Medal Table'!$E:$E,'Each Gender Events'!AO$2)*'Medal values'!$B$2
+ COUNTIFS('Official Medal Table'!$H:$H,'Each Gender Events'!$A45,'Official Medal Table'!$C:$C,'Each Gender Events'!AO$1,'Official Medal Table'!$E:$E,'Each Gender Events'!AO$2)*'Medal values'!$B$3
+ COUNTIFS('Official Medal Table'!$I:$I,'Each Gender Events'!$A45,'Official Medal Table'!$C:$C,'Each Gender Events'!AO$1,'Official Medal Table'!$E:$E,'Each Gender Events'!AO$2)*'Medal values'!$B$3
+ COUNTIFS('Official Medal Table'!$F:$F,'Each Gender Events'!$A45,'Official Medal Table'!$C:$C,'Each Gender Events'!AO$1,'Official Medal Table'!$E:$E,"Mixed")*'Medal values'!$B$1/2
+ COUNTIFS('Official Medal Table'!$G:$G,'Each Gender Events'!$A45,'Official Medal Table'!$C:$C,'Each Gender Events'!AO$1,'Official Medal Table'!$E:$E,"Mixed")*'Medal values'!$B$2/2
+ COUNTIFS('Official Medal Table'!$H:$H,'Each Gender Events'!$A45,'Official Medal Table'!$C:$C,'Each Gender Events'!AO$1,'Official Medal Table'!$E:$E,"Mixed")*'Medal values'!$B$3/2
+ COUNTIFS('Official Medal Table'!$I:$I,'Each Gender Events'!$A45,'Official Medal Table'!$C:$C,'Each Gender Events'!AO$1,'Official Medal Table'!$E:$E,"Mixed")*'Medal values'!$B$3/2</f>
        <v>0</v>
      </c>
      <c r="AP45">
        <f>COUNTIFS('Official Medal Table'!$F:$F,'Each Gender Events'!$A45,'Official Medal Table'!$C:$C,'Each Gender Events'!AP$1,'Official Medal Table'!$E:$E,'Each Gender Events'!AP$2)*'Medal values'!$B$1
+ COUNTIFS('Official Medal Table'!$G:$G,'Each Gender Events'!$A45,'Official Medal Table'!$C:$C,'Each Gender Events'!AP$1,'Official Medal Table'!$E:$E,'Each Gender Events'!AP$2)*'Medal values'!$B$2
+ COUNTIFS('Official Medal Table'!$H:$H,'Each Gender Events'!$A45,'Official Medal Table'!$C:$C,'Each Gender Events'!AP$1,'Official Medal Table'!$E:$E,'Each Gender Events'!AP$2)*'Medal values'!$B$3
+ COUNTIFS('Official Medal Table'!$I:$I,'Each Gender Events'!$A45,'Official Medal Table'!$C:$C,'Each Gender Events'!AP$1,'Official Medal Table'!$E:$E,'Each Gender Events'!AP$2)*'Medal values'!$B$3
+ COUNTIFS('Official Medal Table'!$F:$F,'Each Gender Events'!$A45,'Official Medal Table'!$C:$C,'Each Gender Events'!AP$1,'Official Medal Table'!$E:$E,"Mixed")*'Medal values'!$B$1/2
+ COUNTIFS('Official Medal Table'!$G:$G,'Each Gender Events'!$A45,'Official Medal Table'!$C:$C,'Each Gender Events'!AP$1,'Official Medal Table'!$E:$E,"Mixed")*'Medal values'!$B$2/2
+ COUNTIFS('Official Medal Table'!$H:$H,'Each Gender Events'!$A45,'Official Medal Table'!$C:$C,'Each Gender Events'!AP$1,'Official Medal Table'!$E:$E,"Mixed")*'Medal values'!$B$3/2
+ COUNTIFS('Official Medal Table'!$I:$I,'Each Gender Events'!$A45,'Official Medal Table'!$C:$C,'Each Gender Events'!AP$1,'Official Medal Table'!$E:$E,"Mixed")*'Medal values'!$B$3/2</f>
        <v>0</v>
      </c>
      <c r="AQ45">
        <f>COUNTIFS('Official Medal Table'!$F:$F,'Each Gender Events'!$A45,'Official Medal Table'!$C:$C,'Each Gender Events'!AQ$1,'Official Medal Table'!$E:$E,'Each Gender Events'!AQ$2)*'Medal values'!$B$1
+ COUNTIFS('Official Medal Table'!$G:$G,'Each Gender Events'!$A45,'Official Medal Table'!$C:$C,'Each Gender Events'!AQ$1,'Official Medal Table'!$E:$E,'Each Gender Events'!AQ$2)*'Medal values'!$B$2
+ COUNTIFS('Official Medal Table'!$H:$H,'Each Gender Events'!$A45,'Official Medal Table'!$C:$C,'Each Gender Events'!AQ$1,'Official Medal Table'!$E:$E,'Each Gender Events'!AQ$2)*'Medal values'!$B$3
+ COUNTIFS('Official Medal Table'!$I:$I,'Each Gender Events'!$A45,'Official Medal Table'!$C:$C,'Each Gender Events'!AQ$1,'Official Medal Table'!$E:$E,'Each Gender Events'!AQ$2)*'Medal values'!$B$3
+ COUNTIFS('Official Medal Table'!$F:$F,'Each Gender Events'!$A45,'Official Medal Table'!$C:$C,'Each Gender Events'!AQ$1,'Official Medal Table'!$E:$E,"Mixed")*'Medal values'!$B$1/2
+ COUNTIFS('Official Medal Table'!$G:$G,'Each Gender Events'!$A45,'Official Medal Table'!$C:$C,'Each Gender Events'!AQ$1,'Official Medal Table'!$E:$E,"Mixed")*'Medal values'!$B$2/2
+ COUNTIFS('Official Medal Table'!$H:$H,'Each Gender Events'!$A45,'Official Medal Table'!$C:$C,'Each Gender Events'!AQ$1,'Official Medal Table'!$E:$E,"Mixed")*'Medal values'!$B$3/2
+ COUNTIFS('Official Medal Table'!$I:$I,'Each Gender Events'!$A45,'Official Medal Table'!$C:$C,'Each Gender Events'!AQ$1,'Official Medal Table'!$E:$E,"Mixed")*'Medal values'!$B$3/2</f>
        <v>0</v>
      </c>
      <c r="AR45">
        <f>COUNTIFS('Official Medal Table'!$F:$F,'Each Gender Events'!$A45,'Official Medal Table'!$C:$C,'Each Gender Events'!AR$1,'Official Medal Table'!$E:$E,'Each Gender Events'!AR$2)*'Medal values'!$B$1
+ COUNTIFS('Official Medal Table'!$G:$G,'Each Gender Events'!$A45,'Official Medal Table'!$C:$C,'Each Gender Events'!AR$1,'Official Medal Table'!$E:$E,'Each Gender Events'!AR$2)*'Medal values'!$B$2
+ COUNTIFS('Official Medal Table'!$H:$H,'Each Gender Events'!$A45,'Official Medal Table'!$C:$C,'Each Gender Events'!AR$1,'Official Medal Table'!$E:$E,'Each Gender Events'!AR$2)*'Medal values'!$B$3
+ COUNTIFS('Official Medal Table'!$I:$I,'Each Gender Events'!$A45,'Official Medal Table'!$C:$C,'Each Gender Events'!AR$1,'Official Medal Table'!$E:$E,'Each Gender Events'!AR$2)*'Medal values'!$B$3
+ COUNTIFS('Official Medal Table'!$F:$F,'Each Gender Events'!$A45,'Official Medal Table'!$C:$C,'Each Gender Events'!AR$1,'Official Medal Table'!$E:$E,"Mixed")*'Medal values'!$B$1/2
+ COUNTIFS('Official Medal Table'!$G:$G,'Each Gender Events'!$A45,'Official Medal Table'!$C:$C,'Each Gender Events'!AR$1,'Official Medal Table'!$E:$E,"Mixed")*'Medal values'!$B$2/2
+ COUNTIFS('Official Medal Table'!$H:$H,'Each Gender Events'!$A45,'Official Medal Table'!$C:$C,'Each Gender Events'!AR$1,'Official Medal Table'!$E:$E,"Mixed")*'Medal values'!$B$3/2
+ COUNTIFS('Official Medal Table'!$I:$I,'Each Gender Events'!$A45,'Official Medal Table'!$C:$C,'Each Gender Events'!AR$1,'Official Medal Table'!$E:$E,"Mixed")*'Medal values'!$B$3/2</f>
        <v>0</v>
      </c>
      <c r="AS45">
        <f>COUNTIFS('Official Medal Table'!$F:$F,'Each Gender Events'!$A45,'Official Medal Table'!$C:$C,'Each Gender Events'!AS$1,'Official Medal Table'!$E:$E,'Each Gender Events'!AS$2)*'Medal values'!$B$1
+ COUNTIFS('Official Medal Table'!$G:$G,'Each Gender Events'!$A45,'Official Medal Table'!$C:$C,'Each Gender Events'!AS$1,'Official Medal Table'!$E:$E,'Each Gender Events'!AS$2)*'Medal values'!$B$2
+ COUNTIFS('Official Medal Table'!$H:$H,'Each Gender Events'!$A45,'Official Medal Table'!$C:$C,'Each Gender Events'!AS$1,'Official Medal Table'!$E:$E,'Each Gender Events'!AS$2)*'Medal values'!$B$3
+ COUNTIFS('Official Medal Table'!$I:$I,'Each Gender Events'!$A45,'Official Medal Table'!$C:$C,'Each Gender Events'!AS$1,'Official Medal Table'!$E:$E,'Each Gender Events'!AS$2)*'Medal values'!$B$3
+ COUNTIFS('Official Medal Table'!$F:$F,'Each Gender Events'!$A45,'Official Medal Table'!$C:$C,'Each Gender Events'!AS$1,'Official Medal Table'!$E:$E,"Mixed")*'Medal values'!$B$1/2
+ COUNTIFS('Official Medal Table'!$G:$G,'Each Gender Events'!$A45,'Official Medal Table'!$C:$C,'Each Gender Events'!AS$1,'Official Medal Table'!$E:$E,"Mixed")*'Medal values'!$B$2/2
+ COUNTIFS('Official Medal Table'!$H:$H,'Each Gender Events'!$A45,'Official Medal Table'!$C:$C,'Each Gender Events'!AS$1,'Official Medal Table'!$E:$E,"Mixed")*'Medal values'!$B$3/2
+ COUNTIFS('Official Medal Table'!$I:$I,'Each Gender Events'!$A45,'Official Medal Table'!$C:$C,'Each Gender Events'!AS$1,'Official Medal Table'!$E:$E,"Mixed")*'Medal values'!$B$3/2</f>
        <v>0</v>
      </c>
      <c r="AT45">
        <f>COUNTIFS('Official Medal Table'!$F:$F,'Each Gender Events'!$A45,'Official Medal Table'!$C:$C,'Each Gender Events'!AT$1,'Official Medal Table'!$E:$E,'Each Gender Events'!AT$2)*'Medal values'!$B$1
+ COUNTIFS('Official Medal Table'!$G:$G,'Each Gender Events'!$A45,'Official Medal Table'!$C:$C,'Each Gender Events'!AT$1,'Official Medal Table'!$E:$E,'Each Gender Events'!AT$2)*'Medal values'!$B$2
+ COUNTIFS('Official Medal Table'!$H:$H,'Each Gender Events'!$A45,'Official Medal Table'!$C:$C,'Each Gender Events'!AT$1,'Official Medal Table'!$E:$E,'Each Gender Events'!AT$2)*'Medal values'!$B$3
+ COUNTIFS('Official Medal Table'!$I:$I,'Each Gender Events'!$A45,'Official Medal Table'!$C:$C,'Each Gender Events'!AT$1,'Official Medal Table'!$E:$E,'Each Gender Events'!AT$2)*'Medal values'!$B$3
+ COUNTIFS('Official Medal Table'!$F:$F,'Each Gender Events'!$A45,'Official Medal Table'!$C:$C,'Each Gender Events'!AT$1,'Official Medal Table'!$E:$E,"Mixed")*'Medal values'!$B$1/2
+ COUNTIFS('Official Medal Table'!$G:$G,'Each Gender Events'!$A45,'Official Medal Table'!$C:$C,'Each Gender Events'!AT$1,'Official Medal Table'!$E:$E,"Mixed")*'Medal values'!$B$2/2
+ COUNTIFS('Official Medal Table'!$H:$H,'Each Gender Events'!$A45,'Official Medal Table'!$C:$C,'Each Gender Events'!AT$1,'Official Medal Table'!$E:$E,"Mixed")*'Medal values'!$B$3/2
+ COUNTIFS('Official Medal Table'!$I:$I,'Each Gender Events'!$A45,'Official Medal Table'!$C:$C,'Each Gender Events'!AT$1,'Official Medal Table'!$E:$E,"Mixed")*'Medal values'!$B$3/2</f>
        <v>0</v>
      </c>
      <c r="AU45">
        <f>COUNTIFS('Official Medal Table'!$F:$F,'Each Gender Events'!$A45,'Official Medal Table'!$C:$C,'Each Gender Events'!AU$1,'Official Medal Table'!$E:$E,'Each Gender Events'!AU$2)*'Medal values'!$B$1
+ COUNTIFS('Official Medal Table'!$G:$G,'Each Gender Events'!$A45,'Official Medal Table'!$C:$C,'Each Gender Events'!AU$1,'Official Medal Table'!$E:$E,'Each Gender Events'!AU$2)*'Medal values'!$B$2
+ COUNTIFS('Official Medal Table'!$H:$H,'Each Gender Events'!$A45,'Official Medal Table'!$C:$C,'Each Gender Events'!AU$1,'Official Medal Table'!$E:$E,'Each Gender Events'!AU$2)*'Medal values'!$B$3
+ COUNTIFS('Official Medal Table'!$I:$I,'Each Gender Events'!$A45,'Official Medal Table'!$C:$C,'Each Gender Events'!AU$1,'Official Medal Table'!$E:$E,'Each Gender Events'!AU$2)*'Medal values'!$B$3
+ COUNTIFS('Official Medal Table'!$F:$F,'Each Gender Events'!$A45,'Official Medal Table'!$C:$C,'Each Gender Events'!AU$1,'Official Medal Table'!$E:$E,"Mixed")*'Medal values'!$B$1/2
+ COUNTIFS('Official Medal Table'!$G:$G,'Each Gender Events'!$A45,'Official Medal Table'!$C:$C,'Each Gender Events'!AU$1,'Official Medal Table'!$E:$E,"Mixed")*'Medal values'!$B$2/2
+ COUNTIFS('Official Medal Table'!$H:$H,'Each Gender Events'!$A45,'Official Medal Table'!$C:$C,'Each Gender Events'!AU$1,'Official Medal Table'!$E:$E,"Mixed")*'Medal values'!$B$3/2
+ COUNTIFS('Official Medal Table'!$I:$I,'Each Gender Events'!$A45,'Official Medal Table'!$C:$C,'Each Gender Events'!AU$1,'Official Medal Table'!$E:$E,"Mixed")*'Medal values'!$B$3/2</f>
        <v>0</v>
      </c>
      <c r="AV45">
        <f>COUNTIFS('Official Medal Table'!$F:$F,'Each Gender Events'!$A45,'Official Medal Table'!$C:$C,'Each Gender Events'!AV$1,'Official Medal Table'!$E:$E,'Each Gender Events'!AV$2)*'Medal values'!$B$1
+ COUNTIFS('Official Medal Table'!$G:$G,'Each Gender Events'!$A45,'Official Medal Table'!$C:$C,'Each Gender Events'!AV$1,'Official Medal Table'!$E:$E,'Each Gender Events'!AV$2)*'Medal values'!$B$2
+ COUNTIFS('Official Medal Table'!$H:$H,'Each Gender Events'!$A45,'Official Medal Table'!$C:$C,'Each Gender Events'!AV$1,'Official Medal Table'!$E:$E,'Each Gender Events'!AV$2)*'Medal values'!$B$3
+ COUNTIFS('Official Medal Table'!$I:$I,'Each Gender Events'!$A45,'Official Medal Table'!$C:$C,'Each Gender Events'!AV$1,'Official Medal Table'!$E:$E,'Each Gender Events'!AV$2)*'Medal values'!$B$3
+ COUNTIFS('Official Medal Table'!$F:$F,'Each Gender Events'!$A45,'Official Medal Table'!$C:$C,'Each Gender Events'!AV$1,'Official Medal Table'!$E:$E,"Mixed")*'Medal values'!$B$1/2
+ COUNTIFS('Official Medal Table'!$G:$G,'Each Gender Events'!$A45,'Official Medal Table'!$C:$C,'Each Gender Events'!AV$1,'Official Medal Table'!$E:$E,"Mixed")*'Medal values'!$B$2/2
+ COUNTIFS('Official Medal Table'!$H:$H,'Each Gender Events'!$A45,'Official Medal Table'!$C:$C,'Each Gender Events'!AV$1,'Official Medal Table'!$E:$E,"Mixed")*'Medal values'!$B$3/2
+ COUNTIFS('Official Medal Table'!$I:$I,'Each Gender Events'!$A45,'Official Medal Table'!$C:$C,'Each Gender Events'!AV$1,'Official Medal Table'!$E:$E,"Mixed")*'Medal values'!$B$3/2</f>
        <v>0</v>
      </c>
      <c r="AW45">
        <f>COUNTIFS('Official Medal Table'!$F:$F,'Each Gender Events'!$A45,'Official Medal Table'!$C:$C,'Each Gender Events'!AW$1,'Official Medal Table'!$E:$E,'Each Gender Events'!AW$2)*'Medal values'!$B$1
+ COUNTIFS('Official Medal Table'!$G:$G,'Each Gender Events'!$A45,'Official Medal Table'!$C:$C,'Each Gender Events'!AW$1,'Official Medal Table'!$E:$E,'Each Gender Events'!AW$2)*'Medal values'!$B$2
+ COUNTIFS('Official Medal Table'!$H:$H,'Each Gender Events'!$A45,'Official Medal Table'!$C:$C,'Each Gender Events'!AW$1,'Official Medal Table'!$E:$E,'Each Gender Events'!AW$2)*'Medal values'!$B$3
+ COUNTIFS('Official Medal Table'!$I:$I,'Each Gender Events'!$A45,'Official Medal Table'!$C:$C,'Each Gender Events'!AW$1,'Official Medal Table'!$E:$E,'Each Gender Events'!AW$2)*'Medal values'!$B$3
+ COUNTIFS('Official Medal Table'!$F:$F,'Each Gender Events'!$A45,'Official Medal Table'!$C:$C,'Each Gender Events'!AW$1,'Official Medal Table'!$E:$E,"Mixed")*'Medal values'!$B$1/2
+ COUNTIFS('Official Medal Table'!$G:$G,'Each Gender Events'!$A45,'Official Medal Table'!$C:$C,'Each Gender Events'!AW$1,'Official Medal Table'!$E:$E,"Mixed")*'Medal values'!$B$2/2
+ COUNTIFS('Official Medal Table'!$H:$H,'Each Gender Events'!$A45,'Official Medal Table'!$C:$C,'Each Gender Events'!AW$1,'Official Medal Table'!$E:$E,"Mixed")*'Medal values'!$B$3/2
+ COUNTIFS('Official Medal Table'!$I:$I,'Each Gender Events'!$A45,'Official Medal Table'!$C:$C,'Each Gender Events'!AW$1,'Official Medal Table'!$E:$E,"Mixed")*'Medal values'!$B$3/2</f>
        <v>0</v>
      </c>
      <c r="AX45">
        <f>COUNTIFS('Official Medal Table'!$F:$F,'Each Gender Events'!$A45,'Official Medal Table'!$C:$C,'Each Gender Events'!AX$1,'Official Medal Table'!$E:$E,'Each Gender Events'!AX$2)*'Medal values'!$B$1
+ COUNTIFS('Official Medal Table'!$G:$G,'Each Gender Events'!$A45,'Official Medal Table'!$C:$C,'Each Gender Events'!AX$1,'Official Medal Table'!$E:$E,'Each Gender Events'!AX$2)*'Medal values'!$B$2
+ COUNTIFS('Official Medal Table'!$H:$H,'Each Gender Events'!$A45,'Official Medal Table'!$C:$C,'Each Gender Events'!AX$1,'Official Medal Table'!$E:$E,'Each Gender Events'!AX$2)*'Medal values'!$B$3
+ COUNTIFS('Official Medal Table'!$I:$I,'Each Gender Events'!$A45,'Official Medal Table'!$C:$C,'Each Gender Events'!AX$1,'Official Medal Table'!$E:$E,'Each Gender Events'!AX$2)*'Medal values'!$B$3
+ COUNTIFS('Official Medal Table'!$F:$F,'Each Gender Events'!$A45,'Official Medal Table'!$C:$C,'Each Gender Events'!AX$1,'Official Medal Table'!$E:$E,"Mixed")*'Medal values'!$B$1/2
+ COUNTIFS('Official Medal Table'!$G:$G,'Each Gender Events'!$A45,'Official Medal Table'!$C:$C,'Each Gender Events'!AX$1,'Official Medal Table'!$E:$E,"Mixed")*'Medal values'!$B$2/2
+ COUNTIFS('Official Medal Table'!$H:$H,'Each Gender Events'!$A45,'Official Medal Table'!$C:$C,'Each Gender Events'!AX$1,'Official Medal Table'!$E:$E,"Mixed")*'Medal values'!$B$3/2
+ COUNTIFS('Official Medal Table'!$I:$I,'Each Gender Events'!$A45,'Official Medal Table'!$C:$C,'Each Gender Events'!AX$1,'Official Medal Table'!$E:$E,"Mixed")*'Medal values'!$B$3/2</f>
        <v>0</v>
      </c>
      <c r="AY45">
        <f>COUNTIFS('Official Medal Table'!$F:$F,'Each Gender Events'!$A45,'Official Medal Table'!$C:$C,'Each Gender Events'!AY$1,'Official Medal Table'!$E:$E,'Each Gender Events'!AY$2)*'Medal values'!$B$1
+ COUNTIFS('Official Medal Table'!$G:$G,'Each Gender Events'!$A45,'Official Medal Table'!$C:$C,'Each Gender Events'!AY$1,'Official Medal Table'!$E:$E,'Each Gender Events'!AY$2)*'Medal values'!$B$2
+ COUNTIFS('Official Medal Table'!$H:$H,'Each Gender Events'!$A45,'Official Medal Table'!$C:$C,'Each Gender Events'!AY$1,'Official Medal Table'!$E:$E,'Each Gender Events'!AY$2)*'Medal values'!$B$3
+ COUNTIFS('Official Medal Table'!$I:$I,'Each Gender Events'!$A45,'Official Medal Table'!$C:$C,'Each Gender Events'!AY$1,'Official Medal Table'!$E:$E,'Each Gender Events'!AY$2)*'Medal values'!$B$3
+ COUNTIFS('Official Medal Table'!$F:$F,'Each Gender Events'!$A45,'Official Medal Table'!$C:$C,'Each Gender Events'!AY$1,'Official Medal Table'!$E:$E,"Mixed")*'Medal values'!$B$1/2
+ COUNTIFS('Official Medal Table'!$G:$G,'Each Gender Events'!$A45,'Official Medal Table'!$C:$C,'Each Gender Events'!AY$1,'Official Medal Table'!$E:$E,"Mixed")*'Medal values'!$B$2/2
+ COUNTIFS('Official Medal Table'!$H:$H,'Each Gender Events'!$A45,'Official Medal Table'!$C:$C,'Each Gender Events'!AY$1,'Official Medal Table'!$E:$E,"Mixed")*'Medal values'!$B$3/2
+ COUNTIFS('Official Medal Table'!$I:$I,'Each Gender Events'!$A45,'Official Medal Table'!$C:$C,'Each Gender Events'!AY$1,'Official Medal Table'!$E:$E,"Mixed")*'Medal values'!$B$3/2</f>
        <v>3.0009999999999999</v>
      </c>
      <c r="AZ45">
        <f>COUNTIFS('Official Medal Table'!$F:$F,'Each Gender Events'!$A45,'Official Medal Table'!$C:$C,'Each Gender Events'!AZ$1,'Official Medal Table'!$E:$E,'Each Gender Events'!AZ$2)*'Medal values'!$B$1
+ COUNTIFS('Official Medal Table'!$G:$G,'Each Gender Events'!$A45,'Official Medal Table'!$C:$C,'Each Gender Events'!AZ$1,'Official Medal Table'!$E:$E,'Each Gender Events'!AZ$2)*'Medal values'!$B$2
+ COUNTIFS('Official Medal Table'!$H:$H,'Each Gender Events'!$A45,'Official Medal Table'!$C:$C,'Each Gender Events'!AZ$1,'Official Medal Table'!$E:$E,'Each Gender Events'!AZ$2)*'Medal values'!$B$3
+ COUNTIFS('Official Medal Table'!$I:$I,'Each Gender Events'!$A45,'Official Medal Table'!$C:$C,'Each Gender Events'!AZ$1,'Official Medal Table'!$E:$E,'Each Gender Events'!AZ$2)*'Medal values'!$B$3
+ COUNTIFS('Official Medal Table'!$F:$F,'Each Gender Events'!$A45,'Official Medal Table'!$C:$C,'Each Gender Events'!AZ$1,'Official Medal Table'!$E:$E,"Mixed")*'Medal values'!$B$1/2
+ COUNTIFS('Official Medal Table'!$G:$G,'Each Gender Events'!$A45,'Official Medal Table'!$C:$C,'Each Gender Events'!AZ$1,'Official Medal Table'!$E:$E,"Mixed")*'Medal values'!$B$2/2
+ COUNTIFS('Official Medal Table'!$H:$H,'Each Gender Events'!$A45,'Official Medal Table'!$C:$C,'Each Gender Events'!AZ$1,'Official Medal Table'!$E:$E,"Mixed")*'Medal values'!$B$3/2
+ COUNTIFS('Official Medal Table'!$I:$I,'Each Gender Events'!$A45,'Official Medal Table'!$C:$C,'Each Gender Events'!AZ$1,'Official Medal Table'!$E:$E,"Mixed")*'Medal values'!$B$3/2</f>
        <v>0</v>
      </c>
      <c r="BA45">
        <f>COUNTIFS('Official Medal Table'!$F:$F,'Each Gender Events'!$A45,'Official Medal Table'!$C:$C,'Each Gender Events'!BA$1,'Official Medal Table'!$E:$E,'Each Gender Events'!BA$2)*'Medal values'!$B$1
+ COUNTIFS('Official Medal Table'!$G:$G,'Each Gender Events'!$A45,'Official Medal Table'!$C:$C,'Each Gender Events'!BA$1,'Official Medal Table'!$E:$E,'Each Gender Events'!BA$2)*'Medal values'!$B$2
+ COUNTIFS('Official Medal Table'!$H:$H,'Each Gender Events'!$A45,'Official Medal Table'!$C:$C,'Each Gender Events'!BA$1,'Official Medal Table'!$E:$E,'Each Gender Events'!BA$2)*'Medal values'!$B$3
+ COUNTIFS('Official Medal Table'!$I:$I,'Each Gender Events'!$A45,'Official Medal Table'!$C:$C,'Each Gender Events'!BA$1,'Official Medal Table'!$E:$E,'Each Gender Events'!BA$2)*'Medal values'!$B$3
+ COUNTIFS('Official Medal Table'!$F:$F,'Each Gender Events'!$A45,'Official Medal Table'!$C:$C,'Each Gender Events'!BA$1,'Official Medal Table'!$E:$E,"Mixed")*'Medal values'!$B$1/2
+ COUNTIFS('Official Medal Table'!$G:$G,'Each Gender Events'!$A45,'Official Medal Table'!$C:$C,'Each Gender Events'!BA$1,'Official Medal Table'!$E:$E,"Mixed")*'Medal values'!$B$2/2
+ COUNTIFS('Official Medal Table'!$H:$H,'Each Gender Events'!$A45,'Official Medal Table'!$C:$C,'Each Gender Events'!BA$1,'Official Medal Table'!$E:$E,"Mixed")*'Medal values'!$B$3/2
+ COUNTIFS('Official Medal Table'!$I:$I,'Each Gender Events'!$A45,'Official Medal Table'!$C:$C,'Each Gender Events'!BA$1,'Official Medal Table'!$E:$E,"Mixed")*'Medal values'!$B$3/2</f>
        <v>0</v>
      </c>
      <c r="BB45">
        <f>COUNTIFS('Official Medal Table'!$F:$F,'Each Gender Events'!$A45,'Official Medal Table'!$C:$C,'Each Gender Events'!BB$1,'Official Medal Table'!$E:$E,'Each Gender Events'!BB$2)*'Medal values'!$B$1
+ COUNTIFS('Official Medal Table'!$G:$G,'Each Gender Events'!$A45,'Official Medal Table'!$C:$C,'Each Gender Events'!BB$1,'Official Medal Table'!$E:$E,'Each Gender Events'!BB$2)*'Medal values'!$B$2
+ COUNTIFS('Official Medal Table'!$H:$H,'Each Gender Events'!$A45,'Official Medal Table'!$C:$C,'Each Gender Events'!BB$1,'Official Medal Table'!$E:$E,'Each Gender Events'!BB$2)*'Medal values'!$B$3
+ COUNTIFS('Official Medal Table'!$I:$I,'Each Gender Events'!$A45,'Official Medal Table'!$C:$C,'Each Gender Events'!BB$1,'Official Medal Table'!$E:$E,'Each Gender Events'!BB$2)*'Medal values'!$B$3
+ COUNTIFS('Official Medal Table'!$F:$F,'Each Gender Events'!$A45,'Official Medal Table'!$C:$C,'Each Gender Events'!BB$1,'Official Medal Table'!$E:$E,"Mixed")*'Medal values'!$B$1/2
+ COUNTIFS('Official Medal Table'!$G:$G,'Each Gender Events'!$A45,'Official Medal Table'!$C:$C,'Each Gender Events'!BB$1,'Official Medal Table'!$E:$E,"Mixed")*'Medal values'!$B$2/2
+ COUNTIFS('Official Medal Table'!$H:$H,'Each Gender Events'!$A45,'Official Medal Table'!$C:$C,'Each Gender Events'!BB$1,'Official Medal Table'!$E:$E,"Mixed")*'Medal values'!$B$3/2
+ COUNTIFS('Official Medal Table'!$I:$I,'Each Gender Events'!$A45,'Official Medal Table'!$C:$C,'Each Gender Events'!BB$1,'Official Medal Table'!$E:$E,"Mixed")*'Medal values'!$B$3/2</f>
        <v>0</v>
      </c>
      <c r="BC45">
        <f>COUNTIFS('Official Medal Table'!$F:$F,'Each Gender Events'!$A45,'Official Medal Table'!$C:$C,'Each Gender Events'!BC$1,'Official Medal Table'!$E:$E,'Each Gender Events'!BC$2)*'Medal values'!$B$1
+ COUNTIFS('Official Medal Table'!$G:$G,'Each Gender Events'!$A45,'Official Medal Table'!$C:$C,'Each Gender Events'!BC$1,'Official Medal Table'!$E:$E,'Each Gender Events'!BC$2)*'Medal values'!$B$2
+ COUNTIFS('Official Medal Table'!$H:$H,'Each Gender Events'!$A45,'Official Medal Table'!$C:$C,'Each Gender Events'!BC$1,'Official Medal Table'!$E:$E,'Each Gender Events'!BC$2)*'Medal values'!$B$3
+ COUNTIFS('Official Medal Table'!$I:$I,'Each Gender Events'!$A45,'Official Medal Table'!$C:$C,'Each Gender Events'!BC$1,'Official Medal Table'!$E:$E,'Each Gender Events'!BC$2)*'Medal values'!$B$3
+ COUNTIFS('Official Medal Table'!$F:$F,'Each Gender Events'!$A45,'Official Medal Table'!$C:$C,'Each Gender Events'!BC$1,'Official Medal Table'!$E:$E,"Mixed")*'Medal values'!$B$1/2
+ COUNTIFS('Official Medal Table'!$G:$G,'Each Gender Events'!$A45,'Official Medal Table'!$C:$C,'Each Gender Events'!BC$1,'Official Medal Table'!$E:$E,"Mixed")*'Medal values'!$B$2/2
+ COUNTIFS('Official Medal Table'!$H:$H,'Each Gender Events'!$A45,'Official Medal Table'!$C:$C,'Each Gender Events'!BC$1,'Official Medal Table'!$E:$E,"Mixed")*'Medal values'!$B$3/2
+ COUNTIFS('Official Medal Table'!$I:$I,'Each Gender Events'!$A45,'Official Medal Table'!$C:$C,'Each Gender Events'!BC$1,'Official Medal Table'!$E:$E,"Mixed")*'Medal values'!$B$3/2</f>
        <v>0</v>
      </c>
      <c r="BD45">
        <f>COUNTIFS('Official Medal Table'!$F:$F,'Each Gender Events'!$A45,'Official Medal Table'!$C:$C,'Each Gender Events'!BD$1,'Official Medal Table'!$E:$E,'Each Gender Events'!BD$2)*'Medal values'!$B$1
+ COUNTIFS('Official Medal Table'!$G:$G,'Each Gender Events'!$A45,'Official Medal Table'!$C:$C,'Each Gender Events'!BD$1,'Official Medal Table'!$E:$E,'Each Gender Events'!BD$2)*'Medal values'!$B$2
+ COUNTIFS('Official Medal Table'!$H:$H,'Each Gender Events'!$A45,'Official Medal Table'!$C:$C,'Each Gender Events'!BD$1,'Official Medal Table'!$E:$E,'Each Gender Events'!BD$2)*'Medal values'!$B$3
+ COUNTIFS('Official Medal Table'!$I:$I,'Each Gender Events'!$A45,'Official Medal Table'!$C:$C,'Each Gender Events'!BD$1,'Official Medal Table'!$E:$E,'Each Gender Events'!BD$2)*'Medal values'!$B$3
+ COUNTIFS('Official Medal Table'!$F:$F,'Each Gender Events'!$A45,'Official Medal Table'!$C:$C,'Each Gender Events'!BD$1,'Official Medal Table'!$E:$E,"Mixed")*'Medal values'!$B$1/2
+ COUNTIFS('Official Medal Table'!$G:$G,'Each Gender Events'!$A45,'Official Medal Table'!$C:$C,'Each Gender Events'!BD$1,'Official Medal Table'!$E:$E,"Mixed")*'Medal values'!$B$2/2
+ COUNTIFS('Official Medal Table'!$H:$H,'Each Gender Events'!$A45,'Official Medal Table'!$C:$C,'Each Gender Events'!BD$1,'Official Medal Table'!$E:$E,"Mixed")*'Medal values'!$B$3/2
+ COUNTIFS('Official Medal Table'!$I:$I,'Each Gender Events'!$A45,'Official Medal Table'!$C:$C,'Each Gender Events'!BD$1,'Official Medal Table'!$E:$E,"Mixed")*'Medal values'!$B$3/2</f>
        <v>0</v>
      </c>
      <c r="BE45">
        <f>COUNTIFS('Official Medal Table'!$F:$F,'Each Gender Events'!$A45,'Official Medal Table'!$C:$C,'Each Gender Events'!BE$1,'Official Medal Table'!$E:$E,'Each Gender Events'!BE$2)*'Medal values'!$B$1
+ COUNTIFS('Official Medal Table'!$G:$G,'Each Gender Events'!$A45,'Official Medal Table'!$C:$C,'Each Gender Events'!BE$1,'Official Medal Table'!$E:$E,'Each Gender Events'!BE$2)*'Medal values'!$B$2
+ COUNTIFS('Official Medal Table'!$H:$H,'Each Gender Events'!$A45,'Official Medal Table'!$C:$C,'Each Gender Events'!BE$1,'Official Medal Table'!$E:$E,'Each Gender Events'!BE$2)*'Medal values'!$B$3
+ COUNTIFS('Official Medal Table'!$I:$I,'Each Gender Events'!$A45,'Official Medal Table'!$C:$C,'Each Gender Events'!BE$1,'Official Medal Table'!$E:$E,'Each Gender Events'!BE$2)*'Medal values'!$B$3
+ COUNTIFS('Official Medal Table'!$F:$F,'Each Gender Events'!$A45,'Official Medal Table'!$C:$C,'Each Gender Events'!BE$1,'Official Medal Table'!$E:$E,"Mixed")*'Medal values'!$B$1/2
+ COUNTIFS('Official Medal Table'!$G:$G,'Each Gender Events'!$A45,'Official Medal Table'!$C:$C,'Each Gender Events'!BE$1,'Official Medal Table'!$E:$E,"Mixed")*'Medal values'!$B$2/2
+ COUNTIFS('Official Medal Table'!$H:$H,'Each Gender Events'!$A45,'Official Medal Table'!$C:$C,'Each Gender Events'!BE$1,'Official Medal Table'!$E:$E,"Mixed")*'Medal values'!$B$3/2
+ COUNTIFS('Official Medal Table'!$I:$I,'Each Gender Events'!$A45,'Official Medal Table'!$C:$C,'Each Gender Events'!BE$1,'Official Medal Table'!$E:$E,"Mixed")*'Medal values'!$B$3/2</f>
        <v>0</v>
      </c>
      <c r="BF45">
        <f>COUNTIFS('Official Medal Table'!$F:$F,'Each Gender Events'!$A45,'Official Medal Table'!$C:$C,'Each Gender Events'!BF$1,'Official Medal Table'!$E:$E,'Each Gender Events'!BF$2)*'Medal values'!$B$1
+ COUNTIFS('Official Medal Table'!$G:$G,'Each Gender Events'!$A45,'Official Medal Table'!$C:$C,'Each Gender Events'!BF$1,'Official Medal Table'!$E:$E,'Each Gender Events'!BF$2)*'Medal values'!$B$2
+ COUNTIFS('Official Medal Table'!$H:$H,'Each Gender Events'!$A45,'Official Medal Table'!$C:$C,'Each Gender Events'!BF$1,'Official Medal Table'!$E:$E,'Each Gender Events'!BF$2)*'Medal values'!$B$3
+ COUNTIFS('Official Medal Table'!$I:$I,'Each Gender Events'!$A45,'Official Medal Table'!$C:$C,'Each Gender Events'!BF$1,'Official Medal Table'!$E:$E,'Each Gender Events'!BF$2)*'Medal values'!$B$3
+ COUNTIFS('Official Medal Table'!$F:$F,'Each Gender Events'!$A45,'Official Medal Table'!$C:$C,'Each Gender Events'!BF$1,'Official Medal Table'!$E:$E,"Mixed")*'Medal values'!$B$1/2
+ COUNTIFS('Official Medal Table'!$G:$G,'Each Gender Events'!$A45,'Official Medal Table'!$C:$C,'Each Gender Events'!BF$1,'Official Medal Table'!$E:$E,"Mixed")*'Medal values'!$B$2/2
+ COUNTIFS('Official Medal Table'!$H:$H,'Each Gender Events'!$A45,'Official Medal Table'!$C:$C,'Each Gender Events'!BF$1,'Official Medal Table'!$E:$E,"Mixed")*'Medal values'!$B$3/2
+ COUNTIFS('Official Medal Table'!$I:$I,'Each Gender Events'!$A45,'Official Medal Table'!$C:$C,'Each Gender Events'!BF$1,'Official Medal Table'!$E:$E,"Mixed")*'Medal values'!$B$3/2</f>
        <v>0</v>
      </c>
      <c r="BG45">
        <f>COUNTIFS('Official Medal Table'!$F:$F,'Each Gender Events'!$A45,'Official Medal Table'!$C:$C,'Each Gender Events'!BG$1,'Official Medal Table'!$E:$E,'Each Gender Events'!BG$2)*'Medal values'!$B$1
+ COUNTIFS('Official Medal Table'!$G:$G,'Each Gender Events'!$A45,'Official Medal Table'!$C:$C,'Each Gender Events'!BG$1,'Official Medal Table'!$E:$E,'Each Gender Events'!BG$2)*'Medal values'!$B$2
+ COUNTIFS('Official Medal Table'!$H:$H,'Each Gender Events'!$A45,'Official Medal Table'!$C:$C,'Each Gender Events'!BG$1,'Official Medal Table'!$E:$E,'Each Gender Events'!BG$2)*'Medal values'!$B$3
+ COUNTIFS('Official Medal Table'!$I:$I,'Each Gender Events'!$A45,'Official Medal Table'!$C:$C,'Each Gender Events'!BG$1,'Official Medal Table'!$E:$E,'Each Gender Events'!BG$2)*'Medal values'!$B$3
+ COUNTIFS('Official Medal Table'!$F:$F,'Each Gender Events'!$A45,'Official Medal Table'!$C:$C,'Each Gender Events'!BG$1,'Official Medal Table'!$E:$E,"Mixed")*'Medal values'!$B$1/2
+ COUNTIFS('Official Medal Table'!$G:$G,'Each Gender Events'!$A45,'Official Medal Table'!$C:$C,'Each Gender Events'!BG$1,'Official Medal Table'!$E:$E,"Mixed")*'Medal values'!$B$2/2
+ COUNTIFS('Official Medal Table'!$H:$H,'Each Gender Events'!$A45,'Official Medal Table'!$C:$C,'Each Gender Events'!BG$1,'Official Medal Table'!$E:$E,"Mixed")*'Medal values'!$B$3/2
+ COUNTIFS('Official Medal Table'!$I:$I,'Each Gender Events'!$A45,'Official Medal Table'!$C:$C,'Each Gender Events'!BG$1,'Official Medal Table'!$E:$E,"Mixed")*'Medal values'!$B$3/2</f>
        <v>3.0009999999999999</v>
      </c>
      <c r="BH45">
        <f>COUNTIFS('Official Medal Table'!$F:$F,'Each Gender Events'!$A45,'Official Medal Table'!$C:$C,'Each Gender Events'!BH$1,'Official Medal Table'!$E:$E,'Each Gender Events'!BH$2)*'Medal values'!$B$1
+ COUNTIFS('Official Medal Table'!$G:$G,'Each Gender Events'!$A45,'Official Medal Table'!$C:$C,'Each Gender Events'!BH$1,'Official Medal Table'!$E:$E,'Each Gender Events'!BH$2)*'Medal values'!$B$2
+ COUNTIFS('Official Medal Table'!$H:$H,'Each Gender Events'!$A45,'Official Medal Table'!$C:$C,'Each Gender Events'!BH$1,'Official Medal Table'!$E:$E,'Each Gender Events'!BH$2)*'Medal values'!$B$3
+ COUNTIFS('Official Medal Table'!$I:$I,'Each Gender Events'!$A45,'Official Medal Table'!$C:$C,'Each Gender Events'!BH$1,'Official Medal Table'!$E:$E,'Each Gender Events'!BH$2)*'Medal values'!$B$3
+ COUNTIFS('Official Medal Table'!$F:$F,'Each Gender Events'!$A45,'Official Medal Table'!$C:$C,'Each Gender Events'!BH$1,'Official Medal Table'!$E:$E,"Mixed")*'Medal values'!$B$1/2
+ COUNTIFS('Official Medal Table'!$G:$G,'Each Gender Events'!$A45,'Official Medal Table'!$C:$C,'Each Gender Events'!BH$1,'Official Medal Table'!$E:$E,"Mixed")*'Medal values'!$B$2/2
+ COUNTIFS('Official Medal Table'!$H:$H,'Each Gender Events'!$A45,'Official Medal Table'!$C:$C,'Each Gender Events'!BH$1,'Official Medal Table'!$E:$E,"Mixed")*'Medal values'!$B$3/2
+ COUNTIFS('Official Medal Table'!$I:$I,'Each Gender Events'!$A45,'Official Medal Table'!$C:$C,'Each Gender Events'!BH$1,'Official Medal Table'!$E:$E,"Mixed")*'Medal values'!$B$3/2</f>
        <v>0</v>
      </c>
      <c r="BI45">
        <f>COUNTIFS('Official Medal Table'!$F:$F,'Each Gender Events'!$A45,'Official Medal Table'!$C:$C,'Each Gender Events'!BI$1,'Official Medal Table'!$E:$E,'Each Gender Events'!BI$2)*'Medal values'!$B$1
+ COUNTIFS('Official Medal Table'!$G:$G,'Each Gender Events'!$A45,'Official Medal Table'!$C:$C,'Each Gender Events'!BI$1,'Official Medal Table'!$E:$E,'Each Gender Events'!BI$2)*'Medal values'!$B$2
+ COUNTIFS('Official Medal Table'!$H:$H,'Each Gender Events'!$A45,'Official Medal Table'!$C:$C,'Each Gender Events'!BI$1,'Official Medal Table'!$E:$E,'Each Gender Events'!BI$2)*'Medal values'!$B$3
+ COUNTIFS('Official Medal Table'!$I:$I,'Each Gender Events'!$A45,'Official Medal Table'!$C:$C,'Each Gender Events'!BI$1,'Official Medal Table'!$E:$E,'Each Gender Events'!BI$2)*'Medal values'!$B$3
+ COUNTIFS('Official Medal Table'!$F:$F,'Each Gender Events'!$A45,'Official Medal Table'!$C:$C,'Each Gender Events'!BI$1,'Official Medal Table'!$E:$E,"Mixed")*'Medal values'!$B$1/2
+ COUNTIFS('Official Medal Table'!$G:$G,'Each Gender Events'!$A45,'Official Medal Table'!$C:$C,'Each Gender Events'!BI$1,'Official Medal Table'!$E:$E,"Mixed")*'Medal values'!$B$2/2
+ COUNTIFS('Official Medal Table'!$H:$H,'Each Gender Events'!$A45,'Official Medal Table'!$C:$C,'Each Gender Events'!BI$1,'Official Medal Table'!$E:$E,"Mixed")*'Medal values'!$B$3/2
+ COUNTIFS('Official Medal Table'!$I:$I,'Each Gender Events'!$A45,'Official Medal Table'!$C:$C,'Each Gender Events'!BI$1,'Official Medal Table'!$E:$E,"Mixed")*'Medal values'!$B$3/2</f>
        <v>0</v>
      </c>
      <c r="BJ45">
        <f>COUNTIFS('Official Medal Table'!$F:$F,'Each Gender Events'!$A45,'Official Medal Table'!$C:$C,'Each Gender Events'!BJ$1,'Official Medal Table'!$E:$E,'Each Gender Events'!BJ$2)*'Medal values'!$B$1
+ COUNTIFS('Official Medal Table'!$G:$G,'Each Gender Events'!$A45,'Official Medal Table'!$C:$C,'Each Gender Events'!BJ$1,'Official Medal Table'!$E:$E,'Each Gender Events'!BJ$2)*'Medal values'!$B$2
+ COUNTIFS('Official Medal Table'!$H:$H,'Each Gender Events'!$A45,'Official Medal Table'!$C:$C,'Each Gender Events'!BJ$1,'Official Medal Table'!$E:$E,'Each Gender Events'!BJ$2)*'Medal values'!$B$3
+ COUNTIFS('Official Medal Table'!$I:$I,'Each Gender Events'!$A45,'Official Medal Table'!$C:$C,'Each Gender Events'!BJ$1,'Official Medal Table'!$E:$E,'Each Gender Events'!BJ$2)*'Medal values'!$B$3
+ COUNTIFS('Official Medal Table'!$F:$F,'Each Gender Events'!$A45,'Official Medal Table'!$C:$C,'Each Gender Events'!BJ$1,'Official Medal Table'!$E:$E,"Mixed")*'Medal values'!$B$1/2
+ COUNTIFS('Official Medal Table'!$G:$G,'Each Gender Events'!$A45,'Official Medal Table'!$C:$C,'Each Gender Events'!BJ$1,'Official Medal Table'!$E:$E,"Mixed")*'Medal values'!$B$2/2
+ COUNTIFS('Official Medal Table'!$H:$H,'Each Gender Events'!$A45,'Official Medal Table'!$C:$C,'Each Gender Events'!BJ$1,'Official Medal Table'!$E:$E,"Mixed")*'Medal values'!$B$3/2
+ COUNTIFS('Official Medal Table'!$I:$I,'Each Gender Events'!$A45,'Official Medal Table'!$C:$C,'Each Gender Events'!BJ$1,'Official Medal Table'!$E:$E,"Mixed")*'Medal values'!$B$3/2</f>
        <v>0</v>
      </c>
      <c r="BK45">
        <f>COUNTIFS('Official Medal Table'!$F:$F,'Each Gender Events'!$A45,'Official Medal Table'!$C:$C,'Each Gender Events'!BK$1,'Official Medal Table'!$E:$E,'Each Gender Events'!BK$2)*'Medal values'!$B$1
+ COUNTIFS('Official Medal Table'!$G:$G,'Each Gender Events'!$A45,'Official Medal Table'!$C:$C,'Each Gender Events'!BK$1,'Official Medal Table'!$E:$E,'Each Gender Events'!BK$2)*'Medal values'!$B$2
+ COUNTIFS('Official Medal Table'!$H:$H,'Each Gender Events'!$A45,'Official Medal Table'!$C:$C,'Each Gender Events'!BK$1,'Official Medal Table'!$E:$E,'Each Gender Events'!BK$2)*'Medal values'!$B$3
+ COUNTIFS('Official Medal Table'!$I:$I,'Each Gender Events'!$A45,'Official Medal Table'!$C:$C,'Each Gender Events'!BK$1,'Official Medal Table'!$E:$E,'Each Gender Events'!BK$2)*'Medal values'!$B$3
+ COUNTIFS('Official Medal Table'!$F:$F,'Each Gender Events'!$A45,'Official Medal Table'!$C:$C,'Each Gender Events'!BK$1,'Official Medal Table'!$E:$E,"Mixed")*'Medal values'!$B$1/2
+ COUNTIFS('Official Medal Table'!$G:$G,'Each Gender Events'!$A45,'Official Medal Table'!$C:$C,'Each Gender Events'!BK$1,'Official Medal Table'!$E:$E,"Mixed")*'Medal values'!$B$2/2
+ COUNTIFS('Official Medal Table'!$H:$H,'Each Gender Events'!$A45,'Official Medal Table'!$C:$C,'Each Gender Events'!BK$1,'Official Medal Table'!$E:$E,"Mixed")*'Medal values'!$B$3/2
+ COUNTIFS('Official Medal Table'!$I:$I,'Each Gender Events'!$A45,'Official Medal Table'!$C:$C,'Each Gender Events'!BK$1,'Official Medal Table'!$E:$E,"Mixed")*'Medal values'!$B$3/2</f>
        <v>0</v>
      </c>
      <c r="BL45">
        <f>COUNTIFS('Official Medal Table'!$F:$F,'Each Gender Events'!$A45,'Official Medal Table'!$C:$C,'Each Gender Events'!BL$1,'Official Medal Table'!$E:$E,'Each Gender Events'!BL$2)*'Medal values'!$B$1
+ COUNTIFS('Official Medal Table'!$G:$G,'Each Gender Events'!$A45,'Official Medal Table'!$C:$C,'Each Gender Events'!BL$1,'Official Medal Table'!$E:$E,'Each Gender Events'!BL$2)*'Medal values'!$B$2
+ COUNTIFS('Official Medal Table'!$H:$H,'Each Gender Events'!$A45,'Official Medal Table'!$C:$C,'Each Gender Events'!BL$1,'Official Medal Table'!$E:$E,'Each Gender Events'!BL$2)*'Medal values'!$B$3
+ COUNTIFS('Official Medal Table'!$I:$I,'Each Gender Events'!$A45,'Official Medal Table'!$C:$C,'Each Gender Events'!BL$1,'Official Medal Table'!$E:$E,'Each Gender Events'!BL$2)*'Medal values'!$B$3
+ COUNTIFS('Official Medal Table'!$F:$F,'Each Gender Events'!$A45,'Official Medal Table'!$C:$C,'Each Gender Events'!BL$1,'Official Medal Table'!$E:$E,"Mixed")*'Medal values'!$B$1/2
+ COUNTIFS('Official Medal Table'!$G:$G,'Each Gender Events'!$A45,'Official Medal Table'!$C:$C,'Each Gender Events'!BL$1,'Official Medal Table'!$E:$E,"Mixed")*'Medal values'!$B$2/2
+ COUNTIFS('Official Medal Table'!$H:$H,'Each Gender Events'!$A45,'Official Medal Table'!$C:$C,'Each Gender Events'!BL$1,'Official Medal Table'!$E:$E,"Mixed")*'Medal values'!$B$3/2
+ COUNTIFS('Official Medal Table'!$I:$I,'Each Gender Events'!$A45,'Official Medal Table'!$C:$C,'Each Gender Events'!BL$1,'Official Medal Table'!$E:$E,"Mixed")*'Medal values'!$B$3/2</f>
        <v>0</v>
      </c>
      <c r="BM45">
        <f>COUNTIFS('Official Medal Table'!$F:$F,'Each Gender Events'!$A45,'Official Medal Table'!$C:$C,'Each Gender Events'!BM$1,'Official Medal Table'!$E:$E,'Each Gender Events'!BM$2)*'Medal values'!$B$1
+ COUNTIFS('Official Medal Table'!$G:$G,'Each Gender Events'!$A45,'Official Medal Table'!$C:$C,'Each Gender Events'!BM$1,'Official Medal Table'!$E:$E,'Each Gender Events'!BM$2)*'Medal values'!$B$2
+ COUNTIFS('Official Medal Table'!$H:$H,'Each Gender Events'!$A45,'Official Medal Table'!$C:$C,'Each Gender Events'!BM$1,'Official Medal Table'!$E:$E,'Each Gender Events'!BM$2)*'Medal values'!$B$3
+ COUNTIFS('Official Medal Table'!$I:$I,'Each Gender Events'!$A45,'Official Medal Table'!$C:$C,'Each Gender Events'!BM$1,'Official Medal Table'!$E:$E,'Each Gender Events'!BM$2)*'Medal values'!$B$3
+ COUNTIFS('Official Medal Table'!$F:$F,'Each Gender Events'!$A45,'Official Medal Table'!$C:$C,'Each Gender Events'!BM$1,'Official Medal Table'!$E:$E,"Mixed")*'Medal values'!$B$1/2
+ COUNTIFS('Official Medal Table'!$G:$G,'Each Gender Events'!$A45,'Official Medal Table'!$C:$C,'Each Gender Events'!BM$1,'Official Medal Table'!$E:$E,"Mixed")*'Medal values'!$B$2/2
+ COUNTIFS('Official Medal Table'!$H:$H,'Each Gender Events'!$A45,'Official Medal Table'!$C:$C,'Each Gender Events'!BM$1,'Official Medal Table'!$E:$E,"Mixed")*'Medal values'!$B$3/2
+ COUNTIFS('Official Medal Table'!$I:$I,'Each Gender Events'!$A45,'Official Medal Table'!$C:$C,'Each Gender Events'!BM$1,'Official Medal Table'!$E:$E,"Mixed")*'Medal values'!$B$3/2</f>
        <v>0</v>
      </c>
      <c r="BN45">
        <f>COUNTIFS('Official Medal Table'!$F:$F,'Each Gender Events'!$A45,'Official Medal Table'!$C:$C,'Each Gender Events'!BN$1,'Official Medal Table'!$E:$E,'Each Gender Events'!BN$2)*'Medal values'!$B$1
+ COUNTIFS('Official Medal Table'!$G:$G,'Each Gender Events'!$A45,'Official Medal Table'!$C:$C,'Each Gender Events'!BN$1,'Official Medal Table'!$E:$E,'Each Gender Events'!BN$2)*'Medal values'!$B$2
+ COUNTIFS('Official Medal Table'!$H:$H,'Each Gender Events'!$A45,'Official Medal Table'!$C:$C,'Each Gender Events'!BN$1,'Official Medal Table'!$E:$E,'Each Gender Events'!BN$2)*'Medal values'!$B$3
+ COUNTIFS('Official Medal Table'!$I:$I,'Each Gender Events'!$A45,'Official Medal Table'!$C:$C,'Each Gender Events'!BN$1,'Official Medal Table'!$E:$E,'Each Gender Events'!BN$2)*'Medal values'!$B$3
+ COUNTIFS('Official Medal Table'!$F:$F,'Each Gender Events'!$A45,'Official Medal Table'!$C:$C,'Each Gender Events'!BN$1,'Official Medal Table'!$E:$E,"Mixed")*'Medal values'!$B$1/2
+ COUNTIFS('Official Medal Table'!$G:$G,'Each Gender Events'!$A45,'Official Medal Table'!$C:$C,'Each Gender Events'!BN$1,'Official Medal Table'!$E:$E,"Mixed")*'Medal values'!$B$2/2
+ COUNTIFS('Official Medal Table'!$H:$H,'Each Gender Events'!$A45,'Official Medal Table'!$C:$C,'Each Gender Events'!BN$1,'Official Medal Table'!$E:$E,"Mixed")*'Medal values'!$B$3/2
+ COUNTIFS('Official Medal Table'!$I:$I,'Each Gender Events'!$A45,'Official Medal Table'!$C:$C,'Each Gender Events'!BN$1,'Official Medal Table'!$E:$E,"Mixed")*'Medal values'!$B$3/2</f>
        <v>0</v>
      </c>
      <c r="BO45">
        <f>COUNTIFS('Official Medal Table'!$F:$F,'Each Gender Events'!$A45,'Official Medal Table'!$C:$C,'Each Gender Events'!BO$1,'Official Medal Table'!$E:$E,'Each Gender Events'!BO$2)*'Medal values'!$B$1
+ COUNTIFS('Official Medal Table'!$G:$G,'Each Gender Events'!$A45,'Official Medal Table'!$C:$C,'Each Gender Events'!BO$1,'Official Medal Table'!$E:$E,'Each Gender Events'!BO$2)*'Medal values'!$B$2
+ COUNTIFS('Official Medal Table'!$H:$H,'Each Gender Events'!$A45,'Official Medal Table'!$C:$C,'Each Gender Events'!BO$1,'Official Medal Table'!$E:$E,'Each Gender Events'!BO$2)*'Medal values'!$B$3
+ COUNTIFS('Official Medal Table'!$I:$I,'Each Gender Events'!$A45,'Official Medal Table'!$C:$C,'Each Gender Events'!BO$1,'Official Medal Table'!$E:$E,'Each Gender Events'!BO$2)*'Medal values'!$B$3
+ COUNTIFS('Official Medal Table'!$F:$F,'Each Gender Events'!$A45,'Official Medal Table'!$C:$C,'Each Gender Events'!BO$1,'Official Medal Table'!$E:$E,"Mixed")*'Medal values'!$B$1/2
+ COUNTIFS('Official Medal Table'!$G:$G,'Each Gender Events'!$A45,'Official Medal Table'!$C:$C,'Each Gender Events'!BO$1,'Official Medal Table'!$E:$E,"Mixed")*'Medal values'!$B$2/2
+ COUNTIFS('Official Medal Table'!$H:$H,'Each Gender Events'!$A45,'Official Medal Table'!$C:$C,'Each Gender Events'!BO$1,'Official Medal Table'!$E:$E,"Mixed")*'Medal values'!$B$3/2
+ COUNTIFS('Official Medal Table'!$I:$I,'Each Gender Events'!$A45,'Official Medal Table'!$C:$C,'Each Gender Events'!BO$1,'Official Medal Table'!$E:$E,"Mixed")*'Medal values'!$B$3/2</f>
        <v>1</v>
      </c>
      <c r="BP45">
        <f>COUNTIFS('Official Medal Table'!$F:$F,'Each Gender Events'!$A45,'Official Medal Table'!$C:$C,'Each Gender Events'!BP$1,'Official Medal Table'!$E:$E,'Each Gender Events'!BP$2)*'Medal values'!$B$1
+ COUNTIFS('Official Medal Table'!$G:$G,'Each Gender Events'!$A45,'Official Medal Table'!$C:$C,'Each Gender Events'!BP$1,'Official Medal Table'!$E:$E,'Each Gender Events'!BP$2)*'Medal values'!$B$2
+ COUNTIFS('Official Medal Table'!$H:$H,'Each Gender Events'!$A45,'Official Medal Table'!$C:$C,'Each Gender Events'!BP$1,'Official Medal Table'!$E:$E,'Each Gender Events'!BP$2)*'Medal values'!$B$3
+ COUNTIFS('Official Medal Table'!$I:$I,'Each Gender Events'!$A45,'Official Medal Table'!$C:$C,'Each Gender Events'!BP$1,'Official Medal Table'!$E:$E,'Each Gender Events'!BP$2)*'Medal values'!$B$3
+ COUNTIFS('Official Medal Table'!$F:$F,'Each Gender Events'!$A45,'Official Medal Table'!$C:$C,'Each Gender Events'!BP$1,'Official Medal Table'!$E:$E,"Mixed")*'Medal values'!$B$1/2
+ COUNTIFS('Official Medal Table'!$G:$G,'Each Gender Events'!$A45,'Official Medal Table'!$C:$C,'Each Gender Events'!BP$1,'Official Medal Table'!$E:$E,"Mixed")*'Medal values'!$B$2/2
+ COUNTIFS('Official Medal Table'!$H:$H,'Each Gender Events'!$A45,'Official Medal Table'!$C:$C,'Each Gender Events'!BP$1,'Official Medal Table'!$E:$E,"Mixed")*'Medal values'!$B$3/2
+ COUNTIFS('Official Medal Table'!$I:$I,'Each Gender Events'!$A45,'Official Medal Table'!$C:$C,'Each Gender Events'!BP$1,'Official Medal Table'!$E:$E,"Mixed")*'Medal values'!$B$3/2</f>
        <v>0</v>
      </c>
      <c r="BQ45">
        <f>COUNTIFS('Official Medal Table'!$F:$F,'Each Gender Events'!$A45,'Official Medal Table'!$C:$C,'Each Gender Events'!BQ$1,'Official Medal Table'!$E:$E,'Each Gender Events'!BQ$2)*'Medal values'!$B$1
+ COUNTIFS('Official Medal Table'!$G:$G,'Each Gender Events'!$A45,'Official Medal Table'!$C:$C,'Each Gender Events'!BQ$1,'Official Medal Table'!$E:$E,'Each Gender Events'!BQ$2)*'Medal values'!$B$2
+ COUNTIFS('Official Medal Table'!$H:$H,'Each Gender Events'!$A45,'Official Medal Table'!$C:$C,'Each Gender Events'!BQ$1,'Official Medal Table'!$E:$E,'Each Gender Events'!BQ$2)*'Medal values'!$B$3
+ COUNTIFS('Official Medal Table'!$I:$I,'Each Gender Events'!$A45,'Official Medal Table'!$C:$C,'Each Gender Events'!BQ$1,'Official Medal Table'!$E:$E,'Each Gender Events'!BQ$2)*'Medal values'!$B$3
+ COUNTIFS('Official Medal Table'!$F:$F,'Each Gender Events'!$A45,'Official Medal Table'!$C:$C,'Each Gender Events'!BQ$1,'Official Medal Table'!$E:$E,"Mixed")*'Medal values'!$B$1/2
+ COUNTIFS('Official Medal Table'!$G:$G,'Each Gender Events'!$A45,'Official Medal Table'!$C:$C,'Each Gender Events'!BQ$1,'Official Medal Table'!$E:$E,"Mixed")*'Medal values'!$B$2/2
+ COUNTIFS('Official Medal Table'!$H:$H,'Each Gender Events'!$A45,'Official Medal Table'!$C:$C,'Each Gender Events'!BQ$1,'Official Medal Table'!$E:$E,"Mixed")*'Medal values'!$B$3/2
+ COUNTIFS('Official Medal Table'!$I:$I,'Each Gender Events'!$A45,'Official Medal Table'!$C:$C,'Each Gender Events'!BQ$1,'Official Medal Table'!$E:$E,"Mixed")*'Medal values'!$B$3/2</f>
        <v>0</v>
      </c>
      <c r="BR45">
        <f>COUNTIFS('Official Medal Table'!$F:$F,'Each Gender Events'!$A45,'Official Medal Table'!$C:$C,'Each Gender Events'!BR$1,'Official Medal Table'!$E:$E,'Each Gender Events'!BR$2)*'Medal values'!$B$1
+ COUNTIFS('Official Medal Table'!$G:$G,'Each Gender Events'!$A45,'Official Medal Table'!$C:$C,'Each Gender Events'!BR$1,'Official Medal Table'!$E:$E,'Each Gender Events'!BR$2)*'Medal values'!$B$2
+ COUNTIFS('Official Medal Table'!$H:$H,'Each Gender Events'!$A45,'Official Medal Table'!$C:$C,'Each Gender Events'!BR$1,'Official Medal Table'!$E:$E,'Each Gender Events'!BR$2)*'Medal values'!$B$3
+ COUNTIFS('Official Medal Table'!$I:$I,'Each Gender Events'!$A45,'Official Medal Table'!$C:$C,'Each Gender Events'!BR$1,'Official Medal Table'!$E:$E,'Each Gender Events'!BR$2)*'Medal values'!$B$3
+ COUNTIFS('Official Medal Table'!$F:$F,'Each Gender Events'!$A45,'Official Medal Table'!$C:$C,'Each Gender Events'!BR$1,'Official Medal Table'!$E:$E,"Mixed")*'Medal values'!$B$1/2
+ COUNTIFS('Official Medal Table'!$G:$G,'Each Gender Events'!$A45,'Official Medal Table'!$C:$C,'Each Gender Events'!BR$1,'Official Medal Table'!$E:$E,"Mixed")*'Medal values'!$B$2/2
+ COUNTIFS('Official Medal Table'!$H:$H,'Each Gender Events'!$A45,'Official Medal Table'!$C:$C,'Each Gender Events'!BR$1,'Official Medal Table'!$E:$E,"Mixed")*'Medal values'!$B$3/2
+ COUNTIFS('Official Medal Table'!$I:$I,'Each Gender Events'!$A45,'Official Medal Table'!$C:$C,'Each Gender Events'!BR$1,'Official Medal Table'!$E:$E,"Mixed")*'Medal values'!$B$3/2</f>
        <v>0</v>
      </c>
      <c r="BS45">
        <f>COUNTIFS('Official Medal Table'!$F:$F,'Each Gender Events'!$A45,'Official Medal Table'!$C:$C,'Each Gender Events'!BS$1,'Official Medal Table'!$E:$E,'Each Gender Events'!BS$2)*'Medal values'!$B$1
+ COUNTIFS('Official Medal Table'!$G:$G,'Each Gender Events'!$A45,'Official Medal Table'!$C:$C,'Each Gender Events'!BS$1,'Official Medal Table'!$E:$E,'Each Gender Events'!BS$2)*'Medal values'!$B$2
+ COUNTIFS('Official Medal Table'!$H:$H,'Each Gender Events'!$A45,'Official Medal Table'!$C:$C,'Each Gender Events'!BS$1,'Official Medal Table'!$E:$E,'Each Gender Events'!BS$2)*'Medal values'!$B$3
+ COUNTIFS('Official Medal Table'!$I:$I,'Each Gender Events'!$A45,'Official Medal Table'!$C:$C,'Each Gender Events'!BS$1,'Official Medal Table'!$E:$E,'Each Gender Events'!BS$2)*'Medal values'!$B$3
+ COUNTIFS('Official Medal Table'!$F:$F,'Each Gender Events'!$A45,'Official Medal Table'!$C:$C,'Each Gender Events'!BS$1,'Official Medal Table'!$E:$E,"Mixed")*'Medal values'!$B$1/2
+ COUNTIFS('Official Medal Table'!$G:$G,'Each Gender Events'!$A45,'Official Medal Table'!$C:$C,'Each Gender Events'!BS$1,'Official Medal Table'!$E:$E,"Mixed")*'Medal values'!$B$2/2
+ COUNTIFS('Official Medal Table'!$H:$H,'Each Gender Events'!$A45,'Official Medal Table'!$C:$C,'Each Gender Events'!BS$1,'Official Medal Table'!$E:$E,"Mixed")*'Medal values'!$B$3/2
+ COUNTIFS('Official Medal Table'!$I:$I,'Each Gender Events'!$A45,'Official Medal Table'!$C:$C,'Each Gender Events'!BS$1,'Official Medal Table'!$E:$E,"Mixed")*'Medal values'!$B$3/2</f>
        <v>0</v>
      </c>
      <c r="BT45">
        <f>COUNTIFS('Official Medal Table'!$F:$F,'Each Gender Events'!$A45,'Official Medal Table'!$C:$C,'Each Gender Events'!BT$1,'Official Medal Table'!$E:$E,'Each Gender Events'!BT$2)*'Medal values'!$B$1
+ COUNTIFS('Official Medal Table'!$G:$G,'Each Gender Events'!$A45,'Official Medal Table'!$C:$C,'Each Gender Events'!BT$1,'Official Medal Table'!$E:$E,'Each Gender Events'!BT$2)*'Medal values'!$B$2
+ COUNTIFS('Official Medal Table'!$H:$H,'Each Gender Events'!$A45,'Official Medal Table'!$C:$C,'Each Gender Events'!BT$1,'Official Medal Table'!$E:$E,'Each Gender Events'!BT$2)*'Medal values'!$B$3
+ COUNTIFS('Official Medal Table'!$I:$I,'Each Gender Events'!$A45,'Official Medal Table'!$C:$C,'Each Gender Events'!BT$1,'Official Medal Table'!$E:$E,'Each Gender Events'!BT$2)*'Medal values'!$B$3
+ COUNTIFS('Official Medal Table'!$F:$F,'Each Gender Events'!$A45,'Official Medal Table'!$C:$C,'Each Gender Events'!BT$1,'Official Medal Table'!$E:$E,"Mixed")*'Medal values'!$B$1/2
+ COUNTIFS('Official Medal Table'!$G:$G,'Each Gender Events'!$A45,'Official Medal Table'!$C:$C,'Each Gender Events'!BT$1,'Official Medal Table'!$E:$E,"Mixed")*'Medal values'!$B$2/2
+ COUNTIFS('Official Medal Table'!$H:$H,'Each Gender Events'!$A45,'Official Medal Table'!$C:$C,'Each Gender Events'!BT$1,'Official Medal Table'!$E:$E,"Mixed")*'Medal values'!$B$3/2
+ COUNTIFS('Official Medal Table'!$I:$I,'Each Gender Events'!$A45,'Official Medal Table'!$C:$C,'Each Gender Events'!BT$1,'Official Medal Table'!$E:$E,"Mixed")*'Medal values'!$B$3/2</f>
        <v>0</v>
      </c>
      <c r="BU45">
        <f>COUNTIFS('Official Medal Table'!$F:$F,'Each Gender Events'!$A45,'Official Medal Table'!$C:$C,'Each Gender Events'!BU$1,'Official Medal Table'!$E:$E,'Each Gender Events'!BU$2)*'Medal values'!$B$1
+ COUNTIFS('Official Medal Table'!$G:$G,'Each Gender Events'!$A45,'Official Medal Table'!$C:$C,'Each Gender Events'!BU$1,'Official Medal Table'!$E:$E,'Each Gender Events'!BU$2)*'Medal values'!$B$2
+ COUNTIFS('Official Medal Table'!$H:$H,'Each Gender Events'!$A45,'Official Medal Table'!$C:$C,'Each Gender Events'!BU$1,'Official Medal Table'!$E:$E,'Each Gender Events'!BU$2)*'Medal values'!$B$3
+ COUNTIFS('Official Medal Table'!$I:$I,'Each Gender Events'!$A45,'Official Medal Table'!$C:$C,'Each Gender Events'!BU$1,'Official Medal Table'!$E:$E,'Each Gender Events'!BU$2)*'Medal values'!$B$3
+ COUNTIFS('Official Medal Table'!$F:$F,'Each Gender Events'!$A45,'Official Medal Table'!$C:$C,'Each Gender Events'!BU$1,'Official Medal Table'!$E:$E,"Mixed")*'Medal values'!$B$1/2
+ COUNTIFS('Official Medal Table'!$G:$G,'Each Gender Events'!$A45,'Official Medal Table'!$C:$C,'Each Gender Events'!BU$1,'Official Medal Table'!$E:$E,"Mixed")*'Medal values'!$B$2/2
+ COUNTIFS('Official Medal Table'!$H:$H,'Each Gender Events'!$A45,'Official Medal Table'!$C:$C,'Each Gender Events'!BU$1,'Official Medal Table'!$E:$E,"Mixed")*'Medal values'!$B$3/2
+ COUNTIFS('Official Medal Table'!$I:$I,'Each Gender Events'!$A45,'Official Medal Table'!$C:$C,'Each Gender Events'!BU$1,'Official Medal Table'!$E:$E,"Mixed")*'Medal values'!$B$3/2</f>
        <v>0</v>
      </c>
      <c r="BV45">
        <f>COUNTIFS('Official Medal Table'!$F:$F,'Each Gender Events'!$A45,'Official Medal Table'!$C:$C,'Each Gender Events'!BV$1,'Official Medal Table'!$E:$E,'Each Gender Events'!BV$2)*'Medal values'!$B$1
+ COUNTIFS('Official Medal Table'!$G:$G,'Each Gender Events'!$A45,'Official Medal Table'!$C:$C,'Each Gender Events'!BV$1,'Official Medal Table'!$E:$E,'Each Gender Events'!BV$2)*'Medal values'!$B$2
+ COUNTIFS('Official Medal Table'!$H:$H,'Each Gender Events'!$A45,'Official Medal Table'!$C:$C,'Each Gender Events'!BV$1,'Official Medal Table'!$E:$E,'Each Gender Events'!BV$2)*'Medal values'!$B$3
+ COUNTIFS('Official Medal Table'!$I:$I,'Each Gender Events'!$A45,'Official Medal Table'!$C:$C,'Each Gender Events'!BV$1,'Official Medal Table'!$E:$E,'Each Gender Events'!BV$2)*'Medal values'!$B$3
+ COUNTIFS('Official Medal Table'!$F:$F,'Each Gender Events'!$A45,'Official Medal Table'!$C:$C,'Each Gender Events'!BV$1,'Official Medal Table'!$E:$E,"Mixed")*'Medal values'!$B$1/2
+ COUNTIFS('Official Medal Table'!$G:$G,'Each Gender Events'!$A45,'Official Medal Table'!$C:$C,'Each Gender Events'!BV$1,'Official Medal Table'!$E:$E,"Mixed")*'Medal values'!$B$2/2
+ COUNTIFS('Official Medal Table'!$H:$H,'Each Gender Events'!$A45,'Official Medal Table'!$C:$C,'Each Gender Events'!BV$1,'Official Medal Table'!$E:$E,"Mixed")*'Medal values'!$B$3/2
+ COUNTIFS('Official Medal Table'!$I:$I,'Each Gender Events'!$A45,'Official Medal Table'!$C:$C,'Each Gender Events'!BV$1,'Official Medal Table'!$E:$E,"Mixed")*'Medal values'!$B$3/2</f>
        <v>0</v>
      </c>
      <c r="BW45">
        <f>COUNTIFS('Official Medal Table'!$F:$F,'Each Gender Events'!$A45,'Official Medal Table'!$C:$C,'Each Gender Events'!BW$1,'Official Medal Table'!$E:$E,'Each Gender Events'!BW$2)*'Medal values'!$B$1
+ COUNTIFS('Official Medal Table'!$G:$G,'Each Gender Events'!$A45,'Official Medal Table'!$C:$C,'Each Gender Events'!BW$1,'Official Medal Table'!$E:$E,'Each Gender Events'!BW$2)*'Medal values'!$B$2
+ COUNTIFS('Official Medal Table'!$H:$H,'Each Gender Events'!$A45,'Official Medal Table'!$C:$C,'Each Gender Events'!BW$1,'Official Medal Table'!$E:$E,'Each Gender Events'!BW$2)*'Medal values'!$B$3
+ COUNTIFS('Official Medal Table'!$I:$I,'Each Gender Events'!$A45,'Official Medal Table'!$C:$C,'Each Gender Events'!BW$1,'Official Medal Table'!$E:$E,'Each Gender Events'!BW$2)*'Medal values'!$B$3
+ COUNTIFS('Official Medal Table'!$F:$F,'Each Gender Events'!$A45,'Official Medal Table'!$C:$C,'Each Gender Events'!BW$1,'Official Medal Table'!$E:$E,"Mixed")*'Medal values'!$B$1/2
+ COUNTIFS('Official Medal Table'!$G:$G,'Each Gender Events'!$A45,'Official Medal Table'!$C:$C,'Each Gender Events'!BW$1,'Official Medal Table'!$E:$E,"Mixed")*'Medal values'!$B$2/2
+ COUNTIFS('Official Medal Table'!$H:$H,'Each Gender Events'!$A45,'Official Medal Table'!$C:$C,'Each Gender Events'!BW$1,'Official Medal Table'!$E:$E,"Mixed")*'Medal values'!$B$3/2
+ COUNTIFS('Official Medal Table'!$I:$I,'Each Gender Events'!$A45,'Official Medal Table'!$C:$C,'Each Gender Events'!BW$1,'Official Medal Table'!$E:$E,"Mixed")*'Medal values'!$B$3/2</f>
        <v>0</v>
      </c>
      <c r="BX45">
        <f>COUNTIFS('Official Medal Table'!$F:$F,'Each Gender Events'!$A45,'Official Medal Table'!$C:$C,'Each Gender Events'!BX$1,'Official Medal Table'!$E:$E,'Each Gender Events'!BX$2)*'Medal values'!$B$1
+ COUNTIFS('Official Medal Table'!$G:$G,'Each Gender Events'!$A45,'Official Medal Table'!$C:$C,'Each Gender Events'!BX$1,'Official Medal Table'!$E:$E,'Each Gender Events'!BX$2)*'Medal values'!$B$2
+ COUNTIFS('Official Medal Table'!$H:$H,'Each Gender Events'!$A45,'Official Medal Table'!$C:$C,'Each Gender Events'!BX$1,'Official Medal Table'!$E:$E,'Each Gender Events'!BX$2)*'Medal values'!$B$3
+ COUNTIFS('Official Medal Table'!$I:$I,'Each Gender Events'!$A45,'Official Medal Table'!$C:$C,'Each Gender Events'!BX$1,'Official Medal Table'!$E:$E,'Each Gender Events'!BX$2)*'Medal values'!$B$3
+ COUNTIFS('Official Medal Table'!$F:$F,'Each Gender Events'!$A45,'Official Medal Table'!$C:$C,'Each Gender Events'!BX$1,'Official Medal Table'!$E:$E,"Mixed")*'Medal values'!$B$1/2
+ COUNTIFS('Official Medal Table'!$G:$G,'Each Gender Events'!$A45,'Official Medal Table'!$C:$C,'Each Gender Events'!BX$1,'Official Medal Table'!$E:$E,"Mixed")*'Medal values'!$B$2/2
+ COUNTIFS('Official Medal Table'!$H:$H,'Each Gender Events'!$A45,'Official Medal Table'!$C:$C,'Each Gender Events'!BX$1,'Official Medal Table'!$E:$E,"Mixed")*'Medal values'!$B$3/2
+ COUNTIFS('Official Medal Table'!$I:$I,'Each Gender Events'!$A45,'Official Medal Table'!$C:$C,'Each Gender Events'!BX$1,'Official Medal Table'!$E:$E,"Mixed")*'Medal values'!$B$3/2</f>
        <v>0</v>
      </c>
      <c r="BY45">
        <f>COUNTIFS('Official Medal Table'!$F:$F,'Each Gender Events'!$A45,'Official Medal Table'!$C:$C,'Each Gender Events'!BY$1,'Official Medal Table'!$E:$E,'Each Gender Events'!BY$2)*'Medal values'!$B$1
+ COUNTIFS('Official Medal Table'!$G:$G,'Each Gender Events'!$A45,'Official Medal Table'!$C:$C,'Each Gender Events'!BY$1,'Official Medal Table'!$E:$E,'Each Gender Events'!BY$2)*'Medal values'!$B$2
+ COUNTIFS('Official Medal Table'!$H:$H,'Each Gender Events'!$A45,'Official Medal Table'!$C:$C,'Each Gender Events'!BY$1,'Official Medal Table'!$E:$E,'Each Gender Events'!BY$2)*'Medal values'!$B$3
+ COUNTIFS('Official Medal Table'!$I:$I,'Each Gender Events'!$A45,'Official Medal Table'!$C:$C,'Each Gender Events'!BY$1,'Official Medal Table'!$E:$E,'Each Gender Events'!BY$2)*'Medal values'!$B$3
+ COUNTIFS('Official Medal Table'!$F:$F,'Each Gender Events'!$A45,'Official Medal Table'!$C:$C,'Each Gender Events'!BY$1,'Official Medal Table'!$E:$E,"Mixed")*'Medal values'!$B$1/2
+ COUNTIFS('Official Medal Table'!$G:$G,'Each Gender Events'!$A45,'Official Medal Table'!$C:$C,'Each Gender Events'!BY$1,'Official Medal Table'!$E:$E,"Mixed")*'Medal values'!$B$2/2
+ COUNTIFS('Official Medal Table'!$H:$H,'Each Gender Events'!$A45,'Official Medal Table'!$C:$C,'Each Gender Events'!BY$1,'Official Medal Table'!$E:$E,"Mixed")*'Medal values'!$B$3/2
+ COUNTIFS('Official Medal Table'!$I:$I,'Each Gender Events'!$A45,'Official Medal Table'!$C:$C,'Each Gender Events'!BY$1,'Official Medal Table'!$E:$E,"Mixed")*'Medal values'!$B$3/2</f>
        <v>0</v>
      </c>
      <c r="BZ45">
        <f>COUNTIFS('Official Medal Table'!$F:$F,'Each Gender Events'!$A45,'Official Medal Table'!$C:$C,'Each Gender Events'!BZ$1,'Official Medal Table'!$E:$E,'Each Gender Events'!BZ$2)*'Medal values'!$B$1
+ COUNTIFS('Official Medal Table'!$G:$G,'Each Gender Events'!$A45,'Official Medal Table'!$C:$C,'Each Gender Events'!BZ$1,'Official Medal Table'!$E:$E,'Each Gender Events'!BZ$2)*'Medal values'!$B$2
+ COUNTIFS('Official Medal Table'!$H:$H,'Each Gender Events'!$A45,'Official Medal Table'!$C:$C,'Each Gender Events'!BZ$1,'Official Medal Table'!$E:$E,'Each Gender Events'!BZ$2)*'Medal values'!$B$3
+ COUNTIFS('Official Medal Table'!$I:$I,'Each Gender Events'!$A45,'Official Medal Table'!$C:$C,'Each Gender Events'!BZ$1,'Official Medal Table'!$E:$E,'Each Gender Events'!BZ$2)*'Medal values'!$B$3
+ COUNTIFS('Official Medal Table'!$F:$F,'Each Gender Events'!$A45,'Official Medal Table'!$C:$C,'Each Gender Events'!BZ$1,'Official Medal Table'!$E:$E,"Mixed")*'Medal values'!$B$1/2
+ COUNTIFS('Official Medal Table'!$G:$G,'Each Gender Events'!$A45,'Official Medal Table'!$C:$C,'Each Gender Events'!BZ$1,'Official Medal Table'!$E:$E,"Mixed")*'Medal values'!$B$2/2
+ COUNTIFS('Official Medal Table'!$H:$H,'Each Gender Events'!$A45,'Official Medal Table'!$C:$C,'Each Gender Events'!BZ$1,'Official Medal Table'!$E:$E,"Mixed")*'Medal values'!$B$3/2
+ COUNTIFS('Official Medal Table'!$I:$I,'Each Gender Events'!$A45,'Official Medal Table'!$C:$C,'Each Gender Events'!BZ$1,'Official Medal Table'!$E:$E,"Mixed")*'Medal values'!$B$3/2</f>
        <v>0</v>
      </c>
      <c r="CA45">
        <f>COUNTIFS('Official Medal Table'!$F:$F,'Each Gender Events'!$A45,'Official Medal Table'!$C:$C,'Each Gender Events'!CA$1,'Official Medal Table'!$E:$E,'Each Gender Events'!CA$2)*'Medal values'!$B$1
+ COUNTIFS('Official Medal Table'!$G:$G,'Each Gender Events'!$A45,'Official Medal Table'!$C:$C,'Each Gender Events'!CA$1,'Official Medal Table'!$E:$E,'Each Gender Events'!CA$2)*'Medal values'!$B$2
+ COUNTIFS('Official Medal Table'!$H:$H,'Each Gender Events'!$A45,'Official Medal Table'!$C:$C,'Each Gender Events'!CA$1,'Official Medal Table'!$E:$E,'Each Gender Events'!CA$2)*'Medal values'!$B$3
+ COUNTIFS('Official Medal Table'!$I:$I,'Each Gender Events'!$A45,'Official Medal Table'!$C:$C,'Each Gender Events'!CA$1,'Official Medal Table'!$E:$E,'Each Gender Events'!CA$2)*'Medal values'!$B$3
+ COUNTIFS('Official Medal Table'!$F:$F,'Each Gender Events'!$A45,'Official Medal Table'!$C:$C,'Each Gender Events'!CA$1,'Official Medal Table'!$E:$E,"Mixed")*'Medal values'!$B$1/2
+ COUNTIFS('Official Medal Table'!$G:$G,'Each Gender Events'!$A45,'Official Medal Table'!$C:$C,'Each Gender Events'!CA$1,'Official Medal Table'!$E:$E,"Mixed")*'Medal values'!$B$2/2
+ COUNTIFS('Official Medal Table'!$H:$H,'Each Gender Events'!$A45,'Official Medal Table'!$C:$C,'Each Gender Events'!CA$1,'Official Medal Table'!$E:$E,"Mixed")*'Medal values'!$B$3/2
+ COUNTIFS('Official Medal Table'!$I:$I,'Each Gender Events'!$A45,'Official Medal Table'!$C:$C,'Each Gender Events'!CA$1,'Official Medal Table'!$E:$E,"Mixed")*'Medal values'!$B$3/2</f>
        <v>0</v>
      </c>
      <c r="CB45">
        <f>COUNTIFS('Official Medal Table'!$F:$F,'Each Gender Events'!$A45,'Official Medal Table'!$C:$C,'Each Gender Events'!CB$1,'Official Medal Table'!$E:$E,'Each Gender Events'!CB$2)*'Medal values'!$B$1
+ COUNTIFS('Official Medal Table'!$G:$G,'Each Gender Events'!$A45,'Official Medal Table'!$C:$C,'Each Gender Events'!CB$1,'Official Medal Table'!$E:$E,'Each Gender Events'!CB$2)*'Medal values'!$B$2
+ COUNTIFS('Official Medal Table'!$H:$H,'Each Gender Events'!$A45,'Official Medal Table'!$C:$C,'Each Gender Events'!CB$1,'Official Medal Table'!$E:$E,'Each Gender Events'!CB$2)*'Medal values'!$B$3
+ COUNTIFS('Official Medal Table'!$I:$I,'Each Gender Events'!$A45,'Official Medal Table'!$C:$C,'Each Gender Events'!CB$1,'Official Medal Table'!$E:$E,'Each Gender Events'!CB$2)*'Medal values'!$B$3
+ COUNTIFS('Official Medal Table'!$F:$F,'Each Gender Events'!$A45,'Official Medal Table'!$C:$C,'Each Gender Events'!CB$1,'Official Medal Table'!$E:$E,"Mixed")*'Medal values'!$B$1/2
+ COUNTIFS('Official Medal Table'!$G:$G,'Each Gender Events'!$A45,'Official Medal Table'!$C:$C,'Each Gender Events'!CB$1,'Official Medal Table'!$E:$E,"Mixed")*'Medal values'!$B$2/2
+ COUNTIFS('Official Medal Table'!$H:$H,'Each Gender Events'!$A45,'Official Medal Table'!$C:$C,'Each Gender Events'!CB$1,'Official Medal Table'!$E:$E,"Mixed")*'Medal values'!$B$3/2
+ COUNTIFS('Official Medal Table'!$I:$I,'Each Gender Events'!$A45,'Official Medal Table'!$C:$C,'Each Gender Events'!CB$1,'Official Medal Table'!$E:$E,"Mixed")*'Medal values'!$B$3/2</f>
        <v>0</v>
      </c>
      <c r="CC45">
        <f>COUNTIFS('Official Medal Table'!$F:$F,'Each Gender Events'!$A45,'Official Medal Table'!$C:$C,'Each Gender Events'!CC$1,'Official Medal Table'!$E:$E,'Each Gender Events'!CC$2)*'Medal values'!$B$1
+ COUNTIFS('Official Medal Table'!$G:$G,'Each Gender Events'!$A45,'Official Medal Table'!$C:$C,'Each Gender Events'!CC$1,'Official Medal Table'!$E:$E,'Each Gender Events'!CC$2)*'Medal values'!$B$2
+ COUNTIFS('Official Medal Table'!$H:$H,'Each Gender Events'!$A45,'Official Medal Table'!$C:$C,'Each Gender Events'!CC$1,'Official Medal Table'!$E:$E,'Each Gender Events'!CC$2)*'Medal values'!$B$3
+ COUNTIFS('Official Medal Table'!$I:$I,'Each Gender Events'!$A45,'Official Medal Table'!$C:$C,'Each Gender Events'!CC$1,'Official Medal Table'!$E:$E,'Each Gender Events'!CC$2)*'Medal values'!$B$3
+ COUNTIFS('Official Medal Table'!$F:$F,'Each Gender Events'!$A45,'Official Medal Table'!$C:$C,'Each Gender Events'!CC$1,'Official Medal Table'!$E:$E,"Mixed")*'Medal values'!$B$1/2
+ COUNTIFS('Official Medal Table'!$G:$G,'Each Gender Events'!$A45,'Official Medal Table'!$C:$C,'Each Gender Events'!CC$1,'Official Medal Table'!$E:$E,"Mixed")*'Medal values'!$B$2/2
+ COUNTIFS('Official Medal Table'!$H:$H,'Each Gender Events'!$A45,'Official Medal Table'!$C:$C,'Each Gender Events'!CC$1,'Official Medal Table'!$E:$E,"Mixed")*'Medal values'!$B$3/2
+ COUNTIFS('Official Medal Table'!$I:$I,'Each Gender Events'!$A45,'Official Medal Table'!$C:$C,'Each Gender Events'!CC$1,'Official Medal Table'!$E:$E,"Mixed")*'Medal values'!$B$3/2</f>
        <v>1</v>
      </c>
      <c r="CD45">
        <f>COUNTIFS('Official Medal Table'!$F:$F,'Each Gender Events'!$A45,'Official Medal Table'!$C:$C,'Each Gender Events'!CD$1,'Official Medal Table'!$E:$E,'Each Gender Events'!CD$2)*'Medal values'!$B$1
+ COUNTIFS('Official Medal Table'!$G:$G,'Each Gender Events'!$A45,'Official Medal Table'!$C:$C,'Each Gender Events'!CD$1,'Official Medal Table'!$E:$E,'Each Gender Events'!CD$2)*'Medal values'!$B$2
+ COUNTIFS('Official Medal Table'!$H:$H,'Each Gender Events'!$A45,'Official Medal Table'!$C:$C,'Each Gender Events'!CD$1,'Official Medal Table'!$E:$E,'Each Gender Events'!CD$2)*'Medal values'!$B$3
+ COUNTIFS('Official Medal Table'!$I:$I,'Each Gender Events'!$A45,'Official Medal Table'!$C:$C,'Each Gender Events'!CD$1,'Official Medal Table'!$E:$E,'Each Gender Events'!CD$2)*'Medal values'!$B$3
+ COUNTIFS('Official Medal Table'!$F:$F,'Each Gender Events'!$A45,'Official Medal Table'!$C:$C,'Each Gender Events'!CD$1,'Official Medal Table'!$E:$E,"Mixed")*'Medal values'!$B$1/2
+ COUNTIFS('Official Medal Table'!$G:$G,'Each Gender Events'!$A45,'Official Medal Table'!$C:$C,'Each Gender Events'!CD$1,'Official Medal Table'!$E:$E,"Mixed")*'Medal values'!$B$2/2
+ COUNTIFS('Official Medal Table'!$H:$H,'Each Gender Events'!$A45,'Official Medal Table'!$C:$C,'Each Gender Events'!CD$1,'Official Medal Table'!$E:$E,"Mixed")*'Medal values'!$B$3/2
+ COUNTIFS('Official Medal Table'!$I:$I,'Each Gender Events'!$A45,'Official Medal Table'!$C:$C,'Each Gender Events'!CD$1,'Official Medal Table'!$E:$E,"Mixed")*'Medal values'!$B$3/2</f>
        <v>0</v>
      </c>
      <c r="CE45">
        <f>COUNTIFS('Official Medal Table'!$F:$F,'Each Gender Events'!$A45,'Official Medal Table'!$C:$C,'Each Gender Events'!CE$1,'Official Medal Table'!$E:$E,'Each Gender Events'!CE$2)*'Medal values'!$B$1
+ COUNTIFS('Official Medal Table'!$G:$G,'Each Gender Events'!$A45,'Official Medal Table'!$C:$C,'Each Gender Events'!CE$1,'Official Medal Table'!$E:$E,'Each Gender Events'!CE$2)*'Medal values'!$B$2
+ COUNTIFS('Official Medal Table'!$H:$H,'Each Gender Events'!$A45,'Official Medal Table'!$C:$C,'Each Gender Events'!CE$1,'Official Medal Table'!$E:$E,'Each Gender Events'!CE$2)*'Medal values'!$B$3
+ COUNTIFS('Official Medal Table'!$I:$I,'Each Gender Events'!$A45,'Official Medal Table'!$C:$C,'Each Gender Events'!CE$1,'Official Medal Table'!$E:$E,'Each Gender Events'!CE$2)*'Medal values'!$B$3
+ COUNTIFS('Official Medal Table'!$F:$F,'Each Gender Events'!$A45,'Official Medal Table'!$C:$C,'Each Gender Events'!CE$1,'Official Medal Table'!$E:$E,"Mixed")*'Medal values'!$B$1/2
+ COUNTIFS('Official Medal Table'!$G:$G,'Each Gender Events'!$A45,'Official Medal Table'!$C:$C,'Each Gender Events'!CE$1,'Official Medal Table'!$E:$E,"Mixed")*'Medal values'!$B$2/2
+ COUNTIFS('Official Medal Table'!$H:$H,'Each Gender Events'!$A45,'Official Medal Table'!$C:$C,'Each Gender Events'!CE$1,'Official Medal Table'!$E:$E,"Mixed")*'Medal values'!$B$3/2
+ COUNTIFS('Official Medal Table'!$I:$I,'Each Gender Events'!$A45,'Official Medal Table'!$C:$C,'Each Gender Events'!CE$1,'Official Medal Table'!$E:$E,"Mixed")*'Medal values'!$B$3/2</f>
        <v>0</v>
      </c>
      <c r="CF45">
        <f>COUNTIFS('Official Medal Table'!$F:$F,'Each Gender Events'!$A45,'Official Medal Table'!$C:$C,'Each Gender Events'!CF$1,'Official Medal Table'!$E:$E,'Each Gender Events'!CF$2)*'Medal values'!$B$1
+ COUNTIFS('Official Medal Table'!$G:$G,'Each Gender Events'!$A45,'Official Medal Table'!$C:$C,'Each Gender Events'!CF$1,'Official Medal Table'!$E:$E,'Each Gender Events'!CF$2)*'Medal values'!$B$2
+ COUNTIFS('Official Medal Table'!$H:$H,'Each Gender Events'!$A45,'Official Medal Table'!$C:$C,'Each Gender Events'!CF$1,'Official Medal Table'!$E:$E,'Each Gender Events'!CF$2)*'Medal values'!$B$3
+ COUNTIFS('Official Medal Table'!$I:$I,'Each Gender Events'!$A45,'Official Medal Table'!$C:$C,'Each Gender Events'!CF$1,'Official Medal Table'!$E:$E,'Each Gender Events'!CF$2)*'Medal values'!$B$3
+ COUNTIFS('Official Medal Table'!$F:$F,'Each Gender Events'!$A45,'Official Medal Table'!$C:$C,'Each Gender Events'!CF$1,'Official Medal Table'!$E:$E,"Mixed")*'Medal values'!$B$1/2
+ COUNTIFS('Official Medal Table'!$G:$G,'Each Gender Events'!$A45,'Official Medal Table'!$C:$C,'Each Gender Events'!CF$1,'Official Medal Table'!$E:$E,"Mixed")*'Medal values'!$B$2/2
+ COUNTIFS('Official Medal Table'!$H:$H,'Each Gender Events'!$A45,'Official Medal Table'!$C:$C,'Each Gender Events'!CF$1,'Official Medal Table'!$E:$E,"Mixed")*'Medal values'!$B$3/2
+ COUNTIFS('Official Medal Table'!$I:$I,'Each Gender Events'!$A45,'Official Medal Table'!$C:$C,'Each Gender Events'!CF$1,'Official Medal Table'!$E:$E,"Mixed")*'Medal values'!$B$3/2</f>
        <v>2.0000010000000001</v>
      </c>
      <c r="CG45">
        <f>COUNTIFS('Official Medal Table'!$F:$F,'Each Gender Events'!$A45,'Official Medal Table'!$C:$C,'Each Gender Events'!CG$1,'Official Medal Table'!$E:$E,'Each Gender Events'!CG$2)*'Medal values'!$B$1
+ COUNTIFS('Official Medal Table'!$G:$G,'Each Gender Events'!$A45,'Official Medal Table'!$C:$C,'Each Gender Events'!CG$1,'Official Medal Table'!$E:$E,'Each Gender Events'!CG$2)*'Medal values'!$B$2
+ COUNTIFS('Official Medal Table'!$H:$H,'Each Gender Events'!$A45,'Official Medal Table'!$C:$C,'Each Gender Events'!CG$1,'Official Medal Table'!$E:$E,'Each Gender Events'!CG$2)*'Medal values'!$B$3
+ COUNTIFS('Official Medal Table'!$I:$I,'Each Gender Events'!$A45,'Official Medal Table'!$C:$C,'Each Gender Events'!CG$1,'Official Medal Table'!$E:$E,'Each Gender Events'!CG$2)*'Medal values'!$B$3
+ COUNTIFS('Official Medal Table'!$F:$F,'Each Gender Events'!$A45,'Official Medal Table'!$C:$C,'Each Gender Events'!CG$1,'Official Medal Table'!$E:$E,"Mixed")*'Medal values'!$B$1/2
+ COUNTIFS('Official Medal Table'!$G:$G,'Each Gender Events'!$A45,'Official Medal Table'!$C:$C,'Each Gender Events'!CG$1,'Official Medal Table'!$E:$E,"Mixed")*'Medal values'!$B$2/2
+ COUNTIFS('Official Medal Table'!$H:$H,'Each Gender Events'!$A45,'Official Medal Table'!$C:$C,'Each Gender Events'!CG$1,'Official Medal Table'!$E:$E,"Mixed")*'Medal values'!$B$3/2
+ COUNTIFS('Official Medal Table'!$I:$I,'Each Gender Events'!$A45,'Official Medal Table'!$C:$C,'Each Gender Events'!CG$1,'Official Medal Table'!$E:$E,"Mixed")*'Medal values'!$B$3/2</f>
        <v>0</v>
      </c>
      <c r="CH45">
        <f>COUNTIFS('Official Medal Table'!$F:$F,'Each Gender Events'!$A45,'Official Medal Table'!$C:$C,'Each Gender Events'!CH$1,'Official Medal Table'!$E:$E,'Each Gender Events'!CH$2)*'Medal values'!$B$1
+ COUNTIFS('Official Medal Table'!$G:$G,'Each Gender Events'!$A45,'Official Medal Table'!$C:$C,'Each Gender Events'!CH$1,'Official Medal Table'!$E:$E,'Each Gender Events'!CH$2)*'Medal values'!$B$2
+ COUNTIFS('Official Medal Table'!$H:$H,'Each Gender Events'!$A45,'Official Medal Table'!$C:$C,'Each Gender Events'!CH$1,'Official Medal Table'!$E:$E,'Each Gender Events'!CH$2)*'Medal values'!$B$3
+ COUNTIFS('Official Medal Table'!$I:$I,'Each Gender Events'!$A45,'Official Medal Table'!$C:$C,'Each Gender Events'!CH$1,'Official Medal Table'!$E:$E,'Each Gender Events'!CH$2)*'Medal values'!$B$3
+ COUNTIFS('Official Medal Table'!$F:$F,'Each Gender Events'!$A45,'Official Medal Table'!$C:$C,'Each Gender Events'!CH$1,'Official Medal Table'!$E:$E,"Mixed")*'Medal values'!$B$1/2
+ COUNTIFS('Official Medal Table'!$G:$G,'Each Gender Events'!$A45,'Official Medal Table'!$C:$C,'Each Gender Events'!CH$1,'Official Medal Table'!$E:$E,"Mixed")*'Medal values'!$B$2/2
+ COUNTIFS('Official Medal Table'!$H:$H,'Each Gender Events'!$A45,'Official Medal Table'!$C:$C,'Each Gender Events'!CH$1,'Official Medal Table'!$E:$E,"Mixed")*'Medal values'!$B$3/2
+ COUNTIFS('Official Medal Table'!$I:$I,'Each Gender Events'!$A45,'Official Medal Table'!$C:$C,'Each Gender Events'!CH$1,'Official Medal Table'!$E:$E,"Mixed")*'Medal values'!$B$3/2</f>
        <v>0</v>
      </c>
      <c r="CI45">
        <f>COUNTIFS('Official Medal Table'!$F:$F,'Each Gender Events'!$A45,'Official Medal Table'!$C:$C,'Each Gender Events'!CI$1,'Official Medal Table'!$E:$E,'Each Gender Events'!CI$2)*'Medal values'!$B$1
+ COUNTIFS('Official Medal Table'!$G:$G,'Each Gender Events'!$A45,'Official Medal Table'!$C:$C,'Each Gender Events'!CI$1,'Official Medal Table'!$E:$E,'Each Gender Events'!CI$2)*'Medal values'!$B$2
+ COUNTIFS('Official Medal Table'!$H:$H,'Each Gender Events'!$A45,'Official Medal Table'!$C:$C,'Each Gender Events'!CI$1,'Official Medal Table'!$E:$E,'Each Gender Events'!CI$2)*'Medal values'!$B$3
+ COUNTIFS('Official Medal Table'!$I:$I,'Each Gender Events'!$A45,'Official Medal Table'!$C:$C,'Each Gender Events'!CI$1,'Official Medal Table'!$E:$E,'Each Gender Events'!CI$2)*'Medal values'!$B$3
+ COUNTIFS('Official Medal Table'!$F:$F,'Each Gender Events'!$A45,'Official Medal Table'!$C:$C,'Each Gender Events'!CI$1,'Official Medal Table'!$E:$E,"Mixed")*'Medal values'!$B$1/2
+ COUNTIFS('Official Medal Table'!$G:$G,'Each Gender Events'!$A45,'Official Medal Table'!$C:$C,'Each Gender Events'!CI$1,'Official Medal Table'!$E:$E,"Mixed")*'Medal values'!$B$2/2
+ COUNTIFS('Official Medal Table'!$H:$H,'Each Gender Events'!$A45,'Official Medal Table'!$C:$C,'Each Gender Events'!CI$1,'Official Medal Table'!$E:$E,"Mixed")*'Medal values'!$B$3/2
+ COUNTIFS('Official Medal Table'!$I:$I,'Each Gender Events'!$A45,'Official Medal Table'!$C:$C,'Each Gender Events'!CI$1,'Official Medal Table'!$E:$E,"Mixed")*'Medal values'!$B$3/2</f>
        <v>0</v>
      </c>
      <c r="CJ45">
        <f>COUNTIFS('Official Medal Table'!$F:$F,'Each Gender Events'!$A45,'Official Medal Table'!$C:$C,'Each Gender Events'!CJ$1,'Official Medal Table'!$E:$E,'Each Gender Events'!CJ$2)*'Medal values'!$B$1
+ COUNTIFS('Official Medal Table'!$G:$G,'Each Gender Events'!$A45,'Official Medal Table'!$C:$C,'Each Gender Events'!CJ$1,'Official Medal Table'!$E:$E,'Each Gender Events'!CJ$2)*'Medal values'!$B$2
+ COUNTIFS('Official Medal Table'!$H:$H,'Each Gender Events'!$A45,'Official Medal Table'!$C:$C,'Each Gender Events'!CJ$1,'Official Medal Table'!$E:$E,'Each Gender Events'!CJ$2)*'Medal values'!$B$3
+ COUNTIFS('Official Medal Table'!$I:$I,'Each Gender Events'!$A45,'Official Medal Table'!$C:$C,'Each Gender Events'!CJ$1,'Official Medal Table'!$E:$E,'Each Gender Events'!CJ$2)*'Medal values'!$B$3
+ COUNTIFS('Official Medal Table'!$F:$F,'Each Gender Events'!$A45,'Official Medal Table'!$C:$C,'Each Gender Events'!CJ$1,'Official Medal Table'!$E:$E,"Mixed")*'Medal values'!$B$1/2
+ COUNTIFS('Official Medal Table'!$G:$G,'Each Gender Events'!$A45,'Official Medal Table'!$C:$C,'Each Gender Events'!CJ$1,'Official Medal Table'!$E:$E,"Mixed")*'Medal values'!$B$2/2
+ COUNTIFS('Official Medal Table'!$H:$H,'Each Gender Events'!$A45,'Official Medal Table'!$C:$C,'Each Gender Events'!CJ$1,'Official Medal Table'!$E:$E,"Mixed")*'Medal values'!$B$3/2
+ COUNTIFS('Official Medal Table'!$I:$I,'Each Gender Events'!$A45,'Official Medal Table'!$C:$C,'Each Gender Events'!CJ$1,'Official Medal Table'!$E:$E,"Mixed")*'Medal values'!$B$3/2</f>
        <v>0</v>
      </c>
      <c r="CK45">
        <f>COUNTIFS('Official Medal Table'!$F:$F,'Each Gender Events'!$A45,'Official Medal Table'!$C:$C,'Each Gender Events'!CK$1,'Official Medal Table'!$E:$E,'Each Gender Events'!CK$2)*'Medal values'!$B$1
+ COUNTIFS('Official Medal Table'!$G:$G,'Each Gender Events'!$A45,'Official Medal Table'!$C:$C,'Each Gender Events'!CK$1,'Official Medal Table'!$E:$E,'Each Gender Events'!CK$2)*'Medal values'!$B$2
+ COUNTIFS('Official Medal Table'!$H:$H,'Each Gender Events'!$A45,'Official Medal Table'!$C:$C,'Each Gender Events'!CK$1,'Official Medal Table'!$E:$E,'Each Gender Events'!CK$2)*'Medal values'!$B$3
+ COUNTIFS('Official Medal Table'!$I:$I,'Each Gender Events'!$A45,'Official Medal Table'!$C:$C,'Each Gender Events'!CK$1,'Official Medal Table'!$E:$E,'Each Gender Events'!CK$2)*'Medal values'!$B$3
+ COUNTIFS('Official Medal Table'!$F:$F,'Each Gender Events'!$A45,'Official Medal Table'!$C:$C,'Each Gender Events'!CK$1,'Official Medal Table'!$E:$E,"Mixed")*'Medal values'!$B$1/2
+ COUNTIFS('Official Medal Table'!$G:$G,'Each Gender Events'!$A45,'Official Medal Table'!$C:$C,'Each Gender Events'!CK$1,'Official Medal Table'!$E:$E,"Mixed")*'Medal values'!$B$2/2
+ COUNTIFS('Official Medal Table'!$H:$H,'Each Gender Events'!$A45,'Official Medal Table'!$C:$C,'Each Gender Events'!CK$1,'Official Medal Table'!$E:$E,"Mixed")*'Medal values'!$B$3/2
+ COUNTIFS('Official Medal Table'!$I:$I,'Each Gender Events'!$A45,'Official Medal Table'!$C:$C,'Each Gender Events'!CK$1,'Official Medal Table'!$E:$E,"Mixed")*'Medal values'!$B$3/2</f>
        <v>0</v>
      </c>
      <c r="CL45">
        <f>COUNTIFS('Official Medal Table'!$F:$F,'Each Gender Events'!$A45,'Official Medal Table'!$C:$C,'Each Gender Events'!CL$1,'Official Medal Table'!$E:$E,'Each Gender Events'!CL$2)*'Medal values'!$B$1
+ COUNTIFS('Official Medal Table'!$G:$G,'Each Gender Events'!$A45,'Official Medal Table'!$C:$C,'Each Gender Events'!CL$1,'Official Medal Table'!$E:$E,'Each Gender Events'!CL$2)*'Medal values'!$B$2
+ COUNTIFS('Official Medal Table'!$H:$H,'Each Gender Events'!$A45,'Official Medal Table'!$C:$C,'Each Gender Events'!CL$1,'Official Medal Table'!$E:$E,'Each Gender Events'!CL$2)*'Medal values'!$B$3
+ COUNTIFS('Official Medal Table'!$I:$I,'Each Gender Events'!$A45,'Official Medal Table'!$C:$C,'Each Gender Events'!CL$1,'Official Medal Table'!$E:$E,'Each Gender Events'!CL$2)*'Medal values'!$B$3
+ COUNTIFS('Official Medal Table'!$F:$F,'Each Gender Events'!$A45,'Official Medal Table'!$C:$C,'Each Gender Events'!CL$1,'Official Medal Table'!$E:$E,"Mixed")*'Medal values'!$B$1/2
+ COUNTIFS('Official Medal Table'!$G:$G,'Each Gender Events'!$A45,'Official Medal Table'!$C:$C,'Each Gender Events'!CL$1,'Official Medal Table'!$E:$E,"Mixed")*'Medal values'!$B$2/2
+ COUNTIFS('Official Medal Table'!$H:$H,'Each Gender Events'!$A45,'Official Medal Table'!$C:$C,'Each Gender Events'!CL$1,'Official Medal Table'!$E:$E,"Mixed")*'Medal values'!$B$3/2
+ COUNTIFS('Official Medal Table'!$I:$I,'Each Gender Events'!$A45,'Official Medal Table'!$C:$C,'Each Gender Events'!CL$1,'Official Medal Table'!$E:$E,"Mixed")*'Medal values'!$B$3/2</f>
        <v>0</v>
      </c>
      <c r="CM45">
        <f>COUNTIFS('Official Medal Table'!$F:$F,'Each Gender Events'!$A45,'Official Medal Table'!$C:$C,'Each Gender Events'!CM$1,'Official Medal Table'!$E:$E,'Each Gender Events'!CM$2)*'Medal values'!$B$1
+ COUNTIFS('Official Medal Table'!$G:$G,'Each Gender Events'!$A45,'Official Medal Table'!$C:$C,'Each Gender Events'!CM$1,'Official Medal Table'!$E:$E,'Each Gender Events'!CM$2)*'Medal values'!$B$2
+ COUNTIFS('Official Medal Table'!$H:$H,'Each Gender Events'!$A45,'Official Medal Table'!$C:$C,'Each Gender Events'!CM$1,'Official Medal Table'!$E:$E,'Each Gender Events'!CM$2)*'Medal values'!$B$3
+ COUNTIFS('Official Medal Table'!$I:$I,'Each Gender Events'!$A45,'Official Medal Table'!$C:$C,'Each Gender Events'!CM$1,'Official Medal Table'!$E:$E,'Each Gender Events'!CM$2)*'Medal values'!$B$3
+ COUNTIFS('Official Medal Table'!$F:$F,'Each Gender Events'!$A45,'Official Medal Table'!$C:$C,'Each Gender Events'!CM$1,'Official Medal Table'!$E:$E,"Mixed")*'Medal values'!$B$1/2
+ COUNTIFS('Official Medal Table'!$G:$G,'Each Gender Events'!$A45,'Official Medal Table'!$C:$C,'Each Gender Events'!CM$1,'Official Medal Table'!$E:$E,"Mixed")*'Medal values'!$B$2/2
+ COUNTIFS('Official Medal Table'!$H:$H,'Each Gender Events'!$A45,'Official Medal Table'!$C:$C,'Each Gender Events'!CM$1,'Official Medal Table'!$E:$E,"Mixed")*'Medal values'!$B$3/2
+ COUNTIFS('Official Medal Table'!$I:$I,'Each Gender Events'!$A45,'Official Medal Table'!$C:$C,'Each Gender Events'!CM$1,'Official Medal Table'!$E:$E,"Mixed")*'Medal values'!$B$3/2</f>
        <v>0</v>
      </c>
      <c r="CN45">
        <f>COUNTIFS('Official Medal Table'!$F:$F,'Each Gender Events'!$A45,'Official Medal Table'!$C:$C,'Each Gender Events'!CN$1,'Official Medal Table'!$E:$E,'Each Gender Events'!CN$2)*'Medal values'!$B$1
+ COUNTIFS('Official Medal Table'!$G:$G,'Each Gender Events'!$A45,'Official Medal Table'!$C:$C,'Each Gender Events'!CN$1,'Official Medal Table'!$E:$E,'Each Gender Events'!CN$2)*'Medal values'!$B$2
+ COUNTIFS('Official Medal Table'!$H:$H,'Each Gender Events'!$A45,'Official Medal Table'!$C:$C,'Each Gender Events'!CN$1,'Official Medal Table'!$E:$E,'Each Gender Events'!CN$2)*'Medal values'!$B$3
+ COUNTIFS('Official Medal Table'!$I:$I,'Each Gender Events'!$A45,'Official Medal Table'!$C:$C,'Each Gender Events'!CN$1,'Official Medal Table'!$E:$E,'Each Gender Events'!CN$2)*'Medal values'!$B$3
+ COUNTIFS('Official Medal Table'!$F:$F,'Each Gender Events'!$A45,'Official Medal Table'!$C:$C,'Each Gender Events'!CN$1,'Official Medal Table'!$E:$E,"Mixed")*'Medal values'!$B$1/2
+ COUNTIFS('Official Medal Table'!$G:$G,'Each Gender Events'!$A45,'Official Medal Table'!$C:$C,'Each Gender Events'!CN$1,'Official Medal Table'!$E:$E,"Mixed")*'Medal values'!$B$2/2
+ COUNTIFS('Official Medal Table'!$H:$H,'Each Gender Events'!$A45,'Official Medal Table'!$C:$C,'Each Gender Events'!CN$1,'Official Medal Table'!$E:$E,"Mixed")*'Medal values'!$B$3/2
+ COUNTIFS('Official Medal Table'!$I:$I,'Each Gender Events'!$A45,'Official Medal Table'!$C:$C,'Each Gender Events'!CN$1,'Official Medal Table'!$E:$E,"Mixed")*'Medal values'!$B$3/2</f>
        <v>0</v>
      </c>
      <c r="CO45">
        <f>COUNTIFS('Official Medal Table'!$F:$F,'Each Gender Events'!$A45,'Official Medal Table'!$C:$C,'Each Gender Events'!CO$1,'Official Medal Table'!$E:$E,'Each Gender Events'!CO$2)*'Medal values'!$B$1
+ COUNTIFS('Official Medal Table'!$G:$G,'Each Gender Events'!$A45,'Official Medal Table'!$C:$C,'Each Gender Events'!CO$1,'Official Medal Table'!$E:$E,'Each Gender Events'!CO$2)*'Medal values'!$B$2
+ COUNTIFS('Official Medal Table'!$H:$H,'Each Gender Events'!$A45,'Official Medal Table'!$C:$C,'Each Gender Events'!CO$1,'Official Medal Table'!$E:$E,'Each Gender Events'!CO$2)*'Medal values'!$B$3
+ COUNTIFS('Official Medal Table'!$I:$I,'Each Gender Events'!$A45,'Official Medal Table'!$C:$C,'Each Gender Events'!CO$1,'Official Medal Table'!$E:$E,'Each Gender Events'!CO$2)*'Medal values'!$B$3
+ COUNTIFS('Official Medal Table'!$F:$F,'Each Gender Events'!$A45,'Official Medal Table'!$C:$C,'Each Gender Events'!CO$1,'Official Medal Table'!$E:$E,"Mixed")*'Medal values'!$B$1/2
+ COUNTIFS('Official Medal Table'!$G:$G,'Each Gender Events'!$A45,'Official Medal Table'!$C:$C,'Each Gender Events'!CO$1,'Official Medal Table'!$E:$E,"Mixed")*'Medal values'!$B$2/2
+ COUNTIFS('Official Medal Table'!$H:$H,'Each Gender Events'!$A45,'Official Medal Table'!$C:$C,'Each Gender Events'!CO$1,'Official Medal Table'!$E:$E,"Mixed")*'Medal values'!$B$3/2
+ COUNTIFS('Official Medal Table'!$I:$I,'Each Gender Events'!$A45,'Official Medal Table'!$C:$C,'Each Gender Events'!CO$1,'Official Medal Table'!$E:$E,"Mixed")*'Medal values'!$B$3/2</f>
        <v>0</v>
      </c>
      <c r="CP45">
        <f>COUNTIFS('Official Medal Table'!$F:$F,'Each Gender Events'!$A45,'Official Medal Table'!$C:$C,'Each Gender Events'!CP$1,'Official Medal Table'!$E:$E,'Each Gender Events'!CP$2)*'Medal values'!$B$1
+ COUNTIFS('Official Medal Table'!$G:$G,'Each Gender Events'!$A45,'Official Medal Table'!$C:$C,'Each Gender Events'!CP$1,'Official Medal Table'!$E:$E,'Each Gender Events'!CP$2)*'Medal values'!$B$2
+ COUNTIFS('Official Medal Table'!$H:$H,'Each Gender Events'!$A45,'Official Medal Table'!$C:$C,'Each Gender Events'!CP$1,'Official Medal Table'!$E:$E,'Each Gender Events'!CP$2)*'Medal values'!$B$3
+ COUNTIFS('Official Medal Table'!$I:$I,'Each Gender Events'!$A45,'Official Medal Table'!$C:$C,'Each Gender Events'!CP$1,'Official Medal Table'!$E:$E,'Each Gender Events'!CP$2)*'Medal values'!$B$3
+ COUNTIFS('Official Medal Table'!$F:$F,'Each Gender Events'!$A45,'Official Medal Table'!$C:$C,'Each Gender Events'!CP$1,'Official Medal Table'!$E:$E,"Mixed")*'Medal values'!$B$1/2
+ COUNTIFS('Official Medal Table'!$G:$G,'Each Gender Events'!$A45,'Official Medal Table'!$C:$C,'Each Gender Events'!CP$1,'Official Medal Table'!$E:$E,"Mixed")*'Medal values'!$B$2/2
+ COUNTIFS('Official Medal Table'!$H:$H,'Each Gender Events'!$A45,'Official Medal Table'!$C:$C,'Each Gender Events'!CP$1,'Official Medal Table'!$E:$E,"Mixed")*'Medal values'!$B$3/2
+ COUNTIFS('Official Medal Table'!$I:$I,'Each Gender Events'!$A45,'Official Medal Table'!$C:$C,'Each Gender Events'!CP$1,'Official Medal Table'!$E:$E,"Mixed")*'Medal values'!$B$3/2</f>
        <v>2.0000010000000001</v>
      </c>
      <c r="CQ45">
        <f>COUNTIFS('Official Medal Table'!$F:$F,'Each Gender Events'!$A45,'Official Medal Table'!$C:$C,'Each Gender Events'!CQ$1,'Official Medal Table'!$E:$E,'Each Gender Events'!CQ$2)*'Medal values'!$B$1
+ COUNTIFS('Official Medal Table'!$G:$G,'Each Gender Events'!$A45,'Official Medal Table'!$C:$C,'Each Gender Events'!CQ$1,'Official Medal Table'!$E:$E,'Each Gender Events'!CQ$2)*'Medal values'!$B$2
+ COUNTIFS('Official Medal Table'!$H:$H,'Each Gender Events'!$A45,'Official Medal Table'!$C:$C,'Each Gender Events'!CQ$1,'Official Medal Table'!$E:$E,'Each Gender Events'!CQ$2)*'Medal values'!$B$3
+ COUNTIFS('Official Medal Table'!$I:$I,'Each Gender Events'!$A45,'Official Medal Table'!$C:$C,'Each Gender Events'!CQ$1,'Official Medal Table'!$E:$E,'Each Gender Events'!CQ$2)*'Medal values'!$B$3
+ COUNTIFS('Official Medal Table'!$F:$F,'Each Gender Events'!$A45,'Official Medal Table'!$C:$C,'Each Gender Events'!CQ$1,'Official Medal Table'!$E:$E,"Mixed")*'Medal values'!$B$1/2
+ COUNTIFS('Official Medal Table'!$G:$G,'Each Gender Events'!$A45,'Official Medal Table'!$C:$C,'Each Gender Events'!CQ$1,'Official Medal Table'!$E:$E,"Mixed")*'Medal values'!$B$2/2
+ COUNTIFS('Official Medal Table'!$H:$H,'Each Gender Events'!$A45,'Official Medal Table'!$C:$C,'Each Gender Events'!CQ$1,'Official Medal Table'!$E:$E,"Mixed")*'Medal values'!$B$3/2
+ COUNTIFS('Official Medal Table'!$I:$I,'Each Gender Events'!$A45,'Official Medal Table'!$C:$C,'Each Gender Events'!CQ$1,'Official Medal Table'!$E:$E,"Mixed")*'Medal values'!$B$3/2</f>
        <v>0</v>
      </c>
      <c r="CR45">
        <f>COUNTIFS('Official Medal Table'!$F:$F,'Each Gender Events'!$A45,'Official Medal Table'!$C:$C,'Each Gender Events'!CR$1,'Official Medal Table'!$E:$E,'Each Gender Events'!CR$2)*'Medal values'!$B$1
+ COUNTIFS('Official Medal Table'!$G:$G,'Each Gender Events'!$A45,'Official Medal Table'!$C:$C,'Each Gender Events'!CR$1,'Official Medal Table'!$E:$E,'Each Gender Events'!CR$2)*'Medal values'!$B$2
+ COUNTIFS('Official Medal Table'!$H:$H,'Each Gender Events'!$A45,'Official Medal Table'!$C:$C,'Each Gender Events'!CR$1,'Official Medal Table'!$E:$E,'Each Gender Events'!CR$2)*'Medal values'!$B$3
+ COUNTIFS('Official Medal Table'!$I:$I,'Each Gender Events'!$A45,'Official Medal Table'!$C:$C,'Each Gender Events'!CR$1,'Official Medal Table'!$E:$E,'Each Gender Events'!CR$2)*'Medal values'!$B$3
+ COUNTIFS('Official Medal Table'!$F:$F,'Each Gender Events'!$A45,'Official Medal Table'!$C:$C,'Each Gender Events'!CR$1,'Official Medal Table'!$E:$E,"Mixed")*'Medal values'!$B$1/2
+ COUNTIFS('Official Medal Table'!$G:$G,'Each Gender Events'!$A45,'Official Medal Table'!$C:$C,'Each Gender Events'!CR$1,'Official Medal Table'!$E:$E,"Mixed")*'Medal values'!$B$2/2
+ COUNTIFS('Official Medal Table'!$H:$H,'Each Gender Events'!$A45,'Official Medal Table'!$C:$C,'Each Gender Events'!CR$1,'Official Medal Table'!$E:$E,"Mixed")*'Medal values'!$B$3/2
+ COUNTIFS('Official Medal Table'!$I:$I,'Each Gender Events'!$A45,'Official Medal Table'!$C:$C,'Each Gender Events'!CR$1,'Official Medal Table'!$E:$E,"Mixed")*'Medal values'!$B$3/2</f>
        <v>0</v>
      </c>
      <c r="CS45">
        <f>COUNTIFS('Official Medal Table'!$F:$F,'Each Gender Events'!$A45,'Official Medal Table'!$C:$C,'Each Gender Events'!CS$1,'Official Medal Table'!$E:$E,'Each Gender Events'!CS$2)*'Medal values'!$B$1
+ COUNTIFS('Official Medal Table'!$G:$G,'Each Gender Events'!$A45,'Official Medal Table'!$C:$C,'Each Gender Events'!CS$1,'Official Medal Table'!$E:$E,'Each Gender Events'!CS$2)*'Medal values'!$B$2
+ COUNTIFS('Official Medal Table'!$H:$H,'Each Gender Events'!$A45,'Official Medal Table'!$C:$C,'Each Gender Events'!CS$1,'Official Medal Table'!$E:$E,'Each Gender Events'!CS$2)*'Medal values'!$B$3
+ COUNTIFS('Official Medal Table'!$I:$I,'Each Gender Events'!$A45,'Official Medal Table'!$C:$C,'Each Gender Events'!CS$1,'Official Medal Table'!$E:$E,'Each Gender Events'!CS$2)*'Medal values'!$B$3
+ COUNTIFS('Official Medal Table'!$F:$F,'Each Gender Events'!$A45,'Official Medal Table'!$C:$C,'Each Gender Events'!CS$1,'Official Medal Table'!$E:$E,"Mixed")*'Medal values'!$B$1/2
+ COUNTIFS('Official Medal Table'!$G:$G,'Each Gender Events'!$A45,'Official Medal Table'!$C:$C,'Each Gender Events'!CS$1,'Official Medal Table'!$E:$E,"Mixed")*'Medal values'!$B$2/2
+ COUNTIFS('Official Medal Table'!$H:$H,'Each Gender Events'!$A45,'Official Medal Table'!$C:$C,'Each Gender Events'!CS$1,'Official Medal Table'!$E:$E,"Mixed")*'Medal values'!$B$3/2
+ COUNTIFS('Official Medal Table'!$I:$I,'Each Gender Events'!$A45,'Official Medal Table'!$C:$C,'Each Gender Events'!CS$1,'Official Medal Table'!$E:$E,"Mixed")*'Medal values'!$B$3/2</f>
        <v>0</v>
      </c>
      <c r="CT45">
        <f>COUNTIFS('Official Medal Table'!$F:$F,'Each Gender Events'!$A45,'Official Medal Table'!$C:$C,'Each Gender Events'!CT$1,'Official Medal Table'!$E:$E,'Each Gender Events'!CT$2)*'Medal values'!$B$1
+ COUNTIFS('Official Medal Table'!$G:$G,'Each Gender Events'!$A45,'Official Medal Table'!$C:$C,'Each Gender Events'!CT$1,'Official Medal Table'!$E:$E,'Each Gender Events'!CT$2)*'Medal values'!$B$2
+ COUNTIFS('Official Medal Table'!$H:$H,'Each Gender Events'!$A45,'Official Medal Table'!$C:$C,'Each Gender Events'!CT$1,'Official Medal Table'!$E:$E,'Each Gender Events'!CT$2)*'Medal values'!$B$3
+ COUNTIFS('Official Medal Table'!$I:$I,'Each Gender Events'!$A45,'Official Medal Table'!$C:$C,'Each Gender Events'!CT$1,'Official Medal Table'!$E:$E,'Each Gender Events'!CT$2)*'Medal values'!$B$3
+ COUNTIFS('Official Medal Table'!$F:$F,'Each Gender Events'!$A45,'Official Medal Table'!$C:$C,'Each Gender Events'!CT$1,'Official Medal Table'!$E:$E,"Mixed")*'Medal values'!$B$1/2
+ COUNTIFS('Official Medal Table'!$G:$G,'Each Gender Events'!$A45,'Official Medal Table'!$C:$C,'Each Gender Events'!CT$1,'Official Medal Table'!$E:$E,"Mixed")*'Medal values'!$B$2/2
+ COUNTIFS('Official Medal Table'!$H:$H,'Each Gender Events'!$A45,'Official Medal Table'!$C:$C,'Each Gender Events'!CT$1,'Official Medal Table'!$E:$E,"Mixed")*'Medal values'!$B$3/2
+ COUNTIFS('Official Medal Table'!$I:$I,'Each Gender Events'!$A45,'Official Medal Table'!$C:$C,'Each Gender Events'!CT$1,'Official Medal Table'!$E:$E,"Mixed")*'Medal values'!$B$3/2</f>
        <v>0</v>
      </c>
    </row>
    <row r="46" spans="1:98" x14ac:dyDescent="0.3">
      <c r="A46" t="str">
        <f>Countries!A44</f>
        <v>ROU</v>
      </c>
      <c r="B46">
        <f>COUNTIFS('Official Medal Table'!$F:$F,'Each Gender Events'!$A46,'Official Medal Table'!$C:$C,'Each Gender Events'!B$1,'Official Medal Table'!$E:$E,'Each Gender Events'!B$2)*'Medal values'!$B$1
+ COUNTIFS('Official Medal Table'!$G:$G,'Each Gender Events'!$A46,'Official Medal Table'!$C:$C,'Each Gender Events'!B$1,'Official Medal Table'!$E:$E,'Each Gender Events'!B$2)*'Medal values'!$B$2
+ COUNTIFS('Official Medal Table'!$H:$H,'Each Gender Events'!$A46,'Official Medal Table'!$C:$C,'Each Gender Events'!B$1,'Official Medal Table'!$E:$E,'Each Gender Events'!B$2)*'Medal values'!$B$3
+ COUNTIFS('Official Medal Table'!$I:$I,'Each Gender Events'!$A46,'Official Medal Table'!$C:$C,'Each Gender Events'!B$1,'Official Medal Table'!$E:$E,'Each Gender Events'!B$2)*'Medal values'!$B$3
+ COUNTIFS('Official Medal Table'!$F:$F,'Each Gender Events'!$A46,'Official Medal Table'!$C:$C,'Each Gender Events'!B$1,'Official Medal Table'!$E:$E,"Mixed")*'Medal values'!$B$1/2
+ COUNTIFS('Official Medal Table'!$G:$G,'Each Gender Events'!$A46,'Official Medal Table'!$C:$C,'Each Gender Events'!B$1,'Official Medal Table'!$E:$E,"Mixed")*'Medal values'!$B$2/2
+ COUNTIFS('Official Medal Table'!$H:$H,'Each Gender Events'!$A46,'Official Medal Table'!$C:$C,'Each Gender Events'!B$1,'Official Medal Table'!$E:$E,"Mixed")*'Medal values'!$B$3/2
+ COUNTIFS('Official Medal Table'!$I:$I,'Each Gender Events'!$A46,'Official Medal Table'!$C:$C,'Each Gender Events'!B$1,'Official Medal Table'!$E:$E,"Mixed")*'Medal values'!$B$3/2</f>
        <v>0</v>
      </c>
      <c r="C46">
        <f>COUNTIFS('Official Medal Table'!$F:$F,'Each Gender Events'!$A46,'Official Medal Table'!$C:$C,'Each Gender Events'!C$1,'Official Medal Table'!$E:$E,'Each Gender Events'!C$2)*'Medal values'!$B$1
+ COUNTIFS('Official Medal Table'!$G:$G,'Each Gender Events'!$A46,'Official Medal Table'!$C:$C,'Each Gender Events'!C$1,'Official Medal Table'!$E:$E,'Each Gender Events'!C$2)*'Medal values'!$B$2
+ COUNTIFS('Official Medal Table'!$H:$H,'Each Gender Events'!$A46,'Official Medal Table'!$C:$C,'Each Gender Events'!C$1,'Official Medal Table'!$E:$E,'Each Gender Events'!C$2)*'Medal values'!$B$3
+ COUNTIFS('Official Medal Table'!$I:$I,'Each Gender Events'!$A46,'Official Medal Table'!$C:$C,'Each Gender Events'!C$1,'Official Medal Table'!$E:$E,'Each Gender Events'!C$2)*'Medal values'!$B$3
+ COUNTIFS('Official Medal Table'!$F:$F,'Each Gender Events'!$A46,'Official Medal Table'!$C:$C,'Each Gender Events'!C$1,'Official Medal Table'!$E:$E,"Mixed")*'Medal values'!$B$1/2
+ COUNTIFS('Official Medal Table'!$G:$G,'Each Gender Events'!$A46,'Official Medal Table'!$C:$C,'Each Gender Events'!C$1,'Official Medal Table'!$E:$E,"Mixed")*'Medal values'!$B$2/2
+ COUNTIFS('Official Medal Table'!$H:$H,'Each Gender Events'!$A46,'Official Medal Table'!$C:$C,'Each Gender Events'!C$1,'Official Medal Table'!$E:$E,"Mixed")*'Medal values'!$B$3/2
+ COUNTIFS('Official Medal Table'!$I:$I,'Each Gender Events'!$A46,'Official Medal Table'!$C:$C,'Each Gender Events'!C$1,'Official Medal Table'!$E:$E,"Mixed")*'Medal values'!$B$3/2</f>
        <v>0</v>
      </c>
      <c r="D46">
        <f>COUNTIFS('Official Medal Table'!$F:$F,'Each Gender Events'!$A46,'Official Medal Table'!$C:$C,'Each Gender Events'!D$1,'Official Medal Table'!$E:$E,'Each Gender Events'!D$2)*'Medal values'!$B$1
+ COUNTIFS('Official Medal Table'!$G:$G,'Each Gender Events'!$A46,'Official Medal Table'!$C:$C,'Each Gender Events'!D$1,'Official Medal Table'!$E:$E,'Each Gender Events'!D$2)*'Medal values'!$B$2
+ COUNTIFS('Official Medal Table'!$H:$H,'Each Gender Events'!$A46,'Official Medal Table'!$C:$C,'Each Gender Events'!D$1,'Official Medal Table'!$E:$E,'Each Gender Events'!D$2)*'Medal values'!$B$3
+ COUNTIFS('Official Medal Table'!$I:$I,'Each Gender Events'!$A46,'Official Medal Table'!$C:$C,'Each Gender Events'!D$1,'Official Medal Table'!$E:$E,'Each Gender Events'!D$2)*'Medal values'!$B$3
+ COUNTIFS('Official Medal Table'!$F:$F,'Each Gender Events'!$A46,'Official Medal Table'!$C:$C,'Each Gender Events'!D$1,'Official Medal Table'!$E:$E,"Mixed")*'Medal values'!$B$1/2
+ COUNTIFS('Official Medal Table'!$G:$G,'Each Gender Events'!$A46,'Official Medal Table'!$C:$C,'Each Gender Events'!D$1,'Official Medal Table'!$E:$E,"Mixed")*'Medal values'!$B$2/2
+ COUNTIFS('Official Medal Table'!$H:$H,'Each Gender Events'!$A46,'Official Medal Table'!$C:$C,'Each Gender Events'!D$1,'Official Medal Table'!$E:$E,"Mixed")*'Medal values'!$B$3/2
+ COUNTIFS('Official Medal Table'!$I:$I,'Each Gender Events'!$A46,'Official Medal Table'!$C:$C,'Each Gender Events'!D$1,'Official Medal Table'!$E:$E,"Mixed")*'Medal values'!$B$3/2</f>
        <v>0</v>
      </c>
      <c r="E46">
        <f>COUNTIFS('Official Medal Table'!$F:$F,'Each Gender Events'!$A46,'Official Medal Table'!$C:$C,'Each Gender Events'!E$1,'Official Medal Table'!$E:$E,'Each Gender Events'!E$2)*'Medal values'!$B$1
+ COUNTIFS('Official Medal Table'!$G:$G,'Each Gender Events'!$A46,'Official Medal Table'!$C:$C,'Each Gender Events'!E$1,'Official Medal Table'!$E:$E,'Each Gender Events'!E$2)*'Medal values'!$B$2
+ COUNTIFS('Official Medal Table'!$H:$H,'Each Gender Events'!$A46,'Official Medal Table'!$C:$C,'Each Gender Events'!E$1,'Official Medal Table'!$E:$E,'Each Gender Events'!E$2)*'Medal values'!$B$3
+ COUNTIFS('Official Medal Table'!$I:$I,'Each Gender Events'!$A46,'Official Medal Table'!$C:$C,'Each Gender Events'!E$1,'Official Medal Table'!$E:$E,'Each Gender Events'!E$2)*'Medal values'!$B$3
+ COUNTIFS('Official Medal Table'!$F:$F,'Each Gender Events'!$A46,'Official Medal Table'!$C:$C,'Each Gender Events'!E$1,'Official Medal Table'!$E:$E,"Mixed")*'Medal values'!$B$1/2
+ COUNTIFS('Official Medal Table'!$G:$G,'Each Gender Events'!$A46,'Official Medal Table'!$C:$C,'Each Gender Events'!E$1,'Official Medal Table'!$E:$E,"Mixed")*'Medal values'!$B$2/2
+ COUNTIFS('Official Medal Table'!$H:$H,'Each Gender Events'!$A46,'Official Medal Table'!$C:$C,'Each Gender Events'!E$1,'Official Medal Table'!$E:$E,"Mixed")*'Medal values'!$B$3/2
+ COUNTIFS('Official Medal Table'!$I:$I,'Each Gender Events'!$A46,'Official Medal Table'!$C:$C,'Each Gender Events'!E$1,'Official Medal Table'!$E:$E,"Mixed")*'Medal values'!$B$3/2</f>
        <v>0</v>
      </c>
      <c r="F46">
        <f>COUNTIFS('Official Medal Table'!$F:$F,'Each Gender Events'!$A46,'Official Medal Table'!$C:$C,'Each Gender Events'!F$1,'Official Medal Table'!$E:$E,'Each Gender Events'!F$2)*'Medal values'!$B$1
+ COUNTIFS('Official Medal Table'!$G:$G,'Each Gender Events'!$A46,'Official Medal Table'!$C:$C,'Each Gender Events'!F$1,'Official Medal Table'!$E:$E,'Each Gender Events'!F$2)*'Medal values'!$B$2
+ COUNTIFS('Official Medal Table'!$H:$H,'Each Gender Events'!$A46,'Official Medal Table'!$C:$C,'Each Gender Events'!F$1,'Official Medal Table'!$E:$E,'Each Gender Events'!F$2)*'Medal values'!$B$3
+ COUNTIFS('Official Medal Table'!$I:$I,'Each Gender Events'!$A46,'Official Medal Table'!$C:$C,'Each Gender Events'!F$1,'Official Medal Table'!$E:$E,'Each Gender Events'!F$2)*'Medal values'!$B$3
+ COUNTIFS('Official Medal Table'!$F:$F,'Each Gender Events'!$A46,'Official Medal Table'!$C:$C,'Each Gender Events'!F$1,'Official Medal Table'!$E:$E,"Mixed")*'Medal values'!$B$1/2
+ COUNTIFS('Official Medal Table'!$G:$G,'Each Gender Events'!$A46,'Official Medal Table'!$C:$C,'Each Gender Events'!F$1,'Official Medal Table'!$E:$E,"Mixed")*'Medal values'!$B$2/2
+ COUNTIFS('Official Medal Table'!$H:$H,'Each Gender Events'!$A46,'Official Medal Table'!$C:$C,'Each Gender Events'!F$1,'Official Medal Table'!$E:$E,"Mixed")*'Medal values'!$B$3/2
+ COUNTIFS('Official Medal Table'!$I:$I,'Each Gender Events'!$A46,'Official Medal Table'!$C:$C,'Each Gender Events'!F$1,'Official Medal Table'!$E:$E,"Mixed")*'Medal values'!$B$3/2</f>
        <v>0</v>
      </c>
      <c r="G46">
        <f>COUNTIFS('Official Medal Table'!$F:$F,'Each Gender Events'!$A46,'Official Medal Table'!$C:$C,'Each Gender Events'!G$1,'Official Medal Table'!$E:$E,'Each Gender Events'!G$2)*'Medal values'!$B$1
+ COUNTIFS('Official Medal Table'!$G:$G,'Each Gender Events'!$A46,'Official Medal Table'!$C:$C,'Each Gender Events'!G$1,'Official Medal Table'!$E:$E,'Each Gender Events'!G$2)*'Medal values'!$B$2
+ COUNTIFS('Official Medal Table'!$H:$H,'Each Gender Events'!$A46,'Official Medal Table'!$C:$C,'Each Gender Events'!G$1,'Official Medal Table'!$E:$E,'Each Gender Events'!G$2)*'Medal values'!$B$3
+ COUNTIFS('Official Medal Table'!$I:$I,'Each Gender Events'!$A46,'Official Medal Table'!$C:$C,'Each Gender Events'!G$1,'Official Medal Table'!$E:$E,'Each Gender Events'!G$2)*'Medal values'!$B$3
+ COUNTIFS('Official Medal Table'!$F:$F,'Each Gender Events'!$A46,'Official Medal Table'!$C:$C,'Each Gender Events'!G$1,'Official Medal Table'!$E:$E,"Mixed")*'Medal values'!$B$1/2
+ COUNTIFS('Official Medal Table'!$G:$G,'Each Gender Events'!$A46,'Official Medal Table'!$C:$C,'Each Gender Events'!G$1,'Official Medal Table'!$E:$E,"Mixed")*'Medal values'!$B$2/2
+ COUNTIFS('Official Medal Table'!$H:$H,'Each Gender Events'!$A46,'Official Medal Table'!$C:$C,'Each Gender Events'!G$1,'Official Medal Table'!$E:$E,"Mixed")*'Medal values'!$B$3/2
+ COUNTIFS('Official Medal Table'!$I:$I,'Each Gender Events'!$A46,'Official Medal Table'!$C:$C,'Each Gender Events'!G$1,'Official Medal Table'!$E:$E,"Mixed")*'Medal values'!$B$3/2</f>
        <v>0</v>
      </c>
      <c r="H46">
        <f>COUNTIFS('Official Medal Table'!$F:$F,'Each Gender Events'!$A46,'Official Medal Table'!$C:$C,'Each Gender Events'!H$1,'Official Medal Table'!$E:$E,'Each Gender Events'!H$2)*'Medal values'!$B$1
+ COUNTIFS('Official Medal Table'!$G:$G,'Each Gender Events'!$A46,'Official Medal Table'!$C:$C,'Each Gender Events'!H$1,'Official Medal Table'!$E:$E,'Each Gender Events'!H$2)*'Medal values'!$B$2
+ COUNTIFS('Official Medal Table'!$H:$H,'Each Gender Events'!$A46,'Official Medal Table'!$C:$C,'Each Gender Events'!H$1,'Official Medal Table'!$E:$E,'Each Gender Events'!H$2)*'Medal values'!$B$3
+ COUNTIFS('Official Medal Table'!$I:$I,'Each Gender Events'!$A46,'Official Medal Table'!$C:$C,'Each Gender Events'!H$1,'Official Medal Table'!$E:$E,'Each Gender Events'!H$2)*'Medal values'!$B$3
+ COUNTIFS('Official Medal Table'!$F:$F,'Each Gender Events'!$A46,'Official Medal Table'!$C:$C,'Each Gender Events'!H$1,'Official Medal Table'!$E:$E,"Mixed")*'Medal values'!$B$1/2
+ COUNTIFS('Official Medal Table'!$G:$G,'Each Gender Events'!$A46,'Official Medal Table'!$C:$C,'Each Gender Events'!H$1,'Official Medal Table'!$E:$E,"Mixed")*'Medal values'!$B$2/2
+ COUNTIFS('Official Medal Table'!$H:$H,'Each Gender Events'!$A46,'Official Medal Table'!$C:$C,'Each Gender Events'!H$1,'Official Medal Table'!$E:$E,"Mixed")*'Medal values'!$B$3/2
+ COUNTIFS('Official Medal Table'!$I:$I,'Each Gender Events'!$A46,'Official Medal Table'!$C:$C,'Each Gender Events'!H$1,'Official Medal Table'!$E:$E,"Mixed")*'Medal values'!$B$3/2</f>
        <v>1</v>
      </c>
      <c r="I46">
        <f>COUNTIFS('Official Medal Table'!$F:$F,'Each Gender Events'!$A46,'Official Medal Table'!$C:$C,'Each Gender Events'!I$1,'Official Medal Table'!$E:$E,'Each Gender Events'!I$2)*'Medal values'!$B$1
+ COUNTIFS('Official Medal Table'!$G:$G,'Each Gender Events'!$A46,'Official Medal Table'!$C:$C,'Each Gender Events'!I$1,'Official Medal Table'!$E:$E,'Each Gender Events'!I$2)*'Medal values'!$B$2
+ COUNTIFS('Official Medal Table'!$H:$H,'Each Gender Events'!$A46,'Official Medal Table'!$C:$C,'Each Gender Events'!I$1,'Official Medal Table'!$E:$E,'Each Gender Events'!I$2)*'Medal values'!$B$3
+ COUNTIFS('Official Medal Table'!$I:$I,'Each Gender Events'!$A46,'Official Medal Table'!$C:$C,'Each Gender Events'!I$1,'Official Medal Table'!$E:$E,'Each Gender Events'!I$2)*'Medal values'!$B$3
+ COUNTIFS('Official Medal Table'!$F:$F,'Each Gender Events'!$A46,'Official Medal Table'!$C:$C,'Each Gender Events'!I$1,'Official Medal Table'!$E:$E,"Mixed")*'Medal values'!$B$1/2
+ COUNTIFS('Official Medal Table'!$G:$G,'Each Gender Events'!$A46,'Official Medal Table'!$C:$C,'Each Gender Events'!I$1,'Official Medal Table'!$E:$E,"Mixed")*'Medal values'!$B$2/2
+ COUNTIFS('Official Medal Table'!$H:$H,'Each Gender Events'!$A46,'Official Medal Table'!$C:$C,'Each Gender Events'!I$1,'Official Medal Table'!$E:$E,"Mixed")*'Medal values'!$B$3/2
+ COUNTIFS('Official Medal Table'!$I:$I,'Each Gender Events'!$A46,'Official Medal Table'!$C:$C,'Each Gender Events'!I$1,'Official Medal Table'!$E:$E,"Mixed")*'Medal values'!$B$3/2</f>
        <v>0</v>
      </c>
      <c r="J46">
        <f>COUNTIFS('Official Medal Table'!$F:$F,'Each Gender Events'!$A46,'Official Medal Table'!$C:$C,'Each Gender Events'!J$1,'Official Medal Table'!$E:$E,'Each Gender Events'!J$2)*'Medal values'!$B$1
+ COUNTIFS('Official Medal Table'!$G:$G,'Each Gender Events'!$A46,'Official Medal Table'!$C:$C,'Each Gender Events'!J$1,'Official Medal Table'!$E:$E,'Each Gender Events'!J$2)*'Medal values'!$B$2
+ COUNTIFS('Official Medal Table'!$H:$H,'Each Gender Events'!$A46,'Official Medal Table'!$C:$C,'Each Gender Events'!J$1,'Official Medal Table'!$E:$E,'Each Gender Events'!J$2)*'Medal values'!$B$3
+ COUNTIFS('Official Medal Table'!$I:$I,'Each Gender Events'!$A46,'Official Medal Table'!$C:$C,'Each Gender Events'!J$1,'Official Medal Table'!$E:$E,'Each Gender Events'!J$2)*'Medal values'!$B$3
+ COUNTIFS('Official Medal Table'!$F:$F,'Each Gender Events'!$A46,'Official Medal Table'!$C:$C,'Each Gender Events'!J$1,'Official Medal Table'!$E:$E,"Mixed")*'Medal values'!$B$1/2
+ COUNTIFS('Official Medal Table'!$G:$G,'Each Gender Events'!$A46,'Official Medal Table'!$C:$C,'Each Gender Events'!J$1,'Official Medal Table'!$E:$E,"Mixed")*'Medal values'!$B$2/2
+ COUNTIFS('Official Medal Table'!$H:$H,'Each Gender Events'!$A46,'Official Medal Table'!$C:$C,'Each Gender Events'!J$1,'Official Medal Table'!$E:$E,"Mixed")*'Medal values'!$B$3/2
+ COUNTIFS('Official Medal Table'!$I:$I,'Each Gender Events'!$A46,'Official Medal Table'!$C:$C,'Each Gender Events'!J$1,'Official Medal Table'!$E:$E,"Mixed")*'Medal values'!$B$3/2</f>
        <v>0</v>
      </c>
      <c r="K46">
        <f>COUNTIFS('Official Medal Table'!$F:$F,'Each Gender Events'!$A46,'Official Medal Table'!$C:$C,'Each Gender Events'!K$1,'Official Medal Table'!$E:$E,'Each Gender Events'!K$2)*'Medal values'!$B$1
+ COUNTIFS('Official Medal Table'!$G:$G,'Each Gender Events'!$A46,'Official Medal Table'!$C:$C,'Each Gender Events'!K$1,'Official Medal Table'!$E:$E,'Each Gender Events'!K$2)*'Medal values'!$B$2
+ COUNTIFS('Official Medal Table'!$H:$H,'Each Gender Events'!$A46,'Official Medal Table'!$C:$C,'Each Gender Events'!K$1,'Official Medal Table'!$E:$E,'Each Gender Events'!K$2)*'Medal values'!$B$3
+ COUNTIFS('Official Medal Table'!$I:$I,'Each Gender Events'!$A46,'Official Medal Table'!$C:$C,'Each Gender Events'!K$1,'Official Medal Table'!$E:$E,'Each Gender Events'!K$2)*'Medal values'!$B$3
+ COUNTIFS('Official Medal Table'!$F:$F,'Each Gender Events'!$A46,'Official Medal Table'!$C:$C,'Each Gender Events'!K$1,'Official Medal Table'!$E:$E,"Mixed")*'Medal values'!$B$1/2
+ COUNTIFS('Official Medal Table'!$G:$G,'Each Gender Events'!$A46,'Official Medal Table'!$C:$C,'Each Gender Events'!K$1,'Official Medal Table'!$E:$E,"Mixed")*'Medal values'!$B$2/2
+ COUNTIFS('Official Medal Table'!$H:$H,'Each Gender Events'!$A46,'Official Medal Table'!$C:$C,'Each Gender Events'!K$1,'Official Medal Table'!$E:$E,"Mixed")*'Medal values'!$B$3/2
+ COUNTIFS('Official Medal Table'!$I:$I,'Each Gender Events'!$A46,'Official Medal Table'!$C:$C,'Each Gender Events'!K$1,'Official Medal Table'!$E:$E,"Mixed")*'Medal values'!$B$3/2</f>
        <v>0</v>
      </c>
      <c r="L46">
        <f>COUNTIFS('Official Medal Table'!$F:$F,'Each Gender Events'!$A46,'Official Medal Table'!$C:$C,'Each Gender Events'!L$1,'Official Medal Table'!$E:$E,'Each Gender Events'!L$2)*'Medal values'!$B$1
+ COUNTIFS('Official Medal Table'!$G:$G,'Each Gender Events'!$A46,'Official Medal Table'!$C:$C,'Each Gender Events'!L$1,'Official Medal Table'!$E:$E,'Each Gender Events'!L$2)*'Medal values'!$B$2
+ COUNTIFS('Official Medal Table'!$H:$H,'Each Gender Events'!$A46,'Official Medal Table'!$C:$C,'Each Gender Events'!L$1,'Official Medal Table'!$E:$E,'Each Gender Events'!L$2)*'Medal values'!$B$3
+ COUNTIFS('Official Medal Table'!$I:$I,'Each Gender Events'!$A46,'Official Medal Table'!$C:$C,'Each Gender Events'!L$1,'Official Medal Table'!$E:$E,'Each Gender Events'!L$2)*'Medal values'!$B$3
+ COUNTIFS('Official Medal Table'!$F:$F,'Each Gender Events'!$A46,'Official Medal Table'!$C:$C,'Each Gender Events'!L$1,'Official Medal Table'!$E:$E,"Mixed")*'Medal values'!$B$1/2
+ COUNTIFS('Official Medal Table'!$G:$G,'Each Gender Events'!$A46,'Official Medal Table'!$C:$C,'Each Gender Events'!L$1,'Official Medal Table'!$E:$E,"Mixed")*'Medal values'!$B$2/2
+ COUNTIFS('Official Medal Table'!$H:$H,'Each Gender Events'!$A46,'Official Medal Table'!$C:$C,'Each Gender Events'!L$1,'Official Medal Table'!$E:$E,"Mixed")*'Medal values'!$B$3/2
+ COUNTIFS('Official Medal Table'!$I:$I,'Each Gender Events'!$A46,'Official Medal Table'!$C:$C,'Each Gender Events'!L$1,'Official Medal Table'!$E:$E,"Mixed")*'Medal values'!$B$3/2</f>
        <v>0</v>
      </c>
      <c r="M46">
        <f>COUNTIFS('Official Medal Table'!$F:$F,'Each Gender Events'!$A46,'Official Medal Table'!$C:$C,'Each Gender Events'!M$1,'Official Medal Table'!$E:$E,'Each Gender Events'!M$2)*'Medal values'!$B$1
+ COUNTIFS('Official Medal Table'!$G:$G,'Each Gender Events'!$A46,'Official Medal Table'!$C:$C,'Each Gender Events'!M$1,'Official Medal Table'!$E:$E,'Each Gender Events'!M$2)*'Medal values'!$B$2
+ COUNTIFS('Official Medal Table'!$H:$H,'Each Gender Events'!$A46,'Official Medal Table'!$C:$C,'Each Gender Events'!M$1,'Official Medal Table'!$E:$E,'Each Gender Events'!M$2)*'Medal values'!$B$3
+ COUNTIFS('Official Medal Table'!$I:$I,'Each Gender Events'!$A46,'Official Medal Table'!$C:$C,'Each Gender Events'!M$1,'Official Medal Table'!$E:$E,'Each Gender Events'!M$2)*'Medal values'!$B$3
+ COUNTIFS('Official Medal Table'!$F:$F,'Each Gender Events'!$A46,'Official Medal Table'!$C:$C,'Each Gender Events'!M$1,'Official Medal Table'!$E:$E,"Mixed")*'Medal values'!$B$1/2
+ COUNTIFS('Official Medal Table'!$G:$G,'Each Gender Events'!$A46,'Official Medal Table'!$C:$C,'Each Gender Events'!M$1,'Official Medal Table'!$E:$E,"Mixed")*'Medal values'!$B$2/2
+ COUNTIFS('Official Medal Table'!$H:$H,'Each Gender Events'!$A46,'Official Medal Table'!$C:$C,'Each Gender Events'!M$1,'Official Medal Table'!$E:$E,"Mixed")*'Medal values'!$B$3/2
+ COUNTIFS('Official Medal Table'!$I:$I,'Each Gender Events'!$A46,'Official Medal Table'!$C:$C,'Each Gender Events'!M$1,'Official Medal Table'!$E:$E,"Mixed")*'Medal values'!$B$3/2</f>
        <v>0</v>
      </c>
      <c r="N46">
        <f>COUNTIFS('Official Medal Table'!$F:$F,'Each Gender Events'!$A46,'Official Medal Table'!$C:$C,'Each Gender Events'!N$1,'Official Medal Table'!$E:$E,'Each Gender Events'!N$2)*'Medal values'!$B$1
+ COUNTIFS('Official Medal Table'!$G:$G,'Each Gender Events'!$A46,'Official Medal Table'!$C:$C,'Each Gender Events'!N$1,'Official Medal Table'!$E:$E,'Each Gender Events'!N$2)*'Medal values'!$B$2
+ COUNTIFS('Official Medal Table'!$H:$H,'Each Gender Events'!$A46,'Official Medal Table'!$C:$C,'Each Gender Events'!N$1,'Official Medal Table'!$E:$E,'Each Gender Events'!N$2)*'Medal values'!$B$3
+ COUNTIFS('Official Medal Table'!$I:$I,'Each Gender Events'!$A46,'Official Medal Table'!$C:$C,'Each Gender Events'!N$1,'Official Medal Table'!$E:$E,'Each Gender Events'!N$2)*'Medal values'!$B$3
+ COUNTIFS('Official Medal Table'!$F:$F,'Each Gender Events'!$A46,'Official Medal Table'!$C:$C,'Each Gender Events'!N$1,'Official Medal Table'!$E:$E,"Mixed")*'Medal values'!$B$1/2
+ COUNTIFS('Official Medal Table'!$G:$G,'Each Gender Events'!$A46,'Official Medal Table'!$C:$C,'Each Gender Events'!N$1,'Official Medal Table'!$E:$E,"Mixed")*'Medal values'!$B$2/2
+ COUNTIFS('Official Medal Table'!$H:$H,'Each Gender Events'!$A46,'Official Medal Table'!$C:$C,'Each Gender Events'!N$1,'Official Medal Table'!$E:$E,"Mixed")*'Medal values'!$B$3/2
+ COUNTIFS('Official Medal Table'!$I:$I,'Each Gender Events'!$A46,'Official Medal Table'!$C:$C,'Each Gender Events'!N$1,'Official Medal Table'!$E:$E,"Mixed")*'Medal values'!$B$3/2</f>
        <v>0</v>
      </c>
      <c r="O46">
        <f>COUNTIFS('Official Medal Table'!$F:$F,'Each Gender Events'!$A46,'Official Medal Table'!$C:$C,'Each Gender Events'!O$1,'Official Medal Table'!$E:$E,'Each Gender Events'!O$2)*'Medal values'!$B$1
+ COUNTIFS('Official Medal Table'!$G:$G,'Each Gender Events'!$A46,'Official Medal Table'!$C:$C,'Each Gender Events'!O$1,'Official Medal Table'!$E:$E,'Each Gender Events'!O$2)*'Medal values'!$B$2
+ COUNTIFS('Official Medal Table'!$H:$H,'Each Gender Events'!$A46,'Official Medal Table'!$C:$C,'Each Gender Events'!O$1,'Official Medal Table'!$E:$E,'Each Gender Events'!O$2)*'Medal values'!$B$3
+ COUNTIFS('Official Medal Table'!$I:$I,'Each Gender Events'!$A46,'Official Medal Table'!$C:$C,'Each Gender Events'!O$1,'Official Medal Table'!$E:$E,'Each Gender Events'!O$2)*'Medal values'!$B$3
+ COUNTIFS('Official Medal Table'!$F:$F,'Each Gender Events'!$A46,'Official Medal Table'!$C:$C,'Each Gender Events'!O$1,'Official Medal Table'!$E:$E,"Mixed")*'Medal values'!$B$1/2
+ COUNTIFS('Official Medal Table'!$G:$G,'Each Gender Events'!$A46,'Official Medal Table'!$C:$C,'Each Gender Events'!O$1,'Official Medal Table'!$E:$E,"Mixed")*'Medal values'!$B$2/2
+ COUNTIFS('Official Medal Table'!$H:$H,'Each Gender Events'!$A46,'Official Medal Table'!$C:$C,'Each Gender Events'!O$1,'Official Medal Table'!$E:$E,"Mixed")*'Medal values'!$B$3/2
+ COUNTIFS('Official Medal Table'!$I:$I,'Each Gender Events'!$A46,'Official Medal Table'!$C:$C,'Each Gender Events'!O$1,'Official Medal Table'!$E:$E,"Mixed")*'Medal values'!$B$3/2</f>
        <v>0</v>
      </c>
      <c r="P46">
        <f>COUNTIFS('Official Medal Table'!$F:$F,'Each Gender Events'!$A46,'Official Medal Table'!$C:$C,'Each Gender Events'!P$1,'Official Medal Table'!$E:$E,'Each Gender Events'!P$2)*'Medal values'!$B$1
+ COUNTIFS('Official Medal Table'!$G:$G,'Each Gender Events'!$A46,'Official Medal Table'!$C:$C,'Each Gender Events'!P$1,'Official Medal Table'!$E:$E,'Each Gender Events'!P$2)*'Medal values'!$B$2
+ COUNTIFS('Official Medal Table'!$H:$H,'Each Gender Events'!$A46,'Official Medal Table'!$C:$C,'Each Gender Events'!P$1,'Official Medal Table'!$E:$E,'Each Gender Events'!P$2)*'Medal values'!$B$3
+ COUNTIFS('Official Medal Table'!$I:$I,'Each Gender Events'!$A46,'Official Medal Table'!$C:$C,'Each Gender Events'!P$1,'Official Medal Table'!$E:$E,'Each Gender Events'!P$2)*'Medal values'!$B$3
+ COUNTIFS('Official Medal Table'!$F:$F,'Each Gender Events'!$A46,'Official Medal Table'!$C:$C,'Each Gender Events'!P$1,'Official Medal Table'!$E:$E,"Mixed")*'Medal values'!$B$1/2
+ COUNTIFS('Official Medal Table'!$G:$G,'Each Gender Events'!$A46,'Official Medal Table'!$C:$C,'Each Gender Events'!P$1,'Official Medal Table'!$E:$E,"Mixed")*'Medal values'!$B$2/2
+ COUNTIFS('Official Medal Table'!$H:$H,'Each Gender Events'!$A46,'Official Medal Table'!$C:$C,'Each Gender Events'!P$1,'Official Medal Table'!$E:$E,"Mixed")*'Medal values'!$B$3/2
+ COUNTIFS('Official Medal Table'!$I:$I,'Each Gender Events'!$A46,'Official Medal Table'!$C:$C,'Each Gender Events'!P$1,'Official Medal Table'!$E:$E,"Mixed")*'Medal values'!$B$3/2</f>
        <v>0</v>
      </c>
      <c r="Q46">
        <f>COUNTIFS('Official Medal Table'!$F:$F,'Each Gender Events'!$A46,'Official Medal Table'!$C:$C,'Each Gender Events'!Q$1,'Official Medal Table'!$E:$E,'Each Gender Events'!Q$2)*'Medal values'!$B$1
+ COUNTIFS('Official Medal Table'!$G:$G,'Each Gender Events'!$A46,'Official Medal Table'!$C:$C,'Each Gender Events'!Q$1,'Official Medal Table'!$E:$E,'Each Gender Events'!Q$2)*'Medal values'!$B$2
+ COUNTIFS('Official Medal Table'!$H:$H,'Each Gender Events'!$A46,'Official Medal Table'!$C:$C,'Each Gender Events'!Q$1,'Official Medal Table'!$E:$E,'Each Gender Events'!Q$2)*'Medal values'!$B$3
+ COUNTIFS('Official Medal Table'!$I:$I,'Each Gender Events'!$A46,'Official Medal Table'!$C:$C,'Each Gender Events'!Q$1,'Official Medal Table'!$E:$E,'Each Gender Events'!Q$2)*'Medal values'!$B$3
+ COUNTIFS('Official Medal Table'!$F:$F,'Each Gender Events'!$A46,'Official Medal Table'!$C:$C,'Each Gender Events'!Q$1,'Official Medal Table'!$E:$E,"Mixed")*'Medal values'!$B$1/2
+ COUNTIFS('Official Medal Table'!$G:$G,'Each Gender Events'!$A46,'Official Medal Table'!$C:$C,'Each Gender Events'!Q$1,'Official Medal Table'!$E:$E,"Mixed")*'Medal values'!$B$2/2
+ COUNTIFS('Official Medal Table'!$H:$H,'Each Gender Events'!$A46,'Official Medal Table'!$C:$C,'Each Gender Events'!Q$1,'Official Medal Table'!$E:$E,"Mixed")*'Medal values'!$B$3/2
+ COUNTIFS('Official Medal Table'!$I:$I,'Each Gender Events'!$A46,'Official Medal Table'!$C:$C,'Each Gender Events'!Q$1,'Official Medal Table'!$E:$E,"Mixed")*'Medal values'!$B$3/2</f>
        <v>0</v>
      </c>
      <c r="R46">
        <f>COUNTIFS('Official Medal Table'!$F:$F,'Each Gender Events'!$A46,'Official Medal Table'!$C:$C,'Each Gender Events'!R$1,'Official Medal Table'!$E:$E,'Each Gender Events'!R$2)*'Medal values'!$B$1
+ COUNTIFS('Official Medal Table'!$G:$G,'Each Gender Events'!$A46,'Official Medal Table'!$C:$C,'Each Gender Events'!R$1,'Official Medal Table'!$E:$E,'Each Gender Events'!R$2)*'Medal values'!$B$2
+ COUNTIFS('Official Medal Table'!$H:$H,'Each Gender Events'!$A46,'Official Medal Table'!$C:$C,'Each Gender Events'!R$1,'Official Medal Table'!$E:$E,'Each Gender Events'!R$2)*'Medal values'!$B$3
+ COUNTIFS('Official Medal Table'!$I:$I,'Each Gender Events'!$A46,'Official Medal Table'!$C:$C,'Each Gender Events'!R$1,'Official Medal Table'!$E:$E,'Each Gender Events'!R$2)*'Medal values'!$B$3
+ COUNTIFS('Official Medal Table'!$F:$F,'Each Gender Events'!$A46,'Official Medal Table'!$C:$C,'Each Gender Events'!R$1,'Official Medal Table'!$E:$E,"Mixed")*'Medal values'!$B$1/2
+ COUNTIFS('Official Medal Table'!$G:$G,'Each Gender Events'!$A46,'Official Medal Table'!$C:$C,'Each Gender Events'!R$1,'Official Medal Table'!$E:$E,"Mixed")*'Medal values'!$B$2/2
+ COUNTIFS('Official Medal Table'!$H:$H,'Each Gender Events'!$A46,'Official Medal Table'!$C:$C,'Each Gender Events'!R$1,'Official Medal Table'!$E:$E,"Mixed")*'Medal values'!$B$3/2
+ COUNTIFS('Official Medal Table'!$I:$I,'Each Gender Events'!$A46,'Official Medal Table'!$C:$C,'Each Gender Events'!R$1,'Official Medal Table'!$E:$E,"Mixed")*'Medal values'!$B$3/2</f>
        <v>0</v>
      </c>
      <c r="S46">
        <f>COUNTIFS('Official Medal Table'!$F:$F,'Each Gender Events'!$A46,'Official Medal Table'!$C:$C,'Each Gender Events'!S$1,'Official Medal Table'!$E:$E,'Each Gender Events'!S$2)*'Medal values'!$B$1
+ COUNTIFS('Official Medal Table'!$G:$G,'Each Gender Events'!$A46,'Official Medal Table'!$C:$C,'Each Gender Events'!S$1,'Official Medal Table'!$E:$E,'Each Gender Events'!S$2)*'Medal values'!$B$2
+ COUNTIFS('Official Medal Table'!$H:$H,'Each Gender Events'!$A46,'Official Medal Table'!$C:$C,'Each Gender Events'!S$1,'Official Medal Table'!$E:$E,'Each Gender Events'!S$2)*'Medal values'!$B$3
+ COUNTIFS('Official Medal Table'!$I:$I,'Each Gender Events'!$A46,'Official Medal Table'!$C:$C,'Each Gender Events'!S$1,'Official Medal Table'!$E:$E,'Each Gender Events'!S$2)*'Medal values'!$B$3
+ COUNTIFS('Official Medal Table'!$F:$F,'Each Gender Events'!$A46,'Official Medal Table'!$C:$C,'Each Gender Events'!S$1,'Official Medal Table'!$E:$E,"Mixed")*'Medal values'!$B$1/2
+ COUNTIFS('Official Medal Table'!$G:$G,'Each Gender Events'!$A46,'Official Medal Table'!$C:$C,'Each Gender Events'!S$1,'Official Medal Table'!$E:$E,"Mixed")*'Medal values'!$B$2/2
+ COUNTIFS('Official Medal Table'!$H:$H,'Each Gender Events'!$A46,'Official Medal Table'!$C:$C,'Each Gender Events'!S$1,'Official Medal Table'!$E:$E,"Mixed")*'Medal values'!$B$3/2
+ COUNTIFS('Official Medal Table'!$I:$I,'Each Gender Events'!$A46,'Official Medal Table'!$C:$C,'Each Gender Events'!S$1,'Official Medal Table'!$E:$E,"Mixed")*'Medal values'!$B$3/2</f>
        <v>0</v>
      </c>
      <c r="T46">
        <f>COUNTIFS('Official Medal Table'!$F:$F,'Each Gender Events'!$A46,'Official Medal Table'!$C:$C,'Each Gender Events'!T$1,'Official Medal Table'!$E:$E,'Each Gender Events'!T$2)*'Medal values'!$B$1
+ COUNTIFS('Official Medal Table'!$G:$G,'Each Gender Events'!$A46,'Official Medal Table'!$C:$C,'Each Gender Events'!T$1,'Official Medal Table'!$E:$E,'Each Gender Events'!T$2)*'Medal values'!$B$2
+ COUNTIFS('Official Medal Table'!$H:$H,'Each Gender Events'!$A46,'Official Medal Table'!$C:$C,'Each Gender Events'!T$1,'Official Medal Table'!$E:$E,'Each Gender Events'!T$2)*'Medal values'!$B$3
+ COUNTIFS('Official Medal Table'!$I:$I,'Each Gender Events'!$A46,'Official Medal Table'!$C:$C,'Each Gender Events'!T$1,'Official Medal Table'!$E:$E,'Each Gender Events'!T$2)*'Medal values'!$B$3
+ COUNTIFS('Official Medal Table'!$F:$F,'Each Gender Events'!$A46,'Official Medal Table'!$C:$C,'Each Gender Events'!T$1,'Official Medal Table'!$E:$E,"Mixed")*'Medal values'!$B$1/2
+ COUNTIFS('Official Medal Table'!$G:$G,'Each Gender Events'!$A46,'Official Medal Table'!$C:$C,'Each Gender Events'!T$1,'Official Medal Table'!$E:$E,"Mixed")*'Medal values'!$B$2/2
+ COUNTIFS('Official Medal Table'!$H:$H,'Each Gender Events'!$A46,'Official Medal Table'!$C:$C,'Each Gender Events'!T$1,'Official Medal Table'!$E:$E,"Mixed")*'Medal values'!$B$3/2
+ COUNTIFS('Official Medal Table'!$I:$I,'Each Gender Events'!$A46,'Official Medal Table'!$C:$C,'Each Gender Events'!T$1,'Official Medal Table'!$E:$E,"Mixed")*'Medal values'!$B$3/2</f>
        <v>0</v>
      </c>
      <c r="U46">
        <f>COUNTIFS('Official Medal Table'!$F:$F,'Each Gender Events'!$A46,'Official Medal Table'!$C:$C,'Each Gender Events'!U$1,'Official Medal Table'!$E:$E,'Each Gender Events'!U$2)*'Medal values'!$B$1
+ COUNTIFS('Official Medal Table'!$G:$G,'Each Gender Events'!$A46,'Official Medal Table'!$C:$C,'Each Gender Events'!U$1,'Official Medal Table'!$E:$E,'Each Gender Events'!U$2)*'Medal values'!$B$2
+ COUNTIFS('Official Medal Table'!$H:$H,'Each Gender Events'!$A46,'Official Medal Table'!$C:$C,'Each Gender Events'!U$1,'Official Medal Table'!$E:$E,'Each Gender Events'!U$2)*'Medal values'!$B$3
+ COUNTIFS('Official Medal Table'!$I:$I,'Each Gender Events'!$A46,'Official Medal Table'!$C:$C,'Each Gender Events'!U$1,'Official Medal Table'!$E:$E,'Each Gender Events'!U$2)*'Medal values'!$B$3
+ COUNTIFS('Official Medal Table'!$F:$F,'Each Gender Events'!$A46,'Official Medal Table'!$C:$C,'Each Gender Events'!U$1,'Official Medal Table'!$E:$E,"Mixed")*'Medal values'!$B$1/2
+ COUNTIFS('Official Medal Table'!$G:$G,'Each Gender Events'!$A46,'Official Medal Table'!$C:$C,'Each Gender Events'!U$1,'Official Medal Table'!$E:$E,"Mixed")*'Medal values'!$B$2/2
+ COUNTIFS('Official Medal Table'!$H:$H,'Each Gender Events'!$A46,'Official Medal Table'!$C:$C,'Each Gender Events'!U$1,'Official Medal Table'!$E:$E,"Mixed")*'Medal values'!$B$3/2
+ COUNTIFS('Official Medal Table'!$I:$I,'Each Gender Events'!$A46,'Official Medal Table'!$C:$C,'Each Gender Events'!U$1,'Official Medal Table'!$E:$E,"Mixed")*'Medal values'!$B$3/2</f>
        <v>0</v>
      </c>
      <c r="V46">
        <f>COUNTIFS('Official Medal Table'!$F:$F,'Each Gender Events'!$A46,'Official Medal Table'!$C:$C,'Each Gender Events'!V$1,'Official Medal Table'!$E:$E,'Each Gender Events'!V$2)*'Medal values'!$B$1
+ COUNTIFS('Official Medal Table'!$G:$G,'Each Gender Events'!$A46,'Official Medal Table'!$C:$C,'Each Gender Events'!V$1,'Official Medal Table'!$E:$E,'Each Gender Events'!V$2)*'Medal values'!$B$2
+ COUNTIFS('Official Medal Table'!$H:$H,'Each Gender Events'!$A46,'Official Medal Table'!$C:$C,'Each Gender Events'!V$1,'Official Medal Table'!$E:$E,'Each Gender Events'!V$2)*'Medal values'!$B$3
+ COUNTIFS('Official Medal Table'!$I:$I,'Each Gender Events'!$A46,'Official Medal Table'!$C:$C,'Each Gender Events'!V$1,'Official Medal Table'!$E:$E,'Each Gender Events'!V$2)*'Medal values'!$B$3
+ COUNTIFS('Official Medal Table'!$F:$F,'Each Gender Events'!$A46,'Official Medal Table'!$C:$C,'Each Gender Events'!V$1,'Official Medal Table'!$E:$E,"Mixed")*'Medal values'!$B$1/2
+ COUNTIFS('Official Medal Table'!$G:$G,'Each Gender Events'!$A46,'Official Medal Table'!$C:$C,'Each Gender Events'!V$1,'Official Medal Table'!$E:$E,"Mixed")*'Medal values'!$B$2/2
+ COUNTIFS('Official Medal Table'!$H:$H,'Each Gender Events'!$A46,'Official Medal Table'!$C:$C,'Each Gender Events'!V$1,'Official Medal Table'!$E:$E,"Mixed")*'Medal values'!$B$3/2
+ COUNTIFS('Official Medal Table'!$I:$I,'Each Gender Events'!$A46,'Official Medal Table'!$C:$C,'Each Gender Events'!V$1,'Official Medal Table'!$E:$E,"Mixed")*'Medal values'!$B$3/2</f>
        <v>0</v>
      </c>
      <c r="W46">
        <f>COUNTIFS('Official Medal Table'!$F:$F,'Each Gender Events'!$A46,'Official Medal Table'!$C:$C,'Each Gender Events'!W$1,'Official Medal Table'!$E:$E,'Each Gender Events'!W$2)*'Medal values'!$B$1
+ COUNTIFS('Official Medal Table'!$G:$G,'Each Gender Events'!$A46,'Official Medal Table'!$C:$C,'Each Gender Events'!W$1,'Official Medal Table'!$E:$E,'Each Gender Events'!W$2)*'Medal values'!$B$2
+ COUNTIFS('Official Medal Table'!$H:$H,'Each Gender Events'!$A46,'Official Medal Table'!$C:$C,'Each Gender Events'!W$1,'Official Medal Table'!$E:$E,'Each Gender Events'!W$2)*'Medal values'!$B$3
+ COUNTIFS('Official Medal Table'!$I:$I,'Each Gender Events'!$A46,'Official Medal Table'!$C:$C,'Each Gender Events'!W$1,'Official Medal Table'!$E:$E,'Each Gender Events'!W$2)*'Medal values'!$B$3
+ COUNTIFS('Official Medal Table'!$F:$F,'Each Gender Events'!$A46,'Official Medal Table'!$C:$C,'Each Gender Events'!W$1,'Official Medal Table'!$E:$E,"Mixed")*'Medal values'!$B$1/2
+ COUNTIFS('Official Medal Table'!$G:$G,'Each Gender Events'!$A46,'Official Medal Table'!$C:$C,'Each Gender Events'!W$1,'Official Medal Table'!$E:$E,"Mixed")*'Medal values'!$B$2/2
+ COUNTIFS('Official Medal Table'!$H:$H,'Each Gender Events'!$A46,'Official Medal Table'!$C:$C,'Each Gender Events'!W$1,'Official Medal Table'!$E:$E,"Mixed")*'Medal values'!$B$3/2
+ COUNTIFS('Official Medal Table'!$I:$I,'Each Gender Events'!$A46,'Official Medal Table'!$C:$C,'Each Gender Events'!W$1,'Official Medal Table'!$E:$E,"Mixed")*'Medal values'!$B$3/2</f>
        <v>0</v>
      </c>
      <c r="X46">
        <f>COUNTIFS('Official Medal Table'!$F:$F,'Each Gender Events'!$A46,'Official Medal Table'!$C:$C,'Each Gender Events'!X$1,'Official Medal Table'!$E:$E,'Each Gender Events'!X$2)*'Medal values'!$B$1
+ COUNTIFS('Official Medal Table'!$G:$G,'Each Gender Events'!$A46,'Official Medal Table'!$C:$C,'Each Gender Events'!X$1,'Official Medal Table'!$E:$E,'Each Gender Events'!X$2)*'Medal values'!$B$2
+ COUNTIFS('Official Medal Table'!$H:$H,'Each Gender Events'!$A46,'Official Medal Table'!$C:$C,'Each Gender Events'!X$1,'Official Medal Table'!$E:$E,'Each Gender Events'!X$2)*'Medal values'!$B$3
+ COUNTIFS('Official Medal Table'!$I:$I,'Each Gender Events'!$A46,'Official Medal Table'!$C:$C,'Each Gender Events'!X$1,'Official Medal Table'!$E:$E,'Each Gender Events'!X$2)*'Medal values'!$B$3
+ COUNTIFS('Official Medal Table'!$F:$F,'Each Gender Events'!$A46,'Official Medal Table'!$C:$C,'Each Gender Events'!X$1,'Official Medal Table'!$E:$E,"Mixed")*'Medal values'!$B$1/2
+ COUNTIFS('Official Medal Table'!$G:$G,'Each Gender Events'!$A46,'Official Medal Table'!$C:$C,'Each Gender Events'!X$1,'Official Medal Table'!$E:$E,"Mixed")*'Medal values'!$B$2/2
+ COUNTIFS('Official Medal Table'!$H:$H,'Each Gender Events'!$A46,'Official Medal Table'!$C:$C,'Each Gender Events'!X$1,'Official Medal Table'!$E:$E,"Mixed")*'Medal values'!$B$3/2
+ COUNTIFS('Official Medal Table'!$I:$I,'Each Gender Events'!$A46,'Official Medal Table'!$C:$C,'Each Gender Events'!X$1,'Official Medal Table'!$E:$E,"Mixed")*'Medal values'!$B$3/2</f>
        <v>0</v>
      </c>
      <c r="Y46">
        <f>COUNTIFS('Official Medal Table'!$F:$F,'Each Gender Events'!$A46,'Official Medal Table'!$C:$C,'Each Gender Events'!Y$1,'Official Medal Table'!$E:$E,'Each Gender Events'!Y$2)*'Medal values'!$B$1
+ COUNTIFS('Official Medal Table'!$G:$G,'Each Gender Events'!$A46,'Official Medal Table'!$C:$C,'Each Gender Events'!Y$1,'Official Medal Table'!$E:$E,'Each Gender Events'!Y$2)*'Medal values'!$B$2
+ COUNTIFS('Official Medal Table'!$H:$H,'Each Gender Events'!$A46,'Official Medal Table'!$C:$C,'Each Gender Events'!Y$1,'Official Medal Table'!$E:$E,'Each Gender Events'!Y$2)*'Medal values'!$B$3
+ COUNTIFS('Official Medal Table'!$I:$I,'Each Gender Events'!$A46,'Official Medal Table'!$C:$C,'Each Gender Events'!Y$1,'Official Medal Table'!$E:$E,'Each Gender Events'!Y$2)*'Medal values'!$B$3
+ COUNTIFS('Official Medal Table'!$F:$F,'Each Gender Events'!$A46,'Official Medal Table'!$C:$C,'Each Gender Events'!Y$1,'Official Medal Table'!$E:$E,"Mixed")*'Medal values'!$B$1/2
+ COUNTIFS('Official Medal Table'!$G:$G,'Each Gender Events'!$A46,'Official Medal Table'!$C:$C,'Each Gender Events'!Y$1,'Official Medal Table'!$E:$E,"Mixed")*'Medal values'!$B$2/2
+ COUNTIFS('Official Medal Table'!$H:$H,'Each Gender Events'!$A46,'Official Medal Table'!$C:$C,'Each Gender Events'!Y$1,'Official Medal Table'!$E:$E,"Mixed")*'Medal values'!$B$3/2
+ COUNTIFS('Official Medal Table'!$I:$I,'Each Gender Events'!$A46,'Official Medal Table'!$C:$C,'Each Gender Events'!Y$1,'Official Medal Table'!$E:$E,"Mixed")*'Medal values'!$B$3/2</f>
        <v>0</v>
      </c>
      <c r="Z46">
        <f>COUNTIFS('Official Medal Table'!$F:$F,'Each Gender Events'!$A46,'Official Medal Table'!$C:$C,'Each Gender Events'!Z$1,'Official Medal Table'!$E:$E,'Each Gender Events'!Z$2)*'Medal values'!$B$1
+ COUNTIFS('Official Medal Table'!$G:$G,'Each Gender Events'!$A46,'Official Medal Table'!$C:$C,'Each Gender Events'!Z$1,'Official Medal Table'!$E:$E,'Each Gender Events'!Z$2)*'Medal values'!$B$2
+ COUNTIFS('Official Medal Table'!$H:$H,'Each Gender Events'!$A46,'Official Medal Table'!$C:$C,'Each Gender Events'!Z$1,'Official Medal Table'!$E:$E,'Each Gender Events'!Z$2)*'Medal values'!$B$3
+ COUNTIFS('Official Medal Table'!$I:$I,'Each Gender Events'!$A46,'Official Medal Table'!$C:$C,'Each Gender Events'!Z$1,'Official Medal Table'!$E:$E,'Each Gender Events'!Z$2)*'Medal values'!$B$3
+ COUNTIFS('Official Medal Table'!$F:$F,'Each Gender Events'!$A46,'Official Medal Table'!$C:$C,'Each Gender Events'!Z$1,'Official Medal Table'!$E:$E,"Mixed")*'Medal values'!$B$1/2
+ COUNTIFS('Official Medal Table'!$G:$G,'Each Gender Events'!$A46,'Official Medal Table'!$C:$C,'Each Gender Events'!Z$1,'Official Medal Table'!$E:$E,"Mixed")*'Medal values'!$B$2/2
+ COUNTIFS('Official Medal Table'!$H:$H,'Each Gender Events'!$A46,'Official Medal Table'!$C:$C,'Each Gender Events'!Z$1,'Official Medal Table'!$E:$E,"Mixed")*'Medal values'!$B$3/2
+ COUNTIFS('Official Medal Table'!$I:$I,'Each Gender Events'!$A46,'Official Medal Table'!$C:$C,'Each Gender Events'!Z$1,'Official Medal Table'!$E:$E,"Mixed")*'Medal values'!$B$3/2</f>
        <v>0</v>
      </c>
      <c r="AA46">
        <f>COUNTIFS('Official Medal Table'!$F:$F,'Each Gender Events'!$A46,'Official Medal Table'!$C:$C,'Each Gender Events'!AA$1,'Official Medal Table'!$E:$E,'Each Gender Events'!AA$2)*'Medal values'!$B$1
+ COUNTIFS('Official Medal Table'!$G:$G,'Each Gender Events'!$A46,'Official Medal Table'!$C:$C,'Each Gender Events'!AA$1,'Official Medal Table'!$E:$E,'Each Gender Events'!AA$2)*'Medal values'!$B$2
+ COUNTIFS('Official Medal Table'!$H:$H,'Each Gender Events'!$A46,'Official Medal Table'!$C:$C,'Each Gender Events'!AA$1,'Official Medal Table'!$E:$E,'Each Gender Events'!AA$2)*'Medal values'!$B$3
+ COUNTIFS('Official Medal Table'!$I:$I,'Each Gender Events'!$A46,'Official Medal Table'!$C:$C,'Each Gender Events'!AA$1,'Official Medal Table'!$E:$E,'Each Gender Events'!AA$2)*'Medal values'!$B$3
+ COUNTIFS('Official Medal Table'!$F:$F,'Each Gender Events'!$A46,'Official Medal Table'!$C:$C,'Each Gender Events'!AA$1,'Official Medal Table'!$E:$E,"Mixed")*'Medal values'!$B$1/2
+ COUNTIFS('Official Medal Table'!$G:$G,'Each Gender Events'!$A46,'Official Medal Table'!$C:$C,'Each Gender Events'!AA$1,'Official Medal Table'!$E:$E,"Mixed")*'Medal values'!$B$2/2
+ COUNTIFS('Official Medal Table'!$H:$H,'Each Gender Events'!$A46,'Official Medal Table'!$C:$C,'Each Gender Events'!AA$1,'Official Medal Table'!$E:$E,"Mixed")*'Medal values'!$B$3/2
+ COUNTIFS('Official Medal Table'!$I:$I,'Each Gender Events'!$A46,'Official Medal Table'!$C:$C,'Each Gender Events'!AA$1,'Official Medal Table'!$E:$E,"Mixed")*'Medal values'!$B$3/2</f>
        <v>0</v>
      </c>
      <c r="AB46">
        <f>COUNTIFS('Official Medal Table'!$F:$F,'Each Gender Events'!$A46,'Official Medal Table'!$C:$C,'Each Gender Events'!AB$1,'Official Medal Table'!$E:$E,'Each Gender Events'!AB$2)*'Medal values'!$B$1
+ COUNTIFS('Official Medal Table'!$G:$G,'Each Gender Events'!$A46,'Official Medal Table'!$C:$C,'Each Gender Events'!AB$1,'Official Medal Table'!$E:$E,'Each Gender Events'!AB$2)*'Medal values'!$B$2
+ COUNTIFS('Official Medal Table'!$H:$H,'Each Gender Events'!$A46,'Official Medal Table'!$C:$C,'Each Gender Events'!AB$1,'Official Medal Table'!$E:$E,'Each Gender Events'!AB$2)*'Medal values'!$B$3
+ COUNTIFS('Official Medal Table'!$I:$I,'Each Gender Events'!$A46,'Official Medal Table'!$C:$C,'Each Gender Events'!AB$1,'Official Medal Table'!$E:$E,'Each Gender Events'!AB$2)*'Medal values'!$B$3
+ COUNTIFS('Official Medal Table'!$F:$F,'Each Gender Events'!$A46,'Official Medal Table'!$C:$C,'Each Gender Events'!AB$1,'Official Medal Table'!$E:$E,"Mixed")*'Medal values'!$B$1/2
+ COUNTIFS('Official Medal Table'!$G:$G,'Each Gender Events'!$A46,'Official Medal Table'!$C:$C,'Each Gender Events'!AB$1,'Official Medal Table'!$E:$E,"Mixed")*'Medal values'!$B$2/2
+ COUNTIFS('Official Medal Table'!$H:$H,'Each Gender Events'!$A46,'Official Medal Table'!$C:$C,'Each Gender Events'!AB$1,'Official Medal Table'!$E:$E,"Mixed")*'Medal values'!$B$3/2
+ COUNTIFS('Official Medal Table'!$I:$I,'Each Gender Events'!$A46,'Official Medal Table'!$C:$C,'Each Gender Events'!AB$1,'Official Medal Table'!$E:$E,"Mixed")*'Medal values'!$B$3/2</f>
        <v>0</v>
      </c>
      <c r="AC46">
        <f>COUNTIFS('Official Medal Table'!$F:$F,'Each Gender Events'!$A46,'Official Medal Table'!$C:$C,'Each Gender Events'!AC$1,'Official Medal Table'!$E:$E,'Each Gender Events'!AC$2)*'Medal values'!$B$1
+ COUNTIFS('Official Medal Table'!$G:$G,'Each Gender Events'!$A46,'Official Medal Table'!$C:$C,'Each Gender Events'!AC$1,'Official Medal Table'!$E:$E,'Each Gender Events'!AC$2)*'Medal values'!$B$2
+ COUNTIFS('Official Medal Table'!$H:$H,'Each Gender Events'!$A46,'Official Medal Table'!$C:$C,'Each Gender Events'!AC$1,'Official Medal Table'!$E:$E,'Each Gender Events'!AC$2)*'Medal values'!$B$3
+ COUNTIFS('Official Medal Table'!$I:$I,'Each Gender Events'!$A46,'Official Medal Table'!$C:$C,'Each Gender Events'!AC$1,'Official Medal Table'!$E:$E,'Each Gender Events'!AC$2)*'Medal values'!$B$3
+ COUNTIFS('Official Medal Table'!$F:$F,'Each Gender Events'!$A46,'Official Medal Table'!$C:$C,'Each Gender Events'!AC$1,'Official Medal Table'!$E:$E,"Mixed")*'Medal values'!$B$1/2
+ COUNTIFS('Official Medal Table'!$G:$G,'Each Gender Events'!$A46,'Official Medal Table'!$C:$C,'Each Gender Events'!AC$1,'Official Medal Table'!$E:$E,"Mixed")*'Medal values'!$B$2/2
+ COUNTIFS('Official Medal Table'!$H:$H,'Each Gender Events'!$A46,'Official Medal Table'!$C:$C,'Each Gender Events'!AC$1,'Official Medal Table'!$E:$E,"Mixed")*'Medal values'!$B$3/2
+ COUNTIFS('Official Medal Table'!$I:$I,'Each Gender Events'!$A46,'Official Medal Table'!$C:$C,'Each Gender Events'!AC$1,'Official Medal Table'!$E:$E,"Mixed")*'Medal values'!$B$3/2</f>
        <v>0</v>
      </c>
      <c r="AD46">
        <f>COUNTIFS('Official Medal Table'!$F:$F,'Each Gender Events'!$A46,'Official Medal Table'!$C:$C,'Each Gender Events'!AD$1,'Official Medal Table'!$E:$E,'Each Gender Events'!AD$2)*'Medal values'!$B$1
+ COUNTIFS('Official Medal Table'!$G:$G,'Each Gender Events'!$A46,'Official Medal Table'!$C:$C,'Each Gender Events'!AD$1,'Official Medal Table'!$E:$E,'Each Gender Events'!AD$2)*'Medal values'!$B$2
+ COUNTIFS('Official Medal Table'!$H:$H,'Each Gender Events'!$A46,'Official Medal Table'!$C:$C,'Each Gender Events'!AD$1,'Official Medal Table'!$E:$E,'Each Gender Events'!AD$2)*'Medal values'!$B$3
+ COUNTIFS('Official Medal Table'!$I:$I,'Each Gender Events'!$A46,'Official Medal Table'!$C:$C,'Each Gender Events'!AD$1,'Official Medal Table'!$E:$E,'Each Gender Events'!AD$2)*'Medal values'!$B$3
+ COUNTIFS('Official Medal Table'!$F:$F,'Each Gender Events'!$A46,'Official Medal Table'!$C:$C,'Each Gender Events'!AD$1,'Official Medal Table'!$E:$E,"Mixed")*'Medal values'!$B$1/2
+ COUNTIFS('Official Medal Table'!$G:$G,'Each Gender Events'!$A46,'Official Medal Table'!$C:$C,'Each Gender Events'!AD$1,'Official Medal Table'!$E:$E,"Mixed")*'Medal values'!$B$2/2
+ COUNTIFS('Official Medal Table'!$H:$H,'Each Gender Events'!$A46,'Official Medal Table'!$C:$C,'Each Gender Events'!AD$1,'Official Medal Table'!$E:$E,"Mixed")*'Medal values'!$B$3/2
+ COUNTIFS('Official Medal Table'!$I:$I,'Each Gender Events'!$A46,'Official Medal Table'!$C:$C,'Each Gender Events'!AD$1,'Official Medal Table'!$E:$E,"Mixed")*'Medal values'!$B$3/2</f>
        <v>0</v>
      </c>
      <c r="AE46">
        <f>COUNTIFS('Official Medal Table'!$F:$F,'Each Gender Events'!$A46,'Official Medal Table'!$C:$C,'Each Gender Events'!AE$1,'Official Medal Table'!$E:$E,'Each Gender Events'!AE$2)*'Medal values'!$B$1
+ COUNTIFS('Official Medal Table'!$G:$G,'Each Gender Events'!$A46,'Official Medal Table'!$C:$C,'Each Gender Events'!AE$1,'Official Medal Table'!$E:$E,'Each Gender Events'!AE$2)*'Medal values'!$B$2
+ COUNTIFS('Official Medal Table'!$H:$H,'Each Gender Events'!$A46,'Official Medal Table'!$C:$C,'Each Gender Events'!AE$1,'Official Medal Table'!$E:$E,'Each Gender Events'!AE$2)*'Medal values'!$B$3
+ COUNTIFS('Official Medal Table'!$I:$I,'Each Gender Events'!$A46,'Official Medal Table'!$C:$C,'Each Gender Events'!AE$1,'Official Medal Table'!$E:$E,'Each Gender Events'!AE$2)*'Medal values'!$B$3
+ COUNTIFS('Official Medal Table'!$F:$F,'Each Gender Events'!$A46,'Official Medal Table'!$C:$C,'Each Gender Events'!AE$1,'Official Medal Table'!$E:$E,"Mixed")*'Medal values'!$B$1/2
+ COUNTIFS('Official Medal Table'!$G:$G,'Each Gender Events'!$A46,'Official Medal Table'!$C:$C,'Each Gender Events'!AE$1,'Official Medal Table'!$E:$E,"Mixed")*'Medal values'!$B$2/2
+ COUNTIFS('Official Medal Table'!$H:$H,'Each Gender Events'!$A46,'Official Medal Table'!$C:$C,'Each Gender Events'!AE$1,'Official Medal Table'!$E:$E,"Mixed")*'Medal values'!$B$3/2
+ COUNTIFS('Official Medal Table'!$I:$I,'Each Gender Events'!$A46,'Official Medal Table'!$C:$C,'Each Gender Events'!AE$1,'Official Medal Table'!$E:$E,"Mixed")*'Medal values'!$B$3/2</f>
        <v>0</v>
      </c>
      <c r="AF46">
        <f>COUNTIFS('Official Medal Table'!$F:$F,'Each Gender Events'!$A46,'Official Medal Table'!$C:$C,'Each Gender Events'!AF$1,'Official Medal Table'!$E:$E,'Each Gender Events'!AF$2)*'Medal values'!$B$1
+ COUNTIFS('Official Medal Table'!$G:$G,'Each Gender Events'!$A46,'Official Medal Table'!$C:$C,'Each Gender Events'!AF$1,'Official Medal Table'!$E:$E,'Each Gender Events'!AF$2)*'Medal values'!$B$2
+ COUNTIFS('Official Medal Table'!$H:$H,'Each Gender Events'!$A46,'Official Medal Table'!$C:$C,'Each Gender Events'!AF$1,'Official Medal Table'!$E:$E,'Each Gender Events'!AF$2)*'Medal values'!$B$3
+ COUNTIFS('Official Medal Table'!$I:$I,'Each Gender Events'!$A46,'Official Medal Table'!$C:$C,'Each Gender Events'!AF$1,'Official Medal Table'!$E:$E,'Each Gender Events'!AF$2)*'Medal values'!$B$3
+ COUNTIFS('Official Medal Table'!$F:$F,'Each Gender Events'!$A46,'Official Medal Table'!$C:$C,'Each Gender Events'!AF$1,'Official Medal Table'!$E:$E,"Mixed")*'Medal values'!$B$1/2
+ COUNTIFS('Official Medal Table'!$G:$G,'Each Gender Events'!$A46,'Official Medal Table'!$C:$C,'Each Gender Events'!AF$1,'Official Medal Table'!$E:$E,"Mixed")*'Medal values'!$B$2/2
+ COUNTIFS('Official Medal Table'!$H:$H,'Each Gender Events'!$A46,'Official Medal Table'!$C:$C,'Each Gender Events'!AF$1,'Official Medal Table'!$E:$E,"Mixed")*'Medal values'!$B$3/2
+ COUNTIFS('Official Medal Table'!$I:$I,'Each Gender Events'!$A46,'Official Medal Table'!$C:$C,'Each Gender Events'!AF$1,'Official Medal Table'!$E:$E,"Mixed")*'Medal values'!$B$3/2</f>
        <v>0</v>
      </c>
      <c r="AG46">
        <f>COUNTIFS('Official Medal Table'!$F:$F,'Each Gender Events'!$A46,'Official Medal Table'!$C:$C,'Each Gender Events'!AG$1,'Official Medal Table'!$E:$E,'Each Gender Events'!AG$2)*'Medal values'!$B$1
+ COUNTIFS('Official Medal Table'!$G:$G,'Each Gender Events'!$A46,'Official Medal Table'!$C:$C,'Each Gender Events'!AG$1,'Official Medal Table'!$E:$E,'Each Gender Events'!AG$2)*'Medal values'!$B$2
+ COUNTIFS('Official Medal Table'!$H:$H,'Each Gender Events'!$A46,'Official Medal Table'!$C:$C,'Each Gender Events'!AG$1,'Official Medal Table'!$E:$E,'Each Gender Events'!AG$2)*'Medal values'!$B$3
+ COUNTIFS('Official Medal Table'!$I:$I,'Each Gender Events'!$A46,'Official Medal Table'!$C:$C,'Each Gender Events'!AG$1,'Official Medal Table'!$E:$E,'Each Gender Events'!AG$2)*'Medal values'!$B$3
+ COUNTIFS('Official Medal Table'!$F:$F,'Each Gender Events'!$A46,'Official Medal Table'!$C:$C,'Each Gender Events'!AG$1,'Official Medal Table'!$E:$E,"Mixed")*'Medal values'!$B$1/2
+ COUNTIFS('Official Medal Table'!$G:$G,'Each Gender Events'!$A46,'Official Medal Table'!$C:$C,'Each Gender Events'!AG$1,'Official Medal Table'!$E:$E,"Mixed")*'Medal values'!$B$2/2
+ COUNTIFS('Official Medal Table'!$H:$H,'Each Gender Events'!$A46,'Official Medal Table'!$C:$C,'Each Gender Events'!AG$1,'Official Medal Table'!$E:$E,"Mixed")*'Medal values'!$B$3/2
+ COUNTIFS('Official Medal Table'!$I:$I,'Each Gender Events'!$A46,'Official Medal Table'!$C:$C,'Each Gender Events'!AG$1,'Official Medal Table'!$E:$E,"Mixed")*'Medal values'!$B$3/2</f>
        <v>0</v>
      </c>
      <c r="AH46">
        <f>COUNTIFS('Official Medal Table'!$F:$F,'Each Gender Events'!$A46,'Official Medal Table'!$C:$C,'Each Gender Events'!AH$1,'Official Medal Table'!$E:$E,'Each Gender Events'!AH$2)*'Medal values'!$B$1
+ COUNTIFS('Official Medal Table'!$G:$G,'Each Gender Events'!$A46,'Official Medal Table'!$C:$C,'Each Gender Events'!AH$1,'Official Medal Table'!$E:$E,'Each Gender Events'!AH$2)*'Medal values'!$B$2
+ COUNTIFS('Official Medal Table'!$H:$H,'Each Gender Events'!$A46,'Official Medal Table'!$C:$C,'Each Gender Events'!AH$1,'Official Medal Table'!$E:$E,'Each Gender Events'!AH$2)*'Medal values'!$B$3
+ COUNTIFS('Official Medal Table'!$I:$I,'Each Gender Events'!$A46,'Official Medal Table'!$C:$C,'Each Gender Events'!AH$1,'Official Medal Table'!$E:$E,'Each Gender Events'!AH$2)*'Medal values'!$B$3
+ COUNTIFS('Official Medal Table'!$F:$F,'Each Gender Events'!$A46,'Official Medal Table'!$C:$C,'Each Gender Events'!AH$1,'Official Medal Table'!$E:$E,"Mixed")*'Medal values'!$B$1/2
+ COUNTIFS('Official Medal Table'!$G:$G,'Each Gender Events'!$A46,'Official Medal Table'!$C:$C,'Each Gender Events'!AH$1,'Official Medal Table'!$E:$E,"Mixed")*'Medal values'!$B$2/2
+ COUNTIFS('Official Medal Table'!$H:$H,'Each Gender Events'!$A46,'Official Medal Table'!$C:$C,'Each Gender Events'!AH$1,'Official Medal Table'!$E:$E,"Mixed")*'Medal values'!$B$3/2
+ COUNTIFS('Official Medal Table'!$I:$I,'Each Gender Events'!$A46,'Official Medal Table'!$C:$C,'Each Gender Events'!AH$1,'Official Medal Table'!$E:$E,"Mixed")*'Medal values'!$B$3/2</f>
        <v>0</v>
      </c>
      <c r="AI46">
        <f>COUNTIFS('Official Medal Table'!$F:$F,'Each Gender Events'!$A46,'Official Medal Table'!$C:$C,'Each Gender Events'!AI$1,'Official Medal Table'!$E:$E,'Each Gender Events'!AI$2)*'Medal values'!$B$1
+ COUNTIFS('Official Medal Table'!$G:$G,'Each Gender Events'!$A46,'Official Medal Table'!$C:$C,'Each Gender Events'!AI$1,'Official Medal Table'!$E:$E,'Each Gender Events'!AI$2)*'Medal values'!$B$2
+ COUNTIFS('Official Medal Table'!$H:$H,'Each Gender Events'!$A46,'Official Medal Table'!$C:$C,'Each Gender Events'!AI$1,'Official Medal Table'!$E:$E,'Each Gender Events'!AI$2)*'Medal values'!$B$3
+ COUNTIFS('Official Medal Table'!$I:$I,'Each Gender Events'!$A46,'Official Medal Table'!$C:$C,'Each Gender Events'!AI$1,'Official Medal Table'!$E:$E,'Each Gender Events'!AI$2)*'Medal values'!$B$3
+ COUNTIFS('Official Medal Table'!$F:$F,'Each Gender Events'!$A46,'Official Medal Table'!$C:$C,'Each Gender Events'!AI$1,'Official Medal Table'!$E:$E,"Mixed")*'Medal values'!$B$1/2
+ COUNTIFS('Official Medal Table'!$G:$G,'Each Gender Events'!$A46,'Official Medal Table'!$C:$C,'Each Gender Events'!AI$1,'Official Medal Table'!$E:$E,"Mixed")*'Medal values'!$B$2/2
+ COUNTIFS('Official Medal Table'!$H:$H,'Each Gender Events'!$A46,'Official Medal Table'!$C:$C,'Each Gender Events'!AI$1,'Official Medal Table'!$E:$E,"Mixed")*'Medal values'!$B$3/2
+ COUNTIFS('Official Medal Table'!$I:$I,'Each Gender Events'!$A46,'Official Medal Table'!$C:$C,'Each Gender Events'!AI$1,'Official Medal Table'!$E:$E,"Mixed")*'Medal values'!$B$3/2</f>
        <v>0</v>
      </c>
      <c r="AJ46">
        <f>COUNTIFS('Official Medal Table'!$F:$F,'Each Gender Events'!$A46,'Official Medal Table'!$C:$C,'Each Gender Events'!AJ$1,'Official Medal Table'!$E:$E,'Each Gender Events'!AJ$2)*'Medal values'!$B$1
+ COUNTIFS('Official Medal Table'!$G:$G,'Each Gender Events'!$A46,'Official Medal Table'!$C:$C,'Each Gender Events'!AJ$1,'Official Medal Table'!$E:$E,'Each Gender Events'!AJ$2)*'Medal values'!$B$2
+ COUNTIFS('Official Medal Table'!$H:$H,'Each Gender Events'!$A46,'Official Medal Table'!$C:$C,'Each Gender Events'!AJ$1,'Official Medal Table'!$E:$E,'Each Gender Events'!AJ$2)*'Medal values'!$B$3
+ COUNTIFS('Official Medal Table'!$I:$I,'Each Gender Events'!$A46,'Official Medal Table'!$C:$C,'Each Gender Events'!AJ$1,'Official Medal Table'!$E:$E,'Each Gender Events'!AJ$2)*'Medal values'!$B$3
+ COUNTIFS('Official Medal Table'!$F:$F,'Each Gender Events'!$A46,'Official Medal Table'!$C:$C,'Each Gender Events'!AJ$1,'Official Medal Table'!$E:$E,"Mixed")*'Medal values'!$B$1/2
+ COUNTIFS('Official Medal Table'!$G:$G,'Each Gender Events'!$A46,'Official Medal Table'!$C:$C,'Each Gender Events'!AJ$1,'Official Medal Table'!$E:$E,"Mixed")*'Medal values'!$B$2/2
+ COUNTIFS('Official Medal Table'!$H:$H,'Each Gender Events'!$A46,'Official Medal Table'!$C:$C,'Each Gender Events'!AJ$1,'Official Medal Table'!$E:$E,"Mixed")*'Medal values'!$B$3/2
+ COUNTIFS('Official Medal Table'!$I:$I,'Each Gender Events'!$A46,'Official Medal Table'!$C:$C,'Each Gender Events'!AJ$1,'Official Medal Table'!$E:$E,"Mixed")*'Medal values'!$B$3/2</f>
        <v>0</v>
      </c>
      <c r="AK46">
        <f>COUNTIFS('Official Medal Table'!$F:$F,'Each Gender Events'!$A46,'Official Medal Table'!$C:$C,'Each Gender Events'!AK$1,'Official Medal Table'!$E:$E,'Each Gender Events'!AK$2)*'Medal values'!$B$1
+ COUNTIFS('Official Medal Table'!$G:$G,'Each Gender Events'!$A46,'Official Medal Table'!$C:$C,'Each Gender Events'!AK$1,'Official Medal Table'!$E:$E,'Each Gender Events'!AK$2)*'Medal values'!$B$2
+ COUNTIFS('Official Medal Table'!$H:$H,'Each Gender Events'!$A46,'Official Medal Table'!$C:$C,'Each Gender Events'!AK$1,'Official Medal Table'!$E:$E,'Each Gender Events'!AK$2)*'Medal values'!$B$3
+ COUNTIFS('Official Medal Table'!$I:$I,'Each Gender Events'!$A46,'Official Medal Table'!$C:$C,'Each Gender Events'!AK$1,'Official Medal Table'!$E:$E,'Each Gender Events'!AK$2)*'Medal values'!$B$3
+ COUNTIFS('Official Medal Table'!$F:$F,'Each Gender Events'!$A46,'Official Medal Table'!$C:$C,'Each Gender Events'!AK$1,'Official Medal Table'!$E:$E,"Mixed")*'Medal values'!$B$1/2
+ COUNTIFS('Official Medal Table'!$G:$G,'Each Gender Events'!$A46,'Official Medal Table'!$C:$C,'Each Gender Events'!AK$1,'Official Medal Table'!$E:$E,"Mixed")*'Medal values'!$B$2/2
+ COUNTIFS('Official Medal Table'!$H:$H,'Each Gender Events'!$A46,'Official Medal Table'!$C:$C,'Each Gender Events'!AK$1,'Official Medal Table'!$E:$E,"Mixed")*'Medal values'!$B$3/2
+ COUNTIFS('Official Medal Table'!$I:$I,'Each Gender Events'!$A46,'Official Medal Table'!$C:$C,'Each Gender Events'!AK$1,'Official Medal Table'!$E:$E,"Mixed")*'Medal values'!$B$3/2</f>
        <v>0</v>
      </c>
      <c r="AL46">
        <f>COUNTIFS('Official Medal Table'!$F:$F,'Each Gender Events'!$A46,'Official Medal Table'!$C:$C,'Each Gender Events'!AL$1,'Official Medal Table'!$E:$E,'Each Gender Events'!AL$2)*'Medal values'!$B$1
+ COUNTIFS('Official Medal Table'!$G:$G,'Each Gender Events'!$A46,'Official Medal Table'!$C:$C,'Each Gender Events'!AL$1,'Official Medal Table'!$E:$E,'Each Gender Events'!AL$2)*'Medal values'!$B$2
+ COUNTIFS('Official Medal Table'!$H:$H,'Each Gender Events'!$A46,'Official Medal Table'!$C:$C,'Each Gender Events'!AL$1,'Official Medal Table'!$E:$E,'Each Gender Events'!AL$2)*'Medal values'!$B$3
+ COUNTIFS('Official Medal Table'!$I:$I,'Each Gender Events'!$A46,'Official Medal Table'!$C:$C,'Each Gender Events'!AL$1,'Official Medal Table'!$E:$E,'Each Gender Events'!AL$2)*'Medal values'!$B$3
+ COUNTIFS('Official Medal Table'!$F:$F,'Each Gender Events'!$A46,'Official Medal Table'!$C:$C,'Each Gender Events'!AL$1,'Official Medal Table'!$E:$E,"Mixed")*'Medal values'!$B$1/2
+ COUNTIFS('Official Medal Table'!$G:$G,'Each Gender Events'!$A46,'Official Medal Table'!$C:$C,'Each Gender Events'!AL$1,'Official Medal Table'!$E:$E,"Mixed")*'Medal values'!$B$2/2
+ COUNTIFS('Official Medal Table'!$H:$H,'Each Gender Events'!$A46,'Official Medal Table'!$C:$C,'Each Gender Events'!AL$1,'Official Medal Table'!$E:$E,"Mixed")*'Medal values'!$B$3/2
+ COUNTIFS('Official Medal Table'!$I:$I,'Each Gender Events'!$A46,'Official Medal Table'!$C:$C,'Each Gender Events'!AL$1,'Official Medal Table'!$E:$E,"Mixed")*'Medal values'!$B$3/2</f>
        <v>0</v>
      </c>
      <c r="AM46">
        <f>COUNTIFS('Official Medal Table'!$F:$F,'Each Gender Events'!$A46,'Official Medal Table'!$C:$C,'Each Gender Events'!AM$1,'Official Medal Table'!$E:$E,'Each Gender Events'!AM$2)*'Medal values'!$B$1
+ COUNTIFS('Official Medal Table'!$G:$G,'Each Gender Events'!$A46,'Official Medal Table'!$C:$C,'Each Gender Events'!AM$1,'Official Medal Table'!$E:$E,'Each Gender Events'!AM$2)*'Medal values'!$B$2
+ COUNTIFS('Official Medal Table'!$H:$H,'Each Gender Events'!$A46,'Official Medal Table'!$C:$C,'Each Gender Events'!AM$1,'Official Medal Table'!$E:$E,'Each Gender Events'!AM$2)*'Medal values'!$B$3
+ COUNTIFS('Official Medal Table'!$I:$I,'Each Gender Events'!$A46,'Official Medal Table'!$C:$C,'Each Gender Events'!AM$1,'Official Medal Table'!$E:$E,'Each Gender Events'!AM$2)*'Medal values'!$B$3
+ COUNTIFS('Official Medal Table'!$F:$F,'Each Gender Events'!$A46,'Official Medal Table'!$C:$C,'Each Gender Events'!AM$1,'Official Medal Table'!$E:$E,"Mixed")*'Medal values'!$B$1/2
+ COUNTIFS('Official Medal Table'!$G:$G,'Each Gender Events'!$A46,'Official Medal Table'!$C:$C,'Each Gender Events'!AM$1,'Official Medal Table'!$E:$E,"Mixed")*'Medal values'!$B$2/2
+ COUNTIFS('Official Medal Table'!$H:$H,'Each Gender Events'!$A46,'Official Medal Table'!$C:$C,'Each Gender Events'!AM$1,'Official Medal Table'!$E:$E,"Mixed")*'Medal values'!$B$3/2
+ COUNTIFS('Official Medal Table'!$I:$I,'Each Gender Events'!$A46,'Official Medal Table'!$C:$C,'Each Gender Events'!AM$1,'Official Medal Table'!$E:$E,"Mixed")*'Medal values'!$B$3/2</f>
        <v>0</v>
      </c>
      <c r="AN46">
        <f>COUNTIFS('Official Medal Table'!$F:$F,'Each Gender Events'!$A46,'Official Medal Table'!$C:$C,'Each Gender Events'!AN$1,'Official Medal Table'!$E:$E,'Each Gender Events'!AN$2)*'Medal values'!$B$1
+ COUNTIFS('Official Medal Table'!$G:$G,'Each Gender Events'!$A46,'Official Medal Table'!$C:$C,'Each Gender Events'!AN$1,'Official Medal Table'!$E:$E,'Each Gender Events'!AN$2)*'Medal values'!$B$2
+ COUNTIFS('Official Medal Table'!$H:$H,'Each Gender Events'!$A46,'Official Medal Table'!$C:$C,'Each Gender Events'!AN$1,'Official Medal Table'!$E:$E,'Each Gender Events'!AN$2)*'Medal values'!$B$3
+ COUNTIFS('Official Medal Table'!$I:$I,'Each Gender Events'!$A46,'Official Medal Table'!$C:$C,'Each Gender Events'!AN$1,'Official Medal Table'!$E:$E,'Each Gender Events'!AN$2)*'Medal values'!$B$3
+ COUNTIFS('Official Medal Table'!$F:$F,'Each Gender Events'!$A46,'Official Medal Table'!$C:$C,'Each Gender Events'!AN$1,'Official Medal Table'!$E:$E,"Mixed")*'Medal values'!$B$1/2
+ COUNTIFS('Official Medal Table'!$G:$G,'Each Gender Events'!$A46,'Official Medal Table'!$C:$C,'Each Gender Events'!AN$1,'Official Medal Table'!$E:$E,"Mixed")*'Medal values'!$B$2/2
+ COUNTIFS('Official Medal Table'!$H:$H,'Each Gender Events'!$A46,'Official Medal Table'!$C:$C,'Each Gender Events'!AN$1,'Official Medal Table'!$E:$E,"Mixed")*'Medal values'!$B$3/2
+ COUNTIFS('Official Medal Table'!$I:$I,'Each Gender Events'!$A46,'Official Medal Table'!$C:$C,'Each Gender Events'!AN$1,'Official Medal Table'!$E:$E,"Mixed")*'Medal values'!$B$3/2</f>
        <v>0</v>
      </c>
      <c r="AO46">
        <f>COUNTIFS('Official Medal Table'!$F:$F,'Each Gender Events'!$A46,'Official Medal Table'!$C:$C,'Each Gender Events'!AO$1,'Official Medal Table'!$E:$E,'Each Gender Events'!AO$2)*'Medal values'!$B$1
+ COUNTIFS('Official Medal Table'!$G:$G,'Each Gender Events'!$A46,'Official Medal Table'!$C:$C,'Each Gender Events'!AO$1,'Official Medal Table'!$E:$E,'Each Gender Events'!AO$2)*'Medal values'!$B$2
+ COUNTIFS('Official Medal Table'!$H:$H,'Each Gender Events'!$A46,'Official Medal Table'!$C:$C,'Each Gender Events'!AO$1,'Official Medal Table'!$E:$E,'Each Gender Events'!AO$2)*'Medal values'!$B$3
+ COUNTIFS('Official Medal Table'!$I:$I,'Each Gender Events'!$A46,'Official Medal Table'!$C:$C,'Each Gender Events'!AO$1,'Official Medal Table'!$E:$E,'Each Gender Events'!AO$2)*'Medal values'!$B$3
+ COUNTIFS('Official Medal Table'!$F:$F,'Each Gender Events'!$A46,'Official Medal Table'!$C:$C,'Each Gender Events'!AO$1,'Official Medal Table'!$E:$E,"Mixed")*'Medal values'!$B$1/2
+ COUNTIFS('Official Medal Table'!$G:$G,'Each Gender Events'!$A46,'Official Medal Table'!$C:$C,'Each Gender Events'!AO$1,'Official Medal Table'!$E:$E,"Mixed")*'Medal values'!$B$2/2
+ COUNTIFS('Official Medal Table'!$H:$H,'Each Gender Events'!$A46,'Official Medal Table'!$C:$C,'Each Gender Events'!AO$1,'Official Medal Table'!$E:$E,"Mixed")*'Medal values'!$B$3/2
+ COUNTIFS('Official Medal Table'!$I:$I,'Each Gender Events'!$A46,'Official Medal Table'!$C:$C,'Each Gender Events'!AO$1,'Official Medal Table'!$E:$E,"Mixed")*'Medal values'!$B$3/2</f>
        <v>0</v>
      </c>
      <c r="AP46">
        <f>COUNTIFS('Official Medal Table'!$F:$F,'Each Gender Events'!$A46,'Official Medal Table'!$C:$C,'Each Gender Events'!AP$1,'Official Medal Table'!$E:$E,'Each Gender Events'!AP$2)*'Medal values'!$B$1
+ COUNTIFS('Official Medal Table'!$G:$G,'Each Gender Events'!$A46,'Official Medal Table'!$C:$C,'Each Gender Events'!AP$1,'Official Medal Table'!$E:$E,'Each Gender Events'!AP$2)*'Medal values'!$B$2
+ COUNTIFS('Official Medal Table'!$H:$H,'Each Gender Events'!$A46,'Official Medal Table'!$C:$C,'Each Gender Events'!AP$1,'Official Medal Table'!$E:$E,'Each Gender Events'!AP$2)*'Medal values'!$B$3
+ COUNTIFS('Official Medal Table'!$I:$I,'Each Gender Events'!$A46,'Official Medal Table'!$C:$C,'Each Gender Events'!AP$1,'Official Medal Table'!$E:$E,'Each Gender Events'!AP$2)*'Medal values'!$B$3
+ COUNTIFS('Official Medal Table'!$F:$F,'Each Gender Events'!$A46,'Official Medal Table'!$C:$C,'Each Gender Events'!AP$1,'Official Medal Table'!$E:$E,"Mixed")*'Medal values'!$B$1/2
+ COUNTIFS('Official Medal Table'!$G:$G,'Each Gender Events'!$A46,'Official Medal Table'!$C:$C,'Each Gender Events'!AP$1,'Official Medal Table'!$E:$E,"Mixed")*'Medal values'!$B$2/2
+ COUNTIFS('Official Medal Table'!$H:$H,'Each Gender Events'!$A46,'Official Medal Table'!$C:$C,'Each Gender Events'!AP$1,'Official Medal Table'!$E:$E,"Mixed")*'Medal values'!$B$3/2
+ COUNTIFS('Official Medal Table'!$I:$I,'Each Gender Events'!$A46,'Official Medal Table'!$C:$C,'Each Gender Events'!AP$1,'Official Medal Table'!$E:$E,"Mixed")*'Medal values'!$B$3/2</f>
        <v>0</v>
      </c>
      <c r="AQ46">
        <f>COUNTIFS('Official Medal Table'!$F:$F,'Each Gender Events'!$A46,'Official Medal Table'!$C:$C,'Each Gender Events'!AQ$1,'Official Medal Table'!$E:$E,'Each Gender Events'!AQ$2)*'Medal values'!$B$1
+ COUNTIFS('Official Medal Table'!$G:$G,'Each Gender Events'!$A46,'Official Medal Table'!$C:$C,'Each Gender Events'!AQ$1,'Official Medal Table'!$E:$E,'Each Gender Events'!AQ$2)*'Medal values'!$B$2
+ COUNTIFS('Official Medal Table'!$H:$H,'Each Gender Events'!$A46,'Official Medal Table'!$C:$C,'Each Gender Events'!AQ$1,'Official Medal Table'!$E:$E,'Each Gender Events'!AQ$2)*'Medal values'!$B$3
+ COUNTIFS('Official Medal Table'!$I:$I,'Each Gender Events'!$A46,'Official Medal Table'!$C:$C,'Each Gender Events'!AQ$1,'Official Medal Table'!$E:$E,'Each Gender Events'!AQ$2)*'Medal values'!$B$3
+ COUNTIFS('Official Medal Table'!$F:$F,'Each Gender Events'!$A46,'Official Medal Table'!$C:$C,'Each Gender Events'!AQ$1,'Official Medal Table'!$E:$E,"Mixed")*'Medal values'!$B$1/2
+ COUNTIFS('Official Medal Table'!$G:$G,'Each Gender Events'!$A46,'Official Medal Table'!$C:$C,'Each Gender Events'!AQ$1,'Official Medal Table'!$E:$E,"Mixed")*'Medal values'!$B$2/2
+ COUNTIFS('Official Medal Table'!$H:$H,'Each Gender Events'!$A46,'Official Medal Table'!$C:$C,'Each Gender Events'!AQ$1,'Official Medal Table'!$E:$E,"Mixed")*'Medal values'!$B$3/2
+ COUNTIFS('Official Medal Table'!$I:$I,'Each Gender Events'!$A46,'Official Medal Table'!$C:$C,'Each Gender Events'!AQ$1,'Official Medal Table'!$E:$E,"Mixed")*'Medal values'!$B$3/2</f>
        <v>0</v>
      </c>
      <c r="AR46">
        <f>COUNTIFS('Official Medal Table'!$F:$F,'Each Gender Events'!$A46,'Official Medal Table'!$C:$C,'Each Gender Events'!AR$1,'Official Medal Table'!$E:$E,'Each Gender Events'!AR$2)*'Medal values'!$B$1
+ COUNTIFS('Official Medal Table'!$G:$G,'Each Gender Events'!$A46,'Official Medal Table'!$C:$C,'Each Gender Events'!AR$1,'Official Medal Table'!$E:$E,'Each Gender Events'!AR$2)*'Medal values'!$B$2
+ COUNTIFS('Official Medal Table'!$H:$H,'Each Gender Events'!$A46,'Official Medal Table'!$C:$C,'Each Gender Events'!AR$1,'Official Medal Table'!$E:$E,'Each Gender Events'!AR$2)*'Medal values'!$B$3
+ COUNTIFS('Official Medal Table'!$I:$I,'Each Gender Events'!$A46,'Official Medal Table'!$C:$C,'Each Gender Events'!AR$1,'Official Medal Table'!$E:$E,'Each Gender Events'!AR$2)*'Medal values'!$B$3
+ COUNTIFS('Official Medal Table'!$F:$F,'Each Gender Events'!$A46,'Official Medal Table'!$C:$C,'Each Gender Events'!AR$1,'Official Medal Table'!$E:$E,"Mixed")*'Medal values'!$B$1/2
+ COUNTIFS('Official Medal Table'!$G:$G,'Each Gender Events'!$A46,'Official Medal Table'!$C:$C,'Each Gender Events'!AR$1,'Official Medal Table'!$E:$E,"Mixed")*'Medal values'!$B$2/2
+ COUNTIFS('Official Medal Table'!$H:$H,'Each Gender Events'!$A46,'Official Medal Table'!$C:$C,'Each Gender Events'!AR$1,'Official Medal Table'!$E:$E,"Mixed")*'Medal values'!$B$3/2
+ COUNTIFS('Official Medal Table'!$I:$I,'Each Gender Events'!$A46,'Official Medal Table'!$C:$C,'Each Gender Events'!AR$1,'Official Medal Table'!$E:$E,"Mixed")*'Medal values'!$B$3/2</f>
        <v>0</v>
      </c>
      <c r="AS46">
        <f>COUNTIFS('Official Medal Table'!$F:$F,'Each Gender Events'!$A46,'Official Medal Table'!$C:$C,'Each Gender Events'!AS$1,'Official Medal Table'!$E:$E,'Each Gender Events'!AS$2)*'Medal values'!$B$1
+ COUNTIFS('Official Medal Table'!$G:$G,'Each Gender Events'!$A46,'Official Medal Table'!$C:$C,'Each Gender Events'!AS$1,'Official Medal Table'!$E:$E,'Each Gender Events'!AS$2)*'Medal values'!$B$2
+ COUNTIFS('Official Medal Table'!$H:$H,'Each Gender Events'!$A46,'Official Medal Table'!$C:$C,'Each Gender Events'!AS$1,'Official Medal Table'!$E:$E,'Each Gender Events'!AS$2)*'Medal values'!$B$3
+ COUNTIFS('Official Medal Table'!$I:$I,'Each Gender Events'!$A46,'Official Medal Table'!$C:$C,'Each Gender Events'!AS$1,'Official Medal Table'!$E:$E,'Each Gender Events'!AS$2)*'Medal values'!$B$3
+ COUNTIFS('Official Medal Table'!$F:$F,'Each Gender Events'!$A46,'Official Medal Table'!$C:$C,'Each Gender Events'!AS$1,'Official Medal Table'!$E:$E,"Mixed")*'Medal values'!$B$1/2
+ COUNTIFS('Official Medal Table'!$G:$G,'Each Gender Events'!$A46,'Official Medal Table'!$C:$C,'Each Gender Events'!AS$1,'Official Medal Table'!$E:$E,"Mixed")*'Medal values'!$B$2/2
+ COUNTIFS('Official Medal Table'!$H:$H,'Each Gender Events'!$A46,'Official Medal Table'!$C:$C,'Each Gender Events'!AS$1,'Official Medal Table'!$E:$E,"Mixed")*'Medal values'!$B$3/2
+ COUNTIFS('Official Medal Table'!$I:$I,'Each Gender Events'!$A46,'Official Medal Table'!$C:$C,'Each Gender Events'!AS$1,'Official Medal Table'!$E:$E,"Mixed")*'Medal values'!$B$3/2</f>
        <v>0</v>
      </c>
      <c r="AT46">
        <f>COUNTIFS('Official Medal Table'!$F:$F,'Each Gender Events'!$A46,'Official Medal Table'!$C:$C,'Each Gender Events'!AT$1,'Official Medal Table'!$E:$E,'Each Gender Events'!AT$2)*'Medal values'!$B$1
+ COUNTIFS('Official Medal Table'!$G:$G,'Each Gender Events'!$A46,'Official Medal Table'!$C:$C,'Each Gender Events'!AT$1,'Official Medal Table'!$E:$E,'Each Gender Events'!AT$2)*'Medal values'!$B$2
+ COUNTIFS('Official Medal Table'!$H:$H,'Each Gender Events'!$A46,'Official Medal Table'!$C:$C,'Each Gender Events'!AT$1,'Official Medal Table'!$E:$E,'Each Gender Events'!AT$2)*'Medal values'!$B$3
+ COUNTIFS('Official Medal Table'!$I:$I,'Each Gender Events'!$A46,'Official Medal Table'!$C:$C,'Each Gender Events'!AT$1,'Official Medal Table'!$E:$E,'Each Gender Events'!AT$2)*'Medal values'!$B$3
+ COUNTIFS('Official Medal Table'!$F:$F,'Each Gender Events'!$A46,'Official Medal Table'!$C:$C,'Each Gender Events'!AT$1,'Official Medal Table'!$E:$E,"Mixed")*'Medal values'!$B$1/2
+ COUNTIFS('Official Medal Table'!$G:$G,'Each Gender Events'!$A46,'Official Medal Table'!$C:$C,'Each Gender Events'!AT$1,'Official Medal Table'!$E:$E,"Mixed")*'Medal values'!$B$2/2
+ COUNTIFS('Official Medal Table'!$H:$H,'Each Gender Events'!$A46,'Official Medal Table'!$C:$C,'Each Gender Events'!AT$1,'Official Medal Table'!$E:$E,"Mixed")*'Medal values'!$B$3/2
+ COUNTIFS('Official Medal Table'!$I:$I,'Each Gender Events'!$A46,'Official Medal Table'!$C:$C,'Each Gender Events'!AT$1,'Official Medal Table'!$E:$E,"Mixed")*'Medal values'!$B$3/2</f>
        <v>0</v>
      </c>
      <c r="AU46">
        <f>COUNTIFS('Official Medal Table'!$F:$F,'Each Gender Events'!$A46,'Official Medal Table'!$C:$C,'Each Gender Events'!AU$1,'Official Medal Table'!$E:$E,'Each Gender Events'!AU$2)*'Medal values'!$B$1
+ COUNTIFS('Official Medal Table'!$G:$G,'Each Gender Events'!$A46,'Official Medal Table'!$C:$C,'Each Gender Events'!AU$1,'Official Medal Table'!$E:$E,'Each Gender Events'!AU$2)*'Medal values'!$B$2
+ COUNTIFS('Official Medal Table'!$H:$H,'Each Gender Events'!$A46,'Official Medal Table'!$C:$C,'Each Gender Events'!AU$1,'Official Medal Table'!$E:$E,'Each Gender Events'!AU$2)*'Medal values'!$B$3
+ COUNTIFS('Official Medal Table'!$I:$I,'Each Gender Events'!$A46,'Official Medal Table'!$C:$C,'Each Gender Events'!AU$1,'Official Medal Table'!$E:$E,'Each Gender Events'!AU$2)*'Medal values'!$B$3
+ COUNTIFS('Official Medal Table'!$F:$F,'Each Gender Events'!$A46,'Official Medal Table'!$C:$C,'Each Gender Events'!AU$1,'Official Medal Table'!$E:$E,"Mixed")*'Medal values'!$B$1/2
+ COUNTIFS('Official Medal Table'!$G:$G,'Each Gender Events'!$A46,'Official Medal Table'!$C:$C,'Each Gender Events'!AU$1,'Official Medal Table'!$E:$E,"Mixed")*'Medal values'!$B$2/2
+ COUNTIFS('Official Medal Table'!$H:$H,'Each Gender Events'!$A46,'Official Medal Table'!$C:$C,'Each Gender Events'!AU$1,'Official Medal Table'!$E:$E,"Mixed")*'Medal values'!$B$3/2
+ COUNTIFS('Official Medal Table'!$I:$I,'Each Gender Events'!$A46,'Official Medal Table'!$C:$C,'Each Gender Events'!AU$1,'Official Medal Table'!$E:$E,"Mixed")*'Medal values'!$B$3/2</f>
        <v>0</v>
      </c>
      <c r="AV46">
        <f>COUNTIFS('Official Medal Table'!$F:$F,'Each Gender Events'!$A46,'Official Medal Table'!$C:$C,'Each Gender Events'!AV$1,'Official Medal Table'!$E:$E,'Each Gender Events'!AV$2)*'Medal values'!$B$1
+ COUNTIFS('Official Medal Table'!$G:$G,'Each Gender Events'!$A46,'Official Medal Table'!$C:$C,'Each Gender Events'!AV$1,'Official Medal Table'!$E:$E,'Each Gender Events'!AV$2)*'Medal values'!$B$2
+ COUNTIFS('Official Medal Table'!$H:$H,'Each Gender Events'!$A46,'Official Medal Table'!$C:$C,'Each Gender Events'!AV$1,'Official Medal Table'!$E:$E,'Each Gender Events'!AV$2)*'Medal values'!$B$3
+ COUNTIFS('Official Medal Table'!$I:$I,'Each Gender Events'!$A46,'Official Medal Table'!$C:$C,'Each Gender Events'!AV$1,'Official Medal Table'!$E:$E,'Each Gender Events'!AV$2)*'Medal values'!$B$3
+ COUNTIFS('Official Medal Table'!$F:$F,'Each Gender Events'!$A46,'Official Medal Table'!$C:$C,'Each Gender Events'!AV$1,'Official Medal Table'!$E:$E,"Mixed")*'Medal values'!$B$1/2
+ COUNTIFS('Official Medal Table'!$G:$G,'Each Gender Events'!$A46,'Official Medal Table'!$C:$C,'Each Gender Events'!AV$1,'Official Medal Table'!$E:$E,"Mixed")*'Medal values'!$B$2/2
+ COUNTIFS('Official Medal Table'!$H:$H,'Each Gender Events'!$A46,'Official Medal Table'!$C:$C,'Each Gender Events'!AV$1,'Official Medal Table'!$E:$E,"Mixed")*'Medal values'!$B$3/2
+ COUNTIFS('Official Medal Table'!$I:$I,'Each Gender Events'!$A46,'Official Medal Table'!$C:$C,'Each Gender Events'!AV$1,'Official Medal Table'!$E:$E,"Mixed")*'Medal values'!$B$3/2</f>
        <v>0</v>
      </c>
      <c r="AW46">
        <f>COUNTIFS('Official Medal Table'!$F:$F,'Each Gender Events'!$A46,'Official Medal Table'!$C:$C,'Each Gender Events'!AW$1,'Official Medal Table'!$E:$E,'Each Gender Events'!AW$2)*'Medal values'!$B$1
+ COUNTIFS('Official Medal Table'!$G:$G,'Each Gender Events'!$A46,'Official Medal Table'!$C:$C,'Each Gender Events'!AW$1,'Official Medal Table'!$E:$E,'Each Gender Events'!AW$2)*'Medal values'!$B$2
+ COUNTIFS('Official Medal Table'!$H:$H,'Each Gender Events'!$A46,'Official Medal Table'!$C:$C,'Each Gender Events'!AW$1,'Official Medal Table'!$E:$E,'Each Gender Events'!AW$2)*'Medal values'!$B$3
+ COUNTIFS('Official Medal Table'!$I:$I,'Each Gender Events'!$A46,'Official Medal Table'!$C:$C,'Each Gender Events'!AW$1,'Official Medal Table'!$E:$E,'Each Gender Events'!AW$2)*'Medal values'!$B$3
+ COUNTIFS('Official Medal Table'!$F:$F,'Each Gender Events'!$A46,'Official Medal Table'!$C:$C,'Each Gender Events'!AW$1,'Official Medal Table'!$E:$E,"Mixed")*'Medal values'!$B$1/2
+ COUNTIFS('Official Medal Table'!$G:$G,'Each Gender Events'!$A46,'Official Medal Table'!$C:$C,'Each Gender Events'!AW$1,'Official Medal Table'!$E:$E,"Mixed")*'Medal values'!$B$2/2
+ COUNTIFS('Official Medal Table'!$H:$H,'Each Gender Events'!$A46,'Official Medal Table'!$C:$C,'Each Gender Events'!AW$1,'Official Medal Table'!$E:$E,"Mixed")*'Medal values'!$B$3/2
+ COUNTIFS('Official Medal Table'!$I:$I,'Each Gender Events'!$A46,'Official Medal Table'!$C:$C,'Each Gender Events'!AW$1,'Official Medal Table'!$E:$E,"Mixed")*'Medal values'!$B$3/2</f>
        <v>0</v>
      </c>
      <c r="AX46">
        <f>COUNTIFS('Official Medal Table'!$F:$F,'Each Gender Events'!$A46,'Official Medal Table'!$C:$C,'Each Gender Events'!AX$1,'Official Medal Table'!$E:$E,'Each Gender Events'!AX$2)*'Medal values'!$B$1
+ COUNTIFS('Official Medal Table'!$G:$G,'Each Gender Events'!$A46,'Official Medal Table'!$C:$C,'Each Gender Events'!AX$1,'Official Medal Table'!$E:$E,'Each Gender Events'!AX$2)*'Medal values'!$B$2
+ COUNTIFS('Official Medal Table'!$H:$H,'Each Gender Events'!$A46,'Official Medal Table'!$C:$C,'Each Gender Events'!AX$1,'Official Medal Table'!$E:$E,'Each Gender Events'!AX$2)*'Medal values'!$B$3
+ COUNTIFS('Official Medal Table'!$I:$I,'Each Gender Events'!$A46,'Official Medal Table'!$C:$C,'Each Gender Events'!AX$1,'Official Medal Table'!$E:$E,'Each Gender Events'!AX$2)*'Medal values'!$B$3
+ COUNTIFS('Official Medal Table'!$F:$F,'Each Gender Events'!$A46,'Official Medal Table'!$C:$C,'Each Gender Events'!AX$1,'Official Medal Table'!$E:$E,"Mixed")*'Medal values'!$B$1/2
+ COUNTIFS('Official Medal Table'!$G:$G,'Each Gender Events'!$A46,'Official Medal Table'!$C:$C,'Each Gender Events'!AX$1,'Official Medal Table'!$E:$E,"Mixed")*'Medal values'!$B$2/2
+ COUNTIFS('Official Medal Table'!$H:$H,'Each Gender Events'!$A46,'Official Medal Table'!$C:$C,'Each Gender Events'!AX$1,'Official Medal Table'!$E:$E,"Mixed")*'Medal values'!$B$3/2
+ COUNTIFS('Official Medal Table'!$I:$I,'Each Gender Events'!$A46,'Official Medal Table'!$C:$C,'Each Gender Events'!AX$1,'Official Medal Table'!$E:$E,"Mixed")*'Medal values'!$B$3/2</f>
        <v>0</v>
      </c>
      <c r="AY46">
        <f>COUNTIFS('Official Medal Table'!$F:$F,'Each Gender Events'!$A46,'Official Medal Table'!$C:$C,'Each Gender Events'!AY$1,'Official Medal Table'!$E:$E,'Each Gender Events'!AY$2)*'Medal values'!$B$1
+ COUNTIFS('Official Medal Table'!$G:$G,'Each Gender Events'!$A46,'Official Medal Table'!$C:$C,'Each Gender Events'!AY$1,'Official Medal Table'!$E:$E,'Each Gender Events'!AY$2)*'Medal values'!$B$2
+ COUNTIFS('Official Medal Table'!$H:$H,'Each Gender Events'!$A46,'Official Medal Table'!$C:$C,'Each Gender Events'!AY$1,'Official Medal Table'!$E:$E,'Each Gender Events'!AY$2)*'Medal values'!$B$3
+ COUNTIFS('Official Medal Table'!$I:$I,'Each Gender Events'!$A46,'Official Medal Table'!$C:$C,'Each Gender Events'!AY$1,'Official Medal Table'!$E:$E,'Each Gender Events'!AY$2)*'Medal values'!$B$3
+ COUNTIFS('Official Medal Table'!$F:$F,'Each Gender Events'!$A46,'Official Medal Table'!$C:$C,'Each Gender Events'!AY$1,'Official Medal Table'!$E:$E,"Mixed")*'Medal values'!$B$1/2
+ COUNTIFS('Official Medal Table'!$G:$G,'Each Gender Events'!$A46,'Official Medal Table'!$C:$C,'Each Gender Events'!AY$1,'Official Medal Table'!$E:$E,"Mixed")*'Medal values'!$B$2/2
+ COUNTIFS('Official Medal Table'!$H:$H,'Each Gender Events'!$A46,'Official Medal Table'!$C:$C,'Each Gender Events'!AY$1,'Official Medal Table'!$E:$E,"Mixed")*'Medal values'!$B$3/2
+ COUNTIFS('Official Medal Table'!$I:$I,'Each Gender Events'!$A46,'Official Medal Table'!$C:$C,'Each Gender Events'!AY$1,'Official Medal Table'!$E:$E,"Mixed")*'Medal values'!$B$3/2</f>
        <v>0</v>
      </c>
      <c r="AZ46">
        <f>COUNTIFS('Official Medal Table'!$F:$F,'Each Gender Events'!$A46,'Official Medal Table'!$C:$C,'Each Gender Events'!AZ$1,'Official Medal Table'!$E:$E,'Each Gender Events'!AZ$2)*'Medal values'!$B$1
+ COUNTIFS('Official Medal Table'!$G:$G,'Each Gender Events'!$A46,'Official Medal Table'!$C:$C,'Each Gender Events'!AZ$1,'Official Medal Table'!$E:$E,'Each Gender Events'!AZ$2)*'Medal values'!$B$2
+ COUNTIFS('Official Medal Table'!$H:$H,'Each Gender Events'!$A46,'Official Medal Table'!$C:$C,'Each Gender Events'!AZ$1,'Official Medal Table'!$E:$E,'Each Gender Events'!AZ$2)*'Medal values'!$B$3
+ COUNTIFS('Official Medal Table'!$I:$I,'Each Gender Events'!$A46,'Official Medal Table'!$C:$C,'Each Gender Events'!AZ$1,'Official Medal Table'!$E:$E,'Each Gender Events'!AZ$2)*'Medal values'!$B$3
+ COUNTIFS('Official Medal Table'!$F:$F,'Each Gender Events'!$A46,'Official Medal Table'!$C:$C,'Each Gender Events'!AZ$1,'Official Medal Table'!$E:$E,"Mixed")*'Medal values'!$B$1/2
+ COUNTIFS('Official Medal Table'!$G:$G,'Each Gender Events'!$A46,'Official Medal Table'!$C:$C,'Each Gender Events'!AZ$1,'Official Medal Table'!$E:$E,"Mixed")*'Medal values'!$B$2/2
+ COUNTIFS('Official Medal Table'!$H:$H,'Each Gender Events'!$A46,'Official Medal Table'!$C:$C,'Each Gender Events'!AZ$1,'Official Medal Table'!$E:$E,"Mixed")*'Medal values'!$B$3/2
+ COUNTIFS('Official Medal Table'!$I:$I,'Each Gender Events'!$A46,'Official Medal Table'!$C:$C,'Each Gender Events'!AZ$1,'Official Medal Table'!$E:$E,"Mixed")*'Medal values'!$B$3/2</f>
        <v>0</v>
      </c>
      <c r="BA46">
        <f>COUNTIFS('Official Medal Table'!$F:$F,'Each Gender Events'!$A46,'Official Medal Table'!$C:$C,'Each Gender Events'!BA$1,'Official Medal Table'!$E:$E,'Each Gender Events'!BA$2)*'Medal values'!$B$1
+ COUNTIFS('Official Medal Table'!$G:$G,'Each Gender Events'!$A46,'Official Medal Table'!$C:$C,'Each Gender Events'!BA$1,'Official Medal Table'!$E:$E,'Each Gender Events'!BA$2)*'Medal values'!$B$2
+ COUNTIFS('Official Medal Table'!$H:$H,'Each Gender Events'!$A46,'Official Medal Table'!$C:$C,'Each Gender Events'!BA$1,'Official Medal Table'!$E:$E,'Each Gender Events'!BA$2)*'Medal values'!$B$3
+ COUNTIFS('Official Medal Table'!$I:$I,'Each Gender Events'!$A46,'Official Medal Table'!$C:$C,'Each Gender Events'!BA$1,'Official Medal Table'!$E:$E,'Each Gender Events'!BA$2)*'Medal values'!$B$3
+ COUNTIFS('Official Medal Table'!$F:$F,'Each Gender Events'!$A46,'Official Medal Table'!$C:$C,'Each Gender Events'!BA$1,'Official Medal Table'!$E:$E,"Mixed")*'Medal values'!$B$1/2
+ COUNTIFS('Official Medal Table'!$G:$G,'Each Gender Events'!$A46,'Official Medal Table'!$C:$C,'Each Gender Events'!BA$1,'Official Medal Table'!$E:$E,"Mixed")*'Medal values'!$B$2/2
+ COUNTIFS('Official Medal Table'!$H:$H,'Each Gender Events'!$A46,'Official Medal Table'!$C:$C,'Each Gender Events'!BA$1,'Official Medal Table'!$E:$E,"Mixed")*'Medal values'!$B$3/2
+ COUNTIFS('Official Medal Table'!$I:$I,'Each Gender Events'!$A46,'Official Medal Table'!$C:$C,'Each Gender Events'!BA$1,'Official Medal Table'!$E:$E,"Mixed")*'Medal values'!$B$3/2</f>
        <v>0</v>
      </c>
      <c r="BB46">
        <f>COUNTIFS('Official Medal Table'!$F:$F,'Each Gender Events'!$A46,'Official Medal Table'!$C:$C,'Each Gender Events'!BB$1,'Official Medal Table'!$E:$E,'Each Gender Events'!BB$2)*'Medal values'!$B$1
+ COUNTIFS('Official Medal Table'!$G:$G,'Each Gender Events'!$A46,'Official Medal Table'!$C:$C,'Each Gender Events'!BB$1,'Official Medal Table'!$E:$E,'Each Gender Events'!BB$2)*'Medal values'!$B$2
+ COUNTIFS('Official Medal Table'!$H:$H,'Each Gender Events'!$A46,'Official Medal Table'!$C:$C,'Each Gender Events'!BB$1,'Official Medal Table'!$E:$E,'Each Gender Events'!BB$2)*'Medal values'!$B$3
+ COUNTIFS('Official Medal Table'!$I:$I,'Each Gender Events'!$A46,'Official Medal Table'!$C:$C,'Each Gender Events'!BB$1,'Official Medal Table'!$E:$E,'Each Gender Events'!BB$2)*'Medal values'!$B$3
+ COUNTIFS('Official Medal Table'!$F:$F,'Each Gender Events'!$A46,'Official Medal Table'!$C:$C,'Each Gender Events'!BB$1,'Official Medal Table'!$E:$E,"Mixed")*'Medal values'!$B$1/2
+ COUNTIFS('Official Medal Table'!$G:$G,'Each Gender Events'!$A46,'Official Medal Table'!$C:$C,'Each Gender Events'!BB$1,'Official Medal Table'!$E:$E,"Mixed")*'Medal values'!$B$2/2
+ COUNTIFS('Official Medal Table'!$H:$H,'Each Gender Events'!$A46,'Official Medal Table'!$C:$C,'Each Gender Events'!BB$1,'Official Medal Table'!$E:$E,"Mixed")*'Medal values'!$B$3/2
+ COUNTIFS('Official Medal Table'!$I:$I,'Each Gender Events'!$A46,'Official Medal Table'!$C:$C,'Each Gender Events'!BB$1,'Official Medal Table'!$E:$E,"Mixed")*'Medal values'!$B$3/2</f>
        <v>0</v>
      </c>
      <c r="BC46">
        <f>COUNTIFS('Official Medal Table'!$F:$F,'Each Gender Events'!$A46,'Official Medal Table'!$C:$C,'Each Gender Events'!BC$1,'Official Medal Table'!$E:$E,'Each Gender Events'!BC$2)*'Medal values'!$B$1
+ COUNTIFS('Official Medal Table'!$G:$G,'Each Gender Events'!$A46,'Official Medal Table'!$C:$C,'Each Gender Events'!BC$1,'Official Medal Table'!$E:$E,'Each Gender Events'!BC$2)*'Medal values'!$B$2
+ COUNTIFS('Official Medal Table'!$H:$H,'Each Gender Events'!$A46,'Official Medal Table'!$C:$C,'Each Gender Events'!BC$1,'Official Medal Table'!$E:$E,'Each Gender Events'!BC$2)*'Medal values'!$B$3
+ COUNTIFS('Official Medal Table'!$I:$I,'Each Gender Events'!$A46,'Official Medal Table'!$C:$C,'Each Gender Events'!BC$1,'Official Medal Table'!$E:$E,'Each Gender Events'!BC$2)*'Medal values'!$B$3
+ COUNTIFS('Official Medal Table'!$F:$F,'Each Gender Events'!$A46,'Official Medal Table'!$C:$C,'Each Gender Events'!BC$1,'Official Medal Table'!$E:$E,"Mixed")*'Medal values'!$B$1/2
+ COUNTIFS('Official Medal Table'!$G:$G,'Each Gender Events'!$A46,'Official Medal Table'!$C:$C,'Each Gender Events'!BC$1,'Official Medal Table'!$E:$E,"Mixed")*'Medal values'!$B$2/2
+ COUNTIFS('Official Medal Table'!$H:$H,'Each Gender Events'!$A46,'Official Medal Table'!$C:$C,'Each Gender Events'!BC$1,'Official Medal Table'!$E:$E,"Mixed")*'Medal values'!$B$3/2
+ COUNTIFS('Official Medal Table'!$I:$I,'Each Gender Events'!$A46,'Official Medal Table'!$C:$C,'Each Gender Events'!BC$1,'Official Medal Table'!$E:$E,"Mixed")*'Medal values'!$B$3/2</f>
        <v>0</v>
      </c>
      <c r="BD46">
        <f>COUNTIFS('Official Medal Table'!$F:$F,'Each Gender Events'!$A46,'Official Medal Table'!$C:$C,'Each Gender Events'!BD$1,'Official Medal Table'!$E:$E,'Each Gender Events'!BD$2)*'Medal values'!$B$1
+ COUNTIFS('Official Medal Table'!$G:$G,'Each Gender Events'!$A46,'Official Medal Table'!$C:$C,'Each Gender Events'!BD$1,'Official Medal Table'!$E:$E,'Each Gender Events'!BD$2)*'Medal values'!$B$2
+ COUNTIFS('Official Medal Table'!$H:$H,'Each Gender Events'!$A46,'Official Medal Table'!$C:$C,'Each Gender Events'!BD$1,'Official Medal Table'!$E:$E,'Each Gender Events'!BD$2)*'Medal values'!$B$3
+ COUNTIFS('Official Medal Table'!$I:$I,'Each Gender Events'!$A46,'Official Medal Table'!$C:$C,'Each Gender Events'!BD$1,'Official Medal Table'!$E:$E,'Each Gender Events'!BD$2)*'Medal values'!$B$3
+ COUNTIFS('Official Medal Table'!$F:$F,'Each Gender Events'!$A46,'Official Medal Table'!$C:$C,'Each Gender Events'!BD$1,'Official Medal Table'!$E:$E,"Mixed")*'Medal values'!$B$1/2
+ COUNTIFS('Official Medal Table'!$G:$G,'Each Gender Events'!$A46,'Official Medal Table'!$C:$C,'Each Gender Events'!BD$1,'Official Medal Table'!$E:$E,"Mixed")*'Medal values'!$B$2/2
+ COUNTIFS('Official Medal Table'!$H:$H,'Each Gender Events'!$A46,'Official Medal Table'!$C:$C,'Each Gender Events'!BD$1,'Official Medal Table'!$E:$E,"Mixed")*'Medal values'!$B$3/2
+ COUNTIFS('Official Medal Table'!$I:$I,'Each Gender Events'!$A46,'Official Medal Table'!$C:$C,'Each Gender Events'!BD$1,'Official Medal Table'!$E:$E,"Mixed")*'Medal values'!$B$3/2</f>
        <v>0</v>
      </c>
      <c r="BE46">
        <f>COUNTIFS('Official Medal Table'!$F:$F,'Each Gender Events'!$A46,'Official Medal Table'!$C:$C,'Each Gender Events'!BE$1,'Official Medal Table'!$E:$E,'Each Gender Events'!BE$2)*'Medal values'!$B$1
+ COUNTIFS('Official Medal Table'!$G:$G,'Each Gender Events'!$A46,'Official Medal Table'!$C:$C,'Each Gender Events'!BE$1,'Official Medal Table'!$E:$E,'Each Gender Events'!BE$2)*'Medal values'!$B$2
+ COUNTIFS('Official Medal Table'!$H:$H,'Each Gender Events'!$A46,'Official Medal Table'!$C:$C,'Each Gender Events'!BE$1,'Official Medal Table'!$E:$E,'Each Gender Events'!BE$2)*'Medal values'!$B$3
+ COUNTIFS('Official Medal Table'!$I:$I,'Each Gender Events'!$A46,'Official Medal Table'!$C:$C,'Each Gender Events'!BE$1,'Official Medal Table'!$E:$E,'Each Gender Events'!BE$2)*'Medal values'!$B$3
+ COUNTIFS('Official Medal Table'!$F:$F,'Each Gender Events'!$A46,'Official Medal Table'!$C:$C,'Each Gender Events'!BE$1,'Official Medal Table'!$E:$E,"Mixed")*'Medal values'!$B$1/2
+ COUNTIFS('Official Medal Table'!$G:$G,'Each Gender Events'!$A46,'Official Medal Table'!$C:$C,'Each Gender Events'!BE$1,'Official Medal Table'!$E:$E,"Mixed")*'Medal values'!$B$2/2
+ COUNTIFS('Official Medal Table'!$H:$H,'Each Gender Events'!$A46,'Official Medal Table'!$C:$C,'Each Gender Events'!BE$1,'Official Medal Table'!$E:$E,"Mixed")*'Medal values'!$B$3/2
+ COUNTIFS('Official Medal Table'!$I:$I,'Each Gender Events'!$A46,'Official Medal Table'!$C:$C,'Each Gender Events'!BE$1,'Official Medal Table'!$E:$E,"Mixed")*'Medal values'!$B$3/2</f>
        <v>0</v>
      </c>
      <c r="BF46">
        <f>COUNTIFS('Official Medal Table'!$F:$F,'Each Gender Events'!$A46,'Official Medal Table'!$C:$C,'Each Gender Events'!BF$1,'Official Medal Table'!$E:$E,'Each Gender Events'!BF$2)*'Medal values'!$B$1
+ COUNTIFS('Official Medal Table'!$G:$G,'Each Gender Events'!$A46,'Official Medal Table'!$C:$C,'Each Gender Events'!BF$1,'Official Medal Table'!$E:$E,'Each Gender Events'!BF$2)*'Medal values'!$B$2
+ COUNTIFS('Official Medal Table'!$H:$H,'Each Gender Events'!$A46,'Official Medal Table'!$C:$C,'Each Gender Events'!BF$1,'Official Medal Table'!$E:$E,'Each Gender Events'!BF$2)*'Medal values'!$B$3
+ COUNTIFS('Official Medal Table'!$I:$I,'Each Gender Events'!$A46,'Official Medal Table'!$C:$C,'Each Gender Events'!BF$1,'Official Medal Table'!$E:$E,'Each Gender Events'!BF$2)*'Medal values'!$B$3
+ COUNTIFS('Official Medal Table'!$F:$F,'Each Gender Events'!$A46,'Official Medal Table'!$C:$C,'Each Gender Events'!BF$1,'Official Medal Table'!$E:$E,"Mixed")*'Medal values'!$B$1/2
+ COUNTIFS('Official Medal Table'!$G:$G,'Each Gender Events'!$A46,'Official Medal Table'!$C:$C,'Each Gender Events'!BF$1,'Official Medal Table'!$E:$E,"Mixed")*'Medal values'!$B$2/2
+ COUNTIFS('Official Medal Table'!$H:$H,'Each Gender Events'!$A46,'Official Medal Table'!$C:$C,'Each Gender Events'!BF$1,'Official Medal Table'!$E:$E,"Mixed")*'Medal values'!$B$3/2
+ COUNTIFS('Official Medal Table'!$I:$I,'Each Gender Events'!$A46,'Official Medal Table'!$C:$C,'Each Gender Events'!BF$1,'Official Medal Table'!$E:$E,"Mixed")*'Medal values'!$B$3/2</f>
        <v>0</v>
      </c>
      <c r="BG46">
        <f>COUNTIFS('Official Medal Table'!$F:$F,'Each Gender Events'!$A46,'Official Medal Table'!$C:$C,'Each Gender Events'!BG$1,'Official Medal Table'!$E:$E,'Each Gender Events'!BG$2)*'Medal values'!$B$1
+ COUNTIFS('Official Medal Table'!$G:$G,'Each Gender Events'!$A46,'Official Medal Table'!$C:$C,'Each Gender Events'!BG$1,'Official Medal Table'!$E:$E,'Each Gender Events'!BG$2)*'Medal values'!$B$2
+ COUNTIFS('Official Medal Table'!$H:$H,'Each Gender Events'!$A46,'Official Medal Table'!$C:$C,'Each Gender Events'!BG$1,'Official Medal Table'!$E:$E,'Each Gender Events'!BG$2)*'Medal values'!$B$3
+ COUNTIFS('Official Medal Table'!$I:$I,'Each Gender Events'!$A46,'Official Medal Table'!$C:$C,'Each Gender Events'!BG$1,'Official Medal Table'!$E:$E,'Each Gender Events'!BG$2)*'Medal values'!$B$3
+ COUNTIFS('Official Medal Table'!$F:$F,'Each Gender Events'!$A46,'Official Medal Table'!$C:$C,'Each Gender Events'!BG$1,'Official Medal Table'!$E:$E,"Mixed")*'Medal values'!$B$1/2
+ COUNTIFS('Official Medal Table'!$G:$G,'Each Gender Events'!$A46,'Official Medal Table'!$C:$C,'Each Gender Events'!BG$1,'Official Medal Table'!$E:$E,"Mixed")*'Medal values'!$B$2/2
+ COUNTIFS('Official Medal Table'!$H:$H,'Each Gender Events'!$A46,'Official Medal Table'!$C:$C,'Each Gender Events'!BG$1,'Official Medal Table'!$E:$E,"Mixed")*'Medal values'!$B$3/2
+ COUNTIFS('Official Medal Table'!$I:$I,'Each Gender Events'!$A46,'Official Medal Table'!$C:$C,'Each Gender Events'!BG$1,'Official Medal Table'!$E:$E,"Mixed")*'Medal values'!$B$3/2</f>
        <v>3.0009999999999999</v>
      </c>
      <c r="BH46">
        <f>COUNTIFS('Official Medal Table'!$F:$F,'Each Gender Events'!$A46,'Official Medal Table'!$C:$C,'Each Gender Events'!BH$1,'Official Medal Table'!$E:$E,'Each Gender Events'!BH$2)*'Medal values'!$B$1
+ COUNTIFS('Official Medal Table'!$G:$G,'Each Gender Events'!$A46,'Official Medal Table'!$C:$C,'Each Gender Events'!BH$1,'Official Medal Table'!$E:$E,'Each Gender Events'!BH$2)*'Medal values'!$B$2
+ COUNTIFS('Official Medal Table'!$H:$H,'Each Gender Events'!$A46,'Official Medal Table'!$C:$C,'Each Gender Events'!BH$1,'Official Medal Table'!$E:$E,'Each Gender Events'!BH$2)*'Medal values'!$B$3
+ COUNTIFS('Official Medal Table'!$I:$I,'Each Gender Events'!$A46,'Official Medal Table'!$C:$C,'Each Gender Events'!BH$1,'Official Medal Table'!$E:$E,'Each Gender Events'!BH$2)*'Medal values'!$B$3
+ COUNTIFS('Official Medal Table'!$F:$F,'Each Gender Events'!$A46,'Official Medal Table'!$C:$C,'Each Gender Events'!BH$1,'Official Medal Table'!$E:$E,"Mixed")*'Medal values'!$B$1/2
+ COUNTIFS('Official Medal Table'!$G:$G,'Each Gender Events'!$A46,'Official Medal Table'!$C:$C,'Each Gender Events'!BH$1,'Official Medal Table'!$E:$E,"Mixed")*'Medal values'!$B$2/2
+ COUNTIFS('Official Medal Table'!$H:$H,'Each Gender Events'!$A46,'Official Medal Table'!$C:$C,'Each Gender Events'!BH$1,'Official Medal Table'!$E:$E,"Mixed")*'Medal values'!$B$3/2
+ COUNTIFS('Official Medal Table'!$I:$I,'Each Gender Events'!$A46,'Official Medal Table'!$C:$C,'Each Gender Events'!BH$1,'Official Medal Table'!$E:$E,"Mixed")*'Medal values'!$B$3/2</f>
        <v>9.0010030000000008</v>
      </c>
      <c r="BI46">
        <f>COUNTIFS('Official Medal Table'!$F:$F,'Each Gender Events'!$A46,'Official Medal Table'!$C:$C,'Each Gender Events'!BI$1,'Official Medal Table'!$E:$E,'Each Gender Events'!BI$2)*'Medal values'!$B$1
+ COUNTIFS('Official Medal Table'!$G:$G,'Each Gender Events'!$A46,'Official Medal Table'!$C:$C,'Each Gender Events'!BI$1,'Official Medal Table'!$E:$E,'Each Gender Events'!BI$2)*'Medal values'!$B$2
+ COUNTIFS('Official Medal Table'!$H:$H,'Each Gender Events'!$A46,'Official Medal Table'!$C:$C,'Each Gender Events'!BI$1,'Official Medal Table'!$E:$E,'Each Gender Events'!BI$2)*'Medal values'!$B$3
+ COUNTIFS('Official Medal Table'!$I:$I,'Each Gender Events'!$A46,'Official Medal Table'!$C:$C,'Each Gender Events'!BI$1,'Official Medal Table'!$E:$E,'Each Gender Events'!BI$2)*'Medal values'!$B$3
+ COUNTIFS('Official Medal Table'!$F:$F,'Each Gender Events'!$A46,'Official Medal Table'!$C:$C,'Each Gender Events'!BI$1,'Official Medal Table'!$E:$E,"Mixed")*'Medal values'!$B$1/2
+ COUNTIFS('Official Medal Table'!$G:$G,'Each Gender Events'!$A46,'Official Medal Table'!$C:$C,'Each Gender Events'!BI$1,'Official Medal Table'!$E:$E,"Mixed")*'Medal values'!$B$2/2
+ COUNTIFS('Official Medal Table'!$H:$H,'Each Gender Events'!$A46,'Official Medal Table'!$C:$C,'Each Gender Events'!BI$1,'Official Medal Table'!$E:$E,"Mixed")*'Medal values'!$B$3/2
+ COUNTIFS('Official Medal Table'!$I:$I,'Each Gender Events'!$A46,'Official Medal Table'!$C:$C,'Each Gender Events'!BI$1,'Official Medal Table'!$E:$E,"Mixed")*'Medal values'!$B$3/2</f>
        <v>0</v>
      </c>
      <c r="BJ46">
        <f>COUNTIFS('Official Medal Table'!$F:$F,'Each Gender Events'!$A46,'Official Medal Table'!$C:$C,'Each Gender Events'!BJ$1,'Official Medal Table'!$E:$E,'Each Gender Events'!BJ$2)*'Medal values'!$B$1
+ COUNTIFS('Official Medal Table'!$G:$G,'Each Gender Events'!$A46,'Official Medal Table'!$C:$C,'Each Gender Events'!BJ$1,'Official Medal Table'!$E:$E,'Each Gender Events'!BJ$2)*'Medal values'!$B$2
+ COUNTIFS('Official Medal Table'!$H:$H,'Each Gender Events'!$A46,'Official Medal Table'!$C:$C,'Each Gender Events'!BJ$1,'Official Medal Table'!$E:$E,'Each Gender Events'!BJ$2)*'Medal values'!$B$3
+ COUNTIFS('Official Medal Table'!$I:$I,'Each Gender Events'!$A46,'Official Medal Table'!$C:$C,'Each Gender Events'!BJ$1,'Official Medal Table'!$E:$E,'Each Gender Events'!BJ$2)*'Medal values'!$B$3
+ COUNTIFS('Official Medal Table'!$F:$F,'Each Gender Events'!$A46,'Official Medal Table'!$C:$C,'Each Gender Events'!BJ$1,'Official Medal Table'!$E:$E,"Mixed")*'Medal values'!$B$1/2
+ COUNTIFS('Official Medal Table'!$G:$G,'Each Gender Events'!$A46,'Official Medal Table'!$C:$C,'Each Gender Events'!BJ$1,'Official Medal Table'!$E:$E,"Mixed")*'Medal values'!$B$2/2
+ COUNTIFS('Official Medal Table'!$H:$H,'Each Gender Events'!$A46,'Official Medal Table'!$C:$C,'Each Gender Events'!BJ$1,'Official Medal Table'!$E:$E,"Mixed")*'Medal values'!$B$3/2
+ COUNTIFS('Official Medal Table'!$I:$I,'Each Gender Events'!$A46,'Official Medal Table'!$C:$C,'Each Gender Events'!BJ$1,'Official Medal Table'!$E:$E,"Mixed")*'Medal values'!$B$3/2</f>
        <v>0</v>
      </c>
      <c r="BK46">
        <f>COUNTIFS('Official Medal Table'!$F:$F,'Each Gender Events'!$A46,'Official Medal Table'!$C:$C,'Each Gender Events'!BK$1,'Official Medal Table'!$E:$E,'Each Gender Events'!BK$2)*'Medal values'!$B$1
+ COUNTIFS('Official Medal Table'!$G:$G,'Each Gender Events'!$A46,'Official Medal Table'!$C:$C,'Each Gender Events'!BK$1,'Official Medal Table'!$E:$E,'Each Gender Events'!BK$2)*'Medal values'!$B$2
+ COUNTIFS('Official Medal Table'!$H:$H,'Each Gender Events'!$A46,'Official Medal Table'!$C:$C,'Each Gender Events'!BK$1,'Official Medal Table'!$E:$E,'Each Gender Events'!BK$2)*'Medal values'!$B$3
+ COUNTIFS('Official Medal Table'!$I:$I,'Each Gender Events'!$A46,'Official Medal Table'!$C:$C,'Each Gender Events'!BK$1,'Official Medal Table'!$E:$E,'Each Gender Events'!BK$2)*'Medal values'!$B$3
+ COUNTIFS('Official Medal Table'!$F:$F,'Each Gender Events'!$A46,'Official Medal Table'!$C:$C,'Each Gender Events'!BK$1,'Official Medal Table'!$E:$E,"Mixed")*'Medal values'!$B$1/2
+ COUNTIFS('Official Medal Table'!$G:$G,'Each Gender Events'!$A46,'Official Medal Table'!$C:$C,'Each Gender Events'!BK$1,'Official Medal Table'!$E:$E,"Mixed")*'Medal values'!$B$2/2
+ COUNTIFS('Official Medal Table'!$H:$H,'Each Gender Events'!$A46,'Official Medal Table'!$C:$C,'Each Gender Events'!BK$1,'Official Medal Table'!$E:$E,"Mixed")*'Medal values'!$B$3/2
+ COUNTIFS('Official Medal Table'!$I:$I,'Each Gender Events'!$A46,'Official Medal Table'!$C:$C,'Each Gender Events'!BK$1,'Official Medal Table'!$E:$E,"Mixed")*'Medal values'!$B$3/2</f>
        <v>0</v>
      </c>
      <c r="BL46">
        <f>COUNTIFS('Official Medal Table'!$F:$F,'Each Gender Events'!$A46,'Official Medal Table'!$C:$C,'Each Gender Events'!BL$1,'Official Medal Table'!$E:$E,'Each Gender Events'!BL$2)*'Medal values'!$B$1
+ COUNTIFS('Official Medal Table'!$G:$G,'Each Gender Events'!$A46,'Official Medal Table'!$C:$C,'Each Gender Events'!BL$1,'Official Medal Table'!$E:$E,'Each Gender Events'!BL$2)*'Medal values'!$B$2
+ COUNTIFS('Official Medal Table'!$H:$H,'Each Gender Events'!$A46,'Official Medal Table'!$C:$C,'Each Gender Events'!BL$1,'Official Medal Table'!$E:$E,'Each Gender Events'!BL$2)*'Medal values'!$B$3
+ COUNTIFS('Official Medal Table'!$I:$I,'Each Gender Events'!$A46,'Official Medal Table'!$C:$C,'Each Gender Events'!BL$1,'Official Medal Table'!$E:$E,'Each Gender Events'!BL$2)*'Medal values'!$B$3
+ COUNTIFS('Official Medal Table'!$F:$F,'Each Gender Events'!$A46,'Official Medal Table'!$C:$C,'Each Gender Events'!BL$1,'Official Medal Table'!$E:$E,"Mixed")*'Medal values'!$B$1/2
+ COUNTIFS('Official Medal Table'!$G:$G,'Each Gender Events'!$A46,'Official Medal Table'!$C:$C,'Each Gender Events'!BL$1,'Official Medal Table'!$E:$E,"Mixed")*'Medal values'!$B$2/2
+ COUNTIFS('Official Medal Table'!$H:$H,'Each Gender Events'!$A46,'Official Medal Table'!$C:$C,'Each Gender Events'!BL$1,'Official Medal Table'!$E:$E,"Mixed")*'Medal values'!$B$3/2
+ COUNTIFS('Official Medal Table'!$I:$I,'Each Gender Events'!$A46,'Official Medal Table'!$C:$C,'Each Gender Events'!BL$1,'Official Medal Table'!$E:$E,"Mixed")*'Medal values'!$B$3/2</f>
        <v>0</v>
      </c>
      <c r="BM46">
        <f>COUNTIFS('Official Medal Table'!$F:$F,'Each Gender Events'!$A46,'Official Medal Table'!$C:$C,'Each Gender Events'!BM$1,'Official Medal Table'!$E:$E,'Each Gender Events'!BM$2)*'Medal values'!$B$1
+ COUNTIFS('Official Medal Table'!$G:$G,'Each Gender Events'!$A46,'Official Medal Table'!$C:$C,'Each Gender Events'!BM$1,'Official Medal Table'!$E:$E,'Each Gender Events'!BM$2)*'Medal values'!$B$2
+ COUNTIFS('Official Medal Table'!$H:$H,'Each Gender Events'!$A46,'Official Medal Table'!$C:$C,'Each Gender Events'!BM$1,'Official Medal Table'!$E:$E,'Each Gender Events'!BM$2)*'Medal values'!$B$3
+ COUNTIFS('Official Medal Table'!$I:$I,'Each Gender Events'!$A46,'Official Medal Table'!$C:$C,'Each Gender Events'!BM$1,'Official Medal Table'!$E:$E,'Each Gender Events'!BM$2)*'Medal values'!$B$3
+ COUNTIFS('Official Medal Table'!$F:$F,'Each Gender Events'!$A46,'Official Medal Table'!$C:$C,'Each Gender Events'!BM$1,'Official Medal Table'!$E:$E,"Mixed")*'Medal values'!$B$1/2
+ COUNTIFS('Official Medal Table'!$G:$G,'Each Gender Events'!$A46,'Official Medal Table'!$C:$C,'Each Gender Events'!BM$1,'Official Medal Table'!$E:$E,"Mixed")*'Medal values'!$B$2/2
+ COUNTIFS('Official Medal Table'!$H:$H,'Each Gender Events'!$A46,'Official Medal Table'!$C:$C,'Each Gender Events'!BM$1,'Official Medal Table'!$E:$E,"Mixed")*'Medal values'!$B$3/2
+ COUNTIFS('Official Medal Table'!$I:$I,'Each Gender Events'!$A46,'Official Medal Table'!$C:$C,'Each Gender Events'!BM$1,'Official Medal Table'!$E:$E,"Mixed")*'Medal values'!$B$3/2</f>
        <v>0</v>
      </c>
      <c r="BN46">
        <f>COUNTIFS('Official Medal Table'!$F:$F,'Each Gender Events'!$A46,'Official Medal Table'!$C:$C,'Each Gender Events'!BN$1,'Official Medal Table'!$E:$E,'Each Gender Events'!BN$2)*'Medal values'!$B$1
+ COUNTIFS('Official Medal Table'!$G:$G,'Each Gender Events'!$A46,'Official Medal Table'!$C:$C,'Each Gender Events'!BN$1,'Official Medal Table'!$E:$E,'Each Gender Events'!BN$2)*'Medal values'!$B$2
+ COUNTIFS('Official Medal Table'!$H:$H,'Each Gender Events'!$A46,'Official Medal Table'!$C:$C,'Each Gender Events'!BN$1,'Official Medal Table'!$E:$E,'Each Gender Events'!BN$2)*'Medal values'!$B$3
+ COUNTIFS('Official Medal Table'!$I:$I,'Each Gender Events'!$A46,'Official Medal Table'!$C:$C,'Each Gender Events'!BN$1,'Official Medal Table'!$E:$E,'Each Gender Events'!BN$2)*'Medal values'!$B$3
+ COUNTIFS('Official Medal Table'!$F:$F,'Each Gender Events'!$A46,'Official Medal Table'!$C:$C,'Each Gender Events'!BN$1,'Official Medal Table'!$E:$E,"Mixed")*'Medal values'!$B$1/2
+ COUNTIFS('Official Medal Table'!$G:$G,'Each Gender Events'!$A46,'Official Medal Table'!$C:$C,'Each Gender Events'!BN$1,'Official Medal Table'!$E:$E,"Mixed")*'Medal values'!$B$2/2
+ COUNTIFS('Official Medal Table'!$H:$H,'Each Gender Events'!$A46,'Official Medal Table'!$C:$C,'Each Gender Events'!BN$1,'Official Medal Table'!$E:$E,"Mixed")*'Medal values'!$B$3/2
+ COUNTIFS('Official Medal Table'!$I:$I,'Each Gender Events'!$A46,'Official Medal Table'!$C:$C,'Each Gender Events'!BN$1,'Official Medal Table'!$E:$E,"Mixed")*'Medal values'!$B$3/2</f>
        <v>0</v>
      </c>
      <c r="BO46">
        <f>COUNTIFS('Official Medal Table'!$F:$F,'Each Gender Events'!$A46,'Official Medal Table'!$C:$C,'Each Gender Events'!BO$1,'Official Medal Table'!$E:$E,'Each Gender Events'!BO$2)*'Medal values'!$B$1
+ COUNTIFS('Official Medal Table'!$G:$G,'Each Gender Events'!$A46,'Official Medal Table'!$C:$C,'Each Gender Events'!BO$1,'Official Medal Table'!$E:$E,'Each Gender Events'!BO$2)*'Medal values'!$B$2
+ COUNTIFS('Official Medal Table'!$H:$H,'Each Gender Events'!$A46,'Official Medal Table'!$C:$C,'Each Gender Events'!BO$1,'Official Medal Table'!$E:$E,'Each Gender Events'!BO$2)*'Medal values'!$B$3
+ COUNTIFS('Official Medal Table'!$I:$I,'Each Gender Events'!$A46,'Official Medal Table'!$C:$C,'Each Gender Events'!BO$1,'Official Medal Table'!$E:$E,'Each Gender Events'!BO$2)*'Medal values'!$B$3
+ COUNTIFS('Official Medal Table'!$F:$F,'Each Gender Events'!$A46,'Official Medal Table'!$C:$C,'Each Gender Events'!BO$1,'Official Medal Table'!$E:$E,"Mixed")*'Medal values'!$B$1/2
+ COUNTIFS('Official Medal Table'!$G:$G,'Each Gender Events'!$A46,'Official Medal Table'!$C:$C,'Each Gender Events'!BO$1,'Official Medal Table'!$E:$E,"Mixed")*'Medal values'!$B$2/2
+ COUNTIFS('Official Medal Table'!$H:$H,'Each Gender Events'!$A46,'Official Medal Table'!$C:$C,'Each Gender Events'!BO$1,'Official Medal Table'!$E:$E,"Mixed")*'Medal values'!$B$3/2
+ COUNTIFS('Official Medal Table'!$I:$I,'Each Gender Events'!$A46,'Official Medal Table'!$C:$C,'Each Gender Events'!BO$1,'Official Medal Table'!$E:$E,"Mixed")*'Medal values'!$B$3/2</f>
        <v>0</v>
      </c>
      <c r="BP46">
        <f>COUNTIFS('Official Medal Table'!$F:$F,'Each Gender Events'!$A46,'Official Medal Table'!$C:$C,'Each Gender Events'!BP$1,'Official Medal Table'!$E:$E,'Each Gender Events'!BP$2)*'Medal values'!$B$1
+ COUNTIFS('Official Medal Table'!$G:$G,'Each Gender Events'!$A46,'Official Medal Table'!$C:$C,'Each Gender Events'!BP$1,'Official Medal Table'!$E:$E,'Each Gender Events'!BP$2)*'Medal values'!$B$2
+ COUNTIFS('Official Medal Table'!$H:$H,'Each Gender Events'!$A46,'Official Medal Table'!$C:$C,'Each Gender Events'!BP$1,'Official Medal Table'!$E:$E,'Each Gender Events'!BP$2)*'Medal values'!$B$3
+ COUNTIFS('Official Medal Table'!$I:$I,'Each Gender Events'!$A46,'Official Medal Table'!$C:$C,'Each Gender Events'!BP$1,'Official Medal Table'!$E:$E,'Each Gender Events'!BP$2)*'Medal values'!$B$3
+ COUNTIFS('Official Medal Table'!$F:$F,'Each Gender Events'!$A46,'Official Medal Table'!$C:$C,'Each Gender Events'!BP$1,'Official Medal Table'!$E:$E,"Mixed")*'Medal values'!$B$1/2
+ COUNTIFS('Official Medal Table'!$G:$G,'Each Gender Events'!$A46,'Official Medal Table'!$C:$C,'Each Gender Events'!BP$1,'Official Medal Table'!$E:$E,"Mixed")*'Medal values'!$B$2/2
+ COUNTIFS('Official Medal Table'!$H:$H,'Each Gender Events'!$A46,'Official Medal Table'!$C:$C,'Each Gender Events'!BP$1,'Official Medal Table'!$E:$E,"Mixed")*'Medal values'!$B$3/2
+ COUNTIFS('Official Medal Table'!$I:$I,'Each Gender Events'!$A46,'Official Medal Table'!$C:$C,'Each Gender Events'!BP$1,'Official Medal Table'!$E:$E,"Mixed")*'Medal values'!$B$3/2</f>
        <v>0</v>
      </c>
      <c r="BQ46">
        <f>COUNTIFS('Official Medal Table'!$F:$F,'Each Gender Events'!$A46,'Official Medal Table'!$C:$C,'Each Gender Events'!BQ$1,'Official Medal Table'!$E:$E,'Each Gender Events'!BQ$2)*'Medal values'!$B$1
+ COUNTIFS('Official Medal Table'!$G:$G,'Each Gender Events'!$A46,'Official Medal Table'!$C:$C,'Each Gender Events'!BQ$1,'Official Medal Table'!$E:$E,'Each Gender Events'!BQ$2)*'Medal values'!$B$2
+ COUNTIFS('Official Medal Table'!$H:$H,'Each Gender Events'!$A46,'Official Medal Table'!$C:$C,'Each Gender Events'!BQ$1,'Official Medal Table'!$E:$E,'Each Gender Events'!BQ$2)*'Medal values'!$B$3
+ COUNTIFS('Official Medal Table'!$I:$I,'Each Gender Events'!$A46,'Official Medal Table'!$C:$C,'Each Gender Events'!BQ$1,'Official Medal Table'!$E:$E,'Each Gender Events'!BQ$2)*'Medal values'!$B$3
+ COUNTIFS('Official Medal Table'!$F:$F,'Each Gender Events'!$A46,'Official Medal Table'!$C:$C,'Each Gender Events'!BQ$1,'Official Medal Table'!$E:$E,"Mixed")*'Medal values'!$B$1/2
+ COUNTIFS('Official Medal Table'!$G:$G,'Each Gender Events'!$A46,'Official Medal Table'!$C:$C,'Each Gender Events'!BQ$1,'Official Medal Table'!$E:$E,"Mixed")*'Medal values'!$B$2/2
+ COUNTIFS('Official Medal Table'!$H:$H,'Each Gender Events'!$A46,'Official Medal Table'!$C:$C,'Each Gender Events'!BQ$1,'Official Medal Table'!$E:$E,"Mixed")*'Medal values'!$B$3/2
+ COUNTIFS('Official Medal Table'!$I:$I,'Each Gender Events'!$A46,'Official Medal Table'!$C:$C,'Each Gender Events'!BQ$1,'Official Medal Table'!$E:$E,"Mixed")*'Medal values'!$B$3/2</f>
        <v>0</v>
      </c>
      <c r="BR46">
        <f>COUNTIFS('Official Medal Table'!$F:$F,'Each Gender Events'!$A46,'Official Medal Table'!$C:$C,'Each Gender Events'!BR$1,'Official Medal Table'!$E:$E,'Each Gender Events'!BR$2)*'Medal values'!$B$1
+ COUNTIFS('Official Medal Table'!$G:$G,'Each Gender Events'!$A46,'Official Medal Table'!$C:$C,'Each Gender Events'!BR$1,'Official Medal Table'!$E:$E,'Each Gender Events'!BR$2)*'Medal values'!$B$2
+ COUNTIFS('Official Medal Table'!$H:$H,'Each Gender Events'!$A46,'Official Medal Table'!$C:$C,'Each Gender Events'!BR$1,'Official Medal Table'!$E:$E,'Each Gender Events'!BR$2)*'Medal values'!$B$3
+ COUNTIFS('Official Medal Table'!$I:$I,'Each Gender Events'!$A46,'Official Medal Table'!$C:$C,'Each Gender Events'!BR$1,'Official Medal Table'!$E:$E,'Each Gender Events'!BR$2)*'Medal values'!$B$3
+ COUNTIFS('Official Medal Table'!$F:$F,'Each Gender Events'!$A46,'Official Medal Table'!$C:$C,'Each Gender Events'!BR$1,'Official Medal Table'!$E:$E,"Mixed")*'Medal values'!$B$1/2
+ COUNTIFS('Official Medal Table'!$G:$G,'Each Gender Events'!$A46,'Official Medal Table'!$C:$C,'Each Gender Events'!BR$1,'Official Medal Table'!$E:$E,"Mixed")*'Medal values'!$B$2/2
+ COUNTIFS('Official Medal Table'!$H:$H,'Each Gender Events'!$A46,'Official Medal Table'!$C:$C,'Each Gender Events'!BR$1,'Official Medal Table'!$E:$E,"Mixed")*'Medal values'!$B$3/2
+ COUNTIFS('Official Medal Table'!$I:$I,'Each Gender Events'!$A46,'Official Medal Table'!$C:$C,'Each Gender Events'!BR$1,'Official Medal Table'!$E:$E,"Mixed")*'Medal values'!$B$3/2</f>
        <v>0</v>
      </c>
      <c r="BS46">
        <f>COUNTIFS('Official Medal Table'!$F:$F,'Each Gender Events'!$A46,'Official Medal Table'!$C:$C,'Each Gender Events'!BS$1,'Official Medal Table'!$E:$E,'Each Gender Events'!BS$2)*'Medal values'!$B$1
+ COUNTIFS('Official Medal Table'!$G:$G,'Each Gender Events'!$A46,'Official Medal Table'!$C:$C,'Each Gender Events'!BS$1,'Official Medal Table'!$E:$E,'Each Gender Events'!BS$2)*'Medal values'!$B$2
+ COUNTIFS('Official Medal Table'!$H:$H,'Each Gender Events'!$A46,'Official Medal Table'!$C:$C,'Each Gender Events'!BS$1,'Official Medal Table'!$E:$E,'Each Gender Events'!BS$2)*'Medal values'!$B$3
+ COUNTIFS('Official Medal Table'!$I:$I,'Each Gender Events'!$A46,'Official Medal Table'!$C:$C,'Each Gender Events'!BS$1,'Official Medal Table'!$E:$E,'Each Gender Events'!BS$2)*'Medal values'!$B$3
+ COUNTIFS('Official Medal Table'!$F:$F,'Each Gender Events'!$A46,'Official Medal Table'!$C:$C,'Each Gender Events'!BS$1,'Official Medal Table'!$E:$E,"Mixed")*'Medal values'!$B$1/2
+ COUNTIFS('Official Medal Table'!$G:$G,'Each Gender Events'!$A46,'Official Medal Table'!$C:$C,'Each Gender Events'!BS$1,'Official Medal Table'!$E:$E,"Mixed")*'Medal values'!$B$2/2
+ COUNTIFS('Official Medal Table'!$H:$H,'Each Gender Events'!$A46,'Official Medal Table'!$C:$C,'Each Gender Events'!BS$1,'Official Medal Table'!$E:$E,"Mixed")*'Medal values'!$B$3/2
+ COUNTIFS('Official Medal Table'!$I:$I,'Each Gender Events'!$A46,'Official Medal Table'!$C:$C,'Each Gender Events'!BS$1,'Official Medal Table'!$E:$E,"Mixed")*'Medal values'!$B$3/2</f>
        <v>0</v>
      </c>
      <c r="BT46">
        <f>COUNTIFS('Official Medal Table'!$F:$F,'Each Gender Events'!$A46,'Official Medal Table'!$C:$C,'Each Gender Events'!BT$1,'Official Medal Table'!$E:$E,'Each Gender Events'!BT$2)*'Medal values'!$B$1
+ COUNTIFS('Official Medal Table'!$G:$G,'Each Gender Events'!$A46,'Official Medal Table'!$C:$C,'Each Gender Events'!BT$1,'Official Medal Table'!$E:$E,'Each Gender Events'!BT$2)*'Medal values'!$B$2
+ COUNTIFS('Official Medal Table'!$H:$H,'Each Gender Events'!$A46,'Official Medal Table'!$C:$C,'Each Gender Events'!BT$1,'Official Medal Table'!$E:$E,'Each Gender Events'!BT$2)*'Medal values'!$B$3
+ COUNTIFS('Official Medal Table'!$I:$I,'Each Gender Events'!$A46,'Official Medal Table'!$C:$C,'Each Gender Events'!BT$1,'Official Medal Table'!$E:$E,'Each Gender Events'!BT$2)*'Medal values'!$B$3
+ COUNTIFS('Official Medal Table'!$F:$F,'Each Gender Events'!$A46,'Official Medal Table'!$C:$C,'Each Gender Events'!BT$1,'Official Medal Table'!$E:$E,"Mixed")*'Medal values'!$B$1/2
+ COUNTIFS('Official Medal Table'!$G:$G,'Each Gender Events'!$A46,'Official Medal Table'!$C:$C,'Each Gender Events'!BT$1,'Official Medal Table'!$E:$E,"Mixed")*'Medal values'!$B$2/2
+ COUNTIFS('Official Medal Table'!$H:$H,'Each Gender Events'!$A46,'Official Medal Table'!$C:$C,'Each Gender Events'!BT$1,'Official Medal Table'!$E:$E,"Mixed")*'Medal values'!$B$3/2
+ COUNTIFS('Official Medal Table'!$I:$I,'Each Gender Events'!$A46,'Official Medal Table'!$C:$C,'Each Gender Events'!BT$1,'Official Medal Table'!$E:$E,"Mixed")*'Medal values'!$B$3/2</f>
        <v>0</v>
      </c>
      <c r="BU46">
        <f>COUNTIFS('Official Medal Table'!$F:$F,'Each Gender Events'!$A46,'Official Medal Table'!$C:$C,'Each Gender Events'!BU$1,'Official Medal Table'!$E:$E,'Each Gender Events'!BU$2)*'Medal values'!$B$1
+ COUNTIFS('Official Medal Table'!$G:$G,'Each Gender Events'!$A46,'Official Medal Table'!$C:$C,'Each Gender Events'!BU$1,'Official Medal Table'!$E:$E,'Each Gender Events'!BU$2)*'Medal values'!$B$2
+ COUNTIFS('Official Medal Table'!$H:$H,'Each Gender Events'!$A46,'Official Medal Table'!$C:$C,'Each Gender Events'!BU$1,'Official Medal Table'!$E:$E,'Each Gender Events'!BU$2)*'Medal values'!$B$3
+ COUNTIFS('Official Medal Table'!$I:$I,'Each Gender Events'!$A46,'Official Medal Table'!$C:$C,'Each Gender Events'!BU$1,'Official Medal Table'!$E:$E,'Each Gender Events'!BU$2)*'Medal values'!$B$3
+ COUNTIFS('Official Medal Table'!$F:$F,'Each Gender Events'!$A46,'Official Medal Table'!$C:$C,'Each Gender Events'!BU$1,'Official Medal Table'!$E:$E,"Mixed")*'Medal values'!$B$1/2
+ COUNTIFS('Official Medal Table'!$G:$G,'Each Gender Events'!$A46,'Official Medal Table'!$C:$C,'Each Gender Events'!BU$1,'Official Medal Table'!$E:$E,"Mixed")*'Medal values'!$B$2/2
+ COUNTIFS('Official Medal Table'!$H:$H,'Each Gender Events'!$A46,'Official Medal Table'!$C:$C,'Each Gender Events'!BU$1,'Official Medal Table'!$E:$E,"Mixed")*'Medal values'!$B$3/2
+ COUNTIFS('Official Medal Table'!$I:$I,'Each Gender Events'!$A46,'Official Medal Table'!$C:$C,'Each Gender Events'!BU$1,'Official Medal Table'!$E:$E,"Mixed")*'Medal values'!$B$3/2</f>
        <v>0</v>
      </c>
      <c r="BV46">
        <f>COUNTIFS('Official Medal Table'!$F:$F,'Each Gender Events'!$A46,'Official Medal Table'!$C:$C,'Each Gender Events'!BV$1,'Official Medal Table'!$E:$E,'Each Gender Events'!BV$2)*'Medal values'!$B$1
+ COUNTIFS('Official Medal Table'!$G:$G,'Each Gender Events'!$A46,'Official Medal Table'!$C:$C,'Each Gender Events'!BV$1,'Official Medal Table'!$E:$E,'Each Gender Events'!BV$2)*'Medal values'!$B$2
+ COUNTIFS('Official Medal Table'!$H:$H,'Each Gender Events'!$A46,'Official Medal Table'!$C:$C,'Each Gender Events'!BV$1,'Official Medal Table'!$E:$E,'Each Gender Events'!BV$2)*'Medal values'!$B$3
+ COUNTIFS('Official Medal Table'!$I:$I,'Each Gender Events'!$A46,'Official Medal Table'!$C:$C,'Each Gender Events'!BV$1,'Official Medal Table'!$E:$E,'Each Gender Events'!BV$2)*'Medal values'!$B$3
+ COUNTIFS('Official Medal Table'!$F:$F,'Each Gender Events'!$A46,'Official Medal Table'!$C:$C,'Each Gender Events'!BV$1,'Official Medal Table'!$E:$E,"Mixed")*'Medal values'!$B$1/2
+ COUNTIFS('Official Medal Table'!$G:$G,'Each Gender Events'!$A46,'Official Medal Table'!$C:$C,'Each Gender Events'!BV$1,'Official Medal Table'!$E:$E,"Mixed")*'Medal values'!$B$2/2
+ COUNTIFS('Official Medal Table'!$H:$H,'Each Gender Events'!$A46,'Official Medal Table'!$C:$C,'Each Gender Events'!BV$1,'Official Medal Table'!$E:$E,"Mixed")*'Medal values'!$B$3/2
+ COUNTIFS('Official Medal Table'!$I:$I,'Each Gender Events'!$A46,'Official Medal Table'!$C:$C,'Each Gender Events'!BV$1,'Official Medal Table'!$E:$E,"Mixed")*'Medal values'!$B$3/2</f>
        <v>0</v>
      </c>
      <c r="BW46">
        <f>COUNTIFS('Official Medal Table'!$F:$F,'Each Gender Events'!$A46,'Official Medal Table'!$C:$C,'Each Gender Events'!BW$1,'Official Medal Table'!$E:$E,'Each Gender Events'!BW$2)*'Medal values'!$B$1
+ COUNTIFS('Official Medal Table'!$G:$G,'Each Gender Events'!$A46,'Official Medal Table'!$C:$C,'Each Gender Events'!BW$1,'Official Medal Table'!$E:$E,'Each Gender Events'!BW$2)*'Medal values'!$B$2
+ COUNTIFS('Official Medal Table'!$H:$H,'Each Gender Events'!$A46,'Official Medal Table'!$C:$C,'Each Gender Events'!BW$1,'Official Medal Table'!$E:$E,'Each Gender Events'!BW$2)*'Medal values'!$B$3
+ COUNTIFS('Official Medal Table'!$I:$I,'Each Gender Events'!$A46,'Official Medal Table'!$C:$C,'Each Gender Events'!BW$1,'Official Medal Table'!$E:$E,'Each Gender Events'!BW$2)*'Medal values'!$B$3
+ COUNTIFS('Official Medal Table'!$F:$F,'Each Gender Events'!$A46,'Official Medal Table'!$C:$C,'Each Gender Events'!BW$1,'Official Medal Table'!$E:$E,"Mixed")*'Medal values'!$B$1/2
+ COUNTIFS('Official Medal Table'!$G:$G,'Each Gender Events'!$A46,'Official Medal Table'!$C:$C,'Each Gender Events'!BW$1,'Official Medal Table'!$E:$E,"Mixed")*'Medal values'!$B$2/2
+ COUNTIFS('Official Medal Table'!$H:$H,'Each Gender Events'!$A46,'Official Medal Table'!$C:$C,'Each Gender Events'!BW$1,'Official Medal Table'!$E:$E,"Mixed")*'Medal values'!$B$3/2
+ COUNTIFS('Official Medal Table'!$I:$I,'Each Gender Events'!$A46,'Official Medal Table'!$C:$C,'Each Gender Events'!BW$1,'Official Medal Table'!$E:$E,"Mixed")*'Medal values'!$B$3/2</f>
        <v>4.0009999999999994</v>
      </c>
      <c r="BX46">
        <f>COUNTIFS('Official Medal Table'!$F:$F,'Each Gender Events'!$A46,'Official Medal Table'!$C:$C,'Each Gender Events'!BX$1,'Official Medal Table'!$E:$E,'Each Gender Events'!BX$2)*'Medal values'!$B$1
+ COUNTIFS('Official Medal Table'!$G:$G,'Each Gender Events'!$A46,'Official Medal Table'!$C:$C,'Each Gender Events'!BX$1,'Official Medal Table'!$E:$E,'Each Gender Events'!BX$2)*'Medal values'!$B$2
+ COUNTIFS('Official Medal Table'!$H:$H,'Each Gender Events'!$A46,'Official Medal Table'!$C:$C,'Each Gender Events'!BX$1,'Official Medal Table'!$E:$E,'Each Gender Events'!BX$2)*'Medal values'!$B$3
+ COUNTIFS('Official Medal Table'!$I:$I,'Each Gender Events'!$A46,'Official Medal Table'!$C:$C,'Each Gender Events'!BX$1,'Official Medal Table'!$E:$E,'Each Gender Events'!BX$2)*'Medal values'!$B$3
+ COUNTIFS('Official Medal Table'!$F:$F,'Each Gender Events'!$A46,'Official Medal Table'!$C:$C,'Each Gender Events'!BX$1,'Official Medal Table'!$E:$E,"Mixed")*'Medal values'!$B$1/2
+ COUNTIFS('Official Medal Table'!$G:$G,'Each Gender Events'!$A46,'Official Medal Table'!$C:$C,'Each Gender Events'!BX$1,'Official Medal Table'!$E:$E,"Mixed")*'Medal values'!$B$2/2
+ COUNTIFS('Official Medal Table'!$H:$H,'Each Gender Events'!$A46,'Official Medal Table'!$C:$C,'Each Gender Events'!BX$1,'Official Medal Table'!$E:$E,"Mixed")*'Medal values'!$B$3/2
+ COUNTIFS('Official Medal Table'!$I:$I,'Each Gender Events'!$A46,'Official Medal Table'!$C:$C,'Each Gender Events'!BX$1,'Official Medal Table'!$E:$E,"Mixed")*'Medal values'!$B$3/2</f>
        <v>0</v>
      </c>
      <c r="BY46">
        <f>COUNTIFS('Official Medal Table'!$F:$F,'Each Gender Events'!$A46,'Official Medal Table'!$C:$C,'Each Gender Events'!BY$1,'Official Medal Table'!$E:$E,'Each Gender Events'!BY$2)*'Medal values'!$B$1
+ COUNTIFS('Official Medal Table'!$G:$G,'Each Gender Events'!$A46,'Official Medal Table'!$C:$C,'Each Gender Events'!BY$1,'Official Medal Table'!$E:$E,'Each Gender Events'!BY$2)*'Medal values'!$B$2
+ COUNTIFS('Official Medal Table'!$H:$H,'Each Gender Events'!$A46,'Official Medal Table'!$C:$C,'Each Gender Events'!BY$1,'Official Medal Table'!$E:$E,'Each Gender Events'!BY$2)*'Medal values'!$B$3
+ COUNTIFS('Official Medal Table'!$I:$I,'Each Gender Events'!$A46,'Official Medal Table'!$C:$C,'Each Gender Events'!BY$1,'Official Medal Table'!$E:$E,'Each Gender Events'!BY$2)*'Medal values'!$B$3
+ COUNTIFS('Official Medal Table'!$F:$F,'Each Gender Events'!$A46,'Official Medal Table'!$C:$C,'Each Gender Events'!BY$1,'Official Medal Table'!$E:$E,"Mixed")*'Medal values'!$B$1/2
+ COUNTIFS('Official Medal Table'!$G:$G,'Each Gender Events'!$A46,'Official Medal Table'!$C:$C,'Each Gender Events'!BY$1,'Official Medal Table'!$E:$E,"Mixed")*'Medal values'!$B$2/2
+ COUNTIFS('Official Medal Table'!$H:$H,'Each Gender Events'!$A46,'Official Medal Table'!$C:$C,'Each Gender Events'!BY$1,'Official Medal Table'!$E:$E,"Mixed")*'Medal values'!$B$3/2
+ COUNTIFS('Official Medal Table'!$I:$I,'Each Gender Events'!$A46,'Official Medal Table'!$C:$C,'Each Gender Events'!BY$1,'Official Medal Table'!$E:$E,"Mixed")*'Medal values'!$B$3/2</f>
        <v>0</v>
      </c>
      <c r="BZ46">
        <f>COUNTIFS('Official Medal Table'!$F:$F,'Each Gender Events'!$A46,'Official Medal Table'!$C:$C,'Each Gender Events'!BZ$1,'Official Medal Table'!$E:$E,'Each Gender Events'!BZ$2)*'Medal values'!$B$1
+ COUNTIFS('Official Medal Table'!$G:$G,'Each Gender Events'!$A46,'Official Medal Table'!$C:$C,'Each Gender Events'!BZ$1,'Official Medal Table'!$E:$E,'Each Gender Events'!BZ$2)*'Medal values'!$B$2
+ COUNTIFS('Official Medal Table'!$H:$H,'Each Gender Events'!$A46,'Official Medal Table'!$C:$C,'Each Gender Events'!BZ$1,'Official Medal Table'!$E:$E,'Each Gender Events'!BZ$2)*'Medal values'!$B$3
+ COUNTIFS('Official Medal Table'!$I:$I,'Each Gender Events'!$A46,'Official Medal Table'!$C:$C,'Each Gender Events'!BZ$1,'Official Medal Table'!$E:$E,'Each Gender Events'!BZ$2)*'Medal values'!$B$3
+ COUNTIFS('Official Medal Table'!$F:$F,'Each Gender Events'!$A46,'Official Medal Table'!$C:$C,'Each Gender Events'!BZ$1,'Official Medal Table'!$E:$E,"Mixed")*'Medal values'!$B$1/2
+ COUNTIFS('Official Medal Table'!$G:$G,'Each Gender Events'!$A46,'Official Medal Table'!$C:$C,'Each Gender Events'!BZ$1,'Official Medal Table'!$E:$E,"Mixed")*'Medal values'!$B$2/2
+ COUNTIFS('Official Medal Table'!$H:$H,'Each Gender Events'!$A46,'Official Medal Table'!$C:$C,'Each Gender Events'!BZ$1,'Official Medal Table'!$E:$E,"Mixed")*'Medal values'!$B$3/2
+ COUNTIFS('Official Medal Table'!$I:$I,'Each Gender Events'!$A46,'Official Medal Table'!$C:$C,'Each Gender Events'!BZ$1,'Official Medal Table'!$E:$E,"Mixed")*'Medal values'!$B$3/2</f>
        <v>0</v>
      </c>
      <c r="CA46">
        <f>COUNTIFS('Official Medal Table'!$F:$F,'Each Gender Events'!$A46,'Official Medal Table'!$C:$C,'Each Gender Events'!CA$1,'Official Medal Table'!$E:$E,'Each Gender Events'!CA$2)*'Medal values'!$B$1
+ COUNTIFS('Official Medal Table'!$G:$G,'Each Gender Events'!$A46,'Official Medal Table'!$C:$C,'Each Gender Events'!CA$1,'Official Medal Table'!$E:$E,'Each Gender Events'!CA$2)*'Medal values'!$B$2
+ COUNTIFS('Official Medal Table'!$H:$H,'Each Gender Events'!$A46,'Official Medal Table'!$C:$C,'Each Gender Events'!CA$1,'Official Medal Table'!$E:$E,'Each Gender Events'!CA$2)*'Medal values'!$B$3
+ COUNTIFS('Official Medal Table'!$I:$I,'Each Gender Events'!$A46,'Official Medal Table'!$C:$C,'Each Gender Events'!CA$1,'Official Medal Table'!$E:$E,'Each Gender Events'!CA$2)*'Medal values'!$B$3
+ COUNTIFS('Official Medal Table'!$F:$F,'Each Gender Events'!$A46,'Official Medal Table'!$C:$C,'Each Gender Events'!CA$1,'Official Medal Table'!$E:$E,"Mixed")*'Medal values'!$B$1/2
+ COUNTIFS('Official Medal Table'!$G:$G,'Each Gender Events'!$A46,'Official Medal Table'!$C:$C,'Each Gender Events'!CA$1,'Official Medal Table'!$E:$E,"Mixed")*'Medal values'!$B$2/2
+ COUNTIFS('Official Medal Table'!$H:$H,'Each Gender Events'!$A46,'Official Medal Table'!$C:$C,'Each Gender Events'!CA$1,'Official Medal Table'!$E:$E,"Mixed")*'Medal values'!$B$3/2
+ COUNTIFS('Official Medal Table'!$I:$I,'Each Gender Events'!$A46,'Official Medal Table'!$C:$C,'Each Gender Events'!CA$1,'Official Medal Table'!$E:$E,"Mixed")*'Medal values'!$B$3/2</f>
        <v>0</v>
      </c>
      <c r="CB46">
        <f>COUNTIFS('Official Medal Table'!$F:$F,'Each Gender Events'!$A46,'Official Medal Table'!$C:$C,'Each Gender Events'!CB$1,'Official Medal Table'!$E:$E,'Each Gender Events'!CB$2)*'Medal values'!$B$1
+ COUNTIFS('Official Medal Table'!$G:$G,'Each Gender Events'!$A46,'Official Medal Table'!$C:$C,'Each Gender Events'!CB$1,'Official Medal Table'!$E:$E,'Each Gender Events'!CB$2)*'Medal values'!$B$2
+ COUNTIFS('Official Medal Table'!$H:$H,'Each Gender Events'!$A46,'Official Medal Table'!$C:$C,'Each Gender Events'!CB$1,'Official Medal Table'!$E:$E,'Each Gender Events'!CB$2)*'Medal values'!$B$3
+ COUNTIFS('Official Medal Table'!$I:$I,'Each Gender Events'!$A46,'Official Medal Table'!$C:$C,'Each Gender Events'!CB$1,'Official Medal Table'!$E:$E,'Each Gender Events'!CB$2)*'Medal values'!$B$3
+ COUNTIFS('Official Medal Table'!$F:$F,'Each Gender Events'!$A46,'Official Medal Table'!$C:$C,'Each Gender Events'!CB$1,'Official Medal Table'!$E:$E,"Mixed")*'Medal values'!$B$1/2
+ COUNTIFS('Official Medal Table'!$G:$G,'Each Gender Events'!$A46,'Official Medal Table'!$C:$C,'Each Gender Events'!CB$1,'Official Medal Table'!$E:$E,"Mixed")*'Medal values'!$B$2/2
+ COUNTIFS('Official Medal Table'!$H:$H,'Each Gender Events'!$A46,'Official Medal Table'!$C:$C,'Each Gender Events'!CB$1,'Official Medal Table'!$E:$E,"Mixed")*'Medal values'!$B$3/2
+ COUNTIFS('Official Medal Table'!$I:$I,'Each Gender Events'!$A46,'Official Medal Table'!$C:$C,'Each Gender Events'!CB$1,'Official Medal Table'!$E:$E,"Mixed")*'Medal values'!$B$3/2</f>
        <v>0</v>
      </c>
      <c r="CC46">
        <f>COUNTIFS('Official Medal Table'!$F:$F,'Each Gender Events'!$A46,'Official Medal Table'!$C:$C,'Each Gender Events'!CC$1,'Official Medal Table'!$E:$E,'Each Gender Events'!CC$2)*'Medal values'!$B$1
+ COUNTIFS('Official Medal Table'!$G:$G,'Each Gender Events'!$A46,'Official Medal Table'!$C:$C,'Each Gender Events'!CC$1,'Official Medal Table'!$E:$E,'Each Gender Events'!CC$2)*'Medal values'!$B$2
+ COUNTIFS('Official Medal Table'!$H:$H,'Each Gender Events'!$A46,'Official Medal Table'!$C:$C,'Each Gender Events'!CC$1,'Official Medal Table'!$E:$E,'Each Gender Events'!CC$2)*'Medal values'!$B$3
+ COUNTIFS('Official Medal Table'!$I:$I,'Each Gender Events'!$A46,'Official Medal Table'!$C:$C,'Each Gender Events'!CC$1,'Official Medal Table'!$E:$E,'Each Gender Events'!CC$2)*'Medal values'!$B$3
+ COUNTIFS('Official Medal Table'!$F:$F,'Each Gender Events'!$A46,'Official Medal Table'!$C:$C,'Each Gender Events'!CC$1,'Official Medal Table'!$E:$E,"Mixed")*'Medal values'!$B$1/2
+ COUNTIFS('Official Medal Table'!$G:$G,'Each Gender Events'!$A46,'Official Medal Table'!$C:$C,'Each Gender Events'!CC$1,'Official Medal Table'!$E:$E,"Mixed")*'Medal values'!$B$2/2
+ COUNTIFS('Official Medal Table'!$H:$H,'Each Gender Events'!$A46,'Official Medal Table'!$C:$C,'Each Gender Events'!CC$1,'Official Medal Table'!$E:$E,"Mixed")*'Medal values'!$B$3/2
+ COUNTIFS('Official Medal Table'!$I:$I,'Each Gender Events'!$A46,'Official Medal Table'!$C:$C,'Each Gender Events'!CC$1,'Official Medal Table'!$E:$E,"Mixed")*'Medal values'!$B$3/2</f>
        <v>0</v>
      </c>
      <c r="CD46">
        <f>COUNTIFS('Official Medal Table'!$F:$F,'Each Gender Events'!$A46,'Official Medal Table'!$C:$C,'Each Gender Events'!CD$1,'Official Medal Table'!$E:$E,'Each Gender Events'!CD$2)*'Medal values'!$B$1
+ COUNTIFS('Official Medal Table'!$G:$G,'Each Gender Events'!$A46,'Official Medal Table'!$C:$C,'Each Gender Events'!CD$1,'Official Medal Table'!$E:$E,'Each Gender Events'!CD$2)*'Medal values'!$B$2
+ COUNTIFS('Official Medal Table'!$H:$H,'Each Gender Events'!$A46,'Official Medal Table'!$C:$C,'Each Gender Events'!CD$1,'Official Medal Table'!$E:$E,'Each Gender Events'!CD$2)*'Medal values'!$B$3
+ COUNTIFS('Official Medal Table'!$I:$I,'Each Gender Events'!$A46,'Official Medal Table'!$C:$C,'Each Gender Events'!CD$1,'Official Medal Table'!$E:$E,'Each Gender Events'!CD$2)*'Medal values'!$B$3
+ COUNTIFS('Official Medal Table'!$F:$F,'Each Gender Events'!$A46,'Official Medal Table'!$C:$C,'Each Gender Events'!CD$1,'Official Medal Table'!$E:$E,"Mixed")*'Medal values'!$B$1/2
+ COUNTIFS('Official Medal Table'!$G:$G,'Each Gender Events'!$A46,'Official Medal Table'!$C:$C,'Each Gender Events'!CD$1,'Official Medal Table'!$E:$E,"Mixed")*'Medal values'!$B$2/2
+ COUNTIFS('Official Medal Table'!$H:$H,'Each Gender Events'!$A46,'Official Medal Table'!$C:$C,'Each Gender Events'!CD$1,'Official Medal Table'!$E:$E,"Mixed")*'Medal values'!$B$3/2
+ COUNTIFS('Official Medal Table'!$I:$I,'Each Gender Events'!$A46,'Official Medal Table'!$C:$C,'Each Gender Events'!CD$1,'Official Medal Table'!$E:$E,"Mixed")*'Medal values'!$B$3/2</f>
        <v>0</v>
      </c>
      <c r="CE46">
        <f>COUNTIFS('Official Medal Table'!$F:$F,'Each Gender Events'!$A46,'Official Medal Table'!$C:$C,'Each Gender Events'!CE$1,'Official Medal Table'!$E:$E,'Each Gender Events'!CE$2)*'Medal values'!$B$1
+ COUNTIFS('Official Medal Table'!$G:$G,'Each Gender Events'!$A46,'Official Medal Table'!$C:$C,'Each Gender Events'!CE$1,'Official Medal Table'!$E:$E,'Each Gender Events'!CE$2)*'Medal values'!$B$2
+ COUNTIFS('Official Medal Table'!$H:$H,'Each Gender Events'!$A46,'Official Medal Table'!$C:$C,'Each Gender Events'!CE$1,'Official Medal Table'!$E:$E,'Each Gender Events'!CE$2)*'Medal values'!$B$3
+ COUNTIFS('Official Medal Table'!$I:$I,'Each Gender Events'!$A46,'Official Medal Table'!$C:$C,'Each Gender Events'!CE$1,'Official Medal Table'!$E:$E,'Each Gender Events'!CE$2)*'Medal values'!$B$3
+ COUNTIFS('Official Medal Table'!$F:$F,'Each Gender Events'!$A46,'Official Medal Table'!$C:$C,'Each Gender Events'!CE$1,'Official Medal Table'!$E:$E,"Mixed")*'Medal values'!$B$1/2
+ COUNTIFS('Official Medal Table'!$G:$G,'Each Gender Events'!$A46,'Official Medal Table'!$C:$C,'Each Gender Events'!CE$1,'Official Medal Table'!$E:$E,"Mixed")*'Medal values'!$B$2/2
+ COUNTIFS('Official Medal Table'!$H:$H,'Each Gender Events'!$A46,'Official Medal Table'!$C:$C,'Each Gender Events'!CE$1,'Official Medal Table'!$E:$E,"Mixed")*'Medal values'!$B$3/2
+ COUNTIFS('Official Medal Table'!$I:$I,'Each Gender Events'!$A46,'Official Medal Table'!$C:$C,'Each Gender Events'!CE$1,'Official Medal Table'!$E:$E,"Mixed")*'Medal values'!$B$3/2</f>
        <v>0</v>
      </c>
      <c r="CF46">
        <f>COUNTIFS('Official Medal Table'!$F:$F,'Each Gender Events'!$A46,'Official Medal Table'!$C:$C,'Each Gender Events'!CF$1,'Official Medal Table'!$E:$E,'Each Gender Events'!CF$2)*'Medal values'!$B$1
+ COUNTIFS('Official Medal Table'!$G:$G,'Each Gender Events'!$A46,'Official Medal Table'!$C:$C,'Each Gender Events'!CF$1,'Official Medal Table'!$E:$E,'Each Gender Events'!CF$2)*'Medal values'!$B$2
+ COUNTIFS('Official Medal Table'!$H:$H,'Each Gender Events'!$A46,'Official Medal Table'!$C:$C,'Each Gender Events'!CF$1,'Official Medal Table'!$E:$E,'Each Gender Events'!CF$2)*'Medal values'!$B$3
+ COUNTIFS('Official Medal Table'!$I:$I,'Each Gender Events'!$A46,'Official Medal Table'!$C:$C,'Each Gender Events'!CF$1,'Official Medal Table'!$E:$E,'Each Gender Events'!CF$2)*'Medal values'!$B$3
+ COUNTIFS('Official Medal Table'!$F:$F,'Each Gender Events'!$A46,'Official Medal Table'!$C:$C,'Each Gender Events'!CF$1,'Official Medal Table'!$E:$E,"Mixed")*'Medal values'!$B$1/2
+ COUNTIFS('Official Medal Table'!$G:$G,'Each Gender Events'!$A46,'Official Medal Table'!$C:$C,'Each Gender Events'!CF$1,'Official Medal Table'!$E:$E,"Mixed")*'Medal values'!$B$2/2
+ COUNTIFS('Official Medal Table'!$H:$H,'Each Gender Events'!$A46,'Official Medal Table'!$C:$C,'Each Gender Events'!CF$1,'Official Medal Table'!$E:$E,"Mixed")*'Medal values'!$B$3/2
+ COUNTIFS('Official Medal Table'!$I:$I,'Each Gender Events'!$A46,'Official Medal Table'!$C:$C,'Each Gender Events'!CF$1,'Official Medal Table'!$E:$E,"Mixed")*'Medal values'!$B$3/2</f>
        <v>0</v>
      </c>
      <c r="CG46">
        <f>COUNTIFS('Official Medal Table'!$F:$F,'Each Gender Events'!$A46,'Official Medal Table'!$C:$C,'Each Gender Events'!CG$1,'Official Medal Table'!$E:$E,'Each Gender Events'!CG$2)*'Medal values'!$B$1
+ COUNTIFS('Official Medal Table'!$G:$G,'Each Gender Events'!$A46,'Official Medal Table'!$C:$C,'Each Gender Events'!CG$1,'Official Medal Table'!$E:$E,'Each Gender Events'!CG$2)*'Medal values'!$B$2
+ COUNTIFS('Official Medal Table'!$H:$H,'Each Gender Events'!$A46,'Official Medal Table'!$C:$C,'Each Gender Events'!CG$1,'Official Medal Table'!$E:$E,'Each Gender Events'!CG$2)*'Medal values'!$B$3
+ COUNTIFS('Official Medal Table'!$I:$I,'Each Gender Events'!$A46,'Official Medal Table'!$C:$C,'Each Gender Events'!CG$1,'Official Medal Table'!$E:$E,'Each Gender Events'!CG$2)*'Medal values'!$B$3
+ COUNTIFS('Official Medal Table'!$F:$F,'Each Gender Events'!$A46,'Official Medal Table'!$C:$C,'Each Gender Events'!CG$1,'Official Medal Table'!$E:$E,"Mixed")*'Medal values'!$B$1/2
+ COUNTIFS('Official Medal Table'!$G:$G,'Each Gender Events'!$A46,'Official Medal Table'!$C:$C,'Each Gender Events'!CG$1,'Official Medal Table'!$E:$E,"Mixed")*'Medal values'!$B$2/2
+ COUNTIFS('Official Medal Table'!$H:$H,'Each Gender Events'!$A46,'Official Medal Table'!$C:$C,'Each Gender Events'!CG$1,'Official Medal Table'!$E:$E,"Mixed")*'Medal values'!$B$3/2
+ COUNTIFS('Official Medal Table'!$I:$I,'Each Gender Events'!$A46,'Official Medal Table'!$C:$C,'Each Gender Events'!CG$1,'Official Medal Table'!$E:$E,"Mixed")*'Medal values'!$B$3/2</f>
        <v>0</v>
      </c>
      <c r="CH46">
        <f>COUNTIFS('Official Medal Table'!$F:$F,'Each Gender Events'!$A46,'Official Medal Table'!$C:$C,'Each Gender Events'!CH$1,'Official Medal Table'!$E:$E,'Each Gender Events'!CH$2)*'Medal values'!$B$1
+ COUNTIFS('Official Medal Table'!$G:$G,'Each Gender Events'!$A46,'Official Medal Table'!$C:$C,'Each Gender Events'!CH$1,'Official Medal Table'!$E:$E,'Each Gender Events'!CH$2)*'Medal values'!$B$2
+ COUNTIFS('Official Medal Table'!$H:$H,'Each Gender Events'!$A46,'Official Medal Table'!$C:$C,'Each Gender Events'!CH$1,'Official Medal Table'!$E:$E,'Each Gender Events'!CH$2)*'Medal values'!$B$3
+ COUNTIFS('Official Medal Table'!$I:$I,'Each Gender Events'!$A46,'Official Medal Table'!$C:$C,'Each Gender Events'!CH$1,'Official Medal Table'!$E:$E,'Each Gender Events'!CH$2)*'Medal values'!$B$3
+ COUNTIFS('Official Medal Table'!$F:$F,'Each Gender Events'!$A46,'Official Medal Table'!$C:$C,'Each Gender Events'!CH$1,'Official Medal Table'!$E:$E,"Mixed")*'Medal values'!$B$1/2
+ COUNTIFS('Official Medal Table'!$G:$G,'Each Gender Events'!$A46,'Official Medal Table'!$C:$C,'Each Gender Events'!CH$1,'Official Medal Table'!$E:$E,"Mixed")*'Medal values'!$B$2/2
+ COUNTIFS('Official Medal Table'!$H:$H,'Each Gender Events'!$A46,'Official Medal Table'!$C:$C,'Each Gender Events'!CH$1,'Official Medal Table'!$E:$E,"Mixed")*'Medal values'!$B$3/2
+ COUNTIFS('Official Medal Table'!$I:$I,'Each Gender Events'!$A46,'Official Medal Table'!$C:$C,'Each Gender Events'!CH$1,'Official Medal Table'!$E:$E,"Mixed")*'Medal values'!$B$3/2</f>
        <v>0</v>
      </c>
      <c r="CI46">
        <f>COUNTIFS('Official Medal Table'!$F:$F,'Each Gender Events'!$A46,'Official Medal Table'!$C:$C,'Each Gender Events'!CI$1,'Official Medal Table'!$E:$E,'Each Gender Events'!CI$2)*'Medal values'!$B$1
+ COUNTIFS('Official Medal Table'!$G:$G,'Each Gender Events'!$A46,'Official Medal Table'!$C:$C,'Each Gender Events'!CI$1,'Official Medal Table'!$E:$E,'Each Gender Events'!CI$2)*'Medal values'!$B$2
+ COUNTIFS('Official Medal Table'!$H:$H,'Each Gender Events'!$A46,'Official Medal Table'!$C:$C,'Each Gender Events'!CI$1,'Official Medal Table'!$E:$E,'Each Gender Events'!CI$2)*'Medal values'!$B$3
+ COUNTIFS('Official Medal Table'!$I:$I,'Each Gender Events'!$A46,'Official Medal Table'!$C:$C,'Each Gender Events'!CI$1,'Official Medal Table'!$E:$E,'Each Gender Events'!CI$2)*'Medal values'!$B$3
+ COUNTIFS('Official Medal Table'!$F:$F,'Each Gender Events'!$A46,'Official Medal Table'!$C:$C,'Each Gender Events'!CI$1,'Official Medal Table'!$E:$E,"Mixed")*'Medal values'!$B$1/2
+ COUNTIFS('Official Medal Table'!$G:$G,'Each Gender Events'!$A46,'Official Medal Table'!$C:$C,'Each Gender Events'!CI$1,'Official Medal Table'!$E:$E,"Mixed")*'Medal values'!$B$2/2
+ COUNTIFS('Official Medal Table'!$H:$H,'Each Gender Events'!$A46,'Official Medal Table'!$C:$C,'Each Gender Events'!CI$1,'Official Medal Table'!$E:$E,"Mixed")*'Medal values'!$B$3/2
+ COUNTIFS('Official Medal Table'!$I:$I,'Each Gender Events'!$A46,'Official Medal Table'!$C:$C,'Each Gender Events'!CI$1,'Official Medal Table'!$E:$E,"Mixed")*'Medal values'!$B$3/2</f>
        <v>0</v>
      </c>
      <c r="CJ46">
        <f>COUNTIFS('Official Medal Table'!$F:$F,'Each Gender Events'!$A46,'Official Medal Table'!$C:$C,'Each Gender Events'!CJ$1,'Official Medal Table'!$E:$E,'Each Gender Events'!CJ$2)*'Medal values'!$B$1
+ COUNTIFS('Official Medal Table'!$G:$G,'Each Gender Events'!$A46,'Official Medal Table'!$C:$C,'Each Gender Events'!CJ$1,'Official Medal Table'!$E:$E,'Each Gender Events'!CJ$2)*'Medal values'!$B$2
+ COUNTIFS('Official Medal Table'!$H:$H,'Each Gender Events'!$A46,'Official Medal Table'!$C:$C,'Each Gender Events'!CJ$1,'Official Medal Table'!$E:$E,'Each Gender Events'!CJ$2)*'Medal values'!$B$3
+ COUNTIFS('Official Medal Table'!$I:$I,'Each Gender Events'!$A46,'Official Medal Table'!$C:$C,'Each Gender Events'!CJ$1,'Official Medal Table'!$E:$E,'Each Gender Events'!CJ$2)*'Medal values'!$B$3
+ COUNTIFS('Official Medal Table'!$F:$F,'Each Gender Events'!$A46,'Official Medal Table'!$C:$C,'Each Gender Events'!CJ$1,'Official Medal Table'!$E:$E,"Mixed")*'Medal values'!$B$1/2
+ COUNTIFS('Official Medal Table'!$G:$G,'Each Gender Events'!$A46,'Official Medal Table'!$C:$C,'Each Gender Events'!CJ$1,'Official Medal Table'!$E:$E,"Mixed")*'Medal values'!$B$2/2
+ COUNTIFS('Official Medal Table'!$H:$H,'Each Gender Events'!$A46,'Official Medal Table'!$C:$C,'Each Gender Events'!CJ$1,'Official Medal Table'!$E:$E,"Mixed")*'Medal values'!$B$3/2
+ COUNTIFS('Official Medal Table'!$I:$I,'Each Gender Events'!$A46,'Official Medal Table'!$C:$C,'Each Gender Events'!CJ$1,'Official Medal Table'!$E:$E,"Mixed")*'Medal values'!$B$3/2</f>
        <v>0</v>
      </c>
      <c r="CK46">
        <f>COUNTIFS('Official Medal Table'!$F:$F,'Each Gender Events'!$A46,'Official Medal Table'!$C:$C,'Each Gender Events'!CK$1,'Official Medal Table'!$E:$E,'Each Gender Events'!CK$2)*'Medal values'!$B$1
+ COUNTIFS('Official Medal Table'!$G:$G,'Each Gender Events'!$A46,'Official Medal Table'!$C:$C,'Each Gender Events'!CK$1,'Official Medal Table'!$E:$E,'Each Gender Events'!CK$2)*'Medal values'!$B$2
+ COUNTIFS('Official Medal Table'!$H:$H,'Each Gender Events'!$A46,'Official Medal Table'!$C:$C,'Each Gender Events'!CK$1,'Official Medal Table'!$E:$E,'Each Gender Events'!CK$2)*'Medal values'!$B$3
+ COUNTIFS('Official Medal Table'!$I:$I,'Each Gender Events'!$A46,'Official Medal Table'!$C:$C,'Each Gender Events'!CK$1,'Official Medal Table'!$E:$E,'Each Gender Events'!CK$2)*'Medal values'!$B$3
+ COUNTIFS('Official Medal Table'!$F:$F,'Each Gender Events'!$A46,'Official Medal Table'!$C:$C,'Each Gender Events'!CK$1,'Official Medal Table'!$E:$E,"Mixed")*'Medal values'!$B$1/2
+ COUNTIFS('Official Medal Table'!$G:$G,'Each Gender Events'!$A46,'Official Medal Table'!$C:$C,'Each Gender Events'!CK$1,'Official Medal Table'!$E:$E,"Mixed")*'Medal values'!$B$2/2
+ COUNTIFS('Official Medal Table'!$H:$H,'Each Gender Events'!$A46,'Official Medal Table'!$C:$C,'Each Gender Events'!CK$1,'Official Medal Table'!$E:$E,"Mixed")*'Medal values'!$B$3/2
+ COUNTIFS('Official Medal Table'!$I:$I,'Each Gender Events'!$A46,'Official Medal Table'!$C:$C,'Each Gender Events'!CK$1,'Official Medal Table'!$E:$E,"Mixed")*'Medal values'!$B$3/2</f>
        <v>0</v>
      </c>
      <c r="CL46">
        <f>COUNTIFS('Official Medal Table'!$F:$F,'Each Gender Events'!$A46,'Official Medal Table'!$C:$C,'Each Gender Events'!CL$1,'Official Medal Table'!$E:$E,'Each Gender Events'!CL$2)*'Medal values'!$B$1
+ COUNTIFS('Official Medal Table'!$G:$G,'Each Gender Events'!$A46,'Official Medal Table'!$C:$C,'Each Gender Events'!CL$1,'Official Medal Table'!$E:$E,'Each Gender Events'!CL$2)*'Medal values'!$B$2
+ COUNTIFS('Official Medal Table'!$H:$H,'Each Gender Events'!$A46,'Official Medal Table'!$C:$C,'Each Gender Events'!CL$1,'Official Medal Table'!$E:$E,'Each Gender Events'!CL$2)*'Medal values'!$B$3
+ COUNTIFS('Official Medal Table'!$I:$I,'Each Gender Events'!$A46,'Official Medal Table'!$C:$C,'Each Gender Events'!CL$1,'Official Medal Table'!$E:$E,'Each Gender Events'!CL$2)*'Medal values'!$B$3
+ COUNTIFS('Official Medal Table'!$F:$F,'Each Gender Events'!$A46,'Official Medal Table'!$C:$C,'Each Gender Events'!CL$1,'Official Medal Table'!$E:$E,"Mixed")*'Medal values'!$B$1/2
+ COUNTIFS('Official Medal Table'!$G:$G,'Each Gender Events'!$A46,'Official Medal Table'!$C:$C,'Each Gender Events'!CL$1,'Official Medal Table'!$E:$E,"Mixed")*'Medal values'!$B$2/2
+ COUNTIFS('Official Medal Table'!$H:$H,'Each Gender Events'!$A46,'Official Medal Table'!$C:$C,'Each Gender Events'!CL$1,'Official Medal Table'!$E:$E,"Mixed")*'Medal values'!$B$3/2
+ COUNTIFS('Official Medal Table'!$I:$I,'Each Gender Events'!$A46,'Official Medal Table'!$C:$C,'Each Gender Events'!CL$1,'Official Medal Table'!$E:$E,"Mixed")*'Medal values'!$B$3/2</f>
        <v>0</v>
      </c>
      <c r="CM46">
        <f>COUNTIFS('Official Medal Table'!$F:$F,'Each Gender Events'!$A46,'Official Medal Table'!$C:$C,'Each Gender Events'!CM$1,'Official Medal Table'!$E:$E,'Each Gender Events'!CM$2)*'Medal values'!$B$1
+ COUNTIFS('Official Medal Table'!$G:$G,'Each Gender Events'!$A46,'Official Medal Table'!$C:$C,'Each Gender Events'!CM$1,'Official Medal Table'!$E:$E,'Each Gender Events'!CM$2)*'Medal values'!$B$2
+ COUNTIFS('Official Medal Table'!$H:$H,'Each Gender Events'!$A46,'Official Medal Table'!$C:$C,'Each Gender Events'!CM$1,'Official Medal Table'!$E:$E,'Each Gender Events'!CM$2)*'Medal values'!$B$3
+ COUNTIFS('Official Medal Table'!$I:$I,'Each Gender Events'!$A46,'Official Medal Table'!$C:$C,'Each Gender Events'!CM$1,'Official Medal Table'!$E:$E,'Each Gender Events'!CM$2)*'Medal values'!$B$3
+ COUNTIFS('Official Medal Table'!$F:$F,'Each Gender Events'!$A46,'Official Medal Table'!$C:$C,'Each Gender Events'!CM$1,'Official Medal Table'!$E:$E,"Mixed")*'Medal values'!$B$1/2
+ COUNTIFS('Official Medal Table'!$G:$G,'Each Gender Events'!$A46,'Official Medal Table'!$C:$C,'Each Gender Events'!CM$1,'Official Medal Table'!$E:$E,"Mixed")*'Medal values'!$B$2/2
+ COUNTIFS('Official Medal Table'!$H:$H,'Each Gender Events'!$A46,'Official Medal Table'!$C:$C,'Each Gender Events'!CM$1,'Official Medal Table'!$E:$E,"Mixed")*'Medal values'!$B$3/2
+ COUNTIFS('Official Medal Table'!$I:$I,'Each Gender Events'!$A46,'Official Medal Table'!$C:$C,'Each Gender Events'!CM$1,'Official Medal Table'!$E:$E,"Mixed")*'Medal values'!$B$3/2</f>
        <v>0</v>
      </c>
      <c r="CN46">
        <f>COUNTIFS('Official Medal Table'!$F:$F,'Each Gender Events'!$A46,'Official Medal Table'!$C:$C,'Each Gender Events'!CN$1,'Official Medal Table'!$E:$E,'Each Gender Events'!CN$2)*'Medal values'!$B$1
+ COUNTIFS('Official Medal Table'!$G:$G,'Each Gender Events'!$A46,'Official Medal Table'!$C:$C,'Each Gender Events'!CN$1,'Official Medal Table'!$E:$E,'Each Gender Events'!CN$2)*'Medal values'!$B$2
+ COUNTIFS('Official Medal Table'!$H:$H,'Each Gender Events'!$A46,'Official Medal Table'!$C:$C,'Each Gender Events'!CN$1,'Official Medal Table'!$E:$E,'Each Gender Events'!CN$2)*'Medal values'!$B$3
+ COUNTIFS('Official Medal Table'!$I:$I,'Each Gender Events'!$A46,'Official Medal Table'!$C:$C,'Each Gender Events'!CN$1,'Official Medal Table'!$E:$E,'Each Gender Events'!CN$2)*'Medal values'!$B$3
+ COUNTIFS('Official Medal Table'!$F:$F,'Each Gender Events'!$A46,'Official Medal Table'!$C:$C,'Each Gender Events'!CN$1,'Official Medal Table'!$E:$E,"Mixed")*'Medal values'!$B$1/2
+ COUNTIFS('Official Medal Table'!$G:$G,'Each Gender Events'!$A46,'Official Medal Table'!$C:$C,'Each Gender Events'!CN$1,'Official Medal Table'!$E:$E,"Mixed")*'Medal values'!$B$2/2
+ COUNTIFS('Official Medal Table'!$H:$H,'Each Gender Events'!$A46,'Official Medal Table'!$C:$C,'Each Gender Events'!CN$1,'Official Medal Table'!$E:$E,"Mixed")*'Medal values'!$B$3/2
+ COUNTIFS('Official Medal Table'!$I:$I,'Each Gender Events'!$A46,'Official Medal Table'!$C:$C,'Each Gender Events'!CN$1,'Official Medal Table'!$E:$E,"Mixed")*'Medal values'!$B$3/2</f>
        <v>0</v>
      </c>
      <c r="CO46">
        <f>COUNTIFS('Official Medal Table'!$F:$F,'Each Gender Events'!$A46,'Official Medal Table'!$C:$C,'Each Gender Events'!CO$1,'Official Medal Table'!$E:$E,'Each Gender Events'!CO$2)*'Medal values'!$B$1
+ COUNTIFS('Official Medal Table'!$G:$G,'Each Gender Events'!$A46,'Official Medal Table'!$C:$C,'Each Gender Events'!CO$1,'Official Medal Table'!$E:$E,'Each Gender Events'!CO$2)*'Medal values'!$B$2
+ COUNTIFS('Official Medal Table'!$H:$H,'Each Gender Events'!$A46,'Official Medal Table'!$C:$C,'Each Gender Events'!CO$1,'Official Medal Table'!$E:$E,'Each Gender Events'!CO$2)*'Medal values'!$B$3
+ COUNTIFS('Official Medal Table'!$I:$I,'Each Gender Events'!$A46,'Official Medal Table'!$C:$C,'Each Gender Events'!CO$1,'Official Medal Table'!$E:$E,'Each Gender Events'!CO$2)*'Medal values'!$B$3
+ COUNTIFS('Official Medal Table'!$F:$F,'Each Gender Events'!$A46,'Official Medal Table'!$C:$C,'Each Gender Events'!CO$1,'Official Medal Table'!$E:$E,"Mixed")*'Medal values'!$B$1/2
+ COUNTIFS('Official Medal Table'!$G:$G,'Each Gender Events'!$A46,'Official Medal Table'!$C:$C,'Each Gender Events'!CO$1,'Official Medal Table'!$E:$E,"Mixed")*'Medal values'!$B$2/2
+ COUNTIFS('Official Medal Table'!$H:$H,'Each Gender Events'!$A46,'Official Medal Table'!$C:$C,'Each Gender Events'!CO$1,'Official Medal Table'!$E:$E,"Mixed")*'Medal values'!$B$3/2
+ COUNTIFS('Official Medal Table'!$I:$I,'Each Gender Events'!$A46,'Official Medal Table'!$C:$C,'Each Gender Events'!CO$1,'Official Medal Table'!$E:$E,"Mixed")*'Medal values'!$B$3/2</f>
        <v>0</v>
      </c>
      <c r="CP46">
        <f>COUNTIFS('Official Medal Table'!$F:$F,'Each Gender Events'!$A46,'Official Medal Table'!$C:$C,'Each Gender Events'!CP$1,'Official Medal Table'!$E:$E,'Each Gender Events'!CP$2)*'Medal values'!$B$1
+ COUNTIFS('Official Medal Table'!$G:$G,'Each Gender Events'!$A46,'Official Medal Table'!$C:$C,'Each Gender Events'!CP$1,'Official Medal Table'!$E:$E,'Each Gender Events'!CP$2)*'Medal values'!$B$2
+ COUNTIFS('Official Medal Table'!$H:$H,'Each Gender Events'!$A46,'Official Medal Table'!$C:$C,'Each Gender Events'!CP$1,'Official Medal Table'!$E:$E,'Each Gender Events'!CP$2)*'Medal values'!$B$3
+ COUNTIFS('Official Medal Table'!$I:$I,'Each Gender Events'!$A46,'Official Medal Table'!$C:$C,'Each Gender Events'!CP$1,'Official Medal Table'!$E:$E,'Each Gender Events'!CP$2)*'Medal values'!$B$3
+ COUNTIFS('Official Medal Table'!$F:$F,'Each Gender Events'!$A46,'Official Medal Table'!$C:$C,'Each Gender Events'!CP$1,'Official Medal Table'!$E:$E,"Mixed")*'Medal values'!$B$1/2
+ COUNTIFS('Official Medal Table'!$G:$G,'Each Gender Events'!$A46,'Official Medal Table'!$C:$C,'Each Gender Events'!CP$1,'Official Medal Table'!$E:$E,"Mixed")*'Medal values'!$B$2/2
+ COUNTIFS('Official Medal Table'!$H:$H,'Each Gender Events'!$A46,'Official Medal Table'!$C:$C,'Each Gender Events'!CP$1,'Official Medal Table'!$E:$E,"Mixed")*'Medal values'!$B$3/2
+ COUNTIFS('Official Medal Table'!$I:$I,'Each Gender Events'!$A46,'Official Medal Table'!$C:$C,'Each Gender Events'!CP$1,'Official Medal Table'!$E:$E,"Mixed")*'Medal values'!$B$3/2</f>
        <v>0</v>
      </c>
      <c r="CQ46">
        <f>COUNTIFS('Official Medal Table'!$F:$F,'Each Gender Events'!$A46,'Official Medal Table'!$C:$C,'Each Gender Events'!CQ$1,'Official Medal Table'!$E:$E,'Each Gender Events'!CQ$2)*'Medal values'!$B$1
+ COUNTIFS('Official Medal Table'!$G:$G,'Each Gender Events'!$A46,'Official Medal Table'!$C:$C,'Each Gender Events'!CQ$1,'Official Medal Table'!$E:$E,'Each Gender Events'!CQ$2)*'Medal values'!$B$2
+ COUNTIFS('Official Medal Table'!$H:$H,'Each Gender Events'!$A46,'Official Medal Table'!$C:$C,'Each Gender Events'!CQ$1,'Official Medal Table'!$E:$E,'Each Gender Events'!CQ$2)*'Medal values'!$B$3
+ COUNTIFS('Official Medal Table'!$I:$I,'Each Gender Events'!$A46,'Official Medal Table'!$C:$C,'Each Gender Events'!CQ$1,'Official Medal Table'!$E:$E,'Each Gender Events'!CQ$2)*'Medal values'!$B$3
+ COUNTIFS('Official Medal Table'!$F:$F,'Each Gender Events'!$A46,'Official Medal Table'!$C:$C,'Each Gender Events'!CQ$1,'Official Medal Table'!$E:$E,"Mixed")*'Medal values'!$B$1/2
+ COUNTIFS('Official Medal Table'!$G:$G,'Each Gender Events'!$A46,'Official Medal Table'!$C:$C,'Each Gender Events'!CQ$1,'Official Medal Table'!$E:$E,"Mixed")*'Medal values'!$B$2/2
+ COUNTIFS('Official Medal Table'!$H:$H,'Each Gender Events'!$A46,'Official Medal Table'!$C:$C,'Each Gender Events'!CQ$1,'Official Medal Table'!$E:$E,"Mixed")*'Medal values'!$B$3/2
+ COUNTIFS('Official Medal Table'!$I:$I,'Each Gender Events'!$A46,'Official Medal Table'!$C:$C,'Each Gender Events'!CQ$1,'Official Medal Table'!$E:$E,"Mixed")*'Medal values'!$B$3/2</f>
        <v>0</v>
      </c>
      <c r="CR46">
        <f>COUNTIFS('Official Medal Table'!$F:$F,'Each Gender Events'!$A46,'Official Medal Table'!$C:$C,'Each Gender Events'!CR$1,'Official Medal Table'!$E:$E,'Each Gender Events'!CR$2)*'Medal values'!$B$1
+ COUNTIFS('Official Medal Table'!$G:$G,'Each Gender Events'!$A46,'Official Medal Table'!$C:$C,'Each Gender Events'!CR$1,'Official Medal Table'!$E:$E,'Each Gender Events'!CR$2)*'Medal values'!$B$2
+ COUNTIFS('Official Medal Table'!$H:$H,'Each Gender Events'!$A46,'Official Medal Table'!$C:$C,'Each Gender Events'!CR$1,'Official Medal Table'!$E:$E,'Each Gender Events'!CR$2)*'Medal values'!$B$3
+ COUNTIFS('Official Medal Table'!$I:$I,'Each Gender Events'!$A46,'Official Medal Table'!$C:$C,'Each Gender Events'!CR$1,'Official Medal Table'!$E:$E,'Each Gender Events'!CR$2)*'Medal values'!$B$3
+ COUNTIFS('Official Medal Table'!$F:$F,'Each Gender Events'!$A46,'Official Medal Table'!$C:$C,'Each Gender Events'!CR$1,'Official Medal Table'!$E:$E,"Mixed")*'Medal values'!$B$1/2
+ COUNTIFS('Official Medal Table'!$G:$G,'Each Gender Events'!$A46,'Official Medal Table'!$C:$C,'Each Gender Events'!CR$1,'Official Medal Table'!$E:$E,"Mixed")*'Medal values'!$B$2/2
+ COUNTIFS('Official Medal Table'!$H:$H,'Each Gender Events'!$A46,'Official Medal Table'!$C:$C,'Each Gender Events'!CR$1,'Official Medal Table'!$E:$E,"Mixed")*'Medal values'!$B$3/2
+ COUNTIFS('Official Medal Table'!$I:$I,'Each Gender Events'!$A46,'Official Medal Table'!$C:$C,'Each Gender Events'!CR$1,'Official Medal Table'!$E:$E,"Mixed")*'Medal values'!$B$3/2</f>
        <v>2.0000010000000001</v>
      </c>
      <c r="CS46">
        <f>COUNTIFS('Official Medal Table'!$F:$F,'Each Gender Events'!$A46,'Official Medal Table'!$C:$C,'Each Gender Events'!CS$1,'Official Medal Table'!$E:$E,'Each Gender Events'!CS$2)*'Medal values'!$B$1
+ COUNTIFS('Official Medal Table'!$G:$G,'Each Gender Events'!$A46,'Official Medal Table'!$C:$C,'Each Gender Events'!CS$1,'Official Medal Table'!$E:$E,'Each Gender Events'!CS$2)*'Medal values'!$B$2
+ COUNTIFS('Official Medal Table'!$H:$H,'Each Gender Events'!$A46,'Official Medal Table'!$C:$C,'Each Gender Events'!CS$1,'Official Medal Table'!$E:$E,'Each Gender Events'!CS$2)*'Medal values'!$B$3
+ COUNTIFS('Official Medal Table'!$I:$I,'Each Gender Events'!$A46,'Official Medal Table'!$C:$C,'Each Gender Events'!CS$1,'Official Medal Table'!$E:$E,'Each Gender Events'!CS$2)*'Medal values'!$B$3
+ COUNTIFS('Official Medal Table'!$F:$F,'Each Gender Events'!$A46,'Official Medal Table'!$C:$C,'Each Gender Events'!CS$1,'Official Medal Table'!$E:$E,"Mixed")*'Medal values'!$B$1/2
+ COUNTIFS('Official Medal Table'!$G:$G,'Each Gender Events'!$A46,'Official Medal Table'!$C:$C,'Each Gender Events'!CS$1,'Official Medal Table'!$E:$E,"Mixed")*'Medal values'!$B$2/2
+ COUNTIFS('Official Medal Table'!$H:$H,'Each Gender Events'!$A46,'Official Medal Table'!$C:$C,'Each Gender Events'!CS$1,'Official Medal Table'!$E:$E,"Mixed")*'Medal values'!$B$3/2
+ COUNTIFS('Official Medal Table'!$I:$I,'Each Gender Events'!$A46,'Official Medal Table'!$C:$C,'Each Gender Events'!CS$1,'Official Medal Table'!$E:$E,"Mixed")*'Medal values'!$B$3/2</f>
        <v>0</v>
      </c>
      <c r="CT46">
        <f>COUNTIFS('Official Medal Table'!$F:$F,'Each Gender Events'!$A46,'Official Medal Table'!$C:$C,'Each Gender Events'!CT$1,'Official Medal Table'!$E:$E,'Each Gender Events'!CT$2)*'Medal values'!$B$1
+ COUNTIFS('Official Medal Table'!$G:$G,'Each Gender Events'!$A46,'Official Medal Table'!$C:$C,'Each Gender Events'!CT$1,'Official Medal Table'!$E:$E,'Each Gender Events'!CT$2)*'Medal values'!$B$2
+ COUNTIFS('Official Medal Table'!$H:$H,'Each Gender Events'!$A46,'Official Medal Table'!$C:$C,'Each Gender Events'!CT$1,'Official Medal Table'!$E:$E,'Each Gender Events'!CT$2)*'Medal values'!$B$3
+ COUNTIFS('Official Medal Table'!$I:$I,'Each Gender Events'!$A46,'Official Medal Table'!$C:$C,'Each Gender Events'!CT$1,'Official Medal Table'!$E:$E,'Each Gender Events'!CT$2)*'Medal values'!$B$3
+ COUNTIFS('Official Medal Table'!$F:$F,'Each Gender Events'!$A46,'Official Medal Table'!$C:$C,'Each Gender Events'!CT$1,'Official Medal Table'!$E:$E,"Mixed")*'Medal values'!$B$1/2
+ COUNTIFS('Official Medal Table'!$G:$G,'Each Gender Events'!$A46,'Official Medal Table'!$C:$C,'Each Gender Events'!CT$1,'Official Medal Table'!$E:$E,"Mixed")*'Medal values'!$B$2/2
+ COUNTIFS('Official Medal Table'!$H:$H,'Each Gender Events'!$A46,'Official Medal Table'!$C:$C,'Each Gender Events'!CT$1,'Official Medal Table'!$E:$E,"Mixed")*'Medal values'!$B$3/2
+ COUNTIFS('Official Medal Table'!$I:$I,'Each Gender Events'!$A46,'Official Medal Table'!$C:$C,'Each Gender Events'!CT$1,'Official Medal Table'!$E:$E,"Mixed")*'Medal values'!$B$3/2</f>
        <v>0</v>
      </c>
    </row>
    <row r="47" spans="1:98" x14ac:dyDescent="0.3">
      <c r="A47" t="str">
        <f>Countries!A45</f>
        <v>IRL</v>
      </c>
      <c r="B47">
        <f>COUNTIFS('Official Medal Table'!$F:$F,'Each Gender Events'!$A47,'Official Medal Table'!$C:$C,'Each Gender Events'!B$1,'Official Medal Table'!$E:$E,'Each Gender Events'!B$2)*'Medal values'!$B$1
+ COUNTIFS('Official Medal Table'!$G:$G,'Each Gender Events'!$A47,'Official Medal Table'!$C:$C,'Each Gender Events'!B$1,'Official Medal Table'!$E:$E,'Each Gender Events'!B$2)*'Medal values'!$B$2
+ COUNTIFS('Official Medal Table'!$H:$H,'Each Gender Events'!$A47,'Official Medal Table'!$C:$C,'Each Gender Events'!B$1,'Official Medal Table'!$E:$E,'Each Gender Events'!B$2)*'Medal values'!$B$3
+ COUNTIFS('Official Medal Table'!$I:$I,'Each Gender Events'!$A47,'Official Medal Table'!$C:$C,'Each Gender Events'!B$1,'Official Medal Table'!$E:$E,'Each Gender Events'!B$2)*'Medal values'!$B$3
+ COUNTIFS('Official Medal Table'!$F:$F,'Each Gender Events'!$A47,'Official Medal Table'!$C:$C,'Each Gender Events'!B$1,'Official Medal Table'!$E:$E,"Mixed")*'Medal values'!$B$1/2
+ COUNTIFS('Official Medal Table'!$G:$G,'Each Gender Events'!$A47,'Official Medal Table'!$C:$C,'Each Gender Events'!B$1,'Official Medal Table'!$E:$E,"Mixed")*'Medal values'!$B$2/2
+ COUNTIFS('Official Medal Table'!$H:$H,'Each Gender Events'!$A47,'Official Medal Table'!$C:$C,'Each Gender Events'!B$1,'Official Medal Table'!$E:$E,"Mixed")*'Medal values'!$B$3/2
+ COUNTIFS('Official Medal Table'!$I:$I,'Each Gender Events'!$A47,'Official Medal Table'!$C:$C,'Each Gender Events'!B$1,'Official Medal Table'!$E:$E,"Mixed")*'Medal values'!$B$3/2</f>
        <v>0</v>
      </c>
      <c r="C47">
        <f>COUNTIFS('Official Medal Table'!$F:$F,'Each Gender Events'!$A47,'Official Medal Table'!$C:$C,'Each Gender Events'!C$1,'Official Medal Table'!$E:$E,'Each Gender Events'!C$2)*'Medal values'!$B$1
+ COUNTIFS('Official Medal Table'!$G:$G,'Each Gender Events'!$A47,'Official Medal Table'!$C:$C,'Each Gender Events'!C$1,'Official Medal Table'!$E:$E,'Each Gender Events'!C$2)*'Medal values'!$B$2
+ COUNTIFS('Official Medal Table'!$H:$H,'Each Gender Events'!$A47,'Official Medal Table'!$C:$C,'Each Gender Events'!C$1,'Official Medal Table'!$E:$E,'Each Gender Events'!C$2)*'Medal values'!$B$3
+ COUNTIFS('Official Medal Table'!$I:$I,'Each Gender Events'!$A47,'Official Medal Table'!$C:$C,'Each Gender Events'!C$1,'Official Medal Table'!$E:$E,'Each Gender Events'!C$2)*'Medal values'!$B$3
+ COUNTIFS('Official Medal Table'!$F:$F,'Each Gender Events'!$A47,'Official Medal Table'!$C:$C,'Each Gender Events'!C$1,'Official Medal Table'!$E:$E,"Mixed")*'Medal values'!$B$1/2
+ COUNTIFS('Official Medal Table'!$G:$G,'Each Gender Events'!$A47,'Official Medal Table'!$C:$C,'Each Gender Events'!C$1,'Official Medal Table'!$E:$E,"Mixed")*'Medal values'!$B$2/2
+ COUNTIFS('Official Medal Table'!$H:$H,'Each Gender Events'!$A47,'Official Medal Table'!$C:$C,'Each Gender Events'!C$1,'Official Medal Table'!$E:$E,"Mixed")*'Medal values'!$B$3/2
+ COUNTIFS('Official Medal Table'!$I:$I,'Each Gender Events'!$A47,'Official Medal Table'!$C:$C,'Each Gender Events'!C$1,'Official Medal Table'!$E:$E,"Mixed")*'Medal values'!$B$3/2</f>
        <v>0</v>
      </c>
      <c r="D47">
        <f>COUNTIFS('Official Medal Table'!$F:$F,'Each Gender Events'!$A47,'Official Medal Table'!$C:$C,'Each Gender Events'!D$1,'Official Medal Table'!$E:$E,'Each Gender Events'!D$2)*'Medal values'!$B$1
+ COUNTIFS('Official Medal Table'!$G:$G,'Each Gender Events'!$A47,'Official Medal Table'!$C:$C,'Each Gender Events'!D$1,'Official Medal Table'!$E:$E,'Each Gender Events'!D$2)*'Medal values'!$B$2
+ COUNTIFS('Official Medal Table'!$H:$H,'Each Gender Events'!$A47,'Official Medal Table'!$C:$C,'Each Gender Events'!D$1,'Official Medal Table'!$E:$E,'Each Gender Events'!D$2)*'Medal values'!$B$3
+ COUNTIFS('Official Medal Table'!$I:$I,'Each Gender Events'!$A47,'Official Medal Table'!$C:$C,'Each Gender Events'!D$1,'Official Medal Table'!$E:$E,'Each Gender Events'!D$2)*'Medal values'!$B$3
+ COUNTIFS('Official Medal Table'!$F:$F,'Each Gender Events'!$A47,'Official Medal Table'!$C:$C,'Each Gender Events'!D$1,'Official Medal Table'!$E:$E,"Mixed")*'Medal values'!$B$1/2
+ COUNTIFS('Official Medal Table'!$G:$G,'Each Gender Events'!$A47,'Official Medal Table'!$C:$C,'Each Gender Events'!D$1,'Official Medal Table'!$E:$E,"Mixed")*'Medal values'!$B$2/2
+ COUNTIFS('Official Medal Table'!$H:$H,'Each Gender Events'!$A47,'Official Medal Table'!$C:$C,'Each Gender Events'!D$1,'Official Medal Table'!$E:$E,"Mixed")*'Medal values'!$B$3/2
+ COUNTIFS('Official Medal Table'!$I:$I,'Each Gender Events'!$A47,'Official Medal Table'!$C:$C,'Each Gender Events'!D$1,'Official Medal Table'!$E:$E,"Mixed")*'Medal values'!$B$3/2</f>
        <v>0</v>
      </c>
      <c r="E47">
        <f>COUNTIFS('Official Medal Table'!$F:$F,'Each Gender Events'!$A47,'Official Medal Table'!$C:$C,'Each Gender Events'!E$1,'Official Medal Table'!$E:$E,'Each Gender Events'!E$2)*'Medal values'!$B$1
+ COUNTIFS('Official Medal Table'!$G:$G,'Each Gender Events'!$A47,'Official Medal Table'!$C:$C,'Each Gender Events'!E$1,'Official Medal Table'!$E:$E,'Each Gender Events'!E$2)*'Medal values'!$B$2
+ COUNTIFS('Official Medal Table'!$H:$H,'Each Gender Events'!$A47,'Official Medal Table'!$C:$C,'Each Gender Events'!E$1,'Official Medal Table'!$E:$E,'Each Gender Events'!E$2)*'Medal values'!$B$3
+ COUNTIFS('Official Medal Table'!$I:$I,'Each Gender Events'!$A47,'Official Medal Table'!$C:$C,'Each Gender Events'!E$1,'Official Medal Table'!$E:$E,'Each Gender Events'!E$2)*'Medal values'!$B$3
+ COUNTIFS('Official Medal Table'!$F:$F,'Each Gender Events'!$A47,'Official Medal Table'!$C:$C,'Each Gender Events'!E$1,'Official Medal Table'!$E:$E,"Mixed")*'Medal values'!$B$1/2
+ COUNTIFS('Official Medal Table'!$G:$G,'Each Gender Events'!$A47,'Official Medal Table'!$C:$C,'Each Gender Events'!E$1,'Official Medal Table'!$E:$E,"Mixed")*'Medal values'!$B$2/2
+ COUNTIFS('Official Medal Table'!$H:$H,'Each Gender Events'!$A47,'Official Medal Table'!$C:$C,'Each Gender Events'!E$1,'Official Medal Table'!$E:$E,"Mixed")*'Medal values'!$B$3/2
+ COUNTIFS('Official Medal Table'!$I:$I,'Each Gender Events'!$A47,'Official Medal Table'!$C:$C,'Each Gender Events'!E$1,'Official Medal Table'!$E:$E,"Mixed")*'Medal values'!$B$3/2</f>
        <v>0</v>
      </c>
      <c r="F47">
        <f>COUNTIFS('Official Medal Table'!$F:$F,'Each Gender Events'!$A47,'Official Medal Table'!$C:$C,'Each Gender Events'!F$1,'Official Medal Table'!$E:$E,'Each Gender Events'!F$2)*'Medal values'!$B$1
+ COUNTIFS('Official Medal Table'!$G:$G,'Each Gender Events'!$A47,'Official Medal Table'!$C:$C,'Each Gender Events'!F$1,'Official Medal Table'!$E:$E,'Each Gender Events'!F$2)*'Medal values'!$B$2
+ COUNTIFS('Official Medal Table'!$H:$H,'Each Gender Events'!$A47,'Official Medal Table'!$C:$C,'Each Gender Events'!F$1,'Official Medal Table'!$E:$E,'Each Gender Events'!F$2)*'Medal values'!$B$3
+ COUNTIFS('Official Medal Table'!$I:$I,'Each Gender Events'!$A47,'Official Medal Table'!$C:$C,'Each Gender Events'!F$1,'Official Medal Table'!$E:$E,'Each Gender Events'!F$2)*'Medal values'!$B$3
+ COUNTIFS('Official Medal Table'!$F:$F,'Each Gender Events'!$A47,'Official Medal Table'!$C:$C,'Each Gender Events'!F$1,'Official Medal Table'!$E:$E,"Mixed")*'Medal values'!$B$1/2
+ COUNTIFS('Official Medal Table'!$G:$G,'Each Gender Events'!$A47,'Official Medal Table'!$C:$C,'Each Gender Events'!F$1,'Official Medal Table'!$E:$E,"Mixed")*'Medal values'!$B$2/2
+ COUNTIFS('Official Medal Table'!$H:$H,'Each Gender Events'!$A47,'Official Medal Table'!$C:$C,'Each Gender Events'!F$1,'Official Medal Table'!$E:$E,"Mixed")*'Medal values'!$B$3/2
+ COUNTIFS('Official Medal Table'!$I:$I,'Each Gender Events'!$A47,'Official Medal Table'!$C:$C,'Each Gender Events'!F$1,'Official Medal Table'!$E:$E,"Mixed")*'Medal values'!$B$3/2</f>
        <v>0</v>
      </c>
      <c r="G47">
        <f>COUNTIFS('Official Medal Table'!$F:$F,'Each Gender Events'!$A47,'Official Medal Table'!$C:$C,'Each Gender Events'!G$1,'Official Medal Table'!$E:$E,'Each Gender Events'!G$2)*'Medal values'!$B$1
+ COUNTIFS('Official Medal Table'!$G:$G,'Each Gender Events'!$A47,'Official Medal Table'!$C:$C,'Each Gender Events'!G$1,'Official Medal Table'!$E:$E,'Each Gender Events'!G$2)*'Medal values'!$B$2
+ COUNTIFS('Official Medal Table'!$H:$H,'Each Gender Events'!$A47,'Official Medal Table'!$C:$C,'Each Gender Events'!G$1,'Official Medal Table'!$E:$E,'Each Gender Events'!G$2)*'Medal values'!$B$3
+ COUNTIFS('Official Medal Table'!$I:$I,'Each Gender Events'!$A47,'Official Medal Table'!$C:$C,'Each Gender Events'!G$1,'Official Medal Table'!$E:$E,'Each Gender Events'!G$2)*'Medal values'!$B$3
+ COUNTIFS('Official Medal Table'!$F:$F,'Each Gender Events'!$A47,'Official Medal Table'!$C:$C,'Each Gender Events'!G$1,'Official Medal Table'!$E:$E,"Mixed")*'Medal values'!$B$1/2
+ COUNTIFS('Official Medal Table'!$G:$G,'Each Gender Events'!$A47,'Official Medal Table'!$C:$C,'Each Gender Events'!G$1,'Official Medal Table'!$E:$E,"Mixed")*'Medal values'!$B$2/2
+ COUNTIFS('Official Medal Table'!$H:$H,'Each Gender Events'!$A47,'Official Medal Table'!$C:$C,'Each Gender Events'!G$1,'Official Medal Table'!$E:$E,"Mixed")*'Medal values'!$B$3/2
+ COUNTIFS('Official Medal Table'!$I:$I,'Each Gender Events'!$A47,'Official Medal Table'!$C:$C,'Each Gender Events'!G$1,'Official Medal Table'!$E:$E,"Mixed")*'Medal values'!$B$3/2</f>
        <v>3.0009999999999999</v>
      </c>
      <c r="H47">
        <f>COUNTIFS('Official Medal Table'!$F:$F,'Each Gender Events'!$A47,'Official Medal Table'!$C:$C,'Each Gender Events'!H$1,'Official Medal Table'!$E:$E,'Each Gender Events'!H$2)*'Medal values'!$B$1
+ COUNTIFS('Official Medal Table'!$G:$G,'Each Gender Events'!$A47,'Official Medal Table'!$C:$C,'Each Gender Events'!H$1,'Official Medal Table'!$E:$E,'Each Gender Events'!H$2)*'Medal values'!$B$2
+ COUNTIFS('Official Medal Table'!$H:$H,'Each Gender Events'!$A47,'Official Medal Table'!$C:$C,'Each Gender Events'!H$1,'Official Medal Table'!$E:$E,'Each Gender Events'!H$2)*'Medal values'!$B$3
+ COUNTIFS('Official Medal Table'!$I:$I,'Each Gender Events'!$A47,'Official Medal Table'!$C:$C,'Each Gender Events'!H$1,'Official Medal Table'!$E:$E,'Each Gender Events'!H$2)*'Medal values'!$B$3
+ COUNTIFS('Official Medal Table'!$F:$F,'Each Gender Events'!$A47,'Official Medal Table'!$C:$C,'Each Gender Events'!H$1,'Official Medal Table'!$E:$E,"Mixed")*'Medal values'!$B$1/2
+ COUNTIFS('Official Medal Table'!$G:$G,'Each Gender Events'!$A47,'Official Medal Table'!$C:$C,'Each Gender Events'!H$1,'Official Medal Table'!$E:$E,"Mixed")*'Medal values'!$B$2/2
+ COUNTIFS('Official Medal Table'!$H:$H,'Each Gender Events'!$A47,'Official Medal Table'!$C:$C,'Each Gender Events'!H$1,'Official Medal Table'!$E:$E,"Mixed")*'Medal values'!$B$3/2
+ COUNTIFS('Official Medal Table'!$I:$I,'Each Gender Events'!$A47,'Official Medal Table'!$C:$C,'Each Gender Events'!H$1,'Official Medal Table'!$E:$E,"Mixed")*'Medal values'!$B$3/2</f>
        <v>0</v>
      </c>
      <c r="I47">
        <f>COUNTIFS('Official Medal Table'!$F:$F,'Each Gender Events'!$A47,'Official Medal Table'!$C:$C,'Each Gender Events'!I$1,'Official Medal Table'!$E:$E,'Each Gender Events'!I$2)*'Medal values'!$B$1
+ COUNTIFS('Official Medal Table'!$G:$G,'Each Gender Events'!$A47,'Official Medal Table'!$C:$C,'Each Gender Events'!I$1,'Official Medal Table'!$E:$E,'Each Gender Events'!I$2)*'Medal values'!$B$2
+ COUNTIFS('Official Medal Table'!$H:$H,'Each Gender Events'!$A47,'Official Medal Table'!$C:$C,'Each Gender Events'!I$1,'Official Medal Table'!$E:$E,'Each Gender Events'!I$2)*'Medal values'!$B$3
+ COUNTIFS('Official Medal Table'!$I:$I,'Each Gender Events'!$A47,'Official Medal Table'!$C:$C,'Each Gender Events'!I$1,'Official Medal Table'!$E:$E,'Each Gender Events'!I$2)*'Medal values'!$B$3
+ COUNTIFS('Official Medal Table'!$F:$F,'Each Gender Events'!$A47,'Official Medal Table'!$C:$C,'Each Gender Events'!I$1,'Official Medal Table'!$E:$E,"Mixed")*'Medal values'!$B$1/2
+ COUNTIFS('Official Medal Table'!$G:$G,'Each Gender Events'!$A47,'Official Medal Table'!$C:$C,'Each Gender Events'!I$1,'Official Medal Table'!$E:$E,"Mixed")*'Medal values'!$B$2/2
+ COUNTIFS('Official Medal Table'!$H:$H,'Each Gender Events'!$A47,'Official Medal Table'!$C:$C,'Each Gender Events'!I$1,'Official Medal Table'!$E:$E,"Mixed")*'Medal values'!$B$3/2
+ COUNTIFS('Official Medal Table'!$I:$I,'Each Gender Events'!$A47,'Official Medal Table'!$C:$C,'Each Gender Events'!I$1,'Official Medal Table'!$E:$E,"Mixed")*'Medal values'!$B$3/2</f>
        <v>0</v>
      </c>
      <c r="J47">
        <f>COUNTIFS('Official Medal Table'!$F:$F,'Each Gender Events'!$A47,'Official Medal Table'!$C:$C,'Each Gender Events'!J$1,'Official Medal Table'!$E:$E,'Each Gender Events'!J$2)*'Medal values'!$B$1
+ COUNTIFS('Official Medal Table'!$G:$G,'Each Gender Events'!$A47,'Official Medal Table'!$C:$C,'Each Gender Events'!J$1,'Official Medal Table'!$E:$E,'Each Gender Events'!J$2)*'Medal values'!$B$2
+ COUNTIFS('Official Medal Table'!$H:$H,'Each Gender Events'!$A47,'Official Medal Table'!$C:$C,'Each Gender Events'!J$1,'Official Medal Table'!$E:$E,'Each Gender Events'!J$2)*'Medal values'!$B$3
+ COUNTIFS('Official Medal Table'!$I:$I,'Each Gender Events'!$A47,'Official Medal Table'!$C:$C,'Each Gender Events'!J$1,'Official Medal Table'!$E:$E,'Each Gender Events'!J$2)*'Medal values'!$B$3
+ COUNTIFS('Official Medal Table'!$F:$F,'Each Gender Events'!$A47,'Official Medal Table'!$C:$C,'Each Gender Events'!J$1,'Official Medal Table'!$E:$E,"Mixed")*'Medal values'!$B$1/2
+ COUNTIFS('Official Medal Table'!$G:$G,'Each Gender Events'!$A47,'Official Medal Table'!$C:$C,'Each Gender Events'!J$1,'Official Medal Table'!$E:$E,"Mixed")*'Medal values'!$B$2/2
+ COUNTIFS('Official Medal Table'!$H:$H,'Each Gender Events'!$A47,'Official Medal Table'!$C:$C,'Each Gender Events'!J$1,'Official Medal Table'!$E:$E,"Mixed")*'Medal values'!$B$3/2
+ COUNTIFS('Official Medal Table'!$I:$I,'Each Gender Events'!$A47,'Official Medal Table'!$C:$C,'Each Gender Events'!J$1,'Official Medal Table'!$E:$E,"Mixed")*'Medal values'!$B$3/2</f>
        <v>0</v>
      </c>
      <c r="K47">
        <f>COUNTIFS('Official Medal Table'!$F:$F,'Each Gender Events'!$A47,'Official Medal Table'!$C:$C,'Each Gender Events'!K$1,'Official Medal Table'!$E:$E,'Each Gender Events'!K$2)*'Medal values'!$B$1
+ COUNTIFS('Official Medal Table'!$G:$G,'Each Gender Events'!$A47,'Official Medal Table'!$C:$C,'Each Gender Events'!K$1,'Official Medal Table'!$E:$E,'Each Gender Events'!K$2)*'Medal values'!$B$2
+ COUNTIFS('Official Medal Table'!$H:$H,'Each Gender Events'!$A47,'Official Medal Table'!$C:$C,'Each Gender Events'!K$1,'Official Medal Table'!$E:$E,'Each Gender Events'!K$2)*'Medal values'!$B$3
+ COUNTIFS('Official Medal Table'!$I:$I,'Each Gender Events'!$A47,'Official Medal Table'!$C:$C,'Each Gender Events'!K$1,'Official Medal Table'!$E:$E,'Each Gender Events'!K$2)*'Medal values'!$B$3
+ COUNTIFS('Official Medal Table'!$F:$F,'Each Gender Events'!$A47,'Official Medal Table'!$C:$C,'Each Gender Events'!K$1,'Official Medal Table'!$E:$E,"Mixed")*'Medal values'!$B$1/2
+ COUNTIFS('Official Medal Table'!$G:$G,'Each Gender Events'!$A47,'Official Medal Table'!$C:$C,'Each Gender Events'!K$1,'Official Medal Table'!$E:$E,"Mixed")*'Medal values'!$B$2/2
+ COUNTIFS('Official Medal Table'!$H:$H,'Each Gender Events'!$A47,'Official Medal Table'!$C:$C,'Each Gender Events'!K$1,'Official Medal Table'!$E:$E,"Mixed")*'Medal values'!$B$3/2
+ COUNTIFS('Official Medal Table'!$I:$I,'Each Gender Events'!$A47,'Official Medal Table'!$C:$C,'Each Gender Events'!K$1,'Official Medal Table'!$E:$E,"Mixed")*'Medal values'!$B$3/2</f>
        <v>0</v>
      </c>
      <c r="L47">
        <f>COUNTIFS('Official Medal Table'!$F:$F,'Each Gender Events'!$A47,'Official Medal Table'!$C:$C,'Each Gender Events'!L$1,'Official Medal Table'!$E:$E,'Each Gender Events'!L$2)*'Medal values'!$B$1
+ COUNTIFS('Official Medal Table'!$G:$G,'Each Gender Events'!$A47,'Official Medal Table'!$C:$C,'Each Gender Events'!L$1,'Official Medal Table'!$E:$E,'Each Gender Events'!L$2)*'Medal values'!$B$2
+ COUNTIFS('Official Medal Table'!$H:$H,'Each Gender Events'!$A47,'Official Medal Table'!$C:$C,'Each Gender Events'!L$1,'Official Medal Table'!$E:$E,'Each Gender Events'!L$2)*'Medal values'!$B$3
+ COUNTIFS('Official Medal Table'!$I:$I,'Each Gender Events'!$A47,'Official Medal Table'!$C:$C,'Each Gender Events'!L$1,'Official Medal Table'!$E:$E,'Each Gender Events'!L$2)*'Medal values'!$B$3
+ COUNTIFS('Official Medal Table'!$F:$F,'Each Gender Events'!$A47,'Official Medal Table'!$C:$C,'Each Gender Events'!L$1,'Official Medal Table'!$E:$E,"Mixed")*'Medal values'!$B$1/2
+ COUNTIFS('Official Medal Table'!$G:$G,'Each Gender Events'!$A47,'Official Medal Table'!$C:$C,'Each Gender Events'!L$1,'Official Medal Table'!$E:$E,"Mixed")*'Medal values'!$B$2/2
+ COUNTIFS('Official Medal Table'!$H:$H,'Each Gender Events'!$A47,'Official Medal Table'!$C:$C,'Each Gender Events'!L$1,'Official Medal Table'!$E:$E,"Mixed")*'Medal values'!$B$3/2
+ COUNTIFS('Official Medal Table'!$I:$I,'Each Gender Events'!$A47,'Official Medal Table'!$C:$C,'Each Gender Events'!L$1,'Official Medal Table'!$E:$E,"Mixed")*'Medal values'!$B$3/2</f>
        <v>0</v>
      </c>
      <c r="M47">
        <f>COUNTIFS('Official Medal Table'!$F:$F,'Each Gender Events'!$A47,'Official Medal Table'!$C:$C,'Each Gender Events'!M$1,'Official Medal Table'!$E:$E,'Each Gender Events'!M$2)*'Medal values'!$B$1
+ COUNTIFS('Official Medal Table'!$G:$G,'Each Gender Events'!$A47,'Official Medal Table'!$C:$C,'Each Gender Events'!M$1,'Official Medal Table'!$E:$E,'Each Gender Events'!M$2)*'Medal values'!$B$2
+ COUNTIFS('Official Medal Table'!$H:$H,'Each Gender Events'!$A47,'Official Medal Table'!$C:$C,'Each Gender Events'!M$1,'Official Medal Table'!$E:$E,'Each Gender Events'!M$2)*'Medal values'!$B$3
+ COUNTIFS('Official Medal Table'!$I:$I,'Each Gender Events'!$A47,'Official Medal Table'!$C:$C,'Each Gender Events'!M$1,'Official Medal Table'!$E:$E,'Each Gender Events'!M$2)*'Medal values'!$B$3
+ COUNTIFS('Official Medal Table'!$F:$F,'Each Gender Events'!$A47,'Official Medal Table'!$C:$C,'Each Gender Events'!M$1,'Official Medal Table'!$E:$E,"Mixed")*'Medal values'!$B$1/2
+ COUNTIFS('Official Medal Table'!$G:$G,'Each Gender Events'!$A47,'Official Medal Table'!$C:$C,'Each Gender Events'!M$1,'Official Medal Table'!$E:$E,"Mixed")*'Medal values'!$B$2/2
+ COUNTIFS('Official Medal Table'!$H:$H,'Each Gender Events'!$A47,'Official Medal Table'!$C:$C,'Each Gender Events'!M$1,'Official Medal Table'!$E:$E,"Mixed")*'Medal values'!$B$3/2
+ COUNTIFS('Official Medal Table'!$I:$I,'Each Gender Events'!$A47,'Official Medal Table'!$C:$C,'Each Gender Events'!M$1,'Official Medal Table'!$E:$E,"Mixed")*'Medal values'!$B$3/2</f>
        <v>0</v>
      </c>
      <c r="N47">
        <f>COUNTIFS('Official Medal Table'!$F:$F,'Each Gender Events'!$A47,'Official Medal Table'!$C:$C,'Each Gender Events'!N$1,'Official Medal Table'!$E:$E,'Each Gender Events'!N$2)*'Medal values'!$B$1
+ COUNTIFS('Official Medal Table'!$G:$G,'Each Gender Events'!$A47,'Official Medal Table'!$C:$C,'Each Gender Events'!N$1,'Official Medal Table'!$E:$E,'Each Gender Events'!N$2)*'Medal values'!$B$2
+ COUNTIFS('Official Medal Table'!$H:$H,'Each Gender Events'!$A47,'Official Medal Table'!$C:$C,'Each Gender Events'!N$1,'Official Medal Table'!$E:$E,'Each Gender Events'!N$2)*'Medal values'!$B$3
+ COUNTIFS('Official Medal Table'!$I:$I,'Each Gender Events'!$A47,'Official Medal Table'!$C:$C,'Each Gender Events'!N$1,'Official Medal Table'!$E:$E,'Each Gender Events'!N$2)*'Medal values'!$B$3
+ COUNTIFS('Official Medal Table'!$F:$F,'Each Gender Events'!$A47,'Official Medal Table'!$C:$C,'Each Gender Events'!N$1,'Official Medal Table'!$E:$E,"Mixed")*'Medal values'!$B$1/2
+ COUNTIFS('Official Medal Table'!$G:$G,'Each Gender Events'!$A47,'Official Medal Table'!$C:$C,'Each Gender Events'!N$1,'Official Medal Table'!$E:$E,"Mixed")*'Medal values'!$B$2/2
+ COUNTIFS('Official Medal Table'!$H:$H,'Each Gender Events'!$A47,'Official Medal Table'!$C:$C,'Each Gender Events'!N$1,'Official Medal Table'!$E:$E,"Mixed")*'Medal values'!$B$3/2
+ COUNTIFS('Official Medal Table'!$I:$I,'Each Gender Events'!$A47,'Official Medal Table'!$C:$C,'Each Gender Events'!N$1,'Official Medal Table'!$E:$E,"Mixed")*'Medal values'!$B$3/2</f>
        <v>0</v>
      </c>
      <c r="O47">
        <f>COUNTIFS('Official Medal Table'!$F:$F,'Each Gender Events'!$A47,'Official Medal Table'!$C:$C,'Each Gender Events'!O$1,'Official Medal Table'!$E:$E,'Each Gender Events'!O$2)*'Medal values'!$B$1
+ COUNTIFS('Official Medal Table'!$G:$G,'Each Gender Events'!$A47,'Official Medal Table'!$C:$C,'Each Gender Events'!O$1,'Official Medal Table'!$E:$E,'Each Gender Events'!O$2)*'Medal values'!$B$2
+ COUNTIFS('Official Medal Table'!$H:$H,'Each Gender Events'!$A47,'Official Medal Table'!$C:$C,'Each Gender Events'!O$1,'Official Medal Table'!$E:$E,'Each Gender Events'!O$2)*'Medal values'!$B$3
+ COUNTIFS('Official Medal Table'!$I:$I,'Each Gender Events'!$A47,'Official Medal Table'!$C:$C,'Each Gender Events'!O$1,'Official Medal Table'!$E:$E,'Each Gender Events'!O$2)*'Medal values'!$B$3
+ COUNTIFS('Official Medal Table'!$F:$F,'Each Gender Events'!$A47,'Official Medal Table'!$C:$C,'Each Gender Events'!O$1,'Official Medal Table'!$E:$E,"Mixed")*'Medal values'!$B$1/2
+ COUNTIFS('Official Medal Table'!$G:$G,'Each Gender Events'!$A47,'Official Medal Table'!$C:$C,'Each Gender Events'!O$1,'Official Medal Table'!$E:$E,"Mixed")*'Medal values'!$B$2/2
+ COUNTIFS('Official Medal Table'!$H:$H,'Each Gender Events'!$A47,'Official Medal Table'!$C:$C,'Each Gender Events'!O$1,'Official Medal Table'!$E:$E,"Mixed")*'Medal values'!$B$3/2
+ COUNTIFS('Official Medal Table'!$I:$I,'Each Gender Events'!$A47,'Official Medal Table'!$C:$C,'Each Gender Events'!O$1,'Official Medal Table'!$E:$E,"Mixed")*'Medal values'!$B$3/2</f>
        <v>0</v>
      </c>
      <c r="P47">
        <f>COUNTIFS('Official Medal Table'!$F:$F,'Each Gender Events'!$A47,'Official Medal Table'!$C:$C,'Each Gender Events'!P$1,'Official Medal Table'!$E:$E,'Each Gender Events'!P$2)*'Medal values'!$B$1
+ COUNTIFS('Official Medal Table'!$G:$G,'Each Gender Events'!$A47,'Official Medal Table'!$C:$C,'Each Gender Events'!P$1,'Official Medal Table'!$E:$E,'Each Gender Events'!P$2)*'Medal values'!$B$2
+ COUNTIFS('Official Medal Table'!$H:$H,'Each Gender Events'!$A47,'Official Medal Table'!$C:$C,'Each Gender Events'!P$1,'Official Medal Table'!$E:$E,'Each Gender Events'!P$2)*'Medal values'!$B$3
+ COUNTIFS('Official Medal Table'!$I:$I,'Each Gender Events'!$A47,'Official Medal Table'!$C:$C,'Each Gender Events'!P$1,'Official Medal Table'!$E:$E,'Each Gender Events'!P$2)*'Medal values'!$B$3
+ COUNTIFS('Official Medal Table'!$F:$F,'Each Gender Events'!$A47,'Official Medal Table'!$C:$C,'Each Gender Events'!P$1,'Official Medal Table'!$E:$E,"Mixed")*'Medal values'!$B$1/2
+ COUNTIFS('Official Medal Table'!$G:$G,'Each Gender Events'!$A47,'Official Medal Table'!$C:$C,'Each Gender Events'!P$1,'Official Medal Table'!$E:$E,"Mixed")*'Medal values'!$B$2/2
+ COUNTIFS('Official Medal Table'!$H:$H,'Each Gender Events'!$A47,'Official Medal Table'!$C:$C,'Each Gender Events'!P$1,'Official Medal Table'!$E:$E,"Mixed")*'Medal values'!$B$3/2
+ COUNTIFS('Official Medal Table'!$I:$I,'Each Gender Events'!$A47,'Official Medal Table'!$C:$C,'Each Gender Events'!P$1,'Official Medal Table'!$E:$E,"Mixed")*'Medal values'!$B$3/2</f>
        <v>0</v>
      </c>
      <c r="Q47">
        <f>COUNTIFS('Official Medal Table'!$F:$F,'Each Gender Events'!$A47,'Official Medal Table'!$C:$C,'Each Gender Events'!Q$1,'Official Medal Table'!$E:$E,'Each Gender Events'!Q$2)*'Medal values'!$B$1
+ COUNTIFS('Official Medal Table'!$G:$G,'Each Gender Events'!$A47,'Official Medal Table'!$C:$C,'Each Gender Events'!Q$1,'Official Medal Table'!$E:$E,'Each Gender Events'!Q$2)*'Medal values'!$B$2
+ COUNTIFS('Official Medal Table'!$H:$H,'Each Gender Events'!$A47,'Official Medal Table'!$C:$C,'Each Gender Events'!Q$1,'Official Medal Table'!$E:$E,'Each Gender Events'!Q$2)*'Medal values'!$B$3
+ COUNTIFS('Official Medal Table'!$I:$I,'Each Gender Events'!$A47,'Official Medal Table'!$C:$C,'Each Gender Events'!Q$1,'Official Medal Table'!$E:$E,'Each Gender Events'!Q$2)*'Medal values'!$B$3
+ COUNTIFS('Official Medal Table'!$F:$F,'Each Gender Events'!$A47,'Official Medal Table'!$C:$C,'Each Gender Events'!Q$1,'Official Medal Table'!$E:$E,"Mixed")*'Medal values'!$B$1/2
+ COUNTIFS('Official Medal Table'!$G:$G,'Each Gender Events'!$A47,'Official Medal Table'!$C:$C,'Each Gender Events'!Q$1,'Official Medal Table'!$E:$E,"Mixed")*'Medal values'!$B$2/2
+ COUNTIFS('Official Medal Table'!$H:$H,'Each Gender Events'!$A47,'Official Medal Table'!$C:$C,'Each Gender Events'!Q$1,'Official Medal Table'!$E:$E,"Mixed")*'Medal values'!$B$3/2
+ COUNTIFS('Official Medal Table'!$I:$I,'Each Gender Events'!$A47,'Official Medal Table'!$C:$C,'Each Gender Events'!Q$1,'Official Medal Table'!$E:$E,"Mixed")*'Medal values'!$B$3/2</f>
        <v>0</v>
      </c>
      <c r="R47">
        <f>COUNTIFS('Official Medal Table'!$F:$F,'Each Gender Events'!$A47,'Official Medal Table'!$C:$C,'Each Gender Events'!R$1,'Official Medal Table'!$E:$E,'Each Gender Events'!R$2)*'Medal values'!$B$1
+ COUNTIFS('Official Medal Table'!$G:$G,'Each Gender Events'!$A47,'Official Medal Table'!$C:$C,'Each Gender Events'!R$1,'Official Medal Table'!$E:$E,'Each Gender Events'!R$2)*'Medal values'!$B$2
+ COUNTIFS('Official Medal Table'!$H:$H,'Each Gender Events'!$A47,'Official Medal Table'!$C:$C,'Each Gender Events'!R$1,'Official Medal Table'!$E:$E,'Each Gender Events'!R$2)*'Medal values'!$B$3
+ COUNTIFS('Official Medal Table'!$I:$I,'Each Gender Events'!$A47,'Official Medal Table'!$C:$C,'Each Gender Events'!R$1,'Official Medal Table'!$E:$E,'Each Gender Events'!R$2)*'Medal values'!$B$3
+ COUNTIFS('Official Medal Table'!$F:$F,'Each Gender Events'!$A47,'Official Medal Table'!$C:$C,'Each Gender Events'!R$1,'Official Medal Table'!$E:$E,"Mixed")*'Medal values'!$B$1/2
+ COUNTIFS('Official Medal Table'!$G:$G,'Each Gender Events'!$A47,'Official Medal Table'!$C:$C,'Each Gender Events'!R$1,'Official Medal Table'!$E:$E,"Mixed")*'Medal values'!$B$2/2
+ COUNTIFS('Official Medal Table'!$H:$H,'Each Gender Events'!$A47,'Official Medal Table'!$C:$C,'Each Gender Events'!R$1,'Official Medal Table'!$E:$E,"Mixed")*'Medal values'!$B$3/2
+ COUNTIFS('Official Medal Table'!$I:$I,'Each Gender Events'!$A47,'Official Medal Table'!$C:$C,'Each Gender Events'!R$1,'Official Medal Table'!$E:$E,"Mixed")*'Medal values'!$B$3/2</f>
        <v>0</v>
      </c>
      <c r="S47">
        <f>COUNTIFS('Official Medal Table'!$F:$F,'Each Gender Events'!$A47,'Official Medal Table'!$C:$C,'Each Gender Events'!S$1,'Official Medal Table'!$E:$E,'Each Gender Events'!S$2)*'Medal values'!$B$1
+ COUNTIFS('Official Medal Table'!$G:$G,'Each Gender Events'!$A47,'Official Medal Table'!$C:$C,'Each Gender Events'!S$1,'Official Medal Table'!$E:$E,'Each Gender Events'!S$2)*'Medal values'!$B$2
+ COUNTIFS('Official Medal Table'!$H:$H,'Each Gender Events'!$A47,'Official Medal Table'!$C:$C,'Each Gender Events'!S$1,'Official Medal Table'!$E:$E,'Each Gender Events'!S$2)*'Medal values'!$B$3
+ COUNTIFS('Official Medal Table'!$I:$I,'Each Gender Events'!$A47,'Official Medal Table'!$C:$C,'Each Gender Events'!S$1,'Official Medal Table'!$E:$E,'Each Gender Events'!S$2)*'Medal values'!$B$3
+ COUNTIFS('Official Medal Table'!$F:$F,'Each Gender Events'!$A47,'Official Medal Table'!$C:$C,'Each Gender Events'!S$1,'Official Medal Table'!$E:$E,"Mixed")*'Medal values'!$B$1/2
+ COUNTIFS('Official Medal Table'!$G:$G,'Each Gender Events'!$A47,'Official Medal Table'!$C:$C,'Each Gender Events'!S$1,'Official Medal Table'!$E:$E,"Mixed")*'Medal values'!$B$2/2
+ COUNTIFS('Official Medal Table'!$H:$H,'Each Gender Events'!$A47,'Official Medal Table'!$C:$C,'Each Gender Events'!S$1,'Official Medal Table'!$E:$E,"Mixed")*'Medal values'!$B$3/2
+ COUNTIFS('Official Medal Table'!$I:$I,'Each Gender Events'!$A47,'Official Medal Table'!$C:$C,'Each Gender Events'!S$1,'Official Medal Table'!$E:$E,"Mixed")*'Medal values'!$B$3/2</f>
        <v>0</v>
      </c>
      <c r="T47">
        <f>COUNTIFS('Official Medal Table'!$F:$F,'Each Gender Events'!$A47,'Official Medal Table'!$C:$C,'Each Gender Events'!T$1,'Official Medal Table'!$E:$E,'Each Gender Events'!T$2)*'Medal values'!$B$1
+ COUNTIFS('Official Medal Table'!$G:$G,'Each Gender Events'!$A47,'Official Medal Table'!$C:$C,'Each Gender Events'!T$1,'Official Medal Table'!$E:$E,'Each Gender Events'!T$2)*'Medal values'!$B$2
+ COUNTIFS('Official Medal Table'!$H:$H,'Each Gender Events'!$A47,'Official Medal Table'!$C:$C,'Each Gender Events'!T$1,'Official Medal Table'!$E:$E,'Each Gender Events'!T$2)*'Medal values'!$B$3
+ COUNTIFS('Official Medal Table'!$I:$I,'Each Gender Events'!$A47,'Official Medal Table'!$C:$C,'Each Gender Events'!T$1,'Official Medal Table'!$E:$E,'Each Gender Events'!T$2)*'Medal values'!$B$3
+ COUNTIFS('Official Medal Table'!$F:$F,'Each Gender Events'!$A47,'Official Medal Table'!$C:$C,'Each Gender Events'!T$1,'Official Medal Table'!$E:$E,"Mixed")*'Medal values'!$B$1/2
+ COUNTIFS('Official Medal Table'!$G:$G,'Each Gender Events'!$A47,'Official Medal Table'!$C:$C,'Each Gender Events'!T$1,'Official Medal Table'!$E:$E,"Mixed")*'Medal values'!$B$2/2
+ COUNTIFS('Official Medal Table'!$H:$H,'Each Gender Events'!$A47,'Official Medal Table'!$C:$C,'Each Gender Events'!T$1,'Official Medal Table'!$E:$E,"Mixed")*'Medal values'!$B$3/2
+ COUNTIFS('Official Medal Table'!$I:$I,'Each Gender Events'!$A47,'Official Medal Table'!$C:$C,'Each Gender Events'!T$1,'Official Medal Table'!$E:$E,"Mixed")*'Medal values'!$B$3/2</f>
        <v>3.0009999999999999</v>
      </c>
      <c r="U47">
        <f>COUNTIFS('Official Medal Table'!$F:$F,'Each Gender Events'!$A47,'Official Medal Table'!$C:$C,'Each Gender Events'!U$1,'Official Medal Table'!$E:$E,'Each Gender Events'!U$2)*'Medal values'!$B$1
+ COUNTIFS('Official Medal Table'!$G:$G,'Each Gender Events'!$A47,'Official Medal Table'!$C:$C,'Each Gender Events'!U$1,'Official Medal Table'!$E:$E,'Each Gender Events'!U$2)*'Medal values'!$B$2
+ COUNTIFS('Official Medal Table'!$H:$H,'Each Gender Events'!$A47,'Official Medal Table'!$C:$C,'Each Gender Events'!U$1,'Official Medal Table'!$E:$E,'Each Gender Events'!U$2)*'Medal values'!$B$3
+ COUNTIFS('Official Medal Table'!$I:$I,'Each Gender Events'!$A47,'Official Medal Table'!$C:$C,'Each Gender Events'!U$1,'Official Medal Table'!$E:$E,'Each Gender Events'!U$2)*'Medal values'!$B$3
+ COUNTIFS('Official Medal Table'!$F:$F,'Each Gender Events'!$A47,'Official Medal Table'!$C:$C,'Each Gender Events'!U$1,'Official Medal Table'!$E:$E,"Mixed")*'Medal values'!$B$1/2
+ COUNTIFS('Official Medal Table'!$G:$G,'Each Gender Events'!$A47,'Official Medal Table'!$C:$C,'Each Gender Events'!U$1,'Official Medal Table'!$E:$E,"Mixed")*'Medal values'!$B$2/2
+ COUNTIFS('Official Medal Table'!$H:$H,'Each Gender Events'!$A47,'Official Medal Table'!$C:$C,'Each Gender Events'!U$1,'Official Medal Table'!$E:$E,"Mixed")*'Medal values'!$B$3/2
+ COUNTIFS('Official Medal Table'!$I:$I,'Each Gender Events'!$A47,'Official Medal Table'!$C:$C,'Each Gender Events'!U$1,'Official Medal Table'!$E:$E,"Mixed")*'Medal values'!$B$3/2</f>
        <v>0</v>
      </c>
      <c r="V47">
        <f>COUNTIFS('Official Medal Table'!$F:$F,'Each Gender Events'!$A47,'Official Medal Table'!$C:$C,'Each Gender Events'!V$1,'Official Medal Table'!$E:$E,'Each Gender Events'!V$2)*'Medal values'!$B$1
+ COUNTIFS('Official Medal Table'!$G:$G,'Each Gender Events'!$A47,'Official Medal Table'!$C:$C,'Each Gender Events'!V$1,'Official Medal Table'!$E:$E,'Each Gender Events'!V$2)*'Medal values'!$B$2
+ COUNTIFS('Official Medal Table'!$H:$H,'Each Gender Events'!$A47,'Official Medal Table'!$C:$C,'Each Gender Events'!V$1,'Official Medal Table'!$E:$E,'Each Gender Events'!V$2)*'Medal values'!$B$3
+ COUNTIFS('Official Medal Table'!$I:$I,'Each Gender Events'!$A47,'Official Medal Table'!$C:$C,'Each Gender Events'!V$1,'Official Medal Table'!$E:$E,'Each Gender Events'!V$2)*'Medal values'!$B$3
+ COUNTIFS('Official Medal Table'!$F:$F,'Each Gender Events'!$A47,'Official Medal Table'!$C:$C,'Each Gender Events'!V$1,'Official Medal Table'!$E:$E,"Mixed")*'Medal values'!$B$1/2
+ COUNTIFS('Official Medal Table'!$G:$G,'Each Gender Events'!$A47,'Official Medal Table'!$C:$C,'Each Gender Events'!V$1,'Official Medal Table'!$E:$E,"Mixed")*'Medal values'!$B$2/2
+ COUNTIFS('Official Medal Table'!$H:$H,'Each Gender Events'!$A47,'Official Medal Table'!$C:$C,'Each Gender Events'!V$1,'Official Medal Table'!$E:$E,"Mixed")*'Medal values'!$B$3/2
+ COUNTIFS('Official Medal Table'!$I:$I,'Each Gender Events'!$A47,'Official Medal Table'!$C:$C,'Each Gender Events'!V$1,'Official Medal Table'!$E:$E,"Mixed")*'Medal values'!$B$3/2</f>
        <v>0</v>
      </c>
      <c r="W47">
        <f>COUNTIFS('Official Medal Table'!$F:$F,'Each Gender Events'!$A47,'Official Medal Table'!$C:$C,'Each Gender Events'!W$1,'Official Medal Table'!$E:$E,'Each Gender Events'!W$2)*'Medal values'!$B$1
+ COUNTIFS('Official Medal Table'!$G:$G,'Each Gender Events'!$A47,'Official Medal Table'!$C:$C,'Each Gender Events'!W$1,'Official Medal Table'!$E:$E,'Each Gender Events'!W$2)*'Medal values'!$B$2
+ COUNTIFS('Official Medal Table'!$H:$H,'Each Gender Events'!$A47,'Official Medal Table'!$C:$C,'Each Gender Events'!W$1,'Official Medal Table'!$E:$E,'Each Gender Events'!W$2)*'Medal values'!$B$3
+ COUNTIFS('Official Medal Table'!$I:$I,'Each Gender Events'!$A47,'Official Medal Table'!$C:$C,'Each Gender Events'!W$1,'Official Medal Table'!$E:$E,'Each Gender Events'!W$2)*'Medal values'!$B$3
+ COUNTIFS('Official Medal Table'!$F:$F,'Each Gender Events'!$A47,'Official Medal Table'!$C:$C,'Each Gender Events'!W$1,'Official Medal Table'!$E:$E,"Mixed")*'Medal values'!$B$1/2
+ COUNTIFS('Official Medal Table'!$G:$G,'Each Gender Events'!$A47,'Official Medal Table'!$C:$C,'Each Gender Events'!W$1,'Official Medal Table'!$E:$E,"Mixed")*'Medal values'!$B$2/2
+ COUNTIFS('Official Medal Table'!$H:$H,'Each Gender Events'!$A47,'Official Medal Table'!$C:$C,'Each Gender Events'!W$1,'Official Medal Table'!$E:$E,"Mixed")*'Medal values'!$B$3/2
+ COUNTIFS('Official Medal Table'!$I:$I,'Each Gender Events'!$A47,'Official Medal Table'!$C:$C,'Each Gender Events'!W$1,'Official Medal Table'!$E:$E,"Mixed")*'Medal values'!$B$3/2</f>
        <v>0</v>
      </c>
      <c r="X47">
        <f>COUNTIFS('Official Medal Table'!$F:$F,'Each Gender Events'!$A47,'Official Medal Table'!$C:$C,'Each Gender Events'!X$1,'Official Medal Table'!$E:$E,'Each Gender Events'!X$2)*'Medal values'!$B$1
+ COUNTIFS('Official Medal Table'!$G:$G,'Each Gender Events'!$A47,'Official Medal Table'!$C:$C,'Each Gender Events'!X$1,'Official Medal Table'!$E:$E,'Each Gender Events'!X$2)*'Medal values'!$B$2
+ COUNTIFS('Official Medal Table'!$H:$H,'Each Gender Events'!$A47,'Official Medal Table'!$C:$C,'Each Gender Events'!X$1,'Official Medal Table'!$E:$E,'Each Gender Events'!X$2)*'Medal values'!$B$3
+ COUNTIFS('Official Medal Table'!$I:$I,'Each Gender Events'!$A47,'Official Medal Table'!$C:$C,'Each Gender Events'!X$1,'Official Medal Table'!$E:$E,'Each Gender Events'!X$2)*'Medal values'!$B$3
+ COUNTIFS('Official Medal Table'!$F:$F,'Each Gender Events'!$A47,'Official Medal Table'!$C:$C,'Each Gender Events'!X$1,'Official Medal Table'!$E:$E,"Mixed")*'Medal values'!$B$1/2
+ COUNTIFS('Official Medal Table'!$G:$G,'Each Gender Events'!$A47,'Official Medal Table'!$C:$C,'Each Gender Events'!X$1,'Official Medal Table'!$E:$E,"Mixed")*'Medal values'!$B$2/2
+ COUNTIFS('Official Medal Table'!$H:$H,'Each Gender Events'!$A47,'Official Medal Table'!$C:$C,'Each Gender Events'!X$1,'Official Medal Table'!$E:$E,"Mixed")*'Medal values'!$B$3/2
+ COUNTIFS('Official Medal Table'!$I:$I,'Each Gender Events'!$A47,'Official Medal Table'!$C:$C,'Each Gender Events'!X$1,'Official Medal Table'!$E:$E,"Mixed")*'Medal values'!$B$3/2</f>
        <v>0</v>
      </c>
      <c r="Y47">
        <f>COUNTIFS('Official Medal Table'!$F:$F,'Each Gender Events'!$A47,'Official Medal Table'!$C:$C,'Each Gender Events'!Y$1,'Official Medal Table'!$E:$E,'Each Gender Events'!Y$2)*'Medal values'!$B$1
+ COUNTIFS('Official Medal Table'!$G:$G,'Each Gender Events'!$A47,'Official Medal Table'!$C:$C,'Each Gender Events'!Y$1,'Official Medal Table'!$E:$E,'Each Gender Events'!Y$2)*'Medal values'!$B$2
+ COUNTIFS('Official Medal Table'!$H:$H,'Each Gender Events'!$A47,'Official Medal Table'!$C:$C,'Each Gender Events'!Y$1,'Official Medal Table'!$E:$E,'Each Gender Events'!Y$2)*'Medal values'!$B$3
+ COUNTIFS('Official Medal Table'!$I:$I,'Each Gender Events'!$A47,'Official Medal Table'!$C:$C,'Each Gender Events'!Y$1,'Official Medal Table'!$E:$E,'Each Gender Events'!Y$2)*'Medal values'!$B$3
+ COUNTIFS('Official Medal Table'!$F:$F,'Each Gender Events'!$A47,'Official Medal Table'!$C:$C,'Each Gender Events'!Y$1,'Official Medal Table'!$E:$E,"Mixed")*'Medal values'!$B$1/2
+ COUNTIFS('Official Medal Table'!$G:$G,'Each Gender Events'!$A47,'Official Medal Table'!$C:$C,'Each Gender Events'!Y$1,'Official Medal Table'!$E:$E,"Mixed")*'Medal values'!$B$2/2
+ COUNTIFS('Official Medal Table'!$H:$H,'Each Gender Events'!$A47,'Official Medal Table'!$C:$C,'Each Gender Events'!Y$1,'Official Medal Table'!$E:$E,"Mixed")*'Medal values'!$B$3/2
+ COUNTIFS('Official Medal Table'!$I:$I,'Each Gender Events'!$A47,'Official Medal Table'!$C:$C,'Each Gender Events'!Y$1,'Official Medal Table'!$E:$E,"Mixed")*'Medal values'!$B$3/2</f>
        <v>0</v>
      </c>
      <c r="Z47">
        <f>COUNTIFS('Official Medal Table'!$F:$F,'Each Gender Events'!$A47,'Official Medal Table'!$C:$C,'Each Gender Events'!Z$1,'Official Medal Table'!$E:$E,'Each Gender Events'!Z$2)*'Medal values'!$B$1
+ COUNTIFS('Official Medal Table'!$G:$G,'Each Gender Events'!$A47,'Official Medal Table'!$C:$C,'Each Gender Events'!Z$1,'Official Medal Table'!$E:$E,'Each Gender Events'!Z$2)*'Medal values'!$B$2
+ COUNTIFS('Official Medal Table'!$H:$H,'Each Gender Events'!$A47,'Official Medal Table'!$C:$C,'Each Gender Events'!Z$1,'Official Medal Table'!$E:$E,'Each Gender Events'!Z$2)*'Medal values'!$B$3
+ COUNTIFS('Official Medal Table'!$I:$I,'Each Gender Events'!$A47,'Official Medal Table'!$C:$C,'Each Gender Events'!Z$1,'Official Medal Table'!$E:$E,'Each Gender Events'!Z$2)*'Medal values'!$B$3
+ COUNTIFS('Official Medal Table'!$F:$F,'Each Gender Events'!$A47,'Official Medal Table'!$C:$C,'Each Gender Events'!Z$1,'Official Medal Table'!$E:$E,"Mixed")*'Medal values'!$B$1/2
+ COUNTIFS('Official Medal Table'!$G:$G,'Each Gender Events'!$A47,'Official Medal Table'!$C:$C,'Each Gender Events'!Z$1,'Official Medal Table'!$E:$E,"Mixed")*'Medal values'!$B$2/2
+ COUNTIFS('Official Medal Table'!$H:$H,'Each Gender Events'!$A47,'Official Medal Table'!$C:$C,'Each Gender Events'!Z$1,'Official Medal Table'!$E:$E,"Mixed")*'Medal values'!$B$3/2
+ COUNTIFS('Official Medal Table'!$I:$I,'Each Gender Events'!$A47,'Official Medal Table'!$C:$C,'Each Gender Events'!Z$1,'Official Medal Table'!$E:$E,"Mixed")*'Medal values'!$B$3/2</f>
        <v>0</v>
      </c>
      <c r="AA47">
        <f>COUNTIFS('Official Medal Table'!$F:$F,'Each Gender Events'!$A47,'Official Medal Table'!$C:$C,'Each Gender Events'!AA$1,'Official Medal Table'!$E:$E,'Each Gender Events'!AA$2)*'Medal values'!$B$1
+ COUNTIFS('Official Medal Table'!$G:$G,'Each Gender Events'!$A47,'Official Medal Table'!$C:$C,'Each Gender Events'!AA$1,'Official Medal Table'!$E:$E,'Each Gender Events'!AA$2)*'Medal values'!$B$2
+ COUNTIFS('Official Medal Table'!$H:$H,'Each Gender Events'!$A47,'Official Medal Table'!$C:$C,'Each Gender Events'!AA$1,'Official Medal Table'!$E:$E,'Each Gender Events'!AA$2)*'Medal values'!$B$3
+ COUNTIFS('Official Medal Table'!$I:$I,'Each Gender Events'!$A47,'Official Medal Table'!$C:$C,'Each Gender Events'!AA$1,'Official Medal Table'!$E:$E,'Each Gender Events'!AA$2)*'Medal values'!$B$3
+ COUNTIFS('Official Medal Table'!$F:$F,'Each Gender Events'!$A47,'Official Medal Table'!$C:$C,'Each Gender Events'!AA$1,'Official Medal Table'!$E:$E,"Mixed")*'Medal values'!$B$1/2
+ COUNTIFS('Official Medal Table'!$G:$G,'Each Gender Events'!$A47,'Official Medal Table'!$C:$C,'Each Gender Events'!AA$1,'Official Medal Table'!$E:$E,"Mixed")*'Medal values'!$B$2/2
+ COUNTIFS('Official Medal Table'!$H:$H,'Each Gender Events'!$A47,'Official Medal Table'!$C:$C,'Each Gender Events'!AA$1,'Official Medal Table'!$E:$E,"Mixed")*'Medal values'!$B$3/2
+ COUNTIFS('Official Medal Table'!$I:$I,'Each Gender Events'!$A47,'Official Medal Table'!$C:$C,'Each Gender Events'!AA$1,'Official Medal Table'!$E:$E,"Mixed")*'Medal values'!$B$3/2</f>
        <v>0</v>
      </c>
      <c r="AB47">
        <f>COUNTIFS('Official Medal Table'!$F:$F,'Each Gender Events'!$A47,'Official Medal Table'!$C:$C,'Each Gender Events'!AB$1,'Official Medal Table'!$E:$E,'Each Gender Events'!AB$2)*'Medal values'!$B$1
+ COUNTIFS('Official Medal Table'!$G:$G,'Each Gender Events'!$A47,'Official Medal Table'!$C:$C,'Each Gender Events'!AB$1,'Official Medal Table'!$E:$E,'Each Gender Events'!AB$2)*'Medal values'!$B$2
+ COUNTIFS('Official Medal Table'!$H:$H,'Each Gender Events'!$A47,'Official Medal Table'!$C:$C,'Each Gender Events'!AB$1,'Official Medal Table'!$E:$E,'Each Gender Events'!AB$2)*'Medal values'!$B$3
+ COUNTIFS('Official Medal Table'!$I:$I,'Each Gender Events'!$A47,'Official Medal Table'!$C:$C,'Each Gender Events'!AB$1,'Official Medal Table'!$E:$E,'Each Gender Events'!AB$2)*'Medal values'!$B$3
+ COUNTIFS('Official Medal Table'!$F:$F,'Each Gender Events'!$A47,'Official Medal Table'!$C:$C,'Each Gender Events'!AB$1,'Official Medal Table'!$E:$E,"Mixed")*'Medal values'!$B$1/2
+ COUNTIFS('Official Medal Table'!$G:$G,'Each Gender Events'!$A47,'Official Medal Table'!$C:$C,'Each Gender Events'!AB$1,'Official Medal Table'!$E:$E,"Mixed")*'Medal values'!$B$2/2
+ COUNTIFS('Official Medal Table'!$H:$H,'Each Gender Events'!$A47,'Official Medal Table'!$C:$C,'Each Gender Events'!AB$1,'Official Medal Table'!$E:$E,"Mixed")*'Medal values'!$B$3/2
+ COUNTIFS('Official Medal Table'!$I:$I,'Each Gender Events'!$A47,'Official Medal Table'!$C:$C,'Each Gender Events'!AB$1,'Official Medal Table'!$E:$E,"Mixed")*'Medal values'!$B$3/2</f>
        <v>0</v>
      </c>
      <c r="AC47">
        <f>COUNTIFS('Official Medal Table'!$F:$F,'Each Gender Events'!$A47,'Official Medal Table'!$C:$C,'Each Gender Events'!AC$1,'Official Medal Table'!$E:$E,'Each Gender Events'!AC$2)*'Medal values'!$B$1
+ COUNTIFS('Official Medal Table'!$G:$G,'Each Gender Events'!$A47,'Official Medal Table'!$C:$C,'Each Gender Events'!AC$1,'Official Medal Table'!$E:$E,'Each Gender Events'!AC$2)*'Medal values'!$B$2
+ COUNTIFS('Official Medal Table'!$H:$H,'Each Gender Events'!$A47,'Official Medal Table'!$C:$C,'Each Gender Events'!AC$1,'Official Medal Table'!$E:$E,'Each Gender Events'!AC$2)*'Medal values'!$B$3
+ COUNTIFS('Official Medal Table'!$I:$I,'Each Gender Events'!$A47,'Official Medal Table'!$C:$C,'Each Gender Events'!AC$1,'Official Medal Table'!$E:$E,'Each Gender Events'!AC$2)*'Medal values'!$B$3
+ COUNTIFS('Official Medal Table'!$F:$F,'Each Gender Events'!$A47,'Official Medal Table'!$C:$C,'Each Gender Events'!AC$1,'Official Medal Table'!$E:$E,"Mixed")*'Medal values'!$B$1/2
+ COUNTIFS('Official Medal Table'!$G:$G,'Each Gender Events'!$A47,'Official Medal Table'!$C:$C,'Each Gender Events'!AC$1,'Official Medal Table'!$E:$E,"Mixed")*'Medal values'!$B$2/2
+ COUNTIFS('Official Medal Table'!$H:$H,'Each Gender Events'!$A47,'Official Medal Table'!$C:$C,'Each Gender Events'!AC$1,'Official Medal Table'!$E:$E,"Mixed")*'Medal values'!$B$3/2
+ COUNTIFS('Official Medal Table'!$I:$I,'Each Gender Events'!$A47,'Official Medal Table'!$C:$C,'Each Gender Events'!AC$1,'Official Medal Table'!$E:$E,"Mixed")*'Medal values'!$B$3/2</f>
        <v>0</v>
      </c>
      <c r="AD47">
        <f>COUNTIFS('Official Medal Table'!$F:$F,'Each Gender Events'!$A47,'Official Medal Table'!$C:$C,'Each Gender Events'!AD$1,'Official Medal Table'!$E:$E,'Each Gender Events'!AD$2)*'Medal values'!$B$1
+ COUNTIFS('Official Medal Table'!$G:$G,'Each Gender Events'!$A47,'Official Medal Table'!$C:$C,'Each Gender Events'!AD$1,'Official Medal Table'!$E:$E,'Each Gender Events'!AD$2)*'Medal values'!$B$2
+ COUNTIFS('Official Medal Table'!$H:$H,'Each Gender Events'!$A47,'Official Medal Table'!$C:$C,'Each Gender Events'!AD$1,'Official Medal Table'!$E:$E,'Each Gender Events'!AD$2)*'Medal values'!$B$3
+ COUNTIFS('Official Medal Table'!$I:$I,'Each Gender Events'!$A47,'Official Medal Table'!$C:$C,'Each Gender Events'!AD$1,'Official Medal Table'!$E:$E,'Each Gender Events'!AD$2)*'Medal values'!$B$3
+ COUNTIFS('Official Medal Table'!$F:$F,'Each Gender Events'!$A47,'Official Medal Table'!$C:$C,'Each Gender Events'!AD$1,'Official Medal Table'!$E:$E,"Mixed")*'Medal values'!$B$1/2
+ COUNTIFS('Official Medal Table'!$G:$G,'Each Gender Events'!$A47,'Official Medal Table'!$C:$C,'Each Gender Events'!AD$1,'Official Medal Table'!$E:$E,"Mixed")*'Medal values'!$B$2/2
+ COUNTIFS('Official Medal Table'!$H:$H,'Each Gender Events'!$A47,'Official Medal Table'!$C:$C,'Each Gender Events'!AD$1,'Official Medal Table'!$E:$E,"Mixed")*'Medal values'!$B$3/2
+ COUNTIFS('Official Medal Table'!$I:$I,'Each Gender Events'!$A47,'Official Medal Table'!$C:$C,'Each Gender Events'!AD$1,'Official Medal Table'!$E:$E,"Mixed")*'Medal values'!$B$3/2</f>
        <v>0</v>
      </c>
      <c r="AE47">
        <f>COUNTIFS('Official Medal Table'!$F:$F,'Each Gender Events'!$A47,'Official Medal Table'!$C:$C,'Each Gender Events'!AE$1,'Official Medal Table'!$E:$E,'Each Gender Events'!AE$2)*'Medal values'!$B$1
+ COUNTIFS('Official Medal Table'!$G:$G,'Each Gender Events'!$A47,'Official Medal Table'!$C:$C,'Each Gender Events'!AE$1,'Official Medal Table'!$E:$E,'Each Gender Events'!AE$2)*'Medal values'!$B$2
+ COUNTIFS('Official Medal Table'!$H:$H,'Each Gender Events'!$A47,'Official Medal Table'!$C:$C,'Each Gender Events'!AE$1,'Official Medal Table'!$E:$E,'Each Gender Events'!AE$2)*'Medal values'!$B$3
+ COUNTIFS('Official Medal Table'!$I:$I,'Each Gender Events'!$A47,'Official Medal Table'!$C:$C,'Each Gender Events'!AE$1,'Official Medal Table'!$E:$E,'Each Gender Events'!AE$2)*'Medal values'!$B$3
+ COUNTIFS('Official Medal Table'!$F:$F,'Each Gender Events'!$A47,'Official Medal Table'!$C:$C,'Each Gender Events'!AE$1,'Official Medal Table'!$E:$E,"Mixed")*'Medal values'!$B$1/2
+ COUNTIFS('Official Medal Table'!$G:$G,'Each Gender Events'!$A47,'Official Medal Table'!$C:$C,'Each Gender Events'!AE$1,'Official Medal Table'!$E:$E,"Mixed")*'Medal values'!$B$2/2
+ COUNTIFS('Official Medal Table'!$H:$H,'Each Gender Events'!$A47,'Official Medal Table'!$C:$C,'Each Gender Events'!AE$1,'Official Medal Table'!$E:$E,"Mixed")*'Medal values'!$B$3/2
+ COUNTIFS('Official Medal Table'!$I:$I,'Each Gender Events'!$A47,'Official Medal Table'!$C:$C,'Each Gender Events'!AE$1,'Official Medal Table'!$E:$E,"Mixed")*'Medal values'!$B$3/2</f>
        <v>0</v>
      </c>
      <c r="AF47">
        <f>COUNTIFS('Official Medal Table'!$F:$F,'Each Gender Events'!$A47,'Official Medal Table'!$C:$C,'Each Gender Events'!AF$1,'Official Medal Table'!$E:$E,'Each Gender Events'!AF$2)*'Medal values'!$B$1
+ COUNTIFS('Official Medal Table'!$G:$G,'Each Gender Events'!$A47,'Official Medal Table'!$C:$C,'Each Gender Events'!AF$1,'Official Medal Table'!$E:$E,'Each Gender Events'!AF$2)*'Medal values'!$B$2
+ COUNTIFS('Official Medal Table'!$H:$H,'Each Gender Events'!$A47,'Official Medal Table'!$C:$C,'Each Gender Events'!AF$1,'Official Medal Table'!$E:$E,'Each Gender Events'!AF$2)*'Medal values'!$B$3
+ COUNTIFS('Official Medal Table'!$I:$I,'Each Gender Events'!$A47,'Official Medal Table'!$C:$C,'Each Gender Events'!AF$1,'Official Medal Table'!$E:$E,'Each Gender Events'!AF$2)*'Medal values'!$B$3
+ COUNTIFS('Official Medal Table'!$F:$F,'Each Gender Events'!$A47,'Official Medal Table'!$C:$C,'Each Gender Events'!AF$1,'Official Medal Table'!$E:$E,"Mixed")*'Medal values'!$B$1/2
+ COUNTIFS('Official Medal Table'!$G:$G,'Each Gender Events'!$A47,'Official Medal Table'!$C:$C,'Each Gender Events'!AF$1,'Official Medal Table'!$E:$E,"Mixed")*'Medal values'!$B$2/2
+ COUNTIFS('Official Medal Table'!$H:$H,'Each Gender Events'!$A47,'Official Medal Table'!$C:$C,'Each Gender Events'!AF$1,'Official Medal Table'!$E:$E,"Mixed")*'Medal values'!$B$3/2
+ COUNTIFS('Official Medal Table'!$I:$I,'Each Gender Events'!$A47,'Official Medal Table'!$C:$C,'Each Gender Events'!AF$1,'Official Medal Table'!$E:$E,"Mixed")*'Medal values'!$B$3/2</f>
        <v>0</v>
      </c>
      <c r="AG47">
        <f>COUNTIFS('Official Medal Table'!$F:$F,'Each Gender Events'!$A47,'Official Medal Table'!$C:$C,'Each Gender Events'!AG$1,'Official Medal Table'!$E:$E,'Each Gender Events'!AG$2)*'Medal values'!$B$1
+ COUNTIFS('Official Medal Table'!$G:$G,'Each Gender Events'!$A47,'Official Medal Table'!$C:$C,'Each Gender Events'!AG$1,'Official Medal Table'!$E:$E,'Each Gender Events'!AG$2)*'Medal values'!$B$2
+ COUNTIFS('Official Medal Table'!$H:$H,'Each Gender Events'!$A47,'Official Medal Table'!$C:$C,'Each Gender Events'!AG$1,'Official Medal Table'!$E:$E,'Each Gender Events'!AG$2)*'Medal values'!$B$3
+ COUNTIFS('Official Medal Table'!$I:$I,'Each Gender Events'!$A47,'Official Medal Table'!$C:$C,'Each Gender Events'!AG$1,'Official Medal Table'!$E:$E,'Each Gender Events'!AG$2)*'Medal values'!$B$3
+ COUNTIFS('Official Medal Table'!$F:$F,'Each Gender Events'!$A47,'Official Medal Table'!$C:$C,'Each Gender Events'!AG$1,'Official Medal Table'!$E:$E,"Mixed")*'Medal values'!$B$1/2
+ COUNTIFS('Official Medal Table'!$G:$G,'Each Gender Events'!$A47,'Official Medal Table'!$C:$C,'Each Gender Events'!AG$1,'Official Medal Table'!$E:$E,"Mixed")*'Medal values'!$B$2/2
+ COUNTIFS('Official Medal Table'!$H:$H,'Each Gender Events'!$A47,'Official Medal Table'!$C:$C,'Each Gender Events'!AG$1,'Official Medal Table'!$E:$E,"Mixed")*'Medal values'!$B$3/2
+ COUNTIFS('Official Medal Table'!$I:$I,'Each Gender Events'!$A47,'Official Medal Table'!$C:$C,'Each Gender Events'!AG$1,'Official Medal Table'!$E:$E,"Mixed")*'Medal values'!$B$3/2</f>
        <v>0</v>
      </c>
      <c r="AH47">
        <f>COUNTIFS('Official Medal Table'!$F:$F,'Each Gender Events'!$A47,'Official Medal Table'!$C:$C,'Each Gender Events'!AH$1,'Official Medal Table'!$E:$E,'Each Gender Events'!AH$2)*'Medal values'!$B$1
+ COUNTIFS('Official Medal Table'!$G:$G,'Each Gender Events'!$A47,'Official Medal Table'!$C:$C,'Each Gender Events'!AH$1,'Official Medal Table'!$E:$E,'Each Gender Events'!AH$2)*'Medal values'!$B$2
+ COUNTIFS('Official Medal Table'!$H:$H,'Each Gender Events'!$A47,'Official Medal Table'!$C:$C,'Each Gender Events'!AH$1,'Official Medal Table'!$E:$E,'Each Gender Events'!AH$2)*'Medal values'!$B$3
+ COUNTIFS('Official Medal Table'!$I:$I,'Each Gender Events'!$A47,'Official Medal Table'!$C:$C,'Each Gender Events'!AH$1,'Official Medal Table'!$E:$E,'Each Gender Events'!AH$2)*'Medal values'!$B$3
+ COUNTIFS('Official Medal Table'!$F:$F,'Each Gender Events'!$A47,'Official Medal Table'!$C:$C,'Each Gender Events'!AH$1,'Official Medal Table'!$E:$E,"Mixed")*'Medal values'!$B$1/2
+ COUNTIFS('Official Medal Table'!$G:$G,'Each Gender Events'!$A47,'Official Medal Table'!$C:$C,'Each Gender Events'!AH$1,'Official Medal Table'!$E:$E,"Mixed")*'Medal values'!$B$2/2
+ COUNTIFS('Official Medal Table'!$H:$H,'Each Gender Events'!$A47,'Official Medal Table'!$C:$C,'Each Gender Events'!AH$1,'Official Medal Table'!$E:$E,"Mixed")*'Medal values'!$B$3/2
+ COUNTIFS('Official Medal Table'!$I:$I,'Each Gender Events'!$A47,'Official Medal Table'!$C:$C,'Each Gender Events'!AH$1,'Official Medal Table'!$E:$E,"Mixed")*'Medal values'!$B$3/2</f>
        <v>0</v>
      </c>
      <c r="AI47">
        <f>COUNTIFS('Official Medal Table'!$F:$F,'Each Gender Events'!$A47,'Official Medal Table'!$C:$C,'Each Gender Events'!AI$1,'Official Medal Table'!$E:$E,'Each Gender Events'!AI$2)*'Medal values'!$B$1
+ COUNTIFS('Official Medal Table'!$G:$G,'Each Gender Events'!$A47,'Official Medal Table'!$C:$C,'Each Gender Events'!AI$1,'Official Medal Table'!$E:$E,'Each Gender Events'!AI$2)*'Medal values'!$B$2
+ COUNTIFS('Official Medal Table'!$H:$H,'Each Gender Events'!$A47,'Official Medal Table'!$C:$C,'Each Gender Events'!AI$1,'Official Medal Table'!$E:$E,'Each Gender Events'!AI$2)*'Medal values'!$B$3
+ COUNTIFS('Official Medal Table'!$I:$I,'Each Gender Events'!$A47,'Official Medal Table'!$C:$C,'Each Gender Events'!AI$1,'Official Medal Table'!$E:$E,'Each Gender Events'!AI$2)*'Medal values'!$B$3
+ COUNTIFS('Official Medal Table'!$F:$F,'Each Gender Events'!$A47,'Official Medal Table'!$C:$C,'Each Gender Events'!AI$1,'Official Medal Table'!$E:$E,"Mixed")*'Medal values'!$B$1/2
+ COUNTIFS('Official Medal Table'!$G:$G,'Each Gender Events'!$A47,'Official Medal Table'!$C:$C,'Each Gender Events'!AI$1,'Official Medal Table'!$E:$E,"Mixed")*'Medal values'!$B$2/2
+ COUNTIFS('Official Medal Table'!$H:$H,'Each Gender Events'!$A47,'Official Medal Table'!$C:$C,'Each Gender Events'!AI$1,'Official Medal Table'!$E:$E,"Mixed")*'Medal values'!$B$3/2
+ COUNTIFS('Official Medal Table'!$I:$I,'Each Gender Events'!$A47,'Official Medal Table'!$C:$C,'Each Gender Events'!AI$1,'Official Medal Table'!$E:$E,"Mixed")*'Medal values'!$B$3/2</f>
        <v>0</v>
      </c>
      <c r="AJ47">
        <f>COUNTIFS('Official Medal Table'!$F:$F,'Each Gender Events'!$A47,'Official Medal Table'!$C:$C,'Each Gender Events'!AJ$1,'Official Medal Table'!$E:$E,'Each Gender Events'!AJ$2)*'Medal values'!$B$1
+ COUNTIFS('Official Medal Table'!$G:$G,'Each Gender Events'!$A47,'Official Medal Table'!$C:$C,'Each Gender Events'!AJ$1,'Official Medal Table'!$E:$E,'Each Gender Events'!AJ$2)*'Medal values'!$B$2
+ COUNTIFS('Official Medal Table'!$H:$H,'Each Gender Events'!$A47,'Official Medal Table'!$C:$C,'Each Gender Events'!AJ$1,'Official Medal Table'!$E:$E,'Each Gender Events'!AJ$2)*'Medal values'!$B$3
+ COUNTIFS('Official Medal Table'!$I:$I,'Each Gender Events'!$A47,'Official Medal Table'!$C:$C,'Each Gender Events'!AJ$1,'Official Medal Table'!$E:$E,'Each Gender Events'!AJ$2)*'Medal values'!$B$3
+ COUNTIFS('Official Medal Table'!$F:$F,'Each Gender Events'!$A47,'Official Medal Table'!$C:$C,'Each Gender Events'!AJ$1,'Official Medal Table'!$E:$E,"Mixed")*'Medal values'!$B$1/2
+ COUNTIFS('Official Medal Table'!$G:$G,'Each Gender Events'!$A47,'Official Medal Table'!$C:$C,'Each Gender Events'!AJ$1,'Official Medal Table'!$E:$E,"Mixed")*'Medal values'!$B$2/2
+ COUNTIFS('Official Medal Table'!$H:$H,'Each Gender Events'!$A47,'Official Medal Table'!$C:$C,'Each Gender Events'!AJ$1,'Official Medal Table'!$E:$E,"Mixed")*'Medal values'!$B$3/2
+ COUNTIFS('Official Medal Table'!$I:$I,'Each Gender Events'!$A47,'Official Medal Table'!$C:$C,'Each Gender Events'!AJ$1,'Official Medal Table'!$E:$E,"Mixed")*'Medal values'!$B$3/2</f>
        <v>0</v>
      </c>
      <c r="AK47">
        <f>COUNTIFS('Official Medal Table'!$F:$F,'Each Gender Events'!$A47,'Official Medal Table'!$C:$C,'Each Gender Events'!AK$1,'Official Medal Table'!$E:$E,'Each Gender Events'!AK$2)*'Medal values'!$B$1
+ COUNTIFS('Official Medal Table'!$G:$G,'Each Gender Events'!$A47,'Official Medal Table'!$C:$C,'Each Gender Events'!AK$1,'Official Medal Table'!$E:$E,'Each Gender Events'!AK$2)*'Medal values'!$B$2
+ COUNTIFS('Official Medal Table'!$H:$H,'Each Gender Events'!$A47,'Official Medal Table'!$C:$C,'Each Gender Events'!AK$1,'Official Medal Table'!$E:$E,'Each Gender Events'!AK$2)*'Medal values'!$B$3
+ COUNTIFS('Official Medal Table'!$I:$I,'Each Gender Events'!$A47,'Official Medal Table'!$C:$C,'Each Gender Events'!AK$1,'Official Medal Table'!$E:$E,'Each Gender Events'!AK$2)*'Medal values'!$B$3
+ COUNTIFS('Official Medal Table'!$F:$F,'Each Gender Events'!$A47,'Official Medal Table'!$C:$C,'Each Gender Events'!AK$1,'Official Medal Table'!$E:$E,"Mixed")*'Medal values'!$B$1/2
+ COUNTIFS('Official Medal Table'!$G:$G,'Each Gender Events'!$A47,'Official Medal Table'!$C:$C,'Each Gender Events'!AK$1,'Official Medal Table'!$E:$E,"Mixed")*'Medal values'!$B$2/2
+ COUNTIFS('Official Medal Table'!$H:$H,'Each Gender Events'!$A47,'Official Medal Table'!$C:$C,'Each Gender Events'!AK$1,'Official Medal Table'!$E:$E,"Mixed")*'Medal values'!$B$3/2
+ COUNTIFS('Official Medal Table'!$I:$I,'Each Gender Events'!$A47,'Official Medal Table'!$C:$C,'Each Gender Events'!AK$1,'Official Medal Table'!$E:$E,"Mixed")*'Medal values'!$B$3/2</f>
        <v>0</v>
      </c>
      <c r="AL47">
        <f>COUNTIFS('Official Medal Table'!$F:$F,'Each Gender Events'!$A47,'Official Medal Table'!$C:$C,'Each Gender Events'!AL$1,'Official Medal Table'!$E:$E,'Each Gender Events'!AL$2)*'Medal values'!$B$1
+ COUNTIFS('Official Medal Table'!$G:$G,'Each Gender Events'!$A47,'Official Medal Table'!$C:$C,'Each Gender Events'!AL$1,'Official Medal Table'!$E:$E,'Each Gender Events'!AL$2)*'Medal values'!$B$2
+ COUNTIFS('Official Medal Table'!$H:$H,'Each Gender Events'!$A47,'Official Medal Table'!$C:$C,'Each Gender Events'!AL$1,'Official Medal Table'!$E:$E,'Each Gender Events'!AL$2)*'Medal values'!$B$3
+ COUNTIFS('Official Medal Table'!$I:$I,'Each Gender Events'!$A47,'Official Medal Table'!$C:$C,'Each Gender Events'!AL$1,'Official Medal Table'!$E:$E,'Each Gender Events'!AL$2)*'Medal values'!$B$3
+ COUNTIFS('Official Medal Table'!$F:$F,'Each Gender Events'!$A47,'Official Medal Table'!$C:$C,'Each Gender Events'!AL$1,'Official Medal Table'!$E:$E,"Mixed")*'Medal values'!$B$1/2
+ COUNTIFS('Official Medal Table'!$G:$G,'Each Gender Events'!$A47,'Official Medal Table'!$C:$C,'Each Gender Events'!AL$1,'Official Medal Table'!$E:$E,"Mixed")*'Medal values'!$B$2/2
+ COUNTIFS('Official Medal Table'!$H:$H,'Each Gender Events'!$A47,'Official Medal Table'!$C:$C,'Each Gender Events'!AL$1,'Official Medal Table'!$E:$E,"Mixed")*'Medal values'!$B$3/2
+ COUNTIFS('Official Medal Table'!$I:$I,'Each Gender Events'!$A47,'Official Medal Table'!$C:$C,'Each Gender Events'!AL$1,'Official Medal Table'!$E:$E,"Mixed")*'Medal values'!$B$3/2</f>
        <v>0</v>
      </c>
      <c r="AM47">
        <f>COUNTIFS('Official Medal Table'!$F:$F,'Each Gender Events'!$A47,'Official Medal Table'!$C:$C,'Each Gender Events'!AM$1,'Official Medal Table'!$E:$E,'Each Gender Events'!AM$2)*'Medal values'!$B$1
+ COUNTIFS('Official Medal Table'!$G:$G,'Each Gender Events'!$A47,'Official Medal Table'!$C:$C,'Each Gender Events'!AM$1,'Official Medal Table'!$E:$E,'Each Gender Events'!AM$2)*'Medal values'!$B$2
+ COUNTIFS('Official Medal Table'!$H:$H,'Each Gender Events'!$A47,'Official Medal Table'!$C:$C,'Each Gender Events'!AM$1,'Official Medal Table'!$E:$E,'Each Gender Events'!AM$2)*'Medal values'!$B$3
+ COUNTIFS('Official Medal Table'!$I:$I,'Each Gender Events'!$A47,'Official Medal Table'!$C:$C,'Each Gender Events'!AM$1,'Official Medal Table'!$E:$E,'Each Gender Events'!AM$2)*'Medal values'!$B$3
+ COUNTIFS('Official Medal Table'!$F:$F,'Each Gender Events'!$A47,'Official Medal Table'!$C:$C,'Each Gender Events'!AM$1,'Official Medal Table'!$E:$E,"Mixed")*'Medal values'!$B$1/2
+ COUNTIFS('Official Medal Table'!$G:$G,'Each Gender Events'!$A47,'Official Medal Table'!$C:$C,'Each Gender Events'!AM$1,'Official Medal Table'!$E:$E,"Mixed")*'Medal values'!$B$2/2
+ COUNTIFS('Official Medal Table'!$H:$H,'Each Gender Events'!$A47,'Official Medal Table'!$C:$C,'Each Gender Events'!AM$1,'Official Medal Table'!$E:$E,"Mixed")*'Medal values'!$B$3/2
+ COUNTIFS('Official Medal Table'!$I:$I,'Each Gender Events'!$A47,'Official Medal Table'!$C:$C,'Each Gender Events'!AM$1,'Official Medal Table'!$E:$E,"Mixed")*'Medal values'!$B$3/2</f>
        <v>0</v>
      </c>
      <c r="AN47">
        <f>COUNTIFS('Official Medal Table'!$F:$F,'Each Gender Events'!$A47,'Official Medal Table'!$C:$C,'Each Gender Events'!AN$1,'Official Medal Table'!$E:$E,'Each Gender Events'!AN$2)*'Medal values'!$B$1
+ COUNTIFS('Official Medal Table'!$G:$G,'Each Gender Events'!$A47,'Official Medal Table'!$C:$C,'Each Gender Events'!AN$1,'Official Medal Table'!$E:$E,'Each Gender Events'!AN$2)*'Medal values'!$B$2
+ COUNTIFS('Official Medal Table'!$H:$H,'Each Gender Events'!$A47,'Official Medal Table'!$C:$C,'Each Gender Events'!AN$1,'Official Medal Table'!$E:$E,'Each Gender Events'!AN$2)*'Medal values'!$B$3
+ COUNTIFS('Official Medal Table'!$I:$I,'Each Gender Events'!$A47,'Official Medal Table'!$C:$C,'Each Gender Events'!AN$1,'Official Medal Table'!$E:$E,'Each Gender Events'!AN$2)*'Medal values'!$B$3
+ COUNTIFS('Official Medal Table'!$F:$F,'Each Gender Events'!$A47,'Official Medal Table'!$C:$C,'Each Gender Events'!AN$1,'Official Medal Table'!$E:$E,"Mixed")*'Medal values'!$B$1/2
+ COUNTIFS('Official Medal Table'!$G:$G,'Each Gender Events'!$A47,'Official Medal Table'!$C:$C,'Each Gender Events'!AN$1,'Official Medal Table'!$E:$E,"Mixed")*'Medal values'!$B$2/2
+ COUNTIFS('Official Medal Table'!$H:$H,'Each Gender Events'!$A47,'Official Medal Table'!$C:$C,'Each Gender Events'!AN$1,'Official Medal Table'!$E:$E,"Mixed")*'Medal values'!$B$3/2
+ COUNTIFS('Official Medal Table'!$I:$I,'Each Gender Events'!$A47,'Official Medal Table'!$C:$C,'Each Gender Events'!AN$1,'Official Medal Table'!$E:$E,"Mixed")*'Medal values'!$B$3/2</f>
        <v>0</v>
      </c>
      <c r="AO47">
        <f>COUNTIFS('Official Medal Table'!$F:$F,'Each Gender Events'!$A47,'Official Medal Table'!$C:$C,'Each Gender Events'!AO$1,'Official Medal Table'!$E:$E,'Each Gender Events'!AO$2)*'Medal values'!$B$1
+ COUNTIFS('Official Medal Table'!$G:$G,'Each Gender Events'!$A47,'Official Medal Table'!$C:$C,'Each Gender Events'!AO$1,'Official Medal Table'!$E:$E,'Each Gender Events'!AO$2)*'Medal values'!$B$2
+ COUNTIFS('Official Medal Table'!$H:$H,'Each Gender Events'!$A47,'Official Medal Table'!$C:$C,'Each Gender Events'!AO$1,'Official Medal Table'!$E:$E,'Each Gender Events'!AO$2)*'Medal values'!$B$3
+ COUNTIFS('Official Medal Table'!$I:$I,'Each Gender Events'!$A47,'Official Medal Table'!$C:$C,'Each Gender Events'!AO$1,'Official Medal Table'!$E:$E,'Each Gender Events'!AO$2)*'Medal values'!$B$3
+ COUNTIFS('Official Medal Table'!$F:$F,'Each Gender Events'!$A47,'Official Medal Table'!$C:$C,'Each Gender Events'!AO$1,'Official Medal Table'!$E:$E,"Mixed")*'Medal values'!$B$1/2
+ COUNTIFS('Official Medal Table'!$G:$G,'Each Gender Events'!$A47,'Official Medal Table'!$C:$C,'Each Gender Events'!AO$1,'Official Medal Table'!$E:$E,"Mixed")*'Medal values'!$B$2/2
+ COUNTIFS('Official Medal Table'!$H:$H,'Each Gender Events'!$A47,'Official Medal Table'!$C:$C,'Each Gender Events'!AO$1,'Official Medal Table'!$E:$E,"Mixed")*'Medal values'!$B$3/2
+ COUNTIFS('Official Medal Table'!$I:$I,'Each Gender Events'!$A47,'Official Medal Table'!$C:$C,'Each Gender Events'!AO$1,'Official Medal Table'!$E:$E,"Mixed")*'Medal values'!$B$3/2</f>
        <v>0</v>
      </c>
      <c r="AP47">
        <f>COUNTIFS('Official Medal Table'!$F:$F,'Each Gender Events'!$A47,'Official Medal Table'!$C:$C,'Each Gender Events'!AP$1,'Official Medal Table'!$E:$E,'Each Gender Events'!AP$2)*'Medal values'!$B$1
+ COUNTIFS('Official Medal Table'!$G:$G,'Each Gender Events'!$A47,'Official Medal Table'!$C:$C,'Each Gender Events'!AP$1,'Official Medal Table'!$E:$E,'Each Gender Events'!AP$2)*'Medal values'!$B$2
+ COUNTIFS('Official Medal Table'!$H:$H,'Each Gender Events'!$A47,'Official Medal Table'!$C:$C,'Each Gender Events'!AP$1,'Official Medal Table'!$E:$E,'Each Gender Events'!AP$2)*'Medal values'!$B$3
+ COUNTIFS('Official Medal Table'!$I:$I,'Each Gender Events'!$A47,'Official Medal Table'!$C:$C,'Each Gender Events'!AP$1,'Official Medal Table'!$E:$E,'Each Gender Events'!AP$2)*'Medal values'!$B$3
+ COUNTIFS('Official Medal Table'!$F:$F,'Each Gender Events'!$A47,'Official Medal Table'!$C:$C,'Each Gender Events'!AP$1,'Official Medal Table'!$E:$E,"Mixed")*'Medal values'!$B$1/2
+ COUNTIFS('Official Medal Table'!$G:$G,'Each Gender Events'!$A47,'Official Medal Table'!$C:$C,'Each Gender Events'!AP$1,'Official Medal Table'!$E:$E,"Mixed")*'Medal values'!$B$2/2
+ COUNTIFS('Official Medal Table'!$H:$H,'Each Gender Events'!$A47,'Official Medal Table'!$C:$C,'Each Gender Events'!AP$1,'Official Medal Table'!$E:$E,"Mixed")*'Medal values'!$B$3/2
+ COUNTIFS('Official Medal Table'!$I:$I,'Each Gender Events'!$A47,'Official Medal Table'!$C:$C,'Each Gender Events'!AP$1,'Official Medal Table'!$E:$E,"Mixed")*'Medal values'!$B$3/2</f>
        <v>0</v>
      </c>
      <c r="AQ47">
        <f>COUNTIFS('Official Medal Table'!$F:$F,'Each Gender Events'!$A47,'Official Medal Table'!$C:$C,'Each Gender Events'!AQ$1,'Official Medal Table'!$E:$E,'Each Gender Events'!AQ$2)*'Medal values'!$B$1
+ COUNTIFS('Official Medal Table'!$G:$G,'Each Gender Events'!$A47,'Official Medal Table'!$C:$C,'Each Gender Events'!AQ$1,'Official Medal Table'!$E:$E,'Each Gender Events'!AQ$2)*'Medal values'!$B$2
+ COUNTIFS('Official Medal Table'!$H:$H,'Each Gender Events'!$A47,'Official Medal Table'!$C:$C,'Each Gender Events'!AQ$1,'Official Medal Table'!$E:$E,'Each Gender Events'!AQ$2)*'Medal values'!$B$3
+ COUNTIFS('Official Medal Table'!$I:$I,'Each Gender Events'!$A47,'Official Medal Table'!$C:$C,'Each Gender Events'!AQ$1,'Official Medal Table'!$E:$E,'Each Gender Events'!AQ$2)*'Medal values'!$B$3
+ COUNTIFS('Official Medal Table'!$F:$F,'Each Gender Events'!$A47,'Official Medal Table'!$C:$C,'Each Gender Events'!AQ$1,'Official Medal Table'!$E:$E,"Mixed")*'Medal values'!$B$1/2
+ COUNTIFS('Official Medal Table'!$G:$G,'Each Gender Events'!$A47,'Official Medal Table'!$C:$C,'Each Gender Events'!AQ$1,'Official Medal Table'!$E:$E,"Mixed")*'Medal values'!$B$2/2
+ COUNTIFS('Official Medal Table'!$H:$H,'Each Gender Events'!$A47,'Official Medal Table'!$C:$C,'Each Gender Events'!AQ$1,'Official Medal Table'!$E:$E,"Mixed")*'Medal values'!$B$3/2
+ COUNTIFS('Official Medal Table'!$I:$I,'Each Gender Events'!$A47,'Official Medal Table'!$C:$C,'Each Gender Events'!AQ$1,'Official Medal Table'!$E:$E,"Mixed")*'Medal values'!$B$3/2</f>
        <v>0</v>
      </c>
      <c r="AR47">
        <f>COUNTIFS('Official Medal Table'!$F:$F,'Each Gender Events'!$A47,'Official Medal Table'!$C:$C,'Each Gender Events'!AR$1,'Official Medal Table'!$E:$E,'Each Gender Events'!AR$2)*'Medal values'!$B$1
+ COUNTIFS('Official Medal Table'!$G:$G,'Each Gender Events'!$A47,'Official Medal Table'!$C:$C,'Each Gender Events'!AR$1,'Official Medal Table'!$E:$E,'Each Gender Events'!AR$2)*'Medal values'!$B$2
+ COUNTIFS('Official Medal Table'!$H:$H,'Each Gender Events'!$A47,'Official Medal Table'!$C:$C,'Each Gender Events'!AR$1,'Official Medal Table'!$E:$E,'Each Gender Events'!AR$2)*'Medal values'!$B$3
+ COUNTIFS('Official Medal Table'!$I:$I,'Each Gender Events'!$A47,'Official Medal Table'!$C:$C,'Each Gender Events'!AR$1,'Official Medal Table'!$E:$E,'Each Gender Events'!AR$2)*'Medal values'!$B$3
+ COUNTIFS('Official Medal Table'!$F:$F,'Each Gender Events'!$A47,'Official Medal Table'!$C:$C,'Each Gender Events'!AR$1,'Official Medal Table'!$E:$E,"Mixed")*'Medal values'!$B$1/2
+ COUNTIFS('Official Medal Table'!$G:$G,'Each Gender Events'!$A47,'Official Medal Table'!$C:$C,'Each Gender Events'!AR$1,'Official Medal Table'!$E:$E,"Mixed")*'Medal values'!$B$2/2
+ COUNTIFS('Official Medal Table'!$H:$H,'Each Gender Events'!$A47,'Official Medal Table'!$C:$C,'Each Gender Events'!AR$1,'Official Medal Table'!$E:$E,"Mixed")*'Medal values'!$B$3/2
+ COUNTIFS('Official Medal Table'!$I:$I,'Each Gender Events'!$A47,'Official Medal Table'!$C:$C,'Each Gender Events'!AR$1,'Official Medal Table'!$E:$E,"Mixed")*'Medal values'!$B$3/2</f>
        <v>0</v>
      </c>
      <c r="AS47">
        <f>COUNTIFS('Official Medal Table'!$F:$F,'Each Gender Events'!$A47,'Official Medal Table'!$C:$C,'Each Gender Events'!AS$1,'Official Medal Table'!$E:$E,'Each Gender Events'!AS$2)*'Medal values'!$B$1
+ COUNTIFS('Official Medal Table'!$G:$G,'Each Gender Events'!$A47,'Official Medal Table'!$C:$C,'Each Gender Events'!AS$1,'Official Medal Table'!$E:$E,'Each Gender Events'!AS$2)*'Medal values'!$B$2
+ COUNTIFS('Official Medal Table'!$H:$H,'Each Gender Events'!$A47,'Official Medal Table'!$C:$C,'Each Gender Events'!AS$1,'Official Medal Table'!$E:$E,'Each Gender Events'!AS$2)*'Medal values'!$B$3
+ COUNTIFS('Official Medal Table'!$I:$I,'Each Gender Events'!$A47,'Official Medal Table'!$C:$C,'Each Gender Events'!AS$1,'Official Medal Table'!$E:$E,'Each Gender Events'!AS$2)*'Medal values'!$B$3
+ COUNTIFS('Official Medal Table'!$F:$F,'Each Gender Events'!$A47,'Official Medal Table'!$C:$C,'Each Gender Events'!AS$1,'Official Medal Table'!$E:$E,"Mixed")*'Medal values'!$B$1/2
+ COUNTIFS('Official Medal Table'!$G:$G,'Each Gender Events'!$A47,'Official Medal Table'!$C:$C,'Each Gender Events'!AS$1,'Official Medal Table'!$E:$E,"Mixed")*'Medal values'!$B$2/2
+ COUNTIFS('Official Medal Table'!$H:$H,'Each Gender Events'!$A47,'Official Medal Table'!$C:$C,'Each Gender Events'!AS$1,'Official Medal Table'!$E:$E,"Mixed")*'Medal values'!$B$3/2
+ COUNTIFS('Official Medal Table'!$I:$I,'Each Gender Events'!$A47,'Official Medal Table'!$C:$C,'Each Gender Events'!AS$1,'Official Medal Table'!$E:$E,"Mixed")*'Medal values'!$B$3/2</f>
        <v>0</v>
      </c>
      <c r="AT47">
        <f>COUNTIFS('Official Medal Table'!$F:$F,'Each Gender Events'!$A47,'Official Medal Table'!$C:$C,'Each Gender Events'!AT$1,'Official Medal Table'!$E:$E,'Each Gender Events'!AT$2)*'Medal values'!$B$1
+ COUNTIFS('Official Medal Table'!$G:$G,'Each Gender Events'!$A47,'Official Medal Table'!$C:$C,'Each Gender Events'!AT$1,'Official Medal Table'!$E:$E,'Each Gender Events'!AT$2)*'Medal values'!$B$2
+ COUNTIFS('Official Medal Table'!$H:$H,'Each Gender Events'!$A47,'Official Medal Table'!$C:$C,'Each Gender Events'!AT$1,'Official Medal Table'!$E:$E,'Each Gender Events'!AT$2)*'Medal values'!$B$3
+ COUNTIFS('Official Medal Table'!$I:$I,'Each Gender Events'!$A47,'Official Medal Table'!$C:$C,'Each Gender Events'!AT$1,'Official Medal Table'!$E:$E,'Each Gender Events'!AT$2)*'Medal values'!$B$3
+ COUNTIFS('Official Medal Table'!$F:$F,'Each Gender Events'!$A47,'Official Medal Table'!$C:$C,'Each Gender Events'!AT$1,'Official Medal Table'!$E:$E,"Mixed")*'Medal values'!$B$1/2
+ COUNTIFS('Official Medal Table'!$G:$G,'Each Gender Events'!$A47,'Official Medal Table'!$C:$C,'Each Gender Events'!AT$1,'Official Medal Table'!$E:$E,"Mixed")*'Medal values'!$B$2/2
+ COUNTIFS('Official Medal Table'!$H:$H,'Each Gender Events'!$A47,'Official Medal Table'!$C:$C,'Each Gender Events'!AT$1,'Official Medal Table'!$E:$E,"Mixed")*'Medal values'!$B$3/2
+ COUNTIFS('Official Medal Table'!$I:$I,'Each Gender Events'!$A47,'Official Medal Table'!$C:$C,'Each Gender Events'!AT$1,'Official Medal Table'!$E:$E,"Mixed")*'Medal values'!$B$3/2</f>
        <v>0</v>
      </c>
      <c r="AU47">
        <f>COUNTIFS('Official Medal Table'!$F:$F,'Each Gender Events'!$A47,'Official Medal Table'!$C:$C,'Each Gender Events'!AU$1,'Official Medal Table'!$E:$E,'Each Gender Events'!AU$2)*'Medal values'!$B$1
+ COUNTIFS('Official Medal Table'!$G:$G,'Each Gender Events'!$A47,'Official Medal Table'!$C:$C,'Each Gender Events'!AU$1,'Official Medal Table'!$E:$E,'Each Gender Events'!AU$2)*'Medal values'!$B$2
+ COUNTIFS('Official Medal Table'!$H:$H,'Each Gender Events'!$A47,'Official Medal Table'!$C:$C,'Each Gender Events'!AU$1,'Official Medal Table'!$E:$E,'Each Gender Events'!AU$2)*'Medal values'!$B$3
+ COUNTIFS('Official Medal Table'!$I:$I,'Each Gender Events'!$A47,'Official Medal Table'!$C:$C,'Each Gender Events'!AU$1,'Official Medal Table'!$E:$E,'Each Gender Events'!AU$2)*'Medal values'!$B$3
+ COUNTIFS('Official Medal Table'!$F:$F,'Each Gender Events'!$A47,'Official Medal Table'!$C:$C,'Each Gender Events'!AU$1,'Official Medal Table'!$E:$E,"Mixed")*'Medal values'!$B$1/2
+ COUNTIFS('Official Medal Table'!$G:$G,'Each Gender Events'!$A47,'Official Medal Table'!$C:$C,'Each Gender Events'!AU$1,'Official Medal Table'!$E:$E,"Mixed")*'Medal values'!$B$2/2
+ COUNTIFS('Official Medal Table'!$H:$H,'Each Gender Events'!$A47,'Official Medal Table'!$C:$C,'Each Gender Events'!AU$1,'Official Medal Table'!$E:$E,"Mixed")*'Medal values'!$B$3/2
+ COUNTIFS('Official Medal Table'!$I:$I,'Each Gender Events'!$A47,'Official Medal Table'!$C:$C,'Each Gender Events'!AU$1,'Official Medal Table'!$E:$E,"Mixed")*'Medal values'!$B$3/2</f>
        <v>0</v>
      </c>
      <c r="AV47">
        <f>COUNTIFS('Official Medal Table'!$F:$F,'Each Gender Events'!$A47,'Official Medal Table'!$C:$C,'Each Gender Events'!AV$1,'Official Medal Table'!$E:$E,'Each Gender Events'!AV$2)*'Medal values'!$B$1
+ COUNTIFS('Official Medal Table'!$G:$G,'Each Gender Events'!$A47,'Official Medal Table'!$C:$C,'Each Gender Events'!AV$1,'Official Medal Table'!$E:$E,'Each Gender Events'!AV$2)*'Medal values'!$B$2
+ COUNTIFS('Official Medal Table'!$H:$H,'Each Gender Events'!$A47,'Official Medal Table'!$C:$C,'Each Gender Events'!AV$1,'Official Medal Table'!$E:$E,'Each Gender Events'!AV$2)*'Medal values'!$B$3
+ COUNTIFS('Official Medal Table'!$I:$I,'Each Gender Events'!$A47,'Official Medal Table'!$C:$C,'Each Gender Events'!AV$1,'Official Medal Table'!$E:$E,'Each Gender Events'!AV$2)*'Medal values'!$B$3
+ COUNTIFS('Official Medal Table'!$F:$F,'Each Gender Events'!$A47,'Official Medal Table'!$C:$C,'Each Gender Events'!AV$1,'Official Medal Table'!$E:$E,"Mixed")*'Medal values'!$B$1/2
+ COUNTIFS('Official Medal Table'!$G:$G,'Each Gender Events'!$A47,'Official Medal Table'!$C:$C,'Each Gender Events'!AV$1,'Official Medal Table'!$E:$E,"Mixed")*'Medal values'!$B$2/2
+ COUNTIFS('Official Medal Table'!$H:$H,'Each Gender Events'!$A47,'Official Medal Table'!$C:$C,'Each Gender Events'!AV$1,'Official Medal Table'!$E:$E,"Mixed")*'Medal values'!$B$3/2
+ COUNTIFS('Official Medal Table'!$I:$I,'Each Gender Events'!$A47,'Official Medal Table'!$C:$C,'Each Gender Events'!AV$1,'Official Medal Table'!$E:$E,"Mixed")*'Medal values'!$B$3/2</f>
        <v>0</v>
      </c>
      <c r="AW47">
        <f>COUNTIFS('Official Medal Table'!$F:$F,'Each Gender Events'!$A47,'Official Medal Table'!$C:$C,'Each Gender Events'!AW$1,'Official Medal Table'!$E:$E,'Each Gender Events'!AW$2)*'Medal values'!$B$1
+ COUNTIFS('Official Medal Table'!$G:$G,'Each Gender Events'!$A47,'Official Medal Table'!$C:$C,'Each Gender Events'!AW$1,'Official Medal Table'!$E:$E,'Each Gender Events'!AW$2)*'Medal values'!$B$2
+ COUNTIFS('Official Medal Table'!$H:$H,'Each Gender Events'!$A47,'Official Medal Table'!$C:$C,'Each Gender Events'!AW$1,'Official Medal Table'!$E:$E,'Each Gender Events'!AW$2)*'Medal values'!$B$3
+ COUNTIFS('Official Medal Table'!$I:$I,'Each Gender Events'!$A47,'Official Medal Table'!$C:$C,'Each Gender Events'!AW$1,'Official Medal Table'!$E:$E,'Each Gender Events'!AW$2)*'Medal values'!$B$3
+ COUNTIFS('Official Medal Table'!$F:$F,'Each Gender Events'!$A47,'Official Medal Table'!$C:$C,'Each Gender Events'!AW$1,'Official Medal Table'!$E:$E,"Mixed")*'Medal values'!$B$1/2
+ COUNTIFS('Official Medal Table'!$G:$G,'Each Gender Events'!$A47,'Official Medal Table'!$C:$C,'Each Gender Events'!AW$1,'Official Medal Table'!$E:$E,"Mixed")*'Medal values'!$B$2/2
+ COUNTIFS('Official Medal Table'!$H:$H,'Each Gender Events'!$A47,'Official Medal Table'!$C:$C,'Each Gender Events'!AW$1,'Official Medal Table'!$E:$E,"Mixed")*'Medal values'!$B$3/2
+ COUNTIFS('Official Medal Table'!$I:$I,'Each Gender Events'!$A47,'Official Medal Table'!$C:$C,'Each Gender Events'!AW$1,'Official Medal Table'!$E:$E,"Mixed")*'Medal values'!$B$3/2</f>
        <v>0</v>
      </c>
      <c r="AX47">
        <f>COUNTIFS('Official Medal Table'!$F:$F,'Each Gender Events'!$A47,'Official Medal Table'!$C:$C,'Each Gender Events'!AX$1,'Official Medal Table'!$E:$E,'Each Gender Events'!AX$2)*'Medal values'!$B$1
+ COUNTIFS('Official Medal Table'!$G:$G,'Each Gender Events'!$A47,'Official Medal Table'!$C:$C,'Each Gender Events'!AX$1,'Official Medal Table'!$E:$E,'Each Gender Events'!AX$2)*'Medal values'!$B$2
+ COUNTIFS('Official Medal Table'!$H:$H,'Each Gender Events'!$A47,'Official Medal Table'!$C:$C,'Each Gender Events'!AX$1,'Official Medal Table'!$E:$E,'Each Gender Events'!AX$2)*'Medal values'!$B$3
+ COUNTIFS('Official Medal Table'!$I:$I,'Each Gender Events'!$A47,'Official Medal Table'!$C:$C,'Each Gender Events'!AX$1,'Official Medal Table'!$E:$E,'Each Gender Events'!AX$2)*'Medal values'!$B$3
+ COUNTIFS('Official Medal Table'!$F:$F,'Each Gender Events'!$A47,'Official Medal Table'!$C:$C,'Each Gender Events'!AX$1,'Official Medal Table'!$E:$E,"Mixed")*'Medal values'!$B$1/2
+ COUNTIFS('Official Medal Table'!$G:$G,'Each Gender Events'!$A47,'Official Medal Table'!$C:$C,'Each Gender Events'!AX$1,'Official Medal Table'!$E:$E,"Mixed")*'Medal values'!$B$2/2
+ COUNTIFS('Official Medal Table'!$H:$H,'Each Gender Events'!$A47,'Official Medal Table'!$C:$C,'Each Gender Events'!AX$1,'Official Medal Table'!$E:$E,"Mixed")*'Medal values'!$B$3/2
+ COUNTIFS('Official Medal Table'!$I:$I,'Each Gender Events'!$A47,'Official Medal Table'!$C:$C,'Each Gender Events'!AX$1,'Official Medal Table'!$E:$E,"Mixed")*'Medal values'!$B$3/2</f>
        <v>0</v>
      </c>
      <c r="AY47">
        <f>COUNTIFS('Official Medal Table'!$F:$F,'Each Gender Events'!$A47,'Official Medal Table'!$C:$C,'Each Gender Events'!AY$1,'Official Medal Table'!$E:$E,'Each Gender Events'!AY$2)*'Medal values'!$B$1
+ COUNTIFS('Official Medal Table'!$G:$G,'Each Gender Events'!$A47,'Official Medal Table'!$C:$C,'Each Gender Events'!AY$1,'Official Medal Table'!$E:$E,'Each Gender Events'!AY$2)*'Medal values'!$B$2
+ COUNTIFS('Official Medal Table'!$H:$H,'Each Gender Events'!$A47,'Official Medal Table'!$C:$C,'Each Gender Events'!AY$1,'Official Medal Table'!$E:$E,'Each Gender Events'!AY$2)*'Medal values'!$B$3
+ COUNTIFS('Official Medal Table'!$I:$I,'Each Gender Events'!$A47,'Official Medal Table'!$C:$C,'Each Gender Events'!AY$1,'Official Medal Table'!$E:$E,'Each Gender Events'!AY$2)*'Medal values'!$B$3
+ COUNTIFS('Official Medal Table'!$F:$F,'Each Gender Events'!$A47,'Official Medal Table'!$C:$C,'Each Gender Events'!AY$1,'Official Medal Table'!$E:$E,"Mixed")*'Medal values'!$B$1/2
+ COUNTIFS('Official Medal Table'!$G:$G,'Each Gender Events'!$A47,'Official Medal Table'!$C:$C,'Each Gender Events'!AY$1,'Official Medal Table'!$E:$E,"Mixed")*'Medal values'!$B$2/2
+ COUNTIFS('Official Medal Table'!$H:$H,'Each Gender Events'!$A47,'Official Medal Table'!$C:$C,'Each Gender Events'!AY$1,'Official Medal Table'!$E:$E,"Mixed")*'Medal values'!$B$3/2
+ COUNTIFS('Official Medal Table'!$I:$I,'Each Gender Events'!$A47,'Official Medal Table'!$C:$C,'Each Gender Events'!AY$1,'Official Medal Table'!$E:$E,"Mixed")*'Medal values'!$B$3/2</f>
        <v>0</v>
      </c>
      <c r="AZ47">
        <f>COUNTIFS('Official Medal Table'!$F:$F,'Each Gender Events'!$A47,'Official Medal Table'!$C:$C,'Each Gender Events'!AZ$1,'Official Medal Table'!$E:$E,'Each Gender Events'!AZ$2)*'Medal values'!$B$1
+ COUNTIFS('Official Medal Table'!$G:$G,'Each Gender Events'!$A47,'Official Medal Table'!$C:$C,'Each Gender Events'!AZ$1,'Official Medal Table'!$E:$E,'Each Gender Events'!AZ$2)*'Medal values'!$B$2
+ COUNTIFS('Official Medal Table'!$H:$H,'Each Gender Events'!$A47,'Official Medal Table'!$C:$C,'Each Gender Events'!AZ$1,'Official Medal Table'!$E:$E,'Each Gender Events'!AZ$2)*'Medal values'!$B$3
+ COUNTIFS('Official Medal Table'!$I:$I,'Each Gender Events'!$A47,'Official Medal Table'!$C:$C,'Each Gender Events'!AZ$1,'Official Medal Table'!$E:$E,'Each Gender Events'!AZ$2)*'Medal values'!$B$3
+ COUNTIFS('Official Medal Table'!$F:$F,'Each Gender Events'!$A47,'Official Medal Table'!$C:$C,'Each Gender Events'!AZ$1,'Official Medal Table'!$E:$E,"Mixed")*'Medal values'!$B$1/2
+ COUNTIFS('Official Medal Table'!$G:$G,'Each Gender Events'!$A47,'Official Medal Table'!$C:$C,'Each Gender Events'!AZ$1,'Official Medal Table'!$E:$E,"Mixed")*'Medal values'!$B$2/2
+ COUNTIFS('Official Medal Table'!$H:$H,'Each Gender Events'!$A47,'Official Medal Table'!$C:$C,'Each Gender Events'!AZ$1,'Official Medal Table'!$E:$E,"Mixed")*'Medal values'!$B$3/2
+ COUNTIFS('Official Medal Table'!$I:$I,'Each Gender Events'!$A47,'Official Medal Table'!$C:$C,'Each Gender Events'!AZ$1,'Official Medal Table'!$E:$E,"Mixed")*'Medal values'!$B$3/2</f>
        <v>0</v>
      </c>
      <c r="BA47">
        <f>COUNTIFS('Official Medal Table'!$F:$F,'Each Gender Events'!$A47,'Official Medal Table'!$C:$C,'Each Gender Events'!BA$1,'Official Medal Table'!$E:$E,'Each Gender Events'!BA$2)*'Medal values'!$B$1
+ COUNTIFS('Official Medal Table'!$G:$G,'Each Gender Events'!$A47,'Official Medal Table'!$C:$C,'Each Gender Events'!BA$1,'Official Medal Table'!$E:$E,'Each Gender Events'!BA$2)*'Medal values'!$B$2
+ COUNTIFS('Official Medal Table'!$H:$H,'Each Gender Events'!$A47,'Official Medal Table'!$C:$C,'Each Gender Events'!BA$1,'Official Medal Table'!$E:$E,'Each Gender Events'!BA$2)*'Medal values'!$B$3
+ COUNTIFS('Official Medal Table'!$I:$I,'Each Gender Events'!$A47,'Official Medal Table'!$C:$C,'Each Gender Events'!BA$1,'Official Medal Table'!$E:$E,'Each Gender Events'!BA$2)*'Medal values'!$B$3
+ COUNTIFS('Official Medal Table'!$F:$F,'Each Gender Events'!$A47,'Official Medal Table'!$C:$C,'Each Gender Events'!BA$1,'Official Medal Table'!$E:$E,"Mixed")*'Medal values'!$B$1/2
+ COUNTIFS('Official Medal Table'!$G:$G,'Each Gender Events'!$A47,'Official Medal Table'!$C:$C,'Each Gender Events'!BA$1,'Official Medal Table'!$E:$E,"Mixed")*'Medal values'!$B$2/2
+ COUNTIFS('Official Medal Table'!$H:$H,'Each Gender Events'!$A47,'Official Medal Table'!$C:$C,'Each Gender Events'!BA$1,'Official Medal Table'!$E:$E,"Mixed")*'Medal values'!$B$3/2
+ COUNTIFS('Official Medal Table'!$I:$I,'Each Gender Events'!$A47,'Official Medal Table'!$C:$C,'Each Gender Events'!BA$1,'Official Medal Table'!$E:$E,"Mixed")*'Medal values'!$B$3/2</f>
        <v>0</v>
      </c>
      <c r="BB47">
        <f>COUNTIFS('Official Medal Table'!$F:$F,'Each Gender Events'!$A47,'Official Medal Table'!$C:$C,'Each Gender Events'!BB$1,'Official Medal Table'!$E:$E,'Each Gender Events'!BB$2)*'Medal values'!$B$1
+ COUNTIFS('Official Medal Table'!$G:$G,'Each Gender Events'!$A47,'Official Medal Table'!$C:$C,'Each Gender Events'!BB$1,'Official Medal Table'!$E:$E,'Each Gender Events'!BB$2)*'Medal values'!$B$2
+ COUNTIFS('Official Medal Table'!$H:$H,'Each Gender Events'!$A47,'Official Medal Table'!$C:$C,'Each Gender Events'!BB$1,'Official Medal Table'!$E:$E,'Each Gender Events'!BB$2)*'Medal values'!$B$3
+ COUNTIFS('Official Medal Table'!$I:$I,'Each Gender Events'!$A47,'Official Medal Table'!$C:$C,'Each Gender Events'!BB$1,'Official Medal Table'!$E:$E,'Each Gender Events'!BB$2)*'Medal values'!$B$3
+ COUNTIFS('Official Medal Table'!$F:$F,'Each Gender Events'!$A47,'Official Medal Table'!$C:$C,'Each Gender Events'!BB$1,'Official Medal Table'!$E:$E,"Mixed")*'Medal values'!$B$1/2
+ COUNTIFS('Official Medal Table'!$G:$G,'Each Gender Events'!$A47,'Official Medal Table'!$C:$C,'Each Gender Events'!BB$1,'Official Medal Table'!$E:$E,"Mixed")*'Medal values'!$B$2/2
+ COUNTIFS('Official Medal Table'!$H:$H,'Each Gender Events'!$A47,'Official Medal Table'!$C:$C,'Each Gender Events'!BB$1,'Official Medal Table'!$E:$E,"Mixed")*'Medal values'!$B$3/2
+ COUNTIFS('Official Medal Table'!$I:$I,'Each Gender Events'!$A47,'Official Medal Table'!$C:$C,'Each Gender Events'!BB$1,'Official Medal Table'!$E:$E,"Mixed")*'Medal values'!$B$3/2</f>
        <v>0</v>
      </c>
      <c r="BC47">
        <f>COUNTIFS('Official Medal Table'!$F:$F,'Each Gender Events'!$A47,'Official Medal Table'!$C:$C,'Each Gender Events'!BC$1,'Official Medal Table'!$E:$E,'Each Gender Events'!BC$2)*'Medal values'!$B$1
+ COUNTIFS('Official Medal Table'!$G:$G,'Each Gender Events'!$A47,'Official Medal Table'!$C:$C,'Each Gender Events'!BC$1,'Official Medal Table'!$E:$E,'Each Gender Events'!BC$2)*'Medal values'!$B$2
+ COUNTIFS('Official Medal Table'!$H:$H,'Each Gender Events'!$A47,'Official Medal Table'!$C:$C,'Each Gender Events'!BC$1,'Official Medal Table'!$E:$E,'Each Gender Events'!BC$2)*'Medal values'!$B$3
+ COUNTIFS('Official Medal Table'!$I:$I,'Each Gender Events'!$A47,'Official Medal Table'!$C:$C,'Each Gender Events'!BC$1,'Official Medal Table'!$E:$E,'Each Gender Events'!BC$2)*'Medal values'!$B$3
+ COUNTIFS('Official Medal Table'!$F:$F,'Each Gender Events'!$A47,'Official Medal Table'!$C:$C,'Each Gender Events'!BC$1,'Official Medal Table'!$E:$E,"Mixed")*'Medal values'!$B$1/2
+ COUNTIFS('Official Medal Table'!$G:$G,'Each Gender Events'!$A47,'Official Medal Table'!$C:$C,'Each Gender Events'!BC$1,'Official Medal Table'!$E:$E,"Mixed")*'Medal values'!$B$2/2
+ COUNTIFS('Official Medal Table'!$H:$H,'Each Gender Events'!$A47,'Official Medal Table'!$C:$C,'Each Gender Events'!BC$1,'Official Medal Table'!$E:$E,"Mixed")*'Medal values'!$B$3/2
+ COUNTIFS('Official Medal Table'!$I:$I,'Each Gender Events'!$A47,'Official Medal Table'!$C:$C,'Each Gender Events'!BC$1,'Official Medal Table'!$E:$E,"Mixed")*'Medal values'!$B$3/2</f>
        <v>0</v>
      </c>
      <c r="BD47">
        <f>COUNTIFS('Official Medal Table'!$F:$F,'Each Gender Events'!$A47,'Official Medal Table'!$C:$C,'Each Gender Events'!BD$1,'Official Medal Table'!$E:$E,'Each Gender Events'!BD$2)*'Medal values'!$B$1
+ COUNTIFS('Official Medal Table'!$G:$G,'Each Gender Events'!$A47,'Official Medal Table'!$C:$C,'Each Gender Events'!BD$1,'Official Medal Table'!$E:$E,'Each Gender Events'!BD$2)*'Medal values'!$B$2
+ COUNTIFS('Official Medal Table'!$H:$H,'Each Gender Events'!$A47,'Official Medal Table'!$C:$C,'Each Gender Events'!BD$1,'Official Medal Table'!$E:$E,'Each Gender Events'!BD$2)*'Medal values'!$B$3
+ COUNTIFS('Official Medal Table'!$I:$I,'Each Gender Events'!$A47,'Official Medal Table'!$C:$C,'Each Gender Events'!BD$1,'Official Medal Table'!$E:$E,'Each Gender Events'!BD$2)*'Medal values'!$B$3
+ COUNTIFS('Official Medal Table'!$F:$F,'Each Gender Events'!$A47,'Official Medal Table'!$C:$C,'Each Gender Events'!BD$1,'Official Medal Table'!$E:$E,"Mixed")*'Medal values'!$B$1/2
+ COUNTIFS('Official Medal Table'!$G:$G,'Each Gender Events'!$A47,'Official Medal Table'!$C:$C,'Each Gender Events'!BD$1,'Official Medal Table'!$E:$E,"Mixed")*'Medal values'!$B$2/2
+ COUNTIFS('Official Medal Table'!$H:$H,'Each Gender Events'!$A47,'Official Medal Table'!$C:$C,'Each Gender Events'!BD$1,'Official Medal Table'!$E:$E,"Mixed")*'Medal values'!$B$3/2
+ COUNTIFS('Official Medal Table'!$I:$I,'Each Gender Events'!$A47,'Official Medal Table'!$C:$C,'Each Gender Events'!BD$1,'Official Medal Table'!$E:$E,"Mixed")*'Medal values'!$B$3/2</f>
        <v>0</v>
      </c>
      <c r="BE47">
        <f>COUNTIFS('Official Medal Table'!$F:$F,'Each Gender Events'!$A47,'Official Medal Table'!$C:$C,'Each Gender Events'!BE$1,'Official Medal Table'!$E:$E,'Each Gender Events'!BE$2)*'Medal values'!$B$1
+ COUNTIFS('Official Medal Table'!$G:$G,'Each Gender Events'!$A47,'Official Medal Table'!$C:$C,'Each Gender Events'!BE$1,'Official Medal Table'!$E:$E,'Each Gender Events'!BE$2)*'Medal values'!$B$2
+ COUNTIFS('Official Medal Table'!$H:$H,'Each Gender Events'!$A47,'Official Medal Table'!$C:$C,'Each Gender Events'!BE$1,'Official Medal Table'!$E:$E,'Each Gender Events'!BE$2)*'Medal values'!$B$3
+ COUNTIFS('Official Medal Table'!$I:$I,'Each Gender Events'!$A47,'Official Medal Table'!$C:$C,'Each Gender Events'!BE$1,'Official Medal Table'!$E:$E,'Each Gender Events'!BE$2)*'Medal values'!$B$3
+ COUNTIFS('Official Medal Table'!$F:$F,'Each Gender Events'!$A47,'Official Medal Table'!$C:$C,'Each Gender Events'!BE$1,'Official Medal Table'!$E:$E,"Mixed")*'Medal values'!$B$1/2
+ COUNTIFS('Official Medal Table'!$G:$G,'Each Gender Events'!$A47,'Official Medal Table'!$C:$C,'Each Gender Events'!BE$1,'Official Medal Table'!$E:$E,"Mixed")*'Medal values'!$B$2/2
+ COUNTIFS('Official Medal Table'!$H:$H,'Each Gender Events'!$A47,'Official Medal Table'!$C:$C,'Each Gender Events'!BE$1,'Official Medal Table'!$E:$E,"Mixed")*'Medal values'!$B$3/2
+ COUNTIFS('Official Medal Table'!$I:$I,'Each Gender Events'!$A47,'Official Medal Table'!$C:$C,'Each Gender Events'!BE$1,'Official Medal Table'!$E:$E,"Mixed")*'Medal values'!$B$3/2</f>
        <v>0</v>
      </c>
      <c r="BF47">
        <f>COUNTIFS('Official Medal Table'!$F:$F,'Each Gender Events'!$A47,'Official Medal Table'!$C:$C,'Each Gender Events'!BF$1,'Official Medal Table'!$E:$E,'Each Gender Events'!BF$2)*'Medal values'!$B$1
+ COUNTIFS('Official Medal Table'!$G:$G,'Each Gender Events'!$A47,'Official Medal Table'!$C:$C,'Each Gender Events'!BF$1,'Official Medal Table'!$E:$E,'Each Gender Events'!BF$2)*'Medal values'!$B$2
+ COUNTIFS('Official Medal Table'!$H:$H,'Each Gender Events'!$A47,'Official Medal Table'!$C:$C,'Each Gender Events'!BF$1,'Official Medal Table'!$E:$E,'Each Gender Events'!BF$2)*'Medal values'!$B$3
+ COUNTIFS('Official Medal Table'!$I:$I,'Each Gender Events'!$A47,'Official Medal Table'!$C:$C,'Each Gender Events'!BF$1,'Official Medal Table'!$E:$E,'Each Gender Events'!BF$2)*'Medal values'!$B$3
+ COUNTIFS('Official Medal Table'!$F:$F,'Each Gender Events'!$A47,'Official Medal Table'!$C:$C,'Each Gender Events'!BF$1,'Official Medal Table'!$E:$E,"Mixed")*'Medal values'!$B$1/2
+ COUNTIFS('Official Medal Table'!$G:$G,'Each Gender Events'!$A47,'Official Medal Table'!$C:$C,'Each Gender Events'!BF$1,'Official Medal Table'!$E:$E,"Mixed")*'Medal values'!$B$2/2
+ COUNTIFS('Official Medal Table'!$H:$H,'Each Gender Events'!$A47,'Official Medal Table'!$C:$C,'Each Gender Events'!BF$1,'Official Medal Table'!$E:$E,"Mixed")*'Medal values'!$B$3/2
+ COUNTIFS('Official Medal Table'!$I:$I,'Each Gender Events'!$A47,'Official Medal Table'!$C:$C,'Each Gender Events'!BF$1,'Official Medal Table'!$E:$E,"Mixed")*'Medal values'!$B$3/2</f>
        <v>0</v>
      </c>
      <c r="BG47">
        <f>COUNTIFS('Official Medal Table'!$F:$F,'Each Gender Events'!$A47,'Official Medal Table'!$C:$C,'Each Gender Events'!BG$1,'Official Medal Table'!$E:$E,'Each Gender Events'!BG$2)*'Medal values'!$B$1
+ COUNTIFS('Official Medal Table'!$G:$G,'Each Gender Events'!$A47,'Official Medal Table'!$C:$C,'Each Gender Events'!BG$1,'Official Medal Table'!$E:$E,'Each Gender Events'!BG$2)*'Medal values'!$B$2
+ COUNTIFS('Official Medal Table'!$H:$H,'Each Gender Events'!$A47,'Official Medal Table'!$C:$C,'Each Gender Events'!BG$1,'Official Medal Table'!$E:$E,'Each Gender Events'!BG$2)*'Medal values'!$B$3
+ COUNTIFS('Official Medal Table'!$I:$I,'Each Gender Events'!$A47,'Official Medal Table'!$C:$C,'Each Gender Events'!BG$1,'Official Medal Table'!$E:$E,'Each Gender Events'!BG$2)*'Medal values'!$B$3
+ COUNTIFS('Official Medal Table'!$F:$F,'Each Gender Events'!$A47,'Official Medal Table'!$C:$C,'Each Gender Events'!BG$1,'Official Medal Table'!$E:$E,"Mixed")*'Medal values'!$B$1/2
+ COUNTIFS('Official Medal Table'!$G:$G,'Each Gender Events'!$A47,'Official Medal Table'!$C:$C,'Each Gender Events'!BG$1,'Official Medal Table'!$E:$E,"Mixed")*'Medal values'!$B$2/2
+ COUNTIFS('Official Medal Table'!$H:$H,'Each Gender Events'!$A47,'Official Medal Table'!$C:$C,'Each Gender Events'!BG$1,'Official Medal Table'!$E:$E,"Mixed")*'Medal values'!$B$3/2
+ COUNTIFS('Official Medal Table'!$I:$I,'Each Gender Events'!$A47,'Official Medal Table'!$C:$C,'Each Gender Events'!BG$1,'Official Medal Table'!$E:$E,"Mixed")*'Medal values'!$B$3/2</f>
        <v>4.0009999999999994</v>
      </c>
      <c r="BH47">
        <f>COUNTIFS('Official Medal Table'!$F:$F,'Each Gender Events'!$A47,'Official Medal Table'!$C:$C,'Each Gender Events'!BH$1,'Official Medal Table'!$E:$E,'Each Gender Events'!BH$2)*'Medal values'!$B$1
+ COUNTIFS('Official Medal Table'!$G:$G,'Each Gender Events'!$A47,'Official Medal Table'!$C:$C,'Each Gender Events'!BH$1,'Official Medal Table'!$E:$E,'Each Gender Events'!BH$2)*'Medal values'!$B$2
+ COUNTIFS('Official Medal Table'!$H:$H,'Each Gender Events'!$A47,'Official Medal Table'!$C:$C,'Each Gender Events'!BH$1,'Official Medal Table'!$E:$E,'Each Gender Events'!BH$2)*'Medal values'!$B$3
+ COUNTIFS('Official Medal Table'!$I:$I,'Each Gender Events'!$A47,'Official Medal Table'!$C:$C,'Each Gender Events'!BH$1,'Official Medal Table'!$E:$E,'Each Gender Events'!BH$2)*'Medal values'!$B$3
+ COUNTIFS('Official Medal Table'!$F:$F,'Each Gender Events'!$A47,'Official Medal Table'!$C:$C,'Each Gender Events'!BH$1,'Official Medal Table'!$E:$E,"Mixed")*'Medal values'!$B$1/2
+ COUNTIFS('Official Medal Table'!$G:$G,'Each Gender Events'!$A47,'Official Medal Table'!$C:$C,'Each Gender Events'!BH$1,'Official Medal Table'!$E:$E,"Mixed")*'Medal values'!$B$2/2
+ COUNTIFS('Official Medal Table'!$H:$H,'Each Gender Events'!$A47,'Official Medal Table'!$C:$C,'Each Gender Events'!BH$1,'Official Medal Table'!$E:$E,"Mixed")*'Medal values'!$B$3/2
+ COUNTIFS('Official Medal Table'!$I:$I,'Each Gender Events'!$A47,'Official Medal Table'!$C:$C,'Each Gender Events'!BH$1,'Official Medal Table'!$E:$E,"Mixed")*'Medal values'!$B$3/2</f>
        <v>0</v>
      </c>
      <c r="BI47">
        <f>COUNTIFS('Official Medal Table'!$F:$F,'Each Gender Events'!$A47,'Official Medal Table'!$C:$C,'Each Gender Events'!BI$1,'Official Medal Table'!$E:$E,'Each Gender Events'!BI$2)*'Medal values'!$B$1
+ COUNTIFS('Official Medal Table'!$G:$G,'Each Gender Events'!$A47,'Official Medal Table'!$C:$C,'Each Gender Events'!BI$1,'Official Medal Table'!$E:$E,'Each Gender Events'!BI$2)*'Medal values'!$B$2
+ COUNTIFS('Official Medal Table'!$H:$H,'Each Gender Events'!$A47,'Official Medal Table'!$C:$C,'Each Gender Events'!BI$1,'Official Medal Table'!$E:$E,'Each Gender Events'!BI$2)*'Medal values'!$B$3
+ COUNTIFS('Official Medal Table'!$I:$I,'Each Gender Events'!$A47,'Official Medal Table'!$C:$C,'Each Gender Events'!BI$1,'Official Medal Table'!$E:$E,'Each Gender Events'!BI$2)*'Medal values'!$B$3
+ COUNTIFS('Official Medal Table'!$F:$F,'Each Gender Events'!$A47,'Official Medal Table'!$C:$C,'Each Gender Events'!BI$1,'Official Medal Table'!$E:$E,"Mixed")*'Medal values'!$B$1/2
+ COUNTIFS('Official Medal Table'!$G:$G,'Each Gender Events'!$A47,'Official Medal Table'!$C:$C,'Each Gender Events'!BI$1,'Official Medal Table'!$E:$E,"Mixed")*'Medal values'!$B$2/2
+ COUNTIFS('Official Medal Table'!$H:$H,'Each Gender Events'!$A47,'Official Medal Table'!$C:$C,'Each Gender Events'!BI$1,'Official Medal Table'!$E:$E,"Mixed")*'Medal values'!$B$3/2
+ COUNTIFS('Official Medal Table'!$I:$I,'Each Gender Events'!$A47,'Official Medal Table'!$C:$C,'Each Gender Events'!BI$1,'Official Medal Table'!$E:$E,"Mixed")*'Medal values'!$B$3/2</f>
        <v>0</v>
      </c>
      <c r="BJ47">
        <f>COUNTIFS('Official Medal Table'!$F:$F,'Each Gender Events'!$A47,'Official Medal Table'!$C:$C,'Each Gender Events'!BJ$1,'Official Medal Table'!$E:$E,'Each Gender Events'!BJ$2)*'Medal values'!$B$1
+ COUNTIFS('Official Medal Table'!$G:$G,'Each Gender Events'!$A47,'Official Medal Table'!$C:$C,'Each Gender Events'!BJ$1,'Official Medal Table'!$E:$E,'Each Gender Events'!BJ$2)*'Medal values'!$B$2
+ COUNTIFS('Official Medal Table'!$H:$H,'Each Gender Events'!$A47,'Official Medal Table'!$C:$C,'Each Gender Events'!BJ$1,'Official Medal Table'!$E:$E,'Each Gender Events'!BJ$2)*'Medal values'!$B$3
+ COUNTIFS('Official Medal Table'!$I:$I,'Each Gender Events'!$A47,'Official Medal Table'!$C:$C,'Each Gender Events'!BJ$1,'Official Medal Table'!$E:$E,'Each Gender Events'!BJ$2)*'Medal values'!$B$3
+ COUNTIFS('Official Medal Table'!$F:$F,'Each Gender Events'!$A47,'Official Medal Table'!$C:$C,'Each Gender Events'!BJ$1,'Official Medal Table'!$E:$E,"Mixed")*'Medal values'!$B$1/2
+ COUNTIFS('Official Medal Table'!$G:$G,'Each Gender Events'!$A47,'Official Medal Table'!$C:$C,'Each Gender Events'!BJ$1,'Official Medal Table'!$E:$E,"Mixed")*'Medal values'!$B$2/2
+ COUNTIFS('Official Medal Table'!$H:$H,'Each Gender Events'!$A47,'Official Medal Table'!$C:$C,'Each Gender Events'!BJ$1,'Official Medal Table'!$E:$E,"Mixed")*'Medal values'!$B$3/2
+ COUNTIFS('Official Medal Table'!$I:$I,'Each Gender Events'!$A47,'Official Medal Table'!$C:$C,'Each Gender Events'!BJ$1,'Official Medal Table'!$E:$E,"Mixed")*'Medal values'!$B$3/2</f>
        <v>0</v>
      </c>
      <c r="BK47">
        <f>COUNTIFS('Official Medal Table'!$F:$F,'Each Gender Events'!$A47,'Official Medal Table'!$C:$C,'Each Gender Events'!BK$1,'Official Medal Table'!$E:$E,'Each Gender Events'!BK$2)*'Medal values'!$B$1
+ COUNTIFS('Official Medal Table'!$G:$G,'Each Gender Events'!$A47,'Official Medal Table'!$C:$C,'Each Gender Events'!BK$1,'Official Medal Table'!$E:$E,'Each Gender Events'!BK$2)*'Medal values'!$B$2
+ COUNTIFS('Official Medal Table'!$H:$H,'Each Gender Events'!$A47,'Official Medal Table'!$C:$C,'Each Gender Events'!BK$1,'Official Medal Table'!$E:$E,'Each Gender Events'!BK$2)*'Medal values'!$B$3
+ COUNTIFS('Official Medal Table'!$I:$I,'Each Gender Events'!$A47,'Official Medal Table'!$C:$C,'Each Gender Events'!BK$1,'Official Medal Table'!$E:$E,'Each Gender Events'!BK$2)*'Medal values'!$B$3
+ COUNTIFS('Official Medal Table'!$F:$F,'Each Gender Events'!$A47,'Official Medal Table'!$C:$C,'Each Gender Events'!BK$1,'Official Medal Table'!$E:$E,"Mixed")*'Medal values'!$B$1/2
+ COUNTIFS('Official Medal Table'!$G:$G,'Each Gender Events'!$A47,'Official Medal Table'!$C:$C,'Each Gender Events'!BK$1,'Official Medal Table'!$E:$E,"Mixed")*'Medal values'!$B$2/2
+ COUNTIFS('Official Medal Table'!$H:$H,'Each Gender Events'!$A47,'Official Medal Table'!$C:$C,'Each Gender Events'!BK$1,'Official Medal Table'!$E:$E,"Mixed")*'Medal values'!$B$3/2
+ COUNTIFS('Official Medal Table'!$I:$I,'Each Gender Events'!$A47,'Official Medal Table'!$C:$C,'Each Gender Events'!BK$1,'Official Medal Table'!$E:$E,"Mixed")*'Medal values'!$B$3/2</f>
        <v>0</v>
      </c>
      <c r="BL47">
        <f>COUNTIFS('Official Medal Table'!$F:$F,'Each Gender Events'!$A47,'Official Medal Table'!$C:$C,'Each Gender Events'!BL$1,'Official Medal Table'!$E:$E,'Each Gender Events'!BL$2)*'Medal values'!$B$1
+ COUNTIFS('Official Medal Table'!$G:$G,'Each Gender Events'!$A47,'Official Medal Table'!$C:$C,'Each Gender Events'!BL$1,'Official Medal Table'!$E:$E,'Each Gender Events'!BL$2)*'Medal values'!$B$2
+ COUNTIFS('Official Medal Table'!$H:$H,'Each Gender Events'!$A47,'Official Medal Table'!$C:$C,'Each Gender Events'!BL$1,'Official Medal Table'!$E:$E,'Each Gender Events'!BL$2)*'Medal values'!$B$3
+ COUNTIFS('Official Medal Table'!$I:$I,'Each Gender Events'!$A47,'Official Medal Table'!$C:$C,'Each Gender Events'!BL$1,'Official Medal Table'!$E:$E,'Each Gender Events'!BL$2)*'Medal values'!$B$3
+ COUNTIFS('Official Medal Table'!$F:$F,'Each Gender Events'!$A47,'Official Medal Table'!$C:$C,'Each Gender Events'!BL$1,'Official Medal Table'!$E:$E,"Mixed")*'Medal values'!$B$1/2
+ COUNTIFS('Official Medal Table'!$G:$G,'Each Gender Events'!$A47,'Official Medal Table'!$C:$C,'Each Gender Events'!BL$1,'Official Medal Table'!$E:$E,"Mixed")*'Medal values'!$B$2/2
+ COUNTIFS('Official Medal Table'!$H:$H,'Each Gender Events'!$A47,'Official Medal Table'!$C:$C,'Each Gender Events'!BL$1,'Official Medal Table'!$E:$E,"Mixed")*'Medal values'!$B$3/2
+ COUNTIFS('Official Medal Table'!$I:$I,'Each Gender Events'!$A47,'Official Medal Table'!$C:$C,'Each Gender Events'!BL$1,'Official Medal Table'!$E:$E,"Mixed")*'Medal values'!$B$3/2</f>
        <v>0</v>
      </c>
      <c r="BM47">
        <f>COUNTIFS('Official Medal Table'!$F:$F,'Each Gender Events'!$A47,'Official Medal Table'!$C:$C,'Each Gender Events'!BM$1,'Official Medal Table'!$E:$E,'Each Gender Events'!BM$2)*'Medal values'!$B$1
+ COUNTIFS('Official Medal Table'!$G:$G,'Each Gender Events'!$A47,'Official Medal Table'!$C:$C,'Each Gender Events'!BM$1,'Official Medal Table'!$E:$E,'Each Gender Events'!BM$2)*'Medal values'!$B$2
+ COUNTIFS('Official Medal Table'!$H:$H,'Each Gender Events'!$A47,'Official Medal Table'!$C:$C,'Each Gender Events'!BM$1,'Official Medal Table'!$E:$E,'Each Gender Events'!BM$2)*'Medal values'!$B$3
+ COUNTIFS('Official Medal Table'!$I:$I,'Each Gender Events'!$A47,'Official Medal Table'!$C:$C,'Each Gender Events'!BM$1,'Official Medal Table'!$E:$E,'Each Gender Events'!BM$2)*'Medal values'!$B$3
+ COUNTIFS('Official Medal Table'!$F:$F,'Each Gender Events'!$A47,'Official Medal Table'!$C:$C,'Each Gender Events'!BM$1,'Official Medal Table'!$E:$E,"Mixed")*'Medal values'!$B$1/2
+ COUNTIFS('Official Medal Table'!$G:$G,'Each Gender Events'!$A47,'Official Medal Table'!$C:$C,'Each Gender Events'!BM$1,'Official Medal Table'!$E:$E,"Mixed")*'Medal values'!$B$2/2
+ COUNTIFS('Official Medal Table'!$H:$H,'Each Gender Events'!$A47,'Official Medal Table'!$C:$C,'Each Gender Events'!BM$1,'Official Medal Table'!$E:$E,"Mixed")*'Medal values'!$B$3/2
+ COUNTIFS('Official Medal Table'!$I:$I,'Each Gender Events'!$A47,'Official Medal Table'!$C:$C,'Each Gender Events'!BM$1,'Official Medal Table'!$E:$E,"Mixed")*'Medal values'!$B$3/2</f>
        <v>0</v>
      </c>
      <c r="BN47">
        <f>COUNTIFS('Official Medal Table'!$F:$F,'Each Gender Events'!$A47,'Official Medal Table'!$C:$C,'Each Gender Events'!BN$1,'Official Medal Table'!$E:$E,'Each Gender Events'!BN$2)*'Medal values'!$B$1
+ COUNTIFS('Official Medal Table'!$G:$G,'Each Gender Events'!$A47,'Official Medal Table'!$C:$C,'Each Gender Events'!BN$1,'Official Medal Table'!$E:$E,'Each Gender Events'!BN$2)*'Medal values'!$B$2
+ COUNTIFS('Official Medal Table'!$H:$H,'Each Gender Events'!$A47,'Official Medal Table'!$C:$C,'Each Gender Events'!BN$1,'Official Medal Table'!$E:$E,'Each Gender Events'!BN$2)*'Medal values'!$B$3
+ COUNTIFS('Official Medal Table'!$I:$I,'Each Gender Events'!$A47,'Official Medal Table'!$C:$C,'Each Gender Events'!BN$1,'Official Medal Table'!$E:$E,'Each Gender Events'!BN$2)*'Medal values'!$B$3
+ COUNTIFS('Official Medal Table'!$F:$F,'Each Gender Events'!$A47,'Official Medal Table'!$C:$C,'Each Gender Events'!BN$1,'Official Medal Table'!$E:$E,"Mixed")*'Medal values'!$B$1/2
+ COUNTIFS('Official Medal Table'!$G:$G,'Each Gender Events'!$A47,'Official Medal Table'!$C:$C,'Each Gender Events'!BN$1,'Official Medal Table'!$E:$E,"Mixed")*'Medal values'!$B$2/2
+ COUNTIFS('Official Medal Table'!$H:$H,'Each Gender Events'!$A47,'Official Medal Table'!$C:$C,'Each Gender Events'!BN$1,'Official Medal Table'!$E:$E,"Mixed")*'Medal values'!$B$3/2
+ COUNTIFS('Official Medal Table'!$I:$I,'Each Gender Events'!$A47,'Official Medal Table'!$C:$C,'Each Gender Events'!BN$1,'Official Medal Table'!$E:$E,"Mixed")*'Medal values'!$B$3/2</f>
        <v>0</v>
      </c>
      <c r="BO47">
        <f>COUNTIFS('Official Medal Table'!$F:$F,'Each Gender Events'!$A47,'Official Medal Table'!$C:$C,'Each Gender Events'!BO$1,'Official Medal Table'!$E:$E,'Each Gender Events'!BO$2)*'Medal values'!$B$1
+ COUNTIFS('Official Medal Table'!$G:$G,'Each Gender Events'!$A47,'Official Medal Table'!$C:$C,'Each Gender Events'!BO$1,'Official Medal Table'!$E:$E,'Each Gender Events'!BO$2)*'Medal values'!$B$2
+ COUNTIFS('Official Medal Table'!$H:$H,'Each Gender Events'!$A47,'Official Medal Table'!$C:$C,'Each Gender Events'!BO$1,'Official Medal Table'!$E:$E,'Each Gender Events'!BO$2)*'Medal values'!$B$3
+ COUNTIFS('Official Medal Table'!$I:$I,'Each Gender Events'!$A47,'Official Medal Table'!$C:$C,'Each Gender Events'!BO$1,'Official Medal Table'!$E:$E,'Each Gender Events'!BO$2)*'Medal values'!$B$3
+ COUNTIFS('Official Medal Table'!$F:$F,'Each Gender Events'!$A47,'Official Medal Table'!$C:$C,'Each Gender Events'!BO$1,'Official Medal Table'!$E:$E,"Mixed")*'Medal values'!$B$1/2
+ COUNTIFS('Official Medal Table'!$G:$G,'Each Gender Events'!$A47,'Official Medal Table'!$C:$C,'Each Gender Events'!BO$1,'Official Medal Table'!$E:$E,"Mixed")*'Medal values'!$B$2/2
+ COUNTIFS('Official Medal Table'!$H:$H,'Each Gender Events'!$A47,'Official Medal Table'!$C:$C,'Each Gender Events'!BO$1,'Official Medal Table'!$E:$E,"Mixed")*'Medal values'!$B$3/2
+ COUNTIFS('Official Medal Table'!$I:$I,'Each Gender Events'!$A47,'Official Medal Table'!$C:$C,'Each Gender Events'!BO$1,'Official Medal Table'!$E:$E,"Mixed")*'Medal values'!$B$3/2</f>
        <v>0</v>
      </c>
      <c r="BP47">
        <f>COUNTIFS('Official Medal Table'!$F:$F,'Each Gender Events'!$A47,'Official Medal Table'!$C:$C,'Each Gender Events'!BP$1,'Official Medal Table'!$E:$E,'Each Gender Events'!BP$2)*'Medal values'!$B$1
+ COUNTIFS('Official Medal Table'!$G:$G,'Each Gender Events'!$A47,'Official Medal Table'!$C:$C,'Each Gender Events'!BP$1,'Official Medal Table'!$E:$E,'Each Gender Events'!BP$2)*'Medal values'!$B$2
+ COUNTIFS('Official Medal Table'!$H:$H,'Each Gender Events'!$A47,'Official Medal Table'!$C:$C,'Each Gender Events'!BP$1,'Official Medal Table'!$E:$E,'Each Gender Events'!BP$2)*'Medal values'!$B$3
+ COUNTIFS('Official Medal Table'!$I:$I,'Each Gender Events'!$A47,'Official Medal Table'!$C:$C,'Each Gender Events'!BP$1,'Official Medal Table'!$E:$E,'Each Gender Events'!BP$2)*'Medal values'!$B$3
+ COUNTIFS('Official Medal Table'!$F:$F,'Each Gender Events'!$A47,'Official Medal Table'!$C:$C,'Each Gender Events'!BP$1,'Official Medal Table'!$E:$E,"Mixed")*'Medal values'!$B$1/2
+ COUNTIFS('Official Medal Table'!$G:$G,'Each Gender Events'!$A47,'Official Medal Table'!$C:$C,'Each Gender Events'!BP$1,'Official Medal Table'!$E:$E,"Mixed")*'Medal values'!$B$2/2
+ COUNTIFS('Official Medal Table'!$H:$H,'Each Gender Events'!$A47,'Official Medal Table'!$C:$C,'Each Gender Events'!BP$1,'Official Medal Table'!$E:$E,"Mixed")*'Medal values'!$B$3/2
+ COUNTIFS('Official Medal Table'!$I:$I,'Each Gender Events'!$A47,'Official Medal Table'!$C:$C,'Each Gender Events'!BP$1,'Official Medal Table'!$E:$E,"Mixed")*'Medal values'!$B$3/2</f>
        <v>0</v>
      </c>
      <c r="BQ47">
        <f>COUNTIFS('Official Medal Table'!$F:$F,'Each Gender Events'!$A47,'Official Medal Table'!$C:$C,'Each Gender Events'!BQ$1,'Official Medal Table'!$E:$E,'Each Gender Events'!BQ$2)*'Medal values'!$B$1
+ COUNTIFS('Official Medal Table'!$G:$G,'Each Gender Events'!$A47,'Official Medal Table'!$C:$C,'Each Gender Events'!BQ$1,'Official Medal Table'!$E:$E,'Each Gender Events'!BQ$2)*'Medal values'!$B$2
+ COUNTIFS('Official Medal Table'!$H:$H,'Each Gender Events'!$A47,'Official Medal Table'!$C:$C,'Each Gender Events'!BQ$1,'Official Medal Table'!$E:$E,'Each Gender Events'!BQ$2)*'Medal values'!$B$3
+ COUNTIFS('Official Medal Table'!$I:$I,'Each Gender Events'!$A47,'Official Medal Table'!$C:$C,'Each Gender Events'!BQ$1,'Official Medal Table'!$E:$E,'Each Gender Events'!BQ$2)*'Medal values'!$B$3
+ COUNTIFS('Official Medal Table'!$F:$F,'Each Gender Events'!$A47,'Official Medal Table'!$C:$C,'Each Gender Events'!BQ$1,'Official Medal Table'!$E:$E,"Mixed")*'Medal values'!$B$1/2
+ COUNTIFS('Official Medal Table'!$G:$G,'Each Gender Events'!$A47,'Official Medal Table'!$C:$C,'Each Gender Events'!BQ$1,'Official Medal Table'!$E:$E,"Mixed")*'Medal values'!$B$2/2
+ COUNTIFS('Official Medal Table'!$H:$H,'Each Gender Events'!$A47,'Official Medal Table'!$C:$C,'Each Gender Events'!BQ$1,'Official Medal Table'!$E:$E,"Mixed")*'Medal values'!$B$3/2
+ COUNTIFS('Official Medal Table'!$I:$I,'Each Gender Events'!$A47,'Official Medal Table'!$C:$C,'Each Gender Events'!BQ$1,'Official Medal Table'!$E:$E,"Mixed")*'Medal values'!$B$3/2</f>
        <v>0</v>
      </c>
      <c r="BR47">
        <f>COUNTIFS('Official Medal Table'!$F:$F,'Each Gender Events'!$A47,'Official Medal Table'!$C:$C,'Each Gender Events'!BR$1,'Official Medal Table'!$E:$E,'Each Gender Events'!BR$2)*'Medal values'!$B$1
+ COUNTIFS('Official Medal Table'!$G:$G,'Each Gender Events'!$A47,'Official Medal Table'!$C:$C,'Each Gender Events'!BR$1,'Official Medal Table'!$E:$E,'Each Gender Events'!BR$2)*'Medal values'!$B$2
+ COUNTIFS('Official Medal Table'!$H:$H,'Each Gender Events'!$A47,'Official Medal Table'!$C:$C,'Each Gender Events'!BR$1,'Official Medal Table'!$E:$E,'Each Gender Events'!BR$2)*'Medal values'!$B$3
+ COUNTIFS('Official Medal Table'!$I:$I,'Each Gender Events'!$A47,'Official Medal Table'!$C:$C,'Each Gender Events'!BR$1,'Official Medal Table'!$E:$E,'Each Gender Events'!BR$2)*'Medal values'!$B$3
+ COUNTIFS('Official Medal Table'!$F:$F,'Each Gender Events'!$A47,'Official Medal Table'!$C:$C,'Each Gender Events'!BR$1,'Official Medal Table'!$E:$E,"Mixed")*'Medal values'!$B$1/2
+ COUNTIFS('Official Medal Table'!$G:$G,'Each Gender Events'!$A47,'Official Medal Table'!$C:$C,'Each Gender Events'!BR$1,'Official Medal Table'!$E:$E,"Mixed")*'Medal values'!$B$2/2
+ COUNTIFS('Official Medal Table'!$H:$H,'Each Gender Events'!$A47,'Official Medal Table'!$C:$C,'Each Gender Events'!BR$1,'Official Medal Table'!$E:$E,"Mixed")*'Medal values'!$B$3/2
+ COUNTIFS('Official Medal Table'!$I:$I,'Each Gender Events'!$A47,'Official Medal Table'!$C:$C,'Each Gender Events'!BR$1,'Official Medal Table'!$E:$E,"Mixed")*'Medal values'!$B$3/2</f>
        <v>0</v>
      </c>
      <c r="BS47">
        <f>COUNTIFS('Official Medal Table'!$F:$F,'Each Gender Events'!$A47,'Official Medal Table'!$C:$C,'Each Gender Events'!BS$1,'Official Medal Table'!$E:$E,'Each Gender Events'!BS$2)*'Medal values'!$B$1
+ COUNTIFS('Official Medal Table'!$G:$G,'Each Gender Events'!$A47,'Official Medal Table'!$C:$C,'Each Gender Events'!BS$1,'Official Medal Table'!$E:$E,'Each Gender Events'!BS$2)*'Medal values'!$B$2
+ COUNTIFS('Official Medal Table'!$H:$H,'Each Gender Events'!$A47,'Official Medal Table'!$C:$C,'Each Gender Events'!BS$1,'Official Medal Table'!$E:$E,'Each Gender Events'!BS$2)*'Medal values'!$B$3
+ COUNTIFS('Official Medal Table'!$I:$I,'Each Gender Events'!$A47,'Official Medal Table'!$C:$C,'Each Gender Events'!BS$1,'Official Medal Table'!$E:$E,'Each Gender Events'!BS$2)*'Medal values'!$B$3
+ COUNTIFS('Official Medal Table'!$F:$F,'Each Gender Events'!$A47,'Official Medal Table'!$C:$C,'Each Gender Events'!BS$1,'Official Medal Table'!$E:$E,"Mixed")*'Medal values'!$B$1/2
+ COUNTIFS('Official Medal Table'!$G:$G,'Each Gender Events'!$A47,'Official Medal Table'!$C:$C,'Each Gender Events'!BS$1,'Official Medal Table'!$E:$E,"Mixed")*'Medal values'!$B$2/2
+ COUNTIFS('Official Medal Table'!$H:$H,'Each Gender Events'!$A47,'Official Medal Table'!$C:$C,'Each Gender Events'!BS$1,'Official Medal Table'!$E:$E,"Mixed")*'Medal values'!$B$3/2
+ COUNTIFS('Official Medal Table'!$I:$I,'Each Gender Events'!$A47,'Official Medal Table'!$C:$C,'Each Gender Events'!BS$1,'Official Medal Table'!$E:$E,"Mixed")*'Medal values'!$B$3/2</f>
        <v>0</v>
      </c>
      <c r="BT47">
        <f>COUNTIFS('Official Medal Table'!$F:$F,'Each Gender Events'!$A47,'Official Medal Table'!$C:$C,'Each Gender Events'!BT$1,'Official Medal Table'!$E:$E,'Each Gender Events'!BT$2)*'Medal values'!$B$1
+ COUNTIFS('Official Medal Table'!$G:$G,'Each Gender Events'!$A47,'Official Medal Table'!$C:$C,'Each Gender Events'!BT$1,'Official Medal Table'!$E:$E,'Each Gender Events'!BT$2)*'Medal values'!$B$2
+ COUNTIFS('Official Medal Table'!$H:$H,'Each Gender Events'!$A47,'Official Medal Table'!$C:$C,'Each Gender Events'!BT$1,'Official Medal Table'!$E:$E,'Each Gender Events'!BT$2)*'Medal values'!$B$3
+ COUNTIFS('Official Medal Table'!$I:$I,'Each Gender Events'!$A47,'Official Medal Table'!$C:$C,'Each Gender Events'!BT$1,'Official Medal Table'!$E:$E,'Each Gender Events'!BT$2)*'Medal values'!$B$3
+ COUNTIFS('Official Medal Table'!$F:$F,'Each Gender Events'!$A47,'Official Medal Table'!$C:$C,'Each Gender Events'!BT$1,'Official Medal Table'!$E:$E,"Mixed")*'Medal values'!$B$1/2
+ COUNTIFS('Official Medal Table'!$G:$G,'Each Gender Events'!$A47,'Official Medal Table'!$C:$C,'Each Gender Events'!BT$1,'Official Medal Table'!$E:$E,"Mixed")*'Medal values'!$B$2/2
+ COUNTIFS('Official Medal Table'!$H:$H,'Each Gender Events'!$A47,'Official Medal Table'!$C:$C,'Each Gender Events'!BT$1,'Official Medal Table'!$E:$E,"Mixed")*'Medal values'!$B$3/2
+ COUNTIFS('Official Medal Table'!$I:$I,'Each Gender Events'!$A47,'Official Medal Table'!$C:$C,'Each Gender Events'!BT$1,'Official Medal Table'!$E:$E,"Mixed")*'Medal values'!$B$3/2</f>
        <v>0</v>
      </c>
      <c r="BU47">
        <f>COUNTIFS('Official Medal Table'!$F:$F,'Each Gender Events'!$A47,'Official Medal Table'!$C:$C,'Each Gender Events'!BU$1,'Official Medal Table'!$E:$E,'Each Gender Events'!BU$2)*'Medal values'!$B$1
+ COUNTIFS('Official Medal Table'!$G:$G,'Each Gender Events'!$A47,'Official Medal Table'!$C:$C,'Each Gender Events'!BU$1,'Official Medal Table'!$E:$E,'Each Gender Events'!BU$2)*'Medal values'!$B$2
+ COUNTIFS('Official Medal Table'!$H:$H,'Each Gender Events'!$A47,'Official Medal Table'!$C:$C,'Each Gender Events'!BU$1,'Official Medal Table'!$E:$E,'Each Gender Events'!BU$2)*'Medal values'!$B$3
+ COUNTIFS('Official Medal Table'!$I:$I,'Each Gender Events'!$A47,'Official Medal Table'!$C:$C,'Each Gender Events'!BU$1,'Official Medal Table'!$E:$E,'Each Gender Events'!BU$2)*'Medal values'!$B$3
+ COUNTIFS('Official Medal Table'!$F:$F,'Each Gender Events'!$A47,'Official Medal Table'!$C:$C,'Each Gender Events'!BU$1,'Official Medal Table'!$E:$E,"Mixed")*'Medal values'!$B$1/2
+ COUNTIFS('Official Medal Table'!$G:$G,'Each Gender Events'!$A47,'Official Medal Table'!$C:$C,'Each Gender Events'!BU$1,'Official Medal Table'!$E:$E,"Mixed")*'Medal values'!$B$2/2
+ COUNTIFS('Official Medal Table'!$H:$H,'Each Gender Events'!$A47,'Official Medal Table'!$C:$C,'Each Gender Events'!BU$1,'Official Medal Table'!$E:$E,"Mixed")*'Medal values'!$B$3/2
+ COUNTIFS('Official Medal Table'!$I:$I,'Each Gender Events'!$A47,'Official Medal Table'!$C:$C,'Each Gender Events'!BU$1,'Official Medal Table'!$E:$E,"Mixed")*'Medal values'!$B$3/2</f>
        <v>0</v>
      </c>
      <c r="BV47">
        <f>COUNTIFS('Official Medal Table'!$F:$F,'Each Gender Events'!$A47,'Official Medal Table'!$C:$C,'Each Gender Events'!BV$1,'Official Medal Table'!$E:$E,'Each Gender Events'!BV$2)*'Medal values'!$B$1
+ COUNTIFS('Official Medal Table'!$G:$G,'Each Gender Events'!$A47,'Official Medal Table'!$C:$C,'Each Gender Events'!BV$1,'Official Medal Table'!$E:$E,'Each Gender Events'!BV$2)*'Medal values'!$B$2
+ COUNTIFS('Official Medal Table'!$H:$H,'Each Gender Events'!$A47,'Official Medal Table'!$C:$C,'Each Gender Events'!BV$1,'Official Medal Table'!$E:$E,'Each Gender Events'!BV$2)*'Medal values'!$B$3
+ COUNTIFS('Official Medal Table'!$I:$I,'Each Gender Events'!$A47,'Official Medal Table'!$C:$C,'Each Gender Events'!BV$1,'Official Medal Table'!$E:$E,'Each Gender Events'!BV$2)*'Medal values'!$B$3
+ COUNTIFS('Official Medal Table'!$F:$F,'Each Gender Events'!$A47,'Official Medal Table'!$C:$C,'Each Gender Events'!BV$1,'Official Medal Table'!$E:$E,"Mixed")*'Medal values'!$B$1/2
+ COUNTIFS('Official Medal Table'!$G:$G,'Each Gender Events'!$A47,'Official Medal Table'!$C:$C,'Each Gender Events'!BV$1,'Official Medal Table'!$E:$E,"Mixed")*'Medal values'!$B$2/2
+ COUNTIFS('Official Medal Table'!$H:$H,'Each Gender Events'!$A47,'Official Medal Table'!$C:$C,'Each Gender Events'!BV$1,'Official Medal Table'!$E:$E,"Mixed")*'Medal values'!$B$3/2
+ COUNTIFS('Official Medal Table'!$I:$I,'Each Gender Events'!$A47,'Official Medal Table'!$C:$C,'Each Gender Events'!BV$1,'Official Medal Table'!$E:$E,"Mixed")*'Medal values'!$B$3/2</f>
        <v>0</v>
      </c>
      <c r="BW47">
        <f>COUNTIFS('Official Medal Table'!$F:$F,'Each Gender Events'!$A47,'Official Medal Table'!$C:$C,'Each Gender Events'!BW$1,'Official Medal Table'!$E:$E,'Each Gender Events'!BW$2)*'Medal values'!$B$1
+ COUNTIFS('Official Medal Table'!$G:$G,'Each Gender Events'!$A47,'Official Medal Table'!$C:$C,'Each Gender Events'!BW$1,'Official Medal Table'!$E:$E,'Each Gender Events'!BW$2)*'Medal values'!$B$2
+ COUNTIFS('Official Medal Table'!$H:$H,'Each Gender Events'!$A47,'Official Medal Table'!$C:$C,'Each Gender Events'!BW$1,'Official Medal Table'!$E:$E,'Each Gender Events'!BW$2)*'Medal values'!$B$3
+ COUNTIFS('Official Medal Table'!$I:$I,'Each Gender Events'!$A47,'Official Medal Table'!$C:$C,'Each Gender Events'!BW$1,'Official Medal Table'!$E:$E,'Each Gender Events'!BW$2)*'Medal values'!$B$3
+ COUNTIFS('Official Medal Table'!$F:$F,'Each Gender Events'!$A47,'Official Medal Table'!$C:$C,'Each Gender Events'!BW$1,'Official Medal Table'!$E:$E,"Mixed")*'Medal values'!$B$1/2
+ COUNTIFS('Official Medal Table'!$G:$G,'Each Gender Events'!$A47,'Official Medal Table'!$C:$C,'Each Gender Events'!BW$1,'Official Medal Table'!$E:$E,"Mixed")*'Medal values'!$B$2/2
+ COUNTIFS('Official Medal Table'!$H:$H,'Each Gender Events'!$A47,'Official Medal Table'!$C:$C,'Each Gender Events'!BW$1,'Official Medal Table'!$E:$E,"Mixed")*'Medal values'!$B$3/2
+ COUNTIFS('Official Medal Table'!$I:$I,'Each Gender Events'!$A47,'Official Medal Table'!$C:$C,'Each Gender Events'!BW$1,'Official Medal Table'!$E:$E,"Mixed")*'Medal values'!$B$3/2</f>
        <v>4.0009999999999994</v>
      </c>
      <c r="BX47">
        <f>COUNTIFS('Official Medal Table'!$F:$F,'Each Gender Events'!$A47,'Official Medal Table'!$C:$C,'Each Gender Events'!BX$1,'Official Medal Table'!$E:$E,'Each Gender Events'!BX$2)*'Medal values'!$B$1
+ COUNTIFS('Official Medal Table'!$G:$G,'Each Gender Events'!$A47,'Official Medal Table'!$C:$C,'Each Gender Events'!BX$1,'Official Medal Table'!$E:$E,'Each Gender Events'!BX$2)*'Medal values'!$B$2
+ COUNTIFS('Official Medal Table'!$H:$H,'Each Gender Events'!$A47,'Official Medal Table'!$C:$C,'Each Gender Events'!BX$1,'Official Medal Table'!$E:$E,'Each Gender Events'!BX$2)*'Medal values'!$B$3
+ COUNTIFS('Official Medal Table'!$I:$I,'Each Gender Events'!$A47,'Official Medal Table'!$C:$C,'Each Gender Events'!BX$1,'Official Medal Table'!$E:$E,'Each Gender Events'!BX$2)*'Medal values'!$B$3
+ COUNTIFS('Official Medal Table'!$F:$F,'Each Gender Events'!$A47,'Official Medal Table'!$C:$C,'Each Gender Events'!BX$1,'Official Medal Table'!$E:$E,"Mixed")*'Medal values'!$B$1/2
+ COUNTIFS('Official Medal Table'!$G:$G,'Each Gender Events'!$A47,'Official Medal Table'!$C:$C,'Each Gender Events'!BX$1,'Official Medal Table'!$E:$E,"Mixed")*'Medal values'!$B$2/2
+ COUNTIFS('Official Medal Table'!$H:$H,'Each Gender Events'!$A47,'Official Medal Table'!$C:$C,'Each Gender Events'!BX$1,'Official Medal Table'!$E:$E,"Mixed")*'Medal values'!$B$3/2
+ COUNTIFS('Official Medal Table'!$I:$I,'Each Gender Events'!$A47,'Official Medal Table'!$C:$C,'Each Gender Events'!BX$1,'Official Medal Table'!$E:$E,"Mixed")*'Medal values'!$B$3/2</f>
        <v>3.0009999999999999</v>
      </c>
      <c r="BY47">
        <f>COUNTIFS('Official Medal Table'!$F:$F,'Each Gender Events'!$A47,'Official Medal Table'!$C:$C,'Each Gender Events'!BY$1,'Official Medal Table'!$E:$E,'Each Gender Events'!BY$2)*'Medal values'!$B$1
+ COUNTIFS('Official Medal Table'!$G:$G,'Each Gender Events'!$A47,'Official Medal Table'!$C:$C,'Each Gender Events'!BY$1,'Official Medal Table'!$E:$E,'Each Gender Events'!BY$2)*'Medal values'!$B$2
+ COUNTIFS('Official Medal Table'!$H:$H,'Each Gender Events'!$A47,'Official Medal Table'!$C:$C,'Each Gender Events'!BY$1,'Official Medal Table'!$E:$E,'Each Gender Events'!BY$2)*'Medal values'!$B$3
+ COUNTIFS('Official Medal Table'!$I:$I,'Each Gender Events'!$A47,'Official Medal Table'!$C:$C,'Each Gender Events'!BY$1,'Official Medal Table'!$E:$E,'Each Gender Events'!BY$2)*'Medal values'!$B$3
+ COUNTIFS('Official Medal Table'!$F:$F,'Each Gender Events'!$A47,'Official Medal Table'!$C:$C,'Each Gender Events'!BY$1,'Official Medal Table'!$E:$E,"Mixed")*'Medal values'!$B$1/2
+ COUNTIFS('Official Medal Table'!$G:$G,'Each Gender Events'!$A47,'Official Medal Table'!$C:$C,'Each Gender Events'!BY$1,'Official Medal Table'!$E:$E,"Mixed")*'Medal values'!$B$2/2
+ COUNTIFS('Official Medal Table'!$H:$H,'Each Gender Events'!$A47,'Official Medal Table'!$C:$C,'Each Gender Events'!BY$1,'Official Medal Table'!$E:$E,"Mixed")*'Medal values'!$B$3/2
+ COUNTIFS('Official Medal Table'!$I:$I,'Each Gender Events'!$A47,'Official Medal Table'!$C:$C,'Each Gender Events'!BY$1,'Official Medal Table'!$E:$E,"Mixed")*'Medal values'!$B$3/2</f>
        <v>0</v>
      </c>
      <c r="BZ47">
        <f>COUNTIFS('Official Medal Table'!$F:$F,'Each Gender Events'!$A47,'Official Medal Table'!$C:$C,'Each Gender Events'!BZ$1,'Official Medal Table'!$E:$E,'Each Gender Events'!BZ$2)*'Medal values'!$B$1
+ COUNTIFS('Official Medal Table'!$G:$G,'Each Gender Events'!$A47,'Official Medal Table'!$C:$C,'Each Gender Events'!BZ$1,'Official Medal Table'!$E:$E,'Each Gender Events'!BZ$2)*'Medal values'!$B$2
+ COUNTIFS('Official Medal Table'!$H:$H,'Each Gender Events'!$A47,'Official Medal Table'!$C:$C,'Each Gender Events'!BZ$1,'Official Medal Table'!$E:$E,'Each Gender Events'!BZ$2)*'Medal values'!$B$3
+ COUNTIFS('Official Medal Table'!$I:$I,'Each Gender Events'!$A47,'Official Medal Table'!$C:$C,'Each Gender Events'!BZ$1,'Official Medal Table'!$E:$E,'Each Gender Events'!BZ$2)*'Medal values'!$B$3
+ COUNTIFS('Official Medal Table'!$F:$F,'Each Gender Events'!$A47,'Official Medal Table'!$C:$C,'Each Gender Events'!BZ$1,'Official Medal Table'!$E:$E,"Mixed")*'Medal values'!$B$1/2
+ COUNTIFS('Official Medal Table'!$G:$G,'Each Gender Events'!$A47,'Official Medal Table'!$C:$C,'Each Gender Events'!BZ$1,'Official Medal Table'!$E:$E,"Mixed")*'Medal values'!$B$2/2
+ COUNTIFS('Official Medal Table'!$H:$H,'Each Gender Events'!$A47,'Official Medal Table'!$C:$C,'Each Gender Events'!BZ$1,'Official Medal Table'!$E:$E,"Mixed")*'Medal values'!$B$3/2
+ COUNTIFS('Official Medal Table'!$I:$I,'Each Gender Events'!$A47,'Official Medal Table'!$C:$C,'Each Gender Events'!BZ$1,'Official Medal Table'!$E:$E,"Mixed")*'Medal values'!$B$3/2</f>
        <v>0</v>
      </c>
      <c r="CA47">
        <f>COUNTIFS('Official Medal Table'!$F:$F,'Each Gender Events'!$A47,'Official Medal Table'!$C:$C,'Each Gender Events'!CA$1,'Official Medal Table'!$E:$E,'Each Gender Events'!CA$2)*'Medal values'!$B$1
+ COUNTIFS('Official Medal Table'!$G:$G,'Each Gender Events'!$A47,'Official Medal Table'!$C:$C,'Each Gender Events'!CA$1,'Official Medal Table'!$E:$E,'Each Gender Events'!CA$2)*'Medal values'!$B$2
+ COUNTIFS('Official Medal Table'!$H:$H,'Each Gender Events'!$A47,'Official Medal Table'!$C:$C,'Each Gender Events'!CA$1,'Official Medal Table'!$E:$E,'Each Gender Events'!CA$2)*'Medal values'!$B$3
+ COUNTIFS('Official Medal Table'!$I:$I,'Each Gender Events'!$A47,'Official Medal Table'!$C:$C,'Each Gender Events'!CA$1,'Official Medal Table'!$E:$E,'Each Gender Events'!CA$2)*'Medal values'!$B$3
+ COUNTIFS('Official Medal Table'!$F:$F,'Each Gender Events'!$A47,'Official Medal Table'!$C:$C,'Each Gender Events'!CA$1,'Official Medal Table'!$E:$E,"Mixed")*'Medal values'!$B$1/2
+ COUNTIFS('Official Medal Table'!$G:$G,'Each Gender Events'!$A47,'Official Medal Table'!$C:$C,'Each Gender Events'!CA$1,'Official Medal Table'!$E:$E,"Mixed")*'Medal values'!$B$2/2
+ COUNTIFS('Official Medal Table'!$H:$H,'Each Gender Events'!$A47,'Official Medal Table'!$C:$C,'Each Gender Events'!CA$1,'Official Medal Table'!$E:$E,"Mixed")*'Medal values'!$B$3/2
+ COUNTIFS('Official Medal Table'!$I:$I,'Each Gender Events'!$A47,'Official Medal Table'!$C:$C,'Each Gender Events'!CA$1,'Official Medal Table'!$E:$E,"Mixed")*'Medal values'!$B$3/2</f>
        <v>0</v>
      </c>
      <c r="CB47">
        <f>COUNTIFS('Official Medal Table'!$F:$F,'Each Gender Events'!$A47,'Official Medal Table'!$C:$C,'Each Gender Events'!CB$1,'Official Medal Table'!$E:$E,'Each Gender Events'!CB$2)*'Medal values'!$B$1
+ COUNTIFS('Official Medal Table'!$G:$G,'Each Gender Events'!$A47,'Official Medal Table'!$C:$C,'Each Gender Events'!CB$1,'Official Medal Table'!$E:$E,'Each Gender Events'!CB$2)*'Medal values'!$B$2
+ COUNTIFS('Official Medal Table'!$H:$H,'Each Gender Events'!$A47,'Official Medal Table'!$C:$C,'Each Gender Events'!CB$1,'Official Medal Table'!$E:$E,'Each Gender Events'!CB$2)*'Medal values'!$B$3
+ COUNTIFS('Official Medal Table'!$I:$I,'Each Gender Events'!$A47,'Official Medal Table'!$C:$C,'Each Gender Events'!CB$1,'Official Medal Table'!$E:$E,'Each Gender Events'!CB$2)*'Medal values'!$B$3
+ COUNTIFS('Official Medal Table'!$F:$F,'Each Gender Events'!$A47,'Official Medal Table'!$C:$C,'Each Gender Events'!CB$1,'Official Medal Table'!$E:$E,"Mixed")*'Medal values'!$B$1/2
+ COUNTIFS('Official Medal Table'!$G:$G,'Each Gender Events'!$A47,'Official Medal Table'!$C:$C,'Each Gender Events'!CB$1,'Official Medal Table'!$E:$E,"Mixed")*'Medal values'!$B$2/2
+ COUNTIFS('Official Medal Table'!$H:$H,'Each Gender Events'!$A47,'Official Medal Table'!$C:$C,'Each Gender Events'!CB$1,'Official Medal Table'!$E:$E,"Mixed")*'Medal values'!$B$3/2
+ COUNTIFS('Official Medal Table'!$I:$I,'Each Gender Events'!$A47,'Official Medal Table'!$C:$C,'Each Gender Events'!CB$1,'Official Medal Table'!$E:$E,"Mixed")*'Medal values'!$B$3/2</f>
        <v>0</v>
      </c>
      <c r="CC47">
        <f>COUNTIFS('Official Medal Table'!$F:$F,'Each Gender Events'!$A47,'Official Medal Table'!$C:$C,'Each Gender Events'!CC$1,'Official Medal Table'!$E:$E,'Each Gender Events'!CC$2)*'Medal values'!$B$1
+ COUNTIFS('Official Medal Table'!$G:$G,'Each Gender Events'!$A47,'Official Medal Table'!$C:$C,'Each Gender Events'!CC$1,'Official Medal Table'!$E:$E,'Each Gender Events'!CC$2)*'Medal values'!$B$2
+ COUNTIFS('Official Medal Table'!$H:$H,'Each Gender Events'!$A47,'Official Medal Table'!$C:$C,'Each Gender Events'!CC$1,'Official Medal Table'!$E:$E,'Each Gender Events'!CC$2)*'Medal values'!$B$3
+ COUNTIFS('Official Medal Table'!$I:$I,'Each Gender Events'!$A47,'Official Medal Table'!$C:$C,'Each Gender Events'!CC$1,'Official Medal Table'!$E:$E,'Each Gender Events'!CC$2)*'Medal values'!$B$3
+ COUNTIFS('Official Medal Table'!$F:$F,'Each Gender Events'!$A47,'Official Medal Table'!$C:$C,'Each Gender Events'!CC$1,'Official Medal Table'!$E:$E,"Mixed")*'Medal values'!$B$1/2
+ COUNTIFS('Official Medal Table'!$G:$G,'Each Gender Events'!$A47,'Official Medal Table'!$C:$C,'Each Gender Events'!CC$1,'Official Medal Table'!$E:$E,"Mixed")*'Medal values'!$B$2/2
+ COUNTIFS('Official Medal Table'!$H:$H,'Each Gender Events'!$A47,'Official Medal Table'!$C:$C,'Each Gender Events'!CC$1,'Official Medal Table'!$E:$E,"Mixed")*'Medal values'!$B$3/2
+ COUNTIFS('Official Medal Table'!$I:$I,'Each Gender Events'!$A47,'Official Medal Table'!$C:$C,'Each Gender Events'!CC$1,'Official Medal Table'!$E:$E,"Mixed")*'Medal values'!$B$3/2</f>
        <v>0</v>
      </c>
      <c r="CD47">
        <f>COUNTIFS('Official Medal Table'!$F:$F,'Each Gender Events'!$A47,'Official Medal Table'!$C:$C,'Each Gender Events'!CD$1,'Official Medal Table'!$E:$E,'Each Gender Events'!CD$2)*'Medal values'!$B$1
+ COUNTIFS('Official Medal Table'!$G:$G,'Each Gender Events'!$A47,'Official Medal Table'!$C:$C,'Each Gender Events'!CD$1,'Official Medal Table'!$E:$E,'Each Gender Events'!CD$2)*'Medal values'!$B$2
+ COUNTIFS('Official Medal Table'!$H:$H,'Each Gender Events'!$A47,'Official Medal Table'!$C:$C,'Each Gender Events'!CD$1,'Official Medal Table'!$E:$E,'Each Gender Events'!CD$2)*'Medal values'!$B$3
+ COUNTIFS('Official Medal Table'!$I:$I,'Each Gender Events'!$A47,'Official Medal Table'!$C:$C,'Each Gender Events'!CD$1,'Official Medal Table'!$E:$E,'Each Gender Events'!CD$2)*'Medal values'!$B$3
+ COUNTIFS('Official Medal Table'!$F:$F,'Each Gender Events'!$A47,'Official Medal Table'!$C:$C,'Each Gender Events'!CD$1,'Official Medal Table'!$E:$E,"Mixed")*'Medal values'!$B$1/2
+ COUNTIFS('Official Medal Table'!$G:$G,'Each Gender Events'!$A47,'Official Medal Table'!$C:$C,'Each Gender Events'!CD$1,'Official Medal Table'!$E:$E,"Mixed")*'Medal values'!$B$2/2
+ COUNTIFS('Official Medal Table'!$H:$H,'Each Gender Events'!$A47,'Official Medal Table'!$C:$C,'Each Gender Events'!CD$1,'Official Medal Table'!$E:$E,"Mixed")*'Medal values'!$B$3/2
+ COUNTIFS('Official Medal Table'!$I:$I,'Each Gender Events'!$A47,'Official Medal Table'!$C:$C,'Each Gender Events'!CD$1,'Official Medal Table'!$E:$E,"Mixed")*'Medal values'!$B$3/2</f>
        <v>0</v>
      </c>
      <c r="CE47">
        <f>COUNTIFS('Official Medal Table'!$F:$F,'Each Gender Events'!$A47,'Official Medal Table'!$C:$C,'Each Gender Events'!CE$1,'Official Medal Table'!$E:$E,'Each Gender Events'!CE$2)*'Medal values'!$B$1
+ COUNTIFS('Official Medal Table'!$G:$G,'Each Gender Events'!$A47,'Official Medal Table'!$C:$C,'Each Gender Events'!CE$1,'Official Medal Table'!$E:$E,'Each Gender Events'!CE$2)*'Medal values'!$B$2
+ COUNTIFS('Official Medal Table'!$H:$H,'Each Gender Events'!$A47,'Official Medal Table'!$C:$C,'Each Gender Events'!CE$1,'Official Medal Table'!$E:$E,'Each Gender Events'!CE$2)*'Medal values'!$B$3
+ COUNTIFS('Official Medal Table'!$I:$I,'Each Gender Events'!$A47,'Official Medal Table'!$C:$C,'Each Gender Events'!CE$1,'Official Medal Table'!$E:$E,'Each Gender Events'!CE$2)*'Medal values'!$B$3
+ COUNTIFS('Official Medal Table'!$F:$F,'Each Gender Events'!$A47,'Official Medal Table'!$C:$C,'Each Gender Events'!CE$1,'Official Medal Table'!$E:$E,"Mixed")*'Medal values'!$B$1/2
+ COUNTIFS('Official Medal Table'!$G:$G,'Each Gender Events'!$A47,'Official Medal Table'!$C:$C,'Each Gender Events'!CE$1,'Official Medal Table'!$E:$E,"Mixed")*'Medal values'!$B$2/2
+ COUNTIFS('Official Medal Table'!$H:$H,'Each Gender Events'!$A47,'Official Medal Table'!$C:$C,'Each Gender Events'!CE$1,'Official Medal Table'!$E:$E,"Mixed")*'Medal values'!$B$3/2
+ COUNTIFS('Official Medal Table'!$I:$I,'Each Gender Events'!$A47,'Official Medal Table'!$C:$C,'Each Gender Events'!CE$1,'Official Medal Table'!$E:$E,"Mixed")*'Medal values'!$B$3/2</f>
        <v>0</v>
      </c>
      <c r="CF47">
        <f>COUNTIFS('Official Medal Table'!$F:$F,'Each Gender Events'!$A47,'Official Medal Table'!$C:$C,'Each Gender Events'!CF$1,'Official Medal Table'!$E:$E,'Each Gender Events'!CF$2)*'Medal values'!$B$1
+ COUNTIFS('Official Medal Table'!$G:$G,'Each Gender Events'!$A47,'Official Medal Table'!$C:$C,'Each Gender Events'!CF$1,'Official Medal Table'!$E:$E,'Each Gender Events'!CF$2)*'Medal values'!$B$2
+ COUNTIFS('Official Medal Table'!$H:$H,'Each Gender Events'!$A47,'Official Medal Table'!$C:$C,'Each Gender Events'!CF$1,'Official Medal Table'!$E:$E,'Each Gender Events'!CF$2)*'Medal values'!$B$3
+ COUNTIFS('Official Medal Table'!$I:$I,'Each Gender Events'!$A47,'Official Medal Table'!$C:$C,'Each Gender Events'!CF$1,'Official Medal Table'!$E:$E,'Each Gender Events'!CF$2)*'Medal values'!$B$3
+ COUNTIFS('Official Medal Table'!$F:$F,'Each Gender Events'!$A47,'Official Medal Table'!$C:$C,'Each Gender Events'!CF$1,'Official Medal Table'!$E:$E,"Mixed")*'Medal values'!$B$1/2
+ COUNTIFS('Official Medal Table'!$G:$G,'Each Gender Events'!$A47,'Official Medal Table'!$C:$C,'Each Gender Events'!CF$1,'Official Medal Table'!$E:$E,"Mixed")*'Medal values'!$B$2/2
+ COUNTIFS('Official Medal Table'!$H:$H,'Each Gender Events'!$A47,'Official Medal Table'!$C:$C,'Each Gender Events'!CF$1,'Official Medal Table'!$E:$E,"Mixed")*'Medal values'!$B$3/2
+ COUNTIFS('Official Medal Table'!$I:$I,'Each Gender Events'!$A47,'Official Medal Table'!$C:$C,'Each Gender Events'!CF$1,'Official Medal Table'!$E:$E,"Mixed")*'Medal values'!$B$3/2</f>
        <v>0</v>
      </c>
      <c r="CG47">
        <f>COUNTIFS('Official Medal Table'!$F:$F,'Each Gender Events'!$A47,'Official Medal Table'!$C:$C,'Each Gender Events'!CG$1,'Official Medal Table'!$E:$E,'Each Gender Events'!CG$2)*'Medal values'!$B$1
+ COUNTIFS('Official Medal Table'!$G:$G,'Each Gender Events'!$A47,'Official Medal Table'!$C:$C,'Each Gender Events'!CG$1,'Official Medal Table'!$E:$E,'Each Gender Events'!CG$2)*'Medal values'!$B$2
+ COUNTIFS('Official Medal Table'!$H:$H,'Each Gender Events'!$A47,'Official Medal Table'!$C:$C,'Each Gender Events'!CG$1,'Official Medal Table'!$E:$E,'Each Gender Events'!CG$2)*'Medal values'!$B$3
+ COUNTIFS('Official Medal Table'!$I:$I,'Each Gender Events'!$A47,'Official Medal Table'!$C:$C,'Each Gender Events'!CG$1,'Official Medal Table'!$E:$E,'Each Gender Events'!CG$2)*'Medal values'!$B$3
+ COUNTIFS('Official Medal Table'!$F:$F,'Each Gender Events'!$A47,'Official Medal Table'!$C:$C,'Each Gender Events'!CG$1,'Official Medal Table'!$E:$E,"Mixed")*'Medal values'!$B$1/2
+ COUNTIFS('Official Medal Table'!$G:$G,'Each Gender Events'!$A47,'Official Medal Table'!$C:$C,'Each Gender Events'!CG$1,'Official Medal Table'!$E:$E,"Mixed")*'Medal values'!$B$2/2
+ COUNTIFS('Official Medal Table'!$H:$H,'Each Gender Events'!$A47,'Official Medal Table'!$C:$C,'Each Gender Events'!CG$1,'Official Medal Table'!$E:$E,"Mixed")*'Medal values'!$B$3/2
+ COUNTIFS('Official Medal Table'!$I:$I,'Each Gender Events'!$A47,'Official Medal Table'!$C:$C,'Each Gender Events'!CG$1,'Official Medal Table'!$E:$E,"Mixed")*'Medal values'!$B$3/2</f>
        <v>0</v>
      </c>
      <c r="CH47">
        <f>COUNTIFS('Official Medal Table'!$F:$F,'Each Gender Events'!$A47,'Official Medal Table'!$C:$C,'Each Gender Events'!CH$1,'Official Medal Table'!$E:$E,'Each Gender Events'!CH$2)*'Medal values'!$B$1
+ COUNTIFS('Official Medal Table'!$G:$G,'Each Gender Events'!$A47,'Official Medal Table'!$C:$C,'Each Gender Events'!CH$1,'Official Medal Table'!$E:$E,'Each Gender Events'!CH$2)*'Medal values'!$B$2
+ COUNTIFS('Official Medal Table'!$H:$H,'Each Gender Events'!$A47,'Official Medal Table'!$C:$C,'Each Gender Events'!CH$1,'Official Medal Table'!$E:$E,'Each Gender Events'!CH$2)*'Medal values'!$B$3
+ COUNTIFS('Official Medal Table'!$I:$I,'Each Gender Events'!$A47,'Official Medal Table'!$C:$C,'Each Gender Events'!CH$1,'Official Medal Table'!$E:$E,'Each Gender Events'!CH$2)*'Medal values'!$B$3
+ COUNTIFS('Official Medal Table'!$F:$F,'Each Gender Events'!$A47,'Official Medal Table'!$C:$C,'Each Gender Events'!CH$1,'Official Medal Table'!$E:$E,"Mixed")*'Medal values'!$B$1/2
+ COUNTIFS('Official Medal Table'!$G:$G,'Each Gender Events'!$A47,'Official Medal Table'!$C:$C,'Each Gender Events'!CH$1,'Official Medal Table'!$E:$E,"Mixed")*'Medal values'!$B$2/2
+ COUNTIFS('Official Medal Table'!$H:$H,'Each Gender Events'!$A47,'Official Medal Table'!$C:$C,'Each Gender Events'!CH$1,'Official Medal Table'!$E:$E,"Mixed")*'Medal values'!$B$3/2
+ COUNTIFS('Official Medal Table'!$I:$I,'Each Gender Events'!$A47,'Official Medal Table'!$C:$C,'Each Gender Events'!CH$1,'Official Medal Table'!$E:$E,"Mixed")*'Medal values'!$B$3/2</f>
        <v>0</v>
      </c>
      <c r="CI47">
        <f>COUNTIFS('Official Medal Table'!$F:$F,'Each Gender Events'!$A47,'Official Medal Table'!$C:$C,'Each Gender Events'!CI$1,'Official Medal Table'!$E:$E,'Each Gender Events'!CI$2)*'Medal values'!$B$1
+ COUNTIFS('Official Medal Table'!$G:$G,'Each Gender Events'!$A47,'Official Medal Table'!$C:$C,'Each Gender Events'!CI$1,'Official Medal Table'!$E:$E,'Each Gender Events'!CI$2)*'Medal values'!$B$2
+ COUNTIFS('Official Medal Table'!$H:$H,'Each Gender Events'!$A47,'Official Medal Table'!$C:$C,'Each Gender Events'!CI$1,'Official Medal Table'!$E:$E,'Each Gender Events'!CI$2)*'Medal values'!$B$3
+ COUNTIFS('Official Medal Table'!$I:$I,'Each Gender Events'!$A47,'Official Medal Table'!$C:$C,'Each Gender Events'!CI$1,'Official Medal Table'!$E:$E,'Each Gender Events'!CI$2)*'Medal values'!$B$3
+ COUNTIFS('Official Medal Table'!$F:$F,'Each Gender Events'!$A47,'Official Medal Table'!$C:$C,'Each Gender Events'!CI$1,'Official Medal Table'!$E:$E,"Mixed")*'Medal values'!$B$1/2
+ COUNTIFS('Official Medal Table'!$G:$G,'Each Gender Events'!$A47,'Official Medal Table'!$C:$C,'Each Gender Events'!CI$1,'Official Medal Table'!$E:$E,"Mixed")*'Medal values'!$B$2/2
+ COUNTIFS('Official Medal Table'!$H:$H,'Each Gender Events'!$A47,'Official Medal Table'!$C:$C,'Each Gender Events'!CI$1,'Official Medal Table'!$E:$E,"Mixed")*'Medal values'!$B$3/2
+ COUNTIFS('Official Medal Table'!$I:$I,'Each Gender Events'!$A47,'Official Medal Table'!$C:$C,'Each Gender Events'!CI$1,'Official Medal Table'!$E:$E,"Mixed")*'Medal values'!$B$3/2</f>
        <v>0</v>
      </c>
      <c r="CJ47">
        <f>COUNTIFS('Official Medal Table'!$F:$F,'Each Gender Events'!$A47,'Official Medal Table'!$C:$C,'Each Gender Events'!CJ$1,'Official Medal Table'!$E:$E,'Each Gender Events'!CJ$2)*'Medal values'!$B$1
+ COUNTIFS('Official Medal Table'!$G:$G,'Each Gender Events'!$A47,'Official Medal Table'!$C:$C,'Each Gender Events'!CJ$1,'Official Medal Table'!$E:$E,'Each Gender Events'!CJ$2)*'Medal values'!$B$2
+ COUNTIFS('Official Medal Table'!$H:$H,'Each Gender Events'!$A47,'Official Medal Table'!$C:$C,'Each Gender Events'!CJ$1,'Official Medal Table'!$E:$E,'Each Gender Events'!CJ$2)*'Medal values'!$B$3
+ COUNTIFS('Official Medal Table'!$I:$I,'Each Gender Events'!$A47,'Official Medal Table'!$C:$C,'Each Gender Events'!CJ$1,'Official Medal Table'!$E:$E,'Each Gender Events'!CJ$2)*'Medal values'!$B$3
+ COUNTIFS('Official Medal Table'!$F:$F,'Each Gender Events'!$A47,'Official Medal Table'!$C:$C,'Each Gender Events'!CJ$1,'Official Medal Table'!$E:$E,"Mixed")*'Medal values'!$B$1/2
+ COUNTIFS('Official Medal Table'!$G:$G,'Each Gender Events'!$A47,'Official Medal Table'!$C:$C,'Each Gender Events'!CJ$1,'Official Medal Table'!$E:$E,"Mixed")*'Medal values'!$B$2/2
+ COUNTIFS('Official Medal Table'!$H:$H,'Each Gender Events'!$A47,'Official Medal Table'!$C:$C,'Each Gender Events'!CJ$1,'Official Medal Table'!$E:$E,"Mixed")*'Medal values'!$B$3/2
+ COUNTIFS('Official Medal Table'!$I:$I,'Each Gender Events'!$A47,'Official Medal Table'!$C:$C,'Each Gender Events'!CJ$1,'Official Medal Table'!$E:$E,"Mixed")*'Medal values'!$B$3/2</f>
        <v>0</v>
      </c>
      <c r="CK47">
        <f>COUNTIFS('Official Medal Table'!$F:$F,'Each Gender Events'!$A47,'Official Medal Table'!$C:$C,'Each Gender Events'!CK$1,'Official Medal Table'!$E:$E,'Each Gender Events'!CK$2)*'Medal values'!$B$1
+ COUNTIFS('Official Medal Table'!$G:$G,'Each Gender Events'!$A47,'Official Medal Table'!$C:$C,'Each Gender Events'!CK$1,'Official Medal Table'!$E:$E,'Each Gender Events'!CK$2)*'Medal values'!$B$2
+ COUNTIFS('Official Medal Table'!$H:$H,'Each Gender Events'!$A47,'Official Medal Table'!$C:$C,'Each Gender Events'!CK$1,'Official Medal Table'!$E:$E,'Each Gender Events'!CK$2)*'Medal values'!$B$3
+ COUNTIFS('Official Medal Table'!$I:$I,'Each Gender Events'!$A47,'Official Medal Table'!$C:$C,'Each Gender Events'!CK$1,'Official Medal Table'!$E:$E,'Each Gender Events'!CK$2)*'Medal values'!$B$3
+ COUNTIFS('Official Medal Table'!$F:$F,'Each Gender Events'!$A47,'Official Medal Table'!$C:$C,'Each Gender Events'!CK$1,'Official Medal Table'!$E:$E,"Mixed")*'Medal values'!$B$1/2
+ COUNTIFS('Official Medal Table'!$G:$G,'Each Gender Events'!$A47,'Official Medal Table'!$C:$C,'Each Gender Events'!CK$1,'Official Medal Table'!$E:$E,"Mixed")*'Medal values'!$B$2/2
+ COUNTIFS('Official Medal Table'!$H:$H,'Each Gender Events'!$A47,'Official Medal Table'!$C:$C,'Each Gender Events'!CK$1,'Official Medal Table'!$E:$E,"Mixed")*'Medal values'!$B$3/2
+ COUNTIFS('Official Medal Table'!$I:$I,'Each Gender Events'!$A47,'Official Medal Table'!$C:$C,'Each Gender Events'!CK$1,'Official Medal Table'!$E:$E,"Mixed")*'Medal values'!$B$3/2</f>
        <v>0</v>
      </c>
      <c r="CL47">
        <f>COUNTIFS('Official Medal Table'!$F:$F,'Each Gender Events'!$A47,'Official Medal Table'!$C:$C,'Each Gender Events'!CL$1,'Official Medal Table'!$E:$E,'Each Gender Events'!CL$2)*'Medal values'!$B$1
+ COUNTIFS('Official Medal Table'!$G:$G,'Each Gender Events'!$A47,'Official Medal Table'!$C:$C,'Each Gender Events'!CL$1,'Official Medal Table'!$E:$E,'Each Gender Events'!CL$2)*'Medal values'!$B$2
+ COUNTIFS('Official Medal Table'!$H:$H,'Each Gender Events'!$A47,'Official Medal Table'!$C:$C,'Each Gender Events'!CL$1,'Official Medal Table'!$E:$E,'Each Gender Events'!CL$2)*'Medal values'!$B$3
+ COUNTIFS('Official Medal Table'!$I:$I,'Each Gender Events'!$A47,'Official Medal Table'!$C:$C,'Each Gender Events'!CL$1,'Official Medal Table'!$E:$E,'Each Gender Events'!CL$2)*'Medal values'!$B$3
+ COUNTIFS('Official Medal Table'!$F:$F,'Each Gender Events'!$A47,'Official Medal Table'!$C:$C,'Each Gender Events'!CL$1,'Official Medal Table'!$E:$E,"Mixed")*'Medal values'!$B$1/2
+ COUNTIFS('Official Medal Table'!$G:$G,'Each Gender Events'!$A47,'Official Medal Table'!$C:$C,'Each Gender Events'!CL$1,'Official Medal Table'!$E:$E,"Mixed")*'Medal values'!$B$2/2
+ COUNTIFS('Official Medal Table'!$H:$H,'Each Gender Events'!$A47,'Official Medal Table'!$C:$C,'Each Gender Events'!CL$1,'Official Medal Table'!$E:$E,"Mixed")*'Medal values'!$B$3/2
+ COUNTIFS('Official Medal Table'!$I:$I,'Each Gender Events'!$A47,'Official Medal Table'!$C:$C,'Each Gender Events'!CL$1,'Official Medal Table'!$E:$E,"Mixed")*'Medal values'!$B$3/2</f>
        <v>0</v>
      </c>
      <c r="CM47">
        <f>COUNTIFS('Official Medal Table'!$F:$F,'Each Gender Events'!$A47,'Official Medal Table'!$C:$C,'Each Gender Events'!CM$1,'Official Medal Table'!$E:$E,'Each Gender Events'!CM$2)*'Medal values'!$B$1
+ COUNTIFS('Official Medal Table'!$G:$G,'Each Gender Events'!$A47,'Official Medal Table'!$C:$C,'Each Gender Events'!CM$1,'Official Medal Table'!$E:$E,'Each Gender Events'!CM$2)*'Medal values'!$B$2
+ COUNTIFS('Official Medal Table'!$H:$H,'Each Gender Events'!$A47,'Official Medal Table'!$C:$C,'Each Gender Events'!CM$1,'Official Medal Table'!$E:$E,'Each Gender Events'!CM$2)*'Medal values'!$B$3
+ COUNTIFS('Official Medal Table'!$I:$I,'Each Gender Events'!$A47,'Official Medal Table'!$C:$C,'Each Gender Events'!CM$1,'Official Medal Table'!$E:$E,'Each Gender Events'!CM$2)*'Medal values'!$B$3
+ COUNTIFS('Official Medal Table'!$F:$F,'Each Gender Events'!$A47,'Official Medal Table'!$C:$C,'Each Gender Events'!CM$1,'Official Medal Table'!$E:$E,"Mixed")*'Medal values'!$B$1/2
+ COUNTIFS('Official Medal Table'!$G:$G,'Each Gender Events'!$A47,'Official Medal Table'!$C:$C,'Each Gender Events'!CM$1,'Official Medal Table'!$E:$E,"Mixed")*'Medal values'!$B$2/2
+ COUNTIFS('Official Medal Table'!$H:$H,'Each Gender Events'!$A47,'Official Medal Table'!$C:$C,'Each Gender Events'!CM$1,'Official Medal Table'!$E:$E,"Mixed")*'Medal values'!$B$3/2
+ COUNTIFS('Official Medal Table'!$I:$I,'Each Gender Events'!$A47,'Official Medal Table'!$C:$C,'Each Gender Events'!CM$1,'Official Medal Table'!$E:$E,"Mixed")*'Medal values'!$B$3/2</f>
        <v>0</v>
      </c>
      <c r="CN47">
        <f>COUNTIFS('Official Medal Table'!$F:$F,'Each Gender Events'!$A47,'Official Medal Table'!$C:$C,'Each Gender Events'!CN$1,'Official Medal Table'!$E:$E,'Each Gender Events'!CN$2)*'Medal values'!$B$1
+ COUNTIFS('Official Medal Table'!$G:$G,'Each Gender Events'!$A47,'Official Medal Table'!$C:$C,'Each Gender Events'!CN$1,'Official Medal Table'!$E:$E,'Each Gender Events'!CN$2)*'Medal values'!$B$2
+ COUNTIFS('Official Medal Table'!$H:$H,'Each Gender Events'!$A47,'Official Medal Table'!$C:$C,'Each Gender Events'!CN$1,'Official Medal Table'!$E:$E,'Each Gender Events'!CN$2)*'Medal values'!$B$3
+ COUNTIFS('Official Medal Table'!$I:$I,'Each Gender Events'!$A47,'Official Medal Table'!$C:$C,'Each Gender Events'!CN$1,'Official Medal Table'!$E:$E,'Each Gender Events'!CN$2)*'Medal values'!$B$3
+ COUNTIFS('Official Medal Table'!$F:$F,'Each Gender Events'!$A47,'Official Medal Table'!$C:$C,'Each Gender Events'!CN$1,'Official Medal Table'!$E:$E,"Mixed")*'Medal values'!$B$1/2
+ COUNTIFS('Official Medal Table'!$G:$G,'Each Gender Events'!$A47,'Official Medal Table'!$C:$C,'Each Gender Events'!CN$1,'Official Medal Table'!$E:$E,"Mixed")*'Medal values'!$B$2/2
+ COUNTIFS('Official Medal Table'!$H:$H,'Each Gender Events'!$A47,'Official Medal Table'!$C:$C,'Each Gender Events'!CN$1,'Official Medal Table'!$E:$E,"Mixed")*'Medal values'!$B$3/2
+ COUNTIFS('Official Medal Table'!$I:$I,'Each Gender Events'!$A47,'Official Medal Table'!$C:$C,'Each Gender Events'!CN$1,'Official Medal Table'!$E:$E,"Mixed")*'Medal values'!$B$3/2</f>
        <v>0</v>
      </c>
      <c r="CO47">
        <f>COUNTIFS('Official Medal Table'!$F:$F,'Each Gender Events'!$A47,'Official Medal Table'!$C:$C,'Each Gender Events'!CO$1,'Official Medal Table'!$E:$E,'Each Gender Events'!CO$2)*'Medal values'!$B$1
+ COUNTIFS('Official Medal Table'!$G:$G,'Each Gender Events'!$A47,'Official Medal Table'!$C:$C,'Each Gender Events'!CO$1,'Official Medal Table'!$E:$E,'Each Gender Events'!CO$2)*'Medal values'!$B$2
+ COUNTIFS('Official Medal Table'!$H:$H,'Each Gender Events'!$A47,'Official Medal Table'!$C:$C,'Each Gender Events'!CO$1,'Official Medal Table'!$E:$E,'Each Gender Events'!CO$2)*'Medal values'!$B$3
+ COUNTIFS('Official Medal Table'!$I:$I,'Each Gender Events'!$A47,'Official Medal Table'!$C:$C,'Each Gender Events'!CO$1,'Official Medal Table'!$E:$E,'Each Gender Events'!CO$2)*'Medal values'!$B$3
+ COUNTIFS('Official Medal Table'!$F:$F,'Each Gender Events'!$A47,'Official Medal Table'!$C:$C,'Each Gender Events'!CO$1,'Official Medal Table'!$E:$E,"Mixed")*'Medal values'!$B$1/2
+ COUNTIFS('Official Medal Table'!$G:$G,'Each Gender Events'!$A47,'Official Medal Table'!$C:$C,'Each Gender Events'!CO$1,'Official Medal Table'!$E:$E,"Mixed")*'Medal values'!$B$2/2
+ COUNTIFS('Official Medal Table'!$H:$H,'Each Gender Events'!$A47,'Official Medal Table'!$C:$C,'Each Gender Events'!CO$1,'Official Medal Table'!$E:$E,"Mixed")*'Medal values'!$B$3/2
+ COUNTIFS('Official Medal Table'!$I:$I,'Each Gender Events'!$A47,'Official Medal Table'!$C:$C,'Each Gender Events'!CO$1,'Official Medal Table'!$E:$E,"Mixed")*'Medal values'!$B$3/2</f>
        <v>0</v>
      </c>
      <c r="CP47">
        <f>COUNTIFS('Official Medal Table'!$F:$F,'Each Gender Events'!$A47,'Official Medal Table'!$C:$C,'Each Gender Events'!CP$1,'Official Medal Table'!$E:$E,'Each Gender Events'!CP$2)*'Medal values'!$B$1
+ COUNTIFS('Official Medal Table'!$G:$G,'Each Gender Events'!$A47,'Official Medal Table'!$C:$C,'Each Gender Events'!CP$1,'Official Medal Table'!$E:$E,'Each Gender Events'!CP$2)*'Medal values'!$B$2
+ COUNTIFS('Official Medal Table'!$H:$H,'Each Gender Events'!$A47,'Official Medal Table'!$C:$C,'Each Gender Events'!CP$1,'Official Medal Table'!$E:$E,'Each Gender Events'!CP$2)*'Medal values'!$B$3
+ COUNTIFS('Official Medal Table'!$I:$I,'Each Gender Events'!$A47,'Official Medal Table'!$C:$C,'Each Gender Events'!CP$1,'Official Medal Table'!$E:$E,'Each Gender Events'!CP$2)*'Medal values'!$B$3
+ COUNTIFS('Official Medal Table'!$F:$F,'Each Gender Events'!$A47,'Official Medal Table'!$C:$C,'Each Gender Events'!CP$1,'Official Medal Table'!$E:$E,"Mixed")*'Medal values'!$B$1/2
+ COUNTIFS('Official Medal Table'!$G:$G,'Each Gender Events'!$A47,'Official Medal Table'!$C:$C,'Each Gender Events'!CP$1,'Official Medal Table'!$E:$E,"Mixed")*'Medal values'!$B$2/2
+ COUNTIFS('Official Medal Table'!$H:$H,'Each Gender Events'!$A47,'Official Medal Table'!$C:$C,'Each Gender Events'!CP$1,'Official Medal Table'!$E:$E,"Mixed")*'Medal values'!$B$3/2
+ COUNTIFS('Official Medal Table'!$I:$I,'Each Gender Events'!$A47,'Official Medal Table'!$C:$C,'Each Gender Events'!CP$1,'Official Medal Table'!$E:$E,"Mixed")*'Medal values'!$B$3/2</f>
        <v>0</v>
      </c>
      <c r="CQ47">
        <f>COUNTIFS('Official Medal Table'!$F:$F,'Each Gender Events'!$A47,'Official Medal Table'!$C:$C,'Each Gender Events'!CQ$1,'Official Medal Table'!$E:$E,'Each Gender Events'!CQ$2)*'Medal values'!$B$1
+ COUNTIFS('Official Medal Table'!$G:$G,'Each Gender Events'!$A47,'Official Medal Table'!$C:$C,'Each Gender Events'!CQ$1,'Official Medal Table'!$E:$E,'Each Gender Events'!CQ$2)*'Medal values'!$B$2
+ COUNTIFS('Official Medal Table'!$H:$H,'Each Gender Events'!$A47,'Official Medal Table'!$C:$C,'Each Gender Events'!CQ$1,'Official Medal Table'!$E:$E,'Each Gender Events'!CQ$2)*'Medal values'!$B$3
+ COUNTIFS('Official Medal Table'!$I:$I,'Each Gender Events'!$A47,'Official Medal Table'!$C:$C,'Each Gender Events'!CQ$1,'Official Medal Table'!$E:$E,'Each Gender Events'!CQ$2)*'Medal values'!$B$3
+ COUNTIFS('Official Medal Table'!$F:$F,'Each Gender Events'!$A47,'Official Medal Table'!$C:$C,'Each Gender Events'!CQ$1,'Official Medal Table'!$E:$E,"Mixed")*'Medal values'!$B$1/2
+ COUNTIFS('Official Medal Table'!$G:$G,'Each Gender Events'!$A47,'Official Medal Table'!$C:$C,'Each Gender Events'!CQ$1,'Official Medal Table'!$E:$E,"Mixed")*'Medal values'!$B$2/2
+ COUNTIFS('Official Medal Table'!$H:$H,'Each Gender Events'!$A47,'Official Medal Table'!$C:$C,'Each Gender Events'!CQ$1,'Official Medal Table'!$E:$E,"Mixed")*'Medal values'!$B$3/2
+ COUNTIFS('Official Medal Table'!$I:$I,'Each Gender Events'!$A47,'Official Medal Table'!$C:$C,'Each Gender Events'!CQ$1,'Official Medal Table'!$E:$E,"Mixed")*'Medal values'!$B$3/2</f>
        <v>0</v>
      </c>
      <c r="CR47">
        <f>COUNTIFS('Official Medal Table'!$F:$F,'Each Gender Events'!$A47,'Official Medal Table'!$C:$C,'Each Gender Events'!CR$1,'Official Medal Table'!$E:$E,'Each Gender Events'!CR$2)*'Medal values'!$B$1
+ COUNTIFS('Official Medal Table'!$G:$G,'Each Gender Events'!$A47,'Official Medal Table'!$C:$C,'Each Gender Events'!CR$1,'Official Medal Table'!$E:$E,'Each Gender Events'!CR$2)*'Medal values'!$B$2
+ COUNTIFS('Official Medal Table'!$H:$H,'Each Gender Events'!$A47,'Official Medal Table'!$C:$C,'Each Gender Events'!CR$1,'Official Medal Table'!$E:$E,'Each Gender Events'!CR$2)*'Medal values'!$B$3
+ COUNTIFS('Official Medal Table'!$I:$I,'Each Gender Events'!$A47,'Official Medal Table'!$C:$C,'Each Gender Events'!CR$1,'Official Medal Table'!$E:$E,'Each Gender Events'!CR$2)*'Medal values'!$B$3
+ COUNTIFS('Official Medal Table'!$F:$F,'Each Gender Events'!$A47,'Official Medal Table'!$C:$C,'Each Gender Events'!CR$1,'Official Medal Table'!$E:$E,"Mixed")*'Medal values'!$B$1/2
+ COUNTIFS('Official Medal Table'!$G:$G,'Each Gender Events'!$A47,'Official Medal Table'!$C:$C,'Each Gender Events'!CR$1,'Official Medal Table'!$E:$E,"Mixed")*'Medal values'!$B$2/2
+ COUNTIFS('Official Medal Table'!$H:$H,'Each Gender Events'!$A47,'Official Medal Table'!$C:$C,'Each Gender Events'!CR$1,'Official Medal Table'!$E:$E,"Mixed")*'Medal values'!$B$3/2
+ COUNTIFS('Official Medal Table'!$I:$I,'Each Gender Events'!$A47,'Official Medal Table'!$C:$C,'Each Gender Events'!CR$1,'Official Medal Table'!$E:$E,"Mixed")*'Medal values'!$B$3/2</f>
        <v>0</v>
      </c>
      <c r="CS47">
        <f>COUNTIFS('Official Medal Table'!$F:$F,'Each Gender Events'!$A47,'Official Medal Table'!$C:$C,'Each Gender Events'!CS$1,'Official Medal Table'!$E:$E,'Each Gender Events'!CS$2)*'Medal values'!$B$1
+ COUNTIFS('Official Medal Table'!$G:$G,'Each Gender Events'!$A47,'Official Medal Table'!$C:$C,'Each Gender Events'!CS$1,'Official Medal Table'!$E:$E,'Each Gender Events'!CS$2)*'Medal values'!$B$2
+ COUNTIFS('Official Medal Table'!$H:$H,'Each Gender Events'!$A47,'Official Medal Table'!$C:$C,'Each Gender Events'!CS$1,'Official Medal Table'!$E:$E,'Each Gender Events'!CS$2)*'Medal values'!$B$3
+ COUNTIFS('Official Medal Table'!$I:$I,'Each Gender Events'!$A47,'Official Medal Table'!$C:$C,'Each Gender Events'!CS$1,'Official Medal Table'!$E:$E,'Each Gender Events'!CS$2)*'Medal values'!$B$3
+ COUNTIFS('Official Medal Table'!$F:$F,'Each Gender Events'!$A47,'Official Medal Table'!$C:$C,'Each Gender Events'!CS$1,'Official Medal Table'!$E:$E,"Mixed")*'Medal values'!$B$1/2
+ COUNTIFS('Official Medal Table'!$G:$G,'Each Gender Events'!$A47,'Official Medal Table'!$C:$C,'Each Gender Events'!CS$1,'Official Medal Table'!$E:$E,"Mixed")*'Medal values'!$B$2/2
+ COUNTIFS('Official Medal Table'!$H:$H,'Each Gender Events'!$A47,'Official Medal Table'!$C:$C,'Each Gender Events'!CS$1,'Official Medal Table'!$E:$E,"Mixed")*'Medal values'!$B$3/2
+ COUNTIFS('Official Medal Table'!$I:$I,'Each Gender Events'!$A47,'Official Medal Table'!$C:$C,'Each Gender Events'!CS$1,'Official Medal Table'!$E:$E,"Mixed")*'Medal values'!$B$3/2</f>
        <v>0</v>
      </c>
      <c r="CT47">
        <f>COUNTIFS('Official Medal Table'!$F:$F,'Each Gender Events'!$A47,'Official Medal Table'!$C:$C,'Each Gender Events'!CT$1,'Official Medal Table'!$E:$E,'Each Gender Events'!CT$2)*'Medal values'!$B$1
+ COUNTIFS('Official Medal Table'!$G:$G,'Each Gender Events'!$A47,'Official Medal Table'!$C:$C,'Each Gender Events'!CT$1,'Official Medal Table'!$E:$E,'Each Gender Events'!CT$2)*'Medal values'!$B$2
+ COUNTIFS('Official Medal Table'!$H:$H,'Each Gender Events'!$A47,'Official Medal Table'!$C:$C,'Each Gender Events'!CT$1,'Official Medal Table'!$E:$E,'Each Gender Events'!CT$2)*'Medal values'!$B$3
+ COUNTIFS('Official Medal Table'!$I:$I,'Each Gender Events'!$A47,'Official Medal Table'!$C:$C,'Each Gender Events'!CT$1,'Official Medal Table'!$E:$E,'Each Gender Events'!CT$2)*'Medal values'!$B$3
+ COUNTIFS('Official Medal Table'!$F:$F,'Each Gender Events'!$A47,'Official Medal Table'!$C:$C,'Each Gender Events'!CT$1,'Official Medal Table'!$E:$E,"Mixed")*'Medal values'!$B$1/2
+ COUNTIFS('Official Medal Table'!$G:$G,'Each Gender Events'!$A47,'Official Medal Table'!$C:$C,'Each Gender Events'!CT$1,'Official Medal Table'!$E:$E,"Mixed")*'Medal values'!$B$2/2
+ COUNTIFS('Official Medal Table'!$H:$H,'Each Gender Events'!$A47,'Official Medal Table'!$C:$C,'Each Gender Events'!CT$1,'Official Medal Table'!$E:$E,"Mixed")*'Medal values'!$B$3/2
+ COUNTIFS('Official Medal Table'!$I:$I,'Each Gender Events'!$A47,'Official Medal Table'!$C:$C,'Each Gender Events'!CT$1,'Official Medal Table'!$E:$E,"Mixed")*'Medal values'!$B$3/2</f>
        <v>0</v>
      </c>
    </row>
    <row r="48" spans="1:98" x14ac:dyDescent="0.3">
      <c r="A48" t="str">
        <f>Countries!A47</f>
        <v>SRB</v>
      </c>
      <c r="B48">
        <f>COUNTIFS('Official Medal Table'!$F:$F,'Each Gender Events'!$A48,'Official Medal Table'!$C:$C,'Each Gender Events'!B$1,'Official Medal Table'!$E:$E,'Each Gender Events'!B$2)*'Medal values'!$B$1
+ COUNTIFS('Official Medal Table'!$G:$G,'Each Gender Events'!$A48,'Official Medal Table'!$C:$C,'Each Gender Events'!B$1,'Official Medal Table'!$E:$E,'Each Gender Events'!B$2)*'Medal values'!$B$2
+ COUNTIFS('Official Medal Table'!$H:$H,'Each Gender Events'!$A48,'Official Medal Table'!$C:$C,'Each Gender Events'!B$1,'Official Medal Table'!$E:$E,'Each Gender Events'!B$2)*'Medal values'!$B$3
+ COUNTIFS('Official Medal Table'!$I:$I,'Each Gender Events'!$A48,'Official Medal Table'!$C:$C,'Each Gender Events'!B$1,'Official Medal Table'!$E:$E,'Each Gender Events'!B$2)*'Medal values'!$B$3
+ COUNTIFS('Official Medal Table'!$F:$F,'Each Gender Events'!$A48,'Official Medal Table'!$C:$C,'Each Gender Events'!B$1,'Official Medal Table'!$E:$E,"Mixed")*'Medal values'!$B$1/2
+ COUNTIFS('Official Medal Table'!$G:$G,'Each Gender Events'!$A48,'Official Medal Table'!$C:$C,'Each Gender Events'!B$1,'Official Medal Table'!$E:$E,"Mixed")*'Medal values'!$B$2/2
+ COUNTIFS('Official Medal Table'!$H:$H,'Each Gender Events'!$A48,'Official Medal Table'!$C:$C,'Each Gender Events'!B$1,'Official Medal Table'!$E:$E,"Mixed")*'Medal values'!$B$3/2
+ COUNTIFS('Official Medal Table'!$I:$I,'Each Gender Events'!$A48,'Official Medal Table'!$C:$C,'Each Gender Events'!B$1,'Official Medal Table'!$E:$E,"Mixed")*'Medal values'!$B$3/2</f>
        <v>0</v>
      </c>
      <c r="C48">
        <f>COUNTIFS('Official Medal Table'!$F:$F,'Each Gender Events'!$A48,'Official Medal Table'!$C:$C,'Each Gender Events'!C$1,'Official Medal Table'!$E:$E,'Each Gender Events'!C$2)*'Medal values'!$B$1
+ COUNTIFS('Official Medal Table'!$G:$G,'Each Gender Events'!$A48,'Official Medal Table'!$C:$C,'Each Gender Events'!C$1,'Official Medal Table'!$E:$E,'Each Gender Events'!C$2)*'Medal values'!$B$2
+ COUNTIFS('Official Medal Table'!$H:$H,'Each Gender Events'!$A48,'Official Medal Table'!$C:$C,'Each Gender Events'!C$1,'Official Medal Table'!$E:$E,'Each Gender Events'!C$2)*'Medal values'!$B$3
+ COUNTIFS('Official Medal Table'!$I:$I,'Each Gender Events'!$A48,'Official Medal Table'!$C:$C,'Each Gender Events'!C$1,'Official Medal Table'!$E:$E,'Each Gender Events'!C$2)*'Medal values'!$B$3
+ COUNTIFS('Official Medal Table'!$F:$F,'Each Gender Events'!$A48,'Official Medal Table'!$C:$C,'Each Gender Events'!C$1,'Official Medal Table'!$E:$E,"Mixed")*'Medal values'!$B$1/2
+ COUNTIFS('Official Medal Table'!$G:$G,'Each Gender Events'!$A48,'Official Medal Table'!$C:$C,'Each Gender Events'!C$1,'Official Medal Table'!$E:$E,"Mixed")*'Medal values'!$B$2/2
+ COUNTIFS('Official Medal Table'!$H:$H,'Each Gender Events'!$A48,'Official Medal Table'!$C:$C,'Each Gender Events'!C$1,'Official Medal Table'!$E:$E,"Mixed")*'Medal values'!$B$3/2
+ COUNTIFS('Official Medal Table'!$I:$I,'Each Gender Events'!$A48,'Official Medal Table'!$C:$C,'Each Gender Events'!C$1,'Official Medal Table'!$E:$E,"Mixed")*'Medal values'!$B$3/2</f>
        <v>0</v>
      </c>
      <c r="D48">
        <f>COUNTIFS('Official Medal Table'!$F:$F,'Each Gender Events'!$A48,'Official Medal Table'!$C:$C,'Each Gender Events'!D$1,'Official Medal Table'!$E:$E,'Each Gender Events'!D$2)*'Medal values'!$B$1
+ COUNTIFS('Official Medal Table'!$G:$G,'Each Gender Events'!$A48,'Official Medal Table'!$C:$C,'Each Gender Events'!D$1,'Official Medal Table'!$E:$E,'Each Gender Events'!D$2)*'Medal values'!$B$2
+ COUNTIFS('Official Medal Table'!$H:$H,'Each Gender Events'!$A48,'Official Medal Table'!$C:$C,'Each Gender Events'!D$1,'Official Medal Table'!$E:$E,'Each Gender Events'!D$2)*'Medal values'!$B$3
+ COUNTIFS('Official Medal Table'!$I:$I,'Each Gender Events'!$A48,'Official Medal Table'!$C:$C,'Each Gender Events'!D$1,'Official Medal Table'!$E:$E,'Each Gender Events'!D$2)*'Medal values'!$B$3
+ COUNTIFS('Official Medal Table'!$F:$F,'Each Gender Events'!$A48,'Official Medal Table'!$C:$C,'Each Gender Events'!D$1,'Official Medal Table'!$E:$E,"Mixed")*'Medal values'!$B$1/2
+ COUNTIFS('Official Medal Table'!$G:$G,'Each Gender Events'!$A48,'Official Medal Table'!$C:$C,'Each Gender Events'!D$1,'Official Medal Table'!$E:$E,"Mixed")*'Medal values'!$B$2/2
+ COUNTIFS('Official Medal Table'!$H:$H,'Each Gender Events'!$A48,'Official Medal Table'!$C:$C,'Each Gender Events'!D$1,'Official Medal Table'!$E:$E,"Mixed")*'Medal values'!$B$3/2
+ COUNTIFS('Official Medal Table'!$I:$I,'Each Gender Events'!$A48,'Official Medal Table'!$C:$C,'Each Gender Events'!D$1,'Official Medal Table'!$E:$E,"Mixed")*'Medal values'!$B$3/2</f>
        <v>0</v>
      </c>
      <c r="E48">
        <f>COUNTIFS('Official Medal Table'!$F:$F,'Each Gender Events'!$A48,'Official Medal Table'!$C:$C,'Each Gender Events'!E$1,'Official Medal Table'!$E:$E,'Each Gender Events'!E$2)*'Medal values'!$B$1
+ COUNTIFS('Official Medal Table'!$G:$G,'Each Gender Events'!$A48,'Official Medal Table'!$C:$C,'Each Gender Events'!E$1,'Official Medal Table'!$E:$E,'Each Gender Events'!E$2)*'Medal values'!$B$2
+ COUNTIFS('Official Medal Table'!$H:$H,'Each Gender Events'!$A48,'Official Medal Table'!$C:$C,'Each Gender Events'!E$1,'Official Medal Table'!$E:$E,'Each Gender Events'!E$2)*'Medal values'!$B$3
+ COUNTIFS('Official Medal Table'!$I:$I,'Each Gender Events'!$A48,'Official Medal Table'!$C:$C,'Each Gender Events'!E$1,'Official Medal Table'!$E:$E,'Each Gender Events'!E$2)*'Medal values'!$B$3
+ COUNTIFS('Official Medal Table'!$F:$F,'Each Gender Events'!$A48,'Official Medal Table'!$C:$C,'Each Gender Events'!E$1,'Official Medal Table'!$E:$E,"Mixed")*'Medal values'!$B$1/2
+ COUNTIFS('Official Medal Table'!$G:$G,'Each Gender Events'!$A48,'Official Medal Table'!$C:$C,'Each Gender Events'!E$1,'Official Medal Table'!$E:$E,"Mixed")*'Medal values'!$B$2/2
+ COUNTIFS('Official Medal Table'!$H:$H,'Each Gender Events'!$A48,'Official Medal Table'!$C:$C,'Each Gender Events'!E$1,'Official Medal Table'!$E:$E,"Mixed")*'Medal values'!$B$3/2
+ COUNTIFS('Official Medal Table'!$I:$I,'Each Gender Events'!$A48,'Official Medal Table'!$C:$C,'Each Gender Events'!E$1,'Official Medal Table'!$E:$E,"Mixed")*'Medal values'!$B$3/2</f>
        <v>0</v>
      </c>
      <c r="F48">
        <f>COUNTIFS('Official Medal Table'!$F:$F,'Each Gender Events'!$A48,'Official Medal Table'!$C:$C,'Each Gender Events'!F$1,'Official Medal Table'!$E:$E,'Each Gender Events'!F$2)*'Medal values'!$B$1
+ COUNTIFS('Official Medal Table'!$G:$G,'Each Gender Events'!$A48,'Official Medal Table'!$C:$C,'Each Gender Events'!F$1,'Official Medal Table'!$E:$E,'Each Gender Events'!F$2)*'Medal values'!$B$2
+ COUNTIFS('Official Medal Table'!$H:$H,'Each Gender Events'!$A48,'Official Medal Table'!$C:$C,'Each Gender Events'!F$1,'Official Medal Table'!$E:$E,'Each Gender Events'!F$2)*'Medal values'!$B$3
+ COUNTIFS('Official Medal Table'!$I:$I,'Each Gender Events'!$A48,'Official Medal Table'!$C:$C,'Each Gender Events'!F$1,'Official Medal Table'!$E:$E,'Each Gender Events'!F$2)*'Medal values'!$B$3
+ COUNTIFS('Official Medal Table'!$F:$F,'Each Gender Events'!$A48,'Official Medal Table'!$C:$C,'Each Gender Events'!F$1,'Official Medal Table'!$E:$E,"Mixed")*'Medal values'!$B$1/2
+ COUNTIFS('Official Medal Table'!$G:$G,'Each Gender Events'!$A48,'Official Medal Table'!$C:$C,'Each Gender Events'!F$1,'Official Medal Table'!$E:$E,"Mixed")*'Medal values'!$B$2/2
+ COUNTIFS('Official Medal Table'!$H:$H,'Each Gender Events'!$A48,'Official Medal Table'!$C:$C,'Each Gender Events'!F$1,'Official Medal Table'!$E:$E,"Mixed")*'Medal values'!$B$3/2
+ COUNTIFS('Official Medal Table'!$I:$I,'Each Gender Events'!$A48,'Official Medal Table'!$C:$C,'Each Gender Events'!F$1,'Official Medal Table'!$E:$E,"Mixed")*'Medal values'!$B$3/2</f>
        <v>0</v>
      </c>
      <c r="G48">
        <f>COUNTIFS('Official Medal Table'!$F:$F,'Each Gender Events'!$A48,'Official Medal Table'!$C:$C,'Each Gender Events'!G$1,'Official Medal Table'!$E:$E,'Each Gender Events'!G$2)*'Medal values'!$B$1
+ COUNTIFS('Official Medal Table'!$G:$G,'Each Gender Events'!$A48,'Official Medal Table'!$C:$C,'Each Gender Events'!G$1,'Official Medal Table'!$E:$E,'Each Gender Events'!G$2)*'Medal values'!$B$2
+ COUNTIFS('Official Medal Table'!$H:$H,'Each Gender Events'!$A48,'Official Medal Table'!$C:$C,'Each Gender Events'!G$1,'Official Medal Table'!$E:$E,'Each Gender Events'!G$2)*'Medal values'!$B$3
+ COUNTIFS('Official Medal Table'!$I:$I,'Each Gender Events'!$A48,'Official Medal Table'!$C:$C,'Each Gender Events'!G$1,'Official Medal Table'!$E:$E,'Each Gender Events'!G$2)*'Medal values'!$B$3
+ COUNTIFS('Official Medal Table'!$F:$F,'Each Gender Events'!$A48,'Official Medal Table'!$C:$C,'Each Gender Events'!G$1,'Official Medal Table'!$E:$E,"Mixed")*'Medal values'!$B$1/2
+ COUNTIFS('Official Medal Table'!$G:$G,'Each Gender Events'!$A48,'Official Medal Table'!$C:$C,'Each Gender Events'!G$1,'Official Medal Table'!$E:$E,"Mixed")*'Medal values'!$B$2/2
+ COUNTIFS('Official Medal Table'!$H:$H,'Each Gender Events'!$A48,'Official Medal Table'!$C:$C,'Each Gender Events'!G$1,'Official Medal Table'!$E:$E,"Mixed")*'Medal values'!$B$3/2
+ COUNTIFS('Official Medal Table'!$I:$I,'Each Gender Events'!$A48,'Official Medal Table'!$C:$C,'Each Gender Events'!G$1,'Official Medal Table'!$E:$E,"Mixed")*'Medal values'!$B$3/2</f>
        <v>0</v>
      </c>
      <c r="H48">
        <f>COUNTIFS('Official Medal Table'!$F:$F,'Each Gender Events'!$A48,'Official Medal Table'!$C:$C,'Each Gender Events'!H$1,'Official Medal Table'!$E:$E,'Each Gender Events'!H$2)*'Medal values'!$B$1
+ COUNTIFS('Official Medal Table'!$G:$G,'Each Gender Events'!$A48,'Official Medal Table'!$C:$C,'Each Gender Events'!H$1,'Official Medal Table'!$E:$E,'Each Gender Events'!H$2)*'Medal values'!$B$2
+ COUNTIFS('Official Medal Table'!$H:$H,'Each Gender Events'!$A48,'Official Medal Table'!$C:$C,'Each Gender Events'!H$1,'Official Medal Table'!$E:$E,'Each Gender Events'!H$2)*'Medal values'!$B$3
+ COUNTIFS('Official Medal Table'!$I:$I,'Each Gender Events'!$A48,'Official Medal Table'!$C:$C,'Each Gender Events'!H$1,'Official Medal Table'!$E:$E,'Each Gender Events'!H$2)*'Medal values'!$B$3
+ COUNTIFS('Official Medal Table'!$F:$F,'Each Gender Events'!$A48,'Official Medal Table'!$C:$C,'Each Gender Events'!H$1,'Official Medal Table'!$E:$E,"Mixed")*'Medal values'!$B$1/2
+ COUNTIFS('Official Medal Table'!$G:$G,'Each Gender Events'!$A48,'Official Medal Table'!$C:$C,'Each Gender Events'!H$1,'Official Medal Table'!$E:$E,"Mixed")*'Medal values'!$B$2/2
+ COUNTIFS('Official Medal Table'!$H:$H,'Each Gender Events'!$A48,'Official Medal Table'!$C:$C,'Each Gender Events'!H$1,'Official Medal Table'!$E:$E,"Mixed")*'Medal values'!$B$3/2
+ COUNTIFS('Official Medal Table'!$I:$I,'Each Gender Events'!$A48,'Official Medal Table'!$C:$C,'Each Gender Events'!H$1,'Official Medal Table'!$E:$E,"Mixed")*'Medal values'!$B$3/2</f>
        <v>0</v>
      </c>
      <c r="I48">
        <f>COUNTIFS('Official Medal Table'!$F:$F,'Each Gender Events'!$A48,'Official Medal Table'!$C:$C,'Each Gender Events'!I$1,'Official Medal Table'!$E:$E,'Each Gender Events'!I$2)*'Medal values'!$B$1
+ COUNTIFS('Official Medal Table'!$G:$G,'Each Gender Events'!$A48,'Official Medal Table'!$C:$C,'Each Gender Events'!I$1,'Official Medal Table'!$E:$E,'Each Gender Events'!I$2)*'Medal values'!$B$2
+ COUNTIFS('Official Medal Table'!$H:$H,'Each Gender Events'!$A48,'Official Medal Table'!$C:$C,'Each Gender Events'!I$1,'Official Medal Table'!$E:$E,'Each Gender Events'!I$2)*'Medal values'!$B$3
+ COUNTIFS('Official Medal Table'!$I:$I,'Each Gender Events'!$A48,'Official Medal Table'!$C:$C,'Each Gender Events'!I$1,'Official Medal Table'!$E:$E,'Each Gender Events'!I$2)*'Medal values'!$B$3
+ COUNTIFS('Official Medal Table'!$F:$F,'Each Gender Events'!$A48,'Official Medal Table'!$C:$C,'Each Gender Events'!I$1,'Official Medal Table'!$E:$E,"Mixed")*'Medal values'!$B$1/2
+ COUNTIFS('Official Medal Table'!$G:$G,'Each Gender Events'!$A48,'Official Medal Table'!$C:$C,'Each Gender Events'!I$1,'Official Medal Table'!$E:$E,"Mixed")*'Medal values'!$B$2/2
+ COUNTIFS('Official Medal Table'!$H:$H,'Each Gender Events'!$A48,'Official Medal Table'!$C:$C,'Each Gender Events'!I$1,'Official Medal Table'!$E:$E,"Mixed")*'Medal values'!$B$3/2
+ COUNTIFS('Official Medal Table'!$I:$I,'Each Gender Events'!$A48,'Official Medal Table'!$C:$C,'Each Gender Events'!I$1,'Official Medal Table'!$E:$E,"Mixed")*'Medal values'!$B$3/2</f>
        <v>0</v>
      </c>
      <c r="J48">
        <f>COUNTIFS('Official Medal Table'!$F:$F,'Each Gender Events'!$A48,'Official Medal Table'!$C:$C,'Each Gender Events'!J$1,'Official Medal Table'!$E:$E,'Each Gender Events'!J$2)*'Medal values'!$B$1
+ COUNTIFS('Official Medal Table'!$G:$G,'Each Gender Events'!$A48,'Official Medal Table'!$C:$C,'Each Gender Events'!J$1,'Official Medal Table'!$E:$E,'Each Gender Events'!J$2)*'Medal values'!$B$2
+ COUNTIFS('Official Medal Table'!$H:$H,'Each Gender Events'!$A48,'Official Medal Table'!$C:$C,'Each Gender Events'!J$1,'Official Medal Table'!$E:$E,'Each Gender Events'!J$2)*'Medal values'!$B$3
+ COUNTIFS('Official Medal Table'!$I:$I,'Each Gender Events'!$A48,'Official Medal Table'!$C:$C,'Each Gender Events'!J$1,'Official Medal Table'!$E:$E,'Each Gender Events'!J$2)*'Medal values'!$B$3
+ COUNTIFS('Official Medal Table'!$F:$F,'Each Gender Events'!$A48,'Official Medal Table'!$C:$C,'Each Gender Events'!J$1,'Official Medal Table'!$E:$E,"Mixed")*'Medal values'!$B$1/2
+ COUNTIFS('Official Medal Table'!$G:$G,'Each Gender Events'!$A48,'Official Medal Table'!$C:$C,'Each Gender Events'!J$1,'Official Medal Table'!$E:$E,"Mixed")*'Medal values'!$B$2/2
+ COUNTIFS('Official Medal Table'!$H:$H,'Each Gender Events'!$A48,'Official Medal Table'!$C:$C,'Each Gender Events'!J$1,'Official Medal Table'!$E:$E,"Mixed")*'Medal values'!$B$3/2
+ COUNTIFS('Official Medal Table'!$I:$I,'Each Gender Events'!$A48,'Official Medal Table'!$C:$C,'Each Gender Events'!J$1,'Official Medal Table'!$E:$E,"Mixed")*'Medal values'!$B$3/2</f>
        <v>0</v>
      </c>
      <c r="K48">
        <f>COUNTIFS('Official Medal Table'!$F:$F,'Each Gender Events'!$A48,'Official Medal Table'!$C:$C,'Each Gender Events'!K$1,'Official Medal Table'!$E:$E,'Each Gender Events'!K$2)*'Medal values'!$B$1
+ COUNTIFS('Official Medal Table'!$G:$G,'Each Gender Events'!$A48,'Official Medal Table'!$C:$C,'Each Gender Events'!K$1,'Official Medal Table'!$E:$E,'Each Gender Events'!K$2)*'Medal values'!$B$2
+ COUNTIFS('Official Medal Table'!$H:$H,'Each Gender Events'!$A48,'Official Medal Table'!$C:$C,'Each Gender Events'!K$1,'Official Medal Table'!$E:$E,'Each Gender Events'!K$2)*'Medal values'!$B$3
+ COUNTIFS('Official Medal Table'!$I:$I,'Each Gender Events'!$A48,'Official Medal Table'!$C:$C,'Each Gender Events'!K$1,'Official Medal Table'!$E:$E,'Each Gender Events'!K$2)*'Medal values'!$B$3
+ COUNTIFS('Official Medal Table'!$F:$F,'Each Gender Events'!$A48,'Official Medal Table'!$C:$C,'Each Gender Events'!K$1,'Official Medal Table'!$E:$E,"Mixed")*'Medal values'!$B$1/2
+ COUNTIFS('Official Medal Table'!$G:$G,'Each Gender Events'!$A48,'Official Medal Table'!$C:$C,'Each Gender Events'!K$1,'Official Medal Table'!$E:$E,"Mixed")*'Medal values'!$B$2/2
+ COUNTIFS('Official Medal Table'!$H:$H,'Each Gender Events'!$A48,'Official Medal Table'!$C:$C,'Each Gender Events'!K$1,'Official Medal Table'!$E:$E,"Mixed")*'Medal values'!$B$3/2
+ COUNTIFS('Official Medal Table'!$I:$I,'Each Gender Events'!$A48,'Official Medal Table'!$C:$C,'Each Gender Events'!K$1,'Official Medal Table'!$E:$E,"Mixed")*'Medal values'!$B$3/2</f>
        <v>0</v>
      </c>
      <c r="L48">
        <f>COUNTIFS('Official Medal Table'!$F:$F,'Each Gender Events'!$A48,'Official Medal Table'!$C:$C,'Each Gender Events'!L$1,'Official Medal Table'!$E:$E,'Each Gender Events'!L$2)*'Medal values'!$B$1
+ COUNTIFS('Official Medal Table'!$G:$G,'Each Gender Events'!$A48,'Official Medal Table'!$C:$C,'Each Gender Events'!L$1,'Official Medal Table'!$E:$E,'Each Gender Events'!L$2)*'Medal values'!$B$2
+ COUNTIFS('Official Medal Table'!$H:$H,'Each Gender Events'!$A48,'Official Medal Table'!$C:$C,'Each Gender Events'!L$1,'Official Medal Table'!$E:$E,'Each Gender Events'!L$2)*'Medal values'!$B$3
+ COUNTIFS('Official Medal Table'!$I:$I,'Each Gender Events'!$A48,'Official Medal Table'!$C:$C,'Each Gender Events'!L$1,'Official Medal Table'!$E:$E,'Each Gender Events'!L$2)*'Medal values'!$B$3
+ COUNTIFS('Official Medal Table'!$F:$F,'Each Gender Events'!$A48,'Official Medal Table'!$C:$C,'Each Gender Events'!L$1,'Official Medal Table'!$E:$E,"Mixed")*'Medal values'!$B$1/2
+ COUNTIFS('Official Medal Table'!$G:$G,'Each Gender Events'!$A48,'Official Medal Table'!$C:$C,'Each Gender Events'!L$1,'Official Medal Table'!$E:$E,"Mixed")*'Medal values'!$B$2/2
+ COUNTIFS('Official Medal Table'!$H:$H,'Each Gender Events'!$A48,'Official Medal Table'!$C:$C,'Each Gender Events'!L$1,'Official Medal Table'!$E:$E,"Mixed")*'Medal values'!$B$3/2
+ COUNTIFS('Official Medal Table'!$I:$I,'Each Gender Events'!$A48,'Official Medal Table'!$C:$C,'Each Gender Events'!L$1,'Official Medal Table'!$E:$E,"Mixed")*'Medal values'!$B$3/2</f>
        <v>0</v>
      </c>
      <c r="M48">
        <f>COUNTIFS('Official Medal Table'!$F:$F,'Each Gender Events'!$A48,'Official Medal Table'!$C:$C,'Each Gender Events'!M$1,'Official Medal Table'!$E:$E,'Each Gender Events'!M$2)*'Medal values'!$B$1
+ COUNTIFS('Official Medal Table'!$G:$G,'Each Gender Events'!$A48,'Official Medal Table'!$C:$C,'Each Gender Events'!M$1,'Official Medal Table'!$E:$E,'Each Gender Events'!M$2)*'Medal values'!$B$2
+ COUNTIFS('Official Medal Table'!$H:$H,'Each Gender Events'!$A48,'Official Medal Table'!$C:$C,'Each Gender Events'!M$1,'Official Medal Table'!$E:$E,'Each Gender Events'!M$2)*'Medal values'!$B$3
+ COUNTIFS('Official Medal Table'!$I:$I,'Each Gender Events'!$A48,'Official Medal Table'!$C:$C,'Each Gender Events'!M$1,'Official Medal Table'!$E:$E,'Each Gender Events'!M$2)*'Medal values'!$B$3
+ COUNTIFS('Official Medal Table'!$F:$F,'Each Gender Events'!$A48,'Official Medal Table'!$C:$C,'Each Gender Events'!M$1,'Official Medal Table'!$E:$E,"Mixed")*'Medal values'!$B$1/2
+ COUNTIFS('Official Medal Table'!$G:$G,'Each Gender Events'!$A48,'Official Medal Table'!$C:$C,'Each Gender Events'!M$1,'Official Medal Table'!$E:$E,"Mixed")*'Medal values'!$B$2/2
+ COUNTIFS('Official Medal Table'!$H:$H,'Each Gender Events'!$A48,'Official Medal Table'!$C:$C,'Each Gender Events'!M$1,'Official Medal Table'!$E:$E,"Mixed")*'Medal values'!$B$3/2
+ COUNTIFS('Official Medal Table'!$I:$I,'Each Gender Events'!$A48,'Official Medal Table'!$C:$C,'Each Gender Events'!M$1,'Official Medal Table'!$E:$E,"Mixed")*'Medal values'!$B$3/2</f>
        <v>0</v>
      </c>
      <c r="N48">
        <f>COUNTIFS('Official Medal Table'!$F:$F,'Each Gender Events'!$A48,'Official Medal Table'!$C:$C,'Each Gender Events'!N$1,'Official Medal Table'!$E:$E,'Each Gender Events'!N$2)*'Medal values'!$B$1
+ COUNTIFS('Official Medal Table'!$G:$G,'Each Gender Events'!$A48,'Official Medal Table'!$C:$C,'Each Gender Events'!N$1,'Official Medal Table'!$E:$E,'Each Gender Events'!N$2)*'Medal values'!$B$2
+ COUNTIFS('Official Medal Table'!$H:$H,'Each Gender Events'!$A48,'Official Medal Table'!$C:$C,'Each Gender Events'!N$1,'Official Medal Table'!$E:$E,'Each Gender Events'!N$2)*'Medal values'!$B$3
+ COUNTIFS('Official Medal Table'!$I:$I,'Each Gender Events'!$A48,'Official Medal Table'!$C:$C,'Each Gender Events'!N$1,'Official Medal Table'!$E:$E,'Each Gender Events'!N$2)*'Medal values'!$B$3
+ COUNTIFS('Official Medal Table'!$F:$F,'Each Gender Events'!$A48,'Official Medal Table'!$C:$C,'Each Gender Events'!N$1,'Official Medal Table'!$E:$E,"Mixed")*'Medal values'!$B$1/2
+ COUNTIFS('Official Medal Table'!$G:$G,'Each Gender Events'!$A48,'Official Medal Table'!$C:$C,'Each Gender Events'!N$1,'Official Medal Table'!$E:$E,"Mixed")*'Medal values'!$B$2/2
+ COUNTIFS('Official Medal Table'!$H:$H,'Each Gender Events'!$A48,'Official Medal Table'!$C:$C,'Each Gender Events'!N$1,'Official Medal Table'!$E:$E,"Mixed")*'Medal values'!$B$3/2
+ COUNTIFS('Official Medal Table'!$I:$I,'Each Gender Events'!$A48,'Official Medal Table'!$C:$C,'Each Gender Events'!N$1,'Official Medal Table'!$E:$E,"Mixed")*'Medal values'!$B$3/2</f>
        <v>0</v>
      </c>
      <c r="O48">
        <f>COUNTIFS('Official Medal Table'!$F:$F,'Each Gender Events'!$A48,'Official Medal Table'!$C:$C,'Each Gender Events'!O$1,'Official Medal Table'!$E:$E,'Each Gender Events'!O$2)*'Medal values'!$B$1
+ COUNTIFS('Official Medal Table'!$G:$G,'Each Gender Events'!$A48,'Official Medal Table'!$C:$C,'Each Gender Events'!O$1,'Official Medal Table'!$E:$E,'Each Gender Events'!O$2)*'Medal values'!$B$2
+ COUNTIFS('Official Medal Table'!$H:$H,'Each Gender Events'!$A48,'Official Medal Table'!$C:$C,'Each Gender Events'!O$1,'Official Medal Table'!$E:$E,'Each Gender Events'!O$2)*'Medal values'!$B$3
+ COUNTIFS('Official Medal Table'!$I:$I,'Each Gender Events'!$A48,'Official Medal Table'!$C:$C,'Each Gender Events'!O$1,'Official Medal Table'!$E:$E,'Each Gender Events'!O$2)*'Medal values'!$B$3
+ COUNTIFS('Official Medal Table'!$F:$F,'Each Gender Events'!$A48,'Official Medal Table'!$C:$C,'Each Gender Events'!O$1,'Official Medal Table'!$E:$E,"Mixed")*'Medal values'!$B$1/2
+ COUNTIFS('Official Medal Table'!$G:$G,'Each Gender Events'!$A48,'Official Medal Table'!$C:$C,'Each Gender Events'!O$1,'Official Medal Table'!$E:$E,"Mixed")*'Medal values'!$B$2/2
+ COUNTIFS('Official Medal Table'!$H:$H,'Each Gender Events'!$A48,'Official Medal Table'!$C:$C,'Each Gender Events'!O$1,'Official Medal Table'!$E:$E,"Mixed")*'Medal values'!$B$3/2
+ COUNTIFS('Official Medal Table'!$I:$I,'Each Gender Events'!$A48,'Official Medal Table'!$C:$C,'Each Gender Events'!O$1,'Official Medal Table'!$E:$E,"Mixed")*'Medal values'!$B$3/2</f>
        <v>0</v>
      </c>
      <c r="P48">
        <f>COUNTIFS('Official Medal Table'!$F:$F,'Each Gender Events'!$A48,'Official Medal Table'!$C:$C,'Each Gender Events'!P$1,'Official Medal Table'!$E:$E,'Each Gender Events'!P$2)*'Medal values'!$B$1
+ COUNTIFS('Official Medal Table'!$G:$G,'Each Gender Events'!$A48,'Official Medal Table'!$C:$C,'Each Gender Events'!P$1,'Official Medal Table'!$E:$E,'Each Gender Events'!P$2)*'Medal values'!$B$2
+ COUNTIFS('Official Medal Table'!$H:$H,'Each Gender Events'!$A48,'Official Medal Table'!$C:$C,'Each Gender Events'!P$1,'Official Medal Table'!$E:$E,'Each Gender Events'!P$2)*'Medal values'!$B$3
+ COUNTIFS('Official Medal Table'!$I:$I,'Each Gender Events'!$A48,'Official Medal Table'!$C:$C,'Each Gender Events'!P$1,'Official Medal Table'!$E:$E,'Each Gender Events'!P$2)*'Medal values'!$B$3
+ COUNTIFS('Official Medal Table'!$F:$F,'Each Gender Events'!$A48,'Official Medal Table'!$C:$C,'Each Gender Events'!P$1,'Official Medal Table'!$E:$E,"Mixed")*'Medal values'!$B$1/2
+ COUNTIFS('Official Medal Table'!$G:$G,'Each Gender Events'!$A48,'Official Medal Table'!$C:$C,'Each Gender Events'!P$1,'Official Medal Table'!$E:$E,"Mixed")*'Medal values'!$B$2/2
+ COUNTIFS('Official Medal Table'!$H:$H,'Each Gender Events'!$A48,'Official Medal Table'!$C:$C,'Each Gender Events'!P$1,'Official Medal Table'!$E:$E,"Mixed")*'Medal values'!$B$3/2
+ COUNTIFS('Official Medal Table'!$I:$I,'Each Gender Events'!$A48,'Official Medal Table'!$C:$C,'Each Gender Events'!P$1,'Official Medal Table'!$E:$E,"Mixed")*'Medal values'!$B$3/2</f>
        <v>1</v>
      </c>
      <c r="Q48">
        <f>COUNTIFS('Official Medal Table'!$F:$F,'Each Gender Events'!$A48,'Official Medal Table'!$C:$C,'Each Gender Events'!Q$1,'Official Medal Table'!$E:$E,'Each Gender Events'!Q$2)*'Medal values'!$B$1
+ COUNTIFS('Official Medal Table'!$G:$G,'Each Gender Events'!$A48,'Official Medal Table'!$C:$C,'Each Gender Events'!Q$1,'Official Medal Table'!$E:$E,'Each Gender Events'!Q$2)*'Medal values'!$B$2
+ COUNTIFS('Official Medal Table'!$H:$H,'Each Gender Events'!$A48,'Official Medal Table'!$C:$C,'Each Gender Events'!Q$1,'Official Medal Table'!$E:$E,'Each Gender Events'!Q$2)*'Medal values'!$B$3
+ COUNTIFS('Official Medal Table'!$I:$I,'Each Gender Events'!$A48,'Official Medal Table'!$C:$C,'Each Gender Events'!Q$1,'Official Medal Table'!$E:$E,'Each Gender Events'!Q$2)*'Medal values'!$B$3
+ COUNTIFS('Official Medal Table'!$F:$F,'Each Gender Events'!$A48,'Official Medal Table'!$C:$C,'Each Gender Events'!Q$1,'Official Medal Table'!$E:$E,"Mixed")*'Medal values'!$B$1/2
+ COUNTIFS('Official Medal Table'!$G:$G,'Each Gender Events'!$A48,'Official Medal Table'!$C:$C,'Each Gender Events'!Q$1,'Official Medal Table'!$E:$E,"Mixed")*'Medal values'!$B$2/2
+ COUNTIFS('Official Medal Table'!$H:$H,'Each Gender Events'!$A48,'Official Medal Table'!$C:$C,'Each Gender Events'!Q$1,'Official Medal Table'!$E:$E,"Mixed")*'Medal values'!$B$3/2
+ COUNTIFS('Official Medal Table'!$I:$I,'Each Gender Events'!$A48,'Official Medal Table'!$C:$C,'Each Gender Events'!Q$1,'Official Medal Table'!$E:$E,"Mixed")*'Medal values'!$B$3/2</f>
        <v>0</v>
      </c>
      <c r="R48">
        <f>COUNTIFS('Official Medal Table'!$F:$F,'Each Gender Events'!$A48,'Official Medal Table'!$C:$C,'Each Gender Events'!R$1,'Official Medal Table'!$E:$E,'Each Gender Events'!R$2)*'Medal values'!$B$1
+ COUNTIFS('Official Medal Table'!$G:$G,'Each Gender Events'!$A48,'Official Medal Table'!$C:$C,'Each Gender Events'!R$1,'Official Medal Table'!$E:$E,'Each Gender Events'!R$2)*'Medal values'!$B$2
+ COUNTIFS('Official Medal Table'!$H:$H,'Each Gender Events'!$A48,'Official Medal Table'!$C:$C,'Each Gender Events'!R$1,'Official Medal Table'!$E:$E,'Each Gender Events'!R$2)*'Medal values'!$B$3
+ COUNTIFS('Official Medal Table'!$I:$I,'Each Gender Events'!$A48,'Official Medal Table'!$C:$C,'Each Gender Events'!R$1,'Official Medal Table'!$E:$E,'Each Gender Events'!R$2)*'Medal values'!$B$3
+ COUNTIFS('Official Medal Table'!$F:$F,'Each Gender Events'!$A48,'Official Medal Table'!$C:$C,'Each Gender Events'!R$1,'Official Medal Table'!$E:$E,"Mixed")*'Medal values'!$B$1/2
+ COUNTIFS('Official Medal Table'!$G:$G,'Each Gender Events'!$A48,'Official Medal Table'!$C:$C,'Each Gender Events'!R$1,'Official Medal Table'!$E:$E,"Mixed")*'Medal values'!$B$2/2
+ COUNTIFS('Official Medal Table'!$H:$H,'Each Gender Events'!$A48,'Official Medal Table'!$C:$C,'Each Gender Events'!R$1,'Official Medal Table'!$E:$E,"Mixed")*'Medal values'!$B$3/2
+ COUNTIFS('Official Medal Table'!$I:$I,'Each Gender Events'!$A48,'Official Medal Table'!$C:$C,'Each Gender Events'!R$1,'Official Medal Table'!$E:$E,"Mixed")*'Medal values'!$B$3/2</f>
        <v>0</v>
      </c>
      <c r="S48">
        <f>COUNTIFS('Official Medal Table'!$F:$F,'Each Gender Events'!$A48,'Official Medal Table'!$C:$C,'Each Gender Events'!S$1,'Official Medal Table'!$E:$E,'Each Gender Events'!S$2)*'Medal values'!$B$1
+ COUNTIFS('Official Medal Table'!$G:$G,'Each Gender Events'!$A48,'Official Medal Table'!$C:$C,'Each Gender Events'!S$1,'Official Medal Table'!$E:$E,'Each Gender Events'!S$2)*'Medal values'!$B$2
+ COUNTIFS('Official Medal Table'!$H:$H,'Each Gender Events'!$A48,'Official Medal Table'!$C:$C,'Each Gender Events'!S$1,'Official Medal Table'!$E:$E,'Each Gender Events'!S$2)*'Medal values'!$B$3
+ COUNTIFS('Official Medal Table'!$I:$I,'Each Gender Events'!$A48,'Official Medal Table'!$C:$C,'Each Gender Events'!S$1,'Official Medal Table'!$E:$E,'Each Gender Events'!S$2)*'Medal values'!$B$3
+ COUNTIFS('Official Medal Table'!$F:$F,'Each Gender Events'!$A48,'Official Medal Table'!$C:$C,'Each Gender Events'!S$1,'Official Medal Table'!$E:$E,"Mixed")*'Medal values'!$B$1/2
+ COUNTIFS('Official Medal Table'!$G:$G,'Each Gender Events'!$A48,'Official Medal Table'!$C:$C,'Each Gender Events'!S$1,'Official Medal Table'!$E:$E,"Mixed")*'Medal values'!$B$2/2
+ COUNTIFS('Official Medal Table'!$H:$H,'Each Gender Events'!$A48,'Official Medal Table'!$C:$C,'Each Gender Events'!S$1,'Official Medal Table'!$E:$E,"Mixed")*'Medal values'!$B$3/2
+ COUNTIFS('Official Medal Table'!$I:$I,'Each Gender Events'!$A48,'Official Medal Table'!$C:$C,'Each Gender Events'!S$1,'Official Medal Table'!$E:$E,"Mixed")*'Medal values'!$B$3/2</f>
        <v>0</v>
      </c>
      <c r="T48">
        <f>COUNTIFS('Official Medal Table'!$F:$F,'Each Gender Events'!$A48,'Official Medal Table'!$C:$C,'Each Gender Events'!T$1,'Official Medal Table'!$E:$E,'Each Gender Events'!T$2)*'Medal values'!$B$1
+ COUNTIFS('Official Medal Table'!$G:$G,'Each Gender Events'!$A48,'Official Medal Table'!$C:$C,'Each Gender Events'!T$1,'Official Medal Table'!$E:$E,'Each Gender Events'!T$2)*'Medal values'!$B$2
+ COUNTIFS('Official Medal Table'!$H:$H,'Each Gender Events'!$A48,'Official Medal Table'!$C:$C,'Each Gender Events'!T$1,'Official Medal Table'!$E:$E,'Each Gender Events'!T$2)*'Medal values'!$B$3
+ COUNTIFS('Official Medal Table'!$I:$I,'Each Gender Events'!$A48,'Official Medal Table'!$C:$C,'Each Gender Events'!T$1,'Official Medal Table'!$E:$E,'Each Gender Events'!T$2)*'Medal values'!$B$3
+ COUNTIFS('Official Medal Table'!$F:$F,'Each Gender Events'!$A48,'Official Medal Table'!$C:$C,'Each Gender Events'!T$1,'Official Medal Table'!$E:$E,"Mixed")*'Medal values'!$B$1/2
+ COUNTIFS('Official Medal Table'!$G:$G,'Each Gender Events'!$A48,'Official Medal Table'!$C:$C,'Each Gender Events'!T$1,'Official Medal Table'!$E:$E,"Mixed")*'Medal values'!$B$2/2
+ COUNTIFS('Official Medal Table'!$H:$H,'Each Gender Events'!$A48,'Official Medal Table'!$C:$C,'Each Gender Events'!T$1,'Official Medal Table'!$E:$E,"Mixed")*'Medal values'!$B$3/2
+ COUNTIFS('Official Medal Table'!$I:$I,'Each Gender Events'!$A48,'Official Medal Table'!$C:$C,'Each Gender Events'!T$1,'Official Medal Table'!$E:$E,"Mixed")*'Medal values'!$B$3/2</f>
        <v>0</v>
      </c>
      <c r="U48">
        <f>COUNTIFS('Official Medal Table'!$F:$F,'Each Gender Events'!$A48,'Official Medal Table'!$C:$C,'Each Gender Events'!U$1,'Official Medal Table'!$E:$E,'Each Gender Events'!U$2)*'Medal values'!$B$1
+ COUNTIFS('Official Medal Table'!$G:$G,'Each Gender Events'!$A48,'Official Medal Table'!$C:$C,'Each Gender Events'!U$1,'Official Medal Table'!$E:$E,'Each Gender Events'!U$2)*'Medal values'!$B$2
+ COUNTIFS('Official Medal Table'!$H:$H,'Each Gender Events'!$A48,'Official Medal Table'!$C:$C,'Each Gender Events'!U$1,'Official Medal Table'!$E:$E,'Each Gender Events'!U$2)*'Medal values'!$B$3
+ COUNTIFS('Official Medal Table'!$I:$I,'Each Gender Events'!$A48,'Official Medal Table'!$C:$C,'Each Gender Events'!U$1,'Official Medal Table'!$E:$E,'Each Gender Events'!U$2)*'Medal values'!$B$3
+ COUNTIFS('Official Medal Table'!$F:$F,'Each Gender Events'!$A48,'Official Medal Table'!$C:$C,'Each Gender Events'!U$1,'Official Medal Table'!$E:$E,"Mixed")*'Medal values'!$B$1/2
+ COUNTIFS('Official Medal Table'!$G:$G,'Each Gender Events'!$A48,'Official Medal Table'!$C:$C,'Each Gender Events'!U$1,'Official Medal Table'!$E:$E,"Mixed")*'Medal values'!$B$2/2
+ COUNTIFS('Official Medal Table'!$H:$H,'Each Gender Events'!$A48,'Official Medal Table'!$C:$C,'Each Gender Events'!U$1,'Official Medal Table'!$E:$E,"Mixed")*'Medal values'!$B$3/2
+ COUNTIFS('Official Medal Table'!$I:$I,'Each Gender Events'!$A48,'Official Medal Table'!$C:$C,'Each Gender Events'!U$1,'Official Medal Table'!$E:$E,"Mixed")*'Medal values'!$B$3/2</f>
        <v>0</v>
      </c>
      <c r="V48">
        <f>COUNTIFS('Official Medal Table'!$F:$F,'Each Gender Events'!$A48,'Official Medal Table'!$C:$C,'Each Gender Events'!V$1,'Official Medal Table'!$E:$E,'Each Gender Events'!V$2)*'Medal values'!$B$1
+ COUNTIFS('Official Medal Table'!$G:$G,'Each Gender Events'!$A48,'Official Medal Table'!$C:$C,'Each Gender Events'!V$1,'Official Medal Table'!$E:$E,'Each Gender Events'!V$2)*'Medal values'!$B$2
+ COUNTIFS('Official Medal Table'!$H:$H,'Each Gender Events'!$A48,'Official Medal Table'!$C:$C,'Each Gender Events'!V$1,'Official Medal Table'!$E:$E,'Each Gender Events'!V$2)*'Medal values'!$B$3
+ COUNTIFS('Official Medal Table'!$I:$I,'Each Gender Events'!$A48,'Official Medal Table'!$C:$C,'Each Gender Events'!V$1,'Official Medal Table'!$E:$E,'Each Gender Events'!V$2)*'Medal values'!$B$3
+ COUNTIFS('Official Medal Table'!$F:$F,'Each Gender Events'!$A48,'Official Medal Table'!$C:$C,'Each Gender Events'!V$1,'Official Medal Table'!$E:$E,"Mixed")*'Medal values'!$B$1/2
+ COUNTIFS('Official Medal Table'!$G:$G,'Each Gender Events'!$A48,'Official Medal Table'!$C:$C,'Each Gender Events'!V$1,'Official Medal Table'!$E:$E,"Mixed")*'Medal values'!$B$2/2
+ COUNTIFS('Official Medal Table'!$H:$H,'Each Gender Events'!$A48,'Official Medal Table'!$C:$C,'Each Gender Events'!V$1,'Official Medal Table'!$E:$E,"Mixed")*'Medal values'!$B$3/2
+ COUNTIFS('Official Medal Table'!$I:$I,'Each Gender Events'!$A48,'Official Medal Table'!$C:$C,'Each Gender Events'!V$1,'Official Medal Table'!$E:$E,"Mixed")*'Medal values'!$B$3/2</f>
        <v>0</v>
      </c>
      <c r="W48">
        <f>COUNTIFS('Official Medal Table'!$F:$F,'Each Gender Events'!$A48,'Official Medal Table'!$C:$C,'Each Gender Events'!W$1,'Official Medal Table'!$E:$E,'Each Gender Events'!W$2)*'Medal values'!$B$1
+ COUNTIFS('Official Medal Table'!$G:$G,'Each Gender Events'!$A48,'Official Medal Table'!$C:$C,'Each Gender Events'!W$1,'Official Medal Table'!$E:$E,'Each Gender Events'!W$2)*'Medal values'!$B$2
+ COUNTIFS('Official Medal Table'!$H:$H,'Each Gender Events'!$A48,'Official Medal Table'!$C:$C,'Each Gender Events'!W$1,'Official Medal Table'!$E:$E,'Each Gender Events'!W$2)*'Medal values'!$B$3
+ COUNTIFS('Official Medal Table'!$I:$I,'Each Gender Events'!$A48,'Official Medal Table'!$C:$C,'Each Gender Events'!W$1,'Official Medal Table'!$E:$E,'Each Gender Events'!W$2)*'Medal values'!$B$3
+ COUNTIFS('Official Medal Table'!$F:$F,'Each Gender Events'!$A48,'Official Medal Table'!$C:$C,'Each Gender Events'!W$1,'Official Medal Table'!$E:$E,"Mixed")*'Medal values'!$B$1/2
+ COUNTIFS('Official Medal Table'!$G:$G,'Each Gender Events'!$A48,'Official Medal Table'!$C:$C,'Each Gender Events'!W$1,'Official Medal Table'!$E:$E,"Mixed")*'Medal values'!$B$2/2
+ COUNTIFS('Official Medal Table'!$H:$H,'Each Gender Events'!$A48,'Official Medal Table'!$C:$C,'Each Gender Events'!W$1,'Official Medal Table'!$E:$E,"Mixed")*'Medal values'!$B$3/2
+ COUNTIFS('Official Medal Table'!$I:$I,'Each Gender Events'!$A48,'Official Medal Table'!$C:$C,'Each Gender Events'!W$1,'Official Medal Table'!$E:$E,"Mixed")*'Medal values'!$B$3/2</f>
        <v>0</v>
      </c>
      <c r="X48">
        <f>COUNTIFS('Official Medal Table'!$F:$F,'Each Gender Events'!$A48,'Official Medal Table'!$C:$C,'Each Gender Events'!X$1,'Official Medal Table'!$E:$E,'Each Gender Events'!X$2)*'Medal values'!$B$1
+ COUNTIFS('Official Medal Table'!$G:$G,'Each Gender Events'!$A48,'Official Medal Table'!$C:$C,'Each Gender Events'!X$1,'Official Medal Table'!$E:$E,'Each Gender Events'!X$2)*'Medal values'!$B$2
+ COUNTIFS('Official Medal Table'!$H:$H,'Each Gender Events'!$A48,'Official Medal Table'!$C:$C,'Each Gender Events'!X$1,'Official Medal Table'!$E:$E,'Each Gender Events'!X$2)*'Medal values'!$B$3
+ COUNTIFS('Official Medal Table'!$I:$I,'Each Gender Events'!$A48,'Official Medal Table'!$C:$C,'Each Gender Events'!X$1,'Official Medal Table'!$E:$E,'Each Gender Events'!X$2)*'Medal values'!$B$3
+ COUNTIFS('Official Medal Table'!$F:$F,'Each Gender Events'!$A48,'Official Medal Table'!$C:$C,'Each Gender Events'!X$1,'Official Medal Table'!$E:$E,"Mixed")*'Medal values'!$B$1/2
+ COUNTIFS('Official Medal Table'!$G:$G,'Each Gender Events'!$A48,'Official Medal Table'!$C:$C,'Each Gender Events'!X$1,'Official Medal Table'!$E:$E,"Mixed")*'Medal values'!$B$2/2
+ COUNTIFS('Official Medal Table'!$H:$H,'Each Gender Events'!$A48,'Official Medal Table'!$C:$C,'Each Gender Events'!X$1,'Official Medal Table'!$E:$E,"Mixed")*'Medal values'!$B$3/2
+ COUNTIFS('Official Medal Table'!$I:$I,'Each Gender Events'!$A48,'Official Medal Table'!$C:$C,'Each Gender Events'!X$1,'Official Medal Table'!$E:$E,"Mixed")*'Medal values'!$B$3/2</f>
        <v>0</v>
      </c>
      <c r="Y48">
        <f>COUNTIFS('Official Medal Table'!$F:$F,'Each Gender Events'!$A48,'Official Medal Table'!$C:$C,'Each Gender Events'!Y$1,'Official Medal Table'!$E:$E,'Each Gender Events'!Y$2)*'Medal values'!$B$1
+ COUNTIFS('Official Medal Table'!$G:$G,'Each Gender Events'!$A48,'Official Medal Table'!$C:$C,'Each Gender Events'!Y$1,'Official Medal Table'!$E:$E,'Each Gender Events'!Y$2)*'Medal values'!$B$2
+ COUNTIFS('Official Medal Table'!$H:$H,'Each Gender Events'!$A48,'Official Medal Table'!$C:$C,'Each Gender Events'!Y$1,'Official Medal Table'!$E:$E,'Each Gender Events'!Y$2)*'Medal values'!$B$3
+ COUNTIFS('Official Medal Table'!$I:$I,'Each Gender Events'!$A48,'Official Medal Table'!$C:$C,'Each Gender Events'!Y$1,'Official Medal Table'!$E:$E,'Each Gender Events'!Y$2)*'Medal values'!$B$3
+ COUNTIFS('Official Medal Table'!$F:$F,'Each Gender Events'!$A48,'Official Medal Table'!$C:$C,'Each Gender Events'!Y$1,'Official Medal Table'!$E:$E,"Mixed")*'Medal values'!$B$1/2
+ COUNTIFS('Official Medal Table'!$G:$G,'Each Gender Events'!$A48,'Official Medal Table'!$C:$C,'Each Gender Events'!Y$1,'Official Medal Table'!$E:$E,"Mixed")*'Medal values'!$B$2/2
+ COUNTIFS('Official Medal Table'!$H:$H,'Each Gender Events'!$A48,'Official Medal Table'!$C:$C,'Each Gender Events'!Y$1,'Official Medal Table'!$E:$E,"Mixed")*'Medal values'!$B$3/2
+ COUNTIFS('Official Medal Table'!$I:$I,'Each Gender Events'!$A48,'Official Medal Table'!$C:$C,'Each Gender Events'!Y$1,'Official Medal Table'!$E:$E,"Mixed")*'Medal values'!$B$3/2</f>
        <v>0</v>
      </c>
      <c r="Z48">
        <f>COUNTIFS('Official Medal Table'!$F:$F,'Each Gender Events'!$A48,'Official Medal Table'!$C:$C,'Each Gender Events'!Z$1,'Official Medal Table'!$E:$E,'Each Gender Events'!Z$2)*'Medal values'!$B$1
+ COUNTIFS('Official Medal Table'!$G:$G,'Each Gender Events'!$A48,'Official Medal Table'!$C:$C,'Each Gender Events'!Z$1,'Official Medal Table'!$E:$E,'Each Gender Events'!Z$2)*'Medal values'!$B$2
+ COUNTIFS('Official Medal Table'!$H:$H,'Each Gender Events'!$A48,'Official Medal Table'!$C:$C,'Each Gender Events'!Z$1,'Official Medal Table'!$E:$E,'Each Gender Events'!Z$2)*'Medal values'!$B$3
+ COUNTIFS('Official Medal Table'!$I:$I,'Each Gender Events'!$A48,'Official Medal Table'!$C:$C,'Each Gender Events'!Z$1,'Official Medal Table'!$E:$E,'Each Gender Events'!Z$2)*'Medal values'!$B$3
+ COUNTIFS('Official Medal Table'!$F:$F,'Each Gender Events'!$A48,'Official Medal Table'!$C:$C,'Each Gender Events'!Z$1,'Official Medal Table'!$E:$E,"Mixed")*'Medal values'!$B$1/2
+ COUNTIFS('Official Medal Table'!$G:$G,'Each Gender Events'!$A48,'Official Medal Table'!$C:$C,'Each Gender Events'!Z$1,'Official Medal Table'!$E:$E,"Mixed")*'Medal values'!$B$2/2
+ COUNTIFS('Official Medal Table'!$H:$H,'Each Gender Events'!$A48,'Official Medal Table'!$C:$C,'Each Gender Events'!Z$1,'Official Medal Table'!$E:$E,"Mixed")*'Medal values'!$B$3/2
+ COUNTIFS('Official Medal Table'!$I:$I,'Each Gender Events'!$A48,'Official Medal Table'!$C:$C,'Each Gender Events'!Z$1,'Official Medal Table'!$E:$E,"Mixed")*'Medal values'!$B$3/2</f>
        <v>0</v>
      </c>
      <c r="AA48">
        <f>COUNTIFS('Official Medal Table'!$F:$F,'Each Gender Events'!$A48,'Official Medal Table'!$C:$C,'Each Gender Events'!AA$1,'Official Medal Table'!$E:$E,'Each Gender Events'!AA$2)*'Medal values'!$B$1
+ COUNTIFS('Official Medal Table'!$G:$G,'Each Gender Events'!$A48,'Official Medal Table'!$C:$C,'Each Gender Events'!AA$1,'Official Medal Table'!$E:$E,'Each Gender Events'!AA$2)*'Medal values'!$B$2
+ COUNTIFS('Official Medal Table'!$H:$H,'Each Gender Events'!$A48,'Official Medal Table'!$C:$C,'Each Gender Events'!AA$1,'Official Medal Table'!$E:$E,'Each Gender Events'!AA$2)*'Medal values'!$B$3
+ COUNTIFS('Official Medal Table'!$I:$I,'Each Gender Events'!$A48,'Official Medal Table'!$C:$C,'Each Gender Events'!AA$1,'Official Medal Table'!$E:$E,'Each Gender Events'!AA$2)*'Medal values'!$B$3
+ COUNTIFS('Official Medal Table'!$F:$F,'Each Gender Events'!$A48,'Official Medal Table'!$C:$C,'Each Gender Events'!AA$1,'Official Medal Table'!$E:$E,"Mixed")*'Medal values'!$B$1/2
+ COUNTIFS('Official Medal Table'!$G:$G,'Each Gender Events'!$A48,'Official Medal Table'!$C:$C,'Each Gender Events'!AA$1,'Official Medal Table'!$E:$E,"Mixed")*'Medal values'!$B$2/2
+ COUNTIFS('Official Medal Table'!$H:$H,'Each Gender Events'!$A48,'Official Medal Table'!$C:$C,'Each Gender Events'!AA$1,'Official Medal Table'!$E:$E,"Mixed")*'Medal values'!$B$3/2
+ COUNTIFS('Official Medal Table'!$I:$I,'Each Gender Events'!$A48,'Official Medal Table'!$C:$C,'Each Gender Events'!AA$1,'Official Medal Table'!$E:$E,"Mixed")*'Medal values'!$B$3/2</f>
        <v>0</v>
      </c>
      <c r="AB48">
        <f>COUNTIFS('Official Medal Table'!$F:$F,'Each Gender Events'!$A48,'Official Medal Table'!$C:$C,'Each Gender Events'!AB$1,'Official Medal Table'!$E:$E,'Each Gender Events'!AB$2)*'Medal values'!$B$1
+ COUNTIFS('Official Medal Table'!$G:$G,'Each Gender Events'!$A48,'Official Medal Table'!$C:$C,'Each Gender Events'!AB$1,'Official Medal Table'!$E:$E,'Each Gender Events'!AB$2)*'Medal values'!$B$2
+ COUNTIFS('Official Medal Table'!$H:$H,'Each Gender Events'!$A48,'Official Medal Table'!$C:$C,'Each Gender Events'!AB$1,'Official Medal Table'!$E:$E,'Each Gender Events'!AB$2)*'Medal values'!$B$3
+ COUNTIFS('Official Medal Table'!$I:$I,'Each Gender Events'!$A48,'Official Medal Table'!$C:$C,'Each Gender Events'!AB$1,'Official Medal Table'!$E:$E,'Each Gender Events'!AB$2)*'Medal values'!$B$3
+ COUNTIFS('Official Medal Table'!$F:$F,'Each Gender Events'!$A48,'Official Medal Table'!$C:$C,'Each Gender Events'!AB$1,'Official Medal Table'!$E:$E,"Mixed")*'Medal values'!$B$1/2
+ COUNTIFS('Official Medal Table'!$G:$G,'Each Gender Events'!$A48,'Official Medal Table'!$C:$C,'Each Gender Events'!AB$1,'Official Medal Table'!$E:$E,"Mixed")*'Medal values'!$B$2/2
+ COUNTIFS('Official Medal Table'!$H:$H,'Each Gender Events'!$A48,'Official Medal Table'!$C:$C,'Each Gender Events'!AB$1,'Official Medal Table'!$E:$E,"Mixed")*'Medal values'!$B$3/2
+ COUNTIFS('Official Medal Table'!$I:$I,'Each Gender Events'!$A48,'Official Medal Table'!$C:$C,'Each Gender Events'!AB$1,'Official Medal Table'!$E:$E,"Mixed")*'Medal values'!$B$3/2</f>
        <v>0</v>
      </c>
      <c r="AC48">
        <f>COUNTIFS('Official Medal Table'!$F:$F,'Each Gender Events'!$A48,'Official Medal Table'!$C:$C,'Each Gender Events'!AC$1,'Official Medal Table'!$E:$E,'Each Gender Events'!AC$2)*'Medal values'!$B$1
+ COUNTIFS('Official Medal Table'!$G:$G,'Each Gender Events'!$A48,'Official Medal Table'!$C:$C,'Each Gender Events'!AC$1,'Official Medal Table'!$E:$E,'Each Gender Events'!AC$2)*'Medal values'!$B$2
+ COUNTIFS('Official Medal Table'!$H:$H,'Each Gender Events'!$A48,'Official Medal Table'!$C:$C,'Each Gender Events'!AC$1,'Official Medal Table'!$E:$E,'Each Gender Events'!AC$2)*'Medal values'!$B$3
+ COUNTIFS('Official Medal Table'!$I:$I,'Each Gender Events'!$A48,'Official Medal Table'!$C:$C,'Each Gender Events'!AC$1,'Official Medal Table'!$E:$E,'Each Gender Events'!AC$2)*'Medal values'!$B$3
+ COUNTIFS('Official Medal Table'!$F:$F,'Each Gender Events'!$A48,'Official Medal Table'!$C:$C,'Each Gender Events'!AC$1,'Official Medal Table'!$E:$E,"Mixed")*'Medal values'!$B$1/2
+ COUNTIFS('Official Medal Table'!$G:$G,'Each Gender Events'!$A48,'Official Medal Table'!$C:$C,'Each Gender Events'!AC$1,'Official Medal Table'!$E:$E,"Mixed")*'Medal values'!$B$2/2
+ COUNTIFS('Official Medal Table'!$H:$H,'Each Gender Events'!$A48,'Official Medal Table'!$C:$C,'Each Gender Events'!AC$1,'Official Medal Table'!$E:$E,"Mixed")*'Medal values'!$B$3/2
+ COUNTIFS('Official Medal Table'!$I:$I,'Each Gender Events'!$A48,'Official Medal Table'!$C:$C,'Each Gender Events'!AC$1,'Official Medal Table'!$E:$E,"Mixed")*'Medal values'!$B$3/2</f>
        <v>0</v>
      </c>
      <c r="AD48">
        <f>COUNTIFS('Official Medal Table'!$F:$F,'Each Gender Events'!$A48,'Official Medal Table'!$C:$C,'Each Gender Events'!AD$1,'Official Medal Table'!$E:$E,'Each Gender Events'!AD$2)*'Medal values'!$B$1
+ COUNTIFS('Official Medal Table'!$G:$G,'Each Gender Events'!$A48,'Official Medal Table'!$C:$C,'Each Gender Events'!AD$1,'Official Medal Table'!$E:$E,'Each Gender Events'!AD$2)*'Medal values'!$B$2
+ COUNTIFS('Official Medal Table'!$H:$H,'Each Gender Events'!$A48,'Official Medal Table'!$C:$C,'Each Gender Events'!AD$1,'Official Medal Table'!$E:$E,'Each Gender Events'!AD$2)*'Medal values'!$B$3
+ COUNTIFS('Official Medal Table'!$I:$I,'Each Gender Events'!$A48,'Official Medal Table'!$C:$C,'Each Gender Events'!AD$1,'Official Medal Table'!$E:$E,'Each Gender Events'!AD$2)*'Medal values'!$B$3
+ COUNTIFS('Official Medal Table'!$F:$F,'Each Gender Events'!$A48,'Official Medal Table'!$C:$C,'Each Gender Events'!AD$1,'Official Medal Table'!$E:$E,"Mixed")*'Medal values'!$B$1/2
+ COUNTIFS('Official Medal Table'!$G:$G,'Each Gender Events'!$A48,'Official Medal Table'!$C:$C,'Each Gender Events'!AD$1,'Official Medal Table'!$E:$E,"Mixed")*'Medal values'!$B$2/2
+ COUNTIFS('Official Medal Table'!$H:$H,'Each Gender Events'!$A48,'Official Medal Table'!$C:$C,'Each Gender Events'!AD$1,'Official Medal Table'!$E:$E,"Mixed")*'Medal values'!$B$3/2
+ COUNTIFS('Official Medal Table'!$I:$I,'Each Gender Events'!$A48,'Official Medal Table'!$C:$C,'Each Gender Events'!AD$1,'Official Medal Table'!$E:$E,"Mixed")*'Medal values'!$B$3/2</f>
        <v>0</v>
      </c>
      <c r="AE48">
        <f>COUNTIFS('Official Medal Table'!$F:$F,'Each Gender Events'!$A48,'Official Medal Table'!$C:$C,'Each Gender Events'!AE$1,'Official Medal Table'!$E:$E,'Each Gender Events'!AE$2)*'Medal values'!$B$1
+ COUNTIFS('Official Medal Table'!$G:$G,'Each Gender Events'!$A48,'Official Medal Table'!$C:$C,'Each Gender Events'!AE$1,'Official Medal Table'!$E:$E,'Each Gender Events'!AE$2)*'Medal values'!$B$2
+ COUNTIFS('Official Medal Table'!$H:$H,'Each Gender Events'!$A48,'Official Medal Table'!$C:$C,'Each Gender Events'!AE$1,'Official Medal Table'!$E:$E,'Each Gender Events'!AE$2)*'Medal values'!$B$3
+ COUNTIFS('Official Medal Table'!$I:$I,'Each Gender Events'!$A48,'Official Medal Table'!$C:$C,'Each Gender Events'!AE$1,'Official Medal Table'!$E:$E,'Each Gender Events'!AE$2)*'Medal values'!$B$3
+ COUNTIFS('Official Medal Table'!$F:$F,'Each Gender Events'!$A48,'Official Medal Table'!$C:$C,'Each Gender Events'!AE$1,'Official Medal Table'!$E:$E,"Mixed")*'Medal values'!$B$1/2
+ COUNTIFS('Official Medal Table'!$G:$G,'Each Gender Events'!$A48,'Official Medal Table'!$C:$C,'Each Gender Events'!AE$1,'Official Medal Table'!$E:$E,"Mixed")*'Medal values'!$B$2/2
+ COUNTIFS('Official Medal Table'!$H:$H,'Each Gender Events'!$A48,'Official Medal Table'!$C:$C,'Each Gender Events'!AE$1,'Official Medal Table'!$E:$E,"Mixed")*'Medal values'!$B$3/2
+ COUNTIFS('Official Medal Table'!$I:$I,'Each Gender Events'!$A48,'Official Medal Table'!$C:$C,'Each Gender Events'!AE$1,'Official Medal Table'!$E:$E,"Mixed")*'Medal values'!$B$3/2</f>
        <v>0</v>
      </c>
      <c r="AF48">
        <f>COUNTIFS('Official Medal Table'!$F:$F,'Each Gender Events'!$A48,'Official Medal Table'!$C:$C,'Each Gender Events'!AF$1,'Official Medal Table'!$E:$E,'Each Gender Events'!AF$2)*'Medal values'!$B$1
+ COUNTIFS('Official Medal Table'!$G:$G,'Each Gender Events'!$A48,'Official Medal Table'!$C:$C,'Each Gender Events'!AF$1,'Official Medal Table'!$E:$E,'Each Gender Events'!AF$2)*'Medal values'!$B$2
+ COUNTIFS('Official Medal Table'!$H:$H,'Each Gender Events'!$A48,'Official Medal Table'!$C:$C,'Each Gender Events'!AF$1,'Official Medal Table'!$E:$E,'Each Gender Events'!AF$2)*'Medal values'!$B$3
+ COUNTIFS('Official Medal Table'!$I:$I,'Each Gender Events'!$A48,'Official Medal Table'!$C:$C,'Each Gender Events'!AF$1,'Official Medal Table'!$E:$E,'Each Gender Events'!AF$2)*'Medal values'!$B$3
+ COUNTIFS('Official Medal Table'!$F:$F,'Each Gender Events'!$A48,'Official Medal Table'!$C:$C,'Each Gender Events'!AF$1,'Official Medal Table'!$E:$E,"Mixed")*'Medal values'!$B$1/2
+ COUNTIFS('Official Medal Table'!$G:$G,'Each Gender Events'!$A48,'Official Medal Table'!$C:$C,'Each Gender Events'!AF$1,'Official Medal Table'!$E:$E,"Mixed")*'Medal values'!$B$2/2
+ COUNTIFS('Official Medal Table'!$H:$H,'Each Gender Events'!$A48,'Official Medal Table'!$C:$C,'Each Gender Events'!AF$1,'Official Medal Table'!$E:$E,"Mixed")*'Medal values'!$B$3/2
+ COUNTIFS('Official Medal Table'!$I:$I,'Each Gender Events'!$A48,'Official Medal Table'!$C:$C,'Each Gender Events'!AF$1,'Official Medal Table'!$E:$E,"Mixed")*'Medal values'!$B$3/2</f>
        <v>0</v>
      </c>
      <c r="AG48">
        <f>COUNTIFS('Official Medal Table'!$F:$F,'Each Gender Events'!$A48,'Official Medal Table'!$C:$C,'Each Gender Events'!AG$1,'Official Medal Table'!$E:$E,'Each Gender Events'!AG$2)*'Medal values'!$B$1
+ COUNTIFS('Official Medal Table'!$G:$G,'Each Gender Events'!$A48,'Official Medal Table'!$C:$C,'Each Gender Events'!AG$1,'Official Medal Table'!$E:$E,'Each Gender Events'!AG$2)*'Medal values'!$B$2
+ COUNTIFS('Official Medal Table'!$H:$H,'Each Gender Events'!$A48,'Official Medal Table'!$C:$C,'Each Gender Events'!AG$1,'Official Medal Table'!$E:$E,'Each Gender Events'!AG$2)*'Medal values'!$B$3
+ COUNTIFS('Official Medal Table'!$I:$I,'Each Gender Events'!$A48,'Official Medal Table'!$C:$C,'Each Gender Events'!AG$1,'Official Medal Table'!$E:$E,'Each Gender Events'!AG$2)*'Medal values'!$B$3
+ COUNTIFS('Official Medal Table'!$F:$F,'Each Gender Events'!$A48,'Official Medal Table'!$C:$C,'Each Gender Events'!AG$1,'Official Medal Table'!$E:$E,"Mixed")*'Medal values'!$B$1/2
+ COUNTIFS('Official Medal Table'!$G:$G,'Each Gender Events'!$A48,'Official Medal Table'!$C:$C,'Each Gender Events'!AG$1,'Official Medal Table'!$E:$E,"Mixed")*'Medal values'!$B$2/2
+ COUNTIFS('Official Medal Table'!$H:$H,'Each Gender Events'!$A48,'Official Medal Table'!$C:$C,'Each Gender Events'!AG$1,'Official Medal Table'!$E:$E,"Mixed")*'Medal values'!$B$3/2
+ COUNTIFS('Official Medal Table'!$I:$I,'Each Gender Events'!$A48,'Official Medal Table'!$C:$C,'Each Gender Events'!AG$1,'Official Medal Table'!$E:$E,"Mixed")*'Medal values'!$B$3/2</f>
        <v>0</v>
      </c>
      <c r="AH48">
        <f>COUNTIFS('Official Medal Table'!$F:$F,'Each Gender Events'!$A48,'Official Medal Table'!$C:$C,'Each Gender Events'!AH$1,'Official Medal Table'!$E:$E,'Each Gender Events'!AH$2)*'Medal values'!$B$1
+ COUNTIFS('Official Medal Table'!$G:$G,'Each Gender Events'!$A48,'Official Medal Table'!$C:$C,'Each Gender Events'!AH$1,'Official Medal Table'!$E:$E,'Each Gender Events'!AH$2)*'Medal values'!$B$2
+ COUNTIFS('Official Medal Table'!$H:$H,'Each Gender Events'!$A48,'Official Medal Table'!$C:$C,'Each Gender Events'!AH$1,'Official Medal Table'!$E:$E,'Each Gender Events'!AH$2)*'Medal values'!$B$3
+ COUNTIFS('Official Medal Table'!$I:$I,'Each Gender Events'!$A48,'Official Medal Table'!$C:$C,'Each Gender Events'!AH$1,'Official Medal Table'!$E:$E,'Each Gender Events'!AH$2)*'Medal values'!$B$3
+ COUNTIFS('Official Medal Table'!$F:$F,'Each Gender Events'!$A48,'Official Medal Table'!$C:$C,'Each Gender Events'!AH$1,'Official Medal Table'!$E:$E,"Mixed")*'Medal values'!$B$1/2
+ COUNTIFS('Official Medal Table'!$G:$G,'Each Gender Events'!$A48,'Official Medal Table'!$C:$C,'Each Gender Events'!AH$1,'Official Medal Table'!$E:$E,"Mixed")*'Medal values'!$B$2/2
+ COUNTIFS('Official Medal Table'!$H:$H,'Each Gender Events'!$A48,'Official Medal Table'!$C:$C,'Each Gender Events'!AH$1,'Official Medal Table'!$E:$E,"Mixed")*'Medal values'!$B$3/2
+ COUNTIFS('Official Medal Table'!$I:$I,'Each Gender Events'!$A48,'Official Medal Table'!$C:$C,'Each Gender Events'!AH$1,'Official Medal Table'!$E:$E,"Mixed")*'Medal values'!$B$3/2</f>
        <v>0</v>
      </c>
      <c r="AI48">
        <f>COUNTIFS('Official Medal Table'!$F:$F,'Each Gender Events'!$A48,'Official Medal Table'!$C:$C,'Each Gender Events'!AI$1,'Official Medal Table'!$E:$E,'Each Gender Events'!AI$2)*'Medal values'!$B$1
+ COUNTIFS('Official Medal Table'!$G:$G,'Each Gender Events'!$A48,'Official Medal Table'!$C:$C,'Each Gender Events'!AI$1,'Official Medal Table'!$E:$E,'Each Gender Events'!AI$2)*'Medal values'!$B$2
+ COUNTIFS('Official Medal Table'!$H:$H,'Each Gender Events'!$A48,'Official Medal Table'!$C:$C,'Each Gender Events'!AI$1,'Official Medal Table'!$E:$E,'Each Gender Events'!AI$2)*'Medal values'!$B$3
+ COUNTIFS('Official Medal Table'!$I:$I,'Each Gender Events'!$A48,'Official Medal Table'!$C:$C,'Each Gender Events'!AI$1,'Official Medal Table'!$E:$E,'Each Gender Events'!AI$2)*'Medal values'!$B$3
+ COUNTIFS('Official Medal Table'!$F:$F,'Each Gender Events'!$A48,'Official Medal Table'!$C:$C,'Each Gender Events'!AI$1,'Official Medal Table'!$E:$E,"Mixed")*'Medal values'!$B$1/2
+ COUNTIFS('Official Medal Table'!$G:$G,'Each Gender Events'!$A48,'Official Medal Table'!$C:$C,'Each Gender Events'!AI$1,'Official Medal Table'!$E:$E,"Mixed")*'Medal values'!$B$2/2
+ COUNTIFS('Official Medal Table'!$H:$H,'Each Gender Events'!$A48,'Official Medal Table'!$C:$C,'Each Gender Events'!AI$1,'Official Medal Table'!$E:$E,"Mixed")*'Medal values'!$B$3/2
+ COUNTIFS('Official Medal Table'!$I:$I,'Each Gender Events'!$A48,'Official Medal Table'!$C:$C,'Each Gender Events'!AI$1,'Official Medal Table'!$E:$E,"Mixed")*'Medal values'!$B$3/2</f>
        <v>0</v>
      </c>
      <c r="AJ48">
        <f>COUNTIFS('Official Medal Table'!$F:$F,'Each Gender Events'!$A48,'Official Medal Table'!$C:$C,'Each Gender Events'!AJ$1,'Official Medal Table'!$E:$E,'Each Gender Events'!AJ$2)*'Medal values'!$B$1
+ COUNTIFS('Official Medal Table'!$G:$G,'Each Gender Events'!$A48,'Official Medal Table'!$C:$C,'Each Gender Events'!AJ$1,'Official Medal Table'!$E:$E,'Each Gender Events'!AJ$2)*'Medal values'!$B$2
+ COUNTIFS('Official Medal Table'!$H:$H,'Each Gender Events'!$A48,'Official Medal Table'!$C:$C,'Each Gender Events'!AJ$1,'Official Medal Table'!$E:$E,'Each Gender Events'!AJ$2)*'Medal values'!$B$3
+ COUNTIFS('Official Medal Table'!$I:$I,'Each Gender Events'!$A48,'Official Medal Table'!$C:$C,'Each Gender Events'!AJ$1,'Official Medal Table'!$E:$E,'Each Gender Events'!AJ$2)*'Medal values'!$B$3
+ COUNTIFS('Official Medal Table'!$F:$F,'Each Gender Events'!$A48,'Official Medal Table'!$C:$C,'Each Gender Events'!AJ$1,'Official Medal Table'!$E:$E,"Mixed")*'Medal values'!$B$1/2
+ COUNTIFS('Official Medal Table'!$G:$G,'Each Gender Events'!$A48,'Official Medal Table'!$C:$C,'Each Gender Events'!AJ$1,'Official Medal Table'!$E:$E,"Mixed")*'Medal values'!$B$2/2
+ COUNTIFS('Official Medal Table'!$H:$H,'Each Gender Events'!$A48,'Official Medal Table'!$C:$C,'Each Gender Events'!AJ$1,'Official Medal Table'!$E:$E,"Mixed")*'Medal values'!$B$3/2
+ COUNTIFS('Official Medal Table'!$I:$I,'Each Gender Events'!$A48,'Official Medal Table'!$C:$C,'Each Gender Events'!AJ$1,'Official Medal Table'!$E:$E,"Mixed")*'Medal values'!$B$3/2</f>
        <v>0</v>
      </c>
      <c r="AK48">
        <f>COUNTIFS('Official Medal Table'!$F:$F,'Each Gender Events'!$A48,'Official Medal Table'!$C:$C,'Each Gender Events'!AK$1,'Official Medal Table'!$E:$E,'Each Gender Events'!AK$2)*'Medal values'!$B$1
+ COUNTIFS('Official Medal Table'!$G:$G,'Each Gender Events'!$A48,'Official Medal Table'!$C:$C,'Each Gender Events'!AK$1,'Official Medal Table'!$E:$E,'Each Gender Events'!AK$2)*'Medal values'!$B$2
+ COUNTIFS('Official Medal Table'!$H:$H,'Each Gender Events'!$A48,'Official Medal Table'!$C:$C,'Each Gender Events'!AK$1,'Official Medal Table'!$E:$E,'Each Gender Events'!AK$2)*'Medal values'!$B$3
+ COUNTIFS('Official Medal Table'!$I:$I,'Each Gender Events'!$A48,'Official Medal Table'!$C:$C,'Each Gender Events'!AK$1,'Official Medal Table'!$E:$E,'Each Gender Events'!AK$2)*'Medal values'!$B$3
+ COUNTIFS('Official Medal Table'!$F:$F,'Each Gender Events'!$A48,'Official Medal Table'!$C:$C,'Each Gender Events'!AK$1,'Official Medal Table'!$E:$E,"Mixed")*'Medal values'!$B$1/2
+ COUNTIFS('Official Medal Table'!$G:$G,'Each Gender Events'!$A48,'Official Medal Table'!$C:$C,'Each Gender Events'!AK$1,'Official Medal Table'!$E:$E,"Mixed")*'Medal values'!$B$2/2
+ COUNTIFS('Official Medal Table'!$H:$H,'Each Gender Events'!$A48,'Official Medal Table'!$C:$C,'Each Gender Events'!AK$1,'Official Medal Table'!$E:$E,"Mixed")*'Medal values'!$B$3/2
+ COUNTIFS('Official Medal Table'!$I:$I,'Each Gender Events'!$A48,'Official Medal Table'!$C:$C,'Each Gender Events'!AK$1,'Official Medal Table'!$E:$E,"Mixed")*'Medal values'!$B$3/2</f>
        <v>0</v>
      </c>
      <c r="AL48">
        <f>COUNTIFS('Official Medal Table'!$F:$F,'Each Gender Events'!$A48,'Official Medal Table'!$C:$C,'Each Gender Events'!AL$1,'Official Medal Table'!$E:$E,'Each Gender Events'!AL$2)*'Medal values'!$B$1
+ COUNTIFS('Official Medal Table'!$G:$G,'Each Gender Events'!$A48,'Official Medal Table'!$C:$C,'Each Gender Events'!AL$1,'Official Medal Table'!$E:$E,'Each Gender Events'!AL$2)*'Medal values'!$B$2
+ COUNTIFS('Official Medal Table'!$H:$H,'Each Gender Events'!$A48,'Official Medal Table'!$C:$C,'Each Gender Events'!AL$1,'Official Medal Table'!$E:$E,'Each Gender Events'!AL$2)*'Medal values'!$B$3
+ COUNTIFS('Official Medal Table'!$I:$I,'Each Gender Events'!$A48,'Official Medal Table'!$C:$C,'Each Gender Events'!AL$1,'Official Medal Table'!$E:$E,'Each Gender Events'!AL$2)*'Medal values'!$B$3
+ COUNTIFS('Official Medal Table'!$F:$F,'Each Gender Events'!$A48,'Official Medal Table'!$C:$C,'Each Gender Events'!AL$1,'Official Medal Table'!$E:$E,"Mixed")*'Medal values'!$B$1/2
+ COUNTIFS('Official Medal Table'!$G:$G,'Each Gender Events'!$A48,'Official Medal Table'!$C:$C,'Each Gender Events'!AL$1,'Official Medal Table'!$E:$E,"Mixed")*'Medal values'!$B$2/2
+ COUNTIFS('Official Medal Table'!$H:$H,'Each Gender Events'!$A48,'Official Medal Table'!$C:$C,'Each Gender Events'!AL$1,'Official Medal Table'!$E:$E,"Mixed")*'Medal values'!$B$3/2
+ COUNTIFS('Official Medal Table'!$I:$I,'Each Gender Events'!$A48,'Official Medal Table'!$C:$C,'Each Gender Events'!AL$1,'Official Medal Table'!$E:$E,"Mixed")*'Medal values'!$B$3/2</f>
        <v>0</v>
      </c>
      <c r="AM48">
        <f>COUNTIFS('Official Medal Table'!$F:$F,'Each Gender Events'!$A48,'Official Medal Table'!$C:$C,'Each Gender Events'!AM$1,'Official Medal Table'!$E:$E,'Each Gender Events'!AM$2)*'Medal values'!$B$1
+ COUNTIFS('Official Medal Table'!$G:$G,'Each Gender Events'!$A48,'Official Medal Table'!$C:$C,'Each Gender Events'!AM$1,'Official Medal Table'!$E:$E,'Each Gender Events'!AM$2)*'Medal values'!$B$2
+ COUNTIFS('Official Medal Table'!$H:$H,'Each Gender Events'!$A48,'Official Medal Table'!$C:$C,'Each Gender Events'!AM$1,'Official Medal Table'!$E:$E,'Each Gender Events'!AM$2)*'Medal values'!$B$3
+ COUNTIFS('Official Medal Table'!$I:$I,'Each Gender Events'!$A48,'Official Medal Table'!$C:$C,'Each Gender Events'!AM$1,'Official Medal Table'!$E:$E,'Each Gender Events'!AM$2)*'Medal values'!$B$3
+ COUNTIFS('Official Medal Table'!$F:$F,'Each Gender Events'!$A48,'Official Medal Table'!$C:$C,'Each Gender Events'!AM$1,'Official Medal Table'!$E:$E,"Mixed")*'Medal values'!$B$1/2
+ COUNTIFS('Official Medal Table'!$G:$G,'Each Gender Events'!$A48,'Official Medal Table'!$C:$C,'Each Gender Events'!AM$1,'Official Medal Table'!$E:$E,"Mixed")*'Medal values'!$B$2/2
+ COUNTIFS('Official Medal Table'!$H:$H,'Each Gender Events'!$A48,'Official Medal Table'!$C:$C,'Each Gender Events'!AM$1,'Official Medal Table'!$E:$E,"Mixed")*'Medal values'!$B$3/2
+ COUNTIFS('Official Medal Table'!$I:$I,'Each Gender Events'!$A48,'Official Medal Table'!$C:$C,'Each Gender Events'!AM$1,'Official Medal Table'!$E:$E,"Mixed")*'Medal values'!$B$3/2</f>
        <v>0</v>
      </c>
      <c r="AN48">
        <f>COUNTIFS('Official Medal Table'!$F:$F,'Each Gender Events'!$A48,'Official Medal Table'!$C:$C,'Each Gender Events'!AN$1,'Official Medal Table'!$E:$E,'Each Gender Events'!AN$2)*'Medal values'!$B$1
+ COUNTIFS('Official Medal Table'!$G:$G,'Each Gender Events'!$A48,'Official Medal Table'!$C:$C,'Each Gender Events'!AN$1,'Official Medal Table'!$E:$E,'Each Gender Events'!AN$2)*'Medal values'!$B$2
+ COUNTIFS('Official Medal Table'!$H:$H,'Each Gender Events'!$A48,'Official Medal Table'!$C:$C,'Each Gender Events'!AN$1,'Official Medal Table'!$E:$E,'Each Gender Events'!AN$2)*'Medal values'!$B$3
+ COUNTIFS('Official Medal Table'!$I:$I,'Each Gender Events'!$A48,'Official Medal Table'!$C:$C,'Each Gender Events'!AN$1,'Official Medal Table'!$E:$E,'Each Gender Events'!AN$2)*'Medal values'!$B$3
+ COUNTIFS('Official Medal Table'!$F:$F,'Each Gender Events'!$A48,'Official Medal Table'!$C:$C,'Each Gender Events'!AN$1,'Official Medal Table'!$E:$E,"Mixed")*'Medal values'!$B$1/2
+ COUNTIFS('Official Medal Table'!$G:$G,'Each Gender Events'!$A48,'Official Medal Table'!$C:$C,'Each Gender Events'!AN$1,'Official Medal Table'!$E:$E,"Mixed")*'Medal values'!$B$2/2
+ COUNTIFS('Official Medal Table'!$H:$H,'Each Gender Events'!$A48,'Official Medal Table'!$C:$C,'Each Gender Events'!AN$1,'Official Medal Table'!$E:$E,"Mixed")*'Medal values'!$B$3/2
+ COUNTIFS('Official Medal Table'!$I:$I,'Each Gender Events'!$A48,'Official Medal Table'!$C:$C,'Each Gender Events'!AN$1,'Official Medal Table'!$E:$E,"Mixed")*'Medal values'!$B$3/2</f>
        <v>0</v>
      </c>
      <c r="AO48">
        <f>COUNTIFS('Official Medal Table'!$F:$F,'Each Gender Events'!$A48,'Official Medal Table'!$C:$C,'Each Gender Events'!AO$1,'Official Medal Table'!$E:$E,'Each Gender Events'!AO$2)*'Medal values'!$B$1
+ COUNTIFS('Official Medal Table'!$G:$G,'Each Gender Events'!$A48,'Official Medal Table'!$C:$C,'Each Gender Events'!AO$1,'Official Medal Table'!$E:$E,'Each Gender Events'!AO$2)*'Medal values'!$B$2
+ COUNTIFS('Official Medal Table'!$H:$H,'Each Gender Events'!$A48,'Official Medal Table'!$C:$C,'Each Gender Events'!AO$1,'Official Medal Table'!$E:$E,'Each Gender Events'!AO$2)*'Medal values'!$B$3
+ COUNTIFS('Official Medal Table'!$I:$I,'Each Gender Events'!$A48,'Official Medal Table'!$C:$C,'Each Gender Events'!AO$1,'Official Medal Table'!$E:$E,'Each Gender Events'!AO$2)*'Medal values'!$B$3
+ COUNTIFS('Official Medal Table'!$F:$F,'Each Gender Events'!$A48,'Official Medal Table'!$C:$C,'Each Gender Events'!AO$1,'Official Medal Table'!$E:$E,"Mixed")*'Medal values'!$B$1/2
+ COUNTIFS('Official Medal Table'!$G:$G,'Each Gender Events'!$A48,'Official Medal Table'!$C:$C,'Each Gender Events'!AO$1,'Official Medal Table'!$E:$E,"Mixed")*'Medal values'!$B$2/2
+ COUNTIFS('Official Medal Table'!$H:$H,'Each Gender Events'!$A48,'Official Medal Table'!$C:$C,'Each Gender Events'!AO$1,'Official Medal Table'!$E:$E,"Mixed")*'Medal values'!$B$3/2
+ COUNTIFS('Official Medal Table'!$I:$I,'Each Gender Events'!$A48,'Official Medal Table'!$C:$C,'Each Gender Events'!AO$1,'Official Medal Table'!$E:$E,"Mixed")*'Medal values'!$B$3/2</f>
        <v>0</v>
      </c>
      <c r="AP48">
        <f>COUNTIFS('Official Medal Table'!$F:$F,'Each Gender Events'!$A48,'Official Medal Table'!$C:$C,'Each Gender Events'!AP$1,'Official Medal Table'!$E:$E,'Each Gender Events'!AP$2)*'Medal values'!$B$1
+ COUNTIFS('Official Medal Table'!$G:$G,'Each Gender Events'!$A48,'Official Medal Table'!$C:$C,'Each Gender Events'!AP$1,'Official Medal Table'!$E:$E,'Each Gender Events'!AP$2)*'Medal values'!$B$2
+ COUNTIFS('Official Medal Table'!$H:$H,'Each Gender Events'!$A48,'Official Medal Table'!$C:$C,'Each Gender Events'!AP$1,'Official Medal Table'!$E:$E,'Each Gender Events'!AP$2)*'Medal values'!$B$3
+ COUNTIFS('Official Medal Table'!$I:$I,'Each Gender Events'!$A48,'Official Medal Table'!$C:$C,'Each Gender Events'!AP$1,'Official Medal Table'!$E:$E,'Each Gender Events'!AP$2)*'Medal values'!$B$3
+ COUNTIFS('Official Medal Table'!$F:$F,'Each Gender Events'!$A48,'Official Medal Table'!$C:$C,'Each Gender Events'!AP$1,'Official Medal Table'!$E:$E,"Mixed")*'Medal values'!$B$1/2
+ COUNTIFS('Official Medal Table'!$G:$G,'Each Gender Events'!$A48,'Official Medal Table'!$C:$C,'Each Gender Events'!AP$1,'Official Medal Table'!$E:$E,"Mixed")*'Medal values'!$B$2/2
+ COUNTIFS('Official Medal Table'!$H:$H,'Each Gender Events'!$A48,'Official Medal Table'!$C:$C,'Each Gender Events'!AP$1,'Official Medal Table'!$E:$E,"Mixed")*'Medal values'!$B$3/2
+ COUNTIFS('Official Medal Table'!$I:$I,'Each Gender Events'!$A48,'Official Medal Table'!$C:$C,'Each Gender Events'!AP$1,'Official Medal Table'!$E:$E,"Mixed")*'Medal values'!$B$3/2</f>
        <v>0</v>
      </c>
      <c r="AQ48">
        <f>COUNTIFS('Official Medal Table'!$F:$F,'Each Gender Events'!$A48,'Official Medal Table'!$C:$C,'Each Gender Events'!AQ$1,'Official Medal Table'!$E:$E,'Each Gender Events'!AQ$2)*'Medal values'!$B$1
+ COUNTIFS('Official Medal Table'!$G:$G,'Each Gender Events'!$A48,'Official Medal Table'!$C:$C,'Each Gender Events'!AQ$1,'Official Medal Table'!$E:$E,'Each Gender Events'!AQ$2)*'Medal values'!$B$2
+ COUNTIFS('Official Medal Table'!$H:$H,'Each Gender Events'!$A48,'Official Medal Table'!$C:$C,'Each Gender Events'!AQ$1,'Official Medal Table'!$E:$E,'Each Gender Events'!AQ$2)*'Medal values'!$B$3
+ COUNTIFS('Official Medal Table'!$I:$I,'Each Gender Events'!$A48,'Official Medal Table'!$C:$C,'Each Gender Events'!AQ$1,'Official Medal Table'!$E:$E,'Each Gender Events'!AQ$2)*'Medal values'!$B$3
+ COUNTIFS('Official Medal Table'!$F:$F,'Each Gender Events'!$A48,'Official Medal Table'!$C:$C,'Each Gender Events'!AQ$1,'Official Medal Table'!$E:$E,"Mixed")*'Medal values'!$B$1/2
+ COUNTIFS('Official Medal Table'!$G:$G,'Each Gender Events'!$A48,'Official Medal Table'!$C:$C,'Each Gender Events'!AQ$1,'Official Medal Table'!$E:$E,"Mixed")*'Medal values'!$B$2/2
+ COUNTIFS('Official Medal Table'!$H:$H,'Each Gender Events'!$A48,'Official Medal Table'!$C:$C,'Each Gender Events'!AQ$1,'Official Medal Table'!$E:$E,"Mixed")*'Medal values'!$B$3/2
+ COUNTIFS('Official Medal Table'!$I:$I,'Each Gender Events'!$A48,'Official Medal Table'!$C:$C,'Each Gender Events'!AQ$1,'Official Medal Table'!$E:$E,"Mixed")*'Medal values'!$B$3/2</f>
        <v>0</v>
      </c>
      <c r="AR48">
        <f>COUNTIFS('Official Medal Table'!$F:$F,'Each Gender Events'!$A48,'Official Medal Table'!$C:$C,'Each Gender Events'!AR$1,'Official Medal Table'!$E:$E,'Each Gender Events'!AR$2)*'Medal values'!$B$1
+ COUNTIFS('Official Medal Table'!$G:$G,'Each Gender Events'!$A48,'Official Medal Table'!$C:$C,'Each Gender Events'!AR$1,'Official Medal Table'!$E:$E,'Each Gender Events'!AR$2)*'Medal values'!$B$2
+ COUNTIFS('Official Medal Table'!$H:$H,'Each Gender Events'!$A48,'Official Medal Table'!$C:$C,'Each Gender Events'!AR$1,'Official Medal Table'!$E:$E,'Each Gender Events'!AR$2)*'Medal values'!$B$3
+ COUNTIFS('Official Medal Table'!$I:$I,'Each Gender Events'!$A48,'Official Medal Table'!$C:$C,'Each Gender Events'!AR$1,'Official Medal Table'!$E:$E,'Each Gender Events'!AR$2)*'Medal values'!$B$3
+ COUNTIFS('Official Medal Table'!$F:$F,'Each Gender Events'!$A48,'Official Medal Table'!$C:$C,'Each Gender Events'!AR$1,'Official Medal Table'!$E:$E,"Mixed")*'Medal values'!$B$1/2
+ COUNTIFS('Official Medal Table'!$G:$G,'Each Gender Events'!$A48,'Official Medal Table'!$C:$C,'Each Gender Events'!AR$1,'Official Medal Table'!$E:$E,"Mixed")*'Medal values'!$B$2/2
+ COUNTIFS('Official Medal Table'!$H:$H,'Each Gender Events'!$A48,'Official Medal Table'!$C:$C,'Each Gender Events'!AR$1,'Official Medal Table'!$E:$E,"Mixed")*'Medal values'!$B$3/2
+ COUNTIFS('Official Medal Table'!$I:$I,'Each Gender Events'!$A48,'Official Medal Table'!$C:$C,'Each Gender Events'!AR$1,'Official Medal Table'!$E:$E,"Mixed")*'Medal values'!$B$3/2</f>
        <v>0</v>
      </c>
      <c r="AS48">
        <f>COUNTIFS('Official Medal Table'!$F:$F,'Each Gender Events'!$A48,'Official Medal Table'!$C:$C,'Each Gender Events'!AS$1,'Official Medal Table'!$E:$E,'Each Gender Events'!AS$2)*'Medal values'!$B$1
+ COUNTIFS('Official Medal Table'!$G:$G,'Each Gender Events'!$A48,'Official Medal Table'!$C:$C,'Each Gender Events'!AS$1,'Official Medal Table'!$E:$E,'Each Gender Events'!AS$2)*'Medal values'!$B$2
+ COUNTIFS('Official Medal Table'!$H:$H,'Each Gender Events'!$A48,'Official Medal Table'!$C:$C,'Each Gender Events'!AS$1,'Official Medal Table'!$E:$E,'Each Gender Events'!AS$2)*'Medal values'!$B$3
+ COUNTIFS('Official Medal Table'!$I:$I,'Each Gender Events'!$A48,'Official Medal Table'!$C:$C,'Each Gender Events'!AS$1,'Official Medal Table'!$E:$E,'Each Gender Events'!AS$2)*'Medal values'!$B$3
+ COUNTIFS('Official Medal Table'!$F:$F,'Each Gender Events'!$A48,'Official Medal Table'!$C:$C,'Each Gender Events'!AS$1,'Official Medal Table'!$E:$E,"Mixed")*'Medal values'!$B$1/2
+ COUNTIFS('Official Medal Table'!$G:$G,'Each Gender Events'!$A48,'Official Medal Table'!$C:$C,'Each Gender Events'!AS$1,'Official Medal Table'!$E:$E,"Mixed")*'Medal values'!$B$2/2
+ COUNTIFS('Official Medal Table'!$H:$H,'Each Gender Events'!$A48,'Official Medal Table'!$C:$C,'Each Gender Events'!AS$1,'Official Medal Table'!$E:$E,"Mixed")*'Medal values'!$B$3/2
+ COUNTIFS('Official Medal Table'!$I:$I,'Each Gender Events'!$A48,'Official Medal Table'!$C:$C,'Each Gender Events'!AS$1,'Official Medal Table'!$E:$E,"Mixed")*'Medal values'!$B$3/2</f>
        <v>0</v>
      </c>
      <c r="AT48">
        <f>COUNTIFS('Official Medal Table'!$F:$F,'Each Gender Events'!$A48,'Official Medal Table'!$C:$C,'Each Gender Events'!AT$1,'Official Medal Table'!$E:$E,'Each Gender Events'!AT$2)*'Medal values'!$B$1
+ COUNTIFS('Official Medal Table'!$G:$G,'Each Gender Events'!$A48,'Official Medal Table'!$C:$C,'Each Gender Events'!AT$1,'Official Medal Table'!$E:$E,'Each Gender Events'!AT$2)*'Medal values'!$B$2
+ COUNTIFS('Official Medal Table'!$H:$H,'Each Gender Events'!$A48,'Official Medal Table'!$C:$C,'Each Gender Events'!AT$1,'Official Medal Table'!$E:$E,'Each Gender Events'!AT$2)*'Medal values'!$B$3
+ COUNTIFS('Official Medal Table'!$I:$I,'Each Gender Events'!$A48,'Official Medal Table'!$C:$C,'Each Gender Events'!AT$1,'Official Medal Table'!$E:$E,'Each Gender Events'!AT$2)*'Medal values'!$B$3
+ COUNTIFS('Official Medal Table'!$F:$F,'Each Gender Events'!$A48,'Official Medal Table'!$C:$C,'Each Gender Events'!AT$1,'Official Medal Table'!$E:$E,"Mixed")*'Medal values'!$B$1/2
+ COUNTIFS('Official Medal Table'!$G:$G,'Each Gender Events'!$A48,'Official Medal Table'!$C:$C,'Each Gender Events'!AT$1,'Official Medal Table'!$E:$E,"Mixed")*'Medal values'!$B$2/2
+ COUNTIFS('Official Medal Table'!$H:$H,'Each Gender Events'!$A48,'Official Medal Table'!$C:$C,'Each Gender Events'!AT$1,'Official Medal Table'!$E:$E,"Mixed")*'Medal values'!$B$3/2
+ COUNTIFS('Official Medal Table'!$I:$I,'Each Gender Events'!$A48,'Official Medal Table'!$C:$C,'Each Gender Events'!AT$1,'Official Medal Table'!$E:$E,"Mixed")*'Medal values'!$B$3/2</f>
        <v>0</v>
      </c>
      <c r="AU48">
        <f>COUNTIFS('Official Medal Table'!$F:$F,'Each Gender Events'!$A48,'Official Medal Table'!$C:$C,'Each Gender Events'!AU$1,'Official Medal Table'!$E:$E,'Each Gender Events'!AU$2)*'Medal values'!$B$1
+ COUNTIFS('Official Medal Table'!$G:$G,'Each Gender Events'!$A48,'Official Medal Table'!$C:$C,'Each Gender Events'!AU$1,'Official Medal Table'!$E:$E,'Each Gender Events'!AU$2)*'Medal values'!$B$2
+ COUNTIFS('Official Medal Table'!$H:$H,'Each Gender Events'!$A48,'Official Medal Table'!$C:$C,'Each Gender Events'!AU$1,'Official Medal Table'!$E:$E,'Each Gender Events'!AU$2)*'Medal values'!$B$3
+ COUNTIFS('Official Medal Table'!$I:$I,'Each Gender Events'!$A48,'Official Medal Table'!$C:$C,'Each Gender Events'!AU$1,'Official Medal Table'!$E:$E,'Each Gender Events'!AU$2)*'Medal values'!$B$3
+ COUNTIFS('Official Medal Table'!$F:$F,'Each Gender Events'!$A48,'Official Medal Table'!$C:$C,'Each Gender Events'!AU$1,'Official Medal Table'!$E:$E,"Mixed")*'Medal values'!$B$1/2
+ COUNTIFS('Official Medal Table'!$G:$G,'Each Gender Events'!$A48,'Official Medal Table'!$C:$C,'Each Gender Events'!AU$1,'Official Medal Table'!$E:$E,"Mixed")*'Medal values'!$B$2/2
+ COUNTIFS('Official Medal Table'!$H:$H,'Each Gender Events'!$A48,'Official Medal Table'!$C:$C,'Each Gender Events'!AU$1,'Official Medal Table'!$E:$E,"Mixed")*'Medal values'!$B$3/2
+ COUNTIFS('Official Medal Table'!$I:$I,'Each Gender Events'!$A48,'Official Medal Table'!$C:$C,'Each Gender Events'!AU$1,'Official Medal Table'!$E:$E,"Mixed")*'Medal values'!$B$3/2</f>
        <v>0</v>
      </c>
      <c r="AV48">
        <f>COUNTIFS('Official Medal Table'!$F:$F,'Each Gender Events'!$A48,'Official Medal Table'!$C:$C,'Each Gender Events'!AV$1,'Official Medal Table'!$E:$E,'Each Gender Events'!AV$2)*'Medal values'!$B$1
+ COUNTIFS('Official Medal Table'!$G:$G,'Each Gender Events'!$A48,'Official Medal Table'!$C:$C,'Each Gender Events'!AV$1,'Official Medal Table'!$E:$E,'Each Gender Events'!AV$2)*'Medal values'!$B$2
+ COUNTIFS('Official Medal Table'!$H:$H,'Each Gender Events'!$A48,'Official Medal Table'!$C:$C,'Each Gender Events'!AV$1,'Official Medal Table'!$E:$E,'Each Gender Events'!AV$2)*'Medal values'!$B$3
+ COUNTIFS('Official Medal Table'!$I:$I,'Each Gender Events'!$A48,'Official Medal Table'!$C:$C,'Each Gender Events'!AV$1,'Official Medal Table'!$E:$E,'Each Gender Events'!AV$2)*'Medal values'!$B$3
+ COUNTIFS('Official Medal Table'!$F:$F,'Each Gender Events'!$A48,'Official Medal Table'!$C:$C,'Each Gender Events'!AV$1,'Official Medal Table'!$E:$E,"Mixed")*'Medal values'!$B$1/2
+ COUNTIFS('Official Medal Table'!$G:$G,'Each Gender Events'!$A48,'Official Medal Table'!$C:$C,'Each Gender Events'!AV$1,'Official Medal Table'!$E:$E,"Mixed")*'Medal values'!$B$2/2
+ COUNTIFS('Official Medal Table'!$H:$H,'Each Gender Events'!$A48,'Official Medal Table'!$C:$C,'Each Gender Events'!AV$1,'Official Medal Table'!$E:$E,"Mixed")*'Medal values'!$B$3/2
+ COUNTIFS('Official Medal Table'!$I:$I,'Each Gender Events'!$A48,'Official Medal Table'!$C:$C,'Each Gender Events'!AV$1,'Official Medal Table'!$E:$E,"Mixed")*'Medal values'!$B$3/2</f>
        <v>0</v>
      </c>
      <c r="AW48">
        <f>COUNTIFS('Official Medal Table'!$F:$F,'Each Gender Events'!$A48,'Official Medal Table'!$C:$C,'Each Gender Events'!AW$1,'Official Medal Table'!$E:$E,'Each Gender Events'!AW$2)*'Medal values'!$B$1
+ COUNTIFS('Official Medal Table'!$G:$G,'Each Gender Events'!$A48,'Official Medal Table'!$C:$C,'Each Gender Events'!AW$1,'Official Medal Table'!$E:$E,'Each Gender Events'!AW$2)*'Medal values'!$B$2
+ COUNTIFS('Official Medal Table'!$H:$H,'Each Gender Events'!$A48,'Official Medal Table'!$C:$C,'Each Gender Events'!AW$1,'Official Medal Table'!$E:$E,'Each Gender Events'!AW$2)*'Medal values'!$B$3
+ COUNTIFS('Official Medal Table'!$I:$I,'Each Gender Events'!$A48,'Official Medal Table'!$C:$C,'Each Gender Events'!AW$1,'Official Medal Table'!$E:$E,'Each Gender Events'!AW$2)*'Medal values'!$B$3
+ COUNTIFS('Official Medal Table'!$F:$F,'Each Gender Events'!$A48,'Official Medal Table'!$C:$C,'Each Gender Events'!AW$1,'Official Medal Table'!$E:$E,"Mixed")*'Medal values'!$B$1/2
+ COUNTIFS('Official Medal Table'!$G:$G,'Each Gender Events'!$A48,'Official Medal Table'!$C:$C,'Each Gender Events'!AW$1,'Official Medal Table'!$E:$E,"Mixed")*'Medal values'!$B$2/2
+ COUNTIFS('Official Medal Table'!$H:$H,'Each Gender Events'!$A48,'Official Medal Table'!$C:$C,'Each Gender Events'!AW$1,'Official Medal Table'!$E:$E,"Mixed")*'Medal values'!$B$3/2
+ COUNTIFS('Official Medal Table'!$I:$I,'Each Gender Events'!$A48,'Official Medal Table'!$C:$C,'Each Gender Events'!AW$1,'Official Medal Table'!$E:$E,"Mixed")*'Medal values'!$B$3/2</f>
        <v>0</v>
      </c>
      <c r="AX48">
        <f>COUNTIFS('Official Medal Table'!$F:$F,'Each Gender Events'!$A48,'Official Medal Table'!$C:$C,'Each Gender Events'!AX$1,'Official Medal Table'!$E:$E,'Each Gender Events'!AX$2)*'Medal values'!$B$1
+ COUNTIFS('Official Medal Table'!$G:$G,'Each Gender Events'!$A48,'Official Medal Table'!$C:$C,'Each Gender Events'!AX$1,'Official Medal Table'!$E:$E,'Each Gender Events'!AX$2)*'Medal values'!$B$2
+ COUNTIFS('Official Medal Table'!$H:$H,'Each Gender Events'!$A48,'Official Medal Table'!$C:$C,'Each Gender Events'!AX$1,'Official Medal Table'!$E:$E,'Each Gender Events'!AX$2)*'Medal values'!$B$3
+ COUNTIFS('Official Medal Table'!$I:$I,'Each Gender Events'!$A48,'Official Medal Table'!$C:$C,'Each Gender Events'!AX$1,'Official Medal Table'!$E:$E,'Each Gender Events'!AX$2)*'Medal values'!$B$3
+ COUNTIFS('Official Medal Table'!$F:$F,'Each Gender Events'!$A48,'Official Medal Table'!$C:$C,'Each Gender Events'!AX$1,'Official Medal Table'!$E:$E,"Mixed")*'Medal values'!$B$1/2
+ COUNTIFS('Official Medal Table'!$G:$G,'Each Gender Events'!$A48,'Official Medal Table'!$C:$C,'Each Gender Events'!AX$1,'Official Medal Table'!$E:$E,"Mixed")*'Medal values'!$B$2/2
+ COUNTIFS('Official Medal Table'!$H:$H,'Each Gender Events'!$A48,'Official Medal Table'!$C:$C,'Each Gender Events'!AX$1,'Official Medal Table'!$E:$E,"Mixed")*'Medal values'!$B$3/2
+ COUNTIFS('Official Medal Table'!$I:$I,'Each Gender Events'!$A48,'Official Medal Table'!$C:$C,'Each Gender Events'!AX$1,'Official Medal Table'!$E:$E,"Mixed")*'Medal values'!$B$3/2</f>
        <v>0</v>
      </c>
      <c r="AY48">
        <f>COUNTIFS('Official Medal Table'!$F:$F,'Each Gender Events'!$A48,'Official Medal Table'!$C:$C,'Each Gender Events'!AY$1,'Official Medal Table'!$E:$E,'Each Gender Events'!AY$2)*'Medal values'!$B$1
+ COUNTIFS('Official Medal Table'!$G:$G,'Each Gender Events'!$A48,'Official Medal Table'!$C:$C,'Each Gender Events'!AY$1,'Official Medal Table'!$E:$E,'Each Gender Events'!AY$2)*'Medal values'!$B$2
+ COUNTIFS('Official Medal Table'!$H:$H,'Each Gender Events'!$A48,'Official Medal Table'!$C:$C,'Each Gender Events'!AY$1,'Official Medal Table'!$E:$E,'Each Gender Events'!AY$2)*'Medal values'!$B$3
+ COUNTIFS('Official Medal Table'!$I:$I,'Each Gender Events'!$A48,'Official Medal Table'!$C:$C,'Each Gender Events'!AY$1,'Official Medal Table'!$E:$E,'Each Gender Events'!AY$2)*'Medal values'!$B$3
+ COUNTIFS('Official Medal Table'!$F:$F,'Each Gender Events'!$A48,'Official Medal Table'!$C:$C,'Each Gender Events'!AY$1,'Official Medal Table'!$E:$E,"Mixed")*'Medal values'!$B$1/2
+ COUNTIFS('Official Medal Table'!$G:$G,'Each Gender Events'!$A48,'Official Medal Table'!$C:$C,'Each Gender Events'!AY$1,'Official Medal Table'!$E:$E,"Mixed")*'Medal values'!$B$2/2
+ COUNTIFS('Official Medal Table'!$H:$H,'Each Gender Events'!$A48,'Official Medal Table'!$C:$C,'Each Gender Events'!AY$1,'Official Medal Table'!$E:$E,"Mixed")*'Medal values'!$B$3/2
+ COUNTIFS('Official Medal Table'!$I:$I,'Each Gender Events'!$A48,'Official Medal Table'!$C:$C,'Each Gender Events'!AY$1,'Official Medal Table'!$E:$E,"Mixed")*'Medal values'!$B$3/2</f>
        <v>0</v>
      </c>
      <c r="AZ48">
        <f>COUNTIFS('Official Medal Table'!$F:$F,'Each Gender Events'!$A48,'Official Medal Table'!$C:$C,'Each Gender Events'!AZ$1,'Official Medal Table'!$E:$E,'Each Gender Events'!AZ$2)*'Medal values'!$B$1
+ COUNTIFS('Official Medal Table'!$G:$G,'Each Gender Events'!$A48,'Official Medal Table'!$C:$C,'Each Gender Events'!AZ$1,'Official Medal Table'!$E:$E,'Each Gender Events'!AZ$2)*'Medal values'!$B$2
+ COUNTIFS('Official Medal Table'!$H:$H,'Each Gender Events'!$A48,'Official Medal Table'!$C:$C,'Each Gender Events'!AZ$1,'Official Medal Table'!$E:$E,'Each Gender Events'!AZ$2)*'Medal values'!$B$3
+ COUNTIFS('Official Medal Table'!$I:$I,'Each Gender Events'!$A48,'Official Medal Table'!$C:$C,'Each Gender Events'!AZ$1,'Official Medal Table'!$E:$E,'Each Gender Events'!AZ$2)*'Medal values'!$B$3
+ COUNTIFS('Official Medal Table'!$F:$F,'Each Gender Events'!$A48,'Official Medal Table'!$C:$C,'Each Gender Events'!AZ$1,'Official Medal Table'!$E:$E,"Mixed")*'Medal values'!$B$1/2
+ COUNTIFS('Official Medal Table'!$G:$G,'Each Gender Events'!$A48,'Official Medal Table'!$C:$C,'Each Gender Events'!AZ$1,'Official Medal Table'!$E:$E,"Mixed")*'Medal values'!$B$2/2
+ COUNTIFS('Official Medal Table'!$H:$H,'Each Gender Events'!$A48,'Official Medal Table'!$C:$C,'Each Gender Events'!AZ$1,'Official Medal Table'!$E:$E,"Mixed")*'Medal values'!$B$3/2
+ COUNTIFS('Official Medal Table'!$I:$I,'Each Gender Events'!$A48,'Official Medal Table'!$C:$C,'Each Gender Events'!AZ$1,'Official Medal Table'!$E:$E,"Mixed")*'Medal values'!$B$3/2</f>
        <v>0</v>
      </c>
      <c r="BA48">
        <f>COUNTIFS('Official Medal Table'!$F:$F,'Each Gender Events'!$A48,'Official Medal Table'!$C:$C,'Each Gender Events'!BA$1,'Official Medal Table'!$E:$E,'Each Gender Events'!BA$2)*'Medal values'!$B$1
+ COUNTIFS('Official Medal Table'!$G:$G,'Each Gender Events'!$A48,'Official Medal Table'!$C:$C,'Each Gender Events'!BA$1,'Official Medal Table'!$E:$E,'Each Gender Events'!BA$2)*'Medal values'!$B$2
+ COUNTIFS('Official Medal Table'!$H:$H,'Each Gender Events'!$A48,'Official Medal Table'!$C:$C,'Each Gender Events'!BA$1,'Official Medal Table'!$E:$E,'Each Gender Events'!BA$2)*'Medal values'!$B$3
+ COUNTIFS('Official Medal Table'!$I:$I,'Each Gender Events'!$A48,'Official Medal Table'!$C:$C,'Each Gender Events'!BA$1,'Official Medal Table'!$E:$E,'Each Gender Events'!BA$2)*'Medal values'!$B$3
+ COUNTIFS('Official Medal Table'!$F:$F,'Each Gender Events'!$A48,'Official Medal Table'!$C:$C,'Each Gender Events'!BA$1,'Official Medal Table'!$E:$E,"Mixed")*'Medal values'!$B$1/2
+ COUNTIFS('Official Medal Table'!$G:$G,'Each Gender Events'!$A48,'Official Medal Table'!$C:$C,'Each Gender Events'!BA$1,'Official Medal Table'!$E:$E,"Mixed")*'Medal values'!$B$2/2
+ COUNTIFS('Official Medal Table'!$H:$H,'Each Gender Events'!$A48,'Official Medal Table'!$C:$C,'Each Gender Events'!BA$1,'Official Medal Table'!$E:$E,"Mixed")*'Medal values'!$B$3/2
+ COUNTIFS('Official Medal Table'!$I:$I,'Each Gender Events'!$A48,'Official Medal Table'!$C:$C,'Each Gender Events'!BA$1,'Official Medal Table'!$E:$E,"Mixed")*'Medal values'!$B$3/2</f>
        <v>0</v>
      </c>
      <c r="BB48">
        <f>COUNTIFS('Official Medal Table'!$F:$F,'Each Gender Events'!$A48,'Official Medal Table'!$C:$C,'Each Gender Events'!BB$1,'Official Medal Table'!$E:$E,'Each Gender Events'!BB$2)*'Medal values'!$B$1
+ COUNTIFS('Official Medal Table'!$G:$G,'Each Gender Events'!$A48,'Official Medal Table'!$C:$C,'Each Gender Events'!BB$1,'Official Medal Table'!$E:$E,'Each Gender Events'!BB$2)*'Medal values'!$B$2
+ COUNTIFS('Official Medal Table'!$H:$H,'Each Gender Events'!$A48,'Official Medal Table'!$C:$C,'Each Gender Events'!BB$1,'Official Medal Table'!$E:$E,'Each Gender Events'!BB$2)*'Medal values'!$B$3
+ COUNTIFS('Official Medal Table'!$I:$I,'Each Gender Events'!$A48,'Official Medal Table'!$C:$C,'Each Gender Events'!BB$1,'Official Medal Table'!$E:$E,'Each Gender Events'!BB$2)*'Medal values'!$B$3
+ COUNTIFS('Official Medal Table'!$F:$F,'Each Gender Events'!$A48,'Official Medal Table'!$C:$C,'Each Gender Events'!BB$1,'Official Medal Table'!$E:$E,"Mixed")*'Medal values'!$B$1/2
+ COUNTIFS('Official Medal Table'!$G:$G,'Each Gender Events'!$A48,'Official Medal Table'!$C:$C,'Each Gender Events'!BB$1,'Official Medal Table'!$E:$E,"Mixed")*'Medal values'!$B$2/2
+ COUNTIFS('Official Medal Table'!$H:$H,'Each Gender Events'!$A48,'Official Medal Table'!$C:$C,'Each Gender Events'!BB$1,'Official Medal Table'!$E:$E,"Mixed")*'Medal values'!$B$3/2
+ COUNTIFS('Official Medal Table'!$I:$I,'Each Gender Events'!$A48,'Official Medal Table'!$C:$C,'Each Gender Events'!BB$1,'Official Medal Table'!$E:$E,"Mixed")*'Medal values'!$B$3/2</f>
        <v>0</v>
      </c>
      <c r="BC48">
        <f>COUNTIFS('Official Medal Table'!$F:$F,'Each Gender Events'!$A48,'Official Medal Table'!$C:$C,'Each Gender Events'!BC$1,'Official Medal Table'!$E:$E,'Each Gender Events'!BC$2)*'Medal values'!$B$1
+ COUNTIFS('Official Medal Table'!$G:$G,'Each Gender Events'!$A48,'Official Medal Table'!$C:$C,'Each Gender Events'!BC$1,'Official Medal Table'!$E:$E,'Each Gender Events'!BC$2)*'Medal values'!$B$2
+ COUNTIFS('Official Medal Table'!$H:$H,'Each Gender Events'!$A48,'Official Medal Table'!$C:$C,'Each Gender Events'!BC$1,'Official Medal Table'!$E:$E,'Each Gender Events'!BC$2)*'Medal values'!$B$3
+ COUNTIFS('Official Medal Table'!$I:$I,'Each Gender Events'!$A48,'Official Medal Table'!$C:$C,'Each Gender Events'!BC$1,'Official Medal Table'!$E:$E,'Each Gender Events'!BC$2)*'Medal values'!$B$3
+ COUNTIFS('Official Medal Table'!$F:$F,'Each Gender Events'!$A48,'Official Medal Table'!$C:$C,'Each Gender Events'!BC$1,'Official Medal Table'!$E:$E,"Mixed")*'Medal values'!$B$1/2
+ COUNTIFS('Official Medal Table'!$G:$G,'Each Gender Events'!$A48,'Official Medal Table'!$C:$C,'Each Gender Events'!BC$1,'Official Medal Table'!$E:$E,"Mixed")*'Medal values'!$B$2/2
+ COUNTIFS('Official Medal Table'!$H:$H,'Each Gender Events'!$A48,'Official Medal Table'!$C:$C,'Each Gender Events'!BC$1,'Official Medal Table'!$E:$E,"Mixed")*'Medal values'!$B$3/2
+ COUNTIFS('Official Medal Table'!$I:$I,'Each Gender Events'!$A48,'Official Medal Table'!$C:$C,'Each Gender Events'!BC$1,'Official Medal Table'!$E:$E,"Mixed")*'Medal values'!$B$3/2</f>
        <v>0</v>
      </c>
      <c r="BD48">
        <f>COUNTIFS('Official Medal Table'!$F:$F,'Each Gender Events'!$A48,'Official Medal Table'!$C:$C,'Each Gender Events'!BD$1,'Official Medal Table'!$E:$E,'Each Gender Events'!BD$2)*'Medal values'!$B$1
+ COUNTIFS('Official Medal Table'!$G:$G,'Each Gender Events'!$A48,'Official Medal Table'!$C:$C,'Each Gender Events'!BD$1,'Official Medal Table'!$E:$E,'Each Gender Events'!BD$2)*'Medal values'!$B$2
+ COUNTIFS('Official Medal Table'!$H:$H,'Each Gender Events'!$A48,'Official Medal Table'!$C:$C,'Each Gender Events'!BD$1,'Official Medal Table'!$E:$E,'Each Gender Events'!BD$2)*'Medal values'!$B$3
+ COUNTIFS('Official Medal Table'!$I:$I,'Each Gender Events'!$A48,'Official Medal Table'!$C:$C,'Each Gender Events'!BD$1,'Official Medal Table'!$E:$E,'Each Gender Events'!BD$2)*'Medal values'!$B$3
+ COUNTIFS('Official Medal Table'!$F:$F,'Each Gender Events'!$A48,'Official Medal Table'!$C:$C,'Each Gender Events'!BD$1,'Official Medal Table'!$E:$E,"Mixed")*'Medal values'!$B$1/2
+ COUNTIFS('Official Medal Table'!$G:$G,'Each Gender Events'!$A48,'Official Medal Table'!$C:$C,'Each Gender Events'!BD$1,'Official Medal Table'!$E:$E,"Mixed")*'Medal values'!$B$2/2
+ COUNTIFS('Official Medal Table'!$H:$H,'Each Gender Events'!$A48,'Official Medal Table'!$C:$C,'Each Gender Events'!BD$1,'Official Medal Table'!$E:$E,"Mixed")*'Medal values'!$B$3/2
+ COUNTIFS('Official Medal Table'!$I:$I,'Each Gender Events'!$A48,'Official Medal Table'!$C:$C,'Each Gender Events'!BD$1,'Official Medal Table'!$E:$E,"Mixed")*'Medal values'!$B$3/2</f>
        <v>0</v>
      </c>
      <c r="BE48">
        <f>COUNTIFS('Official Medal Table'!$F:$F,'Each Gender Events'!$A48,'Official Medal Table'!$C:$C,'Each Gender Events'!BE$1,'Official Medal Table'!$E:$E,'Each Gender Events'!BE$2)*'Medal values'!$B$1
+ COUNTIFS('Official Medal Table'!$G:$G,'Each Gender Events'!$A48,'Official Medal Table'!$C:$C,'Each Gender Events'!BE$1,'Official Medal Table'!$E:$E,'Each Gender Events'!BE$2)*'Medal values'!$B$2
+ COUNTIFS('Official Medal Table'!$H:$H,'Each Gender Events'!$A48,'Official Medal Table'!$C:$C,'Each Gender Events'!BE$1,'Official Medal Table'!$E:$E,'Each Gender Events'!BE$2)*'Medal values'!$B$3
+ COUNTIFS('Official Medal Table'!$I:$I,'Each Gender Events'!$A48,'Official Medal Table'!$C:$C,'Each Gender Events'!BE$1,'Official Medal Table'!$E:$E,'Each Gender Events'!BE$2)*'Medal values'!$B$3
+ COUNTIFS('Official Medal Table'!$F:$F,'Each Gender Events'!$A48,'Official Medal Table'!$C:$C,'Each Gender Events'!BE$1,'Official Medal Table'!$E:$E,"Mixed")*'Medal values'!$B$1/2
+ COUNTIFS('Official Medal Table'!$G:$G,'Each Gender Events'!$A48,'Official Medal Table'!$C:$C,'Each Gender Events'!BE$1,'Official Medal Table'!$E:$E,"Mixed")*'Medal values'!$B$2/2
+ COUNTIFS('Official Medal Table'!$H:$H,'Each Gender Events'!$A48,'Official Medal Table'!$C:$C,'Each Gender Events'!BE$1,'Official Medal Table'!$E:$E,"Mixed")*'Medal values'!$B$3/2
+ COUNTIFS('Official Medal Table'!$I:$I,'Each Gender Events'!$A48,'Official Medal Table'!$C:$C,'Each Gender Events'!BE$1,'Official Medal Table'!$E:$E,"Mixed")*'Medal values'!$B$3/2</f>
        <v>0</v>
      </c>
      <c r="BF48">
        <f>COUNTIFS('Official Medal Table'!$F:$F,'Each Gender Events'!$A48,'Official Medal Table'!$C:$C,'Each Gender Events'!BF$1,'Official Medal Table'!$E:$E,'Each Gender Events'!BF$2)*'Medal values'!$B$1
+ COUNTIFS('Official Medal Table'!$G:$G,'Each Gender Events'!$A48,'Official Medal Table'!$C:$C,'Each Gender Events'!BF$1,'Official Medal Table'!$E:$E,'Each Gender Events'!BF$2)*'Medal values'!$B$2
+ COUNTIFS('Official Medal Table'!$H:$H,'Each Gender Events'!$A48,'Official Medal Table'!$C:$C,'Each Gender Events'!BF$1,'Official Medal Table'!$E:$E,'Each Gender Events'!BF$2)*'Medal values'!$B$3
+ COUNTIFS('Official Medal Table'!$I:$I,'Each Gender Events'!$A48,'Official Medal Table'!$C:$C,'Each Gender Events'!BF$1,'Official Medal Table'!$E:$E,'Each Gender Events'!BF$2)*'Medal values'!$B$3
+ COUNTIFS('Official Medal Table'!$F:$F,'Each Gender Events'!$A48,'Official Medal Table'!$C:$C,'Each Gender Events'!BF$1,'Official Medal Table'!$E:$E,"Mixed")*'Medal values'!$B$1/2
+ COUNTIFS('Official Medal Table'!$G:$G,'Each Gender Events'!$A48,'Official Medal Table'!$C:$C,'Each Gender Events'!BF$1,'Official Medal Table'!$E:$E,"Mixed")*'Medal values'!$B$2/2
+ COUNTIFS('Official Medal Table'!$H:$H,'Each Gender Events'!$A48,'Official Medal Table'!$C:$C,'Each Gender Events'!BF$1,'Official Medal Table'!$E:$E,"Mixed")*'Medal values'!$B$3/2
+ COUNTIFS('Official Medal Table'!$I:$I,'Each Gender Events'!$A48,'Official Medal Table'!$C:$C,'Each Gender Events'!BF$1,'Official Medal Table'!$E:$E,"Mixed")*'Medal values'!$B$3/2</f>
        <v>0</v>
      </c>
      <c r="BG48">
        <f>COUNTIFS('Official Medal Table'!$F:$F,'Each Gender Events'!$A48,'Official Medal Table'!$C:$C,'Each Gender Events'!BG$1,'Official Medal Table'!$E:$E,'Each Gender Events'!BG$2)*'Medal values'!$B$1
+ COUNTIFS('Official Medal Table'!$G:$G,'Each Gender Events'!$A48,'Official Medal Table'!$C:$C,'Each Gender Events'!BG$1,'Official Medal Table'!$E:$E,'Each Gender Events'!BG$2)*'Medal values'!$B$2
+ COUNTIFS('Official Medal Table'!$H:$H,'Each Gender Events'!$A48,'Official Medal Table'!$C:$C,'Each Gender Events'!BG$1,'Official Medal Table'!$E:$E,'Each Gender Events'!BG$2)*'Medal values'!$B$3
+ COUNTIFS('Official Medal Table'!$I:$I,'Each Gender Events'!$A48,'Official Medal Table'!$C:$C,'Each Gender Events'!BG$1,'Official Medal Table'!$E:$E,'Each Gender Events'!BG$2)*'Medal values'!$B$3
+ COUNTIFS('Official Medal Table'!$F:$F,'Each Gender Events'!$A48,'Official Medal Table'!$C:$C,'Each Gender Events'!BG$1,'Official Medal Table'!$E:$E,"Mixed")*'Medal values'!$B$1/2
+ COUNTIFS('Official Medal Table'!$G:$G,'Each Gender Events'!$A48,'Official Medal Table'!$C:$C,'Each Gender Events'!BG$1,'Official Medal Table'!$E:$E,"Mixed")*'Medal values'!$B$2/2
+ COUNTIFS('Official Medal Table'!$H:$H,'Each Gender Events'!$A48,'Official Medal Table'!$C:$C,'Each Gender Events'!BG$1,'Official Medal Table'!$E:$E,"Mixed")*'Medal values'!$B$3/2
+ COUNTIFS('Official Medal Table'!$I:$I,'Each Gender Events'!$A48,'Official Medal Table'!$C:$C,'Each Gender Events'!BG$1,'Official Medal Table'!$E:$E,"Mixed")*'Medal values'!$B$3/2</f>
        <v>0</v>
      </c>
      <c r="BH48">
        <f>COUNTIFS('Official Medal Table'!$F:$F,'Each Gender Events'!$A48,'Official Medal Table'!$C:$C,'Each Gender Events'!BH$1,'Official Medal Table'!$E:$E,'Each Gender Events'!BH$2)*'Medal values'!$B$1
+ COUNTIFS('Official Medal Table'!$G:$G,'Each Gender Events'!$A48,'Official Medal Table'!$C:$C,'Each Gender Events'!BH$1,'Official Medal Table'!$E:$E,'Each Gender Events'!BH$2)*'Medal values'!$B$2
+ COUNTIFS('Official Medal Table'!$H:$H,'Each Gender Events'!$A48,'Official Medal Table'!$C:$C,'Each Gender Events'!BH$1,'Official Medal Table'!$E:$E,'Each Gender Events'!BH$2)*'Medal values'!$B$3
+ COUNTIFS('Official Medal Table'!$I:$I,'Each Gender Events'!$A48,'Official Medal Table'!$C:$C,'Each Gender Events'!BH$1,'Official Medal Table'!$E:$E,'Each Gender Events'!BH$2)*'Medal values'!$B$3
+ COUNTIFS('Official Medal Table'!$F:$F,'Each Gender Events'!$A48,'Official Medal Table'!$C:$C,'Each Gender Events'!BH$1,'Official Medal Table'!$E:$E,"Mixed")*'Medal values'!$B$1/2
+ COUNTIFS('Official Medal Table'!$G:$G,'Each Gender Events'!$A48,'Official Medal Table'!$C:$C,'Each Gender Events'!BH$1,'Official Medal Table'!$E:$E,"Mixed")*'Medal values'!$B$2/2
+ COUNTIFS('Official Medal Table'!$H:$H,'Each Gender Events'!$A48,'Official Medal Table'!$C:$C,'Each Gender Events'!BH$1,'Official Medal Table'!$E:$E,"Mixed")*'Medal values'!$B$3/2
+ COUNTIFS('Official Medal Table'!$I:$I,'Each Gender Events'!$A48,'Official Medal Table'!$C:$C,'Each Gender Events'!BH$1,'Official Medal Table'!$E:$E,"Mixed")*'Medal values'!$B$3/2</f>
        <v>0</v>
      </c>
      <c r="BI48">
        <f>COUNTIFS('Official Medal Table'!$F:$F,'Each Gender Events'!$A48,'Official Medal Table'!$C:$C,'Each Gender Events'!BI$1,'Official Medal Table'!$E:$E,'Each Gender Events'!BI$2)*'Medal values'!$B$1
+ COUNTIFS('Official Medal Table'!$G:$G,'Each Gender Events'!$A48,'Official Medal Table'!$C:$C,'Each Gender Events'!BI$1,'Official Medal Table'!$E:$E,'Each Gender Events'!BI$2)*'Medal values'!$B$2
+ COUNTIFS('Official Medal Table'!$H:$H,'Each Gender Events'!$A48,'Official Medal Table'!$C:$C,'Each Gender Events'!BI$1,'Official Medal Table'!$E:$E,'Each Gender Events'!BI$2)*'Medal values'!$B$3
+ COUNTIFS('Official Medal Table'!$I:$I,'Each Gender Events'!$A48,'Official Medal Table'!$C:$C,'Each Gender Events'!BI$1,'Official Medal Table'!$E:$E,'Each Gender Events'!BI$2)*'Medal values'!$B$3
+ COUNTIFS('Official Medal Table'!$F:$F,'Each Gender Events'!$A48,'Official Medal Table'!$C:$C,'Each Gender Events'!BI$1,'Official Medal Table'!$E:$E,"Mixed")*'Medal values'!$B$1/2
+ COUNTIFS('Official Medal Table'!$G:$G,'Each Gender Events'!$A48,'Official Medal Table'!$C:$C,'Each Gender Events'!BI$1,'Official Medal Table'!$E:$E,"Mixed")*'Medal values'!$B$2/2
+ COUNTIFS('Official Medal Table'!$H:$H,'Each Gender Events'!$A48,'Official Medal Table'!$C:$C,'Each Gender Events'!BI$1,'Official Medal Table'!$E:$E,"Mixed")*'Medal values'!$B$3/2
+ COUNTIFS('Official Medal Table'!$I:$I,'Each Gender Events'!$A48,'Official Medal Table'!$C:$C,'Each Gender Events'!BI$1,'Official Medal Table'!$E:$E,"Mixed")*'Medal values'!$B$3/2</f>
        <v>0</v>
      </c>
      <c r="BJ48">
        <f>COUNTIFS('Official Medal Table'!$F:$F,'Each Gender Events'!$A48,'Official Medal Table'!$C:$C,'Each Gender Events'!BJ$1,'Official Medal Table'!$E:$E,'Each Gender Events'!BJ$2)*'Medal values'!$B$1
+ COUNTIFS('Official Medal Table'!$G:$G,'Each Gender Events'!$A48,'Official Medal Table'!$C:$C,'Each Gender Events'!BJ$1,'Official Medal Table'!$E:$E,'Each Gender Events'!BJ$2)*'Medal values'!$B$2
+ COUNTIFS('Official Medal Table'!$H:$H,'Each Gender Events'!$A48,'Official Medal Table'!$C:$C,'Each Gender Events'!BJ$1,'Official Medal Table'!$E:$E,'Each Gender Events'!BJ$2)*'Medal values'!$B$3
+ COUNTIFS('Official Medal Table'!$I:$I,'Each Gender Events'!$A48,'Official Medal Table'!$C:$C,'Each Gender Events'!BJ$1,'Official Medal Table'!$E:$E,'Each Gender Events'!BJ$2)*'Medal values'!$B$3
+ COUNTIFS('Official Medal Table'!$F:$F,'Each Gender Events'!$A48,'Official Medal Table'!$C:$C,'Each Gender Events'!BJ$1,'Official Medal Table'!$E:$E,"Mixed")*'Medal values'!$B$1/2
+ COUNTIFS('Official Medal Table'!$G:$G,'Each Gender Events'!$A48,'Official Medal Table'!$C:$C,'Each Gender Events'!BJ$1,'Official Medal Table'!$E:$E,"Mixed")*'Medal values'!$B$2/2
+ COUNTIFS('Official Medal Table'!$H:$H,'Each Gender Events'!$A48,'Official Medal Table'!$C:$C,'Each Gender Events'!BJ$1,'Official Medal Table'!$E:$E,"Mixed")*'Medal values'!$B$3/2
+ COUNTIFS('Official Medal Table'!$I:$I,'Each Gender Events'!$A48,'Official Medal Table'!$C:$C,'Each Gender Events'!BJ$1,'Official Medal Table'!$E:$E,"Mixed")*'Medal values'!$B$3/2</f>
        <v>0</v>
      </c>
      <c r="BK48">
        <f>COUNTIFS('Official Medal Table'!$F:$F,'Each Gender Events'!$A48,'Official Medal Table'!$C:$C,'Each Gender Events'!BK$1,'Official Medal Table'!$E:$E,'Each Gender Events'!BK$2)*'Medal values'!$B$1
+ COUNTIFS('Official Medal Table'!$G:$G,'Each Gender Events'!$A48,'Official Medal Table'!$C:$C,'Each Gender Events'!BK$1,'Official Medal Table'!$E:$E,'Each Gender Events'!BK$2)*'Medal values'!$B$2
+ COUNTIFS('Official Medal Table'!$H:$H,'Each Gender Events'!$A48,'Official Medal Table'!$C:$C,'Each Gender Events'!BK$1,'Official Medal Table'!$E:$E,'Each Gender Events'!BK$2)*'Medal values'!$B$3
+ COUNTIFS('Official Medal Table'!$I:$I,'Each Gender Events'!$A48,'Official Medal Table'!$C:$C,'Each Gender Events'!BK$1,'Official Medal Table'!$E:$E,'Each Gender Events'!BK$2)*'Medal values'!$B$3
+ COUNTIFS('Official Medal Table'!$F:$F,'Each Gender Events'!$A48,'Official Medal Table'!$C:$C,'Each Gender Events'!BK$1,'Official Medal Table'!$E:$E,"Mixed")*'Medal values'!$B$1/2
+ COUNTIFS('Official Medal Table'!$G:$G,'Each Gender Events'!$A48,'Official Medal Table'!$C:$C,'Each Gender Events'!BK$1,'Official Medal Table'!$E:$E,"Mixed")*'Medal values'!$B$2/2
+ COUNTIFS('Official Medal Table'!$H:$H,'Each Gender Events'!$A48,'Official Medal Table'!$C:$C,'Each Gender Events'!BK$1,'Official Medal Table'!$E:$E,"Mixed")*'Medal values'!$B$3/2
+ COUNTIFS('Official Medal Table'!$I:$I,'Each Gender Events'!$A48,'Official Medal Table'!$C:$C,'Each Gender Events'!BK$1,'Official Medal Table'!$E:$E,"Mixed")*'Medal values'!$B$3/2</f>
        <v>0</v>
      </c>
      <c r="BL48">
        <f>COUNTIFS('Official Medal Table'!$F:$F,'Each Gender Events'!$A48,'Official Medal Table'!$C:$C,'Each Gender Events'!BL$1,'Official Medal Table'!$E:$E,'Each Gender Events'!BL$2)*'Medal values'!$B$1
+ COUNTIFS('Official Medal Table'!$G:$G,'Each Gender Events'!$A48,'Official Medal Table'!$C:$C,'Each Gender Events'!BL$1,'Official Medal Table'!$E:$E,'Each Gender Events'!BL$2)*'Medal values'!$B$2
+ COUNTIFS('Official Medal Table'!$H:$H,'Each Gender Events'!$A48,'Official Medal Table'!$C:$C,'Each Gender Events'!BL$1,'Official Medal Table'!$E:$E,'Each Gender Events'!BL$2)*'Medal values'!$B$3
+ COUNTIFS('Official Medal Table'!$I:$I,'Each Gender Events'!$A48,'Official Medal Table'!$C:$C,'Each Gender Events'!BL$1,'Official Medal Table'!$E:$E,'Each Gender Events'!BL$2)*'Medal values'!$B$3
+ COUNTIFS('Official Medal Table'!$F:$F,'Each Gender Events'!$A48,'Official Medal Table'!$C:$C,'Each Gender Events'!BL$1,'Official Medal Table'!$E:$E,"Mixed")*'Medal values'!$B$1/2
+ COUNTIFS('Official Medal Table'!$G:$G,'Each Gender Events'!$A48,'Official Medal Table'!$C:$C,'Each Gender Events'!BL$1,'Official Medal Table'!$E:$E,"Mixed")*'Medal values'!$B$2/2
+ COUNTIFS('Official Medal Table'!$H:$H,'Each Gender Events'!$A48,'Official Medal Table'!$C:$C,'Each Gender Events'!BL$1,'Official Medal Table'!$E:$E,"Mixed")*'Medal values'!$B$3/2
+ COUNTIFS('Official Medal Table'!$I:$I,'Each Gender Events'!$A48,'Official Medal Table'!$C:$C,'Each Gender Events'!BL$1,'Official Medal Table'!$E:$E,"Mixed")*'Medal values'!$B$3/2</f>
        <v>0</v>
      </c>
      <c r="BM48">
        <f>COUNTIFS('Official Medal Table'!$F:$F,'Each Gender Events'!$A48,'Official Medal Table'!$C:$C,'Each Gender Events'!BM$1,'Official Medal Table'!$E:$E,'Each Gender Events'!BM$2)*'Medal values'!$B$1
+ COUNTIFS('Official Medal Table'!$G:$G,'Each Gender Events'!$A48,'Official Medal Table'!$C:$C,'Each Gender Events'!BM$1,'Official Medal Table'!$E:$E,'Each Gender Events'!BM$2)*'Medal values'!$B$2
+ COUNTIFS('Official Medal Table'!$H:$H,'Each Gender Events'!$A48,'Official Medal Table'!$C:$C,'Each Gender Events'!BM$1,'Official Medal Table'!$E:$E,'Each Gender Events'!BM$2)*'Medal values'!$B$3
+ COUNTIFS('Official Medal Table'!$I:$I,'Each Gender Events'!$A48,'Official Medal Table'!$C:$C,'Each Gender Events'!BM$1,'Official Medal Table'!$E:$E,'Each Gender Events'!BM$2)*'Medal values'!$B$3
+ COUNTIFS('Official Medal Table'!$F:$F,'Each Gender Events'!$A48,'Official Medal Table'!$C:$C,'Each Gender Events'!BM$1,'Official Medal Table'!$E:$E,"Mixed")*'Medal values'!$B$1/2
+ COUNTIFS('Official Medal Table'!$G:$G,'Each Gender Events'!$A48,'Official Medal Table'!$C:$C,'Each Gender Events'!BM$1,'Official Medal Table'!$E:$E,"Mixed")*'Medal values'!$B$2/2
+ COUNTIFS('Official Medal Table'!$H:$H,'Each Gender Events'!$A48,'Official Medal Table'!$C:$C,'Each Gender Events'!BM$1,'Official Medal Table'!$E:$E,"Mixed")*'Medal values'!$B$3/2
+ COUNTIFS('Official Medal Table'!$I:$I,'Each Gender Events'!$A48,'Official Medal Table'!$C:$C,'Each Gender Events'!BM$1,'Official Medal Table'!$E:$E,"Mixed")*'Medal values'!$B$3/2</f>
        <v>0</v>
      </c>
      <c r="BN48">
        <f>COUNTIFS('Official Medal Table'!$F:$F,'Each Gender Events'!$A48,'Official Medal Table'!$C:$C,'Each Gender Events'!BN$1,'Official Medal Table'!$E:$E,'Each Gender Events'!BN$2)*'Medal values'!$B$1
+ COUNTIFS('Official Medal Table'!$G:$G,'Each Gender Events'!$A48,'Official Medal Table'!$C:$C,'Each Gender Events'!BN$1,'Official Medal Table'!$E:$E,'Each Gender Events'!BN$2)*'Medal values'!$B$2
+ COUNTIFS('Official Medal Table'!$H:$H,'Each Gender Events'!$A48,'Official Medal Table'!$C:$C,'Each Gender Events'!BN$1,'Official Medal Table'!$E:$E,'Each Gender Events'!BN$2)*'Medal values'!$B$3
+ COUNTIFS('Official Medal Table'!$I:$I,'Each Gender Events'!$A48,'Official Medal Table'!$C:$C,'Each Gender Events'!BN$1,'Official Medal Table'!$E:$E,'Each Gender Events'!BN$2)*'Medal values'!$B$3
+ COUNTIFS('Official Medal Table'!$F:$F,'Each Gender Events'!$A48,'Official Medal Table'!$C:$C,'Each Gender Events'!BN$1,'Official Medal Table'!$E:$E,"Mixed")*'Medal values'!$B$1/2
+ COUNTIFS('Official Medal Table'!$G:$G,'Each Gender Events'!$A48,'Official Medal Table'!$C:$C,'Each Gender Events'!BN$1,'Official Medal Table'!$E:$E,"Mixed")*'Medal values'!$B$2/2
+ COUNTIFS('Official Medal Table'!$H:$H,'Each Gender Events'!$A48,'Official Medal Table'!$C:$C,'Each Gender Events'!BN$1,'Official Medal Table'!$E:$E,"Mixed")*'Medal values'!$B$3/2
+ COUNTIFS('Official Medal Table'!$I:$I,'Each Gender Events'!$A48,'Official Medal Table'!$C:$C,'Each Gender Events'!BN$1,'Official Medal Table'!$E:$E,"Mixed")*'Medal values'!$B$3/2</f>
        <v>4.5015000000000001</v>
      </c>
      <c r="BO48">
        <f>COUNTIFS('Official Medal Table'!$F:$F,'Each Gender Events'!$A48,'Official Medal Table'!$C:$C,'Each Gender Events'!BO$1,'Official Medal Table'!$E:$E,'Each Gender Events'!BO$2)*'Medal values'!$B$1
+ COUNTIFS('Official Medal Table'!$G:$G,'Each Gender Events'!$A48,'Official Medal Table'!$C:$C,'Each Gender Events'!BO$1,'Official Medal Table'!$E:$E,'Each Gender Events'!BO$2)*'Medal values'!$B$2
+ COUNTIFS('Official Medal Table'!$H:$H,'Each Gender Events'!$A48,'Official Medal Table'!$C:$C,'Each Gender Events'!BO$1,'Official Medal Table'!$E:$E,'Each Gender Events'!BO$2)*'Medal values'!$B$3
+ COUNTIFS('Official Medal Table'!$I:$I,'Each Gender Events'!$A48,'Official Medal Table'!$C:$C,'Each Gender Events'!BO$1,'Official Medal Table'!$E:$E,'Each Gender Events'!BO$2)*'Medal values'!$B$3
+ COUNTIFS('Official Medal Table'!$F:$F,'Each Gender Events'!$A48,'Official Medal Table'!$C:$C,'Each Gender Events'!BO$1,'Official Medal Table'!$E:$E,"Mixed")*'Medal values'!$B$1/2
+ COUNTIFS('Official Medal Table'!$G:$G,'Each Gender Events'!$A48,'Official Medal Table'!$C:$C,'Each Gender Events'!BO$1,'Official Medal Table'!$E:$E,"Mixed")*'Medal values'!$B$2/2
+ COUNTIFS('Official Medal Table'!$H:$H,'Each Gender Events'!$A48,'Official Medal Table'!$C:$C,'Each Gender Events'!BO$1,'Official Medal Table'!$E:$E,"Mixed")*'Medal values'!$B$3/2
+ COUNTIFS('Official Medal Table'!$I:$I,'Each Gender Events'!$A48,'Official Medal Table'!$C:$C,'Each Gender Events'!BO$1,'Official Medal Table'!$E:$E,"Mixed")*'Medal values'!$B$3/2</f>
        <v>1.5004999999999999</v>
      </c>
      <c r="BP48">
        <f>COUNTIFS('Official Medal Table'!$F:$F,'Each Gender Events'!$A48,'Official Medal Table'!$C:$C,'Each Gender Events'!BP$1,'Official Medal Table'!$E:$E,'Each Gender Events'!BP$2)*'Medal values'!$B$1
+ COUNTIFS('Official Medal Table'!$G:$G,'Each Gender Events'!$A48,'Official Medal Table'!$C:$C,'Each Gender Events'!BP$1,'Official Medal Table'!$E:$E,'Each Gender Events'!BP$2)*'Medal values'!$B$2
+ COUNTIFS('Official Medal Table'!$H:$H,'Each Gender Events'!$A48,'Official Medal Table'!$C:$C,'Each Gender Events'!BP$1,'Official Medal Table'!$E:$E,'Each Gender Events'!BP$2)*'Medal values'!$B$3
+ COUNTIFS('Official Medal Table'!$I:$I,'Each Gender Events'!$A48,'Official Medal Table'!$C:$C,'Each Gender Events'!BP$1,'Official Medal Table'!$E:$E,'Each Gender Events'!BP$2)*'Medal values'!$B$3
+ COUNTIFS('Official Medal Table'!$F:$F,'Each Gender Events'!$A48,'Official Medal Table'!$C:$C,'Each Gender Events'!BP$1,'Official Medal Table'!$E:$E,"Mixed")*'Medal values'!$B$1/2
+ COUNTIFS('Official Medal Table'!$G:$G,'Each Gender Events'!$A48,'Official Medal Table'!$C:$C,'Each Gender Events'!BP$1,'Official Medal Table'!$E:$E,"Mixed")*'Medal values'!$B$2/2
+ COUNTIFS('Official Medal Table'!$H:$H,'Each Gender Events'!$A48,'Official Medal Table'!$C:$C,'Each Gender Events'!BP$1,'Official Medal Table'!$E:$E,"Mixed")*'Medal values'!$B$3/2
+ COUNTIFS('Official Medal Table'!$I:$I,'Each Gender Events'!$A48,'Official Medal Table'!$C:$C,'Each Gender Events'!BP$1,'Official Medal Table'!$E:$E,"Mixed")*'Medal values'!$B$3/2</f>
        <v>1.5004999999999999</v>
      </c>
      <c r="BQ48">
        <f>COUNTIFS('Official Medal Table'!$F:$F,'Each Gender Events'!$A48,'Official Medal Table'!$C:$C,'Each Gender Events'!BQ$1,'Official Medal Table'!$E:$E,'Each Gender Events'!BQ$2)*'Medal values'!$B$1
+ COUNTIFS('Official Medal Table'!$G:$G,'Each Gender Events'!$A48,'Official Medal Table'!$C:$C,'Each Gender Events'!BQ$1,'Official Medal Table'!$E:$E,'Each Gender Events'!BQ$2)*'Medal values'!$B$2
+ COUNTIFS('Official Medal Table'!$H:$H,'Each Gender Events'!$A48,'Official Medal Table'!$C:$C,'Each Gender Events'!BQ$1,'Official Medal Table'!$E:$E,'Each Gender Events'!BQ$2)*'Medal values'!$B$3
+ COUNTIFS('Official Medal Table'!$I:$I,'Each Gender Events'!$A48,'Official Medal Table'!$C:$C,'Each Gender Events'!BQ$1,'Official Medal Table'!$E:$E,'Each Gender Events'!BQ$2)*'Medal values'!$B$3
+ COUNTIFS('Official Medal Table'!$F:$F,'Each Gender Events'!$A48,'Official Medal Table'!$C:$C,'Each Gender Events'!BQ$1,'Official Medal Table'!$E:$E,"Mixed")*'Medal values'!$B$1/2
+ COUNTIFS('Official Medal Table'!$G:$G,'Each Gender Events'!$A48,'Official Medal Table'!$C:$C,'Each Gender Events'!BQ$1,'Official Medal Table'!$E:$E,"Mixed")*'Medal values'!$B$2/2
+ COUNTIFS('Official Medal Table'!$H:$H,'Each Gender Events'!$A48,'Official Medal Table'!$C:$C,'Each Gender Events'!BQ$1,'Official Medal Table'!$E:$E,"Mixed")*'Medal values'!$B$3/2
+ COUNTIFS('Official Medal Table'!$I:$I,'Each Gender Events'!$A48,'Official Medal Table'!$C:$C,'Each Gender Events'!BQ$1,'Official Medal Table'!$E:$E,"Mixed")*'Medal values'!$B$3/2</f>
        <v>0</v>
      </c>
      <c r="BR48">
        <f>COUNTIFS('Official Medal Table'!$F:$F,'Each Gender Events'!$A48,'Official Medal Table'!$C:$C,'Each Gender Events'!BR$1,'Official Medal Table'!$E:$E,'Each Gender Events'!BR$2)*'Medal values'!$B$1
+ COUNTIFS('Official Medal Table'!$G:$G,'Each Gender Events'!$A48,'Official Medal Table'!$C:$C,'Each Gender Events'!BR$1,'Official Medal Table'!$E:$E,'Each Gender Events'!BR$2)*'Medal values'!$B$2
+ COUNTIFS('Official Medal Table'!$H:$H,'Each Gender Events'!$A48,'Official Medal Table'!$C:$C,'Each Gender Events'!BR$1,'Official Medal Table'!$E:$E,'Each Gender Events'!BR$2)*'Medal values'!$B$3
+ COUNTIFS('Official Medal Table'!$I:$I,'Each Gender Events'!$A48,'Official Medal Table'!$C:$C,'Each Gender Events'!BR$1,'Official Medal Table'!$E:$E,'Each Gender Events'!BR$2)*'Medal values'!$B$3
+ COUNTIFS('Official Medal Table'!$F:$F,'Each Gender Events'!$A48,'Official Medal Table'!$C:$C,'Each Gender Events'!BR$1,'Official Medal Table'!$E:$E,"Mixed")*'Medal values'!$B$1/2
+ COUNTIFS('Official Medal Table'!$G:$G,'Each Gender Events'!$A48,'Official Medal Table'!$C:$C,'Each Gender Events'!BR$1,'Official Medal Table'!$E:$E,"Mixed")*'Medal values'!$B$2/2
+ COUNTIFS('Official Medal Table'!$H:$H,'Each Gender Events'!$A48,'Official Medal Table'!$C:$C,'Each Gender Events'!BR$1,'Official Medal Table'!$E:$E,"Mixed")*'Medal values'!$B$3/2
+ COUNTIFS('Official Medal Table'!$I:$I,'Each Gender Events'!$A48,'Official Medal Table'!$C:$C,'Each Gender Events'!BR$1,'Official Medal Table'!$E:$E,"Mixed")*'Medal values'!$B$3/2</f>
        <v>0</v>
      </c>
      <c r="BS48">
        <f>COUNTIFS('Official Medal Table'!$F:$F,'Each Gender Events'!$A48,'Official Medal Table'!$C:$C,'Each Gender Events'!BS$1,'Official Medal Table'!$E:$E,'Each Gender Events'!BS$2)*'Medal values'!$B$1
+ COUNTIFS('Official Medal Table'!$G:$G,'Each Gender Events'!$A48,'Official Medal Table'!$C:$C,'Each Gender Events'!BS$1,'Official Medal Table'!$E:$E,'Each Gender Events'!BS$2)*'Medal values'!$B$2
+ COUNTIFS('Official Medal Table'!$H:$H,'Each Gender Events'!$A48,'Official Medal Table'!$C:$C,'Each Gender Events'!BS$1,'Official Medal Table'!$E:$E,'Each Gender Events'!BS$2)*'Medal values'!$B$3
+ COUNTIFS('Official Medal Table'!$I:$I,'Each Gender Events'!$A48,'Official Medal Table'!$C:$C,'Each Gender Events'!BS$1,'Official Medal Table'!$E:$E,'Each Gender Events'!BS$2)*'Medal values'!$B$3
+ COUNTIFS('Official Medal Table'!$F:$F,'Each Gender Events'!$A48,'Official Medal Table'!$C:$C,'Each Gender Events'!BS$1,'Official Medal Table'!$E:$E,"Mixed")*'Medal values'!$B$1/2
+ COUNTIFS('Official Medal Table'!$G:$G,'Each Gender Events'!$A48,'Official Medal Table'!$C:$C,'Each Gender Events'!BS$1,'Official Medal Table'!$E:$E,"Mixed")*'Medal values'!$B$2/2
+ COUNTIFS('Official Medal Table'!$H:$H,'Each Gender Events'!$A48,'Official Medal Table'!$C:$C,'Each Gender Events'!BS$1,'Official Medal Table'!$E:$E,"Mixed")*'Medal values'!$B$3/2
+ COUNTIFS('Official Medal Table'!$I:$I,'Each Gender Events'!$A48,'Official Medal Table'!$C:$C,'Each Gender Events'!BS$1,'Official Medal Table'!$E:$E,"Mixed")*'Medal values'!$B$3/2</f>
        <v>0</v>
      </c>
      <c r="BT48">
        <f>COUNTIFS('Official Medal Table'!$F:$F,'Each Gender Events'!$A48,'Official Medal Table'!$C:$C,'Each Gender Events'!BT$1,'Official Medal Table'!$E:$E,'Each Gender Events'!BT$2)*'Medal values'!$B$1
+ COUNTIFS('Official Medal Table'!$G:$G,'Each Gender Events'!$A48,'Official Medal Table'!$C:$C,'Each Gender Events'!BT$1,'Official Medal Table'!$E:$E,'Each Gender Events'!BT$2)*'Medal values'!$B$2
+ COUNTIFS('Official Medal Table'!$H:$H,'Each Gender Events'!$A48,'Official Medal Table'!$C:$C,'Each Gender Events'!BT$1,'Official Medal Table'!$E:$E,'Each Gender Events'!BT$2)*'Medal values'!$B$3
+ COUNTIFS('Official Medal Table'!$I:$I,'Each Gender Events'!$A48,'Official Medal Table'!$C:$C,'Each Gender Events'!BT$1,'Official Medal Table'!$E:$E,'Each Gender Events'!BT$2)*'Medal values'!$B$3
+ COUNTIFS('Official Medal Table'!$F:$F,'Each Gender Events'!$A48,'Official Medal Table'!$C:$C,'Each Gender Events'!BT$1,'Official Medal Table'!$E:$E,"Mixed")*'Medal values'!$B$1/2
+ COUNTIFS('Official Medal Table'!$G:$G,'Each Gender Events'!$A48,'Official Medal Table'!$C:$C,'Each Gender Events'!BT$1,'Official Medal Table'!$E:$E,"Mixed")*'Medal values'!$B$2/2
+ COUNTIFS('Official Medal Table'!$H:$H,'Each Gender Events'!$A48,'Official Medal Table'!$C:$C,'Each Gender Events'!BT$1,'Official Medal Table'!$E:$E,"Mixed")*'Medal values'!$B$3/2
+ COUNTIFS('Official Medal Table'!$I:$I,'Each Gender Events'!$A48,'Official Medal Table'!$C:$C,'Each Gender Events'!BT$1,'Official Medal Table'!$E:$E,"Mixed")*'Medal values'!$B$3/2</f>
        <v>0</v>
      </c>
      <c r="BU48">
        <f>COUNTIFS('Official Medal Table'!$F:$F,'Each Gender Events'!$A48,'Official Medal Table'!$C:$C,'Each Gender Events'!BU$1,'Official Medal Table'!$E:$E,'Each Gender Events'!BU$2)*'Medal values'!$B$1
+ COUNTIFS('Official Medal Table'!$G:$G,'Each Gender Events'!$A48,'Official Medal Table'!$C:$C,'Each Gender Events'!BU$1,'Official Medal Table'!$E:$E,'Each Gender Events'!BU$2)*'Medal values'!$B$2
+ COUNTIFS('Official Medal Table'!$H:$H,'Each Gender Events'!$A48,'Official Medal Table'!$C:$C,'Each Gender Events'!BU$1,'Official Medal Table'!$E:$E,'Each Gender Events'!BU$2)*'Medal values'!$B$3
+ COUNTIFS('Official Medal Table'!$I:$I,'Each Gender Events'!$A48,'Official Medal Table'!$C:$C,'Each Gender Events'!BU$1,'Official Medal Table'!$E:$E,'Each Gender Events'!BU$2)*'Medal values'!$B$3
+ COUNTIFS('Official Medal Table'!$F:$F,'Each Gender Events'!$A48,'Official Medal Table'!$C:$C,'Each Gender Events'!BU$1,'Official Medal Table'!$E:$E,"Mixed")*'Medal values'!$B$1/2
+ COUNTIFS('Official Medal Table'!$G:$G,'Each Gender Events'!$A48,'Official Medal Table'!$C:$C,'Each Gender Events'!BU$1,'Official Medal Table'!$E:$E,"Mixed")*'Medal values'!$B$2/2
+ COUNTIFS('Official Medal Table'!$H:$H,'Each Gender Events'!$A48,'Official Medal Table'!$C:$C,'Each Gender Events'!BU$1,'Official Medal Table'!$E:$E,"Mixed")*'Medal values'!$B$3/2
+ COUNTIFS('Official Medal Table'!$I:$I,'Each Gender Events'!$A48,'Official Medal Table'!$C:$C,'Each Gender Events'!BU$1,'Official Medal Table'!$E:$E,"Mixed")*'Medal values'!$B$3/2</f>
        <v>0</v>
      </c>
      <c r="BV48">
        <f>COUNTIFS('Official Medal Table'!$F:$F,'Each Gender Events'!$A48,'Official Medal Table'!$C:$C,'Each Gender Events'!BV$1,'Official Medal Table'!$E:$E,'Each Gender Events'!BV$2)*'Medal values'!$B$1
+ COUNTIFS('Official Medal Table'!$G:$G,'Each Gender Events'!$A48,'Official Medal Table'!$C:$C,'Each Gender Events'!BV$1,'Official Medal Table'!$E:$E,'Each Gender Events'!BV$2)*'Medal values'!$B$2
+ COUNTIFS('Official Medal Table'!$H:$H,'Each Gender Events'!$A48,'Official Medal Table'!$C:$C,'Each Gender Events'!BV$1,'Official Medal Table'!$E:$E,'Each Gender Events'!BV$2)*'Medal values'!$B$3
+ COUNTIFS('Official Medal Table'!$I:$I,'Each Gender Events'!$A48,'Official Medal Table'!$C:$C,'Each Gender Events'!BV$1,'Official Medal Table'!$E:$E,'Each Gender Events'!BV$2)*'Medal values'!$B$3
+ COUNTIFS('Official Medal Table'!$F:$F,'Each Gender Events'!$A48,'Official Medal Table'!$C:$C,'Each Gender Events'!BV$1,'Official Medal Table'!$E:$E,"Mixed")*'Medal values'!$B$1/2
+ COUNTIFS('Official Medal Table'!$G:$G,'Each Gender Events'!$A48,'Official Medal Table'!$C:$C,'Each Gender Events'!BV$1,'Official Medal Table'!$E:$E,"Mixed")*'Medal values'!$B$2/2
+ COUNTIFS('Official Medal Table'!$H:$H,'Each Gender Events'!$A48,'Official Medal Table'!$C:$C,'Each Gender Events'!BV$1,'Official Medal Table'!$E:$E,"Mixed")*'Medal values'!$B$3/2
+ COUNTIFS('Official Medal Table'!$I:$I,'Each Gender Events'!$A48,'Official Medal Table'!$C:$C,'Each Gender Events'!BV$1,'Official Medal Table'!$E:$E,"Mixed")*'Medal values'!$B$3/2</f>
        <v>0</v>
      </c>
      <c r="BW48">
        <f>COUNTIFS('Official Medal Table'!$F:$F,'Each Gender Events'!$A48,'Official Medal Table'!$C:$C,'Each Gender Events'!BW$1,'Official Medal Table'!$E:$E,'Each Gender Events'!BW$2)*'Medal values'!$B$1
+ COUNTIFS('Official Medal Table'!$G:$G,'Each Gender Events'!$A48,'Official Medal Table'!$C:$C,'Each Gender Events'!BW$1,'Official Medal Table'!$E:$E,'Each Gender Events'!BW$2)*'Medal values'!$B$2
+ COUNTIFS('Official Medal Table'!$H:$H,'Each Gender Events'!$A48,'Official Medal Table'!$C:$C,'Each Gender Events'!BW$1,'Official Medal Table'!$E:$E,'Each Gender Events'!BW$2)*'Medal values'!$B$3
+ COUNTIFS('Official Medal Table'!$I:$I,'Each Gender Events'!$A48,'Official Medal Table'!$C:$C,'Each Gender Events'!BW$1,'Official Medal Table'!$E:$E,'Each Gender Events'!BW$2)*'Medal values'!$B$3
+ COUNTIFS('Official Medal Table'!$F:$F,'Each Gender Events'!$A48,'Official Medal Table'!$C:$C,'Each Gender Events'!BW$1,'Official Medal Table'!$E:$E,"Mixed")*'Medal values'!$B$1/2
+ COUNTIFS('Official Medal Table'!$G:$G,'Each Gender Events'!$A48,'Official Medal Table'!$C:$C,'Each Gender Events'!BW$1,'Official Medal Table'!$E:$E,"Mixed")*'Medal values'!$B$2/2
+ COUNTIFS('Official Medal Table'!$H:$H,'Each Gender Events'!$A48,'Official Medal Table'!$C:$C,'Each Gender Events'!BW$1,'Official Medal Table'!$E:$E,"Mixed")*'Medal values'!$B$3/2
+ COUNTIFS('Official Medal Table'!$I:$I,'Each Gender Events'!$A48,'Official Medal Table'!$C:$C,'Each Gender Events'!BW$1,'Official Medal Table'!$E:$E,"Mixed")*'Medal values'!$B$3/2</f>
        <v>0</v>
      </c>
      <c r="BX48">
        <f>COUNTIFS('Official Medal Table'!$F:$F,'Each Gender Events'!$A48,'Official Medal Table'!$C:$C,'Each Gender Events'!BX$1,'Official Medal Table'!$E:$E,'Each Gender Events'!BX$2)*'Medal values'!$B$1
+ COUNTIFS('Official Medal Table'!$G:$G,'Each Gender Events'!$A48,'Official Medal Table'!$C:$C,'Each Gender Events'!BX$1,'Official Medal Table'!$E:$E,'Each Gender Events'!BX$2)*'Medal values'!$B$2
+ COUNTIFS('Official Medal Table'!$H:$H,'Each Gender Events'!$A48,'Official Medal Table'!$C:$C,'Each Gender Events'!BX$1,'Official Medal Table'!$E:$E,'Each Gender Events'!BX$2)*'Medal values'!$B$3
+ COUNTIFS('Official Medal Table'!$I:$I,'Each Gender Events'!$A48,'Official Medal Table'!$C:$C,'Each Gender Events'!BX$1,'Official Medal Table'!$E:$E,'Each Gender Events'!BX$2)*'Medal values'!$B$3
+ COUNTIFS('Official Medal Table'!$F:$F,'Each Gender Events'!$A48,'Official Medal Table'!$C:$C,'Each Gender Events'!BX$1,'Official Medal Table'!$E:$E,"Mixed")*'Medal values'!$B$1/2
+ COUNTIFS('Official Medal Table'!$G:$G,'Each Gender Events'!$A48,'Official Medal Table'!$C:$C,'Each Gender Events'!BX$1,'Official Medal Table'!$E:$E,"Mixed")*'Medal values'!$B$2/2
+ COUNTIFS('Official Medal Table'!$H:$H,'Each Gender Events'!$A48,'Official Medal Table'!$C:$C,'Each Gender Events'!BX$1,'Official Medal Table'!$E:$E,"Mixed")*'Medal values'!$B$3/2
+ COUNTIFS('Official Medal Table'!$I:$I,'Each Gender Events'!$A48,'Official Medal Table'!$C:$C,'Each Gender Events'!BX$1,'Official Medal Table'!$E:$E,"Mixed")*'Medal values'!$B$3/2</f>
        <v>0</v>
      </c>
      <c r="BY48">
        <f>COUNTIFS('Official Medal Table'!$F:$F,'Each Gender Events'!$A48,'Official Medal Table'!$C:$C,'Each Gender Events'!BY$1,'Official Medal Table'!$E:$E,'Each Gender Events'!BY$2)*'Medal values'!$B$1
+ COUNTIFS('Official Medal Table'!$G:$G,'Each Gender Events'!$A48,'Official Medal Table'!$C:$C,'Each Gender Events'!BY$1,'Official Medal Table'!$E:$E,'Each Gender Events'!BY$2)*'Medal values'!$B$2
+ COUNTIFS('Official Medal Table'!$H:$H,'Each Gender Events'!$A48,'Official Medal Table'!$C:$C,'Each Gender Events'!BY$1,'Official Medal Table'!$E:$E,'Each Gender Events'!BY$2)*'Medal values'!$B$3
+ COUNTIFS('Official Medal Table'!$I:$I,'Each Gender Events'!$A48,'Official Medal Table'!$C:$C,'Each Gender Events'!BY$1,'Official Medal Table'!$E:$E,'Each Gender Events'!BY$2)*'Medal values'!$B$3
+ COUNTIFS('Official Medal Table'!$F:$F,'Each Gender Events'!$A48,'Official Medal Table'!$C:$C,'Each Gender Events'!BY$1,'Official Medal Table'!$E:$E,"Mixed")*'Medal values'!$B$1/2
+ COUNTIFS('Official Medal Table'!$G:$G,'Each Gender Events'!$A48,'Official Medal Table'!$C:$C,'Each Gender Events'!BY$1,'Official Medal Table'!$E:$E,"Mixed")*'Medal values'!$B$2/2
+ COUNTIFS('Official Medal Table'!$H:$H,'Each Gender Events'!$A48,'Official Medal Table'!$C:$C,'Each Gender Events'!BY$1,'Official Medal Table'!$E:$E,"Mixed")*'Medal values'!$B$3/2
+ COUNTIFS('Official Medal Table'!$I:$I,'Each Gender Events'!$A48,'Official Medal Table'!$C:$C,'Each Gender Events'!BY$1,'Official Medal Table'!$E:$E,"Mixed")*'Medal values'!$B$3/2</f>
        <v>0</v>
      </c>
      <c r="BZ48">
        <f>COUNTIFS('Official Medal Table'!$F:$F,'Each Gender Events'!$A48,'Official Medal Table'!$C:$C,'Each Gender Events'!BZ$1,'Official Medal Table'!$E:$E,'Each Gender Events'!BZ$2)*'Medal values'!$B$1
+ COUNTIFS('Official Medal Table'!$G:$G,'Each Gender Events'!$A48,'Official Medal Table'!$C:$C,'Each Gender Events'!BZ$1,'Official Medal Table'!$E:$E,'Each Gender Events'!BZ$2)*'Medal values'!$B$2
+ COUNTIFS('Official Medal Table'!$H:$H,'Each Gender Events'!$A48,'Official Medal Table'!$C:$C,'Each Gender Events'!BZ$1,'Official Medal Table'!$E:$E,'Each Gender Events'!BZ$2)*'Medal values'!$B$3
+ COUNTIFS('Official Medal Table'!$I:$I,'Each Gender Events'!$A48,'Official Medal Table'!$C:$C,'Each Gender Events'!BZ$1,'Official Medal Table'!$E:$E,'Each Gender Events'!BZ$2)*'Medal values'!$B$3
+ COUNTIFS('Official Medal Table'!$F:$F,'Each Gender Events'!$A48,'Official Medal Table'!$C:$C,'Each Gender Events'!BZ$1,'Official Medal Table'!$E:$E,"Mixed")*'Medal values'!$B$1/2
+ COUNTIFS('Official Medal Table'!$G:$G,'Each Gender Events'!$A48,'Official Medal Table'!$C:$C,'Each Gender Events'!BZ$1,'Official Medal Table'!$E:$E,"Mixed")*'Medal values'!$B$2/2
+ COUNTIFS('Official Medal Table'!$H:$H,'Each Gender Events'!$A48,'Official Medal Table'!$C:$C,'Each Gender Events'!BZ$1,'Official Medal Table'!$E:$E,"Mixed")*'Medal values'!$B$3/2
+ COUNTIFS('Official Medal Table'!$I:$I,'Each Gender Events'!$A48,'Official Medal Table'!$C:$C,'Each Gender Events'!BZ$1,'Official Medal Table'!$E:$E,"Mixed")*'Medal values'!$B$3/2</f>
        <v>0</v>
      </c>
      <c r="CA48">
        <f>COUNTIFS('Official Medal Table'!$F:$F,'Each Gender Events'!$A48,'Official Medal Table'!$C:$C,'Each Gender Events'!CA$1,'Official Medal Table'!$E:$E,'Each Gender Events'!CA$2)*'Medal values'!$B$1
+ COUNTIFS('Official Medal Table'!$G:$G,'Each Gender Events'!$A48,'Official Medal Table'!$C:$C,'Each Gender Events'!CA$1,'Official Medal Table'!$E:$E,'Each Gender Events'!CA$2)*'Medal values'!$B$2
+ COUNTIFS('Official Medal Table'!$H:$H,'Each Gender Events'!$A48,'Official Medal Table'!$C:$C,'Each Gender Events'!CA$1,'Official Medal Table'!$E:$E,'Each Gender Events'!CA$2)*'Medal values'!$B$3
+ COUNTIFS('Official Medal Table'!$I:$I,'Each Gender Events'!$A48,'Official Medal Table'!$C:$C,'Each Gender Events'!CA$1,'Official Medal Table'!$E:$E,'Each Gender Events'!CA$2)*'Medal values'!$B$3
+ COUNTIFS('Official Medal Table'!$F:$F,'Each Gender Events'!$A48,'Official Medal Table'!$C:$C,'Each Gender Events'!CA$1,'Official Medal Table'!$E:$E,"Mixed")*'Medal values'!$B$1/2
+ COUNTIFS('Official Medal Table'!$G:$G,'Each Gender Events'!$A48,'Official Medal Table'!$C:$C,'Each Gender Events'!CA$1,'Official Medal Table'!$E:$E,"Mixed")*'Medal values'!$B$2/2
+ COUNTIFS('Official Medal Table'!$H:$H,'Each Gender Events'!$A48,'Official Medal Table'!$C:$C,'Each Gender Events'!CA$1,'Official Medal Table'!$E:$E,"Mixed")*'Medal values'!$B$3/2
+ COUNTIFS('Official Medal Table'!$I:$I,'Each Gender Events'!$A48,'Official Medal Table'!$C:$C,'Each Gender Events'!CA$1,'Official Medal Table'!$E:$E,"Mixed")*'Medal values'!$B$3/2</f>
        <v>0</v>
      </c>
      <c r="CB48">
        <f>COUNTIFS('Official Medal Table'!$F:$F,'Each Gender Events'!$A48,'Official Medal Table'!$C:$C,'Each Gender Events'!CB$1,'Official Medal Table'!$E:$E,'Each Gender Events'!CB$2)*'Medal values'!$B$1
+ COUNTIFS('Official Medal Table'!$G:$G,'Each Gender Events'!$A48,'Official Medal Table'!$C:$C,'Each Gender Events'!CB$1,'Official Medal Table'!$E:$E,'Each Gender Events'!CB$2)*'Medal values'!$B$2
+ COUNTIFS('Official Medal Table'!$H:$H,'Each Gender Events'!$A48,'Official Medal Table'!$C:$C,'Each Gender Events'!CB$1,'Official Medal Table'!$E:$E,'Each Gender Events'!CB$2)*'Medal values'!$B$3
+ COUNTIFS('Official Medal Table'!$I:$I,'Each Gender Events'!$A48,'Official Medal Table'!$C:$C,'Each Gender Events'!CB$1,'Official Medal Table'!$E:$E,'Each Gender Events'!CB$2)*'Medal values'!$B$3
+ COUNTIFS('Official Medal Table'!$F:$F,'Each Gender Events'!$A48,'Official Medal Table'!$C:$C,'Each Gender Events'!CB$1,'Official Medal Table'!$E:$E,"Mixed")*'Medal values'!$B$1/2
+ COUNTIFS('Official Medal Table'!$G:$G,'Each Gender Events'!$A48,'Official Medal Table'!$C:$C,'Each Gender Events'!CB$1,'Official Medal Table'!$E:$E,"Mixed")*'Medal values'!$B$2/2
+ COUNTIFS('Official Medal Table'!$H:$H,'Each Gender Events'!$A48,'Official Medal Table'!$C:$C,'Each Gender Events'!CB$1,'Official Medal Table'!$E:$E,"Mixed")*'Medal values'!$B$3/2
+ COUNTIFS('Official Medal Table'!$I:$I,'Each Gender Events'!$A48,'Official Medal Table'!$C:$C,'Each Gender Events'!CB$1,'Official Medal Table'!$E:$E,"Mixed")*'Medal values'!$B$3/2</f>
        <v>0</v>
      </c>
      <c r="CC48">
        <f>COUNTIFS('Official Medal Table'!$F:$F,'Each Gender Events'!$A48,'Official Medal Table'!$C:$C,'Each Gender Events'!CC$1,'Official Medal Table'!$E:$E,'Each Gender Events'!CC$2)*'Medal values'!$B$1
+ COUNTIFS('Official Medal Table'!$G:$G,'Each Gender Events'!$A48,'Official Medal Table'!$C:$C,'Each Gender Events'!CC$1,'Official Medal Table'!$E:$E,'Each Gender Events'!CC$2)*'Medal values'!$B$2
+ COUNTIFS('Official Medal Table'!$H:$H,'Each Gender Events'!$A48,'Official Medal Table'!$C:$C,'Each Gender Events'!CC$1,'Official Medal Table'!$E:$E,'Each Gender Events'!CC$2)*'Medal values'!$B$3
+ COUNTIFS('Official Medal Table'!$I:$I,'Each Gender Events'!$A48,'Official Medal Table'!$C:$C,'Each Gender Events'!CC$1,'Official Medal Table'!$E:$E,'Each Gender Events'!CC$2)*'Medal values'!$B$3
+ COUNTIFS('Official Medal Table'!$F:$F,'Each Gender Events'!$A48,'Official Medal Table'!$C:$C,'Each Gender Events'!CC$1,'Official Medal Table'!$E:$E,"Mixed")*'Medal values'!$B$1/2
+ COUNTIFS('Official Medal Table'!$G:$G,'Each Gender Events'!$A48,'Official Medal Table'!$C:$C,'Each Gender Events'!CC$1,'Official Medal Table'!$E:$E,"Mixed")*'Medal values'!$B$2/2
+ COUNTIFS('Official Medal Table'!$H:$H,'Each Gender Events'!$A48,'Official Medal Table'!$C:$C,'Each Gender Events'!CC$1,'Official Medal Table'!$E:$E,"Mixed")*'Medal values'!$B$3/2
+ COUNTIFS('Official Medal Table'!$I:$I,'Each Gender Events'!$A48,'Official Medal Table'!$C:$C,'Each Gender Events'!CC$1,'Official Medal Table'!$E:$E,"Mixed")*'Medal values'!$B$3/2</f>
        <v>2.0000010000000001</v>
      </c>
      <c r="CD48">
        <f>COUNTIFS('Official Medal Table'!$F:$F,'Each Gender Events'!$A48,'Official Medal Table'!$C:$C,'Each Gender Events'!CD$1,'Official Medal Table'!$E:$E,'Each Gender Events'!CD$2)*'Medal values'!$B$1
+ COUNTIFS('Official Medal Table'!$G:$G,'Each Gender Events'!$A48,'Official Medal Table'!$C:$C,'Each Gender Events'!CD$1,'Official Medal Table'!$E:$E,'Each Gender Events'!CD$2)*'Medal values'!$B$2
+ COUNTIFS('Official Medal Table'!$H:$H,'Each Gender Events'!$A48,'Official Medal Table'!$C:$C,'Each Gender Events'!CD$1,'Official Medal Table'!$E:$E,'Each Gender Events'!CD$2)*'Medal values'!$B$3
+ COUNTIFS('Official Medal Table'!$I:$I,'Each Gender Events'!$A48,'Official Medal Table'!$C:$C,'Each Gender Events'!CD$1,'Official Medal Table'!$E:$E,'Each Gender Events'!CD$2)*'Medal values'!$B$3
+ COUNTIFS('Official Medal Table'!$F:$F,'Each Gender Events'!$A48,'Official Medal Table'!$C:$C,'Each Gender Events'!CD$1,'Official Medal Table'!$E:$E,"Mixed")*'Medal values'!$B$1/2
+ COUNTIFS('Official Medal Table'!$G:$G,'Each Gender Events'!$A48,'Official Medal Table'!$C:$C,'Each Gender Events'!CD$1,'Official Medal Table'!$E:$E,"Mixed")*'Medal values'!$B$2/2
+ COUNTIFS('Official Medal Table'!$H:$H,'Each Gender Events'!$A48,'Official Medal Table'!$C:$C,'Each Gender Events'!CD$1,'Official Medal Table'!$E:$E,"Mixed")*'Medal values'!$B$3/2
+ COUNTIFS('Official Medal Table'!$I:$I,'Each Gender Events'!$A48,'Official Medal Table'!$C:$C,'Each Gender Events'!CD$1,'Official Medal Table'!$E:$E,"Mixed")*'Medal values'!$B$3/2</f>
        <v>0</v>
      </c>
      <c r="CE48">
        <f>COUNTIFS('Official Medal Table'!$F:$F,'Each Gender Events'!$A48,'Official Medal Table'!$C:$C,'Each Gender Events'!CE$1,'Official Medal Table'!$E:$E,'Each Gender Events'!CE$2)*'Medal values'!$B$1
+ COUNTIFS('Official Medal Table'!$G:$G,'Each Gender Events'!$A48,'Official Medal Table'!$C:$C,'Each Gender Events'!CE$1,'Official Medal Table'!$E:$E,'Each Gender Events'!CE$2)*'Medal values'!$B$2
+ COUNTIFS('Official Medal Table'!$H:$H,'Each Gender Events'!$A48,'Official Medal Table'!$C:$C,'Each Gender Events'!CE$1,'Official Medal Table'!$E:$E,'Each Gender Events'!CE$2)*'Medal values'!$B$3
+ COUNTIFS('Official Medal Table'!$I:$I,'Each Gender Events'!$A48,'Official Medal Table'!$C:$C,'Each Gender Events'!CE$1,'Official Medal Table'!$E:$E,'Each Gender Events'!CE$2)*'Medal values'!$B$3
+ COUNTIFS('Official Medal Table'!$F:$F,'Each Gender Events'!$A48,'Official Medal Table'!$C:$C,'Each Gender Events'!CE$1,'Official Medal Table'!$E:$E,"Mixed")*'Medal values'!$B$1/2
+ COUNTIFS('Official Medal Table'!$G:$G,'Each Gender Events'!$A48,'Official Medal Table'!$C:$C,'Each Gender Events'!CE$1,'Official Medal Table'!$E:$E,"Mixed")*'Medal values'!$B$2/2
+ COUNTIFS('Official Medal Table'!$H:$H,'Each Gender Events'!$A48,'Official Medal Table'!$C:$C,'Each Gender Events'!CE$1,'Official Medal Table'!$E:$E,"Mixed")*'Medal values'!$B$3/2
+ COUNTIFS('Official Medal Table'!$I:$I,'Each Gender Events'!$A48,'Official Medal Table'!$C:$C,'Each Gender Events'!CE$1,'Official Medal Table'!$E:$E,"Mixed")*'Medal values'!$B$3/2</f>
        <v>0</v>
      </c>
      <c r="CF48">
        <f>COUNTIFS('Official Medal Table'!$F:$F,'Each Gender Events'!$A48,'Official Medal Table'!$C:$C,'Each Gender Events'!CF$1,'Official Medal Table'!$E:$E,'Each Gender Events'!CF$2)*'Medal values'!$B$1
+ COUNTIFS('Official Medal Table'!$G:$G,'Each Gender Events'!$A48,'Official Medal Table'!$C:$C,'Each Gender Events'!CF$1,'Official Medal Table'!$E:$E,'Each Gender Events'!CF$2)*'Medal values'!$B$2
+ COUNTIFS('Official Medal Table'!$H:$H,'Each Gender Events'!$A48,'Official Medal Table'!$C:$C,'Each Gender Events'!CF$1,'Official Medal Table'!$E:$E,'Each Gender Events'!CF$2)*'Medal values'!$B$3
+ COUNTIFS('Official Medal Table'!$I:$I,'Each Gender Events'!$A48,'Official Medal Table'!$C:$C,'Each Gender Events'!CF$1,'Official Medal Table'!$E:$E,'Each Gender Events'!CF$2)*'Medal values'!$B$3
+ COUNTIFS('Official Medal Table'!$F:$F,'Each Gender Events'!$A48,'Official Medal Table'!$C:$C,'Each Gender Events'!CF$1,'Official Medal Table'!$E:$E,"Mixed")*'Medal values'!$B$1/2
+ COUNTIFS('Official Medal Table'!$G:$G,'Each Gender Events'!$A48,'Official Medal Table'!$C:$C,'Each Gender Events'!CF$1,'Official Medal Table'!$E:$E,"Mixed")*'Medal values'!$B$2/2
+ COUNTIFS('Official Medal Table'!$H:$H,'Each Gender Events'!$A48,'Official Medal Table'!$C:$C,'Each Gender Events'!CF$1,'Official Medal Table'!$E:$E,"Mixed")*'Medal values'!$B$3/2
+ COUNTIFS('Official Medal Table'!$I:$I,'Each Gender Events'!$A48,'Official Medal Table'!$C:$C,'Each Gender Events'!CF$1,'Official Medal Table'!$E:$E,"Mixed")*'Medal values'!$B$3/2</f>
        <v>0</v>
      </c>
      <c r="CG48">
        <f>COUNTIFS('Official Medal Table'!$F:$F,'Each Gender Events'!$A48,'Official Medal Table'!$C:$C,'Each Gender Events'!CG$1,'Official Medal Table'!$E:$E,'Each Gender Events'!CG$2)*'Medal values'!$B$1
+ COUNTIFS('Official Medal Table'!$G:$G,'Each Gender Events'!$A48,'Official Medal Table'!$C:$C,'Each Gender Events'!CG$1,'Official Medal Table'!$E:$E,'Each Gender Events'!CG$2)*'Medal values'!$B$2
+ COUNTIFS('Official Medal Table'!$H:$H,'Each Gender Events'!$A48,'Official Medal Table'!$C:$C,'Each Gender Events'!CG$1,'Official Medal Table'!$E:$E,'Each Gender Events'!CG$2)*'Medal values'!$B$3
+ COUNTIFS('Official Medal Table'!$I:$I,'Each Gender Events'!$A48,'Official Medal Table'!$C:$C,'Each Gender Events'!CG$1,'Official Medal Table'!$E:$E,'Each Gender Events'!CG$2)*'Medal values'!$B$3
+ COUNTIFS('Official Medal Table'!$F:$F,'Each Gender Events'!$A48,'Official Medal Table'!$C:$C,'Each Gender Events'!CG$1,'Official Medal Table'!$E:$E,"Mixed")*'Medal values'!$B$1/2
+ COUNTIFS('Official Medal Table'!$G:$G,'Each Gender Events'!$A48,'Official Medal Table'!$C:$C,'Each Gender Events'!CG$1,'Official Medal Table'!$E:$E,"Mixed")*'Medal values'!$B$2/2
+ COUNTIFS('Official Medal Table'!$H:$H,'Each Gender Events'!$A48,'Official Medal Table'!$C:$C,'Each Gender Events'!CG$1,'Official Medal Table'!$E:$E,"Mixed")*'Medal values'!$B$3/2
+ COUNTIFS('Official Medal Table'!$I:$I,'Each Gender Events'!$A48,'Official Medal Table'!$C:$C,'Each Gender Events'!CG$1,'Official Medal Table'!$E:$E,"Mixed")*'Medal values'!$B$3/2</f>
        <v>3.0009999999999999</v>
      </c>
      <c r="CH48">
        <f>COUNTIFS('Official Medal Table'!$F:$F,'Each Gender Events'!$A48,'Official Medal Table'!$C:$C,'Each Gender Events'!CH$1,'Official Medal Table'!$E:$E,'Each Gender Events'!CH$2)*'Medal values'!$B$1
+ COUNTIFS('Official Medal Table'!$G:$G,'Each Gender Events'!$A48,'Official Medal Table'!$C:$C,'Each Gender Events'!CH$1,'Official Medal Table'!$E:$E,'Each Gender Events'!CH$2)*'Medal values'!$B$2
+ COUNTIFS('Official Medal Table'!$H:$H,'Each Gender Events'!$A48,'Official Medal Table'!$C:$C,'Each Gender Events'!CH$1,'Official Medal Table'!$E:$E,'Each Gender Events'!CH$2)*'Medal values'!$B$3
+ COUNTIFS('Official Medal Table'!$I:$I,'Each Gender Events'!$A48,'Official Medal Table'!$C:$C,'Each Gender Events'!CH$1,'Official Medal Table'!$E:$E,'Each Gender Events'!CH$2)*'Medal values'!$B$3
+ COUNTIFS('Official Medal Table'!$F:$F,'Each Gender Events'!$A48,'Official Medal Table'!$C:$C,'Each Gender Events'!CH$1,'Official Medal Table'!$E:$E,"Mixed")*'Medal values'!$B$1/2
+ COUNTIFS('Official Medal Table'!$G:$G,'Each Gender Events'!$A48,'Official Medal Table'!$C:$C,'Each Gender Events'!CH$1,'Official Medal Table'!$E:$E,"Mixed")*'Medal values'!$B$2/2
+ COUNTIFS('Official Medal Table'!$H:$H,'Each Gender Events'!$A48,'Official Medal Table'!$C:$C,'Each Gender Events'!CH$1,'Official Medal Table'!$E:$E,"Mixed")*'Medal values'!$B$3/2
+ COUNTIFS('Official Medal Table'!$I:$I,'Each Gender Events'!$A48,'Official Medal Table'!$C:$C,'Each Gender Events'!CH$1,'Official Medal Table'!$E:$E,"Mixed")*'Medal values'!$B$3/2</f>
        <v>0</v>
      </c>
      <c r="CI48">
        <f>COUNTIFS('Official Medal Table'!$F:$F,'Each Gender Events'!$A48,'Official Medal Table'!$C:$C,'Each Gender Events'!CI$1,'Official Medal Table'!$E:$E,'Each Gender Events'!CI$2)*'Medal values'!$B$1
+ COUNTIFS('Official Medal Table'!$G:$G,'Each Gender Events'!$A48,'Official Medal Table'!$C:$C,'Each Gender Events'!CI$1,'Official Medal Table'!$E:$E,'Each Gender Events'!CI$2)*'Medal values'!$B$2
+ COUNTIFS('Official Medal Table'!$H:$H,'Each Gender Events'!$A48,'Official Medal Table'!$C:$C,'Each Gender Events'!CI$1,'Official Medal Table'!$E:$E,'Each Gender Events'!CI$2)*'Medal values'!$B$3
+ COUNTIFS('Official Medal Table'!$I:$I,'Each Gender Events'!$A48,'Official Medal Table'!$C:$C,'Each Gender Events'!CI$1,'Official Medal Table'!$E:$E,'Each Gender Events'!CI$2)*'Medal values'!$B$3
+ COUNTIFS('Official Medal Table'!$F:$F,'Each Gender Events'!$A48,'Official Medal Table'!$C:$C,'Each Gender Events'!CI$1,'Official Medal Table'!$E:$E,"Mixed")*'Medal values'!$B$1/2
+ COUNTIFS('Official Medal Table'!$G:$G,'Each Gender Events'!$A48,'Official Medal Table'!$C:$C,'Each Gender Events'!CI$1,'Official Medal Table'!$E:$E,"Mixed")*'Medal values'!$B$2/2
+ COUNTIFS('Official Medal Table'!$H:$H,'Each Gender Events'!$A48,'Official Medal Table'!$C:$C,'Each Gender Events'!CI$1,'Official Medal Table'!$E:$E,"Mixed")*'Medal values'!$B$3/2
+ COUNTIFS('Official Medal Table'!$I:$I,'Each Gender Events'!$A48,'Official Medal Table'!$C:$C,'Each Gender Events'!CI$1,'Official Medal Table'!$E:$E,"Mixed")*'Medal values'!$B$3/2</f>
        <v>0</v>
      </c>
      <c r="CJ48">
        <f>COUNTIFS('Official Medal Table'!$F:$F,'Each Gender Events'!$A48,'Official Medal Table'!$C:$C,'Each Gender Events'!CJ$1,'Official Medal Table'!$E:$E,'Each Gender Events'!CJ$2)*'Medal values'!$B$1
+ COUNTIFS('Official Medal Table'!$G:$G,'Each Gender Events'!$A48,'Official Medal Table'!$C:$C,'Each Gender Events'!CJ$1,'Official Medal Table'!$E:$E,'Each Gender Events'!CJ$2)*'Medal values'!$B$2
+ COUNTIFS('Official Medal Table'!$H:$H,'Each Gender Events'!$A48,'Official Medal Table'!$C:$C,'Each Gender Events'!CJ$1,'Official Medal Table'!$E:$E,'Each Gender Events'!CJ$2)*'Medal values'!$B$3
+ COUNTIFS('Official Medal Table'!$I:$I,'Each Gender Events'!$A48,'Official Medal Table'!$C:$C,'Each Gender Events'!CJ$1,'Official Medal Table'!$E:$E,'Each Gender Events'!CJ$2)*'Medal values'!$B$3
+ COUNTIFS('Official Medal Table'!$F:$F,'Each Gender Events'!$A48,'Official Medal Table'!$C:$C,'Each Gender Events'!CJ$1,'Official Medal Table'!$E:$E,"Mixed")*'Medal values'!$B$1/2
+ COUNTIFS('Official Medal Table'!$G:$G,'Each Gender Events'!$A48,'Official Medal Table'!$C:$C,'Each Gender Events'!CJ$1,'Official Medal Table'!$E:$E,"Mixed")*'Medal values'!$B$2/2
+ COUNTIFS('Official Medal Table'!$H:$H,'Each Gender Events'!$A48,'Official Medal Table'!$C:$C,'Each Gender Events'!CJ$1,'Official Medal Table'!$E:$E,"Mixed")*'Medal values'!$B$3/2
+ COUNTIFS('Official Medal Table'!$I:$I,'Each Gender Events'!$A48,'Official Medal Table'!$C:$C,'Each Gender Events'!CJ$1,'Official Medal Table'!$E:$E,"Mixed")*'Medal values'!$B$3/2</f>
        <v>0</v>
      </c>
      <c r="CK48">
        <f>COUNTIFS('Official Medal Table'!$F:$F,'Each Gender Events'!$A48,'Official Medal Table'!$C:$C,'Each Gender Events'!CK$1,'Official Medal Table'!$E:$E,'Each Gender Events'!CK$2)*'Medal values'!$B$1
+ COUNTIFS('Official Medal Table'!$G:$G,'Each Gender Events'!$A48,'Official Medal Table'!$C:$C,'Each Gender Events'!CK$1,'Official Medal Table'!$E:$E,'Each Gender Events'!CK$2)*'Medal values'!$B$2
+ COUNTIFS('Official Medal Table'!$H:$H,'Each Gender Events'!$A48,'Official Medal Table'!$C:$C,'Each Gender Events'!CK$1,'Official Medal Table'!$E:$E,'Each Gender Events'!CK$2)*'Medal values'!$B$3
+ COUNTIFS('Official Medal Table'!$I:$I,'Each Gender Events'!$A48,'Official Medal Table'!$C:$C,'Each Gender Events'!CK$1,'Official Medal Table'!$E:$E,'Each Gender Events'!CK$2)*'Medal values'!$B$3
+ COUNTIFS('Official Medal Table'!$F:$F,'Each Gender Events'!$A48,'Official Medal Table'!$C:$C,'Each Gender Events'!CK$1,'Official Medal Table'!$E:$E,"Mixed")*'Medal values'!$B$1/2
+ COUNTIFS('Official Medal Table'!$G:$G,'Each Gender Events'!$A48,'Official Medal Table'!$C:$C,'Each Gender Events'!CK$1,'Official Medal Table'!$E:$E,"Mixed")*'Medal values'!$B$2/2
+ COUNTIFS('Official Medal Table'!$H:$H,'Each Gender Events'!$A48,'Official Medal Table'!$C:$C,'Each Gender Events'!CK$1,'Official Medal Table'!$E:$E,"Mixed")*'Medal values'!$B$3/2
+ COUNTIFS('Official Medal Table'!$I:$I,'Each Gender Events'!$A48,'Official Medal Table'!$C:$C,'Each Gender Events'!CK$1,'Official Medal Table'!$E:$E,"Mixed")*'Medal values'!$B$3/2</f>
        <v>0</v>
      </c>
      <c r="CL48">
        <f>COUNTIFS('Official Medal Table'!$F:$F,'Each Gender Events'!$A48,'Official Medal Table'!$C:$C,'Each Gender Events'!CL$1,'Official Medal Table'!$E:$E,'Each Gender Events'!CL$2)*'Medal values'!$B$1
+ COUNTIFS('Official Medal Table'!$G:$G,'Each Gender Events'!$A48,'Official Medal Table'!$C:$C,'Each Gender Events'!CL$1,'Official Medal Table'!$E:$E,'Each Gender Events'!CL$2)*'Medal values'!$B$2
+ COUNTIFS('Official Medal Table'!$H:$H,'Each Gender Events'!$A48,'Official Medal Table'!$C:$C,'Each Gender Events'!CL$1,'Official Medal Table'!$E:$E,'Each Gender Events'!CL$2)*'Medal values'!$B$3
+ COUNTIFS('Official Medal Table'!$I:$I,'Each Gender Events'!$A48,'Official Medal Table'!$C:$C,'Each Gender Events'!CL$1,'Official Medal Table'!$E:$E,'Each Gender Events'!CL$2)*'Medal values'!$B$3
+ COUNTIFS('Official Medal Table'!$F:$F,'Each Gender Events'!$A48,'Official Medal Table'!$C:$C,'Each Gender Events'!CL$1,'Official Medal Table'!$E:$E,"Mixed")*'Medal values'!$B$1/2
+ COUNTIFS('Official Medal Table'!$G:$G,'Each Gender Events'!$A48,'Official Medal Table'!$C:$C,'Each Gender Events'!CL$1,'Official Medal Table'!$E:$E,"Mixed")*'Medal values'!$B$2/2
+ COUNTIFS('Official Medal Table'!$H:$H,'Each Gender Events'!$A48,'Official Medal Table'!$C:$C,'Each Gender Events'!CL$1,'Official Medal Table'!$E:$E,"Mixed")*'Medal values'!$B$3/2
+ COUNTIFS('Official Medal Table'!$I:$I,'Each Gender Events'!$A48,'Official Medal Table'!$C:$C,'Each Gender Events'!CL$1,'Official Medal Table'!$E:$E,"Mixed")*'Medal values'!$B$3/2</f>
        <v>0</v>
      </c>
      <c r="CM48">
        <f>COUNTIFS('Official Medal Table'!$F:$F,'Each Gender Events'!$A48,'Official Medal Table'!$C:$C,'Each Gender Events'!CM$1,'Official Medal Table'!$E:$E,'Each Gender Events'!CM$2)*'Medal values'!$B$1
+ COUNTIFS('Official Medal Table'!$G:$G,'Each Gender Events'!$A48,'Official Medal Table'!$C:$C,'Each Gender Events'!CM$1,'Official Medal Table'!$E:$E,'Each Gender Events'!CM$2)*'Medal values'!$B$2
+ COUNTIFS('Official Medal Table'!$H:$H,'Each Gender Events'!$A48,'Official Medal Table'!$C:$C,'Each Gender Events'!CM$1,'Official Medal Table'!$E:$E,'Each Gender Events'!CM$2)*'Medal values'!$B$3
+ COUNTIFS('Official Medal Table'!$I:$I,'Each Gender Events'!$A48,'Official Medal Table'!$C:$C,'Each Gender Events'!CM$1,'Official Medal Table'!$E:$E,'Each Gender Events'!CM$2)*'Medal values'!$B$3
+ COUNTIFS('Official Medal Table'!$F:$F,'Each Gender Events'!$A48,'Official Medal Table'!$C:$C,'Each Gender Events'!CM$1,'Official Medal Table'!$E:$E,"Mixed")*'Medal values'!$B$1/2
+ COUNTIFS('Official Medal Table'!$G:$G,'Each Gender Events'!$A48,'Official Medal Table'!$C:$C,'Each Gender Events'!CM$1,'Official Medal Table'!$E:$E,"Mixed")*'Medal values'!$B$2/2
+ COUNTIFS('Official Medal Table'!$H:$H,'Each Gender Events'!$A48,'Official Medal Table'!$C:$C,'Each Gender Events'!CM$1,'Official Medal Table'!$E:$E,"Mixed")*'Medal values'!$B$3/2
+ COUNTIFS('Official Medal Table'!$I:$I,'Each Gender Events'!$A48,'Official Medal Table'!$C:$C,'Each Gender Events'!CM$1,'Official Medal Table'!$E:$E,"Mixed")*'Medal values'!$B$3/2</f>
        <v>0</v>
      </c>
      <c r="CN48">
        <f>COUNTIFS('Official Medal Table'!$F:$F,'Each Gender Events'!$A48,'Official Medal Table'!$C:$C,'Each Gender Events'!CN$1,'Official Medal Table'!$E:$E,'Each Gender Events'!CN$2)*'Medal values'!$B$1
+ COUNTIFS('Official Medal Table'!$G:$G,'Each Gender Events'!$A48,'Official Medal Table'!$C:$C,'Each Gender Events'!CN$1,'Official Medal Table'!$E:$E,'Each Gender Events'!CN$2)*'Medal values'!$B$2
+ COUNTIFS('Official Medal Table'!$H:$H,'Each Gender Events'!$A48,'Official Medal Table'!$C:$C,'Each Gender Events'!CN$1,'Official Medal Table'!$E:$E,'Each Gender Events'!CN$2)*'Medal values'!$B$3
+ COUNTIFS('Official Medal Table'!$I:$I,'Each Gender Events'!$A48,'Official Medal Table'!$C:$C,'Each Gender Events'!CN$1,'Official Medal Table'!$E:$E,'Each Gender Events'!CN$2)*'Medal values'!$B$3
+ COUNTIFS('Official Medal Table'!$F:$F,'Each Gender Events'!$A48,'Official Medal Table'!$C:$C,'Each Gender Events'!CN$1,'Official Medal Table'!$E:$E,"Mixed")*'Medal values'!$B$1/2
+ COUNTIFS('Official Medal Table'!$G:$G,'Each Gender Events'!$A48,'Official Medal Table'!$C:$C,'Each Gender Events'!CN$1,'Official Medal Table'!$E:$E,"Mixed")*'Medal values'!$B$2/2
+ COUNTIFS('Official Medal Table'!$H:$H,'Each Gender Events'!$A48,'Official Medal Table'!$C:$C,'Each Gender Events'!CN$1,'Official Medal Table'!$E:$E,"Mixed")*'Medal values'!$B$3/2
+ COUNTIFS('Official Medal Table'!$I:$I,'Each Gender Events'!$A48,'Official Medal Table'!$C:$C,'Each Gender Events'!CN$1,'Official Medal Table'!$E:$E,"Mixed")*'Medal values'!$B$3/2</f>
        <v>0</v>
      </c>
      <c r="CO48">
        <f>COUNTIFS('Official Medal Table'!$F:$F,'Each Gender Events'!$A48,'Official Medal Table'!$C:$C,'Each Gender Events'!CO$1,'Official Medal Table'!$E:$E,'Each Gender Events'!CO$2)*'Medal values'!$B$1
+ COUNTIFS('Official Medal Table'!$G:$G,'Each Gender Events'!$A48,'Official Medal Table'!$C:$C,'Each Gender Events'!CO$1,'Official Medal Table'!$E:$E,'Each Gender Events'!CO$2)*'Medal values'!$B$2
+ COUNTIFS('Official Medal Table'!$H:$H,'Each Gender Events'!$A48,'Official Medal Table'!$C:$C,'Each Gender Events'!CO$1,'Official Medal Table'!$E:$E,'Each Gender Events'!CO$2)*'Medal values'!$B$3
+ COUNTIFS('Official Medal Table'!$I:$I,'Each Gender Events'!$A48,'Official Medal Table'!$C:$C,'Each Gender Events'!CO$1,'Official Medal Table'!$E:$E,'Each Gender Events'!CO$2)*'Medal values'!$B$3
+ COUNTIFS('Official Medal Table'!$F:$F,'Each Gender Events'!$A48,'Official Medal Table'!$C:$C,'Each Gender Events'!CO$1,'Official Medal Table'!$E:$E,"Mixed")*'Medal values'!$B$1/2
+ COUNTIFS('Official Medal Table'!$G:$G,'Each Gender Events'!$A48,'Official Medal Table'!$C:$C,'Each Gender Events'!CO$1,'Official Medal Table'!$E:$E,"Mixed")*'Medal values'!$B$2/2
+ COUNTIFS('Official Medal Table'!$H:$H,'Each Gender Events'!$A48,'Official Medal Table'!$C:$C,'Each Gender Events'!CO$1,'Official Medal Table'!$E:$E,"Mixed")*'Medal values'!$B$3/2
+ COUNTIFS('Official Medal Table'!$I:$I,'Each Gender Events'!$A48,'Official Medal Table'!$C:$C,'Each Gender Events'!CO$1,'Official Medal Table'!$E:$E,"Mixed")*'Medal values'!$B$3/2</f>
        <v>0</v>
      </c>
      <c r="CP48">
        <f>COUNTIFS('Official Medal Table'!$F:$F,'Each Gender Events'!$A48,'Official Medal Table'!$C:$C,'Each Gender Events'!CP$1,'Official Medal Table'!$E:$E,'Each Gender Events'!CP$2)*'Medal values'!$B$1
+ COUNTIFS('Official Medal Table'!$G:$G,'Each Gender Events'!$A48,'Official Medal Table'!$C:$C,'Each Gender Events'!CP$1,'Official Medal Table'!$E:$E,'Each Gender Events'!CP$2)*'Medal values'!$B$2
+ COUNTIFS('Official Medal Table'!$H:$H,'Each Gender Events'!$A48,'Official Medal Table'!$C:$C,'Each Gender Events'!CP$1,'Official Medal Table'!$E:$E,'Each Gender Events'!CP$2)*'Medal values'!$B$3
+ COUNTIFS('Official Medal Table'!$I:$I,'Each Gender Events'!$A48,'Official Medal Table'!$C:$C,'Each Gender Events'!CP$1,'Official Medal Table'!$E:$E,'Each Gender Events'!CP$2)*'Medal values'!$B$3
+ COUNTIFS('Official Medal Table'!$F:$F,'Each Gender Events'!$A48,'Official Medal Table'!$C:$C,'Each Gender Events'!CP$1,'Official Medal Table'!$E:$E,"Mixed")*'Medal values'!$B$1/2
+ COUNTIFS('Official Medal Table'!$G:$G,'Each Gender Events'!$A48,'Official Medal Table'!$C:$C,'Each Gender Events'!CP$1,'Official Medal Table'!$E:$E,"Mixed")*'Medal values'!$B$2/2
+ COUNTIFS('Official Medal Table'!$H:$H,'Each Gender Events'!$A48,'Official Medal Table'!$C:$C,'Each Gender Events'!CP$1,'Official Medal Table'!$E:$E,"Mixed")*'Medal values'!$B$3/2
+ COUNTIFS('Official Medal Table'!$I:$I,'Each Gender Events'!$A48,'Official Medal Table'!$C:$C,'Each Gender Events'!CP$1,'Official Medal Table'!$E:$E,"Mixed")*'Medal values'!$B$3/2</f>
        <v>3.0009999999999999</v>
      </c>
      <c r="CQ48">
        <f>COUNTIFS('Official Medal Table'!$F:$F,'Each Gender Events'!$A48,'Official Medal Table'!$C:$C,'Each Gender Events'!CQ$1,'Official Medal Table'!$E:$E,'Each Gender Events'!CQ$2)*'Medal values'!$B$1
+ COUNTIFS('Official Medal Table'!$G:$G,'Each Gender Events'!$A48,'Official Medal Table'!$C:$C,'Each Gender Events'!CQ$1,'Official Medal Table'!$E:$E,'Each Gender Events'!CQ$2)*'Medal values'!$B$2
+ COUNTIFS('Official Medal Table'!$H:$H,'Each Gender Events'!$A48,'Official Medal Table'!$C:$C,'Each Gender Events'!CQ$1,'Official Medal Table'!$E:$E,'Each Gender Events'!CQ$2)*'Medal values'!$B$3
+ COUNTIFS('Official Medal Table'!$I:$I,'Each Gender Events'!$A48,'Official Medal Table'!$C:$C,'Each Gender Events'!CQ$1,'Official Medal Table'!$E:$E,'Each Gender Events'!CQ$2)*'Medal values'!$B$3
+ COUNTIFS('Official Medal Table'!$F:$F,'Each Gender Events'!$A48,'Official Medal Table'!$C:$C,'Each Gender Events'!CQ$1,'Official Medal Table'!$E:$E,"Mixed")*'Medal values'!$B$1/2
+ COUNTIFS('Official Medal Table'!$G:$G,'Each Gender Events'!$A48,'Official Medal Table'!$C:$C,'Each Gender Events'!CQ$1,'Official Medal Table'!$E:$E,"Mixed")*'Medal values'!$B$2/2
+ COUNTIFS('Official Medal Table'!$H:$H,'Each Gender Events'!$A48,'Official Medal Table'!$C:$C,'Each Gender Events'!CQ$1,'Official Medal Table'!$E:$E,"Mixed")*'Medal values'!$B$3/2
+ COUNTIFS('Official Medal Table'!$I:$I,'Each Gender Events'!$A48,'Official Medal Table'!$C:$C,'Each Gender Events'!CQ$1,'Official Medal Table'!$E:$E,"Mixed")*'Medal values'!$B$3/2</f>
        <v>0</v>
      </c>
      <c r="CR48">
        <f>COUNTIFS('Official Medal Table'!$F:$F,'Each Gender Events'!$A48,'Official Medal Table'!$C:$C,'Each Gender Events'!CR$1,'Official Medal Table'!$E:$E,'Each Gender Events'!CR$2)*'Medal values'!$B$1
+ COUNTIFS('Official Medal Table'!$G:$G,'Each Gender Events'!$A48,'Official Medal Table'!$C:$C,'Each Gender Events'!CR$1,'Official Medal Table'!$E:$E,'Each Gender Events'!CR$2)*'Medal values'!$B$2
+ COUNTIFS('Official Medal Table'!$H:$H,'Each Gender Events'!$A48,'Official Medal Table'!$C:$C,'Each Gender Events'!CR$1,'Official Medal Table'!$E:$E,'Each Gender Events'!CR$2)*'Medal values'!$B$3
+ COUNTIFS('Official Medal Table'!$I:$I,'Each Gender Events'!$A48,'Official Medal Table'!$C:$C,'Each Gender Events'!CR$1,'Official Medal Table'!$E:$E,'Each Gender Events'!CR$2)*'Medal values'!$B$3
+ COUNTIFS('Official Medal Table'!$F:$F,'Each Gender Events'!$A48,'Official Medal Table'!$C:$C,'Each Gender Events'!CR$1,'Official Medal Table'!$E:$E,"Mixed")*'Medal values'!$B$1/2
+ COUNTIFS('Official Medal Table'!$G:$G,'Each Gender Events'!$A48,'Official Medal Table'!$C:$C,'Each Gender Events'!CR$1,'Official Medal Table'!$E:$E,"Mixed")*'Medal values'!$B$2/2
+ COUNTIFS('Official Medal Table'!$H:$H,'Each Gender Events'!$A48,'Official Medal Table'!$C:$C,'Each Gender Events'!CR$1,'Official Medal Table'!$E:$E,"Mixed")*'Medal values'!$B$3/2
+ COUNTIFS('Official Medal Table'!$I:$I,'Each Gender Events'!$A48,'Official Medal Table'!$C:$C,'Each Gender Events'!CR$1,'Official Medal Table'!$E:$E,"Mixed")*'Medal values'!$B$3/2</f>
        <v>0</v>
      </c>
      <c r="CS48">
        <f>COUNTIFS('Official Medal Table'!$F:$F,'Each Gender Events'!$A48,'Official Medal Table'!$C:$C,'Each Gender Events'!CS$1,'Official Medal Table'!$E:$E,'Each Gender Events'!CS$2)*'Medal values'!$B$1
+ COUNTIFS('Official Medal Table'!$G:$G,'Each Gender Events'!$A48,'Official Medal Table'!$C:$C,'Each Gender Events'!CS$1,'Official Medal Table'!$E:$E,'Each Gender Events'!CS$2)*'Medal values'!$B$2
+ COUNTIFS('Official Medal Table'!$H:$H,'Each Gender Events'!$A48,'Official Medal Table'!$C:$C,'Each Gender Events'!CS$1,'Official Medal Table'!$E:$E,'Each Gender Events'!CS$2)*'Medal values'!$B$3
+ COUNTIFS('Official Medal Table'!$I:$I,'Each Gender Events'!$A48,'Official Medal Table'!$C:$C,'Each Gender Events'!CS$1,'Official Medal Table'!$E:$E,'Each Gender Events'!CS$2)*'Medal values'!$B$3
+ COUNTIFS('Official Medal Table'!$F:$F,'Each Gender Events'!$A48,'Official Medal Table'!$C:$C,'Each Gender Events'!CS$1,'Official Medal Table'!$E:$E,"Mixed")*'Medal values'!$B$1/2
+ COUNTIFS('Official Medal Table'!$G:$G,'Each Gender Events'!$A48,'Official Medal Table'!$C:$C,'Each Gender Events'!CS$1,'Official Medal Table'!$E:$E,"Mixed")*'Medal values'!$B$2/2
+ COUNTIFS('Official Medal Table'!$H:$H,'Each Gender Events'!$A48,'Official Medal Table'!$C:$C,'Each Gender Events'!CS$1,'Official Medal Table'!$E:$E,"Mixed")*'Medal values'!$B$3/2
+ COUNTIFS('Official Medal Table'!$I:$I,'Each Gender Events'!$A48,'Official Medal Table'!$C:$C,'Each Gender Events'!CS$1,'Official Medal Table'!$E:$E,"Mixed")*'Medal values'!$B$3/2</f>
        <v>0</v>
      </c>
      <c r="CT48">
        <f>COUNTIFS('Official Medal Table'!$F:$F,'Each Gender Events'!$A48,'Official Medal Table'!$C:$C,'Each Gender Events'!CT$1,'Official Medal Table'!$E:$E,'Each Gender Events'!CT$2)*'Medal values'!$B$1
+ COUNTIFS('Official Medal Table'!$G:$G,'Each Gender Events'!$A48,'Official Medal Table'!$C:$C,'Each Gender Events'!CT$1,'Official Medal Table'!$E:$E,'Each Gender Events'!CT$2)*'Medal values'!$B$2
+ COUNTIFS('Official Medal Table'!$H:$H,'Each Gender Events'!$A48,'Official Medal Table'!$C:$C,'Each Gender Events'!CT$1,'Official Medal Table'!$E:$E,'Each Gender Events'!CT$2)*'Medal values'!$B$3
+ COUNTIFS('Official Medal Table'!$I:$I,'Each Gender Events'!$A48,'Official Medal Table'!$C:$C,'Each Gender Events'!CT$1,'Official Medal Table'!$E:$E,'Each Gender Events'!CT$2)*'Medal values'!$B$3
+ COUNTIFS('Official Medal Table'!$F:$F,'Each Gender Events'!$A48,'Official Medal Table'!$C:$C,'Each Gender Events'!CT$1,'Official Medal Table'!$E:$E,"Mixed")*'Medal values'!$B$1/2
+ COUNTIFS('Official Medal Table'!$G:$G,'Each Gender Events'!$A48,'Official Medal Table'!$C:$C,'Each Gender Events'!CT$1,'Official Medal Table'!$E:$E,"Mixed")*'Medal values'!$B$2/2
+ COUNTIFS('Official Medal Table'!$H:$H,'Each Gender Events'!$A48,'Official Medal Table'!$C:$C,'Each Gender Events'!CT$1,'Official Medal Table'!$E:$E,"Mixed")*'Medal values'!$B$3/2
+ COUNTIFS('Official Medal Table'!$I:$I,'Each Gender Events'!$A48,'Official Medal Table'!$C:$C,'Each Gender Events'!CT$1,'Official Medal Table'!$E:$E,"Mixed")*'Medal values'!$B$3/2</f>
        <v>0</v>
      </c>
    </row>
    <row r="49" spans="1:98" x14ac:dyDescent="0.3">
      <c r="A49" t="str">
        <f>Countries!A48</f>
        <v>PRK</v>
      </c>
      <c r="B49">
        <f>COUNTIFS('Official Medal Table'!$F:$F,'Each Gender Events'!$A49,'Official Medal Table'!$C:$C,'Each Gender Events'!B$1,'Official Medal Table'!$E:$E,'Each Gender Events'!B$2)*'Medal values'!$B$1
+ COUNTIFS('Official Medal Table'!$G:$G,'Each Gender Events'!$A49,'Official Medal Table'!$C:$C,'Each Gender Events'!B$1,'Official Medal Table'!$E:$E,'Each Gender Events'!B$2)*'Medal values'!$B$2
+ COUNTIFS('Official Medal Table'!$H:$H,'Each Gender Events'!$A49,'Official Medal Table'!$C:$C,'Each Gender Events'!B$1,'Official Medal Table'!$E:$E,'Each Gender Events'!B$2)*'Medal values'!$B$3
+ COUNTIFS('Official Medal Table'!$I:$I,'Each Gender Events'!$A49,'Official Medal Table'!$C:$C,'Each Gender Events'!B$1,'Official Medal Table'!$E:$E,'Each Gender Events'!B$2)*'Medal values'!$B$3
+ COUNTIFS('Official Medal Table'!$F:$F,'Each Gender Events'!$A49,'Official Medal Table'!$C:$C,'Each Gender Events'!B$1,'Official Medal Table'!$E:$E,"Mixed")*'Medal values'!$B$1/2
+ COUNTIFS('Official Medal Table'!$G:$G,'Each Gender Events'!$A49,'Official Medal Table'!$C:$C,'Each Gender Events'!B$1,'Official Medal Table'!$E:$E,"Mixed")*'Medal values'!$B$2/2
+ COUNTIFS('Official Medal Table'!$H:$H,'Each Gender Events'!$A49,'Official Medal Table'!$C:$C,'Each Gender Events'!B$1,'Official Medal Table'!$E:$E,"Mixed")*'Medal values'!$B$3/2
+ COUNTIFS('Official Medal Table'!$I:$I,'Each Gender Events'!$A49,'Official Medal Table'!$C:$C,'Each Gender Events'!B$1,'Official Medal Table'!$E:$E,"Mixed")*'Medal values'!$B$3/2</f>
        <v>0</v>
      </c>
      <c r="C49">
        <f>COUNTIFS('Official Medal Table'!$F:$F,'Each Gender Events'!$A49,'Official Medal Table'!$C:$C,'Each Gender Events'!C$1,'Official Medal Table'!$E:$E,'Each Gender Events'!C$2)*'Medal values'!$B$1
+ COUNTIFS('Official Medal Table'!$G:$G,'Each Gender Events'!$A49,'Official Medal Table'!$C:$C,'Each Gender Events'!C$1,'Official Medal Table'!$E:$E,'Each Gender Events'!C$2)*'Medal values'!$B$2
+ COUNTIFS('Official Medal Table'!$H:$H,'Each Gender Events'!$A49,'Official Medal Table'!$C:$C,'Each Gender Events'!C$1,'Official Medal Table'!$E:$E,'Each Gender Events'!C$2)*'Medal values'!$B$3
+ COUNTIFS('Official Medal Table'!$I:$I,'Each Gender Events'!$A49,'Official Medal Table'!$C:$C,'Each Gender Events'!C$1,'Official Medal Table'!$E:$E,'Each Gender Events'!C$2)*'Medal values'!$B$3
+ COUNTIFS('Official Medal Table'!$F:$F,'Each Gender Events'!$A49,'Official Medal Table'!$C:$C,'Each Gender Events'!C$1,'Official Medal Table'!$E:$E,"Mixed")*'Medal values'!$B$1/2
+ COUNTIFS('Official Medal Table'!$G:$G,'Each Gender Events'!$A49,'Official Medal Table'!$C:$C,'Each Gender Events'!C$1,'Official Medal Table'!$E:$E,"Mixed")*'Medal values'!$B$2/2
+ COUNTIFS('Official Medal Table'!$H:$H,'Each Gender Events'!$A49,'Official Medal Table'!$C:$C,'Each Gender Events'!C$1,'Official Medal Table'!$E:$E,"Mixed")*'Medal values'!$B$3/2
+ COUNTIFS('Official Medal Table'!$I:$I,'Each Gender Events'!$A49,'Official Medal Table'!$C:$C,'Each Gender Events'!C$1,'Official Medal Table'!$E:$E,"Mixed")*'Medal values'!$B$3/2</f>
        <v>0</v>
      </c>
      <c r="D49">
        <f>COUNTIFS('Official Medal Table'!$F:$F,'Each Gender Events'!$A49,'Official Medal Table'!$C:$C,'Each Gender Events'!D$1,'Official Medal Table'!$E:$E,'Each Gender Events'!D$2)*'Medal values'!$B$1
+ COUNTIFS('Official Medal Table'!$G:$G,'Each Gender Events'!$A49,'Official Medal Table'!$C:$C,'Each Gender Events'!D$1,'Official Medal Table'!$E:$E,'Each Gender Events'!D$2)*'Medal values'!$B$2
+ COUNTIFS('Official Medal Table'!$H:$H,'Each Gender Events'!$A49,'Official Medal Table'!$C:$C,'Each Gender Events'!D$1,'Official Medal Table'!$E:$E,'Each Gender Events'!D$2)*'Medal values'!$B$3
+ COUNTIFS('Official Medal Table'!$I:$I,'Each Gender Events'!$A49,'Official Medal Table'!$C:$C,'Each Gender Events'!D$1,'Official Medal Table'!$E:$E,'Each Gender Events'!D$2)*'Medal values'!$B$3
+ COUNTIFS('Official Medal Table'!$F:$F,'Each Gender Events'!$A49,'Official Medal Table'!$C:$C,'Each Gender Events'!D$1,'Official Medal Table'!$E:$E,"Mixed")*'Medal values'!$B$1/2
+ COUNTIFS('Official Medal Table'!$G:$G,'Each Gender Events'!$A49,'Official Medal Table'!$C:$C,'Each Gender Events'!D$1,'Official Medal Table'!$E:$E,"Mixed")*'Medal values'!$B$2/2
+ COUNTIFS('Official Medal Table'!$H:$H,'Each Gender Events'!$A49,'Official Medal Table'!$C:$C,'Each Gender Events'!D$1,'Official Medal Table'!$E:$E,"Mixed")*'Medal values'!$B$3/2
+ COUNTIFS('Official Medal Table'!$I:$I,'Each Gender Events'!$A49,'Official Medal Table'!$C:$C,'Each Gender Events'!D$1,'Official Medal Table'!$E:$E,"Mixed")*'Medal values'!$B$3/2</f>
        <v>0</v>
      </c>
      <c r="E49">
        <f>COUNTIFS('Official Medal Table'!$F:$F,'Each Gender Events'!$A49,'Official Medal Table'!$C:$C,'Each Gender Events'!E$1,'Official Medal Table'!$E:$E,'Each Gender Events'!E$2)*'Medal values'!$B$1
+ COUNTIFS('Official Medal Table'!$G:$G,'Each Gender Events'!$A49,'Official Medal Table'!$C:$C,'Each Gender Events'!E$1,'Official Medal Table'!$E:$E,'Each Gender Events'!E$2)*'Medal values'!$B$2
+ COUNTIFS('Official Medal Table'!$H:$H,'Each Gender Events'!$A49,'Official Medal Table'!$C:$C,'Each Gender Events'!E$1,'Official Medal Table'!$E:$E,'Each Gender Events'!E$2)*'Medal values'!$B$3
+ COUNTIFS('Official Medal Table'!$I:$I,'Each Gender Events'!$A49,'Official Medal Table'!$C:$C,'Each Gender Events'!E$1,'Official Medal Table'!$E:$E,'Each Gender Events'!E$2)*'Medal values'!$B$3
+ COUNTIFS('Official Medal Table'!$F:$F,'Each Gender Events'!$A49,'Official Medal Table'!$C:$C,'Each Gender Events'!E$1,'Official Medal Table'!$E:$E,"Mixed")*'Medal values'!$B$1/2
+ COUNTIFS('Official Medal Table'!$G:$G,'Each Gender Events'!$A49,'Official Medal Table'!$C:$C,'Each Gender Events'!E$1,'Official Medal Table'!$E:$E,"Mixed")*'Medal values'!$B$2/2
+ COUNTIFS('Official Medal Table'!$H:$H,'Each Gender Events'!$A49,'Official Medal Table'!$C:$C,'Each Gender Events'!E$1,'Official Medal Table'!$E:$E,"Mixed")*'Medal values'!$B$3/2
+ COUNTIFS('Official Medal Table'!$I:$I,'Each Gender Events'!$A49,'Official Medal Table'!$C:$C,'Each Gender Events'!E$1,'Official Medal Table'!$E:$E,"Mixed")*'Medal values'!$B$3/2</f>
        <v>0</v>
      </c>
      <c r="F49">
        <f>COUNTIFS('Official Medal Table'!$F:$F,'Each Gender Events'!$A49,'Official Medal Table'!$C:$C,'Each Gender Events'!F$1,'Official Medal Table'!$E:$E,'Each Gender Events'!F$2)*'Medal values'!$B$1
+ COUNTIFS('Official Medal Table'!$G:$G,'Each Gender Events'!$A49,'Official Medal Table'!$C:$C,'Each Gender Events'!F$1,'Official Medal Table'!$E:$E,'Each Gender Events'!F$2)*'Medal values'!$B$2
+ COUNTIFS('Official Medal Table'!$H:$H,'Each Gender Events'!$A49,'Official Medal Table'!$C:$C,'Each Gender Events'!F$1,'Official Medal Table'!$E:$E,'Each Gender Events'!F$2)*'Medal values'!$B$3
+ COUNTIFS('Official Medal Table'!$I:$I,'Each Gender Events'!$A49,'Official Medal Table'!$C:$C,'Each Gender Events'!F$1,'Official Medal Table'!$E:$E,'Each Gender Events'!F$2)*'Medal values'!$B$3
+ COUNTIFS('Official Medal Table'!$F:$F,'Each Gender Events'!$A49,'Official Medal Table'!$C:$C,'Each Gender Events'!F$1,'Official Medal Table'!$E:$E,"Mixed")*'Medal values'!$B$1/2
+ COUNTIFS('Official Medal Table'!$G:$G,'Each Gender Events'!$A49,'Official Medal Table'!$C:$C,'Each Gender Events'!F$1,'Official Medal Table'!$E:$E,"Mixed")*'Medal values'!$B$2/2
+ COUNTIFS('Official Medal Table'!$H:$H,'Each Gender Events'!$A49,'Official Medal Table'!$C:$C,'Each Gender Events'!F$1,'Official Medal Table'!$E:$E,"Mixed")*'Medal values'!$B$3/2
+ COUNTIFS('Official Medal Table'!$I:$I,'Each Gender Events'!$A49,'Official Medal Table'!$C:$C,'Each Gender Events'!F$1,'Official Medal Table'!$E:$E,"Mixed")*'Medal values'!$B$3/2</f>
        <v>0</v>
      </c>
      <c r="G49">
        <f>COUNTIFS('Official Medal Table'!$F:$F,'Each Gender Events'!$A49,'Official Medal Table'!$C:$C,'Each Gender Events'!G$1,'Official Medal Table'!$E:$E,'Each Gender Events'!G$2)*'Medal values'!$B$1
+ COUNTIFS('Official Medal Table'!$G:$G,'Each Gender Events'!$A49,'Official Medal Table'!$C:$C,'Each Gender Events'!G$1,'Official Medal Table'!$E:$E,'Each Gender Events'!G$2)*'Medal values'!$B$2
+ COUNTIFS('Official Medal Table'!$H:$H,'Each Gender Events'!$A49,'Official Medal Table'!$C:$C,'Each Gender Events'!G$1,'Official Medal Table'!$E:$E,'Each Gender Events'!G$2)*'Medal values'!$B$3
+ COUNTIFS('Official Medal Table'!$I:$I,'Each Gender Events'!$A49,'Official Medal Table'!$C:$C,'Each Gender Events'!G$1,'Official Medal Table'!$E:$E,'Each Gender Events'!G$2)*'Medal values'!$B$3
+ COUNTIFS('Official Medal Table'!$F:$F,'Each Gender Events'!$A49,'Official Medal Table'!$C:$C,'Each Gender Events'!G$1,'Official Medal Table'!$E:$E,"Mixed")*'Medal values'!$B$1/2
+ COUNTIFS('Official Medal Table'!$G:$G,'Each Gender Events'!$A49,'Official Medal Table'!$C:$C,'Each Gender Events'!G$1,'Official Medal Table'!$E:$E,"Mixed")*'Medal values'!$B$2/2
+ COUNTIFS('Official Medal Table'!$H:$H,'Each Gender Events'!$A49,'Official Medal Table'!$C:$C,'Each Gender Events'!G$1,'Official Medal Table'!$E:$E,"Mixed")*'Medal values'!$B$3/2
+ COUNTIFS('Official Medal Table'!$I:$I,'Each Gender Events'!$A49,'Official Medal Table'!$C:$C,'Each Gender Events'!G$1,'Official Medal Table'!$E:$E,"Mixed")*'Medal values'!$B$3/2</f>
        <v>0</v>
      </c>
      <c r="H49">
        <f>COUNTIFS('Official Medal Table'!$F:$F,'Each Gender Events'!$A49,'Official Medal Table'!$C:$C,'Each Gender Events'!H$1,'Official Medal Table'!$E:$E,'Each Gender Events'!H$2)*'Medal values'!$B$1
+ COUNTIFS('Official Medal Table'!$G:$G,'Each Gender Events'!$A49,'Official Medal Table'!$C:$C,'Each Gender Events'!H$1,'Official Medal Table'!$E:$E,'Each Gender Events'!H$2)*'Medal values'!$B$2
+ COUNTIFS('Official Medal Table'!$H:$H,'Each Gender Events'!$A49,'Official Medal Table'!$C:$C,'Each Gender Events'!H$1,'Official Medal Table'!$E:$E,'Each Gender Events'!H$2)*'Medal values'!$B$3
+ COUNTIFS('Official Medal Table'!$I:$I,'Each Gender Events'!$A49,'Official Medal Table'!$C:$C,'Each Gender Events'!H$1,'Official Medal Table'!$E:$E,'Each Gender Events'!H$2)*'Medal values'!$B$3
+ COUNTIFS('Official Medal Table'!$F:$F,'Each Gender Events'!$A49,'Official Medal Table'!$C:$C,'Each Gender Events'!H$1,'Official Medal Table'!$E:$E,"Mixed")*'Medal values'!$B$1/2
+ COUNTIFS('Official Medal Table'!$G:$G,'Each Gender Events'!$A49,'Official Medal Table'!$C:$C,'Each Gender Events'!H$1,'Official Medal Table'!$E:$E,"Mixed")*'Medal values'!$B$2/2
+ COUNTIFS('Official Medal Table'!$H:$H,'Each Gender Events'!$A49,'Official Medal Table'!$C:$C,'Each Gender Events'!H$1,'Official Medal Table'!$E:$E,"Mixed")*'Medal values'!$B$3/2
+ COUNTIFS('Official Medal Table'!$I:$I,'Each Gender Events'!$A49,'Official Medal Table'!$C:$C,'Each Gender Events'!H$1,'Official Medal Table'!$E:$E,"Mixed")*'Medal values'!$B$3/2</f>
        <v>0</v>
      </c>
      <c r="I49">
        <f>COUNTIFS('Official Medal Table'!$F:$F,'Each Gender Events'!$A49,'Official Medal Table'!$C:$C,'Each Gender Events'!I$1,'Official Medal Table'!$E:$E,'Each Gender Events'!I$2)*'Medal values'!$B$1
+ COUNTIFS('Official Medal Table'!$G:$G,'Each Gender Events'!$A49,'Official Medal Table'!$C:$C,'Each Gender Events'!I$1,'Official Medal Table'!$E:$E,'Each Gender Events'!I$2)*'Medal values'!$B$2
+ COUNTIFS('Official Medal Table'!$H:$H,'Each Gender Events'!$A49,'Official Medal Table'!$C:$C,'Each Gender Events'!I$1,'Official Medal Table'!$E:$E,'Each Gender Events'!I$2)*'Medal values'!$B$3
+ COUNTIFS('Official Medal Table'!$I:$I,'Each Gender Events'!$A49,'Official Medal Table'!$C:$C,'Each Gender Events'!I$1,'Official Medal Table'!$E:$E,'Each Gender Events'!I$2)*'Medal values'!$B$3
+ COUNTIFS('Official Medal Table'!$F:$F,'Each Gender Events'!$A49,'Official Medal Table'!$C:$C,'Each Gender Events'!I$1,'Official Medal Table'!$E:$E,"Mixed")*'Medal values'!$B$1/2
+ COUNTIFS('Official Medal Table'!$G:$G,'Each Gender Events'!$A49,'Official Medal Table'!$C:$C,'Each Gender Events'!I$1,'Official Medal Table'!$E:$E,"Mixed")*'Medal values'!$B$2/2
+ COUNTIFS('Official Medal Table'!$H:$H,'Each Gender Events'!$A49,'Official Medal Table'!$C:$C,'Each Gender Events'!I$1,'Official Medal Table'!$E:$E,"Mixed")*'Medal values'!$B$3/2
+ COUNTIFS('Official Medal Table'!$I:$I,'Each Gender Events'!$A49,'Official Medal Table'!$C:$C,'Each Gender Events'!I$1,'Official Medal Table'!$E:$E,"Mixed")*'Medal values'!$B$3/2</f>
        <v>0</v>
      </c>
      <c r="J49">
        <f>COUNTIFS('Official Medal Table'!$F:$F,'Each Gender Events'!$A49,'Official Medal Table'!$C:$C,'Each Gender Events'!J$1,'Official Medal Table'!$E:$E,'Each Gender Events'!J$2)*'Medal values'!$B$1
+ COUNTIFS('Official Medal Table'!$G:$G,'Each Gender Events'!$A49,'Official Medal Table'!$C:$C,'Each Gender Events'!J$1,'Official Medal Table'!$E:$E,'Each Gender Events'!J$2)*'Medal values'!$B$2
+ COUNTIFS('Official Medal Table'!$H:$H,'Each Gender Events'!$A49,'Official Medal Table'!$C:$C,'Each Gender Events'!J$1,'Official Medal Table'!$E:$E,'Each Gender Events'!J$2)*'Medal values'!$B$3
+ COUNTIFS('Official Medal Table'!$I:$I,'Each Gender Events'!$A49,'Official Medal Table'!$C:$C,'Each Gender Events'!J$1,'Official Medal Table'!$E:$E,'Each Gender Events'!J$2)*'Medal values'!$B$3
+ COUNTIFS('Official Medal Table'!$F:$F,'Each Gender Events'!$A49,'Official Medal Table'!$C:$C,'Each Gender Events'!J$1,'Official Medal Table'!$E:$E,"Mixed")*'Medal values'!$B$1/2
+ COUNTIFS('Official Medal Table'!$G:$G,'Each Gender Events'!$A49,'Official Medal Table'!$C:$C,'Each Gender Events'!J$1,'Official Medal Table'!$E:$E,"Mixed")*'Medal values'!$B$2/2
+ COUNTIFS('Official Medal Table'!$H:$H,'Each Gender Events'!$A49,'Official Medal Table'!$C:$C,'Each Gender Events'!J$1,'Official Medal Table'!$E:$E,"Mixed")*'Medal values'!$B$3/2
+ COUNTIFS('Official Medal Table'!$I:$I,'Each Gender Events'!$A49,'Official Medal Table'!$C:$C,'Each Gender Events'!J$1,'Official Medal Table'!$E:$E,"Mixed")*'Medal values'!$B$3/2</f>
        <v>0</v>
      </c>
      <c r="K49">
        <f>COUNTIFS('Official Medal Table'!$F:$F,'Each Gender Events'!$A49,'Official Medal Table'!$C:$C,'Each Gender Events'!K$1,'Official Medal Table'!$E:$E,'Each Gender Events'!K$2)*'Medal values'!$B$1
+ COUNTIFS('Official Medal Table'!$G:$G,'Each Gender Events'!$A49,'Official Medal Table'!$C:$C,'Each Gender Events'!K$1,'Official Medal Table'!$E:$E,'Each Gender Events'!K$2)*'Medal values'!$B$2
+ COUNTIFS('Official Medal Table'!$H:$H,'Each Gender Events'!$A49,'Official Medal Table'!$C:$C,'Each Gender Events'!K$1,'Official Medal Table'!$E:$E,'Each Gender Events'!K$2)*'Medal values'!$B$3
+ COUNTIFS('Official Medal Table'!$I:$I,'Each Gender Events'!$A49,'Official Medal Table'!$C:$C,'Each Gender Events'!K$1,'Official Medal Table'!$E:$E,'Each Gender Events'!K$2)*'Medal values'!$B$3
+ COUNTIFS('Official Medal Table'!$F:$F,'Each Gender Events'!$A49,'Official Medal Table'!$C:$C,'Each Gender Events'!K$1,'Official Medal Table'!$E:$E,"Mixed")*'Medal values'!$B$1/2
+ COUNTIFS('Official Medal Table'!$G:$G,'Each Gender Events'!$A49,'Official Medal Table'!$C:$C,'Each Gender Events'!K$1,'Official Medal Table'!$E:$E,"Mixed")*'Medal values'!$B$2/2
+ COUNTIFS('Official Medal Table'!$H:$H,'Each Gender Events'!$A49,'Official Medal Table'!$C:$C,'Each Gender Events'!K$1,'Official Medal Table'!$E:$E,"Mixed")*'Medal values'!$B$3/2
+ COUNTIFS('Official Medal Table'!$I:$I,'Each Gender Events'!$A49,'Official Medal Table'!$C:$C,'Each Gender Events'!K$1,'Official Medal Table'!$E:$E,"Mixed")*'Medal values'!$B$3/2</f>
        <v>0</v>
      </c>
      <c r="L49">
        <f>COUNTIFS('Official Medal Table'!$F:$F,'Each Gender Events'!$A49,'Official Medal Table'!$C:$C,'Each Gender Events'!L$1,'Official Medal Table'!$E:$E,'Each Gender Events'!L$2)*'Medal values'!$B$1
+ COUNTIFS('Official Medal Table'!$G:$G,'Each Gender Events'!$A49,'Official Medal Table'!$C:$C,'Each Gender Events'!L$1,'Official Medal Table'!$E:$E,'Each Gender Events'!L$2)*'Medal values'!$B$2
+ COUNTIFS('Official Medal Table'!$H:$H,'Each Gender Events'!$A49,'Official Medal Table'!$C:$C,'Each Gender Events'!L$1,'Official Medal Table'!$E:$E,'Each Gender Events'!L$2)*'Medal values'!$B$3
+ COUNTIFS('Official Medal Table'!$I:$I,'Each Gender Events'!$A49,'Official Medal Table'!$C:$C,'Each Gender Events'!L$1,'Official Medal Table'!$E:$E,'Each Gender Events'!L$2)*'Medal values'!$B$3
+ COUNTIFS('Official Medal Table'!$F:$F,'Each Gender Events'!$A49,'Official Medal Table'!$C:$C,'Each Gender Events'!L$1,'Official Medal Table'!$E:$E,"Mixed")*'Medal values'!$B$1/2
+ COUNTIFS('Official Medal Table'!$G:$G,'Each Gender Events'!$A49,'Official Medal Table'!$C:$C,'Each Gender Events'!L$1,'Official Medal Table'!$E:$E,"Mixed")*'Medal values'!$B$2/2
+ COUNTIFS('Official Medal Table'!$H:$H,'Each Gender Events'!$A49,'Official Medal Table'!$C:$C,'Each Gender Events'!L$1,'Official Medal Table'!$E:$E,"Mixed")*'Medal values'!$B$3/2
+ COUNTIFS('Official Medal Table'!$I:$I,'Each Gender Events'!$A49,'Official Medal Table'!$C:$C,'Each Gender Events'!L$1,'Official Medal Table'!$E:$E,"Mixed")*'Medal values'!$B$3/2</f>
        <v>0</v>
      </c>
      <c r="M49">
        <f>COUNTIFS('Official Medal Table'!$F:$F,'Each Gender Events'!$A49,'Official Medal Table'!$C:$C,'Each Gender Events'!M$1,'Official Medal Table'!$E:$E,'Each Gender Events'!M$2)*'Medal values'!$B$1
+ COUNTIFS('Official Medal Table'!$G:$G,'Each Gender Events'!$A49,'Official Medal Table'!$C:$C,'Each Gender Events'!M$1,'Official Medal Table'!$E:$E,'Each Gender Events'!M$2)*'Medal values'!$B$2
+ COUNTIFS('Official Medal Table'!$H:$H,'Each Gender Events'!$A49,'Official Medal Table'!$C:$C,'Each Gender Events'!M$1,'Official Medal Table'!$E:$E,'Each Gender Events'!M$2)*'Medal values'!$B$3
+ COUNTIFS('Official Medal Table'!$I:$I,'Each Gender Events'!$A49,'Official Medal Table'!$C:$C,'Each Gender Events'!M$1,'Official Medal Table'!$E:$E,'Each Gender Events'!M$2)*'Medal values'!$B$3
+ COUNTIFS('Official Medal Table'!$F:$F,'Each Gender Events'!$A49,'Official Medal Table'!$C:$C,'Each Gender Events'!M$1,'Official Medal Table'!$E:$E,"Mixed")*'Medal values'!$B$1/2
+ COUNTIFS('Official Medal Table'!$G:$G,'Each Gender Events'!$A49,'Official Medal Table'!$C:$C,'Each Gender Events'!M$1,'Official Medal Table'!$E:$E,"Mixed")*'Medal values'!$B$2/2
+ COUNTIFS('Official Medal Table'!$H:$H,'Each Gender Events'!$A49,'Official Medal Table'!$C:$C,'Each Gender Events'!M$1,'Official Medal Table'!$E:$E,"Mixed")*'Medal values'!$B$3/2
+ COUNTIFS('Official Medal Table'!$I:$I,'Each Gender Events'!$A49,'Official Medal Table'!$C:$C,'Each Gender Events'!M$1,'Official Medal Table'!$E:$E,"Mixed")*'Medal values'!$B$3/2</f>
        <v>0</v>
      </c>
      <c r="N49">
        <f>COUNTIFS('Official Medal Table'!$F:$F,'Each Gender Events'!$A49,'Official Medal Table'!$C:$C,'Each Gender Events'!N$1,'Official Medal Table'!$E:$E,'Each Gender Events'!N$2)*'Medal values'!$B$1
+ COUNTIFS('Official Medal Table'!$G:$G,'Each Gender Events'!$A49,'Official Medal Table'!$C:$C,'Each Gender Events'!N$1,'Official Medal Table'!$E:$E,'Each Gender Events'!N$2)*'Medal values'!$B$2
+ COUNTIFS('Official Medal Table'!$H:$H,'Each Gender Events'!$A49,'Official Medal Table'!$C:$C,'Each Gender Events'!N$1,'Official Medal Table'!$E:$E,'Each Gender Events'!N$2)*'Medal values'!$B$3
+ COUNTIFS('Official Medal Table'!$I:$I,'Each Gender Events'!$A49,'Official Medal Table'!$C:$C,'Each Gender Events'!N$1,'Official Medal Table'!$E:$E,'Each Gender Events'!N$2)*'Medal values'!$B$3
+ COUNTIFS('Official Medal Table'!$F:$F,'Each Gender Events'!$A49,'Official Medal Table'!$C:$C,'Each Gender Events'!N$1,'Official Medal Table'!$E:$E,"Mixed")*'Medal values'!$B$1/2
+ COUNTIFS('Official Medal Table'!$G:$G,'Each Gender Events'!$A49,'Official Medal Table'!$C:$C,'Each Gender Events'!N$1,'Official Medal Table'!$E:$E,"Mixed")*'Medal values'!$B$2/2
+ COUNTIFS('Official Medal Table'!$H:$H,'Each Gender Events'!$A49,'Official Medal Table'!$C:$C,'Each Gender Events'!N$1,'Official Medal Table'!$E:$E,"Mixed")*'Medal values'!$B$3/2
+ COUNTIFS('Official Medal Table'!$I:$I,'Each Gender Events'!$A49,'Official Medal Table'!$C:$C,'Each Gender Events'!N$1,'Official Medal Table'!$E:$E,"Mixed")*'Medal values'!$B$3/2</f>
        <v>0</v>
      </c>
      <c r="O49">
        <f>COUNTIFS('Official Medal Table'!$F:$F,'Each Gender Events'!$A49,'Official Medal Table'!$C:$C,'Each Gender Events'!O$1,'Official Medal Table'!$E:$E,'Each Gender Events'!O$2)*'Medal values'!$B$1
+ COUNTIFS('Official Medal Table'!$G:$G,'Each Gender Events'!$A49,'Official Medal Table'!$C:$C,'Each Gender Events'!O$1,'Official Medal Table'!$E:$E,'Each Gender Events'!O$2)*'Medal values'!$B$2
+ COUNTIFS('Official Medal Table'!$H:$H,'Each Gender Events'!$A49,'Official Medal Table'!$C:$C,'Each Gender Events'!O$1,'Official Medal Table'!$E:$E,'Each Gender Events'!O$2)*'Medal values'!$B$3
+ COUNTIFS('Official Medal Table'!$I:$I,'Each Gender Events'!$A49,'Official Medal Table'!$C:$C,'Each Gender Events'!O$1,'Official Medal Table'!$E:$E,'Each Gender Events'!O$2)*'Medal values'!$B$3
+ COUNTIFS('Official Medal Table'!$F:$F,'Each Gender Events'!$A49,'Official Medal Table'!$C:$C,'Each Gender Events'!O$1,'Official Medal Table'!$E:$E,"Mixed")*'Medal values'!$B$1/2
+ COUNTIFS('Official Medal Table'!$G:$G,'Each Gender Events'!$A49,'Official Medal Table'!$C:$C,'Each Gender Events'!O$1,'Official Medal Table'!$E:$E,"Mixed")*'Medal values'!$B$2/2
+ COUNTIFS('Official Medal Table'!$H:$H,'Each Gender Events'!$A49,'Official Medal Table'!$C:$C,'Each Gender Events'!O$1,'Official Medal Table'!$E:$E,"Mixed")*'Medal values'!$B$3/2
+ COUNTIFS('Official Medal Table'!$I:$I,'Each Gender Events'!$A49,'Official Medal Table'!$C:$C,'Each Gender Events'!O$1,'Official Medal Table'!$E:$E,"Mixed")*'Medal values'!$B$3/2</f>
        <v>0</v>
      </c>
      <c r="P49">
        <f>COUNTIFS('Official Medal Table'!$F:$F,'Each Gender Events'!$A49,'Official Medal Table'!$C:$C,'Each Gender Events'!P$1,'Official Medal Table'!$E:$E,'Each Gender Events'!P$2)*'Medal values'!$B$1
+ COUNTIFS('Official Medal Table'!$G:$G,'Each Gender Events'!$A49,'Official Medal Table'!$C:$C,'Each Gender Events'!P$1,'Official Medal Table'!$E:$E,'Each Gender Events'!P$2)*'Medal values'!$B$2
+ COUNTIFS('Official Medal Table'!$H:$H,'Each Gender Events'!$A49,'Official Medal Table'!$C:$C,'Each Gender Events'!P$1,'Official Medal Table'!$E:$E,'Each Gender Events'!P$2)*'Medal values'!$B$3
+ COUNTIFS('Official Medal Table'!$I:$I,'Each Gender Events'!$A49,'Official Medal Table'!$C:$C,'Each Gender Events'!P$1,'Official Medal Table'!$E:$E,'Each Gender Events'!P$2)*'Medal values'!$B$3
+ COUNTIFS('Official Medal Table'!$F:$F,'Each Gender Events'!$A49,'Official Medal Table'!$C:$C,'Each Gender Events'!P$1,'Official Medal Table'!$E:$E,"Mixed")*'Medal values'!$B$1/2
+ COUNTIFS('Official Medal Table'!$G:$G,'Each Gender Events'!$A49,'Official Medal Table'!$C:$C,'Each Gender Events'!P$1,'Official Medal Table'!$E:$E,"Mixed")*'Medal values'!$B$2/2
+ COUNTIFS('Official Medal Table'!$H:$H,'Each Gender Events'!$A49,'Official Medal Table'!$C:$C,'Each Gender Events'!P$1,'Official Medal Table'!$E:$E,"Mixed")*'Medal values'!$B$3/2
+ COUNTIFS('Official Medal Table'!$I:$I,'Each Gender Events'!$A49,'Official Medal Table'!$C:$C,'Each Gender Events'!P$1,'Official Medal Table'!$E:$E,"Mixed")*'Medal values'!$B$3/2</f>
        <v>0</v>
      </c>
      <c r="Q49">
        <f>COUNTIFS('Official Medal Table'!$F:$F,'Each Gender Events'!$A49,'Official Medal Table'!$C:$C,'Each Gender Events'!Q$1,'Official Medal Table'!$E:$E,'Each Gender Events'!Q$2)*'Medal values'!$B$1
+ COUNTIFS('Official Medal Table'!$G:$G,'Each Gender Events'!$A49,'Official Medal Table'!$C:$C,'Each Gender Events'!Q$1,'Official Medal Table'!$E:$E,'Each Gender Events'!Q$2)*'Medal values'!$B$2
+ COUNTIFS('Official Medal Table'!$H:$H,'Each Gender Events'!$A49,'Official Medal Table'!$C:$C,'Each Gender Events'!Q$1,'Official Medal Table'!$E:$E,'Each Gender Events'!Q$2)*'Medal values'!$B$3
+ COUNTIFS('Official Medal Table'!$I:$I,'Each Gender Events'!$A49,'Official Medal Table'!$C:$C,'Each Gender Events'!Q$1,'Official Medal Table'!$E:$E,'Each Gender Events'!Q$2)*'Medal values'!$B$3
+ COUNTIFS('Official Medal Table'!$F:$F,'Each Gender Events'!$A49,'Official Medal Table'!$C:$C,'Each Gender Events'!Q$1,'Official Medal Table'!$E:$E,"Mixed")*'Medal values'!$B$1/2
+ COUNTIFS('Official Medal Table'!$G:$G,'Each Gender Events'!$A49,'Official Medal Table'!$C:$C,'Each Gender Events'!Q$1,'Official Medal Table'!$E:$E,"Mixed")*'Medal values'!$B$2/2
+ COUNTIFS('Official Medal Table'!$H:$H,'Each Gender Events'!$A49,'Official Medal Table'!$C:$C,'Each Gender Events'!Q$1,'Official Medal Table'!$E:$E,"Mixed")*'Medal values'!$B$3/2
+ COUNTIFS('Official Medal Table'!$I:$I,'Each Gender Events'!$A49,'Official Medal Table'!$C:$C,'Each Gender Events'!Q$1,'Official Medal Table'!$E:$E,"Mixed")*'Medal values'!$B$3/2</f>
        <v>0</v>
      </c>
      <c r="R49">
        <f>COUNTIFS('Official Medal Table'!$F:$F,'Each Gender Events'!$A49,'Official Medal Table'!$C:$C,'Each Gender Events'!R$1,'Official Medal Table'!$E:$E,'Each Gender Events'!R$2)*'Medal values'!$B$1
+ COUNTIFS('Official Medal Table'!$G:$G,'Each Gender Events'!$A49,'Official Medal Table'!$C:$C,'Each Gender Events'!R$1,'Official Medal Table'!$E:$E,'Each Gender Events'!R$2)*'Medal values'!$B$2
+ COUNTIFS('Official Medal Table'!$H:$H,'Each Gender Events'!$A49,'Official Medal Table'!$C:$C,'Each Gender Events'!R$1,'Official Medal Table'!$E:$E,'Each Gender Events'!R$2)*'Medal values'!$B$3
+ COUNTIFS('Official Medal Table'!$I:$I,'Each Gender Events'!$A49,'Official Medal Table'!$C:$C,'Each Gender Events'!R$1,'Official Medal Table'!$E:$E,'Each Gender Events'!R$2)*'Medal values'!$B$3
+ COUNTIFS('Official Medal Table'!$F:$F,'Each Gender Events'!$A49,'Official Medal Table'!$C:$C,'Each Gender Events'!R$1,'Official Medal Table'!$E:$E,"Mixed")*'Medal values'!$B$1/2
+ COUNTIFS('Official Medal Table'!$G:$G,'Each Gender Events'!$A49,'Official Medal Table'!$C:$C,'Each Gender Events'!R$1,'Official Medal Table'!$E:$E,"Mixed")*'Medal values'!$B$2/2
+ COUNTIFS('Official Medal Table'!$H:$H,'Each Gender Events'!$A49,'Official Medal Table'!$C:$C,'Each Gender Events'!R$1,'Official Medal Table'!$E:$E,"Mixed")*'Medal values'!$B$3/2
+ COUNTIFS('Official Medal Table'!$I:$I,'Each Gender Events'!$A49,'Official Medal Table'!$C:$C,'Each Gender Events'!R$1,'Official Medal Table'!$E:$E,"Mixed")*'Medal values'!$B$3/2</f>
        <v>0</v>
      </c>
      <c r="S49">
        <f>COUNTIFS('Official Medal Table'!$F:$F,'Each Gender Events'!$A49,'Official Medal Table'!$C:$C,'Each Gender Events'!S$1,'Official Medal Table'!$E:$E,'Each Gender Events'!S$2)*'Medal values'!$B$1
+ COUNTIFS('Official Medal Table'!$G:$G,'Each Gender Events'!$A49,'Official Medal Table'!$C:$C,'Each Gender Events'!S$1,'Official Medal Table'!$E:$E,'Each Gender Events'!S$2)*'Medal values'!$B$2
+ COUNTIFS('Official Medal Table'!$H:$H,'Each Gender Events'!$A49,'Official Medal Table'!$C:$C,'Each Gender Events'!S$1,'Official Medal Table'!$E:$E,'Each Gender Events'!S$2)*'Medal values'!$B$3
+ COUNTIFS('Official Medal Table'!$I:$I,'Each Gender Events'!$A49,'Official Medal Table'!$C:$C,'Each Gender Events'!S$1,'Official Medal Table'!$E:$E,'Each Gender Events'!S$2)*'Medal values'!$B$3
+ COUNTIFS('Official Medal Table'!$F:$F,'Each Gender Events'!$A49,'Official Medal Table'!$C:$C,'Each Gender Events'!S$1,'Official Medal Table'!$E:$E,"Mixed")*'Medal values'!$B$1/2
+ COUNTIFS('Official Medal Table'!$G:$G,'Each Gender Events'!$A49,'Official Medal Table'!$C:$C,'Each Gender Events'!S$1,'Official Medal Table'!$E:$E,"Mixed")*'Medal values'!$B$2/2
+ COUNTIFS('Official Medal Table'!$H:$H,'Each Gender Events'!$A49,'Official Medal Table'!$C:$C,'Each Gender Events'!S$1,'Official Medal Table'!$E:$E,"Mixed")*'Medal values'!$B$3/2
+ COUNTIFS('Official Medal Table'!$I:$I,'Each Gender Events'!$A49,'Official Medal Table'!$C:$C,'Each Gender Events'!S$1,'Official Medal Table'!$E:$E,"Mixed")*'Medal values'!$B$3/2</f>
        <v>0</v>
      </c>
      <c r="T49">
        <f>COUNTIFS('Official Medal Table'!$F:$F,'Each Gender Events'!$A49,'Official Medal Table'!$C:$C,'Each Gender Events'!T$1,'Official Medal Table'!$E:$E,'Each Gender Events'!T$2)*'Medal values'!$B$1
+ COUNTIFS('Official Medal Table'!$G:$G,'Each Gender Events'!$A49,'Official Medal Table'!$C:$C,'Each Gender Events'!T$1,'Official Medal Table'!$E:$E,'Each Gender Events'!T$2)*'Medal values'!$B$2
+ COUNTIFS('Official Medal Table'!$H:$H,'Each Gender Events'!$A49,'Official Medal Table'!$C:$C,'Each Gender Events'!T$1,'Official Medal Table'!$E:$E,'Each Gender Events'!T$2)*'Medal values'!$B$3
+ COUNTIFS('Official Medal Table'!$I:$I,'Each Gender Events'!$A49,'Official Medal Table'!$C:$C,'Each Gender Events'!T$1,'Official Medal Table'!$E:$E,'Each Gender Events'!T$2)*'Medal values'!$B$3
+ COUNTIFS('Official Medal Table'!$F:$F,'Each Gender Events'!$A49,'Official Medal Table'!$C:$C,'Each Gender Events'!T$1,'Official Medal Table'!$E:$E,"Mixed")*'Medal values'!$B$1/2
+ COUNTIFS('Official Medal Table'!$G:$G,'Each Gender Events'!$A49,'Official Medal Table'!$C:$C,'Each Gender Events'!T$1,'Official Medal Table'!$E:$E,"Mixed")*'Medal values'!$B$2/2
+ COUNTIFS('Official Medal Table'!$H:$H,'Each Gender Events'!$A49,'Official Medal Table'!$C:$C,'Each Gender Events'!T$1,'Official Medal Table'!$E:$E,"Mixed")*'Medal values'!$B$3/2
+ COUNTIFS('Official Medal Table'!$I:$I,'Each Gender Events'!$A49,'Official Medal Table'!$C:$C,'Each Gender Events'!T$1,'Official Medal Table'!$E:$E,"Mixed")*'Medal values'!$B$3/2</f>
        <v>1</v>
      </c>
      <c r="U49">
        <f>COUNTIFS('Official Medal Table'!$F:$F,'Each Gender Events'!$A49,'Official Medal Table'!$C:$C,'Each Gender Events'!U$1,'Official Medal Table'!$E:$E,'Each Gender Events'!U$2)*'Medal values'!$B$1
+ COUNTIFS('Official Medal Table'!$G:$G,'Each Gender Events'!$A49,'Official Medal Table'!$C:$C,'Each Gender Events'!U$1,'Official Medal Table'!$E:$E,'Each Gender Events'!U$2)*'Medal values'!$B$2
+ COUNTIFS('Official Medal Table'!$H:$H,'Each Gender Events'!$A49,'Official Medal Table'!$C:$C,'Each Gender Events'!U$1,'Official Medal Table'!$E:$E,'Each Gender Events'!U$2)*'Medal values'!$B$3
+ COUNTIFS('Official Medal Table'!$I:$I,'Each Gender Events'!$A49,'Official Medal Table'!$C:$C,'Each Gender Events'!U$1,'Official Medal Table'!$E:$E,'Each Gender Events'!U$2)*'Medal values'!$B$3
+ COUNTIFS('Official Medal Table'!$F:$F,'Each Gender Events'!$A49,'Official Medal Table'!$C:$C,'Each Gender Events'!U$1,'Official Medal Table'!$E:$E,"Mixed")*'Medal values'!$B$1/2
+ COUNTIFS('Official Medal Table'!$G:$G,'Each Gender Events'!$A49,'Official Medal Table'!$C:$C,'Each Gender Events'!U$1,'Official Medal Table'!$E:$E,"Mixed")*'Medal values'!$B$2/2
+ COUNTIFS('Official Medal Table'!$H:$H,'Each Gender Events'!$A49,'Official Medal Table'!$C:$C,'Each Gender Events'!U$1,'Official Medal Table'!$E:$E,"Mixed")*'Medal values'!$B$3/2
+ COUNTIFS('Official Medal Table'!$I:$I,'Each Gender Events'!$A49,'Official Medal Table'!$C:$C,'Each Gender Events'!U$1,'Official Medal Table'!$E:$E,"Mixed")*'Medal values'!$B$3/2</f>
        <v>0</v>
      </c>
      <c r="V49">
        <f>COUNTIFS('Official Medal Table'!$F:$F,'Each Gender Events'!$A49,'Official Medal Table'!$C:$C,'Each Gender Events'!V$1,'Official Medal Table'!$E:$E,'Each Gender Events'!V$2)*'Medal values'!$B$1
+ COUNTIFS('Official Medal Table'!$G:$G,'Each Gender Events'!$A49,'Official Medal Table'!$C:$C,'Each Gender Events'!V$1,'Official Medal Table'!$E:$E,'Each Gender Events'!V$2)*'Medal values'!$B$2
+ COUNTIFS('Official Medal Table'!$H:$H,'Each Gender Events'!$A49,'Official Medal Table'!$C:$C,'Each Gender Events'!V$1,'Official Medal Table'!$E:$E,'Each Gender Events'!V$2)*'Medal values'!$B$3
+ COUNTIFS('Official Medal Table'!$I:$I,'Each Gender Events'!$A49,'Official Medal Table'!$C:$C,'Each Gender Events'!V$1,'Official Medal Table'!$E:$E,'Each Gender Events'!V$2)*'Medal values'!$B$3
+ COUNTIFS('Official Medal Table'!$F:$F,'Each Gender Events'!$A49,'Official Medal Table'!$C:$C,'Each Gender Events'!V$1,'Official Medal Table'!$E:$E,"Mixed")*'Medal values'!$B$1/2
+ COUNTIFS('Official Medal Table'!$G:$G,'Each Gender Events'!$A49,'Official Medal Table'!$C:$C,'Each Gender Events'!V$1,'Official Medal Table'!$E:$E,"Mixed")*'Medal values'!$B$2/2
+ COUNTIFS('Official Medal Table'!$H:$H,'Each Gender Events'!$A49,'Official Medal Table'!$C:$C,'Each Gender Events'!V$1,'Official Medal Table'!$E:$E,"Mixed")*'Medal values'!$B$3/2
+ COUNTIFS('Official Medal Table'!$I:$I,'Each Gender Events'!$A49,'Official Medal Table'!$C:$C,'Each Gender Events'!V$1,'Official Medal Table'!$E:$E,"Mixed")*'Medal values'!$B$3/2</f>
        <v>0</v>
      </c>
      <c r="W49">
        <f>COUNTIFS('Official Medal Table'!$F:$F,'Each Gender Events'!$A49,'Official Medal Table'!$C:$C,'Each Gender Events'!W$1,'Official Medal Table'!$E:$E,'Each Gender Events'!W$2)*'Medal values'!$B$1
+ COUNTIFS('Official Medal Table'!$G:$G,'Each Gender Events'!$A49,'Official Medal Table'!$C:$C,'Each Gender Events'!W$1,'Official Medal Table'!$E:$E,'Each Gender Events'!W$2)*'Medal values'!$B$2
+ COUNTIFS('Official Medal Table'!$H:$H,'Each Gender Events'!$A49,'Official Medal Table'!$C:$C,'Each Gender Events'!W$1,'Official Medal Table'!$E:$E,'Each Gender Events'!W$2)*'Medal values'!$B$3
+ COUNTIFS('Official Medal Table'!$I:$I,'Each Gender Events'!$A49,'Official Medal Table'!$C:$C,'Each Gender Events'!W$1,'Official Medal Table'!$E:$E,'Each Gender Events'!W$2)*'Medal values'!$B$3
+ COUNTIFS('Official Medal Table'!$F:$F,'Each Gender Events'!$A49,'Official Medal Table'!$C:$C,'Each Gender Events'!W$1,'Official Medal Table'!$E:$E,"Mixed")*'Medal values'!$B$1/2
+ COUNTIFS('Official Medal Table'!$G:$G,'Each Gender Events'!$A49,'Official Medal Table'!$C:$C,'Each Gender Events'!W$1,'Official Medal Table'!$E:$E,"Mixed")*'Medal values'!$B$2/2
+ COUNTIFS('Official Medal Table'!$H:$H,'Each Gender Events'!$A49,'Official Medal Table'!$C:$C,'Each Gender Events'!W$1,'Official Medal Table'!$E:$E,"Mixed")*'Medal values'!$B$3/2
+ COUNTIFS('Official Medal Table'!$I:$I,'Each Gender Events'!$A49,'Official Medal Table'!$C:$C,'Each Gender Events'!W$1,'Official Medal Table'!$E:$E,"Mixed")*'Medal values'!$B$3/2</f>
        <v>0</v>
      </c>
      <c r="X49">
        <f>COUNTIFS('Official Medal Table'!$F:$F,'Each Gender Events'!$A49,'Official Medal Table'!$C:$C,'Each Gender Events'!X$1,'Official Medal Table'!$E:$E,'Each Gender Events'!X$2)*'Medal values'!$B$1
+ COUNTIFS('Official Medal Table'!$G:$G,'Each Gender Events'!$A49,'Official Medal Table'!$C:$C,'Each Gender Events'!X$1,'Official Medal Table'!$E:$E,'Each Gender Events'!X$2)*'Medal values'!$B$2
+ COUNTIFS('Official Medal Table'!$H:$H,'Each Gender Events'!$A49,'Official Medal Table'!$C:$C,'Each Gender Events'!X$1,'Official Medal Table'!$E:$E,'Each Gender Events'!X$2)*'Medal values'!$B$3
+ COUNTIFS('Official Medal Table'!$I:$I,'Each Gender Events'!$A49,'Official Medal Table'!$C:$C,'Each Gender Events'!X$1,'Official Medal Table'!$E:$E,'Each Gender Events'!X$2)*'Medal values'!$B$3
+ COUNTIFS('Official Medal Table'!$F:$F,'Each Gender Events'!$A49,'Official Medal Table'!$C:$C,'Each Gender Events'!X$1,'Official Medal Table'!$E:$E,"Mixed")*'Medal values'!$B$1/2
+ COUNTIFS('Official Medal Table'!$G:$G,'Each Gender Events'!$A49,'Official Medal Table'!$C:$C,'Each Gender Events'!X$1,'Official Medal Table'!$E:$E,"Mixed")*'Medal values'!$B$2/2
+ COUNTIFS('Official Medal Table'!$H:$H,'Each Gender Events'!$A49,'Official Medal Table'!$C:$C,'Each Gender Events'!X$1,'Official Medal Table'!$E:$E,"Mixed")*'Medal values'!$B$3/2
+ COUNTIFS('Official Medal Table'!$I:$I,'Each Gender Events'!$A49,'Official Medal Table'!$C:$C,'Each Gender Events'!X$1,'Official Medal Table'!$E:$E,"Mixed")*'Medal values'!$B$3/2</f>
        <v>0</v>
      </c>
      <c r="Y49">
        <f>COUNTIFS('Official Medal Table'!$F:$F,'Each Gender Events'!$A49,'Official Medal Table'!$C:$C,'Each Gender Events'!Y$1,'Official Medal Table'!$E:$E,'Each Gender Events'!Y$2)*'Medal values'!$B$1
+ COUNTIFS('Official Medal Table'!$G:$G,'Each Gender Events'!$A49,'Official Medal Table'!$C:$C,'Each Gender Events'!Y$1,'Official Medal Table'!$E:$E,'Each Gender Events'!Y$2)*'Medal values'!$B$2
+ COUNTIFS('Official Medal Table'!$H:$H,'Each Gender Events'!$A49,'Official Medal Table'!$C:$C,'Each Gender Events'!Y$1,'Official Medal Table'!$E:$E,'Each Gender Events'!Y$2)*'Medal values'!$B$3
+ COUNTIFS('Official Medal Table'!$I:$I,'Each Gender Events'!$A49,'Official Medal Table'!$C:$C,'Each Gender Events'!Y$1,'Official Medal Table'!$E:$E,'Each Gender Events'!Y$2)*'Medal values'!$B$3
+ COUNTIFS('Official Medal Table'!$F:$F,'Each Gender Events'!$A49,'Official Medal Table'!$C:$C,'Each Gender Events'!Y$1,'Official Medal Table'!$E:$E,"Mixed")*'Medal values'!$B$1/2
+ COUNTIFS('Official Medal Table'!$G:$G,'Each Gender Events'!$A49,'Official Medal Table'!$C:$C,'Each Gender Events'!Y$1,'Official Medal Table'!$E:$E,"Mixed")*'Medal values'!$B$2/2
+ COUNTIFS('Official Medal Table'!$H:$H,'Each Gender Events'!$A49,'Official Medal Table'!$C:$C,'Each Gender Events'!Y$1,'Official Medal Table'!$E:$E,"Mixed")*'Medal values'!$B$3/2
+ COUNTIFS('Official Medal Table'!$I:$I,'Each Gender Events'!$A49,'Official Medal Table'!$C:$C,'Each Gender Events'!Y$1,'Official Medal Table'!$E:$E,"Mixed")*'Medal values'!$B$3/2</f>
        <v>0</v>
      </c>
      <c r="Z49">
        <f>COUNTIFS('Official Medal Table'!$F:$F,'Each Gender Events'!$A49,'Official Medal Table'!$C:$C,'Each Gender Events'!Z$1,'Official Medal Table'!$E:$E,'Each Gender Events'!Z$2)*'Medal values'!$B$1
+ COUNTIFS('Official Medal Table'!$G:$G,'Each Gender Events'!$A49,'Official Medal Table'!$C:$C,'Each Gender Events'!Z$1,'Official Medal Table'!$E:$E,'Each Gender Events'!Z$2)*'Medal values'!$B$2
+ COUNTIFS('Official Medal Table'!$H:$H,'Each Gender Events'!$A49,'Official Medal Table'!$C:$C,'Each Gender Events'!Z$1,'Official Medal Table'!$E:$E,'Each Gender Events'!Z$2)*'Medal values'!$B$3
+ COUNTIFS('Official Medal Table'!$I:$I,'Each Gender Events'!$A49,'Official Medal Table'!$C:$C,'Each Gender Events'!Z$1,'Official Medal Table'!$E:$E,'Each Gender Events'!Z$2)*'Medal values'!$B$3
+ COUNTIFS('Official Medal Table'!$F:$F,'Each Gender Events'!$A49,'Official Medal Table'!$C:$C,'Each Gender Events'!Z$1,'Official Medal Table'!$E:$E,"Mixed")*'Medal values'!$B$1/2
+ COUNTIFS('Official Medal Table'!$G:$G,'Each Gender Events'!$A49,'Official Medal Table'!$C:$C,'Each Gender Events'!Z$1,'Official Medal Table'!$E:$E,"Mixed")*'Medal values'!$B$2/2
+ COUNTIFS('Official Medal Table'!$H:$H,'Each Gender Events'!$A49,'Official Medal Table'!$C:$C,'Each Gender Events'!Z$1,'Official Medal Table'!$E:$E,"Mixed")*'Medal values'!$B$3/2
+ COUNTIFS('Official Medal Table'!$I:$I,'Each Gender Events'!$A49,'Official Medal Table'!$C:$C,'Each Gender Events'!Z$1,'Official Medal Table'!$E:$E,"Mixed")*'Medal values'!$B$3/2</f>
        <v>0</v>
      </c>
      <c r="AA49">
        <f>COUNTIFS('Official Medal Table'!$F:$F,'Each Gender Events'!$A49,'Official Medal Table'!$C:$C,'Each Gender Events'!AA$1,'Official Medal Table'!$E:$E,'Each Gender Events'!AA$2)*'Medal values'!$B$1
+ COUNTIFS('Official Medal Table'!$G:$G,'Each Gender Events'!$A49,'Official Medal Table'!$C:$C,'Each Gender Events'!AA$1,'Official Medal Table'!$E:$E,'Each Gender Events'!AA$2)*'Medal values'!$B$2
+ COUNTIFS('Official Medal Table'!$H:$H,'Each Gender Events'!$A49,'Official Medal Table'!$C:$C,'Each Gender Events'!AA$1,'Official Medal Table'!$E:$E,'Each Gender Events'!AA$2)*'Medal values'!$B$3
+ COUNTIFS('Official Medal Table'!$I:$I,'Each Gender Events'!$A49,'Official Medal Table'!$C:$C,'Each Gender Events'!AA$1,'Official Medal Table'!$E:$E,'Each Gender Events'!AA$2)*'Medal values'!$B$3
+ COUNTIFS('Official Medal Table'!$F:$F,'Each Gender Events'!$A49,'Official Medal Table'!$C:$C,'Each Gender Events'!AA$1,'Official Medal Table'!$E:$E,"Mixed")*'Medal values'!$B$1/2
+ COUNTIFS('Official Medal Table'!$G:$G,'Each Gender Events'!$A49,'Official Medal Table'!$C:$C,'Each Gender Events'!AA$1,'Official Medal Table'!$E:$E,"Mixed")*'Medal values'!$B$2/2
+ COUNTIFS('Official Medal Table'!$H:$H,'Each Gender Events'!$A49,'Official Medal Table'!$C:$C,'Each Gender Events'!AA$1,'Official Medal Table'!$E:$E,"Mixed")*'Medal values'!$B$3/2
+ COUNTIFS('Official Medal Table'!$I:$I,'Each Gender Events'!$A49,'Official Medal Table'!$C:$C,'Each Gender Events'!AA$1,'Official Medal Table'!$E:$E,"Mixed")*'Medal values'!$B$3/2</f>
        <v>0</v>
      </c>
      <c r="AB49">
        <f>COUNTIFS('Official Medal Table'!$F:$F,'Each Gender Events'!$A49,'Official Medal Table'!$C:$C,'Each Gender Events'!AB$1,'Official Medal Table'!$E:$E,'Each Gender Events'!AB$2)*'Medal values'!$B$1
+ COUNTIFS('Official Medal Table'!$G:$G,'Each Gender Events'!$A49,'Official Medal Table'!$C:$C,'Each Gender Events'!AB$1,'Official Medal Table'!$E:$E,'Each Gender Events'!AB$2)*'Medal values'!$B$2
+ COUNTIFS('Official Medal Table'!$H:$H,'Each Gender Events'!$A49,'Official Medal Table'!$C:$C,'Each Gender Events'!AB$1,'Official Medal Table'!$E:$E,'Each Gender Events'!AB$2)*'Medal values'!$B$3
+ COUNTIFS('Official Medal Table'!$I:$I,'Each Gender Events'!$A49,'Official Medal Table'!$C:$C,'Each Gender Events'!AB$1,'Official Medal Table'!$E:$E,'Each Gender Events'!AB$2)*'Medal values'!$B$3
+ COUNTIFS('Official Medal Table'!$F:$F,'Each Gender Events'!$A49,'Official Medal Table'!$C:$C,'Each Gender Events'!AB$1,'Official Medal Table'!$E:$E,"Mixed")*'Medal values'!$B$1/2
+ COUNTIFS('Official Medal Table'!$G:$G,'Each Gender Events'!$A49,'Official Medal Table'!$C:$C,'Each Gender Events'!AB$1,'Official Medal Table'!$E:$E,"Mixed")*'Medal values'!$B$2/2
+ COUNTIFS('Official Medal Table'!$H:$H,'Each Gender Events'!$A49,'Official Medal Table'!$C:$C,'Each Gender Events'!AB$1,'Official Medal Table'!$E:$E,"Mixed")*'Medal values'!$B$3/2
+ COUNTIFS('Official Medal Table'!$I:$I,'Each Gender Events'!$A49,'Official Medal Table'!$C:$C,'Each Gender Events'!AB$1,'Official Medal Table'!$E:$E,"Mixed")*'Medal values'!$B$3/2</f>
        <v>0</v>
      </c>
      <c r="AC49">
        <f>COUNTIFS('Official Medal Table'!$F:$F,'Each Gender Events'!$A49,'Official Medal Table'!$C:$C,'Each Gender Events'!AC$1,'Official Medal Table'!$E:$E,'Each Gender Events'!AC$2)*'Medal values'!$B$1
+ COUNTIFS('Official Medal Table'!$G:$G,'Each Gender Events'!$A49,'Official Medal Table'!$C:$C,'Each Gender Events'!AC$1,'Official Medal Table'!$E:$E,'Each Gender Events'!AC$2)*'Medal values'!$B$2
+ COUNTIFS('Official Medal Table'!$H:$H,'Each Gender Events'!$A49,'Official Medal Table'!$C:$C,'Each Gender Events'!AC$1,'Official Medal Table'!$E:$E,'Each Gender Events'!AC$2)*'Medal values'!$B$3
+ COUNTIFS('Official Medal Table'!$I:$I,'Each Gender Events'!$A49,'Official Medal Table'!$C:$C,'Each Gender Events'!AC$1,'Official Medal Table'!$E:$E,'Each Gender Events'!AC$2)*'Medal values'!$B$3
+ COUNTIFS('Official Medal Table'!$F:$F,'Each Gender Events'!$A49,'Official Medal Table'!$C:$C,'Each Gender Events'!AC$1,'Official Medal Table'!$E:$E,"Mixed")*'Medal values'!$B$1/2
+ COUNTIFS('Official Medal Table'!$G:$G,'Each Gender Events'!$A49,'Official Medal Table'!$C:$C,'Each Gender Events'!AC$1,'Official Medal Table'!$E:$E,"Mixed")*'Medal values'!$B$2/2
+ COUNTIFS('Official Medal Table'!$H:$H,'Each Gender Events'!$A49,'Official Medal Table'!$C:$C,'Each Gender Events'!AC$1,'Official Medal Table'!$E:$E,"Mixed")*'Medal values'!$B$3/2
+ COUNTIFS('Official Medal Table'!$I:$I,'Each Gender Events'!$A49,'Official Medal Table'!$C:$C,'Each Gender Events'!AC$1,'Official Medal Table'!$E:$E,"Mixed")*'Medal values'!$B$3/2</f>
        <v>0</v>
      </c>
      <c r="AD49">
        <f>COUNTIFS('Official Medal Table'!$F:$F,'Each Gender Events'!$A49,'Official Medal Table'!$C:$C,'Each Gender Events'!AD$1,'Official Medal Table'!$E:$E,'Each Gender Events'!AD$2)*'Medal values'!$B$1
+ COUNTIFS('Official Medal Table'!$G:$G,'Each Gender Events'!$A49,'Official Medal Table'!$C:$C,'Each Gender Events'!AD$1,'Official Medal Table'!$E:$E,'Each Gender Events'!AD$2)*'Medal values'!$B$2
+ COUNTIFS('Official Medal Table'!$H:$H,'Each Gender Events'!$A49,'Official Medal Table'!$C:$C,'Each Gender Events'!AD$1,'Official Medal Table'!$E:$E,'Each Gender Events'!AD$2)*'Medal values'!$B$3
+ COUNTIFS('Official Medal Table'!$I:$I,'Each Gender Events'!$A49,'Official Medal Table'!$C:$C,'Each Gender Events'!AD$1,'Official Medal Table'!$E:$E,'Each Gender Events'!AD$2)*'Medal values'!$B$3
+ COUNTIFS('Official Medal Table'!$F:$F,'Each Gender Events'!$A49,'Official Medal Table'!$C:$C,'Each Gender Events'!AD$1,'Official Medal Table'!$E:$E,"Mixed")*'Medal values'!$B$1/2
+ COUNTIFS('Official Medal Table'!$G:$G,'Each Gender Events'!$A49,'Official Medal Table'!$C:$C,'Each Gender Events'!AD$1,'Official Medal Table'!$E:$E,"Mixed")*'Medal values'!$B$2/2
+ COUNTIFS('Official Medal Table'!$H:$H,'Each Gender Events'!$A49,'Official Medal Table'!$C:$C,'Each Gender Events'!AD$1,'Official Medal Table'!$E:$E,"Mixed")*'Medal values'!$B$3/2
+ COUNTIFS('Official Medal Table'!$I:$I,'Each Gender Events'!$A49,'Official Medal Table'!$C:$C,'Each Gender Events'!AD$1,'Official Medal Table'!$E:$E,"Mixed")*'Medal values'!$B$3/2</f>
        <v>0</v>
      </c>
      <c r="AE49">
        <f>COUNTIFS('Official Medal Table'!$F:$F,'Each Gender Events'!$A49,'Official Medal Table'!$C:$C,'Each Gender Events'!AE$1,'Official Medal Table'!$E:$E,'Each Gender Events'!AE$2)*'Medal values'!$B$1
+ COUNTIFS('Official Medal Table'!$G:$G,'Each Gender Events'!$A49,'Official Medal Table'!$C:$C,'Each Gender Events'!AE$1,'Official Medal Table'!$E:$E,'Each Gender Events'!AE$2)*'Medal values'!$B$2
+ COUNTIFS('Official Medal Table'!$H:$H,'Each Gender Events'!$A49,'Official Medal Table'!$C:$C,'Each Gender Events'!AE$1,'Official Medal Table'!$E:$E,'Each Gender Events'!AE$2)*'Medal values'!$B$3
+ COUNTIFS('Official Medal Table'!$I:$I,'Each Gender Events'!$A49,'Official Medal Table'!$C:$C,'Each Gender Events'!AE$1,'Official Medal Table'!$E:$E,'Each Gender Events'!AE$2)*'Medal values'!$B$3
+ COUNTIFS('Official Medal Table'!$F:$F,'Each Gender Events'!$A49,'Official Medal Table'!$C:$C,'Each Gender Events'!AE$1,'Official Medal Table'!$E:$E,"Mixed")*'Medal values'!$B$1/2
+ COUNTIFS('Official Medal Table'!$G:$G,'Each Gender Events'!$A49,'Official Medal Table'!$C:$C,'Each Gender Events'!AE$1,'Official Medal Table'!$E:$E,"Mixed")*'Medal values'!$B$2/2
+ COUNTIFS('Official Medal Table'!$H:$H,'Each Gender Events'!$A49,'Official Medal Table'!$C:$C,'Each Gender Events'!AE$1,'Official Medal Table'!$E:$E,"Mixed")*'Medal values'!$B$3/2
+ COUNTIFS('Official Medal Table'!$I:$I,'Each Gender Events'!$A49,'Official Medal Table'!$C:$C,'Each Gender Events'!AE$1,'Official Medal Table'!$E:$E,"Mixed")*'Medal values'!$B$3/2</f>
        <v>0</v>
      </c>
      <c r="AF49">
        <f>COUNTIFS('Official Medal Table'!$F:$F,'Each Gender Events'!$A49,'Official Medal Table'!$C:$C,'Each Gender Events'!AF$1,'Official Medal Table'!$E:$E,'Each Gender Events'!AF$2)*'Medal values'!$B$1
+ COUNTIFS('Official Medal Table'!$G:$G,'Each Gender Events'!$A49,'Official Medal Table'!$C:$C,'Each Gender Events'!AF$1,'Official Medal Table'!$E:$E,'Each Gender Events'!AF$2)*'Medal values'!$B$2
+ COUNTIFS('Official Medal Table'!$H:$H,'Each Gender Events'!$A49,'Official Medal Table'!$C:$C,'Each Gender Events'!AF$1,'Official Medal Table'!$E:$E,'Each Gender Events'!AF$2)*'Medal values'!$B$3
+ COUNTIFS('Official Medal Table'!$I:$I,'Each Gender Events'!$A49,'Official Medal Table'!$C:$C,'Each Gender Events'!AF$1,'Official Medal Table'!$E:$E,'Each Gender Events'!AF$2)*'Medal values'!$B$3
+ COUNTIFS('Official Medal Table'!$F:$F,'Each Gender Events'!$A49,'Official Medal Table'!$C:$C,'Each Gender Events'!AF$1,'Official Medal Table'!$E:$E,"Mixed")*'Medal values'!$B$1/2
+ COUNTIFS('Official Medal Table'!$G:$G,'Each Gender Events'!$A49,'Official Medal Table'!$C:$C,'Each Gender Events'!AF$1,'Official Medal Table'!$E:$E,"Mixed")*'Medal values'!$B$2/2
+ COUNTIFS('Official Medal Table'!$H:$H,'Each Gender Events'!$A49,'Official Medal Table'!$C:$C,'Each Gender Events'!AF$1,'Official Medal Table'!$E:$E,"Mixed")*'Medal values'!$B$3/2
+ COUNTIFS('Official Medal Table'!$I:$I,'Each Gender Events'!$A49,'Official Medal Table'!$C:$C,'Each Gender Events'!AF$1,'Official Medal Table'!$E:$E,"Mixed")*'Medal values'!$B$3/2</f>
        <v>0</v>
      </c>
      <c r="AG49">
        <f>COUNTIFS('Official Medal Table'!$F:$F,'Each Gender Events'!$A49,'Official Medal Table'!$C:$C,'Each Gender Events'!AG$1,'Official Medal Table'!$E:$E,'Each Gender Events'!AG$2)*'Medal values'!$B$1
+ COUNTIFS('Official Medal Table'!$G:$G,'Each Gender Events'!$A49,'Official Medal Table'!$C:$C,'Each Gender Events'!AG$1,'Official Medal Table'!$E:$E,'Each Gender Events'!AG$2)*'Medal values'!$B$2
+ COUNTIFS('Official Medal Table'!$H:$H,'Each Gender Events'!$A49,'Official Medal Table'!$C:$C,'Each Gender Events'!AG$1,'Official Medal Table'!$E:$E,'Each Gender Events'!AG$2)*'Medal values'!$B$3
+ COUNTIFS('Official Medal Table'!$I:$I,'Each Gender Events'!$A49,'Official Medal Table'!$C:$C,'Each Gender Events'!AG$1,'Official Medal Table'!$E:$E,'Each Gender Events'!AG$2)*'Medal values'!$B$3
+ COUNTIFS('Official Medal Table'!$F:$F,'Each Gender Events'!$A49,'Official Medal Table'!$C:$C,'Each Gender Events'!AG$1,'Official Medal Table'!$E:$E,"Mixed")*'Medal values'!$B$1/2
+ COUNTIFS('Official Medal Table'!$G:$G,'Each Gender Events'!$A49,'Official Medal Table'!$C:$C,'Each Gender Events'!AG$1,'Official Medal Table'!$E:$E,"Mixed")*'Medal values'!$B$2/2
+ COUNTIFS('Official Medal Table'!$H:$H,'Each Gender Events'!$A49,'Official Medal Table'!$C:$C,'Each Gender Events'!AG$1,'Official Medal Table'!$E:$E,"Mixed")*'Medal values'!$B$3/2
+ COUNTIFS('Official Medal Table'!$I:$I,'Each Gender Events'!$A49,'Official Medal Table'!$C:$C,'Each Gender Events'!AG$1,'Official Medal Table'!$E:$E,"Mixed")*'Medal values'!$B$3/2</f>
        <v>0</v>
      </c>
      <c r="AH49">
        <f>COUNTIFS('Official Medal Table'!$F:$F,'Each Gender Events'!$A49,'Official Medal Table'!$C:$C,'Each Gender Events'!AH$1,'Official Medal Table'!$E:$E,'Each Gender Events'!AH$2)*'Medal values'!$B$1
+ COUNTIFS('Official Medal Table'!$G:$G,'Each Gender Events'!$A49,'Official Medal Table'!$C:$C,'Each Gender Events'!AH$1,'Official Medal Table'!$E:$E,'Each Gender Events'!AH$2)*'Medal values'!$B$2
+ COUNTIFS('Official Medal Table'!$H:$H,'Each Gender Events'!$A49,'Official Medal Table'!$C:$C,'Each Gender Events'!AH$1,'Official Medal Table'!$E:$E,'Each Gender Events'!AH$2)*'Medal values'!$B$3
+ COUNTIFS('Official Medal Table'!$I:$I,'Each Gender Events'!$A49,'Official Medal Table'!$C:$C,'Each Gender Events'!AH$1,'Official Medal Table'!$E:$E,'Each Gender Events'!AH$2)*'Medal values'!$B$3
+ COUNTIFS('Official Medal Table'!$F:$F,'Each Gender Events'!$A49,'Official Medal Table'!$C:$C,'Each Gender Events'!AH$1,'Official Medal Table'!$E:$E,"Mixed")*'Medal values'!$B$1/2
+ COUNTIFS('Official Medal Table'!$G:$G,'Each Gender Events'!$A49,'Official Medal Table'!$C:$C,'Each Gender Events'!AH$1,'Official Medal Table'!$E:$E,"Mixed")*'Medal values'!$B$2/2
+ COUNTIFS('Official Medal Table'!$H:$H,'Each Gender Events'!$A49,'Official Medal Table'!$C:$C,'Each Gender Events'!AH$1,'Official Medal Table'!$E:$E,"Mixed")*'Medal values'!$B$3/2
+ COUNTIFS('Official Medal Table'!$I:$I,'Each Gender Events'!$A49,'Official Medal Table'!$C:$C,'Each Gender Events'!AH$1,'Official Medal Table'!$E:$E,"Mixed")*'Medal values'!$B$3/2</f>
        <v>0</v>
      </c>
      <c r="AI49">
        <f>COUNTIFS('Official Medal Table'!$F:$F,'Each Gender Events'!$A49,'Official Medal Table'!$C:$C,'Each Gender Events'!AI$1,'Official Medal Table'!$E:$E,'Each Gender Events'!AI$2)*'Medal values'!$B$1
+ COUNTIFS('Official Medal Table'!$G:$G,'Each Gender Events'!$A49,'Official Medal Table'!$C:$C,'Each Gender Events'!AI$1,'Official Medal Table'!$E:$E,'Each Gender Events'!AI$2)*'Medal values'!$B$2
+ COUNTIFS('Official Medal Table'!$H:$H,'Each Gender Events'!$A49,'Official Medal Table'!$C:$C,'Each Gender Events'!AI$1,'Official Medal Table'!$E:$E,'Each Gender Events'!AI$2)*'Medal values'!$B$3
+ COUNTIFS('Official Medal Table'!$I:$I,'Each Gender Events'!$A49,'Official Medal Table'!$C:$C,'Each Gender Events'!AI$1,'Official Medal Table'!$E:$E,'Each Gender Events'!AI$2)*'Medal values'!$B$3
+ COUNTIFS('Official Medal Table'!$F:$F,'Each Gender Events'!$A49,'Official Medal Table'!$C:$C,'Each Gender Events'!AI$1,'Official Medal Table'!$E:$E,"Mixed")*'Medal values'!$B$1/2
+ COUNTIFS('Official Medal Table'!$G:$G,'Each Gender Events'!$A49,'Official Medal Table'!$C:$C,'Each Gender Events'!AI$1,'Official Medal Table'!$E:$E,"Mixed")*'Medal values'!$B$2/2
+ COUNTIFS('Official Medal Table'!$H:$H,'Each Gender Events'!$A49,'Official Medal Table'!$C:$C,'Each Gender Events'!AI$1,'Official Medal Table'!$E:$E,"Mixed")*'Medal values'!$B$3/2
+ COUNTIFS('Official Medal Table'!$I:$I,'Each Gender Events'!$A49,'Official Medal Table'!$C:$C,'Each Gender Events'!AI$1,'Official Medal Table'!$E:$E,"Mixed")*'Medal values'!$B$3/2</f>
        <v>0</v>
      </c>
      <c r="AJ49">
        <f>COUNTIFS('Official Medal Table'!$F:$F,'Each Gender Events'!$A49,'Official Medal Table'!$C:$C,'Each Gender Events'!AJ$1,'Official Medal Table'!$E:$E,'Each Gender Events'!AJ$2)*'Medal values'!$B$1
+ COUNTIFS('Official Medal Table'!$G:$G,'Each Gender Events'!$A49,'Official Medal Table'!$C:$C,'Each Gender Events'!AJ$1,'Official Medal Table'!$E:$E,'Each Gender Events'!AJ$2)*'Medal values'!$B$2
+ COUNTIFS('Official Medal Table'!$H:$H,'Each Gender Events'!$A49,'Official Medal Table'!$C:$C,'Each Gender Events'!AJ$1,'Official Medal Table'!$E:$E,'Each Gender Events'!AJ$2)*'Medal values'!$B$3
+ COUNTIFS('Official Medal Table'!$I:$I,'Each Gender Events'!$A49,'Official Medal Table'!$C:$C,'Each Gender Events'!AJ$1,'Official Medal Table'!$E:$E,'Each Gender Events'!AJ$2)*'Medal values'!$B$3
+ COUNTIFS('Official Medal Table'!$F:$F,'Each Gender Events'!$A49,'Official Medal Table'!$C:$C,'Each Gender Events'!AJ$1,'Official Medal Table'!$E:$E,"Mixed")*'Medal values'!$B$1/2
+ COUNTIFS('Official Medal Table'!$G:$G,'Each Gender Events'!$A49,'Official Medal Table'!$C:$C,'Each Gender Events'!AJ$1,'Official Medal Table'!$E:$E,"Mixed")*'Medal values'!$B$2/2
+ COUNTIFS('Official Medal Table'!$H:$H,'Each Gender Events'!$A49,'Official Medal Table'!$C:$C,'Each Gender Events'!AJ$1,'Official Medal Table'!$E:$E,"Mixed")*'Medal values'!$B$3/2
+ COUNTIFS('Official Medal Table'!$I:$I,'Each Gender Events'!$A49,'Official Medal Table'!$C:$C,'Each Gender Events'!AJ$1,'Official Medal Table'!$E:$E,"Mixed")*'Medal values'!$B$3/2</f>
        <v>0</v>
      </c>
      <c r="AK49">
        <f>COUNTIFS('Official Medal Table'!$F:$F,'Each Gender Events'!$A49,'Official Medal Table'!$C:$C,'Each Gender Events'!AK$1,'Official Medal Table'!$E:$E,'Each Gender Events'!AK$2)*'Medal values'!$B$1
+ COUNTIFS('Official Medal Table'!$G:$G,'Each Gender Events'!$A49,'Official Medal Table'!$C:$C,'Each Gender Events'!AK$1,'Official Medal Table'!$E:$E,'Each Gender Events'!AK$2)*'Medal values'!$B$2
+ COUNTIFS('Official Medal Table'!$H:$H,'Each Gender Events'!$A49,'Official Medal Table'!$C:$C,'Each Gender Events'!AK$1,'Official Medal Table'!$E:$E,'Each Gender Events'!AK$2)*'Medal values'!$B$3
+ COUNTIFS('Official Medal Table'!$I:$I,'Each Gender Events'!$A49,'Official Medal Table'!$C:$C,'Each Gender Events'!AK$1,'Official Medal Table'!$E:$E,'Each Gender Events'!AK$2)*'Medal values'!$B$3
+ COUNTIFS('Official Medal Table'!$F:$F,'Each Gender Events'!$A49,'Official Medal Table'!$C:$C,'Each Gender Events'!AK$1,'Official Medal Table'!$E:$E,"Mixed")*'Medal values'!$B$1/2
+ COUNTIFS('Official Medal Table'!$G:$G,'Each Gender Events'!$A49,'Official Medal Table'!$C:$C,'Each Gender Events'!AK$1,'Official Medal Table'!$E:$E,"Mixed")*'Medal values'!$B$2/2
+ COUNTIFS('Official Medal Table'!$H:$H,'Each Gender Events'!$A49,'Official Medal Table'!$C:$C,'Each Gender Events'!AK$1,'Official Medal Table'!$E:$E,"Mixed")*'Medal values'!$B$3/2
+ COUNTIFS('Official Medal Table'!$I:$I,'Each Gender Events'!$A49,'Official Medal Table'!$C:$C,'Each Gender Events'!AK$1,'Official Medal Table'!$E:$E,"Mixed")*'Medal values'!$B$3/2</f>
        <v>0</v>
      </c>
      <c r="AL49">
        <f>COUNTIFS('Official Medal Table'!$F:$F,'Each Gender Events'!$A49,'Official Medal Table'!$C:$C,'Each Gender Events'!AL$1,'Official Medal Table'!$E:$E,'Each Gender Events'!AL$2)*'Medal values'!$B$1
+ COUNTIFS('Official Medal Table'!$G:$G,'Each Gender Events'!$A49,'Official Medal Table'!$C:$C,'Each Gender Events'!AL$1,'Official Medal Table'!$E:$E,'Each Gender Events'!AL$2)*'Medal values'!$B$2
+ COUNTIFS('Official Medal Table'!$H:$H,'Each Gender Events'!$A49,'Official Medal Table'!$C:$C,'Each Gender Events'!AL$1,'Official Medal Table'!$E:$E,'Each Gender Events'!AL$2)*'Medal values'!$B$3
+ COUNTIFS('Official Medal Table'!$I:$I,'Each Gender Events'!$A49,'Official Medal Table'!$C:$C,'Each Gender Events'!AL$1,'Official Medal Table'!$E:$E,'Each Gender Events'!AL$2)*'Medal values'!$B$3
+ COUNTIFS('Official Medal Table'!$F:$F,'Each Gender Events'!$A49,'Official Medal Table'!$C:$C,'Each Gender Events'!AL$1,'Official Medal Table'!$E:$E,"Mixed")*'Medal values'!$B$1/2
+ COUNTIFS('Official Medal Table'!$G:$G,'Each Gender Events'!$A49,'Official Medal Table'!$C:$C,'Each Gender Events'!AL$1,'Official Medal Table'!$E:$E,"Mixed")*'Medal values'!$B$2/2
+ COUNTIFS('Official Medal Table'!$H:$H,'Each Gender Events'!$A49,'Official Medal Table'!$C:$C,'Each Gender Events'!AL$1,'Official Medal Table'!$E:$E,"Mixed")*'Medal values'!$B$3/2
+ COUNTIFS('Official Medal Table'!$I:$I,'Each Gender Events'!$A49,'Official Medal Table'!$C:$C,'Each Gender Events'!AL$1,'Official Medal Table'!$E:$E,"Mixed")*'Medal values'!$B$3/2</f>
        <v>3.0000010000000001</v>
      </c>
      <c r="AM49">
        <f>COUNTIFS('Official Medal Table'!$F:$F,'Each Gender Events'!$A49,'Official Medal Table'!$C:$C,'Each Gender Events'!AM$1,'Official Medal Table'!$E:$E,'Each Gender Events'!AM$2)*'Medal values'!$B$1
+ COUNTIFS('Official Medal Table'!$G:$G,'Each Gender Events'!$A49,'Official Medal Table'!$C:$C,'Each Gender Events'!AM$1,'Official Medal Table'!$E:$E,'Each Gender Events'!AM$2)*'Medal values'!$B$2
+ COUNTIFS('Official Medal Table'!$H:$H,'Each Gender Events'!$A49,'Official Medal Table'!$C:$C,'Each Gender Events'!AM$1,'Official Medal Table'!$E:$E,'Each Gender Events'!AM$2)*'Medal values'!$B$3
+ COUNTIFS('Official Medal Table'!$I:$I,'Each Gender Events'!$A49,'Official Medal Table'!$C:$C,'Each Gender Events'!AM$1,'Official Medal Table'!$E:$E,'Each Gender Events'!AM$2)*'Medal values'!$B$3
+ COUNTIFS('Official Medal Table'!$F:$F,'Each Gender Events'!$A49,'Official Medal Table'!$C:$C,'Each Gender Events'!AM$1,'Official Medal Table'!$E:$E,"Mixed")*'Medal values'!$B$1/2
+ COUNTIFS('Official Medal Table'!$G:$G,'Each Gender Events'!$A49,'Official Medal Table'!$C:$C,'Each Gender Events'!AM$1,'Official Medal Table'!$E:$E,"Mixed")*'Medal values'!$B$2/2
+ COUNTIFS('Official Medal Table'!$H:$H,'Each Gender Events'!$A49,'Official Medal Table'!$C:$C,'Each Gender Events'!AM$1,'Official Medal Table'!$E:$E,"Mixed")*'Medal values'!$B$3/2
+ COUNTIFS('Official Medal Table'!$I:$I,'Each Gender Events'!$A49,'Official Medal Table'!$C:$C,'Each Gender Events'!AM$1,'Official Medal Table'!$E:$E,"Mixed")*'Medal values'!$B$3/2</f>
        <v>0</v>
      </c>
      <c r="AN49">
        <f>COUNTIFS('Official Medal Table'!$F:$F,'Each Gender Events'!$A49,'Official Medal Table'!$C:$C,'Each Gender Events'!AN$1,'Official Medal Table'!$E:$E,'Each Gender Events'!AN$2)*'Medal values'!$B$1
+ COUNTIFS('Official Medal Table'!$G:$G,'Each Gender Events'!$A49,'Official Medal Table'!$C:$C,'Each Gender Events'!AN$1,'Official Medal Table'!$E:$E,'Each Gender Events'!AN$2)*'Medal values'!$B$2
+ COUNTIFS('Official Medal Table'!$H:$H,'Each Gender Events'!$A49,'Official Medal Table'!$C:$C,'Each Gender Events'!AN$1,'Official Medal Table'!$E:$E,'Each Gender Events'!AN$2)*'Medal values'!$B$3
+ COUNTIFS('Official Medal Table'!$I:$I,'Each Gender Events'!$A49,'Official Medal Table'!$C:$C,'Each Gender Events'!AN$1,'Official Medal Table'!$E:$E,'Each Gender Events'!AN$2)*'Medal values'!$B$3
+ COUNTIFS('Official Medal Table'!$F:$F,'Each Gender Events'!$A49,'Official Medal Table'!$C:$C,'Each Gender Events'!AN$1,'Official Medal Table'!$E:$E,"Mixed")*'Medal values'!$B$1/2
+ COUNTIFS('Official Medal Table'!$G:$G,'Each Gender Events'!$A49,'Official Medal Table'!$C:$C,'Each Gender Events'!AN$1,'Official Medal Table'!$E:$E,"Mixed")*'Medal values'!$B$2/2
+ COUNTIFS('Official Medal Table'!$H:$H,'Each Gender Events'!$A49,'Official Medal Table'!$C:$C,'Each Gender Events'!AN$1,'Official Medal Table'!$E:$E,"Mixed")*'Medal values'!$B$3/2
+ COUNTIFS('Official Medal Table'!$I:$I,'Each Gender Events'!$A49,'Official Medal Table'!$C:$C,'Each Gender Events'!AN$1,'Official Medal Table'!$E:$E,"Mixed")*'Medal values'!$B$3/2</f>
        <v>0</v>
      </c>
      <c r="AO49">
        <f>COUNTIFS('Official Medal Table'!$F:$F,'Each Gender Events'!$A49,'Official Medal Table'!$C:$C,'Each Gender Events'!AO$1,'Official Medal Table'!$E:$E,'Each Gender Events'!AO$2)*'Medal values'!$B$1
+ COUNTIFS('Official Medal Table'!$G:$G,'Each Gender Events'!$A49,'Official Medal Table'!$C:$C,'Each Gender Events'!AO$1,'Official Medal Table'!$E:$E,'Each Gender Events'!AO$2)*'Medal values'!$B$2
+ COUNTIFS('Official Medal Table'!$H:$H,'Each Gender Events'!$A49,'Official Medal Table'!$C:$C,'Each Gender Events'!AO$1,'Official Medal Table'!$E:$E,'Each Gender Events'!AO$2)*'Medal values'!$B$3
+ COUNTIFS('Official Medal Table'!$I:$I,'Each Gender Events'!$A49,'Official Medal Table'!$C:$C,'Each Gender Events'!AO$1,'Official Medal Table'!$E:$E,'Each Gender Events'!AO$2)*'Medal values'!$B$3
+ COUNTIFS('Official Medal Table'!$F:$F,'Each Gender Events'!$A49,'Official Medal Table'!$C:$C,'Each Gender Events'!AO$1,'Official Medal Table'!$E:$E,"Mixed")*'Medal values'!$B$1/2
+ COUNTIFS('Official Medal Table'!$G:$G,'Each Gender Events'!$A49,'Official Medal Table'!$C:$C,'Each Gender Events'!AO$1,'Official Medal Table'!$E:$E,"Mixed")*'Medal values'!$B$2/2
+ COUNTIFS('Official Medal Table'!$H:$H,'Each Gender Events'!$A49,'Official Medal Table'!$C:$C,'Each Gender Events'!AO$1,'Official Medal Table'!$E:$E,"Mixed")*'Medal values'!$B$3/2
+ COUNTIFS('Official Medal Table'!$I:$I,'Each Gender Events'!$A49,'Official Medal Table'!$C:$C,'Each Gender Events'!AO$1,'Official Medal Table'!$E:$E,"Mixed")*'Medal values'!$B$3/2</f>
        <v>0</v>
      </c>
      <c r="AP49">
        <f>COUNTIFS('Official Medal Table'!$F:$F,'Each Gender Events'!$A49,'Official Medal Table'!$C:$C,'Each Gender Events'!AP$1,'Official Medal Table'!$E:$E,'Each Gender Events'!AP$2)*'Medal values'!$B$1
+ COUNTIFS('Official Medal Table'!$G:$G,'Each Gender Events'!$A49,'Official Medal Table'!$C:$C,'Each Gender Events'!AP$1,'Official Medal Table'!$E:$E,'Each Gender Events'!AP$2)*'Medal values'!$B$2
+ COUNTIFS('Official Medal Table'!$H:$H,'Each Gender Events'!$A49,'Official Medal Table'!$C:$C,'Each Gender Events'!AP$1,'Official Medal Table'!$E:$E,'Each Gender Events'!AP$2)*'Medal values'!$B$3
+ COUNTIFS('Official Medal Table'!$I:$I,'Each Gender Events'!$A49,'Official Medal Table'!$C:$C,'Each Gender Events'!AP$1,'Official Medal Table'!$E:$E,'Each Gender Events'!AP$2)*'Medal values'!$B$3
+ COUNTIFS('Official Medal Table'!$F:$F,'Each Gender Events'!$A49,'Official Medal Table'!$C:$C,'Each Gender Events'!AP$1,'Official Medal Table'!$E:$E,"Mixed")*'Medal values'!$B$1/2
+ COUNTIFS('Official Medal Table'!$G:$G,'Each Gender Events'!$A49,'Official Medal Table'!$C:$C,'Each Gender Events'!AP$1,'Official Medal Table'!$E:$E,"Mixed")*'Medal values'!$B$2/2
+ COUNTIFS('Official Medal Table'!$H:$H,'Each Gender Events'!$A49,'Official Medal Table'!$C:$C,'Each Gender Events'!AP$1,'Official Medal Table'!$E:$E,"Mixed")*'Medal values'!$B$3/2
+ COUNTIFS('Official Medal Table'!$I:$I,'Each Gender Events'!$A49,'Official Medal Table'!$C:$C,'Each Gender Events'!AP$1,'Official Medal Table'!$E:$E,"Mixed")*'Medal values'!$B$3/2</f>
        <v>0</v>
      </c>
      <c r="AQ49">
        <f>COUNTIFS('Official Medal Table'!$F:$F,'Each Gender Events'!$A49,'Official Medal Table'!$C:$C,'Each Gender Events'!AQ$1,'Official Medal Table'!$E:$E,'Each Gender Events'!AQ$2)*'Medal values'!$B$1
+ COUNTIFS('Official Medal Table'!$G:$G,'Each Gender Events'!$A49,'Official Medal Table'!$C:$C,'Each Gender Events'!AQ$1,'Official Medal Table'!$E:$E,'Each Gender Events'!AQ$2)*'Medal values'!$B$2
+ COUNTIFS('Official Medal Table'!$H:$H,'Each Gender Events'!$A49,'Official Medal Table'!$C:$C,'Each Gender Events'!AQ$1,'Official Medal Table'!$E:$E,'Each Gender Events'!AQ$2)*'Medal values'!$B$3
+ COUNTIFS('Official Medal Table'!$I:$I,'Each Gender Events'!$A49,'Official Medal Table'!$C:$C,'Each Gender Events'!AQ$1,'Official Medal Table'!$E:$E,'Each Gender Events'!AQ$2)*'Medal values'!$B$3
+ COUNTIFS('Official Medal Table'!$F:$F,'Each Gender Events'!$A49,'Official Medal Table'!$C:$C,'Each Gender Events'!AQ$1,'Official Medal Table'!$E:$E,"Mixed")*'Medal values'!$B$1/2
+ COUNTIFS('Official Medal Table'!$G:$G,'Each Gender Events'!$A49,'Official Medal Table'!$C:$C,'Each Gender Events'!AQ$1,'Official Medal Table'!$E:$E,"Mixed")*'Medal values'!$B$2/2
+ COUNTIFS('Official Medal Table'!$H:$H,'Each Gender Events'!$A49,'Official Medal Table'!$C:$C,'Each Gender Events'!AQ$1,'Official Medal Table'!$E:$E,"Mixed")*'Medal values'!$B$3/2
+ COUNTIFS('Official Medal Table'!$I:$I,'Each Gender Events'!$A49,'Official Medal Table'!$C:$C,'Each Gender Events'!AQ$1,'Official Medal Table'!$E:$E,"Mixed")*'Medal values'!$B$3/2</f>
        <v>0</v>
      </c>
      <c r="AR49">
        <f>COUNTIFS('Official Medal Table'!$F:$F,'Each Gender Events'!$A49,'Official Medal Table'!$C:$C,'Each Gender Events'!AR$1,'Official Medal Table'!$E:$E,'Each Gender Events'!AR$2)*'Medal values'!$B$1
+ COUNTIFS('Official Medal Table'!$G:$G,'Each Gender Events'!$A49,'Official Medal Table'!$C:$C,'Each Gender Events'!AR$1,'Official Medal Table'!$E:$E,'Each Gender Events'!AR$2)*'Medal values'!$B$2
+ COUNTIFS('Official Medal Table'!$H:$H,'Each Gender Events'!$A49,'Official Medal Table'!$C:$C,'Each Gender Events'!AR$1,'Official Medal Table'!$E:$E,'Each Gender Events'!AR$2)*'Medal values'!$B$3
+ COUNTIFS('Official Medal Table'!$I:$I,'Each Gender Events'!$A49,'Official Medal Table'!$C:$C,'Each Gender Events'!AR$1,'Official Medal Table'!$E:$E,'Each Gender Events'!AR$2)*'Medal values'!$B$3
+ COUNTIFS('Official Medal Table'!$F:$F,'Each Gender Events'!$A49,'Official Medal Table'!$C:$C,'Each Gender Events'!AR$1,'Official Medal Table'!$E:$E,"Mixed")*'Medal values'!$B$1/2
+ COUNTIFS('Official Medal Table'!$G:$G,'Each Gender Events'!$A49,'Official Medal Table'!$C:$C,'Each Gender Events'!AR$1,'Official Medal Table'!$E:$E,"Mixed")*'Medal values'!$B$2/2
+ COUNTIFS('Official Medal Table'!$H:$H,'Each Gender Events'!$A49,'Official Medal Table'!$C:$C,'Each Gender Events'!AR$1,'Official Medal Table'!$E:$E,"Mixed")*'Medal values'!$B$3/2
+ COUNTIFS('Official Medal Table'!$I:$I,'Each Gender Events'!$A49,'Official Medal Table'!$C:$C,'Each Gender Events'!AR$1,'Official Medal Table'!$E:$E,"Mixed")*'Medal values'!$B$3/2</f>
        <v>0</v>
      </c>
      <c r="AS49">
        <f>COUNTIFS('Official Medal Table'!$F:$F,'Each Gender Events'!$A49,'Official Medal Table'!$C:$C,'Each Gender Events'!AS$1,'Official Medal Table'!$E:$E,'Each Gender Events'!AS$2)*'Medal values'!$B$1
+ COUNTIFS('Official Medal Table'!$G:$G,'Each Gender Events'!$A49,'Official Medal Table'!$C:$C,'Each Gender Events'!AS$1,'Official Medal Table'!$E:$E,'Each Gender Events'!AS$2)*'Medal values'!$B$2
+ COUNTIFS('Official Medal Table'!$H:$H,'Each Gender Events'!$A49,'Official Medal Table'!$C:$C,'Each Gender Events'!AS$1,'Official Medal Table'!$E:$E,'Each Gender Events'!AS$2)*'Medal values'!$B$3
+ COUNTIFS('Official Medal Table'!$I:$I,'Each Gender Events'!$A49,'Official Medal Table'!$C:$C,'Each Gender Events'!AS$1,'Official Medal Table'!$E:$E,'Each Gender Events'!AS$2)*'Medal values'!$B$3
+ COUNTIFS('Official Medal Table'!$F:$F,'Each Gender Events'!$A49,'Official Medal Table'!$C:$C,'Each Gender Events'!AS$1,'Official Medal Table'!$E:$E,"Mixed")*'Medal values'!$B$1/2
+ COUNTIFS('Official Medal Table'!$G:$G,'Each Gender Events'!$A49,'Official Medal Table'!$C:$C,'Each Gender Events'!AS$1,'Official Medal Table'!$E:$E,"Mixed")*'Medal values'!$B$2/2
+ COUNTIFS('Official Medal Table'!$H:$H,'Each Gender Events'!$A49,'Official Medal Table'!$C:$C,'Each Gender Events'!AS$1,'Official Medal Table'!$E:$E,"Mixed")*'Medal values'!$B$3/2
+ COUNTIFS('Official Medal Table'!$I:$I,'Each Gender Events'!$A49,'Official Medal Table'!$C:$C,'Each Gender Events'!AS$1,'Official Medal Table'!$E:$E,"Mixed")*'Medal values'!$B$3/2</f>
        <v>0</v>
      </c>
      <c r="AT49">
        <f>COUNTIFS('Official Medal Table'!$F:$F,'Each Gender Events'!$A49,'Official Medal Table'!$C:$C,'Each Gender Events'!AT$1,'Official Medal Table'!$E:$E,'Each Gender Events'!AT$2)*'Medal values'!$B$1
+ COUNTIFS('Official Medal Table'!$G:$G,'Each Gender Events'!$A49,'Official Medal Table'!$C:$C,'Each Gender Events'!AT$1,'Official Medal Table'!$E:$E,'Each Gender Events'!AT$2)*'Medal values'!$B$2
+ COUNTIFS('Official Medal Table'!$H:$H,'Each Gender Events'!$A49,'Official Medal Table'!$C:$C,'Each Gender Events'!AT$1,'Official Medal Table'!$E:$E,'Each Gender Events'!AT$2)*'Medal values'!$B$3
+ COUNTIFS('Official Medal Table'!$I:$I,'Each Gender Events'!$A49,'Official Medal Table'!$C:$C,'Each Gender Events'!AT$1,'Official Medal Table'!$E:$E,'Each Gender Events'!AT$2)*'Medal values'!$B$3
+ COUNTIFS('Official Medal Table'!$F:$F,'Each Gender Events'!$A49,'Official Medal Table'!$C:$C,'Each Gender Events'!AT$1,'Official Medal Table'!$E:$E,"Mixed")*'Medal values'!$B$1/2
+ COUNTIFS('Official Medal Table'!$G:$G,'Each Gender Events'!$A49,'Official Medal Table'!$C:$C,'Each Gender Events'!AT$1,'Official Medal Table'!$E:$E,"Mixed")*'Medal values'!$B$2/2
+ COUNTIFS('Official Medal Table'!$H:$H,'Each Gender Events'!$A49,'Official Medal Table'!$C:$C,'Each Gender Events'!AT$1,'Official Medal Table'!$E:$E,"Mixed")*'Medal values'!$B$3/2
+ COUNTIFS('Official Medal Table'!$I:$I,'Each Gender Events'!$A49,'Official Medal Table'!$C:$C,'Each Gender Events'!AT$1,'Official Medal Table'!$E:$E,"Mixed")*'Medal values'!$B$3/2</f>
        <v>0</v>
      </c>
      <c r="AU49">
        <f>COUNTIFS('Official Medal Table'!$F:$F,'Each Gender Events'!$A49,'Official Medal Table'!$C:$C,'Each Gender Events'!AU$1,'Official Medal Table'!$E:$E,'Each Gender Events'!AU$2)*'Medal values'!$B$1
+ COUNTIFS('Official Medal Table'!$G:$G,'Each Gender Events'!$A49,'Official Medal Table'!$C:$C,'Each Gender Events'!AU$1,'Official Medal Table'!$E:$E,'Each Gender Events'!AU$2)*'Medal values'!$B$2
+ COUNTIFS('Official Medal Table'!$H:$H,'Each Gender Events'!$A49,'Official Medal Table'!$C:$C,'Each Gender Events'!AU$1,'Official Medal Table'!$E:$E,'Each Gender Events'!AU$2)*'Medal values'!$B$3
+ COUNTIFS('Official Medal Table'!$I:$I,'Each Gender Events'!$A49,'Official Medal Table'!$C:$C,'Each Gender Events'!AU$1,'Official Medal Table'!$E:$E,'Each Gender Events'!AU$2)*'Medal values'!$B$3
+ COUNTIFS('Official Medal Table'!$F:$F,'Each Gender Events'!$A49,'Official Medal Table'!$C:$C,'Each Gender Events'!AU$1,'Official Medal Table'!$E:$E,"Mixed")*'Medal values'!$B$1/2
+ COUNTIFS('Official Medal Table'!$G:$G,'Each Gender Events'!$A49,'Official Medal Table'!$C:$C,'Each Gender Events'!AU$1,'Official Medal Table'!$E:$E,"Mixed")*'Medal values'!$B$2/2
+ COUNTIFS('Official Medal Table'!$H:$H,'Each Gender Events'!$A49,'Official Medal Table'!$C:$C,'Each Gender Events'!AU$1,'Official Medal Table'!$E:$E,"Mixed")*'Medal values'!$B$3/2
+ COUNTIFS('Official Medal Table'!$I:$I,'Each Gender Events'!$A49,'Official Medal Table'!$C:$C,'Each Gender Events'!AU$1,'Official Medal Table'!$E:$E,"Mixed")*'Medal values'!$B$3/2</f>
        <v>0</v>
      </c>
      <c r="AV49">
        <f>COUNTIFS('Official Medal Table'!$F:$F,'Each Gender Events'!$A49,'Official Medal Table'!$C:$C,'Each Gender Events'!AV$1,'Official Medal Table'!$E:$E,'Each Gender Events'!AV$2)*'Medal values'!$B$1
+ COUNTIFS('Official Medal Table'!$G:$G,'Each Gender Events'!$A49,'Official Medal Table'!$C:$C,'Each Gender Events'!AV$1,'Official Medal Table'!$E:$E,'Each Gender Events'!AV$2)*'Medal values'!$B$2
+ COUNTIFS('Official Medal Table'!$H:$H,'Each Gender Events'!$A49,'Official Medal Table'!$C:$C,'Each Gender Events'!AV$1,'Official Medal Table'!$E:$E,'Each Gender Events'!AV$2)*'Medal values'!$B$3
+ COUNTIFS('Official Medal Table'!$I:$I,'Each Gender Events'!$A49,'Official Medal Table'!$C:$C,'Each Gender Events'!AV$1,'Official Medal Table'!$E:$E,'Each Gender Events'!AV$2)*'Medal values'!$B$3
+ COUNTIFS('Official Medal Table'!$F:$F,'Each Gender Events'!$A49,'Official Medal Table'!$C:$C,'Each Gender Events'!AV$1,'Official Medal Table'!$E:$E,"Mixed")*'Medal values'!$B$1/2
+ COUNTIFS('Official Medal Table'!$G:$G,'Each Gender Events'!$A49,'Official Medal Table'!$C:$C,'Each Gender Events'!AV$1,'Official Medal Table'!$E:$E,"Mixed")*'Medal values'!$B$2/2
+ COUNTIFS('Official Medal Table'!$H:$H,'Each Gender Events'!$A49,'Official Medal Table'!$C:$C,'Each Gender Events'!AV$1,'Official Medal Table'!$E:$E,"Mixed")*'Medal values'!$B$3/2
+ COUNTIFS('Official Medal Table'!$I:$I,'Each Gender Events'!$A49,'Official Medal Table'!$C:$C,'Each Gender Events'!AV$1,'Official Medal Table'!$E:$E,"Mixed")*'Medal values'!$B$3/2</f>
        <v>0</v>
      </c>
      <c r="AW49">
        <f>COUNTIFS('Official Medal Table'!$F:$F,'Each Gender Events'!$A49,'Official Medal Table'!$C:$C,'Each Gender Events'!AW$1,'Official Medal Table'!$E:$E,'Each Gender Events'!AW$2)*'Medal values'!$B$1
+ COUNTIFS('Official Medal Table'!$G:$G,'Each Gender Events'!$A49,'Official Medal Table'!$C:$C,'Each Gender Events'!AW$1,'Official Medal Table'!$E:$E,'Each Gender Events'!AW$2)*'Medal values'!$B$2
+ COUNTIFS('Official Medal Table'!$H:$H,'Each Gender Events'!$A49,'Official Medal Table'!$C:$C,'Each Gender Events'!AW$1,'Official Medal Table'!$E:$E,'Each Gender Events'!AW$2)*'Medal values'!$B$3
+ COUNTIFS('Official Medal Table'!$I:$I,'Each Gender Events'!$A49,'Official Medal Table'!$C:$C,'Each Gender Events'!AW$1,'Official Medal Table'!$E:$E,'Each Gender Events'!AW$2)*'Medal values'!$B$3
+ COUNTIFS('Official Medal Table'!$F:$F,'Each Gender Events'!$A49,'Official Medal Table'!$C:$C,'Each Gender Events'!AW$1,'Official Medal Table'!$E:$E,"Mixed")*'Medal values'!$B$1/2
+ COUNTIFS('Official Medal Table'!$G:$G,'Each Gender Events'!$A49,'Official Medal Table'!$C:$C,'Each Gender Events'!AW$1,'Official Medal Table'!$E:$E,"Mixed")*'Medal values'!$B$2/2
+ COUNTIFS('Official Medal Table'!$H:$H,'Each Gender Events'!$A49,'Official Medal Table'!$C:$C,'Each Gender Events'!AW$1,'Official Medal Table'!$E:$E,"Mixed")*'Medal values'!$B$3/2
+ COUNTIFS('Official Medal Table'!$I:$I,'Each Gender Events'!$A49,'Official Medal Table'!$C:$C,'Each Gender Events'!AW$1,'Official Medal Table'!$E:$E,"Mixed")*'Medal values'!$B$3/2</f>
        <v>0</v>
      </c>
      <c r="AX49">
        <f>COUNTIFS('Official Medal Table'!$F:$F,'Each Gender Events'!$A49,'Official Medal Table'!$C:$C,'Each Gender Events'!AX$1,'Official Medal Table'!$E:$E,'Each Gender Events'!AX$2)*'Medal values'!$B$1
+ COUNTIFS('Official Medal Table'!$G:$G,'Each Gender Events'!$A49,'Official Medal Table'!$C:$C,'Each Gender Events'!AX$1,'Official Medal Table'!$E:$E,'Each Gender Events'!AX$2)*'Medal values'!$B$2
+ COUNTIFS('Official Medal Table'!$H:$H,'Each Gender Events'!$A49,'Official Medal Table'!$C:$C,'Each Gender Events'!AX$1,'Official Medal Table'!$E:$E,'Each Gender Events'!AX$2)*'Medal values'!$B$3
+ COUNTIFS('Official Medal Table'!$I:$I,'Each Gender Events'!$A49,'Official Medal Table'!$C:$C,'Each Gender Events'!AX$1,'Official Medal Table'!$E:$E,'Each Gender Events'!AX$2)*'Medal values'!$B$3
+ COUNTIFS('Official Medal Table'!$F:$F,'Each Gender Events'!$A49,'Official Medal Table'!$C:$C,'Each Gender Events'!AX$1,'Official Medal Table'!$E:$E,"Mixed")*'Medal values'!$B$1/2
+ COUNTIFS('Official Medal Table'!$G:$G,'Each Gender Events'!$A49,'Official Medal Table'!$C:$C,'Each Gender Events'!AX$1,'Official Medal Table'!$E:$E,"Mixed")*'Medal values'!$B$2/2
+ COUNTIFS('Official Medal Table'!$H:$H,'Each Gender Events'!$A49,'Official Medal Table'!$C:$C,'Each Gender Events'!AX$1,'Official Medal Table'!$E:$E,"Mixed")*'Medal values'!$B$3/2
+ COUNTIFS('Official Medal Table'!$I:$I,'Each Gender Events'!$A49,'Official Medal Table'!$C:$C,'Each Gender Events'!AX$1,'Official Medal Table'!$E:$E,"Mixed")*'Medal values'!$B$3/2</f>
        <v>0</v>
      </c>
      <c r="AY49">
        <f>COUNTIFS('Official Medal Table'!$F:$F,'Each Gender Events'!$A49,'Official Medal Table'!$C:$C,'Each Gender Events'!AY$1,'Official Medal Table'!$E:$E,'Each Gender Events'!AY$2)*'Medal values'!$B$1
+ COUNTIFS('Official Medal Table'!$G:$G,'Each Gender Events'!$A49,'Official Medal Table'!$C:$C,'Each Gender Events'!AY$1,'Official Medal Table'!$E:$E,'Each Gender Events'!AY$2)*'Medal values'!$B$2
+ COUNTIFS('Official Medal Table'!$H:$H,'Each Gender Events'!$A49,'Official Medal Table'!$C:$C,'Each Gender Events'!AY$1,'Official Medal Table'!$E:$E,'Each Gender Events'!AY$2)*'Medal values'!$B$3
+ COUNTIFS('Official Medal Table'!$I:$I,'Each Gender Events'!$A49,'Official Medal Table'!$C:$C,'Each Gender Events'!AY$1,'Official Medal Table'!$E:$E,'Each Gender Events'!AY$2)*'Medal values'!$B$3
+ COUNTIFS('Official Medal Table'!$F:$F,'Each Gender Events'!$A49,'Official Medal Table'!$C:$C,'Each Gender Events'!AY$1,'Official Medal Table'!$E:$E,"Mixed")*'Medal values'!$B$1/2
+ COUNTIFS('Official Medal Table'!$G:$G,'Each Gender Events'!$A49,'Official Medal Table'!$C:$C,'Each Gender Events'!AY$1,'Official Medal Table'!$E:$E,"Mixed")*'Medal values'!$B$2/2
+ COUNTIFS('Official Medal Table'!$H:$H,'Each Gender Events'!$A49,'Official Medal Table'!$C:$C,'Each Gender Events'!AY$1,'Official Medal Table'!$E:$E,"Mixed")*'Medal values'!$B$3/2
+ COUNTIFS('Official Medal Table'!$I:$I,'Each Gender Events'!$A49,'Official Medal Table'!$C:$C,'Each Gender Events'!AY$1,'Official Medal Table'!$E:$E,"Mixed")*'Medal values'!$B$3/2</f>
        <v>0</v>
      </c>
      <c r="AZ49">
        <f>COUNTIFS('Official Medal Table'!$F:$F,'Each Gender Events'!$A49,'Official Medal Table'!$C:$C,'Each Gender Events'!AZ$1,'Official Medal Table'!$E:$E,'Each Gender Events'!AZ$2)*'Medal values'!$B$1
+ COUNTIFS('Official Medal Table'!$G:$G,'Each Gender Events'!$A49,'Official Medal Table'!$C:$C,'Each Gender Events'!AZ$1,'Official Medal Table'!$E:$E,'Each Gender Events'!AZ$2)*'Medal values'!$B$2
+ COUNTIFS('Official Medal Table'!$H:$H,'Each Gender Events'!$A49,'Official Medal Table'!$C:$C,'Each Gender Events'!AZ$1,'Official Medal Table'!$E:$E,'Each Gender Events'!AZ$2)*'Medal values'!$B$3
+ COUNTIFS('Official Medal Table'!$I:$I,'Each Gender Events'!$A49,'Official Medal Table'!$C:$C,'Each Gender Events'!AZ$1,'Official Medal Table'!$E:$E,'Each Gender Events'!AZ$2)*'Medal values'!$B$3
+ COUNTIFS('Official Medal Table'!$F:$F,'Each Gender Events'!$A49,'Official Medal Table'!$C:$C,'Each Gender Events'!AZ$1,'Official Medal Table'!$E:$E,"Mixed")*'Medal values'!$B$1/2
+ COUNTIFS('Official Medal Table'!$G:$G,'Each Gender Events'!$A49,'Official Medal Table'!$C:$C,'Each Gender Events'!AZ$1,'Official Medal Table'!$E:$E,"Mixed")*'Medal values'!$B$2/2
+ COUNTIFS('Official Medal Table'!$H:$H,'Each Gender Events'!$A49,'Official Medal Table'!$C:$C,'Each Gender Events'!AZ$1,'Official Medal Table'!$E:$E,"Mixed")*'Medal values'!$B$3/2
+ COUNTIFS('Official Medal Table'!$I:$I,'Each Gender Events'!$A49,'Official Medal Table'!$C:$C,'Each Gender Events'!AZ$1,'Official Medal Table'!$E:$E,"Mixed")*'Medal values'!$B$3/2</f>
        <v>0</v>
      </c>
      <c r="BA49">
        <f>COUNTIFS('Official Medal Table'!$F:$F,'Each Gender Events'!$A49,'Official Medal Table'!$C:$C,'Each Gender Events'!BA$1,'Official Medal Table'!$E:$E,'Each Gender Events'!BA$2)*'Medal values'!$B$1
+ COUNTIFS('Official Medal Table'!$G:$G,'Each Gender Events'!$A49,'Official Medal Table'!$C:$C,'Each Gender Events'!BA$1,'Official Medal Table'!$E:$E,'Each Gender Events'!BA$2)*'Medal values'!$B$2
+ COUNTIFS('Official Medal Table'!$H:$H,'Each Gender Events'!$A49,'Official Medal Table'!$C:$C,'Each Gender Events'!BA$1,'Official Medal Table'!$E:$E,'Each Gender Events'!BA$2)*'Medal values'!$B$3
+ COUNTIFS('Official Medal Table'!$I:$I,'Each Gender Events'!$A49,'Official Medal Table'!$C:$C,'Each Gender Events'!BA$1,'Official Medal Table'!$E:$E,'Each Gender Events'!BA$2)*'Medal values'!$B$3
+ COUNTIFS('Official Medal Table'!$F:$F,'Each Gender Events'!$A49,'Official Medal Table'!$C:$C,'Each Gender Events'!BA$1,'Official Medal Table'!$E:$E,"Mixed")*'Medal values'!$B$1/2
+ COUNTIFS('Official Medal Table'!$G:$G,'Each Gender Events'!$A49,'Official Medal Table'!$C:$C,'Each Gender Events'!BA$1,'Official Medal Table'!$E:$E,"Mixed")*'Medal values'!$B$2/2
+ COUNTIFS('Official Medal Table'!$H:$H,'Each Gender Events'!$A49,'Official Medal Table'!$C:$C,'Each Gender Events'!BA$1,'Official Medal Table'!$E:$E,"Mixed")*'Medal values'!$B$3/2
+ COUNTIFS('Official Medal Table'!$I:$I,'Each Gender Events'!$A49,'Official Medal Table'!$C:$C,'Each Gender Events'!BA$1,'Official Medal Table'!$E:$E,"Mixed")*'Medal values'!$B$3/2</f>
        <v>0</v>
      </c>
      <c r="BB49">
        <f>COUNTIFS('Official Medal Table'!$F:$F,'Each Gender Events'!$A49,'Official Medal Table'!$C:$C,'Each Gender Events'!BB$1,'Official Medal Table'!$E:$E,'Each Gender Events'!BB$2)*'Medal values'!$B$1
+ COUNTIFS('Official Medal Table'!$G:$G,'Each Gender Events'!$A49,'Official Medal Table'!$C:$C,'Each Gender Events'!BB$1,'Official Medal Table'!$E:$E,'Each Gender Events'!BB$2)*'Medal values'!$B$2
+ COUNTIFS('Official Medal Table'!$H:$H,'Each Gender Events'!$A49,'Official Medal Table'!$C:$C,'Each Gender Events'!BB$1,'Official Medal Table'!$E:$E,'Each Gender Events'!BB$2)*'Medal values'!$B$3
+ COUNTIFS('Official Medal Table'!$I:$I,'Each Gender Events'!$A49,'Official Medal Table'!$C:$C,'Each Gender Events'!BB$1,'Official Medal Table'!$E:$E,'Each Gender Events'!BB$2)*'Medal values'!$B$3
+ COUNTIFS('Official Medal Table'!$F:$F,'Each Gender Events'!$A49,'Official Medal Table'!$C:$C,'Each Gender Events'!BB$1,'Official Medal Table'!$E:$E,"Mixed")*'Medal values'!$B$1/2
+ COUNTIFS('Official Medal Table'!$G:$G,'Each Gender Events'!$A49,'Official Medal Table'!$C:$C,'Each Gender Events'!BB$1,'Official Medal Table'!$E:$E,"Mixed")*'Medal values'!$B$2/2
+ COUNTIFS('Official Medal Table'!$H:$H,'Each Gender Events'!$A49,'Official Medal Table'!$C:$C,'Each Gender Events'!BB$1,'Official Medal Table'!$E:$E,"Mixed")*'Medal values'!$B$3/2
+ COUNTIFS('Official Medal Table'!$I:$I,'Each Gender Events'!$A49,'Official Medal Table'!$C:$C,'Each Gender Events'!BB$1,'Official Medal Table'!$E:$E,"Mixed")*'Medal values'!$B$3/2</f>
        <v>0</v>
      </c>
      <c r="BC49">
        <f>COUNTIFS('Official Medal Table'!$F:$F,'Each Gender Events'!$A49,'Official Medal Table'!$C:$C,'Each Gender Events'!BC$1,'Official Medal Table'!$E:$E,'Each Gender Events'!BC$2)*'Medal values'!$B$1
+ COUNTIFS('Official Medal Table'!$G:$G,'Each Gender Events'!$A49,'Official Medal Table'!$C:$C,'Each Gender Events'!BC$1,'Official Medal Table'!$E:$E,'Each Gender Events'!BC$2)*'Medal values'!$B$2
+ COUNTIFS('Official Medal Table'!$H:$H,'Each Gender Events'!$A49,'Official Medal Table'!$C:$C,'Each Gender Events'!BC$1,'Official Medal Table'!$E:$E,'Each Gender Events'!BC$2)*'Medal values'!$B$3
+ COUNTIFS('Official Medal Table'!$I:$I,'Each Gender Events'!$A49,'Official Medal Table'!$C:$C,'Each Gender Events'!BC$1,'Official Medal Table'!$E:$E,'Each Gender Events'!BC$2)*'Medal values'!$B$3
+ COUNTIFS('Official Medal Table'!$F:$F,'Each Gender Events'!$A49,'Official Medal Table'!$C:$C,'Each Gender Events'!BC$1,'Official Medal Table'!$E:$E,"Mixed")*'Medal values'!$B$1/2
+ COUNTIFS('Official Medal Table'!$G:$G,'Each Gender Events'!$A49,'Official Medal Table'!$C:$C,'Each Gender Events'!BC$1,'Official Medal Table'!$E:$E,"Mixed")*'Medal values'!$B$2/2
+ COUNTIFS('Official Medal Table'!$H:$H,'Each Gender Events'!$A49,'Official Medal Table'!$C:$C,'Each Gender Events'!BC$1,'Official Medal Table'!$E:$E,"Mixed")*'Medal values'!$B$3/2
+ COUNTIFS('Official Medal Table'!$I:$I,'Each Gender Events'!$A49,'Official Medal Table'!$C:$C,'Each Gender Events'!BC$1,'Official Medal Table'!$E:$E,"Mixed")*'Medal values'!$B$3/2</f>
        <v>0</v>
      </c>
      <c r="BD49">
        <f>COUNTIFS('Official Medal Table'!$F:$F,'Each Gender Events'!$A49,'Official Medal Table'!$C:$C,'Each Gender Events'!BD$1,'Official Medal Table'!$E:$E,'Each Gender Events'!BD$2)*'Medal values'!$B$1
+ COUNTIFS('Official Medal Table'!$G:$G,'Each Gender Events'!$A49,'Official Medal Table'!$C:$C,'Each Gender Events'!BD$1,'Official Medal Table'!$E:$E,'Each Gender Events'!BD$2)*'Medal values'!$B$2
+ COUNTIFS('Official Medal Table'!$H:$H,'Each Gender Events'!$A49,'Official Medal Table'!$C:$C,'Each Gender Events'!BD$1,'Official Medal Table'!$E:$E,'Each Gender Events'!BD$2)*'Medal values'!$B$3
+ COUNTIFS('Official Medal Table'!$I:$I,'Each Gender Events'!$A49,'Official Medal Table'!$C:$C,'Each Gender Events'!BD$1,'Official Medal Table'!$E:$E,'Each Gender Events'!BD$2)*'Medal values'!$B$3
+ COUNTIFS('Official Medal Table'!$F:$F,'Each Gender Events'!$A49,'Official Medal Table'!$C:$C,'Each Gender Events'!BD$1,'Official Medal Table'!$E:$E,"Mixed")*'Medal values'!$B$1/2
+ COUNTIFS('Official Medal Table'!$G:$G,'Each Gender Events'!$A49,'Official Medal Table'!$C:$C,'Each Gender Events'!BD$1,'Official Medal Table'!$E:$E,"Mixed")*'Medal values'!$B$2/2
+ COUNTIFS('Official Medal Table'!$H:$H,'Each Gender Events'!$A49,'Official Medal Table'!$C:$C,'Each Gender Events'!BD$1,'Official Medal Table'!$E:$E,"Mixed")*'Medal values'!$B$3/2
+ COUNTIFS('Official Medal Table'!$I:$I,'Each Gender Events'!$A49,'Official Medal Table'!$C:$C,'Each Gender Events'!BD$1,'Official Medal Table'!$E:$E,"Mixed")*'Medal values'!$B$3/2</f>
        <v>0</v>
      </c>
      <c r="BE49">
        <f>COUNTIFS('Official Medal Table'!$F:$F,'Each Gender Events'!$A49,'Official Medal Table'!$C:$C,'Each Gender Events'!BE$1,'Official Medal Table'!$E:$E,'Each Gender Events'!BE$2)*'Medal values'!$B$1
+ COUNTIFS('Official Medal Table'!$G:$G,'Each Gender Events'!$A49,'Official Medal Table'!$C:$C,'Each Gender Events'!BE$1,'Official Medal Table'!$E:$E,'Each Gender Events'!BE$2)*'Medal values'!$B$2
+ COUNTIFS('Official Medal Table'!$H:$H,'Each Gender Events'!$A49,'Official Medal Table'!$C:$C,'Each Gender Events'!BE$1,'Official Medal Table'!$E:$E,'Each Gender Events'!BE$2)*'Medal values'!$B$3
+ COUNTIFS('Official Medal Table'!$I:$I,'Each Gender Events'!$A49,'Official Medal Table'!$C:$C,'Each Gender Events'!BE$1,'Official Medal Table'!$E:$E,'Each Gender Events'!BE$2)*'Medal values'!$B$3
+ COUNTIFS('Official Medal Table'!$F:$F,'Each Gender Events'!$A49,'Official Medal Table'!$C:$C,'Each Gender Events'!BE$1,'Official Medal Table'!$E:$E,"Mixed")*'Medal values'!$B$1/2
+ COUNTIFS('Official Medal Table'!$G:$G,'Each Gender Events'!$A49,'Official Medal Table'!$C:$C,'Each Gender Events'!BE$1,'Official Medal Table'!$E:$E,"Mixed")*'Medal values'!$B$2/2
+ COUNTIFS('Official Medal Table'!$H:$H,'Each Gender Events'!$A49,'Official Medal Table'!$C:$C,'Each Gender Events'!BE$1,'Official Medal Table'!$E:$E,"Mixed")*'Medal values'!$B$3/2
+ COUNTIFS('Official Medal Table'!$I:$I,'Each Gender Events'!$A49,'Official Medal Table'!$C:$C,'Each Gender Events'!BE$1,'Official Medal Table'!$E:$E,"Mixed")*'Medal values'!$B$3/2</f>
        <v>0</v>
      </c>
      <c r="BF49">
        <f>COUNTIFS('Official Medal Table'!$F:$F,'Each Gender Events'!$A49,'Official Medal Table'!$C:$C,'Each Gender Events'!BF$1,'Official Medal Table'!$E:$E,'Each Gender Events'!BF$2)*'Medal values'!$B$1
+ COUNTIFS('Official Medal Table'!$G:$G,'Each Gender Events'!$A49,'Official Medal Table'!$C:$C,'Each Gender Events'!BF$1,'Official Medal Table'!$E:$E,'Each Gender Events'!BF$2)*'Medal values'!$B$2
+ COUNTIFS('Official Medal Table'!$H:$H,'Each Gender Events'!$A49,'Official Medal Table'!$C:$C,'Each Gender Events'!BF$1,'Official Medal Table'!$E:$E,'Each Gender Events'!BF$2)*'Medal values'!$B$3
+ COUNTIFS('Official Medal Table'!$I:$I,'Each Gender Events'!$A49,'Official Medal Table'!$C:$C,'Each Gender Events'!BF$1,'Official Medal Table'!$E:$E,'Each Gender Events'!BF$2)*'Medal values'!$B$3
+ COUNTIFS('Official Medal Table'!$F:$F,'Each Gender Events'!$A49,'Official Medal Table'!$C:$C,'Each Gender Events'!BF$1,'Official Medal Table'!$E:$E,"Mixed")*'Medal values'!$B$1/2
+ COUNTIFS('Official Medal Table'!$G:$G,'Each Gender Events'!$A49,'Official Medal Table'!$C:$C,'Each Gender Events'!BF$1,'Official Medal Table'!$E:$E,"Mixed")*'Medal values'!$B$2/2
+ COUNTIFS('Official Medal Table'!$H:$H,'Each Gender Events'!$A49,'Official Medal Table'!$C:$C,'Each Gender Events'!BF$1,'Official Medal Table'!$E:$E,"Mixed")*'Medal values'!$B$3/2
+ COUNTIFS('Official Medal Table'!$I:$I,'Each Gender Events'!$A49,'Official Medal Table'!$C:$C,'Each Gender Events'!BF$1,'Official Medal Table'!$E:$E,"Mixed")*'Medal values'!$B$3/2</f>
        <v>0</v>
      </c>
      <c r="BG49">
        <f>COUNTIFS('Official Medal Table'!$F:$F,'Each Gender Events'!$A49,'Official Medal Table'!$C:$C,'Each Gender Events'!BG$1,'Official Medal Table'!$E:$E,'Each Gender Events'!BG$2)*'Medal values'!$B$1
+ COUNTIFS('Official Medal Table'!$G:$G,'Each Gender Events'!$A49,'Official Medal Table'!$C:$C,'Each Gender Events'!BG$1,'Official Medal Table'!$E:$E,'Each Gender Events'!BG$2)*'Medal values'!$B$2
+ COUNTIFS('Official Medal Table'!$H:$H,'Each Gender Events'!$A49,'Official Medal Table'!$C:$C,'Each Gender Events'!BG$1,'Official Medal Table'!$E:$E,'Each Gender Events'!BG$2)*'Medal values'!$B$3
+ COUNTIFS('Official Medal Table'!$I:$I,'Each Gender Events'!$A49,'Official Medal Table'!$C:$C,'Each Gender Events'!BG$1,'Official Medal Table'!$E:$E,'Each Gender Events'!BG$2)*'Medal values'!$B$3
+ COUNTIFS('Official Medal Table'!$F:$F,'Each Gender Events'!$A49,'Official Medal Table'!$C:$C,'Each Gender Events'!BG$1,'Official Medal Table'!$E:$E,"Mixed")*'Medal values'!$B$1/2
+ COUNTIFS('Official Medal Table'!$G:$G,'Each Gender Events'!$A49,'Official Medal Table'!$C:$C,'Each Gender Events'!BG$1,'Official Medal Table'!$E:$E,"Mixed")*'Medal values'!$B$2/2
+ COUNTIFS('Official Medal Table'!$H:$H,'Each Gender Events'!$A49,'Official Medal Table'!$C:$C,'Each Gender Events'!BG$1,'Official Medal Table'!$E:$E,"Mixed")*'Medal values'!$B$3/2
+ COUNTIFS('Official Medal Table'!$I:$I,'Each Gender Events'!$A49,'Official Medal Table'!$C:$C,'Each Gender Events'!BG$1,'Official Medal Table'!$E:$E,"Mixed")*'Medal values'!$B$3/2</f>
        <v>0</v>
      </c>
      <c r="BH49">
        <f>COUNTIFS('Official Medal Table'!$F:$F,'Each Gender Events'!$A49,'Official Medal Table'!$C:$C,'Each Gender Events'!BH$1,'Official Medal Table'!$E:$E,'Each Gender Events'!BH$2)*'Medal values'!$B$1
+ COUNTIFS('Official Medal Table'!$G:$G,'Each Gender Events'!$A49,'Official Medal Table'!$C:$C,'Each Gender Events'!BH$1,'Official Medal Table'!$E:$E,'Each Gender Events'!BH$2)*'Medal values'!$B$2
+ COUNTIFS('Official Medal Table'!$H:$H,'Each Gender Events'!$A49,'Official Medal Table'!$C:$C,'Each Gender Events'!BH$1,'Official Medal Table'!$E:$E,'Each Gender Events'!BH$2)*'Medal values'!$B$3
+ COUNTIFS('Official Medal Table'!$I:$I,'Each Gender Events'!$A49,'Official Medal Table'!$C:$C,'Each Gender Events'!BH$1,'Official Medal Table'!$E:$E,'Each Gender Events'!BH$2)*'Medal values'!$B$3
+ COUNTIFS('Official Medal Table'!$F:$F,'Each Gender Events'!$A49,'Official Medal Table'!$C:$C,'Each Gender Events'!BH$1,'Official Medal Table'!$E:$E,"Mixed")*'Medal values'!$B$1/2
+ COUNTIFS('Official Medal Table'!$G:$G,'Each Gender Events'!$A49,'Official Medal Table'!$C:$C,'Each Gender Events'!BH$1,'Official Medal Table'!$E:$E,"Mixed")*'Medal values'!$B$2/2
+ COUNTIFS('Official Medal Table'!$H:$H,'Each Gender Events'!$A49,'Official Medal Table'!$C:$C,'Each Gender Events'!BH$1,'Official Medal Table'!$E:$E,"Mixed")*'Medal values'!$B$3/2
+ COUNTIFS('Official Medal Table'!$I:$I,'Each Gender Events'!$A49,'Official Medal Table'!$C:$C,'Each Gender Events'!BH$1,'Official Medal Table'!$E:$E,"Mixed")*'Medal values'!$B$3/2</f>
        <v>0</v>
      </c>
      <c r="BI49">
        <f>COUNTIFS('Official Medal Table'!$F:$F,'Each Gender Events'!$A49,'Official Medal Table'!$C:$C,'Each Gender Events'!BI$1,'Official Medal Table'!$E:$E,'Each Gender Events'!BI$2)*'Medal values'!$B$1
+ COUNTIFS('Official Medal Table'!$G:$G,'Each Gender Events'!$A49,'Official Medal Table'!$C:$C,'Each Gender Events'!BI$1,'Official Medal Table'!$E:$E,'Each Gender Events'!BI$2)*'Medal values'!$B$2
+ COUNTIFS('Official Medal Table'!$H:$H,'Each Gender Events'!$A49,'Official Medal Table'!$C:$C,'Each Gender Events'!BI$1,'Official Medal Table'!$E:$E,'Each Gender Events'!BI$2)*'Medal values'!$B$3
+ COUNTIFS('Official Medal Table'!$I:$I,'Each Gender Events'!$A49,'Official Medal Table'!$C:$C,'Each Gender Events'!BI$1,'Official Medal Table'!$E:$E,'Each Gender Events'!BI$2)*'Medal values'!$B$3
+ COUNTIFS('Official Medal Table'!$F:$F,'Each Gender Events'!$A49,'Official Medal Table'!$C:$C,'Each Gender Events'!BI$1,'Official Medal Table'!$E:$E,"Mixed")*'Medal values'!$B$1/2
+ COUNTIFS('Official Medal Table'!$G:$G,'Each Gender Events'!$A49,'Official Medal Table'!$C:$C,'Each Gender Events'!BI$1,'Official Medal Table'!$E:$E,"Mixed")*'Medal values'!$B$2/2
+ COUNTIFS('Official Medal Table'!$H:$H,'Each Gender Events'!$A49,'Official Medal Table'!$C:$C,'Each Gender Events'!BI$1,'Official Medal Table'!$E:$E,"Mixed")*'Medal values'!$B$3/2
+ COUNTIFS('Official Medal Table'!$I:$I,'Each Gender Events'!$A49,'Official Medal Table'!$C:$C,'Each Gender Events'!BI$1,'Official Medal Table'!$E:$E,"Mixed")*'Medal values'!$B$3/2</f>
        <v>0</v>
      </c>
      <c r="BJ49">
        <f>COUNTIFS('Official Medal Table'!$F:$F,'Each Gender Events'!$A49,'Official Medal Table'!$C:$C,'Each Gender Events'!BJ$1,'Official Medal Table'!$E:$E,'Each Gender Events'!BJ$2)*'Medal values'!$B$1
+ COUNTIFS('Official Medal Table'!$G:$G,'Each Gender Events'!$A49,'Official Medal Table'!$C:$C,'Each Gender Events'!BJ$1,'Official Medal Table'!$E:$E,'Each Gender Events'!BJ$2)*'Medal values'!$B$2
+ COUNTIFS('Official Medal Table'!$H:$H,'Each Gender Events'!$A49,'Official Medal Table'!$C:$C,'Each Gender Events'!BJ$1,'Official Medal Table'!$E:$E,'Each Gender Events'!BJ$2)*'Medal values'!$B$3
+ COUNTIFS('Official Medal Table'!$I:$I,'Each Gender Events'!$A49,'Official Medal Table'!$C:$C,'Each Gender Events'!BJ$1,'Official Medal Table'!$E:$E,'Each Gender Events'!BJ$2)*'Medal values'!$B$3
+ COUNTIFS('Official Medal Table'!$F:$F,'Each Gender Events'!$A49,'Official Medal Table'!$C:$C,'Each Gender Events'!BJ$1,'Official Medal Table'!$E:$E,"Mixed")*'Medal values'!$B$1/2
+ COUNTIFS('Official Medal Table'!$G:$G,'Each Gender Events'!$A49,'Official Medal Table'!$C:$C,'Each Gender Events'!BJ$1,'Official Medal Table'!$E:$E,"Mixed")*'Medal values'!$B$2/2
+ COUNTIFS('Official Medal Table'!$H:$H,'Each Gender Events'!$A49,'Official Medal Table'!$C:$C,'Each Gender Events'!BJ$1,'Official Medal Table'!$E:$E,"Mixed")*'Medal values'!$B$3/2
+ COUNTIFS('Official Medal Table'!$I:$I,'Each Gender Events'!$A49,'Official Medal Table'!$C:$C,'Each Gender Events'!BJ$1,'Official Medal Table'!$E:$E,"Mixed")*'Medal values'!$B$3/2</f>
        <v>0</v>
      </c>
      <c r="BK49">
        <f>COUNTIFS('Official Medal Table'!$F:$F,'Each Gender Events'!$A49,'Official Medal Table'!$C:$C,'Each Gender Events'!BK$1,'Official Medal Table'!$E:$E,'Each Gender Events'!BK$2)*'Medal values'!$B$1
+ COUNTIFS('Official Medal Table'!$G:$G,'Each Gender Events'!$A49,'Official Medal Table'!$C:$C,'Each Gender Events'!BK$1,'Official Medal Table'!$E:$E,'Each Gender Events'!BK$2)*'Medal values'!$B$2
+ COUNTIFS('Official Medal Table'!$H:$H,'Each Gender Events'!$A49,'Official Medal Table'!$C:$C,'Each Gender Events'!BK$1,'Official Medal Table'!$E:$E,'Each Gender Events'!BK$2)*'Medal values'!$B$3
+ COUNTIFS('Official Medal Table'!$I:$I,'Each Gender Events'!$A49,'Official Medal Table'!$C:$C,'Each Gender Events'!BK$1,'Official Medal Table'!$E:$E,'Each Gender Events'!BK$2)*'Medal values'!$B$3
+ COUNTIFS('Official Medal Table'!$F:$F,'Each Gender Events'!$A49,'Official Medal Table'!$C:$C,'Each Gender Events'!BK$1,'Official Medal Table'!$E:$E,"Mixed")*'Medal values'!$B$1/2
+ COUNTIFS('Official Medal Table'!$G:$G,'Each Gender Events'!$A49,'Official Medal Table'!$C:$C,'Each Gender Events'!BK$1,'Official Medal Table'!$E:$E,"Mixed")*'Medal values'!$B$2/2
+ COUNTIFS('Official Medal Table'!$H:$H,'Each Gender Events'!$A49,'Official Medal Table'!$C:$C,'Each Gender Events'!BK$1,'Official Medal Table'!$E:$E,"Mixed")*'Medal values'!$B$3/2
+ COUNTIFS('Official Medal Table'!$I:$I,'Each Gender Events'!$A49,'Official Medal Table'!$C:$C,'Each Gender Events'!BK$1,'Official Medal Table'!$E:$E,"Mixed")*'Medal values'!$B$3/2</f>
        <v>0</v>
      </c>
      <c r="BL49">
        <f>COUNTIFS('Official Medal Table'!$F:$F,'Each Gender Events'!$A49,'Official Medal Table'!$C:$C,'Each Gender Events'!BL$1,'Official Medal Table'!$E:$E,'Each Gender Events'!BL$2)*'Medal values'!$B$1
+ COUNTIFS('Official Medal Table'!$G:$G,'Each Gender Events'!$A49,'Official Medal Table'!$C:$C,'Each Gender Events'!BL$1,'Official Medal Table'!$E:$E,'Each Gender Events'!BL$2)*'Medal values'!$B$2
+ COUNTIFS('Official Medal Table'!$H:$H,'Each Gender Events'!$A49,'Official Medal Table'!$C:$C,'Each Gender Events'!BL$1,'Official Medal Table'!$E:$E,'Each Gender Events'!BL$2)*'Medal values'!$B$3
+ COUNTIFS('Official Medal Table'!$I:$I,'Each Gender Events'!$A49,'Official Medal Table'!$C:$C,'Each Gender Events'!BL$1,'Official Medal Table'!$E:$E,'Each Gender Events'!BL$2)*'Medal values'!$B$3
+ COUNTIFS('Official Medal Table'!$F:$F,'Each Gender Events'!$A49,'Official Medal Table'!$C:$C,'Each Gender Events'!BL$1,'Official Medal Table'!$E:$E,"Mixed")*'Medal values'!$B$1/2
+ COUNTIFS('Official Medal Table'!$G:$G,'Each Gender Events'!$A49,'Official Medal Table'!$C:$C,'Each Gender Events'!BL$1,'Official Medal Table'!$E:$E,"Mixed")*'Medal values'!$B$2/2
+ COUNTIFS('Official Medal Table'!$H:$H,'Each Gender Events'!$A49,'Official Medal Table'!$C:$C,'Each Gender Events'!BL$1,'Official Medal Table'!$E:$E,"Mixed")*'Medal values'!$B$3/2
+ COUNTIFS('Official Medal Table'!$I:$I,'Each Gender Events'!$A49,'Official Medal Table'!$C:$C,'Each Gender Events'!BL$1,'Official Medal Table'!$E:$E,"Mixed")*'Medal values'!$B$3/2</f>
        <v>0</v>
      </c>
      <c r="BM49">
        <f>COUNTIFS('Official Medal Table'!$F:$F,'Each Gender Events'!$A49,'Official Medal Table'!$C:$C,'Each Gender Events'!BM$1,'Official Medal Table'!$E:$E,'Each Gender Events'!BM$2)*'Medal values'!$B$1
+ COUNTIFS('Official Medal Table'!$G:$G,'Each Gender Events'!$A49,'Official Medal Table'!$C:$C,'Each Gender Events'!BM$1,'Official Medal Table'!$E:$E,'Each Gender Events'!BM$2)*'Medal values'!$B$2
+ COUNTIFS('Official Medal Table'!$H:$H,'Each Gender Events'!$A49,'Official Medal Table'!$C:$C,'Each Gender Events'!BM$1,'Official Medal Table'!$E:$E,'Each Gender Events'!BM$2)*'Medal values'!$B$3
+ COUNTIFS('Official Medal Table'!$I:$I,'Each Gender Events'!$A49,'Official Medal Table'!$C:$C,'Each Gender Events'!BM$1,'Official Medal Table'!$E:$E,'Each Gender Events'!BM$2)*'Medal values'!$B$3
+ COUNTIFS('Official Medal Table'!$F:$F,'Each Gender Events'!$A49,'Official Medal Table'!$C:$C,'Each Gender Events'!BM$1,'Official Medal Table'!$E:$E,"Mixed")*'Medal values'!$B$1/2
+ COUNTIFS('Official Medal Table'!$G:$G,'Each Gender Events'!$A49,'Official Medal Table'!$C:$C,'Each Gender Events'!BM$1,'Official Medal Table'!$E:$E,"Mixed")*'Medal values'!$B$2/2
+ COUNTIFS('Official Medal Table'!$H:$H,'Each Gender Events'!$A49,'Official Medal Table'!$C:$C,'Each Gender Events'!BM$1,'Official Medal Table'!$E:$E,"Mixed")*'Medal values'!$B$3/2
+ COUNTIFS('Official Medal Table'!$I:$I,'Each Gender Events'!$A49,'Official Medal Table'!$C:$C,'Each Gender Events'!BM$1,'Official Medal Table'!$E:$E,"Mixed")*'Medal values'!$B$3/2</f>
        <v>0</v>
      </c>
      <c r="BN49">
        <f>COUNTIFS('Official Medal Table'!$F:$F,'Each Gender Events'!$A49,'Official Medal Table'!$C:$C,'Each Gender Events'!BN$1,'Official Medal Table'!$E:$E,'Each Gender Events'!BN$2)*'Medal values'!$B$1
+ COUNTIFS('Official Medal Table'!$G:$G,'Each Gender Events'!$A49,'Official Medal Table'!$C:$C,'Each Gender Events'!BN$1,'Official Medal Table'!$E:$E,'Each Gender Events'!BN$2)*'Medal values'!$B$2
+ COUNTIFS('Official Medal Table'!$H:$H,'Each Gender Events'!$A49,'Official Medal Table'!$C:$C,'Each Gender Events'!BN$1,'Official Medal Table'!$E:$E,'Each Gender Events'!BN$2)*'Medal values'!$B$3
+ COUNTIFS('Official Medal Table'!$I:$I,'Each Gender Events'!$A49,'Official Medal Table'!$C:$C,'Each Gender Events'!BN$1,'Official Medal Table'!$E:$E,'Each Gender Events'!BN$2)*'Medal values'!$B$3
+ COUNTIFS('Official Medal Table'!$F:$F,'Each Gender Events'!$A49,'Official Medal Table'!$C:$C,'Each Gender Events'!BN$1,'Official Medal Table'!$E:$E,"Mixed")*'Medal values'!$B$1/2
+ COUNTIFS('Official Medal Table'!$G:$G,'Each Gender Events'!$A49,'Official Medal Table'!$C:$C,'Each Gender Events'!BN$1,'Official Medal Table'!$E:$E,"Mixed")*'Medal values'!$B$2/2
+ COUNTIFS('Official Medal Table'!$H:$H,'Each Gender Events'!$A49,'Official Medal Table'!$C:$C,'Each Gender Events'!BN$1,'Official Medal Table'!$E:$E,"Mixed")*'Medal values'!$B$3/2
+ COUNTIFS('Official Medal Table'!$I:$I,'Each Gender Events'!$A49,'Official Medal Table'!$C:$C,'Each Gender Events'!BN$1,'Official Medal Table'!$E:$E,"Mixed")*'Medal values'!$B$3/2</f>
        <v>0</v>
      </c>
      <c r="BO49">
        <f>COUNTIFS('Official Medal Table'!$F:$F,'Each Gender Events'!$A49,'Official Medal Table'!$C:$C,'Each Gender Events'!BO$1,'Official Medal Table'!$E:$E,'Each Gender Events'!BO$2)*'Medal values'!$B$1
+ COUNTIFS('Official Medal Table'!$G:$G,'Each Gender Events'!$A49,'Official Medal Table'!$C:$C,'Each Gender Events'!BO$1,'Official Medal Table'!$E:$E,'Each Gender Events'!BO$2)*'Medal values'!$B$2
+ COUNTIFS('Official Medal Table'!$H:$H,'Each Gender Events'!$A49,'Official Medal Table'!$C:$C,'Each Gender Events'!BO$1,'Official Medal Table'!$E:$E,'Each Gender Events'!BO$2)*'Medal values'!$B$3
+ COUNTIFS('Official Medal Table'!$I:$I,'Each Gender Events'!$A49,'Official Medal Table'!$C:$C,'Each Gender Events'!BO$1,'Official Medal Table'!$E:$E,'Each Gender Events'!BO$2)*'Medal values'!$B$3
+ COUNTIFS('Official Medal Table'!$F:$F,'Each Gender Events'!$A49,'Official Medal Table'!$C:$C,'Each Gender Events'!BO$1,'Official Medal Table'!$E:$E,"Mixed")*'Medal values'!$B$1/2
+ COUNTIFS('Official Medal Table'!$G:$G,'Each Gender Events'!$A49,'Official Medal Table'!$C:$C,'Each Gender Events'!BO$1,'Official Medal Table'!$E:$E,"Mixed")*'Medal values'!$B$2/2
+ COUNTIFS('Official Medal Table'!$H:$H,'Each Gender Events'!$A49,'Official Medal Table'!$C:$C,'Each Gender Events'!BO$1,'Official Medal Table'!$E:$E,"Mixed")*'Medal values'!$B$3/2
+ COUNTIFS('Official Medal Table'!$I:$I,'Each Gender Events'!$A49,'Official Medal Table'!$C:$C,'Each Gender Events'!BO$1,'Official Medal Table'!$E:$E,"Mixed")*'Medal values'!$B$3/2</f>
        <v>0</v>
      </c>
      <c r="BP49">
        <f>COUNTIFS('Official Medal Table'!$F:$F,'Each Gender Events'!$A49,'Official Medal Table'!$C:$C,'Each Gender Events'!BP$1,'Official Medal Table'!$E:$E,'Each Gender Events'!BP$2)*'Medal values'!$B$1
+ COUNTIFS('Official Medal Table'!$G:$G,'Each Gender Events'!$A49,'Official Medal Table'!$C:$C,'Each Gender Events'!BP$1,'Official Medal Table'!$E:$E,'Each Gender Events'!BP$2)*'Medal values'!$B$2
+ COUNTIFS('Official Medal Table'!$H:$H,'Each Gender Events'!$A49,'Official Medal Table'!$C:$C,'Each Gender Events'!BP$1,'Official Medal Table'!$E:$E,'Each Gender Events'!BP$2)*'Medal values'!$B$3
+ COUNTIFS('Official Medal Table'!$I:$I,'Each Gender Events'!$A49,'Official Medal Table'!$C:$C,'Each Gender Events'!BP$1,'Official Medal Table'!$E:$E,'Each Gender Events'!BP$2)*'Medal values'!$B$3
+ COUNTIFS('Official Medal Table'!$F:$F,'Each Gender Events'!$A49,'Official Medal Table'!$C:$C,'Each Gender Events'!BP$1,'Official Medal Table'!$E:$E,"Mixed")*'Medal values'!$B$1/2
+ COUNTIFS('Official Medal Table'!$G:$G,'Each Gender Events'!$A49,'Official Medal Table'!$C:$C,'Each Gender Events'!BP$1,'Official Medal Table'!$E:$E,"Mixed")*'Medal values'!$B$2/2
+ COUNTIFS('Official Medal Table'!$H:$H,'Each Gender Events'!$A49,'Official Medal Table'!$C:$C,'Each Gender Events'!BP$1,'Official Medal Table'!$E:$E,"Mixed")*'Medal values'!$B$3/2
+ COUNTIFS('Official Medal Table'!$I:$I,'Each Gender Events'!$A49,'Official Medal Table'!$C:$C,'Each Gender Events'!BP$1,'Official Medal Table'!$E:$E,"Mixed")*'Medal values'!$B$3/2</f>
        <v>0</v>
      </c>
      <c r="BQ49">
        <f>COUNTIFS('Official Medal Table'!$F:$F,'Each Gender Events'!$A49,'Official Medal Table'!$C:$C,'Each Gender Events'!BQ$1,'Official Medal Table'!$E:$E,'Each Gender Events'!BQ$2)*'Medal values'!$B$1
+ COUNTIFS('Official Medal Table'!$G:$G,'Each Gender Events'!$A49,'Official Medal Table'!$C:$C,'Each Gender Events'!BQ$1,'Official Medal Table'!$E:$E,'Each Gender Events'!BQ$2)*'Medal values'!$B$2
+ COUNTIFS('Official Medal Table'!$H:$H,'Each Gender Events'!$A49,'Official Medal Table'!$C:$C,'Each Gender Events'!BQ$1,'Official Medal Table'!$E:$E,'Each Gender Events'!BQ$2)*'Medal values'!$B$3
+ COUNTIFS('Official Medal Table'!$I:$I,'Each Gender Events'!$A49,'Official Medal Table'!$C:$C,'Each Gender Events'!BQ$1,'Official Medal Table'!$E:$E,'Each Gender Events'!BQ$2)*'Medal values'!$B$3
+ COUNTIFS('Official Medal Table'!$F:$F,'Each Gender Events'!$A49,'Official Medal Table'!$C:$C,'Each Gender Events'!BQ$1,'Official Medal Table'!$E:$E,"Mixed")*'Medal values'!$B$1/2
+ COUNTIFS('Official Medal Table'!$G:$G,'Each Gender Events'!$A49,'Official Medal Table'!$C:$C,'Each Gender Events'!BQ$1,'Official Medal Table'!$E:$E,"Mixed")*'Medal values'!$B$2/2
+ COUNTIFS('Official Medal Table'!$H:$H,'Each Gender Events'!$A49,'Official Medal Table'!$C:$C,'Each Gender Events'!BQ$1,'Official Medal Table'!$E:$E,"Mixed")*'Medal values'!$B$3/2
+ COUNTIFS('Official Medal Table'!$I:$I,'Each Gender Events'!$A49,'Official Medal Table'!$C:$C,'Each Gender Events'!BQ$1,'Official Medal Table'!$E:$E,"Mixed")*'Medal values'!$B$3/2</f>
        <v>0</v>
      </c>
      <c r="BR49">
        <f>COUNTIFS('Official Medal Table'!$F:$F,'Each Gender Events'!$A49,'Official Medal Table'!$C:$C,'Each Gender Events'!BR$1,'Official Medal Table'!$E:$E,'Each Gender Events'!BR$2)*'Medal values'!$B$1
+ COUNTIFS('Official Medal Table'!$G:$G,'Each Gender Events'!$A49,'Official Medal Table'!$C:$C,'Each Gender Events'!BR$1,'Official Medal Table'!$E:$E,'Each Gender Events'!BR$2)*'Medal values'!$B$2
+ COUNTIFS('Official Medal Table'!$H:$H,'Each Gender Events'!$A49,'Official Medal Table'!$C:$C,'Each Gender Events'!BR$1,'Official Medal Table'!$E:$E,'Each Gender Events'!BR$2)*'Medal values'!$B$3
+ COUNTIFS('Official Medal Table'!$I:$I,'Each Gender Events'!$A49,'Official Medal Table'!$C:$C,'Each Gender Events'!BR$1,'Official Medal Table'!$E:$E,'Each Gender Events'!BR$2)*'Medal values'!$B$3
+ COUNTIFS('Official Medal Table'!$F:$F,'Each Gender Events'!$A49,'Official Medal Table'!$C:$C,'Each Gender Events'!BR$1,'Official Medal Table'!$E:$E,"Mixed")*'Medal values'!$B$1/2
+ COUNTIFS('Official Medal Table'!$G:$G,'Each Gender Events'!$A49,'Official Medal Table'!$C:$C,'Each Gender Events'!BR$1,'Official Medal Table'!$E:$E,"Mixed")*'Medal values'!$B$2/2
+ COUNTIFS('Official Medal Table'!$H:$H,'Each Gender Events'!$A49,'Official Medal Table'!$C:$C,'Each Gender Events'!BR$1,'Official Medal Table'!$E:$E,"Mixed")*'Medal values'!$B$3/2
+ COUNTIFS('Official Medal Table'!$I:$I,'Each Gender Events'!$A49,'Official Medal Table'!$C:$C,'Each Gender Events'!BR$1,'Official Medal Table'!$E:$E,"Mixed")*'Medal values'!$B$3/2</f>
        <v>0</v>
      </c>
      <c r="BS49">
        <f>COUNTIFS('Official Medal Table'!$F:$F,'Each Gender Events'!$A49,'Official Medal Table'!$C:$C,'Each Gender Events'!BS$1,'Official Medal Table'!$E:$E,'Each Gender Events'!BS$2)*'Medal values'!$B$1
+ COUNTIFS('Official Medal Table'!$G:$G,'Each Gender Events'!$A49,'Official Medal Table'!$C:$C,'Each Gender Events'!BS$1,'Official Medal Table'!$E:$E,'Each Gender Events'!BS$2)*'Medal values'!$B$2
+ COUNTIFS('Official Medal Table'!$H:$H,'Each Gender Events'!$A49,'Official Medal Table'!$C:$C,'Each Gender Events'!BS$1,'Official Medal Table'!$E:$E,'Each Gender Events'!BS$2)*'Medal values'!$B$3
+ COUNTIFS('Official Medal Table'!$I:$I,'Each Gender Events'!$A49,'Official Medal Table'!$C:$C,'Each Gender Events'!BS$1,'Official Medal Table'!$E:$E,'Each Gender Events'!BS$2)*'Medal values'!$B$3
+ COUNTIFS('Official Medal Table'!$F:$F,'Each Gender Events'!$A49,'Official Medal Table'!$C:$C,'Each Gender Events'!BS$1,'Official Medal Table'!$E:$E,"Mixed")*'Medal values'!$B$1/2
+ COUNTIFS('Official Medal Table'!$G:$G,'Each Gender Events'!$A49,'Official Medal Table'!$C:$C,'Each Gender Events'!BS$1,'Official Medal Table'!$E:$E,"Mixed")*'Medal values'!$B$2/2
+ COUNTIFS('Official Medal Table'!$H:$H,'Each Gender Events'!$A49,'Official Medal Table'!$C:$C,'Each Gender Events'!BS$1,'Official Medal Table'!$E:$E,"Mixed")*'Medal values'!$B$3/2
+ COUNTIFS('Official Medal Table'!$I:$I,'Each Gender Events'!$A49,'Official Medal Table'!$C:$C,'Each Gender Events'!BS$1,'Official Medal Table'!$E:$E,"Mixed")*'Medal values'!$B$3/2</f>
        <v>0</v>
      </c>
      <c r="BT49">
        <f>COUNTIFS('Official Medal Table'!$F:$F,'Each Gender Events'!$A49,'Official Medal Table'!$C:$C,'Each Gender Events'!BT$1,'Official Medal Table'!$E:$E,'Each Gender Events'!BT$2)*'Medal values'!$B$1
+ COUNTIFS('Official Medal Table'!$G:$G,'Each Gender Events'!$A49,'Official Medal Table'!$C:$C,'Each Gender Events'!BT$1,'Official Medal Table'!$E:$E,'Each Gender Events'!BT$2)*'Medal values'!$B$2
+ COUNTIFS('Official Medal Table'!$H:$H,'Each Gender Events'!$A49,'Official Medal Table'!$C:$C,'Each Gender Events'!BT$1,'Official Medal Table'!$E:$E,'Each Gender Events'!BT$2)*'Medal values'!$B$3
+ COUNTIFS('Official Medal Table'!$I:$I,'Each Gender Events'!$A49,'Official Medal Table'!$C:$C,'Each Gender Events'!BT$1,'Official Medal Table'!$E:$E,'Each Gender Events'!BT$2)*'Medal values'!$B$3
+ COUNTIFS('Official Medal Table'!$F:$F,'Each Gender Events'!$A49,'Official Medal Table'!$C:$C,'Each Gender Events'!BT$1,'Official Medal Table'!$E:$E,"Mixed")*'Medal values'!$B$1/2
+ COUNTIFS('Official Medal Table'!$G:$G,'Each Gender Events'!$A49,'Official Medal Table'!$C:$C,'Each Gender Events'!BT$1,'Official Medal Table'!$E:$E,"Mixed")*'Medal values'!$B$2/2
+ COUNTIFS('Official Medal Table'!$H:$H,'Each Gender Events'!$A49,'Official Medal Table'!$C:$C,'Each Gender Events'!BT$1,'Official Medal Table'!$E:$E,"Mixed")*'Medal values'!$B$3/2
+ COUNTIFS('Official Medal Table'!$I:$I,'Each Gender Events'!$A49,'Official Medal Table'!$C:$C,'Each Gender Events'!BT$1,'Official Medal Table'!$E:$E,"Mixed")*'Medal values'!$B$3/2</f>
        <v>0</v>
      </c>
      <c r="BU49">
        <f>COUNTIFS('Official Medal Table'!$F:$F,'Each Gender Events'!$A49,'Official Medal Table'!$C:$C,'Each Gender Events'!BU$1,'Official Medal Table'!$E:$E,'Each Gender Events'!BU$2)*'Medal values'!$B$1
+ COUNTIFS('Official Medal Table'!$G:$G,'Each Gender Events'!$A49,'Official Medal Table'!$C:$C,'Each Gender Events'!BU$1,'Official Medal Table'!$E:$E,'Each Gender Events'!BU$2)*'Medal values'!$B$2
+ COUNTIFS('Official Medal Table'!$H:$H,'Each Gender Events'!$A49,'Official Medal Table'!$C:$C,'Each Gender Events'!BU$1,'Official Medal Table'!$E:$E,'Each Gender Events'!BU$2)*'Medal values'!$B$3
+ COUNTIFS('Official Medal Table'!$I:$I,'Each Gender Events'!$A49,'Official Medal Table'!$C:$C,'Each Gender Events'!BU$1,'Official Medal Table'!$E:$E,'Each Gender Events'!BU$2)*'Medal values'!$B$3
+ COUNTIFS('Official Medal Table'!$F:$F,'Each Gender Events'!$A49,'Official Medal Table'!$C:$C,'Each Gender Events'!BU$1,'Official Medal Table'!$E:$E,"Mixed")*'Medal values'!$B$1/2
+ COUNTIFS('Official Medal Table'!$G:$G,'Each Gender Events'!$A49,'Official Medal Table'!$C:$C,'Each Gender Events'!BU$1,'Official Medal Table'!$E:$E,"Mixed")*'Medal values'!$B$2/2
+ COUNTIFS('Official Medal Table'!$H:$H,'Each Gender Events'!$A49,'Official Medal Table'!$C:$C,'Each Gender Events'!BU$1,'Official Medal Table'!$E:$E,"Mixed")*'Medal values'!$B$3/2
+ COUNTIFS('Official Medal Table'!$I:$I,'Each Gender Events'!$A49,'Official Medal Table'!$C:$C,'Each Gender Events'!BU$1,'Official Medal Table'!$E:$E,"Mixed")*'Medal values'!$B$3/2</f>
        <v>0</v>
      </c>
      <c r="BV49">
        <f>COUNTIFS('Official Medal Table'!$F:$F,'Each Gender Events'!$A49,'Official Medal Table'!$C:$C,'Each Gender Events'!BV$1,'Official Medal Table'!$E:$E,'Each Gender Events'!BV$2)*'Medal values'!$B$1
+ COUNTIFS('Official Medal Table'!$G:$G,'Each Gender Events'!$A49,'Official Medal Table'!$C:$C,'Each Gender Events'!BV$1,'Official Medal Table'!$E:$E,'Each Gender Events'!BV$2)*'Medal values'!$B$2
+ COUNTIFS('Official Medal Table'!$H:$H,'Each Gender Events'!$A49,'Official Medal Table'!$C:$C,'Each Gender Events'!BV$1,'Official Medal Table'!$E:$E,'Each Gender Events'!BV$2)*'Medal values'!$B$3
+ COUNTIFS('Official Medal Table'!$I:$I,'Each Gender Events'!$A49,'Official Medal Table'!$C:$C,'Each Gender Events'!BV$1,'Official Medal Table'!$E:$E,'Each Gender Events'!BV$2)*'Medal values'!$B$3
+ COUNTIFS('Official Medal Table'!$F:$F,'Each Gender Events'!$A49,'Official Medal Table'!$C:$C,'Each Gender Events'!BV$1,'Official Medal Table'!$E:$E,"Mixed")*'Medal values'!$B$1/2
+ COUNTIFS('Official Medal Table'!$G:$G,'Each Gender Events'!$A49,'Official Medal Table'!$C:$C,'Each Gender Events'!BV$1,'Official Medal Table'!$E:$E,"Mixed")*'Medal values'!$B$2/2
+ COUNTIFS('Official Medal Table'!$H:$H,'Each Gender Events'!$A49,'Official Medal Table'!$C:$C,'Each Gender Events'!BV$1,'Official Medal Table'!$E:$E,"Mixed")*'Medal values'!$B$3/2
+ COUNTIFS('Official Medal Table'!$I:$I,'Each Gender Events'!$A49,'Official Medal Table'!$C:$C,'Each Gender Events'!BV$1,'Official Medal Table'!$E:$E,"Mixed")*'Medal values'!$B$3/2</f>
        <v>0</v>
      </c>
      <c r="BW49">
        <f>COUNTIFS('Official Medal Table'!$F:$F,'Each Gender Events'!$A49,'Official Medal Table'!$C:$C,'Each Gender Events'!BW$1,'Official Medal Table'!$E:$E,'Each Gender Events'!BW$2)*'Medal values'!$B$1
+ COUNTIFS('Official Medal Table'!$G:$G,'Each Gender Events'!$A49,'Official Medal Table'!$C:$C,'Each Gender Events'!BW$1,'Official Medal Table'!$E:$E,'Each Gender Events'!BW$2)*'Medal values'!$B$2
+ COUNTIFS('Official Medal Table'!$H:$H,'Each Gender Events'!$A49,'Official Medal Table'!$C:$C,'Each Gender Events'!BW$1,'Official Medal Table'!$E:$E,'Each Gender Events'!BW$2)*'Medal values'!$B$3
+ COUNTIFS('Official Medal Table'!$I:$I,'Each Gender Events'!$A49,'Official Medal Table'!$C:$C,'Each Gender Events'!BW$1,'Official Medal Table'!$E:$E,'Each Gender Events'!BW$2)*'Medal values'!$B$3
+ COUNTIFS('Official Medal Table'!$F:$F,'Each Gender Events'!$A49,'Official Medal Table'!$C:$C,'Each Gender Events'!BW$1,'Official Medal Table'!$E:$E,"Mixed")*'Medal values'!$B$1/2
+ COUNTIFS('Official Medal Table'!$G:$G,'Each Gender Events'!$A49,'Official Medal Table'!$C:$C,'Each Gender Events'!BW$1,'Official Medal Table'!$E:$E,"Mixed")*'Medal values'!$B$2/2
+ COUNTIFS('Official Medal Table'!$H:$H,'Each Gender Events'!$A49,'Official Medal Table'!$C:$C,'Each Gender Events'!BW$1,'Official Medal Table'!$E:$E,"Mixed")*'Medal values'!$B$3/2
+ COUNTIFS('Official Medal Table'!$I:$I,'Each Gender Events'!$A49,'Official Medal Table'!$C:$C,'Each Gender Events'!BW$1,'Official Medal Table'!$E:$E,"Mixed")*'Medal values'!$B$3/2</f>
        <v>0</v>
      </c>
      <c r="BX49">
        <f>COUNTIFS('Official Medal Table'!$F:$F,'Each Gender Events'!$A49,'Official Medal Table'!$C:$C,'Each Gender Events'!BX$1,'Official Medal Table'!$E:$E,'Each Gender Events'!BX$2)*'Medal values'!$B$1
+ COUNTIFS('Official Medal Table'!$G:$G,'Each Gender Events'!$A49,'Official Medal Table'!$C:$C,'Each Gender Events'!BX$1,'Official Medal Table'!$E:$E,'Each Gender Events'!BX$2)*'Medal values'!$B$2
+ COUNTIFS('Official Medal Table'!$H:$H,'Each Gender Events'!$A49,'Official Medal Table'!$C:$C,'Each Gender Events'!BX$1,'Official Medal Table'!$E:$E,'Each Gender Events'!BX$2)*'Medal values'!$B$3
+ COUNTIFS('Official Medal Table'!$I:$I,'Each Gender Events'!$A49,'Official Medal Table'!$C:$C,'Each Gender Events'!BX$1,'Official Medal Table'!$E:$E,'Each Gender Events'!BX$2)*'Medal values'!$B$3
+ COUNTIFS('Official Medal Table'!$F:$F,'Each Gender Events'!$A49,'Official Medal Table'!$C:$C,'Each Gender Events'!BX$1,'Official Medal Table'!$E:$E,"Mixed")*'Medal values'!$B$1/2
+ COUNTIFS('Official Medal Table'!$G:$G,'Each Gender Events'!$A49,'Official Medal Table'!$C:$C,'Each Gender Events'!BX$1,'Official Medal Table'!$E:$E,"Mixed")*'Medal values'!$B$2/2
+ COUNTIFS('Official Medal Table'!$H:$H,'Each Gender Events'!$A49,'Official Medal Table'!$C:$C,'Each Gender Events'!BX$1,'Official Medal Table'!$E:$E,"Mixed")*'Medal values'!$B$3/2
+ COUNTIFS('Official Medal Table'!$I:$I,'Each Gender Events'!$A49,'Official Medal Table'!$C:$C,'Each Gender Events'!BX$1,'Official Medal Table'!$E:$E,"Mixed")*'Medal values'!$B$3/2</f>
        <v>0</v>
      </c>
      <c r="BY49">
        <f>COUNTIFS('Official Medal Table'!$F:$F,'Each Gender Events'!$A49,'Official Medal Table'!$C:$C,'Each Gender Events'!BY$1,'Official Medal Table'!$E:$E,'Each Gender Events'!BY$2)*'Medal values'!$B$1
+ COUNTIFS('Official Medal Table'!$G:$G,'Each Gender Events'!$A49,'Official Medal Table'!$C:$C,'Each Gender Events'!BY$1,'Official Medal Table'!$E:$E,'Each Gender Events'!BY$2)*'Medal values'!$B$2
+ COUNTIFS('Official Medal Table'!$H:$H,'Each Gender Events'!$A49,'Official Medal Table'!$C:$C,'Each Gender Events'!BY$1,'Official Medal Table'!$E:$E,'Each Gender Events'!BY$2)*'Medal values'!$B$3
+ COUNTIFS('Official Medal Table'!$I:$I,'Each Gender Events'!$A49,'Official Medal Table'!$C:$C,'Each Gender Events'!BY$1,'Official Medal Table'!$E:$E,'Each Gender Events'!BY$2)*'Medal values'!$B$3
+ COUNTIFS('Official Medal Table'!$F:$F,'Each Gender Events'!$A49,'Official Medal Table'!$C:$C,'Each Gender Events'!BY$1,'Official Medal Table'!$E:$E,"Mixed")*'Medal values'!$B$1/2
+ COUNTIFS('Official Medal Table'!$G:$G,'Each Gender Events'!$A49,'Official Medal Table'!$C:$C,'Each Gender Events'!BY$1,'Official Medal Table'!$E:$E,"Mixed")*'Medal values'!$B$2/2
+ COUNTIFS('Official Medal Table'!$H:$H,'Each Gender Events'!$A49,'Official Medal Table'!$C:$C,'Each Gender Events'!BY$1,'Official Medal Table'!$E:$E,"Mixed")*'Medal values'!$B$3/2
+ COUNTIFS('Official Medal Table'!$I:$I,'Each Gender Events'!$A49,'Official Medal Table'!$C:$C,'Each Gender Events'!BY$1,'Official Medal Table'!$E:$E,"Mixed")*'Medal values'!$B$3/2</f>
        <v>0</v>
      </c>
      <c r="BZ49">
        <f>COUNTIFS('Official Medal Table'!$F:$F,'Each Gender Events'!$A49,'Official Medal Table'!$C:$C,'Each Gender Events'!BZ$1,'Official Medal Table'!$E:$E,'Each Gender Events'!BZ$2)*'Medal values'!$B$1
+ COUNTIFS('Official Medal Table'!$G:$G,'Each Gender Events'!$A49,'Official Medal Table'!$C:$C,'Each Gender Events'!BZ$1,'Official Medal Table'!$E:$E,'Each Gender Events'!BZ$2)*'Medal values'!$B$2
+ COUNTIFS('Official Medal Table'!$H:$H,'Each Gender Events'!$A49,'Official Medal Table'!$C:$C,'Each Gender Events'!BZ$1,'Official Medal Table'!$E:$E,'Each Gender Events'!BZ$2)*'Medal values'!$B$3
+ COUNTIFS('Official Medal Table'!$I:$I,'Each Gender Events'!$A49,'Official Medal Table'!$C:$C,'Each Gender Events'!BZ$1,'Official Medal Table'!$E:$E,'Each Gender Events'!BZ$2)*'Medal values'!$B$3
+ COUNTIFS('Official Medal Table'!$F:$F,'Each Gender Events'!$A49,'Official Medal Table'!$C:$C,'Each Gender Events'!BZ$1,'Official Medal Table'!$E:$E,"Mixed")*'Medal values'!$B$1/2
+ COUNTIFS('Official Medal Table'!$G:$G,'Each Gender Events'!$A49,'Official Medal Table'!$C:$C,'Each Gender Events'!BZ$1,'Official Medal Table'!$E:$E,"Mixed")*'Medal values'!$B$2/2
+ COUNTIFS('Official Medal Table'!$H:$H,'Each Gender Events'!$A49,'Official Medal Table'!$C:$C,'Each Gender Events'!BZ$1,'Official Medal Table'!$E:$E,"Mixed")*'Medal values'!$B$3/2
+ COUNTIFS('Official Medal Table'!$I:$I,'Each Gender Events'!$A49,'Official Medal Table'!$C:$C,'Each Gender Events'!BZ$1,'Official Medal Table'!$E:$E,"Mixed")*'Medal values'!$B$3/2</f>
        <v>3.0000015000000002</v>
      </c>
      <c r="CA49">
        <f>COUNTIFS('Official Medal Table'!$F:$F,'Each Gender Events'!$A49,'Official Medal Table'!$C:$C,'Each Gender Events'!CA$1,'Official Medal Table'!$E:$E,'Each Gender Events'!CA$2)*'Medal values'!$B$1
+ COUNTIFS('Official Medal Table'!$G:$G,'Each Gender Events'!$A49,'Official Medal Table'!$C:$C,'Each Gender Events'!CA$1,'Official Medal Table'!$E:$E,'Each Gender Events'!CA$2)*'Medal values'!$B$2
+ COUNTIFS('Official Medal Table'!$H:$H,'Each Gender Events'!$A49,'Official Medal Table'!$C:$C,'Each Gender Events'!CA$1,'Official Medal Table'!$E:$E,'Each Gender Events'!CA$2)*'Medal values'!$B$3
+ COUNTIFS('Official Medal Table'!$I:$I,'Each Gender Events'!$A49,'Official Medal Table'!$C:$C,'Each Gender Events'!CA$1,'Official Medal Table'!$E:$E,'Each Gender Events'!CA$2)*'Medal values'!$B$3
+ COUNTIFS('Official Medal Table'!$F:$F,'Each Gender Events'!$A49,'Official Medal Table'!$C:$C,'Each Gender Events'!CA$1,'Official Medal Table'!$E:$E,"Mixed")*'Medal values'!$B$1/2
+ COUNTIFS('Official Medal Table'!$G:$G,'Each Gender Events'!$A49,'Official Medal Table'!$C:$C,'Each Gender Events'!CA$1,'Official Medal Table'!$E:$E,"Mixed")*'Medal values'!$B$2/2
+ COUNTIFS('Official Medal Table'!$H:$H,'Each Gender Events'!$A49,'Official Medal Table'!$C:$C,'Each Gender Events'!CA$1,'Official Medal Table'!$E:$E,"Mixed")*'Medal values'!$B$3/2
+ COUNTIFS('Official Medal Table'!$I:$I,'Each Gender Events'!$A49,'Official Medal Table'!$C:$C,'Each Gender Events'!CA$1,'Official Medal Table'!$E:$E,"Mixed")*'Medal values'!$B$3/2</f>
        <v>1.0000005000000001</v>
      </c>
      <c r="CB49">
        <f>COUNTIFS('Official Medal Table'!$F:$F,'Each Gender Events'!$A49,'Official Medal Table'!$C:$C,'Each Gender Events'!CB$1,'Official Medal Table'!$E:$E,'Each Gender Events'!CB$2)*'Medal values'!$B$1
+ COUNTIFS('Official Medal Table'!$G:$G,'Each Gender Events'!$A49,'Official Medal Table'!$C:$C,'Each Gender Events'!CB$1,'Official Medal Table'!$E:$E,'Each Gender Events'!CB$2)*'Medal values'!$B$2
+ COUNTIFS('Official Medal Table'!$H:$H,'Each Gender Events'!$A49,'Official Medal Table'!$C:$C,'Each Gender Events'!CB$1,'Official Medal Table'!$E:$E,'Each Gender Events'!CB$2)*'Medal values'!$B$3
+ COUNTIFS('Official Medal Table'!$I:$I,'Each Gender Events'!$A49,'Official Medal Table'!$C:$C,'Each Gender Events'!CB$1,'Official Medal Table'!$E:$E,'Each Gender Events'!CB$2)*'Medal values'!$B$3
+ COUNTIFS('Official Medal Table'!$F:$F,'Each Gender Events'!$A49,'Official Medal Table'!$C:$C,'Each Gender Events'!CB$1,'Official Medal Table'!$E:$E,"Mixed")*'Medal values'!$B$1/2
+ COUNTIFS('Official Medal Table'!$G:$G,'Each Gender Events'!$A49,'Official Medal Table'!$C:$C,'Each Gender Events'!CB$1,'Official Medal Table'!$E:$E,"Mixed")*'Medal values'!$B$2/2
+ COUNTIFS('Official Medal Table'!$H:$H,'Each Gender Events'!$A49,'Official Medal Table'!$C:$C,'Each Gender Events'!CB$1,'Official Medal Table'!$E:$E,"Mixed")*'Medal values'!$B$3/2
+ COUNTIFS('Official Medal Table'!$I:$I,'Each Gender Events'!$A49,'Official Medal Table'!$C:$C,'Each Gender Events'!CB$1,'Official Medal Table'!$E:$E,"Mixed")*'Medal values'!$B$3/2</f>
        <v>1.0000005000000001</v>
      </c>
      <c r="CC49">
        <f>COUNTIFS('Official Medal Table'!$F:$F,'Each Gender Events'!$A49,'Official Medal Table'!$C:$C,'Each Gender Events'!CC$1,'Official Medal Table'!$E:$E,'Each Gender Events'!CC$2)*'Medal values'!$B$1
+ COUNTIFS('Official Medal Table'!$G:$G,'Each Gender Events'!$A49,'Official Medal Table'!$C:$C,'Each Gender Events'!CC$1,'Official Medal Table'!$E:$E,'Each Gender Events'!CC$2)*'Medal values'!$B$2
+ COUNTIFS('Official Medal Table'!$H:$H,'Each Gender Events'!$A49,'Official Medal Table'!$C:$C,'Each Gender Events'!CC$1,'Official Medal Table'!$E:$E,'Each Gender Events'!CC$2)*'Medal values'!$B$3
+ COUNTIFS('Official Medal Table'!$I:$I,'Each Gender Events'!$A49,'Official Medal Table'!$C:$C,'Each Gender Events'!CC$1,'Official Medal Table'!$E:$E,'Each Gender Events'!CC$2)*'Medal values'!$B$3
+ COUNTIFS('Official Medal Table'!$F:$F,'Each Gender Events'!$A49,'Official Medal Table'!$C:$C,'Each Gender Events'!CC$1,'Official Medal Table'!$E:$E,"Mixed")*'Medal values'!$B$1/2
+ COUNTIFS('Official Medal Table'!$G:$G,'Each Gender Events'!$A49,'Official Medal Table'!$C:$C,'Each Gender Events'!CC$1,'Official Medal Table'!$E:$E,"Mixed")*'Medal values'!$B$2/2
+ COUNTIFS('Official Medal Table'!$H:$H,'Each Gender Events'!$A49,'Official Medal Table'!$C:$C,'Each Gender Events'!CC$1,'Official Medal Table'!$E:$E,"Mixed")*'Medal values'!$B$3/2
+ COUNTIFS('Official Medal Table'!$I:$I,'Each Gender Events'!$A49,'Official Medal Table'!$C:$C,'Each Gender Events'!CC$1,'Official Medal Table'!$E:$E,"Mixed")*'Medal values'!$B$3/2</f>
        <v>0</v>
      </c>
      <c r="CD49">
        <f>COUNTIFS('Official Medal Table'!$F:$F,'Each Gender Events'!$A49,'Official Medal Table'!$C:$C,'Each Gender Events'!CD$1,'Official Medal Table'!$E:$E,'Each Gender Events'!CD$2)*'Medal values'!$B$1
+ COUNTIFS('Official Medal Table'!$G:$G,'Each Gender Events'!$A49,'Official Medal Table'!$C:$C,'Each Gender Events'!CD$1,'Official Medal Table'!$E:$E,'Each Gender Events'!CD$2)*'Medal values'!$B$2
+ COUNTIFS('Official Medal Table'!$H:$H,'Each Gender Events'!$A49,'Official Medal Table'!$C:$C,'Each Gender Events'!CD$1,'Official Medal Table'!$E:$E,'Each Gender Events'!CD$2)*'Medal values'!$B$3
+ COUNTIFS('Official Medal Table'!$I:$I,'Each Gender Events'!$A49,'Official Medal Table'!$C:$C,'Each Gender Events'!CD$1,'Official Medal Table'!$E:$E,'Each Gender Events'!CD$2)*'Medal values'!$B$3
+ COUNTIFS('Official Medal Table'!$F:$F,'Each Gender Events'!$A49,'Official Medal Table'!$C:$C,'Each Gender Events'!CD$1,'Official Medal Table'!$E:$E,"Mixed")*'Medal values'!$B$1/2
+ COUNTIFS('Official Medal Table'!$G:$G,'Each Gender Events'!$A49,'Official Medal Table'!$C:$C,'Each Gender Events'!CD$1,'Official Medal Table'!$E:$E,"Mixed")*'Medal values'!$B$2/2
+ COUNTIFS('Official Medal Table'!$H:$H,'Each Gender Events'!$A49,'Official Medal Table'!$C:$C,'Each Gender Events'!CD$1,'Official Medal Table'!$E:$E,"Mixed")*'Medal values'!$B$3/2
+ COUNTIFS('Official Medal Table'!$I:$I,'Each Gender Events'!$A49,'Official Medal Table'!$C:$C,'Each Gender Events'!CD$1,'Official Medal Table'!$E:$E,"Mixed")*'Medal values'!$B$3/2</f>
        <v>0</v>
      </c>
      <c r="CE49">
        <f>COUNTIFS('Official Medal Table'!$F:$F,'Each Gender Events'!$A49,'Official Medal Table'!$C:$C,'Each Gender Events'!CE$1,'Official Medal Table'!$E:$E,'Each Gender Events'!CE$2)*'Medal values'!$B$1
+ COUNTIFS('Official Medal Table'!$G:$G,'Each Gender Events'!$A49,'Official Medal Table'!$C:$C,'Each Gender Events'!CE$1,'Official Medal Table'!$E:$E,'Each Gender Events'!CE$2)*'Medal values'!$B$2
+ COUNTIFS('Official Medal Table'!$H:$H,'Each Gender Events'!$A49,'Official Medal Table'!$C:$C,'Each Gender Events'!CE$1,'Official Medal Table'!$E:$E,'Each Gender Events'!CE$2)*'Medal values'!$B$3
+ COUNTIFS('Official Medal Table'!$I:$I,'Each Gender Events'!$A49,'Official Medal Table'!$C:$C,'Each Gender Events'!CE$1,'Official Medal Table'!$E:$E,'Each Gender Events'!CE$2)*'Medal values'!$B$3
+ COUNTIFS('Official Medal Table'!$F:$F,'Each Gender Events'!$A49,'Official Medal Table'!$C:$C,'Each Gender Events'!CE$1,'Official Medal Table'!$E:$E,"Mixed")*'Medal values'!$B$1/2
+ COUNTIFS('Official Medal Table'!$G:$G,'Each Gender Events'!$A49,'Official Medal Table'!$C:$C,'Each Gender Events'!CE$1,'Official Medal Table'!$E:$E,"Mixed")*'Medal values'!$B$2/2
+ COUNTIFS('Official Medal Table'!$H:$H,'Each Gender Events'!$A49,'Official Medal Table'!$C:$C,'Each Gender Events'!CE$1,'Official Medal Table'!$E:$E,"Mixed")*'Medal values'!$B$3/2
+ COUNTIFS('Official Medal Table'!$I:$I,'Each Gender Events'!$A49,'Official Medal Table'!$C:$C,'Each Gender Events'!CE$1,'Official Medal Table'!$E:$E,"Mixed")*'Medal values'!$B$3/2</f>
        <v>0</v>
      </c>
      <c r="CF49">
        <f>COUNTIFS('Official Medal Table'!$F:$F,'Each Gender Events'!$A49,'Official Medal Table'!$C:$C,'Each Gender Events'!CF$1,'Official Medal Table'!$E:$E,'Each Gender Events'!CF$2)*'Medal values'!$B$1
+ COUNTIFS('Official Medal Table'!$G:$G,'Each Gender Events'!$A49,'Official Medal Table'!$C:$C,'Each Gender Events'!CF$1,'Official Medal Table'!$E:$E,'Each Gender Events'!CF$2)*'Medal values'!$B$2
+ COUNTIFS('Official Medal Table'!$H:$H,'Each Gender Events'!$A49,'Official Medal Table'!$C:$C,'Each Gender Events'!CF$1,'Official Medal Table'!$E:$E,'Each Gender Events'!CF$2)*'Medal values'!$B$3
+ COUNTIFS('Official Medal Table'!$I:$I,'Each Gender Events'!$A49,'Official Medal Table'!$C:$C,'Each Gender Events'!CF$1,'Official Medal Table'!$E:$E,'Each Gender Events'!CF$2)*'Medal values'!$B$3
+ COUNTIFS('Official Medal Table'!$F:$F,'Each Gender Events'!$A49,'Official Medal Table'!$C:$C,'Each Gender Events'!CF$1,'Official Medal Table'!$E:$E,"Mixed")*'Medal values'!$B$1/2
+ COUNTIFS('Official Medal Table'!$G:$G,'Each Gender Events'!$A49,'Official Medal Table'!$C:$C,'Each Gender Events'!CF$1,'Official Medal Table'!$E:$E,"Mixed")*'Medal values'!$B$2/2
+ COUNTIFS('Official Medal Table'!$H:$H,'Each Gender Events'!$A49,'Official Medal Table'!$C:$C,'Each Gender Events'!CF$1,'Official Medal Table'!$E:$E,"Mixed")*'Medal values'!$B$3/2
+ COUNTIFS('Official Medal Table'!$I:$I,'Each Gender Events'!$A49,'Official Medal Table'!$C:$C,'Each Gender Events'!CF$1,'Official Medal Table'!$E:$E,"Mixed")*'Medal values'!$B$3/2</f>
        <v>0</v>
      </c>
      <c r="CG49">
        <f>COUNTIFS('Official Medal Table'!$F:$F,'Each Gender Events'!$A49,'Official Medal Table'!$C:$C,'Each Gender Events'!CG$1,'Official Medal Table'!$E:$E,'Each Gender Events'!CG$2)*'Medal values'!$B$1
+ COUNTIFS('Official Medal Table'!$G:$G,'Each Gender Events'!$A49,'Official Medal Table'!$C:$C,'Each Gender Events'!CG$1,'Official Medal Table'!$E:$E,'Each Gender Events'!CG$2)*'Medal values'!$B$2
+ COUNTIFS('Official Medal Table'!$H:$H,'Each Gender Events'!$A49,'Official Medal Table'!$C:$C,'Each Gender Events'!CG$1,'Official Medal Table'!$E:$E,'Each Gender Events'!CG$2)*'Medal values'!$B$3
+ COUNTIFS('Official Medal Table'!$I:$I,'Each Gender Events'!$A49,'Official Medal Table'!$C:$C,'Each Gender Events'!CG$1,'Official Medal Table'!$E:$E,'Each Gender Events'!CG$2)*'Medal values'!$B$3
+ COUNTIFS('Official Medal Table'!$F:$F,'Each Gender Events'!$A49,'Official Medal Table'!$C:$C,'Each Gender Events'!CG$1,'Official Medal Table'!$E:$E,"Mixed")*'Medal values'!$B$1/2
+ COUNTIFS('Official Medal Table'!$G:$G,'Each Gender Events'!$A49,'Official Medal Table'!$C:$C,'Each Gender Events'!CG$1,'Official Medal Table'!$E:$E,"Mixed")*'Medal values'!$B$2/2
+ COUNTIFS('Official Medal Table'!$H:$H,'Each Gender Events'!$A49,'Official Medal Table'!$C:$C,'Each Gender Events'!CG$1,'Official Medal Table'!$E:$E,"Mixed")*'Medal values'!$B$3/2
+ COUNTIFS('Official Medal Table'!$I:$I,'Each Gender Events'!$A49,'Official Medal Table'!$C:$C,'Each Gender Events'!CG$1,'Official Medal Table'!$E:$E,"Mixed")*'Medal values'!$B$3/2</f>
        <v>0</v>
      </c>
      <c r="CH49">
        <f>COUNTIFS('Official Medal Table'!$F:$F,'Each Gender Events'!$A49,'Official Medal Table'!$C:$C,'Each Gender Events'!CH$1,'Official Medal Table'!$E:$E,'Each Gender Events'!CH$2)*'Medal values'!$B$1
+ COUNTIFS('Official Medal Table'!$G:$G,'Each Gender Events'!$A49,'Official Medal Table'!$C:$C,'Each Gender Events'!CH$1,'Official Medal Table'!$E:$E,'Each Gender Events'!CH$2)*'Medal values'!$B$2
+ COUNTIFS('Official Medal Table'!$H:$H,'Each Gender Events'!$A49,'Official Medal Table'!$C:$C,'Each Gender Events'!CH$1,'Official Medal Table'!$E:$E,'Each Gender Events'!CH$2)*'Medal values'!$B$3
+ COUNTIFS('Official Medal Table'!$I:$I,'Each Gender Events'!$A49,'Official Medal Table'!$C:$C,'Each Gender Events'!CH$1,'Official Medal Table'!$E:$E,'Each Gender Events'!CH$2)*'Medal values'!$B$3
+ COUNTIFS('Official Medal Table'!$F:$F,'Each Gender Events'!$A49,'Official Medal Table'!$C:$C,'Each Gender Events'!CH$1,'Official Medal Table'!$E:$E,"Mixed")*'Medal values'!$B$1/2
+ COUNTIFS('Official Medal Table'!$G:$G,'Each Gender Events'!$A49,'Official Medal Table'!$C:$C,'Each Gender Events'!CH$1,'Official Medal Table'!$E:$E,"Mixed")*'Medal values'!$B$2/2
+ COUNTIFS('Official Medal Table'!$H:$H,'Each Gender Events'!$A49,'Official Medal Table'!$C:$C,'Each Gender Events'!CH$1,'Official Medal Table'!$E:$E,"Mixed")*'Medal values'!$B$3/2
+ COUNTIFS('Official Medal Table'!$I:$I,'Each Gender Events'!$A49,'Official Medal Table'!$C:$C,'Each Gender Events'!CH$1,'Official Medal Table'!$E:$E,"Mixed")*'Medal values'!$B$3/2</f>
        <v>0</v>
      </c>
      <c r="CI49">
        <f>COUNTIFS('Official Medal Table'!$F:$F,'Each Gender Events'!$A49,'Official Medal Table'!$C:$C,'Each Gender Events'!CI$1,'Official Medal Table'!$E:$E,'Each Gender Events'!CI$2)*'Medal values'!$B$1
+ COUNTIFS('Official Medal Table'!$G:$G,'Each Gender Events'!$A49,'Official Medal Table'!$C:$C,'Each Gender Events'!CI$1,'Official Medal Table'!$E:$E,'Each Gender Events'!CI$2)*'Medal values'!$B$2
+ COUNTIFS('Official Medal Table'!$H:$H,'Each Gender Events'!$A49,'Official Medal Table'!$C:$C,'Each Gender Events'!CI$1,'Official Medal Table'!$E:$E,'Each Gender Events'!CI$2)*'Medal values'!$B$3
+ COUNTIFS('Official Medal Table'!$I:$I,'Each Gender Events'!$A49,'Official Medal Table'!$C:$C,'Each Gender Events'!CI$1,'Official Medal Table'!$E:$E,'Each Gender Events'!CI$2)*'Medal values'!$B$3
+ COUNTIFS('Official Medal Table'!$F:$F,'Each Gender Events'!$A49,'Official Medal Table'!$C:$C,'Each Gender Events'!CI$1,'Official Medal Table'!$E:$E,"Mixed")*'Medal values'!$B$1/2
+ COUNTIFS('Official Medal Table'!$G:$G,'Each Gender Events'!$A49,'Official Medal Table'!$C:$C,'Each Gender Events'!CI$1,'Official Medal Table'!$E:$E,"Mixed")*'Medal values'!$B$2/2
+ COUNTIFS('Official Medal Table'!$H:$H,'Each Gender Events'!$A49,'Official Medal Table'!$C:$C,'Each Gender Events'!CI$1,'Official Medal Table'!$E:$E,"Mixed")*'Medal values'!$B$3/2
+ COUNTIFS('Official Medal Table'!$I:$I,'Each Gender Events'!$A49,'Official Medal Table'!$C:$C,'Each Gender Events'!CI$1,'Official Medal Table'!$E:$E,"Mixed")*'Medal values'!$B$3/2</f>
        <v>0</v>
      </c>
      <c r="CJ49">
        <f>COUNTIFS('Official Medal Table'!$F:$F,'Each Gender Events'!$A49,'Official Medal Table'!$C:$C,'Each Gender Events'!CJ$1,'Official Medal Table'!$E:$E,'Each Gender Events'!CJ$2)*'Medal values'!$B$1
+ COUNTIFS('Official Medal Table'!$G:$G,'Each Gender Events'!$A49,'Official Medal Table'!$C:$C,'Each Gender Events'!CJ$1,'Official Medal Table'!$E:$E,'Each Gender Events'!CJ$2)*'Medal values'!$B$2
+ COUNTIFS('Official Medal Table'!$H:$H,'Each Gender Events'!$A49,'Official Medal Table'!$C:$C,'Each Gender Events'!CJ$1,'Official Medal Table'!$E:$E,'Each Gender Events'!CJ$2)*'Medal values'!$B$3
+ COUNTIFS('Official Medal Table'!$I:$I,'Each Gender Events'!$A49,'Official Medal Table'!$C:$C,'Each Gender Events'!CJ$1,'Official Medal Table'!$E:$E,'Each Gender Events'!CJ$2)*'Medal values'!$B$3
+ COUNTIFS('Official Medal Table'!$F:$F,'Each Gender Events'!$A49,'Official Medal Table'!$C:$C,'Each Gender Events'!CJ$1,'Official Medal Table'!$E:$E,"Mixed")*'Medal values'!$B$1/2
+ COUNTIFS('Official Medal Table'!$G:$G,'Each Gender Events'!$A49,'Official Medal Table'!$C:$C,'Each Gender Events'!CJ$1,'Official Medal Table'!$E:$E,"Mixed")*'Medal values'!$B$2/2
+ COUNTIFS('Official Medal Table'!$H:$H,'Each Gender Events'!$A49,'Official Medal Table'!$C:$C,'Each Gender Events'!CJ$1,'Official Medal Table'!$E:$E,"Mixed")*'Medal values'!$B$3/2
+ COUNTIFS('Official Medal Table'!$I:$I,'Each Gender Events'!$A49,'Official Medal Table'!$C:$C,'Each Gender Events'!CJ$1,'Official Medal Table'!$E:$E,"Mixed")*'Medal values'!$B$3/2</f>
        <v>0</v>
      </c>
      <c r="CK49">
        <f>COUNTIFS('Official Medal Table'!$F:$F,'Each Gender Events'!$A49,'Official Medal Table'!$C:$C,'Each Gender Events'!CK$1,'Official Medal Table'!$E:$E,'Each Gender Events'!CK$2)*'Medal values'!$B$1
+ COUNTIFS('Official Medal Table'!$G:$G,'Each Gender Events'!$A49,'Official Medal Table'!$C:$C,'Each Gender Events'!CK$1,'Official Medal Table'!$E:$E,'Each Gender Events'!CK$2)*'Medal values'!$B$2
+ COUNTIFS('Official Medal Table'!$H:$H,'Each Gender Events'!$A49,'Official Medal Table'!$C:$C,'Each Gender Events'!CK$1,'Official Medal Table'!$E:$E,'Each Gender Events'!CK$2)*'Medal values'!$B$3
+ COUNTIFS('Official Medal Table'!$I:$I,'Each Gender Events'!$A49,'Official Medal Table'!$C:$C,'Each Gender Events'!CK$1,'Official Medal Table'!$E:$E,'Each Gender Events'!CK$2)*'Medal values'!$B$3
+ COUNTIFS('Official Medal Table'!$F:$F,'Each Gender Events'!$A49,'Official Medal Table'!$C:$C,'Each Gender Events'!CK$1,'Official Medal Table'!$E:$E,"Mixed")*'Medal values'!$B$1/2
+ COUNTIFS('Official Medal Table'!$G:$G,'Each Gender Events'!$A49,'Official Medal Table'!$C:$C,'Each Gender Events'!CK$1,'Official Medal Table'!$E:$E,"Mixed")*'Medal values'!$B$2/2
+ COUNTIFS('Official Medal Table'!$H:$H,'Each Gender Events'!$A49,'Official Medal Table'!$C:$C,'Each Gender Events'!CK$1,'Official Medal Table'!$E:$E,"Mixed")*'Medal values'!$B$3/2
+ COUNTIFS('Official Medal Table'!$I:$I,'Each Gender Events'!$A49,'Official Medal Table'!$C:$C,'Each Gender Events'!CK$1,'Official Medal Table'!$E:$E,"Mixed")*'Medal values'!$B$3/2</f>
        <v>0</v>
      </c>
      <c r="CL49">
        <f>COUNTIFS('Official Medal Table'!$F:$F,'Each Gender Events'!$A49,'Official Medal Table'!$C:$C,'Each Gender Events'!CL$1,'Official Medal Table'!$E:$E,'Each Gender Events'!CL$2)*'Medal values'!$B$1
+ COUNTIFS('Official Medal Table'!$G:$G,'Each Gender Events'!$A49,'Official Medal Table'!$C:$C,'Each Gender Events'!CL$1,'Official Medal Table'!$E:$E,'Each Gender Events'!CL$2)*'Medal values'!$B$2
+ COUNTIFS('Official Medal Table'!$H:$H,'Each Gender Events'!$A49,'Official Medal Table'!$C:$C,'Each Gender Events'!CL$1,'Official Medal Table'!$E:$E,'Each Gender Events'!CL$2)*'Medal values'!$B$3
+ COUNTIFS('Official Medal Table'!$I:$I,'Each Gender Events'!$A49,'Official Medal Table'!$C:$C,'Each Gender Events'!CL$1,'Official Medal Table'!$E:$E,'Each Gender Events'!CL$2)*'Medal values'!$B$3
+ COUNTIFS('Official Medal Table'!$F:$F,'Each Gender Events'!$A49,'Official Medal Table'!$C:$C,'Each Gender Events'!CL$1,'Official Medal Table'!$E:$E,"Mixed")*'Medal values'!$B$1/2
+ COUNTIFS('Official Medal Table'!$G:$G,'Each Gender Events'!$A49,'Official Medal Table'!$C:$C,'Each Gender Events'!CL$1,'Official Medal Table'!$E:$E,"Mixed")*'Medal values'!$B$2/2
+ COUNTIFS('Official Medal Table'!$H:$H,'Each Gender Events'!$A49,'Official Medal Table'!$C:$C,'Each Gender Events'!CL$1,'Official Medal Table'!$E:$E,"Mixed")*'Medal values'!$B$3/2
+ COUNTIFS('Official Medal Table'!$I:$I,'Each Gender Events'!$A49,'Official Medal Table'!$C:$C,'Each Gender Events'!CL$1,'Official Medal Table'!$E:$E,"Mixed")*'Medal values'!$B$3/2</f>
        <v>0</v>
      </c>
      <c r="CM49">
        <f>COUNTIFS('Official Medal Table'!$F:$F,'Each Gender Events'!$A49,'Official Medal Table'!$C:$C,'Each Gender Events'!CM$1,'Official Medal Table'!$E:$E,'Each Gender Events'!CM$2)*'Medal values'!$B$1
+ COUNTIFS('Official Medal Table'!$G:$G,'Each Gender Events'!$A49,'Official Medal Table'!$C:$C,'Each Gender Events'!CM$1,'Official Medal Table'!$E:$E,'Each Gender Events'!CM$2)*'Medal values'!$B$2
+ COUNTIFS('Official Medal Table'!$H:$H,'Each Gender Events'!$A49,'Official Medal Table'!$C:$C,'Each Gender Events'!CM$1,'Official Medal Table'!$E:$E,'Each Gender Events'!CM$2)*'Medal values'!$B$3
+ COUNTIFS('Official Medal Table'!$I:$I,'Each Gender Events'!$A49,'Official Medal Table'!$C:$C,'Each Gender Events'!CM$1,'Official Medal Table'!$E:$E,'Each Gender Events'!CM$2)*'Medal values'!$B$3
+ COUNTIFS('Official Medal Table'!$F:$F,'Each Gender Events'!$A49,'Official Medal Table'!$C:$C,'Each Gender Events'!CM$1,'Official Medal Table'!$E:$E,"Mixed")*'Medal values'!$B$1/2
+ COUNTIFS('Official Medal Table'!$G:$G,'Each Gender Events'!$A49,'Official Medal Table'!$C:$C,'Each Gender Events'!CM$1,'Official Medal Table'!$E:$E,"Mixed")*'Medal values'!$B$2/2
+ COUNTIFS('Official Medal Table'!$H:$H,'Each Gender Events'!$A49,'Official Medal Table'!$C:$C,'Each Gender Events'!CM$1,'Official Medal Table'!$E:$E,"Mixed")*'Medal values'!$B$3/2
+ COUNTIFS('Official Medal Table'!$I:$I,'Each Gender Events'!$A49,'Official Medal Table'!$C:$C,'Each Gender Events'!CM$1,'Official Medal Table'!$E:$E,"Mixed")*'Medal values'!$B$3/2</f>
        <v>0</v>
      </c>
      <c r="CN49">
        <f>COUNTIFS('Official Medal Table'!$F:$F,'Each Gender Events'!$A49,'Official Medal Table'!$C:$C,'Each Gender Events'!CN$1,'Official Medal Table'!$E:$E,'Each Gender Events'!CN$2)*'Medal values'!$B$1
+ COUNTIFS('Official Medal Table'!$G:$G,'Each Gender Events'!$A49,'Official Medal Table'!$C:$C,'Each Gender Events'!CN$1,'Official Medal Table'!$E:$E,'Each Gender Events'!CN$2)*'Medal values'!$B$2
+ COUNTIFS('Official Medal Table'!$H:$H,'Each Gender Events'!$A49,'Official Medal Table'!$C:$C,'Each Gender Events'!CN$1,'Official Medal Table'!$E:$E,'Each Gender Events'!CN$2)*'Medal values'!$B$3
+ COUNTIFS('Official Medal Table'!$I:$I,'Each Gender Events'!$A49,'Official Medal Table'!$C:$C,'Each Gender Events'!CN$1,'Official Medal Table'!$E:$E,'Each Gender Events'!CN$2)*'Medal values'!$B$3
+ COUNTIFS('Official Medal Table'!$F:$F,'Each Gender Events'!$A49,'Official Medal Table'!$C:$C,'Each Gender Events'!CN$1,'Official Medal Table'!$E:$E,"Mixed")*'Medal values'!$B$1/2
+ COUNTIFS('Official Medal Table'!$G:$G,'Each Gender Events'!$A49,'Official Medal Table'!$C:$C,'Each Gender Events'!CN$1,'Official Medal Table'!$E:$E,"Mixed")*'Medal values'!$B$2/2
+ COUNTIFS('Official Medal Table'!$H:$H,'Each Gender Events'!$A49,'Official Medal Table'!$C:$C,'Each Gender Events'!CN$1,'Official Medal Table'!$E:$E,"Mixed")*'Medal values'!$B$3/2
+ COUNTIFS('Official Medal Table'!$I:$I,'Each Gender Events'!$A49,'Official Medal Table'!$C:$C,'Each Gender Events'!CN$1,'Official Medal Table'!$E:$E,"Mixed")*'Medal values'!$B$3/2</f>
        <v>0</v>
      </c>
      <c r="CO49">
        <f>COUNTIFS('Official Medal Table'!$F:$F,'Each Gender Events'!$A49,'Official Medal Table'!$C:$C,'Each Gender Events'!CO$1,'Official Medal Table'!$E:$E,'Each Gender Events'!CO$2)*'Medal values'!$B$1
+ COUNTIFS('Official Medal Table'!$G:$G,'Each Gender Events'!$A49,'Official Medal Table'!$C:$C,'Each Gender Events'!CO$1,'Official Medal Table'!$E:$E,'Each Gender Events'!CO$2)*'Medal values'!$B$2
+ COUNTIFS('Official Medal Table'!$H:$H,'Each Gender Events'!$A49,'Official Medal Table'!$C:$C,'Each Gender Events'!CO$1,'Official Medal Table'!$E:$E,'Each Gender Events'!CO$2)*'Medal values'!$B$3
+ COUNTIFS('Official Medal Table'!$I:$I,'Each Gender Events'!$A49,'Official Medal Table'!$C:$C,'Each Gender Events'!CO$1,'Official Medal Table'!$E:$E,'Each Gender Events'!CO$2)*'Medal values'!$B$3
+ COUNTIFS('Official Medal Table'!$F:$F,'Each Gender Events'!$A49,'Official Medal Table'!$C:$C,'Each Gender Events'!CO$1,'Official Medal Table'!$E:$E,"Mixed")*'Medal values'!$B$1/2
+ COUNTIFS('Official Medal Table'!$G:$G,'Each Gender Events'!$A49,'Official Medal Table'!$C:$C,'Each Gender Events'!CO$1,'Official Medal Table'!$E:$E,"Mixed")*'Medal values'!$B$2/2
+ COUNTIFS('Official Medal Table'!$H:$H,'Each Gender Events'!$A49,'Official Medal Table'!$C:$C,'Each Gender Events'!CO$1,'Official Medal Table'!$E:$E,"Mixed")*'Medal values'!$B$3/2
+ COUNTIFS('Official Medal Table'!$I:$I,'Each Gender Events'!$A49,'Official Medal Table'!$C:$C,'Each Gender Events'!CO$1,'Official Medal Table'!$E:$E,"Mixed")*'Medal values'!$B$3/2</f>
        <v>0</v>
      </c>
      <c r="CP49">
        <f>COUNTIFS('Official Medal Table'!$F:$F,'Each Gender Events'!$A49,'Official Medal Table'!$C:$C,'Each Gender Events'!CP$1,'Official Medal Table'!$E:$E,'Each Gender Events'!CP$2)*'Medal values'!$B$1
+ COUNTIFS('Official Medal Table'!$G:$G,'Each Gender Events'!$A49,'Official Medal Table'!$C:$C,'Each Gender Events'!CP$1,'Official Medal Table'!$E:$E,'Each Gender Events'!CP$2)*'Medal values'!$B$2
+ COUNTIFS('Official Medal Table'!$H:$H,'Each Gender Events'!$A49,'Official Medal Table'!$C:$C,'Each Gender Events'!CP$1,'Official Medal Table'!$E:$E,'Each Gender Events'!CP$2)*'Medal values'!$B$3
+ COUNTIFS('Official Medal Table'!$I:$I,'Each Gender Events'!$A49,'Official Medal Table'!$C:$C,'Each Gender Events'!CP$1,'Official Medal Table'!$E:$E,'Each Gender Events'!CP$2)*'Medal values'!$B$3
+ COUNTIFS('Official Medal Table'!$F:$F,'Each Gender Events'!$A49,'Official Medal Table'!$C:$C,'Each Gender Events'!CP$1,'Official Medal Table'!$E:$E,"Mixed")*'Medal values'!$B$1/2
+ COUNTIFS('Official Medal Table'!$G:$G,'Each Gender Events'!$A49,'Official Medal Table'!$C:$C,'Each Gender Events'!CP$1,'Official Medal Table'!$E:$E,"Mixed")*'Medal values'!$B$2/2
+ COUNTIFS('Official Medal Table'!$H:$H,'Each Gender Events'!$A49,'Official Medal Table'!$C:$C,'Each Gender Events'!CP$1,'Official Medal Table'!$E:$E,"Mixed")*'Medal values'!$B$3/2
+ COUNTIFS('Official Medal Table'!$I:$I,'Each Gender Events'!$A49,'Official Medal Table'!$C:$C,'Each Gender Events'!CP$1,'Official Medal Table'!$E:$E,"Mixed")*'Medal values'!$B$3/2</f>
        <v>0</v>
      </c>
      <c r="CQ49">
        <f>COUNTIFS('Official Medal Table'!$F:$F,'Each Gender Events'!$A49,'Official Medal Table'!$C:$C,'Each Gender Events'!CQ$1,'Official Medal Table'!$E:$E,'Each Gender Events'!CQ$2)*'Medal values'!$B$1
+ COUNTIFS('Official Medal Table'!$G:$G,'Each Gender Events'!$A49,'Official Medal Table'!$C:$C,'Each Gender Events'!CQ$1,'Official Medal Table'!$E:$E,'Each Gender Events'!CQ$2)*'Medal values'!$B$2
+ COUNTIFS('Official Medal Table'!$H:$H,'Each Gender Events'!$A49,'Official Medal Table'!$C:$C,'Each Gender Events'!CQ$1,'Official Medal Table'!$E:$E,'Each Gender Events'!CQ$2)*'Medal values'!$B$3
+ COUNTIFS('Official Medal Table'!$I:$I,'Each Gender Events'!$A49,'Official Medal Table'!$C:$C,'Each Gender Events'!CQ$1,'Official Medal Table'!$E:$E,'Each Gender Events'!CQ$2)*'Medal values'!$B$3
+ COUNTIFS('Official Medal Table'!$F:$F,'Each Gender Events'!$A49,'Official Medal Table'!$C:$C,'Each Gender Events'!CQ$1,'Official Medal Table'!$E:$E,"Mixed")*'Medal values'!$B$1/2
+ COUNTIFS('Official Medal Table'!$G:$G,'Each Gender Events'!$A49,'Official Medal Table'!$C:$C,'Each Gender Events'!CQ$1,'Official Medal Table'!$E:$E,"Mixed")*'Medal values'!$B$2/2
+ COUNTIFS('Official Medal Table'!$H:$H,'Each Gender Events'!$A49,'Official Medal Table'!$C:$C,'Each Gender Events'!CQ$1,'Official Medal Table'!$E:$E,"Mixed")*'Medal values'!$B$3/2
+ COUNTIFS('Official Medal Table'!$I:$I,'Each Gender Events'!$A49,'Official Medal Table'!$C:$C,'Each Gender Events'!CQ$1,'Official Medal Table'!$E:$E,"Mixed")*'Medal values'!$B$3/2</f>
        <v>0</v>
      </c>
      <c r="CR49">
        <f>COUNTIFS('Official Medal Table'!$F:$F,'Each Gender Events'!$A49,'Official Medal Table'!$C:$C,'Each Gender Events'!CR$1,'Official Medal Table'!$E:$E,'Each Gender Events'!CR$2)*'Medal values'!$B$1
+ COUNTIFS('Official Medal Table'!$G:$G,'Each Gender Events'!$A49,'Official Medal Table'!$C:$C,'Each Gender Events'!CR$1,'Official Medal Table'!$E:$E,'Each Gender Events'!CR$2)*'Medal values'!$B$2
+ COUNTIFS('Official Medal Table'!$H:$H,'Each Gender Events'!$A49,'Official Medal Table'!$C:$C,'Each Gender Events'!CR$1,'Official Medal Table'!$E:$E,'Each Gender Events'!CR$2)*'Medal values'!$B$3
+ COUNTIFS('Official Medal Table'!$I:$I,'Each Gender Events'!$A49,'Official Medal Table'!$C:$C,'Each Gender Events'!CR$1,'Official Medal Table'!$E:$E,'Each Gender Events'!CR$2)*'Medal values'!$B$3
+ COUNTIFS('Official Medal Table'!$F:$F,'Each Gender Events'!$A49,'Official Medal Table'!$C:$C,'Each Gender Events'!CR$1,'Official Medal Table'!$E:$E,"Mixed")*'Medal values'!$B$1/2
+ COUNTIFS('Official Medal Table'!$G:$G,'Each Gender Events'!$A49,'Official Medal Table'!$C:$C,'Each Gender Events'!CR$1,'Official Medal Table'!$E:$E,"Mixed")*'Medal values'!$B$2/2
+ COUNTIFS('Official Medal Table'!$H:$H,'Each Gender Events'!$A49,'Official Medal Table'!$C:$C,'Each Gender Events'!CR$1,'Official Medal Table'!$E:$E,"Mixed")*'Medal values'!$B$3/2
+ COUNTIFS('Official Medal Table'!$I:$I,'Each Gender Events'!$A49,'Official Medal Table'!$C:$C,'Each Gender Events'!CR$1,'Official Medal Table'!$E:$E,"Mixed")*'Medal values'!$B$3/2</f>
        <v>0</v>
      </c>
      <c r="CS49">
        <f>COUNTIFS('Official Medal Table'!$F:$F,'Each Gender Events'!$A49,'Official Medal Table'!$C:$C,'Each Gender Events'!CS$1,'Official Medal Table'!$E:$E,'Each Gender Events'!CS$2)*'Medal values'!$B$1
+ COUNTIFS('Official Medal Table'!$G:$G,'Each Gender Events'!$A49,'Official Medal Table'!$C:$C,'Each Gender Events'!CS$1,'Official Medal Table'!$E:$E,'Each Gender Events'!CS$2)*'Medal values'!$B$2
+ COUNTIFS('Official Medal Table'!$H:$H,'Each Gender Events'!$A49,'Official Medal Table'!$C:$C,'Each Gender Events'!CS$1,'Official Medal Table'!$E:$E,'Each Gender Events'!CS$2)*'Medal values'!$B$3
+ COUNTIFS('Official Medal Table'!$I:$I,'Each Gender Events'!$A49,'Official Medal Table'!$C:$C,'Each Gender Events'!CS$1,'Official Medal Table'!$E:$E,'Each Gender Events'!CS$2)*'Medal values'!$B$3
+ COUNTIFS('Official Medal Table'!$F:$F,'Each Gender Events'!$A49,'Official Medal Table'!$C:$C,'Each Gender Events'!CS$1,'Official Medal Table'!$E:$E,"Mixed")*'Medal values'!$B$1/2
+ COUNTIFS('Official Medal Table'!$G:$G,'Each Gender Events'!$A49,'Official Medal Table'!$C:$C,'Each Gender Events'!CS$1,'Official Medal Table'!$E:$E,"Mixed")*'Medal values'!$B$2/2
+ COUNTIFS('Official Medal Table'!$H:$H,'Each Gender Events'!$A49,'Official Medal Table'!$C:$C,'Each Gender Events'!CS$1,'Official Medal Table'!$E:$E,"Mixed")*'Medal values'!$B$3/2
+ COUNTIFS('Official Medal Table'!$I:$I,'Each Gender Events'!$A49,'Official Medal Table'!$C:$C,'Each Gender Events'!CS$1,'Official Medal Table'!$E:$E,"Mixed")*'Medal values'!$B$3/2</f>
        <v>1</v>
      </c>
      <c r="CT49">
        <f>COUNTIFS('Official Medal Table'!$F:$F,'Each Gender Events'!$A49,'Official Medal Table'!$C:$C,'Each Gender Events'!CT$1,'Official Medal Table'!$E:$E,'Each Gender Events'!CT$2)*'Medal values'!$B$1
+ COUNTIFS('Official Medal Table'!$G:$G,'Each Gender Events'!$A49,'Official Medal Table'!$C:$C,'Each Gender Events'!CT$1,'Official Medal Table'!$E:$E,'Each Gender Events'!CT$2)*'Medal values'!$B$2
+ COUNTIFS('Official Medal Table'!$H:$H,'Each Gender Events'!$A49,'Official Medal Table'!$C:$C,'Each Gender Events'!CT$1,'Official Medal Table'!$E:$E,'Each Gender Events'!CT$2)*'Medal values'!$B$3
+ COUNTIFS('Official Medal Table'!$I:$I,'Each Gender Events'!$A49,'Official Medal Table'!$C:$C,'Each Gender Events'!CT$1,'Official Medal Table'!$E:$E,'Each Gender Events'!CT$2)*'Medal values'!$B$3
+ COUNTIFS('Official Medal Table'!$F:$F,'Each Gender Events'!$A49,'Official Medal Table'!$C:$C,'Each Gender Events'!CT$1,'Official Medal Table'!$E:$E,"Mixed")*'Medal values'!$B$1/2
+ COUNTIFS('Official Medal Table'!$G:$G,'Each Gender Events'!$A49,'Official Medal Table'!$C:$C,'Each Gender Events'!CT$1,'Official Medal Table'!$E:$E,"Mixed")*'Medal values'!$B$2/2
+ COUNTIFS('Official Medal Table'!$H:$H,'Each Gender Events'!$A49,'Official Medal Table'!$C:$C,'Each Gender Events'!CT$1,'Official Medal Table'!$E:$E,"Mixed")*'Medal values'!$B$3/2
+ COUNTIFS('Official Medal Table'!$I:$I,'Each Gender Events'!$A49,'Official Medal Table'!$C:$C,'Each Gender Events'!CT$1,'Official Medal Table'!$E:$E,"Mixed")*'Medal values'!$B$3/2</f>
        <v>1</v>
      </c>
    </row>
    <row r="50" spans="1:98" x14ac:dyDescent="0.3">
      <c r="A50" t="str">
        <f>Countries!A49</f>
        <v>GUA</v>
      </c>
      <c r="B50">
        <f>COUNTIFS('Official Medal Table'!$F:$F,'Each Gender Events'!$A50,'Official Medal Table'!$C:$C,'Each Gender Events'!B$1,'Official Medal Table'!$E:$E,'Each Gender Events'!B$2)*'Medal values'!$B$1
+ COUNTIFS('Official Medal Table'!$G:$G,'Each Gender Events'!$A50,'Official Medal Table'!$C:$C,'Each Gender Events'!B$1,'Official Medal Table'!$E:$E,'Each Gender Events'!B$2)*'Medal values'!$B$2
+ COUNTIFS('Official Medal Table'!$H:$H,'Each Gender Events'!$A50,'Official Medal Table'!$C:$C,'Each Gender Events'!B$1,'Official Medal Table'!$E:$E,'Each Gender Events'!B$2)*'Medal values'!$B$3
+ COUNTIFS('Official Medal Table'!$I:$I,'Each Gender Events'!$A50,'Official Medal Table'!$C:$C,'Each Gender Events'!B$1,'Official Medal Table'!$E:$E,'Each Gender Events'!B$2)*'Medal values'!$B$3
+ COUNTIFS('Official Medal Table'!$F:$F,'Each Gender Events'!$A50,'Official Medal Table'!$C:$C,'Each Gender Events'!B$1,'Official Medal Table'!$E:$E,"Mixed")*'Medal values'!$B$1/2
+ COUNTIFS('Official Medal Table'!$G:$G,'Each Gender Events'!$A50,'Official Medal Table'!$C:$C,'Each Gender Events'!B$1,'Official Medal Table'!$E:$E,"Mixed")*'Medal values'!$B$2/2
+ COUNTIFS('Official Medal Table'!$H:$H,'Each Gender Events'!$A50,'Official Medal Table'!$C:$C,'Each Gender Events'!B$1,'Official Medal Table'!$E:$E,"Mixed")*'Medal values'!$B$3/2
+ COUNTIFS('Official Medal Table'!$I:$I,'Each Gender Events'!$A50,'Official Medal Table'!$C:$C,'Each Gender Events'!B$1,'Official Medal Table'!$E:$E,"Mixed")*'Medal values'!$B$3/2</f>
        <v>0</v>
      </c>
      <c r="C50">
        <f>COUNTIFS('Official Medal Table'!$F:$F,'Each Gender Events'!$A50,'Official Medal Table'!$C:$C,'Each Gender Events'!C$1,'Official Medal Table'!$E:$E,'Each Gender Events'!C$2)*'Medal values'!$B$1
+ COUNTIFS('Official Medal Table'!$G:$G,'Each Gender Events'!$A50,'Official Medal Table'!$C:$C,'Each Gender Events'!C$1,'Official Medal Table'!$E:$E,'Each Gender Events'!C$2)*'Medal values'!$B$2
+ COUNTIFS('Official Medal Table'!$H:$H,'Each Gender Events'!$A50,'Official Medal Table'!$C:$C,'Each Gender Events'!C$1,'Official Medal Table'!$E:$E,'Each Gender Events'!C$2)*'Medal values'!$B$3
+ COUNTIFS('Official Medal Table'!$I:$I,'Each Gender Events'!$A50,'Official Medal Table'!$C:$C,'Each Gender Events'!C$1,'Official Medal Table'!$E:$E,'Each Gender Events'!C$2)*'Medal values'!$B$3
+ COUNTIFS('Official Medal Table'!$F:$F,'Each Gender Events'!$A50,'Official Medal Table'!$C:$C,'Each Gender Events'!C$1,'Official Medal Table'!$E:$E,"Mixed")*'Medal values'!$B$1/2
+ COUNTIFS('Official Medal Table'!$G:$G,'Each Gender Events'!$A50,'Official Medal Table'!$C:$C,'Each Gender Events'!C$1,'Official Medal Table'!$E:$E,"Mixed")*'Medal values'!$B$2/2
+ COUNTIFS('Official Medal Table'!$H:$H,'Each Gender Events'!$A50,'Official Medal Table'!$C:$C,'Each Gender Events'!C$1,'Official Medal Table'!$E:$E,"Mixed")*'Medal values'!$B$3/2
+ COUNTIFS('Official Medal Table'!$I:$I,'Each Gender Events'!$A50,'Official Medal Table'!$C:$C,'Each Gender Events'!C$1,'Official Medal Table'!$E:$E,"Mixed")*'Medal values'!$B$3/2</f>
        <v>0</v>
      </c>
      <c r="D50">
        <f>COUNTIFS('Official Medal Table'!$F:$F,'Each Gender Events'!$A50,'Official Medal Table'!$C:$C,'Each Gender Events'!D$1,'Official Medal Table'!$E:$E,'Each Gender Events'!D$2)*'Medal values'!$B$1
+ COUNTIFS('Official Medal Table'!$G:$G,'Each Gender Events'!$A50,'Official Medal Table'!$C:$C,'Each Gender Events'!D$1,'Official Medal Table'!$E:$E,'Each Gender Events'!D$2)*'Medal values'!$B$2
+ COUNTIFS('Official Medal Table'!$H:$H,'Each Gender Events'!$A50,'Official Medal Table'!$C:$C,'Each Gender Events'!D$1,'Official Medal Table'!$E:$E,'Each Gender Events'!D$2)*'Medal values'!$B$3
+ COUNTIFS('Official Medal Table'!$I:$I,'Each Gender Events'!$A50,'Official Medal Table'!$C:$C,'Each Gender Events'!D$1,'Official Medal Table'!$E:$E,'Each Gender Events'!D$2)*'Medal values'!$B$3
+ COUNTIFS('Official Medal Table'!$F:$F,'Each Gender Events'!$A50,'Official Medal Table'!$C:$C,'Each Gender Events'!D$1,'Official Medal Table'!$E:$E,"Mixed")*'Medal values'!$B$1/2
+ COUNTIFS('Official Medal Table'!$G:$G,'Each Gender Events'!$A50,'Official Medal Table'!$C:$C,'Each Gender Events'!D$1,'Official Medal Table'!$E:$E,"Mixed")*'Medal values'!$B$2/2
+ COUNTIFS('Official Medal Table'!$H:$H,'Each Gender Events'!$A50,'Official Medal Table'!$C:$C,'Each Gender Events'!D$1,'Official Medal Table'!$E:$E,"Mixed")*'Medal values'!$B$3/2
+ COUNTIFS('Official Medal Table'!$I:$I,'Each Gender Events'!$A50,'Official Medal Table'!$C:$C,'Each Gender Events'!D$1,'Official Medal Table'!$E:$E,"Mixed")*'Medal values'!$B$3/2</f>
        <v>0</v>
      </c>
      <c r="E50">
        <f>COUNTIFS('Official Medal Table'!$F:$F,'Each Gender Events'!$A50,'Official Medal Table'!$C:$C,'Each Gender Events'!E$1,'Official Medal Table'!$E:$E,'Each Gender Events'!E$2)*'Medal values'!$B$1
+ COUNTIFS('Official Medal Table'!$G:$G,'Each Gender Events'!$A50,'Official Medal Table'!$C:$C,'Each Gender Events'!E$1,'Official Medal Table'!$E:$E,'Each Gender Events'!E$2)*'Medal values'!$B$2
+ COUNTIFS('Official Medal Table'!$H:$H,'Each Gender Events'!$A50,'Official Medal Table'!$C:$C,'Each Gender Events'!E$1,'Official Medal Table'!$E:$E,'Each Gender Events'!E$2)*'Medal values'!$B$3
+ COUNTIFS('Official Medal Table'!$I:$I,'Each Gender Events'!$A50,'Official Medal Table'!$C:$C,'Each Gender Events'!E$1,'Official Medal Table'!$E:$E,'Each Gender Events'!E$2)*'Medal values'!$B$3
+ COUNTIFS('Official Medal Table'!$F:$F,'Each Gender Events'!$A50,'Official Medal Table'!$C:$C,'Each Gender Events'!E$1,'Official Medal Table'!$E:$E,"Mixed")*'Medal values'!$B$1/2
+ COUNTIFS('Official Medal Table'!$G:$G,'Each Gender Events'!$A50,'Official Medal Table'!$C:$C,'Each Gender Events'!E$1,'Official Medal Table'!$E:$E,"Mixed")*'Medal values'!$B$2/2
+ COUNTIFS('Official Medal Table'!$H:$H,'Each Gender Events'!$A50,'Official Medal Table'!$C:$C,'Each Gender Events'!E$1,'Official Medal Table'!$E:$E,"Mixed")*'Medal values'!$B$3/2
+ COUNTIFS('Official Medal Table'!$I:$I,'Each Gender Events'!$A50,'Official Medal Table'!$C:$C,'Each Gender Events'!E$1,'Official Medal Table'!$E:$E,"Mixed")*'Medal values'!$B$3/2</f>
        <v>0</v>
      </c>
      <c r="F50">
        <f>COUNTIFS('Official Medal Table'!$F:$F,'Each Gender Events'!$A50,'Official Medal Table'!$C:$C,'Each Gender Events'!F$1,'Official Medal Table'!$E:$E,'Each Gender Events'!F$2)*'Medal values'!$B$1
+ COUNTIFS('Official Medal Table'!$G:$G,'Each Gender Events'!$A50,'Official Medal Table'!$C:$C,'Each Gender Events'!F$1,'Official Medal Table'!$E:$E,'Each Gender Events'!F$2)*'Medal values'!$B$2
+ COUNTIFS('Official Medal Table'!$H:$H,'Each Gender Events'!$A50,'Official Medal Table'!$C:$C,'Each Gender Events'!F$1,'Official Medal Table'!$E:$E,'Each Gender Events'!F$2)*'Medal values'!$B$3
+ COUNTIFS('Official Medal Table'!$I:$I,'Each Gender Events'!$A50,'Official Medal Table'!$C:$C,'Each Gender Events'!F$1,'Official Medal Table'!$E:$E,'Each Gender Events'!F$2)*'Medal values'!$B$3
+ COUNTIFS('Official Medal Table'!$F:$F,'Each Gender Events'!$A50,'Official Medal Table'!$C:$C,'Each Gender Events'!F$1,'Official Medal Table'!$E:$E,"Mixed")*'Medal values'!$B$1/2
+ COUNTIFS('Official Medal Table'!$G:$G,'Each Gender Events'!$A50,'Official Medal Table'!$C:$C,'Each Gender Events'!F$1,'Official Medal Table'!$E:$E,"Mixed")*'Medal values'!$B$2/2
+ COUNTIFS('Official Medal Table'!$H:$H,'Each Gender Events'!$A50,'Official Medal Table'!$C:$C,'Each Gender Events'!F$1,'Official Medal Table'!$E:$E,"Mixed")*'Medal values'!$B$3/2
+ COUNTIFS('Official Medal Table'!$I:$I,'Each Gender Events'!$A50,'Official Medal Table'!$C:$C,'Each Gender Events'!F$1,'Official Medal Table'!$E:$E,"Mixed")*'Medal values'!$B$3/2</f>
        <v>0</v>
      </c>
      <c r="G50">
        <f>COUNTIFS('Official Medal Table'!$F:$F,'Each Gender Events'!$A50,'Official Medal Table'!$C:$C,'Each Gender Events'!G$1,'Official Medal Table'!$E:$E,'Each Gender Events'!G$2)*'Medal values'!$B$1
+ COUNTIFS('Official Medal Table'!$G:$G,'Each Gender Events'!$A50,'Official Medal Table'!$C:$C,'Each Gender Events'!G$1,'Official Medal Table'!$E:$E,'Each Gender Events'!G$2)*'Medal values'!$B$2
+ COUNTIFS('Official Medal Table'!$H:$H,'Each Gender Events'!$A50,'Official Medal Table'!$C:$C,'Each Gender Events'!G$1,'Official Medal Table'!$E:$E,'Each Gender Events'!G$2)*'Medal values'!$B$3
+ COUNTIFS('Official Medal Table'!$I:$I,'Each Gender Events'!$A50,'Official Medal Table'!$C:$C,'Each Gender Events'!G$1,'Official Medal Table'!$E:$E,'Each Gender Events'!G$2)*'Medal values'!$B$3
+ COUNTIFS('Official Medal Table'!$F:$F,'Each Gender Events'!$A50,'Official Medal Table'!$C:$C,'Each Gender Events'!G$1,'Official Medal Table'!$E:$E,"Mixed")*'Medal values'!$B$1/2
+ COUNTIFS('Official Medal Table'!$G:$G,'Each Gender Events'!$A50,'Official Medal Table'!$C:$C,'Each Gender Events'!G$1,'Official Medal Table'!$E:$E,"Mixed")*'Medal values'!$B$2/2
+ COUNTIFS('Official Medal Table'!$H:$H,'Each Gender Events'!$A50,'Official Medal Table'!$C:$C,'Each Gender Events'!G$1,'Official Medal Table'!$E:$E,"Mixed")*'Medal values'!$B$3/2
+ COUNTIFS('Official Medal Table'!$I:$I,'Each Gender Events'!$A50,'Official Medal Table'!$C:$C,'Each Gender Events'!G$1,'Official Medal Table'!$E:$E,"Mixed")*'Medal values'!$B$3/2</f>
        <v>0</v>
      </c>
      <c r="H50">
        <f>COUNTIFS('Official Medal Table'!$F:$F,'Each Gender Events'!$A50,'Official Medal Table'!$C:$C,'Each Gender Events'!H$1,'Official Medal Table'!$E:$E,'Each Gender Events'!H$2)*'Medal values'!$B$1
+ COUNTIFS('Official Medal Table'!$G:$G,'Each Gender Events'!$A50,'Official Medal Table'!$C:$C,'Each Gender Events'!H$1,'Official Medal Table'!$E:$E,'Each Gender Events'!H$2)*'Medal values'!$B$2
+ COUNTIFS('Official Medal Table'!$H:$H,'Each Gender Events'!$A50,'Official Medal Table'!$C:$C,'Each Gender Events'!H$1,'Official Medal Table'!$E:$E,'Each Gender Events'!H$2)*'Medal values'!$B$3
+ COUNTIFS('Official Medal Table'!$I:$I,'Each Gender Events'!$A50,'Official Medal Table'!$C:$C,'Each Gender Events'!H$1,'Official Medal Table'!$E:$E,'Each Gender Events'!H$2)*'Medal values'!$B$3
+ COUNTIFS('Official Medal Table'!$F:$F,'Each Gender Events'!$A50,'Official Medal Table'!$C:$C,'Each Gender Events'!H$1,'Official Medal Table'!$E:$E,"Mixed")*'Medal values'!$B$1/2
+ COUNTIFS('Official Medal Table'!$G:$G,'Each Gender Events'!$A50,'Official Medal Table'!$C:$C,'Each Gender Events'!H$1,'Official Medal Table'!$E:$E,"Mixed")*'Medal values'!$B$2/2
+ COUNTIFS('Official Medal Table'!$H:$H,'Each Gender Events'!$A50,'Official Medal Table'!$C:$C,'Each Gender Events'!H$1,'Official Medal Table'!$E:$E,"Mixed")*'Medal values'!$B$3/2
+ COUNTIFS('Official Medal Table'!$I:$I,'Each Gender Events'!$A50,'Official Medal Table'!$C:$C,'Each Gender Events'!H$1,'Official Medal Table'!$E:$E,"Mixed")*'Medal values'!$B$3/2</f>
        <v>0</v>
      </c>
      <c r="I50">
        <f>COUNTIFS('Official Medal Table'!$F:$F,'Each Gender Events'!$A50,'Official Medal Table'!$C:$C,'Each Gender Events'!I$1,'Official Medal Table'!$E:$E,'Each Gender Events'!I$2)*'Medal values'!$B$1
+ COUNTIFS('Official Medal Table'!$G:$G,'Each Gender Events'!$A50,'Official Medal Table'!$C:$C,'Each Gender Events'!I$1,'Official Medal Table'!$E:$E,'Each Gender Events'!I$2)*'Medal values'!$B$2
+ COUNTIFS('Official Medal Table'!$H:$H,'Each Gender Events'!$A50,'Official Medal Table'!$C:$C,'Each Gender Events'!I$1,'Official Medal Table'!$E:$E,'Each Gender Events'!I$2)*'Medal values'!$B$3
+ COUNTIFS('Official Medal Table'!$I:$I,'Each Gender Events'!$A50,'Official Medal Table'!$C:$C,'Each Gender Events'!I$1,'Official Medal Table'!$E:$E,'Each Gender Events'!I$2)*'Medal values'!$B$3
+ COUNTIFS('Official Medal Table'!$F:$F,'Each Gender Events'!$A50,'Official Medal Table'!$C:$C,'Each Gender Events'!I$1,'Official Medal Table'!$E:$E,"Mixed")*'Medal values'!$B$1/2
+ COUNTIFS('Official Medal Table'!$G:$G,'Each Gender Events'!$A50,'Official Medal Table'!$C:$C,'Each Gender Events'!I$1,'Official Medal Table'!$E:$E,"Mixed")*'Medal values'!$B$2/2
+ COUNTIFS('Official Medal Table'!$H:$H,'Each Gender Events'!$A50,'Official Medal Table'!$C:$C,'Each Gender Events'!I$1,'Official Medal Table'!$E:$E,"Mixed")*'Medal values'!$B$3/2
+ COUNTIFS('Official Medal Table'!$I:$I,'Each Gender Events'!$A50,'Official Medal Table'!$C:$C,'Each Gender Events'!I$1,'Official Medal Table'!$E:$E,"Mixed")*'Medal values'!$B$3/2</f>
        <v>0</v>
      </c>
      <c r="J50">
        <f>COUNTIFS('Official Medal Table'!$F:$F,'Each Gender Events'!$A50,'Official Medal Table'!$C:$C,'Each Gender Events'!J$1,'Official Medal Table'!$E:$E,'Each Gender Events'!J$2)*'Medal values'!$B$1
+ COUNTIFS('Official Medal Table'!$G:$G,'Each Gender Events'!$A50,'Official Medal Table'!$C:$C,'Each Gender Events'!J$1,'Official Medal Table'!$E:$E,'Each Gender Events'!J$2)*'Medal values'!$B$2
+ COUNTIFS('Official Medal Table'!$H:$H,'Each Gender Events'!$A50,'Official Medal Table'!$C:$C,'Each Gender Events'!J$1,'Official Medal Table'!$E:$E,'Each Gender Events'!J$2)*'Medal values'!$B$3
+ COUNTIFS('Official Medal Table'!$I:$I,'Each Gender Events'!$A50,'Official Medal Table'!$C:$C,'Each Gender Events'!J$1,'Official Medal Table'!$E:$E,'Each Gender Events'!J$2)*'Medal values'!$B$3
+ COUNTIFS('Official Medal Table'!$F:$F,'Each Gender Events'!$A50,'Official Medal Table'!$C:$C,'Each Gender Events'!J$1,'Official Medal Table'!$E:$E,"Mixed")*'Medal values'!$B$1/2
+ COUNTIFS('Official Medal Table'!$G:$G,'Each Gender Events'!$A50,'Official Medal Table'!$C:$C,'Each Gender Events'!J$1,'Official Medal Table'!$E:$E,"Mixed")*'Medal values'!$B$2/2
+ COUNTIFS('Official Medal Table'!$H:$H,'Each Gender Events'!$A50,'Official Medal Table'!$C:$C,'Each Gender Events'!J$1,'Official Medal Table'!$E:$E,"Mixed")*'Medal values'!$B$3/2
+ COUNTIFS('Official Medal Table'!$I:$I,'Each Gender Events'!$A50,'Official Medal Table'!$C:$C,'Each Gender Events'!J$1,'Official Medal Table'!$E:$E,"Mixed")*'Medal values'!$B$3/2</f>
        <v>0</v>
      </c>
      <c r="K50">
        <f>COUNTIFS('Official Medal Table'!$F:$F,'Each Gender Events'!$A50,'Official Medal Table'!$C:$C,'Each Gender Events'!K$1,'Official Medal Table'!$E:$E,'Each Gender Events'!K$2)*'Medal values'!$B$1
+ COUNTIFS('Official Medal Table'!$G:$G,'Each Gender Events'!$A50,'Official Medal Table'!$C:$C,'Each Gender Events'!K$1,'Official Medal Table'!$E:$E,'Each Gender Events'!K$2)*'Medal values'!$B$2
+ COUNTIFS('Official Medal Table'!$H:$H,'Each Gender Events'!$A50,'Official Medal Table'!$C:$C,'Each Gender Events'!K$1,'Official Medal Table'!$E:$E,'Each Gender Events'!K$2)*'Medal values'!$B$3
+ COUNTIFS('Official Medal Table'!$I:$I,'Each Gender Events'!$A50,'Official Medal Table'!$C:$C,'Each Gender Events'!K$1,'Official Medal Table'!$E:$E,'Each Gender Events'!K$2)*'Medal values'!$B$3
+ COUNTIFS('Official Medal Table'!$F:$F,'Each Gender Events'!$A50,'Official Medal Table'!$C:$C,'Each Gender Events'!K$1,'Official Medal Table'!$E:$E,"Mixed")*'Medal values'!$B$1/2
+ COUNTIFS('Official Medal Table'!$G:$G,'Each Gender Events'!$A50,'Official Medal Table'!$C:$C,'Each Gender Events'!K$1,'Official Medal Table'!$E:$E,"Mixed")*'Medal values'!$B$2/2
+ COUNTIFS('Official Medal Table'!$H:$H,'Each Gender Events'!$A50,'Official Medal Table'!$C:$C,'Each Gender Events'!K$1,'Official Medal Table'!$E:$E,"Mixed")*'Medal values'!$B$3/2
+ COUNTIFS('Official Medal Table'!$I:$I,'Each Gender Events'!$A50,'Official Medal Table'!$C:$C,'Each Gender Events'!K$1,'Official Medal Table'!$E:$E,"Mixed")*'Medal values'!$B$3/2</f>
        <v>0</v>
      </c>
      <c r="L50">
        <f>COUNTIFS('Official Medal Table'!$F:$F,'Each Gender Events'!$A50,'Official Medal Table'!$C:$C,'Each Gender Events'!L$1,'Official Medal Table'!$E:$E,'Each Gender Events'!L$2)*'Medal values'!$B$1
+ COUNTIFS('Official Medal Table'!$G:$G,'Each Gender Events'!$A50,'Official Medal Table'!$C:$C,'Each Gender Events'!L$1,'Official Medal Table'!$E:$E,'Each Gender Events'!L$2)*'Medal values'!$B$2
+ COUNTIFS('Official Medal Table'!$H:$H,'Each Gender Events'!$A50,'Official Medal Table'!$C:$C,'Each Gender Events'!L$1,'Official Medal Table'!$E:$E,'Each Gender Events'!L$2)*'Medal values'!$B$3
+ COUNTIFS('Official Medal Table'!$I:$I,'Each Gender Events'!$A50,'Official Medal Table'!$C:$C,'Each Gender Events'!L$1,'Official Medal Table'!$E:$E,'Each Gender Events'!L$2)*'Medal values'!$B$3
+ COUNTIFS('Official Medal Table'!$F:$F,'Each Gender Events'!$A50,'Official Medal Table'!$C:$C,'Each Gender Events'!L$1,'Official Medal Table'!$E:$E,"Mixed")*'Medal values'!$B$1/2
+ COUNTIFS('Official Medal Table'!$G:$G,'Each Gender Events'!$A50,'Official Medal Table'!$C:$C,'Each Gender Events'!L$1,'Official Medal Table'!$E:$E,"Mixed")*'Medal values'!$B$2/2
+ COUNTIFS('Official Medal Table'!$H:$H,'Each Gender Events'!$A50,'Official Medal Table'!$C:$C,'Each Gender Events'!L$1,'Official Medal Table'!$E:$E,"Mixed")*'Medal values'!$B$3/2
+ COUNTIFS('Official Medal Table'!$I:$I,'Each Gender Events'!$A50,'Official Medal Table'!$C:$C,'Each Gender Events'!L$1,'Official Medal Table'!$E:$E,"Mixed")*'Medal values'!$B$3/2</f>
        <v>0</v>
      </c>
      <c r="M50">
        <f>COUNTIFS('Official Medal Table'!$F:$F,'Each Gender Events'!$A50,'Official Medal Table'!$C:$C,'Each Gender Events'!M$1,'Official Medal Table'!$E:$E,'Each Gender Events'!M$2)*'Medal values'!$B$1
+ COUNTIFS('Official Medal Table'!$G:$G,'Each Gender Events'!$A50,'Official Medal Table'!$C:$C,'Each Gender Events'!M$1,'Official Medal Table'!$E:$E,'Each Gender Events'!M$2)*'Medal values'!$B$2
+ COUNTIFS('Official Medal Table'!$H:$H,'Each Gender Events'!$A50,'Official Medal Table'!$C:$C,'Each Gender Events'!M$1,'Official Medal Table'!$E:$E,'Each Gender Events'!M$2)*'Medal values'!$B$3
+ COUNTIFS('Official Medal Table'!$I:$I,'Each Gender Events'!$A50,'Official Medal Table'!$C:$C,'Each Gender Events'!M$1,'Official Medal Table'!$E:$E,'Each Gender Events'!M$2)*'Medal values'!$B$3
+ COUNTIFS('Official Medal Table'!$F:$F,'Each Gender Events'!$A50,'Official Medal Table'!$C:$C,'Each Gender Events'!M$1,'Official Medal Table'!$E:$E,"Mixed")*'Medal values'!$B$1/2
+ COUNTIFS('Official Medal Table'!$G:$G,'Each Gender Events'!$A50,'Official Medal Table'!$C:$C,'Each Gender Events'!M$1,'Official Medal Table'!$E:$E,"Mixed")*'Medal values'!$B$2/2
+ COUNTIFS('Official Medal Table'!$H:$H,'Each Gender Events'!$A50,'Official Medal Table'!$C:$C,'Each Gender Events'!M$1,'Official Medal Table'!$E:$E,"Mixed")*'Medal values'!$B$3/2
+ COUNTIFS('Official Medal Table'!$I:$I,'Each Gender Events'!$A50,'Official Medal Table'!$C:$C,'Each Gender Events'!M$1,'Official Medal Table'!$E:$E,"Mixed")*'Medal values'!$B$3/2</f>
        <v>0</v>
      </c>
      <c r="N50">
        <f>COUNTIFS('Official Medal Table'!$F:$F,'Each Gender Events'!$A50,'Official Medal Table'!$C:$C,'Each Gender Events'!N$1,'Official Medal Table'!$E:$E,'Each Gender Events'!N$2)*'Medal values'!$B$1
+ COUNTIFS('Official Medal Table'!$G:$G,'Each Gender Events'!$A50,'Official Medal Table'!$C:$C,'Each Gender Events'!N$1,'Official Medal Table'!$E:$E,'Each Gender Events'!N$2)*'Medal values'!$B$2
+ COUNTIFS('Official Medal Table'!$H:$H,'Each Gender Events'!$A50,'Official Medal Table'!$C:$C,'Each Gender Events'!N$1,'Official Medal Table'!$E:$E,'Each Gender Events'!N$2)*'Medal values'!$B$3
+ COUNTIFS('Official Medal Table'!$I:$I,'Each Gender Events'!$A50,'Official Medal Table'!$C:$C,'Each Gender Events'!N$1,'Official Medal Table'!$E:$E,'Each Gender Events'!N$2)*'Medal values'!$B$3
+ COUNTIFS('Official Medal Table'!$F:$F,'Each Gender Events'!$A50,'Official Medal Table'!$C:$C,'Each Gender Events'!N$1,'Official Medal Table'!$E:$E,"Mixed")*'Medal values'!$B$1/2
+ COUNTIFS('Official Medal Table'!$G:$G,'Each Gender Events'!$A50,'Official Medal Table'!$C:$C,'Each Gender Events'!N$1,'Official Medal Table'!$E:$E,"Mixed")*'Medal values'!$B$2/2
+ COUNTIFS('Official Medal Table'!$H:$H,'Each Gender Events'!$A50,'Official Medal Table'!$C:$C,'Each Gender Events'!N$1,'Official Medal Table'!$E:$E,"Mixed")*'Medal values'!$B$3/2
+ COUNTIFS('Official Medal Table'!$I:$I,'Each Gender Events'!$A50,'Official Medal Table'!$C:$C,'Each Gender Events'!N$1,'Official Medal Table'!$E:$E,"Mixed")*'Medal values'!$B$3/2</f>
        <v>0</v>
      </c>
      <c r="O50">
        <f>COUNTIFS('Official Medal Table'!$F:$F,'Each Gender Events'!$A50,'Official Medal Table'!$C:$C,'Each Gender Events'!O$1,'Official Medal Table'!$E:$E,'Each Gender Events'!O$2)*'Medal values'!$B$1
+ COUNTIFS('Official Medal Table'!$G:$G,'Each Gender Events'!$A50,'Official Medal Table'!$C:$C,'Each Gender Events'!O$1,'Official Medal Table'!$E:$E,'Each Gender Events'!O$2)*'Medal values'!$B$2
+ COUNTIFS('Official Medal Table'!$H:$H,'Each Gender Events'!$A50,'Official Medal Table'!$C:$C,'Each Gender Events'!O$1,'Official Medal Table'!$E:$E,'Each Gender Events'!O$2)*'Medal values'!$B$3
+ COUNTIFS('Official Medal Table'!$I:$I,'Each Gender Events'!$A50,'Official Medal Table'!$C:$C,'Each Gender Events'!O$1,'Official Medal Table'!$E:$E,'Each Gender Events'!O$2)*'Medal values'!$B$3
+ COUNTIFS('Official Medal Table'!$F:$F,'Each Gender Events'!$A50,'Official Medal Table'!$C:$C,'Each Gender Events'!O$1,'Official Medal Table'!$E:$E,"Mixed")*'Medal values'!$B$1/2
+ COUNTIFS('Official Medal Table'!$G:$G,'Each Gender Events'!$A50,'Official Medal Table'!$C:$C,'Each Gender Events'!O$1,'Official Medal Table'!$E:$E,"Mixed")*'Medal values'!$B$2/2
+ COUNTIFS('Official Medal Table'!$H:$H,'Each Gender Events'!$A50,'Official Medal Table'!$C:$C,'Each Gender Events'!O$1,'Official Medal Table'!$E:$E,"Mixed")*'Medal values'!$B$3/2
+ COUNTIFS('Official Medal Table'!$I:$I,'Each Gender Events'!$A50,'Official Medal Table'!$C:$C,'Each Gender Events'!O$1,'Official Medal Table'!$E:$E,"Mixed")*'Medal values'!$B$3/2</f>
        <v>0</v>
      </c>
      <c r="P50">
        <f>COUNTIFS('Official Medal Table'!$F:$F,'Each Gender Events'!$A50,'Official Medal Table'!$C:$C,'Each Gender Events'!P$1,'Official Medal Table'!$E:$E,'Each Gender Events'!P$2)*'Medal values'!$B$1
+ COUNTIFS('Official Medal Table'!$G:$G,'Each Gender Events'!$A50,'Official Medal Table'!$C:$C,'Each Gender Events'!P$1,'Official Medal Table'!$E:$E,'Each Gender Events'!P$2)*'Medal values'!$B$2
+ COUNTIFS('Official Medal Table'!$H:$H,'Each Gender Events'!$A50,'Official Medal Table'!$C:$C,'Each Gender Events'!P$1,'Official Medal Table'!$E:$E,'Each Gender Events'!P$2)*'Medal values'!$B$3
+ COUNTIFS('Official Medal Table'!$I:$I,'Each Gender Events'!$A50,'Official Medal Table'!$C:$C,'Each Gender Events'!P$1,'Official Medal Table'!$E:$E,'Each Gender Events'!P$2)*'Medal values'!$B$3
+ COUNTIFS('Official Medal Table'!$F:$F,'Each Gender Events'!$A50,'Official Medal Table'!$C:$C,'Each Gender Events'!P$1,'Official Medal Table'!$E:$E,"Mixed")*'Medal values'!$B$1/2
+ COUNTIFS('Official Medal Table'!$G:$G,'Each Gender Events'!$A50,'Official Medal Table'!$C:$C,'Each Gender Events'!P$1,'Official Medal Table'!$E:$E,"Mixed")*'Medal values'!$B$2/2
+ COUNTIFS('Official Medal Table'!$H:$H,'Each Gender Events'!$A50,'Official Medal Table'!$C:$C,'Each Gender Events'!P$1,'Official Medal Table'!$E:$E,"Mixed")*'Medal values'!$B$3/2
+ COUNTIFS('Official Medal Table'!$I:$I,'Each Gender Events'!$A50,'Official Medal Table'!$C:$C,'Each Gender Events'!P$1,'Official Medal Table'!$E:$E,"Mixed")*'Medal values'!$B$3/2</f>
        <v>0</v>
      </c>
      <c r="Q50">
        <f>COUNTIFS('Official Medal Table'!$F:$F,'Each Gender Events'!$A50,'Official Medal Table'!$C:$C,'Each Gender Events'!Q$1,'Official Medal Table'!$E:$E,'Each Gender Events'!Q$2)*'Medal values'!$B$1
+ COUNTIFS('Official Medal Table'!$G:$G,'Each Gender Events'!$A50,'Official Medal Table'!$C:$C,'Each Gender Events'!Q$1,'Official Medal Table'!$E:$E,'Each Gender Events'!Q$2)*'Medal values'!$B$2
+ COUNTIFS('Official Medal Table'!$H:$H,'Each Gender Events'!$A50,'Official Medal Table'!$C:$C,'Each Gender Events'!Q$1,'Official Medal Table'!$E:$E,'Each Gender Events'!Q$2)*'Medal values'!$B$3
+ COUNTIFS('Official Medal Table'!$I:$I,'Each Gender Events'!$A50,'Official Medal Table'!$C:$C,'Each Gender Events'!Q$1,'Official Medal Table'!$E:$E,'Each Gender Events'!Q$2)*'Medal values'!$B$3
+ COUNTIFS('Official Medal Table'!$F:$F,'Each Gender Events'!$A50,'Official Medal Table'!$C:$C,'Each Gender Events'!Q$1,'Official Medal Table'!$E:$E,"Mixed")*'Medal values'!$B$1/2
+ COUNTIFS('Official Medal Table'!$G:$G,'Each Gender Events'!$A50,'Official Medal Table'!$C:$C,'Each Gender Events'!Q$1,'Official Medal Table'!$E:$E,"Mixed")*'Medal values'!$B$2/2
+ COUNTIFS('Official Medal Table'!$H:$H,'Each Gender Events'!$A50,'Official Medal Table'!$C:$C,'Each Gender Events'!Q$1,'Official Medal Table'!$E:$E,"Mixed")*'Medal values'!$B$3/2
+ COUNTIFS('Official Medal Table'!$I:$I,'Each Gender Events'!$A50,'Official Medal Table'!$C:$C,'Each Gender Events'!Q$1,'Official Medal Table'!$E:$E,"Mixed")*'Medal values'!$B$3/2</f>
        <v>0</v>
      </c>
      <c r="R50">
        <f>COUNTIFS('Official Medal Table'!$F:$F,'Each Gender Events'!$A50,'Official Medal Table'!$C:$C,'Each Gender Events'!R$1,'Official Medal Table'!$E:$E,'Each Gender Events'!R$2)*'Medal values'!$B$1
+ COUNTIFS('Official Medal Table'!$G:$G,'Each Gender Events'!$A50,'Official Medal Table'!$C:$C,'Each Gender Events'!R$1,'Official Medal Table'!$E:$E,'Each Gender Events'!R$2)*'Medal values'!$B$2
+ COUNTIFS('Official Medal Table'!$H:$H,'Each Gender Events'!$A50,'Official Medal Table'!$C:$C,'Each Gender Events'!R$1,'Official Medal Table'!$E:$E,'Each Gender Events'!R$2)*'Medal values'!$B$3
+ COUNTIFS('Official Medal Table'!$I:$I,'Each Gender Events'!$A50,'Official Medal Table'!$C:$C,'Each Gender Events'!R$1,'Official Medal Table'!$E:$E,'Each Gender Events'!R$2)*'Medal values'!$B$3
+ COUNTIFS('Official Medal Table'!$F:$F,'Each Gender Events'!$A50,'Official Medal Table'!$C:$C,'Each Gender Events'!R$1,'Official Medal Table'!$E:$E,"Mixed")*'Medal values'!$B$1/2
+ COUNTIFS('Official Medal Table'!$G:$G,'Each Gender Events'!$A50,'Official Medal Table'!$C:$C,'Each Gender Events'!R$1,'Official Medal Table'!$E:$E,"Mixed")*'Medal values'!$B$2/2
+ COUNTIFS('Official Medal Table'!$H:$H,'Each Gender Events'!$A50,'Official Medal Table'!$C:$C,'Each Gender Events'!R$1,'Official Medal Table'!$E:$E,"Mixed")*'Medal values'!$B$3/2
+ COUNTIFS('Official Medal Table'!$I:$I,'Each Gender Events'!$A50,'Official Medal Table'!$C:$C,'Each Gender Events'!R$1,'Official Medal Table'!$E:$E,"Mixed")*'Medal values'!$B$3/2</f>
        <v>0</v>
      </c>
      <c r="S50">
        <f>COUNTIFS('Official Medal Table'!$F:$F,'Each Gender Events'!$A50,'Official Medal Table'!$C:$C,'Each Gender Events'!S$1,'Official Medal Table'!$E:$E,'Each Gender Events'!S$2)*'Medal values'!$B$1
+ COUNTIFS('Official Medal Table'!$G:$G,'Each Gender Events'!$A50,'Official Medal Table'!$C:$C,'Each Gender Events'!S$1,'Official Medal Table'!$E:$E,'Each Gender Events'!S$2)*'Medal values'!$B$2
+ COUNTIFS('Official Medal Table'!$H:$H,'Each Gender Events'!$A50,'Official Medal Table'!$C:$C,'Each Gender Events'!S$1,'Official Medal Table'!$E:$E,'Each Gender Events'!S$2)*'Medal values'!$B$3
+ COUNTIFS('Official Medal Table'!$I:$I,'Each Gender Events'!$A50,'Official Medal Table'!$C:$C,'Each Gender Events'!S$1,'Official Medal Table'!$E:$E,'Each Gender Events'!S$2)*'Medal values'!$B$3
+ COUNTIFS('Official Medal Table'!$F:$F,'Each Gender Events'!$A50,'Official Medal Table'!$C:$C,'Each Gender Events'!S$1,'Official Medal Table'!$E:$E,"Mixed")*'Medal values'!$B$1/2
+ COUNTIFS('Official Medal Table'!$G:$G,'Each Gender Events'!$A50,'Official Medal Table'!$C:$C,'Each Gender Events'!S$1,'Official Medal Table'!$E:$E,"Mixed")*'Medal values'!$B$2/2
+ COUNTIFS('Official Medal Table'!$H:$H,'Each Gender Events'!$A50,'Official Medal Table'!$C:$C,'Each Gender Events'!S$1,'Official Medal Table'!$E:$E,"Mixed")*'Medal values'!$B$3/2
+ COUNTIFS('Official Medal Table'!$I:$I,'Each Gender Events'!$A50,'Official Medal Table'!$C:$C,'Each Gender Events'!S$1,'Official Medal Table'!$E:$E,"Mixed")*'Medal values'!$B$3/2</f>
        <v>0</v>
      </c>
      <c r="T50">
        <f>COUNTIFS('Official Medal Table'!$F:$F,'Each Gender Events'!$A50,'Official Medal Table'!$C:$C,'Each Gender Events'!T$1,'Official Medal Table'!$E:$E,'Each Gender Events'!T$2)*'Medal values'!$B$1
+ COUNTIFS('Official Medal Table'!$G:$G,'Each Gender Events'!$A50,'Official Medal Table'!$C:$C,'Each Gender Events'!T$1,'Official Medal Table'!$E:$E,'Each Gender Events'!T$2)*'Medal values'!$B$2
+ COUNTIFS('Official Medal Table'!$H:$H,'Each Gender Events'!$A50,'Official Medal Table'!$C:$C,'Each Gender Events'!T$1,'Official Medal Table'!$E:$E,'Each Gender Events'!T$2)*'Medal values'!$B$3
+ COUNTIFS('Official Medal Table'!$I:$I,'Each Gender Events'!$A50,'Official Medal Table'!$C:$C,'Each Gender Events'!T$1,'Official Medal Table'!$E:$E,'Each Gender Events'!T$2)*'Medal values'!$B$3
+ COUNTIFS('Official Medal Table'!$F:$F,'Each Gender Events'!$A50,'Official Medal Table'!$C:$C,'Each Gender Events'!T$1,'Official Medal Table'!$E:$E,"Mixed")*'Medal values'!$B$1/2
+ COUNTIFS('Official Medal Table'!$G:$G,'Each Gender Events'!$A50,'Official Medal Table'!$C:$C,'Each Gender Events'!T$1,'Official Medal Table'!$E:$E,"Mixed")*'Medal values'!$B$2/2
+ COUNTIFS('Official Medal Table'!$H:$H,'Each Gender Events'!$A50,'Official Medal Table'!$C:$C,'Each Gender Events'!T$1,'Official Medal Table'!$E:$E,"Mixed")*'Medal values'!$B$3/2
+ COUNTIFS('Official Medal Table'!$I:$I,'Each Gender Events'!$A50,'Official Medal Table'!$C:$C,'Each Gender Events'!T$1,'Official Medal Table'!$E:$E,"Mixed")*'Medal values'!$B$3/2</f>
        <v>0</v>
      </c>
      <c r="U50">
        <f>COUNTIFS('Official Medal Table'!$F:$F,'Each Gender Events'!$A50,'Official Medal Table'!$C:$C,'Each Gender Events'!U$1,'Official Medal Table'!$E:$E,'Each Gender Events'!U$2)*'Medal values'!$B$1
+ COUNTIFS('Official Medal Table'!$G:$G,'Each Gender Events'!$A50,'Official Medal Table'!$C:$C,'Each Gender Events'!U$1,'Official Medal Table'!$E:$E,'Each Gender Events'!U$2)*'Medal values'!$B$2
+ COUNTIFS('Official Medal Table'!$H:$H,'Each Gender Events'!$A50,'Official Medal Table'!$C:$C,'Each Gender Events'!U$1,'Official Medal Table'!$E:$E,'Each Gender Events'!U$2)*'Medal values'!$B$3
+ COUNTIFS('Official Medal Table'!$I:$I,'Each Gender Events'!$A50,'Official Medal Table'!$C:$C,'Each Gender Events'!U$1,'Official Medal Table'!$E:$E,'Each Gender Events'!U$2)*'Medal values'!$B$3
+ COUNTIFS('Official Medal Table'!$F:$F,'Each Gender Events'!$A50,'Official Medal Table'!$C:$C,'Each Gender Events'!U$1,'Official Medal Table'!$E:$E,"Mixed")*'Medal values'!$B$1/2
+ COUNTIFS('Official Medal Table'!$G:$G,'Each Gender Events'!$A50,'Official Medal Table'!$C:$C,'Each Gender Events'!U$1,'Official Medal Table'!$E:$E,"Mixed")*'Medal values'!$B$2/2
+ COUNTIFS('Official Medal Table'!$H:$H,'Each Gender Events'!$A50,'Official Medal Table'!$C:$C,'Each Gender Events'!U$1,'Official Medal Table'!$E:$E,"Mixed")*'Medal values'!$B$3/2
+ COUNTIFS('Official Medal Table'!$I:$I,'Each Gender Events'!$A50,'Official Medal Table'!$C:$C,'Each Gender Events'!U$1,'Official Medal Table'!$E:$E,"Mixed")*'Medal values'!$B$3/2</f>
        <v>0</v>
      </c>
      <c r="V50">
        <f>COUNTIFS('Official Medal Table'!$F:$F,'Each Gender Events'!$A50,'Official Medal Table'!$C:$C,'Each Gender Events'!V$1,'Official Medal Table'!$E:$E,'Each Gender Events'!V$2)*'Medal values'!$B$1
+ COUNTIFS('Official Medal Table'!$G:$G,'Each Gender Events'!$A50,'Official Medal Table'!$C:$C,'Each Gender Events'!V$1,'Official Medal Table'!$E:$E,'Each Gender Events'!V$2)*'Medal values'!$B$2
+ COUNTIFS('Official Medal Table'!$H:$H,'Each Gender Events'!$A50,'Official Medal Table'!$C:$C,'Each Gender Events'!V$1,'Official Medal Table'!$E:$E,'Each Gender Events'!V$2)*'Medal values'!$B$3
+ COUNTIFS('Official Medal Table'!$I:$I,'Each Gender Events'!$A50,'Official Medal Table'!$C:$C,'Each Gender Events'!V$1,'Official Medal Table'!$E:$E,'Each Gender Events'!V$2)*'Medal values'!$B$3
+ COUNTIFS('Official Medal Table'!$F:$F,'Each Gender Events'!$A50,'Official Medal Table'!$C:$C,'Each Gender Events'!V$1,'Official Medal Table'!$E:$E,"Mixed")*'Medal values'!$B$1/2
+ COUNTIFS('Official Medal Table'!$G:$G,'Each Gender Events'!$A50,'Official Medal Table'!$C:$C,'Each Gender Events'!V$1,'Official Medal Table'!$E:$E,"Mixed")*'Medal values'!$B$2/2
+ COUNTIFS('Official Medal Table'!$H:$H,'Each Gender Events'!$A50,'Official Medal Table'!$C:$C,'Each Gender Events'!V$1,'Official Medal Table'!$E:$E,"Mixed")*'Medal values'!$B$3/2
+ COUNTIFS('Official Medal Table'!$I:$I,'Each Gender Events'!$A50,'Official Medal Table'!$C:$C,'Each Gender Events'!V$1,'Official Medal Table'!$E:$E,"Mixed")*'Medal values'!$B$3/2</f>
        <v>0</v>
      </c>
      <c r="W50">
        <f>COUNTIFS('Official Medal Table'!$F:$F,'Each Gender Events'!$A50,'Official Medal Table'!$C:$C,'Each Gender Events'!W$1,'Official Medal Table'!$E:$E,'Each Gender Events'!W$2)*'Medal values'!$B$1
+ COUNTIFS('Official Medal Table'!$G:$G,'Each Gender Events'!$A50,'Official Medal Table'!$C:$C,'Each Gender Events'!W$1,'Official Medal Table'!$E:$E,'Each Gender Events'!W$2)*'Medal values'!$B$2
+ COUNTIFS('Official Medal Table'!$H:$H,'Each Gender Events'!$A50,'Official Medal Table'!$C:$C,'Each Gender Events'!W$1,'Official Medal Table'!$E:$E,'Each Gender Events'!W$2)*'Medal values'!$B$3
+ COUNTIFS('Official Medal Table'!$I:$I,'Each Gender Events'!$A50,'Official Medal Table'!$C:$C,'Each Gender Events'!W$1,'Official Medal Table'!$E:$E,'Each Gender Events'!W$2)*'Medal values'!$B$3
+ COUNTIFS('Official Medal Table'!$F:$F,'Each Gender Events'!$A50,'Official Medal Table'!$C:$C,'Each Gender Events'!W$1,'Official Medal Table'!$E:$E,"Mixed")*'Medal values'!$B$1/2
+ COUNTIFS('Official Medal Table'!$G:$G,'Each Gender Events'!$A50,'Official Medal Table'!$C:$C,'Each Gender Events'!W$1,'Official Medal Table'!$E:$E,"Mixed")*'Medal values'!$B$2/2
+ COUNTIFS('Official Medal Table'!$H:$H,'Each Gender Events'!$A50,'Official Medal Table'!$C:$C,'Each Gender Events'!W$1,'Official Medal Table'!$E:$E,"Mixed")*'Medal values'!$B$3/2
+ COUNTIFS('Official Medal Table'!$I:$I,'Each Gender Events'!$A50,'Official Medal Table'!$C:$C,'Each Gender Events'!W$1,'Official Medal Table'!$E:$E,"Mixed")*'Medal values'!$B$3/2</f>
        <v>0</v>
      </c>
      <c r="X50">
        <f>COUNTIFS('Official Medal Table'!$F:$F,'Each Gender Events'!$A50,'Official Medal Table'!$C:$C,'Each Gender Events'!X$1,'Official Medal Table'!$E:$E,'Each Gender Events'!X$2)*'Medal values'!$B$1
+ COUNTIFS('Official Medal Table'!$G:$G,'Each Gender Events'!$A50,'Official Medal Table'!$C:$C,'Each Gender Events'!X$1,'Official Medal Table'!$E:$E,'Each Gender Events'!X$2)*'Medal values'!$B$2
+ COUNTIFS('Official Medal Table'!$H:$H,'Each Gender Events'!$A50,'Official Medal Table'!$C:$C,'Each Gender Events'!X$1,'Official Medal Table'!$E:$E,'Each Gender Events'!X$2)*'Medal values'!$B$3
+ COUNTIFS('Official Medal Table'!$I:$I,'Each Gender Events'!$A50,'Official Medal Table'!$C:$C,'Each Gender Events'!X$1,'Official Medal Table'!$E:$E,'Each Gender Events'!X$2)*'Medal values'!$B$3
+ COUNTIFS('Official Medal Table'!$F:$F,'Each Gender Events'!$A50,'Official Medal Table'!$C:$C,'Each Gender Events'!X$1,'Official Medal Table'!$E:$E,"Mixed")*'Medal values'!$B$1/2
+ COUNTIFS('Official Medal Table'!$G:$G,'Each Gender Events'!$A50,'Official Medal Table'!$C:$C,'Each Gender Events'!X$1,'Official Medal Table'!$E:$E,"Mixed")*'Medal values'!$B$2/2
+ COUNTIFS('Official Medal Table'!$H:$H,'Each Gender Events'!$A50,'Official Medal Table'!$C:$C,'Each Gender Events'!X$1,'Official Medal Table'!$E:$E,"Mixed")*'Medal values'!$B$3/2
+ COUNTIFS('Official Medal Table'!$I:$I,'Each Gender Events'!$A50,'Official Medal Table'!$C:$C,'Each Gender Events'!X$1,'Official Medal Table'!$E:$E,"Mixed")*'Medal values'!$B$3/2</f>
        <v>0</v>
      </c>
      <c r="Y50">
        <f>COUNTIFS('Official Medal Table'!$F:$F,'Each Gender Events'!$A50,'Official Medal Table'!$C:$C,'Each Gender Events'!Y$1,'Official Medal Table'!$E:$E,'Each Gender Events'!Y$2)*'Medal values'!$B$1
+ COUNTIFS('Official Medal Table'!$G:$G,'Each Gender Events'!$A50,'Official Medal Table'!$C:$C,'Each Gender Events'!Y$1,'Official Medal Table'!$E:$E,'Each Gender Events'!Y$2)*'Medal values'!$B$2
+ COUNTIFS('Official Medal Table'!$H:$H,'Each Gender Events'!$A50,'Official Medal Table'!$C:$C,'Each Gender Events'!Y$1,'Official Medal Table'!$E:$E,'Each Gender Events'!Y$2)*'Medal values'!$B$3
+ COUNTIFS('Official Medal Table'!$I:$I,'Each Gender Events'!$A50,'Official Medal Table'!$C:$C,'Each Gender Events'!Y$1,'Official Medal Table'!$E:$E,'Each Gender Events'!Y$2)*'Medal values'!$B$3
+ COUNTIFS('Official Medal Table'!$F:$F,'Each Gender Events'!$A50,'Official Medal Table'!$C:$C,'Each Gender Events'!Y$1,'Official Medal Table'!$E:$E,"Mixed")*'Medal values'!$B$1/2
+ COUNTIFS('Official Medal Table'!$G:$G,'Each Gender Events'!$A50,'Official Medal Table'!$C:$C,'Each Gender Events'!Y$1,'Official Medal Table'!$E:$E,"Mixed")*'Medal values'!$B$2/2
+ COUNTIFS('Official Medal Table'!$H:$H,'Each Gender Events'!$A50,'Official Medal Table'!$C:$C,'Each Gender Events'!Y$1,'Official Medal Table'!$E:$E,"Mixed")*'Medal values'!$B$3/2
+ COUNTIFS('Official Medal Table'!$I:$I,'Each Gender Events'!$A50,'Official Medal Table'!$C:$C,'Each Gender Events'!Y$1,'Official Medal Table'!$E:$E,"Mixed")*'Medal values'!$B$3/2</f>
        <v>0</v>
      </c>
      <c r="Z50">
        <f>COUNTIFS('Official Medal Table'!$F:$F,'Each Gender Events'!$A50,'Official Medal Table'!$C:$C,'Each Gender Events'!Z$1,'Official Medal Table'!$E:$E,'Each Gender Events'!Z$2)*'Medal values'!$B$1
+ COUNTIFS('Official Medal Table'!$G:$G,'Each Gender Events'!$A50,'Official Medal Table'!$C:$C,'Each Gender Events'!Z$1,'Official Medal Table'!$E:$E,'Each Gender Events'!Z$2)*'Medal values'!$B$2
+ COUNTIFS('Official Medal Table'!$H:$H,'Each Gender Events'!$A50,'Official Medal Table'!$C:$C,'Each Gender Events'!Z$1,'Official Medal Table'!$E:$E,'Each Gender Events'!Z$2)*'Medal values'!$B$3
+ COUNTIFS('Official Medal Table'!$I:$I,'Each Gender Events'!$A50,'Official Medal Table'!$C:$C,'Each Gender Events'!Z$1,'Official Medal Table'!$E:$E,'Each Gender Events'!Z$2)*'Medal values'!$B$3
+ COUNTIFS('Official Medal Table'!$F:$F,'Each Gender Events'!$A50,'Official Medal Table'!$C:$C,'Each Gender Events'!Z$1,'Official Medal Table'!$E:$E,"Mixed")*'Medal values'!$B$1/2
+ COUNTIFS('Official Medal Table'!$G:$G,'Each Gender Events'!$A50,'Official Medal Table'!$C:$C,'Each Gender Events'!Z$1,'Official Medal Table'!$E:$E,"Mixed")*'Medal values'!$B$2/2
+ COUNTIFS('Official Medal Table'!$H:$H,'Each Gender Events'!$A50,'Official Medal Table'!$C:$C,'Each Gender Events'!Z$1,'Official Medal Table'!$E:$E,"Mixed")*'Medal values'!$B$3/2
+ COUNTIFS('Official Medal Table'!$I:$I,'Each Gender Events'!$A50,'Official Medal Table'!$C:$C,'Each Gender Events'!Z$1,'Official Medal Table'!$E:$E,"Mixed")*'Medal values'!$B$3/2</f>
        <v>0</v>
      </c>
      <c r="AA50">
        <f>COUNTIFS('Official Medal Table'!$F:$F,'Each Gender Events'!$A50,'Official Medal Table'!$C:$C,'Each Gender Events'!AA$1,'Official Medal Table'!$E:$E,'Each Gender Events'!AA$2)*'Medal values'!$B$1
+ COUNTIFS('Official Medal Table'!$G:$G,'Each Gender Events'!$A50,'Official Medal Table'!$C:$C,'Each Gender Events'!AA$1,'Official Medal Table'!$E:$E,'Each Gender Events'!AA$2)*'Medal values'!$B$2
+ COUNTIFS('Official Medal Table'!$H:$H,'Each Gender Events'!$A50,'Official Medal Table'!$C:$C,'Each Gender Events'!AA$1,'Official Medal Table'!$E:$E,'Each Gender Events'!AA$2)*'Medal values'!$B$3
+ COUNTIFS('Official Medal Table'!$I:$I,'Each Gender Events'!$A50,'Official Medal Table'!$C:$C,'Each Gender Events'!AA$1,'Official Medal Table'!$E:$E,'Each Gender Events'!AA$2)*'Medal values'!$B$3
+ COUNTIFS('Official Medal Table'!$F:$F,'Each Gender Events'!$A50,'Official Medal Table'!$C:$C,'Each Gender Events'!AA$1,'Official Medal Table'!$E:$E,"Mixed")*'Medal values'!$B$1/2
+ COUNTIFS('Official Medal Table'!$G:$G,'Each Gender Events'!$A50,'Official Medal Table'!$C:$C,'Each Gender Events'!AA$1,'Official Medal Table'!$E:$E,"Mixed")*'Medal values'!$B$2/2
+ COUNTIFS('Official Medal Table'!$H:$H,'Each Gender Events'!$A50,'Official Medal Table'!$C:$C,'Each Gender Events'!AA$1,'Official Medal Table'!$E:$E,"Mixed")*'Medal values'!$B$3/2
+ COUNTIFS('Official Medal Table'!$I:$I,'Each Gender Events'!$A50,'Official Medal Table'!$C:$C,'Each Gender Events'!AA$1,'Official Medal Table'!$E:$E,"Mixed")*'Medal values'!$B$3/2</f>
        <v>0</v>
      </c>
      <c r="AB50">
        <f>COUNTIFS('Official Medal Table'!$F:$F,'Each Gender Events'!$A50,'Official Medal Table'!$C:$C,'Each Gender Events'!AB$1,'Official Medal Table'!$E:$E,'Each Gender Events'!AB$2)*'Medal values'!$B$1
+ COUNTIFS('Official Medal Table'!$G:$G,'Each Gender Events'!$A50,'Official Medal Table'!$C:$C,'Each Gender Events'!AB$1,'Official Medal Table'!$E:$E,'Each Gender Events'!AB$2)*'Medal values'!$B$2
+ COUNTIFS('Official Medal Table'!$H:$H,'Each Gender Events'!$A50,'Official Medal Table'!$C:$C,'Each Gender Events'!AB$1,'Official Medal Table'!$E:$E,'Each Gender Events'!AB$2)*'Medal values'!$B$3
+ COUNTIFS('Official Medal Table'!$I:$I,'Each Gender Events'!$A50,'Official Medal Table'!$C:$C,'Each Gender Events'!AB$1,'Official Medal Table'!$E:$E,'Each Gender Events'!AB$2)*'Medal values'!$B$3
+ COUNTIFS('Official Medal Table'!$F:$F,'Each Gender Events'!$A50,'Official Medal Table'!$C:$C,'Each Gender Events'!AB$1,'Official Medal Table'!$E:$E,"Mixed")*'Medal values'!$B$1/2
+ COUNTIFS('Official Medal Table'!$G:$G,'Each Gender Events'!$A50,'Official Medal Table'!$C:$C,'Each Gender Events'!AB$1,'Official Medal Table'!$E:$E,"Mixed")*'Medal values'!$B$2/2
+ COUNTIFS('Official Medal Table'!$H:$H,'Each Gender Events'!$A50,'Official Medal Table'!$C:$C,'Each Gender Events'!AB$1,'Official Medal Table'!$E:$E,"Mixed")*'Medal values'!$B$3/2
+ COUNTIFS('Official Medal Table'!$I:$I,'Each Gender Events'!$A50,'Official Medal Table'!$C:$C,'Each Gender Events'!AB$1,'Official Medal Table'!$E:$E,"Mixed")*'Medal values'!$B$3/2</f>
        <v>0</v>
      </c>
      <c r="AC50">
        <f>COUNTIFS('Official Medal Table'!$F:$F,'Each Gender Events'!$A50,'Official Medal Table'!$C:$C,'Each Gender Events'!AC$1,'Official Medal Table'!$E:$E,'Each Gender Events'!AC$2)*'Medal values'!$B$1
+ COUNTIFS('Official Medal Table'!$G:$G,'Each Gender Events'!$A50,'Official Medal Table'!$C:$C,'Each Gender Events'!AC$1,'Official Medal Table'!$E:$E,'Each Gender Events'!AC$2)*'Medal values'!$B$2
+ COUNTIFS('Official Medal Table'!$H:$H,'Each Gender Events'!$A50,'Official Medal Table'!$C:$C,'Each Gender Events'!AC$1,'Official Medal Table'!$E:$E,'Each Gender Events'!AC$2)*'Medal values'!$B$3
+ COUNTIFS('Official Medal Table'!$I:$I,'Each Gender Events'!$A50,'Official Medal Table'!$C:$C,'Each Gender Events'!AC$1,'Official Medal Table'!$E:$E,'Each Gender Events'!AC$2)*'Medal values'!$B$3
+ COUNTIFS('Official Medal Table'!$F:$F,'Each Gender Events'!$A50,'Official Medal Table'!$C:$C,'Each Gender Events'!AC$1,'Official Medal Table'!$E:$E,"Mixed")*'Medal values'!$B$1/2
+ COUNTIFS('Official Medal Table'!$G:$G,'Each Gender Events'!$A50,'Official Medal Table'!$C:$C,'Each Gender Events'!AC$1,'Official Medal Table'!$E:$E,"Mixed")*'Medal values'!$B$2/2
+ COUNTIFS('Official Medal Table'!$H:$H,'Each Gender Events'!$A50,'Official Medal Table'!$C:$C,'Each Gender Events'!AC$1,'Official Medal Table'!$E:$E,"Mixed")*'Medal values'!$B$3/2
+ COUNTIFS('Official Medal Table'!$I:$I,'Each Gender Events'!$A50,'Official Medal Table'!$C:$C,'Each Gender Events'!AC$1,'Official Medal Table'!$E:$E,"Mixed")*'Medal values'!$B$3/2</f>
        <v>0</v>
      </c>
      <c r="AD50">
        <f>COUNTIFS('Official Medal Table'!$F:$F,'Each Gender Events'!$A50,'Official Medal Table'!$C:$C,'Each Gender Events'!AD$1,'Official Medal Table'!$E:$E,'Each Gender Events'!AD$2)*'Medal values'!$B$1
+ COUNTIFS('Official Medal Table'!$G:$G,'Each Gender Events'!$A50,'Official Medal Table'!$C:$C,'Each Gender Events'!AD$1,'Official Medal Table'!$E:$E,'Each Gender Events'!AD$2)*'Medal values'!$B$2
+ COUNTIFS('Official Medal Table'!$H:$H,'Each Gender Events'!$A50,'Official Medal Table'!$C:$C,'Each Gender Events'!AD$1,'Official Medal Table'!$E:$E,'Each Gender Events'!AD$2)*'Medal values'!$B$3
+ COUNTIFS('Official Medal Table'!$I:$I,'Each Gender Events'!$A50,'Official Medal Table'!$C:$C,'Each Gender Events'!AD$1,'Official Medal Table'!$E:$E,'Each Gender Events'!AD$2)*'Medal values'!$B$3
+ COUNTIFS('Official Medal Table'!$F:$F,'Each Gender Events'!$A50,'Official Medal Table'!$C:$C,'Each Gender Events'!AD$1,'Official Medal Table'!$E:$E,"Mixed")*'Medal values'!$B$1/2
+ COUNTIFS('Official Medal Table'!$G:$G,'Each Gender Events'!$A50,'Official Medal Table'!$C:$C,'Each Gender Events'!AD$1,'Official Medal Table'!$E:$E,"Mixed")*'Medal values'!$B$2/2
+ COUNTIFS('Official Medal Table'!$H:$H,'Each Gender Events'!$A50,'Official Medal Table'!$C:$C,'Each Gender Events'!AD$1,'Official Medal Table'!$E:$E,"Mixed")*'Medal values'!$B$3/2
+ COUNTIFS('Official Medal Table'!$I:$I,'Each Gender Events'!$A50,'Official Medal Table'!$C:$C,'Each Gender Events'!AD$1,'Official Medal Table'!$E:$E,"Mixed")*'Medal values'!$B$3/2</f>
        <v>0</v>
      </c>
      <c r="AE50">
        <f>COUNTIFS('Official Medal Table'!$F:$F,'Each Gender Events'!$A50,'Official Medal Table'!$C:$C,'Each Gender Events'!AE$1,'Official Medal Table'!$E:$E,'Each Gender Events'!AE$2)*'Medal values'!$B$1
+ COUNTIFS('Official Medal Table'!$G:$G,'Each Gender Events'!$A50,'Official Medal Table'!$C:$C,'Each Gender Events'!AE$1,'Official Medal Table'!$E:$E,'Each Gender Events'!AE$2)*'Medal values'!$B$2
+ COUNTIFS('Official Medal Table'!$H:$H,'Each Gender Events'!$A50,'Official Medal Table'!$C:$C,'Each Gender Events'!AE$1,'Official Medal Table'!$E:$E,'Each Gender Events'!AE$2)*'Medal values'!$B$3
+ COUNTIFS('Official Medal Table'!$I:$I,'Each Gender Events'!$A50,'Official Medal Table'!$C:$C,'Each Gender Events'!AE$1,'Official Medal Table'!$E:$E,'Each Gender Events'!AE$2)*'Medal values'!$B$3
+ COUNTIFS('Official Medal Table'!$F:$F,'Each Gender Events'!$A50,'Official Medal Table'!$C:$C,'Each Gender Events'!AE$1,'Official Medal Table'!$E:$E,"Mixed")*'Medal values'!$B$1/2
+ COUNTIFS('Official Medal Table'!$G:$G,'Each Gender Events'!$A50,'Official Medal Table'!$C:$C,'Each Gender Events'!AE$1,'Official Medal Table'!$E:$E,"Mixed")*'Medal values'!$B$2/2
+ COUNTIFS('Official Medal Table'!$H:$H,'Each Gender Events'!$A50,'Official Medal Table'!$C:$C,'Each Gender Events'!AE$1,'Official Medal Table'!$E:$E,"Mixed")*'Medal values'!$B$3/2
+ COUNTIFS('Official Medal Table'!$I:$I,'Each Gender Events'!$A50,'Official Medal Table'!$C:$C,'Each Gender Events'!AE$1,'Official Medal Table'!$E:$E,"Mixed")*'Medal values'!$B$3/2</f>
        <v>0</v>
      </c>
      <c r="AF50">
        <f>COUNTIFS('Official Medal Table'!$F:$F,'Each Gender Events'!$A50,'Official Medal Table'!$C:$C,'Each Gender Events'!AF$1,'Official Medal Table'!$E:$E,'Each Gender Events'!AF$2)*'Medal values'!$B$1
+ COUNTIFS('Official Medal Table'!$G:$G,'Each Gender Events'!$A50,'Official Medal Table'!$C:$C,'Each Gender Events'!AF$1,'Official Medal Table'!$E:$E,'Each Gender Events'!AF$2)*'Medal values'!$B$2
+ COUNTIFS('Official Medal Table'!$H:$H,'Each Gender Events'!$A50,'Official Medal Table'!$C:$C,'Each Gender Events'!AF$1,'Official Medal Table'!$E:$E,'Each Gender Events'!AF$2)*'Medal values'!$B$3
+ COUNTIFS('Official Medal Table'!$I:$I,'Each Gender Events'!$A50,'Official Medal Table'!$C:$C,'Each Gender Events'!AF$1,'Official Medal Table'!$E:$E,'Each Gender Events'!AF$2)*'Medal values'!$B$3
+ COUNTIFS('Official Medal Table'!$F:$F,'Each Gender Events'!$A50,'Official Medal Table'!$C:$C,'Each Gender Events'!AF$1,'Official Medal Table'!$E:$E,"Mixed")*'Medal values'!$B$1/2
+ COUNTIFS('Official Medal Table'!$G:$G,'Each Gender Events'!$A50,'Official Medal Table'!$C:$C,'Each Gender Events'!AF$1,'Official Medal Table'!$E:$E,"Mixed")*'Medal values'!$B$2/2
+ COUNTIFS('Official Medal Table'!$H:$H,'Each Gender Events'!$A50,'Official Medal Table'!$C:$C,'Each Gender Events'!AF$1,'Official Medal Table'!$E:$E,"Mixed")*'Medal values'!$B$3/2
+ COUNTIFS('Official Medal Table'!$I:$I,'Each Gender Events'!$A50,'Official Medal Table'!$C:$C,'Each Gender Events'!AF$1,'Official Medal Table'!$E:$E,"Mixed")*'Medal values'!$B$3/2</f>
        <v>0</v>
      </c>
      <c r="AG50">
        <f>COUNTIFS('Official Medal Table'!$F:$F,'Each Gender Events'!$A50,'Official Medal Table'!$C:$C,'Each Gender Events'!AG$1,'Official Medal Table'!$E:$E,'Each Gender Events'!AG$2)*'Medal values'!$B$1
+ COUNTIFS('Official Medal Table'!$G:$G,'Each Gender Events'!$A50,'Official Medal Table'!$C:$C,'Each Gender Events'!AG$1,'Official Medal Table'!$E:$E,'Each Gender Events'!AG$2)*'Medal values'!$B$2
+ COUNTIFS('Official Medal Table'!$H:$H,'Each Gender Events'!$A50,'Official Medal Table'!$C:$C,'Each Gender Events'!AG$1,'Official Medal Table'!$E:$E,'Each Gender Events'!AG$2)*'Medal values'!$B$3
+ COUNTIFS('Official Medal Table'!$I:$I,'Each Gender Events'!$A50,'Official Medal Table'!$C:$C,'Each Gender Events'!AG$1,'Official Medal Table'!$E:$E,'Each Gender Events'!AG$2)*'Medal values'!$B$3
+ COUNTIFS('Official Medal Table'!$F:$F,'Each Gender Events'!$A50,'Official Medal Table'!$C:$C,'Each Gender Events'!AG$1,'Official Medal Table'!$E:$E,"Mixed")*'Medal values'!$B$1/2
+ COUNTIFS('Official Medal Table'!$G:$G,'Each Gender Events'!$A50,'Official Medal Table'!$C:$C,'Each Gender Events'!AG$1,'Official Medal Table'!$E:$E,"Mixed")*'Medal values'!$B$2/2
+ COUNTIFS('Official Medal Table'!$H:$H,'Each Gender Events'!$A50,'Official Medal Table'!$C:$C,'Each Gender Events'!AG$1,'Official Medal Table'!$E:$E,"Mixed")*'Medal values'!$B$3/2
+ COUNTIFS('Official Medal Table'!$I:$I,'Each Gender Events'!$A50,'Official Medal Table'!$C:$C,'Each Gender Events'!AG$1,'Official Medal Table'!$E:$E,"Mixed")*'Medal values'!$B$3/2</f>
        <v>0</v>
      </c>
      <c r="AH50">
        <f>COUNTIFS('Official Medal Table'!$F:$F,'Each Gender Events'!$A50,'Official Medal Table'!$C:$C,'Each Gender Events'!AH$1,'Official Medal Table'!$E:$E,'Each Gender Events'!AH$2)*'Medal values'!$B$1
+ COUNTIFS('Official Medal Table'!$G:$G,'Each Gender Events'!$A50,'Official Medal Table'!$C:$C,'Each Gender Events'!AH$1,'Official Medal Table'!$E:$E,'Each Gender Events'!AH$2)*'Medal values'!$B$2
+ COUNTIFS('Official Medal Table'!$H:$H,'Each Gender Events'!$A50,'Official Medal Table'!$C:$C,'Each Gender Events'!AH$1,'Official Medal Table'!$E:$E,'Each Gender Events'!AH$2)*'Medal values'!$B$3
+ COUNTIFS('Official Medal Table'!$I:$I,'Each Gender Events'!$A50,'Official Medal Table'!$C:$C,'Each Gender Events'!AH$1,'Official Medal Table'!$E:$E,'Each Gender Events'!AH$2)*'Medal values'!$B$3
+ COUNTIFS('Official Medal Table'!$F:$F,'Each Gender Events'!$A50,'Official Medal Table'!$C:$C,'Each Gender Events'!AH$1,'Official Medal Table'!$E:$E,"Mixed")*'Medal values'!$B$1/2
+ COUNTIFS('Official Medal Table'!$G:$G,'Each Gender Events'!$A50,'Official Medal Table'!$C:$C,'Each Gender Events'!AH$1,'Official Medal Table'!$E:$E,"Mixed")*'Medal values'!$B$2/2
+ COUNTIFS('Official Medal Table'!$H:$H,'Each Gender Events'!$A50,'Official Medal Table'!$C:$C,'Each Gender Events'!AH$1,'Official Medal Table'!$E:$E,"Mixed")*'Medal values'!$B$3/2
+ COUNTIFS('Official Medal Table'!$I:$I,'Each Gender Events'!$A50,'Official Medal Table'!$C:$C,'Each Gender Events'!AH$1,'Official Medal Table'!$E:$E,"Mixed")*'Medal values'!$B$3/2</f>
        <v>0</v>
      </c>
      <c r="AI50">
        <f>COUNTIFS('Official Medal Table'!$F:$F,'Each Gender Events'!$A50,'Official Medal Table'!$C:$C,'Each Gender Events'!AI$1,'Official Medal Table'!$E:$E,'Each Gender Events'!AI$2)*'Medal values'!$B$1
+ COUNTIFS('Official Medal Table'!$G:$G,'Each Gender Events'!$A50,'Official Medal Table'!$C:$C,'Each Gender Events'!AI$1,'Official Medal Table'!$E:$E,'Each Gender Events'!AI$2)*'Medal values'!$B$2
+ COUNTIFS('Official Medal Table'!$H:$H,'Each Gender Events'!$A50,'Official Medal Table'!$C:$C,'Each Gender Events'!AI$1,'Official Medal Table'!$E:$E,'Each Gender Events'!AI$2)*'Medal values'!$B$3
+ COUNTIFS('Official Medal Table'!$I:$I,'Each Gender Events'!$A50,'Official Medal Table'!$C:$C,'Each Gender Events'!AI$1,'Official Medal Table'!$E:$E,'Each Gender Events'!AI$2)*'Medal values'!$B$3
+ COUNTIFS('Official Medal Table'!$F:$F,'Each Gender Events'!$A50,'Official Medal Table'!$C:$C,'Each Gender Events'!AI$1,'Official Medal Table'!$E:$E,"Mixed")*'Medal values'!$B$1/2
+ COUNTIFS('Official Medal Table'!$G:$G,'Each Gender Events'!$A50,'Official Medal Table'!$C:$C,'Each Gender Events'!AI$1,'Official Medal Table'!$E:$E,"Mixed")*'Medal values'!$B$2/2
+ COUNTIFS('Official Medal Table'!$H:$H,'Each Gender Events'!$A50,'Official Medal Table'!$C:$C,'Each Gender Events'!AI$1,'Official Medal Table'!$E:$E,"Mixed")*'Medal values'!$B$3/2
+ COUNTIFS('Official Medal Table'!$I:$I,'Each Gender Events'!$A50,'Official Medal Table'!$C:$C,'Each Gender Events'!AI$1,'Official Medal Table'!$E:$E,"Mixed")*'Medal values'!$B$3/2</f>
        <v>0</v>
      </c>
      <c r="AJ50">
        <f>COUNTIFS('Official Medal Table'!$F:$F,'Each Gender Events'!$A50,'Official Medal Table'!$C:$C,'Each Gender Events'!AJ$1,'Official Medal Table'!$E:$E,'Each Gender Events'!AJ$2)*'Medal values'!$B$1
+ COUNTIFS('Official Medal Table'!$G:$G,'Each Gender Events'!$A50,'Official Medal Table'!$C:$C,'Each Gender Events'!AJ$1,'Official Medal Table'!$E:$E,'Each Gender Events'!AJ$2)*'Medal values'!$B$2
+ COUNTIFS('Official Medal Table'!$H:$H,'Each Gender Events'!$A50,'Official Medal Table'!$C:$C,'Each Gender Events'!AJ$1,'Official Medal Table'!$E:$E,'Each Gender Events'!AJ$2)*'Medal values'!$B$3
+ COUNTIFS('Official Medal Table'!$I:$I,'Each Gender Events'!$A50,'Official Medal Table'!$C:$C,'Each Gender Events'!AJ$1,'Official Medal Table'!$E:$E,'Each Gender Events'!AJ$2)*'Medal values'!$B$3
+ COUNTIFS('Official Medal Table'!$F:$F,'Each Gender Events'!$A50,'Official Medal Table'!$C:$C,'Each Gender Events'!AJ$1,'Official Medal Table'!$E:$E,"Mixed")*'Medal values'!$B$1/2
+ COUNTIFS('Official Medal Table'!$G:$G,'Each Gender Events'!$A50,'Official Medal Table'!$C:$C,'Each Gender Events'!AJ$1,'Official Medal Table'!$E:$E,"Mixed")*'Medal values'!$B$2/2
+ COUNTIFS('Official Medal Table'!$H:$H,'Each Gender Events'!$A50,'Official Medal Table'!$C:$C,'Each Gender Events'!AJ$1,'Official Medal Table'!$E:$E,"Mixed")*'Medal values'!$B$3/2
+ COUNTIFS('Official Medal Table'!$I:$I,'Each Gender Events'!$A50,'Official Medal Table'!$C:$C,'Each Gender Events'!AJ$1,'Official Medal Table'!$E:$E,"Mixed")*'Medal values'!$B$3/2</f>
        <v>0</v>
      </c>
      <c r="AK50">
        <f>COUNTIFS('Official Medal Table'!$F:$F,'Each Gender Events'!$A50,'Official Medal Table'!$C:$C,'Each Gender Events'!AK$1,'Official Medal Table'!$E:$E,'Each Gender Events'!AK$2)*'Medal values'!$B$1
+ COUNTIFS('Official Medal Table'!$G:$G,'Each Gender Events'!$A50,'Official Medal Table'!$C:$C,'Each Gender Events'!AK$1,'Official Medal Table'!$E:$E,'Each Gender Events'!AK$2)*'Medal values'!$B$2
+ COUNTIFS('Official Medal Table'!$H:$H,'Each Gender Events'!$A50,'Official Medal Table'!$C:$C,'Each Gender Events'!AK$1,'Official Medal Table'!$E:$E,'Each Gender Events'!AK$2)*'Medal values'!$B$3
+ COUNTIFS('Official Medal Table'!$I:$I,'Each Gender Events'!$A50,'Official Medal Table'!$C:$C,'Each Gender Events'!AK$1,'Official Medal Table'!$E:$E,'Each Gender Events'!AK$2)*'Medal values'!$B$3
+ COUNTIFS('Official Medal Table'!$F:$F,'Each Gender Events'!$A50,'Official Medal Table'!$C:$C,'Each Gender Events'!AK$1,'Official Medal Table'!$E:$E,"Mixed")*'Medal values'!$B$1/2
+ COUNTIFS('Official Medal Table'!$G:$G,'Each Gender Events'!$A50,'Official Medal Table'!$C:$C,'Each Gender Events'!AK$1,'Official Medal Table'!$E:$E,"Mixed")*'Medal values'!$B$2/2
+ COUNTIFS('Official Medal Table'!$H:$H,'Each Gender Events'!$A50,'Official Medal Table'!$C:$C,'Each Gender Events'!AK$1,'Official Medal Table'!$E:$E,"Mixed")*'Medal values'!$B$3/2
+ COUNTIFS('Official Medal Table'!$I:$I,'Each Gender Events'!$A50,'Official Medal Table'!$C:$C,'Each Gender Events'!AK$1,'Official Medal Table'!$E:$E,"Mixed")*'Medal values'!$B$3/2</f>
        <v>0</v>
      </c>
      <c r="AL50">
        <f>COUNTIFS('Official Medal Table'!$F:$F,'Each Gender Events'!$A50,'Official Medal Table'!$C:$C,'Each Gender Events'!AL$1,'Official Medal Table'!$E:$E,'Each Gender Events'!AL$2)*'Medal values'!$B$1
+ COUNTIFS('Official Medal Table'!$G:$G,'Each Gender Events'!$A50,'Official Medal Table'!$C:$C,'Each Gender Events'!AL$1,'Official Medal Table'!$E:$E,'Each Gender Events'!AL$2)*'Medal values'!$B$2
+ COUNTIFS('Official Medal Table'!$H:$H,'Each Gender Events'!$A50,'Official Medal Table'!$C:$C,'Each Gender Events'!AL$1,'Official Medal Table'!$E:$E,'Each Gender Events'!AL$2)*'Medal values'!$B$3
+ COUNTIFS('Official Medal Table'!$I:$I,'Each Gender Events'!$A50,'Official Medal Table'!$C:$C,'Each Gender Events'!AL$1,'Official Medal Table'!$E:$E,'Each Gender Events'!AL$2)*'Medal values'!$B$3
+ COUNTIFS('Official Medal Table'!$F:$F,'Each Gender Events'!$A50,'Official Medal Table'!$C:$C,'Each Gender Events'!AL$1,'Official Medal Table'!$E:$E,"Mixed")*'Medal values'!$B$1/2
+ COUNTIFS('Official Medal Table'!$G:$G,'Each Gender Events'!$A50,'Official Medal Table'!$C:$C,'Each Gender Events'!AL$1,'Official Medal Table'!$E:$E,"Mixed")*'Medal values'!$B$2/2
+ COUNTIFS('Official Medal Table'!$H:$H,'Each Gender Events'!$A50,'Official Medal Table'!$C:$C,'Each Gender Events'!AL$1,'Official Medal Table'!$E:$E,"Mixed")*'Medal values'!$B$3/2
+ COUNTIFS('Official Medal Table'!$I:$I,'Each Gender Events'!$A50,'Official Medal Table'!$C:$C,'Each Gender Events'!AL$1,'Official Medal Table'!$E:$E,"Mixed")*'Medal values'!$B$3/2</f>
        <v>0</v>
      </c>
      <c r="AM50">
        <f>COUNTIFS('Official Medal Table'!$F:$F,'Each Gender Events'!$A50,'Official Medal Table'!$C:$C,'Each Gender Events'!AM$1,'Official Medal Table'!$E:$E,'Each Gender Events'!AM$2)*'Medal values'!$B$1
+ COUNTIFS('Official Medal Table'!$G:$G,'Each Gender Events'!$A50,'Official Medal Table'!$C:$C,'Each Gender Events'!AM$1,'Official Medal Table'!$E:$E,'Each Gender Events'!AM$2)*'Medal values'!$B$2
+ COUNTIFS('Official Medal Table'!$H:$H,'Each Gender Events'!$A50,'Official Medal Table'!$C:$C,'Each Gender Events'!AM$1,'Official Medal Table'!$E:$E,'Each Gender Events'!AM$2)*'Medal values'!$B$3
+ COUNTIFS('Official Medal Table'!$I:$I,'Each Gender Events'!$A50,'Official Medal Table'!$C:$C,'Each Gender Events'!AM$1,'Official Medal Table'!$E:$E,'Each Gender Events'!AM$2)*'Medal values'!$B$3
+ COUNTIFS('Official Medal Table'!$F:$F,'Each Gender Events'!$A50,'Official Medal Table'!$C:$C,'Each Gender Events'!AM$1,'Official Medal Table'!$E:$E,"Mixed")*'Medal values'!$B$1/2
+ COUNTIFS('Official Medal Table'!$G:$G,'Each Gender Events'!$A50,'Official Medal Table'!$C:$C,'Each Gender Events'!AM$1,'Official Medal Table'!$E:$E,"Mixed")*'Medal values'!$B$2/2
+ COUNTIFS('Official Medal Table'!$H:$H,'Each Gender Events'!$A50,'Official Medal Table'!$C:$C,'Each Gender Events'!AM$1,'Official Medal Table'!$E:$E,"Mixed")*'Medal values'!$B$3/2
+ COUNTIFS('Official Medal Table'!$I:$I,'Each Gender Events'!$A50,'Official Medal Table'!$C:$C,'Each Gender Events'!AM$1,'Official Medal Table'!$E:$E,"Mixed")*'Medal values'!$B$3/2</f>
        <v>0</v>
      </c>
      <c r="AN50">
        <f>COUNTIFS('Official Medal Table'!$F:$F,'Each Gender Events'!$A50,'Official Medal Table'!$C:$C,'Each Gender Events'!AN$1,'Official Medal Table'!$E:$E,'Each Gender Events'!AN$2)*'Medal values'!$B$1
+ COUNTIFS('Official Medal Table'!$G:$G,'Each Gender Events'!$A50,'Official Medal Table'!$C:$C,'Each Gender Events'!AN$1,'Official Medal Table'!$E:$E,'Each Gender Events'!AN$2)*'Medal values'!$B$2
+ COUNTIFS('Official Medal Table'!$H:$H,'Each Gender Events'!$A50,'Official Medal Table'!$C:$C,'Each Gender Events'!AN$1,'Official Medal Table'!$E:$E,'Each Gender Events'!AN$2)*'Medal values'!$B$3
+ COUNTIFS('Official Medal Table'!$I:$I,'Each Gender Events'!$A50,'Official Medal Table'!$C:$C,'Each Gender Events'!AN$1,'Official Medal Table'!$E:$E,'Each Gender Events'!AN$2)*'Medal values'!$B$3
+ COUNTIFS('Official Medal Table'!$F:$F,'Each Gender Events'!$A50,'Official Medal Table'!$C:$C,'Each Gender Events'!AN$1,'Official Medal Table'!$E:$E,"Mixed")*'Medal values'!$B$1/2
+ COUNTIFS('Official Medal Table'!$G:$G,'Each Gender Events'!$A50,'Official Medal Table'!$C:$C,'Each Gender Events'!AN$1,'Official Medal Table'!$E:$E,"Mixed")*'Medal values'!$B$2/2
+ COUNTIFS('Official Medal Table'!$H:$H,'Each Gender Events'!$A50,'Official Medal Table'!$C:$C,'Each Gender Events'!AN$1,'Official Medal Table'!$E:$E,"Mixed")*'Medal values'!$B$3/2
+ COUNTIFS('Official Medal Table'!$I:$I,'Each Gender Events'!$A50,'Official Medal Table'!$C:$C,'Each Gender Events'!AN$1,'Official Medal Table'!$E:$E,"Mixed")*'Medal values'!$B$3/2</f>
        <v>0</v>
      </c>
      <c r="AO50">
        <f>COUNTIFS('Official Medal Table'!$F:$F,'Each Gender Events'!$A50,'Official Medal Table'!$C:$C,'Each Gender Events'!AO$1,'Official Medal Table'!$E:$E,'Each Gender Events'!AO$2)*'Medal values'!$B$1
+ COUNTIFS('Official Medal Table'!$G:$G,'Each Gender Events'!$A50,'Official Medal Table'!$C:$C,'Each Gender Events'!AO$1,'Official Medal Table'!$E:$E,'Each Gender Events'!AO$2)*'Medal values'!$B$2
+ COUNTIFS('Official Medal Table'!$H:$H,'Each Gender Events'!$A50,'Official Medal Table'!$C:$C,'Each Gender Events'!AO$1,'Official Medal Table'!$E:$E,'Each Gender Events'!AO$2)*'Medal values'!$B$3
+ COUNTIFS('Official Medal Table'!$I:$I,'Each Gender Events'!$A50,'Official Medal Table'!$C:$C,'Each Gender Events'!AO$1,'Official Medal Table'!$E:$E,'Each Gender Events'!AO$2)*'Medal values'!$B$3
+ COUNTIFS('Official Medal Table'!$F:$F,'Each Gender Events'!$A50,'Official Medal Table'!$C:$C,'Each Gender Events'!AO$1,'Official Medal Table'!$E:$E,"Mixed")*'Medal values'!$B$1/2
+ COUNTIFS('Official Medal Table'!$G:$G,'Each Gender Events'!$A50,'Official Medal Table'!$C:$C,'Each Gender Events'!AO$1,'Official Medal Table'!$E:$E,"Mixed")*'Medal values'!$B$2/2
+ COUNTIFS('Official Medal Table'!$H:$H,'Each Gender Events'!$A50,'Official Medal Table'!$C:$C,'Each Gender Events'!AO$1,'Official Medal Table'!$E:$E,"Mixed")*'Medal values'!$B$3/2
+ COUNTIFS('Official Medal Table'!$I:$I,'Each Gender Events'!$A50,'Official Medal Table'!$C:$C,'Each Gender Events'!AO$1,'Official Medal Table'!$E:$E,"Mixed")*'Medal values'!$B$3/2</f>
        <v>0</v>
      </c>
      <c r="AP50">
        <f>COUNTIFS('Official Medal Table'!$F:$F,'Each Gender Events'!$A50,'Official Medal Table'!$C:$C,'Each Gender Events'!AP$1,'Official Medal Table'!$E:$E,'Each Gender Events'!AP$2)*'Medal values'!$B$1
+ COUNTIFS('Official Medal Table'!$G:$G,'Each Gender Events'!$A50,'Official Medal Table'!$C:$C,'Each Gender Events'!AP$1,'Official Medal Table'!$E:$E,'Each Gender Events'!AP$2)*'Medal values'!$B$2
+ COUNTIFS('Official Medal Table'!$H:$H,'Each Gender Events'!$A50,'Official Medal Table'!$C:$C,'Each Gender Events'!AP$1,'Official Medal Table'!$E:$E,'Each Gender Events'!AP$2)*'Medal values'!$B$3
+ COUNTIFS('Official Medal Table'!$I:$I,'Each Gender Events'!$A50,'Official Medal Table'!$C:$C,'Each Gender Events'!AP$1,'Official Medal Table'!$E:$E,'Each Gender Events'!AP$2)*'Medal values'!$B$3
+ COUNTIFS('Official Medal Table'!$F:$F,'Each Gender Events'!$A50,'Official Medal Table'!$C:$C,'Each Gender Events'!AP$1,'Official Medal Table'!$E:$E,"Mixed")*'Medal values'!$B$1/2
+ COUNTIFS('Official Medal Table'!$G:$G,'Each Gender Events'!$A50,'Official Medal Table'!$C:$C,'Each Gender Events'!AP$1,'Official Medal Table'!$E:$E,"Mixed")*'Medal values'!$B$2/2
+ COUNTIFS('Official Medal Table'!$H:$H,'Each Gender Events'!$A50,'Official Medal Table'!$C:$C,'Each Gender Events'!AP$1,'Official Medal Table'!$E:$E,"Mixed")*'Medal values'!$B$3/2
+ COUNTIFS('Official Medal Table'!$I:$I,'Each Gender Events'!$A50,'Official Medal Table'!$C:$C,'Each Gender Events'!AP$1,'Official Medal Table'!$E:$E,"Mixed")*'Medal values'!$B$3/2</f>
        <v>0</v>
      </c>
      <c r="AQ50">
        <f>COUNTIFS('Official Medal Table'!$F:$F,'Each Gender Events'!$A50,'Official Medal Table'!$C:$C,'Each Gender Events'!AQ$1,'Official Medal Table'!$E:$E,'Each Gender Events'!AQ$2)*'Medal values'!$B$1
+ COUNTIFS('Official Medal Table'!$G:$G,'Each Gender Events'!$A50,'Official Medal Table'!$C:$C,'Each Gender Events'!AQ$1,'Official Medal Table'!$E:$E,'Each Gender Events'!AQ$2)*'Medal values'!$B$2
+ COUNTIFS('Official Medal Table'!$H:$H,'Each Gender Events'!$A50,'Official Medal Table'!$C:$C,'Each Gender Events'!AQ$1,'Official Medal Table'!$E:$E,'Each Gender Events'!AQ$2)*'Medal values'!$B$3
+ COUNTIFS('Official Medal Table'!$I:$I,'Each Gender Events'!$A50,'Official Medal Table'!$C:$C,'Each Gender Events'!AQ$1,'Official Medal Table'!$E:$E,'Each Gender Events'!AQ$2)*'Medal values'!$B$3
+ COUNTIFS('Official Medal Table'!$F:$F,'Each Gender Events'!$A50,'Official Medal Table'!$C:$C,'Each Gender Events'!AQ$1,'Official Medal Table'!$E:$E,"Mixed")*'Medal values'!$B$1/2
+ COUNTIFS('Official Medal Table'!$G:$G,'Each Gender Events'!$A50,'Official Medal Table'!$C:$C,'Each Gender Events'!AQ$1,'Official Medal Table'!$E:$E,"Mixed")*'Medal values'!$B$2/2
+ COUNTIFS('Official Medal Table'!$H:$H,'Each Gender Events'!$A50,'Official Medal Table'!$C:$C,'Each Gender Events'!AQ$1,'Official Medal Table'!$E:$E,"Mixed")*'Medal values'!$B$3/2
+ COUNTIFS('Official Medal Table'!$I:$I,'Each Gender Events'!$A50,'Official Medal Table'!$C:$C,'Each Gender Events'!AQ$1,'Official Medal Table'!$E:$E,"Mixed")*'Medal values'!$B$3/2</f>
        <v>0</v>
      </c>
      <c r="AR50">
        <f>COUNTIFS('Official Medal Table'!$F:$F,'Each Gender Events'!$A50,'Official Medal Table'!$C:$C,'Each Gender Events'!AR$1,'Official Medal Table'!$E:$E,'Each Gender Events'!AR$2)*'Medal values'!$B$1
+ COUNTIFS('Official Medal Table'!$G:$G,'Each Gender Events'!$A50,'Official Medal Table'!$C:$C,'Each Gender Events'!AR$1,'Official Medal Table'!$E:$E,'Each Gender Events'!AR$2)*'Medal values'!$B$2
+ COUNTIFS('Official Medal Table'!$H:$H,'Each Gender Events'!$A50,'Official Medal Table'!$C:$C,'Each Gender Events'!AR$1,'Official Medal Table'!$E:$E,'Each Gender Events'!AR$2)*'Medal values'!$B$3
+ COUNTIFS('Official Medal Table'!$I:$I,'Each Gender Events'!$A50,'Official Medal Table'!$C:$C,'Each Gender Events'!AR$1,'Official Medal Table'!$E:$E,'Each Gender Events'!AR$2)*'Medal values'!$B$3
+ COUNTIFS('Official Medal Table'!$F:$F,'Each Gender Events'!$A50,'Official Medal Table'!$C:$C,'Each Gender Events'!AR$1,'Official Medal Table'!$E:$E,"Mixed")*'Medal values'!$B$1/2
+ COUNTIFS('Official Medal Table'!$G:$G,'Each Gender Events'!$A50,'Official Medal Table'!$C:$C,'Each Gender Events'!AR$1,'Official Medal Table'!$E:$E,"Mixed")*'Medal values'!$B$2/2
+ COUNTIFS('Official Medal Table'!$H:$H,'Each Gender Events'!$A50,'Official Medal Table'!$C:$C,'Each Gender Events'!AR$1,'Official Medal Table'!$E:$E,"Mixed")*'Medal values'!$B$3/2
+ COUNTIFS('Official Medal Table'!$I:$I,'Each Gender Events'!$A50,'Official Medal Table'!$C:$C,'Each Gender Events'!AR$1,'Official Medal Table'!$E:$E,"Mixed")*'Medal values'!$B$3/2</f>
        <v>0</v>
      </c>
      <c r="AS50">
        <f>COUNTIFS('Official Medal Table'!$F:$F,'Each Gender Events'!$A50,'Official Medal Table'!$C:$C,'Each Gender Events'!AS$1,'Official Medal Table'!$E:$E,'Each Gender Events'!AS$2)*'Medal values'!$B$1
+ COUNTIFS('Official Medal Table'!$G:$G,'Each Gender Events'!$A50,'Official Medal Table'!$C:$C,'Each Gender Events'!AS$1,'Official Medal Table'!$E:$E,'Each Gender Events'!AS$2)*'Medal values'!$B$2
+ COUNTIFS('Official Medal Table'!$H:$H,'Each Gender Events'!$A50,'Official Medal Table'!$C:$C,'Each Gender Events'!AS$1,'Official Medal Table'!$E:$E,'Each Gender Events'!AS$2)*'Medal values'!$B$3
+ COUNTIFS('Official Medal Table'!$I:$I,'Each Gender Events'!$A50,'Official Medal Table'!$C:$C,'Each Gender Events'!AS$1,'Official Medal Table'!$E:$E,'Each Gender Events'!AS$2)*'Medal values'!$B$3
+ COUNTIFS('Official Medal Table'!$F:$F,'Each Gender Events'!$A50,'Official Medal Table'!$C:$C,'Each Gender Events'!AS$1,'Official Medal Table'!$E:$E,"Mixed")*'Medal values'!$B$1/2
+ COUNTIFS('Official Medal Table'!$G:$G,'Each Gender Events'!$A50,'Official Medal Table'!$C:$C,'Each Gender Events'!AS$1,'Official Medal Table'!$E:$E,"Mixed")*'Medal values'!$B$2/2
+ COUNTIFS('Official Medal Table'!$H:$H,'Each Gender Events'!$A50,'Official Medal Table'!$C:$C,'Each Gender Events'!AS$1,'Official Medal Table'!$E:$E,"Mixed")*'Medal values'!$B$3/2
+ COUNTIFS('Official Medal Table'!$I:$I,'Each Gender Events'!$A50,'Official Medal Table'!$C:$C,'Each Gender Events'!AS$1,'Official Medal Table'!$E:$E,"Mixed")*'Medal values'!$B$3/2</f>
        <v>0</v>
      </c>
      <c r="AT50">
        <f>COUNTIFS('Official Medal Table'!$F:$F,'Each Gender Events'!$A50,'Official Medal Table'!$C:$C,'Each Gender Events'!AT$1,'Official Medal Table'!$E:$E,'Each Gender Events'!AT$2)*'Medal values'!$B$1
+ COUNTIFS('Official Medal Table'!$G:$G,'Each Gender Events'!$A50,'Official Medal Table'!$C:$C,'Each Gender Events'!AT$1,'Official Medal Table'!$E:$E,'Each Gender Events'!AT$2)*'Medal values'!$B$2
+ COUNTIFS('Official Medal Table'!$H:$H,'Each Gender Events'!$A50,'Official Medal Table'!$C:$C,'Each Gender Events'!AT$1,'Official Medal Table'!$E:$E,'Each Gender Events'!AT$2)*'Medal values'!$B$3
+ COUNTIFS('Official Medal Table'!$I:$I,'Each Gender Events'!$A50,'Official Medal Table'!$C:$C,'Each Gender Events'!AT$1,'Official Medal Table'!$E:$E,'Each Gender Events'!AT$2)*'Medal values'!$B$3
+ COUNTIFS('Official Medal Table'!$F:$F,'Each Gender Events'!$A50,'Official Medal Table'!$C:$C,'Each Gender Events'!AT$1,'Official Medal Table'!$E:$E,"Mixed")*'Medal values'!$B$1/2
+ COUNTIFS('Official Medal Table'!$G:$G,'Each Gender Events'!$A50,'Official Medal Table'!$C:$C,'Each Gender Events'!AT$1,'Official Medal Table'!$E:$E,"Mixed")*'Medal values'!$B$2/2
+ COUNTIFS('Official Medal Table'!$H:$H,'Each Gender Events'!$A50,'Official Medal Table'!$C:$C,'Each Gender Events'!AT$1,'Official Medal Table'!$E:$E,"Mixed")*'Medal values'!$B$3/2
+ COUNTIFS('Official Medal Table'!$I:$I,'Each Gender Events'!$A50,'Official Medal Table'!$C:$C,'Each Gender Events'!AT$1,'Official Medal Table'!$E:$E,"Mixed")*'Medal values'!$B$3/2</f>
        <v>0</v>
      </c>
      <c r="AU50">
        <f>COUNTIFS('Official Medal Table'!$F:$F,'Each Gender Events'!$A50,'Official Medal Table'!$C:$C,'Each Gender Events'!AU$1,'Official Medal Table'!$E:$E,'Each Gender Events'!AU$2)*'Medal values'!$B$1
+ COUNTIFS('Official Medal Table'!$G:$G,'Each Gender Events'!$A50,'Official Medal Table'!$C:$C,'Each Gender Events'!AU$1,'Official Medal Table'!$E:$E,'Each Gender Events'!AU$2)*'Medal values'!$B$2
+ COUNTIFS('Official Medal Table'!$H:$H,'Each Gender Events'!$A50,'Official Medal Table'!$C:$C,'Each Gender Events'!AU$1,'Official Medal Table'!$E:$E,'Each Gender Events'!AU$2)*'Medal values'!$B$3
+ COUNTIFS('Official Medal Table'!$I:$I,'Each Gender Events'!$A50,'Official Medal Table'!$C:$C,'Each Gender Events'!AU$1,'Official Medal Table'!$E:$E,'Each Gender Events'!AU$2)*'Medal values'!$B$3
+ COUNTIFS('Official Medal Table'!$F:$F,'Each Gender Events'!$A50,'Official Medal Table'!$C:$C,'Each Gender Events'!AU$1,'Official Medal Table'!$E:$E,"Mixed")*'Medal values'!$B$1/2
+ COUNTIFS('Official Medal Table'!$G:$G,'Each Gender Events'!$A50,'Official Medal Table'!$C:$C,'Each Gender Events'!AU$1,'Official Medal Table'!$E:$E,"Mixed")*'Medal values'!$B$2/2
+ COUNTIFS('Official Medal Table'!$H:$H,'Each Gender Events'!$A50,'Official Medal Table'!$C:$C,'Each Gender Events'!AU$1,'Official Medal Table'!$E:$E,"Mixed")*'Medal values'!$B$3/2
+ COUNTIFS('Official Medal Table'!$I:$I,'Each Gender Events'!$A50,'Official Medal Table'!$C:$C,'Each Gender Events'!AU$1,'Official Medal Table'!$E:$E,"Mixed")*'Medal values'!$B$3/2</f>
        <v>0</v>
      </c>
      <c r="AV50">
        <f>COUNTIFS('Official Medal Table'!$F:$F,'Each Gender Events'!$A50,'Official Medal Table'!$C:$C,'Each Gender Events'!AV$1,'Official Medal Table'!$E:$E,'Each Gender Events'!AV$2)*'Medal values'!$B$1
+ COUNTIFS('Official Medal Table'!$G:$G,'Each Gender Events'!$A50,'Official Medal Table'!$C:$C,'Each Gender Events'!AV$1,'Official Medal Table'!$E:$E,'Each Gender Events'!AV$2)*'Medal values'!$B$2
+ COUNTIFS('Official Medal Table'!$H:$H,'Each Gender Events'!$A50,'Official Medal Table'!$C:$C,'Each Gender Events'!AV$1,'Official Medal Table'!$E:$E,'Each Gender Events'!AV$2)*'Medal values'!$B$3
+ COUNTIFS('Official Medal Table'!$I:$I,'Each Gender Events'!$A50,'Official Medal Table'!$C:$C,'Each Gender Events'!AV$1,'Official Medal Table'!$E:$E,'Each Gender Events'!AV$2)*'Medal values'!$B$3
+ COUNTIFS('Official Medal Table'!$F:$F,'Each Gender Events'!$A50,'Official Medal Table'!$C:$C,'Each Gender Events'!AV$1,'Official Medal Table'!$E:$E,"Mixed")*'Medal values'!$B$1/2
+ COUNTIFS('Official Medal Table'!$G:$G,'Each Gender Events'!$A50,'Official Medal Table'!$C:$C,'Each Gender Events'!AV$1,'Official Medal Table'!$E:$E,"Mixed")*'Medal values'!$B$2/2
+ COUNTIFS('Official Medal Table'!$H:$H,'Each Gender Events'!$A50,'Official Medal Table'!$C:$C,'Each Gender Events'!AV$1,'Official Medal Table'!$E:$E,"Mixed")*'Medal values'!$B$3/2
+ COUNTIFS('Official Medal Table'!$I:$I,'Each Gender Events'!$A50,'Official Medal Table'!$C:$C,'Each Gender Events'!AV$1,'Official Medal Table'!$E:$E,"Mixed")*'Medal values'!$B$3/2</f>
        <v>0</v>
      </c>
      <c r="AW50">
        <f>COUNTIFS('Official Medal Table'!$F:$F,'Each Gender Events'!$A50,'Official Medal Table'!$C:$C,'Each Gender Events'!AW$1,'Official Medal Table'!$E:$E,'Each Gender Events'!AW$2)*'Medal values'!$B$1
+ COUNTIFS('Official Medal Table'!$G:$G,'Each Gender Events'!$A50,'Official Medal Table'!$C:$C,'Each Gender Events'!AW$1,'Official Medal Table'!$E:$E,'Each Gender Events'!AW$2)*'Medal values'!$B$2
+ COUNTIFS('Official Medal Table'!$H:$H,'Each Gender Events'!$A50,'Official Medal Table'!$C:$C,'Each Gender Events'!AW$1,'Official Medal Table'!$E:$E,'Each Gender Events'!AW$2)*'Medal values'!$B$3
+ COUNTIFS('Official Medal Table'!$I:$I,'Each Gender Events'!$A50,'Official Medal Table'!$C:$C,'Each Gender Events'!AW$1,'Official Medal Table'!$E:$E,'Each Gender Events'!AW$2)*'Medal values'!$B$3
+ COUNTIFS('Official Medal Table'!$F:$F,'Each Gender Events'!$A50,'Official Medal Table'!$C:$C,'Each Gender Events'!AW$1,'Official Medal Table'!$E:$E,"Mixed")*'Medal values'!$B$1/2
+ COUNTIFS('Official Medal Table'!$G:$G,'Each Gender Events'!$A50,'Official Medal Table'!$C:$C,'Each Gender Events'!AW$1,'Official Medal Table'!$E:$E,"Mixed")*'Medal values'!$B$2/2
+ COUNTIFS('Official Medal Table'!$H:$H,'Each Gender Events'!$A50,'Official Medal Table'!$C:$C,'Each Gender Events'!AW$1,'Official Medal Table'!$E:$E,"Mixed")*'Medal values'!$B$3/2
+ COUNTIFS('Official Medal Table'!$I:$I,'Each Gender Events'!$A50,'Official Medal Table'!$C:$C,'Each Gender Events'!AW$1,'Official Medal Table'!$E:$E,"Mixed")*'Medal values'!$B$3/2</f>
        <v>0</v>
      </c>
      <c r="AX50">
        <f>COUNTIFS('Official Medal Table'!$F:$F,'Each Gender Events'!$A50,'Official Medal Table'!$C:$C,'Each Gender Events'!AX$1,'Official Medal Table'!$E:$E,'Each Gender Events'!AX$2)*'Medal values'!$B$1
+ COUNTIFS('Official Medal Table'!$G:$G,'Each Gender Events'!$A50,'Official Medal Table'!$C:$C,'Each Gender Events'!AX$1,'Official Medal Table'!$E:$E,'Each Gender Events'!AX$2)*'Medal values'!$B$2
+ COUNTIFS('Official Medal Table'!$H:$H,'Each Gender Events'!$A50,'Official Medal Table'!$C:$C,'Each Gender Events'!AX$1,'Official Medal Table'!$E:$E,'Each Gender Events'!AX$2)*'Medal values'!$B$3
+ COUNTIFS('Official Medal Table'!$I:$I,'Each Gender Events'!$A50,'Official Medal Table'!$C:$C,'Each Gender Events'!AX$1,'Official Medal Table'!$E:$E,'Each Gender Events'!AX$2)*'Medal values'!$B$3
+ COUNTIFS('Official Medal Table'!$F:$F,'Each Gender Events'!$A50,'Official Medal Table'!$C:$C,'Each Gender Events'!AX$1,'Official Medal Table'!$E:$E,"Mixed")*'Medal values'!$B$1/2
+ COUNTIFS('Official Medal Table'!$G:$G,'Each Gender Events'!$A50,'Official Medal Table'!$C:$C,'Each Gender Events'!AX$1,'Official Medal Table'!$E:$E,"Mixed")*'Medal values'!$B$2/2
+ COUNTIFS('Official Medal Table'!$H:$H,'Each Gender Events'!$A50,'Official Medal Table'!$C:$C,'Each Gender Events'!AX$1,'Official Medal Table'!$E:$E,"Mixed")*'Medal values'!$B$3/2
+ COUNTIFS('Official Medal Table'!$I:$I,'Each Gender Events'!$A50,'Official Medal Table'!$C:$C,'Each Gender Events'!AX$1,'Official Medal Table'!$E:$E,"Mixed")*'Medal values'!$B$3/2</f>
        <v>0</v>
      </c>
      <c r="AY50">
        <f>COUNTIFS('Official Medal Table'!$F:$F,'Each Gender Events'!$A50,'Official Medal Table'!$C:$C,'Each Gender Events'!AY$1,'Official Medal Table'!$E:$E,'Each Gender Events'!AY$2)*'Medal values'!$B$1
+ COUNTIFS('Official Medal Table'!$G:$G,'Each Gender Events'!$A50,'Official Medal Table'!$C:$C,'Each Gender Events'!AY$1,'Official Medal Table'!$E:$E,'Each Gender Events'!AY$2)*'Medal values'!$B$2
+ COUNTIFS('Official Medal Table'!$H:$H,'Each Gender Events'!$A50,'Official Medal Table'!$C:$C,'Each Gender Events'!AY$1,'Official Medal Table'!$E:$E,'Each Gender Events'!AY$2)*'Medal values'!$B$3
+ COUNTIFS('Official Medal Table'!$I:$I,'Each Gender Events'!$A50,'Official Medal Table'!$C:$C,'Each Gender Events'!AY$1,'Official Medal Table'!$E:$E,'Each Gender Events'!AY$2)*'Medal values'!$B$3
+ COUNTIFS('Official Medal Table'!$F:$F,'Each Gender Events'!$A50,'Official Medal Table'!$C:$C,'Each Gender Events'!AY$1,'Official Medal Table'!$E:$E,"Mixed")*'Medal values'!$B$1/2
+ COUNTIFS('Official Medal Table'!$G:$G,'Each Gender Events'!$A50,'Official Medal Table'!$C:$C,'Each Gender Events'!AY$1,'Official Medal Table'!$E:$E,"Mixed")*'Medal values'!$B$2/2
+ COUNTIFS('Official Medal Table'!$H:$H,'Each Gender Events'!$A50,'Official Medal Table'!$C:$C,'Each Gender Events'!AY$1,'Official Medal Table'!$E:$E,"Mixed")*'Medal values'!$B$3/2
+ COUNTIFS('Official Medal Table'!$I:$I,'Each Gender Events'!$A50,'Official Medal Table'!$C:$C,'Each Gender Events'!AY$1,'Official Medal Table'!$E:$E,"Mixed")*'Medal values'!$B$3/2</f>
        <v>0</v>
      </c>
      <c r="AZ50">
        <f>COUNTIFS('Official Medal Table'!$F:$F,'Each Gender Events'!$A50,'Official Medal Table'!$C:$C,'Each Gender Events'!AZ$1,'Official Medal Table'!$E:$E,'Each Gender Events'!AZ$2)*'Medal values'!$B$1
+ COUNTIFS('Official Medal Table'!$G:$G,'Each Gender Events'!$A50,'Official Medal Table'!$C:$C,'Each Gender Events'!AZ$1,'Official Medal Table'!$E:$E,'Each Gender Events'!AZ$2)*'Medal values'!$B$2
+ COUNTIFS('Official Medal Table'!$H:$H,'Each Gender Events'!$A50,'Official Medal Table'!$C:$C,'Each Gender Events'!AZ$1,'Official Medal Table'!$E:$E,'Each Gender Events'!AZ$2)*'Medal values'!$B$3
+ COUNTIFS('Official Medal Table'!$I:$I,'Each Gender Events'!$A50,'Official Medal Table'!$C:$C,'Each Gender Events'!AZ$1,'Official Medal Table'!$E:$E,'Each Gender Events'!AZ$2)*'Medal values'!$B$3
+ COUNTIFS('Official Medal Table'!$F:$F,'Each Gender Events'!$A50,'Official Medal Table'!$C:$C,'Each Gender Events'!AZ$1,'Official Medal Table'!$E:$E,"Mixed")*'Medal values'!$B$1/2
+ COUNTIFS('Official Medal Table'!$G:$G,'Each Gender Events'!$A50,'Official Medal Table'!$C:$C,'Each Gender Events'!AZ$1,'Official Medal Table'!$E:$E,"Mixed")*'Medal values'!$B$2/2
+ COUNTIFS('Official Medal Table'!$H:$H,'Each Gender Events'!$A50,'Official Medal Table'!$C:$C,'Each Gender Events'!AZ$1,'Official Medal Table'!$E:$E,"Mixed")*'Medal values'!$B$3/2
+ COUNTIFS('Official Medal Table'!$I:$I,'Each Gender Events'!$A50,'Official Medal Table'!$C:$C,'Each Gender Events'!AZ$1,'Official Medal Table'!$E:$E,"Mixed")*'Medal values'!$B$3/2</f>
        <v>0</v>
      </c>
      <c r="BA50">
        <f>COUNTIFS('Official Medal Table'!$F:$F,'Each Gender Events'!$A50,'Official Medal Table'!$C:$C,'Each Gender Events'!BA$1,'Official Medal Table'!$E:$E,'Each Gender Events'!BA$2)*'Medal values'!$B$1
+ COUNTIFS('Official Medal Table'!$G:$G,'Each Gender Events'!$A50,'Official Medal Table'!$C:$C,'Each Gender Events'!BA$1,'Official Medal Table'!$E:$E,'Each Gender Events'!BA$2)*'Medal values'!$B$2
+ COUNTIFS('Official Medal Table'!$H:$H,'Each Gender Events'!$A50,'Official Medal Table'!$C:$C,'Each Gender Events'!BA$1,'Official Medal Table'!$E:$E,'Each Gender Events'!BA$2)*'Medal values'!$B$3
+ COUNTIFS('Official Medal Table'!$I:$I,'Each Gender Events'!$A50,'Official Medal Table'!$C:$C,'Each Gender Events'!BA$1,'Official Medal Table'!$E:$E,'Each Gender Events'!BA$2)*'Medal values'!$B$3
+ COUNTIFS('Official Medal Table'!$F:$F,'Each Gender Events'!$A50,'Official Medal Table'!$C:$C,'Each Gender Events'!BA$1,'Official Medal Table'!$E:$E,"Mixed")*'Medal values'!$B$1/2
+ COUNTIFS('Official Medal Table'!$G:$G,'Each Gender Events'!$A50,'Official Medal Table'!$C:$C,'Each Gender Events'!BA$1,'Official Medal Table'!$E:$E,"Mixed")*'Medal values'!$B$2/2
+ COUNTIFS('Official Medal Table'!$H:$H,'Each Gender Events'!$A50,'Official Medal Table'!$C:$C,'Each Gender Events'!BA$1,'Official Medal Table'!$E:$E,"Mixed")*'Medal values'!$B$3/2
+ COUNTIFS('Official Medal Table'!$I:$I,'Each Gender Events'!$A50,'Official Medal Table'!$C:$C,'Each Gender Events'!BA$1,'Official Medal Table'!$E:$E,"Mixed")*'Medal values'!$B$3/2</f>
        <v>0</v>
      </c>
      <c r="BB50">
        <f>COUNTIFS('Official Medal Table'!$F:$F,'Each Gender Events'!$A50,'Official Medal Table'!$C:$C,'Each Gender Events'!BB$1,'Official Medal Table'!$E:$E,'Each Gender Events'!BB$2)*'Medal values'!$B$1
+ COUNTIFS('Official Medal Table'!$G:$G,'Each Gender Events'!$A50,'Official Medal Table'!$C:$C,'Each Gender Events'!BB$1,'Official Medal Table'!$E:$E,'Each Gender Events'!BB$2)*'Medal values'!$B$2
+ COUNTIFS('Official Medal Table'!$H:$H,'Each Gender Events'!$A50,'Official Medal Table'!$C:$C,'Each Gender Events'!BB$1,'Official Medal Table'!$E:$E,'Each Gender Events'!BB$2)*'Medal values'!$B$3
+ COUNTIFS('Official Medal Table'!$I:$I,'Each Gender Events'!$A50,'Official Medal Table'!$C:$C,'Each Gender Events'!BB$1,'Official Medal Table'!$E:$E,'Each Gender Events'!BB$2)*'Medal values'!$B$3
+ COUNTIFS('Official Medal Table'!$F:$F,'Each Gender Events'!$A50,'Official Medal Table'!$C:$C,'Each Gender Events'!BB$1,'Official Medal Table'!$E:$E,"Mixed")*'Medal values'!$B$1/2
+ COUNTIFS('Official Medal Table'!$G:$G,'Each Gender Events'!$A50,'Official Medal Table'!$C:$C,'Each Gender Events'!BB$1,'Official Medal Table'!$E:$E,"Mixed")*'Medal values'!$B$2/2
+ COUNTIFS('Official Medal Table'!$H:$H,'Each Gender Events'!$A50,'Official Medal Table'!$C:$C,'Each Gender Events'!BB$1,'Official Medal Table'!$E:$E,"Mixed")*'Medal values'!$B$3/2
+ COUNTIFS('Official Medal Table'!$I:$I,'Each Gender Events'!$A50,'Official Medal Table'!$C:$C,'Each Gender Events'!BB$1,'Official Medal Table'!$E:$E,"Mixed")*'Medal values'!$B$3/2</f>
        <v>0</v>
      </c>
      <c r="BC50">
        <f>COUNTIFS('Official Medal Table'!$F:$F,'Each Gender Events'!$A50,'Official Medal Table'!$C:$C,'Each Gender Events'!BC$1,'Official Medal Table'!$E:$E,'Each Gender Events'!BC$2)*'Medal values'!$B$1
+ COUNTIFS('Official Medal Table'!$G:$G,'Each Gender Events'!$A50,'Official Medal Table'!$C:$C,'Each Gender Events'!BC$1,'Official Medal Table'!$E:$E,'Each Gender Events'!BC$2)*'Medal values'!$B$2
+ COUNTIFS('Official Medal Table'!$H:$H,'Each Gender Events'!$A50,'Official Medal Table'!$C:$C,'Each Gender Events'!BC$1,'Official Medal Table'!$E:$E,'Each Gender Events'!BC$2)*'Medal values'!$B$3
+ COUNTIFS('Official Medal Table'!$I:$I,'Each Gender Events'!$A50,'Official Medal Table'!$C:$C,'Each Gender Events'!BC$1,'Official Medal Table'!$E:$E,'Each Gender Events'!BC$2)*'Medal values'!$B$3
+ COUNTIFS('Official Medal Table'!$F:$F,'Each Gender Events'!$A50,'Official Medal Table'!$C:$C,'Each Gender Events'!BC$1,'Official Medal Table'!$E:$E,"Mixed")*'Medal values'!$B$1/2
+ COUNTIFS('Official Medal Table'!$G:$G,'Each Gender Events'!$A50,'Official Medal Table'!$C:$C,'Each Gender Events'!BC$1,'Official Medal Table'!$E:$E,"Mixed")*'Medal values'!$B$2/2
+ COUNTIFS('Official Medal Table'!$H:$H,'Each Gender Events'!$A50,'Official Medal Table'!$C:$C,'Each Gender Events'!BC$1,'Official Medal Table'!$E:$E,"Mixed")*'Medal values'!$B$3/2
+ COUNTIFS('Official Medal Table'!$I:$I,'Each Gender Events'!$A50,'Official Medal Table'!$C:$C,'Each Gender Events'!BC$1,'Official Medal Table'!$E:$E,"Mixed")*'Medal values'!$B$3/2</f>
        <v>0</v>
      </c>
      <c r="BD50">
        <f>COUNTIFS('Official Medal Table'!$F:$F,'Each Gender Events'!$A50,'Official Medal Table'!$C:$C,'Each Gender Events'!BD$1,'Official Medal Table'!$E:$E,'Each Gender Events'!BD$2)*'Medal values'!$B$1
+ COUNTIFS('Official Medal Table'!$G:$G,'Each Gender Events'!$A50,'Official Medal Table'!$C:$C,'Each Gender Events'!BD$1,'Official Medal Table'!$E:$E,'Each Gender Events'!BD$2)*'Medal values'!$B$2
+ COUNTIFS('Official Medal Table'!$H:$H,'Each Gender Events'!$A50,'Official Medal Table'!$C:$C,'Each Gender Events'!BD$1,'Official Medal Table'!$E:$E,'Each Gender Events'!BD$2)*'Medal values'!$B$3
+ COUNTIFS('Official Medal Table'!$I:$I,'Each Gender Events'!$A50,'Official Medal Table'!$C:$C,'Each Gender Events'!BD$1,'Official Medal Table'!$E:$E,'Each Gender Events'!BD$2)*'Medal values'!$B$3
+ COUNTIFS('Official Medal Table'!$F:$F,'Each Gender Events'!$A50,'Official Medal Table'!$C:$C,'Each Gender Events'!BD$1,'Official Medal Table'!$E:$E,"Mixed")*'Medal values'!$B$1/2
+ COUNTIFS('Official Medal Table'!$G:$G,'Each Gender Events'!$A50,'Official Medal Table'!$C:$C,'Each Gender Events'!BD$1,'Official Medal Table'!$E:$E,"Mixed")*'Medal values'!$B$2/2
+ COUNTIFS('Official Medal Table'!$H:$H,'Each Gender Events'!$A50,'Official Medal Table'!$C:$C,'Each Gender Events'!BD$1,'Official Medal Table'!$E:$E,"Mixed")*'Medal values'!$B$3/2
+ COUNTIFS('Official Medal Table'!$I:$I,'Each Gender Events'!$A50,'Official Medal Table'!$C:$C,'Each Gender Events'!BD$1,'Official Medal Table'!$E:$E,"Mixed")*'Medal values'!$B$3/2</f>
        <v>0</v>
      </c>
      <c r="BE50">
        <f>COUNTIFS('Official Medal Table'!$F:$F,'Each Gender Events'!$A50,'Official Medal Table'!$C:$C,'Each Gender Events'!BE$1,'Official Medal Table'!$E:$E,'Each Gender Events'!BE$2)*'Medal values'!$B$1
+ COUNTIFS('Official Medal Table'!$G:$G,'Each Gender Events'!$A50,'Official Medal Table'!$C:$C,'Each Gender Events'!BE$1,'Official Medal Table'!$E:$E,'Each Gender Events'!BE$2)*'Medal values'!$B$2
+ COUNTIFS('Official Medal Table'!$H:$H,'Each Gender Events'!$A50,'Official Medal Table'!$C:$C,'Each Gender Events'!BE$1,'Official Medal Table'!$E:$E,'Each Gender Events'!BE$2)*'Medal values'!$B$3
+ COUNTIFS('Official Medal Table'!$I:$I,'Each Gender Events'!$A50,'Official Medal Table'!$C:$C,'Each Gender Events'!BE$1,'Official Medal Table'!$E:$E,'Each Gender Events'!BE$2)*'Medal values'!$B$3
+ COUNTIFS('Official Medal Table'!$F:$F,'Each Gender Events'!$A50,'Official Medal Table'!$C:$C,'Each Gender Events'!BE$1,'Official Medal Table'!$E:$E,"Mixed")*'Medal values'!$B$1/2
+ COUNTIFS('Official Medal Table'!$G:$G,'Each Gender Events'!$A50,'Official Medal Table'!$C:$C,'Each Gender Events'!BE$1,'Official Medal Table'!$E:$E,"Mixed")*'Medal values'!$B$2/2
+ COUNTIFS('Official Medal Table'!$H:$H,'Each Gender Events'!$A50,'Official Medal Table'!$C:$C,'Each Gender Events'!BE$1,'Official Medal Table'!$E:$E,"Mixed")*'Medal values'!$B$3/2
+ COUNTIFS('Official Medal Table'!$I:$I,'Each Gender Events'!$A50,'Official Medal Table'!$C:$C,'Each Gender Events'!BE$1,'Official Medal Table'!$E:$E,"Mixed")*'Medal values'!$B$3/2</f>
        <v>0</v>
      </c>
      <c r="BF50">
        <f>COUNTIFS('Official Medal Table'!$F:$F,'Each Gender Events'!$A50,'Official Medal Table'!$C:$C,'Each Gender Events'!BF$1,'Official Medal Table'!$E:$E,'Each Gender Events'!BF$2)*'Medal values'!$B$1
+ COUNTIFS('Official Medal Table'!$G:$G,'Each Gender Events'!$A50,'Official Medal Table'!$C:$C,'Each Gender Events'!BF$1,'Official Medal Table'!$E:$E,'Each Gender Events'!BF$2)*'Medal values'!$B$2
+ COUNTIFS('Official Medal Table'!$H:$H,'Each Gender Events'!$A50,'Official Medal Table'!$C:$C,'Each Gender Events'!BF$1,'Official Medal Table'!$E:$E,'Each Gender Events'!BF$2)*'Medal values'!$B$3
+ COUNTIFS('Official Medal Table'!$I:$I,'Each Gender Events'!$A50,'Official Medal Table'!$C:$C,'Each Gender Events'!BF$1,'Official Medal Table'!$E:$E,'Each Gender Events'!BF$2)*'Medal values'!$B$3
+ COUNTIFS('Official Medal Table'!$F:$F,'Each Gender Events'!$A50,'Official Medal Table'!$C:$C,'Each Gender Events'!BF$1,'Official Medal Table'!$E:$E,"Mixed")*'Medal values'!$B$1/2
+ COUNTIFS('Official Medal Table'!$G:$G,'Each Gender Events'!$A50,'Official Medal Table'!$C:$C,'Each Gender Events'!BF$1,'Official Medal Table'!$E:$E,"Mixed")*'Medal values'!$B$2/2
+ COUNTIFS('Official Medal Table'!$H:$H,'Each Gender Events'!$A50,'Official Medal Table'!$C:$C,'Each Gender Events'!BF$1,'Official Medal Table'!$E:$E,"Mixed")*'Medal values'!$B$3/2
+ COUNTIFS('Official Medal Table'!$I:$I,'Each Gender Events'!$A50,'Official Medal Table'!$C:$C,'Each Gender Events'!BF$1,'Official Medal Table'!$E:$E,"Mixed")*'Medal values'!$B$3/2</f>
        <v>0</v>
      </c>
      <c r="BG50">
        <f>COUNTIFS('Official Medal Table'!$F:$F,'Each Gender Events'!$A50,'Official Medal Table'!$C:$C,'Each Gender Events'!BG$1,'Official Medal Table'!$E:$E,'Each Gender Events'!BG$2)*'Medal values'!$B$1
+ COUNTIFS('Official Medal Table'!$G:$G,'Each Gender Events'!$A50,'Official Medal Table'!$C:$C,'Each Gender Events'!BG$1,'Official Medal Table'!$E:$E,'Each Gender Events'!BG$2)*'Medal values'!$B$2
+ COUNTIFS('Official Medal Table'!$H:$H,'Each Gender Events'!$A50,'Official Medal Table'!$C:$C,'Each Gender Events'!BG$1,'Official Medal Table'!$E:$E,'Each Gender Events'!BG$2)*'Medal values'!$B$3
+ COUNTIFS('Official Medal Table'!$I:$I,'Each Gender Events'!$A50,'Official Medal Table'!$C:$C,'Each Gender Events'!BG$1,'Official Medal Table'!$E:$E,'Each Gender Events'!BG$2)*'Medal values'!$B$3
+ COUNTIFS('Official Medal Table'!$F:$F,'Each Gender Events'!$A50,'Official Medal Table'!$C:$C,'Each Gender Events'!BG$1,'Official Medal Table'!$E:$E,"Mixed")*'Medal values'!$B$1/2
+ COUNTIFS('Official Medal Table'!$G:$G,'Each Gender Events'!$A50,'Official Medal Table'!$C:$C,'Each Gender Events'!BG$1,'Official Medal Table'!$E:$E,"Mixed")*'Medal values'!$B$2/2
+ COUNTIFS('Official Medal Table'!$H:$H,'Each Gender Events'!$A50,'Official Medal Table'!$C:$C,'Each Gender Events'!BG$1,'Official Medal Table'!$E:$E,"Mixed")*'Medal values'!$B$3/2
+ COUNTIFS('Official Medal Table'!$I:$I,'Each Gender Events'!$A50,'Official Medal Table'!$C:$C,'Each Gender Events'!BG$1,'Official Medal Table'!$E:$E,"Mixed")*'Medal values'!$B$3/2</f>
        <v>0</v>
      </c>
      <c r="BH50">
        <f>COUNTIFS('Official Medal Table'!$F:$F,'Each Gender Events'!$A50,'Official Medal Table'!$C:$C,'Each Gender Events'!BH$1,'Official Medal Table'!$E:$E,'Each Gender Events'!BH$2)*'Medal values'!$B$1
+ COUNTIFS('Official Medal Table'!$G:$G,'Each Gender Events'!$A50,'Official Medal Table'!$C:$C,'Each Gender Events'!BH$1,'Official Medal Table'!$E:$E,'Each Gender Events'!BH$2)*'Medal values'!$B$2
+ COUNTIFS('Official Medal Table'!$H:$H,'Each Gender Events'!$A50,'Official Medal Table'!$C:$C,'Each Gender Events'!BH$1,'Official Medal Table'!$E:$E,'Each Gender Events'!BH$2)*'Medal values'!$B$3
+ COUNTIFS('Official Medal Table'!$I:$I,'Each Gender Events'!$A50,'Official Medal Table'!$C:$C,'Each Gender Events'!BH$1,'Official Medal Table'!$E:$E,'Each Gender Events'!BH$2)*'Medal values'!$B$3
+ COUNTIFS('Official Medal Table'!$F:$F,'Each Gender Events'!$A50,'Official Medal Table'!$C:$C,'Each Gender Events'!BH$1,'Official Medal Table'!$E:$E,"Mixed")*'Medal values'!$B$1/2
+ COUNTIFS('Official Medal Table'!$G:$G,'Each Gender Events'!$A50,'Official Medal Table'!$C:$C,'Each Gender Events'!BH$1,'Official Medal Table'!$E:$E,"Mixed")*'Medal values'!$B$2/2
+ COUNTIFS('Official Medal Table'!$H:$H,'Each Gender Events'!$A50,'Official Medal Table'!$C:$C,'Each Gender Events'!BH$1,'Official Medal Table'!$E:$E,"Mixed")*'Medal values'!$B$3/2
+ COUNTIFS('Official Medal Table'!$I:$I,'Each Gender Events'!$A50,'Official Medal Table'!$C:$C,'Each Gender Events'!BH$1,'Official Medal Table'!$E:$E,"Mixed")*'Medal values'!$B$3/2</f>
        <v>0</v>
      </c>
      <c r="BI50">
        <f>COUNTIFS('Official Medal Table'!$F:$F,'Each Gender Events'!$A50,'Official Medal Table'!$C:$C,'Each Gender Events'!BI$1,'Official Medal Table'!$E:$E,'Each Gender Events'!BI$2)*'Medal values'!$B$1
+ COUNTIFS('Official Medal Table'!$G:$G,'Each Gender Events'!$A50,'Official Medal Table'!$C:$C,'Each Gender Events'!BI$1,'Official Medal Table'!$E:$E,'Each Gender Events'!BI$2)*'Medal values'!$B$2
+ COUNTIFS('Official Medal Table'!$H:$H,'Each Gender Events'!$A50,'Official Medal Table'!$C:$C,'Each Gender Events'!BI$1,'Official Medal Table'!$E:$E,'Each Gender Events'!BI$2)*'Medal values'!$B$3
+ COUNTIFS('Official Medal Table'!$I:$I,'Each Gender Events'!$A50,'Official Medal Table'!$C:$C,'Each Gender Events'!BI$1,'Official Medal Table'!$E:$E,'Each Gender Events'!BI$2)*'Medal values'!$B$3
+ COUNTIFS('Official Medal Table'!$F:$F,'Each Gender Events'!$A50,'Official Medal Table'!$C:$C,'Each Gender Events'!BI$1,'Official Medal Table'!$E:$E,"Mixed")*'Medal values'!$B$1/2
+ COUNTIFS('Official Medal Table'!$G:$G,'Each Gender Events'!$A50,'Official Medal Table'!$C:$C,'Each Gender Events'!BI$1,'Official Medal Table'!$E:$E,"Mixed")*'Medal values'!$B$2/2
+ COUNTIFS('Official Medal Table'!$H:$H,'Each Gender Events'!$A50,'Official Medal Table'!$C:$C,'Each Gender Events'!BI$1,'Official Medal Table'!$E:$E,"Mixed")*'Medal values'!$B$3/2
+ COUNTIFS('Official Medal Table'!$I:$I,'Each Gender Events'!$A50,'Official Medal Table'!$C:$C,'Each Gender Events'!BI$1,'Official Medal Table'!$E:$E,"Mixed")*'Medal values'!$B$3/2</f>
        <v>0</v>
      </c>
      <c r="BJ50">
        <f>COUNTIFS('Official Medal Table'!$F:$F,'Each Gender Events'!$A50,'Official Medal Table'!$C:$C,'Each Gender Events'!BJ$1,'Official Medal Table'!$E:$E,'Each Gender Events'!BJ$2)*'Medal values'!$B$1
+ COUNTIFS('Official Medal Table'!$G:$G,'Each Gender Events'!$A50,'Official Medal Table'!$C:$C,'Each Gender Events'!BJ$1,'Official Medal Table'!$E:$E,'Each Gender Events'!BJ$2)*'Medal values'!$B$2
+ COUNTIFS('Official Medal Table'!$H:$H,'Each Gender Events'!$A50,'Official Medal Table'!$C:$C,'Each Gender Events'!BJ$1,'Official Medal Table'!$E:$E,'Each Gender Events'!BJ$2)*'Medal values'!$B$3
+ COUNTIFS('Official Medal Table'!$I:$I,'Each Gender Events'!$A50,'Official Medal Table'!$C:$C,'Each Gender Events'!BJ$1,'Official Medal Table'!$E:$E,'Each Gender Events'!BJ$2)*'Medal values'!$B$3
+ COUNTIFS('Official Medal Table'!$F:$F,'Each Gender Events'!$A50,'Official Medal Table'!$C:$C,'Each Gender Events'!BJ$1,'Official Medal Table'!$E:$E,"Mixed")*'Medal values'!$B$1/2
+ COUNTIFS('Official Medal Table'!$G:$G,'Each Gender Events'!$A50,'Official Medal Table'!$C:$C,'Each Gender Events'!BJ$1,'Official Medal Table'!$E:$E,"Mixed")*'Medal values'!$B$2/2
+ COUNTIFS('Official Medal Table'!$H:$H,'Each Gender Events'!$A50,'Official Medal Table'!$C:$C,'Each Gender Events'!BJ$1,'Official Medal Table'!$E:$E,"Mixed")*'Medal values'!$B$3/2
+ COUNTIFS('Official Medal Table'!$I:$I,'Each Gender Events'!$A50,'Official Medal Table'!$C:$C,'Each Gender Events'!BJ$1,'Official Medal Table'!$E:$E,"Mixed")*'Medal values'!$B$3/2</f>
        <v>0</v>
      </c>
      <c r="BK50">
        <f>COUNTIFS('Official Medal Table'!$F:$F,'Each Gender Events'!$A50,'Official Medal Table'!$C:$C,'Each Gender Events'!BK$1,'Official Medal Table'!$E:$E,'Each Gender Events'!BK$2)*'Medal values'!$B$1
+ COUNTIFS('Official Medal Table'!$G:$G,'Each Gender Events'!$A50,'Official Medal Table'!$C:$C,'Each Gender Events'!BK$1,'Official Medal Table'!$E:$E,'Each Gender Events'!BK$2)*'Medal values'!$B$2
+ COUNTIFS('Official Medal Table'!$H:$H,'Each Gender Events'!$A50,'Official Medal Table'!$C:$C,'Each Gender Events'!BK$1,'Official Medal Table'!$E:$E,'Each Gender Events'!BK$2)*'Medal values'!$B$3
+ COUNTIFS('Official Medal Table'!$I:$I,'Each Gender Events'!$A50,'Official Medal Table'!$C:$C,'Each Gender Events'!BK$1,'Official Medal Table'!$E:$E,'Each Gender Events'!BK$2)*'Medal values'!$B$3
+ COUNTIFS('Official Medal Table'!$F:$F,'Each Gender Events'!$A50,'Official Medal Table'!$C:$C,'Each Gender Events'!BK$1,'Official Medal Table'!$E:$E,"Mixed")*'Medal values'!$B$1/2
+ COUNTIFS('Official Medal Table'!$G:$G,'Each Gender Events'!$A50,'Official Medal Table'!$C:$C,'Each Gender Events'!BK$1,'Official Medal Table'!$E:$E,"Mixed")*'Medal values'!$B$2/2
+ COUNTIFS('Official Medal Table'!$H:$H,'Each Gender Events'!$A50,'Official Medal Table'!$C:$C,'Each Gender Events'!BK$1,'Official Medal Table'!$E:$E,"Mixed")*'Medal values'!$B$3/2
+ COUNTIFS('Official Medal Table'!$I:$I,'Each Gender Events'!$A50,'Official Medal Table'!$C:$C,'Each Gender Events'!BK$1,'Official Medal Table'!$E:$E,"Mixed")*'Medal values'!$B$3/2</f>
        <v>0</v>
      </c>
      <c r="BL50">
        <f>COUNTIFS('Official Medal Table'!$F:$F,'Each Gender Events'!$A50,'Official Medal Table'!$C:$C,'Each Gender Events'!BL$1,'Official Medal Table'!$E:$E,'Each Gender Events'!BL$2)*'Medal values'!$B$1
+ COUNTIFS('Official Medal Table'!$G:$G,'Each Gender Events'!$A50,'Official Medal Table'!$C:$C,'Each Gender Events'!BL$1,'Official Medal Table'!$E:$E,'Each Gender Events'!BL$2)*'Medal values'!$B$2
+ COUNTIFS('Official Medal Table'!$H:$H,'Each Gender Events'!$A50,'Official Medal Table'!$C:$C,'Each Gender Events'!BL$1,'Official Medal Table'!$E:$E,'Each Gender Events'!BL$2)*'Medal values'!$B$3
+ COUNTIFS('Official Medal Table'!$I:$I,'Each Gender Events'!$A50,'Official Medal Table'!$C:$C,'Each Gender Events'!BL$1,'Official Medal Table'!$E:$E,'Each Gender Events'!BL$2)*'Medal values'!$B$3
+ COUNTIFS('Official Medal Table'!$F:$F,'Each Gender Events'!$A50,'Official Medal Table'!$C:$C,'Each Gender Events'!BL$1,'Official Medal Table'!$E:$E,"Mixed")*'Medal values'!$B$1/2
+ COUNTIFS('Official Medal Table'!$G:$G,'Each Gender Events'!$A50,'Official Medal Table'!$C:$C,'Each Gender Events'!BL$1,'Official Medal Table'!$E:$E,"Mixed")*'Medal values'!$B$2/2
+ COUNTIFS('Official Medal Table'!$H:$H,'Each Gender Events'!$A50,'Official Medal Table'!$C:$C,'Each Gender Events'!BL$1,'Official Medal Table'!$E:$E,"Mixed")*'Medal values'!$B$3/2
+ COUNTIFS('Official Medal Table'!$I:$I,'Each Gender Events'!$A50,'Official Medal Table'!$C:$C,'Each Gender Events'!BL$1,'Official Medal Table'!$E:$E,"Mixed")*'Medal values'!$B$3/2</f>
        <v>0</v>
      </c>
      <c r="BM50">
        <f>COUNTIFS('Official Medal Table'!$F:$F,'Each Gender Events'!$A50,'Official Medal Table'!$C:$C,'Each Gender Events'!BM$1,'Official Medal Table'!$E:$E,'Each Gender Events'!BM$2)*'Medal values'!$B$1
+ COUNTIFS('Official Medal Table'!$G:$G,'Each Gender Events'!$A50,'Official Medal Table'!$C:$C,'Each Gender Events'!BM$1,'Official Medal Table'!$E:$E,'Each Gender Events'!BM$2)*'Medal values'!$B$2
+ COUNTIFS('Official Medal Table'!$H:$H,'Each Gender Events'!$A50,'Official Medal Table'!$C:$C,'Each Gender Events'!BM$1,'Official Medal Table'!$E:$E,'Each Gender Events'!BM$2)*'Medal values'!$B$3
+ COUNTIFS('Official Medal Table'!$I:$I,'Each Gender Events'!$A50,'Official Medal Table'!$C:$C,'Each Gender Events'!BM$1,'Official Medal Table'!$E:$E,'Each Gender Events'!BM$2)*'Medal values'!$B$3
+ COUNTIFS('Official Medal Table'!$F:$F,'Each Gender Events'!$A50,'Official Medal Table'!$C:$C,'Each Gender Events'!BM$1,'Official Medal Table'!$E:$E,"Mixed")*'Medal values'!$B$1/2
+ COUNTIFS('Official Medal Table'!$G:$G,'Each Gender Events'!$A50,'Official Medal Table'!$C:$C,'Each Gender Events'!BM$1,'Official Medal Table'!$E:$E,"Mixed")*'Medal values'!$B$2/2
+ COUNTIFS('Official Medal Table'!$H:$H,'Each Gender Events'!$A50,'Official Medal Table'!$C:$C,'Each Gender Events'!BM$1,'Official Medal Table'!$E:$E,"Mixed")*'Medal values'!$B$3/2
+ COUNTIFS('Official Medal Table'!$I:$I,'Each Gender Events'!$A50,'Official Medal Table'!$C:$C,'Each Gender Events'!BM$1,'Official Medal Table'!$E:$E,"Mixed")*'Medal values'!$B$3/2</f>
        <v>0</v>
      </c>
      <c r="BN50">
        <f>COUNTIFS('Official Medal Table'!$F:$F,'Each Gender Events'!$A50,'Official Medal Table'!$C:$C,'Each Gender Events'!BN$1,'Official Medal Table'!$E:$E,'Each Gender Events'!BN$2)*'Medal values'!$B$1
+ COUNTIFS('Official Medal Table'!$G:$G,'Each Gender Events'!$A50,'Official Medal Table'!$C:$C,'Each Gender Events'!BN$1,'Official Medal Table'!$E:$E,'Each Gender Events'!BN$2)*'Medal values'!$B$2
+ COUNTIFS('Official Medal Table'!$H:$H,'Each Gender Events'!$A50,'Official Medal Table'!$C:$C,'Each Gender Events'!BN$1,'Official Medal Table'!$E:$E,'Each Gender Events'!BN$2)*'Medal values'!$B$3
+ COUNTIFS('Official Medal Table'!$I:$I,'Each Gender Events'!$A50,'Official Medal Table'!$C:$C,'Each Gender Events'!BN$1,'Official Medal Table'!$E:$E,'Each Gender Events'!BN$2)*'Medal values'!$B$3
+ COUNTIFS('Official Medal Table'!$F:$F,'Each Gender Events'!$A50,'Official Medal Table'!$C:$C,'Each Gender Events'!BN$1,'Official Medal Table'!$E:$E,"Mixed")*'Medal values'!$B$1/2
+ COUNTIFS('Official Medal Table'!$G:$G,'Each Gender Events'!$A50,'Official Medal Table'!$C:$C,'Each Gender Events'!BN$1,'Official Medal Table'!$E:$E,"Mixed")*'Medal values'!$B$2/2
+ COUNTIFS('Official Medal Table'!$H:$H,'Each Gender Events'!$A50,'Official Medal Table'!$C:$C,'Each Gender Events'!BN$1,'Official Medal Table'!$E:$E,"Mixed")*'Medal values'!$B$3/2
+ COUNTIFS('Official Medal Table'!$I:$I,'Each Gender Events'!$A50,'Official Medal Table'!$C:$C,'Each Gender Events'!BN$1,'Official Medal Table'!$E:$E,"Mixed")*'Medal values'!$B$3/2</f>
        <v>0</v>
      </c>
      <c r="BO50">
        <f>COUNTIFS('Official Medal Table'!$F:$F,'Each Gender Events'!$A50,'Official Medal Table'!$C:$C,'Each Gender Events'!BO$1,'Official Medal Table'!$E:$E,'Each Gender Events'!BO$2)*'Medal values'!$B$1
+ COUNTIFS('Official Medal Table'!$G:$G,'Each Gender Events'!$A50,'Official Medal Table'!$C:$C,'Each Gender Events'!BO$1,'Official Medal Table'!$E:$E,'Each Gender Events'!BO$2)*'Medal values'!$B$2
+ COUNTIFS('Official Medal Table'!$H:$H,'Each Gender Events'!$A50,'Official Medal Table'!$C:$C,'Each Gender Events'!BO$1,'Official Medal Table'!$E:$E,'Each Gender Events'!BO$2)*'Medal values'!$B$3
+ COUNTIFS('Official Medal Table'!$I:$I,'Each Gender Events'!$A50,'Official Medal Table'!$C:$C,'Each Gender Events'!BO$1,'Official Medal Table'!$E:$E,'Each Gender Events'!BO$2)*'Medal values'!$B$3
+ COUNTIFS('Official Medal Table'!$F:$F,'Each Gender Events'!$A50,'Official Medal Table'!$C:$C,'Each Gender Events'!BO$1,'Official Medal Table'!$E:$E,"Mixed")*'Medal values'!$B$1/2
+ COUNTIFS('Official Medal Table'!$G:$G,'Each Gender Events'!$A50,'Official Medal Table'!$C:$C,'Each Gender Events'!BO$1,'Official Medal Table'!$E:$E,"Mixed")*'Medal values'!$B$2/2
+ COUNTIFS('Official Medal Table'!$H:$H,'Each Gender Events'!$A50,'Official Medal Table'!$C:$C,'Each Gender Events'!BO$1,'Official Medal Table'!$E:$E,"Mixed")*'Medal values'!$B$3/2
+ COUNTIFS('Official Medal Table'!$I:$I,'Each Gender Events'!$A50,'Official Medal Table'!$C:$C,'Each Gender Events'!BO$1,'Official Medal Table'!$E:$E,"Mixed")*'Medal values'!$B$3/2</f>
        <v>1</v>
      </c>
      <c r="BP50">
        <f>COUNTIFS('Official Medal Table'!$F:$F,'Each Gender Events'!$A50,'Official Medal Table'!$C:$C,'Each Gender Events'!BP$1,'Official Medal Table'!$E:$E,'Each Gender Events'!BP$2)*'Medal values'!$B$1
+ COUNTIFS('Official Medal Table'!$G:$G,'Each Gender Events'!$A50,'Official Medal Table'!$C:$C,'Each Gender Events'!BP$1,'Official Medal Table'!$E:$E,'Each Gender Events'!BP$2)*'Medal values'!$B$2
+ COUNTIFS('Official Medal Table'!$H:$H,'Each Gender Events'!$A50,'Official Medal Table'!$C:$C,'Each Gender Events'!BP$1,'Official Medal Table'!$E:$E,'Each Gender Events'!BP$2)*'Medal values'!$B$3
+ COUNTIFS('Official Medal Table'!$I:$I,'Each Gender Events'!$A50,'Official Medal Table'!$C:$C,'Each Gender Events'!BP$1,'Official Medal Table'!$E:$E,'Each Gender Events'!BP$2)*'Medal values'!$B$3
+ COUNTIFS('Official Medal Table'!$F:$F,'Each Gender Events'!$A50,'Official Medal Table'!$C:$C,'Each Gender Events'!BP$1,'Official Medal Table'!$E:$E,"Mixed")*'Medal values'!$B$1/2
+ COUNTIFS('Official Medal Table'!$G:$G,'Each Gender Events'!$A50,'Official Medal Table'!$C:$C,'Each Gender Events'!BP$1,'Official Medal Table'!$E:$E,"Mixed")*'Medal values'!$B$2/2
+ COUNTIFS('Official Medal Table'!$H:$H,'Each Gender Events'!$A50,'Official Medal Table'!$C:$C,'Each Gender Events'!BP$1,'Official Medal Table'!$E:$E,"Mixed")*'Medal values'!$B$3/2
+ COUNTIFS('Official Medal Table'!$I:$I,'Each Gender Events'!$A50,'Official Medal Table'!$C:$C,'Each Gender Events'!BP$1,'Official Medal Table'!$E:$E,"Mixed")*'Medal values'!$B$3/2</f>
        <v>3.0009999999999999</v>
      </c>
      <c r="BQ50">
        <f>COUNTIFS('Official Medal Table'!$F:$F,'Each Gender Events'!$A50,'Official Medal Table'!$C:$C,'Each Gender Events'!BQ$1,'Official Medal Table'!$E:$E,'Each Gender Events'!BQ$2)*'Medal values'!$B$1
+ COUNTIFS('Official Medal Table'!$G:$G,'Each Gender Events'!$A50,'Official Medal Table'!$C:$C,'Each Gender Events'!BQ$1,'Official Medal Table'!$E:$E,'Each Gender Events'!BQ$2)*'Medal values'!$B$2
+ COUNTIFS('Official Medal Table'!$H:$H,'Each Gender Events'!$A50,'Official Medal Table'!$C:$C,'Each Gender Events'!BQ$1,'Official Medal Table'!$E:$E,'Each Gender Events'!BQ$2)*'Medal values'!$B$3
+ COUNTIFS('Official Medal Table'!$I:$I,'Each Gender Events'!$A50,'Official Medal Table'!$C:$C,'Each Gender Events'!BQ$1,'Official Medal Table'!$E:$E,'Each Gender Events'!BQ$2)*'Medal values'!$B$3
+ COUNTIFS('Official Medal Table'!$F:$F,'Each Gender Events'!$A50,'Official Medal Table'!$C:$C,'Each Gender Events'!BQ$1,'Official Medal Table'!$E:$E,"Mixed")*'Medal values'!$B$1/2
+ COUNTIFS('Official Medal Table'!$G:$G,'Each Gender Events'!$A50,'Official Medal Table'!$C:$C,'Each Gender Events'!BQ$1,'Official Medal Table'!$E:$E,"Mixed")*'Medal values'!$B$2/2
+ COUNTIFS('Official Medal Table'!$H:$H,'Each Gender Events'!$A50,'Official Medal Table'!$C:$C,'Each Gender Events'!BQ$1,'Official Medal Table'!$E:$E,"Mixed")*'Medal values'!$B$3/2
+ COUNTIFS('Official Medal Table'!$I:$I,'Each Gender Events'!$A50,'Official Medal Table'!$C:$C,'Each Gender Events'!BQ$1,'Official Medal Table'!$E:$E,"Mixed")*'Medal values'!$B$3/2</f>
        <v>0</v>
      </c>
      <c r="BR50">
        <f>COUNTIFS('Official Medal Table'!$F:$F,'Each Gender Events'!$A50,'Official Medal Table'!$C:$C,'Each Gender Events'!BR$1,'Official Medal Table'!$E:$E,'Each Gender Events'!BR$2)*'Medal values'!$B$1
+ COUNTIFS('Official Medal Table'!$G:$G,'Each Gender Events'!$A50,'Official Medal Table'!$C:$C,'Each Gender Events'!BR$1,'Official Medal Table'!$E:$E,'Each Gender Events'!BR$2)*'Medal values'!$B$2
+ COUNTIFS('Official Medal Table'!$H:$H,'Each Gender Events'!$A50,'Official Medal Table'!$C:$C,'Each Gender Events'!BR$1,'Official Medal Table'!$E:$E,'Each Gender Events'!BR$2)*'Medal values'!$B$3
+ COUNTIFS('Official Medal Table'!$I:$I,'Each Gender Events'!$A50,'Official Medal Table'!$C:$C,'Each Gender Events'!BR$1,'Official Medal Table'!$E:$E,'Each Gender Events'!BR$2)*'Medal values'!$B$3
+ COUNTIFS('Official Medal Table'!$F:$F,'Each Gender Events'!$A50,'Official Medal Table'!$C:$C,'Each Gender Events'!BR$1,'Official Medal Table'!$E:$E,"Mixed")*'Medal values'!$B$1/2
+ COUNTIFS('Official Medal Table'!$G:$G,'Each Gender Events'!$A50,'Official Medal Table'!$C:$C,'Each Gender Events'!BR$1,'Official Medal Table'!$E:$E,"Mixed")*'Medal values'!$B$2/2
+ COUNTIFS('Official Medal Table'!$H:$H,'Each Gender Events'!$A50,'Official Medal Table'!$C:$C,'Each Gender Events'!BR$1,'Official Medal Table'!$E:$E,"Mixed")*'Medal values'!$B$3/2
+ COUNTIFS('Official Medal Table'!$I:$I,'Each Gender Events'!$A50,'Official Medal Table'!$C:$C,'Each Gender Events'!BR$1,'Official Medal Table'!$E:$E,"Mixed")*'Medal values'!$B$3/2</f>
        <v>0</v>
      </c>
      <c r="BS50">
        <f>COUNTIFS('Official Medal Table'!$F:$F,'Each Gender Events'!$A50,'Official Medal Table'!$C:$C,'Each Gender Events'!BS$1,'Official Medal Table'!$E:$E,'Each Gender Events'!BS$2)*'Medal values'!$B$1
+ COUNTIFS('Official Medal Table'!$G:$G,'Each Gender Events'!$A50,'Official Medal Table'!$C:$C,'Each Gender Events'!BS$1,'Official Medal Table'!$E:$E,'Each Gender Events'!BS$2)*'Medal values'!$B$2
+ COUNTIFS('Official Medal Table'!$H:$H,'Each Gender Events'!$A50,'Official Medal Table'!$C:$C,'Each Gender Events'!BS$1,'Official Medal Table'!$E:$E,'Each Gender Events'!BS$2)*'Medal values'!$B$3
+ COUNTIFS('Official Medal Table'!$I:$I,'Each Gender Events'!$A50,'Official Medal Table'!$C:$C,'Each Gender Events'!BS$1,'Official Medal Table'!$E:$E,'Each Gender Events'!BS$2)*'Medal values'!$B$3
+ COUNTIFS('Official Medal Table'!$F:$F,'Each Gender Events'!$A50,'Official Medal Table'!$C:$C,'Each Gender Events'!BS$1,'Official Medal Table'!$E:$E,"Mixed")*'Medal values'!$B$1/2
+ COUNTIFS('Official Medal Table'!$G:$G,'Each Gender Events'!$A50,'Official Medal Table'!$C:$C,'Each Gender Events'!BS$1,'Official Medal Table'!$E:$E,"Mixed")*'Medal values'!$B$2/2
+ COUNTIFS('Official Medal Table'!$H:$H,'Each Gender Events'!$A50,'Official Medal Table'!$C:$C,'Each Gender Events'!BS$1,'Official Medal Table'!$E:$E,"Mixed")*'Medal values'!$B$3/2
+ COUNTIFS('Official Medal Table'!$I:$I,'Each Gender Events'!$A50,'Official Medal Table'!$C:$C,'Each Gender Events'!BS$1,'Official Medal Table'!$E:$E,"Mixed")*'Medal values'!$B$3/2</f>
        <v>0</v>
      </c>
      <c r="BT50">
        <f>COUNTIFS('Official Medal Table'!$F:$F,'Each Gender Events'!$A50,'Official Medal Table'!$C:$C,'Each Gender Events'!BT$1,'Official Medal Table'!$E:$E,'Each Gender Events'!BT$2)*'Medal values'!$B$1
+ COUNTIFS('Official Medal Table'!$G:$G,'Each Gender Events'!$A50,'Official Medal Table'!$C:$C,'Each Gender Events'!BT$1,'Official Medal Table'!$E:$E,'Each Gender Events'!BT$2)*'Medal values'!$B$2
+ COUNTIFS('Official Medal Table'!$H:$H,'Each Gender Events'!$A50,'Official Medal Table'!$C:$C,'Each Gender Events'!BT$1,'Official Medal Table'!$E:$E,'Each Gender Events'!BT$2)*'Medal values'!$B$3
+ COUNTIFS('Official Medal Table'!$I:$I,'Each Gender Events'!$A50,'Official Medal Table'!$C:$C,'Each Gender Events'!BT$1,'Official Medal Table'!$E:$E,'Each Gender Events'!BT$2)*'Medal values'!$B$3
+ COUNTIFS('Official Medal Table'!$F:$F,'Each Gender Events'!$A50,'Official Medal Table'!$C:$C,'Each Gender Events'!BT$1,'Official Medal Table'!$E:$E,"Mixed")*'Medal values'!$B$1/2
+ COUNTIFS('Official Medal Table'!$G:$G,'Each Gender Events'!$A50,'Official Medal Table'!$C:$C,'Each Gender Events'!BT$1,'Official Medal Table'!$E:$E,"Mixed")*'Medal values'!$B$2/2
+ COUNTIFS('Official Medal Table'!$H:$H,'Each Gender Events'!$A50,'Official Medal Table'!$C:$C,'Each Gender Events'!BT$1,'Official Medal Table'!$E:$E,"Mixed")*'Medal values'!$B$3/2
+ COUNTIFS('Official Medal Table'!$I:$I,'Each Gender Events'!$A50,'Official Medal Table'!$C:$C,'Each Gender Events'!BT$1,'Official Medal Table'!$E:$E,"Mixed")*'Medal values'!$B$3/2</f>
        <v>0</v>
      </c>
      <c r="BU50">
        <f>COUNTIFS('Official Medal Table'!$F:$F,'Each Gender Events'!$A50,'Official Medal Table'!$C:$C,'Each Gender Events'!BU$1,'Official Medal Table'!$E:$E,'Each Gender Events'!BU$2)*'Medal values'!$B$1
+ COUNTIFS('Official Medal Table'!$G:$G,'Each Gender Events'!$A50,'Official Medal Table'!$C:$C,'Each Gender Events'!BU$1,'Official Medal Table'!$E:$E,'Each Gender Events'!BU$2)*'Medal values'!$B$2
+ COUNTIFS('Official Medal Table'!$H:$H,'Each Gender Events'!$A50,'Official Medal Table'!$C:$C,'Each Gender Events'!BU$1,'Official Medal Table'!$E:$E,'Each Gender Events'!BU$2)*'Medal values'!$B$3
+ COUNTIFS('Official Medal Table'!$I:$I,'Each Gender Events'!$A50,'Official Medal Table'!$C:$C,'Each Gender Events'!BU$1,'Official Medal Table'!$E:$E,'Each Gender Events'!BU$2)*'Medal values'!$B$3
+ COUNTIFS('Official Medal Table'!$F:$F,'Each Gender Events'!$A50,'Official Medal Table'!$C:$C,'Each Gender Events'!BU$1,'Official Medal Table'!$E:$E,"Mixed")*'Medal values'!$B$1/2
+ COUNTIFS('Official Medal Table'!$G:$G,'Each Gender Events'!$A50,'Official Medal Table'!$C:$C,'Each Gender Events'!BU$1,'Official Medal Table'!$E:$E,"Mixed")*'Medal values'!$B$2/2
+ COUNTIFS('Official Medal Table'!$H:$H,'Each Gender Events'!$A50,'Official Medal Table'!$C:$C,'Each Gender Events'!BU$1,'Official Medal Table'!$E:$E,"Mixed")*'Medal values'!$B$3/2
+ COUNTIFS('Official Medal Table'!$I:$I,'Each Gender Events'!$A50,'Official Medal Table'!$C:$C,'Each Gender Events'!BU$1,'Official Medal Table'!$E:$E,"Mixed")*'Medal values'!$B$3/2</f>
        <v>0</v>
      </c>
      <c r="BV50">
        <f>COUNTIFS('Official Medal Table'!$F:$F,'Each Gender Events'!$A50,'Official Medal Table'!$C:$C,'Each Gender Events'!BV$1,'Official Medal Table'!$E:$E,'Each Gender Events'!BV$2)*'Medal values'!$B$1
+ COUNTIFS('Official Medal Table'!$G:$G,'Each Gender Events'!$A50,'Official Medal Table'!$C:$C,'Each Gender Events'!BV$1,'Official Medal Table'!$E:$E,'Each Gender Events'!BV$2)*'Medal values'!$B$2
+ COUNTIFS('Official Medal Table'!$H:$H,'Each Gender Events'!$A50,'Official Medal Table'!$C:$C,'Each Gender Events'!BV$1,'Official Medal Table'!$E:$E,'Each Gender Events'!BV$2)*'Medal values'!$B$3
+ COUNTIFS('Official Medal Table'!$I:$I,'Each Gender Events'!$A50,'Official Medal Table'!$C:$C,'Each Gender Events'!BV$1,'Official Medal Table'!$E:$E,'Each Gender Events'!BV$2)*'Medal values'!$B$3
+ COUNTIFS('Official Medal Table'!$F:$F,'Each Gender Events'!$A50,'Official Medal Table'!$C:$C,'Each Gender Events'!BV$1,'Official Medal Table'!$E:$E,"Mixed")*'Medal values'!$B$1/2
+ COUNTIFS('Official Medal Table'!$G:$G,'Each Gender Events'!$A50,'Official Medal Table'!$C:$C,'Each Gender Events'!BV$1,'Official Medal Table'!$E:$E,"Mixed")*'Medal values'!$B$2/2
+ COUNTIFS('Official Medal Table'!$H:$H,'Each Gender Events'!$A50,'Official Medal Table'!$C:$C,'Each Gender Events'!BV$1,'Official Medal Table'!$E:$E,"Mixed")*'Medal values'!$B$3/2
+ COUNTIFS('Official Medal Table'!$I:$I,'Each Gender Events'!$A50,'Official Medal Table'!$C:$C,'Each Gender Events'!BV$1,'Official Medal Table'!$E:$E,"Mixed")*'Medal values'!$B$3/2</f>
        <v>0</v>
      </c>
      <c r="BW50">
        <f>COUNTIFS('Official Medal Table'!$F:$F,'Each Gender Events'!$A50,'Official Medal Table'!$C:$C,'Each Gender Events'!BW$1,'Official Medal Table'!$E:$E,'Each Gender Events'!BW$2)*'Medal values'!$B$1
+ COUNTIFS('Official Medal Table'!$G:$G,'Each Gender Events'!$A50,'Official Medal Table'!$C:$C,'Each Gender Events'!BW$1,'Official Medal Table'!$E:$E,'Each Gender Events'!BW$2)*'Medal values'!$B$2
+ COUNTIFS('Official Medal Table'!$H:$H,'Each Gender Events'!$A50,'Official Medal Table'!$C:$C,'Each Gender Events'!BW$1,'Official Medal Table'!$E:$E,'Each Gender Events'!BW$2)*'Medal values'!$B$3
+ COUNTIFS('Official Medal Table'!$I:$I,'Each Gender Events'!$A50,'Official Medal Table'!$C:$C,'Each Gender Events'!BW$1,'Official Medal Table'!$E:$E,'Each Gender Events'!BW$2)*'Medal values'!$B$3
+ COUNTIFS('Official Medal Table'!$F:$F,'Each Gender Events'!$A50,'Official Medal Table'!$C:$C,'Each Gender Events'!BW$1,'Official Medal Table'!$E:$E,"Mixed")*'Medal values'!$B$1/2
+ COUNTIFS('Official Medal Table'!$G:$G,'Each Gender Events'!$A50,'Official Medal Table'!$C:$C,'Each Gender Events'!BW$1,'Official Medal Table'!$E:$E,"Mixed")*'Medal values'!$B$2/2
+ COUNTIFS('Official Medal Table'!$H:$H,'Each Gender Events'!$A50,'Official Medal Table'!$C:$C,'Each Gender Events'!BW$1,'Official Medal Table'!$E:$E,"Mixed")*'Medal values'!$B$3/2
+ COUNTIFS('Official Medal Table'!$I:$I,'Each Gender Events'!$A50,'Official Medal Table'!$C:$C,'Each Gender Events'!BW$1,'Official Medal Table'!$E:$E,"Mixed")*'Medal values'!$B$3/2</f>
        <v>0</v>
      </c>
      <c r="BX50">
        <f>COUNTIFS('Official Medal Table'!$F:$F,'Each Gender Events'!$A50,'Official Medal Table'!$C:$C,'Each Gender Events'!BX$1,'Official Medal Table'!$E:$E,'Each Gender Events'!BX$2)*'Medal values'!$B$1
+ COUNTIFS('Official Medal Table'!$G:$G,'Each Gender Events'!$A50,'Official Medal Table'!$C:$C,'Each Gender Events'!BX$1,'Official Medal Table'!$E:$E,'Each Gender Events'!BX$2)*'Medal values'!$B$2
+ COUNTIFS('Official Medal Table'!$H:$H,'Each Gender Events'!$A50,'Official Medal Table'!$C:$C,'Each Gender Events'!BX$1,'Official Medal Table'!$E:$E,'Each Gender Events'!BX$2)*'Medal values'!$B$3
+ COUNTIFS('Official Medal Table'!$I:$I,'Each Gender Events'!$A50,'Official Medal Table'!$C:$C,'Each Gender Events'!BX$1,'Official Medal Table'!$E:$E,'Each Gender Events'!BX$2)*'Medal values'!$B$3
+ COUNTIFS('Official Medal Table'!$F:$F,'Each Gender Events'!$A50,'Official Medal Table'!$C:$C,'Each Gender Events'!BX$1,'Official Medal Table'!$E:$E,"Mixed")*'Medal values'!$B$1/2
+ COUNTIFS('Official Medal Table'!$G:$G,'Each Gender Events'!$A50,'Official Medal Table'!$C:$C,'Each Gender Events'!BX$1,'Official Medal Table'!$E:$E,"Mixed")*'Medal values'!$B$2/2
+ COUNTIFS('Official Medal Table'!$H:$H,'Each Gender Events'!$A50,'Official Medal Table'!$C:$C,'Each Gender Events'!BX$1,'Official Medal Table'!$E:$E,"Mixed")*'Medal values'!$B$3/2
+ COUNTIFS('Official Medal Table'!$I:$I,'Each Gender Events'!$A50,'Official Medal Table'!$C:$C,'Each Gender Events'!BX$1,'Official Medal Table'!$E:$E,"Mixed")*'Medal values'!$B$3/2</f>
        <v>0</v>
      </c>
      <c r="BY50">
        <f>COUNTIFS('Official Medal Table'!$F:$F,'Each Gender Events'!$A50,'Official Medal Table'!$C:$C,'Each Gender Events'!BY$1,'Official Medal Table'!$E:$E,'Each Gender Events'!BY$2)*'Medal values'!$B$1
+ COUNTIFS('Official Medal Table'!$G:$G,'Each Gender Events'!$A50,'Official Medal Table'!$C:$C,'Each Gender Events'!BY$1,'Official Medal Table'!$E:$E,'Each Gender Events'!BY$2)*'Medal values'!$B$2
+ COUNTIFS('Official Medal Table'!$H:$H,'Each Gender Events'!$A50,'Official Medal Table'!$C:$C,'Each Gender Events'!BY$1,'Official Medal Table'!$E:$E,'Each Gender Events'!BY$2)*'Medal values'!$B$3
+ COUNTIFS('Official Medal Table'!$I:$I,'Each Gender Events'!$A50,'Official Medal Table'!$C:$C,'Each Gender Events'!BY$1,'Official Medal Table'!$E:$E,'Each Gender Events'!BY$2)*'Medal values'!$B$3
+ COUNTIFS('Official Medal Table'!$F:$F,'Each Gender Events'!$A50,'Official Medal Table'!$C:$C,'Each Gender Events'!BY$1,'Official Medal Table'!$E:$E,"Mixed")*'Medal values'!$B$1/2
+ COUNTIFS('Official Medal Table'!$G:$G,'Each Gender Events'!$A50,'Official Medal Table'!$C:$C,'Each Gender Events'!BY$1,'Official Medal Table'!$E:$E,"Mixed")*'Medal values'!$B$2/2
+ COUNTIFS('Official Medal Table'!$H:$H,'Each Gender Events'!$A50,'Official Medal Table'!$C:$C,'Each Gender Events'!BY$1,'Official Medal Table'!$E:$E,"Mixed")*'Medal values'!$B$3/2
+ COUNTIFS('Official Medal Table'!$I:$I,'Each Gender Events'!$A50,'Official Medal Table'!$C:$C,'Each Gender Events'!BY$1,'Official Medal Table'!$E:$E,"Mixed")*'Medal values'!$B$3/2</f>
        <v>0</v>
      </c>
      <c r="BZ50">
        <f>COUNTIFS('Official Medal Table'!$F:$F,'Each Gender Events'!$A50,'Official Medal Table'!$C:$C,'Each Gender Events'!BZ$1,'Official Medal Table'!$E:$E,'Each Gender Events'!BZ$2)*'Medal values'!$B$1
+ COUNTIFS('Official Medal Table'!$G:$G,'Each Gender Events'!$A50,'Official Medal Table'!$C:$C,'Each Gender Events'!BZ$1,'Official Medal Table'!$E:$E,'Each Gender Events'!BZ$2)*'Medal values'!$B$2
+ COUNTIFS('Official Medal Table'!$H:$H,'Each Gender Events'!$A50,'Official Medal Table'!$C:$C,'Each Gender Events'!BZ$1,'Official Medal Table'!$E:$E,'Each Gender Events'!BZ$2)*'Medal values'!$B$3
+ COUNTIFS('Official Medal Table'!$I:$I,'Each Gender Events'!$A50,'Official Medal Table'!$C:$C,'Each Gender Events'!BZ$1,'Official Medal Table'!$E:$E,'Each Gender Events'!BZ$2)*'Medal values'!$B$3
+ COUNTIFS('Official Medal Table'!$F:$F,'Each Gender Events'!$A50,'Official Medal Table'!$C:$C,'Each Gender Events'!BZ$1,'Official Medal Table'!$E:$E,"Mixed")*'Medal values'!$B$1/2
+ COUNTIFS('Official Medal Table'!$G:$G,'Each Gender Events'!$A50,'Official Medal Table'!$C:$C,'Each Gender Events'!BZ$1,'Official Medal Table'!$E:$E,"Mixed")*'Medal values'!$B$2/2
+ COUNTIFS('Official Medal Table'!$H:$H,'Each Gender Events'!$A50,'Official Medal Table'!$C:$C,'Each Gender Events'!BZ$1,'Official Medal Table'!$E:$E,"Mixed")*'Medal values'!$B$3/2
+ COUNTIFS('Official Medal Table'!$I:$I,'Each Gender Events'!$A50,'Official Medal Table'!$C:$C,'Each Gender Events'!BZ$1,'Official Medal Table'!$E:$E,"Mixed")*'Medal values'!$B$3/2</f>
        <v>0</v>
      </c>
      <c r="CA50">
        <f>COUNTIFS('Official Medal Table'!$F:$F,'Each Gender Events'!$A50,'Official Medal Table'!$C:$C,'Each Gender Events'!CA$1,'Official Medal Table'!$E:$E,'Each Gender Events'!CA$2)*'Medal values'!$B$1
+ COUNTIFS('Official Medal Table'!$G:$G,'Each Gender Events'!$A50,'Official Medal Table'!$C:$C,'Each Gender Events'!CA$1,'Official Medal Table'!$E:$E,'Each Gender Events'!CA$2)*'Medal values'!$B$2
+ COUNTIFS('Official Medal Table'!$H:$H,'Each Gender Events'!$A50,'Official Medal Table'!$C:$C,'Each Gender Events'!CA$1,'Official Medal Table'!$E:$E,'Each Gender Events'!CA$2)*'Medal values'!$B$3
+ COUNTIFS('Official Medal Table'!$I:$I,'Each Gender Events'!$A50,'Official Medal Table'!$C:$C,'Each Gender Events'!CA$1,'Official Medal Table'!$E:$E,'Each Gender Events'!CA$2)*'Medal values'!$B$3
+ COUNTIFS('Official Medal Table'!$F:$F,'Each Gender Events'!$A50,'Official Medal Table'!$C:$C,'Each Gender Events'!CA$1,'Official Medal Table'!$E:$E,"Mixed")*'Medal values'!$B$1/2
+ COUNTIFS('Official Medal Table'!$G:$G,'Each Gender Events'!$A50,'Official Medal Table'!$C:$C,'Each Gender Events'!CA$1,'Official Medal Table'!$E:$E,"Mixed")*'Medal values'!$B$2/2
+ COUNTIFS('Official Medal Table'!$H:$H,'Each Gender Events'!$A50,'Official Medal Table'!$C:$C,'Each Gender Events'!CA$1,'Official Medal Table'!$E:$E,"Mixed")*'Medal values'!$B$3/2
+ COUNTIFS('Official Medal Table'!$I:$I,'Each Gender Events'!$A50,'Official Medal Table'!$C:$C,'Each Gender Events'!CA$1,'Official Medal Table'!$E:$E,"Mixed")*'Medal values'!$B$3/2</f>
        <v>0</v>
      </c>
      <c r="CB50">
        <f>COUNTIFS('Official Medal Table'!$F:$F,'Each Gender Events'!$A50,'Official Medal Table'!$C:$C,'Each Gender Events'!CB$1,'Official Medal Table'!$E:$E,'Each Gender Events'!CB$2)*'Medal values'!$B$1
+ COUNTIFS('Official Medal Table'!$G:$G,'Each Gender Events'!$A50,'Official Medal Table'!$C:$C,'Each Gender Events'!CB$1,'Official Medal Table'!$E:$E,'Each Gender Events'!CB$2)*'Medal values'!$B$2
+ COUNTIFS('Official Medal Table'!$H:$H,'Each Gender Events'!$A50,'Official Medal Table'!$C:$C,'Each Gender Events'!CB$1,'Official Medal Table'!$E:$E,'Each Gender Events'!CB$2)*'Medal values'!$B$3
+ COUNTIFS('Official Medal Table'!$I:$I,'Each Gender Events'!$A50,'Official Medal Table'!$C:$C,'Each Gender Events'!CB$1,'Official Medal Table'!$E:$E,'Each Gender Events'!CB$2)*'Medal values'!$B$3
+ COUNTIFS('Official Medal Table'!$F:$F,'Each Gender Events'!$A50,'Official Medal Table'!$C:$C,'Each Gender Events'!CB$1,'Official Medal Table'!$E:$E,"Mixed")*'Medal values'!$B$1/2
+ COUNTIFS('Official Medal Table'!$G:$G,'Each Gender Events'!$A50,'Official Medal Table'!$C:$C,'Each Gender Events'!CB$1,'Official Medal Table'!$E:$E,"Mixed")*'Medal values'!$B$2/2
+ COUNTIFS('Official Medal Table'!$H:$H,'Each Gender Events'!$A50,'Official Medal Table'!$C:$C,'Each Gender Events'!CB$1,'Official Medal Table'!$E:$E,"Mixed")*'Medal values'!$B$3/2
+ COUNTIFS('Official Medal Table'!$I:$I,'Each Gender Events'!$A50,'Official Medal Table'!$C:$C,'Each Gender Events'!CB$1,'Official Medal Table'!$E:$E,"Mixed")*'Medal values'!$B$3/2</f>
        <v>0</v>
      </c>
      <c r="CC50">
        <f>COUNTIFS('Official Medal Table'!$F:$F,'Each Gender Events'!$A50,'Official Medal Table'!$C:$C,'Each Gender Events'!CC$1,'Official Medal Table'!$E:$E,'Each Gender Events'!CC$2)*'Medal values'!$B$1
+ COUNTIFS('Official Medal Table'!$G:$G,'Each Gender Events'!$A50,'Official Medal Table'!$C:$C,'Each Gender Events'!CC$1,'Official Medal Table'!$E:$E,'Each Gender Events'!CC$2)*'Medal values'!$B$2
+ COUNTIFS('Official Medal Table'!$H:$H,'Each Gender Events'!$A50,'Official Medal Table'!$C:$C,'Each Gender Events'!CC$1,'Official Medal Table'!$E:$E,'Each Gender Events'!CC$2)*'Medal values'!$B$3
+ COUNTIFS('Official Medal Table'!$I:$I,'Each Gender Events'!$A50,'Official Medal Table'!$C:$C,'Each Gender Events'!CC$1,'Official Medal Table'!$E:$E,'Each Gender Events'!CC$2)*'Medal values'!$B$3
+ COUNTIFS('Official Medal Table'!$F:$F,'Each Gender Events'!$A50,'Official Medal Table'!$C:$C,'Each Gender Events'!CC$1,'Official Medal Table'!$E:$E,"Mixed")*'Medal values'!$B$1/2
+ COUNTIFS('Official Medal Table'!$G:$G,'Each Gender Events'!$A50,'Official Medal Table'!$C:$C,'Each Gender Events'!CC$1,'Official Medal Table'!$E:$E,"Mixed")*'Medal values'!$B$2/2
+ COUNTIFS('Official Medal Table'!$H:$H,'Each Gender Events'!$A50,'Official Medal Table'!$C:$C,'Each Gender Events'!CC$1,'Official Medal Table'!$E:$E,"Mixed")*'Medal values'!$B$3/2
+ COUNTIFS('Official Medal Table'!$I:$I,'Each Gender Events'!$A50,'Official Medal Table'!$C:$C,'Each Gender Events'!CC$1,'Official Medal Table'!$E:$E,"Mixed")*'Medal values'!$B$3/2</f>
        <v>0</v>
      </c>
      <c r="CD50">
        <f>COUNTIFS('Official Medal Table'!$F:$F,'Each Gender Events'!$A50,'Official Medal Table'!$C:$C,'Each Gender Events'!CD$1,'Official Medal Table'!$E:$E,'Each Gender Events'!CD$2)*'Medal values'!$B$1
+ COUNTIFS('Official Medal Table'!$G:$G,'Each Gender Events'!$A50,'Official Medal Table'!$C:$C,'Each Gender Events'!CD$1,'Official Medal Table'!$E:$E,'Each Gender Events'!CD$2)*'Medal values'!$B$2
+ COUNTIFS('Official Medal Table'!$H:$H,'Each Gender Events'!$A50,'Official Medal Table'!$C:$C,'Each Gender Events'!CD$1,'Official Medal Table'!$E:$E,'Each Gender Events'!CD$2)*'Medal values'!$B$3
+ COUNTIFS('Official Medal Table'!$I:$I,'Each Gender Events'!$A50,'Official Medal Table'!$C:$C,'Each Gender Events'!CD$1,'Official Medal Table'!$E:$E,'Each Gender Events'!CD$2)*'Medal values'!$B$3
+ COUNTIFS('Official Medal Table'!$F:$F,'Each Gender Events'!$A50,'Official Medal Table'!$C:$C,'Each Gender Events'!CD$1,'Official Medal Table'!$E:$E,"Mixed")*'Medal values'!$B$1/2
+ COUNTIFS('Official Medal Table'!$G:$G,'Each Gender Events'!$A50,'Official Medal Table'!$C:$C,'Each Gender Events'!CD$1,'Official Medal Table'!$E:$E,"Mixed")*'Medal values'!$B$2/2
+ COUNTIFS('Official Medal Table'!$H:$H,'Each Gender Events'!$A50,'Official Medal Table'!$C:$C,'Each Gender Events'!CD$1,'Official Medal Table'!$E:$E,"Mixed")*'Medal values'!$B$3/2
+ COUNTIFS('Official Medal Table'!$I:$I,'Each Gender Events'!$A50,'Official Medal Table'!$C:$C,'Each Gender Events'!CD$1,'Official Medal Table'!$E:$E,"Mixed")*'Medal values'!$B$3/2</f>
        <v>0</v>
      </c>
      <c r="CE50">
        <f>COUNTIFS('Official Medal Table'!$F:$F,'Each Gender Events'!$A50,'Official Medal Table'!$C:$C,'Each Gender Events'!CE$1,'Official Medal Table'!$E:$E,'Each Gender Events'!CE$2)*'Medal values'!$B$1
+ COUNTIFS('Official Medal Table'!$G:$G,'Each Gender Events'!$A50,'Official Medal Table'!$C:$C,'Each Gender Events'!CE$1,'Official Medal Table'!$E:$E,'Each Gender Events'!CE$2)*'Medal values'!$B$2
+ COUNTIFS('Official Medal Table'!$H:$H,'Each Gender Events'!$A50,'Official Medal Table'!$C:$C,'Each Gender Events'!CE$1,'Official Medal Table'!$E:$E,'Each Gender Events'!CE$2)*'Medal values'!$B$3
+ COUNTIFS('Official Medal Table'!$I:$I,'Each Gender Events'!$A50,'Official Medal Table'!$C:$C,'Each Gender Events'!CE$1,'Official Medal Table'!$E:$E,'Each Gender Events'!CE$2)*'Medal values'!$B$3
+ COUNTIFS('Official Medal Table'!$F:$F,'Each Gender Events'!$A50,'Official Medal Table'!$C:$C,'Each Gender Events'!CE$1,'Official Medal Table'!$E:$E,"Mixed")*'Medal values'!$B$1/2
+ COUNTIFS('Official Medal Table'!$G:$G,'Each Gender Events'!$A50,'Official Medal Table'!$C:$C,'Each Gender Events'!CE$1,'Official Medal Table'!$E:$E,"Mixed")*'Medal values'!$B$2/2
+ COUNTIFS('Official Medal Table'!$H:$H,'Each Gender Events'!$A50,'Official Medal Table'!$C:$C,'Each Gender Events'!CE$1,'Official Medal Table'!$E:$E,"Mixed")*'Medal values'!$B$3/2
+ COUNTIFS('Official Medal Table'!$I:$I,'Each Gender Events'!$A50,'Official Medal Table'!$C:$C,'Each Gender Events'!CE$1,'Official Medal Table'!$E:$E,"Mixed")*'Medal values'!$B$3/2</f>
        <v>0</v>
      </c>
      <c r="CF50">
        <f>COUNTIFS('Official Medal Table'!$F:$F,'Each Gender Events'!$A50,'Official Medal Table'!$C:$C,'Each Gender Events'!CF$1,'Official Medal Table'!$E:$E,'Each Gender Events'!CF$2)*'Medal values'!$B$1
+ COUNTIFS('Official Medal Table'!$G:$G,'Each Gender Events'!$A50,'Official Medal Table'!$C:$C,'Each Gender Events'!CF$1,'Official Medal Table'!$E:$E,'Each Gender Events'!CF$2)*'Medal values'!$B$2
+ COUNTIFS('Official Medal Table'!$H:$H,'Each Gender Events'!$A50,'Official Medal Table'!$C:$C,'Each Gender Events'!CF$1,'Official Medal Table'!$E:$E,'Each Gender Events'!CF$2)*'Medal values'!$B$3
+ COUNTIFS('Official Medal Table'!$I:$I,'Each Gender Events'!$A50,'Official Medal Table'!$C:$C,'Each Gender Events'!CF$1,'Official Medal Table'!$E:$E,'Each Gender Events'!CF$2)*'Medal values'!$B$3
+ COUNTIFS('Official Medal Table'!$F:$F,'Each Gender Events'!$A50,'Official Medal Table'!$C:$C,'Each Gender Events'!CF$1,'Official Medal Table'!$E:$E,"Mixed")*'Medal values'!$B$1/2
+ COUNTIFS('Official Medal Table'!$G:$G,'Each Gender Events'!$A50,'Official Medal Table'!$C:$C,'Each Gender Events'!CF$1,'Official Medal Table'!$E:$E,"Mixed")*'Medal values'!$B$2/2
+ COUNTIFS('Official Medal Table'!$H:$H,'Each Gender Events'!$A50,'Official Medal Table'!$C:$C,'Each Gender Events'!CF$1,'Official Medal Table'!$E:$E,"Mixed")*'Medal values'!$B$3/2
+ COUNTIFS('Official Medal Table'!$I:$I,'Each Gender Events'!$A50,'Official Medal Table'!$C:$C,'Each Gender Events'!CF$1,'Official Medal Table'!$E:$E,"Mixed")*'Medal values'!$B$3/2</f>
        <v>0</v>
      </c>
      <c r="CG50">
        <f>COUNTIFS('Official Medal Table'!$F:$F,'Each Gender Events'!$A50,'Official Medal Table'!$C:$C,'Each Gender Events'!CG$1,'Official Medal Table'!$E:$E,'Each Gender Events'!CG$2)*'Medal values'!$B$1
+ COUNTIFS('Official Medal Table'!$G:$G,'Each Gender Events'!$A50,'Official Medal Table'!$C:$C,'Each Gender Events'!CG$1,'Official Medal Table'!$E:$E,'Each Gender Events'!CG$2)*'Medal values'!$B$2
+ COUNTIFS('Official Medal Table'!$H:$H,'Each Gender Events'!$A50,'Official Medal Table'!$C:$C,'Each Gender Events'!CG$1,'Official Medal Table'!$E:$E,'Each Gender Events'!CG$2)*'Medal values'!$B$3
+ COUNTIFS('Official Medal Table'!$I:$I,'Each Gender Events'!$A50,'Official Medal Table'!$C:$C,'Each Gender Events'!CG$1,'Official Medal Table'!$E:$E,'Each Gender Events'!CG$2)*'Medal values'!$B$3
+ COUNTIFS('Official Medal Table'!$F:$F,'Each Gender Events'!$A50,'Official Medal Table'!$C:$C,'Each Gender Events'!CG$1,'Official Medal Table'!$E:$E,"Mixed")*'Medal values'!$B$1/2
+ COUNTIFS('Official Medal Table'!$G:$G,'Each Gender Events'!$A50,'Official Medal Table'!$C:$C,'Each Gender Events'!CG$1,'Official Medal Table'!$E:$E,"Mixed")*'Medal values'!$B$2/2
+ COUNTIFS('Official Medal Table'!$H:$H,'Each Gender Events'!$A50,'Official Medal Table'!$C:$C,'Each Gender Events'!CG$1,'Official Medal Table'!$E:$E,"Mixed")*'Medal values'!$B$3/2
+ COUNTIFS('Official Medal Table'!$I:$I,'Each Gender Events'!$A50,'Official Medal Table'!$C:$C,'Each Gender Events'!CG$1,'Official Medal Table'!$E:$E,"Mixed")*'Medal values'!$B$3/2</f>
        <v>0</v>
      </c>
      <c r="CH50">
        <f>COUNTIFS('Official Medal Table'!$F:$F,'Each Gender Events'!$A50,'Official Medal Table'!$C:$C,'Each Gender Events'!CH$1,'Official Medal Table'!$E:$E,'Each Gender Events'!CH$2)*'Medal values'!$B$1
+ COUNTIFS('Official Medal Table'!$G:$G,'Each Gender Events'!$A50,'Official Medal Table'!$C:$C,'Each Gender Events'!CH$1,'Official Medal Table'!$E:$E,'Each Gender Events'!CH$2)*'Medal values'!$B$2
+ COUNTIFS('Official Medal Table'!$H:$H,'Each Gender Events'!$A50,'Official Medal Table'!$C:$C,'Each Gender Events'!CH$1,'Official Medal Table'!$E:$E,'Each Gender Events'!CH$2)*'Medal values'!$B$3
+ COUNTIFS('Official Medal Table'!$I:$I,'Each Gender Events'!$A50,'Official Medal Table'!$C:$C,'Each Gender Events'!CH$1,'Official Medal Table'!$E:$E,'Each Gender Events'!CH$2)*'Medal values'!$B$3
+ COUNTIFS('Official Medal Table'!$F:$F,'Each Gender Events'!$A50,'Official Medal Table'!$C:$C,'Each Gender Events'!CH$1,'Official Medal Table'!$E:$E,"Mixed")*'Medal values'!$B$1/2
+ COUNTIFS('Official Medal Table'!$G:$G,'Each Gender Events'!$A50,'Official Medal Table'!$C:$C,'Each Gender Events'!CH$1,'Official Medal Table'!$E:$E,"Mixed")*'Medal values'!$B$2/2
+ COUNTIFS('Official Medal Table'!$H:$H,'Each Gender Events'!$A50,'Official Medal Table'!$C:$C,'Each Gender Events'!CH$1,'Official Medal Table'!$E:$E,"Mixed")*'Medal values'!$B$3/2
+ COUNTIFS('Official Medal Table'!$I:$I,'Each Gender Events'!$A50,'Official Medal Table'!$C:$C,'Each Gender Events'!CH$1,'Official Medal Table'!$E:$E,"Mixed")*'Medal values'!$B$3/2</f>
        <v>0</v>
      </c>
      <c r="CI50">
        <f>COUNTIFS('Official Medal Table'!$F:$F,'Each Gender Events'!$A50,'Official Medal Table'!$C:$C,'Each Gender Events'!CI$1,'Official Medal Table'!$E:$E,'Each Gender Events'!CI$2)*'Medal values'!$B$1
+ COUNTIFS('Official Medal Table'!$G:$G,'Each Gender Events'!$A50,'Official Medal Table'!$C:$C,'Each Gender Events'!CI$1,'Official Medal Table'!$E:$E,'Each Gender Events'!CI$2)*'Medal values'!$B$2
+ COUNTIFS('Official Medal Table'!$H:$H,'Each Gender Events'!$A50,'Official Medal Table'!$C:$C,'Each Gender Events'!CI$1,'Official Medal Table'!$E:$E,'Each Gender Events'!CI$2)*'Medal values'!$B$3
+ COUNTIFS('Official Medal Table'!$I:$I,'Each Gender Events'!$A50,'Official Medal Table'!$C:$C,'Each Gender Events'!CI$1,'Official Medal Table'!$E:$E,'Each Gender Events'!CI$2)*'Medal values'!$B$3
+ COUNTIFS('Official Medal Table'!$F:$F,'Each Gender Events'!$A50,'Official Medal Table'!$C:$C,'Each Gender Events'!CI$1,'Official Medal Table'!$E:$E,"Mixed")*'Medal values'!$B$1/2
+ COUNTIFS('Official Medal Table'!$G:$G,'Each Gender Events'!$A50,'Official Medal Table'!$C:$C,'Each Gender Events'!CI$1,'Official Medal Table'!$E:$E,"Mixed")*'Medal values'!$B$2/2
+ COUNTIFS('Official Medal Table'!$H:$H,'Each Gender Events'!$A50,'Official Medal Table'!$C:$C,'Each Gender Events'!CI$1,'Official Medal Table'!$E:$E,"Mixed")*'Medal values'!$B$3/2
+ COUNTIFS('Official Medal Table'!$I:$I,'Each Gender Events'!$A50,'Official Medal Table'!$C:$C,'Each Gender Events'!CI$1,'Official Medal Table'!$E:$E,"Mixed")*'Medal values'!$B$3/2</f>
        <v>0</v>
      </c>
      <c r="CJ50">
        <f>COUNTIFS('Official Medal Table'!$F:$F,'Each Gender Events'!$A50,'Official Medal Table'!$C:$C,'Each Gender Events'!CJ$1,'Official Medal Table'!$E:$E,'Each Gender Events'!CJ$2)*'Medal values'!$B$1
+ COUNTIFS('Official Medal Table'!$G:$G,'Each Gender Events'!$A50,'Official Medal Table'!$C:$C,'Each Gender Events'!CJ$1,'Official Medal Table'!$E:$E,'Each Gender Events'!CJ$2)*'Medal values'!$B$2
+ COUNTIFS('Official Medal Table'!$H:$H,'Each Gender Events'!$A50,'Official Medal Table'!$C:$C,'Each Gender Events'!CJ$1,'Official Medal Table'!$E:$E,'Each Gender Events'!CJ$2)*'Medal values'!$B$3
+ COUNTIFS('Official Medal Table'!$I:$I,'Each Gender Events'!$A50,'Official Medal Table'!$C:$C,'Each Gender Events'!CJ$1,'Official Medal Table'!$E:$E,'Each Gender Events'!CJ$2)*'Medal values'!$B$3
+ COUNTIFS('Official Medal Table'!$F:$F,'Each Gender Events'!$A50,'Official Medal Table'!$C:$C,'Each Gender Events'!CJ$1,'Official Medal Table'!$E:$E,"Mixed")*'Medal values'!$B$1/2
+ COUNTIFS('Official Medal Table'!$G:$G,'Each Gender Events'!$A50,'Official Medal Table'!$C:$C,'Each Gender Events'!CJ$1,'Official Medal Table'!$E:$E,"Mixed")*'Medal values'!$B$2/2
+ COUNTIFS('Official Medal Table'!$H:$H,'Each Gender Events'!$A50,'Official Medal Table'!$C:$C,'Each Gender Events'!CJ$1,'Official Medal Table'!$E:$E,"Mixed")*'Medal values'!$B$3/2
+ COUNTIFS('Official Medal Table'!$I:$I,'Each Gender Events'!$A50,'Official Medal Table'!$C:$C,'Each Gender Events'!CJ$1,'Official Medal Table'!$E:$E,"Mixed")*'Medal values'!$B$3/2</f>
        <v>0</v>
      </c>
      <c r="CK50">
        <f>COUNTIFS('Official Medal Table'!$F:$F,'Each Gender Events'!$A50,'Official Medal Table'!$C:$C,'Each Gender Events'!CK$1,'Official Medal Table'!$E:$E,'Each Gender Events'!CK$2)*'Medal values'!$B$1
+ COUNTIFS('Official Medal Table'!$G:$G,'Each Gender Events'!$A50,'Official Medal Table'!$C:$C,'Each Gender Events'!CK$1,'Official Medal Table'!$E:$E,'Each Gender Events'!CK$2)*'Medal values'!$B$2
+ COUNTIFS('Official Medal Table'!$H:$H,'Each Gender Events'!$A50,'Official Medal Table'!$C:$C,'Each Gender Events'!CK$1,'Official Medal Table'!$E:$E,'Each Gender Events'!CK$2)*'Medal values'!$B$3
+ COUNTIFS('Official Medal Table'!$I:$I,'Each Gender Events'!$A50,'Official Medal Table'!$C:$C,'Each Gender Events'!CK$1,'Official Medal Table'!$E:$E,'Each Gender Events'!CK$2)*'Medal values'!$B$3
+ COUNTIFS('Official Medal Table'!$F:$F,'Each Gender Events'!$A50,'Official Medal Table'!$C:$C,'Each Gender Events'!CK$1,'Official Medal Table'!$E:$E,"Mixed")*'Medal values'!$B$1/2
+ COUNTIFS('Official Medal Table'!$G:$G,'Each Gender Events'!$A50,'Official Medal Table'!$C:$C,'Each Gender Events'!CK$1,'Official Medal Table'!$E:$E,"Mixed")*'Medal values'!$B$2/2
+ COUNTIFS('Official Medal Table'!$H:$H,'Each Gender Events'!$A50,'Official Medal Table'!$C:$C,'Each Gender Events'!CK$1,'Official Medal Table'!$E:$E,"Mixed")*'Medal values'!$B$3/2
+ COUNTIFS('Official Medal Table'!$I:$I,'Each Gender Events'!$A50,'Official Medal Table'!$C:$C,'Each Gender Events'!CK$1,'Official Medal Table'!$E:$E,"Mixed")*'Medal values'!$B$3/2</f>
        <v>0</v>
      </c>
      <c r="CL50">
        <f>COUNTIFS('Official Medal Table'!$F:$F,'Each Gender Events'!$A50,'Official Medal Table'!$C:$C,'Each Gender Events'!CL$1,'Official Medal Table'!$E:$E,'Each Gender Events'!CL$2)*'Medal values'!$B$1
+ COUNTIFS('Official Medal Table'!$G:$G,'Each Gender Events'!$A50,'Official Medal Table'!$C:$C,'Each Gender Events'!CL$1,'Official Medal Table'!$E:$E,'Each Gender Events'!CL$2)*'Medal values'!$B$2
+ COUNTIFS('Official Medal Table'!$H:$H,'Each Gender Events'!$A50,'Official Medal Table'!$C:$C,'Each Gender Events'!CL$1,'Official Medal Table'!$E:$E,'Each Gender Events'!CL$2)*'Medal values'!$B$3
+ COUNTIFS('Official Medal Table'!$I:$I,'Each Gender Events'!$A50,'Official Medal Table'!$C:$C,'Each Gender Events'!CL$1,'Official Medal Table'!$E:$E,'Each Gender Events'!CL$2)*'Medal values'!$B$3
+ COUNTIFS('Official Medal Table'!$F:$F,'Each Gender Events'!$A50,'Official Medal Table'!$C:$C,'Each Gender Events'!CL$1,'Official Medal Table'!$E:$E,"Mixed")*'Medal values'!$B$1/2
+ COUNTIFS('Official Medal Table'!$G:$G,'Each Gender Events'!$A50,'Official Medal Table'!$C:$C,'Each Gender Events'!CL$1,'Official Medal Table'!$E:$E,"Mixed")*'Medal values'!$B$2/2
+ COUNTIFS('Official Medal Table'!$H:$H,'Each Gender Events'!$A50,'Official Medal Table'!$C:$C,'Each Gender Events'!CL$1,'Official Medal Table'!$E:$E,"Mixed")*'Medal values'!$B$3/2
+ COUNTIFS('Official Medal Table'!$I:$I,'Each Gender Events'!$A50,'Official Medal Table'!$C:$C,'Each Gender Events'!CL$1,'Official Medal Table'!$E:$E,"Mixed")*'Medal values'!$B$3/2</f>
        <v>0</v>
      </c>
      <c r="CM50">
        <f>COUNTIFS('Official Medal Table'!$F:$F,'Each Gender Events'!$A50,'Official Medal Table'!$C:$C,'Each Gender Events'!CM$1,'Official Medal Table'!$E:$E,'Each Gender Events'!CM$2)*'Medal values'!$B$1
+ COUNTIFS('Official Medal Table'!$G:$G,'Each Gender Events'!$A50,'Official Medal Table'!$C:$C,'Each Gender Events'!CM$1,'Official Medal Table'!$E:$E,'Each Gender Events'!CM$2)*'Medal values'!$B$2
+ COUNTIFS('Official Medal Table'!$H:$H,'Each Gender Events'!$A50,'Official Medal Table'!$C:$C,'Each Gender Events'!CM$1,'Official Medal Table'!$E:$E,'Each Gender Events'!CM$2)*'Medal values'!$B$3
+ COUNTIFS('Official Medal Table'!$I:$I,'Each Gender Events'!$A50,'Official Medal Table'!$C:$C,'Each Gender Events'!CM$1,'Official Medal Table'!$E:$E,'Each Gender Events'!CM$2)*'Medal values'!$B$3
+ COUNTIFS('Official Medal Table'!$F:$F,'Each Gender Events'!$A50,'Official Medal Table'!$C:$C,'Each Gender Events'!CM$1,'Official Medal Table'!$E:$E,"Mixed")*'Medal values'!$B$1/2
+ COUNTIFS('Official Medal Table'!$G:$G,'Each Gender Events'!$A50,'Official Medal Table'!$C:$C,'Each Gender Events'!CM$1,'Official Medal Table'!$E:$E,"Mixed")*'Medal values'!$B$2/2
+ COUNTIFS('Official Medal Table'!$H:$H,'Each Gender Events'!$A50,'Official Medal Table'!$C:$C,'Each Gender Events'!CM$1,'Official Medal Table'!$E:$E,"Mixed")*'Medal values'!$B$3/2
+ COUNTIFS('Official Medal Table'!$I:$I,'Each Gender Events'!$A50,'Official Medal Table'!$C:$C,'Each Gender Events'!CM$1,'Official Medal Table'!$E:$E,"Mixed")*'Medal values'!$B$3/2</f>
        <v>0</v>
      </c>
      <c r="CN50">
        <f>COUNTIFS('Official Medal Table'!$F:$F,'Each Gender Events'!$A50,'Official Medal Table'!$C:$C,'Each Gender Events'!CN$1,'Official Medal Table'!$E:$E,'Each Gender Events'!CN$2)*'Medal values'!$B$1
+ COUNTIFS('Official Medal Table'!$G:$G,'Each Gender Events'!$A50,'Official Medal Table'!$C:$C,'Each Gender Events'!CN$1,'Official Medal Table'!$E:$E,'Each Gender Events'!CN$2)*'Medal values'!$B$2
+ COUNTIFS('Official Medal Table'!$H:$H,'Each Gender Events'!$A50,'Official Medal Table'!$C:$C,'Each Gender Events'!CN$1,'Official Medal Table'!$E:$E,'Each Gender Events'!CN$2)*'Medal values'!$B$3
+ COUNTIFS('Official Medal Table'!$I:$I,'Each Gender Events'!$A50,'Official Medal Table'!$C:$C,'Each Gender Events'!CN$1,'Official Medal Table'!$E:$E,'Each Gender Events'!CN$2)*'Medal values'!$B$3
+ COUNTIFS('Official Medal Table'!$F:$F,'Each Gender Events'!$A50,'Official Medal Table'!$C:$C,'Each Gender Events'!CN$1,'Official Medal Table'!$E:$E,"Mixed")*'Medal values'!$B$1/2
+ COUNTIFS('Official Medal Table'!$G:$G,'Each Gender Events'!$A50,'Official Medal Table'!$C:$C,'Each Gender Events'!CN$1,'Official Medal Table'!$E:$E,"Mixed")*'Medal values'!$B$2/2
+ COUNTIFS('Official Medal Table'!$H:$H,'Each Gender Events'!$A50,'Official Medal Table'!$C:$C,'Each Gender Events'!CN$1,'Official Medal Table'!$E:$E,"Mixed")*'Medal values'!$B$3/2
+ COUNTIFS('Official Medal Table'!$I:$I,'Each Gender Events'!$A50,'Official Medal Table'!$C:$C,'Each Gender Events'!CN$1,'Official Medal Table'!$E:$E,"Mixed")*'Medal values'!$B$3/2</f>
        <v>0</v>
      </c>
      <c r="CO50">
        <f>COUNTIFS('Official Medal Table'!$F:$F,'Each Gender Events'!$A50,'Official Medal Table'!$C:$C,'Each Gender Events'!CO$1,'Official Medal Table'!$E:$E,'Each Gender Events'!CO$2)*'Medal values'!$B$1
+ COUNTIFS('Official Medal Table'!$G:$G,'Each Gender Events'!$A50,'Official Medal Table'!$C:$C,'Each Gender Events'!CO$1,'Official Medal Table'!$E:$E,'Each Gender Events'!CO$2)*'Medal values'!$B$2
+ COUNTIFS('Official Medal Table'!$H:$H,'Each Gender Events'!$A50,'Official Medal Table'!$C:$C,'Each Gender Events'!CO$1,'Official Medal Table'!$E:$E,'Each Gender Events'!CO$2)*'Medal values'!$B$3
+ COUNTIFS('Official Medal Table'!$I:$I,'Each Gender Events'!$A50,'Official Medal Table'!$C:$C,'Each Gender Events'!CO$1,'Official Medal Table'!$E:$E,'Each Gender Events'!CO$2)*'Medal values'!$B$3
+ COUNTIFS('Official Medal Table'!$F:$F,'Each Gender Events'!$A50,'Official Medal Table'!$C:$C,'Each Gender Events'!CO$1,'Official Medal Table'!$E:$E,"Mixed")*'Medal values'!$B$1/2
+ COUNTIFS('Official Medal Table'!$G:$G,'Each Gender Events'!$A50,'Official Medal Table'!$C:$C,'Each Gender Events'!CO$1,'Official Medal Table'!$E:$E,"Mixed")*'Medal values'!$B$2/2
+ COUNTIFS('Official Medal Table'!$H:$H,'Each Gender Events'!$A50,'Official Medal Table'!$C:$C,'Each Gender Events'!CO$1,'Official Medal Table'!$E:$E,"Mixed")*'Medal values'!$B$3/2
+ COUNTIFS('Official Medal Table'!$I:$I,'Each Gender Events'!$A50,'Official Medal Table'!$C:$C,'Each Gender Events'!CO$1,'Official Medal Table'!$E:$E,"Mixed")*'Medal values'!$B$3/2</f>
        <v>0</v>
      </c>
      <c r="CP50">
        <f>COUNTIFS('Official Medal Table'!$F:$F,'Each Gender Events'!$A50,'Official Medal Table'!$C:$C,'Each Gender Events'!CP$1,'Official Medal Table'!$E:$E,'Each Gender Events'!CP$2)*'Medal values'!$B$1
+ COUNTIFS('Official Medal Table'!$G:$G,'Each Gender Events'!$A50,'Official Medal Table'!$C:$C,'Each Gender Events'!CP$1,'Official Medal Table'!$E:$E,'Each Gender Events'!CP$2)*'Medal values'!$B$2
+ COUNTIFS('Official Medal Table'!$H:$H,'Each Gender Events'!$A50,'Official Medal Table'!$C:$C,'Each Gender Events'!CP$1,'Official Medal Table'!$E:$E,'Each Gender Events'!CP$2)*'Medal values'!$B$3
+ COUNTIFS('Official Medal Table'!$I:$I,'Each Gender Events'!$A50,'Official Medal Table'!$C:$C,'Each Gender Events'!CP$1,'Official Medal Table'!$E:$E,'Each Gender Events'!CP$2)*'Medal values'!$B$3
+ COUNTIFS('Official Medal Table'!$F:$F,'Each Gender Events'!$A50,'Official Medal Table'!$C:$C,'Each Gender Events'!CP$1,'Official Medal Table'!$E:$E,"Mixed")*'Medal values'!$B$1/2
+ COUNTIFS('Official Medal Table'!$G:$G,'Each Gender Events'!$A50,'Official Medal Table'!$C:$C,'Each Gender Events'!CP$1,'Official Medal Table'!$E:$E,"Mixed")*'Medal values'!$B$2/2
+ COUNTIFS('Official Medal Table'!$H:$H,'Each Gender Events'!$A50,'Official Medal Table'!$C:$C,'Each Gender Events'!CP$1,'Official Medal Table'!$E:$E,"Mixed")*'Medal values'!$B$3/2
+ COUNTIFS('Official Medal Table'!$I:$I,'Each Gender Events'!$A50,'Official Medal Table'!$C:$C,'Each Gender Events'!CP$1,'Official Medal Table'!$E:$E,"Mixed")*'Medal values'!$B$3/2</f>
        <v>0</v>
      </c>
      <c r="CQ50">
        <f>COUNTIFS('Official Medal Table'!$F:$F,'Each Gender Events'!$A50,'Official Medal Table'!$C:$C,'Each Gender Events'!CQ$1,'Official Medal Table'!$E:$E,'Each Gender Events'!CQ$2)*'Medal values'!$B$1
+ COUNTIFS('Official Medal Table'!$G:$G,'Each Gender Events'!$A50,'Official Medal Table'!$C:$C,'Each Gender Events'!CQ$1,'Official Medal Table'!$E:$E,'Each Gender Events'!CQ$2)*'Medal values'!$B$2
+ COUNTIFS('Official Medal Table'!$H:$H,'Each Gender Events'!$A50,'Official Medal Table'!$C:$C,'Each Gender Events'!CQ$1,'Official Medal Table'!$E:$E,'Each Gender Events'!CQ$2)*'Medal values'!$B$3
+ COUNTIFS('Official Medal Table'!$I:$I,'Each Gender Events'!$A50,'Official Medal Table'!$C:$C,'Each Gender Events'!CQ$1,'Official Medal Table'!$E:$E,'Each Gender Events'!CQ$2)*'Medal values'!$B$3
+ COUNTIFS('Official Medal Table'!$F:$F,'Each Gender Events'!$A50,'Official Medal Table'!$C:$C,'Each Gender Events'!CQ$1,'Official Medal Table'!$E:$E,"Mixed")*'Medal values'!$B$1/2
+ COUNTIFS('Official Medal Table'!$G:$G,'Each Gender Events'!$A50,'Official Medal Table'!$C:$C,'Each Gender Events'!CQ$1,'Official Medal Table'!$E:$E,"Mixed")*'Medal values'!$B$2/2
+ COUNTIFS('Official Medal Table'!$H:$H,'Each Gender Events'!$A50,'Official Medal Table'!$C:$C,'Each Gender Events'!CQ$1,'Official Medal Table'!$E:$E,"Mixed")*'Medal values'!$B$3/2
+ COUNTIFS('Official Medal Table'!$I:$I,'Each Gender Events'!$A50,'Official Medal Table'!$C:$C,'Each Gender Events'!CQ$1,'Official Medal Table'!$E:$E,"Mixed")*'Medal values'!$B$3/2</f>
        <v>0</v>
      </c>
      <c r="CR50">
        <f>COUNTIFS('Official Medal Table'!$F:$F,'Each Gender Events'!$A50,'Official Medal Table'!$C:$C,'Each Gender Events'!CR$1,'Official Medal Table'!$E:$E,'Each Gender Events'!CR$2)*'Medal values'!$B$1
+ COUNTIFS('Official Medal Table'!$G:$G,'Each Gender Events'!$A50,'Official Medal Table'!$C:$C,'Each Gender Events'!CR$1,'Official Medal Table'!$E:$E,'Each Gender Events'!CR$2)*'Medal values'!$B$2
+ COUNTIFS('Official Medal Table'!$H:$H,'Each Gender Events'!$A50,'Official Medal Table'!$C:$C,'Each Gender Events'!CR$1,'Official Medal Table'!$E:$E,'Each Gender Events'!CR$2)*'Medal values'!$B$3
+ COUNTIFS('Official Medal Table'!$I:$I,'Each Gender Events'!$A50,'Official Medal Table'!$C:$C,'Each Gender Events'!CR$1,'Official Medal Table'!$E:$E,'Each Gender Events'!CR$2)*'Medal values'!$B$3
+ COUNTIFS('Official Medal Table'!$F:$F,'Each Gender Events'!$A50,'Official Medal Table'!$C:$C,'Each Gender Events'!CR$1,'Official Medal Table'!$E:$E,"Mixed")*'Medal values'!$B$1/2
+ COUNTIFS('Official Medal Table'!$G:$G,'Each Gender Events'!$A50,'Official Medal Table'!$C:$C,'Each Gender Events'!CR$1,'Official Medal Table'!$E:$E,"Mixed")*'Medal values'!$B$2/2
+ COUNTIFS('Official Medal Table'!$H:$H,'Each Gender Events'!$A50,'Official Medal Table'!$C:$C,'Each Gender Events'!CR$1,'Official Medal Table'!$E:$E,"Mixed")*'Medal values'!$B$3/2
+ COUNTIFS('Official Medal Table'!$I:$I,'Each Gender Events'!$A50,'Official Medal Table'!$C:$C,'Each Gender Events'!CR$1,'Official Medal Table'!$E:$E,"Mixed")*'Medal values'!$B$3/2</f>
        <v>0</v>
      </c>
      <c r="CS50">
        <f>COUNTIFS('Official Medal Table'!$F:$F,'Each Gender Events'!$A50,'Official Medal Table'!$C:$C,'Each Gender Events'!CS$1,'Official Medal Table'!$E:$E,'Each Gender Events'!CS$2)*'Medal values'!$B$1
+ COUNTIFS('Official Medal Table'!$G:$G,'Each Gender Events'!$A50,'Official Medal Table'!$C:$C,'Each Gender Events'!CS$1,'Official Medal Table'!$E:$E,'Each Gender Events'!CS$2)*'Medal values'!$B$2
+ COUNTIFS('Official Medal Table'!$H:$H,'Each Gender Events'!$A50,'Official Medal Table'!$C:$C,'Each Gender Events'!CS$1,'Official Medal Table'!$E:$E,'Each Gender Events'!CS$2)*'Medal values'!$B$3
+ COUNTIFS('Official Medal Table'!$I:$I,'Each Gender Events'!$A50,'Official Medal Table'!$C:$C,'Each Gender Events'!CS$1,'Official Medal Table'!$E:$E,'Each Gender Events'!CS$2)*'Medal values'!$B$3
+ COUNTIFS('Official Medal Table'!$F:$F,'Each Gender Events'!$A50,'Official Medal Table'!$C:$C,'Each Gender Events'!CS$1,'Official Medal Table'!$E:$E,"Mixed")*'Medal values'!$B$1/2
+ COUNTIFS('Official Medal Table'!$G:$G,'Each Gender Events'!$A50,'Official Medal Table'!$C:$C,'Each Gender Events'!CS$1,'Official Medal Table'!$E:$E,"Mixed")*'Medal values'!$B$2/2
+ COUNTIFS('Official Medal Table'!$H:$H,'Each Gender Events'!$A50,'Official Medal Table'!$C:$C,'Each Gender Events'!CS$1,'Official Medal Table'!$E:$E,"Mixed")*'Medal values'!$B$3/2
+ COUNTIFS('Official Medal Table'!$I:$I,'Each Gender Events'!$A50,'Official Medal Table'!$C:$C,'Each Gender Events'!CS$1,'Official Medal Table'!$E:$E,"Mixed")*'Medal values'!$B$3/2</f>
        <v>0</v>
      </c>
      <c r="CT50">
        <f>COUNTIFS('Official Medal Table'!$F:$F,'Each Gender Events'!$A50,'Official Medal Table'!$C:$C,'Each Gender Events'!CT$1,'Official Medal Table'!$E:$E,'Each Gender Events'!CT$2)*'Medal values'!$B$1
+ COUNTIFS('Official Medal Table'!$G:$G,'Each Gender Events'!$A50,'Official Medal Table'!$C:$C,'Each Gender Events'!CT$1,'Official Medal Table'!$E:$E,'Each Gender Events'!CT$2)*'Medal values'!$B$2
+ COUNTIFS('Official Medal Table'!$H:$H,'Each Gender Events'!$A50,'Official Medal Table'!$C:$C,'Each Gender Events'!CT$1,'Official Medal Table'!$E:$E,'Each Gender Events'!CT$2)*'Medal values'!$B$3
+ COUNTIFS('Official Medal Table'!$I:$I,'Each Gender Events'!$A50,'Official Medal Table'!$C:$C,'Each Gender Events'!CT$1,'Official Medal Table'!$E:$E,'Each Gender Events'!CT$2)*'Medal values'!$B$3
+ COUNTIFS('Official Medal Table'!$F:$F,'Each Gender Events'!$A50,'Official Medal Table'!$C:$C,'Each Gender Events'!CT$1,'Official Medal Table'!$E:$E,"Mixed")*'Medal values'!$B$1/2
+ COUNTIFS('Official Medal Table'!$G:$G,'Each Gender Events'!$A50,'Official Medal Table'!$C:$C,'Each Gender Events'!CT$1,'Official Medal Table'!$E:$E,"Mixed")*'Medal values'!$B$2/2
+ COUNTIFS('Official Medal Table'!$H:$H,'Each Gender Events'!$A50,'Official Medal Table'!$C:$C,'Each Gender Events'!CT$1,'Official Medal Table'!$E:$E,"Mixed")*'Medal values'!$B$3/2
+ COUNTIFS('Official Medal Table'!$I:$I,'Each Gender Events'!$A50,'Official Medal Table'!$C:$C,'Each Gender Events'!CT$1,'Official Medal Table'!$E:$E,"Mixed")*'Medal values'!$B$3/2</f>
        <v>0</v>
      </c>
    </row>
    <row r="51" spans="1:98" x14ac:dyDescent="0.3">
      <c r="A51" t="str">
        <f>Countries!A50</f>
        <v>TJK</v>
      </c>
      <c r="B51">
        <f>COUNTIFS('Official Medal Table'!$F:$F,'Each Gender Events'!$A51,'Official Medal Table'!$C:$C,'Each Gender Events'!B$1,'Official Medal Table'!$E:$E,'Each Gender Events'!B$2)*'Medal values'!$B$1
+ COUNTIFS('Official Medal Table'!$G:$G,'Each Gender Events'!$A51,'Official Medal Table'!$C:$C,'Each Gender Events'!B$1,'Official Medal Table'!$E:$E,'Each Gender Events'!B$2)*'Medal values'!$B$2
+ COUNTIFS('Official Medal Table'!$H:$H,'Each Gender Events'!$A51,'Official Medal Table'!$C:$C,'Each Gender Events'!B$1,'Official Medal Table'!$E:$E,'Each Gender Events'!B$2)*'Medal values'!$B$3
+ COUNTIFS('Official Medal Table'!$I:$I,'Each Gender Events'!$A51,'Official Medal Table'!$C:$C,'Each Gender Events'!B$1,'Official Medal Table'!$E:$E,'Each Gender Events'!B$2)*'Medal values'!$B$3
+ COUNTIFS('Official Medal Table'!$F:$F,'Each Gender Events'!$A51,'Official Medal Table'!$C:$C,'Each Gender Events'!B$1,'Official Medal Table'!$E:$E,"Mixed")*'Medal values'!$B$1/2
+ COUNTIFS('Official Medal Table'!$G:$G,'Each Gender Events'!$A51,'Official Medal Table'!$C:$C,'Each Gender Events'!B$1,'Official Medal Table'!$E:$E,"Mixed")*'Medal values'!$B$2/2
+ COUNTIFS('Official Medal Table'!$H:$H,'Each Gender Events'!$A51,'Official Medal Table'!$C:$C,'Each Gender Events'!B$1,'Official Medal Table'!$E:$E,"Mixed")*'Medal values'!$B$3/2
+ COUNTIFS('Official Medal Table'!$I:$I,'Each Gender Events'!$A51,'Official Medal Table'!$C:$C,'Each Gender Events'!B$1,'Official Medal Table'!$E:$E,"Mixed")*'Medal values'!$B$3/2</f>
        <v>0</v>
      </c>
      <c r="C51">
        <f>COUNTIFS('Official Medal Table'!$F:$F,'Each Gender Events'!$A51,'Official Medal Table'!$C:$C,'Each Gender Events'!C$1,'Official Medal Table'!$E:$E,'Each Gender Events'!C$2)*'Medal values'!$B$1
+ COUNTIFS('Official Medal Table'!$G:$G,'Each Gender Events'!$A51,'Official Medal Table'!$C:$C,'Each Gender Events'!C$1,'Official Medal Table'!$E:$E,'Each Gender Events'!C$2)*'Medal values'!$B$2
+ COUNTIFS('Official Medal Table'!$H:$H,'Each Gender Events'!$A51,'Official Medal Table'!$C:$C,'Each Gender Events'!C$1,'Official Medal Table'!$E:$E,'Each Gender Events'!C$2)*'Medal values'!$B$3
+ COUNTIFS('Official Medal Table'!$I:$I,'Each Gender Events'!$A51,'Official Medal Table'!$C:$C,'Each Gender Events'!C$1,'Official Medal Table'!$E:$E,'Each Gender Events'!C$2)*'Medal values'!$B$3
+ COUNTIFS('Official Medal Table'!$F:$F,'Each Gender Events'!$A51,'Official Medal Table'!$C:$C,'Each Gender Events'!C$1,'Official Medal Table'!$E:$E,"Mixed")*'Medal values'!$B$1/2
+ COUNTIFS('Official Medal Table'!$G:$G,'Each Gender Events'!$A51,'Official Medal Table'!$C:$C,'Each Gender Events'!C$1,'Official Medal Table'!$E:$E,"Mixed")*'Medal values'!$B$2/2
+ COUNTIFS('Official Medal Table'!$H:$H,'Each Gender Events'!$A51,'Official Medal Table'!$C:$C,'Each Gender Events'!C$1,'Official Medal Table'!$E:$E,"Mixed")*'Medal values'!$B$3/2
+ COUNTIFS('Official Medal Table'!$I:$I,'Each Gender Events'!$A51,'Official Medal Table'!$C:$C,'Each Gender Events'!C$1,'Official Medal Table'!$E:$E,"Mixed")*'Medal values'!$B$3/2</f>
        <v>0</v>
      </c>
      <c r="D51">
        <f>COUNTIFS('Official Medal Table'!$F:$F,'Each Gender Events'!$A51,'Official Medal Table'!$C:$C,'Each Gender Events'!D$1,'Official Medal Table'!$E:$E,'Each Gender Events'!D$2)*'Medal values'!$B$1
+ COUNTIFS('Official Medal Table'!$G:$G,'Each Gender Events'!$A51,'Official Medal Table'!$C:$C,'Each Gender Events'!D$1,'Official Medal Table'!$E:$E,'Each Gender Events'!D$2)*'Medal values'!$B$2
+ COUNTIFS('Official Medal Table'!$H:$H,'Each Gender Events'!$A51,'Official Medal Table'!$C:$C,'Each Gender Events'!D$1,'Official Medal Table'!$E:$E,'Each Gender Events'!D$2)*'Medal values'!$B$3
+ COUNTIFS('Official Medal Table'!$I:$I,'Each Gender Events'!$A51,'Official Medal Table'!$C:$C,'Each Gender Events'!D$1,'Official Medal Table'!$E:$E,'Each Gender Events'!D$2)*'Medal values'!$B$3
+ COUNTIFS('Official Medal Table'!$F:$F,'Each Gender Events'!$A51,'Official Medal Table'!$C:$C,'Each Gender Events'!D$1,'Official Medal Table'!$E:$E,"Mixed")*'Medal values'!$B$1/2
+ COUNTIFS('Official Medal Table'!$G:$G,'Each Gender Events'!$A51,'Official Medal Table'!$C:$C,'Each Gender Events'!D$1,'Official Medal Table'!$E:$E,"Mixed")*'Medal values'!$B$2/2
+ COUNTIFS('Official Medal Table'!$H:$H,'Each Gender Events'!$A51,'Official Medal Table'!$C:$C,'Each Gender Events'!D$1,'Official Medal Table'!$E:$E,"Mixed")*'Medal values'!$B$3/2
+ COUNTIFS('Official Medal Table'!$I:$I,'Each Gender Events'!$A51,'Official Medal Table'!$C:$C,'Each Gender Events'!D$1,'Official Medal Table'!$E:$E,"Mixed")*'Medal values'!$B$3/2</f>
        <v>0</v>
      </c>
      <c r="E51">
        <f>COUNTIFS('Official Medal Table'!$F:$F,'Each Gender Events'!$A51,'Official Medal Table'!$C:$C,'Each Gender Events'!E$1,'Official Medal Table'!$E:$E,'Each Gender Events'!E$2)*'Medal values'!$B$1
+ COUNTIFS('Official Medal Table'!$G:$G,'Each Gender Events'!$A51,'Official Medal Table'!$C:$C,'Each Gender Events'!E$1,'Official Medal Table'!$E:$E,'Each Gender Events'!E$2)*'Medal values'!$B$2
+ COUNTIFS('Official Medal Table'!$H:$H,'Each Gender Events'!$A51,'Official Medal Table'!$C:$C,'Each Gender Events'!E$1,'Official Medal Table'!$E:$E,'Each Gender Events'!E$2)*'Medal values'!$B$3
+ COUNTIFS('Official Medal Table'!$I:$I,'Each Gender Events'!$A51,'Official Medal Table'!$C:$C,'Each Gender Events'!E$1,'Official Medal Table'!$E:$E,'Each Gender Events'!E$2)*'Medal values'!$B$3
+ COUNTIFS('Official Medal Table'!$F:$F,'Each Gender Events'!$A51,'Official Medal Table'!$C:$C,'Each Gender Events'!E$1,'Official Medal Table'!$E:$E,"Mixed")*'Medal values'!$B$1/2
+ COUNTIFS('Official Medal Table'!$G:$G,'Each Gender Events'!$A51,'Official Medal Table'!$C:$C,'Each Gender Events'!E$1,'Official Medal Table'!$E:$E,"Mixed")*'Medal values'!$B$2/2
+ COUNTIFS('Official Medal Table'!$H:$H,'Each Gender Events'!$A51,'Official Medal Table'!$C:$C,'Each Gender Events'!E$1,'Official Medal Table'!$E:$E,"Mixed")*'Medal values'!$B$3/2
+ COUNTIFS('Official Medal Table'!$I:$I,'Each Gender Events'!$A51,'Official Medal Table'!$C:$C,'Each Gender Events'!E$1,'Official Medal Table'!$E:$E,"Mixed")*'Medal values'!$B$3/2</f>
        <v>0</v>
      </c>
      <c r="F51">
        <f>COUNTIFS('Official Medal Table'!$F:$F,'Each Gender Events'!$A51,'Official Medal Table'!$C:$C,'Each Gender Events'!F$1,'Official Medal Table'!$E:$E,'Each Gender Events'!F$2)*'Medal values'!$B$1
+ COUNTIFS('Official Medal Table'!$G:$G,'Each Gender Events'!$A51,'Official Medal Table'!$C:$C,'Each Gender Events'!F$1,'Official Medal Table'!$E:$E,'Each Gender Events'!F$2)*'Medal values'!$B$2
+ COUNTIFS('Official Medal Table'!$H:$H,'Each Gender Events'!$A51,'Official Medal Table'!$C:$C,'Each Gender Events'!F$1,'Official Medal Table'!$E:$E,'Each Gender Events'!F$2)*'Medal values'!$B$3
+ COUNTIFS('Official Medal Table'!$I:$I,'Each Gender Events'!$A51,'Official Medal Table'!$C:$C,'Each Gender Events'!F$1,'Official Medal Table'!$E:$E,'Each Gender Events'!F$2)*'Medal values'!$B$3
+ COUNTIFS('Official Medal Table'!$F:$F,'Each Gender Events'!$A51,'Official Medal Table'!$C:$C,'Each Gender Events'!F$1,'Official Medal Table'!$E:$E,"Mixed")*'Medal values'!$B$1/2
+ COUNTIFS('Official Medal Table'!$G:$G,'Each Gender Events'!$A51,'Official Medal Table'!$C:$C,'Each Gender Events'!F$1,'Official Medal Table'!$E:$E,"Mixed")*'Medal values'!$B$2/2
+ COUNTIFS('Official Medal Table'!$H:$H,'Each Gender Events'!$A51,'Official Medal Table'!$C:$C,'Each Gender Events'!F$1,'Official Medal Table'!$E:$E,"Mixed")*'Medal values'!$B$3/2
+ COUNTIFS('Official Medal Table'!$I:$I,'Each Gender Events'!$A51,'Official Medal Table'!$C:$C,'Each Gender Events'!F$1,'Official Medal Table'!$E:$E,"Mixed")*'Medal values'!$B$3/2</f>
        <v>0</v>
      </c>
      <c r="G51">
        <f>COUNTIFS('Official Medal Table'!$F:$F,'Each Gender Events'!$A51,'Official Medal Table'!$C:$C,'Each Gender Events'!G$1,'Official Medal Table'!$E:$E,'Each Gender Events'!G$2)*'Medal values'!$B$1
+ COUNTIFS('Official Medal Table'!$G:$G,'Each Gender Events'!$A51,'Official Medal Table'!$C:$C,'Each Gender Events'!G$1,'Official Medal Table'!$E:$E,'Each Gender Events'!G$2)*'Medal values'!$B$2
+ COUNTIFS('Official Medal Table'!$H:$H,'Each Gender Events'!$A51,'Official Medal Table'!$C:$C,'Each Gender Events'!G$1,'Official Medal Table'!$E:$E,'Each Gender Events'!G$2)*'Medal values'!$B$3
+ COUNTIFS('Official Medal Table'!$I:$I,'Each Gender Events'!$A51,'Official Medal Table'!$C:$C,'Each Gender Events'!G$1,'Official Medal Table'!$E:$E,'Each Gender Events'!G$2)*'Medal values'!$B$3
+ COUNTIFS('Official Medal Table'!$F:$F,'Each Gender Events'!$A51,'Official Medal Table'!$C:$C,'Each Gender Events'!G$1,'Official Medal Table'!$E:$E,"Mixed")*'Medal values'!$B$1/2
+ COUNTIFS('Official Medal Table'!$G:$G,'Each Gender Events'!$A51,'Official Medal Table'!$C:$C,'Each Gender Events'!G$1,'Official Medal Table'!$E:$E,"Mixed")*'Medal values'!$B$2/2
+ COUNTIFS('Official Medal Table'!$H:$H,'Each Gender Events'!$A51,'Official Medal Table'!$C:$C,'Each Gender Events'!G$1,'Official Medal Table'!$E:$E,"Mixed")*'Medal values'!$B$3/2
+ COUNTIFS('Official Medal Table'!$I:$I,'Each Gender Events'!$A51,'Official Medal Table'!$C:$C,'Each Gender Events'!G$1,'Official Medal Table'!$E:$E,"Mixed")*'Medal values'!$B$3/2</f>
        <v>0</v>
      </c>
      <c r="H51">
        <f>COUNTIFS('Official Medal Table'!$F:$F,'Each Gender Events'!$A51,'Official Medal Table'!$C:$C,'Each Gender Events'!H$1,'Official Medal Table'!$E:$E,'Each Gender Events'!H$2)*'Medal values'!$B$1
+ COUNTIFS('Official Medal Table'!$G:$G,'Each Gender Events'!$A51,'Official Medal Table'!$C:$C,'Each Gender Events'!H$1,'Official Medal Table'!$E:$E,'Each Gender Events'!H$2)*'Medal values'!$B$2
+ COUNTIFS('Official Medal Table'!$H:$H,'Each Gender Events'!$A51,'Official Medal Table'!$C:$C,'Each Gender Events'!H$1,'Official Medal Table'!$E:$E,'Each Gender Events'!H$2)*'Medal values'!$B$3
+ COUNTIFS('Official Medal Table'!$I:$I,'Each Gender Events'!$A51,'Official Medal Table'!$C:$C,'Each Gender Events'!H$1,'Official Medal Table'!$E:$E,'Each Gender Events'!H$2)*'Medal values'!$B$3
+ COUNTIFS('Official Medal Table'!$F:$F,'Each Gender Events'!$A51,'Official Medal Table'!$C:$C,'Each Gender Events'!H$1,'Official Medal Table'!$E:$E,"Mixed")*'Medal values'!$B$1/2
+ COUNTIFS('Official Medal Table'!$G:$G,'Each Gender Events'!$A51,'Official Medal Table'!$C:$C,'Each Gender Events'!H$1,'Official Medal Table'!$E:$E,"Mixed")*'Medal values'!$B$2/2
+ COUNTIFS('Official Medal Table'!$H:$H,'Each Gender Events'!$A51,'Official Medal Table'!$C:$C,'Each Gender Events'!H$1,'Official Medal Table'!$E:$E,"Mixed")*'Medal values'!$B$3/2
+ COUNTIFS('Official Medal Table'!$I:$I,'Each Gender Events'!$A51,'Official Medal Table'!$C:$C,'Each Gender Events'!H$1,'Official Medal Table'!$E:$E,"Mixed")*'Medal values'!$B$3/2</f>
        <v>0</v>
      </c>
      <c r="I51">
        <f>COUNTIFS('Official Medal Table'!$F:$F,'Each Gender Events'!$A51,'Official Medal Table'!$C:$C,'Each Gender Events'!I$1,'Official Medal Table'!$E:$E,'Each Gender Events'!I$2)*'Medal values'!$B$1
+ COUNTIFS('Official Medal Table'!$G:$G,'Each Gender Events'!$A51,'Official Medal Table'!$C:$C,'Each Gender Events'!I$1,'Official Medal Table'!$E:$E,'Each Gender Events'!I$2)*'Medal values'!$B$2
+ COUNTIFS('Official Medal Table'!$H:$H,'Each Gender Events'!$A51,'Official Medal Table'!$C:$C,'Each Gender Events'!I$1,'Official Medal Table'!$E:$E,'Each Gender Events'!I$2)*'Medal values'!$B$3
+ COUNTIFS('Official Medal Table'!$I:$I,'Each Gender Events'!$A51,'Official Medal Table'!$C:$C,'Each Gender Events'!I$1,'Official Medal Table'!$E:$E,'Each Gender Events'!I$2)*'Medal values'!$B$3
+ COUNTIFS('Official Medal Table'!$F:$F,'Each Gender Events'!$A51,'Official Medal Table'!$C:$C,'Each Gender Events'!I$1,'Official Medal Table'!$E:$E,"Mixed")*'Medal values'!$B$1/2
+ COUNTIFS('Official Medal Table'!$G:$G,'Each Gender Events'!$A51,'Official Medal Table'!$C:$C,'Each Gender Events'!I$1,'Official Medal Table'!$E:$E,"Mixed")*'Medal values'!$B$2/2
+ COUNTIFS('Official Medal Table'!$H:$H,'Each Gender Events'!$A51,'Official Medal Table'!$C:$C,'Each Gender Events'!I$1,'Official Medal Table'!$E:$E,"Mixed")*'Medal values'!$B$3/2
+ COUNTIFS('Official Medal Table'!$I:$I,'Each Gender Events'!$A51,'Official Medal Table'!$C:$C,'Each Gender Events'!I$1,'Official Medal Table'!$E:$E,"Mixed")*'Medal values'!$B$3/2</f>
        <v>0</v>
      </c>
      <c r="J51">
        <f>COUNTIFS('Official Medal Table'!$F:$F,'Each Gender Events'!$A51,'Official Medal Table'!$C:$C,'Each Gender Events'!J$1,'Official Medal Table'!$E:$E,'Each Gender Events'!J$2)*'Medal values'!$B$1
+ COUNTIFS('Official Medal Table'!$G:$G,'Each Gender Events'!$A51,'Official Medal Table'!$C:$C,'Each Gender Events'!J$1,'Official Medal Table'!$E:$E,'Each Gender Events'!J$2)*'Medal values'!$B$2
+ COUNTIFS('Official Medal Table'!$H:$H,'Each Gender Events'!$A51,'Official Medal Table'!$C:$C,'Each Gender Events'!J$1,'Official Medal Table'!$E:$E,'Each Gender Events'!J$2)*'Medal values'!$B$3
+ COUNTIFS('Official Medal Table'!$I:$I,'Each Gender Events'!$A51,'Official Medal Table'!$C:$C,'Each Gender Events'!J$1,'Official Medal Table'!$E:$E,'Each Gender Events'!J$2)*'Medal values'!$B$3
+ COUNTIFS('Official Medal Table'!$F:$F,'Each Gender Events'!$A51,'Official Medal Table'!$C:$C,'Each Gender Events'!J$1,'Official Medal Table'!$E:$E,"Mixed")*'Medal values'!$B$1/2
+ COUNTIFS('Official Medal Table'!$G:$G,'Each Gender Events'!$A51,'Official Medal Table'!$C:$C,'Each Gender Events'!J$1,'Official Medal Table'!$E:$E,"Mixed")*'Medal values'!$B$2/2
+ COUNTIFS('Official Medal Table'!$H:$H,'Each Gender Events'!$A51,'Official Medal Table'!$C:$C,'Each Gender Events'!J$1,'Official Medal Table'!$E:$E,"Mixed")*'Medal values'!$B$3/2
+ COUNTIFS('Official Medal Table'!$I:$I,'Each Gender Events'!$A51,'Official Medal Table'!$C:$C,'Each Gender Events'!J$1,'Official Medal Table'!$E:$E,"Mixed")*'Medal values'!$B$3/2</f>
        <v>0</v>
      </c>
      <c r="K51">
        <f>COUNTIFS('Official Medal Table'!$F:$F,'Each Gender Events'!$A51,'Official Medal Table'!$C:$C,'Each Gender Events'!K$1,'Official Medal Table'!$E:$E,'Each Gender Events'!K$2)*'Medal values'!$B$1
+ COUNTIFS('Official Medal Table'!$G:$G,'Each Gender Events'!$A51,'Official Medal Table'!$C:$C,'Each Gender Events'!K$1,'Official Medal Table'!$E:$E,'Each Gender Events'!K$2)*'Medal values'!$B$2
+ COUNTIFS('Official Medal Table'!$H:$H,'Each Gender Events'!$A51,'Official Medal Table'!$C:$C,'Each Gender Events'!K$1,'Official Medal Table'!$E:$E,'Each Gender Events'!K$2)*'Medal values'!$B$3
+ COUNTIFS('Official Medal Table'!$I:$I,'Each Gender Events'!$A51,'Official Medal Table'!$C:$C,'Each Gender Events'!K$1,'Official Medal Table'!$E:$E,'Each Gender Events'!K$2)*'Medal values'!$B$3
+ COUNTIFS('Official Medal Table'!$F:$F,'Each Gender Events'!$A51,'Official Medal Table'!$C:$C,'Each Gender Events'!K$1,'Official Medal Table'!$E:$E,"Mixed")*'Medal values'!$B$1/2
+ COUNTIFS('Official Medal Table'!$G:$G,'Each Gender Events'!$A51,'Official Medal Table'!$C:$C,'Each Gender Events'!K$1,'Official Medal Table'!$E:$E,"Mixed")*'Medal values'!$B$2/2
+ COUNTIFS('Official Medal Table'!$H:$H,'Each Gender Events'!$A51,'Official Medal Table'!$C:$C,'Each Gender Events'!K$1,'Official Medal Table'!$E:$E,"Mixed")*'Medal values'!$B$3/2
+ COUNTIFS('Official Medal Table'!$I:$I,'Each Gender Events'!$A51,'Official Medal Table'!$C:$C,'Each Gender Events'!K$1,'Official Medal Table'!$E:$E,"Mixed")*'Medal values'!$B$3/2</f>
        <v>0</v>
      </c>
      <c r="L51">
        <f>COUNTIFS('Official Medal Table'!$F:$F,'Each Gender Events'!$A51,'Official Medal Table'!$C:$C,'Each Gender Events'!L$1,'Official Medal Table'!$E:$E,'Each Gender Events'!L$2)*'Medal values'!$B$1
+ COUNTIFS('Official Medal Table'!$G:$G,'Each Gender Events'!$A51,'Official Medal Table'!$C:$C,'Each Gender Events'!L$1,'Official Medal Table'!$E:$E,'Each Gender Events'!L$2)*'Medal values'!$B$2
+ COUNTIFS('Official Medal Table'!$H:$H,'Each Gender Events'!$A51,'Official Medal Table'!$C:$C,'Each Gender Events'!L$1,'Official Medal Table'!$E:$E,'Each Gender Events'!L$2)*'Medal values'!$B$3
+ COUNTIFS('Official Medal Table'!$I:$I,'Each Gender Events'!$A51,'Official Medal Table'!$C:$C,'Each Gender Events'!L$1,'Official Medal Table'!$E:$E,'Each Gender Events'!L$2)*'Medal values'!$B$3
+ COUNTIFS('Official Medal Table'!$F:$F,'Each Gender Events'!$A51,'Official Medal Table'!$C:$C,'Each Gender Events'!L$1,'Official Medal Table'!$E:$E,"Mixed")*'Medal values'!$B$1/2
+ COUNTIFS('Official Medal Table'!$G:$G,'Each Gender Events'!$A51,'Official Medal Table'!$C:$C,'Each Gender Events'!L$1,'Official Medal Table'!$E:$E,"Mixed")*'Medal values'!$B$2/2
+ COUNTIFS('Official Medal Table'!$H:$H,'Each Gender Events'!$A51,'Official Medal Table'!$C:$C,'Each Gender Events'!L$1,'Official Medal Table'!$E:$E,"Mixed")*'Medal values'!$B$3/2
+ COUNTIFS('Official Medal Table'!$I:$I,'Each Gender Events'!$A51,'Official Medal Table'!$C:$C,'Each Gender Events'!L$1,'Official Medal Table'!$E:$E,"Mixed")*'Medal values'!$B$3/2</f>
        <v>0</v>
      </c>
      <c r="M51">
        <f>COUNTIFS('Official Medal Table'!$F:$F,'Each Gender Events'!$A51,'Official Medal Table'!$C:$C,'Each Gender Events'!M$1,'Official Medal Table'!$E:$E,'Each Gender Events'!M$2)*'Medal values'!$B$1
+ COUNTIFS('Official Medal Table'!$G:$G,'Each Gender Events'!$A51,'Official Medal Table'!$C:$C,'Each Gender Events'!M$1,'Official Medal Table'!$E:$E,'Each Gender Events'!M$2)*'Medal values'!$B$2
+ COUNTIFS('Official Medal Table'!$H:$H,'Each Gender Events'!$A51,'Official Medal Table'!$C:$C,'Each Gender Events'!M$1,'Official Medal Table'!$E:$E,'Each Gender Events'!M$2)*'Medal values'!$B$3
+ COUNTIFS('Official Medal Table'!$I:$I,'Each Gender Events'!$A51,'Official Medal Table'!$C:$C,'Each Gender Events'!M$1,'Official Medal Table'!$E:$E,'Each Gender Events'!M$2)*'Medal values'!$B$3
+ COUNTIFS('Official Medal Table'!$F:$F,'Each Gender Events'!$A51,'Official Medal Table'!$C:$C,'Each Gender Events'!M$1,'Official Medal Table'!$E:$E,"Mixed")*'Medal values'!$B$1/2
+ COUNTIFS('Official Medal Table'!$G:$G,'Each Gender Events'!$A51,'Official Medal Table'!$C:$C,'Each Gender Events'!M$1,'Official Medal Table'!$E:$E,"Mixed")*'Medal values'!$B$2/2
+ COUNTIFS('Official Medal Table'!$H:$H,'Each Gender Events'!$A51,'Official Medal Table'!$C:$C,'Each Gender Events'!M$1,'Official Medal Table'!$E:$E,"Mixed")*'Medal values'!$B$3/2
+ COUNTIFS('Official Medal Table'!$I:$I,'Each Gender Events'!$A51,'Official Medal Table'!$C:$C,'Each Gender Events'!M$1,'Official Medal Table'!$E:$E,"Mixed")*'Medal values'!$B$3/2</f>
        <v>0</v>
      </c>
      <c r="N51">
        <f>COUNTIFS('Official Medal Table'!$F:$F,'Each Gender Events'!$A51,'Official Medal Table'!$C:$C,'Each Gender Events'!N$1,'Official Medal Table'!$E:$E,'Each Gender Events'!N$2)*'Medal values'!$B$1
+ COUNTIFS('Official Medal Table'!$G:$G,'Each Gender Events'!$A51,'Official Medal Table'!$C:$C,'Each Gender Events'!N$1,'Official Medal Table'!$E:$E,'Each Gender Events'!N$2)*'Medal values'!$B$2
+ COUNTIFS('Official Medal Table'!$H:$H,'Each Gender Events'!$A51,'Official Medal Table'!$C:$C,'Each Gender Events'!N$1,'Official Medal Table'!$E:$E,'Each Gender Events'!N$2)*'Medal values'!$B$3
+ COUNTIFS('Official Medal Table'!$I:$I,'Each Gender Events'!$A51,'Official Medal Table'!$C:$C,'Each Gender Events'!N$1,'Official Medal Table'!$E:$E,'Each Gender Events'!N$2)*'Medal values'!$B$3
+ COUNTIFS('Official Medal Table'!$F:$F,'Each Gender Events'!$A51,'Official Medal Table'!$C:$C,'Each Gender Events'!N$1,'Official Medal Table'!$E:$E,"Mixed")*'Medal values'!$B$1/2
+ COUNTIFS('Official Medal Table'!$G:$G,'Each Gender Events'!$A51,'Official Medal Table'!$C:$C,'Each Gender Events'!N$1,'Official Medal Table'!$E:$E,"Mixed")*'Medal values'!$B$2/2
+ COUNTIFS('Official Medal Table'!$H:$H,'Each Gender Events'!$A51,'Official Medal Table'!$C:$C,'Each Gender Events'!N$1,'Official Medal Table'!$E:$E,"Mixed")*'Medal values'!$B$3/2
+ COUNTIFS('Official Medal Table'!$I:$I,'Each Gender Events'!$A51,'Official Medal Table'!$C:$C,'Each Gender Events'!N$1,'Official Medal Table'!$E:$E,"Mixed")*'Medal values'!$B$3/2</f>
        <v>0</v>
      </c>
      <c r="O51">
        <f>COUNTIFS('Official Medal Table'!$F:$F,'Each Gender Events'!$A51,'Official Medal Table'!$C:$C,'Each Gender Events'!O$1,'Official Medal Table'!$E:$E,'Each Gender Events'!O$2)*'Medal values'!$B$1
+ COUNTIFS('Official Medal Table'!$G:$G,'Each Gender Events'!$A51,'Official Medal Table'!$C:$C,'Each Gender Events'!O$1,'Official Medal Table'!$E:$E,'Each Gender Events'!O$2)*'Medal values'!$B$2
+ COUNTIFS('Official Medal Table'!$H:$H,'Each Gender Events'!$A51,'Official Medal Table'!$C:$C,'Each Gender Events'!O$1,'Official Medal Table'!$E:$E,'Each Gender Events'!O$2)*'Medal values'!$B$3
+ COUNTIFS('Official Medal Table'!$I:$I,'Each Gender Events'!$A51,'Official Medal Table'!$C:$C,'Each Gender Events'!O$1,'Official Medal Table'!$E:$E,'Each Gender Events'!O$2)*'Medal values'!$B$3
+ COUNTIFS('Official Medal Table'!$F:$F,'Each Gender Events'!$A51,'Official Medal Table'!$C:$C,'Each Gender Events'!O$1,'Official Medal Table'!$E:$E,"Mixed")*'Medal values'!$B$1/2
+ COUNTIFS('Official Medal Table'!$G:$G,'Each Gender Events'!$A51,'Official Medal Table'!$C:$C,'Each Gender Events'!O$1,'Official Medal Table'!$E:$E,"Mixed")*'Medal values'!$B$2/2
+ COUNTIFS('Official Medal Table'!$H:$H,'Each Gender Events'!$A51,'Official Medal Table'!$C:$C,'Each Gender Events'!O$1,'Official Medal Table'!$E:$E,"Mixed")*'Medal values'!$B$3/2
+ COUNTIFS('Official Medal Table'!$I:$I,'Each Gender Events'!$A51,'Official Medal Table'!$C:$C,'Each Gender Events'!O$1,'Official Medal Table'!$E:$E,"Mixed")*'Medal values'!$B$3/2</f>
        <v>0</v>
      </c>
      <c r="P51">
        <f>COUNTIFS('Official Medal Table'!$F:$F,'Each Gender Events'!$A51,'Official Medal Table'!$C:$C,'Each Gender Events'!P$1,'Official Medal Table'!$E:$E,'Each Gender Events'!P$2)*'Medal values'!$B$1
+ COUNTIFS('Official Medal Table'!$G:$G,'Each Gender Events'!$A51,'Official Medal Table'!$C:$C,'Each Gender Events'!P$1,'Official Medal Table'!$E:$E,'Each Gender Events'!P$2)*'Medal values'!$B$2
+ COUNTIFS('Official Medal Table'!$H:$H,'Each Gender Events'!$A51,'Official Medal Table'!$C:$C,'Each Gender Events'!P$1,'Official Medal Table'!$E:$E,'Each Gender Events'!P$2)*'Medal values'!$B$3
+ COUNTIFS('Official Medal Table'!$I:$I,'Each Gender Events'!$A51,'Official Medal Table'!$C:$C,'Each Gender Events'!P$1,'Official Medal Table'!$E:$E,'Each Gender Events'!P$2)*'Medal values'!$B$3
+ COUNTIFS('Official Medal Table'!$F:$F,'Each Gender Events'!$A51,'Official Medal Table'!$C:$C,'Each Gender Events'!P$1,'Official Medal Table'!$E:$E,"Mixed")*'Medal values'!$B$1/2
+ COUNTIFS('Official Medal Table'!$G:$G,'Each Gender Events'!$A51,'Official Medal Table'!$C:$C,'Each Gender Events'!P$1,'Official Medal Table'!$E:$E,"Mixed")*'Medal values'!$B$2/2
+ COUNTIFS('Official Medal Table'!$H:$H,'Each Gender Events'!$A51,'Official Medal Table'!$C:$C,'Each Gender Events'!P$1,'Official Medal Table'!$E:$E,"Mixed")*'Medal values'!$B$3/2
+ COUNTIFS('Official Medal Table'!$I:$I,'Each Gender Events'!$A51,'Official Medal Table'!$C:$C,'Each Gender Events'!P$1,'Official Medal Table'!$E:$E,"Mixed")*'Medal values'!$B$3/2</f>
        <v>0</v>
      </c>
      <c r="Q51">
        <f>COUNTIFS('Official Medal Table'!$F:$F,'Each Gender Events'!$A51,'Official Medal Table'!$C:$C,'Each Gender Events'!Q$1,'Official Medal Table'!$E:$E,'Each Gender Events'!Q$2)*'Medal values'!$B$1
+ COUNTIFS('Official Medal Table'!$G:$G,'Each Gender Events'!$A51,'Official Medal Table'!$C:$C,'Each Gender Events'!Q$1,'Official Medal Table'!$E:$E,'Each Gender Events'!Q$2)*'Medal values'!$B$2
+ COUNTIFS('Official Medal Table'!$H:$H,'Each Gender Events'!$A51,'Official Medal Table'!$C:$C,'Each Gender Events'!Q$1,'Official Medal Table'!$E:$E,'Each Gender Events'!Q$2)*'Medal values'!$B$3
+ COUNTIFS('Official Medal Table'!$I:$I,'Each Gender Events'!$A51,'Official Medal Table'!$C:$C,'Each Gender Events'!Q$1,'Official Medal Table'!$E:$E,'Each Gender Events'!Q$2)*'Medal values'!$B$3
+ COUNTIFS('Official Medal Table'!$F:$F,'Each Gender Events'!$A51,'Official Medal Table'!$C:$C,'Each Gender Events'!Q$1,'Official Medal Table'!$E:$E,"Mixed")*'Medal values'!$B$1/2
+ COUNTIFS('Official Medal Table'!$G:$G,'Each Gender Events'!$A51,'Official Medal Table'!$C:$C,'Each Gender Events'!Q$1,'Official Medal Table'!$E:$E,"Mixed")*'Medal values'!$B$2/2
+ COUNTIFS('Official Medal Table'!$H:$H,'Each Gender Events'!$A51,'Official Medal Table'!$C:$C,'Each Gender Events'!Q$1,'Official Medal Table'!$E:$E,"Mixed")*'Medal values'!$B$3/2
+ COUNTIFS('Official Medal Table'!$I:$I,'Each Gender Events'!$A51,'Official Medal Table'!$C:$C,'Each Gender Events'!Q$1,'Official Medal Table'!$E:$E,"Mixed")*'Medal values'!$B$3/2</f>
        <v>0</v>
      </c>
      <c r="R51">
        <f>COUNTIFS('Official Medal Table'!$F:$F,'Each Gender Events'!$A51,'Official Medal Table'!$C:$C,'Each Gender Events'!R$1,'Official Medal Table'!$E:$E,'Each Gender Events'!R$2)*'Medal values'!$B$1
+ COUNTIFS('Official Medal Table'!$G:$G,'Each Gender Events'!$A51,'Official Medal Table'!$C:$C,'Each Gender Events'!R$1,'Official Medal Table'!$E:$E,'Each Gender Events'!R$2)*'Medal values'!$B$2
+ COUNTIFS('Official Medal Table'!$H:$H,'Each Gender Events'!$A51,'Official Medal Table'!$C:$C,'Each Gender Events'!R$1,'Official Medal Table'!$E:$E,'Each Gender Events'!R$2)*'Medal values'!$B$3
+ COUNTIFS('Official Medal Table'!$I:$I,'Each Gender Events'!$A51,'Official Medal Table'!$C:$C,'Each Gender Events'!R$1,'Official Medal Table'!$E:$E,'Each Gender Events'!R$2)*'Medal values'!$B$3
+ COUNTIFS('Official Medal Table'!$F:$F,'Each Gender Events'!$A51,'Official Medal Table'!$C:$C,'Each Gender Events'!R$1,'Official Medal Table'!$E:$E,"Mixed")*'Medal values'!$B$1/2
+ COUNTIFS('Official Medal Table'!$G:$G,'Each Gender Events'!$A51,'Official Medal Table'!$C:$C,'Each Gender Events'!R$1,'Official Medal Table'!$E:$E,"Mixed")*'Medal values'!$B$2/2
+ COUNTIFS('Official Medal Table'!$H:$H,'Each Gender Events'!$A51,'Official Medal Table'!$C:$C,'Each Gender Events'!R$1,'Official Medal Table'!$E:$E,"Mixed")*'Medal values'!$B$3/2
+ COUNTIFS('Official Medal Table'!$I:$I,'Each Gender Events'!$A51,'Official Medal Table'!$C:$C,'Each Gender Events'!R$1,'Official Medal Table'!$E:$E,"Mixed")*'Medal values'!$B$3/2</f>
        <v>0</v>
      </c>
      <c r="S51">
        <f>COUNTIFS('Official Medal Table'!$F:$F,'Each Gender Events'!$A51,'Official Medal Table'!$C:$C,'Each Gender Events'!S$1,'Official Medal Table'!$E:$E,'Each Gender Events'!S$2)*'Medal values'!$B$1
+ COUNTIFS('Official Medal Table'!$G:$G,'Each Gender Events'!$A51,'Official Medal Table'!$C:$C,'Each Gender Events'!S$1,'Official Medal Table'!$E:$E,'Each Gender Events'!S$2)*'Medal values'!$B$2
+ COUNTIFS('Official Medal Table'!$H:$H,'Each Gender Events'!$A51,'Official Medal Table'!$C:$C,'Each Gender Events'!S$1,'Official Medal Table'!$E:$E,'Each Gender Events'!S$2)*'Medal values'!$B$3
+ COUNTIFS('Official Medal Table'!$I:$I,'Each Gender Events'!$A51,'Official Medal Table'!$C:$C,'Each Gender Events'!S$1,'Official Medal Table'!$E:$E,'Each Gender Events'!S$2)*'Medal values'!$B$3
+ COUNTIFS('Official Medal Table'!$F:$F,'Each Gender Events'!$A51,'Official Medal Table'!$C:$C,'Each Gender Events'!S$1,'Official Medal Table'!$E:$E,"Mixed")*'Medal values'!$B$1/2
+ COUNTIFS('Official Medal Table'!$G:$G,'Each Gender Events'!$A51,'Official Medal Table'!$C:$C,'Each Gender Events'!S$1,'Official Medal Table'!$E:$E,"Mixed")*'Medal values'!$B$2/2
+ COUNTIFS('Official Medal Table'!$H:$H,'Each Gender Events'!$A51,'Official Medal Table'!$C:$C,'Each Gender Events'!S$1,'Official Medal Table'!$E:$E,"Mixed")*'Medal values'!$B$3/2
+ COUNTIFS('Official Medal Table'!$I:$I,'Each Gender Events'!$A51,'Official Medal Table'!$C:$C,'Each Gender Events'!S$1,'Official Medal Table'!$E:$E,"Mixed")*'Medal values'!$B$3/2</f>
        <v>0</v>
      </c>
      <c r="T51">
        <f>COUNTIFS('Official Medal Table'!$F:$F,'Each Gender Events'!$A51,'Official Medal Table'!$C:$C,'Each Gender Events'!T$1,'Official Medal Table'!$E:$E,'Each Gender Events'!T$2)*'Medal values'!$B$1
+ COUNTIFS('Official Medal Table'!$G:$G,'Each Gender Events'!$A51,'Official Medal Table'!$C:$C,'Each Gender Events'!T$1,'Official Medal Table'!$E:$E,'Each Gender Events'!T$2)*'Medal values'!$B$2
+ COUNTIFS('Official Medal Table'!$H:$H,'Each Gender Events'!$A51,'Official Medal Table'!$C:$C,'Each Gender Events'!T$1,'Official Medal Table'!$E:$E,'Each Gender Events'!T$2)*'Medal values'!$B$3
+ COUNTIFS('Official Medal Table'!$I:$I,'Each Gender Events'!$A51,'Official Medal Table'!$C:$C,'Each Gender Events'!T$1,'Official Medal Table'!$E:$E,'Each Gender Events'!T$2)*'Medal values'!$B$3
+ COUNTIFS('Official Medal Table'!$F:$F,'Each Gender Events'!$A51,'Official Medal Table'!$C:$C,'Each Gender Events'!T$1,'Official Medal Table'!$E:$E,"Mixed")*'Medal values'!$B$1/2
+ COUNTIFS('Official Medal Table'!$G:$G,'Each Gender Events'!$A51,'Official Medal Table'!$C:$C,'Each Gender Events'!T$1,'Official Medal Table'!$E:$E,"Mixed")*'Medal values'!$B$2/2
+ COUNTIFS('Official Medal Table'!$H:$H,'Each Gender Events'!$A51,'Official Medal Table'!$C:$C,'Each Gender Events'!T$1,'Official Medal Table'!$E:$E,"Mixed")*'Medal values'!$B$3/2
+ COUNTIFS('Official Medal Table'!$I:$I,'Each Gender Events'!$A51,'Official Medal Table'!$C:$C,'Each Gender Events'!T$1,'Official Medal Table'!$E:$E,"Mixed")*'Medal values'!$B$3/2</f>
        <v>0</v>
      </c>
      <c r="U51">
        <f>COUNTIFS('Official Medal Table'!$F:$F,'Each Gender Events'!$A51,'Official Medal Table'!$C:$C,'Each Gender Events'!U$1,'Official Medal Table'!$E:$E,'Each Gender Events'!U$2)*'Medal values'!$B$1
+ COUNTIFS('Official Medal Table'!$G:$G,'Each Gender Events'!$A51,'Official Medal Table'!$C:$C,'Each Gender Events'!U$1,'Official Medal Table'!$E:$E,'Each Gender Events'!U$2)*'Medal values'!$B$2
+ COUNTIFS('Official Medal Table'!$H:$H,'Each Gender Events'!$A51,'Official Medal Table'!$C:$C,'Each Gender Events'!U$1,'Official Medal Table'!$E:$E,'Each Gender Events'!U$2)*'Medal values'!$B$3
+ COUNTIFS('Official Medal Table'!$I:$I,'Each Gender Events'!$A51,'Official Medal Table'!$C:$C,'Each Gender Events'!U$1,'Official Medal Table'!$E:$E,'Each Gender Events'!U$2)*'Medal values'!$B$3
+ COUNTIFS('Official Medal Table'!$F:$F,'Each Gender Events'!$A51,'Official Medal Table'!$C:$C,'Each Gender Events'!U$1,'Official Medal Table'!$E:$E,"Mixed")*'Medal values'!$B$1/2
+ COUNTIFS('Official Medal Table'!$G:$G,'Each Gender Events'!$A51,'Official Medal Table'!$C:$C,'Each Gender Events'!U$1,'Official Medal Table'!$E:$E,"Mixed")*'Medal values'!$B$2/2
+ COUNTIFS('Official Medal Table'!$H:$H,'Each Gender Events'!$A51,'Official Medal Table'!$C:$C,'Each Gender Events'!U$1,'Official Medal Table'!$E:$E,"Mixed")*'Medal values'!$B$3/2
+ COUNTIFS('Official Medal Table'!$I:$I,'Each Gender Events'!$A51,'Official Medal Table'!$C:$C,'Each Gender Events'!U$1,'Official Medal Table'!$E:$E,"Mixed")*'Medal values'!$B$3/2</f>
        <v>1</v>
      </c>
      <c r="V51">
        <f>COUNTIFS('Official Medal Table'!$F:$F,'Each Gender Events'!$A51,'Official Medal Table'!$C:$C,'Each Gender Events'!V$1,'Official Medal Table'!$E:$E,'Each Gender Events'!V$2)*'Medal values'!$B$1
+ COUNTIFS('Official Medal Table'!$G:$G,'Each Gender Events'!$A51,'Official Medal Table'!$C:$C,'Each Gender Events'!V$1,'Official Medal Table'!$E:$E,'Each Gender Events'!V$2)*'Medal values'!$B$2
+ COUNTIFS('Official Medal Table'!$H:$H,'Each Gender Events'!$A51,'Official Medal Table'!$C:$C,'Each Gender Events'!V$1,'Official Medal Table'!$E:$E,'Each Gender Events'!V$2)*'Medal values'!$B$3
+ COUNTIFS('Official Medal Table'!$I:$I,'Each Gender Events'!$A51,'Official Medal Table'!$C:$C,'Each Gender Events'!V$1,'Official Medal Table'!$E:$E,'Each Gender Events'!V$2)*'Medal values'!$B$3
+ COUNTIFS('Official Medal Table'!$F:$F,'Each Gender Events'!$A51,'Official Medal Table'!$C:$C,'Each Gender Events'!V$1,'Official Medal Table'!$E:$E,"Mixed")*'Medal values'!$B$1/2
+ COUNTIFS('Official Medal Table'!$G:$G,'Each Gender Events'!$A51,'Official Medal Table'!$C:$C,'Each Gender Events'!V$1,'Official Medal Table'!$E:$E,"Mixed")*'Medal values'!$B$2/2
+ COUNTIFS('Official Medal Table'!$H:$H,'Each Gender Events'!$A51,'Official Medal Table'!$C:$C,'Each Gender Events'!V$1,'Official Medal Table'!$E:$E,"Mixed")*'Medal values'!$B$3/2
+ COUNTIFS('Official Medal Table'!$I:$I,'Each Gender Events'!$A51,'Official Medal Table'!$C:$C,'Each Gender Events'!V$1,'Official Medal Table'!$E:$E,"Mixed")*'Medal values'!$B$3/2</f>
        <v>0</v>
      </c>
      <c r="W51">
        <f>COUNTIFS('Official Medal Table'!$F:$F,'Each Gender Events'!$A51,'Official Medal Table'!$C:$C,'Each Gender Events'!W$1,'Official Medal Table'!$E:$E,'Each Gender Events'!W$2)*'Medal values'!$B$1
+ COUNTIFS('Official Medal Table'!$G:$G,'Each Gender Events'!$A51,'Official Medal Table'!$C:$C,'Each Gender Events'!W$1,'Official Medal Table'!$E:$E,'Each Gender Events'!W$2)*'Medal values'!$B$2
+ COUNTIFS('Official Medal Table'!$H:$H,'Each Gender Events'!$A51,'Official Medal Table'!$C:$C,'Each Gender Events'!W$1,'Official Medal Table'!$E:$E,'Each Gender Events'!W$2)*'Medal values'!$B$3
+ COUNTIFS('Official Medal Table'!$I:$I,'Each Gender Events'!$A51,'Official Medal Table'!$C:$C,'Each Gender Events'!W$1,'Official Medal Table'!$E:$E,'Each Gender Events'!W$2)*'Medal values'!$B$3
+ COUNTIFS('Official Medal Table'!$F:$F,'Each Gender Events'!$A51,'Official Medal Table'!$C:$C,'Each Gender Events'!W$1,'Official Medal Table'!$E:$E,"Mixed")*'Medal values'!$B$1/2
+ COUNTIFS('Official Medal Table'!$G:$G,'Each Gender Events'!$A51,'Official Medal Table'!$C:$C,'Each Gender Events'!W$1,'Official Medal Table'!$E:$E,"Mixed")*'Medal values'!$B$2/2
+ COUNTIFS('Official Medal Table'!$H:$H,'Each Gender Events'!$A51,'Official Medal Table'!$C:$C,'Each Gender Events'!W$1,'Official Medal Table'!$E:$E,"Mixed")*'Medal values'!$B$3/2
+ COUNTIFS('Official Medal Table'!$I:$I,'Each Gender Events'!$A51,'Official Medal Table'!$C:$C,'Each Gender Events'!W$1,'Official Medal Table'!$E:$E,"Mixed")*'Medal values'!$B$3/2</f>
        <v>0</v>
      </c>
      <c r="X51">
        <f>COUNTIFS('Official Medal Table'!$F:$F,'Each Gender Events'!$A51,'Official Medal Table'!$C:$C,'Each Gender Events'!X$1,'Official Medal Table'!$E:$E,'Each Gender Events'!X$2)*'Medal values'!$B$1
+ COUNTIFS('Official Medal Table'!$G:$G,'Each Gender Events'!$A51,'Official Medal Table'!$C:$C,'Each Gender Events'!X$1,'Official Medal Table'!$E:$E,'Each Gender Events'!X$2)*'Medal values'!$B$2
+ COUNTIFS('Official Medal Table'!$H:$H,'Each Gender Events'!$A51,'Official Medal Table'!$C:$C,'Each Gender Events'!X$1,'Official Medal Table'!$E:$E,'Each Gender Events'!X$2)*'Medal values'!$B$3
+ COUNTIFS('Official Medal Table'!$I:$I,'Each Gender Events'!$A51,'Official Medal Table'!$C:$C,'Each Gender Events'!X$1,'Official Medal Table'!$E:$E,'Each Gender Events'!X$2)*'Medal values'!$B$3
+ COUNTIFS('Official Medal Table'!$F:$F,'Each Gender Events'!$A51,'Official Medal Table'!$C:$C,'Each Gender Events'!X$1,'Official Medal Table'!$E:$E,"Mixed")*'Medal values'!$B$1/2
+ COUNTIFS('Official Medal Table'!$G:$G,'Each Gender Events'!$A51,'Official Medal Table'!$C:$C,'Each Gender Events'!X$1,'Official Medal Table'!$E:$E,"Mixed")*'Medal values'!$B$2/2
+ COUNTIFS('Official Medal Table'!$H:$H,'Each Gender Events'!$A51,'Official Medal Table'!$C:$C,'Each Gender Events'!X$1,'Official Medal Table'!$E:$E,"Mixed")*'Medal values'!$B$3/2
+ COUNTIFS('Official Medal Table'!$I:$I,'Each Gender Events'!$A51,'Official Medal Table'!$C:$C,'Each Gender Events'!X$1,'Official Medal Table'!$E:$E,"Mixed")*'Medal values'!$B$3/2</f>
        <v>0</v>
      </c>
      <c r="Y51">
        <f>COUNTIFS('Official Medal Table'!$F:$F,'Each Gender Events'!$A51,'Official Medal Table'!$C:$C,'Each Gender Events'!Y$1,'Official Medal Table'!$E:$E,'Each Gender Events'!Y$2)*'Medal values'!$B$1
+ COUNTIFS('Official Medal Table'!$G:$G,'Each Gender Events'!$A51,'Official Medal Table'!$C:$C,'Each Gender Events'!Y$1,'Official Medal Table'!$E:$E,'Each Gender Events'!Y$2)*'Medal values'!$B$2
+ COUNTIFS('Official Medal Table'!$H:$H,'Each Gender Events'!$A51,'Official Medal Table'!$C:$C,'Each Gender Events'!Y$1,'Official Medal Table'!$E:$E,'Each Gender Events'!Y$2)*'Medal values'!$B$3
+ COUNTIFS('Official Medal Table'!$I:$I,'Each Gender Events'!$A51,'Official Medal Table'!$C:$C,'Each Gender Events'!Y$1,'Official Medal Table'!$E:$E,'Each Gender Events'!Y$2)*'Medal values'!$B$3
+ COUNTIFS('Official Medal Table'!$F:$F,'Each Gender Events'!$A51,'Official Medal Table'!$C:$C,'Each Gender Events'!Y$1,'Official Medal Table'!$E:$E,"Mixed")*'Medal values'!$B$1/2
+ COUNTIFS('Official Medal Table'!$G:$G,'Each Gender Events'!$A51,'Official Medal Table'!$C:$C,'Each Gender Events'!Y$1,'Official Medal Table'!$E:$E,"Mixed")*'Medal values'!$B$2/2
+ COUNTIFS('Official Medal Table'!$H:$H,'Each Gender Events'!$A51,'Official Medal Table'!$C:$C,'Each Gender Events'!Y$1,'Official Medal Table'!$E:$E,"Mixed")*'Medal values'!$B$3/2
+ COUNTIFS('Official Medal Table'!$I:$I,'Each Gender Events'!$A51,'Official Medal Table'!$C:$C,'Each Gender Events'!Y$1,'Official Medal Table'!$E:$E,"Mixed")*'Medal values'!$B$3/2</f>
        <v>0</v>
      </c>
      <c r="Z51">
        <f>COUNTIFS('Official Medal Table'!$F:$F,'Each Gender Events'!$A51,'Official Medal Table'!$C:$C,'Each Gender Events'!Z$1,'Official Medal Table'!$E:$E,'Each Gender Events'!Z$2)*'Medal values'!$B$1
+ COUNTIFS('Official Medal Table'!$G:$G,'Each Gender Events'!$A51,'Official Medal Table'!$C:$C,'Each Gender Events'!Z$1,'Official Medal Table'!$E:$E,'Each Gender Events'!Z$2)*'Medal values'!$B$2
+ COUNTIFS('Official Medal Table'!$H:$H,'Each Gender Events'!$A51,'Official Medal Table'!$C:$C,'Each Gender Events'!Z$1,'Official Medal Table'!$E:$E,'Each Gender Events'!Z$2)*'Medal values'!$B$3
+ COUNTIFS('Official Medal Table'!$I:$I,'Each Gender Events'!$A51,'Official Medal Table'!$C:$C,'Each Gender Events'!Z$1,'Official Medal Table'!$E:$E,'Each Gender Events'!Z$2)*'Medal values'!$B$3
+ COUNTIFS('Official Medal Table'!$F:$F,'Each Gender Events'!$A51,'Official Medal Table'!$C:$C,'Each Gender Events'!Z$1,'Official Medal Table'!$E:$E,"Mixed")*'Medal values'!$B$1/2
+ COUNTIFS('Official Medal Table'!$G:$G,'Each Gender Events'!$A51,'Official Medal Table'!$C:$C,'Each Gender Events'!Z$1,'Official Medal Table'!$E:$E,"Mixed")*'Medal values'!$B$2/2
+ COUNTIFS('Official Medal Table'!$H:$H,'Each Gender Events'!$A51,'Official Medal Table'!$C:$C,'Each Gender Events'!Z$1,'Official Medal Table'!$E:$E,"Mixed")*'Medal values'!$B$3/2
+ COUNTIFS('Official Medal Table'!$I:$I,'Each Gender Events'!$A51,'Official Medal Table'!$C:$C,'Each Gender Events'!Z$1,'Official Medal Table'!$E:$E,"Mixed")*'Medal values'!$B$3/2</f>
        <v>0</v>
      </c>
      <c r="AA51">
        <f>COUNTIFS('Official Medal Table'!$F:$F,'Each Gender Events'!$A51,'Official Medal Table'!$C:$C,'Each Gender Events'!AA$1,'Official Medal Table'!$E:$E,'Each Gender Events'!AA$2)*'Medal values'!$B$1
+ COUNTIFS('Official Medal Table'!$G:$G,'Each Gender Events'!$A51,'Official Medal Table'!$C:$C,'Each Gender Events'!AA$1,'Official Medal Table'!$E:$E,'Each Gender Events'!AA$2)*'Medal values'!$B$2
+ COUNTIFS('Official Medal Table'!$H:$H,'Each Gender Events'!$A51,'Official Medal Table'!$C:$C,'Each Gender Events'!AA$1,'Official Medal Table'!$E:$E,'Each Gender Events'!AA$2)*'Medal values'!$B$3
+ COUNTIFS('Official Medal Table'!$I:$I,'Each Gender Events'!$A51,'Official Medal Table'!$C:$C,'Each Gender Events'!AA$1,'Official Medal Table'!$E:$E,'Each Gender Events'!AA$2)*'Medal values'!$B$3
+ COUNTIFS('Official Medal Table'!$F:$F,'Each Gender Events'!$A51,'Official Medal Table'!$C:$C,'Each Gender Events'!AA$1,'Official Medal Table'!$E:$E,"Mixed")*'Medal values'!$B$1/2
+ COUNTIFS('Official Medal Table'!$G:$G,'Each Gender Events'!$A51,'Official Medal Table'!$C:$C,'Each Gender Events'!AA$1,'Official Medal Table'!$E:$E,"Mixed")*'Medal values'!$B$2/2
+ COUNTIFS('Official Medal Table'!$H:$H,'Each Gender Events'!$A51,'Official Medal Table'!$C:$C,'Each Gender Events'!AA$1,'Official Medal Table'!$E:$E,"Mixed")*'Medal values'!$B$3/2
+ COUNTIFS('Official Medal Table'!$I:$I,'Each Gender Events'!$A51,'Official Medal Table'!$C:$C,'Each Gender Events'!AA$1,'Official Medal Table'!$E:$E,"Mixed")*'Medal values'!$B$3/2</f>
        <v>0</v>
      </c>
      <c r="AB51">
        <f>COUNTIFS('Official Medal Table'!$F:$F,'Each Gender Events'!$A51,'Official Medal Table'!$C:$C,'Each Gender Events'!AB$1,'Official Medal Table'!$E:$E,'Each Gender Events'!AB$2)*'Medal values'!$B$1
+ COUNTIFS('Official Medal Table'!$G:$G,'Each Gender Events'!$A51,'Official Medal Table'!$C:$C,'Each Gender Events'!AB$1,'Official Medal Table'!$E:$E,'Each Gender Events'!AB$2)*'Medal values'!$B$2
+ COUNTIFS('Official Medal Table'!$H:$H,'Each Gender Events'!$A51,'Official Medal Table'!$C:$C,'Each Gender Events'!AB$1,'Official Medal Table'!$E:$E,'Each Gender Events'!AB$2)*'Medal values'!$B$3
+ COUNTIFS('Official Medal Table'!$I:$I,'Each Gender Events'!$A51,'Official Medal Table'!$C:$C,'Each Gender Events'!AB$1,'Official Medal Table'!$E:$E,'Each Gender Events'!AB$2)*'Medal values'!$B$3
+ COUNTIFS('Official Medal Table'!$F:$F,'Each Gender Events'!$A51,'Official Medal Table'!$C:$C,'Each Gender Events'!AB$1,'Official Medal Table'!$E:$E,"Mixed")*'Medal values'!$B$1/2
+ COUNTIFS('Official Medal Table'!$G:$G,'Each Gender Events'!$A51,'Official Medal Table'!$C:$C,'Each Gender Events'!AB$1,'Official Medal Table'!$E:$E,"Mixed")*'Medal values'!$B$2/2
+ COUNTIFS('Official Medal Table'!$H:$H,'Each Gender Events'!$A51,'Official Medal Table'!$C:$C,'Each Gender Events'!AB$1,'Official Medal Table'!$E:$E,"Mixed")*'Medal values'!$B$3/2
+ COUNTIFS('Official Medal Table'!$I:$I,'Each Gender Events'!$A51,'Official Medal Table'!$C:$C,'Each Gender Events'!AB$1,'Official Medal Table'!$E:$E,"Mixed")*'Medal values'!$B$3/2</f>
        <v>0</v>
      </c>
      <c r="AC51">
        <f>COUNTIFS('Official Medal Table'!$F:$F,'Each Gender Events'!$A51,'Official Medal Table'!$C:$C,'Each Gender Events'!AC$1,'Official Medal Table'!$E:$E,'Each Gender Events'!AC$2)*'Medal values'!$B$1
+ COUNTIFS('Official Medal Table'!$G:$G,'Each Gender Events'!$A51,'Official Medal Table'!$C:$C,'Each Gender Events'!AC$1,'Official Medal Table'!$E:$E,'Each Gender Events'!AC$2)*'Medal values'!$B$2
+ COUNTIFS('Official Medal Table'!$H:$H,'Each Gender Events'!$A51,'Official Medal Table'!$C:$C,'Each Gender Events'!AC$1,'Official Medal Table'!$E:$E,'Each Gender Events'!AC$2)*'Medal values'!$B$3
+ COUNTIFS('Official Medal Table'!$I:$I,'Each Gender Events'!$A51,'Official Medal Table'!$C:$C,'Each Gender Events'!AC$1,'Official Medal Table'!$E:$E,'Each Gender Events'!AC$2)*'Medal values'!$B$3
+ COUNTIFS('Official Medal Table'!$F:$F,'Each Gender Events'!$A51,'Official Medal Table'!$C:$C,'Each Gender Events'!AC$1,'Official Medal Table'!$E:$E,"Mixed")*'Medal values'!$B$1/2
+ COUNTIFS('Official Medal Table'!$G:$G,'Each Gender Events'!$A51,'Official Medal Table'!$C:$C,'Each Gender Events'!AC$1,'Official Medal Table'!$E:$E,"Mixed")*'Medal values'!$B$2/2
+ COUNTIFS('Official Medal Table'!$H:$H,'Each Gender Events'!$A51,'Official Medal Table'!$C:$C,'Each Gender Events'!AC$1,'Official Medal Table'!$E:$E,"Mixed")*'Medal values'!$B$3/2
+ COUNTIFS('Official Medal Table'!$I:$I,'Each Gender Events'!$A51,'Official Medal Table'!$C:$C,'Each Gender Events'!AC$1,'Official Medal Table'!$E:$E,"Mixed")*'Medal values'!$B$3/2</f>
        <v>0</v>
      </c>
      <c r="AD51">
        <f>COUNTIFS('Official Medal Table'!$F:$F,'Each Gender Events'!$A51,'Official Medal Table'!$C:$C,'Each Gender Events'!AD$1,'Official Medal Table'!$E:$E,'Each Gender Events'!AD$2)*'Medal values'!$B$1
+ COUNTIFS('Official Medal Table'!$G:$G,'Each Gender Events'!$A51,'Official Medal Table'!$C:$C,'Each Gender Events'!AD$1,'Official Medal Table'!$E:$E,'Each Gender Events'!AD$2)*'Medal values'!$B$2
+ COUNTIFS('Official Medal Table'!$H:$H,'Each Gender Events'!$A51,'Official Medal Table'!$C:$C,'Each Gender Events'!AD$1,'Official Medal Table'!$E:$E,'Each Gender Events'!AD$2)*'Medal values'!$B$3
+ COUNTIFS('Official Medal Table'!$I:$I,'Each Gender Events'!$A51,'Official Medal Table'!$C:$C,'Each Gender Events'!AD$1,'Official Medal Table'!$E:$E,'Each Gender Events'!AD$2)*'Medal values'!$B$3
+ COUNTIFS('Official Medal Table'!$F:$F,'Each Gender Events'!$A51,'Official Medal Table'!$C:$C,'Each Gender Events'!AD$1,'Official Medal Table'!$E:$E,"Mixed")*'Medal values'!$B$1/2
+ COUNTIFS('Official Medal Table'!$G:$G,'Each Gender Events'!$A51,'Official Medal Table'!$C:$C,'Each Gender Events'!AD$1,'Official Medal Table'!$E:$E,"Mixed")*'Medal values'!$B$2/2
+ COUNTIFS('Official Medal Table'!$H:$H,'Each Gender Events'!$A51,'Official Medal Table'!$C:$C,'Each Gender Events'!AD$1,'Official Medal Table'!$E:$E,"Mixed")*'Medal values'!$B$3/2
+ COUNTIFS('Official Medal Table'!$I:$I,'Each Gender Events'!$A51,'Official Medal Table'!$C:$C,'Each Gender Events'!AD$1,'Official Medal Table'!$E:$E,"Mixed")*'Medal values'!$B$3/2</f>
        <v>0</v>
      </c>
      <c r="AE51">
        <f>COUNTIFS('Official Medal Table'!$F:$F,'Each Gender Events'!$A51,'Official Medal Table'!$C:$C,'Each Gender Events'!AE$1,'Official Medal Table'!$E:$E,'Each Gender Events'!AE$2)*'Medal values'!$B$1
+ COUNTIFS('Official Medal Table'!$G:$G,'Each Gender Events'!$A51,'Official Medal Table'!$C:$C,'Each Gender Events'!AE$1,'Official Medal Table'!$E:$E,'Each Gender Events'!AE$2)*'Medal values'!$B$2
+ COUNTIFS('Official Medal Table'!$H:$H,'Each Gender Events'!$A51,'Official Medal Table'!$C:$C,'Each Gender Events'!AE$1,'Official Medal Table'!$E:$E,'Each Gender Events'!AE$2)*'Medal values'!$B$3
+ COUNTIFS('Official Medal Table'!$I:$I,'Each Gender Events'!$A51,'Official Medal Table'!$C:$C,'Each Gender Events'!AE$1,'Official Medal Table'!$E:$E,'Each Gender Events'!AE$2)*'Medal values'!$B$3
+ COUNTIFS('Official Medal Table'!$F:$F,'Each Gender Events'!$A51,'Official Medal Table'!$C:$C,'Each Gender Events'!AE$1,'Official Medal Table'!$E:$E,"Mixed")*'Medal values'!$B$1/2
+ COUNTIFS('Official Medal Table'!$G:$G,'Each Gender Events'!$A51,'Official Medal Table'!$C:$C,'Each Gender Events'!AE$1,'Official Medal Table'!$E:$E,"Mixed")*'Medal values'!$B$2/2
+ COUNTIFS('Official Medal Table'!$H:$H,'Each Gender Events'!$A51,'Official Medal Table'!$C:$C,'Each Gender Events'!AE$1,'Official Medal Table'!$E:$E,"Mixed")*'Medal values'!$B$3/2
+ COUNTIFS('Official Medal Table'!$I:$I,'Each Gender Events'!$A51,'Official Medal Table'!$C:$C,'Each Gender Events'!AE$1,'Official Medal Table'!$E:$E,"Mixed")*'Medal values'!$B$3/2</f>
        <v>0</v>
      </c>
      <c r="AF51">
        <f>COUNTIFS('Official Medal Table'!$F:$F,'Each Gender Events'!$A51,'Official Medal Table'!$C:$C,'Each Gender Events'!AF$1,'Official Medal Table'!$E:$E,'Each Gender Events'!AF$2)*'Medal values'!$B$1
+ COUNTIFS('Official Medal Table'!$G:$G,'Each Gender Events'!$A51,'Official Medal Table'!$C:$C,'Each Gender Events'!AF$1,'Official Medal Table'!$E:$E,'Each Gender Events'!AF$2)*'Medal values'!$B$2
+ COUNTIFS('Official Medal Table'!$H:$H,'Each Gender Events'!$A51,'Official Medal Table'!$C:$C,'Each Gender Events'!AF$1,'Official Medal Table'!$E:$E,'Each Gender Events'!AF$2)*'Medal values'!$B$3
+ COUNTIFS('Official Medal Table'!$I:$I,'Each Gender Events'!$A51,'Official Medal Table'!$C:$C,'Each Gender Events'!AF$1,'Official Medal Table'!$E:$E,'Each Gender Events'!AF$2)*'Medal values'!$B$3
+ COUNTIFS('Official Medal Table'!$F:$F,'Each Gender Events'!$A51,'Official Medal Table'!$C:$C,'Each Gender Events'!AF$1,'Official Medal Table'!$E:$E,"Mixed")*'Medal values'!$B$1/2
+ COUNTIFS('Official Medal Table'!$G:$G,'Each Gender Events'!$A51,'Official Medal Table'!$C:$C,'Each Gender Events'!AF$1,'Official Medal Table'!$E:$E,"Mixed")*'Medal values'!$B$2/2
+ COUNTIFS('Official Medal Table'!$H:$H,'Each Gender Events'!$A51,'Official Medal Table'!$C:$C,'Each Gender Events'!AF$1,'Official Medal Table'!$E:$E,"Mixed")*'Medal values'!$B$3/2
+ COUNTIFS('Official Medal Table'!$I:$I,'Each Gender Events'!$A51,'Official Medal Table'!$C:$C,'Each Gender Events'!AF$1,'Official Medal Table'!$E:$E,"Mixed")*'Medal values'!$B$3/2</f>
        <v>0</v>
      </c>
      <c r="AG51">
        <f>COUNTIFS('Official Medal Table'!$F:$F,'Each Gender Events'!$A51,'Official Medal Table'!$C:$C,'Each Gender Events'!AG$1,'Official Medal Table'!$E:$E,'Each Gender Events'!AG$2)*'Medal values'!$B$1
+ COUNTIFS('Official Medal Table'!$G:$G,'Each Gender Events'!$A51,'Official Medal Table'!$C:$C,'Each Gender Events'!AG$1,'Official Medal Table'!$E:$E,'Each Gender Events'!AG$2)*'Medal values'!$B$2
+ COUNTIFS('Official Medal Table'!$H:$H,'Each Gender Events'!$A51,'Official Medal Table'!$C:$C,'Each Gender Events'!AG$1,'Official Medal Table'!$E:$E,'Each Gender Events'!AG$2)*'Medal values'!$B$3
+ COUNTIFS('Official Medal Table'!$I:$I,'Each Gender Events'!$A51,'Official Medal Table'!$C:$C,'Each Gender Events'!AG$1,'Official Medal Table'!$E:$E,'Each Gender Events'!AG$2)*'Medal values'!$B$3
+ COUNTIFS('Official Medal Table'!$F:$F,'Each Gender Events'!$A51,'Official Medal Table'!$C:$C,'Each Gender Events'!AG$1,'Official Medal Table'!$E:$E,"Mixed")*'Medal values'!$B$1/2
+ COUNTIFS('Official Medal Table'!$G:$G,'Each Gender Events'!$A51,'Official Medal Table'!$C:$C,'Each Gender Events'!AG$1,'Official Medal Table'!$E:$E,"Mixed")*'Medal values'!$B$2/2
+ COUNTIFS('Official Medal Table'!$H:$H,'Each Gender Events'!$A51,'Official Medal Table'!$C:$C,'Each Gender Events'!AG$1,'Official Medal Table'!$E:$E,"Mixed")*'Medal values'!$B$3/2
+ COUNTIFS('Official Medal Table'!$I:$I,'Each Gender Events'!$A51,'Official Medal Table'!$C:$C,'Each Gender Events'!AG$1,'Official Medal Table'!$E:$E,"Mixed")*'Medal values'!$B$3/2</f>
        <v>0</v>
      </c>
      <c r="AH51">
        <f>COUNTIFS('Official Medal Table'!$F:$F,'Each Gender Events'!$A51,'Official Medal Table'!$C:$C,'Each Gender Events'!AH$1,'Official Medal Table'!$E:$E,'Each Gender Events'!AH$2)*'Medal values'!$B$1
+ COUNTIFS('Official Medal Table'!$G:$G,'Each Gender Events'!$A51,'Official Medal Table'!$C:$C,'Each Gender Events'!AH$1,'Official Medal Table'!$E:$E,'Each Gender Events'!AH$2)*'Medal values'!$B$2
+ COUNTIFS('Official Medal Table'!$H:$H,'Each Gender Events'!$A51,'Official Medal Table'!$C:$C,'Each Gender Events'!AH$1,'Official Medal Table'!$E:$E,'Each Gender Events'!AH$2)*'Medal values'!$B$3
+ COUNTIFS('Official Medal Table'!$I:$I,'Each Gender Events'!$A51,'Official Medal Table'!$C:$C,'Each Gender Events'!AH$1,'Official Medal Table'!$E:$E,'Each Gender Events'!AH$2)*'Medal values'!$B$3
+ COUNTIFS('Official Medal Table'!$F:$F,'Each Gender Events'!$A51,'Official Medal Table'!$C:$C,'Each Gender Events'!AH$1,'Official Medal Table'!$E:$E,"Mixed")*'Medal values'!$B$1/2
+ COUNTIFS('Official Medal Table'!$G:$G,'Each Gender Events'!$A51,'Official Medal Table'!$C:$C,'Each Gender Events'!AH$1,'Official Medal Table'!$E:$E,"Mixed")*'Medal values'!$B$2/2
+ COUNTIFS('Official Medal Table'!$H:$H,'Each Gender Events'!$A51,'Official Medal Table'!$C:$C,'Each Gender Events'!AH$1,'Official Medal Table'!$E:$E,"Mixed")*'Medal values'!$B$3/2
+ COUNTIFS('Official Medal Table'!$I:$I,'Each Gender Events'!$A51,'Official Medal Table'!$C:$C,'Each Gender Events'!AH$1,'Official Medal Table'!$E:$E,"Mixed")*'Medal values'!$B$3/2</f>
        <v>0</v>
      </c>
      <c r="AI51">
        <f>COUNTIFS('Official Medal Table'!$F:$F,'Each Gender Events'!$A51,'Official Medal Table'!$C:$C,'Each Gender Events'!AI$1,'Official Medal Table'!$E:$E,'Each Gender Events'!AI$2)*'Medal values'!$B$1
+ COUNTIFS('Official Medal Table'!$G:$G,'Each Gender Events'!$A51,'Official Medal Table'!$C:$C,'Each Gender Events'!AI$1,'Official Medal Table'!$E:$E,'Each Gender Events'!AI$2)*'Medal values'!$B$2
+ COUNTIFS('Official Medal Table'!$H:$H,'Each Gender Events'!$A51,'Official Medal Table'!$C:$C,'Each Gender Events'!AI$1,'Official Medal Table'!$E:$E,'Each Gender Events'!AI$2)*'Medal values'!$B$3
+ COUNTIFS('Official Medal Table'!$I:$I,'Each Gender Events'!$A51,'Official Medal Table'!$C:$C,'Each Gender Events'!AI$1,'Official Medal Table'!$E:$E,'Each Gender Events'!AI$2)*'Medal values'!$B$3
+ COUNTIFS('Official Medal Table'!$F:$F,'Each Gender Events'!$A51,'Official Medal Table'!$C:$C,'Each Gender Events'!AI$1,'Official Medal Table'!$E:$E,"Mixed")*'Medal values'!$B$1/2
+ COUNTIFS('Official Medal Table'!$G:$G,'Each Gender Events'!$A51,'Official Medal Table'!$C:$C,'Each Gender Events'!AI$1,'Official Medal Table'!$E:$E,"Mixed")*'Medal values'!$B$2/2
+ COUNTIFS('Official Medal Table'!$H:$H,'Each Gender Events'!$A51,'Official Medal Table'!$C:$C,'Each Gender Events'!AI$1,'Official Medal Table'!$E:$E,"Mixed")*'Medal values'!$B$3/2
+ COUNTIFS('Official Medal Table'!$I:$I,'Each Gender Events'!$A51,'Official Medal Table'!$C:$C,'Each Gender Events'!AI$1,'Official Medal Table'!$E:$E,"Mixed")*'Medal values'!$B$3/2</f>
        <v>0</v>
      </c>
      <c r="AJ51">
        <f>COUNTIFS('Official Medal Table'!$F:$F,'Each Gender Events'!$A51,'Official Medal Table'!$C:$C,'Each Gender Events'!AJ$1,'Official Medal Table'!$E:$E,'Each Gender Events'!AJ$2)*'Medal values'!$B$1
+ COUNTIFS('Official Medal Table'!$G:$G,'Each Gender Events'!$A51,'Official Medal Table'!$C:$C,'Each Gender Events'!AJ$1,'Official Medal Table'!$E:$E,'Each Gender Events'!AJ$2)*'Medal values'!$B$2
+ COUNTIFS('Official Medal Table'!$H:$H,'Each Gender Events'!$A51,'Official Medal Table'!$C:$C,'Each Gender Events'!AJ$1,'Official Medal Table'!$E:$E,'Each Gender Events'!AJ$2)*'Medal values'!$B$3
+ COUNTIFS('Official Medal Table'!$I:$I,'Each Gender Events'!$A51,'Official Medal Table'!$C:$C,'Each Gender Events'!AJ$1,'Official Medal Table'!$E:$E,'Each Gender Events'!AJ$2)*'Medal values'!$B$3
+ COUNTIFS('Official Medal Table'!$F:$F,'Each Gender Events'!$A51,'Official Medal Table'!$C:$C,'Each Gender Events'!AJ$1,'Official Medal Table'!$E:$E,"Mixed")*'Medal values'!$B$1/2
+ COUNTIFS('Official Medal Table'!$G:$G,'Each Gender Events'!$A51,'Official Medal Table'!$C:$C,'Each Gender Events'!AJ$1,'Official Medal Table'!$E:$E,"Mixed")*'Medal values'!$B$2/2
+ COUNTIFS('Official Medal Table'!$H:$H,'Each Gender Events'!$A51,'Official Medal Table'!$C:$C,'Each Gender Events'!AJ$1,'Official Medal Table'!$E:$E,"Mixed")*'Medal values'!$B$3/2
+ COUNTIFS('Official Medal Table'!$I:$I,'Each Gender Events'!$A51,'Official Medal Table'!$C:$C,'Each Gender Events'!AJ$1,'Official Medal Table'!$E:$E,"Mixed")*'Medal values'!$B$3/2</f>
        <v>0</v>
      </c>
      <c r="AK51">
        <f>COUNTIFS('Official Medal Table'!$F:$F,'Each Gender Events'!$A51,'Official Medal Table'!$C:$C,'Each Gender Events'!AK$1,'Official Medal Table'!$E:$E,'Each Gender Events'!AK$2)*'Medal values'!$B$1
+ COUNTIFS('Official Medal Table'!$G:$G,'Each Gender Events'!$A51,'Official Medal Table'!$C:$C,'Each Gender Events'!AK$1,'Official Medal Table'!$E:$E,'Each Gender Events'!AK$2)*'Medal values'!$B$2
+ COUNTIFS('Official Medal Table'!$H:$H,'Each Gender Events'!$A51,'Official Medal Table'!$C:$C,'Each Gender Events'!AK$1,'Official Medal Table'!$E:$E,'Each Gender Events'!AK$2)*'Medal values'!$B$3
+ COUNTIFS('Official Medal Table'!$I:$I,'Each Gender Events'!$A51,'Official Medal Table'!$C:$C,'Each Gender Events'!AK$1,'Official Medal Table'!$E:$E,'Each Gender Events'!AK$2)*'Medal values'!$B$3
+ COUNTIFS('Official Medal Table'!$F:$F,'Each Gender Events'!$A51,'Official Medal Table'!$C:$C,'Each Gender Events'!AK$1,'Official Medal Table'!$E:$E,"Mixed")*'Medal values'!$B$1/2
+ COUNTIFS('Official Medal Table'!$G:$G,'Each Gender Events'!$A51,'Official Medal Table'!$C:$C,'Each Gender Events'!AK$1,'Official Medal Table'!$E:$E,"Mixed")*'Medal values'!$B$2/2
+ COUNTIFS('Official Medal Table'!$H:$H,'Each Gender Events'!$A51,'Official Medal Table'!$C:$C,'Each Gender Events'!AK$1,'Official Medal Table'!$E:$E,"Mixed")*'Medal values'!$B$3/2
+ COUNTIFS('Official Medal Table'!$I:$I,'Each Gender Events'!$A51,'Official Medal Table'!$C:$C,'Each Gender Events'!AK$1,'Official Medal Table'!$E:$E,"Mixed")*'Medal values'!$B$3/2</f>
        <v>0</v>
      </c>
      <c r="AL51">
        <f>COUNTIFS('Official Medal Table'!$F:$F,'Each Gender Events'!$A51,'Official Medal Table'!$C:$C,'Each Gender Events'!AL$1,'Official Medal Table'!$E:$E,'Each Gender Events'!AL$2)*'Medal values'!$B$1
+ COUNTIFS('Official Medal Table'!$G:$G,'Each Gender Events'!$A51,'Official Medal Table'!$C:$C,'Each Gender Events'!AL$1,'Official Medal Table'!$E:$E,'Each Gender Events'!AL$2)*'Medal values'!$B$2
+ COUNTIFS('Official Medal Table'!$H:$H,'Each Gender Events'!$A51,'Official Medal Table'!$C:$C,'Each Gender Events'!AL$1,'Official Medal Table'!$E:$E,'Each Gender Events'!AL$2)*'Medal values'!$B$3
+ COUNTIFS('Official Medal Table'!$I:$I,'Each Gender Events'!$A51,'Official Medal Table'!$C:$C,'Each Gender Events'!AL$1,'Official Medal Table'!$E:$E,'Each Gender Events'!AL$2)*'Medal values'!$B$3
+ COUNTIFS('Official Medal Table'!$F:$F,'Each Gender Events'!$A51,'Official Medal Table'!$C:$C,'Each Gender Events'!AL$1,'Official Medal Table'!$E:$E,"Mixed")*'Medal values'!$B$1/2
+ COUNTIFS('Official Medal Table'!$G:$G,'Each Gender Events'!$A51,'Official Medal Table'!$C:$C,'Each Gender Events'!AL$1,'Official Medal Table'!$E:$E,"Mixed")*'Medal values'!$B$2/2
+ COUNTIFS('Official Medal Table'!$H:$H,'Each Gender Events'!$A51,'Official Medal Table'!$C:$C,'Each Gender Events'!AL$1,'Official Medal Table'!$E:$E,"Mixed")*'Medal values'!$B$3/2
+ COUNTIFS('Official Medal Table'!$I:$I,'Each Gender Events'!$A51,'Official Medal Table'!$C:$C,'Each Gender Events'!AL$1,'Official Medal Table'!$E:$E,"Mixed")*'Medal values'!$B$3/2</f>
        <v>0</v>
      </c>
      <c r="AM51">
        <f>COUNTIFS('Official Medal Table'!$F:$F,'Each Gender Events'!$A51,'Official Medal Table'!$C:$C,'Each Gender Events'!AM$1,'Official Medal Table'!$E:$E,'Each Gender Events'!AM$2)*'Medal values'!$B$1
+ COUNTIFS('Official Medal Table'!$G:$G,'Each Gender Events'!$A51,'Official Medal Table'!$C:$C,'Each Gender Events'!AM$1,'Official Medal Table'!$E:$E,'Each Gender Events'!AM$2)*'Medal values'!$B$2
+ COUNTIFS('Official Medal Table'!$H:$H,'Each Gender Events'!$A51,'Official Medal Table'!$C:$C,'Each Gender Events'!AM$1,'Official Medal Table'!$E:$E,'Each Gender Events'!AM$2)*'Medal values'!$B$3
+ COUNTIFS('Official Medal Table'!$I:$I,'Each Gender Events'!$A51,'Official Medal Table'!$C:$C,'Each Gender Events'!AM$1,'Official Medal Table'!$E:$E,'Each Gender Events'!AM$2)*'Medal values'!$B$3
+ COUNTIFS('Official Medal Table'!$F:$F,'Each Gender Events'!$A51,'Official Medal Table'!$C:$C,'Each Gender Events'!AM$1,'Official Medal Table'!$E:$E,"Mixed")*'Medal values'!$B$1/2
+ COUNTIFS('Official Medal Table'!$G:$G,'Each Gender Events'!$A51,'Official Medal Table'!$C:$C,'Each Gender Events'!AM$1,'Official Medal Table'!$E:$E,"Mixed")*'Medal values'!$B$2/2
+ COUNTIFS('Official Medal Table'!$H:$H,'Each Gender Events'!$A51,'Official Medal Table'!$C:$C,'Each Gender Events'!AM$1,'Official Medal Table'!$E:$E,"Mixed")*'Medal values'!$B$3/2
+ COUNTIFS('Official Medal Table'!$I:$I,'Each Gender Events'!$A51,'Official Medal Table'!$C:$C,'Each Gender Events'!AM$1,'Official Medal Table'!$E:$E,"Mixed")*'Medal values'!$B$3/2</f>
        <v>0</v>
      </c>
      <c r="AN51">
        <f>COUNTIFS('Official Medal Table'!$F:$F,'Each Gender Events'!$A51,'Official Medal Table'!$C:$C,'Each Gender Events'!AN$1,'Official Medal Table'!$E:$E,'Each Gender Events'!AN$2)*'Medal values'!$B$1
+ COUNTIFS('Official Medal Table'!$G:$G,'Each Gender Events'!$A51,'Official Medal Table'!$C:$C,'Each Gender Events'!AN$1,'Official Medal Table'!$E:$E,'Each Gender Events'!AN$2)*'Medal values'!$B$2
+ COUNTIFS('Official Medal Table'!$H:$H,'Each Gender Events'!$A51,'Official Medal Table'!$C:$C,'Each Gender Events'!AN$1,'Official Medal Table'!$E:$E,'Each Gender Events'!AN$2)*'Medal values'!$B$3
+ COUNTIFS('Official Medal Table'!$I:$I,'Each Gender Events'!$A51,'Official Medal Table'!$C:$C,'Each Gender Events'!AN$1,'Official Medal Table'!$E:$E,'Each Gender Events'!AN$2)*'Medal values'!$B$3
+ COUNTIFS('Official Medal Table'!$F:$F,'Each Gender Events'!$A51,'Official Medal Table'!$C:$C,'Each Gender Events'!AN$1,'Official Medal Table'!$E:$E,"Mixed")*'Medal values'!$B$1/2
+ COUNTIFS('Official Medal Table'!$G:$G,'Each Gender Events'!$A51,'Official Medal Table'!$C:$C,'Each Gender Events'!AN$1,'Official Medal Table'!$E:$E,"Mixed")*'Medal values'!$B$2/2
+ COUNTIFS('Official Medal Table'!$H:$H,'Each Gender Events'!$A51,'Official Medal Table'!$C:$C,'Each Gender Events'!AN$1,'Official Medal Table'!$E:$E,"Mixed")*'Medal values'!$B$3/2
+ COUNTIFS('Official Medal Table'!$I:$I,'Each Gender Events'!$A51,'Official Medal Table'!$C:$C,'Each Gender Events'!AN$1,'Official Medal Table'!$E:$E,"Mixed")*'Medal values'!$B$3/2</f>
        <v>0</v>
      </c>
      <c r="AO51">
        <f>COUNTIFS('Official Medal Table'!$F:$F,'Each Gender Events'!$A51,'Official Medal Table'!$C:$C,'Each Gender Events'!AO$1,'Official Medal Table'!$E:$E,'Each Gender Events'!AO$2)*'Medal values'!$B$1
+ COUNTIFS('Official Medal Table'!$G:$G,'Each Gender Events'!$A51,'Official Medal Table'!$C:$C,'Each Gender Events'!AO$1,'Official Medal Table'!$E:$E,'Each Gender Events'!AO$2)*'Medal values'!$B$2
+ COUNTIFS('Official Medal Table'!$H:$H,'Each Gender Events'!$A51,'Official Medal Table'!$C:$C,'Each Gender Events'!AO$1,'Official Medal Table'!$E:$E,'Each Gender Events'!AO$2)*'Medal values'!$B$3
+ COUNTIFS('Official Medal Table'!$I:$I,'Each Gender Events'!$A51,'Official Medal Table'!$C:$C,'Each Gender Events'!AO$1,'Official Medal Table'!$E:$E,'Each Gender Events'!AO$2)*'Medal values'!$B$3
+ COUNTIFS('Official Medal Table'!$F:$F,'Each Gender Events'!$A51,'Official Medal Table'!$C:$C,'Each Gender Events'!AO$1,'Official Medal Table'!$E:$E,"Mixed")*'Medal values'!$B$1/2
+ COUNTIFS('Official Medal Table'!$G:$G,'Each Gender Events'!$A51,'Official Medal Table'!$C:$C,'Each Gender Events'!AO$1,'Official Medal Table'!$E:$E,"Mixed")*'Medal values'!$B$2/2
+ COUNTIFS('Official Medal Table'!$H:$H,'Each Gender Events'!$A51,'Official Medal Table'!$C:$C,'Each Gender Events'!AO$1,'Official Medal Table'!$E:$E,"Mixed")*'Medal values'!$B$3/2
+ COUNTIFS('Official Medal Table'!$I:$I,'Each Gender Events'!$A51,'Official Medal Table'!$C:$C,'Each Gender Events'!AO$1,'Official Medal Table'!$E:$E,"Mixed")*'Medal values'!$B$3/2</f>
        <v>0</v>
      </c>
      <c r="AP51">
        <f>COUNTIFS('Official Medal Table'!$F:$F,'Each Gender Events'!$A51,'Official Medal Table'!$C:$C,'Each Gender Events'!AP$1,'Official Medal Table'!$E:$E,'Each Gender Events'!AP$2)*'Medal values'!$B$1
+ COUNTIFS('Official Medal Table'!$G:$G,'Each Gender Events'!$A51,'Official Medal Table'!$C:$C,'Each Gender Events'!AP$1,'Official Medal Table'!$E:$E,'Each Gender Events'!AP$2)*'Medal values'!$B$2
+ COUNTIFS('Official Medal Table'!$H:$H,'Each Gender Events'!$A51,'Official Medal Table'!$C:$C,'Each Gender Events'!AP$1,'Official Medal Table'!$E:$E,'Each Gender Events'!AP$2)*'Medal values'!$B$3
+ COUNTIFS('Official Medal Table'!$I:$I,'Each Gender Events'!$A51,'Official Medal Table'!$C:$C,'Each Gender Events'!AP$1,'Official Medal Table'!$E:$E,'Each Gender Events'!AP$2)*'Medal values'!$B$3
+ COUNTIFS('Official Medal Table'!$F:$F,'Each Gender Events'!$A51,'Official Medal Table'!$C:$C,'Each Gender Events'!AP$1,'Official Medal Table'!$E:$E,"Mixed")*'Medal values'!$B$1/2
+ COUNTIFS('Official Medal Table'!$G:$G,'Each Gender Events'!$A51,'Official Medal Table'!$C:$C,'Each Gender Events'!AP$1,'Official Medal Table'!$E:$E,"Mixed")*'Medal values'!$B$2/2
+ COUNTIFS('Official Medal Table'!$H:$H,'Each Gender Events'!$A51,'Official Medal Table'!$C:$C,'Each Gender Events'!AP$1,'Official Medal Table'!$E:$E,"Mixed")*'Medal values'!$B$3/2
+ COUNTIFS('Official Medal Table'!$I:$I,'Each Gender Events'!$A51,'Official Medal Table'!$C:$C,'Each Gender Events'!AP$1,'Official Medal Table'!$E:$E,"Mixed")*'Medal values'!$B$3/2</f>
        <v>0</v>
      </c>
      <c r="AQ51">
        <f>COUNTIFS('Official Medal Table'!$F:$F,'Each Gender Events'!$A51,'Official Medal Table'!$C:$C,'Each Gender Events'!AQ$1,'Official Medal Table'!$E:$E,'Each Gender Events'!AQ$2)*'Medal values'!$B$1
+ COUNTIFS('Official Medal Table'!$G:$G,'Each Gender Events'!$A51,'Official Medal Table'!$C:$C,'Each Gender Events'!AQ$1,'Official Medal Table'!$E:$E,'Each Gender Events'!AQ$2)*'Medal values'!$B$2
+ COUNTIFS('Official Medal Table'!$H:$H,'Each Gender Events'!$A51,'Official Medal Table'!$C:$C,'Each Gender Events'!AQ$1,'Official Medal Table'!$E:$E,'Each Gender Events'!AQ$2)*'Medal values'!$B$3
+ COUNTIFS('Official Medal Table'!$I:$I,'Each Gender Events'!$A51,'Official Medal Table'!$C:$C,'Each Gender Events'!AQ$1,'Official Medal Table'!$E:$E,'Each Gender Events'!AQ$2)*'Medal values'!$B$3
+ COUNTIFS('Official Medal Table'!$F:$F,'Each Gender Events'!$A51,'Official Medal Table'!$C:$C,'Each Gender Events'!AQ$1,'Official Medal Table'!$E:$E,"Mixed")*'Medal values'!$B$1/2
+ COUNTIFS('Official Medal Table'!$G:$G,'Each Gender Events'!$A51,'Official Medal Table'!$C:$C,'Each Gender Events'!AQ$1,'Official Medal Table'!$E:$E,"Mixed")*'Medal values'!$B$2/2
+ COUNTIFS('Official Medal Table'!$H:$H,'Each Gender Events'!$A51,'Official Medal Table'!$C:$C,'Each Gender Events'!AQ$1,'Official Medal Table'!$E:$E,"Mixed")*'Medal values'!$B$3/2
+ COUNTIFS('Official Medal Table'!$I:$I,'Each Gender Events'!$A51,'Official Medal Table'!$C:$C,'Each Gender Events'!AQ$1,'Official Medal Table'!$E:$E,"Mixed")*'Medal values'!$B$3/2</f>
        <v>0</v>
      </c>
      <c r="AR51">
        <f>COUNTIFS('Official Medal Table'!$F:$F,'Each Gender Events'!$A51,'Official Medal Table'!$C:$C,'Each Gender Events'!AR$1,'Official Medal Table'!$E:$E,'Each Gender Events'!AR$2)*'Medal values'!$B$1
+ COUNTIFS('Official Medal Table'!$G:$G,'Each Gender Events'!$A51,'Official Medal Table'!$C:$C,'Each Gender Events'!AR$1,'Official Medal Table'!$E:$E,'Each Gender Events'!AR$2)*'Medal values'!$B$2
+ COUNTIFS('Official Medal Table'!$H:$H,'Each Gender Events'!$A51,'Official Medal Table'!$C:$C,'Each Gender Events'!AR$1,'Official Medal Table'!$E:$E,'Each Gender Events'!AR$2)*'Medal values'!$B$3
+ COUNTIFS('Official Medal Table'!$I:$I,'Each Gender Events'!$A51,'Official Medal Table'!$C:$C,'Each Gender Events'!AR$1,'Official Medal Table'!$E:$E,'Each Gender Events'!AR$2)*'Medal values'!$B$3
+ COUNTIFS('Official Medal Table'!$F:$F,'Each Gender Events'!$A51,'Official Medal Table'!$C:$C,'Each Gender Events'!AR$1,'Official Medal Table'!$E:$E,"Mixed")*'Medal values'!$B$1/2
+ COUNTIFS('Official Medal Table'!$G:$G,'Each Gender Events'!$A51,'Official Medal Table'!$C:$C,'Each Gender Events'!AR$1,'Official Medal Table'!$E:$E,"Mixed")*'Medal values'!$B$2/2
+ COUNTIFS('Official Medal Table'!$H:$H,'Each Gender Events'!$A51,'Official Medal Table'!$C:$C,'Each Gender Events'!AR$1,'Official Medal Table'!$E:$E,"Mixed")*'Medal values'!$B$3/2
+ COUNTIFS('Official Medal Table'!$I:$I,'Each Gender Events'!$A51,'Official Medal Table'!$C:$C,'Each Gender Events'!AR$1,'Official Medal Table'!$E:$E,"Mixed")*'Medal values'!$B$3/2</f>
        <v>0</v>
      </c>
      <c r="AS51">
        <f>COUNTIFS('Official Medal Table'!$F:$F,'Each Gender Events'!$A51,'Official Medal Table'!$C:$C,'Each Gender Events'!AS$1,'Official Medal Table'!$E:$E,'Each Gender Events'!AS$2)*'Medal values'!$B$1
+ COUNTIFS('Official Medal Table'!$G:$G,'Each Gender Events'!$A51,'Official Medal Table'!$C:$C,'Each Gender Events'!AS$1,'Official Medal Table'!$E:$E,'Each Gender Events'!AS$2)*'Medal values'!$B$2
+ COUNTIFS('Official Medal Table'!$H:$H,'Each Gender Events'!$A51,'Official Medal Table'!$C:$C,'Each Gender Events'!AS$1,'Official Medal Table'!$E:$E,'Each Gender Events'!AS$2)*'Medal values'!$B$3
+ COUNTIFS('Official Medal Table'!$I:$I,'Each Gender Events'!$A51,'Official Medal Table'!$C:$C,'Each Gender Events'!AS$1,'Official Medal Table'!$E:$E,'Each Gender Events'!AS$2)*'Medal values'!$B$3
+ COUNTIFS('Official Medal Table'!$F:$F,'Each Gender Events'!$A51,'Official Medal Table'!$C:$C,'Each Gender Events'!AS$1,'Official Medal Table'!$E:$E,"Mixed")*'Medal values'!$B$1/2
+ COUNTIFS('Official Medal Table'!$G:$G,'Each Gender Events'!$A51,'Official Medal Table'!$C:$C,'Each Gender Events'!AS$1,'Official Medal Table'!$E:$E,"Mixed")*'Medal values'!$B$2/2
+ COUNTIFS('Official Medal Table'!$H:$H,'Each Gender Events'!$A51,'Official Medal Table'!$C:$C,'Each Gender Events'!AS$1,'Official Medal Table'!$E:$E,"Mixed")*'Medal values'!$B$3/2
+ COUNTIFS('Official Medal Table'!$I:$I,'Each Gender Events'!$A51,'Official Medal Table'!$C:$C,'Each Gender Events'!AS$1,'Official Medal Table'!$E:$E,"Mixed")*'Medal values'!$B$3/2</f>
        <v>0</v>
      </c>
      <c r="AT51">
        <f>COUNTIFS('Official Medal Table'!$F:$F,'Each Gender Events'!$A51,'Official Medal Table'!$C:$C,'Each Gender Events'!AT$1,'Official Medal Table'!$E:$E,'Each Gender Events'!AT$2)*'Medal values'!$B$1
+ COUNTIFS('Official Medal Table'!$G:$G,'Each Gender Events'!$A51,'Official Medal Table'!$C:$C,'Each Gender Events'!AT$1,'Official Medal Table'!$E:$E,'Each Gender Events'!AT$2)*'Medal values'!$B$2
+ COUNTIFS('Official Medal Table'!$H:$H,'Each Gender Events'!$A51,'Official Medal Table'!$C:$C,'Each Gender Events'!AT$1,'Official Medal Table'!$E:$E,'Each Gender Events'!AT$2)*'Medal values'!$B$3
+ COUNTIFS('Official Medal Table'!$I:$I,'Each Gender Events'!$A51,'Official Medal Table'!$C:$C,'Each Gender Events'!AT$1,'Official Medal Table'!$E:$E,'Each Gender Events'!AT$2)*'Medal values'!$B$3
+ COUNTIFS('Official Medal Table'!$F:$F,'Each Gender Events'!$A51,'Official Medal Table'!$C:$C,'Each Gender Events'!AT$1,'Official Medal Table'!$E:$E,"Mixed")*'Medal values'!$B$1/2
+ COUNTIFS('Official Medal Table'!$G:$G,'Each Gender Events'!$A51,'Official Medal Table'!$C:$C,'Each Gender Events'!AT$1,'Official Medal Table'!$E:$E,"Mixed")*'Medal values'!$B$2/2
+ COUNTIFS('Official Medal Table'!$H:$H,'Each Gender Events'!$A51,'Official Medal Table'!$C:$C,'Each Gender Events'!AT$1,'Official Medal Table'!$E:$E,"Mixed")*'Medal values'!$B$3/2
+ COUNTIFS('Official Medal Table'!$I:$I,'Each Gender Events'!$A51,'Official Medal Table'!$C:$C,'Each Gender Events'!AT$1,'Official Medal Table'!$E:$E,"Mixed")*'Medal values'!$B$3/2</f>
        <v>0</v>
      </c>
      <c r="AU51">
        <f>COUNTIFS('Official Medal Table'!$F:$F,'Each Gender Events'!$A51,'Official Medal Table'!$C:$C,'Each Gender Events'!AU$1,'Official Medal Table'!$E:$E,'Each Gender Events'!AU$2)*'Medal values'!$B$1
+ COUNTIFS('Official Medal Table'!$G:$G,'Each Gender Events'!$A51,'Official Medal Table'!$C:$C,'Each Gender Events'!AU$1,'Official Medal Table'!$E:$E,'Each Gender Events'!AU$2)*'Medal values'!$B$2
+ COUNTIFS('Official Medal Table'!$H:$H,'Each Gender Events'!$A51,'Official Medal Table'!$C:$C,'Each Gender Events'!AU$1,'Official Medal Table'!$E:$E,'Each Gender Events'!AU$2)*'Medal values'!$B$3
+ COUNTIFS('Official Medal Table'!$I:$I,'Each Gender Events'!$A51,'Official Medal Table'!$C:$C,'Each Gender Events'!AU$1,'Official Medal Table'!$E:$E,'Each Gender Events'!AU$2)*'Medal values'!$B$3
+ COUNTIFS('Official Medal Table'!$F:$F,'Each Gender Events'!$A51,'Official Medal Table'!$C:$C,'Each Gender Events'!AU$1,'Official Medal Table'!$E:$E,"Mixed")*'Medal values'!$B$1/2
+ COUNTIFS('Official Medal Table'!$G:$G,'Each Gender Events'!$A51,'Official Medal Table'!$C:$C,'Each Gender Events'!AU$1,'Official Medal Table'!$E:$E,"Mixed")*'Medal values'!$B$2/2
+ COUNTIFS('Official Medal Table'!$H:$H,'Each Gender Events'!$A51,'Official Medal Table'!$C:$C,'Each Gender Events'!AU$1,'Official Medal Table'!$E:$E,"Mixed")*'Medal values'!$B$3/2
+ COUNTIFS('Official Medal Table'!$I:$I,'Each Gender Events'!$A51,'Official Medal Table'!$C:$C,'Each Gender Events'!AU$1,'Official Medal Table'!$E:$E,"Mixed")*'Medal values'!$B$3/2</f>
        <v>0</v>
      </c>
      <c r="AV51">
        <f>COUNTIFS('Official Medal Table'!$F:$F,'Each Gender Events'!$A51,'Official Medal Table'!$C:$C,'Each Gender Events'!AV$1,'Official Medal Table'!$E:$E,'Each Gender Events'!AV$2)*'Medal values'!$B$1
+ COUNTIFS('Official Medal Table'!$G:$G,'Each Gender Events'!$A51,'Official Medal Table'!$C:$C,'Each Gender Events'!AV$1,'Official Medal Table'!$E:$E,'Each Gender Events'!AV$2)*'Medal values'!$B$2
+ COUNTIFS('Official Medal Table'!$H:$H,'Each Gender Events'!$A51,'Official Medal Table'!$C:$C,'Each Gender Events'!AV$1,'Official Medal Table'!$E:$E,'Each Gender Events'!AV$2)*'Medal values'!$B$3
+ COUNTIFS('Official Medal Table'!$I:$I,'Each Gender Events'!$A51,'Official Medal Table'!$C:$C,'Each Gender Events'!AV$1,'Official Medal Table'!$E:$E,'Each Gender Events'!AV$2)*'Medal values'!$B$3
+ COUNTIFS('Official Medal Table'!$F:$F,'Each Gender Events'!$A51,'Official Medal Table'!$C:$C,'Each Gender Events'!AV$1,'Official Medal Table'!$E:$E,"Mixed")*'Medal values'!$B$1/2
+ COUNTIFS('Official Medal Table'!$G:$G,'Each Gender Events'!$A51,'Official Medal Table'!$C:$C,'Each Gender Events'!AV$1,'Official Medal Table'!$E:$E,"Mixed")*'Medal values'!$B$2/2
+ COUNTIFS('Official Medal Table'!$H:$H,'Each Gender Events'!$A51,'Official Medal Table'!$C:$C,'Each Gender Events'!AV$1,'Official Medal Table'!$E:$E,"Mixed")*'Medal values'!$B$3/2
+ COUNTIFS('Official Medal Table'!$I:$I,'Each Gender Events'!$A51,'Official Medal Table'!$C:$C,'Each Gender Events'!AV$1,'Official Medal Table'!$E:$E,"Mixed")*'Medal values'!$B$3/2</f>
        <v>0</v>
      </c>
      <c r="AW51">
        <f>COUNTIFS('Official Medal Table'!$F:$F,'Each Gender Events'!$A51,'Official Medal Table'!$C:$C,'Each Gender Events'!AW$1,'Official Medal Table'!$E:$E,'Each Gender Events'!AW$2)*'Medal values'!$B$1
+ COUNTIFS('Official Medal Table'!$G:$G,'Each Gender Events'!$A51,'Official Medal Table'!$C:$C,'Each Gender Events'!AW$1,'Official Medal Table'!$E:$E,'Each Gender Events'!AW$2)*'Medal values'!$B$2
+ COUNTIFS('Official Medal Table'!$H:$H,'Each Gender Events'!$A51,'Official Medal Table'!$C:$C,'Each Gender Events'!AW$1,'Official Medal Table'!$E:$E,'Each Gender Events'!AW$2)*'Medal values'!$B$3
+ COUNTIFS('Official Medal Table'!$I:$I,'Each Gender Events'!$A51,'Official Medal Table'!$C:$C,'Each Gender Events'!AW$1,'Official Medal Table'!$E:$E,'Each Gender Events'!AW$2)*'Medal values'!$B$3
+ COUNTIFS('Official Medal Table'!$F:$F,'Each Gender Events'!$A51,'Official Medal Table'!$C:$C,'Each Gender Events'!AW$1,'Official Medal Table'!$E:$E,"Mixed")*'Medal values'!$B$1/2
+ COUNTIFS('Official Medal Table'!$G:$G,'Each Gender Events'!$A51,'Official Medal Table'!$C:$C,'Each Gender Events'!AW$1,'Official Medal Table'!$E:$E,"Mixed")*'Medal values'!$B$2/2
+ COUNTIFS('Official Medal Table'!$H:$H,'Each Gender Events'!$A51,'Official Medal Table'!$C:$C,'Each Gender Events'!AW$1,'Official Medal Table'!$E:$E,"Mixed")*'Medal values'!$B$3/2
+ COUNTIFS('Official Medal Table'!$I:$I,'Each Gender Events'!$A51,'Official Medal Table'!$C:$C,'Each Gender Events'!AW$1,'Official Medal Table'!$E:$E,"Mixed")*'Medal values'!$B$3/2</f>
        <v>0</v>
      </c>
      <c r="AX51">
        <f>COUNTIFS('Official Medal Table'!$F:$F,'Each Gender Events'!$A51,'Official Medal Table'!$C:$C,'Each Gender Events'!AX$1,'Official Medal Table'!$E:$E,'Each Gender Events'!AX$2)*'Medal values'!$B$1
+ COUNTIFS('Official Medal Table'!$G:$G,'Each Gender Events'!$A51,'Official Medal Table'!$C:$C,'Each Gender Events'!AX$1,'Official Medal Table'!$E:$E,'Each Gender Events'!AX$2)*'Medal values'!$B$2
+ COUNTIFS('Official Medal Table'!$H:$H,'Each Gender Events'!$A51,'Official Medal Table'!$C:$C,'Each Gender Events'!AX$1,'Official Medal Table'!$E:$E,'Each Gender Events'!AX$2)*'Medal values'!$B$3
+ COUNTIFS('Official Medal Table'!$I:$I,'Each Gender Events'!$A51,'Official Medal Table'!$C:$C,'Each Gender Events'!AX$1,'Official Medal Table'!$E:$E,'Each Gender Events'!AX$2)*'Medal values'!$B$3
+ COUNTIFS('Official Medal Table'!$F:$F,'Each Gender Events'!$A51,'Official Medal Table'!$C:$C,'Each Gender Events'!AX$1,'Official Medal Table'!$E:$E,"Mixed")*'Medal values'!$B$1/2
+ COUNTIFS('Official Medal Table'!$G:$G,'Each Gender Events'!$A51,'Official Medal Table'!$C:$C,'Each Gender Events'!AX$1,'Official Medal Table'!$E:$E,"Mixed")*'Medal values'!$B$2/2
+ COUNTIFS('Official Medal Table'!$H:$H,'Each Gender Events'!$A51,'Official Medal Table'!$C:$C,'Each Gender Events'!AX$1,'Official Medal Table'!$E:$E,"Mixed")*'Medal values'!$B$3/2
+ COUNTIFS('Official Medal Table'!$I:$I,'Each Gender Events'!$A51,'Official Medal Table'!$C:$C,'Each Gender Events'!AX$1,'Official Medal Table'!$E:$E,"Mixed")*'Medal values'!$B$3/2</f>
        <v>0</v>
      </c>
      <c r="AY51">
        <f>COUNTIFS('Official Medal Table'!$F:$F,'Each Gender Events'!$A51,'Official Medal Table'!$C:$C,'Each Gender Events'!AY$1,'Official Medal Table'!$E:$E,'Each Gender Events'!AY$2)*'Medal values'!$B$1
+ COUNTIFS('Official Medal Table'!$G:$G,'Each Gender Events'!$A51,'Official Medal Table'!$C:$C,'Each Gender Events'!AY$1,'Official Medal Table'!$E:$E,'Each Gender Events'!AY$2)*'Medal values'!$B$2
+ COUNTIFS('Official Medal Table'!$H:$H,'Each Gender Events'!$A51,'Official Medal Table'!$C:$C,'Each Gender Events'!AY$1,'Official Medal Table'!$E:$E,'Each Gender Events'!AY$2)*'Medal values'!$B$3
+ COUNTIFS('Official Medal Table'!$I:$I,'Each Gender Events'!$A51,'Official Medal Table'!$C:$C,'Each Gender Events'!AY$1,'Official Medal Table'!$E:$E,'Each Gender Events'!AY$2)*'Medal values'!$B$3
+ COUNTIFS('Official Medal Table'!$F:$F,'Each Gender Events'!$A51,'Official Medal Table'!$C:$C,'Each Gender Events'!AY$1,'Official Medal Table'!$E:$E,"Mixed")*'Medal values'!$B$1/2
+ COUNTIFS('Official Medal Table'!$G:$G,'Each Gender Events'!$A51,'Official Medal Table'!$C:$C,'Each Gender Events'!AY$1,'Official Medal Table'!$E:$E,"Mixed")*'Medal values'!$B$2/2
+ COUNTIFS('Official Medal Table'!$H:$H,'Each Gender Events'!$A51,'Official Medal Table'!$C:$C,'Each Gender Events'!AY$1,'Official Medal Table'!$E:$E,"Mixed")*'Medal values'!$B$3/2
+ COUNTIFS('Official Medal Table'!$I:$I,'Each Gender Events'!$A51,'Official Medal Table'!$C:$C,'Each Gender Events'!AY$1,'Official Medal Table'!$E:$E,"Mixed")*'Medal values'!$B$3/2</f>
        <v>0</v>
      </c>
      <c r="AZ51">
        <f>COUNTIFS('Official Medal Table'!$F:$F,'Each Gender Events'!$A51,'Official Medal Table'!$C:$C,'Each Gender Events'!AZ$1,'Official Medal Table'!$E:$E,'Each Gender Events'!AZ$2)*'Medal values'!$B$1
+ COUNTIFS('Official Medal Table'!$G:$G,'Each Gender Events'!$A51,'Official Medal Table'!$C:$C,'Each Gender Events'!AZ$1,'Official Medal Table'!$E:$E,'Each Gender Events'!AZ$2)*'Medal values'!$B$2
+ COUNTIFS('Official Medal Table'!$H:$H,'Each Gender Events'!$A51,'Official Medal Table'!$C:$C,'Each Gender Events'!AZ$1,'Official Medal Table'!$E:$E,'Each Gender Events'!AZ$2)*'Medal values'!$B$3
+ COUNTIFS('Official Medal Table'!$I:$I,'Each Gender Events'!$A51,'Official Medal Table'!$C:$C,'Each Gender Events'!AZ$1,'Official Medal Table'!$E:$E,'Each Gender Events'!AZ$2)*'Medal values'!$B$3
+ COUNTIFS('Official Medal Table'!$F:$F,'Each Gender Events'!$A51,'Official Medal Table'!$C:$C,'Each Gender Events'!AZ$1,'Official Medal Table'!$E:$E,"Mixed")*'Medal values'!$B$1/2
+ COUNTIFS('Official Medal Table'!$G:$G,'Each Gender Events'!$A51,'Official Medal Table'!$C:$C,'Each Gender Events'!AZ$1,'Official Medal Table'!$E:$E,"Mixed")*'Medal values'!$B$2/2
+ COUNTIFS('Official Medal Table'!$H:$H,'Each Gender Events'!$A51,'Official Medal Table'!$C:$C,'Each Gender Events'!AZ$1,'Official Medal Table'!$E:$E,"Mixed")*'Medal values'!$B$3/2
+ COUNTIFS('Official Medal Table'!$I:$I,'Each Gender Events'!$A51,'Official Medal Table'!$C:$C,'Each Gender Events'!AZ$1,'Official Medal Table'!$E:$E,"Mixed")*'Medal values'!$B$3/2</f>
        <v>2</v>
      </c>
      <c r="BA51">
        <f>COUNTIFS('Official Medal Table'!$F:$F,'Each Gender Events'!$A51,'Official Medal Table'!$C:$C,'Each Gender Events'!BA$1,'Official Medal Table'!$E:$E,'Each Gender Events'!BA$2)*'Medal values'!$B$1
+ COUNTIFS('Official Medal Table'!$G:$G,'Each Gender Events'!$A51,'Official Medal Table'!$C:$C,'Each Gender Events'!BA$1,'Official Medal Table'!$E:$E,'Each Gender Events'!BA$2)*'Medal values'!$B$2
+ COUNTIFS('Official Medal Table'!$H:$H,'Each Gender Events'!$A51,'Official Medal Table'!$C:$C,'Each Gender Events'!BA$1,'Official Medal Table'!$E:$E,'Each Gender Events'!BA$2)*'Medal values'!$B$3
+ COUNTIFS('Official Medal Table'!$I:$I,'Each Gender Events'!$A51,'Official Medal Table'!$C:$C,'Each Gender Events'!BA$1,'Official Medal Table'!$E:$E,'Each Gender Events'!BA$2)*'Medal values'!$B$3
+ COUNTIFS('Official Medal Table'!$F:$F,'Each Gender Events'!$A51,'Official Medal Table'!$C:$C,'Each Gender Events'!BA$1,'Official Medal Table'!$E:$E,"Mixed")*'Medal values'!$B$1/2
+ COUNTIFS('Official Medal Table'!$G:$G,'Each Gender Events'!$A51,'Official Medal Table'!$C:$C,'Each Gender Events'!BA$1,'Official Medal Table'!$E:$E,"Mixed")*'Medal values'!$B$2/2
+ COUNTIFS('Official Medal Table'!$H:$H,'Each Gender Events'!$A51,'Official Medal Table'!$C:$C,'Each Gender Events'!BA$1,'Official Medal Table'!$E:$E,"Mixed")*'Medal values'!$B$3/2
+ COUNTIFS('Official Medal Table'!$I:$I,'Each Gender Events'!$A51,'Official Medal Table'!$C:$C,'Each Gender Events'!BA$1,'Official Medal Table'!$E:$E,"Mixed")*'Medal values'!$B$3/2</f>
        <v>0</v>
      </c>
      <c r="BB51">
        <f>COUNTIFS('Official Medal Table'!$F:$F,'Each Gender Events'!$A51,'Official Medal Table'!$C:$C,'Each Gender Events'!BB$1,'Official Medal Table'!$E:$E,'Each Gender Events'!BB$2)*'Medal values'!$B$1
+ COUNTIFS('Official Medal Table'!$G:$G,'Each Gender Events'!$A51,'Official Medal Table'!$C:$C,'Each Gender Events'!BB$1,'Official Medal Table'!$E:$E,'Each Gender Events'!BB$2)*'Medal values'!$B$2
+ COUNTIFS('Official Medal Table'!$H:$H,'Each Gender Events'!$A51,'Official Medal Table'!$C:$C,'Each Gender Events'!BB$1,'Official Medal Table'!$E:$E,'Each Gender Events'!BB$2)*'Medal values'!$B$3
+ COUNTIFS('Official Medal Table'!$I:$I,'Each Gender Events'!$A51,'Official Medal Table'!$C:$C,'Each Gender Events'!BB$1,'Official Medal Table'!$E:$E,'Each Gender Events'!BB$2)*'Medal values'!$B$3
+ COUNTIFS('Official Medal Table'!$F:$F,'Each Gender Events'!$A51,'Official Medal Table'!$C:$C,'Each Gender Events'!BB$1,'Official Medal Table'!$E:$E,"Mixed")*'Medal values'!$B$1/2
+ COUNTIFS('Official Medal Table'!$G:$G,'Each Gender Events'!$A51,'Official Medal Table'!$C:$C,'Each Gender Events'!BB$1,'Official Medal Table'!$E:$E,"Mixed")*'Medal values'!$B$2/2
+ COUNTIFS('Official Medal Table'!$H:$H,'Each Gender Events'!$A51,'Official Medal Table'!$C:$C,'Each Gender Events'!BB$1,'Official Medal Table'!$E:$E,"Mixed")*'Medal values'!$B$3/2
+ COUNTIFS('Official Medal Table'!$I:$I,'Each Gender Events'!$A51,'Official Medal Table'!$C:$C,'Each Gender Events'!BB$1,'Official Medal Table'!$E:$E,"Mixed")*'Medal values'!$B$3/2</f>
        <v>0</v>
      </c>
      <c r="BC51">
        <f>COUNTIFS('Official Medal Table'!$F:$F,'Each Gender Events'!$A51,'Official Medal Table'!$C:$C,'Each Gender Events'!BC$1,'Official Medal Table'!$E:$E,'Each Gender Events'!BC$2)*'Medal values'!$B$1
+ COUNTIFS('Official Medal Table'!$G:$G,'Each Gender Events'!$A51,'Official Medal Table'!$C:$C,'Each Gender Events'!BC$1,'Official Medal Table'!$E:$E,'Each Gender Events'!BC$2)*'Medal values'!$B$2
+ COUNTIFS('Official Medal Table'!$H:$H,'Each Gender Events'!$A51,'Official Medal Table'!$C:$C,'Each Gender Events'!BC$1,'Official Medal Table'!$E:$E,'Each Gender Events'!BC$2)*'Medal values'!$B$3
+ COUNTIFS('Official Medal Table'!$I:$I,'Each Gender Events'!$A51,'Official Medal Table'!$C:$C,'Each Gender Events'!BC$1,'Official Medal Table'!$E:$E,'Each Gender Events'!BC$2)*'Medal values'!$B$3
+ COUNTIFS('Official Medal Table'!$F:$F,'Each Gender Events'!$A51,'Official Medal Table'!$C:$C,'Each Gender Events'!BC$1,'Official Medal Table'!$E:$E,"Mixed")*'Medal values'!$B$1/2
+ COUNTIFS('Official Medal Table'!$G:$G,'Each Gender Events'!$A51,'Official Medal Table'!$C:$C,'Each Gender Events'!BC$1,'Official Medal Table'!$E:$E,"Mixed")*'Medal values'!$B$2/2
+ COUNTIFS('Official Medal Table'!$H:$H,'Each Gender Events'!$A51,'Official Medal Table'!$C:$C,'Each Gender Events'!BC$1,'Official Medal Table'!$E:$E,"Mixed")*'Medal values'!$B$3/2
+ COUNTIFS('Official Medal Table'!$I:$I,'Each Gender Events'!$A51,'Official Medal Table'!$C:$C,'Each Gender Events'!BC$1,'Official Medal Table'!$E:$E,"Mixed")*'Medal values'!$B$3/2</f>
        <v>0</v>
      </c>
      <c r="BD51">
        <f>COUNTIFS('Official Medal Table'!$F:$F,'Each Gender Events'!$A51,'Official Medal Table'!$C:$C,'Each Gender Events'!BD$1,'Official Medal Table'!$E:$E,'Each Gender Events'!BD$2)*'Medal values'!$B$1
+ COUNTIFS('Official Medal Table'!$G:$G,'Each Gender Events'!$A51,'Official Medal Table'!$C:$C,'Each Gender Events'!BD$1,'Official Medal Table'!$E:$E,'Each Gender Events'!BD$2)*'Medal values'!$B$2
+ COUNTIFS('Official Medal Table'!$H:$H,'Each Gender Events'!$A51,'Official Medal Table'!$C:$C,'Each Gender Events'!BD$1,'Official Medal Table'!$E:$E,'Each Gender Events'!BD$2)*'Medal values'!$B$3
+ COUNTIFS('Official Medal Table'!$I:$I,'Each Gender Events'!$A51,'Official Medal Table'!$C:$C,'Each Gender Events'!BD$1,'Official Medal Table'!$E:$E,'Each Gender Events'!BD$2)*'Medal values'!$B$3
+ COUNTIFS('Official Medal Table'!$F:$F,'Each Gender Events'!$A51,'Official Medal Table'!$C:$C,'Each Gender Events'!BD$1,'Official Medal Table'!$E:$E,"Mixed")*'Medal values'!$B$1/2
+ COUNTIFS('Official Medal Table'!$G:$G,'Each Gender Events'!$A51,'Official Medal Table'!$C:$C,'Each Gender Events'!BD$1,'Official Medal Table'!$E:$E,"Mixed")*'Medal values'!$B$2/2
+ COUNTIFS('Official Medal Table'!$H:$H,'Each Gender Events'!$A51,'Official Medal Table'!$C:$C,'Each Gender Events'!BD$1,'Official Medal Table'!$E:$E,"Mixed")*'Medal values'!$B$3/2
+ COUNTIFS('Official Medal Table'!$I:$I,'Each Gender Events'!$A51,'Official Medal Table'!$C:$C,'Each Gender Events'!BD$1,'Official Medal Table'!$E:$E,"Mixed")*'Medal values'!$B$3/2</f>
        <v>0</v>
      </c>
      <c r="BE51">
        <f>COUNTIFS('Official Medal Table'!$F:$F,'Each Gender Events'!$A51,'Official Medal Table'!$C:$C,'Each Gender Events'!BE$1,'Official Medal Table'!$E:$E,'Each Gender Events'!BE$2)*'Medal values'!$B$1
+ COUNTIFS('Official Medal Table'!$G:$G,'Each Gender Events'!$A51,'Official Medal Table'!$C:$C,'Each Gender Events'!BE$1,'Official Medal Table'!$E:$E,'Each Gender Events'!BE$2)*'Medal values'!$B$2
+ COUNTIFS('Official Medal Table'!$H:$H,'Each Gender Events'!$A51,'Official Medal Table'!$C:$C,'Each Gender Events'!BE$1,'Official Medal Table'!$E:$E,'Each Gender Events'!BE$2)*'Medal values'!$B$3
+ COUNTIFS('Official Medal Table'!$I:$I,'Each Gender Events'!$A51,'Official Medal Table'!$C:$C,'Each Gender Events'!BE$1,'Official Medal Table'!$E:$E,'Each Gender Events'!BE$2)*'Medal values'!$B$3
+ COUNTIFS('Official Medal Table'!$F:$F,'Each Gender Events'!$A51,'Official Medal Table'!$C:$C,'Each Gender Events'!BE$1,'Official Medal Table'!$E:$E,"Mixed")*'Medal values'!$B$1/2
+ COUNTIFS('Official Medal Table'!$G:$G,'Each Gender Events'!$A51,'Official Medal Table'!$C:$C,'Each Gender Events'!BE$1,'Official Medal Table'!$E:$E,"Mixed")*'Medal values'!$B$2/2
+ COUNTIFS('Official Medal Table'!$H:$H,'Each Gender Events'!$A51,'Official Medal Table'!$C:$C,'Each Gender Events'!BE$1,'Official Medal Table'!$E:$E,"Mixed")*'Medal values'!$B$3/2
+ COUNTIFS('Official Medal Table'!$I:$I,'Each Gender Events'!$A51,'Official Medal Table'!$C:$C,'Each Gender Events'!BE$1,'Official Medal Table'!$E:$E,"Mixed")*'Medal values'!$B$3/2</f>
        <v>0</v>
      </c>
      <c r="BF51">
        <f>COUNTIFS('Official Medal Table'!$F:$F,'Each Gender Events'!$A51,'Official Medal Table'!$C:$C,'Each Gender Events'!BF$1,'Official Medal Table'!$E:$E,'Each Gender Events'!BF$2)*'Medal values'!$B$1
+ COUNTIFS('Official Medal Table'!$G:$G,'Each Gender Events'!$A51,'Official Medal Table'!$C:$C,'Each Gender Events'!BF$1,'Official Medal Table'!$E:$E,'Each Gender Events'!BF$2)*'Medal values'!$B$2
+ COUNTIFS('Official Medal Table'!$H:$H,'Each Gender Events'!$A51,'Official Medal Table'!$C:$C,'Each Gender Events'!BF$1,'Official Medal Table'!$E:$E,'Each Gender Events'!BF$2)*'Medal values'!$B$3
+ COUNTIFS('Official Medal Table'!$I:$I,'Each Gender Events'!$A51,'Official Medal Table'!$C:$C,'Each Gender Events'!BF$1,'Official Medal Table'!$E:$E,'Each Gender Events'!BF$2)*'Medal values'!$B$3
+ COUNTIFS('Official Medal Table'!$F:$F,'Each Gender Events'!$A51,'Official Medal Table'!$C:$C,'Each Gender Events'!BF$1,'Official Medal Table'!$E:$E,"Mixed")*'Medal values'!$B$1/2
+ COUNTIFS('Official Medal Table'!$G:$G,'Each Gender Events'!$A51,'Official Medal Table'!$C:$C,'Each Gender Events'!BF$1,'Official Medal Table'!$E:$E,"Mixed")*'Medal values'!$B$2/2
+ COUNTIFS('Official Medal Table'!$H:$H,'Each Gender Events'!$A51,'Official Medal Table'!$C:$C,'Each Gender Events'!BF$1,'Official Medal Table'!$E:$E,"Mixed")*'Medal values'!$B$3/2
+ COUNTIFS('Official Medal Table'!$I:$I,'Each Gender Events'!$A51,'Official Medal Table'!$C:$C,'Each Gender Events'!BF$1,'Official Medal Table'!$E:$E,"Mixed")*'Medal values'!$B$3/2</f>
        <v>0</v>
      </c>
      <c r="BG51">
        <f>COUNTIFS('Official Medal Table'!$F:$F,'Each Gender Events'!$A51,'Official Medal Table'!$C:$C,'Each Gender Events'!BG$1,'Official Medal Table'!$E:$E,'Each Gender Events'!BG$2)*'Medal values'!$B$1
+ COUNTIFS('Official Medal Table'!$G:$G,'Each Gender Events'!$A51,'Official Medal Table'!$C:$C,'Each Gender Events'!BG$1,'Official Medal Table'!$E:$E,'Each Gender Events'!BG$2)*'Medal values'!$B$2
+ COUNTIFS('Official Medal Table'!$H:$H,'Each Gender Events'!$A51,'Official Medal Table'!$C:$C,'Each Gender Events'!BG$1,'Official Medal Table'!$E:$E,'Each Gender Events'!BG$2)*'Medal values'!$B$3
+ COUNTIFS('Official Medal Table'!$I:$I,'Each Gender Events'!$A51,'Official Medal Table'!$C:$C,'Each Gender Events'!BG$1,'Official Medal Table'!$E:$E,'Each Gender Events'!BG$2)*'Medal values'!$B$3
+ COUNTIFS('Official Medal Table'!$F:$F,'Each Gender Events'!$A51,'Official Medal Table'!$C:$C,'Each Gender Events'!BG$1,'Official Medal Table'!$E:$E,"Mixed")*'Medal values'!$B$1/2
+ COUNTIFS('Official Medal Table'!$G:$G,'Each Gender Events'!$A51,'Official Medal Table'!$C:$C,'Each Gender Events'!BG$1,'Official Medal Table'!$E:$E,"Mixed")*'Medal values'!$B$2/2
+ COUNTIFS('Official Medal Table'!$H:$H,'Each Gender Events'!$A51,'Official Medal Table'!$C:$C,'Each Gender Events'!BG$1,'Official Medal Table'!$E:$E,"Mixed")*'Medal values'!$B$3/2
+ COUNTIFS('Official Medal Table'!$I:$I,'Each Gender Events'!$A51,'Official Medal Table'!$C:$C,'Each Gender Events'!BG$1,'Official Medal Table'!$E:$E,"Mixed")*'Medal values'!$B$3/2</f>
        <v>0</v>
      </c>
      <c r="BH51">
        <f>COUNTIFS('Official Medal Table'!$F:$F,'Each Gender Events'!$A51,'Official Medal Table'!$C:$C,'Each Gender Events'!BH$1,'Official Medal Table'!$E:$E,'Each Gender Events'!BH$2)*'Medal values'!$B$1
+ COUNTIFS('Official Medal Table'!$G:$G,'Each Gender Events'!$A51,'Official Medal Table'!$C:$C,'Each Gender Events'!BH$1,'Official Medal Table'!$E:$E,'Each Gender Events'!BH$2)*'Medal values'!$B$2
+ COUNTIFS('Official Medal Table'!$H:$H,'Each Gender Events'!$A51,'Official Medal Table'!$C:$C,'Each Gender Events'!BH$1,'Official Medal Table'!$E:$E,'Each Gender Events'!BH$2)*'Medal values'!$B$3
+ COUNTIFS('Official Medal Table'!$I:$I,'Each Gender Events'!$A51,'Official Medal Table'!$C:$C,'Each Gender Events'!BH$1,'Official Medal Table'!$E:$E,'Each Gender Events'!BH$2)*'Medal values'!$B$3
+ COUNTIFS('Official Medal Table'!$F:$F,'Each Gender Events'!$A51,'Official Medal Table'!$C:$C,'Each Gender Events'!BH$1,'Official Medal Table'!$E:$E,"Mixed")*'Medal values'!$B$1/2
+ COUNTIFS('Official Medal Table'!$G:$G,'Each Gender Events'!$A51,'Official Medal Table'!$C:$C,'Each Gender Events'!BH$1,'Official Medal Table'!$E:$E,"Mixed")*'Medal values'!$B$2/2
+ COUNTIFS('Official Medal Table'!$H:$H,'Each Gender Events'!$A51,'Official Medal Table'!$C:$C,'Each Gender Events'!BH$1,'Official Medal Table'!$E:$E,"Mixed")*'Medal values'!$B$3/2
+ COUNTIFS('Official Medal Table'!$I:$I,'Each Gender Events'!$A51,'Official Medal Table'!$C:$C,'Each Gender Events'!BH$1,'Official Medal Table'!$E:$E,"Mixed")*'Medal values'!$B$3/2</f>
        <v>0</v>
      </c>
      <c r="BI51">
        <f>COUNTIFS('Official Medal Table'!$F:$F,'Each Gender Events'!$A51,'Official Medal Table'!$C:$C,'Each Gender Events'!BI$1,'Official Medal Table'!$E:$E,'Each Gender Events'!BI$2)*'Medal values'!$B$1
+ COUNTIFS('Official Medal Table'!$G:$G,'Each Gender Events'!$A51,'Official Medal Table'!$C:$C,'Each Gender Events'!BI$1,'Official Medal Table'!$E:$E,'Each Gender Events'!BI$2)*'Medal values'!$B$2
+ COUNTIFS('Official Medal Table'!$H:$H,'Each Gender Events'!$A51,'Official Medal Table'!$C:$C,'Each Gender Events'!BI$1,'Official Medal Table'!$E:$E,'Each Gender Events'!BI$2)*'Medal values'!$B$3
+ COUNTIFS('Official Medal Table'!$I:$I,'Each Gender Events'!$A51,'Official Medal Table'!$C:$C,'Each Gender Events'!BI$1,'Official Medal Table'!$E:$E,'Each Gender Events'!BI$2)*'Medal values'!$B$3
+ COUNTIFS('Official Medal Table'!$F:$F,'Each Gender Events'!$A51,'Official Medal Table'!$C:$C,'Each Gender Events'!BI$1,'Official Medal Table'!$E:$E,"Mixed")*'Medal values'!$B$1/2
+ COUNTIFS('Official Medal Table'!$G:$G,'Each Gender Events'!$A51,'Official Medal Table'!$C:$C,'Each Gender Events'!BI$1,'Official Medal Table'!$E:$E,"Mixed")*'Medal values'!$B$2/2
+ COUNTIFS('Official Medal Table'!$H:$H,'Each Gender Events'!$A51,'Official Medal Table'!$C:$C,'Each Gender Events'!BI$1,'Official Medal Table'!$E:$E,"Mixed")*'Medal values'!$B$3/2
+ COUNTIFS('Official Medal Table'!$I:$I,'Each Gender Events'!$A51,'Official Medal Table'!$C:$C,'Each Gender Events'!BI$1,'Official Medal Table'!$E:$E,"Mixed")*'Medal values'!$B$3/2</f>
        <v>0</v>
      </c>
      <c r="BJ51">
        <f>COUNTIFS('Official Medal Table'!$F:$F,'Each Gender Events'!$A51,'Official Medal Table'!$C:$C,'Each Gender Events'!BJ$1,'Official Medal Table'!$E:$E,'Each Gender Events'!BJ$2)*'Medal values'!$B$1
+ COUNTIFS('Official Medal Table'!$G:$G,'Each Gender Events'!$A51,'Official Medal Table'!$C:$C,'Each Gender Events'!BJ$1,'Official Medal Table'!$E:$E,'Each Gender Events'!BJ$2)*'Medal values'!$B$2
+ COUNTIFS('Official Medal Table'!$H:$H,'Each Gender Events'!$A51,'Official Medal Table'!$C:$C,'Each Gender Events'!BJ$1,'Official Medal Table'!$E:$E,'Each Gender Events'!BJ$2)*'Medal values'!$B$3
+ COUNTIFS('Official Medal Table'!$I:$I,'Each Gender Events'!$A51,'Official Medal Table'!$C:$C,'Each Gender Events'!BJ$1,'Official Medal Table'!$E:$E,'Each Gender Events'!BJ$2)*'Medal values'!$B$3
+ COUNTIFS('Official Medal Table'!$F:$F,'Each Gender Events'!$A51,'Official Medal Table'!$C:$C,'Each Gender Events'!BJ$1,'Official Medal Table'!$E:$E,"Mixed")*'Medal values'!$B$1/2
+ COUNTIFS('Official Medal Table'!$G:$G,'Each Gender Events'!$A51,'Official Medal Table'!$C:$C,'Each Gender Events'!BJ$1,'Official Medal Table'!$E:$E,"Mixed")*'Medal values'!$B$2/2
+ COUNTIFS('Official Medal Table'!$H:$H,'Each Gender Events'!$A51,'Official Medal Table'!$C:$C,'Each Gender Events'!BJ$1,'Official Medal Table'!$E:$E,"Mixed")*'Medal values'!$B$3/2
+ COUNTIFS('Official Medal Table'!$I:$I,'Each Gender Events'!$A51,'Official Medal Table'!$C:$C,'Each Gender Events'!BJ$1,'Official Medal Table'!$E:$E,"Mixed")*'Medal values'!$B$3/2</f>
        <v>0</v>
      </c>
      <c r="BK51">
        <f>COUNTIFS('Official Medal Table'!$F:$F,'Each Gender Events'!$A51,'Official Medal Table'!$C:$C,'Each Gender Events'!BK$1,'Official Medal Table'!$E:$E,'Each Gender Events'!BK$2)*'Medal values'!$B$1
+ COUNTIFS('Official Medal Table'!$G:$G,'Each Gender Events'!$A51,'Official Medal Table'!$C:$C,'Each Gender Events'!BK$1,'Official Medal Table'!$E:$E,'Each Gender Events'!BK$2)*'Medal values'!$B$2
+ COUNTIFS('Official Medal Table'!$H:$H,'Each Gender Events'!$A51,'Official Medal Table'!$C:$C,'Each Gender Events'!BK$1,'Official Medal Table'!$E:$E,'Each Gender Events'!BK$2)*'Medal values'!$B$3
+ COUNTIFS('Official Medal Table'!$I:$I,'Each Gender Events'!$A51,'Official Medal Table'!$C:$C,'Each Gender Events'!BK$1,'Official Medal Table'!$E:$E,'Each Gender Events'!BK$2)*'Medal values'!$B$3
+ COUNTIFS('Official Medal Table'!$F:$F,'Each Gender Events'!$A51,'Official Medal Table'!$C:$C,'Each Gender Events'!BK$1,'Official Medal Table'!$E:$E,"Mixed")*'Medal values'!$B$1/2
+ COUNTIFS('Official Medal Table'!$G:$G,'Each Gender Events'!$A51,'Official Medal Table'!$C:$C,'Each Gender Events'!BK$1,'Official Medal Table'!$E:$E,"Mixed")*'Medal values'!$B$2/2
+ COUNTIFS('Official Medal Table'!$H:$H,'Each Gender Events'!$A51,'Official Medal Table'!$C:$C,'Each Gender Events'!BK$1,'Official Medal Table'!$E:$E,"Mixed")*'Medal values'!$B$3/2
+ COUNTIFS('Official Medal Table'!$I:$I,'Each Gender Events'!$A51,'Official Medal Table'!$C:$C,'Each Gender Events'!BK$1,'Official Medal Table'!$E:$E,"Mixed")*'Medal values'!$B$3/2</f>
        <v>0</v>
      </c>
      <c r="BL51">
        <f>COUNTIFS('Official Medal Table'!$F:$F,'Each Gender Events'!$A51,'Official Medal Table'!$C:$C,'Each Gender Events'!BL$1,'Official Medal Table'!$E:$E,'Each Gender Events'!BL$2)*'Medal values'!$B$1
+ COUNTIFS('Official Medal Table'!$G:$G,'Each Gender Events'!$A51,'Official Medal Table'!$C:$C,'Each Gender Events'!BL$1,'Official Medal Table'!$E:$E,'Each Gender Events'!BL$2)*'Medal values'!$B$2
+ COUNTIFS('Official Medal Table'!$H:$H,'Each Gender Events'!$A51,'Official Medal Table'!$C:$C,'Each Gender Events'!BL$1,'Official Medal Table'!$E:$E,'Each Gender Events'!BL$2)*'Medal values'!$B$3
+ COUNTIFS('Official Medal Table'!$I:$I,'Each Gender Events'!$A51,'Official Medal Table'!$C:$C,'Each Gender Events'!BL$1,'Official Medal Table'!$E:$E,'Each Gender Events'!BL$2)*'Medal values'!$B$3
+ COUNTIFS('Official Medal Table'!$F:$F,'Each Gender Events'!$A51,'Official Medal Table'!$C:$C,'Each Gender Events'!BL$1,'Official Medal Table'!$E:$E,"Mixed")*'Medal values'!$B$1/2
+ COUNTIFS('Official Medal Table'!$G:$G,'Each Gender Events'!$A51,'Official Medal Table'!$C:$C,'Each Gender Events'!BL$1,'Official Medal Table'!$E:$E,"Mixed")*'Medal values'!$B$2/2
+ COUNTIFS('Official Medal Table'!$H:$H,'Each Gender Events'!$A51,'Official Medal Table'!$C:$C,'Each Gender Events'!BL$1,'Official Medal Table'!$E:$E,"Mixed")*'Medal values'!$B$3/2
+ COUNTIFS('Official Medal Table'!$I:$I,'Each Gender Events'!$A51,'Official Medal Table'!$C:$C,'Each Gender Events'!BL$1,'Official Medal Table'!$E:$E,"Mixed")*'Medal values'!$B$3/2</f>
        <v>0</v>
      </c>
      <c r="BM51">
        <f>COUNTIFS('Official Medal Table'!$F:$F,'Each Gender Events'!$A51,'Official Medal Table'!$C:$C,'Each Gender Events'!BM$1,'Official Medal Table'!$E:$E,'Each Gender Events'!BM$2)*'Medal values'!$B$1
+ COUNTIFS('Official Medal Table'!$G:$G,'Each Gender Events'!$A51,'Official Medal Table'!$C:$C,'Each Gender Events'!BM$1,'Official Medal Table'!$E:$E,'Each Gender Events'!BM$2)*'Medal values'!$B$2
+ COUNTIFS('Official Medal Table'!$H:$H,'Each Gender Events'!$A51,'Official Medal Table'!$C:$C,'Each Gender Events'!BM$1,'Official Medal Table'!$E:$E,'Each Gender Events'!BM$2)*'Medal values'!$B$3
+ COUNTIFS('Official Medal Table'!$I:$I,'Each Gender Events'!$A51,'Official Medal Table'!$C:$C,'Each Gender Events'!BM$1,'Official Medal Table'!$E:$E,'Each Gender Events'!BM$2)*'Medal values'!$B$3
+ COUNTIFS('Official Medal Table'!$F:$F,'Each Gender Events'!$A51,'Official Medal Table'!$C:$C,'Each Gender Events'!BM$1,'Official Medal Table'!$E:$E,"Mixed")*'Medal values'!$B$1/2
+ COUNTIFS('Official Medal Table'!$G:$G,'Each Gender Events'!$A51,'Official Medal Table'!$C:$C,'Each Gender Events'!BM$1,'Official Medal Table'!$E:$E,"Mixed")*'Medal values'!$B$2/2
+ COUNTIFS('Official Medal Table'!$H:$H,'Each Gender Events'!$A51,'Official Medal Table'!$C:$C,'Each Gender Events'!BM$1,'Official Medal Table'!$E:$E,"Mixed")*'Medal values'!$B$3/2
+ COUNTIFS('Official Medal Table'!$I:$I,'Each Gender Events'!$A51,'Official Medal Table'!$C:$C,'Each Gender Events'!BM$1,'Official Medal Table'!$E:$E,"Mixed")*'Medal values'!$B$3/2</f>
        <v>0</v>
      </c>
      <c r="BN51">
        <f>COUNTIFS('Official Medal Table'!$F:$F,'Each Gender Events'!$A51,'Official Medal Table'!$C:$C,'Each Gender Events'!BN$1,'Official Medal Table'!$E:$E,'Each Gender Events'!BN$2)*'Medal values'!$B$1
+ COUNTIFS('Official Medal Table'!$G:$G,'Each Gender Events'!$A51,'Official Medal Table'!$C:$C,'Each Gender Events'!BN$1,'Official Medal Table'!$E:$E,'Each Gender Events'!BN$2)*'Medal values'!$B$2
+ COUNTIFS('Official Medal Table'!$H:$H,'Each Gender Events'!$A51,'Official Medal Table'!$C:$C,'Each Gender Events'!BN$1,'Official Medal Table'!$E:$E,'Each Gender Events'!BN$2)*'Medal values'!$B$3
+ COUNTIFS('Official Medal Table'!$I:$I,'Each Gender Events'!$A51,'Official Medal Table'!$C:$C,'Each Gender Events'!BN$1,'Official Medal Table'!$E:$E,'Each Gender Events'!BN$2)*'Medal values'!$B$3
+ COUNTIFS('Official Medal Table'!$F:$F,'Each Gender Events'!$A51,'Official Medal Table'!$C:$C,'Each Gender Events'!BN$1,'Official Medal Table'!$E:$E,"Mixed")*'Medal values'!$B$1/2
+ COUNTIFS('Official Medal Table'!$G:$G,'Each Gender Events'!$A51,'Official Medal Table'!$C:$C,'Each Gender Events'!BN$1,'Official Medal Table'!$E:$E,"Mixed")*'Medal values'!$B$2/2
+ COUNTIFS('Official Medal Table'!$H:$H,'Each Gender Events'!$A51,'Official Medal Table'!$C:$C,'Each Gender Events'!BN$1,'Official Medal Table'!$E:$E,"Mixed")*'Medal values'!$B$3/2
+ COUNTIFS('Official Medal Table'!$I:$I,'Each Gender Events'!$A51,'Official Medal Table'!$C:$C,'Each Gender Events'!BN$1,'Official Medal Table'!$E:$E,"Mixed")*'Medal values'!$B$3/2</f>
        <v>0</v>
      </c>
      <c r="BO51">
        <f>COUNTIFS('Official Medal Table'!$F:$F,'Each Gender Events'!$A51,'Official Medal Table'!$C:$C,'Each Gender Events'!BO$1,'Official Medal Table'!$E:$E,'Each Gender Events'!BO$2)*'Medal values'!$B$1
+ COUNTIFS('Official Medal Table'!$G:$G,'Each Gender Events'!$A51,'Official Medal Table'!$C:$C,'Each Gender Events'!BO$1,'Official Medal Table'!$E:$E,'Each Gender Events'!BO$2)*'Medal values'!$B$2
+ COUNTIFS('Official Medal Table'!$H:$H,'Each Gender Events'!$A51,'Official Medal Table'!$C:$C,'Each Gender Events'!BO$1,'Official Medal Table'!$E:$E,'Each Gender Events'!BO$2)*'Medal values'!$B$3
+ COUNTIFS('Official Medal Table'!$I:$I,'Each Gender Events'!$A51,'Official Medal Table'!$C:$C,'Each Gender Events'!BO$1,'Official Medal Table'!$E:$E,'Each Gender Events'!BO$2)*'Medal values'!$B$3
+ COUNTIFS('Official Medal Table'!$F:$F,'Each Gender Events'!$A51,'Official Medal Table'!$C:$C,'Each Gender Events'!BO$1,'Official Medal Table'!$E:$E,"Mixed")*'Medal values'!$B$1/2
+ COUNTIFS('Official Medal Table'!$G:$G,'Each Gender Events'!$A51,'Official Medal Table'!$C:$C,'Each Gender Events'!BO$1,'Official Medal Table'!$E:$E,"Mixed")*'Medal values'!$B$2/2
+ COUNTIFS('Official Medal Table'!$H:$H,'Each Gender Events'!$A51,'Official Medal Table'!$C:$C,'Each Gender Events'!BO$1,'Official Medal Table'!$E:$E,"Mixed")*'Medal values'!$B$3/2
+ COUNTIFS('Official Medal Table'!$I:$I,'Each Gender Events'!$A51,'Official Medal Table'!$C:$C,'Each Gender Events'!BO$1,'Official Medal Table'!$E:$E,"Mixed")*'Medal values'!$B$3/2</f>
        <v>0</v>
      </c>
      <c r="BP51">
        <f>COUNTIFS('Official Medal Table'!$F:$F,'Each Gender Events'!$A51,'Official Medal Table'!$C:$C,'Each Gender Events'!BP$1,'Official Medal Table'!$E:$E,'Each Gender Events'!BP$2)*'Medal values'!$B$1
+ COUNTIFS('Official Medal Table'!$G:$G,'Each Gender Events'!$A51,'Official Medal Table'!$C:$C,'Each Gender Events'!BP$1,'Official Medal Table'!$E:$E,'Each Gender Events'!BP$2)*'Medal values'!$B$2
+ COUNTIFS('Official Medal Table'!$H:$H,'Each Gender Events'!$A51,'Official Medal Table'!$C:$C,'Each Gender Events'!BP$1,'Official Medal Table'!$E:$E,'Each Gender Events'!BP$2)*'Medal values'!$B$3
+ COUNTIFS('Official Medal Table'!$I:$I,'Each Gender Events'!$A51,'Official Medal Table'!$C:$C,'Each Gender Events'!BP$1,'Official Medal Table'!$E:$E,'Each Gender Events'!BP$2)*'Medal values'!$B$3
+ COUNTIFS('Official Medal Table'!$F:$F,'Each Gender Events'!$A51,'Official Medal Table'!$C:$C,'Each Gender Events'!BP$1,'Official Medal Table'!$E:$E,"Mixed")*'Medal values'!$B$1/2
+ COUNTIFS('Official Medal Table'!$G:$G,'Each Gender Events'!$A51,'Official Medal Table'!$C:$C,'Each Gender Events'!BP$1,'Official Medal Table'!$E:$E,"Mixed")*'Medal values'!$B$2/2
+ COUNTIFS('Official Medal Table'!$H:$H,'Each Gender Events'!$A51,'Official Medal Table'!$C:$C,'Each Gender Events'!BP$1,'Official Medal Table'!$E:$E,"Mixed")*'Medal values'!$B$3/2
+ COUNTIFS('Official Medal Table'!$I:$I,'Each Gender Events'!$A51,'Official Medal Table'!$C:$C,'Each Gender Events'!BP$1,'Official Medal Table'!$E:$E,"Mixed")*'Medal values'!$B$3/2</f>
        <v>0</v>
      </c>
      <c r="BQ51">
        <f>COUNTIFS('Official Medal Table'!$F:$F,'Each Gender Events'!$A51,'Official Medal Table'!$C:$C,'Each Gender Events'!BQ$1,'Official Medal Table'!$E:$E,'Each Gender Events'!BQ$2)*'Medal values'!$B$1
+ COUNTIFS('Official Medal Table'!$G:$G,'Each Gender Events'!$A51,'Official Medal Table'!$C:$C,'Each Gender Events'!BQ$1,'Official Medal Table'!$E:$E,'Each Gender Events'!BQ$2)*'Medal values'!$B$2
+ COUNTIFS('Official Medal Table'!$H:$H,'Each Gender Events'!$A51,'Official Medal Table'!$C:$C,'Each Gender Events'!BQ$1,'Official Medal Table'!$E:$E,'Each Gender Events'!BQ$2)*'Medal values'!$B$3
+ COUNTIFS('Official Medal Table'!$I:$I,'Each Gender Events'!$A51,'Official Medal Table'!$C:$C,'Each Gender Events'!BQ$1,'Official Medal Table'!$E:$E,'Each Gender Events'!BQ$2)*'Medal values'!$B$3
+ COUNTIFS('Official Medal Table'!$F:$F,'Each Gender Events'!$A51,'Official Medal Table'!$C:$C,'Each Gender Events'!BQ$1,'Official Medal Table'!$E:$E,"Mixed")*'Medal values'!$B$1/2
+ COUNTIFS('Official Medal Table'!$G:$G,'Each Gender Events'!$A51,'Official Medal Table'!$C:$C,'Each Gender Events'!BQ$1,'Official Medal Table'!$E:$E,"Mixed")*'Medal values'!$B$2/2
+ COUNTIFS('Official Medal Table'!$H:$H,'Each Gender Events'!$A51,'Official Medal Table'!$C:$C,'Each Gender Events'!BQ$1,'Official Medal Table'!$E:$E,"Mixed")*'Medal values'!$B$3/2
+ COUNTIFS('Official Medal Table'!$I:$I,'Each Gender Events'!$A51,'Official Medal Table'!$C:$C,'Each Gender Events'!BQ$1,'Official Medal Table'!$E:$E,"Mixed")*'Medal values'!$B$3/2</f>
        <v>0</v>
      </c>
      <c r="BR51">
        <f>COUNTIFS('Official Medal Table'!$F:$F,'Each Gender Events'!$A51,'Official Medal Table'!$C:$C,'Each Gender Events'!BR$1,'Official Medal Table'!$E:$E,'Each Gender Events'!BR$2)*'Medal values'!$B$1
+ COUNTIFS('Official Medal Table'!$G:$G,'Each Gender Events'!$A51,'Official Medal Table'!$C:$C,'Each Gender Events'!BR$1,'Official Medal Table'!$E:$E,'Each Gender Events'!BR$2)*'Medal values'!$B$2
+ COUNTIFS('Official Medal Table'!$H:$H,'Each Gender Events'!$A51,'Official Medal Table'!$C:$C,'Each Gender Events'!BR$1,'Official Medal Table'!$E:$E,'Each Gender Events'!BR$2)*'Medal values'!$B$3
+ COUNTIFS('Official Medal Table'!$I:$I,'Each Gender Events'!$A51,'Official Medal Table'!$C:$C,'Each Gender Events'!BR$1,'Official Medal Table'!$E:$E,'Each Gender Events'!BR$2)*'Medal values'!$B$3
+ COUNTIFS('Official Medal Table'!$F:$F,'Each Gender Events'!$A51,'Official Medal Table'!$C:$C,'Each Gender Events'!BR$1,'Official Medal Table'!$E:$E,"Mixed")*'Medal values'!$B$1/2
+ COUNTIFS('Official Medal Table'!$G:$G,'Each Gender Events'!$A51,'Official Medal Table'!$C:$C,'Each Gender Events'!BR$1,'Official Medal Table'!$E:$E,"Mixed")*'Medal values'!$B$2/2
+ COUNTIFS('Official Medal Table'!$H:$H,'Each Gender Events'!$A51,'Official Medal Table'!$C:$C,'Each Gender Events'!BR$1,'Official Medal Table'!$E:$E,"Mixed")*'Medal values'!$B$3/2
+ COUNTIFS('Official Medal Table'!$I:$I,'Each Gender Events'!$A51,'Official Medal Table'!$C:$C,'Each Gender Events'!BR$1,'Official Medal Table'!$E:$E,"Mixed")*'Medal values'!$B$3/2</f>
        <v>0</v>
      </c>
      <c r="BS51">
        <f>COUNTIFS('Official Medal Table'!$F:$F,'Each Gender Events'!$A51,'Official Medal Table'!$C:$C,'Each Gender Events'!BS$1,'Official Medal Table'!$E:$E,'Each Gender Events'!BS$2)*'Medal values'!$B$1
+ COUNTIFS('Official Medal Table'!$G:$G,'Each Gender Events'!$A51,'Official Medal Table'!$C:$C,'Each Gender Events'!BS$1,'Official Medal Table'!$E:$E,'Each Gender Events'!BS$2)*'Medal values'!$B$2
+ COUNTIFS('Official Medal Table'!$H:$H,'Each Gender Events'!$A51,'Official Medal Table'!$C:$C,'Each Gender Events'!BS$1,'Official Medal Table'!$E:$E,'Each Gender Events'!BS$2)*'Medal values'!$B$3
+ COUNTIFS('Official Medal Table'!$I:$I,'Each Gender Events'!$A51,'Official Medal Table'!$C:$C,'Each Gender Events'!BS$1,'Official Medal Table'!$E:$E,'Each Gender Events'!BS$2)*'Medal values'!$B$3
+ COUNTIFS('Official Medal Table'!$F:$F,'Each Gender Events'!$A51,'Official Medal Table'!$C:$C,'Each Gender Events'!BS$1,'Official Medal Table'!$E:$E,"Mixed")*'Medal values'!$B$1/2
+ COUNTIFS('Official Medal Table'!$G:$G,'Each Gender Events'!$A51,'Official Medal Table'!$C:$C,'Each Gender Events'!BS$1,'Official Medal Table'!$E:$E,"Mixed")*'Medal values'!$B$2/2
+ COUNTIFS('Official Medal Table'!$H:$H,'Each Gender Events'!$A51,'Official Medal Table'!$C:$C,'Each Gender Events'!BS$1,'Official Medal Table'!$E:$E,"Mixed")*'Medal values'!$B$3/2
+ COUNTIFS('Official Medal Table'!$I:$I,'Each Gender Events'!$A51,'Official Medal Table'!$C:$C,'Each Gender Events'!BS$1,'Official Medal Table'!$E:$E,"Mixed")*'Medal values'!$B$3/2</f>
        <v>0</v>
      </c>
      <c r="BT51">
        <f>COUNTIFS('Official Medal Table'!$F:$F,'Each Gender Events'!$A51,'Official Medal Table'!$C:$C,'Each Gender Events'!BT$1,'Official Medal Table'!$E:$E,'Each Gender Events'!BT$2)*'Medal values'!$B$1
+ COUNTIFS('Official Medal Table'!$G:$G,'Each Gender Events'!$A51,'Official Medal Table'!$C:$C,'Each Gender Events'!BT$1,'Official Medal Table'!$E:$E,'Each Gender Events'!BT$2)*'Medal values'!$B$2
+ COUNTIFS('Official Medal Table'!$H:$H,'Each Gender Events'!$A51,'Official Medal Table'!$C:$C,'Each Gender Events'!BT$1,'Official Medal Table'!$E:$E,'Each Gender Events'!BT$2)*'Medal values'!$B$3
+ COUNTIFS('Official Medal Table'!$I:$I,'Each Gender Events'!$A51,'Official Medal Table'!$C:$C,'Each Gender Events'!BT$1,'Official Medal Table'!$E:$E,'Each Gender Events'!BT$2)*'Medal values'!$B$3
+ COUNTIFS('Official Medal Table'!$F:$F,'Each Gender Events'!$A51,'Official Medal Table'!$C:$C,'Each Gender Events'!BT$1,'Official Medal Table'!$E:$E,"Mixed")*'Medal values'!$B$1/2
+ COUNTIFS('Official Medal Table'!$G:$G,'Each Gender Events'!$A51,'Official Medal Table'!$C:$C,'Each Gender Events'!BT$1,'Official Medal Table'!$E:$E,"Mixed")*'Medal values'!$B$2/2
+ COUNTIFS('Official Medal Table'!$H:$H,'Each Gender Events'!$A51,'Official Medal Table'!$C:$C,'Each Gender Events'!BT$1,'Official Medal Table'!$E:$E,"Mixed")*'Medal values'!$B$3/2
+ COUNTIFS('Official Medal Table'!$I:$I,'Each Gender Events'!$A51,'Official Medal Table'!$C:$C,'Each Gender Events'!BT$1,'Official Medal Table'!$E:$E,"Mixed")*'Medal values'!$B$3/2</f>
        <v>0</v>
      </c>
      <c r="BU51">
        <f>COUNTIFS('Official Medal Table'!$F:$F,'Each Gender Events'!$A51,'Official Medal Table'!$C:$C,'Each Gender Events'!BU$1,'Official Medal Table'!$E:$E,'Each Gender Events'!BU$2)*'Medal values'!$B$1
+ COUNTIFS('Official Medal Table'!$G:$G,'Each Gender Events'!$A51,'Official Medal Table'!$C:$C,'Each Gender Events'!BU$1,'Official Medal Table'!$E:$E,'Each Gender Events'!BU$2)*'Medal values'!$B$2
+ COUNTIFS('Official Medal Table'!$H:$H,'Each Gender Events'!$A51,'Official Medal Table'!$C:$C,'Each Gender Events'!BU$1,'Official Medal Table'!$E:$E,'Each Gender Events'!BU$2)*'Medal values'!$B$3
+ COUNTIFS('Official Medal Table'!$I:$I,'Each Gender Events'!$A51,'Official Medal Table'!$C:$C,'Each Gender Events'!BU$1,'Official Medal Table'!$E:$E,'Each Gender Events'!BU$2)*'Medal values'!$B$3
+ COUNTIFS('Official Medal Table'!$F:$F,'Each Gender Events'!$A51,'Official Medal Table'!$C:$C,'Each Gender Events'!BU$1,'Official Medal Table'!$E:$E,"Mixed")*'Medal values'!$B$1/2
+ COUNTIFS('Official Medal Table'!$G:$G,'Each Gender Events'!$A51,'Official Medal Table'!$C:$C,'Each Gender Events'!BU$1,'Official Medal Table'!$E:$E,"Mixed")*'Medal values'!$B$2/2
+ COUNTIFS('Official Medal Table'!$H:$H,'Each Gender Events'!$A51,'Official Medal Table'!$C:$C,'Each Gender Events'!BU$1,'Official Medal Table'!$E:$E,"Mixed")*'Medal values'!$B$3/2
+ COUNTIFS('Official Medal Table'!$I:$I,'Each Gender Events'!$A51,'Official Medal Table'!$C:$C,'Each Gender Events'!BU$1,'Official Medal Table'!$E:$E,"Mixed")*'Medal values'!$B$3/2</f>
        <v>0</v>
      </c>
      <c r="BV51">
        <f>COUNTIFS('Official Medal Table'!$F:$F,'Each Gender Events'!$A51,'Official Medal Table'!$C:$C,'Each Gender Events'!BV$1,'Official Medal Table'!$E:$E,'Each Gender Events'!BV$2)*'Medal values'!$B$1
+ COUNTIFS('Official Medal Table'!$G:$G,'Each Gender Events'!$A51,'Official Medal Table'!$C:$C,'Each Gender Events'!BV$1,'Official Medal Table'!$E:$E,'Each Gender Events'!BV$2)*'Medal values'!$B$2
+ COUNTIFS('Official Medal Table'!$H:$H,'Each Gender Events'!$A51,'Official Medal Table'!$C:$C,'Each Gender Events'!BV$1,'Official Medal Table'!$E:$E,'Each Gender Events'!BV$2)*'Medal values'!$B$3
+ COUNTIFS('Official Medal Table'!$I:$I,'Each Gender Events'!$A51,'Official Medal Table'!$C:$C,'Each Gender Events'!BV$1,'Official Medal Table'!$E:$E,'Each Gender Events'!BV$2)*'Medal values'!$B$3
+ COUNTIFS('Official Medal Table'!$F:$F,'Each Gender Events'!$A51,'Official Medal Table'!$C:$C,'Each Gender Events'!BV$1,'Official Medal Table'!$E:$E,"Mixed")*'Medal values'!$B$1/2
+ COUNTIFS('Official Medal Table'!$G:$G,'Each Gender Events'!$A51,'Official Medal Table'!$C:$C,'Each Gender Events'!BV$1,'Official Medal Table'!$E:$E,"Mixed")*'Medal values'!$B$2/2
+ COUNTIFS('Official Medal Table'!$H:$H,'Each Gender Events'!$A51,'Official Medal Table'!$C:$C,'Each Gender Events'!BV$1,'Official Medal Table'!$E:$E,"Mixed")*'Medal values'!$B$3/2
+ COUNTIFS('Official Medal Table'!$I:$I,'Each Gender Events'!$A51,'Official Medal Table'!$C:$C,'Each Gender Events'!BV$1,'Official Medal Table'!$E:$E,"Mixed")*'Medal values'!$B$3/2</f>
        <v>0</v>
      </c>
      <c r="BW51">
        <f>COUNTIFS('Official Medal Table'!$F:$F,'Each Gender Events'!$A51,'Official Medal Table'!$C:$C,'Each Gender Events'!BW$1,'Official Medal Table'!$E:$E,'Each Gender Events'!BW$2)*'Medal values'!$B$1
+ COUNTIFS('Official Medal Table'!$G:$G,'Each Gender Events'!$A51,'Official Medal Table'!$C:$C,'Each Gender Events'!BW$1,'Official Medal Table'!$E:$E,'Each Gender Events'!BW$2)*'Medal values'!$B$2
+ COUNTIFS('Official Medal Table'!$H:$H,'Each Gender Events'!$A51,'Official Medal Table'!$C:$C,'Each Gender Events'!BW$1,'Official Medal Table'!$E:$E,'Each Gender Events'!BW$2)*'Medal values'!$B$3
+ COUNTIFS('Official Medal Table'!$I:$I,'Each Gender Events'!$A51,'Official Medal Table'!$C:$C,'Each Gender Events'!BW$1,'Official Medal Table'!$E:$E,'Each Gender Events'!BW$2)*'Medal values'!$B$3
+ COUNTIFS('Official Medal Table'!$F:$F,'Each Gender Events'!$A51,'Official Medal Table'!$C:$C,'Each Gender Events'!BW$1,'Official Medal Table'!$E:$E,"Mixed")*'Medal values'!$B$1/2
+ COUNTIFS('Official Medal Table'!$G:$G,'Each Gender Events'!$A51,'Official Medal Table'!$C:$C,'Each Gender Events'!BW$1,'Official Medal Table'!$E:$E,"Mixed")*'Medal values'!$B$2/2
+ COUNTIFS('Official Medal Table'!$H:$H,'Each Gender Events'!$A51,'Official Medal Table'!$C:$C,'Each Gender Events'!BW$1,'Official Medal Table'!$E:$E,"Mixed")*'Medal values'!$B$3/2
+ COUNTIFS('Official Medal Table'!$I:$I,'Each Gender Events'!$A51,'Official Medal Table'!$C:$C,'Each Gender Events'!BW$1,'Official Medal Table'!$E:$E,"Mixed")*'Medal values'!$B$3/2</f>
        <v>0</v>
      </c>
      <c r="BX51">
        <f>COUNTIFS('Official Medal Table'!$F:$F,'Each Gender Events'!$A51,'Official Medal Table'!$C:$C,'Each Gender Events'!BX$1,'Official Medal Table'!$E:$E,'Each Gender Events'!BX$2)*'Medal values'!$B$1
+ COUNTIFS('Official Medal Table'!$G:$G,'Each Gender Events'!$A51,'Official Medal Table'!$C:$C,'Each Gender Events'!BX$1,'Official Medal Table'!$E:$E,'Each Gender Events'!BX$2)*'Medal values'!$B$2
+ COUNTIFS('Official Medal Table'!$H:$H,'Each Gender Events'!$A51,'Official Medal Table'!$C:$C,'Each Gender Events'!BX$1,'Official Medal Table'!$E:$E,'Each Gender Events'!BX$2)*'Medal values'!$B$3
+ COUNTIFS('Official Medal Table'!$I:$I,'Each Gender Events'!$A51,'Official Medal Table'!$C:$C,'Each Gender Events'!BX$1,'Official Medal Table'!$E:$E,'Each Gender Events'!BX$2)*'Medal values'!$B$3
+ COUNTIFS('Official Medal Table'!$F:$F,'Each Gender Events'!$A51,'Official Medal Table'!$C:$C,'Each Gender Events'!BX$1,'Official Medal Table'!$E:$E,"Mixed")*'Medal values'!$B$1/2
+ COUNTIFS('Official Medal Table'!$G:$G,'Each Gender Events'!$A51,'Official Medal Table'!$C:$C,'Each Gender Events'!BX$1,'Official Medal Table'!$E:$E,"Mixed")*'Medal values'!$B$2/2
+ COUNTIFS('Official Medal Table'!$H:$H,'Each Gender Events'!$A51,'Official Medal Table'!$C:$C,'Each Gender Events'!BX$1,'Official Medal Table'!$E:$E,"Mixed")*'Medal values'!$B$3/2
+ COUNTIFS('Official Medal Table'!$I:$I,'Each Gender Events'!$A51,'Official Medal Table'!$C:$C,'Each Gender Events'!BX$1,'Official Medal Table'!$E:$E,"Mixed")*'Medal values'!$B$3/2</f>
        <v>0</v>
      </c>
      <c r="BY51">
        <f>COUNTIFS('Official Medal Table'!$F:$F,'Each Gender Events'!$A51,'Official Medal Table'!$C:$C,'Each Gender Events'!BY$1,'Official Medal Table'!$E:$E,'Each Gender Events'!BY$2)*'Medal values'!$B$1
+ COUNTIFS('Official Medal Table'!$G:$G,'Each Gender Events'!$A51,'Official Medal Table'!$C:$C,'Each Gender Events'!BY$1,'Official Medal Table'!$E:$E,'Each Gender Events'!BY$2)*'Medal values'!$B$2
+ COUNTIFS('Official Medal Table'!$H:$H,'Each Gender Events'!$A51,'Official Medal Table'!$C:$C,'Each Gender Events'!BY$1,'Official Medal Table'!$E:$E,'Each Gender Events'!BY$2)*'Medal values'!$B$3
+ COUNTIFS('Official Medal Table'!$I:$I,'Each Gender Events'!$A51,'Official Medal Table'!$C:$C,'Each Gender Events'!BY$1,'Official Medal Table'!$E:$E,'Each Gender Events'!BY$2)*'Medal values'!$B$3
+ COUNTIFS('Official Medal Table'!$F:$F,'Each Gender Events'!$A51,'Official Medal Table'!$C:$C,'Each Gender Events'!BY$1,'Official Medal Table'!$E:$E,"Mixed")*'Medal values'!$B$1/2
+ COUNTIFS('Official Medal Table'!$G:$G,'Each Gender Events'!$A51,'Official Medal Table'!$C:$C,'Each Gender Events'!BY$1,'Official Medal Table'!$E:$E,"Mixed")*'Medal values'!$B$2/2
+ COUNTIFS('Official Medal Table'!$H:$H,'Each Gender Events'!$A51,'Official Medal Table'!$C:$C,'Each Gender Events'!BY$1,'Official Medal Table'!$E:$E,"Mixed")*'Medal values'!$B$3/2
+ COUNTIFS('Official Medal Table'!$I:$I,'Each Gender Events'!$A51,'Official Medal Table'!$C:$C,'Each Gender Events'!BY$1,'Official Medal Table'!$E:$E,"Mixed")*'Medal values'!$B$3/2</f>
        <v>0</v>
      </c>
      <c r="BZ51">
        <f>COUNTIFS('Official Medal Table'!$F:$F,'Each Gender Events'!$A51,'Official Medal Table'!$C:$C,'Each Gender Events'!BZ$1,'Official Medal Table'!$E:$E,'Each Gender Events'!BZ$2)*'Medal values'!$B$1
+ COUNTIFS('Official Medal Table'!$G:$G,'Each Gender Events'!$A51,'Official Medal Table'!$C:$C,'Each Gender Events'!BZ$1,'Official Medal Table'!$E:$E,'Each Gender Events'!BZ$2)*'Medal values'!$B$2
+ COUNTIFS('Official Medal Table'!$H:$H,'Each Gender Events'!$A51,'Official Medal Table'!$C:$C,'Each Gender Events'!BZ$1,'Official Medal Table'!$E:$E,'Each Gender Events'!BZ$2)*'Medal values'!$B$3
+ COUNTIFS('Official Medal Table'!$I:$I,'Each Gender Events'!$A51,'Official Medal Table'!$C:$C,'Each Gender Events'!BZ$1,'Official Medal Table'!$E:$E,'Each Gender Events'!BZ$2)*'Medal values'!$B$3
+ COUNTIFS('Official Medal Table'!$F:$F,'Each Gender Events'!$A51,'Official Medal Table'!$C:$C,'Each Gender Events'!BZ$1,'Official Medal Table'!$E:$E,"Mixed")*'Medal values'!$B$1/2
+ COUNTIFS('Official Medal Table'!$G:$G,'Each Gender Events'!$A51,'Official Medal Table'!$C:$C,'Each Gender Events'!BZ$1,'Official Medal Table'!$E:$E,"Mixed")*'Medal values'!$B$2/2
+ COUNTIFS('Official Medal Table'!$H:$H,'Each Gender Events'!$A51,'Official Medal Table'!$C:$C,'Each Gender Events'!BZ$1,'Official Medal Table'!$E:$E,"Mixed")*'Medal values'!$B$3/2
+ COUNTIFS('Official Medal Table'!$I:$I,'Each Gender Events'!$A51,'Official Medal Table'!$C:$C,'Each Gender Events'!BZ$1,'Official Medal Table'!$E:$E,"Mixed")*'Medal values'!$B$3/2</f>
        <v>0</v>
      </c>
      <c r="CA51">
        <f>COUNTIFS('Official Medal Table'!$F:$F,'Each Gender Events'!$A51,'Official Medal Table'!$C:$C,'Each Gender Events'!CA$1,'Official Medal Table'!$E:$E,'Each Gender Events'!CA$2)*'Medal values'!$B$1
+ COUNTIFS('Official Medal Table'!$G:$G,'Each Gender Events'!$A51,'Official Medal Table'!$C:$C,'Each Gender Events'!CA$1,'Official Medal Table'!$E:$E,'Each Gender Events'!CA$2)*'Medal values'!$B$2
+ COUNTIFS('Official Medal Table'!$H:$H,'Each Gender Events'!$A51,'Official Medal Table'!$C:$C,'Each Gender Events'!CA$1,'Official Medal Table'!$E:$E,'Each Gender Events'!CA$2)*'Medal values'!$B$3
+ COUNTIFS('Official Medal Table'!$I:$I,'Each Gender Events'!$A51,'Official Medal Table'!$C:$C,'Each Gender Events'!CA$1,'Official Medal Table'!$E:$E,'Each Gender Events'!CA$2)*'Medal values'!$B$3
+ COUNTIFS('Official Medal Table'!$F:$F,'Each Gender Events'!$A51,'Official Medal Table'!$C:$C,'Each Gender Events'!CA$1,'Official Medal Table'!$E:$E,"Mixed")*'Medal values'!$B$1/2
+ COUNTIFS('Official Medal Table'!$G:$G,'Each Gender Events'!$A51,'Official Medal Table'!$C:$C,'Each Gender Events'!CA$1,'Official Medal Table'!$E:$E,"Mixed")*'Medal values'!$B$2/2
+ COUNTIFS('Official Medal Table'!$H:$H,'Each Gender Events'!$A51,'Official Medal Table'!$C:$C,'Each Gender Events'!CA$1,'Official Medal Table'!$E:$E,"Mixed")*'Medal values'!$B$3/2
+ COUNTIFS('Official Medal Table'!$I:$I,'Each Gender Events'!$A51,'Official Medal Table'!$C:$C,'Each Gender Events'!CA$1,'Official Medal Table'!$E:$E,"Mixed")*'Medal values'!$B$3/2</f>
        <v>0</v>
      </c>
      <c r="CB51">
        <f>COUNTIFS('Official Medal Table'!$F:$F,'Each Gender Events'!$A51,'Official Medal Table'!$C:$C,'Each Gender Events'!CB$1,'Official Medal Table'!$E:$E,'Each Gender Events'!CB$2)*'Medal values'!$B$1
+ COUNTIFS('Official Medal Table'!$G:$G,'Each Gender Events'!$A51,'Official Medal Table'!$C:$C,'Each Gender Events'!CB$1,'Official Medal Table'!$E:$E,'Each Gender Events'!CB$2)*'Medal values'!$B$2
+ COUNTIFS('Official Medal Table'!$H:$H,'Each Gender Events'!$A51,'Official Medal Table'!$C:$C,'Each Gender Events'!CB$1,'Official Medal Table'!$E:$E,'Each Gender Events'!CB$2)*'Medal values'!$B$3
+ COUNTIFS('Official Medal Table'!$I:$I,'Each Gender Events'!$A51,'Official Medal Table'!$C:$C,'Each Gender Events'!CB$1,'Official Medal Table'!$E:$E,'Each Gender Events'!CB$2)*'Medal values'!$B$3
+ COUNTIFS('Official Medal Table'!$F:$F,'Each Gender Events'!$A51,'Official Medal Table'!$C:$C,'Each Gender Events'!CB$1,'Official Medal Table'!$E:$E,"Mixed")*'Medal values'!$B$1/2
+ COUNTIFS('Official Medal Table'!$G:$G,'Each Gender Events'!$A51,'Official Medal Table'!$C:$C,'Each Gender Events'!CB$1,'Official Medal Table'!$E:$E,"Mixed")*'Medal values'!$B$2/2
+ COUNTIFS('Official Medal Table'!$H:$H,'Each Gender Events'!$A51,'Official Medal Table'!$C:$C,'Each Gender Events'!CB$1,'Official Medal Table'!$E:$E,"Mixed")*'Medal values'!$B$3/2
+ COUNTIFS('Official Medal Table'!$I:$I,'Each Gender Events'!$A51,'Official Medal Table'!$C:$C,'Each Gender Events'!CB$1,'Official Medal Table'!$E:$E,"Mixed")*'Medal values'!$B$3/2</f>
        <v>0</v>
      </c>
      <c r="CC51">
        <f>COUNTIFS('Official Medal Table'!$F:$F,'Each Gender Events'!$A51,'Official Medal Table'!$C:$C,'Each Gender Events'!CC$1,'Official Medal Table'!$E:$E,'Each Gender Events'!CC$2)*'Medal values'!$B$1
+ COUNTIFS('Official Medal Table'!$G:$G,'Each Gender Events'!$A51,'Official Medal Table'!$C:$C,'Each Gender Events'!CC$1,'Official Medal Table'!$E:$E,'Each Gender Events'!CC$2)*'Medal values'!$B$2
+ COUNTIFS('Official Medal Table'!$H:$H,'Each Gender Events'!$A51,'Official Medal Table'!$C:$C,'Each Gender Events'!CC$1,'Official Medal Table'!$E:$E,'Each Gender Events'!CC$2)*'Medal values'!$B$3
+ COUNTIFS('Official Medal Table'!$I:$I,'Each Gender Events'!$A51,'Official Medal Table'!$C:$C,'Each Gender Events'!CC$1,'Official Medal Table'!$E:$E,'Each Gender Events'!CC$2)*'Medal values'!$B$3
+ COUNTIFS('Official Medal Table'!$F:$F,'Each Gender Events'!$A51,'Official Medal Table'!$C:$C,'Each Gender Events'!CC$1,'Official Medal Table'!$E:$E,"Mixed")*'Medal values'!$B$1/2
+ COUNTIFS('Official Medal Table'!$G:$G,'Each Gender Events'!$A51,'Official Medal Table'!$C:$C,'Each Gender Events'!CC$1,'Official Medal Table'!$E:$E,"Mixed")*'Medal values'!$B$2/2
+ COUNTIFS('Official Medal Table'!$H:$H,'Each Gender Events'!$A51,'Official Medal Table'!$C:$C,'Each Gender Events'!CC$1,'Official Medal Table'!$E:$E,"Mixed")*'Medal values'!$B$3/2
+ COUNTIFS('Official Medal Table'!$I:$I,'Each Gender Events'!$A51,'Official Medal Table'!$C:$C,'Each Gender Events'!CC$1,'Official Medal Table'!$E:$E,"Mixed")*'Medal values'!$B$3/2</f>
        <v>0</v>
      </c>
      <c r="CD51">
        <f>COUNTIFS('Official Medal Table'!$F:$F,'Each Gender Events'!$A51,'Official Medal Table'!$C:$C,'Each Gender Events'!CD$1,'Official Medal Table'!$E:$E,'Each Gender Events'!CD$2)*'Medal values'!$B$1
+ COUNTIFS('Official Medal Table'!$G:$G,'Each Gender Events'!$A51,'Official Medal Table'!$C:$C,'Each Gender Events'!CD$1,'Official Medal Table'!$E:$E,'Each Gender Events'!CD$2)*'Medal values'!$B$2
+ COUNTIFS('Official Medal Table'!$H:$H,'Each Gender Events'!$A51,'Official Medal Table'!$C:$C,'Each Gender Events'!CD$1,'Official Medal Table'!$E:$E,'Each Gender Events'!CD$2)*'Medal values'!$B$3
+ COUNTIFS('Official Medal Table'!$I:$I,'Each Gender Events'!$A51,'Official Medal Table'!$C:$C,'Each Gender Events'!CD$1,'Official Medal Table'!$E:$E,'Each Gender Events'!CD$2)*'Medal values'!$B$3
+ COUNTIFS('Official Medal Table'!$F:$F,'Each Gender Events'!$A51,'Official Medal Table'!$C:$C,'Each Gender Events'!CD$1,'Official Medal Table'!$E:$E,"Mixed")*'Medal values'!$B$1/2
+ COUNTIFS('Official Medal Table'!$G:$G,'Each Gender Events'!$A51,'Official Medal Table'!$C:$C,'Each Gender Events'!CD$1,'Official Medal Table'!$E:$E,"Mixed")*'Medal values'!$B$2/2
+ COUNTIFS('Official Medal Table'!$H:$H,'Each Gender Events'!$A51,'Official Medal Table'!$C:$C,'Each Gender Events'!CD$1,'Official Medal Table'!$E:$E,"Mixed")*'Medal values'!$B$3/2
+ COUNTIFS('Official Medal Table'!$I:$I,'Each Gender Events'!$A51,'Official Medal Table'!$C:$C,'Each Gender Events'!CD$1,'Official Medal Table'!$E:$E,"Mixed")*'Medal values'!$B$3/2</f>
        <v>0</v>
      </c>
      <c r="CE51">
        <f>COUNTIFS('Official Medal Table'!$F:$F,'Each Gender Events'!$A51,'Official Medal Table'!$C:$C,'Each Gender Events'!CE$1,'Official Medal Table'!$E:$E,'Each Gender Events'!CE$2)*'Medal values'!$B$1
+ COUNTIFS('Official Medal Table'!$G:$G,'Each Gender Events'!$A51,'Official Medal Table'!$C:$C,'Each Gender Events'!CE$1,'Official Medal Table'!$E:$E,'Each Gender Events'!CE$2)*'Medal values'!$B$2
+ COUNTIFS('Official Medal Table'!$H:$H,'Each Gender Events'!$A51,'Official Medal Table'!$C:$C,'Each Gender Events'!CE$1,'Official Medal Table'!$E:$E,'Each Gender Events'!CE$2)*'Medal values'!$B$3
+ COUNTIFS('Official Medal Table'!$I:$I,'Each Gender Events'!$A51,'Official Medal Table'!$C:$C,'Each Gender Events'!CE$1,'Official Medal Table'!$E:$E,'Each Gender Events'!CE$2)*'Medal values'!$B$3
+ COUNTIFS('Official Medal Table'!$F:$F,'Each Gender Events'!$A51,'Official Medal Table'!$C:$C,'Each Gender Events'!CE$1,'Official Medal Table'!$E:$E,"Mixed")*'Medal values'!$B$1/2
+ COUNTIFS('Official Medal Table'!$G:$G,'Each Gender Events'!$A51,'Official Medal Table'!$C:$C,'Each Gender Events'!CE$1,'Official Medal Table'!$E:$E,"Mixed")*'Medal values'!$B$2/2
+ COUNTIFS('Official Medal Table'!$H:$H,'Each Gender Events'!$A51,'Official Medal Table'!$C:$C,'Each Gender Events'!CE$1,'Official Medal Table'!$E:$E,"Mixed")*'Medal values'!$B$3/2
+ COUNTIFS('Official Medal Table'!$I:$I,'Each Gender Events'!$A51,'Official Medal Table'!$C:$C,'Each Gender Events'!CE$1,'Official Medal Table'!$E:$E,"Mixed")*'Medal values'!$B$3/2</f>
        <v>0</v>
      </c>
      <c r="CF51">
        <f>COUNTIFS('Official Medal Table'!$F:$F,'Each Gender Events'!$A51,'Official Medal Table'!$C:$C,'Each Gender Events'!CF$1,'Official Medal Table'!$E:$E,'Each Gender Events'!CF$2)*'Medal values'!$B$1
+ COUNTIFS('Official Medal Table'!$G:$G,'Each Gender Events'!$A51,'Official Medal Table'!$C:$C,'Each Gender Events'!CF$1,'Official Medal Table'!$E:$E,'Each Gender Events'!CF$2)*'Medal values'!$B$2
+ COUNTIFS('Official Medal Table'!$H:$H,'Each Gender Events'!$A51,'Official Medal Table'!$C:$C,'Each Gender Events'!CF$1,'Official Medal Table'!$E:$E,'Each Gender Events'!CF$2)*'Medal values'!$B$3
+ COUNTIFS('Official Medal Table'!$I:$I,'Each Gender Events'!$A51,'Official Medal Table'!$C:$C,'Each Gender Events'!CF$1,'Official Medal Table'!$E:$E,'Each Gender Events'!CF$2)*'Medal values'!$B$3
+ COUNTIFS('Official Medal Table'!$F:$F,'Each Gender Events'!$A51,'Official Medal Table'!$C:$C,'Each Gender Events'!CF$1,'Official Medal Table'!$E:$E,"Mixed")*'Medal values'!$B$1/2
+ COUNTIFS('Official Medal Table'!$G:$G,'Each Gender Events'!$A51,'Official Medal Table'!$C:$C,'Each Gender Events'!CF$1,'Official Medal Table'!$E:$E,"Mixed")*'Medal values'!$B$2/2
+ COUNTIFS('Official Medal Table'!$H:$H,'Each Gender Events'!$A51,'Official Medal Table'!$C:$C,'Each Gender Events'!CF$1,'Official Medal Table'!$E:$E,"Mixed")*'Medal values'!$B$3/2
+ COUNTIFS('Official Medal Table'!$I:$I,'Each Gender Events'!$A51,'Official Medal Table'!$C:$C,'Each Gender Events'!CF$1,'Official Medal Table'!$E:$E,"Mixed")*'Medal values'!$B$3/2</f>
        <v>0</v>
      </c>
      <c r="CG51">
        <f>COUNTIFS('Official Medal Table'!$F:$F,'Each Gender Events'!$A51,'Official Medal Table'!$C:$C,'Each Gender Events'!CG$1,'Official Medal Table'!$E:$E,'Each Gender Events'!CG$2)*'Medal values'!$B$1
+ COUNTIFS('Official Medal Table'!$G:$G,'Each Gender Events'!$A51,'Official Medal Table'!$C:$C,'Each Gender Events'!CG$1,'Official Medal Table'!$E:$E,'Each Gender Events'!CG$2)*'Medal values'!$B$2
+ COUNTIFS('Official Medal Table'!$H:$H,'Each Gender Events'!$A51,'Official Medal Table'!$C:$C,'Each Gender Events'!CG$1,'Official Medal Table'!$E:$E,'Each Gender Events'!CG$2)*'Medal values'!$B$3
+ COUNTIFS('Official Medal Table'!$I:$I,'Each Gender Events'!$A51,'Official Medal Table'!$C:$C,'Each Gender Events'!CG$1,'Official Medal Table'!$E:$E,'Each Gender Events'!CG$2)*'Medal values'!$B$3
+ COUNTIFS('Official Medal Table'!$F:$F,'Each Gender Events'!$A51,'Official Medal Table'!$C:$C,'Each Gender Events'!CG$1,'Official Medal Table'!$E:$E,"Mixed")*'Medal values'!$B$1/2
+ COUNTIFS('Official Medal Table'!$G:$G,'Each Gender Events'!$A51,'Official Medal Table'!$C:$C,'Each Gender Events'!CG$1,'Official Medal Table'!$E:$E,"Mixed")*'Medal values'!$B$2/2
+ COUNTIFS('Official Medal Table'!$H:$H,'Each Gender Events'!$A51,'Official Medal Table'!$C:$C,'Each Gender Events'!CG$1,'Official Medal Table'!$E:$E,"Mixed")*'Medal values'!$B$3/2
+ COUNTIFS('Official Medal Table'!$I:$I,'Each Gender Events'!$A51,'Official Medal Table'!$C:$C,'Each Gender Events'!CG$1,'Official Medal Table'!$E:$E,"Mixed")*'Medal values'!$B$3/2</f>
        <v>0</v>
      </c>
      <c r="CH51">
        <f>COUNTIFS('Official Medal Table'!$F:$F,'Each Gender Events'!$A51,'Official Medal Table'!$C:$C,'Each Gender Events'!CH$1,'Official Medal Table'!$E:$E,'Each Gender Events'!CH$2)*'Medal values'!$B$1
+ COUNTIFS('Official Medal Table'!$G:$G,'Each Gender Events'!$A51,'Official Medal Table'!$C:$C,'Each Gender Events'!CH$1,'Official Medal Table'!$E:$E,'Each Gender Events'!CH$2)*'Medal values'!$B$2
+ COUNTIFS('Official Medal Table'!$H:$H,'Each Gender Events'!$A51,'Official Medal Table'!$C:$C,'Each Gender Events'!CH$1,'Official Medal Table'!$E:$E,'Each Gender Events'!CH$2)*'Medal values'!$B$3
+ COUNTIFS('Official Medal Table'!$I:$I,'Each Gender Events'!$A51,'Official Medal Table'!$C:$C,'Each Gender Events'!CH$1,'Official Medal Table'!$E:$E,'Each Gender Events'!CH$2)*'Medal values'!$B$3
+ COUNTIFS('Official Medal Table'!$F:$F,'Each Gender Events'!$A51,'Official Medal Table'!$C:$C,'Each Gender Events'!CH$1,'Official Medal Table'!$E:$E,"Mixed")*'Medal values'!$B$1/2
+ COUNTIFS('Official Medal Table'!$G:$G,'Each Gender Events'!$A51,'Official Medal Table'!$C:$C,'Each Gender Events'!CH$1,'Official Medal Table'!$E:$E,"Mixed")*'Medal values'!$B$2/2
+ COUNTIFS('Official Medal Table'!$H:$H,'Each Gender Events'!$A51,'Official Medal Table'!$C:$C,'Each Gender Events'!CH$1,'Official Medal Table'!$E:$E,"Mixed")*'Medal values'!$B$3/2
+ COUNTIFS('Official Medal Table'!$I:$I,'Each Gender Events'!$A51,'Official Medal Table'!$C:$C,'Each Gender Events'!CH$1,'Official Medal Table'!$E:$E,"Mixed")*'Medal values'!$B$3/2</f>
        <v>0</v>
      </c>
      <c r="CI51">
        <f>COUNTIFS('Official Medal Table'!$F:$F,'Each Gender Events'!$A51,'Official Medal Table'!$C:$C,'Each Gender Events'!CI$1,'Official Medal Table'!$E:$E,'Each Gender Events'!CI$2)*'Medal values'!$B$1
+ COUNTIFS('Official Medal Table'!$G:$G,'Each Gender Events'!$A51,'Official Medal Table'!$C:$C,'Each Gender Events'!CI$1,'Official Medal Table'!$E:$E,'Each Gender Events'!CI$2)*'Medal values'!$B$2
+ COUNTIFS('Official Medal Table'!$H:$H,'Each Gender Events'!$A51,'Official Medal Table'!$C:$C,'Each Gender Events'!CI$1,'Official Medal Table'!$E:$E,'Each Gender Events'!CI$2)*'Medal values'!$B$3
+ COUNTIFS('Official Medal Table'!$I:$I,'Each Gender Events'!$A51,'Official Medal Table'!$C:$C,'Each Gender Events'!CI$1,'Official Medal Table'!$E:$E,'Each Gender Events'!CI$2)*'Medal values'!$B$3
+ COUNTIFS('Official Medal Table'!$F:$F,'Each Gender Events'!$A51,'Official Medal Table'!$C:$C,'Each Gender Events'!CI$1,'Official Medal Table'!$E:$E,"Mixed")*'Medal values'!$B$1/2
+ COUNTIFS('Official Medal Table'!$G:$G,'Each Gender Events'!$A51,'Official Medal Table'!$C:$C,'Each Gender Events'!CI$1,'Official Medal Table'!$E:$E,"Mixed")*'Medal values'!$B$2/2
+ COUNTIFS('Official Medal Table'!$H:$H,'Each Gender Events'!$A51,'Official Medal Table'!$C:$C,'Each Gender Events'!CI$1,'Official Medal Table'!$E:$E,"Mixed")*'Medal values'!$B$3/2
+ COUNTIFS('Official Medal Table'!$I:$I,'Each Gender Events'!$A51,'Official Medal Table'!$C:$C,'Each Gender Events'!CI$1,'Official Medal Table'!$E:$E,"Mixed")*'Medal values'!$B$3/2</f>
        <v>0</v>
      </c>
      <c r="CJ51">
        <f>COUNTIFS('Official Medal Table'!$F:$F,'Each Gender Events'!$A51,'Official Medal Table'!$C:$C,'Each Gender Events'!CJ$1,'Official Medal Table'!$E:$E,'Each Gender Events'!CJ$2)*'Medal values'!$B$1
+ COUNTIFS('Official Medal Table'!$G:$G,'Each Gender Events'!$A51,'Official Medal Table'!$C:$C,'Each Gender Events'!CJ$1,'Official Medal Table'!$E:$E,'Each Gender Events'!CJ$2)*'Medal values'!$B$2
+ COUNTIFS('Official Medal Table'!$H:$H,'Each Gender Events'!$A51,'Official Medal Table'!$C:$C,'Each Gender Events'!CJ$1,'Official Medal Table'!$E:$E,'Each Gender Events'!CJ$2)*'Medal values'!$B$3
+ COUNTIFS('Official Medal Table'!$I:$I,'Each Gender Events'!$A51,'Official Medal Table'!$C:$C,'Each Gender Events'!CJ$1,'Official Medal Table'!$E:$E,'Each Gender Events'!CJ$2)*'Medal values'!$B$3
+ COUNTIFS('Official Medal Table'!$F:$F,'Each Gender Events'!$A51,'Official Medal Table'!$C:$C,'Each Gender Events'!CJ$1,'Official Medal Table'!$E:$E,"Mixed")*'Medal values'!$B$1/2
+ COUNTIFS('Official Medal Table'!$G:$G,'Each Gender Events'!$A51,'Official Medal Table'!$C:$C,'Each Gender Events'!CJ$1,'Official Medal Table'!$E:$E,"Mixed")*'Medal values'!$B$2/2
+ COUNTIFS('Official Medal Table'!$H:$H,'Each Gender Events'!$A51,'Official Medal Table'!$C:$C,'Each Gender Events'!CJ$1,'Official Medal Table'!$E:$E,"Mixed")*'Medal values'!$B$3/2
+ COUNTIFS('Official Medal Table'!$I:$I,'Each Gender Events'!$A51,'Official Medal Table'!$C:$C,'Each Gender Events'!CJ$1,'Official Medal Table'!$E:$E,"Mixed")*'Medal values'!$B$3/2</f>
        <v>0</v>
      </c>
      <c r="CK51">
        <f>COUNTIFS('Official Medal Table'!$F:$F,'Each Gender Events'!$A51,'Official Medal Table'!$C:$C,'Each Gender Events'!CK$1,'Official Medal Table'!$E:$E,'Each Gender Events'!CK$2)*'Medal values'!$B$1
+ COUNTIFS('Official Medal Table'!$G:$G,'Each Gender Events'!$A51,'Official Medal Table'!$C:$C,'Each Gender Events'!CK$1,'Official Medal Table'!$E:$E,'Each Gender Events'!CK$2)*'Medal values'!$B$2
+ COUNTIFS('Official Medal Table'!$H:$H,'Each Gender Events'!$A51,'Official Medal Table'!$C:$C,'Each Gender Events'!CK$1,'Official Medal Table'!$E:$E,'Each Gender Events'!CK$2)*'Medal values'!$B$3
+ COUNTIFS('Official Medal Table'!$I:$I,'Each Gender Events'!$A51,'Official Medal Table'!$C:$C,'Each Gender Events'!CK$1,'Official Medal Table'!$E:$E,'Each Gender Events'!CK$2)*'Medal values'!$B$3
+ COUNTIFS('Official Medal Table'!$F:$F,'Each Gender Events'!$A51,'Official Medal Table'!$C:$C,'Each Gender Events'!CK$1,'Official Medal Table'!$E:$E,"Mixed")*'Medal values'!$B$1/2
+ COUNTIFS('Official Medal Table'!$G:$G,'Each Gender Events'!$A51,'Official Medal Table'!$C:$C,'Each Gender Events'!CK$1,'Official Medal Table'!$E:$E,"Mixed")*'Medal values'!$B$2/2
+ COUNTIFS('Official Medal Table'!$H:$H,'Each Gender Events'!$A51,'Official Medal Table'!$C:$C,'Each Gender Events'!CK$1,'Official Medal Table'!$E:$E,"Mixed")*'Medal values'!$B$3/2
+ COUNTIFS('Official Medal Table'!$I:$I,'Each Gender Events'!$A51,'Official Medal Table'!$C:$C,'Each Gender Events'!CK$1,'Official Medal Table'!$E:$E,"Mixed")*'Medal values'!$B$3/2</f>
        <v>0</v>
      </c>
      <c r="CL51">
        <f>COUNTIFS('Official Medal Table'!$F:$F,'Each Gender Events'!$A51,'Official Medal Table'!$C:$C,'Each Gender Events'!CL$1,'Official Medal Table'!$E:$E,'Each Gender Events'!CL$2)*'Medal values'!$B$1
+ COUNTIFS('Official Medal Table'!$G:$G,'Each Gender Events'!$A51,'Official Medal Table'!$C:$C,'Each Gender Events'!CL$1,'Official Medal Table'!$E:$E,'Each Gender Events'!CL$2)*'Medal values'!$B$2
+ COUNTIFS('Official Medal Table'!$H:$H,'Each Gender Events'!$A51,'Official Medal Table'!$C:$C,'Each Gender Events'!CL$1,'Official Medal Table'!$E:$E,'Each Gender Events'!CL$2)*'Medal values'!$B$3
+ COUNTIFS('Official Medal Table'!$I:$I,'Each Gender Events'!$A51,'Official Medal Table'!$C:$C,'Each Gender Events'!CL$1,'Official Medal Table'!$E:$E,'Each Gender Events'!CL$2)*'Medal values'!$B$3
+ COUNTIFS('Official Medal Table'!$F:$F,'Each Gender Events'!$A51,'Official Medal Table'!$C:$C,'Each Gender Events'!CL$1,'Official Medal Table'!$E:$E,"Mixed")*'Medal values'!$B$1/2
+ COUNTIFS('Official Medal Table'!$G:$G,'Each Gender Events'!$A51,'Official Medal Table'!$C:$C,'Each Gender Events'!CL$1,'Official Medal Table'!$E:$E,"Mixed")*'Medal values'!$B$2/2
+ COUNTIFS('Official Medal Table'!$H:$H,'Each Gender Events'!$A51,'Official Medal Table'!$C:$C,'Each Gender Events'!CL$1,'Official Medal Table'!$E:$E,"Mixed")*'Medal values'!$B$3/2
+ COUNTIFS('Official Medal Table'!$I:$I,'Each Gender Events'!$A51,'Official Medal Table'!$C:$C,'Each Gender Events'!CL$1,'Official Medal Table'!$E:$E,"Mixed")*'Medal values'!$B$3/2</f>
        <v>0</v>
      </c>
      <c r="CM51">
        <f>COUNTIFS('Official Medal Table'!$F:$F,'Each Gender Events'!$A51,'Official Medal Table'!$C:$C,'Each Gender Events'!CM$1,'Official Medal Table'!$E:$E,'Each Gender Events'!CM$2)*'Medal values'!$B$1
+ COUNTIFS('Official Medal Table'!$G:$G,'Each Gender Events'!$A51,'Official Medal Table'!$C:$C,'Each Gender Events'!CM$1,'Official Medal Table'!$E:$E,'Each Gender Events'!CM$2)*'Medal values'!$B$2
+ COUNTIFS('Official Medal Table'!$H:$H,'Each Gender Events'!$A51,'Official Medal Table'!$C:$C,'Each Gender Events'!CM$1,'Official Medal Table'!$E:$E,'Each Gender Events'!CM$2)*'Medal values'!$B$3
+ COUNTIFS('Official Medal Table'!$I:$I,'Each Gender Events'!$A51,'Official Medal Table'!$C:$C,'Each Gender Events'!CM$1,'Official Medal Table'!$E:$E,'Each Gender Events'!CM$2)*'Medal values'!$B$3
+ COUNTIFS('Official Medal Table'!$F:$F,'Each Gender Events'!$A51,'Official Medal Table'!$C:$C,'Each Gender Events'!CM$1,'Official Medal Table'!$E:$E,"Mixed")*'Medal values'!$B$1/2
+ COUNTIFS('Official Medal Table'!$G:$G,'Each Gender Events'!$A51,'Official Medal Table'!$C:$C,'Each Gender Events'!CM$1,'Official Medal Table'!$E:$E,"Mixed")*'Medal values'!$B$2/2
+ COUNTIFS('Official Medal Table'!$H:$H,'Each Gender Events'!$A51,'Official Medal Table'!$C:$C,'Each Gender Events'!CM$1,'Official Medal Table'!$E:$E,"Mixed")*'Medal values'!$B$3/2
+ COUNTIFS('Official Medal Table'!$I:$I,'Each Gender Events'!$A51,'Official Medal Table'!$C:$C,'Each Gender Events'!CM$1,'Official Medal Table'!$E:$E,"Mixed")*'Medal values'!$B$3/2</f>
        <v>0</v>
      </c>
      <c r="CN51">
        <f>COUNTIFS('Official Medal Table'!$F:$F,'Each Gender Events'!$A51,'Official Medal Table'!$C:$C,'Each Gender Events'!CN$1,'Official Medal Table'!$E:$E,'Each Gender Events'!CN$2)*'Medal values'!$B$1
+ COUNTIFS('Official Medal Table'!$G:$G,'Each Gender Events'!$A51,'Official Medal Table'!$C:$C,'Each Gender Events'!CN$1,'Official Medal Table'!$E:$E,'Each Gender Events'!CN$2)*'Medal values'!$B$2
+ COUNTIFS('Official Medal Table'!$H:$H,'Each Gender Events'!$A51,'Official Medal Table'!$C:$C,'Each Gender Events'!CN$1,'Official Medal Table'!$E:$E,'Each Gender Events'!CN$2)*'Medal values'!$B$3
+ COUNTIFS('Official Medal Table'!$I:$I,'Each Gender Events'!$A51,'Official Medal Table'!$C:$C,'Each Gender Events'!CN$1,'Official Medal Table'!$E:$E,'Each Gender Events'!CN$2)*'Medal values'!$B$3
+ COUNTIFS('Official Medal Table'!$F:$F,'Each Gender Events'!$A51,'Official Medal Table'!$C:$C,'Each Gender Events'!CN$1,'Official Medal Table'!$E:$E,"Mixed")*'Medal values'!$B$1/2
+ COUNTIFS('Official Medal Table'!$G:$G,'Each Gender Events'!$A51,'Official Medal Table'!$C:$C,'Each Gender Events'!CN$1,'Official Medal Table'!$E:$E,"Mixed")*'Medal values'!$B$2/2
+ COUNTIFS('Official Medal Table'!$H:$H,'Each Gender Events'!$A51,'Official Medal Table'!$C:$C,'Each Gender Events'!CN$1,'Official Medal Table'!$E:$E,"Mixed")*'Medal values'!$B$3/2
+ COUNTIFS('Official Medal Table'!$I:$I,'Each Gender Events'!$A51,'Official Medal Table'!$C:$C,'Each Gender Events'!CN$1,'Official Medal Table'!$E:$E,"Mixed")*'Medal values'!$B$3/2</f>
        <v>0</v>
      </c>
      <c r="CO51">
        <f>COUNTIFS('Official Medal Table'!$F:$F,'Each Gender Events'!$A51,'Official Medal Table'!$C:$C,'Each Gender Events'!CO$1,'Official Medal Table'!$E:$E,'Each Gender Events'!CO$2)*'Medal values'!$B$1
+ COUNTIFS('Official Medal Table'!$G:$G,'Each Gender Events'!$A51,'Official Medal Table'!$C:$C,'Each Gender Events'!CO$1,'Official Medal Table'!$E:$E,'Each Gender Events'!CO$2)*'Medal values'!$B$2
+ COUNTIFS('Official Medal Table'!$H:$H,'Each Gender Events'!$A51,'Official Medal Table'!$C:$C,'Each Gender Events'!CO$1,'Official Medal Table'!$E:$E,'Each Gender Events'!CO$2)*'Medal values'!$B$3
+ COUNTIFS('Official Medal Table'!$I:$I,'Each Gender Events'!$A51,'Official Medal Table'!$C:$C,'Each Gender Events'!CO$1,'Official Medal Table'!$E:$E,'Each Gender Events'!CO$2)*'Medal values'!$B$3
+ COUNTIFS('Official Medal Table'!$F:$F,'Each Gender Events'!$A51,'Official Medal Table'!$C:$C,'Each Gender Events'!CO$1,'Official Medal Table'!$E:$E,"Mixed")*'Medal values'!$B$1/2
+ COUNTIFS('Official Medal Table'!$G:$G,'Each Gender Events'!$A51,'Official Medal Table'!$C:$C,'Each Gender Events'!CO$1,'Official Medal Table'!$E:$E,"Mixed")*'Medal values'!$B$2/2
+ COUNTIFS('Official Medal Table'!$H:$H,'Each Gender Events'!$A51,'Official Medal Table'!$C:$C,'Each Gender Events'!CO$1,'Official Medal Table'!$E:$E,"Mixed")*'Medal values'!$B$3/2
+ COUNTIFS('Official Medal Table'!$I:$I,'Each Gender Events'!$A51,'Official Medal Table'!$C:$C,'Each Gender Events'!CO$1,'Official Medal Table'!$E:$E,"Mixed")*'Medal values'!$B$3/2</f>
        <v>0</v>
      </c>
      <c r="CP51">
        <f>COUNTIFS('Official Medal Table'!$F:$F,'Each Gender Events'!$A51,'Official Medal Table'!$C:$C,'Each Gender Events'!CP$1,'Official Medal Table'!$E:$E,'Each Gender Events'!CP$2)*'Medal values'!$B$1
+ COUNTIFS('Official Medal Table'!$G:$G,'Each Gender Events'!$A51,'Official Medal Table'!$C:$C,'Each Gender Events'!CP$1,'Official Medal Table'!$E:$E,'Each Gender Events'!CP$2)*'Medal values'!$B$2
+ COUNTIFS('Official Medal Table'!$H:$H,'Each Gender Events'!$A51,'Official Medal Table'!$C:$C,'Each Gender Events'!CP$1,'Official Medal Table'!$E:$E,'Each Gender Events'!CP$2)*'Medal values'!$B$3
+ COUNTIFS('Official Medal Table'!$I:$I,'Each Gender Events'!$A51,'Official Medal Table'!$C:$C,'Each Gender Events'!CP$1,'Official Medal Table'!$E:$E,'Each Gender Events'!CP$2)*'Medal values'!$B$3
+ COUNTIFS('Official Medal Table'!$F:$F,'Each Gender Events'!$A51,'Official Medal Table'!$C:$C,'Each Gender Events'!CP$1,'Official Medal Table'!$E:$E,"Mixed")*'Medal values'!$B$1/2
+ COUNTIFS('Official Medal Table'!$G:$G,'Each Gender Events'!$A51,'Official Medal Table'!$C:$C,'Each Gender Events'!CP$1,'Official Medal Table'!$E:$E,"Mixed")*'Medal values'!$B$2/2
+ COUNTIFS('Official Medal Table'!$H:$H,'Each Gender Events'!$A51,'Official Medal Table'!$C:$C,'Each Gender Events'!CP$1,'Official Medal Table'!$E:$E,"Mixed")*'Medal values'!$B$3/2
+ COUNTIFS('Official Medal Table'!$I:$I,'Each Gender Events'!$A51,'Official Medal Table'!$C:$C,'Each Gender Events'!CP$1,'Official Medal Table'!$E:$E,"Mixed")*'Medal values'!$B$3/2</f>
        <v>0</v>
      </c>
      <c r="CQ51">
        <f>COUNTIFS('Official Medal Table'!$F:$F,'Each Gender Events'!$A51,'Official Medal Table'!$C:$C,'Each Gender Events'!CQ$1,'Official Medal Table'!$E:$E,'Each Gender Events'!CQ$2)*'Medal values'!$B$1
+ COUNTIFS('Official Medal Table'!$G:$G,'Each Gender Events'!$A51,'Official Medal Table'!$C:$C,'Each Gender Events'!CQ$1,'Official Medal Table'!$E:$E,'Each Gender Events'!CQ$2)*'Medal values'!$B$2
+ COUNTIFS('Official Medal Table'!$H:$H,'Each Gender Events'!$A51,'Official Medal Table'!$C:$C,'Each Gender Events'!CQ$1,'Official Medal Table'!$E:$E,'Each Gender Events'!CQ$2)*'Medal values'!$B$3
+ COUNTIFS('Official Medal Table'!$I:$I,'Each Gender Events'!$A51,'Official Medal Table'!$C:$C,'Each Gender Events'!CQ$1,'Official Medal Table'!$E:$E,'Each Gender Events'!CQ$2)*'Medal values'!$B$3
+ COUNTIFS('Official Medal Table'!$F:$F,'Each Gender Events'!$A51,'Official Medal Table'!$C:$C,'Each Gender Events'!CQ$1,'Official Medal Table'!$E:$E,"Mixed")*'Medal values'!$B$1/2
+ COUNTIFS('Official Medal Table'!$G:$G,'Each Gender Events'!$A51,'Official Medal Table'!$C:$C,'Each Gender Events'!CQ$1,'Official Medal Table'!$E:$E,"Mixed")*'Medal values'!$B$2/2
+ COUNTIFS('Official Medal Table'!$H:$H,'Each Gender Events'!$A51,'Official Medal Table'!$C:$C,'Each Gender Events'!CQ$1,'Official Medal Table'!$E:$E,"Mixed")*'Medal values'!$B$3/2
+ COUNTIFS('Official Medal Table'!$I:$I,'Each Gender Events'!$A51,'Official Medal Table'!$C:$C,'Each Gender Events'!CQ$1,'Official Medal Table'!$E:$E,"Mixed")*'Medal values'!$B$3/2</f>
        <v>0</v>
      </c>
      <c r="CR51">
        <f>COUNTIFS('Official Medal Table'!$F:$F,'Each Gender Events'!$A51,'Official Medal Table'!$C:$C,'Each Gender Events'!CR$1,'Official Medal Table'!$E:$E,'Each Gender Events'!CR$2)*'Medal values'!$B$1
+ COUNTIFS('Official Medal Table'!$G:$G,'Each Gender Events'!$A51,'Official Medal Table'!$C:$C,'Each Gender Events'!CR$1,'Official Medal Table'!$E:$E,'Each Gender Events'!CR$2)*'Medal values'!$B$2
+ COUNTIFS('Official Medal Table'!$H:$H,'Each Gender Events'!$A51,'Official Medal Table'!$C:$C,'Each Gender Events'!CR$1,'Official Medal Table'!$E:$E,'Each Gender Events'!CR$2)*'Medal values'!$B$3
+ COUNTIFS('Official Medal Table'!$I:$I,'Each Gender Events'!$A51,'Official Medal Table'!$C:$C,'Each Gender Events'!CR$1,'Official Medal Table'!$E:$E,'Each Gender Events'!CR$2)*'Medal values'!$B$3
+ COUNTIFS('Official Medal Table'!$F:$F,'Each Gender Events'!$A51,'Official Medal Table'!$C:$C,'Each Gender Events'!CR$1,'Official Medal Table'!$E:$E,"Mixed")*'Medal values'!$B$1/2
+ COUNTIFS('Official Medal Table'!$G:$G,'Each Gender Events'!$A51,'Official Medal Table'!$C:$C,'Each Gender Events'!CR$1,'Official Medal Table'!$E:$E,"Mixed")*'Medal values'!$B$2/2
+ COUNTIFS('Official Medal Table'!$H:$H,'Each Gender Events'!$A51,'Official Medal Table'!$C:$C,'Each Gender Events'!CR$1,'Official Medal Table'!$E:$E,"Mixed")*'Medal values'!$B$3/2
+ COUNTIFS('Official Medal Table'!$I:$I,'Each Gender Events'!$A51,'Official Medal Table'!$C:$C,'Each Gender Events'!CR$1,'Official Medal Table'!$E:$E,"Mixed")*'Medal values'!$B$3/2</f>
        <v>0</v>
      </c>
      <c r="CS51">
        <f>COUNTIFS('Official Medal Table'!$F:$F,'Each Gender Events'!$A51,'Official Medal Table'!$C:$C,'Each Gender Events'!CS$1,'Official Medal Table'!$E:$E,'Each Gender Events'!CS$2)*'Medal values'!$B$1
+ COUNTIFS('Official Medal Table'!$G:$G,'Each Gender Events'!$A51,'Official Medal Table'!$C:$C,'Each Gender Events'!CS$1,'Official Medal Table'!$E:$E,'Each Gender Events'!CS$2)*'Medal values'!$B$2
+ COUNTIFS('Official Medal Table'!$H:$H,'Each Gender Events'!$A51,'Official Medal Table'!$C:$C,'Each Gender Events'!CS$1,'Official Medal Table'!$E:$E,'Each Gender Events'!CS$2)*'Medal values'!$B$3
+ COUNTIFS('Official Medal Table'!$I:$I,'Each Gender Events'!$A51,'Official Medal Table'!$C:$C,'Each Gender Events'!CS$1,'Official Medal Table'!$E:$E,'Each Gender Events'!CS$2)*'Medal values'!$B$3
+ COUNTIFS('Official Medal Table'!$F:$F,'Each Gender Events'!$A51,'Official Medal Table'!$C:$C,'Each Gender Events'!CS$1,'Official Medal Table'!$E:$E,"Mixed")*'Medal values'!$B$1/2
+ COUNTIFS('Official Medal Table'!$G:$G,'Each Gender Events'!$A51,'Official Medal Table'!$C:$C,'Each Gender Events'!CS$1,'Official Medal Table'!$E:$E,"Mixed")*'Medal values'!$B$2/2
+ COUNTIFS('Official Medal Table'!$H:$H,'Each Gender Events'!$A51,'Official Medal Table'!$C:$C,'Each Gender Events'!CS$1,'Official Medal Table'!$E:$E,"Mixed")*'Medal values'!$B$3/2
+ COUNTIFS('Official Medal Table'!$I:$I,'Each Gender Events'!$A51,'Official Medal Table'!$C:$C,'Each Gender Events'!CS$1,'Official Medal Table'!$E:$E,"Mixed")*'Medal values'!$B$3/2</f>
        <v>0</v>
      </c>
      <c r="CT51">
        <f>COUNTIFS('Official Medal Table'!$F:$F,'Each Gender Events'!$A51,'Official Medal Table'!$C:$C,'Each Gender Events'!CT$1,'Official Medal Table'!$E:$E,'Each Gender Events'!CT$2)*'Medal values'!$B$1
+ COUNTIFS('Official Medal Table'!$G:$G,'Each Gender Events'!$A51,'Official Medal Table'!$C:$C,'Each Gender Events'!CT$1,'Official Medal Table'!$E:$E,'Each Gender Events'!CT$2)*'Medal values'!$B$2
+ COUNTIFS('Official Medal Table'!$H:$H,'Each Gender Events'!$A51,'Official Medal Table'!$C:$C,'Each Gender Events'!CT$1,'Official Medal Table'!$E:$E,'Each Gender Events'!CT$2)*'Medal values'!$B$3
+ COUNTIFS('Official Medal Table'!$I:$I,'Each Gender Events'!$A51,'Official Medal Table'!$C:$C,'Each Gender Events'!CT$1,'Official Medal Table'!$E:$E,'Each Gender Events'!CT$2)*'Medal values'!$B$3
+ COUNTIFS('Official Medal Table'!$F:$F,'Each Gender Events'!$A51,'Official Medal Table'!$C:$C,'Each Gender Events'!CT$1,'Official Medal Table'!$E:$E,"Mixed")*'Medal values'!$B$1/2
+ COUNTIFS('Official Medal Table'!$G:$G,'Each Gender Events'!$A51,'Official Medal Table'!$C:$C,'Each Gender Events'!CT$1,'Official Medal Table'!$E:$E,"Mixed")*'Medal values'!$B$2/2
+ COUNTIFS('Official Medal Table'!$H:$H,'Each Gender Events'!$A51,'Official Medal Table'!$C:$C,'Each Gender Events'!CT$1,'Official Medal Table'!$E:$E,"Mixed")*'Medal values'!$B$3/2
+ COUNTIFS('Official Medal Table'!$I:$I,'Each Gender Events'!$A51,'Official Medal Table'!$C:$C,'Each Gender Events'!CT$1,'Official Medal Table'!$E:$E,"Mixed")*'Medal values'!$B$3/2</f>
        <v>0</v>
      </c>
    </row>
    <row r="52" spans="1:98" x14ac:dyDescent="0.3">
      <c r="A52" t="str">
        <f>Countries!A51</f>
        <v>GEO</v>
      </c>
      <c r="B52">
        <f>COUNTIFS('Official Medal Table'!$F:$F,'Each Gender Events'!$A52,'Official Medal Table'!$C:$C,'Each Gender Events'!B$1,'Official Medal Table'!$E:$E,'Each Gender Events'!B$2)*'Medal values'!$B$1
+ COUNTIFS('Official Medal Table'!$G:$G,'Each Gender Events'!$A52,'Official Medal Table'!$C:$C,'Each Gender Events'!B$1,'Official Medal Table'!$E:$E,'Each Gender Events'!B$2)*'Medal values'!$B$2
+ COUNTIFS('Official Medal Table'!$H:$H,'Each Gender Events'!$A52,'Official Medal Table'!$C:$C,'Each Gender Events'!B$1,'Official Medal Table'!$E:$E,'Each Gender Events'!B$2)*'Medal values'!$B$3
+ COUNTIFS('Official Medal Table'!$I:$I,'Each Gender Events'!$A52,'Official Medal Table'!$C:$C,'Each Gender Events'!B$1,'Official Medal Table'!$E:$E,'Each Gender Events'!B$2)*'Medal values'!$B$3
+ COUNTIFS('Official Medal Table'!$F:$F,'Each Gender Events'!$A52,'Official Medal Table'!$C:$C,'Each Gender Events'!B$1,'Official Medal Table'!$E:$E,"Mixed")*'Medal values'!$B$1/2
+ COUNTIFS('Official Medal Table'!$G:$G,'Each Gender Events'!$A52,'Official Medal Table'!$C:$C,'Each Gender Events'!B$1,'Official Medal Table'!$E:$E,"Mixed")*'Medal values'!$B$2/2
+ COUNTIFS('Official Medal Table'!$H:$H,'Each Gender Events'!$A52,'Official Medal Table'!$C:$C,'Each Gender Events'!B$1,'Official Medal Table'!$E:$E,"Mixed")*'Medal values'!$B$3/2
+ COUNTIFS('Official Medal Table'!$I:$I,'Each Gender Events'!$A52,'Official Medal Table'!$C:$C,'Each Gender Events'!B$1,'Official Medal Table'!$E:$E,"Mixed")*'Medal values'!$B$3/2</f>
        <v>0</v>
      </c>
      <c r="C52">
        <f>COUNTIFS('Official Medal Table'!$F:$F,'Each Gender Events'!$A52,'Official Medal Table'!$C:$C,'Each Gender Events'!C$1,'Official Medal Table'!$E:$E,'Each Gender Events'!C$2)*'Medal values'!$B$1
+ COUNTIFS('Official Medal Table'!$G:$G,'Each Gender Events'!$A52,'Official Medal Table'!$C:$C,'Each Gender Events'!C$1,'Official Medal Table'!$E:$E,'Each Gender Events'!C$2)*'Medal values'!$B$2
+ COUNTIFS('Official Medal Table'!$H:$H,'Each Gender Events'!$A52,'Official Medal Table'!$C:$C,'Each Gender Events'!C$1,'Official Medal Table'!$E:$E,'Each Gender Events'!C$2)*'Medal values'!$B$3
+ COUNTIFS('Official Medal Table'!$I:$I,'Each Gender Events'!$A52,'Official Medal Table'!$C:$C,'Each Gender Events'!C$1,'Official Medal Table'!$E:$E,'Each Gender Events'!C$2)*'Medal values'!$B$3
+ COUNTIFS('Official Medal Table'!$F:$F,'Each Gender Events'!$A52,'Official Medal Table'!$C:$C,'Each Gender Events'!C$1,'Official Medal Table'!$E:$E,"Mixed")*'Medal values'!$B$1/2
+ COUNTIFS('Official Medal Table'!$G:$G,'Each Gender Events'!$A52,'Official Medal Table'!$C:$C,'Each Gender Events'!C$1,'Official Medal Table'!$E:$E,"Mixed")*'Medal values'!$B$2/2
+ COUNTIFS('Official Medal Table'!$H:$H,'Each Gender Events'!$A52,'Official Medal Table'!$C:$C,'Each Gender Events'!C$1,'Official Medal Table'!$E:$E,"Mixed")*'Medal values'!$B$3/2
+ COUNTIFS('Official Medal Table'!$I:$I,'Each Gender Events'!$A52,'Official Medal Table'!$C:$C,'Each Gender Events'!C$1,'Official Medal Table'!$E:$E,"Mixed")*'Medal values'!$B$3/2</f>
        <v>0</v>
      </c>
      <c r="D52">
        <f>COUNTIFS('Official Medal Table'!$F:$F,'Each Gender Events'!$A52,'Official Medal Table'!$C:$C,'Each Gender Events'!D$1,'Official Medal Table'!$E:$E,'Each Gender Events'!D$2)*'Medal values'!$B$1
+ COUNTIFS('Official Medal Table'!$G:$G,'Each Gender Events'!$A52,'Official Medal Table'!$C:$C,'Each Gender Events'!D$1,'Official Medal Table'!$E:$E,'Each Gender Events'!D$2)*'Medal values'!$B$2
+ COUNTIFS('Official Medal Table'!$H:$H,'Each Gender Events'!$A52,'Official Medal Table'!$C:$C,'Each Gender Events'!D$1,'Official Medal Table'!$E:$E,'Each Gender Events'!D$2)*'Medal values'!$B$3
+ COUNTIFS('Official Medal Table'!$I:$I,'Each Gender Events'!$A52,'Official Medal Table'!$C:$C,'Each Gender Events'!D$1,'Official Medal Table'!$E:$E,'Each Gender Events'!D$2)*'Medal values'!$B$3
+ COUNTIFS('Official Medal Table'!$F:$F,'Each Gender Events'!$A52,'Official Medal Table'!$C:$C,'Each Gender Events'!D$1,'Official Medal Table'!$E:$E,"Mixed")*'Medal values'!$B$1/2
+ COUNTIFS('Official Medal Table'!$G:$G,'Each Gender Events'!$A52,'Official Medal Table'!$C:$C,'Each Gender Events'!D$1,'Official Medal Table'!$E:$E,"Mixed")*'Medal values'!$B$2/2
+ COUNTIFS('Official Medal Table'!$H:$H,'Each Gender Events'!$A52,'Official Medal Table'!$C:$C,'Each Gender Events'!D$1,'Official Medal Table'!$E:$E,"Mixed")*'Medal values'!$B$3/2
+ COUNTIFS('Official Medal Table'!$I:$I,'Each Gender Events'!$A52,'Official Medal Table'!$C:$C,'Each Gender Events'!D$1,'Official Medal Table'!$E:$E,"Mixed")*'Medal values'!$B$3/2</f>
        <v>0</v>
      </c>
      <c r="E52">
        <f>COUNTIFS('Official Medal Table'!$F:$F,'Each Gender Events'!$A52,'Official Medal Table'!$C:$C,'Each Gender Events'!E$1,'Official Medal Table'!$E:$E,'Each Gender Events'!E$2)*'Medal values'!$B$1
+ COUNTIFS('Official Medal Table'!$G:$G,'Each Gender Events'!$A52,'Official Medal Table'!$C:$C,'Each Gender Events'!E$1,'Official Medal Table'!$E:$E,'Each Gender Events'!E$2)*'Medal values'!$B$2
+ COUNTIFS('Official Medal Table'!$H:$H,'Each Gender Events'!$A52,'Official Medal Table'!$C:$C,'Each Gender Events'!E$1,'Official Medal Table'!$E:$E,'Each Gender Events'!E$2)*'Medal values'!$B$3
+ COUNTIFS('Official Medal Table'!$I:$I,'Each Gender Events'!$A52,'Official Medal Table'!$C:$C,'Each Gender Events'!E$1,'Official Medal Table'!$E:$E,'Each Gender Events'!E$2)*'Medal values'!$B$3
+ COUNTIFS('Official Medal Table'!$F:$F,'Each Gender Events'!$A52,'Official Medal Table'!$C:$C,'Each Gender Events'!E$1,'Official Medal Table'!$E:$E,"Mixed")*'Medal values'!$B$1/2
+ COUNTIFS('Official Medal Table'!$G:$G,'Each Gender Events'!$A52,'Official Medal Table'!$C:$C,'Each Gender Events'!E$1,'Official Medal Table'!$E:$E,"Mixed")*'Medal values'!$B$2/2
+ COUNTIFS('Official Medal Table'!$H:$H,'Each Gender Events'!$A52,'Official Medal Table'!$C:$C,'Each Gender Events'!E$1,'Official Medal Table'!$E:$E,"Mixed")*'Medal values'!$B$3/2
+ COUNTIFS('Official Medal Table'!$I:$I,'Each Gender Events'!$A52,'Official Medal Table'!$C:$C,'Each Gender Events'!E$1,'Official Medal Table'!$E:$E,"Mixed")*'Medal values'!$B$3/2</f>
        <v>0</v>
      </c>
      <c r="F52">
        <f>COUNTIFS('Official Medal Table'!$F:$F,'Each Gender Events'!$A52,'Official Medal Table'!$C:$C,'Each Gender Events'!F$1,'Official Medal Table'!$E:$E,'Each Gender Events'!F$2)*'Medal values'!$B$1
+ COUNTIFS('Official Medal Table'!$G:$G,'Each Gender Events'!$A52,'Official Medal Table'!$C:$C,'Each Gender Events'!F$1,'Official Medal Table'!$E:$E,'Each Gender Events'!F$2)*'Medal values'!$B$2
+ COUNTIFS('Official Medal Table'!$H:$H,'Each Gender Events'!$A52,'Official Medal Table'!$C:$C,'Each Gender Events'!F$1,'Official Medal Table'!$E:$E,'Each Gender Events'!F$2)*'Medal values'!$B$3
+ COUNTIFS('Official Medal Table'!$I:$I,'Each Gender Events'!$A52,'Official Medal Table'!$C:$C,'Each Gender Events'!F$1,'Official Medal Table'!$E:$E,'Each Gender Events'!F$2)*'Medal values'!$B$3
+ COUNTIFS('Official Medal Table'!$F:$F,'Each Gender Events'!$A52,'Official Medal Table'!$C:$C,'Each Gender Events'!F$1,'Official Medal Table'!$E:$E,"Mixed")*'Medal values'!$B$1/2
+ COUNTIFS('Official Medal Table'!$G:$G,'Each Gender Events'!$A52,'Official Medal Table'!$C:$C,'Each Gender Events'!F$1,'Official Medal Table'!$E:$E,"Mixed")*'Medal values'!$B$2/2
+ COUNTIFS('Official Medal Table'!$H:$H,'Each Gender Events'!$A52,'Official Medal Table'!$C:$C,'Each Gender Events'!F$1,'Official Medal Table'!$E:$E,"Mixed")*'Medal values'!$B$3/2
+ COUNTIFS('Official Medal Table'!$I:$I,'Each Gender Events'!$A52,'Official Medal Table'!$C:$C,'Each Gender Events'!F$1,'Official Medal Table'!$E:$E,"Mixed")*'Medal values'!$B$3/2</f>
        <v>0</v>
      </c>
      <c r="G52">
        <f>COUNTIFS('Official Medal Table'!$F:$F,'Each Gender Events'!$A52,'Official Medal Table'!$C:$C,'Each Gender Events'!G$1,'Official Medal Table'!$E:$E,'Each Gender Events'!G$2)*'Medal values'!$B$1
+ COUNTIFS('Official Medal Table'!$G:$G,'Each Gender Events'!$A52,'Official Medal Table'!$C:$C,'Each Gender Events'!G$1,'Official Medal Table'!$E:$E,'Each Gender Events'!G$2)*'Medal values'!$B$2
+ COUNTIFS('Official Medal Table'!$H:$H,'Each Gender Events'!$A52,'Official Medal Table'!$C:$C,'Each Gender Events'!G$1,'Official Medal Table'!$E:$E,'Each Gender Events'!G$2)*'Medal values'!$B$3
+ COUNTIFS('Official Medal Table'!$I:$I,'Each Gender Events'!$A52,'Official Medal Table'!$C:$C,'Each Gender Events'!G$1,'Official Medal Table'!$E:$E,'Each Gender Events'!G$2)*'Medal values'!$B$3
+ COUNTIFS('Official Medal Table'!$F:$F,'Each Gender Events'!$A52,'Official Medal Table'!$C:$C,'Each Gender Events'!G$1,'Official Medal Table'!$E:$E,"Mixed")*'Medal values'!$B$1/2
+ COUNTIFS('Official Medal Table'!$G:$G,'Each Gender Events'!$A52,'Official Medal Table'!$C:$C,'Each Gender Events'!G$1,'Official Medal Table'!$E:$E,"Mixed")*'Medal values'!$B$2/2
+ COUNTIFS('Official Medal Table'!$H:$H,'Each Gender Events'!$A52,'Official Medal Table'!$C:$C,'Each Gender Events'!G$1,'Official Medal Table'!$E:$E,"Mixed")*'Medal values'!$B$3/2
+ COUNTIFS('Official Medal Table'!$I:$I,'Each Gender Events'!$A52,'Official Medal Table'!$C:$C,'Each Gender Events'!G$1,'Official Medal Table'!$E:$E,"Mixed")*'Medal values'!$B$3/2</f>
        <v>0</v>
      </c>
      <c r="H52">
        <f>COUNTIFS('Official Medal Table'!$F:$F,'Each Gender Events'!$A52,'Official Medal Table'!$C:$C,'Each Gender Events'!H$1,'Official Medal Table'!$E:$E,'Each Gender Events'!H$2)*'Medal values'!$B$1
+ COUNTIFS('Official Medal Table'!$G:$G,'Each Gender Events'!$A52,'Official Medal Table'!$C:$C,'Each Gender Events'!H$1,'Official Medal Table'!$E:$E,'Each Gender Events'!H$2)*'Medal values'!$B$2
+ COUNTIFS('Official Medal Table'!$H:$H,'Each Gender Events'!$A52,'Official Medal Table'!$C:$C,'Each Gender Events'!H$1,'Official Medal Table'!$E:$E,'Each Gender Events'!H$2)*'Medal values'!$B$3
+ COUNTIFS('Official Medal Table'!$I:$I,'Each Gender Events'!$A52,'Official Medal Table'!$C:$C,'Each Gender Events'!H$1,'Official Medal Table'!$E:$E,'Each Gender Events'!H$2)*'Medal values'!$B$3
+ COUNTIFS('Official Medal Table'!$F:$F,'Each Gender Events'!$A52,'Official Medal Table'!$C:$C,'Each Gender Events'!H$1,'Official Medal Table'!$E:$E,"Mixed")*'Medal values'!$B$1/2
+ COUNTIFS('Official Medal Table'!$G:$G,'Each Gender Events'!$A52,'Official Medal Table'!$C:$C,'Each Gender Events'!H$1,'Official Medal Table'!$E:$E,"Mixed")*'Medal values'!$B$2/2
+ COUNTIFS('Official Medal Table'!$H:$H,'Each Gender Events'!$A52,'Official Medal Table'!$C:$C,'Each Gender Events'!H$1,'Official Medal Table'!$E:$E,"Mixed")*'Medal values'!$B$3/2
+ COUNTIFS('Official Medal Table'!$I:$I,'Each Gender Events'!$A52,'Official Medal Table'!$C:$C,'Each Gender Events'!H$1,'Official Medal Table'!$E:$E,"Mixed")*'Medal values'!$B$3/2</f>
        <v>0</v>
      </c>
      <c r="I52">
        <f>COUNTIFS('Official Medal Table'!$F:$F,'Each Gender Events'!$A52,'Official Medal Table'!$C:$C,'Each Gender Events'!I$1,'Official Medal Table'!$E:$E,'Each Gender Events'!I$2)*'Medal values'!$B$1
+ COUNTIFS('Official Medal Table'!$G:$G,'Each Gender Events'!$A52,'Official Medal Table'!$C:$C,'Each Gender Events'!I$1,'Official Medal Table'!$E:$E,'Each Gender Events'!I$2)*'Medal values'!$B$2
+ COUNTIFS('Official Medal Table'!$H:$H,'Each Gender Events'!$A52,'Official Medal Table'!$C:$C,'Each Gender Events'!I$1,'Official Medal Table'!$E:$E,'Each Gender Events'!I$2)*'Medal values'!$B$3
+ COUNTIFS('Official Medal Table'!$I:$I,'Each Gender Events'!$A52,'Official Medal Table'!$C:$C,'Each Gender Events'!I$1,'Official Medal Table'!$E:$E,'Each Gender Events'!I$2)*'Medal values'!$B$3
+ COUNTIFS('Official Medal Table'!$F:$F,'Each Gender Events'!$A52,'Official Medal Table'!$C:$C,'Each Gender Events'!I$1,'Official Medal Table'!$E:$E,"Mixed")*'Medal values'!$B$1/2
+ COUNTIFS('Official Medal Table'!$G:$G,'Each Gender Events'!$A52,'Official Medal Table'!$C:$C,'Each Gender Events'!I$1,'Official Medal Table'!$E:$E,"Mixed")*'Medal values'!$B$2/2
+ COUNTIFS('Official Medal Table'!$H:$H,'Each Gender Events'!$A52,'Official Medal Table'!$C:$C,'Each Gender Events'!I$1,'Official Medal Table'!$E:$E,"Mixed")*'Medal values'!$B$3/2
+ COUNTIFS('Official Medal Table'!$I:$I,'Each Gender Events'!$A52,'Official Medal Table'!$C:$C,'Each Gender Events'!I$1,'Official Medal Table'!$E:$E,"Mixed")*'Medal values'!$B$3/2</f>
        <v>0</v>
      </c>
      <c r="J52">
        <f>COUNTIFS('Official Medal Table'!$F:$F,'Each Gender Events'!$A52,'Official Medal Table'!$C:$C,'Each Gender Events'!J$1,'Official Medal Table'!$E:$E,'Each Gender Events'!J$2)*'Medal values'!$B$1
+ COUNTIFS('Official Medal Table'!$G:$G,'Each Gender Events'!$A52,'Official Medal Table'!$C:$C,'Each Gender Events'!J$1,'Official Medal Table'!$E:$E,'Each Gender Events'!J$2)*'Medal values'!$B$2
+ COUNTIFS('Official Medal Table'!$H:$H,'Each Gender Events'!$A52,'Official Medal Table'!$C:$C,'Each Gender Events'!J$1,'Official Medal Table'!$E:$E,'Each Gender Events'!J$2)*'Medal values'!$B$3
+ COUNTIFS('Official Medal Table'!$I:$I,'Each Gender Events'!$A52,'Official Medal Table'!$C:$C,'Each Gender Events'!J$1,'Official Medal Table'!$E:$E,'Each Gender Events'!J$2)*'Medal values'!$B$3
+ COUNTIFS('Official Medal Table'!$F:$F,'Each Gender Events'!$A52,'Official Medal Table'!$C:$C,'Each Gender Events'!J$1,'Official Medal Table'!$E:$E,"Mixed")*'Medal values'!$B$1/2
+ COUNTIFS('Official Medal Table'!$G:$G,'Each Gender Events'!$A52,'Official Medal Table'!$C:$C,'Each Gender Events'!J$1,'Official Medal Table'!$E:$E,"Mixed")*'Medal values'!$B$2/2
+ COUNTIFS('Official Medal Table'!$H:$H,'Each Gender Events'!$A52,'Official Medal Table'!$C:$C,'Each Gender Events'!J$1,'Official Medal Table'!$E:$E,"Mixed")*'Medal values'!$B$3/2
+ COUNTIFS('Official Medal Table'!$I:$I,'Each Gender Events'!$A52,'Official Medal Table'!$C:$C,'Each Gender Events'!J$1,'Official Medal Table'!$E:$E,"Mixed")*'Medal values'!$B$3/2</f>
        <v>0</v>
      </c>
      <c r="K52">
        <f>COUNTIFS('Official Medal Table'!$F:$F,'Each Gender Events'!$A52,'Official Medal Table'!$C:$C,'Each Gender Events'!K$1,'Official Medal Table'!$E:$E,'Each Gender Events'!K$2)*'Medal values'!$B$1
+ COUNTIFS('Official Medal Table'!$G:$G,'Each Gender Events'!$A52,'Official Medal Table'!$C:$C,'Each Gender Events'!K$1,'Official Medal Table'!$E:$E,'Each Gender Events'!K$2)*'Medal values'!$B$2
+ COUNTIFS('Official Medal Table'!$H:$H,'Each Gender Events'!$A52,'Official Medal Table'!$C:$C,'Each Gender Events'!K$1,'Official Medal Table'!$E:$E,'Each Gender Events'!K$2)*'Medal values'!$B$3
+ COUNTIFS('Official Medal Table'!$I:$I,'Each Gender Events'!$A52,'Official Medal Table'!$C:$C,'Each Gender Events'!K$1,'Official Medal Table'!$E:$E,'Each Gender Events'!K$2)*'Medal values'!$B$3
+ COUNTIFS('Official Medal Table'!$F:$F,'Each Gender Events'!$A52,'Official Medal Table'!$C:$C,'Each Gender Events'!K$1,'Official Medal Table'!$E:$E,"Mixed")*'Medal values'!$B$1/2
+ COUNTIFS('Official Medal Table'!$G:$G,'Each Gender Events'!$A52,'Official Medal Table'!$C:$C,'Each Gender Events'!K$1,'Official Medal Table'!$E:$E,"Mixed")*'Medal values'!$B$2/2
+ COUNTIFS('Official Medal Table'!$H:$H,'Each Gender Events'!$A52,'Official Medal Table'!$C:$C,'Each Gender Events'!K$1,'Official Medal Table'!$E:$E,"Mixed")*'Medal values'!$B$3/2
+ COUNTIFS('Official Medal Table'!$I:$I,'Each Gender Events'!$A52,'Official Medal Table'!$C:$C,'Each Gender Events'!K$1,'Official Medal Table'!$E:$E,"Mixed")*'Medal values'!$B$3/2</f>
        <v>0</v>
      </c>
      <c r="L52">
        <f>COUNTIFS('Official Medal Table'!$F:$F,'Each Gender Events'!$A52,'Official Medal Table'!$C:$C,'Each Gender Events'!L$1,'Official Medal Table'!$E:$E,'Each Gender Events'!L$2)*'Medal values'!$B$1
+ COUNTIFS('Official Medal Table'!$G:$G,'Each Gender Events'!$A52,'Official Medal Table'!$C:$C,'Each Gender Events'!L$1,'Official Medal Table'!$E:$E,'Each Gender Events'!L$2)*'Medal values'!$B$2
+ COUNTIFS('Official Medal Table'!$H:$H,'Each Gender Events'!$A52,'Official Medal Table'!$C:$C,'Each Gender Events'!L$1,'Official Medal Table'!$E:$E,'Each Gender Events'!L$2)*'Medal values'!$B$3
+ COUNTIFS('Official Medal Table'!$I:$I,'Each Gender Events'!$A52,'Official Medal Table'!$C:$C,'Each Gender Events'!L$1,'Official Medal Table'!$E:$E,'Each Gender Events'!L$2)*'Medal values'!$B$3
+ COUNTIFS('Official Medal Table'!$F:$F,'Each Gender Events'!$A52,'Official Medal Table'!$C:$C,'Each Gender Events'!L$1,'Official Medal Table'!$E:$E,"Mixed")*'Medal values'!$B$1/2
+ COUNTIFS('Official Medal Table'!$G:$G,'Each Gender Events'!$A52,'Official Medal Table'!$C:$C,'Each Gender Events'!L$1,'Official Medal Table'!$E:$E,"Mixed")*'Medal values'!$B$2/2
+ COUNTIFS('Official Medal Table'!$H:$H,'Each Gender Events'!$A52,'Official Medal Table'!$C:$C,'Each Gender Events'!L$1,'Official Medal Table'!$E:$E,"Mixed")*'Medal values'!$B$3/2
+ COUNTIFS('Official Medal Table'!$I:$I,'Each Gender Events'!$A52,'Official Medal Table'!$C:$C,'Each Gender Events'!L$1,'Official Medal Table'!$E:$E,"Mixed")*'Medal values'!$B$3/2</f>
        <v>0</v>
      </c>
      <c r="M52">
        <f>COUNTIFS('Official Medal Table'!$F:$F,'Each Gender Events'!$A52,'Official Medal Table'!$C:$C,'Each Gender Events'!M$1,'Official Medal Table'!$E:$E,'Each Gender Events'!M$2)*'Medal values'!$B$1
+ COUNTIFS('Official Medal Table'!$G:$G,'Each Gender Events'!$A52,'Official Medal Table'!$C:$C,'Each Gender Events'!M$1,'Official Medal Table'!$E:$E,'Each Gender Events'!M$2)*'Medal values'!$B$2
+ COUNTIFS('Official Medal Table'!$H:$H,'Each Gender Events'!$A52,'Official Medal Table'!$C:$C,'Each Gender Events'!M$1,'Official Medal Table'!$E:$E,'Each Gender Events'!M$2)*'Medal values'!$B$3
+ COUNTIFS('Official Medal Table'!$I:$I,'Each Gender Events'!$A52,'Official Medal Table'!$C:$C,'Each Gender Events'!M$1,'Official Medal Table'!$E:$E,'Each Gender Events'!M$2)*'Medal values'!$B$3
+ COUNTIFS('Official Medal Table'!$F:$F,'Each Gender Events'!$A52,'Official Medal Table'!$C:$C,'Each Gender Events'!M$1,'Official Medal Table'!$E:$E,"Mixed")*'Medal values'!$B$1/2
+ COUNTIFS('Official Medal Table'!$G:$G,'Each Gender Events'!$A52,'Official Medal Table'!$C:$C,'Each Gender Events'!M$1,'Official Medal Table'!$E:$E,"Mixed")*'Medal values'!$B$2/2
+ COUNTIFS('Official Medal Table'!$H:$H,'Each Gender Events'!$A52,'Official Medal Table'!$C:$C,'Each Gender Events'!M$1,'Official Medal Table'!$E:$E,"Mixed")*'Medal values'!$B$3/2
+ COUNTIFS('Official Medal Table'!$I:$I,'Each Gender Events'!$A52,'Official Medal Table'!$C:$C,'Each Gender Events'!M$1,'Official Medal Table'!$E:$E,"Mixed")*'Medal values'!$B$3/2</f>
        <v>0</v>
      </c>
      <c r="N52">
        <f>COUNTIFS('Official Medal Table'!$F:$F,'Each Gender Events'!$A52,'Official Medal Table'!$C:$C,'Each Gender Events'!N$1,'Official Medal Table'!$E:$E,'Each Gender Events'!N$2)*'Medal values'!$B$1
+ COUNTIFS('Official Medal Table'!$G:$G,'Each Gender Events'!$A52,'Official Medal Table'!$C:$C,'Each Gender Events'!N$1,'Official Medal Table'!$E:$E,'Each Gender Events'!N$2)*'Medal values'!$B$2
+ COUNTIFS('Official Medal Table'!$H:$H,'Each Gender Events'!$A52,'Official Medal Table'!$C:$C,'Each Gender Events'!N$1,'Official Medal Table'!$E:$E,'Each Gender Events'!N$2)*'Medal values'!$B$3
+ COUNTIFS('Official Medal Table'!$I:$I,'Each Gender Events'!$A52,'Official Medal Table'!$C:$C,'Each Gender Events'!N$1,'Official Medal Table'!$E:$E,'Each Gender Events'!N$2)*'Medal values'!$B$3
+ COUNTIFS('Official Medal Table'!$F:$F,'Each Gender Events'!$A52,'Official Medal Table'!$C:$C,'Each Gender Events'!N$1,'Official Medal Table'!$E:$E,"Mixed")*'Medal values'!$B$1/2
+ COUNTIFS('Official Medal Table'!$G:$G,'Each Gender Events'!$A52,'Official Medal Table'!$C:$C,'Each Gender Events'!N$1,'Official Medal Table'!$E:$E,"Mixed")*'Medal values'!$B$2/2
+ COUNTIFS('Official Medal Table'!$H:$H,'Each Gender Events'!$A52,'Official Medal Table'!$C:$C,'Each Gender Events'!N$1,'Official Medal Table'!$E:$E,"Mixed")*'Medal values'!$B$3/2
+ COUNTIFS('Official Medal Table'!$I:$I,'Each Gender Events'!$A52,'Official Medal Table'!$C:$C,'Each Gender Events'!N$1,'Official Medal Table'!$E:$E,"Mixed")*'Medal values'!$B$3/2</f>
        <v>0</v>
      </c>
      <c r="O52">
        <f>COUNTIFS('Official Medal Table'!$F:$F,'Each Gender Events'!$A52,'Official Medal Table'!$C:$C,'Each Gender Events'!O$1,'Official Medal Table'!$E:$E,'Each Gender Events'!O$2)*'Medal values'!$B$1
+ COUNTIFS('Official Medal Table'!$G:$G,'Each Gender Events'!$A52,'Official Medal Table'!$C:$C,'Each Gender Events'!O$1,'Official Medal Table'!$E:$E,'Each Gender Events'!O$2)*'Medal values'!$B$2
+ COUNTIFS('Official Medal Table'!$H:$H,'Each Gender Events'!$A52,'Official Medal Table'!$C:$C,'Each Gender Events'!O$1,'Official Medal Table'!$E:$E,'Each Gender Events'!O$2)*'Medal values'!$B$3
+ COUNTIFS('Official Medal Table'!$I:$I,'Each Gender Events'!$A52,'Official Medal Table'!$C:$C,'Each Gender Events'!O$1,'Official Medal Table'!$E:$E,'Each Gender Events'!O$2)*'Medal values'!$B$3
+ COUNTIFS('Official Medal Table'!$F:$F,'Each Gender Events'!$A52,'Official Medal Table'!$C:$C,'Each Gender Events'!O$1,'Official Medal Table'!$E:$E,"Mixed")*'Medal values'!$B$1/2
+ COUNTIFS('Official Medal Table'!$G:$G,'Each Gender Events'!$A52,'Official Medal Table'!$C:$C,'Each Gender Events'!O$1,'Official Medal Table'!$E:$E,"Mixed")*'Medal values'!$B$2/2
+ COUNTIFS('Official Medal Table'!$H:$H,'Each Gender Events'!$A52,'Official Medal Table'!$C:$C,'Each Gender Events'!O$1,'Official Medal Table'!$E:$E,"Mixed")*'Medal values'!$B$3/2
+ COUNTIFS('Official Medal Table'!$I:$I,'Each Gender Events'!$A52,'Official Medal Table'!$C:$C,'Each Gender Events'!O$1,'Official Medal Table'!$E:$E,"Mixed")*'Medal values'!$B$3/2</f>
        <v>0</v>
      </c>
      <c r="P52">
        <f>COUNTIFS('Official Medal Table'!$F:$F,'Each Gender Events'!$A52,'Official Medal Table'!$C:$C,'Each Gender Events'!P$1,'Official Medal Table'!$E:$E,'Each Gender Events'!P$2)*'Medal values'!$B$1
+ COUNTIFS('Official Medal Table'!$G:$G,'Each Gender Events'!$A52,'Official Medal Table'!$C:$C,'Each Gender Events'!P$1,'Official Medal Table'!$E:$E,'Each Gender Events'!P$2)*'Medal values'!$B$2
+ COUNTIFS('Official Medal Table'!$H:$H,'Each Gender Events'!$A52,'Official Medal Table'!$C:$C,'Each Gender Events'!P$1,'Official Medal Table'!$E:$E,'Each Gender Events'!P$2)*'Medal values'!$B$3
+ COUNTIFS('Official Medal Table'!$I:$I,'Each Gender Events'!$A52,'Official Medal Table'!$C:$C,'Each Gender Events'!P$1,'Official Medal Table'!$E:$E,'Each Gender Events'!P$2)*'Medal values'!$B$3
+ COUNTIFS('Official Medal Table'!$F:$F,'Each Gender Events'!$A52,'Official Medal Table'!$C:$C,'Each Gender Events'!P$1,'Official Medal Table'!$E:$E,"Mixed")*'Medal values'!$B$1/2
+ COUNTIFS('Official Medal Table'!$G:$G,'Each Gender Events'!$A52,'Official Medal Table'!$C:$C,'Each Gender Events'!P$1,'Official Medal Table'!$E:$E,"Mixed")*'Medal values'!$B$2/2
+ COUNTIFS('Official Medal Table'!$H:$H,'Each Gender Events'!$A52,'Official Medal Table'!$C:$C,'Each Gender Events'!P$1,'Official Medal Table'!$E:$E,"Mixed")*'Medal values'!$B$3/2
+ COUNTIFS('Official Medal Table'!$I:$I,'Each Gender Events'!$A52,'Official Medal Table'!$C:$C,'Each Gender Events'!P$1,'Official Medal Table'!$E:$E,"Mixed")*'Medal values'!$B$3/2</f>
        <v>0</v>
      </c>
      <c r="Q52">
        <f>COUNTIFS('Official Medal Table'!$F:$F,'Each Gender Events'!$A52,'Official Medal Table'!$C:$C,'Each Gender Events'!Q$1,'Official Medal Table'!$E:$E,'Each Gender Events'!Q$2)*'Medal values'!$B$1
+ COUNTIFS('Official Medal Table'!$G:$G,'Each Gender Events'!$A52,'Official Medal Table'!$C:$C,'Each Gender Events'!Q$1,'Official Medal Table'!$E:$E,'Each Gender Events'!Q$2)*'Medal values'!$B$2
+ COUNTIFS('Official Medal Table'!$H:$H,'Each Gender Events'!$A52,'Official Medal Table'!$C:$C,'Each Gender Events'!Q$1,'Official Medal Table'!$E:$E,'Each Gender Events'!Q$2)*'Medal values'!$B$3
+ COUNTIFS('Official Medal Table'!$I:$I,'Each Gender Events'!$A52,'Official Medal Table'!$C:$C,'Each Gender Events'!Q$1,'Official Medal Table'!$E:$E,'Each Gender Events'!Q$2)*'Medal values'!$B$3
+ COUNTIFS('Official Medal Table'!$F:$F,'Each Gender Events'!$A52,'Official Medal Table'!$C:$C,'Each Gender Events'!Q$1,'Official Medal Table'!$E:$E,"Mixed")*'Medal values'!$B$1/2
+ COUNTIFS('Official Medal Table'!$G:$G,'Each Gender Events'!$A52,'Official Medal Table'!$C:$C,'Each Gender Events'!Q$1,'Official Medal Table'!$E:$E,"Mixed")*'Medal values'!$B$2/2
+ COUNTIFS('Official Medal Table'!$H:$H,'Each Gender Events'!$A52,'Official Medal Table'!$C:$C,'Each Gender Events'!Q$1,'Official Medal Table'!$E:$E,"Mixed")*'Medal values'!$B$3/2
+ COUNTIFS('Official Medal Table'!$I:$I,'Each Gender Events'!$A52,'Official Medal Table'!$C:$C,'Each Gender Events'!Q$1,'Official Medal Table'!$E:$E,"Mixed")*'Medal values'!$B$3/2</f>
        <v>0</v>
      </c>
      <c r="R52">
        <f>COUNTIFS('Official Medal Table'!$F:$F,'Each Gender Events'!$A52,'Official Medal Table'!$C:$C,'Each Gender Events'!R$1,'Official Medal Table'!$E:$E,'Each Gender Events'!R$2)*'Medal values'!$B$1
+ COUNTIFS('Official Medal Table'!$G:$G,'Each Gender Events'!$A52,'Official Medal Table'!$C:$C,'Each Gender Events'!R$1,'Official Medal Table'!$E:$E,'Each Gender Events'!R$2)*'Medal values'!$B$2
+ COUNTIFS('Official Medal Table'!$H:$H,'Each Gender Events'!$A52,'Official Medal Table'!$C:$C,'Each Gender Events'!R$1,'Official Medal Table'!$E:$E,'Each Gender Events'!R$2)*'Medal values'!$B$3
+ COUNTIFS('Official Medal Table'!$I:$I,'Each Gender Events'!$A52,'Official Medal Table'!$C:$C,'Each Gender Events'!R$1,'Official Medal Table'!$E:$E,'Each Gender Events'!R$2)*'Medal values'!$B$3
+ COUNTIFS('Official Medal Table'!$F:$F,'Each Gender Events'!$A52,'Official Medal Table'!$C:$C,'Each Gender Events'!R$1,'Official Medal Table'!$E:$E,"Mixed")*'Medal values'!$B$1/2
+ COUNTIFS('Official Medal Table'!$G:$G,'Each Gender Events'!$A52,'Official Medal Table'!$C:$C,'Each Gender Events'!R$1,'Official Medal Table'!$E:$E,"Mixed")*'Medal values'!$B$2/2
+ COUNTIFS('Official Medal Table'!$H:$H,'Each Gender Events'!$A52,'Official Medal Table'!$C:$C,'Each Gender Events'!R$1,'Official Medal Table'!$E:$E,"Mixed")*'Medal values'!$B$3/2
+ COUNTIFS('Official Medal Table'!$I:$I,'Each Gender Events'!$A52,'Official Medal Table'!$C:$C,'Each Gender Events'!R$1,'Official Medal Table'!$E:$E,"Mixed")*'Medal values'!$B$3/2</f>
        <v>0</v>
      </c>
      <c r="S52">
        <f>COUNTIFS('Official Medal Table'!$F:$F,'Each Gender Events'!$A52,'Official Medal Table'!$C:$C,'Each Gender Events'!S$1,'Official Medal Table'!$E:$E,'Each Gender Events'!S$2)*'Medal values'!$B$1
+ COUNTIFS('Official Medal Table'!$G:$G,'Each Gender Events'!$A52,'Official Medal Table'!$C:$C,'Each Gender Events'!S$1,'Official Medal Table'!$E:$E,'Each Gender Events'!S$2)*'Medal values'!$B$2
+ COUNTIFS('Official Medal Table'!$H:$H,'Each Gender Events'!$A52,'Official Medal Table'!$C:$C,'Each Gender Events'!S$1,'Official Medal Table'!$E:$E,'Each Gender Events'!S$2)*'Medal values'!$B$3
+ COUNTIFS('Official Medal Table'!$I:$I,'Each Gender Events'!$A52,'Official Medal Table'!$C:$C,'Each Gender Events'!S$1,'Official Medal Table'!$E:$E,'Each Gender Events'!S$2)*'Medal values'!$B$3
+ COUNTIFS('Official Medal Table'!$F:$F,'Each Gender Events'!$A52,'Official Medal Table'!$C:$C,'Each Gender Events'!S$1,'Official Medal Table'!$E:$E,"Mixed")*'Medal values'!$B$1/2
+ COUNTIFS('Official Medal Table'!$G:$G,'Each Gender Events'!$A52,'Official Medal Table'!$C:$C,'Each Gender Events'!S$1,'Official Medal Table'!$E:$E,"Mixed")*'Medal values'!$B$2/2
+ COUNTIFS('Official Medal Table'!$H:$H,'Each Gender Events'!$A52,'Official Medal Table'!$C:$C,'Each Gender Events'!S$1,'Official Medal Table'!$E:$E,"Mixed")*'Medal values'!$B$3/2
+ COUNTIFS('Official Medal Table'!$I:$I,'Each Gender Events'!$A52,'Official Medal Table'!$C:$C,'Each Gender Events'!S$1,'Official Medal Table'!$E:$E,"Mixed")*'Medal values'!$B$3/2</f>
        <v>0</v>
      </c>
      <c r="T52">
        <f>COUNTIFS('Official Medal Table'!$F:$F,'Each Gender Events'!$A52,'Official Medal Table'!$C:$C,'Each Gender Events'!T$1,'Official Medal Table'!$E:$E,'Each Gender Events'!T$2)*'Medal values'!$B$1
+ COUNTIFS('Official Medal Table'!$G:$G,'Each Gender Events'!$A52,'Official Medal Table'!$C:$C,'Each Gender Events'!T$1,'Official Medal Table'!$E:$E,'Each Gender Events'!T$2)*'Medal values'!$B$2
+ COUNTIFS('Official Medal Table'!$H:$H,'Each Gender Events'!$A52,'Official Medal Table'!$C:$C,'Each Gender Events'!T$1,'Official Medal Table'!$E:$E,'Each Gender Events'!T$2)*'Medal values'!$B$3
+ COUNTIFS('Official Medal Table'!$I:$I,'Each Gender Events'!$A52,'Official Medal Table'!$C:$C,'Each Gender Events'!T$1,'Official Medal Table'!$E:$E,'Each Gender Events'!T$2)*'Medal values'!$B$3
+ COUNTIFS('Official Medal Table'!$F:$F,'Each Gender Events'!$A52,'Official Medal Table'!$C:$C,'Each Gender Events'!T$1,'Official Medal Table'!$E:$E,"Mixed")*'Medal values'!$B$1/2
+ COUNTIFS('Official Medal Table'!$G:$G,'Each Gender Events'!$A52,'Official Medal Table'!$C:$C,'Each Gender Events'!T$1,'Official Medal Table'!$E:$E,"Mixed")*'Medal values'!$B$2/2
+ COUNTIFS('Official Medal Table'!$H:$H,'Each Gender Events'!$A52,'Official Medal Table'!$C:$C,'Each Gender Events'!T$1,'Official Medal Table'!$E:$E,"Mixed")*'Medal values'!$B$3/2
+ COUNTIFS('Official Medal Table'!$I:$I,'Each Gender Events'!$A52,'Official Medal Table'!$C:$C,'Each Gender Events'!T$1,'Official Medal Table'!$E:$E,"Mixed")*'Medal values'!$B$3/2</f>
        <v>0</v>
      </c>
      <c r="U52">
        <f>COUNTIFS('Official Medal Table'!$F:$F,'Each Gender Events'!$A52,'Official Medal Table'!$C:$C,'Each Gender Events'!U$1,'Official Medal Table'!$E:$E,'Each Gender Events'!U$2)*'Medal values'!$B$1
+ COUNTIFS('Official Medal Table'!$G:$G,'Each Gender Events'!$A52,'Official Medal Table'!$C:$C,'Each Gender Events'!U$1,'Official Medal Table'!$E:$E,'Each Gender Events'!U$2)*'Medal values'!$B$2
+ COUNTIFS('Official Medal Table'!$H:$H,'Each Gender Events'!$A52,'Official Medal Table'!$C:$C,'Each Gender Events'!U$1,'Official Medal Table'!$E:$E,'Each Gender Events'!U$2)*'Medal values'!$B$3
+ COUNTIFS('Official Medal Table'!$I:$I,'Each Gender Events'!$A52,'Official Medal Table'!$C:$C,'Each Gender Events'!U$1,'Official Medal Table'!$E:$E,'Each Gender Events'!U$2)*'Medal values'!$B$3
+ COUNTIFS('Official Medal Table'!$F:$F,'Each Gender Events'!$A52,'Official Medal Table'!$C:$C,'Each Gender Events'!U$1,'Official Medal Table'!$E:$E,"Mixed")*'Medal values'!$B$1/2
+ COUNTIFS('Official Medal Table'!$G:$G,'Each Gender Events'!$A52,'Official Medal Table'!$C:$C,'Each Gender Events'!U$1,'Official Medal Table'!$E:$E,"Mixed")*'Medal values'!$B$2/2
+ COUNTIFS('Official Medal Table'!$H:$H,'Each Gender Events'!$A52,'Official Medal Table'!$C:$C,'Each Gender Events'!U$1,'Official Medal Table'!$E:$E,"Mixed")*'Medal values'!$B$3/2
+ COUNTIFS('Official Medal Table'!$I:$I,'Each Gender Events'!$A52,'Official Medal Table'!$C:$C,'Each Gender Events'!U$1,'Official Medal Table'!$E:$E,"Mixed")*'Medal values'!$B$3/2</f>
        <v>1</v>
      </c>
      <c r="V52">
        <f>COUNTIFS('Official Medal Table'!$F:$F,'Each Gender Events'!$A52,'Official Medal Table'!$C:$C,'Each Gender Events'!V$1,'Official Medal Table'!$E:$E,'Each Gender Events'!V$2)*'Medal values'!$B$1
+ COUNTIFS('Official Medal Table'!$G:$G,'Each Gender Events'!$A52,'Official Medal Table'!$C:$C,'Each Gender Events'!V$1,'Official Medal Table'!$E:$E,'Each Gender Events'!V$2)*'Medal values'!$B$2
+ COUNTIFS('Official Medal Table'!$H:$H,'Each Gender Events'!$A52,'Official Medal Table'!$C:$C,'Each Gender Events'!V$1,'Official Medal Table'!$E:$E,'Each Gender Events'!V$2)*'Medal values'!$B$3
+ COUNTIFS('Official Medal Table'!$I:$I,'Each Gender Events'!$A52,'Official Medal Table'!$C:$C,'Each Gender Events'!V$1,'Official Medal Table'!$E:$E,'Each Gender Events'!V$2)*'Medal values'!$B$3
+ COUNTIFS('Official Medal Table'!$F:$F,'Each Gender Events'!$A52,'Official Medal Table'!$C:$C,'Each Gender Events'!V$1,'Official Medal Table'!$E:$E,"Mixed")*'Medal values'!$B$1/2
+ COUNTIFS('Official Medal Table'!$G:$G,'Each Gender Events'!$A52,'Official Medal Table'!$C:$C,'Each Gender Events'!V$1,'Official Medal Table'!$E:$E,"Mixed")*'Medal values'!$B$2/2
+ COUNTIFS('Official Medal Table'!$H:$H,'Each Gender Events'!$A52,'Official Medal Table'!$C:$C,'Each Gender Events'!V$1,'Official Medal Table'!$E:$E,"Mixed")*'Medal values'!$B$3/2
+ COUNTIFS('Official Medal Table'!$I:$I,'Each Gender Events'!$A52,'Official Medal Table'!$C:$C,'Each Gender Events'!V$1,'Official Medal Table'!$E:$E,"Mixed")*'Medal values'!$B$3/2</f>
        <v>0</v>
      </c>
      <c r="W52">
        <f>COUNTIFS('Official Medal Table'!$F:$F,'Each Gender Events'!$A52,'Official Medal Table'!$C:$C,'Each Gender Events'!W$1,'Official Medal Table'!$E:$E,'Each Gender Events'!W$2)*'Medal values'!$B$1
+ COUNTIFS('Official Medal Table'!$G:$G,'Each Gender Events'!$A52,'Official Medal Table'!$C:$C,'Each Gender Events'!W$1,'Official Medal Table'!$E:$E,'Each Gender Events'!W$2)*'Medal values'!$B$2
+ COUNTIFS('Official Medal Table'!$H:$H,'Each Gender Events'!$A52,'Official Medal Table'!$C:$C,'Each Gender Events'!W$1,'Official Medal Table'!$E:$E,'Each Gender Events'!W$2)*'Medal values'!$B$3
+ COUNTIFS('Official Medal Table'!$I:$I,'Each Gender Events'!$A52,'Official Medal Table'!$C:$C,'Each Gender Events'!W$1,'Official Medal Table'!$E:$E,'Each Gender Events'!W$2)*'Medal values'!$B$3
+ COUNTIFS('Official Medal Table'!$F:$F,'Each Gender Events'!$A52,'Official Medal Table'!$C:$C,'Each Gender Events'!W$1,'Official Medal Table'!$E:$E,"Mixed")*'Medal values'!$B$1/2
+ COUNTIFS('Official Medal Table'!$G:$G,'Each Gender Events'!$A52,'Official Medal Table'!$C:$C,'Each Gender Events'!W$1,'Official Medal Table'!$E:$E,"Mixed")*'Medal values'!$B$2/2
+ COUNTIFS('Official Medal Table'!$H:$H,'Each Gender Events'!$A52,'Official Medal Table'!$C:$C,'Each Gender Events'!W$1,'Official Medal Table'!$E:$E,"Mixed")*'Medal values'!$B$3/2
+ COUNTIFS('Official Medal Table'!$I:$I,'Each Gender Events'!$A52,'Official Medal Table'!$C:$C,'Each Gender Events'!W$1,'Official Medal Table'!$E:$E,"Mixed")*'Medal values'!$B$3/2</f>
        <v>0</v>
      </c>
      <c r="X52">
        <f>COUNTIFS('Official Medal Table'!$F:$F,'Each Gender Events'!$A52,'Official Medal Table'!$C:$C,'Each Gender Events'!X$1,'Official Medal Table'!$E:$E,'Each Gender Events'!X$2)*'Medal values'!$B$1
+ COUNTIFS('Official Medal Table'!$G:$G,'Each Gender Events'!$A52,'Official Medal Table'!$C:$C,'Each Gender Events'!X$1,'Official Medal Table'!$E:$E,'Each Gender Events'!X$2)*'Medal values'!$B$2
+ COUNTIFS('Official Medal Table'!$H:$H,'Each Gender Events'!$A52,'Official Medal Table'!$C:$C,'Each Gender Events'!X$1,'Official Medal Table'!$E:$E,'Each Gender Events'!X$2)*'Medal values'!$B$3
+ COUNTIFS('Official Medal Table'!$I:$I,'Each Gender Events'!$A52,'Official Medal Table'!$C:$C,'Each Gender Events'!X$1,'Official Medal Table'!$E:$E,'Each Gender Events'!X$2)*'Medal values'!$B$3
+ COUNTIFS('Official Medal Table'!$F:$F,'Each Gender Events'!$A52,'Official Medal Table'!$C:$C,'Each Gender Events'!X$1,'Official Medal Table'!$E:$E,"Mixed")*'Medal values'!$B$1/2
+ COUNTIFS('Official Medal Table'!$G:$G,'Each Gender Events'!$A52,'Official Medal Table'!$C:$C,'Each Gender Events'!X$1,'Official Medal Table'!$E:$E,"Mixed")*'Medal values'!$B$2/2
+ COUNTIFS('Official Medal Table'!$H:$H,'Each Gender Events'!$A52,'Official Medal Table'!$C:$C,'Each Gender Events'!X$1,'Official Medal Table'!$E:$E,"Mixed")*'Medal values'!$B$3/2
+ COUNTIFS('Official Medal Table'!$I:$I,'Each Gender Events'!$A52,'Official Medal Table'!$C:$C,'Each Gender Events'!X$1,'Official Medal Table'!$E:$E,"Mixed")*'Medal values'!$B$3/2</f>
        <v>0</v>
      </c>
      <c r="Y52">
        <f>COUNTIFS('Official Medal Table'!$F:$F,'Each Gender Events'!$A52,'Official Medal Table'!$C:$C,'Each Gender Events'!Y$1,'Official Medal Table'!$E:$E,'Each Gender Events'!Y$2)*'Medal values'!$B$1
+ COUNTIFS('Official Medal Table'!$G:$G,'Each Gender Events'!$A52,'Official Medal Table'!$C:$C,'Each Gender Events'!Y$1,'Official Medal Table'!$E:$E,'Each Gender Events'!Y$2)*'Medal values'!$B$2
+ COUNTIFS('Official Medal Table'!$H:$H,'Each Gender Events'!$A52,'Official Medal Table'!$C:$C,'Each Gender Events'!Y$1,'Official Medal Table'!$E:$E,'Each Gender Events'!Y$2)*'Medal values'!$B$3
+ COUNTIFS('Official Medal Table'!$I:$I,'Each Gender Events'!$A52,'Official Medal Table'!$C:$C,'Each Gender Events'!Y$1,'Official Medal Table'!$E:$E,'Each Gender Events'!Y$2)*'Medal values'!$B$3
+ COUNTIFS('Official Medal Table'!$F:$F,'Each Gender Events'!$A52,'Official Medal Table'!$C:$C,'Each Gender Events'!Y$1,'Official Medal Table'!$E:$E,"Mixed")*'Medal values'!$B$1/2
+ COUNTIFS('Official Medal Table'!$G:$G,'Each Gender Events'!$A52,'Official Medal Table'!$C:$C,'Each Gender Events'!Y$1,'Official Medal Table'!$E:$E,"Mixed")*'Medal values'!$B$2/2
+ COUNTIFS('Official Medal Table'!$H:$H,'Each Gender Events'!$A52,'Official Medal Table'!$C:$C,'Each Gender Events'!Y$1,'Official Medal Table'!$E:$E,"Mixed")*'Medal values'!$B$3/2
+ COUNTIFS('Official Medal Table'!$I:$I,'Each Gender Events'!$A52,'Official Medal Table'!$C:$C,'Each Gender Events'!Y$1,'Official Medal Table'!$E:$E,"Mixed")*'Medal values'!$B$3/2</f>
        <v>0</v>
      </c>
      <c r="Z52">
        <f>COUNTIFS('Official Medal Table'!$F:$F,'Each Gender Events'!$A52,'Official Medal Table'!$C:$C,'Each Gender Events'!Z$1,'Official Medal Table'!$E:$E,'Each Gender Events'!Z$2)*'Medal values'!$B$1
+ COUNTIFS('Official Medal Table'!$G:$G,'Each Gender Events'!$A52,'Official Medal Table'!$C:$C,'Each Gender Events'!Z$1,'Official Medal Table'!$E:$E,'Each Gender Events'!Z$2)*'Medal values'!$B$2
+ COUNTIFS('Official Medal Table'!$H:$H,'Each Gender Events'!$A52,'Official Medal Table'!$C:$C,'Each Gender Events'!Z$1,'Official Medal Table'!$E:$E,'Each Gender Events'!Z$2)*'Medal values'!$B$3
+ COUNTIFS('Official Medal Table'!$I:$I,'Each Gender Events'!$A52,'Official Medal Table'!$C:$C,'Each Gender Events'!Z$1,'Official Medal Table'!$E:$E,'Each Gender Events'!Z$2)*'Medal values'!$B$3
+ COUNTIFS('Official Medal Table'!$F:$F,'Each Gender Events'!$A52,'Official Medal Table'!$C:$C,'Each Gender Events'!Z$1,'Official Medal Table'!$E:$E,"Mixed")*'Medal values'!$B$1/2
+ COUNTIFS('Official Medal Table'!$G:$G,'Each Gender Events'!$A52,'Official Medal Table'!$C:$C,'Each Gender Events'!Z$1,'Official Medal Table'!$E:$E,"Mixed")*'Medal values'!$B$2/2
+ COUNTIFS('Official Medal Table'!$H:$H,'Each Gender Events'!$A52,'Official Medal Table'!$C:$C,'Each Gender Events'!Z$1,'Official Medal Table'!$E:$E,"Mixed")*'Medal values'!$B$3/2
+ COUNTIFS('Official Medal Table'!$I:$I,'Each Gender Events'!$A52,'Official Medal Table'!$C:$C,'Each Gender Events'!Z$1,'Official Medal Table'!$E:$E,"Mixed")*'Medal values'!$B$3/2</f>
        <v>0</v>
      </c>
      <c r="AA52">
        <f>COUNTIFS('Official Medal Table'!$F:$F,'Each Gender Events'!$A52,'Official Medal Table'!$C:$C,'Each Gender Events'!AA$1,'Official Medal Table'!$E:$E,'Each Gender Events'!AA$2)*'Medal values'!$B$1
+ COUNTIFS('Official Medal Table'!$G:$G,'Each Gender Events'!$A52,'Official Medal Table'!$C:$C,'Each Gender Events'!AA$1,'Official Medal Table'!$E:$E,'Each Gender Events'!AA$2)*'Medal values'!$B$2
+ COUNTIFS('Official Medal Table'!$H:$H,'Each Gender Events'!$A52,'Official Medal Table'!$C:$C,'Each Gender Events'!AA$1,'Official Medal Table'!$E:$E,'Each Gender Events'!AA$2)*'Medal values'!$B$3
+ COUNTIFS('Official Medal Table'!$I:$I,'Each Gender Events'!$A52,'Official Medal Table'!$C:$C,'Each Gender Events'!AA$1,'Official Medal Table'!$E:$E,'Each Gender Events'!AA$2)*'Medal values'!$B$3
+ COUNTIFS('Official Medal Table'!$F:$F,'Each Gender Events'!$A52,'Official Medal Table'!$C:$C,'Each Gender Events'!AA$1,'Official Medal Table'!$E:$E,"Mixed")*'Medal values'!$B$1/2
+ COUNTIFS('Official Medal Table'!$G:$G,'Each Gender Events'!$A52,'Official Medal Table'!$C:$C,'Each Gender Events'!AA$1,'Official Medal Table'!$E:$E,"Mixed")*'Medal values'!$B$2/2
+ COUNTIFS('Official Medal Table'!$H:$H,'Each Gender Events'!$A52,'Official Medal Table'!$C:$C,'Each Gender Events'!AA$1,'Official Medal Table'!$E:$E,"Mixed")*'Medal values'!$B$3/2
+ COUNTIFS('Official Medal Table'!$I:$I,'Each Gender Events'!$A52,'Official Medal Table'!$C:$C,'Each Gender Events'!AA$1,'Official Medal Table'!$E:$E,"Mixed")*'Medal values'!$B$3/2</f>
        <v>0</v>
      </c>
      <c r="AB52">
        <f>COUNTIFS('Official Medal Table'!$F:$F,'Each Gender Events'!$A52,'Official Medal Table'!$C:$C,'Each Gender Events'!AB$1,'Official Medal Table'!$E:$E,'Each Gender Events'!AB$2)*'Medal values'!$B$1
+ COUNTIFS('Official Medal Table'!$G:$G,'Each Gender Events'!$A52,'Official Medal Table'!$C:$C,'Each Gender Events'!AB$1,'Official Medal Table'!$E:$E,'Each Gender Events'!AB$2)*'Medal values'!$B$2
+ COUNTIFS('Official Medal Table'!$H:$H,'Each Gender Events'!$A52,'Official Medal Table'!$C:$C,'Each Gender Events'!AB$1,'Official Medal Table'!$E:$E,'Each Gender Events'!AB$2)*'Medal values'!$B$3
+ COUNTIFS('Official Medal Table'!$I:$I,'Each Gender Events'!$A52,'Official Medal Table'!$C:$C,'Each Gender Events'!AB$1,'Official Medal Table'!$E:$E,'Each Gender Events'!AB$2)*'Medal values'!$B$3
+ COUNTIFS('Official Medal Table'!$F:$F,'Each Gender Events'!$A52,'Official Medal Table'!$C:$C,'Each Gender Events'!AB$1,'Official Medal Table'!$E:$E,"Mixed")*'Medal values'!$B$1/2
+ COUNTIFS('Official Medal Table'!$G:$G,'Each Gender Events'!$A52,'Official Medal Table'!$C:$C,'Each Gender Events'!AB$1,'Official Medal Table'!$E:$E,"Mixed")*'Medal values'!$B$2/2
+ COUNTIFS('Official Medal Table'!$H:$H,'Each Gender Events'!$A52,'Official Medal Table'!$C:$C,'Each Gender Events'!AB$1,'Official Medal Table'!$E:$E,"Mixed")*'Medal values'!$B$3/2
+ COUNTIFS('Official Medal Table'!$I:$I,'Each Gender Events'!$A52,'Official Medal Table'!$C:$C,'Each Gender Events'!AB$1,'Official Medal Table'!$E:$E,"Mixed")*'Medal values'!$B$3/2</f>
        <v>0</v>
      </c>
      <c r="AC52">
        <f>COUNTIFS('Official Medal Table'!$F:$F,'Each Gender Events'!$A52,'Official Medal Table'!$C:$C,'Each Gender Events'!AC$1,'Official Medal Table'!$E:$E,'Each Gender Events'!AC$2)*'Medal values'!$B$1
+ COUNTIFS('Official Medal Table'!$G:$G,'Each Gender Events'!$A52,'Official Medal Table'!$C:$C,'Each Gender Events'!AC$1,'Official Medal Table'!$E:$E,'Each Gender Events'!AC$2)*'Medal values'!$B$2
+ COUNTIFS('Official Medal Table'!$H:$H,'Each Gender Events'!$A52,'Official Medal Table'!$C:$C,'Each Gender Events'!AC$1,'Official Medal Table'!$E:$E,'Each Gender Events'!AC$2)*'Medal values'!$B$3
+ COUNTIFS('Official Medal Table'!$I:$I,'Each Gender Events'!$A52,'Official Medal Table'!$C:$C,'Each Gender Events'!AC$1,'Official Medal Table'!$E:$E,'Each Gender Events'!AC$2)*'Medal values'!$B$3
+ COUNTIFS('Official Medal Table'!$F:$F,'Each Gender Events'!$A52,'Official Medal Table'!$C:$C,'Each Gender Events'!AC$1,'Official Medal Table'!$E:$E,"Mixed")*'Medal values'!$B$1/2
+ COUNTIFS('Official Medal Table'!$G:$G,'Each Gender Events'!$A52,'Official Medal Table'!$C:$C,'Each Gender Events'!AC$1,'Official Medal Table'!$E:$E,"Mixed")*'Medal values'!$B$2/2
+ COUNTIFS('Official Medal Table'!$H:$H,'Each Gender Events'!$A52,'Official Medal Table'!$C:$C,'Each Gender Events'!AC$1,'Official Medal Table'!$E:$E,"Mixed")*'Medal values'!$B$3/2
+ COUNTIFS('Official Medal Table'!$I:$I,'Each Gender Events'!$A52,'Official Medal Table'!$C:$C,'Each Gender Events'!AC$1,'Official Medal Table'!$E:$E,"Mixed")*'Medal values'!$B$3/2</f>
        <v>0</v>
      </c>
      <c r="AD52">
        <f>COUNTIFS('Official Medal Table'!$F:$F,'Each Gender Events'!$A52,'Official Medal Table'!$C:$C,'Each Gender Events'!AD$1,'Official Medal Table'!$E:$E,'Each Gender Events'!AD$2)*'Medal values'!$B$1
+ COUNTIFS('Official Medal Table'!$G:$G,'Each Gender Events'!$A52,'Official Medal Table'!$C:$C,'Each Gender Events'!AD$1,'Official Medal Table'!$E:$E,'Each Gender Events'!AD$2)*'Medal values'!$B$2
+ COUNTIFS('Official Medal Table'!$H:$H,'Each Gender Events'!$A52,'Official Medal Table'!$C:$C,'Each Gender Events'!AD$1,'Official Medal Table'!$E:$E,'Each Gender Events'!AD$2)*'Medal values'!$B$3
+ COUNTIFS('Official Medal Table'!$I:$I,'Each Gender Events'!$A52,'Official Medal Table'!$C:$C,'Each Gender Events'!AD$1,'Official Medal Table'!$E:$E,'Each Gender Events'!AD$2)*'Medal values'!$B$3
+ COUNTIFS('Official Medal Table'!$F:$F,'Each Gender Events'!$A52,'Official Medal Table'!$C:$C,'Each Gender Events'!AD$1,'Official Medal Table'!$E:$E,"Mixed")*'Medal values'!$B$1/2
+ COUNTIFS('Official Medal Table'!$G:$G,'Each Gender Events'!$A52,'Official Medal Table'!$C:$C,'Each Gender Events'!AD$1,'Official Medal Table'!$E:$E,"Mixed")*'Medal values'!$B$2/2
+ COUNTIFS('Official Medal Table'!$H:$H,'Each Gender Events'!$A52,'Official Medal Table'!$C:$C,'Each Gender Events'!AD$1,'Official Medal Table'!$E:$E,"Mixed")*'Medal values'!$B$3/2
+ COUNTIFS('Official Medal Table'!$I:$I,'Each Gender Events'!$A52,'Official Medal Table'!$C:$C,'Each Gender Events'!AD$1,'Official Medal Table'!$E:$E,"Mixed")*'Medal values'!$B$3/2</f>
        <v>0</v>
      </c>
      <c r="AE52">
        <f>COUNTIFS('Official Medal Table'!$F:$F,'Each Gender Events'!$A52,'Official Medal Table'!$C:$C,'Each Gender Events'!AE$1,'Official Medal Table'!$E:$E,'Each Gender Events'!AE$2)*'Medal values'!$B$1
+ COUNTIFS('Official Medal Table'!$G:$G,'Each Gender Events'!$A52,'Official Medal Table'!$C:$C,'Each Gender Events'!AE$1,'Official Medal Table'!$E:$E,'Each Gender Events'!AE$2)*'Medal values'!$B$2
+ COUNTIFS('Official Medal Table'!$H:$H,'Each Gender Events'!$A52,'Official Medal Table'!$C:$C,'Each Gender Events'!AE$1,'Official Medal Table'!$E:$E,'Each Gender Events'!AE$2)*'Medal values'!$B$3
+ COUNTIFS('Official Medal Table'!$I:$I,'Each Gender Events'!$A52,'Official Medal Table'!$C:$C,'Each Gender Events'!AE$1,'Official Medal Table'!$E:$E,'Each Gender Events'!AE$2)*'Medal values'!$B$3
+ COUNTIFS('Official Medal Table'!$F:$F,'Each Gender Events'!$A52,'Official Medal Table'!$C:$C,'Each Gender Events'!AE$1,'Official Medal Table'!$E:$E,"Mixed")*'Medal values'!$B$1/2
+ COUNTIFS('Official Medal Table'!$G:$G,'Each Gender Events'!$A52,'Official Medal Table'!$C:$C,'Each Gender Events'!AE$1,'Official Medal Table'!$E:$E,"Mixed")*'Medal values'!$B$2/2
+ COUNTIFS('Official Medal Table'!$H:$H,'Each Gender Events'!$A52,'Official Medal Table'!$C:$C,'Each Gender Events'!AE$1,'Official Medal Table'!$E:$E,"Mixed")*'Medal values'!$B$3/2
+ COUNTIFS('Official Medal Table'!$I:$I,'Each Gender Events'!$A52,'Official Medal Table'!$C:$C,'Each Gender Events'!AE$1,'Official Medal Table'!$E:$E,"Mixed")*'Medal values'!$B$3/2</f>
        <v>0</v>
      </c>
      <c r="AF52">
        <f>COUNTIFS('Official Medal Table'!$F:$F,'Each Gender Events'!$A52,'Official Medal Table'!$C:$C,'Each Gender Events'!AF$1,'Official Medal Table'!$E:$E,'Each Gender Events'!AF$2)*'Medal values'!$B$1
+ COUNTIFS('Official Medal Table'!$G:$G,'Each Gender Events'!$A52,'Official Medal Table'!$C:$C,'Each Gender Events'!AF$1,'Official Medal Table'!$E:$E,'Each Gender Events'!AF$2)*'Medal values'!$B$2
+ COUNTIFS('Official Medal Table'!$H:$H,'Each Gender Events'!$A52,'Official Medal Table'!$C:$C,'Each Gender Events'!AF$1,'Official Medal Table'!$E:$E,'Each Gender Events'!AF$2)*'Medal values'!$B$3
+ COUNTIFS('Official Medal Table'!$I:$I,'Each Gender Events'!$A52,'Official Medal Table'!$C:$C,'Each Gender Events'!AF$1,'Official Medal Table'!$E:$E,'Each Gender Events'!AF$2)*'Medal values'!$B$3
+ COUNTIFS('Official Medal Table'!$F:$F,'Each Gender Events'!$A52,'Official Medal Table'!$C:$C,'Each Gender Events'!AF$1,'Official Medal Table'!$E:$E,"Mixed")*'Medal values'!$B$1/2
+ COUNTIFS('Official Medal Table'!$G:$G,'Each Gender Events'!$A52,'Official Medal Table'!$C:$C,'Each Gender Events'!AF$1,'Official Medal Table'!$E:$E,"Mixed")*'Medal values'!$B$2/2
+ COUNTIFS('Official Medal Table'!$H:$H,'Each Gender Events'!$A52,'Official Medal Table'!$C:$C,'Each Gender Events'!AF$1,'Official Medal Table'!$E:$E,"Mixed")*'Medal values'!$B$3/2
+ COUNTIFS('Official Medal Table'!$I:$I,'Each Gender Events'!$A52,'Official Medal Table'!$C:$C,'Each Gender Events'!AF$1,'Official Medal Table'!$E:$E,"Mixed")*'Medal values'!$B$3/2</f>
        <v>0</v>
      </c>
      <c r="AG52">
        <f>COUNTIFS('Official Medal Table'!$F:$F,'Each Gender Events'!$A52,'Official Medal Table'!$C:$C,'Each Gender Events'!AG$1,'Official Medal Table'!$E:$E,'Each Gender Events'!AG$2)*'Medal values'!$B$1
+ COUNTIFS('Official Medal Table'!$G:$G,'Each Gender Events'!$A52,'Official Medal Table'!$C:$C,'Each Gender Events'!AG$1,'Official Medal Table'!$E:$E,'Each Gender Events'!AG$2)*'Medal values'!$B$2
+ COUNTIFS('Official Medal Table'!$H:$H,'Each Gender Events'!$A52,'Official Medal Table'!$C:$C,'Each Gender Events'!AG$1,'Official Medal Table'!$E:$E,'Each Gender Events'!AG$2)*'Medal values'!$B$3
+ COUNTIFS('Official Medal Table'!$I:$I,'Each Gender Events'!$A52,'Official Medal Table'!$C:$C,'Each Gender Events'!AG$1,'Official Medal Table'!$E:$E,'Each Gender Events'!AG$2)*'Medal values'!$B$3
+ COUNTIFS('Official Medal Table'!$F:$F,'Each Gender Events'!$A52,'Official Medal Table'!$C:$C,'Each Gender Events'!AG$1,'Official Medal Table'!$E:$E,"Mixed")*'Medal values'!$B$1/2
+ COUNTIFS('Official Medal Table'!$G:$G,'Each Gender Events'!$A52,'Official Medal Table'!$C:$C,'Each Gender Events'!AG$1,'Official Medal Table'!$E:$E,"Mixed")*'Medal values'!$B$2/2
+ COUNTIFS('Official Medal Table'!$H:$H,'Each Gender Events'!$A52,'Official Medal Table'!$C:$C,'Each Gender Events'!AG$1,'Official Medal Table'!$E:$E,"Mixed")*'Medal values'!$B$3/2
+ COUNTIFS('Official Medal Table'!$I:$I,'Each Gender Events'!$A52,'Official Medal Table'!$C:$C,'Each Gender Events'!AG$1,'Official Medal Table'!$E:$E,"Mixed")*'Medal values'!$B$3/2</f>
        <v>0</v>
      </c>
      <c r="AH52">
        <f>COUNTIFS('Official Medal Table'!$F:$F,'Each Gender Events'!$A52,'Official Medal Table'!$C:$C,'Each Gender Events'!AH$1,'Official Medal Table'!$E:$E,'Each Gender Events'!AH$2)*'Medal values'!$B$1
+ COUNTIFS('Official Medal Table'!$G:$G,'Each Gender Events'!$A52,'Official Medal Table'!$C:$C,'Each Gender Events'!AH$1,'Official Medal Table'!$E:$E,'Each Gender Events'!AH$2)*'Medal values'!$B$2
+ COUNTIFS('Official Medal Table'!$H:$H,'Each Gender Events'!$A52,'Official Medal Table'!$C:$C,'Each Gender Events'!AH$1,'Official Medal Table'!$E:$E,'Each Gender Events'!AH$2)*'Medal values'!$B$3
+ COUNTIFS('Official Medal Table'!$I:$I,'Each Gender Events'!$A52,'Official Medal Table'!$C:$C,'Each Gender Events'!AH$1,'Official Medal Table'!$E:$E,'Each Gender Events'!AH$2)*'Medal values'!$B$3
+ COUNTIFS('Official Medal Table'!$F:$F,'Each Gender Events'!$A52,'Official Medal Table'!$C:$C,'Each Gender Events'!AH$1,'Official Medal Table'!$E:$E,"Mixed")*'Medal values'!$B$1/2
+ COUNTIFS('Official Medal Table'!$G:$G,'Each Gender Events'!$A52,'Official Medal Table'!$C:$C,'Each Gender Events'!AH$1,'Official Medal Table'!$E:$E,"Mixed")*'Medal values'!$B$2/2
+ COUNTIFS('Official Medal Table'!$H:$H,'Each Gender Events'!$A52,'Official Medal Table'!$C:$C,'Each Gender Events'!AH$1,'Official Medal Table'!$E:$E,"Mixed")*'Medal values'!$B$3/2
+ COUNTIFS('Official Medal Table'!$I:$I,'Each Gender Events'!$A52,'Official Medal Table'!$C:$C,'Each Gender Events'!AH$1,'Official Medal Table'!$E:$E,"Mixed")*'Medal values'!$B$3/2</f>
        <v>0</v>
      </c>
      <c r="AI52">
        <f>COUNTIFS('Official Medal Table'!$F:$F,'Each Gender Events'!$A52,'Official Medal Table'!$C:$C,'Each Gender Events'!AI$1,'Official Medal Table'!$E:$E,'Each Gender Events'!AI$2)*'Medal values'!$B$1
+ COUNTIFS('Official Medal Table'!$G:$G,'Each Gender Events'!$A52,'Official Medal Table'!$C:$C,'Each Gender Events'!AI$1,'Official Medal Table'!$E:$E,'Each Gender Events'!AI$2)*'Medal values'!$B$2
+ COUNTIFS('Official Medal Table'!$H:$H,'Each Gender Events'!$A52,'Official Medal Table'!$C:$C,'Each Gender Events'!AI$1,'Official Medal Table'!$E:$E,'Each Gender Events'!AI$2)*'Medal values'!$B$3
+ COUNTIFS('Official Medal Table'!$I:$I,'Each Gender Events'!$A52,'Official Medal Table'!$C:$C,'Each Gender Events'!AI$1,'Official Medal Table'!$E:$E,'Each Gender Events'!AI$2)*'Medal values'!$B$3
+ COUNTIFS('Official Medal Table'!$F:$F,'Each Gender Events'!$A52,'Official Medal Table'!$C:$C,'Each Gender Events'!AI$1,'Official Medal Table'!$E:$E,"Mixed")*'Medal values'!$B$1/2
+ COUNTIFS('Official Medal Table'!$G:$G,'Each Gender Events'!$A52,'Official Medal Table'!$C:$C,'Each Gender Events'!AI$1,'Official Medal Table'!$E:$E,"Mixed")*'Medal values'!$B$2/2
+ COUNTIFS('Official Medal Table'!$H:$H,'Each Gender Events'!$A52,'Official Medal Table'!$C:$C,'Each Gender Events'!AI$1,'Official Medal Table'!$E:$E,"Mixed")*'Medal values'!$B$3/2
+ COUNTIFS('Official Medal Table'!$I:$I,'Each Gender Events'!$A52,'Official Medal Table'!$C:$C,'Each Gender Events'!AI$1,'Official Medal Table'!$E:$E,"Mixed")*'Medal values'!$B$3/2</f>
        <v>0</v>
      </c>
      <c r="AJ52">
        <f>COUNTIFS('Official Medal Table'!$F:$F,'Each Gender Events'!$A52,'Official Medal Table'!$C:$C,'Each Gender Events'!AJ$1,'Official Medal Table'!$E:$E,'Each Gender Events'!AJ$2)*'Medal values'!$B$1
+ COUNTIFS('Official Medal Table'!$G:$G,'Each Gender Events'!$A52,'Official Medal Table'!$C:$C,'Each Gender Events'!AJ$1,'Official Medal Table'!$E:$E,'Each Gender Events'!AJ$2)*'Medal values'!$B$2
+ COUNTIFS('Official Medal Table'!$H:$H,'Each Gender Events'!$A52,'Official Medal Table'!$C:$C,'Each Gender Events'!AJ$1,'Official Medal Table'!$E:$E,'Each Gender Events'!AJ$2)*'Medal values'!$B$3
+ COUNTIFS('Official Medal Table'!$I:$I,'Each Gender Events'!$A52,'Official Medal Table'!$C:$C,'Each Gender Events'!AJ$1,'Official Medal Table'!$E:$E,'Each Gender Events'!AJ$2)*'Medal values'!$B$3
+ COUNTIFS('Official Medal Table'!$F:$F,'Each Gender Events'!$A52,'Official Medal Table'!$C:$C,'Each Gender Events'!AJ$1,'Official Medal Table'!$E:$E,"Mixed")*'Medal values'!$B$1/2
+ COUNTIFS('Official Medal Table'!$G:$G,'Each Gender Events'!$A52,'Official Medal Table'!$C:$C,'Each Gender Events'!AJ$1,'Official Medal Table'!$E:$E,"Mixed")*'Medal values'!$B$2/2
+ COUNTIFS('Official Medal Table'!$H:$H,'Each Gender Events'!$A52,'Official Medal Table'!$C:$C,'Each Gender Events'!AJ$1,'Official Medal Table'!$E:$E,"Mixed")*'Medal values'!$B$3/2
+ COUNTIFS('Official Medal Table'!$I:$I,'Each Gender Events'!$A52,'Official Medal Table'!$C:$C,'Each Gender Events'!AJ$1,'Official Medal Table'!$E:$E,"Mixed")*'Medal values'!$B$3/2</f>
        <v>0</v>
      </c>
      <c r="AK52">
        <f>COUNTIFS('Official Medal Table'!$F:$F,'Each Gender Events'!$A52,'Official Medal Table'!$C:$C,'Each Gender Events'!AK$1,'Official Medal Table'!$E:$E,'Each Gender Events'!AK$2)*'Medal values'!$B$1
+ COUNTIFS('Official Medal Table'!$G:$G,'Each Gender Events'!$A52,'Official Medal Table'!$C:$C,'Each Gender Events'!AK$1,'Official Medal Table'!$E:$E,'Each Gender Events'!AK$2)*'Medal values'!$B$2
+ COUNTIFS('Official Medal Table'!$H:$H,'Each Gender Events'!$A52,'Official Medal Table'!$C:$C,'Each Gender Events'!AK$1,'Official Medal Table'!$E:$E,'Each Gender Events'!AK$2)*'Medal values'!$B$3
+ COUNTIFS('Official Medal Table'!$I:$I,'Each Gender Events'!$A52,'Official Medal Table'!$C:$C,'Each Gender Events'!AK$1,'Official Medal Table'!$E:$E,'Each Gender Events'!AK$2)*'Medal values'!$B$3
+ COUNTIFS('Official Medal Table'!$F:$F,'Each Gender Events'!$A52,'Official Medal Table'!$C:$C,'Each Gender Events'!AK$1,'Official Medal Table'!$E:$E,"Mixed")*'Medal values'!$B$1/2
+ COUNTIFS('Official Medal Table'!$G:$G,'Each Gender Events'!$A52,'Official Medal Table'!$C:$C,'Each Gender Events'!AK$1,'Official Medal Table'!$E:$E,"Mixed")*'Medal values'!$B$2/2
+ COUNTIFS('Official Medal Table'!$H:$H,'Each Gender Events'!$A52,'Official Medal Table'!$C:$C,'Each Gender Events'!AK$1,'Official Medal Table'!$E:$E,"Mixed")*'Medal values'!$B$3/2
+ COUNTIFS('Official Medal Table'!$I:$I,'Each Gender Events'!$A52,'Official Medal Table'!$C:$C,'Each Gender Events'!AK$1,'Official Medal Table'!$E:$E,"Mixed")*'Medal values'!$B$3/2</f>
        <v>0</v>
      </c>
      <c r="AL52">
        <f>COUNTIFS('Official Medal Table'!$F:$F,'Each Gender Events'!$A52,'Official Medal Table'!$C:$C,'Each Gender Events'!AL$1,'Official Medal Table'!$E:$E,'Each Gender Events'!AL$2)*'Medal values'!$B$1
+ COUNTIFS('Official Medal Table'!$G:$G,'Each Gender Events'!$A52,'Official Medal Table'!$C:$C,'Each Gender Events'!AL$1,'Official Medal Table'!$E:$E,'Each Gender Events'!AL$2)*'Medal values'!$B$2
+ COUNTIFS('Official Medal Table'!$H:$H,'Each Gender Events'!$A52,'Official Medal Table'!$C:$C,'Each Gender Events'!AL$1,'Official Medal Table'!$E:$E,'Each Gender Events'!AL$2)*'Medal values'!$B$3
+ COUNTIFS('Official Medal Table'!$I:$I,'Each Gender Events'!$A52,'Official Medal Table'!$C:$C,'Each Gender Events'!AL$1,'Official Medal Table'!$E:$E,'Each Gender Events'!AL$2)*'Medal values'!$B$3
+ COUNTIFS('Official Medal Table'!$F:$F,'Each Gender Events'!$A52,'Official Medal Table'!$C:$C,'Each Gender Events'!AL$1,'Official Medal Table'!$E:$E,"Mixed")*'Medal values'!$B$1/2
+ COUNTIFS('Official Medal Table'!$G:$G,'Each Gender Events'!$A52,'Official Medal Table'!$C:$C,'Each Gender Events'!AL$1,'Official Medal Table'!$E:$E,"Mixed")*'Medal values'!$B$2/2
+ COUNTIFS('Official Medal Table'!$H:$H,'Each Gender Events'!$A52,'Official Medal Table'!$C:$C,'Each Gender Events'!AL$1,'Official Medal Table'!$E:$E,"Mixed")*'Medal values'!$B$3/2
+ COUNTIFS('Official Medal Table'!$I:$I,'Each Gender Events'!$A52,'Official Medal Table'!$C:$C,'Each Gender Events'!AL$1,'Official Medal Table'!$E:$E,"Mixed")*'Medal values'!$B$3/2</f>
        <v>0</v>
      </c>
      <c r="AM52">
        <f>COUNTIFS('Official Medal Table'!$F:$F,'Each Gender Events'!$A52,'Official Medal Table'!$C:$C,'Each Gender Events'!AM$1,'Official Medal Table'!$E:$E,'Each Gender Events'!AM$2)*'Medal values'!$B$1
+ COUNTIFS('Official Medal Table'!$G:$G,'Each Gender Events'!$A52,'Official Medal Table'!$C:$C,'Each Gender Events'!AM$1,'Official Medal Table'!$E:$E,'Each Gender Events'!AM$2)*'Medal values'!$B$2
+ COUNTIFS('Official Medal Table'!$H:$H,'Each Gender Events'!$A52,'Official Medal Table'!$C:$C,'Each Gender Events'!AM$1,'Official Medal Table'!$E:$E,'Each Gender Events'!AM$2)*'Medal values'!$B$3
+ COUNTIFS('Official Medal Table'!$I:$I,'Each Gender Events'!$A52,'Official Medal Table'!$C:$C,'Each Gender Events'!AM$1,'Official Medal Table'!$E:$E,'Each Gender Events'!AM$2)*'Medal values'!$B$3
+ COUNTIFS('Official Medal Table'!$F:$F,'Each Gender Events'!$A52,'Official Medal Table'!$C:$C,'Each Gender Events'!AM$1,'Official Medal Table'!$E:$E,"Mixed")*'Medal values'!$B$1/2
+ COUNTIFS('Official Medal Table'!$G:$G,'Each Gender Events'!$A52,'Official Medal Table'!$C:$C,'Each Gender Events'!AM$1,'Official Medal Table'!$E:$E,"Mixed")*'Medal values'!$B$2/2
+ COUNTIFS('Official Medal Table'!$H:$H,'Each Gender Events'!$A52,'Official Medal Table'!$C:$C,'Each Gender Events'!AM$1,'Official Medal Table'!$E:$E,"Mixed")*'Medal values'!$B$3/2
+ COUNTIFS('Official Medal Table'!$I:$I,'Each Gender Events'!$A52,'Official Medal Table'!$C:$C,'Each Gender Events'!AM$1,'Official Medal Table'!$E:$E,"Mixed")*'Medal values'!$B$3/2</f>
        <v>0</v>
      </c>
      <c r="AN52">
        <f>COUNTIFS('Official Medal Table'!$F:$F,'Each Gender Events'!$A52,'Official Medal Table'!$C:$C,'Each Gender Events'!AN$1,'Official Medal Table'!$E:$E,'Each Gender Events'!AN$2)*'Medal values'!$B$1
+ COUNTIFS('Official Medal Table'!$G:$G,'Each Gender Events'!$A52,'Official Medal Table'!$C:$C,'Each Gender Events'!AN$1,'Official Medal Table'!$E:$E,'Each Gender Events'!AN$2)*'Medal values'!$B$2
+ COUNTIFS('Official Medal Table'!$H:$H,'Each Gender Events'!$A52,'Official Medal Table'!$C:$C,'Each Gender Events'!AN$1,'Official Medal Table'!$E:$E,'Each Gender Events'!AN$2)*'Medal values'!$B$3
+ COUNTIFS('Official Medal Table'!$I:$I,'Each Gender Events'!$A52,'Official Medal Table'!$C:$C,'Each Gender Events'!AN$1,'Official Medal Table'!$E:$E,'Each Gender Events'!AN$2)*'Medal values'!$B$3
+ COUNTIFS('Official Medal Table'!$F:$F,'Each Gender Events'!$A52,'Official Medal Table'!$C:$C,'Each Gender Events'!AN$1,'Official Medal Table'!$E:$E,"Mixed")*'Medal values'!$B$1/2
+ COUNTIFS('Official Medal Table'!$G:$G,'Each Gender Events'!$A52,'Official Medal Table'!$C:$C,'Each Gender Events'!AN$1,'Official Medal Table'!$E:$E,"Mixed")*'Medal values'!$B$2/2
+ COUNTIFS('Official Medal Table'!$H:$H,'Each Gender Events'!$A52,'Official Medal Table'!$C:$C,'Each Gender Events'!AN$1,'Official Medal Table'!$E:$E,"Mixed")*'Medal values'!$B$3/2
+ COUNTIFS('Official Medal Table'!$I:$I,'Each Gender Events'!$A52,'Official Medal Table'!$C:$C,'Each Gender Events'!AN$1,'Official Medal Table'!$E:$E,"Mixed")*'Medal values'!$B$3/2</f>
        <v>0</v>
      </c>
      <c r="AO52">
        <f>COUNTIFS('Official Medal Table'!$F:$F,'Each Gender Events'!$A52,'Official Medal Table'!$C:$C,'Each Gender Events'!AO$1,'Official Medal Table'!$E:$E,'Each Gender Events'!AO$2)*'Medal values'!$B$1
+ COUNTIFS('Official Medal Table'!$G:$G,'Each Gender Events'!$A52,'Official Medal Table'!$C:$C,'Each Gender Events'!AO$1,'Official Medal Table'!$E:$E,'Each Gender Events'!AO$2)*'Medal values'!$B$2
+ COUNTIFS('Official Medal Table'!$H:$H,'Each Gender Events'!$A52,'Official Medal Table'!$C:$C,'Each Gender Events'!AO$1,'Official Medal Table'!$E:$E,'Each Gender Events'!AO$2)*'Medal values'!$B$3
+ COUNTIFS('Official Medal Table'!$I:$I,'Each Gender Events'!$A52,'Official Medal Table'!$C:$C,'Each Gender Events'!AO$1,'Official Medal Table'!$E:$E,'Each Gender Events'!AO$2)*'Medal values'!$B$3
+ COUNTIFS('Official Medal Table'!$F:$F,'Each Gender Events'!$A52,'Official Medal Table'!$C:$C,'Each Gender Events'!AO$1,'Official Medal Table'!$E:$E,"Mixed")*'Medal values'!$B$1/2
+ COUNTIFS('Official Medal Table'!$G:$G,'Each Gender Events'!$A52,'Official Medal Table'!$C:$C,'Each Gender Events'!AO$1,'Official Medal Table'!$E:$E,"Mixed")*'Medal values'!$B$2/2
+ COUNTIFS('Official Medal Table'!$H:$H,'Each Gender Events'!$A52,'Official Medal Table'!$C:$C,'Each Gender Events'!AO$1,'Official Medal Table'!$E:$E,"Mixed")*'Medal values'!$B$3/2
+ COUNTIFS('Official Medal Table'!$I:$I,'Each Gender Events'!$A52,'Official Medal Table'!$C:$C,'Each Gender Events'!AO$1,'Official Medal Table'!$E:$E,"Mixed")*'Medal values'!$B$3/2</f>
        <v>0</v>
      </c>
      <c r="AP52">
        <f>COUNTIFS('Official Medal Table'!$F:$F,'Each Gender Events'!$A52,'Official Medal Table'!$C:$C,'Each Gender Events'!AP$1,'Official Medal Table'!$E:$E,'Each Gender Events'!AP$2)*'Medal values'!$B$1
+ COUNTIFS('Official Medal Table'!$G:$G,'Each Gender Events'!$A52,'Official Medal Table'!$C:$C,'Each Gender Events'!AP$1,'Official Medal Table'!$E:$E,'Each Gender Events'!AP$2)*'Medal values'!$B$2
+ COUNTIFS('Official Medal Table'!$H:$H,'Each Gender Events'!$A52,'Official Medal Table'!$C:$C,'Each Gender Events'!AP$1,'Official Medal Table'!$E:$E,'Each Gender Events'!AP$2)*'Medal values'!$B$3
+ COUNTIFS('Official Medal Table'!$I:$I,'Each Gender Events'!$A52,'Official Medal Table'!$C:$C,'Each Gender Events'!AP$1,'Official Medal Table'!$E:$E,'Each Gender Events'!AP$2)*'Medal values'!$B$3
+ COUNTIFS('Official Medal Table'!$F:$F,'Each Gender Events'!$A52,'Official Medal Table'!$C:$C,'Each Gender Events'!AP$1,'Official Medal Table'!$E:$E,"Mixed")*'Medal values'!$B$1/2
+ COUNTIFS('Official Medal Table'!$G:$G,'Each Gender Events'!$A52,'Official Medal Table'!$C:$C,'Each Gender Events'!AP$1,'Official Medal Table'!$E:$E,"Mixed")*'Medal values'!$B$2/2
+ COUNTIFS('Official Medal Table'!$H:$H,'Each Gender Events'!$A52,'Official Medal Table'!$C:$C,'Each Gender Events'!AP$1,'Official Medal Table'!$E:$E,"Mixed")*'Medal values'!$B$3/2
+ COUNTIFS('Official Medal Table'!$I:$I,'Each Gender Events'!$A52,'Official Medal Table'!$C:$C,'Each Gender Events'!AP$1,'Official Medal Table'!$E:$E,"Mixed")*'Medal values'!$B$3/2</f>
        <v>0</v>
      </c>
      <c r="AQ52">
        <f>COUNTIFS('Official Medal Table'!$F:$F,'Each Gender Events'!$A52,'Official Medal Table'!$C:$C,'Each Gender Events'!AQ$1,'Official Medal Table'!$E:$E,'Each Gender Events'!AQ$2)*'Medal values'!$B$1
+ COUNTIFS('Official Medal Table'!$G:$G,'Each Gender Events'!$A52,'Official Medal Table'!$C:$C,'Each Gender Events'!AQ$1,'Official Medal Table'!$E:$E,'Each Gender Events'!AQ$2)*'Medal values'!$B$2
+ COUNTIFS('Official Medal Table'!$H:$H,'Each Gender Events'!$A52,'Official Medal Table'!$C:$C,'Each Gender Events'!AQ$1,'Official Medal Table'!$E:$E,'Each Gender Events'!AQ$2)*'Medal values'!$B$3
+ COUNTIFS('Official Medal Table'!$I:$I,'Each Gender Events'!$A52,'Official Medal Table'!$C:$C,'Each Gender Events'!AQ$1,'Official Medal Table'!$E:$E,'Each Gender Events'!AQ$2)*'Medal values'!$B$3
+ COUNTIFS('Official Medal Table'!$F:$F,'Each Gender Events'!$A52,'Official Medal Table'!$C:$C,'Each Gender Events'!AQ$1,'Official Medal Table'!$E:$E,"Mixed")*'Medal values'!$B$1/2
+ COUNTIFS('Official Medal Table'!$G:$G,'Each Gender Events'!$A52,'Official Medal Table'!$C:$C,'Each Gender Events'!AQ$1,'Official Medal Table'!$E:$E,"Mixed")*'Medal values'!$B$2/2
+ COUNTIFS('Official Medal Table'!$H:$H,'Each Gender Events'!$A52,'Official Medal Table'!$C:$C,'Each Gender Events'!AQ$1,'Official Medal Table'!$E:$E,"Mixed")*'Medal values'!$B$3/2
+ COUNTIFS('Official Medal Table'!$I:$I,'Each Gender Events'!$A52,'Official Medal Table'!$C:$C,'Each Gender Events'!AQ$1,'Official Medal Table'!$E:$E,"Mixed")*'Medal values'!$B$3/2</f>
        <v>0</v>
      </c>
      <c r="AR52">
        <f>COUNTIFS('Official Medal Table'!$F:$F,'Each Gender Events'!$A52,'Official Medal Table'!$C:$C,'Each Gender Events'!AR$1,'Official Medal Table'!$E:$E,'Each Gender Events'!AR$2)*'Medal values'!$B$1
+ COUNTIFS('Official Medal Table'!$G:$G,'Each Gender Events'!$A52,'Official Medal Table'!$C:$C,'Each Gender Events'!AR$1,'Official Medal Table'!$E:$E,'Each Gender Events'!AR$2)*'Medal values'!$B$2
+ COUNTIFS('Official Medal Table'!$H:$H,'Each Gender Events'!$A52,'Official Medal Table'!$C:$C,'Each Gender Events'!AR$1,'Official Medal Table'!$E:$E,'Each Gender Events'!AR$2)*'Medal values'!$B$3
+ COUNTIFS('Official Medal Table'!$I:$I,'Each Gender Events'!$A52,'Official Medal Table'!$C:$C,'Each Gender Events'!AR$1,'Official Medal Table'!$E:$E,'Each Gender Events'!AR$2)*'Medal values'!$B$3
+ COUNTIFS('Official Medal Table'!$F:$F,'Each Gender Events'!$A52,'Official Medal Table'!$C:$C,'Each Gender Events'!AR$1,'Official Medal Table'!$E:$E,"Mixed")*'Medal values'!$B$1/2
+ COUNTIFS('Official Medal Table'!$G:$G,'Each Gender Events'!$A52,'Official Medal Table'!$C:$C,'Each Gender Events'!AR$1,'Official Medal Table'!$E:$E,"Mixed")*'Medal values'!$B$2/2
+ COUNTIFS('Official Medal Table'!$H:$H,'Each Gender Events'!$A52,'Official Medal Table'!$C:$C,'Each Gender Events'!AR$1,'Official Medal Table'!$E:$E,"Mixed")*'Medal values'!$B$3/2
+ COUNTIFS('Official Medal Table'!$I:$I,'Each Gender Events'!$A52,'Official Medal Table'!$C:$C,'Each Gender Events'!AR$1,'Official Medal Table'!$E:$E,"Mixed")*'Medal values'!$B$3/2</f>
        <v>0</v>
      </c>
      <c r="AS52">
        <f>COUNTIFS('Official Medal Table'!$F:$F,'Each Gender Events'!$A52,'Official Medal Table'!$C:$C,'Each Gender Events'!AS$1,'Official Medal Table'!$E:$E,'Each Gender Events'!AS$2)*'Medal values'!$B$1
+ COUNTIFS('Official Medal Table'!$G:$G,'Each Gender Events'!$A52,'Official Medal Table'!$C:$C,'Each Gender Events'!AS$1,'Official Medal Table'!$E:$E,'Each Gender Events'!AS$2)*'Medal values'!$B$2
+ COUNTIFS('Official Medal Table'!$H:$H,'Each Gender Events'!$A52,'Official Medal Table'!$C:$C,'Each Gender Events'!AS$1,'Official Medal Table'!$E:$E,'Each Gender Events'!AS$2)*'Medal values'!$B$3
+ COUNTIFS('Official Medal Table'!$I:$I,'Each Gender Events'!$A52,'Official Medal Table'!$C:$C,'Each Gender Events'!AS$1,'Official Medal Table'!$E:$E,'Each Gender Events'!AS$2)*'Medal values'!$B$3
+ COUNTIFS('Official Medal Table'!$F:$F,'Each Gender Events'!$A52,'Official Medal Table'!$C:$C,'Each Gender Events'!AS$1,'Official Medal Table'!$E:$E,"Mixed")*'Medal values'!$B$1/2
+ COUNTIFS('Official Medal Table'!$G:$G,'Each Gender Events'!$A52,'Official Medal Table'!$C:$C,'Each Gender Events'!AS$1,'Official Medal Table'!$E:$E,"Mixed")*'Medal values'!$B$2/2
+ COUNTIFS('Official Medal Table'!$H:$H,'Each Gender Events'!$A52,'Official Medal Table'!$C:$C,'Each Gender Events'!AS$1,'Official Medal Table'!$E:$E,"Mixed")*'Medal values'!$B$3/2
+ COUNTIFS('Official Medal Table'!$I:$I,'Each Gender Events'!$A52,'Official Medal Table'!$C:$C,'Each Gender Events'!AS$1,'Official Medal Table'!$E:$E,"Mixed")*'Medal values'!$B$3/2</f>
        <v>0</v>
      </c>
      <c r="AT52">
        <f>COUNTIFS('Official Medal Table'!$F:$F,'Each Gender Events'!$A52,'Official Medal Table'!$C:$C,'Each Gender Events'!AT$1,'Official Medal Table'!$E:$E,'Each Gender Events'!AT$2)*'Medal values'!$B$1
+ COUNTIFS('Official Medal Table'!$G:$G,'Each Gender Events'!$A52,'Official Medal Table'!$C:$C,'Each Gender Events'!AT$1,'Official Medal Table'!$E:$E,'Each Gender Events'!AT$2)*'Medal values'!$B$2
+ COUNTIFS('Official Medal Table'!$H:$H,'Each Gender Events'!$A52,'Official Medal Table'!$C:$C,'Each Gender Events'!AT$1,'Official Medal Table'!$E:$E,'Each Gender Events'!AT$2)*'Medal values'!$B$3
+ COUNTIFS('Official Medal Table'!$I:$I,'Each Gender Events'!$A52,'Official Medal Table'!$C:$C,'Each Gender Events'!AT$1,'Official Medal Table'!$E:$E,'Each Gender Events'!AT$2)*'Medal values'!$B$3
+ COUNTIFS('Official Medal Table'!$F:$F,'Each Gender Events'!$A52,'Official Medal Table'!$C:$C,'Each Gender Events'!AT$1,'Official Medal Table'!$E:$E,"Mixed")*'Medal values'!$B$1/2
+ COUNTIFS('Official Medal Table'!$G:$G,'Each Gender Events'!$A52,'Official Medal Table'!$C:$C,'Each Gender Events'!AT$1,'Official Medal Table'!$E:$E,"Mixed")*'Medal values'!$B$2/2
+ COUNTIFS('Official Medal Table'!$H:$H,'Each Gender Events'!$A52,'Official Medal Table'!$C:$C,'Each Gender Events'!AT$1,'Official Medal Table'!$E:$E,"Mixed")*'Medal values'!$B$3/2
+ COUNTIFS('Official Medal Table'!$I:$I,'Each Gender Events'!$A52,'Official Medal Table'!$C:$C,'Each Gender Events'!AT$1,'Official Medal Table'!$E:$E,"Mixed")*'Medal values'!$B$3/2</f>
        <v>0</v>
      </c>
      <c r="AU52">
        <f>COUNTIFS('Official Medal Table'!$F:$F,'Each Gender Events'!$A52,'Official Medal Table'!$C:$C,'Each Gender Events'!AU$1,'Official Medal Table'!$E:$E,'Each Gender Events'!AU$2)*'Medal values'!$B$1
+ COUNTIFS('Official Medal Table'!$G:$G,'Each Gender Events'!$A52,'Official Medal Table'!$C:$C,'Each Gender Events'!AU$1,'Official Medal Table'!$E:$E,'Each Gender Events'!AU$2)*'Medal values'!$B$2
+ COUNTIFS('Official Medal Table'!$H:$H,'Each Gender Events'!$A52,'Official Medal Table'!$C:$C,'Each Gender Events'!AU$1,'Official Medal Table'!$E:$E,'Each Gender Events'!AU$2)*'Medal values'!$B$3
+ COUNTIFS('Official Medal Table'!$I:$I,'Each Gender Events'!$A52,'Official Medal Table'!$C:$C,'Each Gender Events'!AU$1,'Official Medal Table'!$E:$E,'Each Gender Events'!AU$2)*'Medal values'!$B$3
+ COUNTIFS('Official Medal Table'!$F:$F,'Each Gender Events'!$A52,'Official Medal Table'!$C:$C,'Each Gender Events'!AU$1,'Official Medal Table'!$E:$E,"Mixed")*'Medal values'!$B$1/2
+ COUNTIFS('Official Medal Table'!$G:$G,'Each Gender Events'!$A52,'Official Medal Table'!$C:$C,'Each Gender Events'!AU$1,'Official Medal Table'!$E:$E,"Mixed")*'Medal values'!$B$2/2
+ COUNTIFS('Official Medal Table'!$H:$H,'Each Gender Events'!$A52,'Official Medal Table'!$C:$C,'Each Gender Events'!AU$1,'Official Medal Table'!$E:$E,"Mixed")*'Medal values'!$B$3/2
+ COUNTIFS('Official Medal Table'!$I:$I,'Each Gender Events'!$A52,'Official Medal Table'!$C:$C,'Each Gender Events'!AU$1,'Official Medal Table'!$E:$E,"Mixed")*'Medal values'!$B$3/2</f>
        <v>0</v>
      </c>
      <c r="AV52">
        <f>COUNTIFS('Official Medal Table'!$F:$F,'Each Gender Events'!$A52,'Official Medal Table'!$C:$C,'Each Gender Events'!AV$1,'Official Medal Table'!$E:$E,'Each Gender Events'!AV$2)*'Medal values'!$B$1
+ COUNTIFS('Official Medal Table'!$G:$G,'Each Gender Events'!$A52,'Official Medal Table'!$C:$C,'Each Gender Events'!AV$1,'Official Medal Table'!$E:$E,'Each Gender Events'!AV$2)*'Medal values'!$B$2
+ COUNTIFS('Official Medal Table'!$H:$H,'Each Gender Events'!$A52,'Official Medal Table'!$C:$C,'Each Gender Events'!AV$1,'Official Medal Table'!$E:$E,'Each Gender Events'!AV$2)*'Medal values'!$B$3
+ COUNTIFS('Official Medal Table'!$I:$I,'Each Gender Events'!$A52,'Official Medal Table'!$C:$C,'Each Gender Events'!AV$1,'Official Medal Table'!$E:$E,'Each Gender Events'!AV$2)*'Medal values'!$B$3
+ COUNTIFS('Official Medal Table'!$F:$F,'Each Gender Events'!$A52,'Official Medal Table'!$C:$C,'Each Gender Events'!AV$1,'Official Medal Table'!$E:$E,"Mixed")*'Medal values'!$B$1/2
+ COUNTIFS('Official Medal Table'!$G:$G,'Each Gender Events'!$A52,'Official Medal Table'!$C:$C,'Each Gender Events'!AV$1,'Official Medal Table'!$E:$E,"Mixed")*'Medal values'!$B$2/2
+ COUNTIFS('Official Medal Table'!$H:$H,'Each Gender Events'!$A52,'Official Medal Table'!$C:$C,'Each Gender Events'!AV$1,'Official Medal Table'!$E:$E,"Mixed")*'Medal values'!$B$3/2
+ COUNTIFS('Official Medal Table'!$I:$I,'Each Gender Events'!$A52,'Official Medal Table'!$C:$C,'Each Gender Events'!AV$1,'Official Medal Table'!$E:$E,"Mixed")*'Medal values'!$B$3/2</f>
        <v>0</v>
      </c>
      <c r="AW52">
        <f>COUNTIFS('Official Medal Table'!$F:$F,'Each Gender Events'!$A52,'Official Medal Table'!$C:$C,'Each Gender Events'!AW$1,'Official Medal Table'!$E:$E,'Each Gender Events'!AW$2)*'Medal values'!$B$1
+ COUNTIFS('Official Medal Table'!$G:$G,'Each Gender Events'!$A52,'Official Medal Table'!$C:$C,'Each Gender Events'!AW$1,'Official Medal Table'!$E:$E,'Each Gender Events'!AW$2)*'Medal values'!$B$2
+ COUNTIFS('Official Medal Table'!$H:$H,'Each Gender Events'!$A52,'Official Medal Table'!$C:$C,'Each Gender Events'!AW$1,'Official Medal Table'!$E:$E,'Each Gender Events'!AW$2)*'Medal values'!$B$3
+ COUNTIFS('Official Medal Table'!$I:$I,'Each Gender Events'!$A52,'Official Medal Table'!$C:$C,'Each Gender Events'!AW$1,'Official Medal Table'!$E:$E,'Each Gender Events'!AW$2)*'Medal values'!$B$3
+ COUNTIFS('Official Medal Table'!$F:$F,'Each Gender Events'!$A52,'Official Medal Table'!$C:$C,'Each Gender Events'!AW$1,'Official Medal Table'!$E:$E,"Mixed")*'Medal values'!$B$1/2
+ COUNTIFS('Official Medal Table'!$G:$G,'Each Gender Events'!$A52,'Official Medal Table'!$C:$C,'Each Gender Events'!AW$1,'Official Medal Table'!$E:$E,"Mixed")*'Medal values'!$B$2/2
+ COUNTIFS('Official Medal Table'!$H:$H,'Each Gender Events'!$A52,'Official Medal Table'!$C:$C,'Each Gender Events'!AW$1,'Official Medal Table'!$E:$E,"Mixed")*'Medal values'!$B$3/2
+ COUNTIFS('Official Medal Table'!$I:$I,'Each Gender Events'!$A52,'Official Medal Table'!$C:$C,'Each Gender Events'!AW$1,'Official Medal Table'!$E:$E,"Mixed")*'Medal values'!$B$3/2</f>
        <v>0</v>
      </c>
      <c r="AX52">
        <f>COUNTIFS('Official Medal Table'!$F:$F,'Each Gender Events'!$A52,'Official Medal Table'!$C:$C,'Each Gender Events'!AX$1,'Official Medal Table'!$E:$E,'Each Gender Events'!AX$2)*'Medal values'!$B$1
+ COUNTIFS('Official Medal Table'!$G:$G,'Each Gender Events'!$A52,'Official Medal Table'!$C:$C,'Each Gender Events'!AX$1,'Official Medal Table'!$E:$E,'Each Gender Events'!AX$2)*'Medal values'!$B$2
+ COUNTIFS('Official Medal Table'!$H:$H,'Each Gender Events'!$A52,'Official Medal Table'!$C:$C,'Each Gender Events'!AX$1,'Official Medal Table'!$E:$E,'Each Gender Events'!AX$2)*'Medal values'!$B$3
+ COUNTIFS('Official Medal Table'!$I:$I,'Each Gender Events'!$A52,'Official Medal Table'!$C:$C,'Each Gender Events'!AX$1,'Official Medal Table'!$E:$E,'Each Gender Events'!AX$2)*'Medal values'!$B$3
+ COUNTIFS('Official Medal Table'!$F:$F,'Each Gender Events'!$A52,'Official Medal Table'!$C:$C,'Each Gender Events'!AX$1,'Official Medal Table'!$E:$E,"Mixed")*'Medal values'!$B$1/2
+ COUNTIFS('Official Medal Table'!$G:$G,'Each Gender Events'!$A52,'Official Medal Table'!$C:$C,'Each Gender Events'!AX$1,'Official Medal Table'!$E:$E,"Mixed")*'Medal values'!$B$2/2
+ COUNTIFS('Official Medal Table'!$H:$H,'Each Gender Events'!$A52,'Official Medal Table'!$C:$C,'Each Gender Events'!AX$1,'Official Medal Table'!$E:$E,"Mixed")*'Medal values'!$B$3/2
+ COUNTIFS('Official Medal Table'!$I:$I,'Each Gender Events'!$A52,'Official Medal Table'!$C:$C,'Each Gender Events'!AX$1,'Official Medal Table'!$E:$E,"Mixed")*'Medal values'!$B$3/2</f>
        <v>0</v>
      </c>
      <c r="AY52">
        <f>COUNTIFS('Official Medal Table'!$F:$F,'Each Gender Events'!$A52,'Official Medal Table'!$C:$C,'Each Gender Events'!AY$1,'Official Medal Table'!$E:$E,'Each Gender Events'!AY$2)*'Medal values'!$B$1
+ COUNTIFS('Official Medal Table'!$G:$G,'Each Gender Events'!$A52,'Official Medal Table'!$C:$C,'Each Gender Events'!AY$1,'Official Medal Table'!$E:$E,'Each Gender Events'!AY$2)*'Medal values'!$B$2
+ COUNTIFS('Official Medal Table'!$H:$H,'Each Gender Events'!$A52,'Official Medal Table'!$C:$C,'Each Gender Events'!AY$1,'Official Medal Table'!$E:$E,'Each Gender Events'!AY$2)*'Medal values'!$B$3
+ COUNTIFS('Official Medal Table'!$I:$I,'Each Gender Events'!$A52,'Official Medal Table'!$C:$C,'Each Gender Events'!AY$1,'Official Medal Table'!$E:$E,'Each Gender Events'!AY$2)*'Medal values'!$B$3
+ COUNTIFS('Official Medal Table'!$F:$F,'Each Gender Events'!$A52,'Official Medal Table'!$C:$C,'Each Gender Events'!AY$1,'Official Medal Table'!$E:$E,"Mixed")*'Medal values'!$B$1/2
+ COUNTIFS('Official Medal Table'!$G:$G,'Each Gender Events'!$A52,'Official Medal Table'!$C:$C,'Each Gender Events'!AY$1,'Official Medal Table'!$E:$E,"Mixed")*'Medal values'!$B$2/2
+ COUNTIFS('Official Medal Table'!$H:$H,'Each Gender Events'!$A52,'Official Medal Table'!$C:$C,'Each Gender Events'!AY$1,'Official Medal Table'!$E:$E,"Mixed")*'Medal values'!$B$3/2
+ COUNTIFS('Official Medal Table'!$I:$I,'Each Gender Events'!$A52,'Official Medal Table'!$C:$C,'Each Gender Events'!AY$1,'Official Medal Table'!$E:$E,"Mixed")*'Medal values'!$B$3/2</f>
        <v>0</v>
      </c>
      <c r="AZ52">
        <f>COUNTIFS('Official Medal Table'!$F:$F,'Each Gender Events'!$A52,'Official Medal Table'!$C:$C,'Each Gender Events'!AZ$1,'Official Medal Table'!$E:$E,'Each Gender Events'!AZ$2)*'Medal values'!$B$1
+ COUNTIFS('Official Medal Table'!$G:$G,'Each Gender Events'!$A52,'Official Medal Table'!$C:$C,'Each Gender Events'!AZ$1,'Official Medal Table'!$E:$E,'Each Gender Events'!AZ$2)*'Medal values'!$B$2
+ COUNTIFS('Official Medal Table'!$H:$H,'Each Gender Events'!$A52,'Official Medal Table'!$C:$C,'Each Gender Events'!AZ$1,'Official Medal Table'!$E:$E,'Each Gender Events'!AZ$2)*'Medal values'!$B$3
+ COUNTIFS('Official Medal Table'!$I:$I,'Each Gender Events'!$A52,'Official Medal Table'!$C:$C,'Each Gender Events'!AZ$1,'Official Medal Table'!$E:$E,'Each Gender Events'!AZ$2)*'Medal values'!$B$3
+ COUNTIFS('Official Medal Table'!$F:$F,'Each Gender Events'!$A52,'Official Medal Table'!$C:$C,'Each Gender Events'!AZ$1,'Official Medal Table'!$E:$E,"Mixed")*'Medal values'!$B$1/2
+ COUNTIFS('Official Medal Table'!$G:$G,'Each Gender Events'!$A52,'Official Medal Table'!$C:$C,'Each Gender Events'!AZ$1,'Official Medal Table'!$E:$E,"Mixed")*'Medal values'!$B$2/2
+ COUNTIFS('Official Medal Table'!$H:$H,'Each Gender Events'!$A52,'Official Medal Table'!$C:$C,'Each Gender Events'!AZ$1,'Official Medal Table'!$E:$E,"Mixed")*'Medal values'!$B$3/2
+ COUNTIFS('Official Medal Table'!$I:$I,'Each Gender Events'!$A52,'Official Medal Table'!$C:$C,'Each Gender Events'!AZ$1,'Official Medal Table'!$E:$E,"Mixed")*'Medal values'!$B$3/2</f>
        <v>7.0010019999999997</v>
      </c>
      <c r="BA52">
        <f>COUNTIFS('Official Medal Table'!$F:$F,'Each Gender Events'!$A52,'Official Medal Table'!$C:$C,'Each Gender Events'!BA$1,'Official Medal Table'!$E:$E,'Each Gender Events'!BA$2)*'Medal values'!$B$1
+ COUNTIFS('Official Medal Table'!$G:$G,'Each Gender Events'!$A52,'Official Medal Table'!$C:$C,'Each Gender Events'!BA$1,'Official Medal Table'!$E:$E,'Each Gender Events'!BA$2)*'Medal values'!$B$2
+ COUNTIFS('Official Medal Table'!$H:$H,'Each Gender Events'!$A52,'Official Medal Table'!$C:$C,'Each Gender Events'!BA$1,'Official Medal Table'!$E:$E,'Each Gender Events'!BA$2)*'Medal values'!$B$3
+ COUNTIFS('Official Medal Table'!$I:$I,'Each Gender Events'!$A52,'Official Medal Table'!$C:$C,'Each Gender Events'!BA$1,'Official Medal Table'!$E:$E,'Each Gender Events'!BA$2)*'Medal values'!$B$3
+ COUNTIFS('Official Medal Table'!$F:$F,'Each Gender Events'!$A52,'Official Medal Table'!$C:$C,'Each Gender Events'!BA$1,'Official Medal Table'!$E:$E,"Mixed")*'Medal values'!$B$1/2
+ COUNTIFS('Official Medal Table'!$G:$G,'Each Gender Events'!$A52,'Official Medal Table'!$C:$C,'Each Gender Events'!BA$1,'Official Medal Table'!$E:$E,"Mixed")*'Medal values'!$B$2/2
+ COUNTIFS('Official Medal Table'!$H:$H,'Each Gender Events'!$A52,'Official Medal Table'!$C:$C,'Each Gender Events'!BA$1,'Official Medal Table'!$E:$E,"Mixed")*'Medal values'!$B$3/2
+ COUNTIFS('Official Medal Table'!$I:$I,'Each Gender Events'!$A52,'Official Medal Table'!$C:$C,'Each Gender Events'!BA$1,'Official Medal Table'!$E:$E,"Mixed")*'Medal values'!$B$3/2</f>
        <v>0</v>
      </c>
      <c r="BB52">
        <f>COUNTIFS('Official Medal Table'!$F:$F,'Each Gender Events'!$A52,'Official Medal Table'!$C:$C,'Each Gender Events'!BB$1,'Official Medal Table'!$E:$E,'Each Gender Events'!BB$2)*'Medal values'!$B$1
+ COUNTIFS('Official Medal Table'!$G:$G,'Each Gender Events'!$A52,'Official Medal Table'!$C:$C,'Each Gender Events'!BB$1,'Official Medal Table'!$E:$E,'Each Gender Events'!BB$2)*'Medal values'!$B$2
+ COUNTIFS('Official Medal Table'!$H:$H,'Each Gender Events'!$A52,'Official Medal Table'!$C:$C,'Each Gender Events'!BB$1,'Official Medal Table'!$E:$E,'Each Gender Events'!BB$2)*'Medal values'!$B$3
+ COUNTIFS('Official Medal Table'!$I:$I,'Each Gender Events'!$A52,'Official Medal Table'!$C:$C,'Each Gender Events'!BB$1,'Official Medal Table'!$E:$E,'Each Gender Events'!BB$2)*'Medal values'!$B$3
+ COUNTIFS('Official Medal Table'!$F:$F,'Each Gender Events'!$A52,'Official Medal Table'!$C:$C,'Each Gender Events'!BB$1,'Official Medal Table'!$E:$E,"Mixed")*'Medal values'!$B$1/2
+ COUNTIFS('Official Medal Table'!$G:$G,'Each Gender Events'!$A52,'Official Medal Table'!$C:$C,'Each Gender Events'!BB$1,'Official Medal Table'!$E:$E,"Mixed")*'Medal values'!$B$2/2
+ COUNTIFS('Official Medal Table'!$H:$H,'Each Gender Events'!$A52,'Official Medal Table'!$C:$C,'Each Gender Events'!BB$1,'Official Medal Table'!$E:$E,"Mixed")*'Medal values'!$B$3/2
+ COUNTIFS('Official Medal Table'!$I:$I,'Each Gender Events'!$A52,'Official Medal Table'!$C:$C,'Each Gender Events'!BB$1,'Official Medal Table'!$E:$E,"Mixed")*'Medal values'!$B$3/2</f>
        <v>0</v>
      </c>
      <c r="BC52">
        <f>COUNTIFS('Official Medal Table'!$F:$F,'Each Gender Events'!$A52,'Official Medal Table'!$C:$C,'Each Gender Events'!BC$1,'Official Medal Table'!$E:$E,'Each Gender Events'!BC$2)*'Medal values'!$B$1
+ COUNTIFS('Official Medal Table'!$G:$G,'Each Gender Events'!$A52,'Official Medal Table'!$C:$C,'Each Gender Events'!BC$1,'Official Medal Table'!$E:$E,'Each Gender Events'!BC$2)*'Medal values'!$B$2
+ COUNTIFS('Official Medal Table'!$H:$H,'Each Gender Events'!$A52,'Official Medal Table'!$C:$C,'Each Gender Events'!BC$1,'Official Medal Table'!$E:$E,'Each Gender Events'!BC$2)*'Medal values'!$B$3
+ COUNTIFS('Official Medal Table'!$I:$I,'Each Gender Events'!$A52,'Official Medal Table'!$C:$C,'Each Gender Events'!BC$1,'Official Medal Table'!$E:$E,'Each Gender Events'!BC$2)*'Medal values'!$B$3
+ COUNTIFS('Official Medal Table'!$F:$F,'Each Gender Events'!$A52,'Official Medal Table'!$C:$C,'Each Gender Events'!BC$1,'Official Medal Table'!$E:$E,"Mixed")*'Medal values'!$B$1/2
+ COUNTIFS('Official Medal Table'!$G:$G,'Each Gender Events'!$A52,'Official Medal Table'!$C:$C,'Each Gender Events'!BC$1,'Official Medal Table'!$E:$E,"Mixed")*'Medal values'!$B$2/2
+ COUNTIFS('Official Medal Table'!$H:$H,'Each Gender Events'!$A52,'Official Medal Table'!$C:$C,'Each Gender Events'!BC$1,'Official Medal Table'!$E:$E,"Mixed")*'Medal values'!$B$3/2
+ COUNTIFS('Official Medal Table'!$I:$I,'Each Gender Events'!$A52,'Official Medal Table'!$C:$C,'Each Gender Events'!BC$1,'Official Medal Table'!$E:$E,"Mixed")*'Medal values'!$B$3/2</f>
        <v>0</v>
      </c>
      <c r="BD52">
        <f>COUNTIFS('Official Medal Table'!$F:$F,'Each Gender Events'!$A52,'Official Medal Table'!$C:$C,'Each Gender Events'!BD$1,'Official Medal Table'!$E:$E,'Each Gender Events'!BD$2)*'Medal values'!$B$1
+ COUNTIFS('Official Medal Table'!$G:$G,'Each Gender Events'!$A52,'Official Medal Table'!$C:$C,'Each Gender Events'!BD$1,'Official Medal Table'!$E:$E,'Each Gender Events'!BD$2)*'Medal values'!$B$2
+ COUNTIFS('Official Medal Table'!$H:$H,'Each Gender Events'!$A52,'Official Medal Table'!$C:$C,'Each Gender Events'!BD$1,'Official Medal Table'!$E:$E,'Each Gender Events'!BD$2)*'Medal values'!$B$3
+ COUNTIFS('Official Medal Table'!$I:$I,'Each Gender Events'!$A52,'Official Medal Table'!$C:$C,'Each Gender Events'!BD$1,'Official Medal Table'!$E:$E,'Each Gender Events'!BD$2)*'Medal values'!$B$3
+ COUNTIFS('Official Medal Table'!$F:$F,'Each Gender Events'!$A52,'Official Medal Table'!$C:$C,'Each Gender Events'!BD$1,'Official Medal Table'!$E:$E,"Mixed")*'Medal values'!$B$1/2
+ COUNTIFS('Official Medal Table'!$G:$G,'Each Gender Events'!$A52,'Official Medal Table'!$C:$C,'Each Gender Events'!BD$1,'Official Medal Table'!$E:$E,"Mixed")*'Medal values'!$B$2/2
+ COUNTIFS('Official Medal Table'!$H:$H,'Each Gender Events'!$A52,'Official Medal Table'!$C:$C,'Each Gender Events'!BD$1,'Official Medal Table'!$E:$E,"Mixed")*'Medal values'!$B$3/2
+ COUNTIFS('Official Medal Table'!$I:$I,'Each Gender Events'!$A52,'Official Medal Table'!$C:$C,'Each Gender Events'!BD$1,'Official Medal Table'!$E:$E,"Mixed")*'Medal values'!$B$3/2</f>
        <v>0</v>
      </c>
      <c r="BE52">
        <f>COUNTIFS('Official Medal Table'!$F:$F,'Each Gender Events'!$A52,'Official Medal Table'!$C:$C,'Each Gender Events'!BE$1,'Official Medal Table'!$E:$E,'Each Gender Events'!BE$2)*'Medal values'!$B$1
+ COUNTIFS('Official Medal Table'!$G:$G,'Each Gender Events'!$A52,'Official Medal Table'!$C:$C,'Each Gender Events'!BE$1,'Official Medal Table'!$E:$E,'Each Gender Events'!BE$2)*'Medal values'!$B$2
+ COUNTIFS('Official Medal Table'!$H:$H,'Each Gender Events'!$A52,'Official Medal Table'!$C:$C,'Each Gender Events'!BE$1,'Official Medal Table'!$E:$E,'Each Gender Events'!BE$2)*'Medal values'!$B$3
+ COUNTIFS('Official Medal Table'!$I:$I,'Each Gender Events'!$A52,'Official Medal Table'!$C:$C,'Each Gender Events'!BE$1,'Official Medal Table'!$E:$E,'Each Gender Events'!BE$2)*'Medal values'!$B$3
+ COUNTIFS('Official Medal Table'!$F:$F,'Each Gender Events'!$A52,'Official Medal Table'!$C:$C,'Each Gender Events'!BE$1,'Official Medal Table'!$E:$E,"Mixed")*'Medal values'!$B$1/2
+ COUNTIFS('Official Medal Table'!$G:$G,'Each Gender Events'!$A52,'Official Medal Table'!$C:$C,'Each Gender Events'!BE$1,'Official Medal Table'!$E:$E,"Mixed")*'Medal values'!$B$2/2
+ COUNTIFS('Official Medal Table'!$H:$H,'Each Gender Events'!$A52,'Official Medal Table'!$C:$C,'Each Gender Events'!BE$1,'Official Medal Table'!$E:$E,"Mixed")*'Medal values'!$B$3/2
+ COUNTIFS('Official Medal Table'!$I:$I,'Each Gender Events'!$A52,'Official Medal Table'!$C:$C,'Each Gender Events'!BE$1,'Official Medal Table'!$E:$E,"Mixed")*'Medal values'!$B$3/2</f>
        <v>0</v>
      </c>
      <c r="BF52">
        <f>COUNTIFS('Official Medal Table'!$F:$F,'Each Gender Events'!$A52,'Official Medal Table'!$C:$C,'Each Gender Events'!BF$1,'Official Medal Table'!$E:$E,'Each Gender Events'!BF$2)*'Medal values'!$B$1
+ COUNTIFS('Official Medal Table'!$G:$G,'Each Gender Events'!$A52,'Official Medal Table'!$C:$C,'Each Gender Events'!BF$1,'Official Medal Table'!$E:$E,'Each Gender Events'!BF$2)*'Medal values'!$B$2
+ COUNTIFS('Official Medal Table'!$H:$H,'Each Gender Events'!$A52,'Official Medal Table'!$C:$C,'Each Gender Events'!BF$1,'Official Medal Table'!$E:$E,'Each Gender Events'!BF$2)*'Medal values'!$B$3
+ COUNTIFS('Official Medal Table'!$I:$I,'Each Gender Events'!$A52,'Official Medal Table'!$C:$C,'Each Gender Events'!BF$1,'Official Medal Table'!$E:$E,'Each Gender Events'!BF$2)*'Medal values'!$B$3
+ COUNTIFS('Official Medal Table'!$F:$F,'Each Gender Events'!$A52,'Official Medal Table'!$C:$C,'Each Gender Events'!BF$1,'Official Medal Table'!$E:$E,"Mixed")*'Medal values'!$B$1/2
+ COUNTIFS('Official Medal Table'!$G:$G,'Each Gender Events'!$A52,'Official Medal Table'!$C:$C,'Each Gender Events'!BF$1,'Official Medal Table'!$E:$E,"Mixed")*'Medal values'!$B$2/2
+ COUNTIFS('Official Medal Table'!$H:$H,'Each Gender Events'!$A52,'Official Medal Table'!$C:$C,'Each Gender Events'!BF$1,'Official Medal Table'!$E:$E,"Mixed")*'Medal values'!$B$3/2
+ COUNTIFS('Official Medal Table'!$I:$I,'Each Gender Events'!$A52,'Official Medal Table'!$C:$C,'Each Gender Events'!BF$1,'Official Medal Table'!$E:$E,"Mixed")*'Medal values'!$B$3/2</f>
        <v>0</v>
      </c>
      <c r="BG52">
        <f>COUNTIFS('Official Medal Table'!$F:$F,'Each Gender Events'!$A52,'Official Medal Table'!$C:$C,'Each Gender Events'!BG$1,'Official Medal Table'!$E:$E,'Each Gender Events'!BG$2)*'Medal values'!$B$1
+ COUNTIFS('Official Medal Table'!$G:$G,'Each Gender Events'!$A52,'Official Medal Table'!$C:$C,'Each Gender Events'!BG$1,'Official Medal Table'!$E:$E,'Each Gender Events'!BG$2)*'Medal values'!$B$2
+ COUNTIFS('Official Medal Table'!$H:$H,'Each Gender Events'!$A52,'Official Medal Table'!$C:$C,'Each Gender Events'!BG$1,'Official Medal Table'!$E:$E,'Each Gender Events'!BG$2)*'Medal values'!$B$3
+ COUNTIFS('Official Medal Table'!$I:$I,'Each Gender Events'!$A52,'Official Medal Table'!$C:$C,'Each Gender Events'!BG$1,'Official Medal Table'!$E:$E,'Each Gender Events'!BG$2)*'Medal values'!$B$3
+ COUNTIFS('Official Medal Table'!$F:$F,'Each Gender Events'!$A52,'Official Medal Table'!$C:$C,'Each Gender Events'!BG$1,'Official Medal Table'!$E:$E,"Mixed")*'Medal values'!$B$1/2
+ COUNTIFS('Official Medal Table'!$G:$G,'Each Gender Events'!$A52,'Official Medal Table'!$C:$C,'Each Gender Events'!BG$1,'Official Medal Table'!$E:$E,"Mixed")*'Medal values'!$B$2/2
+ COUNTIFS('Official Medal Table'!$H:$H,'Each Gender Events'!$A52,'Official Medal Table'!$C:$C,'Each Gender Events'!BG$1,'Official Medal Table'!$E:$E,"Mixed")*'Medal values'!$B$3/2
+ COUNTIFS('Official Medal Table'!$I:$I,'Each Gender Events'!$A52,'Official Medal Table'!$C:$C,'Each Gender Events'!BG$1,'Official Medal Table'!$E:$E,"Mixed")*'Medal values'!$B$3/2</f>
        <v>0</v>
      </c>
      <c r="BH52">
        <f>COUNTIFS('Official Medal Table'!$F:$F,'Each Gender Events'!$A52,'Official Medal Table'!$C:$C,'Each Gender Events'!BH$1,'Official Medal Table'!$E:$E,'Each Gender Events'!BH$2)*'Medal values'!$B$1
+ COUNTIFS('Official Medal Table'!$G:$G,'Each Gender Events'!$A52,'Official Medal Table'!$C:$C,'Each Gender Events'!BH$1,'Official Medal Table'!$E:$E,'Each Gender Events'!BH$2)*'Medal values'!$B$2
+ COUNTIFS('Official Medal Table'!$H:$H,'Each Gender Events'!$A52,'Official Medal Table'!$C:$C,'Each Gender Events'!BH$1,'Official Medal Table'!$E:$E,'Each Gender Events'!BH$2)*'Medal values'!$B$3
+ COUNTIFS('Official Medal Table'!$I:$I,'Each Gender Events'!$A52,'Official Medal Table'!$C:$C,'Each Gender Events'!BH$1,'Official Medal Table'!$E:$E,'Each Gender Events'!BH$2)*'Medal values'!$B$3
+ COUNTIFS('Official Medal Table'!$F:$F,'Each Gender Events'!$A52,'Official Medal Table'!$C:$C,'Each Gender Events'!BH$1,'Official Medal Table'!$E:$E,"Mixed")*'Medal values'!$B$1/2
+ COUNTIFS('Official Medal Table'!$G:$G,'Each Gender Events'!$A52,'Official Medal Table'!$C:$C,'Each Gender Events'!BH$1,'Official Medal Table'!$E:$E,"Mixed")*'Medal values'!$B$2/2
+ COUNTIFS('Official Medal Table'!$H:$H,'Each Gender Events'!$A52,'Official Medal Table'!$C:$C,'Each Gender Events'!BH$1,'Official Medal Table'!$E:$E,"Mixed")*'Medal values'!$B$3/2
+ COUNTIFS('Official Medal Table'!$I:$I,'Each Gender Events'!$A52,'Official Medal Table'!$C:$C,'Each Gender Events'!BH$1,'Official Medal Table'!$E:$E,"Mixed")*'Medal values'!$B$3/2</f>
        <v>0</v>
      </c>
      <c r="BI52">
        <f>COUNTIFS('Official Medal Table'!$F:$F,'Each Gender Events'!$A52,'Official Medal Table'!$C:$C,'Each Gender Events'!BI$1,'Official Medal Table'!$E:$E,'Each Gender Events'!BI$2)*'Medal values'!$B$1
+ COUNTIFS('Official Medal Table'!$G:$G,'Each Gender Events'!$A52,'Official Medal Table'!$C:$C,'Each Gender Events'!BI$1,'Official Medal Table'!$E:$E,'Each Gender Events'!BI$2)*'Medal values'!$B$2
+ COUNTIFS('Official Medal Table'!$H:$H,'Each Gender Events'!$A52,'Official Medal Table'!$C:$C,'Each Gender Events'!BI$1,'Official Medal Table'!$E:$E,'Each Gender Events'!BI$2)*'Medal values'!$B$3
+ COUNTIFS('Official Medal Table'!$I:$I,'Each Gender Events'!$A52,'Official Medal Table'!$C:$C,'Each Gender Events'!BI$1,'Official Medal Table'!$E:$E,'Each Gender Events'!BI$2)*'Medal values'!$B$3
+ COUNTIFS('Official Medal Table'!$F:$F,'Each Gender Events'!$A52,'Official Medal Table'!$C:$C,'Each Gender Events'!BI$1,'Official Medal Table'!$E:$E,"Mixed")*'Medal values'!$B$1/2
+ COUNTIFS('Official Medal Table'!$G:$G,'Each Gender Events'!$A52,'Official Medal Table'!$C:$C,'Each Gender Events'!BI$1,'Official Medal Table'!$E:$E,"Mixed")*'Medal values'!$B$2/2
+ COUNTIFS('Official Medal Table'!$H:$H,'Each Gender Events'!$A52,'Official Medal Table'!$C:$C,'Each Gender Events'!BI$1,'Official Medal Table'!$E:$E,"Mixed")*'Medal values'!$B$3/2
+ COUNTIFS('Official Medal Table'!$I:$I,'Each Gender Events'!$A52,'Official Medal Table'!$C:$C,'Each Gender Events'!BI$1,'Official Medal Table'!$E:$E,"Mixed")*'Medal values'!$B$3/2</f>
        <v>0</v>
      </c>
      <c r="BJ52">
        <f>COUNTIFS('Official Medal Table'!$F:$F,'Each Gender Events'!$A52,'Official Medal Table'!$C:$C,'Each Gender Events'!BJ$1,'Official Medal Table'!$E:$E,'Each Gender Events'!BJ$2)*'Medal values'!$B$1
+ COUNTIFS('Official Medal Table'!$G:$G,'Each Gender Events'!$A52,'Official Medal Table'!$C:$C,'Each Gender Events'!BJ$1,'Official Medal Table'!$E:$E,'Each Gender Events'!BJ$2)*'Medal values'!$B$2
+ COUNTIFS('Official Medal Table'!$H:$H,'Each Gender Events'!$A52,'Official Medal Table'!$C:$C,'Each Gender Events'!BJ$1,'Official Medal Table'!$E:$E,'Each Gender Events'!BJ$2)*'Medal values'!$B$3
+ COUNTIFS('Official Medal Table'!$I:$I,'Each Gender Events'!$A52,'Official Medal Table'!$C:$C,'Each Gender Events'!BJ$1,'Official Medal Table'!$E:$E,'Each Gender Events'!BJ$2)*'Medal values'!$B$3
+ COUNTIFS('Official Medal Table'!$F:$F,'Each Gender Events'!$A52,'Official Medal Table'!$C:$C,'Each Gender Events'!BJ$1,'Official Medal Table'!$E:$E,"Mixed")*'Medal values'!$B$1/2
+ COUNTIFS('Official Medal Table'!$G:$G,'Each Gender Events'!$A52,'Official Medal Table'!$C:$C,'Each Gender Events'!BJ$1,'Official Medal Table'!$E:$E,"Mixed")*'Medal values'!$B$2/2
+ COUNTIFS('Official Medal Table'!$H:$H,'Each Gender Events'!$A52,'Official Medal Table'!$C:$C,'Each Gender Events'!BJ$1,'Official Medal Table'!$E:$E,"Mixed")*'Medal values'!$B$3/2
+ COUNTIFS('Official Medal Table'!$I:$I,'Each Gender Events'!$A52,'Official Medal Table'!$C:$C,'Each Gender Events'!BJ$1,'Official Medal Table'!$E:$E,"Mixed")*'Medal values'!$B$3/2</f>
        <v>0</v>
      </c>
      <c r="BK52">
        <f>COUNTIFS('Official Medal Table'!$F:$F,'Each Gender Events'!$A52,'Official Medal Table'!$C:$C,'Each Gender Events'!BK$1,'Official Medal Table'!$E:$E,'Each Gender Events'!BK$2)*'Medal values'!$B$1
+ COUNTIFS('Official Medal Table'!$G:$G,'Each Gender Events'!$A52,'Official Medal Table'!$C:$C,'Each Gender Events'!BK$1,'Official Medal Table'!$E:$E,'Each Gender Events'!BK$2)*'Medal values'!$B$2
+ COUNTIFS('Official Medal Table'!$H:$H,'Each Gender Events'!$A52,'Official Medal Table'!$C:$C,'Each Gender Events'!BK$1,'Official Medal Table'!$E:$E,'Each Gender Events'!BK$2)*'Medal values'!$B$3
+ COUNTIFS('Official Medal Table'!$I:$I,'Each Gender Events'!$A52,'Official Medal Table'!$C:$C,'Each Gender Events'!BK$1,'Official Medal Table'!$E:$E,'Each Gender Events'!BK$2)*'Medal values'!$B$3
+ COUNTIFS('Official Medal Table'!$F:$F,'Each Gender Events'!$A52,'Official Medal Table'!$C:$C,'Each Gender Events'!BK$1,'Official Medal Table'!$E:$E,"Mixed")*'Medal values'!$B$1/2
+ COUNTIFS('Official Medal Table'!$G:$G,'Each Gender Events'!$A52,'Official Medal Table'!$C:$C,'Each Gender Events'!BK$1,'Official Medal Table'!$E:$E,"Mixed")*'Medal values'!$B$2/2
+ COUNTIFS('Official Medal Table'!$H:$H,'Each Gender Events'!$A52,'Official Medal Table'!$C:$C,'Each Gender Events'!BK$1,'Official Medal Table'!$E:$E,"Mixed")*'Medal values'!$B$3/2
+ COUNTIFS('Official Medal Table'!$I:$I,'Each Gender Events'!$A52,'Official Medal Table'!$C:$C,'Each Gender Events'!BK$1,'Official Medal Table'!$E:$E,"Mixed")*'Medal values'!$B$3/2</f>
        <v>0</v>
      </c>
      <c r="BL52">
        <f>COUNTIFS('Official Medal Table'!$F:$F,'Each Gender Events'!$A52,'Official Medal Table'!$C:$C,'Each Gender Events'!BL$1,'Official Medal Table'!$E:$E,'Each Gender Events'!BL$2)*'Medal values'!$B$1
+ COUNTIFS('Official Medal Table'!$G:$G,'Each Gender Events'!$A52,'Official Medal Table'!$C:$C,'Each Gender Events'!BL$1,'Official Medal Table'!$E:$E,'Each Gender Events'!BL$2)*'Medal values'!$B$2
+ COUNTIFS('Official Medal Table'!$H:$H,'Each Gender Events'!$A52,'Official Medal Table'!$C:$C,'Each Gender Events'!BL$1,'Official Medal Table'!$E:$E,'Each Gender Events'!BL$2)*'Medal values'!$B$3
+ COUNTIFS('Official Medal Table'!$I:$I,'Each Gender Events'!$A52,'Official Medal Table'!$C:$C,'Each Gender Events'!BL$1,'Official Medal Table'!$E:$E,'Each Gender Events'!BL$2)*'Medal values'!$B$3
+ COUNTIFS('Official Medal Table'!$F:$F,'Each Gender Events'!$A52,'Official Medal Table'!$C:$C,'Each Gender Events'!BL$1,'Official Medal Table'!$E:$E,"Mixed")*'Medal values'!$B$1/2
+ COUNTIFS('Official Medal Table'!$G:$G,'Each Gender Events'!$A52,'Official Medal Table'!$C:$C,'Each Gender Events'!BL$1,'Official Medal Table'!$E:$E,"Mixed")*'Medal values'!$B$2/2
+ COUNTIFS('Official Medal Table'!$H:$H,'Each Gender Events'!$A52,'Official Medal Table'!$C:$C,'Each Gender Events'!BL$1,'Official Medal Table'!$E:$E,"Mixed")*'Medal values'!$B$3/2
+ COUNTIFS('Official Medal Table'!$I:$I,'Each Gender Events'!$A52,'Official Medal Table'!$C:$C,'Each Gender Events'!BL$1,'Official Medal Table'!$E:$E,"Mixed")*'Medal values'!$B$3/2</f>
        <v>0</v>
      </c>
      <c r="BM52">
        <f>COUNTIFS('Official Medal Table'!$F:$F,'Each Gender Events'!$A52,'Official Medal Table'!$C:$C,'Each Gender Events'!BM$1,'Official Medal Table'!$E:$E,'Each Gender Events'!BM$2)*'Medal values'!$B$1
+ COUNTIFS('Official Medal Table'!$G:$G,'Each Gender Events'!$A52,'Official Medal Table'!$C:$C,'Each Gender Events'!BM$1,'Official Medal Table'!$E:$E,'Each Gender Events'!BM$2)*'Medal values'!$B$2
+ COUNTIFS('Official Medal Table'!$H:$H,'Each Gender Events'!$A52,'Official Medal Table'!$C:$C,'Each Gender Events'!BM$1,'Official Medal Table'!$E:$E,'Each Gender Events'!BM$2)*'Medal values'!$B$3
+ COUNTIFS('Official Medal Table'!$I:$I,'Each Gender Events'!$A52,'Official Medal Table'!$C:$C,'Each Gender Events'!BM$1,'Official Medal Table'!$E:$E,'Each Gender Events'!BM$2)*'Medal values'!$B$3
+ COUNTIFS('Official Medal Table'!$F:$F,'Each Gender Events'!$A52,'Official Medal Table'!$C:$C,'Each Gender Events'!BM$1,'Official Medal Table'!$E:$E,"Mixed")*'Medal values'!$B$1/2
+ COUNTIFS('Official Medal Table'!$G:$G,'Each Gender Events'!$A52,'Official Medal Table'!$C:$C,'Each Gender Events'!BM$1,'Official Medal Table'!$E:$E,"Mixed")*'Medal values'!$B$2/2
+ COUNTIFS('Official Medal Table'!$H:$H,'Each Gender Events'!$A52,'Official Medal Table'!$C:$C,'Each Gender Events'!BM$1,'Official Medal Table'!$E:$E,"Mixed")*'Medal values'!$B$3/2
+ COUNTIFS('Official Medal Table'!$I:$I,'Each Gender Events'!$A52,'Official Medal Table'!$C:$C,'Each Gender Events'!BM$1,'Official Medal Table'!$E:$E,"Mixed")*'Medal values'!$B$3/2</f>
        <v>0</v>
      </c>
      <c r="BN52">
        <f>COUNTIFS('Official Medal Table'!$F:$F,'Each Gender Events'!$A52,'Official Medal Table'!$C:$C,'Each Gender Events'!BN$1,'Official Medal Table'!$E:$E,'Each Gender Events'!BN$2)*'Medal values'!$B$1
+ COUNTIFS('Official Medal Table'!$G:$G,'Each Gender Events'!$A52,'Official Medal Table'!$C:$C,'Each Gender Events'!BN$1,'Official Medal Table'!$E:$E,'Each Gender Events'!BN$2)*'Medal values'!$B$2
+ COUNTIFS('Official Medal Table'!$H:$H,'Each Gender Events'!$A52,'Official Medal Table'!$C:$C,'Each Gender Events'!BN$1,'Official Medal Table'!$E:$E,'Each Gender Events'!BN$2)*'Medal values'!$B$3
+ COUNTIFS('Official Medal Table'!$I:$I,'Each Gender Events'!$A52,'Official Medal Table'!$C:$C,'Each Gender Events'!BN$1,'Official Medal Table'!$E:$E,'Each Gender Events'!BN$2)*'Medal values'!$B$3
+ COUNTIFS('Official Medal Table'!$F:$F,'Each Gender Events'!$A52,'Official Medal Table'!$C:$C,'Each Gender Events'!BN$1,'Official Medal Table'!$E:$E,"Mixed")*'Medal values'!$B$1/2
+ COUNTIFS('Official Medal Table'!$G:$G,'Each Gender Events'!$A52,'Official Medal Table'!$C:$C,'Each Gender Events'!BN$1,'Official Medal Table'!$E:$E,"Mixed")*'Medal values'!$B$2/2
+ COUNTIFS('Official Medal Table'!$H:$H,'Each Gender Events'!$A52,'Official Medal Table'!$C:$C,'Each Gender Events'!BN$1,'Official Medal Table'!$E:$E,"Mixed")*'Medal values'!$B$3/2
+ COUNTIFS('Official Medal Table'!$I:$I,'Each Gender Events'!$A52,'Official Medal Table'!$C:$C,'Each Gender Events'!BN$1,'Official Medal Table'!$E:$E,"Mixed")*'Medal values'!$B$3/2</f>
        <v>0</v>
      </c>
      <c r="BO52">
        <f>COUNTIFS('Official Medal Table'!$F:$F,'Each Gender Events'!$A52,'Official Medal Table'!$C:$C,'Each Gender Events'!BO$1,'Official Medal Table'!$E:$E,'Each Gender Events'!BO$2)*'Medal values'!$B$1
+ COUNTIFS('Official Medal Table'!$G:$G,'Each Gender Events'!$A52,'Official Medal Table'!$C:$C,'Each Gender Events'!BO$1,'Official Medal Table'!$E:$E,'Each Gender Events'!BO$2)*'Medal values'!$B$2
+ COUNTIFS('Official Medal Table'!$H:$H,'Each Gender Events'!$A52,'Official Medal Table'!$C:$C,'Each Gender Events'!BO$1,'Official Medal Table'!$E:$E,'Each Gender Events'!BO$2)*'Medal values'!$B$3
+ COUNTIFS('Official Medal Table'!$I:$I,'Each Gender Events'!$A52,'Official Medal Table'!$C:$C,'Each Gender Events'!BO$1,'Official Medal Table'!$E:$E,'Each Gender Events'!BO$2)*'Medal values'!$B$3
+ COUNTIFS('Official Medal Table'!$F:$F,'Each Gender Events'!$A52,'Official Medal Table'!$C:$C,'Each Gender Events'!BO$1,'Official Medal Table'!$E:$E,"Mixed")*'Medal values'!$B$1/2
+ COUNTIFS('Official Medal Table'!$G:$G,'Each Gender Events'!$A52,'Official Medal Table'!$C:$C,'Each Gender Events'!BO$1,'Official Medal Table'!$E:$E,"Mixed")*'Medal values'!$B$2/2
+ COUNTIFS('Official Medal Table'!$H:$H,'Each Gender Events'!$A52,'Official Medal Table'!$C:$C,'Each Gender Events'!BO$1,'Official Medal Table'!$E:$E,"Mixed")*'Medal values'!$B$3/2
+ COUNTIFS('Official Medal Table'!$I:$I,'Each Gender Events'!$A52,'Official Medal Table'!$C:$C,'Each Gender Events'!BO$1,'Official Medal Table'!$E:$E,"Mixed")*'Medal values'!$B$3/2</f>
        <v>0</v>
      </c>
      <c r="BP52">
        <f>COUNTIFS('Official Medal Table'!$F:$F,'Each Gender Events'!$A52,'Official Medal Table'!$C:$C,'Each Gender Events'!BP$1,'Official Medal Table'!$E:$E,'Each Gender Events'!BP$2)*'Medal values'!$B$1
+ COUNTIFS('Official Medal Table'!$G:$G,'Each Gender Events'!$A52,'Official Medal Table'!$C:$C,'Each Gender Events'!BP$1,'Official Medal Table'!$E:$E,'Each Gender Events'!BP$2)*'Medal values'!$B$2
+ COUNTIFS('Official Medal Table'!$H:$H,'Each Gender Events'!$A52,'Official Medal Table'!$C:$C,'Each Gender Events'!BP$1,'Official Medal Table'!$E:$E,'Each Gender Events'!BP$2)*'Medal values'!$B$3
+ COUNTIFS('Official Medal Table'!$I:$I,'Each Gender Events'!$A52,'Official Medal Table'!$C:$C,'Each Gender Events'!BP$1,'Official Medal Table'!$E:$E,'Each Gender Events'!BP$2)*'Medal values'!$B$3
+ COUNTIFS('Official Medal Table'!$F:$F,'Each Gender Events'!$A52,'Official Medal Table'!$C:$C,'Each Gender Events'!BP$1,'Official Medal Table'!$E:$E,"Mixed")*'Medal values'!$B$1/2
+ COUNTIFS('Official Medal Table'!$G:$G,'Each Gender Events'!$A52,'Official Medal Table'!$C:$C,'Each Gender Events'!BP$1,'Official Medal Table'!$E:$E,"Mixed")*'Medal values'!$B$2/2
+ COUNTIFS('Official Medal Table'!$H:$H,'Each Gender Events'!$A52,'Official Medal Table'!$C:$C,'Each Gender Events'!BP$1,'Official Medal Table'!$E:$E,"Mixed")*'Medal values'!$B$3/2
+ COUNTIFS('Official Medal Table'!$I:$I,'Each Gender Events'!$A52,'Official Medal Table'!$C:$C,'Each Gender Events'!BP$1,'Official Medal Table'!$E:$E,"Mixed")*'Medal values'!$B$3/2</f>
        <v>0</v>
      </c>
      <c r="BQ52">
        <f>COUNTIFS('Official Medal Table'!$F:$F,'Each Gender Events'!$A52,'Official Medal Table'!$C:$C,'Each Gender Events'!BQ$1,'Official Medal Table'!$E:$E,'Each Gender Events'!BQ$2)*'Medal values'!$B$1
+ COUNTIFS('Official Medal Table'!$G:$G,'Each Gender Events'!$A52,'Official Medal Table'!$C:$C,'Each Gender Events'!BQ$1,'Official Medal Table'!$E:$E,'Each Gender Events'!BQ$2)*'Medal values'!$B$2
+ COUNTIFS('Official Medal Table'!$H:$H,'Each Gender Events'!$A52,'Official Medal Table'!$C:$C,'Each Gender Events'!BQ$1,'Official Medal Table'!$E:$E,'Each Gender Events'!BQ$2)*'Medal values'!$B$3
+ COUNTIFS('Official Medal Table'!$I:$I,'Each Gender Events'!$A52,'Official Medal Table'!$C:$C,'Each Gender Events'!BQ$1,'Official Medal Table'!$E:$E,'Each Gender Events'!BQ$2)*'Medal values'!$B$3
+ COUNTIFS('Official Medal Table'!$F:$F,'Each Gender Events'!$A52,'Official Medal Table'!$C:$C,'Each Gender Events'!BQ$1,'Official Medal Table'!$E:$E,"Mixed")*'Medal values'!$B$1/2
+ COUNTIFS('Official Medal Table'!$G:$G,'Each Gender Events'!$A52,'Official Medal Table'!$C:$C,'Each Gender Events'!BQ$1,'Official Medal Table'!$E:$E,"Mixed")*'Medal values'!$B$2/2
+ COUNTIFS('Official Medal Table'!$H:$H,'Each Gender Events'!$A52,'Official Medal Table'!$C:$C,'Each Gender Events'!BQ$1,'Official Medal Table'!$E:$E,"Mixed")*'Medal values'!$B$3/2
+ COUNTIFS('Official Medal Table'!$I:$I,'Each Gender Events'!$A52,'Official Medal Table'!$C:$C,'Each Gender Events'!BQ$1,'Official Medal Table'!$E:$E,"Mixed")*'Medal values'!$B$3/2</f>
        <v>0</v>
      </c>
      <c r="BR52">
        <f>COUNTIFS('Official Medal Table'!$F:$F,'Each Gender Events'!$A52,'Official Medal Table'!$C:$C,'Each Gender Events'!BR$1,'Official Medal Table'!$E:$E,'Each Gender Events'!BR$2)*'Medal values'!$B$1
+ COUNTIFS('Official Medal Table'!$G:$G,'Each Gender Events'!$A52,'Official Medal Table'!$C:$C,'Each Gender Events'!BR$1,'Official Medal Table'!$E:$E,'Each Gender Events'!BR$2)*'Medal values'!$B$2
+ COUNTIFS('Official Medal Table'!$H:$H,'Each Gender Events'!$A52,'Official Medal Table'!$C:$C,'Each Gender Events'!BR$1,'Official Medal Table'!$E:$E,'Each Gender Events'!BR$2)*'Medal values'!$B$3
+ COUNTIFS('Official Medal Table'!$I:$I,'Each Gender Events'!$A52,'Official Medal Table'!$C:$C,'Each Gender Events'!BR$1,'Official Medal Table'!$E:$E,'Each Gender Events'!BR$2)*'Medal values'!$B$3
+ COUNTIFS('Official Medal Table'!$F:$F,'Each Gender Events'!$A52,'Official Medal Table'!$C:$C,'Each Gender Events'!BR$1,'Official Medal Table'!$E:$E,"Mixed")*'Medal values'!$B$1/2
+ COUNTIFS('Official Medal Table'!$G:$G,'Each Gender Events'!$A52,'Official Medal Table'!$C:$C,'Each Gender Events'!BR$1,'Official Medal Table'!$E:$E,"Mixed")*'Medal values'!$B$2/2
+ COUNTIFS('Official Medal Table'!$H:$H,'Each Gender Events'!$A52,'Official Medal Table'!$C:$C,'Each Gender Events'!BR$1,'Official Medal Table'!$E:$E,"Mixed")*'Medal values'!$B$3/2
+ COUNTIFS('Official Medal Table'!$I:$I,'Each Gender Events'!$A52,'Official Medal Table'!$C:$C,'Each Gender Events'!BR$1,'Official Medal Table'!$E:$E,"Mixed")*'Medal values'!$B$3/2</f>
        <v>0</v>
      </c>
      <c r="BS52">
        <f>COUNTIFS('Official Medal Table'!$F:$F,'Each Gender Events'!$A52,'Official Medal Table'!$C:$C,'Each Gender Events'!BS$1,'Official Medal Table'!$E:$E,'Each Gender Events'!BS$2)*'Medal values'!$B$1
+ COUNTIFS('Official Medal Table'!$G:$G,'Each Gender Events'!$A52,'Official Medal Table'!$C:$C,'Each Gender Events'!BS$1,'Official Medal Table'!$E:$E,'Each Gender Events'!BS$2)*'Medal values'!$B$2
+ COUNTIFS('Official Medal Table'!$H:$H,'Each Gender Events'!$A52,'Official Medal Table'!$C:$C,'Each Gender Events'!BS$1,'Official Medal Table'!$E:$E,'Each Gender Events'!BS$2)*'Medal values'!$B$3
+ COUNTIFS('Official Medal Table'!$I:$I,'Each Gender Events'!$A52,'Official Medal Table'!$C:$C,'Each Gender Events'!BS$1,'Official Medal Table'!$E:$E,'Each Gender Events'!BS$2)*'Medal values'!$B$3
+ COUNTIFS('Official Medal Table'!$F:$F,'Each Gender Events'!$A52,'Official Medal Table'!$C:$C,'Each Gender Events'!BS$1,'Official Medal Table'!$E:$E,"Mixed")*'Medal values'!$B$1/2
+ COUNTIFS('Official Medal Table'!$G:$G,'Each Gender Events'!$A52,'Official Medal Table'!$C:$C,'Each Gender Events'!BS$1,'Official Medal Table'!$E:$E,"Mixed")*'Medal values'!$B$2/2
+ COUNTIFS('Official Medal Table'!$H:$H,'Each Gender Events'!$A52,'Official Medal Table'!$C:$C,'Each Gender Events'!BS$1,'Official Medal Table'!$E:$E,"Mixed")*'Medal values'!$B$3/2
+ COUNTIFS('Official Medal Table'!$I:$I,'Each Gender Events'!$A52,'Official Medal Table'!$C:$C,'Each Gender Events'!BS$1,'Official Medal Table'!$E:$E,"Mixed")*'Medal values'!$B$3/2</f>
        <v>0</v>
      </c>
      <c r="BT52">
        <f>COUNTIFS('Official Medal Table'!$F:$F,'Each Gender Events'!$A52,'Official Medal Table'!$C:$C,'Each Gender Events'!BT$1,'Official Medal Table'!$E:$E,'Each Gender Events'!BT$2)*'Medal values'!$B$1
+ COUNTIFS('Official Medal Table'!$G:$G,'Each Gender Events'!$A52,'Official Medal Table'!$C:$C,'Each Gender Events'!BT$1,'Official Medal Table'!$E:$E,'Each Gender Events'!BT$2)*'Medal values'!$B$2
+ COUNTIFS('Official Medal Table'!$H:$H,'Each Gender Events'!$A52,'Official Medal Table'!$C:$C,'Each Gender Events'!BT$1,'Official Medal Table'!$E:$E,'Each Gender Events'!BT$2)*'Medal values'!$B$3
+ COUNTIFS('Official Medal Table'!$I:$I,'Each Gender Events'!$A52,'Official Medal Table'!$C:$C,'Each Gender Events'!BT$1,'Official Medal Table'!$E:$E,'Each Gender Events'!BT$2)*'Medal values'!$B$3
+ COUNTIFS('Official Medal Table'!$F:$F,'Each Gender Events'!$A52,'Official Medal Table'!$C:$C,'Each Gender Events'!BT$1,'Official Medal Table'!$E:$E,"Mixed")*'Medal values'!$B$1/2
+ COUNTIFS('Official Medal Table'!$G:$G,'Each Gender Events'!$A52,'Official Medal Table'!$C:$C,'Each Gender Events'!BT$1,'Official Medal Table'!$E:$E,"Mixed")*'Medal values'!$B$2/2
+ COUNTIFS('Official Medal Table'!$H:$H,'Each Gender Events'!$A52,'Official Medal Table'!$C:$C,'Each Gender Events'!BT$1,'Official Medal Table'!$E:$E,"Mixed")*'Medal values'!$B$3/2
+ COUNTIFS('Official Medal Table'!$I:$I,'Each Gender Events'!$A52,'Official Medal Table'!$C:$C,'Each Gender Events'!BT$1,'Official Medal Table'!$E:$E,"Mixed")*'Medal values'!$B$3/2</f>
        <v>0</v>
      </c>
      <c r="BU52">
        <f>COUNTIFS('Official Medal Table'!$F:$F,'Each Gender Events'!$A52,'Official Medal Table'!$C:$C,'Each Gender Events'!BU$1,'Official Medal Table'!$E:$E,'Each Gender Events'!BU$2)*'Medal values'!$B$1
+ COUNTIFS('Official Medal Table'!$G:$G,'Each Gender Events'!$A52,'Official Medal Table'!$C:$C,'Each Gender Events'!BU$1,'Official Medal Table'!$E:$E,'Each Gender Events'!BU$2)*'Medal values'!$B$2
+ COUNTIFS('Official Medal Table'!$H:$H,'Each Gender Events'!$A52,'Official Medal Table'!$C:$C,'Each Gender Events'!BU$1,'Official Medal Table'!$E:$E,'Each Gender Events'!BU$2)*'Medal values'!$B$3
+ COUNTIFS('Official Medal Table'!$I:$I,'Each Gender Events'!$A52,'Official Medal Table'!$C:$C,'Each Gender Events'!BU$1,'Official Medal Table'!$E:$E,'Each Gender Events'!BU$2)*'Medal values'!$B$3
+ COUNTIFS('Official Medal Table'!$F:$F,'Each Gender Events'!$A52,'Official Medal Table'!$C:$C,'Each Gender Events'!BU$1,'Official Medal Table'!$E:$E,"Mixed")*'Medal values'!$B$1/2
+ COUNTIFS('Official Medal Table'!$G:$G,'Each Gender Events'!$A52,'Official Medal Table'!$C:$C,'Each Gender Events'!BU$1,'Official Medal Table'!$E:$E,"Mixed")*'Medal values'!$B$2/2
+ COUNTIFS('Official Medal Table'!$H:$H,'Each Gender Events'!$A52,'Official Medal Table'!$C:$C,'Each Gender Events'!BU$1,'Official Medal Table'!$E:$E,"Mixed")*'Medal values'!$B$3/2
+ COUNTIFS('Official Medal Table'!$I:$I,'Each Gender Events'!$A52,'Official Medal Table'!$C:$C,'Each Gender Events'!BU$1,'Official Medal Table'!$E:$E,"Mixed")*'Medal values'!$B$3/2</f>
        <v>0</v>
      </c>
      <c r="BV52">
        <f>COUNTIFS('Official Medal Table'!$F:$F,'Each Gender Events'!$A52,'Official Medal Table'!$C:$C,'Each Gender Events'!BV$1,'Official Medal Table'!$E:$E,'Each Gender Events'!BV$2)*'Medal values'!$B$1
+ COUNTIFS('Official Medal Table'!$G:$G,'Each Gender Events'!$A52,'Official Medal Table'!$C:$C,'Each Gender Events'!BV$1,'Official Medal Table'!$E:$E,'Each Gender Events'!BV$2)*'Medal values'!$B$2
+ COUNTIFS('Official Medal Table'!$H:$H,'Each Gender Events'!$A52,'Official Medal Table'!$C:$C,'Each Gender Events'!BV$1,'Official Medal Table'!$E:$E,'Each Gender Events'!BV$2)*'Medal values'!$B$3
+ COUNTIFS('Official Medal Table'!$I:$I,'Each Gender Events'!$A52,'Official Medal Table'!$C:$C,'Each Gender Events'!BV$1,'Official Medal Table'!$E:$E,'Each Gender Events'!BV$2)*'Medal values'!$B$3
+ COUNTIFS('Official Medal Table'!$F:$F,'Each Gender Events'!$A52,'Official Medal Table'!$C:$C,'Each Gender Events'!BV$1,'Official Medal Table'!$E:$E,"Mixed")*'Medal values'!$B$1/2
+ COUNTIFS('Official Medal Table'!$G:$G,'Each Gender Events'!$A52,'Official Medal Table'!$C:$C,'Each Gender Events'!BV$1,'Official Medal Table'!$E:$E,"Mixed")*'Medal values'!$B$2/2
+ COUNTIFS('Official Medal Table'!$H:$H,'Each Gender Events'!$A52,'Official Medal Table'!$C:$C,'Each Gender Events'!BV$1,'Official Medal Table'!$E:$E,"Mixed")*'Medal values'!$B$3/2
+ COUNTIFS('Official Medal Table'!$I:$I,'Each Gender Events'!$A52,'Official Medal Table'!$C:$C,'Each Gender Events'!BV$1,'Official Medal Table'!$E:$E,"Mixed")*'Medal values'!$B$3/2</f>
        <v>0</v>
      </c>
      <c r="BW52">
        <f>COUNTIFS('Official Medal Table'!$F:$F,'Each Gender Events'!$A52,'Official Medal Table'!$C:$C,'Each Gender Events'!BW$1,'Official Medal Table'!$E:$E,'Each Gender Events'!BW$2)*'Medal values'!$B$1
+ COUNTIFS('Official Medal Table'!$G:$G,'Each Gender Events'!$A52,'Official Medal Table'!$C:$C,'Each Gender Events'!BW$1,'Official Medal Table'!$E:$E,'Each Gender Events'!BW$2)*'Medal values'!$B$2
+ COUNTIFS('Official Medal Table'!$H:$H,'Each Gender Events'!$A52,'Official Medal Table'!$C:$C,'Each Gender Events'!BW$1,'Official Medal Table'!$E:$E,'Each Gender Events'!BW$2)*'Medal values'!$B$3
+ COUNTIFS('Official Medal Table'!$I:$I,'Each Gender Events'!$A52,'Official Medal Table'!$C:$C,'Each Gender Events'!BW$1,'Official Medal Table'!$E:$E,'Each Gender Events'!BW$2)*'Medal values'!$B$3
+ COUNTIFS('Official Medal Table'!$F:$F,'Each Gender Events'!$A52,'Official Medal Table'!$C:$C,'Each Gender Events'!BW$1,'Official Medal Table'!$E:$E,"Mixed")*'Medal values'!$B$1/2
+ COUNTIFS('Official Medal Table'!$G:$G,'Each Gender Events'!$A52,'Official Medal Table'!$C:$C,'Each Gender Events'!BW$1,'Official Medal Table'!$E:$E,"Mixed")*'Medal values'!$B$2/2
+ COUNTIFS('Official Medal Table'!$H:$H,'Each Gender Events'!$A52,'Official Medal Table'!$C:$C,'Each Gender Events'!BW$1,'Official Medal Table'!$E:$E,"Mixed")*'Medal values'!$B$3/2
+ COUNTIFS('Official Medal Table'!$I:$I,'Each Gender Events'!$A52,'Official Medal Table'!$C:$C,'Each Gender Events'!BW$1,'Official Medal Table'!$E:$E,"Mixed")*'Medal values'!$B$3/2</f>
        <v>0</v>
      </c>
      <c r="BX52">
        <f>COUNTIFS('Official Medal Table'!$F:$F,'Each Gender Events'!$A52,'Official Medal Table'!$C:$C,'Each Gender Events'!BX$1,'Official Medal Table'!$E:$E,'Each Gender Events'!BX$2)*'Medal values'!$B$1
+ COUNTIFS('Official Medal Table'!$G:$G,'Each Gender Events'!$A52,'Official Medal Table'!$C:$C,'Each Gender Events'!BX$1,'Official Medal Table'!$E:$E,'Each Gender Events'!BX$2)*'Medal values'!$B$2
+ COUNTIFS('Official Medal Table'!$H:$H,'Each Gender Events'!$A52,'Official Medal Table'!$C:$C,'Each Gender Events'!BX$1,'Official Medal Table'!$E:$E,'Each Gender Events'!BX$2)*'Medal values'!$B$3
+ COUNTIFS('Official Medal Table'!$I:$I,'Each Gender Events'!$A52,'Official Medal Table'!$C:$C,'Each Gender Events'!BX$1,'Official Medal Table'!$E:$E,'Each Gender Events'!BX$2)*'Medal values'!$B$3
+ COUNTIFS('Official Medal Table'!$F:$F,'Each Gender Events'!$A52,'Official Medal Table'!$C:$C,'Each Gender Events'!BX$1,'Official Medal Table'!$E:$E,"Mixed")*'Medal values'!$B$1/2
+ COUNTIFS('Official Medal Table'!$G:$G,'Each Gender Events'!$A52,'Official Medal Table'!$C:$C,'Each Gender Events'!BX$1,'Official Medal Table'!$E:$E,"Mixed")*'Medal values'!$B$2/2
+ COUNTIFS('Official Medal Table'!$H:$H,'Each Gender Events'!$A52,'Official Medal Table'!$C:$C,'Each Gender Events'!BX$1,'Official Medal Table'!$E:$E,"Mixed")*'Medal values'!$B$3/2
+ COUNTIFS('Official Medal Table'!$I:$I,'Each Gender Events'!$A52,'Official Medal Table'!$C:$C,'Each Gender Events'!BX$1,'Official Medal Table'!$E:$E,"Mixed")*'Medal values'!$B$3/2</f>
        <v>0</v>
      </c>
      <c r="BY52">
        <f>COUNTIFS('Official Medal Table'!$F:$F,'Each Gender Events'!$A52,'Official Medal Table'!$C:$C,'Each Gender Events'!BY$1,'Official Medal Table'!$E:$E,'Each Gender Events'!BY$2)*'Medal values'!$B$1
+ COUNTIFS('Official Medal Table'!$G:$G,'Each Gender Events'!$A52,'Official Medal Table'!$C:$C,'Each Gender Events'!BY$1,'Official Medal Table'!$E:$E,'Each Gender Events'!BY$2)*'Medal values'!$B$2
+ COUNTIFS('Official Medal Table'!$H:$H,'Each Gender Events'!$A52,'Official Medal Table'!$C:$C,'Each Gender Events'!BY$1,'Official Medal Table'!$E:$E,'Each Gender Events'!BY$2)*'Medal values'!$B$3
+ COUNTIFS('Official Medal Table'!$I:$I,'Each Gender Events'!$A52,'Official Medal Table'!$C:$C,'Each Gender Events'!BY$1,'Official Medal Table'!$E:$E,'Each Gender Events'!BY$2)*'Medal values'!$B$3
+ COUNTIFS('Official Medal Table'!$F:$F,'Each Gender Events'!$A52,'Official Medal Table'!$C:$C,'Each Gender Events'!BY$1,'Official Medal Table'!$E:$E,"Mixed")*'Medal values'!$B$1/2
+ COUNTIFS('Official Medal Table'!$G:$G,'Each Gender Events'!$A52,'Official Medal Table'!$C:$C,'Each Gender Events'!BY$1,'Official Medal Table'!$E:$E,"Mixed")*'Medal values'!$B$2/2
+ COUNTIFS('Official Medal Table'!$H:$H,'Each Gender Events'!$A52,'Official Medal Table'!$C:$C,'Each Gender Events'!BY$1,'Official Medal Table'!$E:$E,"Mixed")*'Medal values'!$B$3/2
+ COUNTIFS('Official Medal Table'!$I:$I,'Each Gender Events'!$A52,'Official Medal Table'!$C:$C,'Each Gender Events'!BY$1,'Official Medal Table'!$E:$E,"Mixed")*'Medal values'!$B$3/2</f>
        <v>0</v>
      </c>
      <c r="BZ52">
        <f>COUNTIFS('Official Medal Table'!$F:$F,'Each Gender Events'!$A52,'Official Medal Table'!$C:$C,'Each Gender Events'!BZ$1,'Official Medal Table'!$E:$E,'Each Gender Events'!BZ$2)*'Medal values'!$B$1
+ COUNTIFS('Official Medal Table'!$G:$G,'Each Gender Events'!$A52,'Official Medal Table'!$C:$C,'Each Gender Events'!BZ$1,'Official Medal Table'!$E:$E,'Each Gender Events'!BZ$2)*'Medal values'!$B$2
+ COUNTIFS('Official Medal Table'!$H:$H,'Each Gender Events'!$A52,'Official Medal Table'!$C:$C,'Each Gender Events'!BZ$1,'Official Medal Table'!$E:$E,'Each Gender Events'!BZ$2)*'Medal values'!$B$3
+ COUNTIFS('Official Medal Table'!$I:$I,'Each Gender Events'!$A52,'Official Medal Table'!$C:$C,'Each Gender Events'!BZ$1,'Official Medal Table'!$E:$E,'Each Gender Events'!BZ$2)*'Medal values'!$B$3
+ COUNTIFS('Official Medal Table'!$F:$F,'Each Gender Events'!$A52,'Official Medal Table'!$C:$C,'Each Gender Events'!BZ$1,'Official Medal Table'!$E:$E,"Mixed")*'Medal values'!$B$1/2
+ COUNTIFS('Official Medal Table'!$G:$G,'Each Gender Events'!$A52,'Official Medal Table'!$C:$C,'Each Gender Events'!BZ$1,'Official Medal Table'!$E:$E,"Mixed")*'Medal values'!$B$2/2
+ COUNTIFS('Official Medal Table'!$H:$H,'Each Gender Events'!$A52,'Official Medal Table'!$C:$C,'Each Gender Events'!BZ$1,'Official Medal Table'!$E:$E,"Mixed")*'Medal values'!$B$3/2
+ COUNTIFS('Official Medal Table'!$I:$I,'Each Gender Events'!$A52,'Official Medal Table'!$C:$C,'Each Gender Events'!BZ$1,'Official Medal Table'!$E:$E,"Mixed")*'Medal values'!$B$3/2</f>
        <v>0</v>
      </c>
      <c r="CA52">
        <f>COUNTIFS('Official Medal Table'!$F:$F,'Each Gender Events'!$A52,'Official Medal Table'!$C:$C,'Each Gender Events'!CA$1,'Official Medal Table'!$E:$E,'Each Gender Events'!CA$2)*'Medal values'!$B$1
+ COUNTIFS('Official Medal Table'!$G:$G,'Each Gender Events'!$A52,'Official Medal Table'!$C:$C,'Each Gender Events'!CA$1,'Official Medal Table'!$E:$E,'Each Gender Events'!CA$2)*'Medal values'!$B$2
+ COUNTIFS('Official Medal Table'!$H:$H,'Each Gender Events'!$A52,'Official Medal Table'!$C:$C,'Each Gender Events'!CA$1,'Official Medal Table'!$E:$E,'Each Gender Events'!CA$2)*'Medal values'!$B$3
+ COUNTIFS('Official Medal Table'!$I:$I,'Each Gender Events'!$A52,'Official Medal Table'!$C:$C,'Each Gender Events'!CA$1,'Official Medal Table'!$E:$E,'Each Gender Events'!CA$2)*'Medal values'!$B$3
+ COUNTIFS('Official Medal Table'!$F:$F,'Each Gender Events'!$A52,'Official Medal Table'!$C:$C,'Each Gender Events'!CA$1,'Official Medal Table'!$E:$E,"Mixed")*'Medal values'!$B$1/2
+ COUNTIFS('Official Medal Table'!$G:$G,'Each Gender Events'!$A52,'Official Medal Table'!$C:$C,'Each Gender Events'!CA$1,'Official Medal Table'!$E:$E,"Mixed")*'Medal values'!$B$2/2
+ COUNTIFS('Official Medal Table'!$H:$H,'Each Gender Events'!$A52,'Official Medal Table'!$C:$C,'Each Gender Events'!CA$1,'Official Medal Table'!$E:$E,"Mixed")*'Medal values'!$B$3/2
+ COUNTIFS('Official Medal Table'!$I:$I,'Each Gender Events'!$A52,'Official Medal Table'!$C:$C,'Each Gender Events'!CA$1,'Official Medal Table'!$E:$E,"Mixed")*'Medal values'!$B$3/2</f>
        <v>0</v>
      </c>
      <c r="CB52">
        <f>COUNTIFS('Official Medal Table'!$F:$F,'Each Gender Events'!$A52,'Official Medal Table'!$C:$C,'Each Gender Events'!CB$1,'Official Medal Table'!$E:$E,'Each Gender Events'!CB$2)*'Medal values'!$B$1
+ COUNTIFS('Official Medal Table'!$G:$G,'Each Gender Events'!$A52,'Official Medal Table'!$C:$C,'Each Gender Events'!CB$1,'Official Medal Table'!$E:$E,'Each Gender Events'!CB$2)*'Medal values'!$B$2
+ COUNTIFS('Official Medal Table'!$H:$H,'Each Gender Events'!$A52,'Official Medal Table'!$C:$C,'Each Gender Events'!CB$1,'Official Medal Table'!$E:$E,'Each Gender Events'!CB$2)*'Medal values'!$B$3
+ COUNTIFS('Official Medal Table'!$I:$I,'Each Gender Events'!$A52,'Official Medal Table'!$C:$C,'Each Gender Events'!CB$1,'Official Medal Table'!$E:$E,'Each Gender Events'!CB$2)*'Medal values'!$B$3
+ COUNTIFS('Official Medal Table'!$F:$F,'Each Gender Events'!$A52,'Official Medal Table'!$C:$C,'Each Gender Events'!CB$1,'Official Medal Table'!$E:$E,"Mixed")*'Medal values'!$B$1/2
+ COUNTIFS('Official Medal Table'!$G:$G,'Each Gender Events'!$A52,'Official Medal Table'!$C:$C,'Each Gender Events'!CB$1,'Official Medal Table'!$E:$E,"Mixed")*'Medal values'!$B$2/2
+ COUNTIFS('Official Medal Table'!$H:$H,'Each Gender Events'!$A52,'Official Medal Table'!$C:$C,'Each Gender Events'!CB$1,'Official Medal Table'!$E:$E,"Mixed")*'Medal values'!$B$3/2
+ COUNTIFS('Official Medal Table'!$I:$I,'Each Gender Events'!$A52,'Official Medal Table'!$C:$C,'Each Gender Events'!CB$1,'Official Medal Table'!$E:$E,"Mixed")*'Medal values'!$B$3/2</f>
        <v>0</v>
      </c>
      <c r="CC52">
        <f>COUNTIFS('Official Medal Table'!$F:$F,'Each Gender Events'!$A52,'Official Medal Table'!$C:$C,'Each Gender Events'!CC$1,'Official Medal Table'!$E:$E,'Each Gender Events'!CC$2)*'Medal values'!$B$1
+ COUNTIFS('Official Medal Table'!$G:$G,'Each Gender Events'!$A52,'Official Medal Table'!$C:$C,'Each Gender Events'!CC$1,'Official Medal Table'!$E:$E,'Each Gender Events'!CC$2)*'Medal values'!$B$2
+ COUNTIFS('Official Medal Table'!$H:$H,'Each Gender Events'!$A52,'Official Medal Table'!$C:$C,'Each Gender Events'!CC$1,'Official Medal Table'!$E:$E,'Each Gender Events'!CC$2)*'Medal values'!$B$3
+ COUNTIFS('Official Medal Table'!$I:$I,'Each Gender Events'!$A52,'Official Medal Table'!$C:$C,'Each Gender Events'!CC$1,'Official Medal Table'!$E:$E,'Each Gender Events'!CC$2)*'Medal values'!$B$3
+ COUNTIFS('Official Medal Table'!$F:$F,'Each Gender Events'!$A52,'Official Medal Table'!$C:$C,'Each Gender Events'!CC$1,'Official Medal Table'!$E:$E,"Mixed")*'Medal values'!$B$1/2
+ COUNTIFS('Official Medal Table'!$G:$G,'Each Gender Events'!$A52,'Official Medal Table'!$C:$C,'Each Gender Events'!CC$1,'Official Medal Table'!$E:$E,"Mixed")*'Medal values'!$B$2/2
+ COUNTIFS('Official Medal Table'!$H:$H,'Each Gender Events'!$A52,'Official Medal Table'!$C:$C,'Each Gender Events'!CC$1,'Official Medal Table'!$E:$E,"Mixed")*'Medal values'!$B$3/2
+ COUNTIFS('Official Medal Table'!$I:$I,'Each Gender Events'!$A52,'Official Medal Table'!$C:$C,'Each Gender Events'!CC$1,'Official Medal Table'!$E:$E,"Mixed")*'Medal values'!$B$3/2</f>
        <v>0</v>
      </c>
      <c r="CD52">
        <f>COUNTIFS('Official Medal Table'!$F:$F,'Each Gender Events'!$A52,'Official Medal Table'!$C:$C,'Each Gender Events'!CD$1,'Official Medal Table'!$E:$E,'Each Gender Events'!CD$2)*'Medal values'!$B$1
+ COUNTIFS('Official Medal Table'!$G:$G,'Each Gender Events'!$A52,'Official Medal Table'!$C:$C,'Each Gender Events'!CD$1,'Official Medal Table'!$E:$E,'Each Gender Events'!CD$2)*'Medal values'!$B$2
+ COUNTIFS('Official Medal Table'!$H:$H,'Each Gender Events'!$A52,'Official Medal Table'!$C:$C,'Each Gender Events'!CD$1,'Official Medal Table'!$E:$E,'Each Gender Events'!CD$2)*'Medal values'!$B$3
+ COUNTIFS('Official Medal Table'!$I:$I,'Each Gender Events'!$A52,'Official Medal Table'!$C:$C,'Each Gender Events'!CD$1,'Official Medal Table'!$E:$E,'Each Gender Events'!CD$2)*'Medal values'!$B$3
+ COUNTIFS('Official Medal Table'!$F:$F,'Each Gender Events'!$A52,'Official Medal Table'!$C:$C,'Each Gender Events'!CD$1,'Official Medal Table'!$E:$E,"Mixed")*'Medal values'!$B$1/2
+ COUNTIFS('Official Medal Table'!$G:$G,'Each Gender Events'!$A52,'Official Medal Table'!$C:$C,'Each Gender Events'!CD$1,'Official Medal Table'!$E:$E,"Mixed")*'Medal values'!$B$2/2
+ COUNTIFS('Official Medal Table'!$H:$H,'Each Gender Events'!$A52,'Official Medal Table'!$C:$C,'Each Gender Events'!CD$1,'Official Medal Table'!$E:$E,"Mixed")*'Medal values'!$B$3/2
+ COUNTIFS('Official Medal Table'!$I:$I,'Each Gender Events'!$A52,'Official Medal Table'!$C:$C,'Each Gender Events'!CD$1,'Official Medal Table'!$E:$E,"Mixed")*'Medal values'!$B$3/2</f>
        <v>0</v>
      </c>
      <c r="CE52">
        <f>COUNTIFS('Official Medal Table'!$F:$F,'Each Gender Events'!$A52,'Official Medal Table'!$C:$C,'Each Gender Events'!CE$1,'Official Medal Table'!$E:$E,'Each Gender Events'!CE$2)*'Medal values'!$B$1
+ COUNTIFS('Official Medal Table'!$G:$G,'Each Gender Events'!$A52,'Official Medal Table'!$C:$C,'Each Gender Events'!CE$1,'Official Medal Table'!$E:$E,'Each Gender Events'!CE$2)*'Medal values'!$B$2
+ COUNTIFS('Official Medal Table'!$H:$H,'Each Gender Events'!$A52,'Official Medal Table'!$C:$C,'Each Gender Events'!CE$1,'Official Medal Table'!$E:$E,'Each Gender Events'!CE$2)*'Medal values'!$B$3
+ COUNTIFS('Official Medal Table'!$I:$I,'Each Gender Events'!$A52,'Official Medal Table'!$C:$C,'Each Gender Events'!CE$1,'Official Medal Table'!$E:$E,'Each Gender Events'!CE$2)*'Medal values'!$B$3
+ COUNTIFS('Official Medal Table'!$F:$F,'Each Gender Events'!$A52,'Official Medal Table'!$C:$C,'Each Gender Events'!CE$1,'Official Medal Table'!$E:$E,"Mixed")*'Medal values'!$B$1/2
+ COUNTIFS('Official Medal Table'!$G:$G,'Each Gender Events'!$A52,'Official Medal Table'!$C:$C,'Each Gender Events'!CE$1,'Official Medal Table'!$E:$E,"Mixed")*'Medal values'!$B$2/2
+ COUNTIFS('Official Medal Table'!$H:$H,'Each Gender Events'!$A52,'Official Medal Table'!$C:$C,'Each Gender Events'!CE$1,'Official Medal Table'!$E:$E,"Mixed")*'Medal values'!$B$3/2
+ COUNTIFS('Official Medal Table'!$I:$I,'Each Gender Events'!$A52,'Official Medal Table'!$C:$C,'Each Gender Events'!CE$1,'Official Medal Table'!$E:$E,"Mixed")*'Medal values'!$B$3/2</f>
        <v>0</v>
      </c>
      <c r="CF52">
        <f>COUNTIFS('Official Medal Table'!$F:$F,'Each Gender Events'!$A52,'Official Medal Table'!$C:$C,'Each Gender Events'!CF$1,'Official Medal Table'!$E:$E,'Each Gender Events'!CF$2)*'Medal values'!$B$1
+ COUNTIFS('Official Medal Table'!$G:$G,'Each Gender Events'!$A52,'Official Medal Table'!$C:$C,'Each Gender Events'!CF$1,'Official Medal Table'!$E:$E,'Each Gender Events'!CF$2)*'Medal values'!$B$2
+ COUNTIFS('Official Medal Table'!$H:$H,'Each Gender Events'!$A52,'Official Medal Table'!$C:$C,'Each Gender Events'!CF$1,'Official Medal Table'!$E:$E,'Each Gender Events'!CF$2)*'Medal values'!$B$3
+ COUNTIFS('Official Medal Table'!$I:$I,'Each Gender Events'!$A52,'Official Medal Table'!$C:$C,'Each Gender Events'!CF$1,'Official Medal Table'!$E:$E,'Each Gender Events'!CF$2)*'Medal values'!$B$3
+ COUNTIFS('Official Medal Table'!$F:$F,'Each Gender Events'!$A52,'Official Medal Table'!$C:$C,'Each Gender Events'!CF$1,'Official Medal Table'!$E:$E,"Mixed")*'Medal values'!$B$1/2
+ COUNTIFS('Official Medal Table'!$G:$G,'Each Gender Events'!$A52,'Official Medal Table'!$C:$C,'Each Gender Events'!CF$1,'Official Medal Table'!$E:$E,"Mixed")*'Medal values'!$B$2/2
+ COUNTIFS('Official Medal Table'!$H:$H,'Each Gender Events'!$A52,'Official Medal Table'!$C:$C,'Each Gender Events'!CF$1,'Official Medal Table'!$E:$E,"Mixed")*'Medal values'!$B$3/2
+ COUNTIFS('Official Medal Table'!$I:$I,'Each Gender Events'!$A52,'Official Medal Table'!$C:$C,'Each Gender Events'!CF$1,'Official Medal Table'!$E:$E,"Mixed")*'Medal values'!$B$3/2</f>
        <v>0</v>
      </c>
      <c r="CG52">
        <f>COUNTIFS('Official Medal Table'!$F:$F,'Each Gender Events'!$A52,'Official Medal Table'!$C:$C,'Each Gender Events'!CG$1,'Official Medal Table'!$E:$E,'Each Gender Events'!CG$2)*'Medal values'!$B$1
+ COUNTIFS('Official Medal Table'!$G:$G,'Each Gender Events'!$A52,'Official Medal Table'!$C:$C,'Each Gender Events'!CG$1,'Official Medal Table'!$E:$E,'Each Gender Events'!CG$2)*'Medal values'!$B$2
+ COUNTIFS('Official Medal Table'!$H:$H,'Each Gender Events'!$A52,'Official Medal Table'!$C:$C,'Each Gender Events'!CG$1,'Official Medal Table'!$E:$E,'Each Gender Events'!CG$2)*'Medal values'!$B$3
+ COUNTIFS('Official Medal Table'!$I:$I,'Each Gender Events'!$A52,'Official Medal Table'!$C:$C,'Each Gender Events'!CG$1,'Official Medal Table'!$E:$E,'Each Gender Events'!CG$2)*'Medal values'!$B$3
+ COUNTIFS('Official Medal Table'!$F:$F,'Each Gender Events'!$A52,'Official Medal Table'!$C:$C,'Each Gender Events'!CG$1,'Official Medal Table'!$E:$E,"Mixed")*'Medal values'!$B$1/2
+ COUNTIFS('Official Medal Table'!$G:$G,'Each Gender Events'!$A52,'Official Medal Table'!$C:$C,'Each Gender Events'!CG$1,'Official Medal Table'!$E:$E,"Mixed")*'Medal values'!$B$2/2
+ COUNTIFS('Official Medal Table'!$H:$H,'Each Gender Events'!$A52,'Official Medal Table'!$C:$C,'Each Gender Events'!CG$1,'Official Medal Table'!$E:$E,"Mixed")*'Medal values'!$B$3/2
+ COUNTIFS('Official Medal Table'!$I:$I,'Each Gender Events'!$A52,'Official Medal Table'!$C:$C,'Each Gender Events'!CG$1,'Official Medal Table'!$E:$E,"Mixed")*'Medal values'!$B$3/2</f>
        <v>0</v>
      </c>
      <c r="CH52">
        <f>COUNTIFS('Official Medal Table'!$F:$F,'Each Gender Events'!$A52,'Official Medal Table'!$C:$C,'Each Gender Events'!CH$1,'Official Medal Table'!$E:$E,'Each Gender Events'!CH$2)*'Medal values'!$B$1
+ COUNTIFS('Official Medal Table'!$G:$G,'Each Gender Events'!$A52,'Official Medal Table'!$C:$C,'Each Gender Events'!CH$1,'Official Medal Table'!$E:$E,'Each Gender Events'!CH$2)*'Medal values'!$B$2
+ COUNTIFS('Official Medal Table'!$H:$H,'Each Gender Events'!$A52,'Official Medal Table'!$C:$C,'Each Gender Events'!CH$1,'Official Medal Table'!$E:$E,'Each Gender Events'!CH$2)*'Medal values'!$B$3
+ COUNTIFS('Official Medal Table'!$I:$I,'Each Gender Events'!$A52,'Official Medal Table'!$C:$C,'Each Gender Events'!CH$1,'Official Medal Table'!$E:$E,'Each Gender Events'!CH$2)*'Medal values'!$B$3
+ COUNTIFS('Official Medal Table'!$F:$F,'Each Gender Events'!$A52,'Official Medal Table'!$C:$C,'Each Gender Events'!CH$1,'Official Medal Table'!$E:$E,"Mixed")*'Medal values'!$B$1/2
+ COUNTIFS('Official Medal Table'!$G:$G,'Each Gender Events'!$A52,'Official Medal Table'!$C:$C,'Each Gender Events'!CH$1,'Official Medal Table'!$E:$E,"Mixed")*'Medal values'!$B$2/2
+ COUNTIFS('Official Medal Table'!$H:$H,'Each Gender Events'!$A52,'Official Medal Table'!$C:$C,'Each Gender Events'!CH$1,'Official Medal Table'!$E:$E,"Mixed")*'Medal values'!$B$3/2
+ COUNTIFS('Official Medal Table'!$I:$I,'Each Gender Events'!$A52,'Official Medal Table'!$C:$C,'Each Gender Events'!CH$1,'Official Medal Table'!$E:$E,"Mixed")*'Medal values'!$B$3/2</f>
        <v>0</v>
      </c>
      <c r="CI52">
        <f>COUNTIFS('Official Medal Table'!$F:$F,'Each Gender Events'!$A52,'Official Medal Table'!$C:$C,'Each Gender Events'!CI$1,'Official Medal Table'!$E:$E,'Each Gender Events'!CI$2)*'Medal values'!$B$1
+ COUNTIFS('Official Medal Table'!$G:$G,'Each Gender Events'!$A52,'Official Medal Table'!$C:$C,'Each Gender Events'!CI$1,'Official Medal Table'!$E:$E,'Each Gender Events'!CI$2)*'Medal values'!$B$2
+ COUNTIFS('Official Medal Table'!$H:$H,'Each Gender Events'!$A52,'Official Medal Table'!$C:$C,'Each Gender Events'!CI$1,'Official Medal Table'!$E:$E,'Each Gender Events'!CI$2)*'Medal values'!$B$3
+ COUNTIFS('Official Medal Table'!$I:$I,'Each Gender Events'!$A52,'Official Medal Table'!$C:$C,'Each Gender Events'!CI$1,'Official Medal Table'!$E:$E,'Each Gender Events'!CI$2)*'Medal values'!$B$3
+ COUNTIFS('Official Medal Table'!$F:$F,'Each Gender Events'!$A52,'Official Medal Table'!$C:$C,'Each Gender Events'!CI$1,'Official Medal Table'!$E:$E,"Mixed")*'Medal values'!$B$1/2
+ COUNTIFS('Official Medal Table'!$G:$G,'Each Gender Events'!$A52,'Official Medal Table'!$C:$C,'Each Gender Events'!CI$1,'Official Medal Table'!$E:$E,"Mixed")*'Medal values'!$B$2/2
+ COUNTIFS('Official Medal Table'!$H:$H,'Each Gender Events'!$A52,'Official Medal Table'!$C:$C,'Each Gender Events'!CI$1,'Official Medal Table'!$E:$E,"Mixed")*'Medal values'!$B$3/2
+ COUNTIFS('Official Medal Table'!$I:$I,'Each Gender Events'!$A52,'Official Medal Table'!$C:$C,'Each Gender Events'!CI$1,'Official Medal Table'!$E:$E,"Mixed")*'Medal values'!$B$3/2</f>
        <v>0</v>
      </c>
      <c r="CJ52">
        <f>COUNTIFS('Official Medal Table'!$F:$F,'Each Gender Events'!$A52,'Official Medal Table'!$C:$C,'Each Gender Events'!CJ$1,'Official Medal Table'!$E:$E,'Each Gender Events'!CJ$2)*'Medal values'!$B$1
+ COUNTIFS('Official Medal Table'!$G:$G,'Each Gender Events'!$A52,'Official Medal Table'!$C:$C,'Each Gender Events'!CJ$1,'Official Medal Table'!$E:$E,'Each Gender Events'!CJ$2)*'Medal values'!$B$2
+ COUNTIFS('Official Medal Table'!$H:$H,'Each Gender Events'!$A52,'Official Medal Table'!$C:$C,'Each Gender Events'!CJ$1,'Official Medal Table'!$E:$E,'Each Gender Events'!CJ$2)*'Medal values'!$B$3
+ COUNTIFS('Official Medal Table'!$I:$I,'Each Gender Events'!$A52,'Official Medal Table'!$C:$C,'Each Gender Events'!CJ$1,'Official Medal Table'!$E:$E,'Each Gender Events'!CJ$2)*'Medal values'!$B$3
+ COUNTIFS('Official Medal Table'!$F:$F,'Each Gender Events'!$A52,'Official Medal Table'!$C:$C,'Each Gender Events'!CJ$1,'Official Medal Table'!$E:$E,"Mixed")*'Medal values'!$B$1/2
+ COUNTIFS('Official Medal Table'!$G:$G,'Each Gender Events'!$A52,'Official Medal Table'!$C:$C,'Each Gender Events'!CJ$1,'Official Medal Table'!$E:$E,"Mixed")*'Medal values'!$B$2/2
+ COUNTIFS('Official Medal Table'!$H:$H,'Each Gender Events'!$A52,'Official Medal Table'!$C:$C,'Each Gender Events'!CJ$1,'Official Medal Table'!$E:$E,"Mixed")*'Medal values'!$B$3/2
+ COUNTIFS('Official Medal Table'!$I:$I,'Each Gender Events'!$A52,'Official Medal Table'!$C:$C,'Each Gender Events'!CJ$1,'Official Medal Table'!$E:$E,"Mixed")*'Medal values'!$B$3/2</f>
        <v>0</v>
      </c>
      <c r="CK52">
        <f>COUNTIFS('Official Medal Table'!$F:$F,'Each Gender Events'!$A52,'Official Medal Table'!$C:$C,'Each Gender Events'!CK$1,'Official Medal Table'!$E:$E,'Each Gender Events'!CK$2)*'Medal values'!$B$1
+ COUNTIFS('Official Medal Table'!$G:$G,'Each Gender Events'!$A52,'Official Medal Table'!$C:$C,'Each Gender Events'!CK$1,'Official Medal Table'!$E:$E,'Each Gender Events'!CK$2)*'Medal values'!$B$2
+ COUNTIFS('Official Medal Table'!$H:$H,'Each Gender Events'!$A52,'Official Medal Table'!$C:$C,'Each Gender Events'!CK$1,'Official Medal Table'!$E:$E,'Each Gender Events'!CK$2)*'Medal values'!$B$3
+ COUNTIFS('Official Medal Table'!$I:$I,'Each Gender Events'!$A52,'Official Medal Table'!$C:$C,'Each Gender Events'!CK$1,'Official Medal Table'!$E:$E,'Each Gender Events'!CK$2)*'Medal values'!$B$3
+ COUNTIFS('Official Medal Table'!$F:$F,'Each Gender Events'!$A52,'Official Medal Table'!$C:$C,'Each Gender Events'!CK$1,'Official Medal Table'!$E:$E,"Mixed")*'Medal values'!$B$1/2
+ COUNTIFS('Official Medal Table'!$G:$G,'Each Gender Events'!$A52,'Official Medal Table'!$C:$C,'Each Gender Events'!CK$1,'Official Medal Table'!$E:$E,"Mixed")*'Medal values'!$B$2/2
+ COUNTIFS('Official Medal Table'!$H:$H,'Each Gender Events'!$A52,'Official Medal Table'!$C:$C,'Each Gender Events'!CK$1,'Official Medal Table'!$E:$E,"Mixed")*'Medal values'!$B$3/2
+ COUNTIFS('Official Medal Table'!$I:$I,'Each Gender Events'!$A52,'Official Medal Table'!$C:$C,'Each Gender Events'!CK$1,'Official Medal Table'!$E:$E,"Mixed")*'Medal values'!$B$3/2</f>
        <v>0</v>
      </c>
      <c r="CL52">
        <f>COUNTIFS('Official Medal Table'!$F:$F,'Each Gender Events'!$A52,'Official Medal Table'!$C:$C,'Each Gender Events'!CL$1,'Official Medal Table'!$E:$E,'Each Gender Events'!CL$2)*'Medal values'!$B$1
+ COUNTIFS('Official Medal Table'!$G:$G,'Each Gender Events'!$A52,'Official Medal Table'!$C:$C,'Each Gender Events'!CL$1,'Official Medal Table'!$E:$E,'Each Gender Events'!CL$2)*'Medal values'!$B$2
+ COUNTIFS('Official Medal Table'!$H:$H,'Each Gender Events'!$A52,'Official Medal Table'!$C:$C,'Each Gender Events'!CL$1,'Official Medal Table'!$E:$E,'Each Gender Events'!CL$2)*'Medal values'!$B$3
+ COUNTIFS('Official Medal Table'!$I:$I,'Each Gender Events'!$A52,'Official Medal Table'!$C:$C,'Each Gender Events'!CL$1,'Official Medal Table'!$E:$E,'Each Gender Events'!CL$2)*'Medal values'!$B$3
+ COUNTIFS('Official Medal Table'!$F:$F,'Each Gender Events'!$A52,'Official Medal Table'!$C:$C,'Each Gender Events'!CL$1,'Official Medal Table'!$E:$E,"Mixed")*'Medal values'!$B$1/2
+ COUNTIFS('Official Medal Table'!$G:$G,'Each Gender Events'!$A52,'Official Medal Table'!$C:$C,'Each Gender Events'!CL$1,'Official Medal Table'!$E:$E,"Mixed")*'Medal values'!$B$2/2
+ COUNTIFS('Official Medal Table'!$H:$H,'Each Gender Events'!$A52,'Official Medal Table'!$C:$C,'Each Gender Events'!CL$1,'Official Medal Table'!$E:$E,"Mixed")*'Medal values'!$B$3/2
+ COUNTIFS('Official Medal Table'!$I:$I,'Each Gender Events'!$A52,'Official Medal Table'!$C:$C,'Each Gender Events'!CL$1,'Official Medal Table'!$E:$E,"Mixed")*'Medal values'!$B$3/2</f>
        <v>0</v>
      </c>
      <c r="CM52">
        <f>COUNTIFS('Official Medal Table'!$F:$F,'Each Gender Events'!$A52,'Official Medal Table'!$C:$C,'Each Gender Events'!CM$1,'Official Medal Table'!$E:$E,'Each Gender Events'!CM$2)*'Medal values'!$B$1
+ COUNTIFS('Official Medal Table'!$G:$G,'Each Gender Events'!$A52,'Official Medal Table'!$C:$C,'Each Gender Events'!CM$1,'Official Medal Table'!$E:$E,'Each Gender Events'!CM$2)*'Medal values'!$B$2
+ COUNTIFS('Official Medal Table'!$H:$H,'Each Gender Events'!$A52,'Official Medal Table'!$C:$C,'Each Gender Events'!CM$1,'Official Medal Table'!$E:$E,'Each Gender Events'!CM$2)*'Medal values'!$B$3
+ COUNTIFS('Official Medal Table'!$I:$I,'Each Gender Events'!$A52,'Official Medal Table'!$C:$C,'Each Gender Events'!CM$1,'Official Medal Table'!$E:$E,'Each Gender Events'!CM$2)*'Medal values'!$B$3
+ COUNTIFS('Official Medal Table'!$F:$F,'Each Gender Events'!$A52,'Official Medal Table'!$C:$C,'Each Gender Events'!CM$1,'Official Medal Table'!$E:$E,"Mixed")*'Medal values'!$B$1/2
+ COUNTIFS('Official Medal Table'!$G:$G,'Each Gender Events'!$A52,'Official Medal Table'!$C:$C,'Each Gender Events'!CM$1,'Official Medal Table'!$E:$E,"Mixed")*'Medal values'!$B$2/2
+ COUNTIFS('Official Medal Table'!$H:$H,'Each Gender Events'!$A52,'Official Medal Table'!$C:$C,'Each Gender Events'!CM$1,'Official Medal Table'!$E:$E,"Mixed")*'Medal values'!$B$3/2
+ COUNTIFS('Official Medal Table'!$I:$I,'Each Gender Events'!$A52,'Official Medal Table'!$C:$C,'Each Gender Events'!CM$1,'Official Medal Table'!$E:$E,"Mixed")*'Medal values'!$B$3/2</f>
        <v>0</v>
      </c>
      <c r="CN52">
        <f>COUNTIFS('Official Medal Table'!$F:$F,'Each Gender Events'!$A52,'Official Medal Table'!$C:$C,'Each Gender Events'!CN$1,'Official Medal Table'!$E:$E,'Each Gender Events'!CN$2)*'Medal values'!$B$1
+ COUNTIFS('Official Medal Table'!$G:$G,'Each Gender Events'!$A52,'Official Medal Table'!$C:$C,'Each Gender Events'!CN$1,'Official Medal Table'!$E:$E,'Each Gender Events'!CN$2)*'Medal values'!$B$2
+ COUNTIFS('Official Medal Table'!$H:$H,'Each Gender Events'!$A52,'Official Medal Table'!$C:$C,'Each Gender Events'!CN$1,'Official Medal Table'!$E:$E,'Each Gender Events'!CN$2)*'Medal values'!$B$3
+ COUNTIFS('Official Medal Table'!$I:$I,'Each Gender Events'!$A52,'Official Medal Table'!$C:$C,'Each Gender Events'!CN$1,'Official Medal Table'!$E:$E,'Each Gender Events'!CN$2)*'Medal values'!$B$3
+ COUNTIFS('Official Medal Table'!$F:$F,'Each Gender Events'!$A52,'Official Medal Table'!$C:$C,'Each Gender Events'!CN$1,'Official Medal Table'!$E:$E,"Mixed")*'Medal values'!$B$1/2
+ COUNTIFS('Official Medal Table'!$G:$G,'Each Gender Events'!$A52,'Official Medal Table'!$C:$C,'Each Gender Events'!CN$1,'Official Medal Table'!$E:$E,"Mixed")*'Medal values'!$B$2/2
+ COUNTIFS('Official Medal Table'!$H:$H,'Each Gender Events'!$A52,'Official Medal Table'!$C:$C,'Each Gender Events'!CN$1,'Official Medal Table'!$E:$E,"Mixed")*'Medal values'!$B$3/2
+ COUNTIFS('Official Medal Table'!$I:$I,'Each Gender Events'!$A52,'Official Medal Table'!$C:$C,'Each Gender Events'!CN$1,'Official Medal Table'!$E:$E,"Mixed")*'Medal values'!$B$3/2</f>
        <v>0</v>
      </c>
      <c r="CO52">
        <f>COUNTIFS('Official Medal Table'!$F:$F,'Each Gender Events'!$A52,'Official Medal Table'!$C:$C,'Each Gender Events'!CO$1,'Official Medal Table'!$E:$E,'Each Gender Events'!CO$2)*'Medal values'!$B$1
+ COUNTIFS('Official Medal Table'!$G:$G,'Each Gender Events'!$A52,'Official Medal Table'!$C:$C,'Each Gender Events'!CO$1,'Official Medal Table'!$E:$E,'Each Gender Events'!CO$2)*'Medal values'!$B$2
+ COUNTIFS('Official Medal Table'!$H:$H,'Each Gender Events'!$A52,'Official Medal Table'!$C:$C,'Each Gender Events'!CO$1,'Official Medal Table'!$E:$E,'Each Gender Events'!CO$2)*'Medal values'!$B$3
+ COUNTIFS('Official Medal Table'!$I:$I,'Each Gender Events'!$A52,'Official Medal Table'!$C:$C,'Each Gender Events'!CO$1,'Official Medal Table'!$E:$E,'Each Gender Events'!CO$2)*'Medal values'!$B$3
+ COUNTIFS('Official Medal Table'!$F:$F,'Each Gender Events'!$A52,'Official Medal Table'!$C:$C,'Each Gender Events'!CO$1,'Official Medal Table'!$E:$E,"Mixed")*'Medal values'!$B$1/2
+ COUNTIFS('Official Medal Table'!$G:$G,'Each Gender Events'!$A52,'Official Medal Table'!$C:$C,'Each Gender Events'!CO$1,'Official Medal Table'!$E:$E,"Mixed")*'Medal values'!$B$2/2
+ COUNTIFS('Official Medal Table'!$H:$H,'Each Gender Events'!$A52,'Official Medal Table'!$C:$C,'Each Gender Events'!CO$1,'Official Medal Table'!$E:$E,"Mixed")*'Medal values'!$B$3/2
+ COUNTIFS('Official Medal Table'!$I:$I,'Each Gender Events'!$A52,'Official Medal Table'!$C:$C,'Each Gender Events'!CO$1,'Official Medal Table'!$E:$E,"Mixed")*'Medal values'!$B$3/2</f>
        <v>0</v>
      </c>
      <c r="CP52">
        <f>COUNTIFS('Official Medal Table'!$F:$F,'Each Gender Events'!$A52,'Official Medal Table'!$C:$C,'Each Gender Events'!CP$1,'Official Medal Table'!$E:$E,'Each Gender Events'!CP$2)*'Medal values'!$B$1
+ COUNTIFS('Official Medal Table'!$G:$G,'Each Gender Events'!$A52,'Official Medal Table'!$C:$C,'Each Gender Events'!CP$1,'Official Medal Table'!$E:$E,'Each Gender Events'!CP$2)*'Medal values'!$B$2
+ COUNTIFS('Official Medal Table'!$H:$H,'Each Gender Events'!$A52,'Official Medal Table'!$C:$C,'Each Gender Events'!CP$1,'Official Medal Table'!$E:$E,'Each Gender Events'!CP$2)*'Medal values'!$B$3
+ COUNTIFS('Official Medal Table'!$I:$I,'Each Gender Events'!$A52,'Official Medal Table'!$C:$C,'Each Gender Events'!CP$1,'Official Medal Table'!$E:$E,'Each Gender Events'!CP$2)*'Medal values'!$B$3
+ COUNTIFS('Official Medal Table'!$F:$F,'Each Gender Events'!$A52,'Official Medal Table'!$C:$C,'Each Gender Events'!CP$1,'Official Medal Table'!$E:$E,"Mixed")*'Medal values'!$B$1/2
+ COUNTIFS('Official Medal Table'!$G:$G,'Each Gender Events'!$A52,'Official Medal Table'!$C:$C,'Each Gender Events'!CP$1,'Official Medal Table'!$E:$E,"Mixed")*'Medal values'!$B$2/2
+ COUNTIFS('Official Medal Table'!$H:$H,'Each Gender Events'!$A52,'Official Medal Table'!$C:$C,'Each Gender Events'!CP$1,'Official Medal Table'!$E:$E,"Mixed")*'Medal values'!$B$3/2
+ COUNTIFS('Official Medal Table'!$I:$I,'Each Gender Events'!$A52,'Official Medal Table'!$C:$C,'Each Gender Events'!CP$1,'Official Medal Table'!$E:$E,"Mixed")*'Medal values'!$B$3/2</f>
        <v>0</v>
      </c>
      <c r="CQ52">
        <f>COUNTIFS('Official Medal Table'!$F:$F,'Each Gender Events'!$A52,'Official Medal Table'!$C:$C,'Each Gender Events'!CQ$1,'Official Medal Table'!$E:$E,'Each Gender Events'!CQ$2)*'Medal values'!$B$1
+ COUNTIFS('Official Medal Table'!$G:$G,'Each Gender Events'!$A52,'Official Medal Table'!$C:$C,'Each Gender Events'!CQ$1,'Official Medal Table'!$E:$E,'Each Gender Events'!CQ$2)*'Medal values'!$B$2
+ COUNTIFS('Official Medal Table'!$H:$H,'Each Gender Events'!$A52,'Official Medal Table'!$C:$C,'Each Gender Events'!CQ$1,'Official Medal Table'!$E:$E,'Each Gender Events'!CQ$2)*'Medal values'!$B$3
+ COUNTIFS('Official Medal Table'!$I:$I,'Each Gender Events'!$A52,'Official Medal Table'!$C:$C,'Each Gender Events'!CQ$1,'Official Medal Table'!$E:$E,'Each Gender Events'!CQ$2)*'Medal values'!$B$3
+ COUNTIFS('Official Medal Table'!$F:$F,'Each Gender Events'!$A52,'Official Medal Table'!$C:$C,'Each Gender Events'!CQ$1,'Official Medal Table'!$E:$E,"Mixed")*'Medal values'!$B$1/2
+ COUNTIFS('Official Medal Table'!$G:$G,'Each Gender Events'!$A52,'Official Medal Table'!$C:$C,'Each Gender Events'!CQ$1,'Official Medal Table'!$E:$E,"Mixed")*'Medal values'!$B$2/2
+ COUNTIFS('Official Medal Table'!$H:$H,'Each Gender Events'!$A52,'Official Medal Table'!$C:$C,'Each Gender Events'!CQ$1,'Official Medal Table'!$E:$E,"Mixed")*'Medal values'!$B$3/2
+ COUNTIFS('Official Medal Table'!$I:$I,'Each Gender Events'!$A52,'Official Medal Table'!$C:$C,'Each Gender Events'!CQ$1,'Official Medal Table'!$E:$E,"Mixed")*'Medal values'!$B$3/2</f>
        <v>3.0009999999999999</v>
      </c>
      <c r="CR52">
        <f>COUNTIFS('Official Medal Table'!$F:$F,'Each Gender Events'!$A52,'Official Medal Table'!$C:$C,'Each Gender Events'!CR$1,'Official Medal Table'!$E:$E,'Each Gender Events'!CR$2)*'Medal values'!$B$1
+ COUNTIFS('Official Medal Table'!$G:$G,'Each Gender Events'!$A52,'Official Medal Table'!$C:$C,'Each Gender Events'!CR$1,'Official Medal Table'!$E:$E,'Each Gender Events'!CR$2)*'Medal values'!$B$2
+ COUNTIFS('Official Medal Table'!$H:$H,'Each Gender Events'!$A52,'Official Medal Table'!$C:$C,'Each Gender Events'!CR$1,'Official Medal Table'!$E:$E,'Each Gender Events'!CR$2)*'Medal values'!$B$3
+ COUNTIFS('Official Medal Table'!$I:$I,'Each Gender Events'!$A52,'Official Medal Table'!$C:$C,'Each Gender Events'!CR$1,'Official Medal Table'!$E:$E,'Each Gender Events'!CR$2)*'Medal values'!$B$3
+ COUNTIFS('Official Medal Table'!$F:$F,'Each Gender Events'!$A52,'Official Medal Table'!$C:$C,'Each Gender Events'!CR$1,'Official Medal Table'!$E:$E,"Mixed")*'Medal values'!$B$1/2
+ COUNTIFS('Official Medal Table'!$G:$G,'Each Gender Events'!$A52,'Official Medal Table'!$C:$C,'Each Gender Events'!CR$1,'Official Medal Table'!$E:$E,"Mixed")*'Medal values'!$B$2/2
+ COUNTIFS('Official Medal Table'!$H:$H,'Each Gender Events'!$A52,'Official Medal Table'!$C:$C,'Each Gender Events'!CR$1,'Official Medal Table'!$E:$E,"Mixed")*'Medal values'!$B$3/2
+ COUNTIFS('Official Medal Table'!$I:$I,'Each Gender Events'!$A52,'Official Medal Table'!$C:$C,'Each Gender Events'!CR$1,'Official Medal Table'!$E:$E,"Mixed")*'Medal values'!$B$3/2</f>
        <v>0</v>
      </c>
      <c r="CS52">
        <f>COUNTIFS('Official Medal Table'!$F:$F,'Each Gender Events'!$A52,'Official Medal Table'!$C:$C,'Each Gender Events'!CS$1,'Official Medal Table'!$E:$E,'Each Gender Events'!CS$2)*'Medal values'!$B$1
+ COUNTIFS('Official Medal Table'!$G:$G,'Each Gender Events'!$A52,'Official Medal Table'!$C:$C,'Each Gender Events'!CS$1,'Official Medal Table'!$E:$E,'Each Gender Events'!CS$2)*'Medal values'!$B$2
+ COUNTIFS('Official Medal Table'!$H:$H,'Each Gender Events'!$A52,'Official Medal Table'!$C:$C,'Each Gender Events'!CS$1,'Official Medal Table'!$E:$E,'Each Gender Events'!CS$2)*'Medal values'!$B$3
+ COUNTIFS('Official Medal Table'!$I:$I,'Each Gender Events'!$A52,'Official Medal Table'!$C:$C,'Each Gender Events'!CS$1,'Official Medal Table'!$E:$E,'Each Gender Events'!CS$2)*'Medal values'!$B$3
+ COUNTIFS('Official Medal Table'!$F:$F,'Each Gender Events'!$A52,'Official Medal Table'!$C:$C,'Each Gender Events'!CS$1,'Official Medal Table'!$E:$E,"Mixed")*'Medal values'!$B$1/2
+ COUNTIFS('Official Medal Table'!$G:$G,'Each Gender Events'!$A52,'Official Medal Table'!$C:$C,'Each Gender Events'!CS$1,'Official Medal Table'!$E:$E,"Mixed")*'Medal values'!$B$2/2
+ COUNTIFS('Official Medal Table'!$H:$H,'Each Gender Events'!$A52,'Official Medal Table'!$C:$C,'Each Gender Events'!CS$1,'Official Medal Table'!$E:$E,"Mixed")*'Medal values'!$B$3/2
+ COUNTIFS('Official Medal Table'!$I:$I,'Each Gender Events'!$A52,'Official Medal Table'!$C:$C,'Each Gender Events'!CS$1,'Official Medal Table'!$E:$E,"Mixed")*'Medal values'!$B$3/2</f>
        <v>5.0010010000000005</v>
      </c>
      <c r="CT52">
        <f>COUNTIFS('Official Medal Table'!$F:$F,'Each Gender Events'!$A52,'Official Medal Table'!$C:$C,'Each Gender Events'!CT$1,'Official Medal Table'!$E:$E,'Each Gender Events'!CT$2)*'Medal values'!$B$1
+ COUNTIFS('Official Medal Table'!$G:$G,'Each Gender Events'!$A52,'Official Medal Table'!$C:$C,'Each Gender Events'!CT$1,'Official Medal Table'!$E:$E,'Each Gender Events'!CT$2)*'Medal values'!$B$2
+ COUNTIFS('Official Medal Table'!$H:$H,'Each Gender Events'!$A52,'Official Medal Table'!$C:$C,'Each Gender Events'!CT$1,'Official Medal Table'!$E:$E,'Each Gender Events'!CT$2)*'Medal values'!$B$3
+ COUNTIFS('Official Medal Table'!$I:$I,'Each Gender Events'!$A52,'Official Medal Table'!$C:$C,'Each Gender Events'!CT$1,'Official Medal Table'!$E:$E,'Each Gender Events'!CT$2)*'Medal values'!$B$3
+ COUNTIFS('Official Medal Table'!$F:$F,'Each Gender Events'!$A52,'Official Medal Table'!$C:$C,'Each Gender Events'!CT$1,'Official Medal Table'!$E:$E,"Mixed")*'Medal values'!$B$1/2
+ COUNTIFS('Official Medal Table'!$G:$G,'Each Gender Events'!$A52,'Official Medal Table'!$C:$C,'Each Gender Events'!CT$1,'Official Medal Table'!$E:$E,"Mixed")*'Medal values'!$B$2/2
+ COUNTIFS('Official Medal Table'!$H:$H,'Each Gender Events'!$A52,'Official Medal Table'!$C:$C,'Each Gender Events'!CT$1,'Official Medal Table'!$E:$E,"Mixed")*'Medal values'!$B$3/2
+ COUNTIFS('Official Medal Table'!$I:$I,'Each Gender Events'!$A52,'Official Medal Table'!$C:$C,'Each Gender Events'!CT$1,'Official Medal Table'!$E:$E,"Mixed")*'Medal values'!$B$3/2</f>
        <v>0</v>
      </c>
    </row>
    <row r="53" spans="1:98" x14ac:dyDescent="0.3">
      <c r="A53" t="str">
        <f>Countries!A52</f>
        <v>ECU</v>
      </c>
      <c r="B53">
        <f>COUNTIFS('Official Medal Table'!$F:$F,'Each Gender Events'!$A53,'Official Medal Table'!$C:$C,'Each Gender Events'!B$1,'Official Medal Table'!$E:$E,'Each Gender Events'!B$2)*'Medal values'!$B$1
+ COUNTIFS('Official Medal Table'!$G:$G,'Each Gender Events'!$A53,'Official Medal Table'!$C:$C,'Each Gender Events'!B$1,'Official Medal Table'!$E:$E,'Each Gender Events'!B$2)*'Medal values'!$B$2
+ COUNTIFS('Official Medal Table'!$H:$H,'Each Gender Events'!$A53,'Official Medal Table'!$C:$C,'Each Gender Events'!B$1,'Official Medal Table'!$E:$E,'Each Gender Events'!B$2)*'Medal values'!$B$3
+ COUNTIFS('Official Medal Table'!$I:$I,'Each Gender Events'!$A53,'Official Medal Table'!$C:$C,'Each Gender Events'!B$1,'Official Medal Table'!$E:$E,'Each Gender Events'!B$2)*'Medal values'!$B$3
+ COUNTIFS('Official Medal Table'!$F:$F,'Each Gender Events'!$A53,'Official Medal Table'!$C:$C,'Each Gender Events'!B$1,'Official Medal Table'!$E:$E,"Mixed")*'Medal values'!$B$1/2
+ COUNTIFS('Official Medal Table'!$G:$G,'Each Gender Events'!$A53,'Official Medal Table'!$C:$C,'Each Gender Events'!B$1,'Official Medal Table'!$E:$E,"Mixed")*'Medal values'!$B$2/2
+ COUNTIFS('Official Medal Table'!$H:$H,'Each Gender Events'!$A53,'Official Medal Table'!$C:$C,'Each Gender Events'!B$1,'Official Medal Table'!$E:$E,"Mixed")*'Medal values'!$B$3/2
+ COUNTIFS('Official Medal Table'!$I:$I,'Each Gender Events'!$A53,'Official Medal Table'!$C:$C,'Each Gender Events'!B$1,'Official Medal Table'!$E:$E,"Mixed")*'Medal values'!$B$3/2</f>
        <v>0</v>
      </c>
      <c r="C53">
        <f>COUNTIFS('Official Medal Table'!$F:$F,'Each Gender Events'!$A53,'Official Medal Table'!$C:$C,'Each Gender Events'!C$1,'Official Medal Table'!$E:$E,'Each Gender Events'!C$2)*'Medal values'!$B$1
+ COUNTIFS('Official Medal Table'!$G:$G,'Each Gender Events'!$A53,'Official Medal Table'!$C:$C,'Each Gender Events'!C$1,'Official Medal Table'!$E:$E,'Each Gender Events'!C$2)*'Medal values'!$B$2
+ COUNTIFS('Official Medal Table'!$H:$H,'Each Gender Events'!$A53,'Official Medal Table'!$C:$C,'Each Gender Events'!C$1,'Official Medal Table'!$E:$E,'Each Gender Events'!C$2)*'Medal values'!$B$3
+ COUNTIFS('Official Medal Table'!$I:$I,'Each Gender Events'!$A53,'Official Medal Table'!$C:$C,'Each Gender Events'!C$1,'Official Medal Table'!$E:$E,'Each Gender Events'!C$2)*'Medal values'!$B$3
+ COUNTIFS('Official Medal Table'!$F:$F,'Each Gender Events'!$A53,'Official Medal Table'!$C:$C,'Each Gender Events'!C$1,'Official Medal Table'!$E:$E,"Mixed")*'Medal values'!$B$1/2
+ COUNTIFS('Official Medal Table'!$G:$G,'Each Gender Events'!$A53,'Official Medal Table'!$C:$C,'Each Gender Events'!C$1,'Official Medal Table'!$E:$E,"Mixed")*'Medal values'!$B$2/2
+ COUNTIFS('Official Medal Table'!$H:$H,'Each Gender Events'!$A53,'Official Medal Table'!$C:$C,'Each Gender Events'!C$1,'Official Medal Table'!$E:$E,"Mixed")*'Medal values'!$B$3/2
+ COUNTIFS('Official Medal Table'!$I:$I,'Each Gender Events'!$A53,'Official Medal Table'!$C:$C,'Each Gender Events'!C$1,'Official Medal Table'!$E:$E,"Mixed")*'Medal values'!$B$3/2</f>
        <v>0</v>
      </c>
      <c r="D53">
        <f>COUNTIFS('Official Medal Table'!$F:$F,'Each Gender Events'!$A53,'Official Medal Table'!$C:$C,'Each Gender Events'!D$1,'Official Medal Table'!$E:$E,'Each Gender Events'!D$2)*'Medal values'!$B$1
+ COUNTIFS('Official Medal Table'!$G:$G,'Each Gender Events'!$A53,'Official Medal Table'!$C:$C,'Each Gender Events'!D$1,'Official Medal Table'!$E:$E,'Each Gender Events'!D$2)*'Medal values'!$B$2
+ COUNTIFS('Official Medal Table'!$H:$H,'Each Gender Events'!$A53,'Official Medal Table'!$C:$C,'Each Gender Events'!D$1,'Official Medal Table'!$E:$E,'Each Gender Events'!D$2)*'Medal values'!$B$3
+ COUNTIFS('Official Medal Table'!$I:$I,'Each Gender Events'!$A53,'Official Medal Table'!$C:$C,'Each Gender Events'!D$1,'Official Medal Table'!$E:$E,'Each Gender Events'!D$2)*'Medal values'!$B$3
+ COUNTIFS('Official Medal Table'!$F:$F,'Each Gender Events'!$A53,'Official Medal Table'!$C:$C,'Each Gender Events'!D$1,'Official Medal Table'!$E:$E,"Mixed")*'Medal values'!$B$1/2
+ COUNTIFS('Official Medal Table'!$G:$G,'Each Gender Events'!$A53,'Official Medal Table'!$C:$C,'Each Gender Events'!D$1,'Official Medal Table'!$E:$E,"Mixed")*'Medal values'!$B$2/2
+ COUNTIFS('Official Medal Table'!$H:$H,'Each Gender Events'!$A53,'Official Medal Table'!$C:$C,'Each Gender Events'!D$1,'Official Medal Table'!$E:$E,"Mixed")*'Medal values'!$B$3/2
+ COUNTIFS('Official Medal Table'!$I:$I,'Each Gender Events'!$A53,'Official Medal Table'!$C:$C,'Each Gender Events'!D$1,'Official Medal Table'!$E:$E,"Mixed")*'Medal values'!$B$3/2</f>
        <v>0</v>
      </c>
      <c r="E53">
        <f>COUNTIFS('Official Medal Table'!$F:$F,'Each Gender Events'!$A53,'Official Medal Table'!$C:$C,'Each Gender Events'!E$1,'Official Medal Table'!$E:$E,'Each Gender Events'!E$2)*'Medal values'!$B$1
+ COUNTIFS('Official Medal Table'!$G:$G,'Each Gender Events'!$A53,'Official Medal Table'!$C:$C,'Each Gender Events'!E$1,'Official Medal Table'!$E:$E,'Each Gender Events'!E$2)*'Medal values'!$B$2
+ COUNTIFS('Official Medal Table'!$H:$H,'Each Gender Events'!$A53,'Official Medal Table'!$C:$C,'Each Gender Events'!E$1,'Official Medal Table'!$E:$E,'Each Gender Events'!E$2)*'Medal values'!$B$3
+ COUNTIFS('Official Medal Table'!$I:$I,'Each Gender Events'!$A53,'Official Medal Table'!$C:$C,'Each Gender Events'!E$1,'Official Medal Table'!$E:$E,'Each Gender Events'!E$2)*'Medal values'!$B$3
+ COUNTIFS('Official Medal Table'!$F:$F,'Each Gender Events'!$A53,'Official Medal Table'!$C:$C,'Each Gender Events'!E$1,'Official Medal Table'!$E:$E,"Mixed")*'Medal values'!$B$1/2
+ COUNTIFS('Official Medal Table'!$G:$G,'Each Gender Events'!$A53,'Official Medal Table'!$C:$C,'Each Gender Events'!E$1,'Official Medal Table'!$E:$E,"Mixed")*'Medal values'!$B$2/2
+ COUNTIFS('Official Medal Table'!$H:$H,'Each Gender Events'!$A53,'Official Medal Table'!$C:$C,'Each Gender Events'!E$1,'Official Medal Table'!$E:$E,"Mixed")*'Medal values'!$B$3/2
+ COUNTIFS('Official Medal Table'!$I:$I,'Each Gender Events'!$A53,'Official Medal Table'!$C:$C,'Each Gender Events'!E$1,'Official Medal Table'!$E:$E,"Mixed")*'Medal values'!$B$3/2</f>
        <v>0</v>
      </c>
      <c r="F53">
        <f>COUNTIFS('Official Medal Table'!$F:$F,'Each Gender Events'!$A53,'Official Medal Table'!$C:$C,'Each Gender Events'!F$1,'Official Medal Table'!$E:$E,'Each Gender Events'!F$2)*'Medal values'!$B$1
+ COUNTIFS('Official Medal Table'!$G:$G,'Each Gender Events'!$A53,'Official Medal Table'!$C:$C,'Each Gender Events'!F$1,'Official Medal Table'!$E:$E,'Each Gender Events'!F$2)*'Medal values'!$B$2
+ COUNTIFS('Official Medal Table'!$H:$H,'Each Gender Events'!$A53,'Official Medal Table'!$C:$C,'Each Gender Events'!F$1,'Official Medal Table'!$E:$E,'Each Gender Events'!F$2)*'Medal values'!$B$3
+ COUNTIFS('Official Medal Table'!$I:$I,'Each Gender Events'!$A53,'Official Medal Table'!$C:$C,'Each Gender Events'!F$1,'Official Medal Table'!$E:$E,'Each Gender Events'!F$2)*'Medal values'!$B$3
+ COUNTIFS('Official Medal Table'!$F:$F,'Each Gender Events'!$A53,'Official Medal Table'!$C:$C,'Each Gender Events'!F$1,'Official Medal Table'!$E:$E,"Mixed")*'Medal values'!$B$1/2
+ COUNTIFS('Official Medal Table'!$G:$G,'Each Gender Events'!$A53,'Official Medal Table'!$C:$C,'Each Gender Events'!F$1,'Official Medal Table'!$E:$E,"Mixed")*'Medal values'!$B$2/2
+ COUNTIFS('Official Medal Table'!$H:$H,'Each Gender Events'!$A53,'Official Medal Table'!$C:$C,'Each Gender Events'!F$1,'Official Medal Table'!$E:$E,"Mixed")*'Medal values'!$B$3/2
+ COUNTIFS('Official Medal Table'!$I:$I,'Each Gender Events'!$A53,'Official Medal Table'!$C:$C,'Each Gender Events'!F$1,'Official Medal Table'!$E:$E,"Mixed")*'Medal values'!$B$3/2</f>
        <v>0</v>
      </c>
      <c r="G53">
        <f>COUNTIFS('Official Medal Table'!$F:$F,'Each Gender Events'!$A53,'Official Medal Table'!$C:$C,'Each Gender Events'!G$1,'Official Medal Table'!$E:$E,'Each Gender Events'!G$2)*'Medal values'!$B$1
+ COUNTIFS('Official Medal Table'!$G:$G,'Each Gender Events'!$A53,'Official Medal Table'!$C:$C,'Each Gender Events'!G$1,'Official Medal Table'!$E:$E,'Each Gender Events'!G$2)*'Medal values'!$B$2
+ COUNTIFS('Official Medal Table'!$H:$H,'Each Gender Events'!$A53,'Official Medal Table'!$C:$C,'Each Gender Events'!G$1,'Official Medal Table'!$E:$E,'Each Gender Events'!G$2)*'Medal values'!$B$3
+ COUNTIFS('Official Medal Table'!$I:$I,'Each Gender Events'!$A53,'Official Medal Table'!$C:$C,'Each Gender Events'!G$1,'Official Medal Table'!$E:$E,'Each Gender Events'!G$2)*'Medal values'!$B$3
+ COUNTIFS('Official Medal Table'!$F:$F,'Each Gender Events'!$A53,'Official Medal Table'!$C:$C,'Each Gender Events'!G$1,'Official Medal Table'!$E:$E,"Mixed")*'Medal values'!$B$1/2
+ COUNTIFS('Official Medal Table'!$G:$G,'Each Gender Events'!$A53,'Official Medal Table'!$C:$C,'Each Gender Events'!G$1,'Official Medal Table'!$E:$E,"Mixed")*'Medal values'!$B$2/2
+ COUNTIFS('Official Medal Table'!$H:$H,'Each Gender Events'!$A53,'Official Medal Table'!$C:$C,'Each Gender Events'!G$1,'Official Medal Table'!$E:$E,"Mixed")*'Medal values'!$B$3/2
+ COUNTIFS('Official Medal Table'!$I:$I,'Each Gender Events'!$A53,'Official Medal Table'!$C:$C,'Each Gender Events'!G$1,'Official Medal Table'!$E:$E,"Mixed")*'Medal values'!$B$3/2</f>
        <v>0</v>
      </c>
      <c r="H53">
        <f>COUNTIFS('Official Medal Table'!$F:$F,'Each Gender Events'!$A53,'Official Medal Table'!$C:$C,'Each Gender Events'!H$1,'Official Medal Table'!$E:$E,'Each Gender Events'!H$2)*'Medal values'!$B$1
+ COUNTIFS('Official Medal Table'!$G:$G,'Each Gender Events'!$A53,'Official Medal Table'!$C:$C,'Each Gender Events'!H$1,'Official Medal Table'!$E:$E,'Each Gender Events'!H$2)*'Medal values'!$B$2
+ COUNTIFS('Official Medal Table'!$H:$H,'Each Gender Events'!$A53,'Official Medal Table'!$C:$C,'Each Gender Events'!H$1,'Official Medal Table'!$E:$E,'Each Gender Events'!H$2)*'Medal values'!$B$3
+ COUNTIFS('Official Medal Table'!$I:$I,'Each Gender Events'!$A53,'Official Medal Table'!$C:$C,'Each Gender Events'!H$1,'Official Medal Table'!$E:$E,'Each Gender Events'!H$2)*'Medal values'!$B$3
+ COUNTIFS('Official Medal Table'!$F:$F,'Each Gender Events'!$A53,'Official Medal Table'!$C:$C,'Each Gender Events'!H$1,'Official Medal Table'!$E:$E,"Mixed")*'Medal values'!$B$1/2
+ COUNTIFS('Official Medal Table'!$G:$G,'Each Gender Events'!$A53,'Official Medal Table'!$C:$C,'Each Gender Events'!H$1,'Official Medal Table'!$E:$E,"Mixed")*'Medal values'!$B$2/2
+ COUNTIFS('Official Medal Table'!$H:$H,'Each Gender Events'!$A53,'Official Medal Table'!$C:$C,'Each Gender Events'!H$1,'Official Medal Table'!$E:$E,"Mixed")*'Medal values'!$B$3/2
+ COUNTIFS('Official Medal Table'!$I:$I,'Each Gender Events'!$A53,'Official Medal Table'!$C:$C,'Each Gender Events'!H$1,'Official Medal Table'!$E:$E,"Mixed")*'Medal values'!$B$3/2</f>
        <v>0</v>
      </c>
      <c r="I53">
        <f>COUNTIFS('Official Medal Table'!$F:$F,'Each Gender Events'!$A53,'Official Medal Table'!$C:$C,'Each Gender Events'!I$1,'Official Medal Table'!$E:$E,'Each Gender Events'!I$2)*'Medal values'!$B$1
+ COUNTIFS('Official Medal Table'!$G:$G,'Each Gender Events'!$A53,'Official Medal Table'!$C:$C,'Each Gender Events'!I$1,'Official Medal Table'!$E:$E,'Each Gender Events'!I$2)*'Medal values'!$B$2
+ COUNTIFS('Official Medal Table'!$H:$H,'Each Gender Events'!$A53,'Official Medal Table'!$C:$C,'Each Gender Events'!I$1,'Official Medal Table'!$E:$E,'Each Gender Events'!I$2)*'Medal values'!$B$3
+ COUNTIFS('Official Medal Table'!$I:$I,'Each Gender Events'!$A53,'Official Medal Table'!$C:$C,'Each Gender Events'!I$1,'Official Medal Table'!$E:$E,'Each Gender Events'!I$2)*'Medal values'!$B$3
+ COUNTIFS('Official Medal Table'!$F:$F,'Each Gender Events'!$A53,'Official Medal Table'!$C:$C,'Each Gender Events'!I$1,'Official Medal Table'!$E:$E,"Mixed")*'Medal values'!$B$1/2
+ COUNTIFS('Official Medal Table'!$G:$G,'Each Gender Events'!$A53,'Official Medal Table'!$C:$C,'Each Gender Events'!I$1,'Official Medal Table'!$E:$E,"Mixed")*'Medal values'!$B$2/2
+ COUNTIFS('Official Medal Table'!$H:$H,'Each Gender Events'!$A53,'Official Medal Table'!$C:$C,'Each Gender Events'!I$1,'Official Medal Table'!$E:$E,"Mixed")*'Medal values'!$B$3/2
+ COUNTIFS('Official Medal Table'!$I:$I,'Each Gender Events'!$A53,'Official Medal Table'!$C:$C,'Each Gender Events'!I$1,'Official Medal Table'!$E:$E,"Mixed")*'Medal values'!$B$3/2</f>
        <v>0</v>
      </c>
      <c r="J53">
        <f>COUNTIFS('Official Medal Table'!$F:$F,'Each Gender Events'!$A53,'Official Medal Table'!$C:$C,'Each Gender Events'!J$1,'Official Medal Table'!$E:$E,'Each Gender Events'!J$2)*'Medal values'!$B$1
+ COUNTIFS('Official Medal Table'!$G:$G,'Each Gender Events'!$A53,'Official Medal Table'!$C:$C,'Each Gender Events'!J$1,'Official Medal Table'!$E:$E,'Each Gender Events'!J$2)*'Medal values'!$B$2
+ COUNTIFS('Official Medal Table'!$H:$H,'Each Gender Events'!$A53,'Official Medal Table'!$C:$C,'Each Gender Events'!J$1,'Official Medal Table'!$E:$E,'Each Gender Events'!J$2)*'Medal values'!$B$3
+ COUNTIFS('Official Medal Table'!$I:$I,'Each Gender Events'!$A53,'Official Medal Table'!$C:$C,'Each Gender Events'!J$1,'Official Medal Table'!$E:$E,'Each Gender Events'!J$2)*'Medal values'!$B$3
+ COUNTIFS('Official Medal Table'!$F:$F,'Each Gender Events'!$A53,'Official Medal Table'!$C:$C,'Each Gender Events'!J$1,'Official Medal Table'!$E:$E,"Mixed")*'Medal values'!$B$1/2
+ COUNTIFS('Official Medal Table'!$G:$G,'Each Gender Events'!$A53,'Official Medal Table'!$C:$C,'Each Gender Events'!J$1,'Official Medal Table'!$E:$E,"Mixed")*'Medal values'!$B$2/2
+ COUNTIFS('Official Medal Table'!$H:$H,'Each Gender Events'!$A53,'Official Medal Table'!$C:$C,'Each Gender Events'!J$1,'Official Medal Table'!$E:$E,"Mixed")*'Medal values'!$B$3/2
+ COUNTIFS('Official Medal Table'!$I:$I,'Each Gender Events'!$A53,'Official Medal Table'!$C:$C,'Each Gender Events'!J$1,'Official Medal Table'!$E:$E,"Mixed")*'Medal values'!$B$3/2</f>
        <v>4.0010005</v>
      </c>
      <c r="K53">
        <f>COUNTIFS('Official Medal Table'!$F:$F,'Each Gender Events'!$A53,'Official Medal Table'!$C:$C,'Each Gender Events'!K$1,'Official Medal Table'!$E:$E,'Each Gender Events'!K$2)*'Medal values'!$B$1
+ COUNTIFS('Official Medal Table'!$G:$G,'Each Gender Events'!$A53,'Official Medal Table'!$C:$C,'Each Gender Events'!K$1,'Official Medal Table'!$E:$E,'Each Gender Events'!K$2)*'Medal values'!$B$2
+ COUNTIFS('Official Medal Table'!$H:$H,'Each Gender Events'!$A53,'Official Medal Table'!$C:$C,'Each Gender Events'!K$1,'Official Medal Table'!$E:$E,'Each Gender Events'!K$2)*'Medal values'!$B$3
+ COUNTIFS('Official Medal Table'!$I:$I,'Each Gender Events'!$A53,'Official Medal Table'!$C:$C,'Each Gender Events'!K$1,'Official Medal Table'!$E:$E,'Each Gender Events'!K$2)*'Medal values'!$B$3
+ COUNTIFS('Official Medal Table'!$F:$F,'Each Gender Events'!$A53,'Official Medal Table'!$C:$C,'Each Gender Events'!K$1,'Official Medal Table'!$E:$E,"Mixed")*'Medal values'!$B$1/2
+ COUNTIFS('Official Medal Table'!$G:$G,'Each Gender Events'!$A53,'Official Medal Table'!$C:$C,'Each Gender Events'!K$1,'Official Medal Table'!$E:$E,"Mixed")*'Medal values'!$B$2/2
+ COUNTIFS('Official Medal Table'!$H:$H,'Each Gender Events'!$A53,'Official Medal Table'!$C:$C,'Each Gender Events'!K$1,'Official Medal Table'!$E:$E,"Mixed")*'Medal values'!$B$3/2
+ COUNTIFS('Official Medal Table'!$I:$I,'Each Gender Events'!$A53,'Official Medal Table'!$C:$C,'Each Gender Events'!K$1,'Official Medal Table'!$E:$E,"Mixed")*'Medal values'!$B$3/2</f>
        <v>1.0000005000000001</v>
      </c>
      <c r="L53">
        <f>COUNTIFS('Official Medal Table'!$F:$F,'Each Gender Events'!$A53,'Official Medal Table'!$C:$C,'Each Gender Events'!L$1,'Official Medal Table'!$E:$E,'Each Gender Events'!L$2)*'Medal values'!$B$1
+ COUNTIFS('Official Medal Table'!$G:$G,'Each Gender Events'!$A53,'Official Medal Table'!$C:$C,'Each Gender Events'!L$1,'Official Medal Table'!$E:$E,'Each Gender Events'!L$2)*'Medal values'!$B$2
+ COUNTIFS('Official Medal Table'!$H:$H,'Each Gender Events'!$A53,'Official Medal Table'!$C:$C,'Each Gender Events'!L$1,'Official Medal Table'!$E:$E,'Each Gender Events'!L$2)*'Medal values'!$B$3
+ COUNTIFS('Official Medal Table'!$I:$I,'Each Gender Events'!$A53,'Official Medal Table'!$C:$C,'Each Gender Events'!L$1,'Official Medal Table'!$E:$E,'Each Gender Events'!L$2)*'Medal values'!$B$3
+ COUNTIFS('Official Medal Table'!$F:$F,'Each Gender Events'!$A53,'Official Medal Table'!$C:$C,'Each Gender Events'!L$1,'Official Medal Table'!$E:$E,"Mixed")*'Medal values'!$B$1/2
+ COUNTIFS('Official Medal Table'!$G:$G,'Each Gender Events'!$A53,'Official Medal Table'!$C:$C,'Each Gender Events'!L$1,'Official Medal Table'!$E:$E,"Mixed")*'Medal values'!$B$2/2
+ COUNTIFS('Official Medal Table'!$H:$H,'Each Gender Events'!$A53,'Official Medal Table'!$C:$C,'Each Gender Events'!L$1,'Official Medal Table'!$E:$E,"Mixed")*'Medal values'!$B$3/2
+ COUNTIFS('Official Medal Table'!$I:$I,'Each Gender Events'!$A53,'Official Medal Table'!$C:$C,'Each Gender Events'!L$1,'Official Medal Table'!$E:$E,"Mixed")*'Medal values'!$B$3/2</f>
        <v>3.0000015000000002</v>
      </c>
      <c r="M53">
        <f>COUNTIFS('Official Medal Table'!$F:$F,'Each Gender Events'!$A53,'Official Medal Table'!$C:$C,'Each Gender Events'!M$1,'Official Medal Table'!$E:$E,'Each Gender Events'!M$2)*'Medal values'!$B$1
+ COUNTIFS('Official Medal Table'!$G:$G,'Each Gender Events'!$A53,'Official Medal Table'!$C:$C,'Each Gender Events'!M$1,'Official Medal Table'!$E:$E,'Each Gender Events'!M$2)*'Medal values'!$B$2
+ COUNTIFS('Official Medal Table'!$H:$H,'Each Gender Events'!$A53,'Official Medal Table'!$C:$C,'Each Gender Events'!M$1,'Official Medal Table'!$E:$E,'Each Gender Events'!M$2)*'Medal values'!$B$3
+ COUNTIFS('Official Medal Table'!$I:$I,'Each Gender Events'!$A53,'Official Medal Table'!$C:$C,'Each Gender Events'!M$1,'Official Medal Table'!$E:$E,'Each Gender Events'!M$2)*'Medal values'!$B$3
+ COUNTIFS('Official Medal Table'!$F:$F,'Each Gender Events'!$A53,'Official Medal Table'!$C:$C,'Each Gender Events'!M$1,'Official Medal Table'!$E:$E,"Mixed")*'Medal values'!$B$1/2
+ COUNTIFS('Official Medal Table'!$G:$G,'Each Gender Events'!$A53,'Official Medal Table'!$C:$C,'Each Gender Events'!M$1,'Official Medal Table'!$E:$E,"Mixed")*'Medal values'!$B$2/2
+ COUNTIFS('Official Medal Table'!$H:$H,'Each Gender Events'!$A53,'Official Medal Table'!$C:$C,'Each Gender Events'!M$1,'Official Medal Table'!$E:$E,"Mixed")*'Medal values'!$B$3/2
+ COUNTIFS('Official Medal Table'!$I:$I,'Each Gender Events'!$A53,'Official Medal Table'!$C:$C,'Each Gender Events'!M$1,'Official Medal Table'!$E:$E,"Mixed")*'Medal values'!$B$3/2</f>
        <v>0</v>
      </c>
      <c r="N53">
        <f>COUNTIFS('Official Medal Table'!$F:$F,'Each Gender Events'!$A53,'Official Medal Table'!$C:$C,'Each Gender Events'!N$1,'Official Medal Table'!$E:$E,'Each Gender Events'!N$2)*'Medal values'!$B$1
+ COUNTIFS('Official Medal Table'!$G:$G,'Each Gender Events'!$A53,'Official Medal Table'!$C:$C,'Each Gender Events'!N$1,'Official Medal Table'!$E:$E,'Each Gender Events'!N$2)*'Medal values'!$B$2
+ COUNTIFS('Official Medal Table'!$H:$H,'Each Gender Events'!$A53,'Official Medal Table'!$C:$C,'Each Gender Events'!N$1,'Official Medal Table'!$E:$E,'Each Gender Events'!N$2)*'Medal values'!$B$3
+ COUNTIFS('Official Medal Table'!$I:$I,'Each Gender Events'!$A53,'Official Medal Table'!$C:$C,'Each Gender Events'!N$1,'Official Medal Table'!$E:$E,'Each Gender Events'!N$2)*'Medal values'!$B$3
+ COUNTIFS('Official Medal Table'!$F:$F,'Each Gender Events'!$A53,'Official Medal Table'!$C:$C,'Each Gender Events'!N$1,'Official Medal Table'!$E:$E,"Mixed")*'Medal values'!$B$1/2
+ COUNTIFS('Official Medal Table'!$G:$G,'Each Gender Events'!$A53,'Official Medal Table'!$C:$C,'Each Gender Events'!N$1,'Official Medal Table'!$E:$E,"Mixed")*'Medal values'!$B$2/2
+ COUNTIFS('Official Medal Table'!$H:$H,'Each Gender Events'!$A53,'Official Medal Table'!$C:$C,'Each Gender Events'!N$1,'Official Medal Table'!$E:$E,"Mixed")*'Medal values'!$B$3/2
+ COUNTIFS('Official Medal Table'!$I:$I,'Each Gender Events'!$A53,'Official Medal Table'!$C:$C,'Each Gender Events'!N$1,'Official Medal Table'!$E:$E,"Mixed")*'Medal values'!$B$3/2</f>
        <v>0</v>
      </c>
      <c r="O53">
        <f>COUNTIFS('Official Medal Table'!$F:$F,'Each Gender Events'!$A53,'Official Medal Table'!$C:$C,'Each Gender Events'!O$1,'Official Medal Table'!$E:$E,'Each Gender Events'!O$2)*'Medal values'!$B$1
+ COUNTIFS('Official Medal Table'!$G:$G,'Each Gender Events'!$A53,'Official Medal Table'!$C:$C,'Each Gender Events'!O$1,'Official Medal Table'!$E:$E,'Each Gender Events'!O$2)*'Medal values'!$B$2
+ COUNTIFS('Official Medal Table'!$H:$H,'Each Gender Events'!$A53,'Official Medal Table'!$C:$C,'Each Gender Events'!O$1,'Official Medal Table'!$E:$E,'Each Gender Events'!O$2)*'Medal values'!$B$3
+ COUNTIFS('Official Medal Table'!$I:$I,'Each Gender Events'!$A53,'Official Medal Table'!$C:$C,'Each Gender Events'!O$1,'Official Medal Table'!$E:$E,'Each Gender Events'!O$2)*'Medal values'!$B$3
+ COUNTIFS('Official Medal Table'!$F:$F,'Each Gender Events'!$A53,'Official Medal Table'!$C:$C,'Each Gender Events'!O$1,'Official Medal Table'!$E:$E,"Mixed")*'Medal values'!$B$1/2
+ COUNTIFS('Official Medal Table'!$G:$G,'Each Gender Events'!$A53,'Official Medal Table'!$C:$C,'Each Gender Events'!O$1,'Official Medal Table'!$E:$E,"Mixed")*'Medal values'!$B$2/2
+ COUNTIFS('Official Medal Table'!$H:$H,'Each Gender Events'!$A53,'Official Medal Table'!$C:$C,'Each Gender Events'!O$1,'Official Medal Table'!$E:$E,"Mixed")*'Medal values'!$B$3/2
+ COUNTIFS('Official Medal Table'!$I:$I,'Each Gender Events'!$A53,'Official Medal Table'!$C:$C,'Each Gender Events'!O$1,'Official Medal Table'!$E:$E,"Mixed")*'Medal values'!$B$3/2</f>
        <v>0</v>
      </c>
      <c r="P53">
        <f>COUNTIFS('Official Medal Table'!$F:$F,'Each Gender Events'!$A53,'Official Medal Table'!$C:$C,'Each Gender Events'!P$1,'Official Medal Table'!$E:$E,'Each Gender Events'!P$2)*'Medal values'!$B$1
+ COUNTIFS('Official Medal Table'!$G:$G,'Each Gender Events'!$A53,'Official Medal Table'!$C:$C,'Each Gender Events'!P$1,'Official Medal Table'!$E:$E,'Each Gender Events'!P$2)*'Medal values'!$B$2
+ COUNTIFS('Official Medal Table'!$H:$H,'Each Gender Events'!$A53,'Official Medal Table'!$C:$C,'Each Gender Events'!P$1,'Official Medal Table'!$E:$E,'Each Gender Events'!P$2)*'Medal values'!$B$3
+ COUNTIFS('Official Medal Table'!$I:$I,'Each Gender Events'!$A53,'Official Medal Table'!$C:$C,'Each Gender Events'!P$1,'Official Medal Table'!$E:$E,'Each Gender Events'!P$2)*'Medal values'!$B$3
+ COUNTIFS('Official Medal Table'!$F:$F,'Each Gender Events'!$A53,'Official Medal Table'!$C:$C,'Each Gender Events'!P$1,'Official Medal Table'!$E:$E,"Mixed")*'Medal values'!$B$1/2
+ COUNTIFS('Official Medal Table'!$G:$G,'Each Gender Events'!$A53,'Official Medal Table'!$C:$C,'Each Gender Events'!P$1,'Official Medal Table'!$E:$E,"Mixed")*'Medal values'!$B$2/2
+ COUNTIFS('Official Medal Table'!$H:$H,'Each Gender Events'!$A53,'Official Medal Table'!$C:$C,'Each Gender Events'!P$1,'Official Medal Table'!$E:$E,"Mixed")*'Medal values'!$B$3/2
+ COUNTIFS('Official Medal Table'!$I:$I,'Each Gender Events'!$A53,'Official Medal Table'!$C:$C,'Each Gender Events'!P$1,'Official Medal Table'!$E:$E,"Mixed")*'Medal values'!$B$3/2</f>
        <v>0</v>
      </c>
      <c r="Q53">
        <f>COUNTIFS('Official Medal Table'!$F:$F,'Each Gender Events'!$A53,'Official Medal Table'!$C:$C,'Each Gender Events'!Q$1,'Official Medal Table'!$E:$E,'Each Gender Events'!Q$2)*'Medal values'!$B$1
+ COUNTIFS('Official Medal Table'!$G:$G,'Each Gender Events'!$A53,'Official Medal Table'!$C:$C,'Each Gender Events'!Q$1,'Official Medal Table'!$E:$E,'Each Gender Events'!Q$2)*'Medal values'!$B$2
+ COUNTIFS('Official Medal Table'!$H:$H,'Each Gender Events'!$A53,'Official Medal Table'!$C:$C,'Each Gender Events'!Q$1,'Official Medal Table'!$E:$E,'Each Gender Events'!Q$2)*'Medal values'!$B$3
+ COUNTIFS('Official Medal Table'!$I:$I,'Each Gender Events'!$A53,'Official Medal Table'!$C:$C,'Each Gender Events'!Q$1,'Official Medal Table'!$E:$E,'Each Gender Events'!Q$2)*'Medal values'!$B$3
+ COUNTIFS('Official Medal Table'!$F:$F,'Each Gender Events'!$A53,'Official Medal Table'!$C:$C,'Each Gender Events'!Q$1,'Official Medal Table'!$E:$E,"Mixed")*'Medal values'!$B$1/2
+ COUNTIFS('Official Medal Table'!$G:$G,'Each Gender Events'!$A53,'Official Medal Table'!$C:$C,'Each Gender Events'!Q$1,'Official Medal Table'!$E:$E,"Mixed")*'Medal values'!$B$2/2
+ COUNTIFS('Official Medal Table'!$H:$H,'Each Gender Events'!$A53,'Official Medal Table'!$C:$C,'Each Gender Events'!Q$1,'Official Medal Table'!$E:$E,"Mixed")*'Medal values'!$B$3/2
+ COUNTIFS('Official Medal Table'!$I:$I,'Each Gender Events'!$A53,'Official Medal Table'!$C:$C,'Each Gender Events'!Q$1,'Official Medal Table'!$E:$E,"Mixed")*'Medal values'!$B$3/2</f>
        <v>0</v>
      </c>
      <c r="R53">
        <f>COUNTIFS('Official Medal Table'!$F:$F,'Each Gender Events'!$A53,'Official Medal Table'!$C:$C,'Each Gender Events'!R$1,'Official Medal Table'!$E:$E,'Each Gender Events'!R$2)*'Medal values'!$B$1
+ COUNTIFS('Official Medal Table'!$G:$G,'Each Gender Events'!$A53,'Official Medal Table'!$C:$C,'Each Gender Events'!R$1,'Official Medal Table'!$E:$E,'Each Gender Events'!R$2)*'Medal values'!$B$2
+ COUNTIFS('Official Medal Table'!$H:$H,'Each Gender Events'!$A53,'Official Medal Table'!$C:$C,'Each Gender Events'!R$1,'Official Medal Table'!$E:$E,'Each Gender Events'!R$2)*'Medal values'!$B$3
+ COUNTIFS('Official Medal Table'!$I:$I,'Each Gender Events'!$A53,'Official Medal Table'!$C:$C,'Each Gender Events'!R$1,'Official Medal Table'!$E:$E,'Each Gender Events'!R$2)*'Medal values'!$B$3
+ COUNTIFS('Official Medal Table'!$F:$F,'Each Gender Events'!$A53,'Official Medal Table'!$C:$C,'Each Gender Events'!R$1,'Official Medal Table'!$E:$E,"Mixed")*'Medal values'!$B$1/2
+ COUNTIFS('Official Medal Table'!$G:$G,'Each Gender Events'!$A53,'Official Medal Table'!$C:$C,'Each Gender Events'!R$1,'Official Medal Table'!$E:$E,"Mixed")*'Medal values'!$B$2/2
+ COUNTIFS('Official Medal Table'!$H:$H,'Each Gender Events'!$A53,'Official Medal Table'!$C:$C,'Each Gender Events'!R$1,'Official Medal Table'!$E:$E,"Mixed")*'Medal values'!$B$3/2
+ COUNTIFS('Official Medal Table'!$I:$I,'Each Gender Events'!$A53,'Official Medal Table'!$C:$C,'Each Gender Events'!R$1,'Official Medal Table'!$E:$E,"Mixed")*'Medal values'!$B$3/2</f>
        <v>0</v>
      </c>
      <c r="S53">
        <f>COUNTIFS('Official Medal Table'!$F:$F,'Each Gender Events'!$A53,'Official Medal Table'!$C:$C,'Each Gender Events'!S$1,'Official Medal Table'!$E:$E,'Each Gender Events'!S$2)*'Medal values'!$B$1
+ COUNTIFS('Official Medal Table'!$G:$G,'Each Gender Events'!$A53,'Official Medal Table'!$C:$C,'Each Gender Events'!S$1,'Official Medal Table'!$E:$E,'Each Gender Events'!S$2)*'Medal values'!$B$2
+ COUNTIFS('Official Medal Table'!$H:$H,'Each Gender Events'!$A53,'Official Medal Table'!$C:$C,'Each Gender Events'!S$1,'Official Medal Table'!$E:$E,'Each Gender Events'!S$2)*'Medal values'!$B$3
+ COUNTIFS('Official Medal Table'!$I:$I,'Each Gender Events'!$A53,'Official Medal Table'!$C:$C,'Each Gender Events'!S$1,'Official Medal Table'!$E:$E,'Each Gender Events'!S$2)*'Medal values'!$B$3
+ COUNTIFS('Official Medal Table'!$F:$F,'Each Gender Events'!$A53,'Official Medal Table'!$C:$C,'Each Gender Events'!S$1,'Official Medal Table'!$E:$E,"Mixed")*'Medal values'!$B$1/2
+ COUNTIFS('Official Medal Table'!$G:$G,'Each Gender Events'!$A53,'Official Medal Table'!$C:$C,'Each Gender Events'!S$1,'Official Medal Table'!$E:$E,"Mixed")*'Medal values'!$B$2/2
+ COUNTIFS('Official Medal Table'!$H:$H,'Each Gender Events'!$A53,'Official Medal Table'!$C:$C,'Each Gender Events'!S$1,'Official Medal Table'!$E:$E,"Mixed")*'Medal values'!$B$3/2
+ COUNTIFS('Official Medal Table'!$I:$I,'Each Gender Events'!$A53,'Official Medal Table'!$C:$C,'Each Gender Events'!S$1,'Official Medal Table'!$E:$E,"Mixed")*'Medal values'!$B$3/2</f>
        <v>0</v>
      </c>
      <c r="T53">
        <f>COUNTIFS('Official Medal Table'!$F:$F,'Each Gender Events'!$A53,'Official Medal Table'!$C:$C,'Each Gender Events'!T$1,'Official Medal Table'!$E:$E,'Each Gender Events'!T$2)*'Medal values'!$B$1
+ COUNTIFS('Official Medal Table'!$G:$G,'Each Gender Events'!$A53,'Official Medal Table'!$C:$C,'Each Gender Events'!T$1,'Official Medal Table'!$E:$E,'Each Gender Events'!T$2)*'Medal values'!$B$2
+ COUNTIFS('Official Medal Table'!$H:$H,'Each Gender Events'!$A53,'Official Medal Table'!$C:$C,'Each Gender Events'!T$1,'Official Medal Table'!$E:$E,'Each Gender Events'!T$2)*'Medal values'!$B$3
+ COUNTIFS('Official Medal Table'!$I:$I,'Each Gender Events'!$A53,'Official Medal Table'!$C:$C,'Each Gender Events'!T$1,'Official Medal Table'!$E:$E,'Each Gender Events'!T$2)*'Medal values'!$B$3
+ COUNTIFS('Official Medal Table'!$F:$F,'Each Gender Events'!$A53,'Official Medal Table'!$C:$C,'Each Gender Events'!T$1,'Official Medal Table'!$E:$E,"Mixed")*'Medal values'!$B$1/2
+ COUNTIFS('Official Medal Table'!$G:$G,'Each Gender Events'!$A53,'Official Medal Table'!$C:$C,'Each Gender Events'!T$1,'Official Medal Table'!$E:$E,"Mixed")*'Medal values'!$B$2/2
+ COUNTIFS('Official Medal Table'!$H:$H,'Each Gender Events'!$A53,'Official Medal Table'!$C:$C,'Each Gender Events'!T$1,'Official Medal Table'!$E:$E,"Mixed")*'Medal values'!$B$3/2
+ COUNTIFS('Official Medal Table'!$I:$I,'Each Gender Events'!$A53,'Official Medal Table'!$C:$C,'Each Gender Events'!T$1,'Official Medal Table'!$E:$E,"Mixed")*'Medal values'!$B$3/2</f>
        <v>0</v>
      </c>
      <c r="U53">
        <f>COUNTIFS('Official Medal Table'!$F:$F,'Each Gender Events'!$A53,'Official Medal Table'!$C:$C,'Each Gender Events'!U$1,'Official Medal Table'!$E:$E,'Each Gender Events'!U$2)*'Medal values'!$B$1
+ COUNTIFS('Official Medal Table'!$G:$G,'Each Gender Events'!$A53,'Official Medal Table'!$C:$C,'Each Gender Events'!U$1,'Official Medal Table'!$E:$E,'Each Gender Events'!U$2)*'Medal values'!$B$2
+ COUNTIFS('Official Medal Table'!$H:$H,'Each Gender Events'!$A53,'Official Medal Table'!$C:$C,'Each Gender Events'!U$1,'Official Medal Table'!$E:$E,'Each Gender Events'!U$2)*'Medal values'!$B$3
+ COUNTIFS('Official Medal Table'!$I:$I,'Each Gender Events'!$A53,'Official Medal Table'!$C:$C,'Each Gender Events'!U$1,'Official Medal Table'!$E:$E,'Each Gender Events'!U$2)*'Medal values'!$B$3
+ COUNTIFS('Official Medal Table'!$F:$F,'Each Gender Events'!$A53,'Official Medal Table'!$C:$C,'Each Gender Events'!U$1,'Official Medal Table'!$E:$E,"Mixed")*'Medal values'!$B$1/2
+ COUNTIFS('Official Medal Table'!$G:$G,'Each Gender Events'!$A53,'Official Medal Table'!$C:$C,'Each Gender Events'!U$1,'Official Medal Table'!$E:$E,"Mixed")*'Medal values'!$B$2/2
+ COUNTIFS('Official Medal Table'!$H:$H,'Each Gender Events'!$A53,'Official Medal Table'!$C:$C,'Each Gender Events'!U$1,'Official Medal Table'!$E:$E,"Mixed")*'Medal values'!$B$3/2
+ COUNTIFS('Official Medal Table'!$I:$I,'Each Gender Events'!$A53,'Official Medal Table'!$C:$C,'Each Gender Events'!U$1,'Official Medal Table'!$E:$E,"Mixed")*'Medal values'!$B$3/2</f>
        <v>0</v>
      </c>
      <c r="V53">
        <f>COUNTIFS('Official Medal Table'!$F:$F,'Each Gender Events'!$A53,'Official Medal Table'!$C:$C,'Each Gender Events'!V$1,'Official Medal Table'!$E:$E,'Each Gender Events'!V$2)*'Medal values'!$B$1
+ COUNTIFS('Official Medal Table'!$G:$G,'Each Gender Events'!$A53,'Official Medal Table'!$C:$C,'Each Gender Events'!V$1,'Official Medal Table'!$E:$E,'Each Gender Events'!V$2)*'Medal values'!$B$2
+ COUNTIFS('Official Medal Table'!$H:$H,'Each Gender Events'!$A53,'Official Medal Table'!$C:$C,'Each Gender Events'!V$1,'Official Medal Table'!$E:$E,'Each Gender Events'!V$2)*'Medal values'!$B$3
+ COUNTIFS('Official Medal Table'!$I:$I,'Each Gender Events'!$A53,'Official Medal Table'!$C:$C,'Each Gender Events'!V$1,'Official Medal Table'!$E:$E,'Each Gender Events'!V$2)*'Medal values'!$B$3
+ COUNTIFS('Official Medal Table'!$F:$F,'Each Gender Events'!$A53,'Official Medal Table'!$C:$C,'Each Gender Events'!V$1,'Official Medal Table'!$E:$E,"Mixed")*'Medal values'!$B$1/2
+ COUNTIFS('Official Medal Table'!$G:$G,'Each Gender Events'!$A53,'Official Medal Table'!$C:$C,'Each Gender Events'!V$1,'Official Medal Table'!$E:$E,"Mixed")*'Medal values'!$B$2/2
+ COUNTIFS('Official Medal Table'!$H:$H,'Each Gender Events'!$A53,'Official Medal Table'!$C:$C,'Each Gender Events'!V$1,'Official Medal Table'!$E:$E,"Mixed")*'Medal values'!$B$3/2
+ COUNTIFS('Official Medal Table'!$I:$I,'Each Gender Events'!$A53,'Official Medal Table'!$C:$C,'Each Gender Events'!V$1,'Official Medal Table'!$E:$E,"Mixed")*'Medal values'!$B$3/2</f>
        <v>0</v>
      </c>
      <c r="W53">
        <f>COUNTIFS('Official Medal Table'!$F:$F,'Each Gender Events'!$A53,'Official Medal Table'!$C:$C,'Each Gender Events'!W$1,'Official Medal Table'!$E:$E,'Each Gender Events'!W$2)*'Medal values'!$B$1
+ COUNTIFS('Official Medal Table'!$G:$G,'Each Gender Events'!$A53,'Official Medal Table'!$C:$C,'Each Gender Events'!W$1,'Official Medal Table'!$E:$E,'Each Gender Events'!W$2)*'Medal values'!$B$2
+ COUNTIFS('Official Medal Table'!$H:$H,'Each Gender Events'!$A53,'Official Medal Table'!$C:$C,'Each Gender Events'!W$1,'Official Medal Table'!$E:$E,'Each Gender Events'!W$2)*'Medal values'!$B$3
+ COUNTIFS('Official Medal Table'!$I:$I,'Each Gender Events'!$A53,'Official Medal Table'!$C:$C,'Each Gender Events'!W$1,'Official Medal Table'!$E:$E,'Each Gender Events'!W$2)*'Medal values'!$B$3
+ COUNTIFS('Official Medal Table'!$F:$F,'Each Gender Events'!$A53,'Official Medal Table'!$C:$C,'Each Gender Events'!W$1,'Official Medal Table'!$E:$E,"Mixed")*'Medal values'!$B$1/2
+ COUNTIFS('Official Medal Table'!$G:$G,'Each Gender Events'!$A53,'Official Medal Table'!$C:$C,'Each Gender Events'!W$1,'Official Medal Table'!$E:$E,"Mixed")*'Medal values'!$B$2/2
+ COUNTIFS('Official Medal Table'!$H:$H,'Each Gender Events'!$A53,'Official Medal Table'!$C:$C,'Each Gender Events'!W$1,'Official Medal Table'!$E:$E,"Mixed")*'Medal values'!$B$3/2
+ COUNTIFS('Official Medal Table'!$I:$I,'Each Gender Events'!$A53,'Official Medal Table'!$C:$C,'Each Gender Events'!W$1,'Official Medal Table'!$E:$E,"Mixed")*'Medal values'!$B$3/2</f>
        <v>0</v>
      </c>
      <c r="X53">
        <f>COUNTIFS('Official Medal Table'!$F:$F,'Each Gender Events'!$A53,'Official Medal Table'!$C:$C,'Each Gender Events'!X$1,'Official Medal Table'!$E:$E,'Each Gender Events'!X$2)*'Medal values'!$B$1
+ COUNTIFS('Official Medal Table'!$G:$G,'Each Gender Events'!$A53,'Official Medal Table'!$C:$C,'Each Gender Events'!X$1,'Official Medal Table'!$E:$E,'Each Gender Events'!X$2)*'Medal values'!$B$2
+ COUNTIFS('Official Medal Table'!$H:$H,'Each Gender Events'!$A53,'Official Medal Table'!$C:$C,'Each Gender Events'!X$1,'Official Medal Table'!$E:$E,'Each Gender Events'!X$2)*'Medal values'!$B$3
+ COUNTIFS('Official Medal Table'!$I:$I,'Each Gender Events'!$A53,'Official Medal Table'!$C:$C,'Each Gender Events'!X$1,'Official Medal Table'!$E:$E,'Each Gender Events'!X$2)*'Medal values'!$B$3
+ COUNTIFS('Official Medal Table'!$F:$F,'Each Gender Events'!$A53,'Official Medal Table'!$C:$C,'Each Gender Events'!X$1,'Official Medal Table'!$E:$E,"Mixed")*'Medal values'!$B$1/2
+ COUNTIFS('Official Medal Table'!$G:$G,'Each Gender Events'!$A53,'Official Medal Table'!$C:$C,'Each Gender Events'!X$1,'Official Medal Table'!$E:$E,"Mixed")*'Medal values'!$B$2/2
+ COUNTIFS('Official Medal Table'!$H:$H,'Each Gender Events'!$A53,'Official Medal Table'!$C:$C,'Each Gender Events'!X$1,'Official Medal Table'!$E:$E,"Mixed")*'Medal values'!$B$3/2
+ COUNTIFS('Official Medal Table'!$I:$I,'Each Gender Events'!$A53,'Official Medal Table'!$C:$C,'Each Gender Events'!X$1,'Official Medal Table'!$E:$E,"Mixed")*'Medal values'!$B$3/2</f>
        <v>0</v>
      </c>
      <c r="Y53">
        <f>COUNTIFS('Official Medal Table'!$F:$F,'Each Gender Events'!$A53,'Official Medal Table'!$C:$C,'Each Gender Events'!Y$1,'Official Medal Table'!$E:$E,'Each Gender Events'!Y$2)*'Medal values'!$B$1
+ COUNTIFS('Official Medal Table'!$G:$G,'Each Gender Events'!$A53,'Official Medal Table'!$C:$C,'Each Gender Events'!Y$1,'Official Medal Table'!$E:$E,'Each Gender Events'!Y$2)*'Medal values'!$B$2
+ COUNTIFS('Official Medal Table'!$H:$H,'Each Gender Events'!$A53,'Official Medal Table'!$C:$C,'Each Gender Events'!Y$1,'Official Medal Table'!$E:$E,'Each Gender Events'!Y$2)*'Medal values'!$B$3
+ COUNTIFS('Official Medal Table'!$I:$I,'Each Gender Events'!$A53,'Official Medal Table'!$C:$C,'Each Gender Events'!Y$1,'Official Medal Table'!$E:$E,'Each Gender Events'!Y$2)*'Medal values'!$B$3
+ COUNTIFS('Official Medal Table'!$F:$F,'Each Gender Events'!$A53,'Official Medal Table'!$C:$C,'Each Gender Events'!Y$1,'Official Medal Table'!$E:$E,"Mixed")*'Medal values'!$B$1/2
+ COUNTIFS('Official Medal Table'!$G:$G,'Each Gender Events'!$A53,'Official Medal Table'!$C:$C,'Each Gender Events'!Y$1,'Official Medal Table'!$E:$E,"Mixed")*'Medal values'!$B$2/2
+ COUNTIFS('Official Medal Table'!$H:$H,'Each Gender Events'!$A53,'Official Medal Table'!$C:$C,'Each Gender Events'!Y$1,'Official Medal Table'!$E:$E,"Mixed")*'Medal values'!$B$3/2
+ COUNTIFS('Official Medal Table'!$I:$I,'Each Gender Events'!$A53,'Official Medal Table'!$C:$C,'Each Gender Events'!Y$1,'Official Medal Table'!$E:$E,"Mixed")*'Medal values'!$B$3/2</f>
        <v>0</v>
      </c>
      <c r="Z53">
        <f>COUNTIFS('Official Medal Table'!$F:$F,'Each Gender Events'!$A53,'Official Medal Table'!$C:$C,'Each Gender Events'!Z$1,'Official Medal Table'!$E:$E,'Each Gender Events'!Z$2)*'Medal values'!$B$1
+ COUNTIFS('Official Medal Table'!$G:$G,'Each Gender Events'!$A53,'Official Medal Table'!$C:$C,'Each Gender Events'!Z$1,'Official Medal Table'!$E:$E,'Each Gender Events'!Z$2)*'Medal values'!$B$2
+ COUNTIFS('Official Medal Table'!$H:$H,'Each Gender Events'!$A53,'Official Medal Table'!$C:$C,'Each Gender Events'!Z$1,'Official Medal Table'!$E:$E,'Each Gender Events'!Z$2)*'Medal values'!$B$3
+ COUNTIFS('Official Medal Table'!$I:$I,'Each Gender Events'!$A53,'Official Medal Table'!$C:$C,'Each Gender Events'!Z$1,'Official Medal Table'!$E:$E,'Each Gender Events'!Z$2)*'Medal values'!$B$3
+ COUNTIFS('Official Medal Table'!$F:$F,'Each Gender Events'!$A53,'Official Medal Table'!$C:$C,'Each Gender Events'!Z$1,'Official Medal Table'!$E:$E,"Mixed")*'Medal values'!$B$1/2
+ COUNTIFS('Official Medal Table'!$G:$G,'Each Gender Events'!$A53,'Official Medal Table'!$C:$C,'Each Gender Events'!Z$1,'Official Medal Table'!$E:$E,"Mixed")*'Medal values'!$B$2/2
+ COUNTIFS('Official Medal Table'!$H:$H,'Each Gender Events'!$A53,'Official Medal Table'!$C:$C,'Each Gender Events'!Z$1,'Official Medal Table'!$E:$E,"Mixed")*'Medal values'!$B$3/2
+ COUNTIFS('Official Medal Table'!$I:$I,'Each Gender Events'!$A53,'Official Medal Table'!$C:$C,'Each Gender Events'!Z$1,'Official Medal Table'!$E:$E,"Mixed")*'Medal values'!$B$3/2</f>
        <v>0</v>
      </c>
      <c r="AA53">
        <f>COUNTIFS('Official Medal Table'!$F:$F,'Each Gender Events'!$A53,'Official Medal Table'!$C:$C,'Each Gender Events'!AA$1,'Official Medal Table'!$E:$E,'Each Gender Events'!AA$2)*'Medal values'!$B$1
+ COUNTIFS('Official Medal Table'!$G:$G,'Each Gender Events'!$A53,'Official Medal Table'!$C:$C,'Each Gender Events'!AA$1,'Official Medal Table'!$E:$E,'Each Gender Events'!AA$2)*'Medal values'!$B$2
+ COUNTIFS('Official Medal Table'!$H:$H,'Each Gender Events'!$A53,'Official Medal Table'!$C:$C,'Each Gender Events'!AA$1,'Official Medal Table'!$E:$E,'Each Gender Events'!AA$2)*'Medal values'!$B$3
+ COUNTIFS('Official Medal Table'!$I:$I,'Each Gender Events'!$A53,'Official Medal Table'!$C:$C,'Each Gender Events'!AA$1,'Official Medal Table'!$E:$E,'Each Gender Events'!AA$2)*'Medal values'!$B$3
+ COUNTIFS('Official Medal Table'!$F:$F,'Each Gender Events'!$A53,'Official Medal Table'!$C:$C,'Each Gender Events'!AA$1,'Official Medal Table'!$E:$E,"Mixed")*'Medal values'!$B$1/2
+ COUNTIFS('Official Medal Table'!$G:$G,'Each Gender Events'!$A53,'Official Medal Table'!$C:$C,'Each Gender Events'!AA$1,'Official Medal Table'!$E:$E,"Mixed")*'Medal values'!$B$2/2
+ COUNTIFS('Official Medal Table'!$H:$H,'Each Gender Events'!$A53,'Official Medal Table'!$C:$C,'Each Gender Events'!AA$1,'Official Medal Table'!$E:$E,"Mixed")*'Medal values'!$B$3/2
+ COUNTIFS('Official Medal Table'!$I:$I,'Each Gender Events'!$A53,'Official Medal Table'!$C:$C,'Each Gender Events'!AA$1,'Official Medal Table'!$E:$E,"Mixed")*'Medal values'!$B$3/2</f>
        <v>0</v>
      </c>
      <c r="AB53">
        <f>COUNTIFS('Official Medal Table'!$F:$F,'Each Gender Events'!$A53,'Official Medal Table'!$C:$C,'Each Gender Events'!AB$1,'Official Medal Table'!$E:$E,'Each Gender Events'!AB$2)*'Medal values'!$B$1
+ COUNTIFS('Official Medal Table'!$G:$G,'Each Gender Events'!$A53,'Official Medal Table'!$C:$C,'Each Gender Events'!AB$1,'Official Medal Table'!$E:$E,'Each Gender Events'!AB$2)*'Medal values'!$B$2
+ COUNTIFS('Official Medal Table'!$H:$H,'Each Gender Events'!$A53,'Official Medal Table'!$C:$C,'Each Gender Events'!AB$1,'Official Medal Table'!$E:$E,'Each Gender Events'!AB$2)*'Medal values'!$B$3
+ COUNTIFS('Official Medal Table'!$I:$I,'Each Gender Events'!$A53,'Official Medal Table'!$C:$C,'Each Gender Events'!AB$1,'Official Medal Table'!$E:$E,'Each Gender Events'!AB$2)*'Medal values'!$B$3
+ COUNTIFS('Official Medal Table'!$F:$F,'Each Gender Events'!$A53,'Official Medal Table'!$C:$C,'Each Gender Events'!AB$1,'Official Medal Table'!$E:$E,"Mixed")*'Medal values'!$B$1/2
+ COUNTIFS('Official Medal Table'!$G:$G,'Each Gender Events'!$A53,'Official Medal Table'!$C:$C,'Each Gender Events'!AB$1,'Official Medal Table'!$E:$E,"Mixed")*'Medal values'!$B$2/2
+ COUNTIFS('Official Medal Table'!$H:$H,'Each Gender Events'!$A53,'Official Medal Table'!$C:$C,'Each Gender Events'!AB$1,'Official Medal Table'!$E:$E,"Mixed")*'Medal values'!$B$3/2
+ COUNTIFS('Official Medal Table'!$I:$I,'Each Gender Events'!$A53,'Official Medal Table'!$C:$C,'Each Gender Events'!AB$1,'Official Medal Table'!$E:$E,"Mixed")*'Medal values'!$B$3/2</f>
        <v>0</v>
      </c>
      <c r="AC53">
        <f>COUNTIFS('Official Medal Table'!$F:$F,'Each Gender Events'!$A53,'Official Medal Table'!$C:$C,'Each Gender Events'!AC$1,'Official Medal Table'!$E:$E,'Each Gender Events'!AC$2)*'Medal values'!$B$1
+ COUNTIFS('Official Medal Table'!$G:$G,'Each Gender Events'!$A53,'Official Medal Table'!$C:$C,'Each Gender Events'!AC$1,'Official Medal Table'!$E:$E,'Each Gender Events'!AC$2)*'Medal values'!$B$2
+ COUNTIFS('Official Medal Table'!$H:$H,'Each Gender Events'!$A53,'Official Medal Table'!$C:$C,'Each Gender Events'!AC$1,'Official Medal Table'!$E:$E,'Each Gender Events'!AC$2)*'Medal values'!$B$3
+ COUNTIFS('Official Medal Table'!$I:$I,'Each Gender Events'!$A53,'Official Medal Table'!$C:$C,'Each Gender Events'!AC$1,'Official Medal Table'!$E:$E,'Each Gender Events'!AC$2)*'Medal values'!$B$3
+ COUNTIFS('Official Medal Table'!$F:$F,'Each Gender Events'!$A53,'Official Medal Table'!$C:$C,'Each Gender Events'!AC$1,'Official Medal Table'!$E:$E,"Mixed")*'Medal values'!$B$1/2
+ COUNTIFS('Official Medal Table'!$G:$G,'Each Gender Events'!$A53,'Official Medal Table'!$C:$C,'Each Gender Events'!AC$1,'Official Medal Table'!$E:$E,"Mixed")*'Medal values'!$B$2/2
+ COUNTIFS('Official Medal Table'!$H:$H,'Each Gender Events'!$A53,'Official Medal Table'!$C:$C,'Each Gender Events'!AC$1,'Official Medal Table'!$E:$E,"Mixed")*'Medal values'!$B$3/2
+ COUNTIFS('Official Medal Table'!$I:$I,'Each Gender Events'!$A53,'Official Medal Table'!$C:$C,'Each Gender Events'!AC$1,'Official Medal Table'!$E:$E,"Mixed")*'Medal values'!$B$3/2</f>
        <v>0</v>
      </c>
      <c r="AD53">
        <f>COUNTIFS('Official Medal Table'!$F:$F,'Each Gender Events'!$A53,'Official Medal Table'!$C:$C,'Each Gender Events'!AD$1,'Official Medal Table'!$E:$E,'Each Gender Events'!AD$2)*'Medal values'!$B$1
+ COUNTIFS('Official Medal Table'!$G:$G,'Each Gender Events'!$A53,'Official Medal Table'!$C:$C,'Each Gender Events'!AD$1,'Official Medal Table'!$E:$E,'Each Gender Events'!AD$2)*'Medal values'!$B$2
+ COUNTIFS('Official Medal Table'!$H:$H,'Each Gender Events'!$A53,'Official Medal Table'!$C:$C,'Each Gender Events'!AD$1,'Official Medal Table'!$E:$E,'Each Gender Events'!AD$2)*'Medal values'!$B$3
+ COUNTIFS('Official Medal Table'!$I:$I,'Each Gender Events'!$A53,'Official Medal Table'!$C:$C,'Each Gender Events'!AD$1,'Official Medal Table'!$E:$E,'Each Gender Events'!AD$2)*'Medal values'!$B$3
+ COUNTIFS('Official Medal Table'!$F:$F,'Each Gender Events'!$A53,'Official Medal Table'!$C:$C,'Each Gender Events'!AD$1,'Official Medal Table'!$E:$E,"Mixed")*'Medal values'!$B$1/2
+ COUNTIFS('Official Medal Table'!$G:$G,'Each Gender Events'!$A53,'Official Medal Table'!$C:$C,'Each Gender Events'!AD$1,'Official Medal Table'!$E:$E,"Mixed")*'Medal values'!$B$2/2
+ COUNTIFS('Official Medal Table'!$H:$H,'Each Gender Events'!$A53,'Official Medal Table'!$C:$C,'Each Gender Events'!AD$1,'Official Medal Table'!$E:$E,"Mixed")*'Medal values'!$B$3/2
+ COUNTIFS('Official Medal Table'!$I:$I,'Each Gender Events'!$A53,'Official Medal Table'!$C:$C,'Each Gender Events'!AD$1,'Official Medal Table'!$E:$E,"Mixed")*'Medal values'!$B$3/2</f>
        <v>0</v>
      </c>
      <c r="AE53">
        <f>COUNTIFS('Official Medal Table'!$F:$F,'Each Gender Events'!$A53,'Official Medal Table'!$C:$C,'Each Gender Events'!AE$1,'Official Medal Table'!$E:$E,'Each Gender Events'!AE$2)*'Medal values'!$B$1
+ COUNTIFS('Official Medal Table'!$G:$G,'Each Gender Events'!$A53,'Official Medal Table'!$C:$C,'Each Gender Events'!AE$1,'Official Medal Table'!$E:$E,'Each Gender Events'!AE$2)*'Medal values'!$B$2
+ COUNTIFS('Official Medal Table'!$H:$H,'Each Gender Events'!$A53,'Official Medal Table'!$C:$C,'Each Gender Events'!AE$1,'Official Medal Table'!$E:$E,'Each Gender Events'!AE$2)*'Medal values'!$B$3
+ COUNTIFS('Official Medal Table'!$I:$I,'Each Gender Events'!$A53,'Official Medal Table'!$C:$C,'Each Gender Events'!AE$1,'Official Medal Table'!$E:$E,'Each Gender Events'!AE$2)*'Medal values'!$B$3
+ COUNTIFS('Official Medal Table'!$F:$F,'Each Gender Events'!$A53,'Official Medal Table'!$C:$C,'Each Gender Events'!AE$1,'Official Medal Table'!$E:$E,"Mixed")*'Medal values'!$B$1/2
+ COUNTIFS('Official Medal Table'!$G:$G,'Each Gender Events'!$A53,'Official Medal Table'!$C:$C,'Each Gender Events'!AE$1,'Official Medal Table'!$E:$E,"Mixed")*'Medal values'!$B$2/2
+ COUNTIFS('Official Medal Table'!$H:$H,'Each Gender Events'!$A53,'Official Medal Table'!$C:$C,'Each Gender Events'!AE$1,'Official Medal Table'!$E:$E,"Mixed")*'Medal values'!$B$3/2
+ COUNTIFS('Official Medal Table'!$I:$I,'Each Gender Events'!$A53,'Official Medal Table'!$C:$C,'Each Gender Events'!AE$1,'Official Medal Table'!$E:$E,"Mixed")*'Medal values'!$B$3/2</f>
        <v>0</v>
      </c>
      <c r="AF53">
        <f>COUNTIFS('Official Medal Table'!$F:$F,'Each Gender Events'!$A53,'Official Medal Table'!$C:$C,'Each Gender Events'!AF$1,'Official Medal Table'!$E:$E,'Each Gender Events'!AF$2)*'Medal values'!$B$1
+ COUNTIFS('Official Medal Table'!$G:$G,'Each Gender Events'!$A53,'Official Medal Table'!$C:$C,'Each Gender Events'!AF$1,'Official Medal Table'!$E:$E,'Each Gender Events'!AF$2)*'Medal values'!$B$2
+ COUNTIFS('Official Medal Table'!$H:$H,'Each Gender Events'!$A53,'Official Medal Table'!$C:$C,'Each Gender Events'!AF$1,'Official Medal Table'!$E:$E,'Each Gender Events'!AF$2)*'Medal values'!$B$3
+ COUNTIFS('Official Medal Table'!$I:$I,'Each Gender Events'!$A53,'Official Medal Table'!$C:$C,'Each Gender Events'!AF$1,'Official Medal Table'!$E:$E,'Each Gender Events'!AF$2)*'Medal values'!$B$3
+ COUNTIFS('Official Medal Table'!$F:$F,'Each Gender Events'!$A53,'Official Medal Table'!$C:$C,'Each Gender Events'!AF$1,'Official Medal Table'!$E:$E,"Mixed")*'Medal values'!$B$1/2
+ COUNTIFS('Official Medal Table'!$G:$G,'Each Gender Events'!$A53,'Official Medal Table'!$C:$C,'Each Gender Events'!AF$1,'Official Medal Table'!$E:$E,"Mixed")*'Medal values'!$B$2/2
+ COUNTIFS('Official Medal Table'!$H:$H,'Each Gender Events'!$A53,'Official Medal Table'!$C:$C,'Each Gender Events'!AF$1,'Official Medal Table'!$E:$E,"Mixed")*'Medal values'!$B$3/2
+ COUNTIFS('Official Medal Table'!$I:$I,'Each Gender Events'!$A53,'Official Medal Table'!$C:$C,'Each Gender Events'!AF$1,'Official Medal Table'!$E:$E,"Mixed")*'Medal values'!$B$3/2</f>
        <v>0</v>
      </c>
      <c r="AG53">
        <f>COUNTIFS('Official Medal Table'!$F:$F,'Each Gender Events'!$A53,'Official Medal Table'!$C:$C,'Each Gender Events'!AG$1,'Official Medal Table'!$E:$E,'Each Gender Events'!AG$2)*'Medal values'!$B$1
+ COUNTIFS('Official Medal Table'!$G:$G,'Each Gender Events'!$A53,'Official Medal Table'!$C:$C,'Each Gender Events'!AG$1,'Official Medal Table'!$E:$E,'Each Gender Events'!AG$2)*'Medal values'!$B$2
+ COUNTIFS('Official Medal Table'!$H:$H,'Each Gender Events'!$A53,'Official Medal Table'!$C:$C,'Each Gender Events'!AG$1,'Official Medal Table'!$E:$E,'Each Gender Events'!AG$2)*'Medal values'!$B$3
+ COUNTIFS('Official Medal Table'!$I:$I,'Each Gender Events'!$A53,'Official Medal Table'!$C:$C,'Each Gender Events'!AG$1,'Official Medal Table'!$E:$E,'Each Gender Events'!AG$2)*'Medal values'!$B$3
+ COUNTIFS('Official Medal Table'!$F:$F,'Each Gender Events'!$A53,'Official Medal Table'!$C:$C,'Each Gender Events'!AG$1,'Official Medal Table'!$E:$E,"Mixed")*'Medal values'!$B$1/2
+ COUNTIFS('Official Medal Table'!$G:$G,'Each Gender Events'!$A53,'Official Medal Table'!$C:$C,'Each Gender Events'!AG$1,'Official Medal Table'!$E:$E,"Mixed")*'Medal values'!$B$2/2
+ COUNTIFS('Official Medal Table'!$H:$H,'Each Gender Events'!$A53,'Official Medal Table'!$C:$C,'Each Gender Events'!AG$1,'Official Medal Table'!$E:$E,"Mixed")*'Medal values'!$B$3/2
+ COUNTIFS('Official Medal Table'!$I:$I,'Each Gender Events'!$A53,'Official Medal Table'!$C:$C,'Each Gender Events'!AG$1,'Official Medal Table'!$E:$E,"Mixed")*'Medal values'!$B$3/2</f>
        <v>0</v>
      </c>
      <c r="AH53">
        <f>COUNTIFS('Official Medal Table'!$F:$F,'Each Gender Events'!$A53,'Official Medal Table'!$C:$C,'Each Gender Events'!AH$1,'Official Medal Table'!$E:$E,'Each Gender Events'!AH$2)*'Medal values'!$B$1
+ COUNTIFS('Official Medal Table'!$G:$G,'Each Gender Events'!$A53,'Official Medal Table'!$C:$C,'Each Gender Events'!AH$1,'Official Medal Table'!$E:$E,'Each Gender Events'!AH$2)*'Medal values'!$B$2
+ COUNTIFS('Official Medal Table'!$H:$H,'Each Gender Events'!$A53,'Official Medal Table'!$C:$C,'Each Gender Events'!AH$1,'Official Medal Table'!$E:$E,'Each Gender Events'!AH$2)*'Medal values'!$B$3
+ COUNTIFS('Official Medal Table'!$I:$I,'Each Gender Events'!$A53,'Official Medal Table'!$C:$C,'Each Gender Events'!AH$1,'Official Medal Table'!$E:$E,'Each Gender Events'!AH$2)*'Medal values'!$B$3
+ COUNTIFS('Official Medal Table'!$F:$F,'Each Gender Events'!$A53,'Official Medal Table'!$C:$C,'Each Gender Events'!AH$1,'Official Medal Table'!$E:$E,"Mixed")*'Medal values'!$B$1/2
+ COUNTIFS('Official Medal Table'!$G:$G,'Each Gender Events'!$A53,'Official Medal Table'!$C:$C,'Each Gender Events'!AH$1,'Official Medal Table'!$E:$E,"Mixed")*'Medal values'!$B$2/2
+ COUNTIFS('Official Medal Table'!$H:$H,'Each Gender Events'!$A53,'Official Medal Table'!$C:$C,'Each Gender Events'!AH$1,'Official Medal Table'!$E:$E,"Mixed")*'Medal values'!$B$3/2
+ COUNTIFS('Official Medal Table'!$I:$I,'Each Gender Events'!$A53,'Official Medal Table'!$C:$C,'Each Gender Events'!AH$1,'Official Medal Table'!$E:$E,"Mixed")*'Medal values'!$B$3/2</f>
        <v>0</v>
      </c>
      <c r="AI53">
        <f>COUNTIFS('Official Medal Table'!$F:$F,'Each Gender Events'!$A53,'Official Medal Table'!$C:$C,'Each Gender Events'!AI$1,'Official Medal Table'!$E:$E,'Each Gender Events'!AI$2)*'Medal values'!$B$1
+ COUNTIFS('Official Medal Table'!$G:$G,'Each Gender Events'!$A53,'Official Medal Table'!$C:$C,'Each Gender Events'!AI$1,'Official Medal Table'!$E:$E,'Each Gender Events'!AI$2)*'Medal values'!$B$2
+ COUNTIFS('Official Medal Table'!$H:$H,'Each Gender Events'!$A53,'Official Medal Table'!$C:$C,'Each Gender Events'!AI$1,'Official Medal Table'!$E:$E,'Each Gender Events'!AI$2)*'Medal values'!$B$3
+ COUNTIFS('Official Medal Table'!$I:$I,'Each Gender Events'!$A53,'Official Medal Table'!$C:$C,'Each Gender Events'!AI$1,'Official Medal Table'!$E:$E,'Each Gender Events'!AI$2)*'Medal values'!$B$3
+ COUNTIFS('Official Medal Table'!$F:$F,'Each Gender Events'!$A53,'Official Medal Table'!$C:$C,'Each Gender Events'!AI$1,'Official Medal Table'!$E:$E,"Mixed")*'Medal values'!$B$1/2
+ COUNTIFS('Official Medal Table'!$G:$G,'Each Gender Events'!$A53,'Official Medal Table'!$C:$C,'Each Gender Events'!AI$1,'Official Medal Table'!$E:$E,"Mixed")*'Medal values'!$B$2/2
+ COUNTIFS('Official Medal Table'!$H:$H,'Each Gender Events'!$A53,'Official Medal Table'!$C:$C,'Each Gender Events'!AI$1,'Official Medal Table'!$E:$E,"Mixed")*'Medal values'!$B$3/2
+ COUNTIFS('Official Medal Table'!$I:$I,'Each Gender Events'!$A53,'Official Medal Table'!$C:$C,'Each Gender Events'!AI$1,'Official Medal Table'!$E:$E,"Mixed")*'Medal values'!$B$3/2</f>
        <v>0</v>
      </c>
      <c r="AJ53">
        <f>COUNTIFS('Official Medal Table'!$F:$F,'Each Gender Events'!$A53,'Official Medal Table'!$C:$C,'Each Gender Events'!AJ$1,'Official Medal Table'!$E:$E,'Each Gender Events'!AJ$2)*'Medal values'!$B$1
+ COUNTIFS('Official Medal Table'!$G:$G,'Each Gender Events'!$A53,'Official Medal Table'!$C:$C,'Each Gender Events'!AJ$1,'Official Medal Table'!$E:$E,'Each Gender Events'!AJ$2)*'Medal values'!$B$2
+ COUNTIFS('Official Medal Table'!$H:$H,'Each Gender Events'!$A53,'Official Medal Table'!$C:$C,'Each Gender Events'!AJ$1,'Official Medal Table'!$E:$E,'Each Gender Events'!AJ$2)*'Medal values'!$B$3
+ COUNTIFS('Official Medal Table'!$I:$I,'Each Gender Events'!$A53,'Official Medal Table'!$C:$C,'Each Gender Events'!AJ$1,'Official Medal Table'!$E:$E,'Each Gender Events'!AJ$2)*'Medal values'!$B$3
+ COUNTIFS('Official Medal Table'!$F:$F,'Each Gender Events'!$A53,'Official Medal Table'!$C:$C,'Each Gender Events'!AJ$1,'Official Medal Table'!$E:$E,"Mixed")*'Medal values'!$B$1/2
+ COUNTIFS('Official Medal Table'!$G:$G,'Each Gender Events'!$A53,'Official Medal Table'!$C:$C,'Each Gender Events'!AJ$1,'Official Medal Table'!$E:$E,"Mixed")*'Medal values'!$B$2/2
+ COUNTIFS('Official Medal Table'!$H:$H,'Each Gender Events'!$A53,'Official Medal Table'!$C:$C,'Each Gender Events'!AJ$1,'Official Medal Table'!$E:$E,"Mixed")*'Medal values'!$B$3/2
+ COUNTIFS('Official Medal Table'!$I:$I,'Each Gender Events'!$A53,'Official Medal Table'!$C:$C,'Each Gender Events'!AJ$1,'Official Medal Table'!$E:$E,"Mixed")*'Medal values'!$B$3/2</f>
        <v>0</v>
      </c>
      <c r="AK53">
        <f>COUNTIFS('Official Medal Table'!$F:$F,'Each Gender Events'!$A53,'Official Medal Table'!$C:$C,'Each Gender Events'!AK$1,'Official Medal Table'!$E:$E,'Each Gender Events'!AK$2)*'Medal values'!$B$1
+ COUNTIFS('Official Medal Table'!$G:$G,'Each Gender Events'!$A53,'Official Medal Table'!$C:$C,'Each Gender Events'!AK$1,'Official Medal Table'!$E:$E,'Each Gender Events'!AK$2)*'Medal values'!$B$2
+ COUNTIFS('Official Medal Table'!$H:$H,'Each Gender Events'!$A53,'Official Medal Table'!$C:$C,'Each Gender Events'!AK$1,'Official Medal Table'!$E:$E,'Each Gender Events'!AK$2)*'Medal values'!$B$3
+ COUNTIFS('Official Medal Table'!$I:$I,'Each Gender Events'!$A53,'Official Medal Table'!$C:$C,'Each Gender Events'!AK$1,'Official Medal Table'!$E:$E,'Each Gender Events'!AK$2)*'Medal values'!$B$3
+ COUNTIFS('Official Medal Table'!$F:$F,'Each Gender Events'!$A53,'Official Medal Table'!$C:$C,'Each Gender Events'!AK$1,'Official Medal Table'!$E:$E,"Mixed")*'Medal values'!$B$1/2
+ COUNTIFS('Official Medal Table'!$G:$G,'Each Gender Events'!$A53,'Official Medal Table'!$C:$C,'Each Gender Events'!AK$1,'Official Medal Table'!$E:$E,"Mixed")*'Medal values'!$B$2/2
+ COUNTIFS('Official Medal Table'!$H:$H,'Each Gender Events'!$A53,'Official Medal Table'!$C:$C,'Each Gender Events'!AK$1,'Official Medal Table'!$E:$E,"Mixed")*'Medal values'!$B$3/2
+ COUNTIFS('Official Medal Table'!$I:$I,'Each Gender Events'!$A53,'Official Medal Table'!$C:$C,'Each Gender Events'!AK$1,'Official Medal Table'!$E:$E,"Mixed")*'Medal values'!$B$3/2</f>
        <v>0</v>
      </c>
      <c r="AL53">
        <f>COUNTIFS('Official Medal Table'!$F:$F,'Each Gender Events'!$A53,'Official Medal Table'!$C:$C,'Each Gender Events'!AL$1,'Official Medal Table'!$E:$E,'Each Gender Events'!AL$2)*'Medal values'!$B$1
+ COUNTIFS('Official Medal Table'!$G:$G,'Each Gender Events'!$A53,'Official Medal Table'!$C:$C,'Each Gender Events'!AL$1,'Official Medal Table'!$E:$E,'Each Gender Events'!AL$2)*'Medal values'!$B$2
+ COUNTIFS('Official Medal Table'!$H:$H,'Each Gender Events'!$A53,'Official Medal Table'!$C:$C,'Each Gender Events'!AL$1,'Official Medal Table'!$E:$E,'Each Gender Events'!AL$2)*'Medal values'!$B$3
+ COUNTIFS('Official Medal Table'!$I:$I,'Each Gender Events'!$A53,'Official Medal Table'!$C:$C,'Each Gender Events'!AL$1,'Official Medal Table'!$E:$E,'Each Gender Events'!AL$2)*'Medal values'!$B$3
+ COUNTIFS('Official Medal Table'!$F:$F,'Each Gender Events'!$A53,'Official Medal Table'!$C:$C,'Each Gender Events'!AL$1,'Official Medal Table'!$E:$E,"Mixed")*'Medal values'!$B$1/2
+ COUNTIFS('Official Medal Table'!$G:$G,'Each Gender Events'!$A53,'Official Medal Table'!$C:$C,'Each Gender Events'!AL$1,'Official Medal Table'!$E:$E,"Mixed")*'Medal values'!$B$2/2
+ COUNTIFS('Official Medal Table'!$H:$H,'Each Gender Events'!$A53,'Official Medal Table'!$C:$C,'Each Gender Events'!AL$1,'Official Medal Table'!$E:$E,"Mixed")*'Medal values'!$B$3/2
+ COUNTIFS('Official Medal Table'!$I:$I,'Each Gender Events'!$A53,'Official Medal Table'!$C:$C,'Each Gender Events'!AL$1,'Official Medal Table'!$E:$E,"Mixed")*'Medal values'!$B$3/2</f>
        <v>0</v>
      </c>
      <c r="AM53">
        <f>COUNTIFS('Official Medal Table'!$F:$F,'Each Gender Events'!$A53,'Official Medal Table'!$C:$C,'Each Gender Events'!AM$1,'Official Medal Table'!$E:$E,'Each Gender Events'!AM$2)*'Medal values'!$B$1
+ COUNTIFS('Official Medal Table'!$G:$G,'Each Gender Events'!$A53,'Official Medal Table'!$C:$C,'Each Gender Events'!AM$1,'Official Medal Table'!$E:$E,'Each Gender Events'!AM$2)*'Medal values'!$B$2
+ COUNTIFS('Official Medal Table'!$H:$H,'Each Gender Events'!$A53,'Official Medal Table'!$C:$C,'Each Gender Events'!AM$1,'Official Medal Table'!$E:$E,'Each Gender Events'!AM$2)*'Medal values'!$B$3
+ COUNTIFS('Official Medal Table'!$I:$I,'Each Gender Events'!$A53,'Official Medal Table'!$C:$C,'Each Gender Events'!AM$1,'Official Medal Table'!$E:$E,'Each Gender Events'!AM$2)*'Medal values'!$B$3
+ COUNTIFS('Official Medal Table'!$F:$F,'Each Gender Events'!$A53,'Official Medal Table'!$C:$C,'Each Gender Events'!AM$1,'Official Medal Table'!$E:$E,"Mixed")*'Medal values'!$B$1/2
+ COUNTIFS('Official Medal Table'!$G:$G,'Each Gender Events'!$A53,'Official Medal Table'!$C:$C,'Each Gender Events'!AM$1,'Official Medal Table'!$E:$E,"Mixed")*'Medal values'!$B$2/2
+ COUNTIFS('Official Medal Table'!$H:$H,'Each Gender Events'!$A53,'Official Medal Table'!$C:$C,'Each Gender Events'!AM$1,'Official Medal Table'!$E:$E,"Mixed")*'Medal values'!$B$3/2
+ COUNTIFS('Official Medal Table'!$I:$I,'Each Gender Events'!$A53,'Official Medal Table'!$C:$C,'Each Gender Events'!AM$1,'Official Medal Table'!$E:$E,"Mixed")*'Medal values'!$B$3/2</f>
        <v>0</v>
      </c>
      <c r="AN53">
        <f>COUNTIFS('Official Medal Table'!$F:$F,'Each Gender Events'!$A53,'Official Medal Table'!$C:$C,'Each Gender Events'!AN$1,'Official Medal Table'!$E:$E,'Each Gender Events'!AN$2)*'Medal values'!$B$1
+ COUNTIFS('Official Medal Table'!$G:$G,'Each Gender Events'!$A53,'Official Medal Table'!$C:$C,'Each Gender Events'!AN$1,'Official Medal Table'!$E:$E,'Each Gender Events'!AN$2)*'Medal values'!$B$2
+ COUNTIFS('Official Medal Table'!$H:$H,'Each Gender Events'!$A53,'Official Medal Table'!$C:$C,'Each Gender Events'!AN$1,'Official Medal Table'!$E:$E,'Each Gender Events'!AN$2)*'Medal values'!$B$3
+ COUNTIFS('Official Medal Table'!$I:$I,'Each Gender Events'!$A53,'Official Medal Table'!$C:$C,'Each Gender Events'!AN$1,'Official Medal Table'!$E:$E,'Each Gender Events'!AN$2)*'Medal values'!$B$3
+ COUNTIFS('Official Medal Table'!$F:$F,'Each Gender Events'!$A53,'Official Medal Table'!$C:$C,'Each Gender Events'!AN$1,'Official Medal Table'!$E:$E,"Mixed")*'Medal values'!$B$1/2
+ COUNTIFS('Official Medal Table'!$G:$G,'Each Gender Events'!$A53,'Official Medal Table'!$C:$C,'Each Gender Events'!AN$1,'Official Medal Table'!$E:$E,"Mixed")*'Medal values'!$B$2/2
+ COUNTIFS('Official Medal Table'!$H:$H,'Each Gender Events'!$A53,'Official Medal Table'!$C:$C,'Each Gender Events'!AN$1,'Official Medal Table'!$E:$E,"Mixed")*'Medal values'!$B$3/2
+ COUNTIFS('Official Medal Table'!$I:$I,'Each Gender Events'!$A53,'Official Medal Table'!$C:$C,'Each Gender Events'!AN$1,'Official Medal Table'!$E:$E,"Mixed")*'Medal values'!$B$3/2</f>
        <v>0</v>
      </c>
      <c r="AO53">
        <f>COUNTIFS('Official Medal Table'!$F:$F,'Each Gender Events'!$A53,'Official Medal Table'!$C:$C,'Each Gender Events'!AO$1,'Official Medal Table'!$E:$E,'Each Gender Events'!AO$2)*'Medal values'!$B$1
+ COUNTIFS('Official Medal Table'!$G:$G,'Each Gender Events'!$A53,'Official Medal Table'!$C:$C,'Each Gender Events'!AO$1,'Official Medal Table'!$E:$E,'Each Gender Events'!AO$2)*'Medal values'!$B$2
+ COUNTIFS('Official Medal Table'!$H:$H,'Each Gender Events'!$A53,'Official Medal Table'!$C:$C,'Each Gender Events'!AO$1,'Official Medal Table'!$E:$E,'Each Gender Events'!AO$2)*'Medal values'!$B$3
+ COUNTIFS('Official Medal Table'!$I:$I,'Each Gender Events'!$A53,'Official Medal Table'!$C:$C,'Each Gender Events'!AO$1,'Official Medal Table'!$E:$E,'Each Gender Events'!AO$2)*'Medal values'!$B$3
+ COUNTIFS('Official Medal Table'!$F:$F,'Each Gender Events'!$A53,'Official Medal Table'!$C:$C,'Each Gender Events'!AO$1,'Official Medal Table'!$E:$E,"Mixed")*'Medal values'!$B$1/2
+ COUNTIFS('Official Medal Table'!$G:$G,'Each Gender Events'!$A53,'Official Medal Table'!$C:$C,'Each Gender Events'!AO$1,'Official Medal Table'!$E:$E,"Mixed")*'Medal values'!$B$2/2
+ COUNTIFS('Official Medal Table'!$H:$H,'Each Gender Events'!$A53,'Official Medal Table'!$C:$C,'Each Gender Events'!AO$1,'Official Medal Table'!$E:$E,"Mixed")*'Medal values'!$B$3/2
+ COUNTIFS('Official Medal Table'!$I:$I,'Each Gender Events'!$A53,'Official Medal Table'!$C:$C,'Each Gender Events'!AO$1,'Official Medal Table'!$E:$E,"Mixed")*'Medal values'!$B$3/2</f>
        <v>0</v>
      </c>
      <c r="AP53">
        <f>COUNTIFS('Official Medal Table'!$F:$F,'Each Gender Events'!$A53,'Official Medal Table'!$C:$C,'Each Gender Events'!AP$1,'Official Medal Table'!$E:$E,'Each Gender Events'!AP$2)*'Medal values'!$B$1
+ COUNTIFS('Official Medal Table'!$G:$G,'Each Gender Events'!$A53,'Official Medal Table'!$C:$C,'Each Gender Events'!AP$1,'Official Medal Table'!$E:$E,'Each Gender Events'!AP$2)*'Medal values'!$B$2
+ COUNTIFS('Official Medal Table'!$H:$H,'Each Gender Events'!$A53,'Official Medal Table'!$C:$C,'Each Gender Events'!AP$1,'Official Medal Table'!$E:$E,'Each Gender Events'!AP$2)*'Medal values'!$B$3
+ COUNTIFS('Official Medal Table'!$I:$I,'Each Gender Events'!$A53,'Official Medal Table'!$C:$C,'Each Gender Events'!AP$1,'Official Medal Table'!$E:$E,'Each Gender Events'!AP$2)*'Medal values'!$B$3
+ COUNTIFS('Official Medal Table'!$F:$F,'Each Gender Events'!$A53,'Official Medal Table'!$C:$C,'Each Gender Events'!AP$1,'Official Medal Table'!$E:$E,"Mixed")*'Medal values'!$B$1/2
+ COUNTIFS('Official Medal Table'!$G:$G,'Each Gender Events'!$A53,'Official Medal Table'!$C:$C,'Each Gender Events'!AP$1,'Official Medal Table'!$E:$E,"Mixed")*'Medal values'!$B$2/2
+ COUNTIFS('Official Medal Table'!$H:$H,'Each Gender Events'!$A53,'Official Medal Table'!$C:$C,'Each Gender Events'!AP$1,'Official Medal Table'!$E:$E,"Mixed")*'Medal values'!$B$3/2
+ COUNTIFS('Official Medal Table'!$I:$I,'Each Gender Events'!$A53,'Official Medal Table'!$C:$C,'Each Gender Events'!AP$1,'Official Medal Table'!$E:$E,"Mixed")*'Medal values'!$B$3/2</f>
        <v>0</v>
      </c>
      <c r="AQ53">
        <f>COUNTIFS('Official Medal Table'!$F:$F,'Each Gender Events'!$A53,'Official Medal Table'!$C:$C,'Each Gender Events'!AQ$1,'Official Medal Table'!$E:$E,'Each Gender Events'!AQ$2)*'Medal values'!$B$1
+ COUNTIFS('Official Medal Table'!$G:$G,'Each Gender Events'!$A53,'Official Medal Table'!$C:$C,'Each Gender Events'!AQ$1,'Official Medal Table'!$E:$E,'Each Gender Events'!AQ$2)*'Medal values'!$B$2
+ COUNTIFS('Official Medal Table'!$H:$H,'Each Gender Events'!$A53,'Official Medal Table'!$C:$C,'Each Gender Events'!AQ$1,'Official Medal Table'!$E:$E,'Each Gender Events'!AQ$2)*'Medal values'!$B$3
+ COUNTIFS('Official Medal Table'!$I:$I,'Each Gender Events'!$A53,'Official Medal Table'!$C:$C,'Each Gender Events'!AQ$1,'Official Medal Table'!$E:$E,'Each Gender Events'!AQ$2)*'Medal values'!$B$3
+ COUNTIFS('Official Medal Table'!$F:$F,'Each Gender Events'!$A53,'Official Medal Table'!$C:$C,'Each Gender Events'!AQ$1,'Official Medal Table'!$E:$E,"Mixed")*'Medal values'!$B$1/2
+ COUNTIFS('Official Medal Table'!$G:$G,'Each Gender Events'!$A53,'Official Medal Table'!$C:$C,'Each Gender Events'!AQ$1,'Official Medal Table'!$E:$E,"Mixed")*'Medal values'!$B$2/2
+ COUNTIFS('Official Medal Table'!$H:$H,'Each Gender Events'!$A53,'Official Medal Table'!$C:$C,'Each Gender Events'!AQ$1,'Official Medal Table'!$E:$E,"Mixed")*'Medal values'!$B$3/2
+ COUNTIFS('Official Medal Table'!$I:$I,'Each Gender Events'!$A53,'Official Medal Table'!$C:$C,'Each Gender Events'!AQ$1,'Official Medal Table'!$E:$E,"Mixed")*'Medal values'!$B$3/2</f>
        <v>0</v>
      </c>
      <c r="AR53">
        <f>COUNTIFS('Official Medal Table'!$F:$F,'Each Gender Events'!$A53,'Official Medal Table'!$C:$C,'Each Gender Events'!AR$1,'Official Medal Table'!$E:$E,'Each Gender Events'!AR$2)*'Medal values'!$B$1
+ COUNTIFS('Official Medal Table'!$G:$G,'Each Gender Events'!$A53,'Official Medal Table'!$C:$C,'Each Gender Events'!AR$1,'Official Medal Table'!$E:$E,'Each Gender Events'!AR$2)*'Medal values'!$B$2
+ COUNTIFS('Official Medal Table'!$H:$H,'Each Gender Events'!$A53,'Official Medal Table'!$C:$C,'Each Gender Events'!AR$1,'Official Medal Table'!$E:$E,'Each Gender Events'!AR$2)*'Medal values'!$B$3
+ COUNTIFS('Official Medal Table'!$I:$I,'Each Gender Events'!$A53,'Official Medal Table'!$C:$C,'Each Gender Events'!AR$1,'Official Medal Table'!$E:$E,'Each Gender Events'!AR$2)*'Medal values'!$B$3
+ COUNTIFS('Official Medal Table'!$F:$F,'Each Gender Events'!$A53,'Official Medal Table'!$C:$C,'Each Gender Events'!AR$1,'Official Medal Table'!$E:$E,"Mixed")*'Medal values'!$B$1/2
+ COUNTIFS('Official Medal Table'!$G:$G,'Each Gender Events'!$A53,'Official Medal Table'!$C:$C,'Each Gender Events'!AR$1,'Official Medal Table'!$E:$E,"Mixed")*'Medal values'!$B$2/2
+ COUNTIFS('Official Medal Table'!$H:$H,'Each Gender Events'!$A53,'Official Medal Table'!$C:$C,'Each Gender Events'!AR$1,'Official Medal Table'!$E:$E,"Mixed")*'Medal values'!$B$3/2
+ COUNTIFS('Official Medal Table'!$I:$I,'Each Gender Events'!$A53,'Official Medal Table'!$C:$C,'Each Gender Events'!AR$1,'Official Medal Table'!$E:$E,"Mixed")*'Medal values'!$B$3/2</f>
        <v>0</v>
      </c>
      <c r="AS53">
        <f>COUNTIFS('Official Medal Table'!$F:$F,'Each Gender Events'!$A53,'Official Medal Table'!$C:$C,'Each Gender Events'!AS$1,'Official Medal Table'!$E:$E,'Each Gender Events'!AS$2)*'Medal values'!$B$1
+ COUNTIFS('Official Medal Table'!$G:$G,'Each Gender Events'!$A53,'Official Medal Table'!$C:$C,'Each Gender Events'!AS$1,'Official Medal Table'!$E:$E,'Each Gender Events'!AS$2)*'Medal values'!$B$2
+ COUNTIFS('Official Medal Table'!$H:$H,'Each Gender Events'!$A53,'Official Medal Table'!$C:$C,'Each Gender Events'!AS$1,'Official Medal Table'!$E:$E,'Each Gender Events'!AS$2)*'Medal values'!$B$3
+ COUNTIFS('Official Medal Table'!$I:$I,'Each Gender Events'!$A53,'Official Medal Table'!$C:$C,'Each Gender Events'!AS$1,'Official Medal Table'!$E:$E,'Each Gender Events'!AS$2)*'Medal values'!$B$3
+ COUNTIFS('Official Medal Table'!$F:$F,'Each Gender Events'!$A53,'Official Medal Table'!$C:$C,'Each Gender Events'!AS$1,'Official Medal Table'!$E:$E,"Mixed")*'Medal values'!$B$1/2
+ COUNTIFS('Official Medal Table'!$G:$G,'Each Gender Events'!$A53,'Official Medal Table'!$C:$C,'Each Gender Events'!AS$1,'Official Medal Table'!$E:$E,"Mixed")*'Medal values'!$B$2/2
+ COUNTIFS('Official Medal Table'!$H:$H,'Each Gender Events'!$A53,'Official Medal Table'!$C:$C,'Each Gender Events'!AS$1,'Official Medal Table'!$E:$E,"Mixed")*'Medal values'!$B$3/2
+ COUNTIFS('Official Medal Table'!$I:$I,'Each Gender Events'!$A53,'Official Medal Table'!$C:$C,'Each Gender Events'!AS$1,'Official Medal Table'!$E:$E,"Mixed")*'Medal values'!$B$3/2</f>
        <v>0</v>
      </c>
      <c r="AT53">
        <f>COUNTIFS('Official Medal Table'!$F:$F,'Each Gender Events'!$A53,'Official Medal Table'!$C:$C,'Each Gender Events'!AT$1,'Official Medal Table'!$E:$E,'Each Gender Events'!AT$2)*'Medal values'!$B$1
+ COUNTIFS('Official Medal Table'!$G:$G,'Each Gender Events'!$A53,'Official Medal Table'!$C:$C,'Each Gender Events'!AT$1,'Official Medal Table'!$E:$E,'Each Gender Events'!AT$2)*'Medal values'!$B$2
+ COUNTIFS('Official Medal Table'!$H:$H,'Each Gender Events'!$A53,'Official Medal Table'!$C:$C,'Each Gender Events'!AT$1,'Official Medal Table'!$E:$E,'Each Gender Events'!AT$2)*'Medal values'!$B$3
+ COUNTIFS('Official Medal Table'!$I:$I,'Each Gender Events'!$A53,'Official Medal Table'!$C:$C,'Each Gender Events'!AT$1,'Official Medal Table'!$E:$E,'Each Gender Events'!AT$2)*'Medal values'!$B$3
+ COUNTIFS('Official Medal Table'!$F:$F,'Each Gender Events'!$A53,'Official Medal Table'!$C:$C,'Each Gender Events'!AT$1,'Official Medal Table'!$E:$E,"Mixed")*'Medal values'!$B$1/2
+ COUNTIFS('Official Medal Table'!$G:$G,'Each Gender Events'!$A53,'Official Medal Table'!$C:$C,'Each Gender Events'!AT$1,'Official Medal Table'!$E:$E,"Mixed")*'Medal values'!$B$2/2
+ COUNTIFS('Official Medal Table'!$H:$H,'Each Gender Events'!$A53,'Official Medal Table'!$C:$C,'Each Gender Events'!AT$1,'Official Medal Table'!$E:$E,"Mixed")*'Medal values'!$B$3/2
+ COUNTIFS('Official Medal Table'!$I:$I,'Each Gender Events'!$A53,'Official Medal Table'!$C:$C,'Each Gender Events'!AT$1,'Official Medal Table'!$E:$E,"Mixed")*'Medal values'!$B$3/2</f>
        <v>0</v>
      </c>
      <c r="AU53">
        <f>COUNTIFS('Official Medal Table'!$F:$F,'Each Gender Events'!$A53,'Official Medal Table'!$C:$C,'Each Gender Events'!AU$1,'Official Medal Table'!$E:$E,'Each Gender Events'!AU$2)*'Medal values'!$B$1
+ COUNTIFS('Official Medal Table'!$G:$G,'Each Gender Events'!$A53,'Official Medal Table'!$C:$C,'Each Gender Events'!AU$1,'Official Medal Table'!$E:$E,'Each Gender Events'!AU$2)*'Medal values'!$B$2
+ COUNTIFS('Official Medal Table'!$H:$H,'Each Gender Events'!$A53,'Official Medal Table'!$C:$C,'Each Gender Events'!AU$1,'Official Medal Table'!$E:$E,'Each Gender Events'!AU$2)*'Medal values'!$B$3
+ COUNTIFS('Official Medal Table'!$I:$I,'Each Gender Events'!$A53,'Official Medal Table'!$C:$C,'Each Gender Events'!AU$1,'Official Medal Table'!$E:$E,'Each Gender Events'!AU$2)*'Medal values'!$B$3
+ COUNTIFS('Official Medal Table'!$F:$F,'Each Gender Events'!$A53,'Official Medal Table'!$C:$C,'Each Gender Events'!AU$1,'Official Medal Table'!$E:$E,"Mixed")*'Medal values'!$B$1/2
+ COUNTIFS('Official Medal Table'!$G:$G,'Each Gender Events'!$A53,'Official Medal Table'!$C:$C,'Each Gender Events'!AU$1,'Official Medal Table'!$E:$E,"Mixed")*'Medal values'!$B$2/2
+ COUNTIFS('Official Medal Table'!$H:$H,'Each Gender Events'!$A53,'Official Medal Table'!$C:$C,'Each Gender Events'!AU$1,'Official Medal Table'!$E:$E,"Mixed")*'Medal values'!$B$3/2
+ COUNTIFS('Official Medal Table'!$I:$I,'Each Gender Events'!$A53,'Official Medal Table'!$C:$C,'Each Gender Events'!AU$1,'Official Medal Table'!$E:$E,"Mixed")*'Medal values'!$B$3/2</f>
        <v>0</v>
      </c>
      <c r="AV53">
        <f>COUNTIFS('Official Medal Table'!$F:$F,'Each Gender Events'!$A53,'Official Medal Table'!$C:$C,'Each Gender Events'!AV$1,'Official Medal Table'!$E:$E,'Each Gender Events'!AV$2)*'Medal values'!$B$1
+ COUNTIFS('Official Medal Table'!$G:$G,'Each Gender Events'!$A53,'Official Medal Table'!$C:$C,'Each Gender Events'!AV$1,'Official Medal Table'!$E:$E,'Each Gender Events'!AV$2)*'Medal values'!$B$2
+ COUNTIFS('Official Medal Table'!$H:$H,'Each Gender Events'!$A53,'Official Medal Table'!$C:$C,'Each Gender Events'!AV$1,'Official Medal Table'!$E:$E,'Each Gender Events'!AV$2)*'Medal values'!$B$3
+ COUNTIFS('Official Medal Table'!$I:$I,'Each Gender Events'!$A53,'Official Medal Table'!$C:$C,'Each Gender Events'!AV$1,'Official Medal Table'!$E:$E,'Each Gender Events'!AV$2)*'Medal values'!$B$3
+ COUNTIFS('Official Medal Table'!$F:$F,'Each Gender Events'!$A53,'Official Medal Table'!$C:$C,'Each Gender Events'!AV$1,'Official Medal Table'!$E:$E,"Mixed")*'Medal values'!$B$1/2
+ COUNTIFS('Official Medal Table'!$G:$G,'Each Gender Events'!$A53,'Official Medal Table'!$C:$C,'Each Gender Events'!AV$1,'Official Medal Table'!$E:$E,"Mixed")*'Medal values'!$B$2/2
+ COUNTIFS('Official Medal Table'!$H:$H,'Each Gender Events'!$A53,'Official Medal Table'!$C:$C,'Each Gender Events'!AV$1,'Official Medal Table'!$E:$E,"Mixed")*'Medal values'!$B$3/2
+ COUNTIFS('Official Medal Table'!$I:$I,'Each Gender Events'!$A53,'Official Medal Table'!$C:$C,'Each Gender Events'!AV$1,'Official Medal Table'!$E:$E,"Mixed")*'Medal values'!$B$3/2</f>
        <v>0</v>
      </c>
      <c r="AW53">
        <f>COUNTIFS('Official Medal Table'!$F:$F,'Each Gender Events'!$A53,'Official Medal Table'!$C:$C,'Each Gender Events'!AW$1,'Official Medal Table'!$E:$E,'Each Gender Events'!AW$2)*'Medal values'!$B$1
+ COUNTIFS('Official Medal Table'!$G:$G,'Each Gender Events'!$A53,'Official Medal Table'!$C:$C,'Each Gender Events'!AW$1,'Official Medal Table'!$E:$E,'Each Gender Events'!AW$2)*'Medal values'!$B$2
+ COUNTIFS('Official Medal Table'!$H:$H,'Each Gender Events'!$A53,'Official Medal Table'!$C:$C,'Each Gender Events'!AW$1,'Official Medal Table'!$E:$E,'Each Gender Events'!AW$2)*'Medal values'!$B$3
+ COUNTIFS('Official Medal Table'!$I:$I,'Each Gender Events'!$A53,'Official Medal Table'!$C:$C,'Each Gender Events'!AW$1,'Official Medal Table'!$E:$E,'Each Gender Events'!AW$2)*'Medal values'!$B$3
+ COUNTIFS('Official Medal Table'!$F:$F,'Each Gender Events'!$A53,'Official Medal Table'!$C:$C,'Each Gender Events'!AW$1,'Official Medal Table'!$E:$E,"Mixed")*'Medal values'!$B$1/2
+ COUNTIFS('Official Medal Table'!$G:$G,'Each Gender Events'!$A53,'Official Medal Table'!$C:$C,'Each Gender Events'!AW$1,'Official Medal Table'!$E:$E,"Mixed")*'Medal values'!$B$2/2
+ COUNTIFS('Official Medal Table'!$H:$H,'Each Gender Events'!$A53,'Official Medal Table'!$C:$C,'Each Gender Events'!AW$1,'Official Medal Table'!$E:$E,"Mixed")*'Medal values'!$B$3/2
+ COUNTIFS('Official Medal Table'!$I:$I,'Each Gender Events'!$A53,'Official Medal Table'!$C:$C,'Each Gender Events'!AW$1,'Official Medal Table'!$E:$E,"Mixed")*'Medal values'!$B$3/2</f>
        <v>0</v>
      </c>
      <c r="AX53">
        <f>COUNTIFS('Official Medal Table'!$F:$F,'Each Gender Events'!$A53,'Official Medal Table'!$C:$C,'Each Gender Events'!AX$1,'Official Medal Table'!$E:$E,'Each Gender Events'!AX$2)*'Medal values'!$B$1
+ COUNTIFS('Official Medal Table'!$G:$G,'Each Gender Events'!$A53,'Official Medal Table'!$C:$C,'Each Gender Events'!AX$1,'Official Medal Table'!$E:$E,'Each Gender Events'!AX$2)*'Medal values'!$B$2
+ COUNTIFS('Official Medal Table'!$H:$H,'Each Gender Events'!$A53,'Official Medal Table'!$C:$C,'Each Gender Events'!AX$1,'Official Medal Table'!$E:$E,'Each Gender Events'!AX$2)*'Medal values'!$B$3
+ COUNTIFS('Official Medal Table'!$I:$I,'Each Gender Events'!$A53,'Official Medal Table'!$C:$C,'Each Gender Events'!AX$1,'Official Medal Table'!$E:$E,'Each Gender Events'!AX$2)*'Medal values'!$B$3
+ COUNTIFS('Official Medal Table'!$F:$F,'Each Gender Events'!$A53,'Official Medal Table'!$C:$C,'Each Gender Events'!AX$1,'Official Medal Table'!$E:$E,"Mixed")*'Medal values'!$B$1/2
+ COUNTIFS('Official Medal Table'!$G:$G,'Each Gender Events'!$A53,'Official Medal Table'!$C:$C,'Each Gender Events'!AX$1,'Official Medal Table'!$E:$E,"Mixed")*'Medal values'!$B$2/2
+ COUNTIFS('Official Medal Table'!$H:$H,'Each Gender Events'!$A53,'Official Medal Table'!$C:$C,'Each Gender Events'!AX$1,'Official Medal Table'!$E:$E,"Mixed")*'Medal values'!$B$3/2
+ COUNTIFS('Official Medal Table'!$I:$I,'Each Gender Events'!$A53,'Official Medal Table'!$C:$C,'Each Gender Events'!AX$1,'Official Medal Table'!$E:$E,"Mixed")*'Medal values'!$B$3/2</f>
        <v>0</v>
      </c>
      <c r="AY53">
        <f>COUNTIFS('Official Medal Table'!$F:$F,'Each Gender Events'!$A53,'Official Medal Table'!$C:$C,'Each Gender Events'!AY$1,'Official Medal Table'!$E:$E,'Each Gender Events'!AY$2)*'Medal values'!$B$1
+ COUNTIFS('Official Medal Table'!$G:$G,'Each Gender Events'!$A53,'Official Medal Table'!$C:$C,'Each Gender Events'!AY$1,'Official Medal Table'!$E:$E,'Each Gender Events'!AY$2)*'Medal values'!$B$2
+ COUNTIFS('Official Medal Table'!$H:$H,'Each Gender Events'!$A53,'Official Medal Table'!$C:$C,'Each Gender Events'!AY$1,'Official Medal Table'!$E:$E,'Each Gender Events'!AY$2)*'Medal values'!$B$3
+ COUNTIFS('Official Medal Table'!$I:$I,'Each Gender Events'!$A53,'Official Medal Table'!$C:$C,'Each Gender Events'!AY$1,'Official Medal Table'!$E:$E,'Each Gender Events'!AY$2)*'Medal values'!$B$3
+ COUNTIFS('Official Medal Table'!$F:$F,'Each Gender Events'!$A53,'Official Medal Table'!$C:$C,'Each Gender Events'!AY$1,'Official Medal Table'!$E:$E,"Mixed")*'Medal values'!$B$1/2
+ COUNTIFS('Official Medal Table'!$G:$G,'Each Gender Events'!$A53,'Official Medal Table'!$C:$C,'Each Gender Events'!AY$1,'Official Medal Table'!$E:$E,"Mixed")*'Medal values'!$B$2/2
+ COUNTIFS('Official Medal Table'!$H:$H,'Each Gender Events'!$A53,'Official Medal Table'!$C:$C,'Each Gender Events'!AY$1,'Official Medal Table'!$E:$E,"Mixed")*'Medal values'!$B$3/2
+ COUNTIFS('Official Medal Table'!$I:$I,'Each Gender Events'!$A53,'Official Medal Table'!$C:$C,'Each Gender Events'!AY$1,'Official Medal Table'!$E:$E,"Mixed")*'Medal values'!$B$3/2</f>
        <v>0</v>
      </c>
      <c r="AZ53">
        <f>COUNTIFS('Official Medal Table'!$F:$F,'Each Gender Events'!$A53,'Official Medal Table'!$C:$C,'Each Gender Events'!AZ$1,'Official Medal Table'!$E:$E,'Each Gender Events'!AZ$2)*'Medal values'!$B$1
+ COUNTIFS('Official Medal Table'!$G:$G,'Each Gender Events'!$A53,'Official Medal Table'!$C:$C,'Each Gender Events'!AZ$1,'Official Medal Table'!$E:$E,'Each Gender Events'!AZ$2)*'Medal values'!$B$2
+ COUNTIFS('Official Medal Table'!$H:$H,'Each Gender Events'!$A53,'Official Medal Table'!$C:$C,'Each Gender Events'!AZ$1,'Official Medal Table'!$E:$E,'Each Gender Events'!AZ$2)*'Medal values'!$B$3
+ COUNTIFS('Official Medal Table'!$I:$I,'Each Gender Events'!$A53,'Official Medal Table'!$C:$C,'Each Gender Events'!AZ$1,'Official Medal Table'!$E:$E,'Each Gender Events'!AZ$2)*'Medal values'!$B$3
+ COUNTIFS('Official Medal Table'!$F:$F,'Each Gender Events'!$A53,'Official Medal Table'!$C:$C,'Each Gender Events'!AZ$1,'Official Medal Table'!$E:$E,"Mixed")*'Medal values'!$B$1/2
+ COUNTIFS('Official Medal Table'!$G:$G,'Each Gender Events'!$A53,'Official Medal Table'!$C:$C,'Each Gender Events'!AZ$1,'Official Medal Table'!$E:$E,"Mixed")*'Medal values'!$B$2/2
+ COUNTIFS('Official Medal Table'!$H:$H,'Each Gender Events'!$A53,'Official Medal Table'!$C:$C,'Each Gender Events'!AZ$1,'Official Medal Table'!$E:$E,"Mixed")*'Medal values'!$B$3/2
+ COUNTIFS('Official Medal Table'!$I:$I,'Each Gender Events'!$A53,'Official Medal Table'!$C:$C,'Each Gender Events'!AZ$1,'Official Medal Table'!$E:$E,"Mixed")*'Medal values'!$B$3/2</f>
        <v>0</v>
      </c>
      <c r="BA53">
        <f>COUNTIFS('Official Medal Table'!$F:$F,'Each Gender Events'!$A53,'Official Medal Table'!$C:$C,'Each Gender Events'!BA$1,'Official Medal Table'!$E:$E,'Each Gender Events'!BA$2)*'Medal values'!$B$1
+ COUNTIFS('Official Medal Table'!$G:$G,'Each Gender Events'!$A53,'Official Medal Table'!$C:$C,'Each Gender Events'!BA$1,'Official Medal Table'!$E:$E,'Each Gender Events'!BA$2)*'Medal values'!$B$2
+ COUNTIFS('Official Medal Table'!$H:$H,'Each Gender Events'!$A53,'Official Medal Table'!$C:$C,'Each Gender Events'!BA$1,'Official Medal Table'!$E:$E,'Each Gender Events'!BA$2)*'Medal values'!$B$3
+ COUNTIFS('Official Medal Table'!$I:$I,'Each Gender Events'!$A53,'Official Medal Table'!$C:$C,'Each Gender Events'!BA$1,'Official Medal Table'!$E:$E,'Each Gender Events'!BA$2)*'Medal values'!$B$3
+ COUNTIFS('Official Medal Table'!$F:$F,'Each Gender Events'!$A53,'Official Medal Table'!$C:$C,'Each Gender Events'!BA$1,'Official Medal Table'!$E:$E,"Mixed")*'Medal values'!$B$1/2
+ COUNTIFS('Official Medal Table'!$G:$G,'Each Gender Events'!$A53,'Official Medal Table'!$C:$C,'Each Gender Events'!BA$1,'Official Medal Table'!$E:$E,"Mixed")*'Medal values'!$B$2/2
+ COUNTIFS('Official Medal Table'!$H:$H,'Each Gender Events'!$A53,'Official Medal Table'!$C:$C,'Each Gender Events'!BA$1,'Official Medal Table'!$E:$E,"Mixed")*'Medal values'!$B$3/2
+ COUNTIFS('Official Medal Table'!$I:$I,'Each Gender Events'!$A53,'Official Medal Table'!$C:$C,'Each Gender Events'!BA$1,'Official Medal Table'!$E:$E,"Mixed")*'Medal values'!$B$3/2</f>
        <v>0</v>
      </c>
      <c r="BB53">
        <f>COUNTIFS('Official Medal Table'!$F:$F,'Each Gender Events'!$A53,'Official Medal Table'!$C:$C,'Each Gender Events'!BB$1,'Official Medal Table'!$E:$E,'Each Gender Events'!BB$2)*'Medal values'!$B$1
+ COUNTIFS('Official Medal Table'!$G:$G,'Each Gender Events'!$A53,'Official Medal Table'!$C:$C,'Each Gender Events'!BB$1,'Official Medal Table'!$E:$E,'Each Gender Events'!BB$2)*'Medal values'!$B$2
+ COUNTIFS('Official Medal Table'!$H:$H,'Each Gender Events'!$A53,'Official Medal Table'!$C:$C,'Each Gender Events'!BB$1,'Official Medal Table'!$E:$E,'Each Gender Events'!BB$2)*'Medal values'!$B$3
+ COUNTIFS('Official Medal Table'!$I:$I,'Each Gender Events'!$A53,'Official Medal Table'!$C:$C,'Each Gender Events'!BB$1,'Official Medal Table'!$E:$E,'Each Gender Events'!BB$2)*'Medal values'!$B$3
+ COUNTIFS('Official Medal Table'!$F:$F,'Each Gender Events'!$A53,'Official Medal Table'!$C:$C,'Each Gender Events'!BB$1,'Official Medal Table'!$E:$E,"Mixed")*'Medal values'!$B$1/2
+ COUNTIFS('Official Medal Table'!$G:$G,'Each Gender Events'!$A53,'Official Medal Table'!$C:$C,'Each Gender Events'!BB$1,'Official Medal Table'!$E:$E,"Mixed")*'Medal values'!$B$2/2
+ COUNTIFS('Official Medal Table'!$H:$H,'Each Gender Events'!$A53,'Official Medal Table'!$C:$C,'Each Gender Events'!BB$1,'Official Medal Table'!$E:$E,"Mixed")*'Medal values'!$B$3/2
+ COUNTIFS('Official Medal Table'!$I:$I,'Each Gender Events'!$A53,'Official Medal Table'!$C:$C,'Each Gender Events'!BB$1,'Official Medal Table'!$E:$E,"Mixed")*'Medal values'!$B$3/2</f>
        <v>0</v>
      </c>
      <c r="BC53">
        <f>COUNTIFS('Official Medal Table'!$F:$F,'Each Gender Events'!$A53,'Official Medal Table'!$C:$C,'Each Gender Events'!BC$1,'Official Medal Table'!$E:$E,'Each Gender Events'!BC$2)*'Medal values'!$B$1
+ COUNTIFS('Official Medal Table'!$G:$G,'Each Gender Events'!$A53,'Official Medal Table'!$C:$C,'Each Gender Events'!BC$1,'Official Medal Table'!$E:$E,'Each Gender Events'!BC$2)*'Medal values'!$B$2
+ COUNTIFS('Official Medal Table'!$H:$H,'Each Gender Events'!$A53,'Official Medal Table'!$C:$C,'Each Gender Events'!BC$1,'Official Medal Table'!$E:$E,'Each Gender Events'!BC$2)*'Medal values'!$B$3
+ COUNTIFS('Official Medal Table'!$I:$I,'Each Gender Events'!$A53,'Official Medal Table'!$C:$C,'Each Gender Events'!BC$1,'Official Medal Table'!$E:$E,'Each Gender Events'!BC$2)*'Medal values'!$B$3
+ COUNTIFS('Official Medal Table'!$F:$F,'Each Gender Events'!$A53,'Official Medal Table'!$C:$C,'Each Gender Events'!BC$1,'Official Medal Table'!$E:$E,"Mixed")*'Medal values'!$B$1/2
+ COUNTIFS('Official Medal Table'!$G:$G,'Each Gender Events'!$A53,'Official Medal Table'!$C:$C,'Each Gender Events'!BC$1,'Official Medal Table'!$E:$E,"Mixed")*'Medal values'!$B$2/2
+ COUNTIFS('Official Medal Table'!$H:$H,'Each Gender Events'!$A53,'Official Medal Table'!$C:$C,'Each Gender Events'!BC$1,'Official Medal Table'!$E:$E,"Mixed")*'Medal values'!$B$3/2
+ COUNTIFS('Official Medal Table'!$I:$I,'Each Gender Events'!$A53,'Official Medal Table'!$C:$C,'Each Gender Events'!BC$1,'Official Medal Table'!$E:$E,"Mixed")*'Medal values'!$B$3/2</f>
        <v>0</v>
      </c>
      <c r="BD53">
        <f>COUNTIFS('Official Medal Table'!$F:$F,'Each Gender Events'!$A53,'Official Medal Table'!$C:$C,'Each Gender Events'!BD$1,'Official Medal Table'!$E:$E,'Each Gender Events'!BD$2)*'Medal values'!$B$1
+ COUNTIFS('Official Medal Table'!$G:$G,'Each Gender Events'!$A53,'Official Medal Table'!$C:$C,'Each Gender Events'!BD$1,'Official Medal Table'!$E:$E,'Each Gender Events'!BD$2)*'Medal values'!$B$2
+ COUNTIFS('Official Medal Table'!$H:$H,'Each Gender Events'!$A53,'Official Medal Table'!$C:$C,'Each Gender Events'!BD$1,'Official Medal Table'!$E:$E,'Each Gender Events'!BD$2)*'Medal values'!$B$3
+ COUNTIFS('Official Medal Table'!$I:$I,'Each Gender Events'!$A53,'Official Medal Table'!$C:$C,'Each Gender Events'!BD$1,'Official Medal Table'!$E:$E,'Each Gender Events'!BD$2)*'Medal values'!$B$3
+ COUNTIFS('Official Medal Table'!$F:$F,'Each Gender Events'!$A53,'Official Medal Table'!$C:$C,'Each Gender Events'!BD$1,'Official Medal Table'!$E:$E,"Mixed")*'Medal values'!$B$1/2
+ COUNTIFS('Official Medal Table'!$G:$G,'Each Gender Events'!$A53,'Official Medal Table'!$C:$C,'Each Gender Events'!BD$1,'Official Medal Table'!$E:$E,"Mixed")*'Medal values'!$B$2/2
+ COUNTIFS('Official Medal Table'!$H:$H,'Each Gender Events'!$A53,'Official Medal Table'!$C:$C,'Each Gender Events'!BD$1,'Official Medal Table'!$E:$E,"Mixed")*'Medal values'!$B$3/2
+ COUNTIFS('Official Medal Table'!$I:$I,'Each Gender Events'!$A53,'Official Medal Table'!$C:$C,'Each Gender Events'!BD$1,'Official Medal Table'!$E:$E,"Mixed")*'Medal values'!$B$3/2</f>
        <v>0</v>
      </c>
      <c r="BE53">
        <f>COUNTIFS('Official Medal Table'!$F:$F,'Each Gender Events'!$A53,'Official Medal Table'!$C:$C,'Each Gender Events'!BE$1,'Official Medal Table'!$E:$E,'Each Gender Events'!BE$2)*'Medal values'!$B$1
+ COUNTIFS('Official Medal Table'!$G:$G,'Each Gender Events'!$A53,'Official Medal Table'!$C:$C,'Each Gender Events'!BE$1,'Official Medal Table'!$E:$E,'Each Gender Events'!BE$2)*'Medal values'!$B$2
+ COUNTIFS('Official Medal Table'!$H:$H,'Each Gender Events'!$A53,'Official Medal Table'!$C:$C,'Each Gender Events'!BE$1,'Official Medal Table'!$E:$E,'Each Gender Events'!BE$2)*'Medal values'!$B$3
+ COUNTIFS('Official Medal Table'!$I:$I,'Each Gender Events'!$A53,'Official Medal Table'!$C:$C,'Each Gender Events'!BE$1,'Official Medal Table'!$E:$E,'Each Gender Events'!BE$2)*'Medal values'!$B$3
+ COUNTIFS('Official Medal Table'!$F:$F,'Each Gender Events'!$A53,'Official Medal Table'!$C:$C,'Each Gender Events'!BE$1,'Official Medal Table'!$E:$E,"Mixed")*'Medal values'!$B$1/2
+ COUNTIFS('Official Medal Table'!$G:$G,'Each Gender Events'!$A53,'Official Medal Table'!$C:$C,'Each Gender Events'!BE$1,'Official Medal Table'!$E:$E,"Mixed")*'Medal values'!$B$2/2
+ COUNTIFS('Official Medal Table'!$H:$H,'Each Gender Events'!$A53,'Official Medal Table'!$C:$C,'Each Gender Events'!BE$1,'Official Medal Table'!$E:$E,"Mixed")*'Medal values'!$B$3/2
+ COUNTIFS('Official Medal Table'!$I:$I,'Each Gender Events'!$A53,'Official Medal Table'!$C:$C,'Each Gender Events'!BE$1,'Official Medal Table'!$E:$E,"Mixed")*'Medal values'!$B$3/2</f>
        <v>0</v>
      </c>
      <c r="BF53">
        <f>COUNTIFS('Official Medal Table'!$F:$F,'Each Gender Events'!$A53,'Official Medal Table'!$C:$C,'Each Gender Events'!BF$1,'Official Medal Table'!$E:$E,'Each Gender Events'!BF$2)*'Medal values'!$B$1
+ COUNTIFS('Official Medal Table'!$G:$G,'Each Gender Events'!$A53,'Official Medal Table'!$C:$C,'Each Gender Events'!BF$1,'Official Medal Table'!$E:$E,'Each Gender Events'!BF$2)*'Medal values'!$B$2
+ COUNTIFS('Official Medal Table'!$H:$H,'Each Gender Events'!$A53,'Official Medal Table'!$C:$C,'Each Gender Events'!BF$1,'Official Medal Table'!$E:$E,'Each Gender Events'!BF$2)*'Medal values'!$B$3
+ COUNTIFS('Official Medal Table'!$I:$I,'Each Gender Events'!$A53,'Official Medal Table'!$C:$C,'Each Gender Events'!BF$1,'Official Medal Table'!$E:$E,'Each Gender Events'!BF$2)*'Medal values'!$B$3
+ COUNTIFS('Official Medal Table'!$F:$F,'Each Gender Events'!$A53,'Official Medal Table'!$C:$C,'Each Gender Events'!BF$1,'Official Medal Table'!$E:$E,"Mixed")*'Medal values'!$B$1/2
+ COUNTIFS('Official Medal Table'!$G:$G,'Each Gender Events'!$A53,'Official Medal Table'!$C:$C,'Each Gender Events'!BF$1,'Official Medal Table'!$E:$E,"Mixed")*'Medal values'!$B$2/2
+ COUNTIFS('Official Medal Table'!$H:$H,'Each Gender Events'!$A53,'Official Medal Table'!$C:$C,'Each Gender Events'!BF$1,'Official Medal Table'!$E:$E,"Mixed")*'Medal values'!$B$3/2
+ COUNTIFS('Official Medal Table'!$I:$I,'Each Gender Events'!$A53,'Official Medal Table'!$C:$C,'Each Gender Events'!BF$1,'Official Medal Table'!$E:$E,"Mixed")*'Medal values'!$B$3/2</f>
        <v>0</v>
      </c>
      <c r="BG53">
        <f>COUNTIFS('Official Medal Table'!$F:$F,'Each Gender Events'!$A53,'Official Medal Table'!$C:$C,'Each Gender Events'!BG$1,'Official Medal Table'!$E:$E,'Each Gender Events'!BG$2)*'Medal values'!$B$1
+ COUNTIFS('Official Medal Table'!$G:$G,'Each Gender Events'!$A53,'Official Medal Table'!$C:$C,'Each Gender Events'!BG$1,'Official Medal Table'!$E:$E,'Each Gender Events'!BG$2)*'Medal values'!$B$2
+ COUNTIFS('Official Medal Table'!$H:$H,'Each Gender Events'!$A53,'Official Medal Table'!$C:$C,'Each Gender Events'!BG$1,'Official Medal Table'!$E:$E,'Each Gender Events'!BG$2)*'Medal values'!$B$3
+ COUNTIFS('Official Medal Table'!$I:$I,'Each Gender Events'!$A53,'Official Medal Table'!$C:$C,'Each Gender Events'!BG$1,'Official Medal Table'!$E:$E,'Each Gender Events'!BG$2)*'Medal values'!$B$3
+ COUNTIFS('Official Medal Table'!$F:$F,'Each Gender Events'!$A53,'Official Medal Table'!$C:$C,'Each Gender Events'!BG$1,'Official Medal Table'!$E:$E,"Mixed")*'Medal values'!$B$1/2
+ COUNTIFS('Official Medal Table'!$G:$G,'Each Gender Events'!$A53,'Official Medal Table'!$C:$C,'Each Gender Events'!BG$1,'Official Medal Table'!$E:$E,"Mixed")*'Medal values'!$B$2/2
+ COUNTIFS('Official Medal Table'!$H:$H,'Each Gender Events'!$A53,'Official Medal Table'!$C:$C,'Each Gender Events'!BG$1,'Official Medal Table'!$E:$E,"Mixed")*'Medal values'!$B$3/2
+ COUNTIFS('Official Medal Table'!$I:$I,'Each Gender Events'!$A53,'Official Medal Table'!$C:$C,'Each Gender Events'!BG$1,'Official Medal Table'!$E:$E,"Mixed")*'Medal values'!$B$3/2</f>
        <v>0</v>
      </c>
      <c r="BH53">
        <f>COUNTIFS('Official Medal Table'!$F:$F,'Each Gender Events'!$A53,'Official Medal Table'!$C:$C,'Each Gender Events'!BH$1,'Official Medal Table'!$E:$E,'Each Gender Events'!BH$2)*'Medal values'!$B$1
+ COUNTIFS('Official Medal Table'!$G:$G,'Each Gender Events'!$A53,'Official Medal Table'!$C:$C,'Each Gender Events'!BH$1,'Official Medal Table'!$E:$E,'Each Gender Events'!BH$2)*'Medal values'!$B$2
+ COUNTIFS('Official Medal Table'!$H:$H,'Each Gender Events'!$A53,'Official Medal Table'!$C:$C,'Each Gender Events'!BH$1,'Official Medal Table'!$E:$E,'Each Gender Events'!BH$2)*'Medal values'!$B$3
+ COUNTIFS('Official Medal Table'!$I:$I,'Each Gender Events'!$A53,'Official Medal Table'!$C:$C,'Each Gender Events'!BH$1,'Official Medal Table'!$E:$E,'Each Gender Events'!BH$2)*'Medal values'!$B$3
+ COUNTIFS('Official Medal Table'!$F:$F,'Each Gender Events'!$A53,'Official Medal Table'!$C:$C,'Each Gender Events'!BH$1,'Official Medal Table'!$E:$E,"Mixed")*'Medal values'!$B$1/2
+ COUNTIFS('Official Medal Table'!$G:$G,'Each Gender Events'!$A53,'Official Medal Table'!$C:$C,'Each Gender Events'!BH$1,'Official Medal Table'!$E:$E,"Mixed")*'Medal values'!$B$2/2
+ COUNTIFS('Official Medal Table'!$H:$H,'Each Gender Events'!$A53,'Official Medal Table'!$C:$C,'Each Gender Events'!BH$1,'Official Medal Table'!$E:$E,"Mixed")*'Medal values'!$B$3/2
+ COUNTIFS('Official Medal Table'!$I:$I,'Each Gender Events'!$A53,'Official Medal Table'!$C:$C,'Each Gender Events'!BH$1,'Official Medal Table'!$E:$E,"Mixed")*'Medal values'!$B$3/2</f>
        <v>0</v>
      </c>
      <c r="BI53">
        <f>COUNTIFS('Official Medal Table'!$F:$F,'Each Gender Events'!$A53,'Official Medal Table'!$C:$C,'Each Gender Events'!BI$1,'Official Medal Table'!$E:$E,'Each Gender Events'!BI$2)*'Medal values'!$B$1
+ COUNTIFS('Official Medal Table'!$G:$G,'Each Gender Events'!$A53,'Official Medal Table'!$C:$C,'Each Gender Events'!BI$1,'Official Medal Table'!$E:$E,'Each Gender Events'!BI$2)*'Medal values'!$B$2
+ COUNTIFS('Official Medal Table'!$H:$H,'Each Gender Events'!$A53,'Official Medal Table'!$C:$C,'Each Gender Events'!BI$1,'Official Medal Table'!$E:$E,'Each Gender Events'!BI$2)*'Medal values'!$B$3
+ COUNTIFS('Official Medal Table'!$I:$I,'Each Gender Events'!$A53,'Official Medal Table'!$C:$C,'Each Gender Events'!BI$1,'Official Medal Table'!$E:$E,'Each Gender Events'!BI$2)*'Medal values'!$B$3
+ COUNTIFS('Official Medal Table'!$F:$F,'Each Gender Events'!$A53,'Official Medal Table'!$C:$C,'Each Gender Events'!BI$1,'Official Medal Table'!$E:$E,"Mixed")*'Medal values'!$B$1/2
+ COUNTIFS('Official Medal Table'!$G:$G,'Each Gender Events'!$A53,'Official Medal Table'!$C:$C,'Each Gender Events'!BI$1,'Official Medal Table'!$E:$E,"Mixed")*'Medal values'!$B$2/2
+ COUNTIFS('Official Medal Table'!$H:$H,'Each Gender Events'!$A53,'Official Medal Table'!$C:$C,'Each Gender Events'!BI$1,'Official Medal Table'!$E:$E,"Mixed")*'Medal values'!$B$3/2
+ COUNTIFS('Official Medal Table'!$I:$I,'Each Gender Events'!$A53,'Official Medal Table'!$C:$C,'Each Gender Events'!BI$1,'Official Medal Table'!$E:$E,"Mixed")*'Medal values'!$B$3/2</f>
        <v>0</v>
      </c>
      <c r="BJ53">
        <f>COUNTIFS('Official Medal Table'!$F:$F,'Each Gender Events'!$A53,'Official Medal Table'!$C:$C,'Each Gender Events'!BJ$1,'Official Medal Table'!$E:$E,'Each Gender Events'!BJ$2)*'Medal values'!$B$1
+ COUNTIFS('Official Medal Table'!$G:$G,'Each Gender Events'!$A53,'Official Medal Table'!$C:$C,'Each Gender Events'!BJ$1,'Official Medal Table'!$E:$E,'Each Gender Events'!BJ$2)*'Medal values'!$B$2
+ COUNTIFS('Official Medal Table'!$H:$H,'Each Gender Events'!$A53,'Official Medal Table'!$C:$C,'Each Gender Events'!BJ$1,'Official Medal Table'!$E:$E,'Each Gender Events'!BJ$2)*'Medal values'!$B$3
+ COUNTIFS('Official Medal Table'!$I:$I,'Each Gender Events'!$A53,'Official Medal Table'!$C:$C,'Each Gender Events'!BJ$1,'Official Medal Table'!$E:$E,'Each Gender Events'!BJ$2)*'Medal values'!$B$3
+ COUNTIFS('Official Medal Table'!$F:$F,'Each Gender Events'!$A53,'Official Medal Table'!$C:$C,'Each Gender Events'!BJ$1,'Official Medal Table'!$E:$E,"Mixed")*'Medal values'!$B$1/2
+ COUNTIFS('Official Medal Table'!$G:$G,'Each Gender Events'!$A53,'Official Medal Table'!$C:$C,'Each Gender Events'!BJ$1,'Official Medal Table'!$E:$E,"Mixed")*'Medal values'!$B$2/2
+ COUNTIFS('Official Medal Table'!$H:$H,'Each Gender Events'!$A53,'Official Medal Table'!$C:$C,'Each Gender Events'!BJ$1,'Official Medal Table'!$E:$E,"Mixed")*'Medal values'!$B$3/2
+ COUNTIFS('Official Medal Table'!$I:$I,'Each Gender Events'!$A53,'Official Medal Table'!$C:$C,'Each Gender Events'!BJ$1,'Official Medal Table'!$E:$E,"Mixed")*'Medal values'!$B$3/2</f>
        <v>0</v>
      </c>
      <c r="BK53">
        <f>COUNTIFS('Official Medal Table'!$F:$F,'Each Gender Events'!$A53,'Official Medal Table'!$C:$C,'Each Gender Events'!BK$1,'Official Medal Table'!$E:$E,'Each Gender Events'!BK$2)*'Medal values'!$B$1
+ COUNTIFS('Official Medal Table'!$G:$G,'Each Gender Events'!$A53,'Official Medal Table'!$C:$C,'Each Gender Events'!BK$1,'Official Medal Table'!$E:$E,'Each Gender Events'!BK$2)*'Medal values'!$B$2
+ COUNTIFS('Official Medal Table'!$H:$H,'Each Gender Events'!$A53,'Official Medal Table'!$C:$C,'Each Gender Events'!BK$1,'Official Medal Table'!$E:$E,'Each Gender Events'!BK$2)*'Medal values'!$B$3
+ COUNTIFS('Official Medal Table'!$I:$I,'Each Gender Events'!$A53,'Official Medal Table'!$C:$C,'Each Gender Events'!BK$1,'Official Medal Table'!$E:$E,'Each Gender Events'!BK$2)*'Medal values'!$B$3
+ COUNTIFS('Official Medal Table'!$F:$F,'Each Gender Events'!$A53,'Official Medal Table'!$C:$C,'Each Gender Events'!BK$1,'Official Medal Table'!$E:$E,"Mixed")*'Medal values'!$B$1/2
+ COUNTIFS('Official Medal Table'!$G:$G,'Each Gender Events'!$A53,'Official Medal Table'!$C:$C,'Each Gender Events'!BK$1,'Official Medal Table'!$E:$E,"Mixed")*'Medal values'!$B$2/2
+ COUNTIFS('Official Medal Table'!$H:$H,'Each Gender Events'!$A53,'Official Medal Table'!$C:$C,'Each Gender Events'!BK$1,'Official Medal Table'!$E:$E,"Mixed")*'Medal values'!$B$3/2
+ COUNTIFS('Official Medal Table'!$I:$I,'Each Gender Events'!$A53,'Official Medal Table'!$C:$C,'Each Gender Events'!BK$1,'Official Medal Table'!$E:$E,"Mixed")*'Medal values'!$B$3/2</f>
        <v>0</v>
      </c>
      <c r="BL53">
        <f>COUNTIFS('Official Medal Table'!$F:$F,'Each Gender Events'!$A53,'Official Medal Table'!$C:$C,'Each Gender Events'!BL$1,'Official Medal Table'!$E:$E,'Each Gender Events'!BL$2)*'Medal values'!$B$1
+ COUNTIFS('Official Medal Table'!$G:$G,'Each Gender Events'!$A53,'Official Medal Table'!$C:$C,'Each Gender Events'!BL$1,'Official Medal Table'!$E:$E,'Each Gender Events'!BL$2)*'Medal values'!$B$2
+ COUNTIFS('Official Medal Table'!$H:$H,'Each Gender Events'!$A53,'Official Medal Table'!$C:$C,'Each Gender Events'!BL$1,'Official Medal Table'!$E:$E,'Each Gender Events'!BL$2)*'Medal values'!$B$3
+ COUNTIFS('Official Medal Table'!$I:$I,'Each Gender Events'!$A53,'Official Medal Table'!$C:$C,'Each Gender Events'!BL$1,'Official Medal Table'!$E:$E,'Each Gender Events'!BL$2)*'Medal values'!$B$3
+ COUNTIFS('Official Medal Table'!$F:$F,'Each Gender Events'!$A53,'Official Medal Table'!$C:$C,'Each Gender Events'!BL$1,'Official Medal Table'!$E:$E,"Mixed")*'Medal values'!$B$1/2
+ COUNTIFS('Official Medal Table'!$G:$G,'Each Gender Events'!$A53,'Official Medal Table'!$C:$C,'Each Gender Events'!BL$1,'Official Medal Table'!$E:$E,"Mixed")*'Medal values'!$B$2/2
+ COUNTIFS('Official Medal Table'!$H:$H,'Each Gender Events'!$A53,'Official Medal Table'!$C:$C,'Each Gender Events'!BL$1,'Official Medal Table'!$E:$E,"Mixed")*'Medal values'!$B$3/2
+ COUNTIFS('Official Medal Table'!$I:$I,'Each Gender Events'!$A53,'Official Medal Table'!$C:$C,'Each Gender Events'!BL$1,'Official Medal Table'!$E:$E,"Mixed")*'Medal values'!$B$3/2</f>
        <v>0</v>
      </c>
      <c r="BM53">
        <f>COUNTIFS('Official Medal Table'!$F:$F,'Each Gender Events'!$A53,'Official Medal Table'!$C:$C,'Each Gender Events'!BM$1,'Official Medal Table'!$E:$E,'Each Gender Events'!BM$2)*'Medal values'!$B$1
+ COUNTIFS('Official Medal Table'!$G:$G,'Each Gender Events'!$A53,'Official Medal Table'!$C:$C,'Each Gender Events'!BM$1,'Official Medal Table'!$E:$E,'Each Gender Events'!BM$2)*'Medal values'!$B$2
+ COUNTIFS('Official Medal Table'!$H:$H,'Each Gender Events'!$A53,'Official Medal Table'!$C:$C,'Each Gender Events'!BM$1,'Official Medal Table'!$E:$E,'Each Gender Events'!BM$2)*'Medal values'!$B$3
+ COUNTIFS('Official Medal Table'!$I:$I,'Each Gender Events'!$A53,'Official Medal Table'!$C:$C,'Each Gender Events'!BM$1,'Official Medal Table'!$E:$E,'Each Gender Events'!BM$2)*'Medal values'!$B$3
+ COUNTIFS('Official Medal Table'!$F:$F,'Each Gender Events'!$A53,'Official Medal Table'!$C:$C,'Each Gender Events'!BM$1,'Official Medal Table'!$E:$E,"Mixed")*'Medal values'!$B$1/2
+ COUNTIFS('Official Medal Table'!$G:$G,'Each Gender Events'!$A53,'Official Medal Table'!$C:$C,'Each Gender Events'!BM$1,'Official Medal Table'!$E:$E,"Mixed")*'Medal values'!$B$2/2
+ COUNTIFS('Official Medal Table'!$H:$H,'Each Gender Events'!$A53,'Official Medal Table'!$C:$C,'Each Gender Events'!BM$1,'Official Medal Table'!$E:$E,"Mixed")*'Medal values'!$B$3/2
+ COUNTIFS('Official Medal Table'!$I:$I,'Each Gender Events'!$A53,'Official Medal Table'!$C:$C,'Each Gender Events'!BM$1,'Official Medal Table'!$E:$E,"Mixed")*'Medal values'!$B$3/2</f>
        <v>0</v>
      </c>
      <c r="BN53">
        <f>COUNTIFS('Official Medal Table'!$F:$F,'Each Gender Events'!$A53,'Official Medal Table'!$C:$C,'Each Gender Events'!BN$1,'Official Medal Table'!$E:$E,'Each Gender Events'!BN$2)*'Medal values'!$B$1
+ COUNTIFS('Official Medal Table'!$G:$G,'Each Gender Events'!$A53,'Official Medal Table'!$C:$C,'Each Gender Events'!BN$1,'Official Medal Table'!$E:$E,'Each Gender Events'!BN$2)*'Medal values'!$B$2
+ COUNTIFS('Official Medal Table'!$H:$H,'Each Gender Events'!$A53,'Official Medal Table'!$C:$C,'Each Gender Events'!BN$1,'Official Medal Table'!$E:$E,'Each Gender Events'!BN$2)*'Medal values'!$B$3
+ COUNTIFS('Official Medal Table'!$I:$I,'Each Gender Events'!$A53,'Official Medal Table'!$C:$C,'Each Gender Events'!BN$1,'Official Medal Table'!$E:$E,'Each Gender Events'!BN$2)*'Medal values'!$B$3
+ COUNTIFS('Official Medal Table'!$F:$F,'Each Gender Events'!$A53,'Official Medal Table'!$C:$C,'Each Gender Events'!BN$1,'Official Medal Table'!$E:$E,"Mixed")*'Medal values'!$B$1/2
+ COUNTIFS('Official Medal Table'!$G:$G,'Each Gender Events'!$A53,'Official Medal Table'!$C:$C,'Each Gender Events'!BN$1,'Official Medal Table'!$E:$E,"Mixed")*'Medal values'!$B$2/2
+ COUNTIFS('Official Medal Table'!$H:$H,'Each Gender Events'!$A53,'Official Medal Table'!$C:$C,'Each Gender Events'!BN$1,'Official Medal Table'!$E:$E,"Mixed")*'Medal values'!$B$3/2
+ COUNTIFS('Official Medal Table'!$I:$I,'Each Gender Events'!$A53,'Official Medal Table'!$C:$C,'Each Gender Events'!BN$1,'Official Medal Table'!$E:$E,"Mixed")*'Medal values'!$B$3/2</f>
        <v>0</v>
      </c>
      <c r="BO53">
        <f>COUNTIFS('Official Medal Table'!$F:$F,'Each Gender Events'!$A53,'Official Medal Table'!$C:$C,'Each Gender Events'!BO$1,'Official Medal Table'!$E:$E,'Each Gender Events'!BO$2)*'Medal values'!$B$1
+ COUNTIFS('Official Medal Table'!$G:$G,'Each Gender Events'!$A53,'Official Medal Table'!$C:$C,'Each Gender Events'!BO$1,'Official Medal Table'!$E:$E,'Each Gender Events'!BO$2)*'Medal values'!$B$2
+ COUNTIFS('Official Medal Table'!$H:$H,'Each Gender Events'!$A53,'Official Medal Table'!$C:$C,'Each Gender Events'!BO$1,'Official Medal Table'!$E:$E,'Each Gender Events'!BO$2)*'Medal values'!$B$3
+ COUNTIFS('Official Medal Table'!$I:$I,'Each Gender Events'!$A53,'Official Medal Table'!$C:$C,'Each Gender Events'!BO$1,'Official Medal Table'!$E:$E,'Each Gender Events'!BO$2)*'Medal values'!$B$3
+ COUNTIFS('Official Medal Table'!$F:$F,'Each Gender Events'!$A53,'Official Medal Table'!$C:$C,'Each Gender Events'!BO$1,'Official Medal Table'!$E:$E,"Mixed")*'Medal values'!$B$1/2
+ COUNTIFS('Official Medal Table'!$G:$G,'Each Gender Events'!$A53,'Official Medal Table'!$C:$C,'Each Gender Events'!BO$1,'Official Medal Table'!$E:$E,"Mixed")*'Medal values'!$B$2/2
+ COUNTIFS('Official Medal Table'!$H:$H,'Each Gender Events'!$A53,'Official Medal Table'!$C:$C,'Each Gender Events'!BO$1,'Official Medal Table'!$E:$E,"Mixed")*'Medal values'!$B$3/2
+ COUNTIFS('Official Medal Table'!$I:$I,'Each Gender Events'!$A53,'Official Medal Table'!$C:$C,'Each Gender Events'!BO$1,'Official Medal Table'!$E:$E,"Mixed")*'Medal values'!$B$3/2</f>
        <v>0</v>
      </c>
      <c r="BP53">
        <f>COUNTIFS('Official Medal Table'!$F:$F,'Each Gender Events'!$A53,'Official Medal Table'!$C:$C,'Each Gender Events'!BP$1,'Official Medal Table'!$E:$E,'Each Gender Events'!BP$2)*'Medal values'!$B$1
+ COUNTIFS('Official Medal Table'!$G:$G,'Each Gender Events'!$A53,'Official Medal Table'!$C:$C,'Each Gender Events'!BP$1,'Official Medal Table'!$E:$E,'Each Gender Events'!BP$2)*'Medal values'!$B$2
+ COUNTIFS('Official Medal Table'!$H:$H,'Each Gender Events'!$A53,'Official Medal Table'!$C:$C,'Each Gender Events'!BP$1,'Official Medal Table'!$E:$E,'Each Gender Events'!BP$2)*'Medal values'!$B$3
+ COUNTIFS('Official Medal Table'!$I:$I,'Each Gender Events'!$A53,'Official Medal Table'!$C:$C,'Each Gender Events'!BP$1,'Official Medal Table'!$E:$E,'Each Gender Events'!BP$2)*'Medal values'!$B$3
+ COUNTIFS('Official Medal Table'!$F:$F,'Each Gender Events'!$A53,'Official Medal Table'!$C:$C,'Each Gender Events'!BP$1,'Official Medal Table'!$E:$E,"Mixed")*'Medal values'!$B$1/2
+ COUNTIFS('Official Medal Table'!$G:$G,'Each Gender Events'!$A53,'Official Medal Table'!$C:$C,'Each Gender Events'!BP$1,'Official Medal Table'!$E:$E,"Mixed")*'Medal values'!$B$2/2
+ COUNTIFS('Official Medal Table'!$H:$H,'Each Gender Events'!$A53,'Official Medal Table'!$C:$C,'Each Gender Events'!BP$1,'Official Medal Table'!$E:$E,"Mixed")*'Medal values'!$B$3/2
+ COUNTIFS('Official Medal Table'!$I:$I,'Each Gender Events'!$A53,'Official Medal Table'!$C:$C,'Each Gender Events'!BP$1,'Official Medal Table'!$E:$E,"Mixed")*'Medal values'!$B$3/2</f>
        <v>0</v>
      </c>
      <c r="BQ53">
        <f>COUNTIFS('Official Medal Table'!$F:$F,'Each Gender Events'!$A53,'Official Medal Table'!$C:$C,'Each Gender Events'!BQ$1,'Official Medal Table'!$E:$E,'Each Gender Events'!BQ$2)*'Medal values'!$B$1
+ COUNTIFS('Official Medal Table'!$G:$G,'Each Gender Events'!$A53,'Official Medal Table'!$C:$C,'Each Gender Events'!BQ$1,'Official Medal Table'!$E:$E,'Each Gender Events'!BQ$2)*'Medal values'!$B$2
+ COUNTIFS('Official Medal Table'!$H:$H,'Each Gender Events'!$A53,'Official Medal Table'!$C:$C,'Each Gender Events'!BQ$1,'Official Medal Table'!$E:$E,'Each Gender Events'!BQ$2)*'Medal values'!$B$3
+ COUNTIFS('Official Medal Table'!$I:$I,'Each Gender Events'!$A53,'Official Medal Table'!$C:$C,'Each Gender Events'!BQ$1,'Official Medal Table'!$E:$E,'Each Gender Events'!BQ$2)*'Medal values'!$B$3
+ COUNTIFS('Official Medal Table'!$F:$F,'Each Gender Events'!$A53,'Official Medal Table'!$C:$C,'Each Gender Events'!BQ$1,'Official Medal Table'!$E:$E,"Mixed")*'Medal values'!$B$1/2
+ COUNTIFS('Official Medal Table'!$G:$G,'Each Gender Events'!$A53,'Official Medal Table'!$C:$C,'Each Gender Events'!BQ$1,'Official Medal Table'!$E:$E,"Mixed")*'Medal values'!$B$2/2
+ COUNTIFS('Official Medal Table'!$H:$H,'Each Gender Events'!$A53,'Official Medal Table'!$C:$C,'Each Gender Events'!BQ$1,'Official Medal Table'!$E:$E,"Mixed")*'Medal values'!$B$3/2
+ COUNTIFS('Official Medal Table'!$I:$I,'Each Gender Events'!$A53,'Official Medal Table'!$C:$C,'Each Gender Events'!BQ$1,'Official Medal Table'!$E:$E,"Mixed")*'Medal values'!$B$3/2</f>
        <v>0</v>
      </c>
      <c r="BR53">
        <f>COUNTIFS('Official Medal Table'!$F:$F,'Each Gender Events'!$A53,'Official Medal Table'!$C:$C,'Each Gender Events'!BR$1,'Official Medal Table'!$E:$E,'Each Gender Events'!BR$2)*'Medal values'!$B$1
+ COUNTIFS('Official Medal Table'!$G:$G,'Each Gender Events'!$A53,'Official Medal Table'!$C:$C,'Each Gender Events'!BR$1,'Official Medal Table'!$E:$E,'Each Gender Events'!BR$2)*'Medal values'!$B$2
+ COUNTIFS('Official Medal Table'!$H:$H,'Each Gender Events'!$A53,'Official Medal Table'!$C:$C,'Each Gender Events'!BR$1,'Official Medal Table'!$E:$E,'Each Gender Events'!BR$2)*'Medal values'!$B$3
+ COUNTIFS('Official Medal Table'!$I:$I,'Each Gender Events'!$A53,'Official Medal Table'!$C:$C,'Each Gender Events'!BR$1,'Official Medal Table'!$E:$E,'Each Gender Events'!BR$2)*'Medal values'!$B$3
+ COUNTIFS('Official Medal Table'!$F:$F,'Each Gender Events'!$A53,'Official Medal Table'!$C:$C,'Each Gender Events'!BR$1,'Official Medal Table'!$E:$E,"Mixed")*'Medal values'!$B$1/2
+ COUNTIFS('Official Medal Table'!$G:$G,'Each Gender Events'!$A53,'Official Medal Table'!$C:$C,'Each Gender Events'!BR$1,'Official Medal Table'!$E:$E,"Mixed")*'Medal values'!$B$2/2
+ COUNTIFS('Official Medal Table'!$H:$H,'Each Gender Events'!$A53,'Official Medal Table'!$C:$C,'Each Gender Events'!BR$1,'Official Medal Table'!$E:$E,"Mixed")*'Medal values'!$B$3/2
+ COUNTIFS('Official Medal Table'!$I:$I,'Each Gender Events'!$A53,'Official Medal Table'!$C:$C,'Each Gender Events'!BR$1,'Official Medal Table'!$E:$E,"Mixed")*'Medal values'!$B$3/2</f>
        <v>0</v>
      </c>
      <c r="BS53">
        <f>COUNTIFS('Official Medal Table'!$F:$F,'Each Gender Events'!$A53,'Official Medal Table'!$C:$C,'Each Gender Events'!BS$1,'Official Medal Table'!$E:$E,'Each Gender Events'!BS$2)*'Medal values'!$B$1
+ COUNTIFS('Official Medal Table'!$G:$G,'Each Gender Events'!$A53,'Official Medal Table'!$C:$C,'Each Gender Events'!BS$1,'Official Medal Table'!$E:$E,'Each Gender Events'!BS$2)*'Medal values'!$B$2
+ COUNTIFS('Official Medal Table'!$H:$H,'Each Gender Events'!$A53,'Official Medal Table'!$C:$C,'Each Gender Events'!BS$1,'Official Medal Table'!$E:$E,'Each Gender Events'!BS$2)*'Medal values'!$B$3
+ COUNTIFS('Official Medal Table'!$I:$I,'Each Gender Events'!$A53,'Official Medal Table'!$C:$C,'Each Gender Events'!BS$1,'Official Medal Table'!$E:$E,'Each Gender Events'!BS$2)*'Medal values'!$B$3
+ COUNTIFS('Official Medal Table'!$F:$F,'Each Gender Events'!$A53,'Official Medal Table'!$C:$C,'Each Gender Events'!BS$1,'Official Medal Table'!$E:$E,"Mixed")*'Medal values'!$B$1/2
+ COUNTIFS('Official Medal Table'!$G:$G,'Each Gender Events'!$A53,'Official Medal Table'!$C:$C,'Each Gender Events'!BS$1,'Official Medal Table'!$E:$E,"Mixed")*'Medal values'!$B$2/2
+ COUNTIFS('Official Medal Table'!$H:$H,'Each Gender Events'!$A53,'Official Medal Table'!$C:$C,'Each Gender Events'!BS$1,'Official Medal Table'!$E:$E,"Mixed")*'Medal values'!$B$3/2
+ COUNTIFS('Official Medal Table'!$I:$I,'Each Gender Events'!$A53,'Official Medal Table'!$C:$C,'Each Gender Events'!BS$1,'Official Medal Table'!$E:$E,"Mixed")*'Medal values'!$B$3/2</f>
        <v>0</v>
      </c>
      <c r="BT53">
        <f>COUNTIFS('Official Medal Table'!$F:$F,'Each Gender Events'!$A53,'Official Medal Table'!$C:$C,'Each Gender Events'!BT$1,'Official Medal Table'!$E:$E,'Each Gender Events'!BT$2)*'Medal values'!$B$1
+ COUNTIFS('Official Medal Table'!$G:$G,'Each Gender Events'!$A53,'Official Medal Table'!$C:$C,'Each Gender Events'!BT$1,'Official Medal Table'!$E:$E,'Each Gender Events'!BT$2)*'Medal values'!$B$2
+ COUNTIFS('Official Medal Table'!$H:$H,'Each Gender Events'!$A53,'Official Medal Table'!$C:$C,'Each Gender Events'!BT$1,'Official Medal Table'!$E:$E,'Each Gender Events'!BT$2)*'Medal values'!$B$3
+ COUNTIFS('Official Medal Table'!$I:$I,'Each Gender Events'!$A53,'Official Medal Table'!$C:$C,'Each Gender Events'!BT$1,'Official Medal Table'!$E:$E,'Each Gender Events'!BT$2)*'Medal values'!$B$3
+ COUNTIFS('Official Medal Table'!$F:$F,'Each Gender Events'!$A53,'Official Medal Table'!$C:$C,'Each Gender Events'!BT$1,'Official Medal Table'!$E:$E,"Mixed")*'Medal values'!$B$1/2
+ COUNTIFS('Official Medal Table'!$G:$G,'Each Gender Events'!$A53,'Official Medal Table'!$C:$C,'Each Gender Events'!BT$1,'Official Medal Table'!$E:$E,"Mixed")*'Medal values'!$B$2/2
+ COUNTIFS('Official Medal Table'!$H:$H,'Each Gender Events'!$A53,'Official Medal Table'!$C:$C,'Each Gender Events'!BT$1,'Official Medal Table'!$E:$E,"Mixed")*'Medal values'!$B$3/2
+ COUNTIFS('Official Medal Table'!$I:$I,'Each Gender Events'!$A53,'Official Medal Table'!$C:$C,'Each Gender Events'!BT$1,'Official Medal Table'!$E:$E,"Mixed")*'Medal values'!$B$3/2</f>
        <v>0</v>
      </c>
      <c r="BU53">
        <f>COUNTIFS('Official Medal Table'!$F:$F,'Each Gender Events'!$A53,'Official Medal Table'!$C:$C,'Each Gender Events'!BU$1,'Official Medal Table'!$E:$E,'Each Gender Events'!BU$2)*'Medal values'!$B$1
+ COUNTIFS('Official Medal Table'!$G:$G,'Each Gender Events'!$A53,'Official Medal Table'!$C:$C,'Each Gender Events'!BU$1,'Official Medal Table'!$E:$E,'Each Gender Events'!BU$2)*'Medal values'!$B$2
+ COUNTIFS('Official Medal Table'!$H:$H,'Each Gender Events'!$A53,'Official Medal Table'!$C:$C,'Each Gender Events'!BU$1,'Official Medal Table'!$E:$E,'Each Gender Events'!BU$2)*'Medal values'!$B$3
+ COUNTIFS('Official Medal Table'!$I:$I,'Each Gender Events'!$A53,'Official Medal Table'!$C:$C,'Each Gender Events'!BU$1,'Official Medal Table'!$E:$E,'Each Gender Events'!BU$2)*'Medal values'!$B$3
+ COUNTIFS('Official Medal Table'!$F:$F,'Each Gender Events'!$A53,'Official Medal Table'!$C:$C,'Each Gender Events'!BU$1,'Official Medal Table'!$E:$E,"Mixed")*'Medal values'!$B$1/2
+ COUNTIFS('Official Medal Table'!$G:$G,'Each Gender Events'!$A53,'Official Medal Table'!$C:$C,'Each Gender Events'!BU$1,'Official Medal Table'!$E:$E,"Mixed")*'Medal values'!$B$2/2
+ COUNTIFS('Official Medal Table'!$H:$H,'Each Gender Events'!$A53,'Official Medal Table'!$C:$C,'Each Gender Events'!BU$1,'Official Medal Table'!$E:$E,"Mixed")*'Medal values'!$B$3/2
+ COUNTIFS('Official Medal Table'!$I:$I,'Each Gender Events'!$A53,'Official Medal Table'!$C:$C,'Each Gender Events'!BU$1,'Official Medal Table'!$E:$E,"Mixed")*'Medal values'!$B$3/2</f>
        <v>0</v>
      </c>
      <c r="BV53">
        <f>COUNTIFS('Official Medal Table'!$F:$F,'Each Gender Events'!$A53,'Official Medal Table'!$C:$C,'Each Gender Events'!BV$1,'Official Medal Table'!$E:$E,'Each Gender Events'!BV$2)*'Medal values'!$B$1
+ COUNTIFS('Official Medal Table'!$G:$G,'Each Gender Events'!$A53,'Official Medal Table'!$C:$C,'Each Gender Events'!BV$1,'Official Medal Table'!$E:$E,'Each Gender Events'!BV$2)*'Medal values'!$B$2
+ COUNTIFS('Official Medal Table'!$H:$H,'Each Gender Events'!$A53,'Official Medal Table'!$C:$C,'Each Gender Events'!BV$1,'Official Medal Table'!$E:$E,'Each Gender Events'!BV$2)*'Medal values'!$B$3
+ COUNTIFS('Official Medal Table'!$I:$I,'Each Gender Events'!$A53,'Official Medal Table'!$C:$C,'Each Gender Events'!BV$1,'Official Medal Table'!$E:$E,'Each Gender Events'!BV$2)*'Medal values'!$B$3
+ COUNTIFS('Official Medal Table'!$F:$F,'Each Gender Events'!$A53,'Official Medal Table'!$C:$C,'Each Gender Events'!BV$1,'Official Medal Table'!$E:$E,"Mixed")*'Medal values'!$B$1/2
+ COUNTIFS('Official Medal Table'!$G:$G,'Each Gender Events'!$A53,'Official Medal Table'!$C:$C,'Each Gender Events'!BV$1,'Official Medal Table'!$E:$E,"Mixed")*'Medal values'!$B$2/2
+ COUNTIFS('Official Medal Table'!$H:$H,'Each Gender Events'!$A53,'Official Medal Table'!$C:$C,'Each Gender Events'!BV$1,'Official Medal Table'!$E:$E,"Mixed")*'Medal values'!$B$3/2
+ COUNTIFS('Official Medal Table'!$I:$I,'Each Gender Events'!$A53,'Official Medal Table'!$C:$C,'Each Gender Events'!BV$1,'Official Medal Table'!$E:$E,"Mixed")*'Medal values'!$B$3/2</f>
        <v>0</v>
      </c>
      <c r="BW53">
        <f>COUNTIFS('Official Medal Table'!$F:$F,'Each Gender Events'!$A53,'Official Medal Table'!$C:$C,'Each Gender Events'!BW$1,'Official Medal Table'!$E:$E,'Each Gender Events'!BW$2)*'Medal values'!$B$1
+ COUNTIFS('Official Medal Table'!$G:$G,'Each Gender Events'!$A53,'Official Medal Table'!$C:$C,'Each Gender Events'!BW$1,'Official Medal Table'!$E:$E,'Each Gender Events'!BW$2)*'Medal values'!$B$2
+ COUNTIFS('Official Medal Table'!$H:$H,'Each Gender Events'!$A53,'Official Medal Table'!$C:$C,'Each Gender Events'!BW$1,'Official Medal Table'!$E:$E,'Each Gender Events'!BW$2)*'Medal values'!$B$3
+ COUNTIFS('Official Medal Table'!$I:$I,'Each Gender Events'!$A53,'Official Medal Table'!$C:$C,'Each Gender Events'!BW$1,'Official Medal Table'!$E:$E,'Each Gender Events'!BW$2)*'Medal values'!$B$3
+ COUNTIFS('Official Medal Table'!$F:$F,'Each Gender Events'!$A53,'Official Medal Table'!$C:$C,'Each Gender Events'!BW$1,'Official Medal Table'!$E:$E,"Mixed")*'Medal values'!$B$1/2
+ COUNTIFS('Official Medal Table'!$G:$G,'Each Gender Events'!$A53,'Official Medal Table'!$C:$C,'Each Gender Events'!BW$1,'Official Medal Table'!$E:$E,"Mixed")*'Medal values'!$B$2/2
+ COUNTIFS('Official Medal Table'!$H:$H,'Each Gender Events'!$A53,'Official Medal Table'!$C:$C,'Each Gender Events'!BW$1,'Official Medal Table'!$E:$E,"Mixed")*'Medal values'!$B$3/2
+ COUNTIFS('Official Medal Table'!$I:$I,'Each Gender Events'!$A53,'Official Medal Table'!$C:$C,'Each Gender Events'!BW$1,'Official Medal Table'!$E:$E,"Mixed")*'Medal values'!$B$3/2</f>
        <v>0</v>
      </c>
      <c r="BX53">
        <f>COUNTIFS('Official Medal Table'!$F:$F,'Each Gender Events'!$A53,'Official Medal Table'!$C:$C,'Each Gender Events'!BX$1,'Official Medal Table'!$E:$E,'Each Gender Events'!BX$2)*'Medal values'!$B$1
+ COUNTIFS('Official Medal Table'!$G:$G,'Each Gender Events'!$A53,'Official Medal Table'!$C:$C,'Each Gender Events'!BX$1,'Official Medal Table'!$E:$E,'Each Gender Events'!BX$2)*'Medal values'!$B$2
+ COUNTIFS('Official Medal Table'!$H:$H,'Each Gender Events'!$A53,'Official Medal Table'!$C:$C,'Each Gender Events'!BX$1,'Official Medal Table'!$E:$E,'Each Gender Events'!BX$2)*'Medal values'!$B$3
+ COUNTIFS('Official Medal Table'!$I:$I,'Each Gender Events'!$A53,'Official Medal Table'!$C:$C,'Each Gender Events'!BX$1,'Official Medal Table'!$E:$E,'Each Gender Events'!BX$2)*'Medal values'!$B$3
+ COUNTIFS('Official Medal Table'!$F:$F,'Each Gender Events'!$A53,'Official Medal Table'!$C:$C,'Each Gender Events'!BX$1,'Official Medal Table'!$E:$E,"Mixed")*'Medal values'!$B$1/2
+ COUNTIFS('Official Medal Table'!$G:$G,'Each Gender Events'!$A53,'Official Medal Table'!$C:$C,'Each Gender Events'!BX$1,'Official Medal Table'!$E:$E,"Mixed")*'Medal values'!$B$2/2
+ COUNTIFS('Official Medal Table'!$H:$H,'Each Gender Events'!$A53,'Official Medal Table'!$C:$C,'Each Gender Events'!BX$1,'Official Medal Table'!$E:$E,"Mixed")*'Medal values'!$B$3/2
+ COUNTIFS('Official Medal Table'!$I:$I,'Each Gender Events'!$A53,'Official Medal Table'!$C:$C,'Each Gender Events'!BX$1,'Official Medal Table'!$E:$E,"Mixed")*'Medal values'!$B$3/2</f>
        <v>0</v>
      </c>
      <c r="BY53">
        <f>COUNTIFS('Official Medal Table'!$F:$F,'Each Gender Events'!$A53,'Official Medal Table'!$C:$C,'Each Gender Events'!BY$1,'Official Medal Table'!$E:$E,'Each Gender Events'!BY$2)*'Medal values'!$B$1
+ COUNTIFS('Official Medal Table'!$G:$G,'Each Gender Events'!$A53,'Official Medal Table'!$C:$C,'Each Gender Events'!BY$1,'Official Medal Table'!$E:$E,'Each Gender Events'!BY$2)*'Medal values'!$B$2
+ COUNTIFS('Official Medal Table'!$H:$H,'Each Gender Events'!$A53,'Official Medal Table'!$C:$C,'Each Gender Events'!BY$1,'Official Medal Table'!$E:$E,'Each Gender Events'!BY$2)*'Medal values'!$B$3
+ COUNTIFS('Official Medal Table'!$I:$I,'Each Gender Events'!$A53,'Official Medal Table'!$C:$C,'Each Gender Events'!BY$1,'Official Medal Table'!$E:$E,'Each Gender Events'!BY$2)*'Medal values'!$B$3
+ COUNTIFS('Official Medal Table'!$F:$F,'Each Gender Events'!$A53,'Official Medal Table'!$C:$C,'Each Gender Events'!BY$1,'Official Medal Table'!$E:$E,"Mixed")*'Medal values'!$B$1/2
+ COUNTIFS('Official Medal Table'!$G:$G,'Each Gender Events'!$A53,'Official Medal Table'!$C:$C,'Each Gender Events'!BY$1,'Official Medal Table'!$E:$E,"Mixed")*'Medal values'!$B$2/2
+ COUNTIFS('Official Medal Table'!$H:$H,'Each Gender Events'!$A53,'Official Medal Table'!$C:$C,'Each Gender Events'!BY$1,'Official Medal Table'!$E:$E,"Mixed")*'Medal values'!$B$3/2
+ COUNTIFS('Official Medal Table'!$I:$I,'Each Gender Events'!$A53,'Official Medal Table'!$C:$C,'Each Gender Events'!BY$1,'Official Medal Table'!$E:$E,"Mixed")*'Medal values'!$B$3/2</f>
        <v>0</v>
      </c>
      <c r="BZ53">
        <f>COUNTIFS('Official Medal Table'!$F:$F,'Each Gender Events'!$A53,'Official Medal Table'!$C:$C,'Each Gender Events'!BZ$1,'Official Medal Table'!$E:$E,'Each Gender Events'!BZ$2)*'Medal values'!$B$1
+ COUNTIFS('Official Medal Table'!$G:$G,'Each Gender Events'!$A53,'Official Medal Table'!$C:$C,'Each Gender Events'!BZ$1,'Official Medal Table'!$E:$E,'Each Gender Events'!BZ$2)*'Medal values'!$B$2
+ COUNTIFS('Official Medal Table'!$H:$H,'Each Gender Events'!$A53,'Official Medal Table'!$C:$C,'Each Gender Events'!BZ$1,'Official Medal Table'!$E:$E,'Each Gender Events'!BZ$2)*'Medal values'!$B$3
+ COUNTIFS('Official Medal Table'!$I:$I,'Each Gender Events'!$A53,'Official Medal Table'!$C:$C,'Each Gender Events'!BZ$1,'Official Medal Table'!$E:$E,'Each Gender Events'!BZ$2)*'Medal values'!$B$3
+ COUNTIFS('Official Medal Table'!$F:$F,'Each Gender Events'!$A53,'Official Medal Table'!$C:$C,'Each Gender Events'!BZ$1,'Official Medal Table'!$E:$E,"Mixed")*'Medal values'!$B$1/2
+ COUNTIFS('Official Medal Table'!$G:$G,'Each Gender Events'!$A53,'Official Medal Table'!$C:$C,'Each Gender Events'!BZ$1,'Official Medal Table'!$E:$E,"Mixed")*'Medal values'!$B$2/2
+ COUNTIFS('Official Medal Table'!$H:$H,'Each Gender Events'!$A53,'Official Medal Table'!$C:$C,'Each Gender Events'!BZ$1,'Official Medal Table'!$E:$E,"Mixed")*'Medal values'!$B$3/2
+ COUNTIFS('Official Medal Table'!$I:$I,'Each Gender Events'!$A53,'Official Medal Table'!$C:$C,'Each Gender Events'!BZ$1,'Official Medal Table'!$E:$E,"Mixed")*'Medal values'!$B$3/2</f>
        <v>0</v>
      </c>
      <c r="CA53">
        <f>COUNTIFS('Official Medal Table'!$F:$F,'Each Gender Events'!$A53,'Official Medal Table'!$C:$C,'Each Gender Events'!CA$1,'Official Medal Table'!$E:$E,'Each Gender Events'!CA$2)*'Medal values'!$B$1
+ COUNTIFS('Official Medal Table'!$G:$G,'Each Gender Events'!$A53,'Official Medal Table'!$C:$C,'Each Gender Events'!CA$1,'Official Medal Table'!$E:$E,'Each Gender Events'!CA$2)*'Medal values'!$B$2
+ COUNTIFS('Official Medal Table'!$H:$H,'Each Gender Events'!$A53,'Official Medal Table'!$C:$C,'Each Gender Events'!CA$1,'Official Medal Table'!$E:$E,'Each Gender Events'!CA$2)*'Medal values'!$B$3
+ COUNTIFS('Official Medal Table'!$I:$I,'Each Gender Events'!$A53,'Official Medal Table'!$C:$C,'Each Gender Events'!CA$1,'Official Medal Table'!$E:$E,'Each Gender Events'!CA$2)*'Medal values'!$B$3
+ COUNTIFS('Official Medal Table'!$F:$F,'Each Gender Events'!$A53,'Official Medal Table'!$C:$C,'Each Gender Events'!CA$1,'Official Medal Table'!$E:$E,"Mixed")*'Medal values'!$B$1/2
+ COUNTIFS('Official Medal Table'!$G:$G,'Each Gender Events'!$A53,'Official Medal Table'!$C:$C,'Each Gender Events'!CA$1,'Official Medal Table'!$E:$E,"Mixed")*'Medal values'!$B$2/2
+ COUNTIFS('Official Medal Table'!$H:$H,'Each Gender Events'!$A53,'Official Medal Table'!$C:$C,'Each Gender Events'!CA$1,'Official Medal Table'!$E:$E,"Mixed")*'Medal values'!$B$3/2
+ COUNTIFS('Official Medal Table'!$I:$I,'Each Gender Events'!$A53,'Official Medal Table'!$C:$C,'Each Gender Events'!CA$1,'Official Medal Table'!$E:$E,"Mixed")*'Medal values'!$B$3/2</f>
        <v>0</v>
      </c>
      <c r="CB53">
        <f>COUNTIFS('Official Medal Table'!$F:$F,'Each Gender Events'!$A53,'Official Medal Table'!$C:$C,'Each Gender Events'!CB$1,'Official Medal Table'!$E:$E,'Each Gender Events'!CB$2)*'Medal values'!$B$1
+ COUNTIFS('Official Medal Table'!$G:$G,'Each Gender Events'!$A53,'Official Medal Table'!$C:$C,'Each Gender Events'!CB$1,'Official Medal Table'!$E:$E,'Each Gender Events'!CB$2)*'Medal values'!$B$2
+ COUNTIFS('Official Medal Table'!$H:$H,'Each Gender Events'!$A53,'Official Medal Table'!$C:$C,'Each Gender Events'!CB$1,'Official Medal Table'!$E:$E,'Each Gender Events'!CB$2)*'Medal values'!$B$3
+ COUNTIFS('Official Medal Table'!$I:$I,'Each Gender Events'!$A53,'Official Medal Table'!$C:$C,'Each Gender Events'!CB$1,'Official Medal Table'!$E:$E,'Each Gender Events'!CB$2)*'Medal values'!$B$3
+ COUNTIFS('Official Medal Table'!$F:$F,'Each Gender Events'!$A53,'Official Medal Table'!$C:$C,'Each Gender Events'!CB$1,'Official Medal Table'!$E:$E,"Mixed")*'Medal values'!$B$1/2
+ COUNTIFS('Official Medal Table'!$G:$G,'Each Gender Events'!$A53,'Official Medal Table'!$C:$C,'Each Gender Events'!CB$1,'Official Medal Table'!$E:$E,"Mixed")*'Medal values'!$B$2/2
+ COUNTIFS('Official Medal Table'!$H:$H,'Each Gender Events'!$A53,'Official Medal Table'!$C:$C,'Each Gender Events'!CB$1,'Official Medal Table'!$E:$E,"Mixed")*'Medal values'!$B$3/2
+ COUNTIFS('Official Medal Table'!$I:$I,'Each Gender Events'!$A53,'Official Medal Table'!$C:$C,'Each Gender Events'!CB$1,'Official Medal Table'!$E:$E,"Mixed")*'Medal values'!$B$3/2</f>
        <v>0</v>
      </c>
      <c r="CC53">
        <f>COUNTIFS('Official Medal Table'!$F:$F,'Each Gender Events'!$A53,'Official Medal Table'!$C:$C,'Each Gender Events'!CC$1,'Official Medal Table'!$E:$E,'Each Gender Events'!CC$2)*'Medal values'!$B$1
+ COUNTIFS('Official Medal Table'!$G:$G,'Each Gender Events'!$A53,'Official Medal Table'!$C:$C,'Each Gender Events'!CC$1,'Official Medal Table'!$E:$E,'Each Gender Events'!CC$2)*'Medal values'!$B$2
+ COUNTIFS('Official Medal Table'!$H:$H,'Each Gender Events'!$A53,'Official Medal Table'!$C:$C,'Each Gender Events'!CC$1,'Official Medal Table'!$E:$E,'Each Gender Events'!CC$2)*'Medal values'!$B$3
+ COUNTIFS('Official Medal Table'!$I:$I,'Each Gender Events'!$A53,'Official Medal Table'!$C:$C,'Each Gender Events'!CC$1,'Official Medal Table'!$E:$E,'Each Gender Events'!CC$2)*'Medal values'!$B$3
+ COUNTIFS('Official Medal Table'!$F:$F,'Each Gender Events'!$A53,'Official Medal Table'!$C:$C,'Each Gender Events'!CC$1,'Official Medal Table'!$E:$E,"Mixed")*'Medal values'!$B$1/2
+ COUNTIFS('Official Medal Table'!$G:$G,'Each Gender Events'!$A53,'Official Medal Table'!$C:$C,'Each Gender Events'!CC$1,'Official Medal Table'!$E:$E,"Mixed")*'Medal values'!$B$2/2
+ COUNTIFS('Official Medal Table'!$H:$H,'Each Gender Events'!$A53,'Official Medal Table'!$C:$C,'Each Gender Events'!CC$1,'Official Medal Table'!$E:$E,"Mixed")*'Medal values'!$B$3/2
+ COUNTIFS('Official Medal Table'!$I:$I,'Each Gender Events'!$A53,'Official Medal Table'!$C:$C,'Each Gender Events'!CC$1,'Official Medal Table'!$E:$E,"Mixed")*'Medal values'!$B$3/2</f>
        <v>0</v>
      </c>
      <c r="CD53">
        <f>COUNTIFS('Official Medal Table'!$F:$F,'Each Gender Events'!$A53,'Official Medal Table'!$C:$C,'Each Gender Events'!CD$1,'Official Medal Table'!$E:$E,'Each Gender Events'!CD$2)*'Medal values'!$B$1
+ COUNTIFS('Official Medal Table'!$G:$G,'Each Gender Events'!$A53,'Official Medal Table'!$C:$C,'Each Gender Events'!CD$1,'Official Medal Table'!$E:$E,'Each Gender Events'!CD$2)*'Medal values'!$B$2
+ COUNTIFS('Official Medal Table'!$H:$H,'Each Gender Events'!$A53,'Official Medal Table'!$C:$C,'Each Gender Events'!CD$1,'Official Medal Table'!$E:$E,'Each Gender Events'!CD$2)*'Medal values'!$B$3
+ COUNTIFS('Official Medal Table'!$I:$I,'Each Gender Events'!$A53,'Official Medal Table'!$C:$C,'Each Gender Events'!CD$1,'Official Medal Table'!$E:$E,'Each Gender Events'!CD$2)*'Medal values'!$B$3
+ COUNTIFS('Official Medal Table'!$F:$F,'Each Gender Events'!$A53,'Official Medal Table'!$C:$C,'Each Gender Events'!CD$1,'Official Medal Table'!$E:$E,"Mixed")*'Medal values'!$B$1/2
+ COUNTIFS('Official Medal Table'!$G:$G,'Each Gender Events'!$A53,'Official Medal Table'!$C:$C,'Each Gender Events'!CD$1,'Official Medal Table'!$E:$E,"Mixed")*'Medal values'!$B$2/2
+ COUNTIFS('Official Medal Table'!$H:$H,'Each Gender Events'!$A53,'Official Medal Table'!$C:$C,'Each Gender Events'!CD$1,'Official Medal Table'!$E:$E,"Mixed")*'Medal values'!$B$3/2
+ COUNTIFS('Official Medal Table'!$I:$I,'Each Gender Events'!$A53,'Official Medal Table'!$C:$C,'Each Gender Events'!CD$1,'Official Medal Table'!$E:$E,"Mixed")*'Medal values'!$B$3/2</f>
        <v>0</v>
      </c>
      <c r="CE53">
        <f>COUNTIFS('Official Medal Table'!$F:$F,'Each Gender Events'!$A53,'Official Medal Table'!$C:$C,'Each Gender Events'!CE$1,'Official Medal Table'!$E:$E,'Each Gender Events'!CE$2)*'Medal values'!$B$1
+ COUNTIFS('Official Medal Table'!$G:$G,'Each Gender Events'!$A53,'Official Medal Table'!$C:$C,'Each Gender Events'!CE$1,'Official Medal Table'!$E:$E,'Each Gender Events'!CE$2)*'Medal values'!$B$2
+ COUNTIFS('Official Medal Table'!$H:$H,'Each Gender Events'!$A53,'Official Medal Table'!$C:$C,'Each Gender Events'!CE$1,'Official Medal Table'!$E:$E,'Each Gender Events'!CE$2)*'Medal values'!$B$3
+ COUNTIFS('Official Medal Table'!$I:$I,'Each Gender Events'!$A53,'Official Medal Table'!$C:$C,'Each Gender Events'!CE$1,'Official Medal Table'!$E:$E,'Each Gender Events'!CE$2)*'Medal values'!$B$3
+ COUNTIFS('Official Medal Table'!$F:$F,'Each Gender Events'!$A53,'Official Medal Table'!$C:$C,'Each Gender Events'!CE$1,'Official Medal Table'!$E:$E,"Mixed")*'Medal values'!$B$1/2
+ COUNTIFS('Official Medal Table'!$G:$G,'Each Gender Events'!$A53,'Official Medal Table'!$C:$C,'Each Gender Events'!CE$1,'Official Medal Table'!$E:$E,"Mixed")*'Medal values'!$B$2/2
+ COUNTIFS('Official Medal Table'!$H:$H,'Each Gender Events'!$A53,'Official Medal Table'!$C:$C,'Each Gender Events'!CE$1,'Official Medal Table'!$E:$E,"Mixed")*'Medal values'!$B$3/2
+ COUNTIFS('Official Medal Table'!$I:$I,'Each Gender Events'!$A53,'Official Medal Table'!$C:$C,'Each Gender Events'!CE$1,'Official Medal Table'!$E:$E,"Mixed")*'Medal values'!$B$3/2</f>
        <v>0</v>
      </c>
      <c r="CF53">
        <f>COUNTIFS('Official Medal Table'!$F:$F,'Each Gender Events'!$A53,'Official Medal Table'!$C:$C,'Each Gender Events'!CF$1,'Official Medal Table'!$E:$E,'Each Gender Events'!CF$2)*'Medal values'!$B$1
+ COUNTIFS('Official Medal Table'!$G:$G,'Each Gender Events'!$A53,'Official Medal Table'!$C:$C,'Each Gender Events'!CF$1,'Official Medal Table'!$E:$E,'Each Gender Events'!CF$2)*'Medal values'!$B$2
+ COUNTIFS('Official Medal Table'!$H:$H,'Each Gender Events'!$A53,'Official Medal Table'!$C:$C,'Each Gender Events'!CF$1,'Official Medal Table'!$E:$E,'Each Gender Events'!CF$2)*'Medal values'!$B$3
+ COUNTIFS('Official Medal Table'!$I:$I,'Each Gender Events'!$A53,'Official Medal Table'!$C:$C,'Each Gender Events'!CF$1,'Official Medal Table'!$E:$E,'Each Gender Events'!CF$2)*'Medal values'!$B$3
+ COUNTIFS('Official Medal Table'!$F:$F,'Each Gender Events'!$A53,'Official Medal Table'!$C:$C,'Each Gender Events'!CF$1,'Official Medal Table'!$E:$E,"Mixed")*'Medal values'!$B$1/2
+ COUNTIFS('Official Medal Table'!$G:$G,'Each Gender Events'!$A53,'Official Medal Table'!$C:$C,'Each Gender Events'!CF$1,'Official Medal Table'!$E:$E,"Mixed")*'Medal values'!$B$2/2
+ COUNTIFS('Official Medal Table'!$H:$H,'Each Gender Events'!$A53,'Official Medal Table'!$C:$C,'Each Gender Events'!CF$1,'Official Medal Table'!$E:$E,"Mixed")*'Medal values'!$B$3/2
+ COUNTIFS('Official Medal Table'!$I:$I,'Each Gender Events'!$A53,'Official Medal Table'!$C:$C,'Each Gender Events'!CF$1,'Official Medal Table'!$E:$E,"Mixed")*'Medal values'!$B$3/2</f>
        <v>0</v>
      </c>
      <c r="CG53">
        <f>COUNTIFS('Official Medal Table'!$F:$F,'Each Gender Events'!$A53,'Official Medal Table'!$C:$C,'Each Gender Events'!CG$1,'Official Medal Table'!$E:$E,'Each Gender Events'!CG$2)*'Medal values'!$B$1
+ COUNTIFS('Official Medal Table'!$G:$G,'Each Gender Events'!$A53,'Official Medal Table'!$C:$C,'Each Gender Events'!CG$1,'Official Medal Table'!$E:$E,'Each Gender Events'!CG$2)*'Medal values'!$B$2
+ COUNTIFS('Official Medal Table'!$H:$H,'Each Gender Events'!$A53,'Official Medal Table'!$C:$C,'Each Gender Events'!CG$1,'Official Medal Table'!$E:$E,'Each Gender Events'!CG$2)*'Medal values'!$B$3
+ COUNTIFS('Official Medal Table'!$I:$I,'Each Gender Events'!$A53,'Official Medal Table'!$C:$C,'Each Gender Events'!CG$1,'Official Medal Table'!$E:$E,'Each Gender Events'!CG$2)*'Medal values'!$B$3
+ COUNTIFS('Official Medal Table'!$F:$F,'Each Gender Events'!$A53,'Official Medal Table'!$C:$C,'Each Gender Events'!CG$1,'Official Medal Table'!$E:$E,"Mixed")*'Medal values'!$B$1/2
+ COUNTIFS('Official Medal Table'!$G:$G,'Each Gender Events'!$A53,'Official Medal Table'!$C:$C,'Each Gender Events'!CG$1,'Official Medal Table'!$E:$E,"Mixed")*'Medal values'!$B$2/2
+ COUNTIFS('Official Medal Table'!$H:$H,'Each Gender Events'!$A53,'Official Medal Table'!$C:$C,'Each Gender Events'!CG$1,'Official Medal Table'!$E:$E,"Mixed")*'Medal values'!$B$3/2
+ COUNTIFS('Official Medal Table'!$I:$I,'Each Gender Events'!$A53,'Official Medal Table'!$C:$C,'Each Gender Events'!CG$1,'Official Medal Table'!$E:$E,"Mixed")*'Medal values'!$B$3/2</f>
        <v>0</v>
      </c>
      <c r="CH53">
        <f>COUNTIFS('Official Medal Table'!$F:$F,'Each Gender Events'!$A53,'Official Medal Table'!$C:$C,'Each Gender Events'!CH$1,'Official Medal Table'!$E:$E,'Each Gender Events'!CH$2)*'Medal values'!$B$1
+ COUNTIFS('Official Medal Table'!$G:$G,'Each Gender Events'!$A53,'Official Medal Table'!$C:$C,'Each Gender Events'!CH$1,'Official Medal Table'!$E:$E,'Each Gender Events'!CH$2)*'Medal values'!$B$2
+ COUNTIFS('Official Medal Table'!$H:$H,'Each Gender Events'!$A53,'Official Medal Table'!$C:$C,'Each Gender Events'!CH$1,'Official Medal Table'!$E:$E,'Each Gender Events'!CH$2)*'Medal values'!$B$3
+ COUNTIFS('Official Medal Table'!$I:$I,'Each Gender Events'!$A53,'Official Medal Table'!$C:$C,'Each Gender Events'!CH$1,'Official Medal Table'!$E:$E,'Each Gender Events'!CH$2)*'Medal values'!$B$3
+ COUNTIFS('Official Medal Table'!$F:$F,'Each Gender Events'!$A53,'Official Medal Table'!$C:$C,'Each Gender Events'!CH$1,'Official Medal Table'!$E:$E,"Mixed")*'Medal values'!$B$1/2
+ COUNTIFS('Official Medal Table'!$G:$G,'Each Gender Events'!$A53,'Official Medal Table'!$C:$C,'Each Gender Events'!CH$1,'Official Medal Table'!$E:$E,"Mixed")*'Medal values'!$B$2/2
+ COUNTIFS('Official Medal Table'!$H:$H,'Each Gender Events'!$A53,'Official Medal Table'!$C:$C,'Each Gender Events'!CH$1,'Official Medal Table'!$E:$E,"Mixed")*'Medal values'!$B$3/2
+ COUNTIFS('Official Medal Table'!$I:$I,'Each Gender Events'!$A53,'Official Medal Table'!$C:$C,'Each Gender Events'!CH$1,'Official Medal Table'!$E:$E,"Mixed")*'Medal values'!$B$3/2</f>
        <v>0</v>
      </c>
      <c r="CI53">
        <f>COUNTIFS('Official Medal Table'!$F:$F,'Each Gender Events'!$A53,'Official Medal Table'!$C:$C,'Each Gender Events'!CI$1,'Official Medal Table'!$E:$E,'Each Gender Events'!CI$2)*'Medal values'!$B$1
+ COUNTIFS('Official Medal Table'!$G:$G,'Each Gender Events'!$A53,'Official Medal Table'!$C:$C,'Each Gender Events'!CI$1,'Official Medal Table'!$E:$E,'Each Gender Events'!CI$2)*'Medal values'!$B$2
+ COUNTIFS('Official Medal Table'!$H:$H,'Each Gender Events'!$A53,'Official Medal Table'!$C:$C,'Each Gender Events'!CI$1,'Official Medal Table'!$E:$E,'Each Gender Events'!CI$2)*'Medal values'!$B$3
+ COUNTIFS('Official Medal Table'!$I:$I,'Each Gender Events'!$A53,'Official Medal Table'!$C:$C,'Each Gender Events'!CI$1,'Official Medal Table'!$E:$E,'Each Gender Events'!CI$2)*'Medal values'!$B$3
+ COUNTIFS('Official Medal Table'!$F:$F,'Each Gender Events'!$A53,'Official Medal Table'!$C:$C,'Each Gender Events'!CI$1,'Official Medal Table'!$E:$E,"Mixed")*'Medal values'!$B$1/2
+ COUNTIFS('Official Medal Table'!$G:$G,'Each Gender Events'!$A53,'Official Medal Table'!$C:$C,'Each Gender Events'!CI$1,'Official Medal Table'!$E:$E,"Mixed")*'Medal values'!$B$2/2
+ COUNTIFS('Official Medal Table'!$H:$H,'Each Gender Events'!$A53,'Official Medal Table'!$C:$C,'Each Gender Events'!CI$1,'Official Medal Table'!$E:$E,"Mixed")*'Medal values'!$B$3/2
+ COUNTIFS('Official Medal Table'!$I:$I,'Each Gender Events'!$A53,'Official Medal Table'!$C:$C,'Each Gender Events'!CI$1,'Official Medal Table'!$E:$E,"Mixed")*'Medal values'!$B$3/2</f>
        <v>0</v>
      </c>
      <c r="CJ53">
        <f>COUNTIFS('Official Medal Table'!$F:$F,'Each Gender Events'!$A53,'Official Medal Table'!$C:$C,'Each Gender Events'!CJ$1,'Official Medal Table'!$E:$E,'Each Gender Events'!CJ$2)*'Medal values'!$B$1
+ COUNTIFS('Official Medal Table'!$G:$G,'Each Gender Events'!$A53,'Official Medal Table'!$C:$C,'Each Gender Events'!CJ$1,'Official Medal Table'!$E:$E,'Each Gender Events'!CJ$2)*'Medal values'!$B$2
+ COUNTIFS('Official Medal Table'!$H:$H,'Each Gender Events'!$A53,'Official Medal Table'!$C:$C,'Each Gender Events'!CJ$1,'Official Medal Table'!$E:$E,'Each Gender Events'!CJ$2)*'Medal values'!$B$3
+ COUNTIFS('Official Medal Table'!$I:$I,'Each Gender Events'!$A53,'Official Medal Table'!$C:$C,'Each Gender Events'!CJ$1,'Official Medal Table'!$E:$E,'Each Gender Events'!CJ$2)*'Medal values'!$B$3
+ COUNTIFS('Official Medal Table'!$F:$F,'Each Gender Events'!$A53,'Official Medal Table'!$C:$C,'Each Gender Events'!CJ$1,'Official Medal Table'!$E:$E,"Mixed")*'Medal values'!$B$1/2
+ COUNTIFS('Official Medal Table'!$G:$G,'Each Gender Events'!$A53,'Official Medal Table'!$C:$C,'Each Gender Events'!CJ$1,'Official Medal Table'!$E:$E,"Mixed")*'Medal values'!$B$2/2
+ COUNTIFS('Official Medal Table'!$H:$H,'Each Gender Events'!$A53,'Official Medal Table'!$C:$C,'Each Gender Events'!CJ$1,'Official Medal Table'!$E:$E,"Mixed")*'Medal values'!$B$3/2
+ COUNTIFS('Official Medal Table'!$I:$I,'Each Gender Events'!$A53,'Official Medal Table'!$C:$C,'Each Gender Events'!CJ$1,'Official Medal Table'!$E:$E,"Mixed")*'Medal values'!$B$3/2</f>
        <v>0</v>
      </c>
      <c r="CK53">
        <f>COUNTIFS('Official Medal Table'!$F:$F,'Each Gender Events'!$A53,'Official Medal Table'!$C:$C,'Each Gender Events'!CK$1,'Official Medal Table'!$E:$E,'Each Gender Events'!CK$2)*'Medal values'!$B$1
+ COUNTIFS('Official Medal Table'!$G:$G,'Each Gender Events'!$A53,'Official Medal Table'!$C:$C,'Each Gender Events'!CK$1,'Official Medal Table'!$E:$E,'Each Gender Events'!CK$2)*'Medal values'!$B$2
+ COUNTIFS('Official Medal Table'!$H:$H,'Each Gender Events'!$A53,'Official Medal Table'!$C:$C,'Each Gender Events'!CK$1,'Official Medal Table'!$E:$E,'Each Gender Events'!CK$2)*'Medal values'!$B$3
+ COUNTIFS('Official Medal Table'!$I:$I,'Each Gender Events'!$A53,'Official Medal Table'!$C:$C,'Each Gender Events'!CK$1,'Official Medal Table'!$E:$E,'Each Gender Events'!CK$2)*'Medal values'!$B$3
+ COUNTIFS('Official Medal Table'!$F:$F,'Each Gender Events'!$A53,'Official Medal Table'!$C:$C,'Each Gender Events'!CK$1,'Official Medal Table'!$E:$E,"Mixed")*'Medal values'!$B$1/2
+ COUNTIFS('Official Medal Table'!$G:$G,'Each Gender Events'!$A53,'Official Medal Table'!$C:$C,'Each Gender Events'!CK$1,'Official Medal Table'!$E:$E,"Mixed")*'Medal values'!$B$2/2
+ COUNTIFS('Official Medal Table'!$H:$H,'Each Gender Events'!$A53,'Official Medal Table'!$C:$C,'Each Gender Events'!CK$1,'Official Medal Table'!$E:$E,"Mixed")*'Medal values'!$B$3/2
+ COUNTIFS('Official Medal Table'!$I:$I,'Each Gender Events'!$A53,'Official Medal Table'!$C:$C,'Each Gender Events'!CK$1,'Official Medal Table'!$E:$E,"Mixed")*'Medal values'!$B$3/2</f>
        <v>0</v>
      </c>
      <c r="CL53">
        <f>COUNTIFS('Official Medal Table'!$F:$F,'Each Gender Events'!$A53,'Official Medal Table'!$C:$C,'Each Gender Events'!CL$1,'Official Medal Table'!$E:$E,'Each Gender Events'!CL$2)*'Medal values'!$B$1
+ COUNTIFS('Official Medal Table'!$G:$G,'Each Gender Events'!$A53,'Official Medal Table'!$C:$C,'Each Gender Events'!CL$1,'Official Medal Table'!$E:$E,'Each Gender Events'!CL$2)*'Medal values'!$B$2
+ COUNTIFS('Official Medal Table'!$H:$H,'Each Gender Events'!$A53,'Official Medal Table'!$C:$C,'Each Gender Events'!CL$1,'Official Medal Table'!$E:$E,'Each Gender Events'!CL$2)*'Medal values'!$B$3
+ COUNTIFS('Official Medal Table'!$I:$I,'Each Gender Events'!$A53,'Official Medal Table'!$C:$C,'Each Gender Events'!CL$1,'Official Medal Table'!$E:$E,'Each Gender Events'!CL$2)*'Medal values'!$B$3
+ COUNTIFS('Official Medal Table'!$F:$F,'Each Gender Events'!$A53,'Official Medal Table'!$C:$C,'Each Gender Events'!CL$1,'Official Medal Table'!$E:$E,"Mixed")*'Medal values'!$B$1/2
+ COUNTIFS('Official Medal Table'!$G:$G,'Each Gender Events'!$A53,'Official Medal Table'!$C:$C,'Each Gender Events'!CL$1,'Official Medal Table'!$E:$E,"Mixed")*'Medal values'!$B$2/2
+ COUNTIFS('Official Medal Table'!$H:$H,'Each Gender Events'!$A53,'Official Medal Table'!$C:$C,'Each Gender Events'!CL$1,'Official Medal Table'!$E:$E,"Mixed")*'Medal values'!$B$3/2
+ COUNTIFS('Official Medal Table'!$I:$I,'Each Gender Events'!$A53,'Official Medal Table'!$C:$C,'Each Gender Events'!CL$1,'Official Medal Table'!$E:$E,"Mixed")*'Medal values'!$B$3/2</f>
        <v>0</v>
      </c>
      <c r="CM53">
        <f>COUNTIFS('Official Medal Table'!$F:$F,'Each Gender Events'!$A53,'Official Medal Table'!$C:$C,'Each Gender Events'!CM$1,'Official Medal Table'!$E:$E,'Each Gender Events'!CM$2)*'Medal values'!$B$1
+ COUNTIFS('Official Medal Table'!$G:$G,'Each Gender Events'!$A53,'Official Medal Table'!$C:$C,'Each Gender Events'!CM$1,'Official Medal Table'!$E:$E,'Each Gender Events'!CM$2)*'Medal values'!$B$2
+ COUNTIFS('Official Medal Table'!$H:$H,'Each Gender Events'!$A53,'Official Medal Table'!$C:$C,'Each Gender Events'!CM$1,'Official Medal Table'!$E:$E,'Each Gender Events'!CM$2)*'Medal values'!$B$3
+ COUNTIFS('Official Medal Table'!$I:$I,'Each Gender Events'!$A53,'Official Medal Table'!$C:$C,'Each Gender Events'!CM$1,'Official Medal Table'!$E:$E,'Each Gender Events'!CM$2)*'Medal values'!$B$3
+ COUNTIFS('Official Medal Table'!$F:$F,'Each Gender Events'!$A53,'Official Medal Table'!$C:$C,'Each Gender Events'!CM$1,'Official Medal Table'!$E:$E,"Mixed")*'Medal values'!$B$1/2
+ COUNTIFS('Official Medal Table'!$G:$G,'Each Gender Events'!$A53,'Official Medal Table'!$C:$C,'Each Gender Events'!CM$1,'Official Medal Table'!$E:$E,"Mixed")*'Medal values'!$B$2/2
+ COUNTIFS('Official Medal Table'!$H:$H,'Each Gender Events'!$A53,'Official Medal Table'!$C:$C,'Each Gender Events'!CM$1,'Official Medal Table'!$E:$E,"Mixed")*'Medal values'!$B$3/2
+ COUNTIFS('Official Medal Table'!$I:$I,'Each Gender Events'!$A53,'Official Medal Table'!$C:$C,'Each Gender Events'!CM$1,'Official Medal Table'!$E:$E,"Mixed")*'Medal values'!$B$3/2</f>
        <v>0</v>
      </c>
      <c r="CN53">
        <f>COUNTIFS('Official Medal Table'!$F:$F,'Each Gender Events'!$A53,'Official Medal Table'!$C:$C,'Each Gender Events'!CN$1,'Official Medal Table'!$E:$E,'Each Gender Events'!CN$2)*'Medal values'!$B$1
+ COUNTIFS('Official Medal Table'!$G:$G,'Each Gender Events'!$A53,'Official Medal Table'!$C:$C,'Each Gender Events'!CN$1,'Official Medal Table'!$E:$E,'Each Gender Events'!CN$2)*'Medal values'!$B$2
+ COUNTIFS('Official Medal Table'!$H:$H,'Each Gender Events'!$A53,'Official Medal Table'!$C:$C,'Each Gender Events'!CN$1,'Official Medal Table'!$E:$E,'Each Gender Events'!CN$2)*'Medal values'!$B$3
+ COUNTIFS('Official Medal Table'!$I:$I,'Each Gender Events'!$A53,'Official Medal Table'!$C:$C,'Each Gender Events'!CN$1,'Official Medal Table'!$E:$E,'Each Gender Events'!CN$2)*'Medal values'!$B$3
+ COUNTIFS('Official Medal Table'!$F:$F,'Each Gender Events'!$A53,'Official Medal Table'!$C:$C,'Each Gender Events'!CN$1,'Official Medal Table'!$E:$E,"Mixed")*'Medal values'!$B$1/2
+ COUNTIFS('Official Medal Table'!$G:$G,'Each Gender Events'!$A53,'Official Medal Table'!$C:$C,'Each Gender Events'!CN$1,'Official Medal Table'!$E:$E,"Mixed")*'Medal values'!$B$2/2
+ COUNTIFS('Official Medal Table'!$H:$H,'Each Gender Events'!$A53,'Official Medal Table'!$C:$C,'Each Gender Events'!CN$1,'Official Medal Table'!$E:$E,"Mixed")*'Medal values'!$B$3/2
+ COUNTIFS('Official Medal Table'!$I:$I,'Each Gender Events'!$A53,'Official Medal Table'!$C:$C,'Each Gender Events'!CN$1,'Official Medal Table'!$E:$E,"Mixed")*'Medal values'!$B$3/2</f>
        <v>0</v>
      </c>
      <c r="CO53">
        <f>COUNTIFS('Official Medal Table'!$F:$F,'Each Gender Events'!$A53,'Official Medal Table'!$C:$C,'Each Gender Events'!CO$1,'Official Medal Table'!$E:$E,'Each Gender Events'!CO$2)*'Medal values'!$B$1
+ COUNTIFS('Official Medal Table'!$G:$G,'Each Gender Events'!$A53,'Official Medal Table'!$C:$C,'Each Gender Events'!CO$1,'Official Medal Table'!$E:$E,'Each Gender Events'!CO$2)*'Medal values'!$B$2
+ COUNTIFS('Official Medal Table'!$H:$H,'Each Gender Events'!$A53,'Official Medal Table'!$C:$C,'Each Gender Events'!CO$1,'Official Medal Table'!$E:$E,'Each Gender Events'!CO$2)*'Medal values'!$B$3
+ COUNTIFS('Official Medal Table'!$I:$I,'Each Gender Events'!$A53,'Official Medal Table'!$C:$C,'Each Gender Events'!CO$1,'Official Medal Table'!$E:$E,'Each Gender Events'!CO$2)*'Medal values'!$B$3
+ COUNTIFS('Official Medal Table'!$F:$F,'Each Gender Events'!$A53,'Official Medal Table'!$C:$C,'Each Gender Events'!CO$1,'Official Medal Table'!$E:$E,"Mixed")*'Medal values'!$B$1/2
+ COUNTIFS('Official Medal Table'!$G:$G,'Each Gender Events'!$A53,'Official Medal Table'!$C:$C,'Each Gender Events'!CO$1,'Official Medal Table'!$E:$E,"Mixed")*'Medal values'!$B$2/2
+ COUNTIFS('Official Medal Table'!$H:$H,'Each Gender Events'!$A53,'Official Medal Table'!$C:$C,'Each Gender Events'!CO$1,'Official Medal Table'!$E:$E,"Mixed")*'Medal values'!$B$3/2
+ COUNTIFS('Official Medal Table'!$I:$I,'Each Gender Events'!$A53,'Official Medal Table'!$C:$C,'Each Gender Events'!CO$1,'Official Medal Table'!$E:$E,"Mixed")*'Medal values'!$B$3/2</f>
        <v>0</v>
      </c>
      <c r="CP53">
        <f>COUNTIFS('Official Medal Table'!$F:$F,'Each Gender Events'!$A53,'Official Medal Table'!$C:$C,'Each Gender Events'!CP$1,'Official Medal Table'!$E:$E,'Each Gender Events'!CP$2)*'Medal values'!$B$1
+ COUNTIFS('Official Medal Table'!$G:$G,'Each Gender Events'!$A53,'Official Medal Table'!$C:$C,'Each Gender Events'!CP$1,'Official Medal Table'!$E:$E,'Each Gender Events'!CP$2)*'Medal values'!$B$2
+ COUNTIFS('Official Medal Table'!$H:$H,'Each Gender Events'!$A53,'Official Medal Table'!$C:$C,'Each Gender Events'!CP$1,'Official Medal Table'!$E:$E,'Each Gender Events'!CP$2)*'Medal values'!$B$3
+ COUNTIFS('Official Medal Table'!$I:$I,'Each Gender Events'!$A53,'Official Medal Table'!$C:$C,'Each Gender Events'!CP$1,'Official Medal Table'!$E:$E,'Each Gender Events'!CP$2)*'Medal values'!$B$3
+ COUNTIFS('Official Medal Table'!$F:$F,'Each Gender Events'!$A53,'Official Medal Table'!$C:$C,'Each Gender Events'!CP$1,'Official Medal Table'!$E:$E,"Mixed")*'Medal values'!$B$1/2
+ COUNTIFS('Official Medal Table'!$G:$G,'Each Gender Events'!$A53,'Official Medal Table'!$C:$C,'Each Gender Events'!CP$1,'Official Medal Table'!$E:$E,"Mixed")*'Medal values'!$B$2/2
+ COUNTIFS('Official Medal Table'!$H:$H,'Each Gender Events'!$A53,'Official Medal Table'!$C:$C,'Each Gender Events'!CP$1,'Official Medal Table'!$E:$E,"Mixed")*'Medal values'!$B$3/2
+ COUNTIFS('Official Medal Table'!$I:$I,'Each Gender Events'!$A53,'Official Medal Table'!$C:$C,'Each Gender Events'!CP$1,'Official Medal Table'!$E:$E,"Mixed")*'Medal values'!$B$3/2</f>
        <v>0</v>
      </c>
      <c r="CQ53">
        <f>COUNTIFS('Official Medal Table'!$F:$F,'Each Gender Events'!$A53,'Official Medal Table'!$C:$C,'Each Gender Events'!CQ$1,'Official Medal Table'!$E:$E,'Each Gender Events'!CQ$2)*'Medal values'!$B$1
+ COUNTIFS('Official Medal Table'!$G:$G,'Each Gender Events'!$A53,'Official Medal Table'!$C:$C,'Each Gender Events'!CQ$1,'Official Medal Table'!$E:$E,'Each Gender Events'!CQ$2)*'Medal values'!$B$2
+ COUNTIFS('Official Medal Table'!$H:$H,'Each Gender Events'!$A53,'Official Medal Table'!$C:$C,'Each Gender Events'!CQ$1,'Official Medal Table'!$E:$E,'Each Gender Events'!CQ$2)*'Medal values'!$B$3
+ COUNTIFS('Official Medal Table'!$I:$I,'Each Gender Events'!$A53,'Official Medal Table'!$C:$C,'Each Gender Events'!CQ$1,'Official Medal Table'!$E:$E,'Each Gender Events'!CQ$2)*'Medal values'!$B$3
+ COUNTIFS('Official Medal Table'!$F:$F,'Each Gender Events'!$A53,'Official Medal Table'!$C:$C,'Each Gender Events'!CQ$1,'Official Medal Table'!$E:$E,"Mixed")*'Medal values'!$B$1/2
+ COUNTIFS('Official Medal Table'!$G:$G,'Each Gender Events'!$A53,'Official Medal Table'!$C:$C,'Each Gender Events'!CQ$1,'Official Medal Table'!$E:$E,"Mixed")*'Medal values'!$B$2/2
+ COUNTIFS('Official Medal Table'!$H:$H,'Each Gender Events'!$A53,'Official Medal Table'!$C:$C,'Each Gender Events'!CQ$1,'Official Medal Table'!$E:$E,"Mixed")*'Medal values'!$B$3/2
+ COUNTIFS('Official Medal Table'!$I:$I,'Each Gender Events'!$A53,'Official Medal Table'!$C:$C,'Each Gender Events'!CQ$1,'Official Medal Table'!$E:$E,"Mixed")*'Medal values'!$B$3/2</f>
        <v>0</v>
      </c>
      <c r="CR53">
        <f>COUNTIFS('Official Medal Table'!$F:$F,'Each Gender Events'!$A53,'Official Medal Table'!$C:$C,'Each Gender Events'!CR$1,'Official Medal Table'!$E:$E,'Each Gender Events'!CR$2)*'Medal values'!$B$1
+ COUNTIFS('Official Medal Table'!$G:$G,'Each Gender Events'!$A53,'Official Medal Table'!$C:$C,'Each Gender Events'!CR$1,'Official Medal Table'!$E:$E,'Each Gender Events'!CR$2)*'Medal values'!$B$2
+ COUNTIFS('Official Medal Table'!$H:$H,'Each Gender Events'!$A53,'Official Medal Table'!$C:$C,'Each Gender Events'!CR$1,'Official Medal Table'!$E:$E,'Each Gender Events'!CR$2)*'Medal values'!$B$3
+ COUNTIFS('Official Medal Table'!$I:$I,'Each Gender Events'!$A53,'Official Medal Table'!$C:$C,'Each Gender Events'!CR$1,'Official Medal Table'!$E:$E,'Each Gender Events'!CR$2)*'Medal values'!$B$3
+ COUNTIFS('Official Medal Table'!$F:$F,'Each Gender Events'!$A53,'Official Medal Table'!$C:$C,'Each Gender Events'!CR$1,'Official Medal Table'!$E:$E,"Mixed")*'Medal values'!$B$1/2
+ COUNTIFS('Official Medal Table'!$G:$G,'Each Gender Events'!$A53,'Official Medal Table'!$C:$C,'Each Gender Events'!CR$1,'Official Medal Table'!$E:$E,"Mixed")*'Medal values'!$B$2/2
+ COUNTIFS('Official Medal Table'!$H:$H,'Each Gender Events'!$A53,'Official Medal Table'!$C:$C,'Each Gender Events'!CR$1,'Official Medal Table'!$E:$E,"Mixed")*'Medal values'!$B$3/2
+ COUNTIFS('Official Medal Table'!$I:$I,'Each Gender Events'!$A53,'Official Medal Table'!$C:$C,'Each Gender Events'!CR$1,'Official Medal Table'!$E:$E,"Mixed")*'Medal values'!$B$3/2</f>
        <v>2</v>
      </c>
      <c r="CS53">
        <f>COUNTIFS('Official Medal Table'!$F:$F,'Each Gender Events'!$A53,'Official Medal Table'!$C:$C,'Each Gender Events'!CS$1,'Official Medal Table'!$E:$E,'Each Gender Events'!CS$2)*'Medal values'!$B$1
+ COUNTIFS('Official Medal Table'!$G:$G,'Each Gender Events'!$A53,'Official Medal Table'!$C:$C,'Each Gender Events'!CS$1,'Official Medal Table'!$E:$E,'Each Gender Events'!CS$2)*'Medal values'!$B$2
+ COUNTIFS('Official Medal Table'!$H:$H,'Each Gender Events'!$A53,'Official Medal Table'!$C:$C,'Each Gender Events'!CS$1,'Official Medal Table'!$E:$E,'Each Gender Events'!CS$2)*'Medal values'!$B$3
+ COUNTIFS('Official Medal Table'!$I:$I,'Each Gender Events'!$A53,'Official Medal Table'!$C:$C,'Each Gender Events'!CS$1,'Official Medal Table'!$E:$E,'Each Gender Events'!CS$2)*'Medal values'!$B$3
+ COUNTIFS('Official Medal Table'!$F:$F,'Each Gender Events'!$A53,'Official Medal Table'!$C:$C,'Each Gender Events'!CS$1,'Official Medal Table'!$E:$E,"Mixed")*'Medal values'!$B$1/2
+ COUNTIFS('Official Medal Table'!$G:$G,'Each Gender Events'!$A53,'Official Medal Table'!$C:$C,'Each Gender Events'!CS$1,'Official Medal Table'!$E:$E,"Mixed")*'Medal values'!$B$2/2
+ COUNTIFS('Official Medal Table'!$H:$H,'Each Gender Events'!$A53,'Official Medal Table'!$C:$C,'Each Gender Events'!CS$1,'Official Medal Table'!$E:$E,"Mixed")*'Medal values'!$B$3/2
+ COUNTIFS('Official Medal Table'!$I:$I,'Each Gender Events'!$A53,'Official Medal Table'!$C:$C,'Each Gender Events'!CS$1,'Official Medal Table'!$E:$E,"Mixed")*'Medal values'!$B$3/2</f>
        <v>0</v>
      </c>
      <c r="CT53">
        <f>COUNTIFS('Official Medal Table'!$F:$F,'Each Gender Events'!$A53,'Official Medal Table'!$C:$C,'Each Gender Events'!CT$1,'Official Medal Table'!$E:$E,'Each Gender Events'!CT$2)*'Medal values'!$B$1
+ COUNTIFS('Official Medal Table'!$G:$G,'Each Gender Events'!$A53,'Official Medal Table'!$C:$C,'Each Gender Events'!CT$1,'Official Medal Table'!$E:$E,'Each Gender Events'!CT$2)*'Medal values'!$B$2
+ COUNTIFS('Official Medal Table'!$H:$H,'Each Gender Events'!$A53,'Official Medal Table'!$C:$C,'Each Gender Events'!CT$1,'Official Medal Table'!$E:$E,'Each Gender Events'!CT$2)*'Medal values'!$B$3
+ COUNTIFS('Official Medal Table'!$I:$I,'Each Gender Events'!$A53,'Official Medal Table'!$C:$C,'Each Gender Events'!CT$1,'Official Medal Table'!$E:$E,'Each Gender Events'!CT$2)*'Medal values'!$B$3
+ COUNTIFS('Official Medal Table'!$F:$F,'Each Gender Events'!$A53,'Official Medal Table'!$C:$C,'Each Gender Events'!CT$1,'Official Medal Table'!$E:$E,"Mixed")*'Medal values'!$B$1/2
+ COUNTIFS('Official Medal Table'!$G:$G,'Each Gender Events'!$A53,'Official Medal Table'!$C:$C,'Each Gender Events'!CT$1,'Official Medal Table'!$E:$E,"Mixed")*'Medal values'!$B$2/2
+ COUNTIFS('Official Medal Table'!$H:$H,'Each Gender Events'!$A53,'Official Medal Table'!$C:$C,'Each Gender Events'!CT$1,'Official Medal Table'!$E:$E,"Mixed")*'Medal values'!$B$3/2
+ COUNTIFS('Official Medal Table'!$I:$I,'Each Gender Events'!$A53,'Official Medal Table'!$C:$C,'Each Gender Events'!CT$1,'Official Medal Table'!$E:$E,"Mixed")*'Medal values'!$B$3/2</f>
        <v>2.0000010000000001</v>
      </c>
    </row>
    <row r="54" spans="1:98" x14ac:dyDescent="0.3">
      <c r="A54" t="str">
        <f>Countries!A53</f>
        <v>ISR</v>
      </c>
      <c r="B54">
        <f>COUNTIFS('Official Medal Table'!$F:$F,'Each Gender Events'!$A54,'Official Medal Table'!$C:$C,'Each Gender Events'!B$1,'Official Medal Table'!$E:$E,'Each Gender Events'!B$2)*'Medal values'!$B$1
+ COUNTIFS('Official Medal Table'!$G:$G,'Each Gender Events'!$A54,'Official Medal Table'!$C:$C,'Each Gender Events'!B$1,'Official Medal Table'!$E:$E,'Each Gender Events'!B$2)*'Medal values'!$B$2
+ COUNTIFS('Official Medal Table'!$H:$H,'Each Gender Events'!$A54,'Official Medal Table'!$C:$C,'Each Gender Events'!B$1,'Official Medal Table'!$E:$E,'Each Gender Events'!B$2)*'Medal values'!$B$3
+ COUNTIFS('Official Medal Table'!$I:$I,'Each Gender Events'!$A54,'Official Medal Table'!$C:$C,'Each Gender Events'!B$1,'Official Medal Table'!$E:$E,'Each Gender Events'!B$2)*'Medal values'!$B$3
+ COUNTIFS('Official Medal Table'!$F:$F,'Each Gender Events'!$A54,'Official Medal Table'!$C:$C,'Each Gender Events'!B$1,'Official Medal Table'!$E:$E,"Mixed")*'Medal values'!$B$1/2
+ COUNTIFS('Official Medal Table'!$G:$G,'Each Gender Events'!$A54,'Official Medal Table'!$C:$C,'Each Gender Events'!B$1,'Official Medal Table'!$E:$E,"Mixed")*'Medal values'!$B$2/2
+ COUNTIFS('Official Medal Table'!$H:$H,'Each Gender Events'!$A54,'Official Medal Table'!$C:$C,'Each Gender Events'!B$1,'Official Medal Table'!$E:$E,"Mixed")*'Medal values'!$B$3/2
+ COUNTIFS('Official Medal Table'!$I:$I,'Each Gender Events'!$A54,'Official Medal Table'!$C:$C,'Each Gender Events'!B$1,'Official Medal Table'!$E:$E,"Mixed")*'Medal values'!$B$3/2</f>
        <v>0</v>
      </c>
      <c r="C54">
        <f>COUNTIFS('Official Medal Table'!$F:$F,'Each Gender Events'!$A54,'Official Medal Table'!$C:$C,'Each Gender Events'!C$1,'Official Medal Table'!$E:$E,'Each Gender Events'!C$2)*'Medal values'!$B$1
+ COUNTIFS('Official Medal Table'!$G:$G,'Each Gender Events'!$A54,'Official Medal Table'!$C:$C,'Each Gender Events'!C$1,'Official Medal Table'!$E:$E,'Each Gender Events'!C$2)*'Medal values'!$B$2
+ COUNTIFS('Official Medal Table'!$H:$H,'Each Gender Events'!$A54,'Official Medal Table'!$C:$C,'Each Gender Events'!C$1,'Official Medal Table'!$E:$E,'Each Gender Events'!C$2)*'Medal values'!$B$3
+ COUNTIFS('Official Medal Table'!$I:$I,'Each Gender Events'!$A54,'Official Medal Table'!$C:$C,'Each Gender Events'!C$1,'Official Medal Table'!$E:$E,'Each Gender Events'!C$2)*'Medal values'!$B$3
+ COUNTIFS('Official Medal Table'!$F:$F,'Each Gender Events'!$A54,'Official Medal Table'!$C:$C,'Each Gender Events'!C$1,'Official Medal Table'!$E:$E,"Mixed")*'Medal values'!$B$1/2
+ COUNTIFS('Official Medal Table'!$G:$G,'Each Gender Events'!$A54,'Official Medal Table'!$C:$C,'Each Gender Events'!C$1,'Official Medal Table'!$E:$E,"Mixed")*'Medal values'!$B$2/2
+ COUNTIFS('Official Medal Table'!$H:$H,'Each Gender Events'!$A54,'Official Medal Table'!$C:$C,'Each Gender Events'!C$1,'Official Medal Table'!$E:$E,"Mixed")*'Medal values'!$B$3/2
+ COUNTIFS('Official Medal Table'!$I:$I,'Each Gender Events'!$A54,'Official Medal Table'!$C:$C,'Each Gender Events'!C$1,'Official Medal Table'!$E:$E,"Mixed")*'Medal values'!$B$3/2</f>
        <v>0</v>
      </c>
      <c r="D54">
        <f>COUNTIFS('Official Medal Table'!$F:$F,'Each Gender Events'!$A54,'Official Medal Table'!$C:$C,'Each Gender Events'!D$1,'Official Medal Table'!$E:$E,'Each Gender Events'!D$2)*'Medal values'!$B$1
+ COUNTIFS('Official Medal Table'!$G:$G,'Each Gender Events'!$A54,'Official Medal Table'!$C:$C,'Each Gender Events'!D$1,'Official Medal Table'!$E:$E,'Each Gender Events'!D$2)*'Medal values'!$B$2
+ COUNTIFS('Official Medal Table'!$H:$H,'Each Gender Events'!$A54,'Official Medal Table'!$C:$C,'Each Gender Events'!D$1,'Official Medal Table'!$E:$E,'Each Gender Events'!D$2)*'Medal values'!$B$3
+ COUNTIFS('Official Medal Table'!$I:$I,'Each Gender Events'!$A54,'Official Medal Table'!$C:$C,'Each Gender Events'!D$1,'Official Medal Table'!$E:$E,'Each Gender Events'!D$2)*'Medal values'!$B$3
+ COUNTIFS('Official Medal Table'!$F:$F,'Each Gender Events'!$A54,'Official Medal Table'!$C:$C,'Each Gender Events'!D$1,'Official Medal Table'!$E:$E,"Mixed")*'Medal values'!$B$1/2
+ COUNTIFS('Official Medal Table'!$G:$G,'Each Gender Events'!$A54,'Official Medal Table'!$C:$C,'Each Gender Events'!D$1,'Official Medal Table'!$E:$E,"Mixed")*'Medal values'!$B$2/2
+ COUNTIFS('Official Medal Table'!$H:$H,'Each Gender Events'!$A54,'Official Medal Table'!$C:$C,'Each Gender Events'!D$1,'Official Medal Table'!$E:$E,"Mixed")*'Medal values'!$B$3/2
+ COUNTIFS('Official Medal Table'!$I:$I,'Each Gender Events'!$A54,'Official Medal Table'!$C:$C,'Each Gender Events'!D$1,'Official Medal Table'!$E:$E,"Mixed")*'Medal values'!$B$3/2</f>
        <v>0</v>
      </c>
      <c r="E54">
        <f>COUNTIFS('Official Medal Table'!$F:$F,'Each Gender Events'!$A54,'Official Medal Table'!$C:$C,'Each Gender Events'!E$1,'Official Medal Table'!$E:$E,'Each Gender Events'!E$2)*'Medal values'!$B$1
+ COUNTIFS('Official Medal Table'!$G:$G,'Each Gender Events'!$A54,'Official Medal Table'!$C:$C,'Each Gender Events'!E$1,'Official Medal Table'!$E:$E,'Each Gender Events'!E$2)*'Medal values'!$B$2
+ COUNTIFS('Official Medal Table'!$H:$H,'Each Gender Events'!$A54,'Official Medal Table'!$C:$C,'Each Gender Events'!E$1,'Official Medal Table'!$E:$E,'Each Gender Events'!E$2)*'Medal values'!$B$3
+ COUNTIFS('Official Medal Table'!$I:$I,'Each Gender Events'!$A54,'Official Medal Table'!$C:$C,'Each Gender Events'!E$1,'Official Medal Table'!$E:$E,'Each Gender Events'!E$2)*'Medal values'!$B$3
+ COUNTIFS('Official Medal Table'!$F:$F,'Each Gender Events'!$A54,'Official Medal Table'!$C:$C,'Each Gender Events'!E$1,'Official Medal Table'!$E:$E,"Mixed")*'Medal values'!$B$1/2
+ COUNTIFS('Official Medal Table'!$G:$G,'Each Gender Events'!$A54,'Official Medal Table'!$C:$C,'Each Gender Events'!E$1,'Official Medal Table'!$E:$E,"Mixed")*'Medal values'!$B$2/2
+ COUNTIFS('Official Medal Table'!$H:$H,'Each Gender Events'!$A54,'Official Medal Table'!$C:$C,'Each Gender Events'!E$1,'Official Medal Table'!$E:$E,"Mixed")*'Medal values'!$B$3/2
+ COUNTIFS('Official Medal Table'!$I:$I,'Each Gender Events'!$A54,'Official Medal Table'!$C:$C,'Each Gender Events'!E$1,'Official Medal Table'!$E:$E,"Mixed")*'Medal values'!$B$3/2</f>
        <v>0</v>
      </c>
      <c r="F54">
        <f>COUNTIFS('Official Medal Table'!$F:$F,'Each Gender Events'!$A54,'Official Medal Table'!$C:$C,'Each Gender Events'!F$1,'Official Medal Table'!$E:$E,'Each Gender Events'!F$2)*'Medal values'!$B$1
+ COUNTIFS('Official Medal Table'!$G:$G,'Each Gender Events'!$A54,'Official Medal Table'!$C:$C,'Each Gender Events'!F$1,'Official Medal Table'!$E:$E,'Each Gender Events'!F$2)*'Medal values'!$B$2
+ COUNTIFS('Official Medal Table'!$H:$H,'Each Gender Events'!$A54,'Official Medal Table'!$C:$C,'Each Gender Events'!F$1,'Official Medal Table'!$E:$E,'Each Gender Events'!F$2)*'Medal values'!$B$3
+ COUNTIFS('Official Medal Table'!$I:$I,'Each Gender Events'!$A54,'Official Medal Table'!$C:$C,'Each Gender Events'!F$1,'Official Medal Table'!$E:$E,'Each Gender Events'!F$2)*'Medal values'!$B$3
+ COUNTIFS('Official Medal Table'!$F:$F,'Each Gender Events'!$A54,'Official Medal Table'!$C:$C,'Each Gender Events'!F$1,'Official Medal Table'!$E:$E,"Mixed")*'Medal values'!$B$1/2
+ COUNTIFS('Official Medal Table'!$G:$G,'Each Gender Events'!$A54,'Official Medal Table'!$C:$C,'Each Gender Events'!F$1,'Official Medal Table'!$E:$E,"Mixed")*'Medal values'!$B$2/2
+ COUNTIFS('Official Medal Table'!$H:$H,'Each Gender Events'!$A54,'Official Medal Table'!$C:$C,'Each Gender Events'!F$1,'Official Medal Table'!$E:$E,"Mixed")*'Medal values'!$B$3/2
+ COUNTIFS('Official Medal Table'!$I:$I,'Each Gender Events'!$A54,'Official Medal Table'!$C:$C,'Each Gender Events'!F$1,'Official Medal Table'!$E:$E,"Mixed")*'Medal values'!$B$3/2</f>
        <v>0</v>
      </c>
      <c r="G54">
        <f>COUNTIFS('Official Medal Table'!$F:$F,'Each Gender Events'!$A54,'Official Medal Table'!$C:$C,'Each Gender Events'!G$1,'Official Medal Table'!$E:$E,'Each Gender Events'!G$2)*'Medal values'!$B$1
+ COUNTIFS('Official Medal Table'!$G:$G,'Each Gender Events'!$A54,'Official Medal Table'!$C:$C,'Each Gender Events'!G$1,'Official Medal Table'!$E:$E,'Each Gender Events'!G$2)*'Medal values'!$B$2
+ COUNTIFS('Official Medal Table'!$H:$H,'Each Gender Events'!$A54,'Official Medal Table'!$C:$C,'Each Gender Events'!G$1,'Official Medal Table'!$E:$E,'Each Gender Events'!G$2)*'Medal values'!$B$3
+ COUNTIFS('Official Medal Table'!$I:$I,'Each Gender Events'!$A54,'Official Medal Table'!$C:$C,'Each Gender Events'!G$1,'Official Medal Table'!$E:$E,'Each Gender Events'!G$2)*'Medal values'!$B$3
+ COUNTIFS('Official Medal Table'!$F:$F,'Each Gender Events'!$A54,'Official Medal Table'!$C:$C,'Each Gender Events'!G$1,'Official Medal Table'!$E:$E,"Mixed")*'Medal values'!$B$1/2
+ COUNTIFS('Official Medal Table'!$G:$G,'Each Gender Events'!$A54,'Official Medal Table'!$C:$C,'Each Gender Events'!G$1,'Official Medal Table'!$E:$E,"Mixed")*'Medal values'!$B$2/2
+ COUNTIFS('Official Medal Table'!$H:$H,'Each Gender Events'!$A54,'Official Medal Table'!$C:$C,'Each Gender Events'!G$1,'Official Medal Table'!$E:$E,"Mixed")*'Medal values'!$B$3/2
+ COUNTIFS('Official Medal Table'!$I:$I,'Each Gender Events'!$A54,'Official Medal Table'!$C:$C,'Each Gender Events'!G$1,'Official Medal Table'!$E:$E,"Mixed")*'Medal values'!$B$3/2</f>
        <v>2.0000010000000001</v>
      </c>
      <c r="H54">
        <f>COUNTIFS('Official Medal Table'!$F:$F,'Each Gender Events'!$A54,'Official Medal Table'!$C:$C,'Each Gender Events'!H$1,'Official Medal Table'!$E:$E,'Each Gender Events'!H$2)*'Medal values'!$B$1
+ COUNTIFS('Official Medal Table'!$G:$G,'Each Gender Events'!$A54,'Official Medal Table'!$C:$C,'Each Gender Events'!H$1,'Official Medal Table'!$E:$E,'Each Gender Events'!H$2)*'Medal values'!$B$2
+ COUNTIFS('Official Medal Table'!$H:$H,'Each Gender Events'!$A54,'Official Medal Table'!$C:$C,'Each Gender Events'!H$1,'Official Medal Table'!$E:$E,'Each Gender Events'!H$2)*'Medal values'!$B$3
+ COUNTIFS('Official Medal Table'!$I:$I,'Each Gender Events'!$A54,'Official Medal Table'!$C:$C,'Each Gender Events'!H$1,'Official Medal Table'!$E:$E,'Each Gender Events'!H$2)*'Medal values'!$B$3
+ COUNTIFS('Official Medal Table'!$F:$F,'Each Gender Events'!$A54,'Official Medal Table'!$C:$C,'Each Gender Events'!H$1,'Official Medal Table'!$E:$E,"Mixed")*'Medal values'!$B$1/2
+ COUNTIFS('Official Medal Table'!$G:$G,'Each Gender Events'!$A54,'Official Medal Table'!$C:$C,'Each Gender Events'!H$1,'Official Medal Table'!$E:$E,"Mixed")*'Medal values'!$B$2/2
+ COUNTIFS('Official Medal Table'!$H:$H,'Each Gender Events'!$A54,'Official Medal Table'!$C:$C,'Each Gender Events'!H$1,'Official Medal Table'!$E:$E,"Mixed")*'Medal values'!$B$3/2
+ COUNTIFS('Official Medal Table'!$I:$I,'Each Gender Events'!$A54,'Official Medal Table'!$C:$C,'Each Gender Events'!H$1,'Official Medal Table'!$E:$E,"Mixed")*'Medal values'!$B$3/2</f>
        <v>0</v>
      </c>
      <c r="I54">
        <f>COUNTIFS('Official Medal Table'!$F:$F,'Each Gender Events'!$A54,'Official Medal Table'!$C:$C,'Each Gender Events'!I$1,'Official Medal Table'!$E:$E,'Each Gender Events'!I$2)*'Medal values'!$B$1
+ COUNTIFS('Official Medal Table'!$G:$G,'Each Gender Events'!$A54,'Official Medal Table'!$C:$C,'Each Gender Events'!I$1,'Official Medal Table'!$E:$E,'Each Gender Events'!I$2)*'Medal values'!$B$2
+ COUNTIFS('Official Medal Table'!$H:$H,'Each Gender Events'!$A54,'Official Medal Table'!$C:$C,'Each Gender Events'!I$1,'Official Medal Table'!$E:$E,'Each Gender Events'!I$2)*'Medal values'!$B$3
+ COUNTIFS('Official Medal Table'!$I:$I,'Each Gender Events'!$A54,'Official Medal Table'!$C:$C,'Each Gender Events'!I$1,'Official Medal Table'!$E:$E,'Each Gender Events'!I$2)*'Medal values'!$B$3
+ COUNTIFS('Official Medal Table'!$F:$F,'Each Gender Events'!$A54,'Official Medal Table'!$C:$C,'Each Gender Events'!I$1,'Official Medal Table'!$E:$E,"Mixed")*'Medal values'!$B$1/2
+ COUNTIFS('Official Medal Table'!$G:$G,'Each Gender Events'!$A54,'Official Medal Table'!$C:$C,'Each Gender Events'!I$1,'Official Medal Table'!$E:$E,"Mixed")*'Medal values'!$B$2/2
+ COUNTIFS('Official Medal Table'!$H:$H,'Each Gender Events'!$A54,'Official Medal Table'!$C:$C,'Each Gender Events'!I$1,'Official Medal Table'!$E:$E,"Mixed")*'Medal values'!$B$3/2
+ COUNTIFS('Official Medal Table'!$I:$I,'Each Gender Events'!$A54,'Official Medal Table'!$C:$C,'Each Gender Events'!I$1,'Official Medal Table'!$E:$E,"Mixed")*'Medal values'!$B$3/2</f>
        <v>0</v>
      </c>
      <c r="J54">
        <f>COUNTIFS('Official Medal Table'!$F:$F,'Each Gender Events'!$A54,'Official Medal Table'!$C:$C,'Each Gender Events'!J$1,'Official Medal Table'!$E:$E,'Each Gender Events'!J$2)*'Medal values'!$B$1
+ COUNTIFS('Official Medal Table'!$G:$G,'Each Gender Events'!$A54,'Official Medal Table'!$C:$C,'Each Gender Events'!J$1,'Official Medal Table'!$E:$E,'Each Gender Events'!J$2)*'Medal values'!$B$2
+ COUNTIFS('Official Medal Table'!$H:$H,'Each Gender Events'!$A54,'Official Medal Table'!$C:$C,'Each Gender Events'!J$1,'Official Medal Table'!$E:$E,'Each Gender Events'!J$2)*'Medal values'!$B$3
+ COUNTIFS('Official Medal Table'!$I:$I,'Each Gender Events'!$A54,'Official Medal Table'!$C:$C,'Each Gender Events'!J$1,'Official Medal Table'!$E:$E,'Each Gender Events'!J$2)*'Medal values'!$B$3
+ COUNTIFS('Official Medal Table'!$F:$F,'Each Gender Events'!$A54,'Official Medal Table'!$C:$C,'Each Gender Events'!J$1,'Official Medal Table'!$E:$E,"Mixed")*'Medal values'!$B$1/2
+ COUNTIFS('Official Medal Table'!$G:$G,'Each Gender Events'!$A54,'Official Medal Table'!$C:$C,'Each Gender Events'!J$1,'Official Medal Table'!$E:$E,"Mixed")*'Medal values'!$B$2/2
+ COUNTIFS('Official Medal Table'!$H:$H,'Each Gender Events'!$A54,'Official Medal Table'!$C:$C,'Each Gender Events'!J$1,'Official Medal Table'!$E:$E,"Mixed")*'Medal values'!$B$3/2
+ COUNTIFS('Official Medal Table'!$I:$I,'Each Gender Events'!$A54,'Official Medal Table'!$C:$C,'Each Gender Events'!J$1,'Official Medal Table'!$E:$E,"Mixed")*'Medal values'!$B$3/2</f>
        <v>0</v>
      </c>
      <c r="K54">
        <f>COUNTIFS('Official Medal Table'!$F:$F,'Each Gender Events'!$A54,'Official Medal Table'!$C:$C,'Each Gender Events'!K$1,'Official Medal Table'!$E:$E,'Each Gender Events'!K$2)*'Medal values'!$B$1
+ COUNTIFS('Official Medal Table'!$G:$G,'Each Gender Events'!$A54,'Official Medal Table'!$C:$C,'Each Gender Events'!K$1,'Official Medal Table'!$E:$E,'Each Gender Events'!K$2)*'Medal values'!$B$2
+ COUNTIFS('Official Medal Table'!$H:$H,'Each Gender Events'!$A54,'Official Medal Table'!$C:$C,'Each Gender Events'!K$1,'Official Medal Table'!$E:$E,'Each Gender Events'!K$2)*'Medal values'!$B$3
+ COUNTIFS('Official Medal Table'!$I:$I,'Each Gender Events'!$A54,'Official Medal Table'!$C:$C,'Each Gender Events'!K$1,'Official Medal Table'!$E:$E,'Each Gender Events'!K$2)*'Medal values'!$B$3
+ COUNTIFS('Official Medal Table'!$F:$F,'Each Gender Events'!$A54,'Official Medal Table'!$C:$C,'Each Gender Events'!K$1,'Official Medal Table'!$E:$E,"Mixed")*'Medal values'!$B$1/2
+ COUNTIFS('Official Medal Table'!$G:$G,'Each Gender Events'!$A54,'Official Medal Table'!$C:$C,'Each Gender Events'!K$1,'Official Medal Table'!$E:$E,"Mixed")*'Medal values'!$B$2/2
+ COUNTIFS('Official Medal Table'!$H:$H,'Each Gender Events'!$A54,'Official Medal Table'!$C:$C,'Each Gender Events'!K$1,'Official Medal Table'!$E:$E,"Mixed")*'Medal values'!$B$3/2
+ COUNTIFS('Official Medal Table'!$I:$I,'Each Gender Events'!$A54,'Official Medal Table'!$C:$C,'Each Gender Events'!K$1,'Official Medal Table'!$E:$E,"Mixed")*'Medal values'!$B$3/2</f>
        <v>0</v>
      </c>
      <c r="L54">
        <f>COUNTIFS('Official Medal Table'!$F:$F,'Each Gender Events'!$A54,'Official Medal Table'!$C:$C,'Each Gender Events'!L$1,'Official Medal Table'!$E:$E,'Each Gender Events'!L$2)*'Medal values'!$B$1
+ COUNTIFS('Official Medal Table'!$G:$G,'Each Gender Events'!$A54,'Official Medal Table'!$C:$C,'Each Gender Events'!L$1,'Official Medal Table'!$E:$E,'Each Gender Events'!L$2)*'Medal values'!$B$2
+ COUNTIFS('Official Medal Table'!$H:$H,'Each Gender Events'!$A54,'Official Medal Table'!$C:$C,'Each Gender Events'!L$1,'Official Medal Table'!$E:$E,'Each Gender Events'!L$2)*'Medal values'!$B$3
+ COUNTIFS('Official Medal Table'!$I:$I,'Each Gender Events'!$A54,'Official Medal Table'!$C:$C,'Each Gender Events'!L$1,'Official Medal Table'!$E:$E,'Each Gender Events'!L$2)*'Medal values'!$B$3
+ COUNTIFS('Official Medal Table'!$F:$F,'Each Gender Events'!$A54,'Official Medal Table'!$C:$C,'Each Gender Events'!L$1,'Official Medal Table'!$E:$E,"Mixed")*'Medal values'!$B$1/2
+ COUNTIFS('Official Medal Table'!$G:$G,'Each Gender Events'!$A54,'Official Medal Table'!$C:$C,'Each Gender Events'!L$1,'Official Medal Table'!$E:$E,"Mixed")*'Medal values'!$B$2/2
+ COUNTIFS('Official Medal Table'!$H:$H,'Each Gender Events'!$A54,'Official Medal Table'!$C:$C,'Each Gender Events'!L$1,'Official Medal Table'!$E:$E,"Mixed")*'Medal values'!$B$3/2
+ COUNTIFS('Official Medal Table'!$I:$I,'Each Gender Events'!$A54,'Official Medal Table'!$C:$C,'Each Gender Events'!L$1,'Official Medal Table'!$E:$E,"Mixed")*'Medal values'!$B$3/2</f>
        <v>0</v>
      </c>
      <c r="M54">
        <f>COUNTIFS('Official Medal Table'!$F:$F,'Each Gender Events'!$A54,'Official Medal Table'!$C:$C,'Each Gender Events'!M$1,'Official Medal Table'!$E:$E,'Each Gender Events'!M$2)*'Medal values'!$B$1
+ COUNTIFS('Official Medal Table'!$G:$G,'Each Gender Events'!$A54,'Official Medal Table'!$C:$C,'Each Gender Events'!M$1,'Official Medal Table'!$E:$E,'Each Gender Events'!M$2)*'Medal values'!$B$2
+ COUNTIFS('Official Medal Table'!$H:$H,'Each Gender Events'!$A54,'Official Medal Table'!$C:$C,'Each Gender Events'!M$1,'Official Medal Table'!$E:$E,'Each Gender Events'!M$2)*'Medal values'!$B$3
+ COUNTIFS('Official Medal Table'!$I:$I,'Each Gender Events'!$A54,'Official Medal Table'!$C:$C,'Each Gender Events'!M$1,'Official Medal Table'!$E:$E,'Each Gender Events'!M$2)*'Medal values'!$B$3
+ COUNTIFS('Official Medal Table'!$F:$F,'Each Gender Events'!$A54,'Official Medal Table'!$C:$C,'Each Gender Events'!M$1,'Official Medal Table'!$E:$E,"Mixed")*'Medal values'!$B$1/2
+ COUNTIFS('Official Medal Table'!$G:$G,'Each Gender Events'!$A54,'Official Medal Table'!$C:$C,'Each Gender Events'!M$1,'Official Medal Table'!$E:$E,"Mixed")*'Medal values'!$B$2/2
+ COUNTIFS('Official Medal Table'!$H:$H,'Each Gender Events'!$A54,'Official Medal Table'!$C:$C,'Each Gender Events'!M$1,'Official Medal Table'!$E:$E,"Mixed")*'Medal values'!$B$3/2
+ COUNTIFS('Official Medal Table'!$I:$I,'Each Gender Events'!$A54,'Official Medal Table'!$C:$C,'Each Gender Events'!M$1,'Official Medal Table'!$E:$E,"Mixed")*'Medal values'!$B$3/2</f>
        <v>0</v>
      </c>
      <c r="N54">
        <f>COUNTIFS('Official Medal Table'!$F:$F,'Each Gender Events'!$A54,'Official Medal Table'!$C:$C,'Each Gender Events'!N$1,'Official Medal Table'!$E:$E,'Each Gender Events'!N$2)*'Medal values'!$B$1
+ COUNTIFS('Official Medal Table'!$G:$G,'Each Gender Events'!$A54,'Official Medal Table'!$C:$C,'Each Gender Events'!N$1,'Official Medal Table'!$E:$E,'Each Gender Events'!N$2)*'Medal values'!$B$2
+ COUNTIFS('Official Medal Table'!$H:$H,'Each Gender Events'!$A54,'Official Medal Table'!$C:$C,'Each Gender Events'!N$1,'Official Medal Table'!$E:$E,'Each Gender Events'!N$2)*'Medal values'!$B$3
+ COUNTIFS('Official Medal Table'!$I:$I,'Each Gender Events'!$A54,'Official Medal Table'!$C:$C,'Each Gender Events'!N$1,'Official Medal Table'!$E:$E,'Each Gender Events'!N$2)*'Medal values'!$B$3
+ COUNTIFS('Official Medal Table'!$F:$F,'Each Gender Events'!$A54,'Official Medal Table'!$C:$C,'Each Gender Events'!N$1,'Official Medal Table'!$E:$E,"Mixed")*'Medal values'!$B$1/2
+ COUNTIFS('Official Medal Table'!$G:$G,'Each Gender Events'!$A54,'Official Medal Table'!$C:$C,'Each Gender Events'!N$1,'Official Medal Table'!$E:$E,"Mixed")*'Medal values'!$B$2/2
+ COUNTIFS('Official Medal Table'!$H:$H,'Each Gender Events'!$A54,'Official Medal Table'!$C:$C,'Each Gender Events'!N$1,'Official Medal Table'!$E:$E,"Mixed")*'Medal values'!$B$3/2
+ COUNTIFS('Official Medal Table'!$I:$I,'Each Gender Events'!$A54,'Official Medal Table'!$C:$C,'Each Gender Events'!N$1,'Official Medal Table'!$E:$E,"Mixed")*'Medal values'!$B$3/2</f>
        <v>0</v>
      </c>
      <c r="O54">
        <f>COUNTIFS('Official Medal Table'!$F:$F,'Each Gender Events'!$A54,'Official Medal Table'!$C:$C,'Each Gender Events'!O$1,'Official Medal Table'!$E:$E,'Each Gender Events'!O$2)*'Medal values'!$B$1
+ COUNTIFS('Official Medal Table'!$G:$G,'Each Gender Events'!$A54,'Official Medal Table'!$C:$C,'Each Gender Events'!O$1,'Official Medal Table'!$E:$E,'Each Gender Events'!O$2)*'Medal values'!$B$2
+ COUNTIFS('Official Medal Table'!$H:$H,'Each Gender Events'!$A54,'Official Medal Table'!$C:$C,'Each Gender Events'!O$1,'Official Medal Table'!$E:$E,'Each Gender Events'!O$2)*'Medal values'!$B$3
+ COUNTIFS('Official Medal Table'!$I:$I,'Each Gender Events'!$A54,'Official Medal Table'!$C:$C,'Each Gender Events'!O$1,'Official Medal Table'!$E:$E,'Each Gender Events'!O$2)*'Medal values'!$B$3
+ COUNTIFS('Official Medal Table'!$F:$F,'Each Gender Events'!$A54,'Official Medal Table'!$C:$C,'Each Gender Events'!O$1,'Official Medal Table'!$E:$E,"Mixed")*'Medal values'!$B$1/2
+ COUNTIFS('Official Medal Table'!$G:$G,'Each Gender Events'!$A54,'Official Medal Table'!$C:$C,'Each Gender Events'!O$1,'Official Medal Table'!$E:$E,"Mixed")*'Medal values'!$B$2/2
+ COUNTIFS('Official Medal Table'!$H:$H,'Each Gender Events'!$A54,'Official Medal Table'!$C:$C,'Each Gender Events'!O$1,'Official Medal Table'!$E:$E,"Mixed")*'Medal values'!$B$3/2
+ COUNTIFS('Official Medal Table'!$I:$I,'Each Gender Events'!$A54,'Official Medal Table'!$C:$C,'Each Gender Events'!O$1,'Official Medal Table'!$E:$E,"Mixed")*'Medal values'!$B$3/2</f>
        <v>0</v>
      </c>
      <c r="P54">
        <f>COUNTIFS('Official Medal Table'!$F:$F,'Each Gender Events'!$A54,'Official Medal Table'!$C:$C,'Each Gender Events'!P$1,'Official Medal Table'!$E:$E,'Each Gender Events'!P$2)*'Medal values'!$B$1
+ COUNTIFS('Official Medal Table'!$G:$G,'Each Gender Events'!$A54,'Official Medal Table'!$C:$C,'Each Gender Events'!P$1,'Official Medal Table'!$E:$E,'Each Gender Events'!P$2)*'Medal values'!$B$2
+ COUNTIFS('Official Medal Table'!$H:$H,'Each Gender Events'!$A54,'Official Medal Table'!$C:$C,'Each Gender Events'!P$1,'Official Medal Table'!$E:$E,'Each Gender Events'!P$2)*'Medal values'!$B$3
+ COUNTIFS('Official Medal Table'!$I:$I,'Each Gender Events'!$A54,'Official Medal Table'!$C:$C,'Each Gender Events'!P$1,'Official Medal Table'!$E:$E,'Each Gender Events'!P$2)*'Medal values'!$B$3
+ COUNTIFS('Official Medal Table'!$F:$F,'Each Gender Events'!$A54,'Official Medal Table'!$C:$C,'Each Gender Events'!P$1,'Official Medal Table'!$E:$E,"Mixed")*'Medal values'!$B$1/2
+ COUNTIFS('Official Medal Table'!$G:$G,'Each Gender Events'!$A54,'Official Medal Table'!$C:$C,'Each Gender Events'!P$1,'Official Medal Table'!$E:$E,"Mixed")*'Medal values'!$B$2/2
+ COUNTIFS('Official Medal Table'!$H:$H,'Each Gender Events'!$A54,'Official Medal Table'!$C:$C,'Each Gender Events'!P$1,'Official Medal Table'!$E:$E,"Mixed")*'Medal values'!$B$3/2
+ COUNTIFS('Official Medal Table'!$I:$I,'Each Gender Events'!$A54,'Official Medal Table'!$C:$C,'Each Gender Events'!P$1,'Official Medal Table'!$E:$E,"Mixed")*'Medal values'!$B$3/2</f>
        <v>0</v>
      </c>
      <c r="Q54">
        <f>COUNTIFS('Official Medal Table'!$F:$F,'Each Gender Events'!$A54,'Official Medal Table'!$C:$C,'Each Gender Events'!Q$1,'Official Medal Table'!$E:$E,'Each Gender Events'!Q$2)*'Medal values'!$B$1
+ COUNTIFS('Official Medal Table'!$G:$G,'Each Gender Events'!$A54,'Official Medal Table'!$C:$C,'Each Gender Events'!Q$1,'Official Medal Table'!$E:$E,'Each Gender Events'!Q$2)*'Medal values'!$B$2
+ COUNTIFS('Official Medal Table'!$H:$H,'Each Gender Events'!$A54,'Official Medal Table'!$C:$C,'Each Gender Events'!Q$1,'Official Medal Table'!$E:$E,'Each Gender Events'!Q$2)*'Medal values'!$B$3
+ COUNTIFS('Official Medal Table'!$I:$I,'Each Gender Events'!$A54,'Official Medal Table'!$C:$C,'Each Gender Events'!Q$1,'Official Medal Table'!$E:$E,'Each Gender Events'!Q$2)*'Medal values'!$B$3
+ COUNTIFS('Official Medal Table'!$F:$F,'Each Gender Events'!$A54,'Official Medal Table'!$C:$C,'Each Gender Events'!Q$1,'Official Medal Table'!$E:$E,"Mixed")*'Medal values'!$B$1/2
+ COUNTIFS('Official Medal Table'!$G:$G,'Each Gender Events'!$A54,'Official Medal Table'!$C:$C,'Each Gender Events'!Q$1,'Official Medal Table'!$E:$E,"Mixed")*'Medal values'!$B$2/2
+ COUNTIFS('Official Medal Table'!$H:$H,'Each Gender Events'!$A54,'Official Medal Table'!$C:$C,'Each Gender Events'!Q$1,'Official Medal Table'!$E:$E,"Mixed")*'Medal values'!$B$3/2
+ COUNTIFS('Official Medal Table'!$I:$I,'Each Gender Events'!$A54,'Official Medal Table'!$C:$C,'Each Gender Events'!Q$1,'Official Medal Table'!$E:$E,"Mixed")*'Medal values'!$B$3/2</f>
        <v>0</v>
      </c>
      <c r="R54">
        <f>COUNTIFS('Official Medal Table'!$F:$F,'Each Gender Events'!$A54,'Official Medal Table'!$C:$C,'Each Gender Events'!R$1,'Official Medal Table'!$E:$E,'Each Gender Events'!R$2)*'Medal values'!$B$1
+ COUNTIFS('Official Medal Table'!$G:$G,'Each Gender Events'!$A54,'Official Medal Table'!$C:$C,'Each Gender Events'!R$1,'Official Medal Table'!$E:$E,'Each Gender Events'!R$2)*'Medal values'!$B$2
+ COUNTIFS('Official Medal Table'!$H:$H,'Each Gender Events'!$A54,'Official Medal Table'!$C:$C,'Each Gender Events'!R$1,'Official Medal Table'!$E:$E,'Each Gender Events'!R$2)*'Medal values'!$B$3
+ COUNTIFS('Official Medal Table'!$I:$I,'Each Gender Events'!$A54,'Official Medal Table'!$C:$C,'Each Gender Events'!R$1,'Official Medal Table'!$E:$E,'Each Gender Events'!R$2)*'Medal values'!$B$3
+ COUNTIFS('Official Medal Table'!$F:$F,'Each Gender Events'!$A54,'Official Medal Table'!$C:$C,'Each Gender Events'!R$1,'Official Medal Table'!$E:$E,"Mixed")*'Medal values'!$B$1/2
+ COUNTIFS('Official Medal Table'!$G:$G,'Each Gender Events'!$A54,'Official Medal Table'!$C:$C,'Each Gender Events'!R$1,'Official Medal Table'!$E:$E,"Mixed")*'Medal values'!$B$2/2
+ COUNTIFS('Official Medal Table'!$H:$H,'Each Gender Events'!$A54,'Official Medal Table'!$C:$C,'Each Gender Events'!R$1,'Official Medal Table'!$E:$E,"Mixed")*'Medal values'!$B$3/2
+ COUNTIFS('Official Medal Table'!$I:$I,'Each Gender Events'!$A54,'Official Medal Table'!$C:$C,'Each Gender Events'!R$1,'Official Medal Table'!$E:$E,"Mixed")*'Medal values'!$B$3/2</f>
        <v>0</v>
      </c>
      <c r="S54">
        <f>COUNTIFS('Official Medal Table'!$F:$F,'Each Gender Events'!$A54,'Official Medal Table'!$C:$C,'Each Gender Events'!S$1,'Official Medal Table'!$E:$E,'Each Gender Events'!S$2)*'Medal values'!$B$1
+ COUNTIFS('Official Medal Table'!$G:$G,'Each Gender Events'!$A54,'Official Medal Table'!$C:$C,'Each Gender Events'!S$1,'Official Medal Table'!$E:$E,'Each Gender Events'!S$2)*'Medal values'!$B$2
+ COUNTIFS('Official Medal Table'!$H:$H,'Each Gender Events'!$A54,'Official Medal Table'!$C:$C,'Each Gender Events'!S$1,'Official Medal Table'!$E:$E,'Each Gender Events'!S$2)*'Medal values'!$B$3
+ COUNTIFS('Official Medal Table'!$I:$I,'Each Gender Events'!$A54,'Official Medal Table'!$C:$C,'Each Gender Events'!S$1,'Official Medal Table'!$E:$E,'Each Gender Events'!S$2)*'Medal values'!$B$3
+ COUNTIFS('Official Medal Table'!$F:$F,'Each Gender Events'!$A54,'Official Medal Table'!$C:$C,'Each Gender Events'!S$1,'Official Medal Table'!$E:$E,"Mixed")*'Medal values'!$B$1/2
+ COUNTIFS('Official Medal Table'!$G:$G,'Each Gender Events'!$A54,'Official Medal Table'!$C:$C,'Each Gender Events'!S$1,'Official Medal Table'!$E:$E,"Mixed")*'Medal values'!$B$2/2
+ COUNTIFS('Official Medal Table'!$H:$H,'Each Gender Events'!$A54,'Official Medal Table'!$C:$C,'Each Gender Events'!S$1,'Official Medal Table'!$E:$E,"Mixed")*'Medal values'!$B$3/2
+ COUNTIFS('Official Medal Table'!$I:$I,'Each Gender Events'!$A54,'Official Medal Table'!$C:$C,'Each Gender Events'!S$1,'Official Medal Table'!$E:$E,"Mixed")*'Medal values'!$B$3/2</f>
        <v>0</v>
      </c>
      <c r="T54">
        <f>COUNTIFS('Official Medal Table'!$F:$F,'Each Gender Events'!$A54,'Official Medal Table'!$C:$C,'Each Gender Events'!T$1,'Official Medal Table'!$E:$E,'Each Gender Events'!T$2)*'Medal values'!$B$1
+ COUNTIFS('Official Medal Table'!$G:$G,'Each Gender Events'!$A54,'Official Medal Table'!$C:$C,'Each Gender Events'!T$1,'Official Medal Table'!$E:$E,'Each Gender Events'!T$2)*'Medal values'!$B$2
+ COUNTIFS('Official Medal Table'!$H:$H,'Each Gender Events'!$A54,'Official Medal Table'!$C:$C,'Each Gender Events'!T$1,'Official Medal Table'!$E:$E,'Each Gender Events'!T$2)*'Medal values'!$B$3
+ COUNTIFS('Official Medal Table'!$I:$I,'Each Gender Events'!$A54,'Official Medal Table'!$C:$C,'Each Gender Events'!T$1,'Official Medal Table'!$E:$E,'Each Gender Events'!T$2)*'Medal values'!$B$3
+ COUNTIFS('Official Medal Table'!$F:$F,'Each Gender Events'!$A54,'Official Medal Table'!$C:$C,'Each Gender Events'!T$1,'Official Medal Table'!$E:$E,"Mixed")*'Medal values'!$B$1/2
+ COUNTIFS('Official Medal Table'!$G:$G,'Each Gender Events'!$A54,'Official Medal Table'!$C:$C,'Each Gender Events'!T$1,'Official Medal Table'!$E:$E,"Mixed")*'Medal values'!$B$2/2
+ COUNTIFS('Official Medal Table'!$H:$H,'Each Gender Events'!$A54,'Official Medal Table'!$C:$C,'Each Gender Events'!T$1,'Official Medal Table'!$E:$E,"Mixed")*'Medal values'!$B$3/2
+ COUNTIFS('Official Medal Table'!$I:$I,'Each Gender Events'!$A54,'Official Medal Table'!$C:$C,'Each Gender Events'!T$1,'Official Medal Table'!$E:$E,"Mixed")*'Medal values'!$B$3/2</f>
        <v>0</v>
      </c>
      <c r="U54">
        <f>COUNTIFS('Official Medal Table'!$F:$F,'Each Gender Events'!$A54,'Official Medal Table'!$C:$C,'Each Gender Events'!U$1,'Official Medal Table'!$E:$E,'Each Gender Events'!U$2)*'Medal values'!$B$1
+ COUNTIFS('Official Medal Table'!$G:$G,'Each Gender Events'!$A54,'Official Medal Table'!$C:$C,'Each Gender Events'!U$1,'Official Medal Table'!$E:$E,'Each Gender Events'!U$2)*'Medal values'!$B$2
+ COUNTIFS('Official Medal Table'!$H:$H,'Each Gender Events'!$A54,'Official Medal Table'!$C:$C,'Each Gender Events'!U$1,'Official Medal Table'!$E:$E,'Each Gender Events'!U$2)*'Medal values'!$B$3
+ COUNTIFS('Official Medal Table'!$I:$I,'Each Gender Events'!$A54,'Official Medal Table'!$C:$C,'Each Gender Events'!U$1,'Official Medal Table'!$E:$E,'Each Gender Events'!U$2)*'Medal values'!$B$3
+ COUNTIFS('Official Medal Table'!$F:$F,'Each Gender Events'!$A54,'Official Medal Table'!$C:$C,'Each Gender Events'!U$1,'Official Medal Table'!$E:$E,"Mixed")*'Medal values'!$B$1/2
+ COUNTIFS('Official Medal Table'!$G:$G,'Each Gender Events'!$A54,'Official Medal Table'!$C:$C,'Each Gender Events'!U$1,'Official Medal Table'!$E:$E,"Mixed")*'Medal values'!$B$2/2
+ COUNTIFS('Official Medal Table'!$H:$H,'Each Gender Events'!$A54,'Official Medal Table'!$C:$C,'Each Gender Events'!U$1,'Official Medal Table'!$E:$E,"Mixed")*'Medal values'!$B$3/2
+ COUNTIFS('Official Medal Table'!$I:$I,'Each Gender Events'!$A54,'Official Medal Table'!$C:$C,'Each Gender Events'!U$1,'Official Medal Table'!$E:$E,"Mixed")*'Medal values'!$B$3/2</f>
        <v>0</v>
      </c>
      <c r="V54">
        <f>COUNTIFS('Official Medal Table'!$F:$F,'Each Gender Events'!$A54,'Official Medal Table'!$C:$C,'Each Gender Events'!V$1,'Official Medal Table'!$E:$E,'Each Gender Events'!V$2)*'Medal values'!$B$1
+ COUNTIFS('Official Medal Table'!$G:$G,'Each Gender Events'!$A54,'Official Medal Table'!$C:$C,'Each Gender Events'!V$1,'Official Medal Table'!$E:$E,'Each Gender Events'!V$2)*'Medal values'!$B$2
+ COUNTIFS('Official Medal Table'!$H:$H,'Each Gender Events'!$A54,'Official Medal Table'!$C:$C,'Each Gender Events'!V$1,'Official Medal Table'!$E:$E,'Each Gender Events'!V$2)*'Medal values'!$B$3
+ COUNTIFS('Official Medal Table'!$I:$I,'Each Gender Events'!$A54,'Official Medal Table'!$C:$C,'Each Gender Events'!V$1,'Official Medal Table'!$E:$E,'Each Gender Events'!V$2)*'Medal values'!$B$3
+ COUNTIFS('Official Medal Table'!$F:$F,'Each Gender Events'!$A54,'Official Medal Table'!$C:$C,'Each Gender Events'!V$1,'Official Medal Table'!$E:$E,"Mixed")*'Medal values'!$B$1/2
+ COUNTIFS('Official Medal Table'!$G:$G,'Each Gender Events'!$A54,'Official Medal Table'!$C:$C,'Each Gender Events'!V$1,'Official Medal Table'!$E:$E,"Mixed")*'Medal values'!$B$2/2
+ COUNTIFS('Official Medal Table'!$H:$H,'Each Gender Events'!$A54,'Official Medal Table'!$C:$C,'Each Gender Events'!V$1,'Official Medal Table'!$E:$E,"Mixed")*'Medal values'!$B$3/2
+ COUNTIFS('Official Medal Table'!$I:$I,'Each Gender Events'!$A54,'Official Medal Table'!$C:$C,'Each Gender Events'!V$1,'Official Medal Table'!$E:$E,"Mixed")*'Medal values'!$B$3/2</f>
        <v>0</v>
      </c>
      <c r="W54">
        <f>COUNTIFS('Official Medal Table'!$F:$F,'Each Gender Events'!$A54,'Official Medal Table'!$C:$C,'Each Gender Events'!W$1,'Official Medal Table'!$E:$E,'Each Gender Events'!W$2)*'Medal values'!$B$1
+ COUNTIFS('Official Medal Table'!$G:$G,'Each Gender Events'!$A54,'Official Medal Table'!$C:$C,'Each Gender Events'!W$1,'Official Medal Table'!$E:$E,'Each Gender Events'!W$2)*'Medal values'!$B$2
+ COUNTIFS('Official Medal Table'!$H:$H,'Each Gender Events'!$A54,'Official Medal Table'!$C:$C,'Each Gender Events'!W$1,'Official Medal Table'!$E:$E,'Each Gender Events'!W$2)*'Medal values'!$B$3
+ COUNTIFS('Official Medal Table'!$I:$I,'Each Gender Events'!$A54,'Official Medal Table'!$C:$C,'Each Gender Events'!W$1,'Official Medal Table'!$E:$E,'Each Gender Events'!W$2)*'Medal values'!$B$3
+ COUNTIFS('Official Medal Table'!$F:$F,'Each Gender Events'!$A54,'Official Medal Table'!$C:$C,'Each Gender Events'!W$1,'Official Medal Table'!$E:$E,"Mixed")*'Medal values'!$B$1/2
+ COUNTIFS('Official Medal Table'!$G:$G,'Each Gender Events'!$A54,'Official Medal Table'!$C:$C,'Each Gender Events'!W$1,'Official Medal Table'!$E:$E,"Mixed")*'Medal values'!$B$2/2
+ COUNTIFS('Official Medal Table'!$H:$H,'Each Gender Events'!$A54,'Official Medal Table'!$C:$C,'Each Gender Events'!W$1,'Official Medal Table'!$E:$E,"Mixed")*'Medal values'!$B$3/2
+ COUNTIFS('Official Medal Table'!$I:$I,'Each Gender Events'!$A54,'Official Medal Table'!$C:$C,'Each Gender Events'!W$1,'Official Medal Table'!$E:$E,"Mixed")*'Medal values'!$B$3/2</f>
        <v>0</v>
      </c>
      <c r="X54">
        <f>COUNTIFS('Official Medal Table'!$F:$F,'Each Gender Events'!$A54,'Official Medal Table'!$C:$C,'Each Gender Events'!X$1,'Official Medal Table'!$E:$E,'Each Gender Events'!X$2)*'Medal values'!$B$1
+ COUNTIFS('Official Medal Table'!$G:$G,'Each Gender Events'!$A54,'Official Medal Table'!$C:$C,'Each Gender Events'!X$1,'Official Medal Table'!$E:$E,'Each Gender Events'!X$2)*'Medal values'!$B$2
+ COUNTIFS('Official Medal Table'!$H:$H,'Each Gender Events'!$A54,'Official Medal Table'!$C:$C,'Each Gender Events'!X$1,'Official Medal Table'!$E:$E,'Each Gender Events'!X$2)*'Medal values'!$B$3
+ COUNTIFS('Official Medal Table'!$I:$I,'Each Gender Events'!$A54,'Official Medal Table'!$C:$C,'Each Gender Events'!X$1,'Official Medal Table'!$E:$E,'Each Gender Events'!X$2)*'Medal values'!$B$3
+ COUNTIFS('Official Medal Table'!$F:$F,'Each Gender Events'!$A54,'Official Medal Table'!$C:$C,'Each Gender Events'!X$1,'Official Medal Table'!$E:$E,"Mixed")*'Medal values'!$B$1/2
+ COUNTIFS('Official Medal Table'!$G:$G,'Each Gender Events'!$A54,'Official Medal Table'!$C:$C,'Each Gender Events'!X$1,'Official Medal Table'!$E:$E,"Mixed")*'Medal values'!$B$2/2
+ COUNTIFS('Official Medal Table'!$H:$H,'Each Gender Events'!$A54,'Official Medal Table'!$C:$C,'Each Gender Events'!X$1,'Official Medal Table'!$E:$E,"Mixed")*'Medal values'!$B$3/2
+ COUNTIFS('Official Medal Table'!$I:$I,'Each Gender Events'!$A54,'Official Medal Table'!$C:$C,'Each Gender Events'!X$1,'Official Medal Table'!$E:$E,"Mixed")*'Medal values'!$B$3/2</f>
        <v>0</v>
      </c>
      <c r="Y54">
        <f>COUNTIFS('Official Medal Table'!$F:$F,'Each Gender Events'!$A54,'Official Medal Table'!$C:$C,'Each Gender Events'!Y$1,'Official Medal Table'!$E:$E,'Each Gender Events'!Y$2)*'Medal values'!$B$1
+ COUNTIFS('Official Medal Table'!$G:$G,'Each Gender Events'!$A54,'Official Medal Table'!$C:$C,'Each Gender Events'!Y$1,'Official Medal Table'!$E:$E,'Each Gender Events'!Y$2)*'Medal values'!$B$2
+ COUNTIFS('Official Medal Table'!$H:$H,'Each Gender Events'!$A54,'Official Medal Table'!$C:$C,'Each Gender Events'!Y$1,'Official Medal Table'!$E:$E,'Each Gender Events'!Y$2)*'Medal values'!$B$3
+ COUNTIFS('Official Medal Table'!$I:$I,'Each Gender Events'!$A54,'Official Medal Table'!$C:$C,'Each Gender Events'!Y$1,'Official Medal Table'!$E:$E,'Each Gender Events'!Y$2)*'Medal values'!$B$3
+ COUNTIFS('Official Medal Table'!$F:$F,'Each Gender Events'!$A54,'Official Medal Table'!$C:$C,'Each Gender Events'!Y$1,'Official Medal Table'!$E:$E,"Mixed")*'Medal values'!$B$1/2
+ COUNTIFS('Official Medal Table'!$G:$G,'Each Gender Events'!$A54,'Official Medal Table'!$C:$C,'Each Gender Events'!Y$1,'Official Medal Table'!$E:$E,"Mixed")*'Medal values'!$B$2/2
+ COUNTIFS('Official Medal Table'!$H:$H,'Each Gender Events'!$A54,'Official Medal Table'!$C:$C,'Each Gender Events'!Y$1,'Official Medal Table'!$E:$E,"Mixed")*'Medal values'!$B$3/2
+ COUNTIFS('Official Medal Table'!$I:$I,'Each Gender Events'!$A54,'Official Medal Table'!$C:$C,'Each Gender Events'!Y$1,'Official Medal Table'!$E:$E,"Mixed")*'Medal values'!$B$3/2</f>
        <v>0</v>
      </c>
      <c r="Z54">
        <f>COUNTIFS('Official Medal Table'!$F:$F,'Each Gender Events'!$A54,'Official Medal Table'!$C:$C,'Each Gender Events'!Z$1,'Official Medal Table'!$E:$E,'Each Gender Events'!Z$2)*'Medal values'!$B$1
+ COUNTIFS('Official Medal Table'!$G:$G,'Each Gender Events'!$A54,'Official Medal Table'!$C:$C,'Each Gender Events'!Z$1,'Official Medal Table'!$E:$E,'Each Gender Events'!Z$2)*'Medal values'!$B$2
+ COUNTIFS('Official Medal Table'!$H:$H,'Each Gender Events'!$A54,'Official Medal Table'!$C:$C,'Each Gender Events'!Z$1,'Official Medal Table'!$E:$E,'Each Gender Events'!Z$2)*'Medal values'!$B$3
+ COUNTIFS('Official Medal Table'!$I:$I,'Each Gender Events'!$A54,'Official Medal Table'!$C:$C,'Each Gender Events'!Z$1,'Official Medal Table'!$E:$E,'Each Gender Events'!Z$2)*'Medal values'!$B$3
+ COUNTIFS('Official Medal Table'!$F:$F,'Each Gender Events'!$A54,'Official Medal Table'!$C:$C,'Each Gender Events'!Z$1,'Official Medal Table'!$E:$E,"Mixed")*'Medal values'!$B$1/2
+ COUNTIFS('Official Medal Table'!$G:$G,'Each Gender Events'!$A54,'Official Medal Table'!$C:$C,'Each Gender Events'!Z$1,'Official Medal Table'!$E:$E,"Mixed")*'Medal values'!$B$2/2
+ COUNTIFS('Official Medal Table'!$H:$H,'Each Gender Events'!$A54,'Official Medal Table'!$C:$C,'Each Gender Events'!Z$1,'Official Medal Table'!$E:$E,"Mixed")*'Medal values'!$B$3/2
+ COUNTIFS('Official Medal Table'!$I:$I,'Each Gender Events'!$A54,'Official Medal Table'!$C:$C,'Each Gender Events'!Z$1,'Official Medal Table'!$E:$E,"Mixed")*'Medal values'!$B$3/2</f>
        <v>0</v>
      </c>
      <c r="AA54">
        <f>COUNTIFS('Official Medal Table'!$F:$F,'Each Gender Events'!$A54,'Official Medal Table'!$C:$C,'Each Gender Events'!AA$1,'Official Medal Table'!$E:$E,'Each Gender Events'!AA$2)*'Medal values'!$B$1
+ COUNTIFS('Official Medal Table'!$G:$G,'Each Gender Events'!$A54,'Official Medal Table'!$C:$C,'Each Gender Events'!AA$1,'Official Medal Table'!$E:$E,'Each Gender Events'!AA$2)*'Medal values'!$B$2
+ COUNTIFS('Official Medal Table'!$H:$H,'Each Gender Events'!$A54,'Official Medal Table'!$C:$C,'Each Gender Events'!AA$1,'Official Medal Table'!$E:$E,'Each Gender Events'!AA$2)*'Medal values'!$B$3
+ COUNTIFS('Official Medal Table'!$I:$I,'Each Gender Events'!$A54,'Official Medal Table'!$C:$C,'Each Gender Events'!AA$1,'Official Medal Table'!$E:$E,'Each Gender Events'!AA$2)*'Medal values'!$B$3
+ COUNTIFS('Official Medal Table'!$F:$F,'Each Gender Events'!$A54,'Official Medal Table'!$C:$C,'Each Gender Events'!AA$1,'Official Medal Table'!$E:$E,"Mixed")*'Medal values'!$B$1/2
+ COUNTIFS('Official Medal Table'!$G:$G,'Each Gender Events'!$A54,'Official Medal Table'!$C:$C,'Each Gender Events'!AA$1,'Official Medal Table'!$E:$E,"Mixed")*'Medal values'!$B$2/2
+ COUNTIFS('Official Medal Table'!$H:$H,'Each Gender Events'!$A54,'Official Medal Table'!$C:$C,'Each Gender Events'!AA$1,'Official Medal Table'!$E:$E,"Mixed")*'Medal values'!$B$3/2
+ COUNTIFS('Official Medal Table'!$I:$I,'Each Gender Events'!$A54,'Official Medal Table'!$C:$C,'Each Gender Events'!AA$1,'Official Medal Table'!$E:$E,"Mixed")*'Medal values'!$B$3/2</f>
        <v>0</v>
      </c>
      <c r="AB54">
        <f>COUNTIFS('Official Medal Table'!$F:$F,'Each Gender Events'!$A54,'Official Medal Table'!$C:$C,'Each Gender Events'!AB$1,'Official Medal Table'!$E:$E,'Each Gender Events'!AB$2)*'Medal values'!$B$1
+ COUNTIFS('Official Medal Table'!$G:$G,'Each Gender Events'!$A54,'Official Medal Table'!$C:$C,'Each Gender Events'!AB$1,'Official Medal Table'!$E:$E,'Each Gender Events'!AB$2)*'Medal values'!$B$2
+ COUNTIFS('Official Medal Table'!$H:$H,'Each Gender Events'!$A54,'Official Medal Table'!$C:$C,'Each Gender Events'!AB$1,'Official Medal Table'!$E:$E,'Each Gender Events'!AB$2)*'Medal values'!$B$3
+ COUNTIFS('Official Medal Table'!$I:$I,'Each Gender Events'!$A54,'Official Medal Table'!$C:$C,'Each Gender Events'!AB$1,'Official Medal Table'!$E:$E,'Each Gender Events'!AB$2)*'Medal values'!$B$3
+ COUNTIFS('Official Medal Table'!$F:$F,'Each Gender Events'!$A54,'Official Medal Table'!$C:$C,'Each Gender Events'!AB$1,'Official Medal Table'!$E:$E,"Mixed")*'Medal values'!$B$1/2
+ COUNTIFS('Official Medal Table'!$G:$G,'Each Gender Events'!$A54,'Official Medal Table'!$C:$C,'Each Gender Events'!AB$1,'Official Medal Table'!$E:$E,"Mixed")*'Medal values'!$B$2/2
+ COUNTIFS('Official Medal Table'!$H:$H,'Each Gender Events'!$A54,'Official Medal Table'!$C:$C,'Each Gender Events'!AB$1,'Official Medal Table'!$E:$E,"Mixed")*'Medal values'!$B$3/2
+ COUNTIFS('Official Medal Table'!$I:$I,'Each Gender Events'!$A54,'Official Medal Table'!$C:$C,'Each Gender Events'!AB$1,'Official Medal Table'!$E:$E,"Mixed")*'Medal values'!$B$3/2</f>
        <v>0</v>
      </c>
      <c r="AC54">
        <f>COUNTIFS('Official Medal Table'!$F:$F,'Each Gender Events'!$A54,'Official Medal Table'!$C:$C,'Each Gender Events'!AC$1,'Official Medal Table'!$E:$E,'Each Gender Events'!AC$2)*'Medal values'!$B$1
+ COUNTIFS('Official Medal Table'!$G:$G,'Each Gender Events'!$A54,'Official Medal Table'!$C:$C,'Each Gender Events'!AC$1,'Official Medal Table'!$E:$E,'Each Gender Events'!AC$2)*'Medal values'!$B$2
+ COUNTIFS('Official Medal Table'!$H:$H,'Each Gender Events'!$A54,'Official Medal Table'!$C:$C,'Each Gender Events'!AC$1,'Official Medal Table'!$E:$E,'Each Gender Events'!AC$2)*'Medal values'!$B$3
+ COUNTIFS('Official Medal Table'!$I:$I,'Each Gender Events'!$A54,'Official Medal Table'!$C:$C,'Each Gender Events'!AC$1,'Official Medal Table'!$E:$E,'Each Gender Events'!AC$2)*'Medal values'!$B$3
+ COUNTIFS('Official Medal Table'!$F:$F,'Each Gender Events'!$A54,'Official Medal Table'!$C:$C,'Each Gender Events'!AC$1,'Official Medal Table'!$E:$E,"Mixed")*'Medal values'!$B$1/2
+ COUNTIFS('Official Medal Table'!$G:$G,'Each Gender Events'!$A54,'Official Medal Table'!$C:$C,'Each Gender Events'!AC$1,'Official Medal Table'!$E:$E,"Mixed")*'Medal values'!$B$2/2
+ COUNTIFS('Official Medal Table'!$H:$H,'Each Gender Events'!$A54,'Official Medal Table'!$C:$C,'Each Gender Events'!AC$1,'Official Medal Table'!$E:$E,"Mixed")*'Medal values'!$B$3/2
+ COUNTIFS('Official Medal Table'!$I:$I,'Each Gender Events'!$A54,'Official Medal Table'!$C:$C,'Each Gender Events'!AC$1,'Official Medal Table'!$E:$E,"Mixed")*'Medal values'!$B$3/2</f>
        <v>0</v>
      </c>
      <c r="AD54">
        <f>COUNTIFS('Official Medal Table'!$F:$F,'Each Gender Events'!$A54,'Official Medal Table'!$C:$C,'Each Gender Events'!AD$1,'Official Medal Table'!$E:$E,'Each Gender Events'!AD$2)*'Medal values'!$B$1
+ COUNTIFS('Official Medal Table'!$G:$G,'Each Gender Events'!$A54,'Official Medal Table'!$C:$C,'Each Gender Events'!AD$1,'Official Medal Table'!$E:$E,'Each Gender Events'!AD$2)*'Medal values'!$B$2
+ COUNTIFS('Official Medal Table'!$H:$H,'Each Gender Events'!$A54,'Official Medal Table'!$C:$C,'Each Gender Events'!AD$1,'Official Medal Table'!$E:$E,'Each Gender Events'!AD$2)*'Medal values'!$B$3
+ COUNTIFS('Official Medal Table'!$I:$I,'Each Gender Events'!$A54,'Official Medal Table'!$C:$C,'Each Gender Events'!AD$1,'Official Medal Table'!$E:$E,'Each Gender Events'!AD$2)*'Medal values'!$B$3
+ COUNTIFS('Official Medal Table'!$F:$F,'Each Gender Events'!$A54,'Official Medal Table'!$C:$C,'Each Gender Events'!AD$1,'Official Medal Table'!$E:$E,"Mixed")*'Medal values'!$B$1/2
+ COUNTIFS('Official Medal Table'!$G:$G,'Each Gender Events'!$A54,'Official Medal Table'!$C:$C,'Each Gender Events'!AD$1,'Official Medal Table'!$E:$E,"Mixed")*'Medal values'!$B$2/2
+ COUNTIFS('Official Medal Table'!$H:$H,'Each Gender Events'!$A54,'Official Medal Table'!$C:$C,'Each Gender Events'!AD$1,'Official Medal Table'!$E:$E,"Mixed")*'Medal values'!$B$3/2
+ COUNTIFS('Official Medal Table'!$I:$I,'Each Gender Events'!$A54,'Official Medal Table'!$C:$C,'Each Gender Events'!AD$1,'Official Medal Table'!$E:$E,"Mixed")*'Medal values'!$B$3/2</f>
        <v>0</v>
      </c>
      <c r="AE54">
        <f>COUNTIFS('Official Medal Table'!$F:$F,'Each Gender Events'!$A54,'Official Medal Table'!$C:$C,'Each Gender Events'!AE$1,'Official Medal Table'!$E:$E,'Each Gender Events'!AE$2)*'Medal values'!$B$1
+ COUNTIFS('Official Medal Table'!$G:$G,'Each Gender Events'!$A54,'Official Medal Table'!$C:$C,'Each Gender Events'!AE$1,'Official Medal Table'!$E:$E,'Each Gender Events'!AE$2)*'Medal values'!$B$2
+ COUNTIFS('Official Medal Table'!$H:$H,'Each Gender Events'!$A54,'Official Medal Table'!$C:$C,'Each Gender Events'!AE$1,'Official Medal Table'!$E:$E,'Each Gender Events'!AE$2)*'Medal values'!$B$3
+ COUNTIFS('Official Medal Table'!$I:$I,'Each Gender Events'!$A54,'Official Medal Table'!$C:$C,'Each Gender Events'!AE$1,'Official Medal Table'!$E:$E,'Each Gender Events'!AE$2)*'Medal values'!$B$3
+ COUNTIFS('Official Medal Table'!$F:$F,'Each Gender Events'!$A54,'Official Medal Table'!$C:$C,'Each Gender Events'!AE$1,'Official Medal Table'!$E:$E,"Mixed")*'Medal values'!$B$1/2
+ COUNTIFS('Official Medal Table'!$G:$G,'Each Gender Events'!$A54,'Official Medal Table'!$C:$C,'Each Gender Events'!AE$1,'Official Medal Table'!$E:$E,"Mixed")*'Medal values'!$B$2/2
+ COUNTIFS('Official Medal Table'!$H:$H,'Each Gender Events'!$A54,'Official Medal Table'!$C:$C,'Each Gender Events'!AE$1,'Official Medal Table'!$E:$E,"Mixed")*'Medal values'!$B$3/2
+ COUNTIFS('Official Medal Table'!$I:$I,'Each Gender Events'!$A54,'Official Medal Table'!$C:$C,'Each Gender Events'!AE$1,'Official Medal Table'!$E:$E,"Mixed")*'Medal values'!$B$3/2</f>
        <v>0</v>
      </c>
      <c r="AF54">
        <f>COUNTIFS('Official Medal Table'!$F:$F,'Each Gender Events'!$A54,'Official Medal Table'!$C:$C,'Each Gender Events'!AF$1,'Official Medal Table'!$E:$E,'Each Gender Events'!AF$2)*'Medal values'!$B$1
+ COUNTIFS('Official Medal Table'!$G:$G,'Each Gender Events'!$A54,'Official Medal Table'!$C:$C,'Each Gender Events'!AF$1,'Official Medal Table'!$E:$E,'Each Gender Events'!AF$2)*'Medal values'!$B$2
+ COUNTIFS('Official Medal Table'!$H:$H,'Each Gender Events'!$A54,'Official Medal Table'!$C:$C,'Each Gender Events'!AF$1,'Official Medal Table'!$E:$E,'Each Gender Events'!AF$2)*'Medal values'!$B$3
+ COUNTIFS('Official Medal Table'!$I:$I,'Each Gender Events'!$A54,'Official Medal Table'!$C:$C,'Each Gender Events'!AF$1,'Official Medal Table'!$E:$E,'Each Gender Events'!AF$2)*'Medal values'!$B$3
+ COUNTIFS('Official Medal Table'!$F:$F,'Each Gender Events'!$A54,'Official Medal Table'!$C:$C,'Each Gender Events'!AF$1,'Official Medal Table'!$E:$E,"Mixed")*'Medal values'!$B$1/2
+ COUNTIFS('Official Medal Table'!$G:$G,'Each Gender Events'!$A54,'Official Medal Table'!$C:$C,'Each Gender Events'!AF$1,'Official Medal Table'!$E:$E,"Mixed")*'Medal values'!$B$2/2
+ COUNTIFS('Official Medal Table'!$H:$H,'Each Gender Events'!$A54,'Official Medal Table'!$C:$C,'Each Gender Events'!AF$1,'Official Medal Table'!$E:$E,"Mixed")*'Medal values'!$B$3/2
+ COUNTIFS('Official Medal Table'!$I:$I,'Each Gender Events'!$A54,'Official Medal Table'!$C:$C,'Each Gender Events'!AF$1,'Official Medal Table'!$E:$E,"Mixed")*'Medal values'!$B$3/2</f>
        <v>0</v>
      </c>
      <c r="AG54">
        <f>COUNTIFS('Official Medal Table'!$F:$F,'Each Gender Events'!$A54,'Official Medal Table'!$C:$C,'Each Gender Events'!AG$1,'Official Medal Table'!$E:$E,'Each Gender Events'!AG$2)*'Medal values'!$B$1
+ COUNTIFS('Official Medal Table'!$G:$G,'Each Gender Events'!$A54,'Official Medal Table'!$C:$C,'Each Gender Events'!AG$1,'Official Medal Table'!$E:$E,'Each Gender Events'!AG$2)*'Medal values'!$B$2
+ COUNTIFS('Official Medal Table'!$H:$H,'Each Gender Events'!$A54,'Official Medal Table'!$C:$C,'Each Gender Events'!AG$1,'Official Medal Table'!$E:$E,'Each Gender Events'!AG$2)*'Medal values'!$B$3
+ COUNTIFS('Official Medal Table'!$I:$I,'Each Gender Events'!$A54,'Official Medal Table'!$C:$C,'Each Gender Events'!AG$1,'Official Medal Table'!$E:$E,'Each Gender Events'!AG$2)*'Medal values'!$B$3
+ COUNTIFS('Official Medal Table'!$F:$F,'Each Gender Events'!$A54,'Official Medal Table'!$C:$C,'Each Gender Events'!AG$1,'Official Medal Table'!$E:$E,"Mixed")*'Medal values'!$B$1/2
+ COUNTIFS('Official Medal Table'!$G:$G,'Each Gender Events'!$A54,'Official Medal Table'!$C:$C,'Each Gender Events'!AG$1,'Official Medal Table'!$E:$E,"Mixed")*'Medal values'!$B$2/2
+ COUNTIFS('Official Medal Table'!$H:$H,'Each Gender Events'!$A54,'Official Medal Table'!$C:$C,'Each Gender Events'!AG$1,'Official Medal Table'!$E:$E,"Mixed")*'Medal values'!$B$3/2
+ COUNTIFS('Official Medal Table'!$I:$I,'Each Gender Events'!$A54,'Official Medal Table'!$C:$C,'Each Gender Events'!AG$1,'Official Medal Table'!$E:$E,"Mixed")*'Medal values'!$B$3/2</f>
        <v>0</v>
      </c>
      <c r="AH54">
        <f>COUNTIFS('Official Medal Table'!$F:$F,'Each Gender Events'!$A54,'Official Medal Table'!$C:$C,'Each Gender Events'!AH$1,'Official Medal Table'!$E:$E,'Each Gender Events'!AH$2)*'Medal values'!$B$1
+ COUNTIFS('Official Medal Table'!$G:$G,'Each Gender Events'!$A54,'Official Medal Table'!$C:$C,'Each Gender Events'!AH$1,'Official Medal Table'!$E:$E,'Each Gender Events'!AH$2)*'Medal values'!$B$2
+ COUNTIFS('Official Medal Table'!$H:$H,'Each Gender Events'!$A54,'Official Medal Table'!$C:$C,'Each Gender Events'!AH$1,'Official Medal Table'!$E:$E,'Each Gender Events'!AH$2)*'Medal values'!$B$3
+ COUNTIFS('Official Medal Table'!$I:$I,'Each Gender Events'!$A54,'Official Medal Table'!$C:$C,'Each Gender Events'!AH$1,'Official Medal Table'!$E:$E,'Each Gender Events'!AH$2)*'Medal values'!$B$3
+ COUNTIFS('Official Medal Table'!$F:$F,'Each Gender Events'!$A54,'Official Medal Table'!$C:$C,'Each Gender Events'!AH$1,'Official Medal Table'!$E:$E,"Mixed")*'Medal values'!$B$1/2
+ COUNTIFS('Official Medal Table'!$G:$G,'Each Gender Events'!$A54,'Official Medal Table'!$C:$C,'Each Gender Events'!AH$1,'Official Medal Table'!$E:$E,"Mixed")*'Medal values'!$B$2/2
+ COUNTIFS('Official Medal Table'!$H:$H,'Each Gender Events'!$A54,'Official Medal Table'!$C:$C,'Each Gender Events'!AH$1,'Official Medal Table'!$E:$E,"Mixed")*'Medal values'!$B$3/2
+ COUNTIFS('Official Medal Table'!$I:$I,'Each Gender Events'!$A54,'Official Medal Table'!$C:$C,'Each Gender Events'!AH$1,'Official Medal Table'!$E:$E,"Mixed")*'Medal values'!$B$3/2</f>
        <v>0</v>
      </c>
      <c r="AI54">
        <f>COUNTIFS('Official Medal Table'!$F:$F,'Each Gender Events'!$A54,'Official Medal Table'!$C:$C,'Each Gender Events'!AI$1,'Official Medal Table'!$E:$E,'Each Gender Events'!AI$2)*'Medal values'!$B$1
+ COUNTIFS('Official Medal Table'!$G:$G,'Each Gender Events'!$A54,'Official Medal Table'!$C:$C,'Each Gender Events'!AI$1,'Official Medal Table'!$E:$E,'Each Gender Events'!AI$2)*'Medal values'!$B$2
+ COUNTIFS('Official Medal Table'!$H:$H,'Each Gender Events'!$A54,'Official Medal Table'!$C:$C,'Each Gender Events'!AI$1,'Official Medal Table'!$E:$E,'Each Gender Events'!AI$2)*'Medal values'!$B$3
+ COUNTIFS('Official Medal Table'!$I:$I,'Each Gender Events'!$A54,'Official Medal Table'!$C:$C,'Each Gender Events'!AI$1,'Official Medal Table'!$E:$E,'Each Gender Events'!AI$2)*'Medal values'!$B$3
+ COUNTIFS('Official Medal Table'!$F:$F,'Each Gender Events'!$A54,'Official Medal Table'!$C:$C,'Each Gender Events'!AI$1,'Official Medal Table'!$E:$E,"Mixed")*'Medal values'!$B$1/2
+ COUNTIFS('Official Medal Table'!$G:$G,'Each Gender Events'!$A54,'Official Medal Table'!$C:$C,'Each Gender Events'!AI$1,'Official Medal Table'!$E:$E,"Mixed")*'Medal values'!$B$2/2
+ COUNTIFS('Official Medal Table'!$H:$H,'Each Gender Events'!$A54,'Official Medal Table'!$C:$C,'Each Gender Events'!AI$1,'Official Medal Table'!$E:$E,"Mixed")*'Medal values'!$B$3/2
+ COUNTIFS('Official Medal Table'!$I:$I,'Each Gender Events'!$A54,'Official Medal Table'!$C:$C,'Each Gender Events'!AI$1,'Official Medal Table'!$E:$E,"Mixed")*'Medal values'!$B$3/2</f>
        <v>0</v>
      </c>
      <c r="AJ54">
        <f>COUNTIFS('Official Medal Table'!$F:$F,'Each Gender Events'!$A54,'Official Medal Table'!$C:$C,'Each Gender Events'!AJ$1,'Official Medal Table'!$E:$E,'Each Gender Events'!AJ$2)*'Medal values'!$B$1
+ COUNTIFS('Official Medal Table'!$G:$G,'Each Gender Events'!$A54,'Official Medal Table'!$C:$C,'Each Gender Events'!AJ$1,'Official Medal Table'!$E:$E,'Each Gender Events'!AJ$2)*'Medal values'!$B$2
+ COUNTIFS('Official Medal Table'!$H:$H,'Each Gender Events'!$A54,'Official Medal Table'!$C:$C,'Each Gender Events'!AJ$1,'Official Medal Table'!$E:$E,'Each Gender Events'!AJ$2)*'Medal values'!$B$3
+ COUNTIFS('Official Medal Table'!$I:$I,'Each Gender Events'!$A54,'Official Medal Table'!$C:$C,'Each Gender Events'!AJ$1,'Official Medal Table'!$E:$E,'Each Gender Events'!AJ$2)*'Medal values'!$B$3
+ COUNTIFS('Official Medal Table'!$F:$F,'Each Gender Events'!$A54,'Official Medal Table'!$C:$C,'Each Gender Events'!AJ$1,'Official Medal Table'!$E:$E,"Mixed")*'Medal values'!$B$1/2
+ COUNTIFS('Official Medal Table'!$G:$G,'Each Gender Events'!$A54,'Official Medal Table'!$C:$C,'Each Gender Events'!AJ$1,'Official Medal Table'!$E:$E,"Mixed")*'Medal values'!$B$2/2
+ COUNTIFS('Official Medal Table'!$H:$H,'Each Gender Events'!$A54,'Official Medal Table'!$C:$C,'Each Gender Events'!AJ$1,'Official Medal Table'!$E:$E,"Mixed")*'Medal values'!$B$3/2
+ COUNTIFS('Official Medal Table'!$I:$I,'Each Gender Events'!$A54,'Official Medal Table'!$C:$C,'Each Gender Events'!AJ$1,'Official Medal Table'!$E:$E,"Mixed")*'Medal values'!$B$3/2</f>
        <v>0</v>
      </c>
      <c r="AK54">
        <f>COUNTIFS('Official Medal Table'!$F:$F,'Each Gender Events'!$A54,'Official Medal Table'!$C:$C,'Each Gender Events'!AK$1,'Official Medal Table'!$E:$E,'Each Gender Events'!AK$2)*'Medal values'!$B$1
+ COUNTIFS('Official Medal Table'!$G:$G,'Each Gender Events'!$A54,'Official Medal Table'!$C:$C,'Each Gender Events'!AK$1,'Official Medal Table'!$E:$E,'Each Gender Events'!AK$2)*'Medal values'!$B$2
+ COUNTIFS('Official Medal Table'!$H:$H,'Each Gender Events'!$A54,'Official Medal Table'!$C:$C,'Each Gender Events'!AK$1,'Official Medal Table'!$E:$E,'Each Gender Events'!AK$2)*'Medal values'!$B$3
+ COUNTIFS('Official Medal Table'!$I:$I,'Each Gender Events'!$A54,'Official Medal Table'!$C:$C,'Each Gender Events'!AK$1,'Official Medal Table'!$E:$E,'Each Gender Events'!AK$2)*'Medal values'!$B$3
+ COUNTIFS('Official Medal Table'!$F:$F,'Each Gender Events'!$A54,'Official Medal Table'!$C:$C,'Each Gender Events'!AK$1,'Official Medal Table'!$E:$E,"Mixed")*'Medal values'!$B$1/2
+ COUNTIFS('Official Medal Table'!$G:$G,'Each Gender Events'!$A54,'Official Medal Table'!$C:$C,'Each Gender Events'!AK$1,'Official Medal Table'!$E:$E,"Mixed")*'Medal values'!$B$2/2
+ COUNTIFS('Official Medal Table'!$H:$H,'Each Gender Events'!$A54,'Official Medal Table'!$C:$C,'Each Gender Events'!AK$1,'Official Medal Table'!$E:$E,"Mixed")*'Medal values'!$B$3/2
+ COUNTIFS('Official Medal Table'!$I:$I,'Each Gender Events'!$A54,'Official Medal Table'!$C:$C,'Each Gender Events'!AK$1,'Official Medal Table'!$E:$E,"Mixed")*'Medal values'!$B$3/2</f>
        <v>0</v>
      </c>
      <c r="AL54">
        <f>COUNTIFS('Official Medal Table'!$F:$F,'Each Gender Events'!$A54,'Official Medal Table'!$C:$C,'Each Gender Events'!AL$1,'Official Medal Table'!$E:$E,'Each Gender Events'!AL$2)*'Medal values'!$B$1
+ COUNTIFS('Official Medal Table'!$G:$G,'Each Gender Events'!$A54,'Official Medal Table'!$C:$C,'Each Gender Events'!AL$1,'Official Medal Table'!$E:$E,'Each Gender Events'!AL$2)*'Medal values'!$B$2
+ COUNTIFS('Official Medal Table'!$H:$H,'Each Gender Events'!$A54,'Official Medal Table'!$C:$C,'Each Gender Events'!AL$1,'Official Medal Table'!$E:$E,'Each Gender Events'!AL$2)*'Medal values'!$B$3
+ COUNTIFS('Official Medal Table'!$I:$I,'Each Gender Events'!$A54,'Official Medal Table'!$C:$C,'Each Gender Events'!AL$1,'Official Medal Table'!$E:$E,'Each Gender Events'!AL$2)*'Medal values'!$B$3
+ COUNTIFS('Official Medal Table'!$F:$F,'Each Gender Events'!$A54,'Official Medal Table'!$C:$C,'Each Gender Events'!AL$1,'Official Medal Table'!$E:$E,"Mixed")*'Medal values'!$B$1/2
+ COUNTIFS('Official Medal Table'!$G:$G,'Each Gender Events'!$A54,'Official Medal Table'!$C:$C,'Each Gender Events'!AL$1,'Official Medal Table'!$E:$E,"Mixed")*'Medal values'!$B$2/2
+ COUNTIFS('Official Medal Table'!$H:$H,'Each Gender Events'!$A54,'Official Medal Table'!$C:$C,'Each Gender Events'!AL$1,'Official Medal Table'!$E:$E,"Mixed")*'Medal values'!$B$3/2
+ COUNTIFS('Official Medal Table'!$I:$I,'Each Gender Events'!$A54,'Official Medal Table'!$C:$C,'Each Gender Events'!AL$1,'Official Medal Table'!$E:$E,"Mixed")*'Medal values'!$B$3/2</f>
        <v>0</v>
      </c>
      <c r="AM54">
        <f>COUNTIFS('Official Medal Table'!$F:$F,'Each Gender Events'!$A54,'Official Medal Table'!$C:$C,'Each Gender Events'!AM$1,'Official Medal Table'!$E:$E,'Each Gender Events'!AM$2)*'Medal values'!$B$1
+ COUNTIFS('Official Medal Table'!$G:$G,'Each Gender Events'!$A54,'Official Medal Table'!$C:$C,'Each Gender Events'!AM$1,'Official Medal Table'!$E:$E,'Each Gender Events'!AM$2)*'Medal values'!$B$2
+ COUNTIFS('Official Medal Table'!$H:$H,'Each Gender Events'!$A54,'Official Medal Table'!$C:$C,'Each Gender Events'!AM$1,'Official Medal Table'!$E:$E,'Each Gender Events'!AM$2)*'Medal values'!$B$3
+ COUNTIFS('Official Medal Table'!$I:$I,'Each Gender Events'!$A54,'Official Medal Table'!$C:$C,'Each Gender Events'!AM$1,'Official Medal Table'!$E:$E,'Each Gender Events'!AM$2)*'Medal values'!$B$3
+ COUNTIFS('Official Medal Table'!$F:$F,'Each Gender Events'!$A54,'Official Medal Table'!$C:$C,'Each Gender Events'!AM$1,'Official Medal Table'!$E:$E,"Mixed")*'Medal values'!$B$1/2
+ COUNTIFS('Official Medal Table'!$G:$G,'Each Gender Events'!$A54,'Official Medal Table'!$C:$C,'Each Gender Events'!AM$1,'Official Medal Table'!$E:$E,"Mixed")*'Medal values'!$B$2/2
+ COUNTIFS('Official Medal Table'!$H:$H,'Each Gender Events'!$A54,'Official Medal Table'!$C:$C,'Each Gender Events'!AM$1,'Official Medal Table'!$E:$E,"Mixed")*'Medal values'!$B$3/2
+ COUNTIFS('Official Medal Table'!$I:$I,'Each Gender Events'!$A54,'Official Medal Table'!$C:$C,'Each Gender Events'!AM$1,'Official Medal Table'!$E:$E,"Mixed")*'Medal values'!$B$3/2</f>
        <v>0</v>
      </c>
      <c r="AN54">
        <f>COUNTIFS('Official Medal Table'!$F:$F,'Each Gender Events'!$A54,'Official Medal Table'!$C:$C,'Each Gender Events'!AN$1,'Official Medal Table'!$E:$E,'Each Gender Events'!AN$2)*'Medal values'!$B$1
+ COUNTIFS('Official Medal Table'!$G:$G,'Each Gender Events'!$A54,'Official Medal Table'!$C:$C,'Each Gender Events'!AN$1,'Official Medal Table'!$E:$E,'Each Gender Events'!AN$2)*'Medal values'!$B$2
+ COUNTIFS('Official Medal Table'!$H:$H,'Each Gender Events'!$A54,'Official Medal Table'!$C:$C,'Each Gender Events'!AN$1,'Official Medal Table'!$E:$E,'Each Gender Events'!AN$2)*'Medal values'!$B$3
+ COUNTIFS('Official Medal Table'!$I:$I,'Each Gender Events'!$A54,'Official Medal Table'!$C:$C,'Each Gender Events'!AN$1,'Official Medal Table'!$E:$E,'Each Gender Events'!AN$2)*'Medal values'!$B$3
+ COUNTIFS('Official Medal Table'!$F:$F,'Each Gender Events'!$A54,'Official Medal Table'!$C:$C,'Each Gender Events'!AN$1,'Official Medal Table'!$E:$E,"Mixed")*'Medal values'!$B$1/2
+ COUNTIFS('Official Medal Table'!$G:$G,'Each Gender Events'!$A54,'Official Medal Table'!$C:$C,'Each Gender Events'!AN$1,'Official Medal Table'!$E:$E,"Mixed")*'Medal values'!$B$2/2
+ COUNTIFS('Official Medal Table'!$H:$H,'Each Gender Events'!$A54,'Official Medal Table'!$C:$C,'Each Gender Events'!AN$1,'Official Medal Table'!$E:$E,"Mixed")*'Medal values'!$B$3/2
+ COUNTIFS('Official Medal Table'!$I:$I,'Each Gender Events'!$A54,'Official Medal Table'!$C:$C,'Each Gender Events'!AN$1,'Official Medal Table'!$E:$E,"Mixed")*'Medal values'!$B$3/2</f>
        <v>0</v>
      </c>
      <c r="AO54">
        <f>COUNTIFS('Official Medal Table'!$F:$F,'Each Gender Events'!$A54,'Official Medal Table'!$C:$C,'Each Gender Events'!AO$1,'Official Medal Table'!$E:$E,'Each Gender Events'!AO$2)*'Medal values'!$B$1
+ COUNTIFS('Official Medal Table'!$G:$G,'Each Gender Events'!$A54,'Official Medal Table'!$C:$C,'Each Gender Events'!AO$1,'Official Medal Table'!$E:$E,'Each Gender Events'!AO$2)*'Medal values'!$B$2
+ COUNTIFS('Official Medal Table'!$H:$H,'Each Gender Events'!$A54,'Official Medal Table'!$C:$C,'Each Gender Events'!AO$1,'Official Medal Table'!$E:$E,'Each Gender Events'!AO$2)*'Medal values'!$B$3
+ COUNTIFS('Official Medal Table'!$I:$I,'Each Gender Events'!$A54,'Official Medal Table'!$C:$C,'Each Gender Events'!AO$1,'Official Medal Table'!$E:$E,'Each Gender Events'!AO$2)*'Medal values'!$B$3
+ COUNTIFS('Official Medal Table'!$F:$F,'Each Gender Events'!$A54,'Official Medal Table'!$C:$C,'Each Gender Events'!AO$1,'Official Medal Table'!$E:$E,"Mixed")*'Medal values'!$B$1/2
+ COUNTIFS('Official Medal Table'!$G:$G,'Each Gender Events'!$A54,'Official Medal Table'!$C:$C,'Each Gender Events'!AO$1,'Official Medal Table'!$E:$E,"Mixed")*'Medal values'!$B$2/2
+ COUNTIFS('Official Medal Table'!$H:$H,'Each Gender Events'!$A54,'Official Medal Table'!$C:$C,'Each Gender Events'!AO$1,'Official Medal Table'!$E:$E,"Mixed")*'Medal values'!$B$3/2
+ COUNTIFS('Official Medal Table'!$I:$I,'Each Gender Events'!$A54,'Official Medal Table'!$C:$C,'Each Gender Events'!AO$1,'Official Medal Table'!$E:$E,"Mixed")*'Medal values'!$B$3/2</f>
        <v>0</v>
      </c>
      <c r="AP54">
        <f>COUNTIFS('Official Medal Table'!$F:$F,'Each Gender Events'!$A54,'Official Medal Table'!$C:$C,'Each Gender Events'!AP$1,'Official Medal Table'!$E:$E,'Each Gender Events'!AP$2)*'Medal values'!$B$1
+ COUNTIFS('Official Medal Table'!$G:$G,'Each Gender Events'!$A54,'Official Medal Table'!$C:$C,'Each Gender Events'!AP$1,'Official Medal Table'!$E:$E,'Each Gender Events'!AP$2)*'Medal values'!$B$2
+ COUNTIFS('Official Medal Table'!$H:$H,'Each Gender Events'!$A54,'Official Medal Table'!$C:$C,'Each Gender Events'!AP$1,'Official Medal Table'!$E:$E,'Each Gender Events'!AP$2)*'Medal values'!$B$3
+ COUNTIFS('Official Medal Table'!$I:$I,'Each Gender Events'!$A54,'Official Medal Table'!$C:$C,'Each Gender Events'!AP$1,'Official Medal Table'!$E:$E,'Each Gender Events'!AP$2)*'Medal values'!$B$3
+ COUNTIFS('Official Medal Table'!$F:$F,'Each Gender Events'!$A54,'Official Medal Table'!$C:$C,'Each Gender Events'!AP$1,'Official Medal Table'!$E:$E,"Mixed")*'Medal values'!$B$1/2
+ COUNTIFS('Official Medal Table'!$G:$G,'Each Gender Events'!$A54,'Official Medal Table'!$C:$C,'Each Gender Events'!AP$1,'Official Medal Table'!$E:$E,"Mixed")*'Medal values'!$B$2/2
+ COUNTIFS('Official Medal Table'!$H:$H,'Each Gender Events'!$A54,'Official Medal Table'!$C:$C,'Each Gender Events'!AP$1,'Official Medal Table'!$E:$E,"Mixed")*'Medal values'!$B$3/2
+ COUNTIFS('Official Medal Table'!$I:$I,'Each Gender Events'!$A54,'Official Medal Table'!$C:$C,'Each Gender Events'!AP$1,'Official Medal Table'!$E:$E,"Mixed")*'Medal values'!$B$3/2</f>
        <v>0</v>
      </c>
      <c r="AQ54">
        <f>COUNTIFS('Official Medal Table'!$F:$F,'Each Gender Events'!$A54,'Official Medal Table'!$C:$C,'Each Gender Events'!AQ$1,'Official Medal Table'!$E:$E,'Each Gender Events'!AQ$2)*'Medal values'!$B$1
+ COUNTIFS('Official Medal Table'!$G:$G,'Each Gender Events'!$A54,'Official Medal Table'!$C:$C,'Each Gender Events'!AQ$1,'Official Medal Table'!$E:$E,'Each Gender Events'!AQ$2)*'Medal values'!$B$2
+ COUNTIFS('Official Medal Table'!$H:$H,'Each Gender Events'!$A54,'Official Medal Table'!$C:$C,'Each Gender Events'!AQ$1,'Official Medal Table'!$E:$E,'Each Gender Events'!AQ$2)*'Medal values'!$B$3
+ COUNTIFS('Official Medal Table'!$I:$I,'Each Gender Events'!$A54,'Official Medal Table'!$C:$C,'Each Gender Events'!AQ$1,'Official Medal Table'!$E:$E,'Each Gender Events'!AQ$2)*'Medal values'!$B$3
+ COUNTIFS('Official Medal Table'!$F:$F,'Each Gender Events'!$A54,'Official Medal Table'!$C:$C,'Each Gender Events'!AQ$1,'Official Medal Table'!$E:$E,"Mixed")*'Medal values'!$B$1/2
+ COUNTIFS('Official Medal Table'!$G:$G,'Each Gender Events'!$A54,'Official Medal Table'!$C:$C,'Each Gender Events'!AQ$1,'Official Medal Table'!$E:$E,"Mixed")*'Medal values'!$B$2/2
+ COUNTIFS('Official Medal Table'!$H:$H,'Each Gender Events'!$A54,'Official Medal Table'!$C:$C,'Each Gender Events'!AQ$1,'Official Medal Table'!$E:$E,"Mixed")*'Medal values'!$B$3/2
+ COUNTIFS('Official Medal Table'!$I:$I,'Each Gender Events'!$A54,'Official Medal Table'!$C:$C,'Each Gender Events'!AQ$1,'Official Medal Table'!$E:$E,"Mixed")*'Medal values'!$B$3/2</f>
        <v>0</v>
      </c>
      <c r="AR54">
        <f>COUNTIFS('Official Medal Table'!$F:$F,'Each Gender Events'!$A54,'Official Medal Table'!$C:$C,'Each Gender Events'!AR$1,'Official Medal Table'!$E:$E,'Each Gender Events'!AR$2)*'Medal values'!$B$1
+ COUNTIFS('Official Medal Table'!$G:$G,'Each Gender Events'!$A54,'Official Medal Table'!$C:$C,'Each Gender Events'!AR$1,'Official Medal Table'!$E:$E,'Each Gender Events'!AR$2)*'Medal values'!$B$2
+ COUNTIFS('Official Medal Table'!$H:$H,'Each Gender Events'!$A54,'Official Medal Table'!$C:$C,'Each Gender Events'!AR$1,'Official Medal Table'!$E:$E,'Each Gender Events'!AR$2)*'Medal values'!$B$3
+ COUNTIFS('Official Medal Table'!$I:$I,'Each Gender Events'!$A54,'Official Medal Table'!$C:$C,'Each Gender Events'!AR$1,'Official Medal Table'!$E:$E,'Each Gender Events'!AR$2)*'Medal values'!$B$3
+ COUNTIFS('Official Medal Table'!$F:$F,'Each Gender Events'!$A54,'Official Medal Table'!$C:$C,'Each Gender Events'!AR$1,'Official Medal Table'!$E:$E,"Mixed")*'Medal values'!$B$1/2
+ COUNTIFS('Official Medal Table'!$G:$G,'Each Gender Events'!$A54,'Official Medal Table'!$C:$C,'Each Gender Events'!AR$1,'Official Medal Table'!$E:$E,"Mixed")*'Medal values'!$B$2/2
+ COUNTIFS('Official Medal Table'!$H:$H,'Each Gender Events'!$A54,'Official Medal Table'!$C:$C,'Each Gender Events'!AR$1,'Official Medal Table'!$E:$E,"Mixed")*'Medal values'!$B$3/2
+ COUNTIFS('Official Medal Table'!$I:$I,'Each Gender Events'!$A54,'Official Medal Table'!$C:$C,'Each Gender Events'!AR$1,'Official Medal Table'!$E:$E,"Mixed")*'Medal values'!$B$3/2</f>
        <v>0</v>
      </c>
      <c r="AS54">
        <f>COUNTIFS('Official Medal Table'!$F:$F,'Each Gender Events'!$A54,'Official Medal Table'!$C:$C,'Each Gender Events'!AS$1,'Official Medal Table'!$E:$E,'Each Gender Events'!AS$2)*'Medal values'!$B$1
+ COUNTIFS('Official Medal Table'!$G:$G,'Each Gender Events'!$A54,'Official Medal Table'!$C:$C,'Each Gender Events'!AS$1,'Official Medal Table'!$E:$E,'Each Gender Events'!AS$2)*'Medal values'!$B$2
+ COUNTIFS('Official Medal Table'!$H:$H,'Each Gender Events'!$A54,'Official Medal Table'!$C:$C,'Each Gender Events'!AS$1,'Official Medal Table'!$E:$E,'Each Gender Events'!AS$2)*'Medal values'!$B$3
+ COUNTIFS('Official Medal Table'!$I:$I,'Each Gender Events'!$A54,'Official Medal Table'!$C:$C,'Each Gender Events'!AS$1,'Official Medal Table'!$E:$E,'Each Gender Events'!AS$2)*'Medal values'!$B$3
+ COUNTIFS('Official Medal Table'!$F:$F,'Each Gender Events'!$A54,'Official Medal Table'!$C:$C,'Each Gender Events'!AS$1,'Official Medal Table'!$E:$E,"Mixed")*'Medal values'!$B$1/2
+ COUNTIFS('Official Medal Table'!$G:$G,'Each Gender Events'!$A54,'Official Medal Table'!$C:$C,'Each Gender Events'!AS$1,'Official Medal Table'!$E:$E,"Mixed")*'Medal values'!$B$2/2
+ COUNTIFS('Official Medal Table'!$H:$H,'Each Gender Events'!$A54,'Official Medal Table'!$C:$C,'Each Gender Events'!AS$1,'Official Medal Table'!$E:$E,"Mixed")*'Medal values'!$B$3/2
+ COUNTIFS('Official Medal Table'!$I:$I,'Each Gender Events'!$A54,'Official Medal Table'!$C:$C,'Each Gender Events'!AS$1,'Official Medal Table'!$E:$E,"Mixed")*'Medal values'!$B$3/2</f>
        <v>0</v>
      </c>
      <c r="AT54">
        <f>COUNTIFS('Official Medal Table'!$F:$F,'Each Gender Events'!$A54,'Official Medal Table'!$C:$C,'Each Gender Events'!AT$1,'Official Medal Table'!$E:$E,'Each Gender Events'!AT$2)*'Medal values'!$B$1
+ COUNTIFS('Official Medal Table'!$G:$G,'Each Gender Events'!$A54,'Official Medal Table'!$C:$C,'Each Gender Events'!AT$1,'Official Medal Table'!$E:$E,'Each Gender Events'!AT$2)*'Medal values'!$B$2
+ COUNTIFS('Official Medal Table'!$H:$H,'Each Gender Events'!$A54,'Official Medal Table'!$C:$C,'Each Gender Events'!AT$1,'Official Medal Table'!$E:$E,'Each Gender Events'!AT$2)*'Medal values'!$B$3
+ COUNTIFS('Official Medal Table'!$I:$I,'Each Gender Events'!$A54,'Official Medal Table'!$C:$C,'Each Gender Events'!AT$1,'Official Medal Table'!$E:$E,'Each Gender Events'!AT$2)*'Medal values'!$B$3
+ COUNTIFS('Official Medal Table'!$F:$F,'Each Gender Events'!$A54,'Official Medal Table'!$C:$C,'Each Gender Events'!AT$1,'Official Medal Table'!$E:$E,"Mixed")*'Medal values'!$B$1/2
+ COUNTIFS('Official Medal Table'!$G:$G,'Each Gender Events'!$A54,'Official Medal Table'!$C:$C,'Each Gender Events'!AT$1,'Official Medal Table'!$E:$E,"Mixed")*'Medal values'!$B$2/2
+ COUNTIFS('Official Medal Table'!$H:$H,'Each Gender Events'!$A54,'Official Medal Table'!$C:$C,'Each Gender Events'!AT$1,'Official Medal Table'!$E:$E,"Mixed")*'Medal values'!$B$3/2
+ COUNTIFS('Official Medal Table'!$I:$I,'Each Gender Events'!$A54,'Official Medal Table'!$C:$C,'Each Gender Events'!AT$1,'Official Medal Table'!$E:$E,"Mixed")*'Medal values'!$B$3/2</f>
        <v>0</v>
      </c>
      <c r="AU54">
        <f>COUNTIFS('Official Medal Table'!$F:$F,'Each Gender Events'!$A54,'Official Medal Table'!$C:$C,'Each Gender Events'!AU$1,'Official Medal Table'!$E:$E,'Each Gender Events'!AU$2)*'Medal values'!$B$1
+ COUNTIFS('Official Medal Table'!$G:$G,'Each Gender Events'!$A54,'Official Medal Table'!$C:$C,'Each Gender Events'!AU$1,'Official Medal Table'!$E:$E,'Each Gender Events'!AU$2)*'Medal values'!$B$2
+ COUNTIFS('Official Medal Table'!$H:$H,'Each Gender Events'!$A54,'Official Medal Table'!$C:$C,'Each Gender Events'!AU$1,'Official Medal Table'!$E:$E,'Each Gender Events'!AU$2)*'Medal values'!$B$3
+ COUNTIFS('Official Medal Table'!$I:$I,'Each Gender Events'!$A54,'Official Medal Table'!$C:$C,'Each Gender Events'!AU$1,'Official Medal Table'!$E:$E,'Each Gender Events'!AU$2)*'Medal values'!$B$3
+ COUNTIFS('Official Medal Table'!$F:$F,'Each Gender Events'!$A54,'Official Medal Table'!$C:$C,'Each Gender Events'!AU$1,'Official Medal Table'!$E:$E,"Mixed")*'Medal values'!$B$1/2
+ COUNTIFS('Official Medal Table'!$G:$G,'Each Gender Events'!$A54,'Official Medal Table'!$C:$C,'Each Gender Events'!AU$1,'Official Medal Table'!$E:$E,"Mixed")*'Medal values'!$B$2/2
+ COUNTIFS('Official Medal Table'!$H:$H,'Each Gender Events'!$A54,'Official Medal Table'!$C:$C,'Each Gender Events'!AU$1,'Official Medal Table'!$E:$E,"Mixed")*'Medal values'!$B$3/2
+ COUNTIFS('Official Medal Table'!$I:$I,'Each Gender Events'!$A54,'Official Medal Table'!$C:$C,'Each Gender Events'!AU$1,'Official Medal Table'!$E:$E,"Mixed")*'Medal values'!$B$3/2</f>
        <v>0</v>
      </c>
      <c r="AV54">
        <f>COUNTIFS('Official Medal Table'!$F:$F,'Each Gender Events'!$A54,'Official Medal Table'!$C:$C,'Each Gender Events'!AV$1,'Official Medal Table'!$E:$E,'Each Gender Events'!AV$2)*'Medal values'!$B$1
+ COUNTIFS('Official Medal Table'!$G:$G,'Each Gender Events'!$A54,'Official Medal Table'!$C:$C,'Each Gender Events'!AV$1,'Official Medal Table'!$E:$E,'Each Gender Events'!AV$2)*'Medal values'!$B$2
+ COUNTIFS('Official Medal Table'!$H:$H,'Each Gender Events'!$A54,'Official Medal Table'!$C:$C,'Each Gender Events'!AV$1,'Official Medal Table'!$E:$E,'Each Gender Events'!AV$2)*'Medal values'!$B$3
+ COUNTIFS('Official Medal Table'!$I:$I,'Each Gender Events'!$A54,'Official Medal Table'!$C:$C,'Each Gender Events'!AV$1,'Official Medal Table'!$E:$E,'Each Gender Events'!AV$2)*'Medal values'!$B$3
+ COUNTIFS('Official Medal Table'!$F:$F,'Each Gender Events'!$A54,'Official Medal Table'!$C:$C,'Each Gender Events'!AV$1,'Official Medal Table'!$E:$E,"Mixed")*'Medal values'!$B$1/2
+ COUNTIFS('Official Medal Table'!$G:$G,'Each Gender Events'!$A54,'Official Medal Table'!$C:$C,'Each Gender Events'!AV$1,'Official Medal Table'!$E:$E,"Mixed")*'Medal values'!$B$2/2
+ COUNTIFS('Official Medal Table'!$H:$H,'Each Gender Events'!$A54,'Official Medal Table'!$C:$C,'Each Gender Events'!AV$1,'Official Medal Table'!$E:$E,"Mixed")*'Medal values'!$B$3/2
+ COUNTIFS('Official Medal Table'!$I:$I,'Each Gender Events'!$A54,'Official Medal Table'!$C:$C,'Each Gender Events'!AV$1,'Official Medal Table'!$E:$E,"Mixed")*'Medal values'!$B$3/2</f>
        <v>0</v>
      </c>
      <c r="AW54">
        <f>COUNTIFS('Official Medal Table'!$F:$F,'Each Gender Events'!$A54,'Official Medal Table'!$C:$C,'Each Gender Events'!AW$1,'Official Medal Table'!$E:$E,'Each Gender Events'!AW$2)*'Medal values'!$B$1
+ COUNTIFS('Official Medal Table'!$G:$G,'Each Gender Events'!$A54,'Official Medal Table'!$C:$C,'Each Gender Events'!AW$1,'Official Medal Table'!$E:$E,'Each Gender Events'!AW$2)*'Medal values'!$B$2
+ COUNTIFS('Official Medal Table'!$H:$H,'Each Gender Events'!$A54,'Official Medal Table'!$C:$C,'Each Gender Events'!AW$1,'Official Medal Table'!$E:$E,'Each Gender Events'!AW$2)*'Medal values'!$B$3
+ COUNTIFS('Official Medal Table'!$I:$I,'Each Gender Events'!$A54,'Official Medal Table'!$C:$C,'Each Gender Events'!AW$1,'Official Medal Table'!$E:$E,'Each Gender Events'!AW$2)*'Medal values'!$B$3
+ COUNTIFS('Official Medal Table'!$F:$F,'Each Gender Events'!$A54,'Official Medal Table'!$C:$C,'Each Gender Events'!AW$1,'Official Medal Table'!$E:$E,"Mixed")*'Medal values'!$B$1/2
+ COUNTIFS('Official Medal Table'!$G:$G,'Each Gender Events'!$A54,'Official Medal Table'!$C:$C,'Each Gender Events'!AW$1,'Official Medal Table'!$E:$E,"Mixed")*'Medal values'!$B$2/2
+ COUNTIFS('Official Medal Table'!$H:$H,'Each Gender Events'!$A54,'Official Medal Table'!$C:$C,'Each Gender Events'!AW$1,'Official Medal Table'!$E:$E,"Mixed")*'Medal values'!$B$3/2
+ COUNTIFS('Official Medal Table'!$I:$I,'Each Gender Events'!$A54,'Official Medal Table'!$C:$C,'Each Gender Events'!AW$1,'Official Medal Table'!$E:$E,"Mixed")*'Medal values'!$B$3/2</f>
        <v>0</v>
      </c>
      <c r="AX54">
        <f>COUNTIFS('Official Medal Table'!$F:$F,'Each Gender Events'!$A54,'Official Medal Table'!$C:$C,'Each Gender Events'!AX$1,'Official Medal Table'!$E:$E,'Each Gender Events'!AX$2)*'Medal values'!$B$1
+ COUNTIFS('Official Medal Table'!$G:$G,'Each Gender Events'!$A54,'Official Medal Table'!$C:$C,'Each Gender Events'!AX$1,'Official Medal Table'!$E:$E,'Each Gender Events'!AX$2)*'Medal values'!$B$2
+ COUNTIFS('Official Medal Table'!$H:$H,'Each Gender Events'!$A54,'Official Medal Table'!$C:$C,'Each Gender Events'!AX$1,'Official Medal Table'!$E:$E,'Each Gender Events'!AX$2)*'Medal values'!$B$3
+ COUNTIFS('Official Medal Table'!$I:$I,'Each Gender Events'!$A54,'Official Medal Table'!$C:$C,'Each Gender Events'!AX$1,'Official Medal Table'!$E:$E,'Each Gender Events'!AX$2)*'Medal values'!$B$3
+ COUNTIFS('Official Medal Table'!$F:$F,'Each Gender Events'!$A54,'Official Medal Table'!$C:$C,'Each Gender Events'!AX$1,'Official Medal Table'!$E:$E,"Mixed")*'Medal values'!$B$1/2
+ COUNTIFS('Official Medal Table'!$G:$G,'Each Gender Events'!$A54,'Official Medal Table'!$C:$C,'Each Gender Events'!AX$1,'Official Medal Table'!$E:$E,"Mixed")*'Medal values'!$B$2/2
+ COUNTIFS('Official Medal Table'!$H:$H,'Each Gender Events'!$A54,'Official Medal Table'!$C:$C,'Each Gender Events'!AX$1,'Official Medal Table'!$E:$E,"Mixed")*'Medal values'!$B$3/2
+ COUNTIFS('Official Medal Table'!$I:$I,'Each Gender Events'!$A54,'Official Medal Table'!$C:$C,'Each Gender Events'!AX$1,'Official Medal Table'!$E:$E,"Mixed")*'Medal values'!$B$3/2</f>
        <v>0</v>
      </c>
      <c r="AY54">
        <f>COUNTIFS('Official Medal Table'!$F:$F,'Each Gender Events'!$A54,'Official Medal Table'!$C:$C,'Each Gender Events'!AY$1,'Official Medal Table'!$E:$E,'Each Gender Events'!AY$2)*'Medal values'!$B$1
+ COUNTIFS('Official Medal Table'!$G:$G,'Each Gender Events'!$A54,'Official Medal Table'!$C:$C,'Each Gender Events'!AY$1,'Official Medal Table'!$E:$E,'Each Gender Events'!AY$2)*'Medal values'!$B$2
+ COUNTIFS('Official Medal Table'!$H:$H,'Each Gender Events'!$A54,'Official Medal Table'!$C:$C,'Each Gender Events'!AY$1,'Official Medal Table'!$E:$E,'Each Gender Events'!AY$2)*'Medal values'!$B$3
+ COUNTIFS('Official Medal Table'!$I:$I,'Each Gender Events'!$A54,'Official Medal Table'!$C:$C,'Each Gender Events'!AY$1,'Official Medal Table'!$E:$E,'Each Gender Events'!AY$2)*'Medal values'!$B$3
+ COUNTIFS('Official Medal Table'!$F:$F,'Each Gender Events'!$A54,'Official Medal Table'!$C:$C,'Each Gender Events'!AY$1,'Official Medal Table'!$E:$E,"Mixed")*'Medal values'!$B$1/2
+ COUNTIFS('Official Medal Table'!$G:$G,'Each Gender Events'!$A54,'Official Medal Table'!$C:$C,'Each Gender Events'!AY$1,'Official Medal Table'!$E:$E,"Mixed")*'Medal values'!$B$2/2
+ COUNTIFS('Official Medal Table'!$H:$H,'Each Gender Events'!$A54,'Official Medal Table'!$C:$C,'Each Gender Events'!AY$1,'Official Medal Table'!$E:$E,"Mixed")*'Medal values'!$B$3/2
+ COUNTIFS('Official Medal Table'!$I:$I,'Each Gender Events'!$A54,'Official Medal Table'!$C:$C,'Each Gender Events'!AY$1,'Official Medal Table'!$E:$E,"Mixed")*'Medal values'!$B$3/2</f>
        <v>4.0000020000000003</v>
      </c>
      <c r="AZ54">
        <f>COUNTIFS('Official Medal Table'!$F:$F,'Each Gender Events'!$A54,'Official Medal Table'!$C:$C,'Each Gender Events'!AZ$1,'Official Medal Table'!$E:$E,'Each Gender Events'!AZ$2)*'Medal values'!$B$1
+ COUNTIFS('Official Medal Table'!$G:$G,'Each Gender Events'!$A54,'Official Medal Table'!$C:$C,'Each Gender Events'!AZ$1,'Official Medal Table'!$E:$E,'Each Gender Events'!AZ$2)*'Medal values'!$B$2
+ COUNTIFS('Official Medal Table'!$H:$H,'Each Gender Events'!$A54,'Official Medal Table'!$C:$C,'Each Gender Events'!AZ$1,'Official Medal Table'!$E:$E,'Each Gender Events'!AZ$2)*'Medal values'!$B$3
+ COUNTIFS('Official Medal Table'!$I:$I,'Each Gender Events'!$A54,'Official Medal Table'!$C:$C,'Each Gender Events'!AZ$1,'Official Medal Table'!$E:$E,'Each Gender Events'!AZ$2)*'Medal values'!$B$3
+ COUNTIFS('Official Medal Table'!$F:$F,'Each Gender Events'!$A54,'Official Medal Table'!$C:$C,'Each Gender Events'!AZ$1,'Official Medal Table'!$E:$E,"Mixed")*'Medal values'!$B$1/2
+ COUNTIFS('Official Medal Table'!$G:$G,'Each Gender Events'!$A54,'Official Medal Table'!$C:$C,'Each Gender Events'!AZ$1,'Official Medal Table'!$E:$E,"Mixed")*'Medal values'!$B$2/2
+ COUNTIFS('Official Medal Table'!$H:$H,'Each Gender Events'!$A54,'Official Medal Table'!$C:$C,'Each Gender Events'!AZ$1,'Official Medal Table'!$E:$E,"Mixed")*'Medal values'!$B$3/2
+ COUNTIFS('Official Medal Table'!$I:$I,'Each Gender Events'!$A54,'Official Medal Table'!$C:$C,'Each Gender Events'!AZ$1,'Official Medal Table'!$E:$E,"Mixed")*'Medal values'!$B$3/2</f>
        <v>1</v>
      </c>
      <c r="BA54">
        <f>COUNTIFS('Official Medal Table'!$F:$F,'Each Gender Events'!$A54,'Official Medal Table'!$C:$C,'Each Gender Events'!BA$1,'Official Medal Table'!$E:$E,'Each Gender Events'!BA$2)*'Medal values'!$B$1
+ COUNTIFS('Official Medal Table'!$G:$G,'Each Gender Events'!$A54,'Official Medal Table'!$C:$C,'Each Gender Events'!BA$1,'Official Medal Table'!$E:$E,'Each Gender Events'!BA$2)*'Medal values'!$B$2
+ COUNTIFS('Official Medal Table'!$H:$H,'Each Gender Events'!$A54,'Official Medal Table'!$C:$C,'Each Gender Events'!BA$1,'Official Medal Table'!$E:$E,'Each Gender Events'!BA$2)*'Medal values'!$B$3
+ COUNTIFS('Official Medal Table'!$I:$I,'Each Gender Events'!$A54,'Official Medal Table'!$C:$C,'Each Gender Events'!BA$1,'Official Medal Table'!$E:$E,'Each Gender Events'!BA$2)*'Medal values'!$B$3
+ COUNTIFS('Official Medal Table'!$F:$F,'Each Gender Events'!$A54,'Official Medal Table'!$C:$C,'Each Gender Events'!BA$1,'Official Medal Table'!$E:$E,"Mixed")*'Medal values'!$B$1/2
+ COUNTIFS('Official Medal Table'!$G:$G,'Each Gender Events'!$A54,'Official Medal Table'!$C:$C,'Each Gender Events'!BA$1,'Official Medal Table'!$E:$E,"Mixed")*'Medal values'!$B$2/2
+ COUNTIFS('Official Medal Table'!$H:$H,'Each Gender Events'!$A54,'Official Medal Table'!$C:$C,'Each Gender Events'!BA$1,'Official Medal Table'!$E:$E,"Mixed")*'Medal values'!$B$3/2
+ COUNTIFS('Official Medal Table'!$I:$I,'Each Gender Events'!$A54,'Official Medal Table'!$C:$C,'Each Gender Events'!BA$1,'Official Medal Table'!$E:$E,"Mixed")*'Medal values'!$B$3/2</f>
        <v>0</v>
      </c>
      <c r="BB54">
        <f>COUNTIFS('Official Medal Table'!$F:$F,'Each Gender Events'!$A54,'Official Medal Table'!$C:$C,'Each Gender Events'!BB$1,'Official Medal Table'!$E:$E,'Each Gender Events'!BB$2)*'Medal values'!$B$1
+ COUNTIFS('Official Medal Table'!$G:$G,'Each Gender Events'!$A54,'Official Medal Table'!$C:$C,'Each Gender Events'!BB$1,'Official Medal Table'!$E:$E,'Each Gender Events'!BB$2)*'Medal values'!$B$2
+ COUNTIFS('Official Medal Table'!$H:$H,'Each Gender Events'!$A54,'Official Medal Table'!$C:$C,'Each Gender Events'!BB$1,'Official Medal Table'!$E:$E,'Each Gender Events'!BB$2)*'Medal values'!$B$3
+ COUNTIFS('Official Medal Table'!$I:$I,'Each Gender Events'!$A54,'Official Medal Table'!$C:$C,'Each Gender Events'!BB$1,'Official Medal Table'!$E:$E,'Each Gender Events'!BB$2)*'Medal values'!$B$3
+ COUNTIFS('Official Medal Table'!$F:$F,'Each Gender Events'!$A54,'Official Medal Table'!$C:$C,'Each Gender Events'!BB$1,'Official Medal Table'!$E:$E,"Mixed")*'Medal values'!$B$1/2
+ COUNTIFS('Official Medal Table'!$G:$G,'Each Gender Events'!$A54,'Official Medal Table'!$C:$C,'Each Gender Events'!BB$1,'Official Medal Table'!$E:$E,"Mixed")*'Medal values'!$B$2/2
+ COUNTIFS('Official Medal Table'!$H:$H,'Each Gender Events'!$A54,'Official Medal Table'!$C:$C,'Each Gender Events'!BB$1,'Official Medal Table'!$E:$E,"Mixed")*'Medal values'!$B$3/2
+ COUNTIFS('Official Medal Table'!$I:$I,'Each Gender Events'!$A54,'Official Medal Table'!$C:$C,'Each Gender Events'!BB$1,'Official Medal Table'!$E:$E,"Mixed")*'Medal values'!$B$3/2</f>
        <v>0</v>
      </c>
      <c r="BC54">
        <f>COUNTIFS('Official Medal Table'!$F:$F,'Each Gender Events'!$A54,'Official Medal Table'!$C:$C,'Each Gender Events'!BC$1,'Official Medal Table'!$E:$E,'Each Gender Events'!BC$2)*'Medal values'!$B$1
+ COUNTIFS('Official Medal Table'!$G:$G,'Each Gender Events'!$A54,'Official Medal Table'!$C:$C,'Each Gender Events'!BC$1,'Official Medal Table'!$E:$E,'Each Gender Events'!BC$2)*'Medal values'!$B$2
+ COUNTIFS('Official Medal Table'!$H:$H,'Each Gender Events'!$A54,'Official Medal Table'!$C:$C,'Each Gender Events'!BC$1,'Official Medal Table'!$E:$E,'Each Gender Events'!BC$2)*'Medal values'!$B$3
+ COUNTIFS('Official Medal Table'!$I:$I,'Each Gender Events'!$A54,'Official Medal Table'!$C:$C,'Each Gender Events'!BC$1,'Official Medal Table'!$E:$E,'Each Gender Events'!BC$2)*'Medal values'!$B$3
+ COUNTIFS('Official Medal Table'!$F:$F,'Each Gender Events'!$A54,'Official Medal Table'!$C:$C,'Each Gender Events'!BC$1,'Official Medal Table'!$E:$E,"Mixed")*'Medal values'!$B$1/2
+ COUNTIFS('Official Medal Table'!$G:$G,'Each Gender Events'!$A54,'Official Medal Table'!$C:$C,'Each Gender Events'!BC$1,'Official Medal Table'!$E:$E,"Mixed")*'Medal values'!$B$2/2
+ COUNTIFS('Official Medal Table'!$H:$H,'Each Gender Events'!$A54,'Official Medal Table'!$C:$C,'Each Gender Events'!BC$1,'Official Medal Table'!$E:$E,"Mixed")*'Medal values'!$B$3/2
+ COUNTIFS('Official Medal Table'!$I:$I,'Each Gender Events'!$A54,'Official Medal Table'!$C:$C,'Each Gender Events'!BC$1,'Official Medal Table'!$E:$E,"Mixed")*'Medal values'!$B$3/2</f>
        <v>0</v>
      </c>
      <c r="BD54">
        <f>COUNTIFS('Official Medal Table'!$F:$F,'Each Gender Events'!$A54,'Official Medal Table'!$C:$C,'Each Gender Events'!BD$1,'Official Medal Table'!$E:$E,'Each Gender Events'!BD$2)*'Medal values'!$B$1
+ COUNTIFS('Official Medal Table'!$G:$G,'Each Gender Events'!$A54,'Official Medal Table'!$C:$C,'Each Gender Events'!BD$1,'Official Medal Table'!$E:$E,'Each Gender Events'!BD$2)*'Medal values'!$B$2
+ COUNTIFS('Official Medal Table'!$H:$H,'Each Gender Events'!$A54,'Official Medal Table'!$C:$C,'Each Gender Events'!BD$1,'Official Medal Table'!$E:$E,'Each Gender Events'!BD$2)*'Medal values'!$B$3
+ COUNTIFS('Official Medal Table'!$I:$I,'Each Gender Events'!$A54,'Official Medal Table'!$C:$C,'Each Gender Events'!BD$1,'Official Medal Table'!$E:$E,'Each Gender Events'!BD$2)*'Medal values'!$B$3
+ COUNTIFS('Official Medal Table'!$F:$F,'Each Gender Events'!$A54,'Official Medal Table'!$C:$C,'Each Gender Events'!BD$1,'Official Medal Table'!$E:$E,"Mixed")*'Medal values'!$B$1/2
+ COUNTIFS('Official Medal Table'!$G:$G,'Each Gender Events'!$A54,'Official Medal Table'!$C:$C,'Each Gender Events'!BD$1,'Official Medal Table'!$E:$E,"Mixed")*'Medal values'!$B$2/2
+ COUNTIFS('Official Medal Table'!$H:$H,'Each Gender Events'!$A54,'Official Medal Table'!$C:$C,'Each Gender Events'!BD$1,'Official Medal Table'!$E:$E,"Mixed")*'Medal values'!$B$3/2
+ COUNTIFS('Official Medal Table'!$I:$I,'Each Gender Events'!$A54,'Official Medal Table'!$C:$C,'Each Gender Events'!BD$1,'Official Medal Table'!$E:$E,"Mixed")*'Medal values'!$B$3/2</f>
        <v>0</v>
      </c>
      <c r="BE54">
        <f>COUNTIFS('Official Medal Table'!$F:$F,'Each Gender Events'!$A54,'Official Medal Table'!$C:$C,'Each Gender Events'!BE$1,'Official Medal Table'!$E:$E,'Each Gender Events'!BE$2)*'Medal values'!$B$1
+ COUNTIFS('Official Medal Table'!$G:$G,'Each Gender Events'!$A54,'Official Medal Table'!$C:$C,'Each Gender Events'!BE$1,'Official Medal Table'!$E:$E,'Each Gender Events'!BE$2)*'Medal values'!$B$2
+ COUNTIFS('Official Medal Table'!$H:$H,'Each Gender Events'!$A54,'Official Medal Table'!$C:$C,'Each Gender Events'!BE$1,'Official Medal Table'!$E:$E,'Each Gender Events'!BE$2)*'Medal values'!$B$3
+ COUNTIFS('Official Medal Table'!$I:$I,'Each Gender Events'!$A54,'Official Medal Table'!$C:$C,'Each Gender Events'!BE$1,'Official Medal Table'!$E:$E,'Each Gender Events'!BE$2)*'Medal values'!$B$3
+ COUNTIFS('Official Medal Table'!$F:$F,'Each Gender Events'!$A54,'Official Medal Table'!$C:$C,'Each Gender Events'!BE$1,'Official Medal Table'!$E:$E,"Mixed")*'Medal values'!$B$1/2
+ COUNTIFS('Official Medal Table'!$G:$G,'Each Gender Events'!$A54,'Official Medal Table'!$C:$C,'Each Gender Events'!BE$1,'Official Medal Table'!$E:$E,"Mixed")*'Medal values'!$B$2/2
+ COUNTIFS('Official Medal Table'!$H:$H,'Each Gender Events'!$A54,'Official Medal Table'!$C:$C,'Each Gender Events'!BE$1,'Official Medal Table'!$E:$E,"Mixed")*'Medal values'!$B$3/2
+ COUNTIFS('Official Medal Table'!$I:$I,'Each Gender Events'!$A54,'Official Medal Table'!$C:$C,'Each Gender Events'!BE$1,'Official Medal Table'!$E:$E,"Mixed")*'Medal values'!$B$3/2</f>
        <v>0</v>
      </c>
      <c r="BF54">
        <f>COUNTIFS('Official Medal Table'!$F:$F,'Each Gender Events'!$A54,'Official Medal Table'!$C:$C,'Each Gender Events'!BF$1,'Official Medal Table'!$E:$E,'Each Gender Events'!BF$2)*'Medal values'!$B$1
+ COUNTIFS('Official Medal Table'!$G:$G,'Each Gender Events'!$A54,'Official Medal Table'!$C:$C,'Each Gender Events'!BF$1,'Official Medal Table'!$E:$E,'Each Gender Events'!BF$2)*'Medal values'!$B$2
+ COUNTIFS('Official Medal Table'!$H:$H,'Each Gender Events'!$A54,'Official Medal Table'!$C:$C,'Each Gender Events'!BF$1,'Official Medal Table'!$E:$E,'Each Gender Events'!BF$2)*'Medal values'!$B$3
+ COUNTIFS('Official Medal Table'!$I:$I,'Each Gender Events'!$A54,'Official Medal Table'!$C:$C,'Each Gender Events'!BF$1,'Official Medal Table'!$E:$E,'Each Gender Events'!BF$2)*'Medal values'!$B$3
+ COUNTIFS('Official Medal Table'!$F:$F,'Each Gender Events'!$A54,'Official Medal Table'!$C:$C,'Each Gender Events'!BF$1,'Official Medal Table'!$E:$E,"Mixed")*'Medal values'!$B$1/2
+ COUNTIFS('Official Medal Table'!$G:$G,'Each Gender Events'!$A54,'Official Medal Table'!$C:$C,'Each Gender Events'!BF$1,'Official Medal Table'!$E:$E,"Mixed")*'Medal values'!$B$2/2
+ COUNTIFS('Official Medal Table'!$H:$H,'Each Gender Events'!$A54,'Official Medal Table'!$C:$C,'Each Gender Events'!BF$1,'Official Medal Table'!$E:$E,"Mixed")*'Medal values'!$B$3/2
+ COUNTIFS('Official Medal Table'!$I:$I,'Each Gender Events'!$A54,'Official Medal Table'!$C:$C,'Each Gender Events'!BF$1,'Official Medal Table'!$E:$E,"Mixed")*'Medal values'!$B$3/2</f>
        <v>2.0000010000000001</v>
      </c>
      <c r="BG54">
        <f>COUNTIFS('Official Medal Table'!$F:$F,'Each Gender Events'!$A54,'Official Medal Table'!$C:$C,'Each Gender Events'!BG$1,'Official Medal Table'!$E:$E,'Each Gender Events'!BG$2)*'Medal values'!$B$1
+ COUNTIFS('Official Medal Table'!$G:$G,'Each Gender Events'!$A54,'Official Medal Table'!$C:$C,'Each Gender Events'!BG$1,'Official Medal Table'!$E:$E,'Each Gender Events'!BG$2)*'Medal values'!$B$2
+ COUNTIFS('Official Medal Table'!$H:$H,'Each Gender Events'!$A54,'Official Medal Table'!$C:$C,'Each Gender Events'!BG$1,'Official Medal Table'!$E:$E,'Each Gender Events'!BG$2)*'Medal values'!$B$3
+ COUNTIFS('Official Medal Table'!$I:$I,'Each Gender Events'!$A54,'Official Medal Table'!$C:$C,'Each Gender Events'!BG$1,'Official Medal Table'!$E:$E,'Each Gender Events'!BG$2)*'Medal values'!$B$3
+ COUNTIFS('Official Medal Table'!$F:$F,'Each Gender Events'!$A54,'Official Medal Table'!$C:$C,'Each Gender Events'!BG$1,'Official Medal Table'!$E:$E,"Mixed")*'Medal values'!$B$1/2
+ COUNTIFS('Official Medal Table'!$G:$G,'Each Gender Events'!$A54,'Official Medal Table'!$C:$C,'Each Gender Events'!BG$1,'Official Medal Table'!$E:$E,"Mixed")*'Medal values'!$B$2/2
+ COUNTIFS('Official Medal Table'!$H:$H,'Each Gender Events'!$A54,'Official Medal Table'!$C:$C,'Each Gender Events'!BG$1,'Official Medal Table'!$E:$E,"Mixed")*'Medal values'!$B$3/2
+ COUNTIFS('Official Medal Table'!$I:$I,'Each Gender Events'!$A54,'Official Medal Table'!$C:$C,'Each Gender Events'!BG$1,'Official Medal Table'!$E:$E,"Mixed")*'Medal values'!$B$3/2</f>
        <v>0</v>
      </c>
      <c r="BH54">
        <f>COUNTIFS('Official Medal Table'!$F:$F,'Each Gender Events'!$A54,'Official Medal Table'!$C:$C,'Each Gender Events'!BH$1,'Official Medal Table'!$E:$E,'Each Gender Events'!BH$2)*'Medal values'!$B$1
+ COUNTIFS('Official Medal Table'!$G:$G,'Each Gender Events'!$A54,'Official Medal Table'!$C:$C,'Each Gender Events'!BH$1,'Official Medal Table'!$E:$E,'Each Gender Events'!BH$2)*'Medal values'!$B$2
+ COUNTIFS('Official Medal Table'!$H:$H,'Each Gender Events'!$A54,'Official Medal Table'!$C:$C,'Each Gender Events'!BH$1,'Official Medal Table'!$E:$E,'Each Gender Events'!BH$2)*'Medal values'!$B$3
+ COUNTIFS('Official Medal Table'!$I:$I,'Each Gender Events'!$A54,'Official Medal Table'!$C:$C,'Each Gender Events'!BH$1,'Official Medal Table'!$E:$E,'Each Gender Events'!BH$2)*'Medal values'!$B$3
+ COUNTIFS('Official Medal Table'!$F:$F,'Each Gender Events'!$A54,'Official Medal Table'!$C:$C,'Each Gender Events'!BH$1,'Official Medal Table'!$E:$E,"Mixed")*'Medal values'!$B$1/2
+ COUNTIFS('Official Medal Table'!$G:$G,'Each Gender Events'!$A54,'Official Medal Table'!$C:$C,'Each Gender Events'!BH$1,'Official Medal Table'!$E:$E,"Mixed")*'Medal values'!$B$2/2
+ COUNTIFS('Official Medal Table'!$H:$H,'Each Gender Events'!$A54,'Official Medal Table'!$C:$C,'Each Gender Events'!BH$1,'Official Medal Table'!$E:$E,"Mixed")*'Medal values'!$B$3/2
+ COUNTIFS('Official Medal Table'!$I:$I,'Each Gender Events'!$A54,'Official Medal Table'!$C:$C,'Each Gender Events'!BH$1,'Official Medal Table'!$E:$E,"Mixed")*'Medal values'!$B$3/2</f>
        <v>0</v>
      </c>
      <c r="BI54">
        <f>COUNTIFS('Official Medal Table'!$F:$F,'Each Gender Events'!$A54,'Official Medal Table'!$C:$C,'Each Gender Events'!BI$1,'Official Medal Table'!$E:$E,'Each Gender Events'!BI$2)*'Medal values'!$B$1
+ COUNTIFS('Official Medal Table'!$G:$G,'Each Gender Events'!$A54,'Official Medal Table'!$C:$C,'Each Gender Events'!BI$1,'Official Medal Table'!$E:$E,'Each Gender Events'!BI$2)*'Medal values'!$B$2
+ COUNTIFS('Official Medal Table'!$H:$H,'Each Gender Events'!$A54,'Official Medal Table'!$C:$C,'Each Gender Events'!BI$1,'Official Medal Table'!$E:$E,'Each Gender Events'!BI$2)*'Medal values'!$B$3
+ COUNTIFS('Official Medal Table'!$I:$I,'Each Gender Events'!$A54,'Official Medal Table'!$C:$C,'Each Gender Events'!BI$1,'Official Medal Table'!$E:$E,'Each Gender Events'!BI$2)*'Medal values'!$B$3
+ COUNTIFS('Official Medal Table'!$F:$F,'Each Gender Events'!$A54,'Official Medal Table'!$C:$C,'Each Gender Events'!BI$1,'Official Medal Table'!$E:$E,"Mixed")*'Medal values'!$B$1/2
+ COUNTIFS('Official Medal Table'!$G:$G,'Each Gender Events'!$A54,'Official Medal Table'!$C:$C,'Each Gender Events'!BI$1,'Official Medal Table'!$E:$E,"Mixed")*'Medal values'!$B$2/2
+ COUNTIFS('Official Medal Table'!$H:$H,'Each Gender Events'!$A54,'Official Medal Table'!$C:$C,'Each Gender Events'!BI$1,'Official Medal Table'!$E:$E,"Mixed")*'Medal values'!$B$3/2
+ COUNTIFS('Official Medal Table'!$I:$I,'Each Gender Events'!$A54,'Official Medal Table'!$C:$C,'Each Gender Events'!BI$1,'Official Medal Table'!$E:$E,"Mixed")*'Medal values'!$B$3/2</f>
        <v>0</v>
      </c>
      <c r="BJ54">
        <f>COUNTIFS('Official Medal Table'!$F:$F,'Each Gender Events'!$A54,'Official Medal Table'!$C:$C,'Each Gender Events'!BJ$1,'Official Medal Table'!$E:$E,'Each Gender Events'!BJ$2)*'Medal values'!$B$1
+ COUNTIFS('Official Medal Table'!$G:$G,'Each Gender Events'!$A54,'Official Medal Table'!$C:$C,'Each Gender Events'!BJ$1,'Official Medal Table'!$E:$E,'Each Gender Events'!BJ$2)*'Medal values'!$B$2
+ COUNTIFS('Official Medal Table'!$H:$H,'Each Gender Events'!$A54,'Official Medal Table'!$C:$C,'Each Gender Events'!BJ$1,'Official Medal Table'!$E:$E,'Each Gender Events'!BJ$2)*'Medal values'!$B$3
+ COUNTIFS('Official Medal Table'!$I:$I,'Each Gender Events'!$A54,'Official Medal Table'!$C:$C,'Each Gender Events'!BJ$1,'Official Medal Table'!$E:$E,'Each Gender Events'!BJ$2)*'Medal values'!$B$3
+ COUNTIFS('Official Medal Table'!$F:$F,'Each Gender Events'!$A54,'Official Medal Table'!$C:$C,'Each Gender Events'!BJ$1,'Official Medal Table'!$E:$E,"Mixed")*'Medal values'!$B$1/2
+ COUNTIFS('Official Medal Table'!$G:$G,'Each Gender Events'!$A54,'Official Medal Table'!$C:$C,'Each Gender Events'!BJ$1,'Official Medal Table'!$E:$E,"Mixed")*'Medal values'!$B$2/2
+ COUNTIFS('Official Medal Table'!$H:$H,'Each Gender Events'!$A54,'Official Medal Table'!$C:$C,'Each Gender Events'!BJ$1,'Official Medal Table'!$E:$E,"Mixed")*'Medal values'!$B$3/2
+ COUNTIFS('Official Medal Table'!$I:$I,'Each Gender Events'!$A54,'Official Medal Table'!$C:$C,'Each Gender Events'!BJ$1,'Official Medal Table'!$E:$E,"Mixed")*'Medal values'!$B$3/2</f>
        <v>0</v>
      </c>
      <c r="BK54">
        <f>COUNTIFS('Official Medal Table'!$F:$F,'Each Gender Events'!$A54,'Official Medal Table'!$C:$C,'Each Gender Events'!BK$1,'Official Medal Table'!$E:$E,'Each Gender Events'!BK$2)*'Medal values'!$B$1
+ COUNTIFS('Official Medal Table'!$G:$G,'Each Gender Events'!$A54,'Official Medal Table'!$C:$C,'Each Gender Events'!BK$1,'Official Medal Table'!$E:$E,'Each Gender Events'!BK$2)*'Medal values'!$B$2
+ COUNTIFS('Official Medal Table'!$H:$H,'Each Gender Events'!$A54,'Official Medal Table'!$C:$C,'Each Gender Events'!BK$1,'Official Medal Table'!$E:$E,'Each Gender Events'!BK$2)*'Medal values'!$B$3
+ COUNTIFS('Official Medal Table'!$I:$I,'Each Gender Events'!$A54,'Official Medal Table'!$C:$C,'Each Gender Events'!BK$1,'Official Medal Table'!$E:$E,'Each Gender Events'!BK$2)*'Medal values'!$B$3
+ COUNTIFS('Official Medal Table'!$F:$F,'Each Gender Events'!$A54,'Official Medal Table'!$C:$C,'Each Gender Events'!BK$1,'Official Medal Table'!$E:$E,"Mixed")*'Medal values'!$B$1/2
+ COUNTIFS('Official Medal Table'!$G:$G,'Each Gender Events'!$A54,'Official Medal Table'!$C:$C,'Each Gender Events'!BK$1,'Official Medal Table'!$E:$E,"Mixed")*'Medal values'!$B$2/2
+ COUNTIFS('Official Medal Table'!$H:$H,'Each Gender Events'!$A54,'Official Medal Table'!$C:$C,'Each Gender Events'!BK$1,'Official Medal Table'!$E:$E,"Mixed")*'Medal values'!$B$3/2
+ COUNTIFS('Official Medal Table'!$I:$I,'Each Gender Events'!$A54,'Official Medal Table'!$C:$C,'Each Gender Events'!BK$1,'Official Medal Table'!$E:$E,"Mixed")*'Medal values'!$B$3/2</f>
        <v>3.0009999999999999</v>
      </c>
      <c r="BL54">
        <f>COUNTIFS('Official Medal Table'!$F:$F,'Each Gender Events'!$A54,'Official Medal Table'!$C:$C,'Each Gender Events'!BL$1,'Official Medal Table'!$E:$E,'Each Gender Events'!BL$2)*'Medal values'!$B$1
+ COUNTIFS('Official Medal Table'!$G:$G,'Each Gender Events'!$A54,'Official Medal Table'!$C:$C,'Each Gender Events'!BL$1,'Official Medal Table'!$E:$E,'Each Gender Events'!BL$2)*'Medal values'!$B$2
+ COUNTIFS('Official Medal Table'!$H:$H,'Each Gender Events'!$A54,'Official Medal Table'!$C:$C,'Each Gender Events'!BL$1,'Official Medal Table'!$E:$E,'Each Gender Events'!BL$2)*'Medal values'!$B$3
+ COUNTIFS('Official Medal Table'!$I:$I,'Each Gender Events'!$A54,'Official Medal Table'!$C:$C,'Each Gender Events'!BL$1,'Official Medal Table'!$E:$E,'Each Gender Events'!BL$2)*'Medal values'!$B$3
+ COUNTIFS('Official Medal Table'!$F:$F,'Each Gender Events'!$A54,'Official Medal Table'!$C:$C,'Each Gender Events'!BL$1,'Official Medal Table'!$E:$E,"Mixed")*'Medal values'!$B$1/2
+ COUNTIFS('Official Medal Table'!$G:$G,'Each Gender Events'!$A54,'Official Medal Table'!$C:$C,'Each Gender Events'!BL$1,'Official Medal Table'!$E:$E,"Mixed")*'Medal values'!$B$2/2
+ COUNTIFS('Official Medal Table'!$H:$H,'Each Gender Events'!$A54,'Official Medal Table'!$C:$C,'Each Gender Events'!BL$1,'Official Medal Table'!$E:$E,"Mixed")*'Medal values'!$B$3/2
+ COUNTIFS('Official Medal Table'!$I:$I,'Each Gender Events'!$A54,'Official Medal Table'!$C:$C,'Each Gender Events'!BL$1,'Official Medal Table'!$E:$E,"Mixed")*'Medal values'!$B$3/2</f>
        <v>2.0000010000000001</v>
      </c>
      <c r="BM54">
        <f>COUNTIFS('Official Medal Table'!$F:$F,'Each Gender Events'!$A54,'Official Medal Table'!$C:$C,'Each Gender Events'!BM$1,'Official Medal Table'!$E:$E,'Each Gender Events'!BM$2)*'Medal values'!$B$1
+ COUNTIFS('Official Medal Table'!$G:$G,'Each Gender Events'!$A54,'Official Medal Table'!$C:$C,'Each Gender Events'!BM$1,'Official Medal Table'!$E:$E,'Each Gender Events'!BM$2)*'Medal values'!$B$2
+ COUNTIFS('Official Medal Table'!$H:$H,'Each Gender Events'!$A54,'Official Medal Table'!$C:$C,'Each Gender Events'!BM$1,'Official Medal Table'!$E:$E,'Each Gender Events'!BM$2)*'Medal values'!$B$3
+ COUNTIFS('Official Medal Table'!$I:$I,'Each Gender Events'!$A54,'Official Medal Table'!$C:$C,'Each Gender Events'!BM$1,'Official Medal Table'!$E:$E,'Each Gender Events'!BM$2)*'Medal values'!$B$3
+ COUNTIFS('Official Medal Table'!$F:$F,'Each Gender Events'!$A54,'Official Medal Table'!$C:$C,'Each Gender Events'!BM$1,'Official Medal Table'!$E:$E,"Mixed")*'Medal values'!$B$1/2
+ COUNTIFS('Official Medal Table'!$G:$G,'Each Gender Events'!$A54,'Official Medal Table'!$C:$C,'Each Gender Events'!BM$1,'Official Medal Table'!$E:$E,"Mixed")*'Medal values'!$B$2/2
+ COUNTIFS('Official Medal Table'!$H:$H,'Each Gender Events'!$A54,'Official Medal Table'!$C:$C,'Each Gender Events'!BM$1,'Official Medal Table'!$E:$E,"Mixed")*'Medal values'!$B$3/2
+ COUNTIFS('Official Medal Table'!$I:$I,'Each Gender Events'!$A54,'Official Medal Table'!$C:$C,'Each Gender Events'!BM$1,'Official Medal Table'!$E:$E,"Mixed")*'Medal values'!$B$3/2</f>
        <v>0</v>
      </c>
      <c r="BN54">
        <f>COUNTIFS('Official Medal Table'!$F:$F,'Each Gender Events'!$A54,'Official Medal Table'!$C:$C,'Each Gender Events'!BN$1,'Official Medal Table'!$E:$E,'Each Gender Events'!BN$2)*'Medal values'!$B$1
+ COUNTIFS('Official Medal Table'!$G:$G,'Each Gender Events'!$A54,'Official Medal Table'!$C:$C,'Each Gender Events'!BN$1,'Official Medal Table'!$E:$E,'Each Gender Events'!BN$2)*'Medal values'!$B$2
+ COUNTIFS('Official Medal Table'!$H:$H,'Each Gender Events'!$A54,'Official Medal Table'!$C:$C,'Each Gender Events'!BN$1,'Official Medal Table'!$E:$E,'Each Gender Events'!BN$2)*'Medal values'!$B$3
+ COUNTIFS('Official Medal Table'!$I:$I,'Each Gender Events'!$A54,'Official Medal Table'!$C:$C,'Each Gender Events'!BN$1,'Official Medal Table'!$E:$E,'Each Gender Events'!BN$2)*'Medal values'!$B$3
+ COUNTIFS('Official Medal Table'!$F:$F,'Each Gender Events'!$A54,'Official Medal Table'!$C:$C,'Each Gender Events'!BN$1,'Official Medal Table'!$E:$E,"Mixed")*'Medal values'!$B$1/2
+ COUNTIFS('Official Medal Table'!$G:$G,'Each Gender Events'!$A54,'Official Medal Table'!$C:$C,'Each Gender Events'!BN$1,'Official Medal Table'!$E:$E,"Mixed")*'Medal values'!$B$2/2
+ COUNTIFS('Official Medal Table'!$H:$H,'Each Gender Events'!$A54,'Official Medal Table'!$C:$C,'Each Gender Events'!BN$1,'Official Medal Table'!$E:$E,"Mixed")*'Medal values'!$B$3/2
+ COUNTIFS('Official Medal Table'!$I:$I,'Each Gender Events'!$A54,'Official Medal Table'!$C:$C,'Each Gender Events'!BN$1,'Official Medal Table'!$E:$E,"Mixed")*'Medal values'!$B$3/2</f>
        <v>0</v>
      </c>
      <c r="BO54">
        <f>COUNTIFS('Official Medal Table'!$F:$F,'Each Gender Events'!$A54,'Official Medal Table'!$C:$C,'Each Gender Events'!BO$1,'Official Medal Table'!$E:$E,'Each Gender Events'!BO$2)*'Medal values'!$B$1
+ COUNTIFS('Official Medal Table'!$G:$G,'Each Gender Events'!$A54,'Official Medal Table'!$C:$C,'Each Gender Events'!BO$1,'Official Medal Table'!$E:$E,'Each Gender Events'!BO$2)*'Medal values'!$B$2
+ COUNTIFS('Official Medal Table'!$H:$H,'Each Gender Events'!$A54,'Official Medal Table'!$C:$C,'Each Gender Events'!BO$1,'Official Medal Table'!$E:$E,'Each Gender Events'!BO$2)*'Medal values'!$B$3
+ COUNTIFS('Official Medal Table'!$I:$I,'Each Gender Events'!$A54,'Official Medal Table'!$C:$C,'Each Gender Events'!BO$1,'Official Medal Table'!$E:$E,'Each Gender Events'!BO$2)*'Medal values'!$B$3
+ COUNTIFS('Official Medal Table'!$F:$F,'Each Gender Events'!$A54,'Official Medal Table'!$C:$C,'Each Gender Events'!BO$1,'Official Medal Table'!$E:$E,"Mixed")*'Medal values'!$B$1/2
+ COUNTIFS('Official Medal Table'!$G:$G,'Each Gender Events'!$A54,'Official Medal Table'!$C:$C,'Each Gender Events'!BO$1,'Official Medal Table'!$E:$E,"Mixed")*'Medal values'!$B$2/2
+ COUNTIFS('Official Medal Table'!$H:$H,'Each Gender Events'!$A54,'Official Medal Table'!$C:$C,'Each Gender Events'!BO$1,'Official Medal Table'!$E:$E,"Mixed")*'Medal values'!$B$3/2
+ COUNTIFS('Official Medal Table'!$I:$I,'Each Gender Events'!$A54,'Official Medal Table'!$C:$C,'Each Gender Events'!BO$1,'Official Medal Table'!$E:$E,"Mixed")*'Medal values'!$B$3/2</f>
        <v>0</v>
      </c>
      <c r="BP54">
        <f>COUNTIFS('Official Medal Table'!$F:$F,'Each Gender Events'!$A54,'Official Medal Table'!$C:$C,'Each Gender Events'!BP$1,'Official Medal Table'!$E:$E,'Each Gender Events'!BP$2)*'Medal values'!$B$1
+ COUNTIFS('Official Medal Table'!$G:$G,'Each Gender Events'!$A54,'Official Medal Table'!$C:$C,'Each Gender Events'!BP$1,'Official Medal Table'!$E:$E,'Each Gender Events'!BP$2)*'Medal values'!$B$2
+ COUNTIFS('Official Medal Table'!$H:$H,'Each Gender Events'!$A54,'Official Medal Table'!$C:$C,'Each Gender Events'!BP$1,'Official Medal Table'!$E:$E,'Each Gender Events'!BP$2)*'Medal values'!$B$3
+ COUNTIFS('Official Medal Table'!$I:$I,'Each Gender Events'!$A54,'Official Medal Table'!$C:$C,'Each Gender Events'!BP$1,'Official Medal Table'!$E:$E,'Each Gender Events'!BP$2)*'Medal values'!$B$3
+ COUNTIFS('Official Medal Table'!$F:$F,'Each Gender Events'!$A54,'Official Medal Table'!$C:$C,'Each Gender Events'!BP$1,'Official Medal Table'!$E:$E,"Mixed")*'Medal values'!$B$1/2
+ COUNTIFS('Official Medal Table'!$G:$G,'Each Gender Events'!$A54,'Official Medal Table'!$C:$C,'Each Gender Events'!BP$1,'Official Medal Table'!$E:$E,"Mixed")*'Medal values'!$B$2/2
+ COUNTIFS('Official Medal Table'!$H:$H,'Each Gender Events'!$A54,'Official Medal Table'!$C:$C,'Each Gender Events'!BP$1,'Official Medal Table'!$E:$E,"Mixed")*'Medal values'!$B$3/2
+ COUNTIFS('Official Medal Table'!$I:$I,'Each Gender Events'!$A54,'Official Medal Table'!$C:$C,'Each Gender Events'!BP$1,'Official Medal Table'!$E:$E,"Mixed")*'Medal values'!$B$3/2</f>
        <v>0</v>
      </c>
      <c r="BQ54">
        <f>COUNTIFS('Official Medal Table'!$F:$F,'Each Gender Events'!$A54,'Official Medal Table'!$C:$C,'Each Gender Events'!BQ$1,'Official Medal Table'!$E:$E,'Each Gender Events'!BQ$2)*'Medal values'!$B$1
+ COUNTIFS('Official Medal Table'!$G:$G,'Each Gender Events'!$A54,'Official Medal Table'!$C:$C,'Each Gender Events'!BQ$1,'Official Medal Table'!$E:$E,'Each Gender Events'!BQ$2)*'Medal values'!$B$2
+ COUNTIFS('Official Medal Table'!$H:$H,'Each Gender Events'!$A54,'Official Medal Table'!$C:$C,'Each Gender Events'!BQ$1,'Official Medal Table'!$E:$E,'Each Gender Events'!BQ$2)*'Medal values'!$B$3
+ COUNTIFS('Official Medal Table'!$I:$I,'Each Gender Events'!$A54,'Official Medal Table'!$C:$C,'Each Gender Events'!BQ$1,'Official Medal Table'!$E:$E,'Each Gender Events'!BQ$2)*'Medal values'!$B$3
+ COUNTIFS('Official Medal Table'!$F:$F,'Each Gender Events'!$A54,'Official Medal Table'!$C:$C,'Each Gender Events'!BQ$1,'Official Medal Table'!$E:$E,"Mixed")*'Medal values'!$B$1/2
+ COUNTIFS('Official Medal Table'!$G:$G,'Each Gender Events'!$A54,'Official Medal Table'!$C:$C,'Each Gender Events'!BQ$1,'Official Medal Table'!$E:$E,"Mixed")*'Medal values'!$B$2/2
+ COUNTIFS('Official Medal Table'!$H:$H,'Each Gender Events'!$A54,'Official Medal Table'!$C:$C,'Each Gender Events'!BQ$1,'Official Medal Table'!$E:$E,"Mixed")*'Medal values'!$B$3/2
+ COUNTIFS('Official Medal Table'!$I:$I,'Each Gender Events'!$A54,'Official Medal Table'!$C:$C,'Each Gender Events'!BQ$1,'Official Medal Table'!$E:$E,"Mixed")*'Medal values'!$B$3/2</f>
        <v>0</v>
      </c>
      <c r="BR54">
        <f>COUNTIFS('Official Medal Table'!$F:$F,'Each Gender Events'!$A54,'Official Medal Table'!$C:$C,'Each Gender Events'!BR$1,'Official Medal Table'!$E:$E,'Each Gender Events'!BR$2)*'Medal values'!$B$1
+ COUNTIFS('Official Medal Table'!$G:$G,'Each Gender Events'!$A54,'Official Medal Table'!$C:$C,'Each Gender Events'!BR$1,'Official Medal Table'!$E:$E,'Each Gender Events'!BR$2)*'Medal values'!$B$2
+ COUNTIFS('Official Medal Table'!$H:$H,'Each Gender Events'!$A54,'Official Medal Table'!$C:$C,'Each Gender Events'!BR$1,'Official Medal Table'!$E:$E,'Each Gender Events'!BR$2)*'Medal values'!$B$3
+ COUNTIFS('Official Medal Table'!$I:$I,'Each Gender Events'!$A54,'Official Medal Table'!$C:$C,'Each Gender Events'!BR$1,'Official Medal Table'!$E:$E,'Each Gender Events'!BR$2)*'Medal values'!$B$3
+ COUNTIFS('Official Medal Table'!$F:$F,'Each Gender Events'!$A54,'Official Medal Table'!$C:$C,'Each Gender Events'!BR$1,'Official Medal Table'!$E:$E,"Mixed")*'Medal values'!$B$1/2
+ COUNTIFS('Official Medal Table'!$G:$G,'Each Gender Events'!$A54,'Official Medal Table'!$C:$C,'Each Gender Events'!BR$1,'Official Medal Table'!$E:$E,"Mixed")*'Medal values'!$B$2/2
+ COUNTIFS('Official Medal Table'!$H:$H,'Each Gender Events'!$A54,'Official Medal Table'!$C:$C,'Each Gender Events'!BR$1,'Official Medal Table'!$E:$E,"Mixed")*'Medal values'!$B$3/2
+ COUNTIFS('Official Medal Table'!$I:$I,'Each Gender Events'!$A54,'Official Medal Table'!$C:$C,'Each Gender Events'!BR$1,'Official Medal Table'!$E:$E,"Mixed")*'Medal values'!$B$3/2</f>
        <v>0</v>
      </c>
      <c r="BS54">
        <f>COUNTIFS('Official Medal Table'!$F:$F,'Each Gender Events'!$A54,'Official Medal Table'!$C:$C,'Each Gender Events'!BS$1,'Official Medal Table'!$E:$E,'Each Gender Events'!BS$2)*'Medal values'!$B$1
+ COUNTIFS('Official Medal Table'!$G:$G,'Each Gender Events'!$A54,'Official Medal Table'!$C:$C,'Each Gender Events'!BS$1,'Official Medal Table'!$E:$E,'Each Gender Events'!BS$2)*'Medal values'!$B$2
+ COUNTIFS('Official Medal Table'!$H:$H,'Each Gender Events'!$A54,'Official Medal Table'!$C:$C,'Each Gender Events'!BS$1,'Official Medal Table'!$E:$E,'Each Gender Events'!BS$2)*'Medal values'!$B$3
+ COUNTIFS('Official Medal Table'!$I:$I,'Each Gender Events'!$A54,'Official Medal Table'!$C:$C,'Each Gender Events'!BS$1,'Official Medal Table'!$E:$E,'Each Gender Events'!BS$2)*'Medal values'!$B$3
+ COUNTIFS('Official Medal Table'!$F:$F,'Each Gender Events'!$A54,'Official Medal Table'!$C:$C,'Each Gender Events'!BS$1,'Official Medal Table'!$E:$E,"Mixed")*'Medal values'!$B$1/2
+ COUNTIFS('Official Medal Table'!$G:$G,'Each Gender Events'!$A54,'Official Medal Table'!$C:$C,'Each Gender Events'!BS$1,'Official Medal Table'!$E:$E,"Mixed")*'Medal values'!$B$2/2
+ COUNTIFS('Official Medal Table'!$H:$H,'Each Gender Events'!$A54,'Official Medal Table'!$C:$C,'Each Gender Events'!BS$1,'Official Medal Table'!$E:$E,"Mixed")*'Medal values'!$B$3/2
+ COUNTIFS('Official Medal Table'!$I:$I,'Each Gender Events'!$A54,'Official Medal Table'!$C:$C,'Each Gender Events'!BS$1,'Official Medal Table'!$E:$E,"Mixed")*'Medal values'!$B$3/2</f>
        <v>0</v>
      </c>
      <c r="BT54">
        <f>COUNTIFS('Official Medal Table'!$F:$F,'Each Gender Events'!$A54,'Official Medal Table'!$C:$C,'Each Gender Events'!BT$1,'Official Medal Table'!$E:$E,'Each Gender Events'!BT$2)*'Medal values'!$B$1
+ COUNTIFS('Official Medal Table'!$G:$G,'Each Gender Events'!$A54,'Official Medal Table'!$C:$C,'Each Gender Events'!BT$1,'Official Medal Table'!$E:$E,'Each Gender Events'!BT$2)*'Medal values'!$B$2
+ COUNTIFS('Official Medal Table'!$H:$H,'Each Gender Events'!$A54,'Official Medal Table'!$C:$C,'Each Gender Events'!BT$1,'Official Medal Table'!$E:$E,'Each Gender Events'!BT$2)*'Medal values'!$B$3
+ COUNTIFS('Official Medal Table'!$I:$I,'Each Gender Events'!$A54,'Official Medal Table'!$C:$C,'Each Gender Events'!BT$1,'Official Medal Table'!$E:$E,'Each Gender Events'!BT$2)*'Medal values'!$B$3
+ COUNTIFS('Official Medal Table'!$F:$F,'Each Gender Events'!$A54,'Official Medal Table'!$C:$C,'Each Gender Events'!BT$1,'Official Medal Table'!$E:$E,"Mixed")*'Medal values'!$B$1/2
+ COUNTIFS('Official Medal Table'!$G:$G,'Each Gender Events'!$A54,'Official Medal Table'!$C:$C,'Each Gender Events'!BT$1,'Official Medal Table'!$E:$E,"Mixed")*'Medal values'!$B$2/2
+ COUNTIFS('Official Medal Table'!$H:$H,'Each Gender Events'!$A54,'Official Medal Table'!$C:$C,'Each Gender Events'!BT$1,'Official Medal Table'!$E:$E,"Mixed")*'Medal values'!$B$3/2
+ COUNTIFS('Official Medal Table'!$I:$I,'Each Gender Events'!$A54,'Official Medal Table'!$C:$C,'Each Gender Events'!BT$1,'Official Medal Table'!$E:$E,"Mixed")*'Medal values'!$B$3/2</f>
        <v>0</v>
      </c>
      <c r="BU54">
        <f>COUNTIFS('Official Medal Table'!$F:$F,'Each Gender Events'!$A54,'Official Medal Table'!$C:$C,'Each Gender Events'!BU$1,'Official Medal Table'!$E:$E,'Each Gender Events'!BU$2)*'Medal values'!$B$1
+ COUNTIFS('Official Medal Table'!$G:$G,'Each Gender Events'!$A54,'Official Medal Table'!$C:$C,'Each Gender Events'!BU$1,'Official Medal Table'!$E:$E,'Each Gender Events'!BU$2)*'Medal values'!$B$2
+ COUNTIFS('Official Medal Table'!$H:$H,'Each Gender Events'!$A54,'Official Medal Table'!$C:$C,'Each Gender Events'!BU$1,'Official Medal Table'!$E:$E,'Each Gender Events'!BU$2)*'Medal values'!$B$3
+ COUNTIFS('Official Medal Table'!$I:$I,'Each Gender Events'!$A54,'Official Medal Table'!$C:$C,'Each Gender Events'!BU$1,'Official Medal Table'!$E:$E,'Each Gender Events'!BU$2)*'Medal values'!$B$3
+ COUNTIFS('Official Medal Table'!$F:$F,'Each Gender Events'!$A54,'Official Medal Table'!$C:$C,'Each Gender Events'!BU$1,'Official Medal Table'!$E:$E,"Mixed")*'Medal values'!$B$1/2
+ COUNTIFS('Official Medal Table'!$G:$G,'Each Gender Events'!$A54,'Official Medal Table'!$C:$C,'Each Gender Events'!BU$1,'Official Medal Table'!$E:$E,"Mixed")*'Medal values'!$B$2/2
+ COUNTIFS('Official Medal Table'!$H:$H,'Each Gender Events'!$A54,'Official Medal Table'!$C:$C,'Each Gender Events'!BU$1,'Official Medal Table'!$E:$E,"Mixed")*'Medal values'!$B$3/2
+ COUNTIFS('Official Medal Table'!$I:$I,'Each Gender Events'!$A54,'Official Medal Table'!$C:$C,'Each Gender Events'!BU$1,'Official Medal Table'!$E:$E,"Mixed")*'Medal values'!$B$3/2</f>
        <v>0</v>
      </c>
      <c r="BV54">
        <f>COUNTIFS('Official Medal Table'!$F:$F,'Each Gender Events'!$A54,'Official Medal Table'!$C:$C,'Each Gender Events'!BV$1,'Official Medal Table'!$E:$E,'Each Gender Events'!BV$2)*'Medal values'!$B$1
+ COUNTIFS('Official Medal Table'!$G:$G,'Each Gender Events'!$A54,'Official Medal Table'!$C:$C,'Each Gender Events'!BV$1,'Official Medal Table'!$E:$E,'Each Gender Events'!BV$2)*'Medal values'!$B$2
+ COUNTIFS('Official Medal Table'!$H:$H,'Each Gender Events'!$A54,'Official Medal Table'!$C:$C,'Each Gender Events'!BV$1,'Official Medal Table'!$E:$E,'Each Gender Events'!BV$2)*'Medal values'!$B$3
+ COUNTIFS('Official Medal Table'!$I:$I,'Each Gender Events'!$A54,'Official Medal Table'!$C:$C,'Each Gender Events'!BV$1,'Official Medal Table'!$E:$E,'Each Gender Events'!BV$2)*'Medal values'!$B$3
+ COUNTIFS('Official Medal Table'!$F:$F,'Each Gender Events'!$A54,'Official Medal Table'!$C:$C,'Each Gender Events'!BV$1,'Official Medal Table'!$E:$E,"Mixed")*'Medal values'!$B$1/2
+ COUNTIFS('Official Medal Table'!$G:$G,'Each Gender Events'!$A54,'Official Medal Table'!$C:$C,'Each Gender Events'!BV$1,'Official Medal Table'!$E:$E,"Mixed")*'Medal values'!$B$2/2
+ COUNTIFS('Official Medal Table'!$H:$H,'Each Gender Events'!$A54,'Official Medal Table'!$C:$C,'Each Gender Events'!BV$1,'Official Medal Table'!$E:$E,"Mixed")*'Medal values'!$B$3/2
+ COUNTIFS('Official Medal Table'!$I:$I,'Each Gender Events'!$A54,'Official Medal Table'!$C:$C,'Each Gender Events'!BV$1,'Official Medal Table'!$E:$E,"Mixed")*'Medal values'!$B$3/2</f>
        <v>0</v>
      </c>
      <c r="BW54">
        <f>COUNTIFS('Official Medal Table'!$F:$F,'Each Gender Events'!$A54,'Official Medal Table'!$C:$C,'Each Gender Events'!BW$1,'Official Medal Table'!$E:$E,'Each Gender Events'!BW$2)*'Medal values'!$B$1
+ COUNTIFS('Official Medal Table'!$G:$G,'Each Gender Events'!$A54,'Official Medal Table'!$C:$C,'Each Gender Events'!BW$1,'Official Medal Table'!$E:$E,'Each Gender Events'!BW$2)*'Medal values'!$B$2
+ COUNTIFS('Official Medal Table'!$H:$H,'Each Gender Events'!$A54,'Official Medal Table'!$C:$C,'Each Gender Events'!BW$1,'Official Medal Table'!$E:$E,'Each Gender Events'!BW$2)*'Medal values'!$B$3
+ COUNTIFS('Official Medal Table'!$I:$I,'Each Gender Events'!$A54,'Official Medal Table'!$C:$C,'Each Gender Events'!BW$1,'Official Medal Table'!$E:$E,'Each Gender Events'!BW$2)*'Medal values'!$B$3
+ COUNTIFS('Official Medal Table'!$F:$F,'Each Gender Events'!$A54,'Official Medal Table'!$C:$C,'Each Gender Events'!BW$1,'Official Medal Table'!$E:$E,"Mixed")*'Medal values'!$B$1/2
+ COUNTIFS('Official Medal Table'!$G:$G,'Each Gender Events'!$A54,'Official Medal Table'!$C:$C,'Each Gender Events'!BW$1,'Official Medal Table'!$E:$E,"Mixed")*'Medal values'!$B$2/2
+ COUNTIFS('Official Medal Table'!$H:$H,'Each Gender Events'!$A54,'Official Medal Table'!$C:$C,'Each Gender Events'!BW$1,'Official Medal Table'!$E:$E,"Mixed")*'Medal values'!$B$3/2
+ COUNTIFS('Official Medal Table'!$I:$I,'Each Gender Events'!$A54,'Official Medal Table'!$C:$C,'Each Gender Events'!BW$1,'Official Medal Table'!$E:$E,"Mixed")*'Medal values'!$B$3/2</f>
        <v>0</v>
      </c>
      <c r="BX54">
        <f>COUNTIFS('Official Medal Table'!$F:$F,'Each Gender Events'!$A54,'Official Medal Table'!$C:$C,'Each Gender Events'!BX$1,'Official Medal Table'!$E:$E,'Each Gender Events'!BX$2)*'Medal values'!$B$1
+ COUNTIFS('Official Medal Table'!$G:$G,'Each Gender Events'!$A54,'Official Medal Table'!$C:$C,'Each Gender Events'!BX$1,'Official Medal Table'!$E:$E,'Each Gender Events'!BX$2)*'Medal values'!$B$2
+ COUNTIFS('Official Medal Table'!$H:$H,'Each Gender Events'!$A54,'Official Medal Table'!$C:$C,'Each Gender Events'!BX$1,'Official Medal Table'!$E:$E,'Each Gender Events'!BX$2)*'Medal values'!$B$3
+ COUNTIFS('Official Medal Table'!$I:$I,'Each Gender Events'!$A54,'Official Medal Table'!$C:$C,'Each Gender Events'!BX$1,'Official Medal Table'!$E:$E,'Each Gender Events'!BX$2)*'Medal values'!$B$3
+ COUNTIFS('Official Medal Table'!$F:$F,'Each Gender Events'!$A54,'Official Medal Table'!$C:$C,'Each Gender Events'!BX$1,'Official Medal Table'!$E:$E,"Mixed")*'Medal values'!$B$1/2
+ COUNTIFS('Official Medal Table'!$G:$G,'Each Gender Events'!$A54,'Official Medal Table'!$C:$C,'Each Gender Events'!BX$1,'Official Medal Table'!$E:$E,"Mixed")*'Medal values'!$B$2/2
+ COUNTIFS('Official Medal Table'!$H:$H,'Each Gender Events'!$A54,'Official Medal Table'!$C:$C,'Each Gender Events'!BX$1,'Official Medal Table'!$E:$E,"Mixed")*'Medal values'!$B$3/2
+ COUNTIFS('Official Medal Table'!$I:$I,'Each Gender Events'!$A54,'Official Medal Table'!$C:$C,'Each Gender Events'!BX$1,'Official Medal Table'!$E:$E,"Mixed")*'Medal values'!$B$3/2</f>
        <v>0</v>
      </c>
      <c r="BY54">
        <f>COUNTIFS('Official Medal Table'!$F:$F,'Each Gender Events'!$A54,'Official Medal Table'!$C:$C,'Each Gender Events'!BY$1,'Official Medal Table'!$E:$E,'Each Gender Events'!BY$2)*'Medal values'!$B$1
+ COUNTIFS('Official Medal Table'!$G:$G,'Each Gender Events'!$A54,'Official Medal Table'!$C:$C,'Each Gender Events'!BY$1,'Official Medal Table'!$E:$E,'Each Gender Events'!BY$2)*'Medal values'!$B$2
+ COUNTIFS('Official Medal Table'!$H:$H,'Each Gender Events'!$A54,'Official Medal Table'!$C:$C,'Each Gender Events'!BY$1,'Official Medal Table'!$E:$E,'Each Gender Events'!BY$2)*'Medal values'!$B$3
+ COUNTIFS('Official Medal Table'!$I:$I,'Each Gender Events'!$A54,'Official Medal Table'!$C:$C,'Each Gender Events'!BY$1,'Official Medal Table'!$E:$E,'Each Gender Events'!BY$2)*'Medal values'!$B$3
+ COUNTIFS('Official Medal Table'!$F:$F,'Each Gender Events'!$A54,'Official Medal Table'!$C:$C,'Each Gender Events'!BY$1,'Official Medal Table'!$E:$E,"Mixed")*'Medal values'!$B$1/2
+ COUNTIFS('Official Medal Table'!$G:$G,'Each Gender Events'!$A54,'Official Medal Table'!$C:$C,'Each Gender Events'!BY$1,'Official Medal Table'!$E:$E,"Mixed")*'Medal values'!$B$2/2
+ COUNTIFS('Official Medal Table'!$H:$H,'Each Gender Events'!$A54,'Official Medal Table'!$C:$C,'Each Gender Events'!BY$1,'Official Medal Table'!$E:$E,"Mixed")*'Medal values'!$B$3/2
+ COUNTIFS('Official Medal Table'!$I:$I,'Each Gender Events'!$A54,'Official Medal Table'!$C:$C,'Each Gender Events'!BY$1,'Official Medal Table'!$E:$E,"Mixed")*'Medal values'!$B$3/2</f>
        <v>0</v>
      </c>
      <c r="BZ54">
        <f>COUNTIFS('Official Medal Table'!$F:$F,'Each Gender Events'!$A54,'Official Medal Table'!$C:$C,'Each Gender Events'!BZ$1,'Official Medal Table'!$E:$E,'Each Gender Events'!BZ$2)*'Medal values'!$B$1
+ COUNTIFS('Official Medal Table'!$G:$G,'Each Gender Events'!$A54,'Official Medal Table'!$C:$C,'Each Gender Events'!BZ$1,'Official Medal Table'!$E:$E,'Each Gender Events'!BZ$2)*'Medal values'!$B$2
+ COUNTIFS('Official Medal Table'!$H:$H,'Each Gender Events'!$A54,'Official Medal Table'!$C:$C,'Each Gender Events'!BZ$1,'Official Medal Table'!$E:$E,'Each Gender Events'!BZ$2)*'Medal values'!$B$3
+ COUNTIFS('Official Medal Table'!$I:$I,'Each Gender Events'!$A54,'Official Medal Table'!$C:$C,'Each Gender Events'!BZ$1,'Official Medal Table'!$E:$E,'Each Gender Events'!BZ$2)*'Medal values'!$B$3
+ COUNTIFS('Official Medal Table'!$F:$F,'Each Gender Events'!$A54,'Official Medal Table'!$C:$C,'Each Gender Events'!BZ$1,'Official Medal Table'!$E:$E,"Mixed")*'Medal values'!$B$1/2
+ COUNTIFS('Official Medal Table'!$G:$G,'Each Gender Events'!$A54,'Official Medal Table'!$C:$C,'Each Gender Events'!BZ$1,'Official Medal Table'!$E:$E,"Mixed")*'Medal values'!$B$2/2
+ COUNTIFS('Official Medal Table'!$H:$H,'Each Gender Events'!$A54,'Official Medal Table'!$C:$C,'Each Gender Events'!BZ$1,'Official Medal Table'!$E:$E,"Mixed")*'Medal values'!$B$3/2
+ COUNTIFS('Official Medal Table'!$I:$I,'Each Gender Events'!$A54,'Official Medal Table'!$C:$C,'Each Gender Events'!BZ$1,'Official Medal Table'!$E:$E,"Mixed")*'Medal values'!$B$3/2</f>
        <v>0</v>
      </c>
      <c r="CA54">
        <f>COUNTIFS('Official Medal Table'!$F:$F,'Each Gender Events'!$A54,'Official Medal Table'!$C:$C,'Each Gender Events'!CA$1,'Official Medal Table'!$E:$E,'Each Gender Events'!CA$2)*'Medal values'!$B$1
+ COUNTIFS('Official Medal Table'!$G:$G,'Each Gender Events'!$A54,'Official Medal Table'!$C:$C,'Each Gender Events'!CA$1,'Official Medal Table'!$E:$E,'Each Gender Events'!CA$2)*'Medal values'!$B$2
+ COUNTIFS('Official Medal Table'!$H:$H,'Each Gender Events'!$A54,'Official Medal Table'!$C:$C,'Each Gender Events'!CA$1,'Official Medal Table'!$E:$E,'Each Gender Events'!CA$2)*'Medal values'!$B$3
+ COUNTIFS('Official Medal Table'!$I:$I,'Each Gender Events'!$A54,'Official Medal Table'!$C:$C,'Each Gender Events'!CA$1,'Official Medal Table'!$E:$E,'Each Gender Events'!CA$2)*'Medal values'!$B$3
+ COUNTIFS('Official Medal Table'!$F:$F,'Each Gender Events'!$A54,'Official Medal Table'!$C:$C,'Each Gender Events'!CA$1,'Official Medal Table'!$E:$E,"Mixed")*'Medal values'!$B$1/2
+ COUNTIFS('Official Medal Table'!$G:$G,'Each Gender Events'!$A54,'Official Medal Table'!$C:$C,'Each Gender Events'!CA$1,'Official Medal Table'!$E:$E,"Mixed")*'Medal values'!$B$2/2
+ COUNTIFS('Official Medal Table'!$H:$H,'Each Gender Events'!$A54,'Official Medal Table'!$C:$C,'Each Gender Events'!CA$1,'Official Medal Table'!$E:$E,"Mixed")*'Medal values'!$B$3/2
+ COUNTIFS('Official Medal Table'!$I:$I,'Each Gender Events'!$A54,'Official Medal Table'!$C:$C,'Each Gender Events'!CA$1,'Official Medal Table'!$E:$E,"Mixed")*'Medal values'!$B$3/2</f>
        <v>0</v>
      </c>
      <c r="CB54">
        <f>COUNTIFS('Official Medal Table'!$F:$F,'Each Gender Events'!$A54,'Official Medal Table'!$C:$C,'Each Gender Events'!CB$1,'Official Medal Table'!$E:$E,'Each Gender Events'!CB$2)*'Medal values'!$B$1
+ COUNTIFS('Official Medal Table'!$G:$G,'Each Gender Events'!$A54,'Official Medal Table'!$C:$C,'Each Gender Events'!CB$1,'Official Medal Table'!$E:$E,'Each Gender Events'!CB$2)*'Medal values'!$B$2
+ COUNTIFS('Official Medal Table'!$H:$H,'Each Gender Events'!$A54,'Official Medal Table'!$C:$C,'Each Gender Events'!CB$1,'Official Medal Table'!$E:$E,'Each Gender Events'!CB$2)*'Medal values'!$B$3
+ COUNTIFS('Official Medal Table'!$I:$I,'Each Gender Events'!$A54,'Official Medal Table'!$C:$C,'Each Gender Events'!CB$1,'Official Medal Table'!$E:$E,'Each Gender Events'!CB$2)*'Medal values'!$B$3
+ COUNTIFS('Official Medal Table'!$F:$F,'Each Gender Events'!$A54,'Official Medal Table'!$C:$C,'Each Gender Events'!CB$1,'Official Medal Table'!$E:$E,"Mixed")*'Medal values'!$B$1/2
+ COUNTIFS('Official Medal Table'!$G:$G,'Each Gender Events'!$A54,'Official Medal Table'!$C:$C,'Each Gender Events'!CB$1,'Official Medal Table'!$E:$E,"Mixed")*'Medal values'!$B$2/2
+ COUNTIFS('Official Medal Table'!$H:$H,'Each Gender Events'!$A54,'Official Medal Table'!$C:$C,'Each Gender Events'!CB$1,'Official Medal Table'!$E:$E,"Mixed")*'Medal values'!$B$3/2
+ COUNTIFS('Official Medal Table'!$I:$I,'Each Gender Events'!$A54,'Official Medal Table'!$C:$C,'Each Gender Events'!CB$1,'Official Medal Table'!$E:$E,"Mixed")*'Medal values'!$B$3/2</f>
        <v>0</v>
      </c>
      <c r="CC54">
        <f>COUNTIFS('Official Medal Table'!$F:$F,'Each Gender Events'!$A54,'Official Medal Table'!$C:$C,'Each Gender Events'!CC$1,'Official Medal Table'!$E:$E,'Each Gender Events'!CC$2)*'Medal values'!$B$1
+ COUNTIFS('Official Medal Table'!$G:$G,'Each Gender Events'!$A54,'Official Medal Table'!$C:$C,'Each Gender Events'!CC$1,'Official Medal Table'!$E:$E,'Each Gender Events'!CC$2)*'Medal values'!$B$2
+ COUNTIFS('Official Medal Table'!$H:$H,'Each Gender Events'!$A54,'Official Medal Table'!$C:$C,'Each Gender Events'!CC$1,'Official Medal Table'!$E:$E,'Each Gender Events'!CC$2)*'Medal values'!$B$3
+ COUNTIFS('Official Medal Table'!$I:$I,'Each Gender Events'!$A54,'Official Medal Table'!$C:$C,'Each Gender Events'!CC$1,'Official Medal Table'!$E:$E,'Each Gender Events'!CC$2)*'Medal values'!$B$3
+ COUNTIFS('Official Medal Table'!$F:$F,'Each Gender Events'!$A54,'Official Medal Table'!$C:$C,'Each Gender Events'!CC$1,'Official Medal Table'!$E:$E,"Mixed")*'Medal values'!$B$1/2
+ COUNTIFS('Official Medal Table'!$G:$G,'Each Gender Events'!$A54,'Official Medal Table'!$C:$C,'Each Gender Events'!CC$1,'Official Medal Table'!$E:$E,"Mixed")*'Medal values'!$B$2/2
+ COUNTIFS('Official Medal Table'!$H:$H,'Each Gender Events'!$A54,'Official Medal Table'!$C:$C,'Each Gender Events'!CC$1,'Official Medal Table'!$E:$E,"Mixed")*'Medal values'!$B$3/2
+ COUNTIFS('Official Medal Table'!$I:$I,'Each Gender Events'!$A54,'Official Medal Table'!$C:$C,'Each Gender Events'!CC$1,'Official Medal Table'!$E:$E,"Mixed")*'Medal values'!$B$3/2</f>
        <v>0</v>
      </c>
      <c r="CD54">
        <f>COUNTIFS('Official Medal Table'!$F:$F,'Each Gender Events'!$A54,'Official Medal Table'!$C:$C,'Each Gender Events'!CD$1,'Official Medal Table'!$E:$E,'Each Gender Events'!CD$2)*'Medal values'!$B$1
+ COUNTIFS('Official Medal Table'!$G:$G,'Each Gender Events'!$A54,'Official Medal Table'!$C:$C,'Each Gender Events'!CD$1,'Official Medal Table'!$E:$E,'Each Gender Events'!CD$2)*'Medal values'!$B$2
+ COUNTIFS('Official Medal Table'!$H:$H,'Each Gender Events'!$A54,'Official Medal Table'!$C:$C,'Each Gender Events'!CD$1,'Official Medal Table'!$E:$E,'Each Gender Events'!CD$2)*'Medal values'!$B$3
+ COUNTIFS('Official Medal Table'!$I:$I,'Each Gender Events'!$A54,'Official Medal Table'!$C:$C,'Each Gender Events'!CD$1,'Official Medal Table'!$E:$E,'Each Gender Events'!CD$2)*'Medal values'!$B$3
+ COUNTIFS('Official Medal Table'!$F:$F,'Each Gender Events'!$A54,'Official Medal Table'!$C:$C,'Each Gender Events'!CD$1,'Official Medal Table'!$E:$E,"Mixed")*'Medal values'!$B$1/2
+ COUNTIFS('Official Medal Table'!$G:$G,'Each Gender Events'!$A54,'Official Medal Table'!$C:$C,'Each Gender Events'!CD$1,'Official Medal Table'!$E:$E,"Mixed")*'Medal values'!$B$2/2
+ COUNTIFS('Official Medal Table'!$H:$H,'Each Gender Events'!$A54,'Official Medal Table'!$C:$C,'Each Gender Events'!CD$1,'Official Medal Table'!$E:$E,"Mixed")*'Medal values'!$B$3/2
+ COUNTIFS('Official Medal Table'!$I:$I,'Each Gender Events'!$A54,'Official Medal Table'!$C:$C,'Each Gender Events'!CD$1,'Official Medal Table'!$E:$E,"Mixed")*'Medal values'!$B$3/2</f>
        <v>0</v>
      </c>
      <c r="CE54">
        <f>COUNTIFS('Official Medal Table'!$F:$F,'Each Gender Events'!$A54,'Official Medal Table'!$C:$C,'Each Gender Events'!CE$1,'Official Medal Table'!$E:$E,'Each Gender Events'!CE$2)*'Medal values'!$B$1
+ COUNTIFS('Official Medal Table'!$G:$G,'Each Gender Events'!$A54,'Official Medal Table'!$C:$C,'Each Gender Events'!CE$1,'Official Medal Table'!$E:$E,'Each Gender Events'!CE$2)*'Medal values'!$B$2
+ COUNTIFS('Official Medal Table'!$H:$H,'Each Gender Events'!$A54,'Official Medal Table'!$C:$C,'Each Gender Events'!CE$1,'Official Medal Table'!$E:$E,'Each Gender Events'!CE$2)*'Medal values'!$B$3
+ COUNTIFS('Official Medal Table'!$I:$I,'Each Gender Events'!$A54,'Official Medal Table'!$C:$C,'Each Gender Events'!CE$1,'Official Medal Table'!$E:$E,'Each Gender Events'!CE$2)*'Medal values'!$B$3
+ COUNTIFS('Official Medal Table'!$F:$F,'Each Gender Events'!$A54,'Official Medal Table'!$C:$C,'Each Gender Events'!CE$1,'Official Medal Table'!$E:$E,"Mixed")*'Medal values'!$B$1/2
+ COUNTIFS('Official Medal Table'!$G:$G,'Each Gender Events'!$A54,'Official Medal Table'!$C:$C,'Each Gender Events'!CE$1,'Official Medal Table'!$E:$E,"Mixed")*'Medal values'!$B$2/2
+ COUNTIFS('Official Medal Table'!$H:$H,'Each Gender Events'!$A54,'Official Medal Table'!$C:$C,'Each Gender Events'!CE$1,'Official Medal Table'!$E:$E,"Mixed")*'Medal values'!$B$3/2
+ COUNTIFS('Official Medal Table'!$I:$I,'Each Gender Events'!$A54,'Official Medal Table'!$C:$C,'Each Gender Events'!CE$1,'Official Medal Table'!$E:$E,"Mixed")*'Medal values'!$B$3/2</f>
        <v>0</v>
      </c>
      <c r="CF54">
        <f>COUNTIFS('Official Medal Table'!$F:$F,'Each Gender Events'!$A54,'Official Medal Table'!$C:$C,'Each Gender Events'!CF$1,'Official Medal Table'!$E:$E,'Each Gender Events'!CF$2)*'Medal values'!$B$1
+ COUNTIFS('Official Medal Table'!$G:$G,'Each Gender Events'!$A54,'Official Medal Table'!$C:$C,'Each Gender Events'!CF$1,'Official Medal Table'!$E:$E,'Each Gender Events'!CF$2)*'Medal values'!$B$2
+ COUNTIFS('Official Medal Table'!$H:$H,'Each Gender Events'!$A54,'Official Medal Table'!$C:$C,'Each Gender Events'!CF$1,'Official Medal Table'!$E:$E,'Each Gender Events'!CF$2)*'Medal values'!$B$3
+ COUNTIFS('Official Medal Table'!$I:$I,'Each Gender Events'!$A54,'Official Medal Table'!$C:$C,'Each Gender Events'!CF$1,'Official Medal Table'!$E:$E,'Each Gender Events'!CF$2)*'Medal values'!$B$3
+ COUNTIFS('Official Medal Table'!$F:$F,'Each Gender Events'!$A54,'Official Medal Table'!$C:$C,'Each Gender Events'!CF$1,'Official Medal Table'!$E:$E,"Mixed")*'Medal values'!$B$1/2
+ COUNTIFS('Official Medal Table'!$G:$G,'Each Gender Events'!$A54,'Official Medal Table'!$C:$C,'Each Gender Events'!CF$1,'Official Medal Table'!$E:$E,"Mixed")*'Medal values'!$B$2/2
+ COUNTIFS('Official Medal Table'!$H:$H,'Each Gender Events'!$A54,'Official Medal Table'!$C:$C,'Each Gender Events'!CF$1,'Official Medal Table'!$E:$E,"Mixed")*'Medal values'!$B$3/2
+ COUNTIFS('Official Medal Table'!$I:$I,'Each Gender Events'!$A54,'Official Medal Table'!$C:$C,'Each Gender Events'!CF$1,'Official Medal Table'!$E:$E,"Mixed")*'Medal values'!$B$3/2</f>
        <v>0</v>
      </c>
      <c r="CG54">
        <f>COUNTIFS('Official Medal Table'!$F:$F,'Each Gender Events'!$A54,'Official Medal Table'!$C:$C,'Each Gender Events'!CG$1,'Official Medal Table'!$E:$E,'Each Gender Events'!CG$2)*'Medal values'!$B$1
+ COUNTIFS('Official Medal Table'!$G:$G,'Each Gender Events'!$A54,'Official Medal Table'!$C:$C,'Each Gender Events'!CG$1,'Official Medal Table'!$E:$E,'Each Gender Events'!CG$2)*'Medal values'!$B$2
+ COUNTIFS('Official Medal Table'!$H:$H,'Each Gender Events'!$A54,'Official Medal Table'!$C:$C,'Each Gender Events'!CG$1,'Official Medal Table'!$E:$E,'Each Gender Events'!CG$2)*'Medal values'!$B$3
+ COUNTIFS('Official Medal Table'!$I:$I,'Each Gender Events'!$A54,'Official Medal Table'!$C:$C,'Each Gender Events'!CG$1,'Official Medal Table'!$E:$E,'Each Gender Events'!CG$2)*'Medal values'!$B$3
+ COUNTIFS('Official Medal Table'!$F:$F,'Each Gender Events'!$A54,'Official Medal Table'!$C:$C,'Each Gender Events'!CG$1,'Official Medal Table'!$E:$E,"Mixed")*'Medal values'!$B$1/2
+ COUNTIFS('Official Medal Table'!$G:$G,'Each Gender Events'!$A54,'Official Medal Table'!$C:$C,'Each Gender Events'!CG$1,'Official Medal Table'!$E:$E,"Mixed")*'Medal values'!$B$2/2
+ COUNTIFS('Official Medal Table'!$H:$H,'Each Gender Events'!$A54,'Official Medal Table'!$C:$C,'Each Gender Events'!CG$1,'Official Medal Table'!$E:$E,"Mixed")*'Medal values'!$B$3/2
+ COUNTIFS('Official Medal Table'!$I:$I,'Each Gender Events'!$A54,'Official Medal Table'!$C:$C,'Each Gender Events'!CG$1,'Official Medal Table'!$E:$E,"Mixed")*'Medal values'!$B$3/2</f>
        <v>0</v>
      </c>
      <c r="CH54">
        <f>COUNTIFS('Official Medal Table'!$F:$F,'Each Gender Events'!$A54,'Official Medal Table'!$C:$C,'Each Gender Events'!CH$1,'Official Medal Table'!$E:$E,'Each Gender Events'!CH$2)*'Medal values'!$B$1
+ COUNTIFS('Official Medal Table'!$G:$G,'Each Gender Events'!$A54,'Official Medal Table'!$C:$C,'Each Gender Events'!CH$1,'Official Medal Table'!$E:$E,'Each Gender Events'!CH$2)*'Medal values'!$B$2
+ COUNTIFS('Official Medal Table'!$H:$H,'Each Gender Events'!$A54,'Official Medal Table'!$C:$C,'Each Gender Events'!CH$1,'Official Medal Table'!$E:$E,'Each Gender Events'!CH$2)*'Medal values'!$B$3
+ COUNTIFS('Official Medal Table'!$I:$I,'Each Gender Events'!$A54,'Official Medal Table'!$C:$C,'Each Gender Events'!CH$1,'Official Medal Table'!$E:$E,'Each Gender Events'!CH$2)*'Medal values'!$B$3
+ COUNTIFS('Official Medal Table'!$F:$F,'Each Gender Events'!$A54,'Official Medal Table'!$C:$C,'Each Gender Events'!CH$1,'Official Medal Table'!$E:$E,"Mixed")*'Medal values'!$B$1/2
+ COUNTIFS('Official Medal Table'!$G:$G,'Each Gender Events'!$A54,'Official Medal Table'!$C:$C,'Each Gender Events'!CH$1,'Official Medal Table'!$E:$E,"Mixed")*'Medal values'!$B$2/2
+ COUNTIFS('Official Medal Table'!$H:$H,'Each Gender Events'!$A54,'Official Medal Table'!$C:$C,'Each Gender Events'!CH$1,'Official Medal Table'!$E:$E,"Mixed")*'Medal values'!$B$3/2
+ COUNTIFS('Official Medal Table'!$I:$I,'Each Gender Events'!$A54,'Official Medal Table'!$C:$C,'Each Gender Events'!CH$1,'Official Medal Table'!$E:$E,"Mixed")*'Medal values'!$B$3/2</f>
        <v>0</v>
      </c>
      <c r="CI54">
        <f>COUNTIFS('Official Medal Table'!$F:$F,'Each Gender Events'!$A54,'Official Medal Table'!$C:$C,'Each Gender Events'!CI$1,'Official Medal Table'!$E:$E,'Each Gender Events'!CI$2)*'Medal values'!$B$1
+ COUNTIFS('Official Medal Table'!$G:$G,'Each Gender Events'!$A54,'Official Medal Table'!$C:$C,'Each Gender Events'!CI$1,'Official Medal Table'!$E:$E,'Each Gender Events'!CI$2)*'Medal values'!$B$2
+ COUNTIFS('Official Medal Table'!$H:$H,'Each Gender Events'!$A54,'Official Medal Table'!$C:$C,'Each Gender Events'!CI$1,'Official Medal Table'!$E:$E,'Each Gender Events'!CI$2)*'Medal values'!$B$3
+ COUNTIFS('Official Medal Table'!$I:$I,'Each Gender Events'!$A54,'Official Medal Table'!$C:$C,'Each Gender Events'!CI$1,'Official Medal Table'!$E:$E,'Each Gender Events'!CI$2)*'Medal values'!$B$3
+ COUNTIFS('Official Medal Table'!$F:$F,'Each Gender Events'!$A54,'Official Medal Table'!$C:$C,'Each Gender Events'!CI$1,'Official Medal Table'!$E:$E,"Mixed")*'Medal values'!$B$1/2
+ COUNTIFS('Official Medal Table'!$G:$G,'Each Gender Events'!$A54,'Official Medal Table'!$C:$C,'Each Gender Events'!CI$1,'Official Medal Table'!$E:$E,"Mixed")*'Medal values'!$B$2/2
+ COUNTIFS('Official Medal Table'!$H:$H,'Each Gender Events'!$A54,'Official Medal Table'!$C:$C,'Each Gender Events'!CI$1,'Official Medal Table'!$E:$E,"Mixed")*'Medal values'!$B$3/2
+ COUNTIFS('Official Medal Table'!$I:$I,'Each Gender Events'!$A54,'Official Medal Table'!$C:$C,'Each Gender Events'!CI$1,'Official Medal Table'!$E:$E,"Mixed")*'Medal values'!$B$3/2</f>
        <v>0</v>
      </c>
      <c r="CJ54">
        <f>COUNTIFS('Official Medal Table'!$F:$F,'Each Gender Events'!$A54,'Official Medal Table'!$C:$C,'Each Gender Events'!CJ$1,'Official Medal Table'!$E:$E,'Each Gender Events'!CJ$2)*'Medal values'!$B$1
+ COUNTIFS('Official Medal Table'!$G:$G,'Each Gender Events'!$A54,'Official Medal Table'!$C:$C,'Each Gender Events'!CJ$1,'Official Medal Table'!$E:$E,'Each Gender Events'!CJ$2)*'Medal values'!$B$2
+ COUNTIFS('Official Medal Table'!$H:$H,'Each Gender Events'!$A54,'Official Medal Table'!$C:$C,'Each Gender Events'!CJ$1,'Official Medal Table'!$E:$E,'Each Gender Events'!CJ$2)*'Medal values'!$B$3
+ COUNTIFS('Official Medal Table'!$I:$I,'Each Gender Events'!$A54,'Official Medal Table'!$C:$C,'Each Gender Events'!CJ$1,'Official Medal Table'!$E:$E,'Each Gender Events'!CJ$2)*'Medal values'!$B$3
+ COUNTIFS('Official Medal Table'!$F:$F,'Each Gender Events'!$A54,'Official Medal Table'!$C:$C,'Each Gender Events'!CJ$1,'Official Medal Table'!$E:$E,"Mixed")*'Medal values'!$B$1/2
+ COUNTIFS('Official Medal Table'!$G:$G,'Each Gender Events'!$A54,'Official Medal Table'!$C:$C,'Each Gender Events'!CJ$1,'Official Medal Table'!$E:$E,"Mixed")*'Medal values'!$B$2/2
+ COUNTIFS('Official Medal Table'!$H:$H,'Each Gender Events'!$A54,'Official Medal Table'!$C:$C,'Each Gender Events'!CJ$1,'Official Medal Table'!$E:$E,"Mixed")*'Medal values'!$B$3/2
+ COUNTIFS('Official Medal Table'!$I:$I,'Each Gender Events'!$A54,'Official Medal Table'!$C:$C,'Each Gender Events'!CJ$1,'Official Medal Table'!$E:$E,"Mixed")*'Medal values'!$B$3/2</f>
        <v>0</v>
      </c>
      <c r="CK54">
        <f>COUNTIFS('Official Medal Table'!$F:$F,'Each Gender Events'!$A54,'Official Medal Table'!$C:$C,'Each Gender Events'!CK$1,'Official Medal Table'!$E:$E,'Each Gender Events'!CK$2)*'Medal values'!$B$1
+ COUNTIFS('Official Medal Table'!$G:$G,'Each Gender Events'!$A54,'Official Medal Table'!$C:$C,'Each Gender Events'!CK$1,'Official Medal Table'!$E:$E,'Each Gender Events'!CK$2)*'Medal values'!$B$2
+ COUNTIFS('Official Medal Table'!$H:$H,'Each Gender Events'!$A54,'Official Medal Table'!$C:$C,'Each Gender Events'!CK$1,'Official Medal Table'!$E:$E,'Each Gender Events'!CK$2)*'Medal values'!$B$3
+ COUNTIFS('Official Medal Table'!$I:$I,'Each Gender Events'!$A54,'Official Medal Table'!$C:$C,'Each Gender Events'!CK$1,'Official Medal Table'!$E:$E,'Each Gender Events'!CK$2)*'Medal values'!$B$3
+ COUNTIFS('Official Medal Table'!$F:$F,'Each Gender Events'!$A54,'Official Medal Table'!$C:$C,'Each Gender Events'!CK$1,'Official Medal Table'!$E:$E,"Mixed")*'Medal values'!$B$1/2
+ COUNTIFS('Official Medal Table'!$G:$G,'Each Gender Events'!$A54,'Official Medal Table'!$C:$C,'Each Gender Events'!CK$1,'Official Medal Table'!$E:$E,"Mixed")*'Medal values'!$B$2/2
+ COUNTIFS('Official Medal Table'!$H:$H,'Each Gender Events'!$A54,'Official Medal Table'!$C:$C,'Each Gender Events'!CK$1,'Official Medal Table'!$E:$E,"Mixed")*'Medal values'!$B$3/2
+ COUNTIFS('Official Medal Table'!$I:$I,'Each Gender Events'!$A54,'Official Medal Table'!$C:$C,'Each Gender Events'!CK$1,'Official Medal Table'!$E:$E,"Mixed")*'Medal values'!$B$3/2</f>
        <v>0</v>
      </c>
      <c r="CL54">
        <f>COUNTIFS('Official Medal Table'!$F:$F,'Each Gender Events'!$A54,'Official Medal Table'!$C:$C,'Each Gender Events'!CL$1,'Official Medal Table'!$E:$E,'Each Gender Events'!CL$2)*'Medal values'!$B$1
+ COUNTIFS('Official Medal Table'!$G:$G,'Each Gender Events'!$A54,'Official Medal Table'!$C:$C,'Each Gender Events'!CL$1,'Official Medal Table'!$E:$E,'Each Gender Events'!CL$2)*'Medal values'!$B$2
+ COUNTIFS('Official Medal Table'!$H:$H,'Each Gender Events'!$A54,'Official Medal Table'!$C:$C,'Each Gender Events'!CL$1,'Official Medal Table'!$E:$E,'Each Gender Events'!CL$2)*'Medal values'!$B$3
+ COUNTIFS('Official Medal Table'!$I:$I,'Each Gender Events'!$A54,'Official Medal Table'!$C:$C,'Each Gender Events'!CL$1,'Official Medal Table'!$E:$E,'Each Gender Events'!CL$2)*'Medal values'!$B$3
+ COUNTIFS('Official Medal Table'!$F:$F,'Each Gender Events'!$A54,'Official Medal Table'!$C:$C,'Each Gender Events'!CL$1,'Official Medal Table'!$E:$E,"Mixed")*'Medal values'!$B$1/2
+ COUNTIFS('Official Medal Table'!$G:$G,'Each Gender Events'!$A54,'Official Medal Table'!$C:$C,'Each Gender Events'!CL$1,'Official Medal Table'!$E:$E,"Mixed")*'Medal values'!$B$2/2
+ COUNTIFS('Official Medal Table'!$H:$H,'Each Gender Events'!$A54,'Official Medal Table'!$C:$C,'Each Gender Events'!CL$1,'Official Medal Table'!$E:$E,"Mixed")*'Medal values'!$B$3/2
+ COUNTIFS('Official Medal Table'!$I:$I,'Each Gender Events'!$A54,'Official Medal Table'!$C:$C,'Each Gender Events'!CL$1,'Official Medal Table'!$E:$E,"Mixed")*'Medal values'!$B$3/2</f>
        <v>0</v>
      </c>
      <c r="CM54">
        <f>COUNTIFS('Official Medal Table'!$F:$F,'Each Gender Events'!$A54,'Official Medal Table'!$C:$C,'Each Gender Events'!CM$1,'Official Medal Table'!$E:$E,'Each Gender Events'!CM$2)*'Medal values'!$B$1
+ COUNTIFS('Official Medal Table'!$G:$G,'Each Gender Events'!$A54,'Official Medal Table'!$C:$C,'Each Gender Events'!CM$1,'Official Medal Table'!$E:$E,'Each Gender Events'!CM$2)*'Medal values'!$B$2
+ COUNTIFS('Official Medal Table'!$H:$H,'Each Gender Events'!$A54,'Official Medal Table'!$C:$C,'Each Gender Events'!CM$1,'Official Medal Table'!$E:$E,'Each Gender Events'!CM$2)*'Medal values'!$B$3
+ COUNTIFS('Official Medal Table'!$I:$I,'Each Gender Events'!$A54,'Official Medal Table'!$C:$C,'Each Gender Events'!CM$1,'Official Medal Table'!$E:$E,'Each Gender Events'!CM$2)*'Medal values'!$B$3
+ COUNTIFS('Official Medal Table'!$F:$F,'Each Gender Events'!$A54,'Official Medal Table'!$C:$C,'Each Gender Events'!CM$1,'Official Medal Table'!$E:$E,"Mixed")*'Medal values'!$B$1/2
+ COUNTIFS('Official Medal Table'!$G:$G,'Each Gender Events'!$A54,'Official Medal Table'!$C:$C,'Each Gender Events'!CM$1,'Official Medal Table'!$E:$E,"Mixed")*'Medal values'!$B$2/2
+ COUNTIFS('Official Medal Table'!$H:$H,'Each Gender Events'!$A54,'Official Medal Table'!$C:$C,'Each Gender Events'!CM$1,'Official Medal Table'!$E:$E,"Mixed")*'Medal values'!$B$3/2
+ COUNTIFS('Official Medal Table'!$I:$I,'Each Gender Events'!$A54,'Official Medal Table'!$C:$C,'Each Gender Events'!CM$1,'Official Medal Table'!$E:$E,"Mixed")*'Medal values'!$B$3/2</f>
        <v>0</v>
      </c>
      <c r="CN54">
        <f>COUNTIFS('Official Medal Table'!$F:$F,'Each Gender Events'!$A54,'Official Medal Table'!$C:$C,'Each Gender Events'!CN$1,'Official Medal Table'!$E:$E,'Each Gender Events'!CN$2)*'Medal values'!$B$1
+ COUNTIFS('Official Medal Table'!$G:$G,'Each Gender Events'!$A54,'Official Medal Table'!$C:$C,'Each Gender Events'!CN$1,'Official Medal Table'!$E:$E,'Each Gender Events'!CN$2)*'Medal values'!$B$2
+ COUNTIFS('Official Medal Table'!$H:$H,'Each Gender Events'!$A54,'Official Medal Table'!$C:$C,'Each Gender Events'!CN$1,'Official Medal Table'!$E:$E,'Each Gender Events'!CN$2)*'Medal values'!$B$3
+ COUNTIFS('Official Medal Table'!$I:$I,'Each Gender Events'!$A54,'Official Medal Table'!$C:$C,'Each Gender Events'!CN$1,'Official Medal Table'!$E:$E,'Each Gender Events'!CN$2)*'Medal values'!$B$3
+ COUNTIFS('Official Medal Table'!$F:$F,'Each Gender Events'!$A54,'Official Medal Table'!$C:$C,'Each Gender Events'!CN$1,'Official Medal Table'!$E:$E,"Mixed")*'Medal values'!$B$1/2
+ COUNTIFS('Official Medal Table'!$G:$G,'Each Gender Events'!$A54,'Official Medal Table'!$C:$C,'Each Gender Events'!CN$1,'Official Medal Table'!$E:$E,"Mixed")*'Medal values'!$B$2/2
+ COUNTIFS('Official Medal Table'!$H:$H,'Each Gender Events'!$A54,'Official Medal Table'!$C:$C,'Each Gender Events'!CN$1,'Official Medal Table'!$E:$E,"Mixed")*'Medal values'!$B$3/2
+ COUNTIFS('Official Medal Table'!$I:$I,'Each Gender Events'!$A54,'Official Medal Table'!$C:$C,'Each Gender Events'!CN$1,'Official Medal Table'!$E:$E,"Mixed")*'Medal values'!$B$3/2</f>
        <v>0</v>
      </c>
      <c r="CO54">
        <f>COUNTIFS('Official Medal Table'!$F:$F,'Each Gender Events'!$A54,'Official Medal Table'!$C:$C,'Each Gender Events'!CO$1,'Official Medal Table'!$E:$E,'Each Gender Events'!CO$2)*'Medal values'!$B$1
+ COUNTIFS('Official Medal Table'!$G:$G,'Each Gender Events'!$A54,'Official Medal Table'!$C:$C,'Each Gender Events'!CO$1,'Official Medal Table'!$E:$E,'Each Gender Events'!CO$2)*'Medal values'!$B$2
+ COUNTIFS('Official Medal Table'!$H:$H,'Each Gender Events'!$A54,'Official Medal Table'!$C:$C,'Each Gender Events'!CO$1,'Official Medal Table'!$E:$E,'Each Gender Events'!CO$2)*'Medal values'!$B$3
+ COUNTIFS('Official Medal Table'!$I:$I,'Each Gender Events'!$A54,'Official Medal Table'!$C:$C,'Each Gender Events'!CO$1,'Official Medal Table'!$E:$E,'Each Gender Events'!CO$2)*'Medal values'!$B$3
+ COUNTIFS('Official Medal Table'!$F:$F,'Each Gender Events'!$A54,'Official Medal Table'!$C:$C,'Each Gender Events'!CO$1,'Official Medal Table'!$E:$E,"Mixed")*'Medal values'!$B$1/2
+ COUNTIFS('Official Medal Table'!$G:$G,'Each Gender Events'!$A54,'Official Medal Table'!$C:$C,'Each Gender Events'!CO$1,'Official Medal Table'!$E:$E,"Mixed")*'Medal values'!$B$2/2
+ COUNTIFS('Official Medal Table'!$H:$H,'Each Gender Events'!$A54,'Official Medal Table'!$C:$C,'Each Gender Events'!CO$1,'Official Medal Table'!$E:$E,"Mixed")*'Medal values'!$B$3/2
+ COUNTIFS('Official Medal Table'!$I:$I,'Each Gender Events'!$A54,'Official Medal Table'!$C:$C,'Each Gender Events'!CO$1,'Official Medal Table'!$E:$E,"Mixed")*'Medal values'!$B$3/2</f>
        <v>0</v>
      </c>
      <c r="CP54">
        <f>COUNTIFS('Official Medal Table'!$F:$F,'Each Gender Events'!$A54,'Official Medal Table'!$C:$C,'Each Gender Events'!CP$1,'Official Medal Table'!$E:$E,'Each Gender Events'!CP$2)*'Medal values'!$B$1
+ COUNTIFS('Official Medal Table'!$G:$G,'Each Gender Events'!$A54,'Official Medal Table'!$C:$C,'Each Gender Events'!CP$1,'Official Medal Table'!$E:$E,'Each Gender Events'!CP$2)*'Medal values'!$B$2
+ COUNTIFS('Official Medal Table'!$H:$H,'Each Gender Events'!$A54,'Official Medal Table'!$C:$C,'Each Gender Events'!CP$1,'Official Medal Table'!$E:$E,'Each Gender Events'!CP$2)*'Medal values'!$B$3
+ COUNTIFS('Official Medal Table'!$I:$I,'Each Gender Events'!$A54,'Official Medal Table'!$C:$C,'Each Gender Events'!CP$1,'Official Medal Table'!$E:$E,'Each Gender Events'!CP$2)*'Medal values'!$B$3
+ COUNTIFS('Official Medal Table'!$F:$F,'Each Gender Events'!$A54,'Official Medal Table'!$C:$C,'Each Gender Events'!CP$1,'Official Medal Table'!$E:$E,"Mixed")*'Medal values'!$B$1/2
+ COUNTIFS('Official Medal Table'!$G:$G,'Each Gender Events'!$A54,'Official Medal Table'!$C:$C,'Each Gender Events'!CP$1,'Official Medal Table'!$E:$E,"Mixed")*'Medal values'!$B$2/2
+ COUNTIFS('Official Medal Table'!$H:$H,'Each Gender Events'!$A54,'Official Medal Table'!$C:$C,'Each Gender Events'!CP$1,'Official Medal Table'!$E:$E,"Mixed")*'Medal values'!$B$3/2
+ COUNTIFS('Official Medal Table'!$I:$I,'Each Gender Events'!$A54,'Official Medal Table'!$C:$C,'Each Gender Events'!CP$1,'Official Medal Table'!$E:$E,"Mixed")*'Medal values'!$B$3/2</f>
        <v>0</v>
      </c>
      <c r="CQ54">
        <f>COUNTIFS('Official Medal Table'!$F:$F,'Each Gender Events'!$A54,'Official Medal Table'!$C:$C,'Each Gender Events'!CQ$1,'Official Medal Table'!$E:$E,'Each Gender Events'!CQ$2)*'Medal values'!$B$1
+ COUNTIFS('Official Medal Table'!$G:$G,'Each Gender Events'!$A54,'Official Medal Table'!$C:$C,'Each Gender Events'!CQ$1,'Official Medal Table'!$E:$E,'Each Gender Events'!CQ$2)*'Medal values'!$B$2
+ COUNTIFS('Official Medal Table'!$H:$H,'Each Gender Events'!$A54,'Official Medal Table'!$C:$C,'Each Gender Events'!CQ$1,'Official Medal Table'!$E:$E,'Each Gender Events'!CQ$2)*'Medal values'!$B$3
+ COUNTIFS('Official Medal Table'!$I:$I,'Each Gender Events'!$A54,'Official Medal Table'!$C:$C,'Each Gender Events'!CQ$1,'Official Medal Table'!$E:$E,'Each Gender Events'!CQ$2)*'Medal values'!$B$3
+ COUNTIFS('Official Medal Table'!$F:$F,'Each Gender Events'!$A54,'Official Medal Table'!$C:$C,'Each Gender Events'!CQ$1,'Official Medal Table'!$E:$E,"Mixed")*'Medal values'!$B$1/2
+ COUNTIFS('Official Medal Table'!$G:$G,'Each Gender Events'!$A54,'Official Medal Table'!$C:$C,'Each Gender Events'!CQ$1,'Official Medal Table'!$E:$E,"Mixed")*'Medal values'!$B$2/2
+ COUNTIFS('Official Medal Table'!$H:$H,'Each Gender Events'!$A54,'Official Medal Table'!$C:$C,'Each Gender Events'!CQ$1,'Official Medal Table'!$E:$E,"Mixed")*'Medal values'!$B$3/2
+ COUNTIFS('Official Medal Table'!$I:$I,'Each Gender Events'!$A54,'Official Medal Table'!$C:$C,'Each Gender Events'!CQ$1,'Official Medal Table'!$E:$E,"Mixed")*'Medal values'!$B$3/2</f>
        <v>0</v>
      </c>
      <c r="CR54">
        <f>COUNTIFS('Official Medal Table'!$F:$F,'Each Gender Events'!$A54,'Official Medal Table'!$C:$C,'Each Gender Events'!CR$1,'Official Medal Table'!$E:$E,'Each Gender Events'!CR$2)*'Medal values'!$B$1
+ COUNTIFS('Official Medal Table'!$G:$G,'Each Gender Events'!$A54,'Official Medal Table'!$C:$C,'Each Gender Events'!CR$1,'Official Medal Table'!$E:$E,'Each Gender Events'!CR$2)*'Medal values'!$B$2
+ COUNTIFS('Official Medal Table'!$H:$H,'Each Gender Events'!$A54,'Official Medal Table'!$C:$C,'Each Gender Events'!CR$1,'Official Medal Table'!$E:$E,'Each Gender Events'!CR$2)*'Medal values'!$B$3
+ COUNTIFS('Official Medal Table'!$I:$I,'Each Gender Events'!$A54,'Official Medal Table'!$C:$C,'Each Gender Events'!CR$1,'Official Medal Table'!$E:$E,'Each Gender Events'!CR$2)*'Medal values'!$B$3
+ COUNTIFS('Official Medal Table'!$F:$F,'Each Gender Events'!$A54,'Official Medal Table'!$C:$C,'Each Gender Events'!CR$1,'Official Medal Table'!$E:$E,"Mixed")*'Medal values'!$B$1/2
+ COUNTIFS('Official Medal Table'!$G:$G,'Each Gender Events'!$A54,'Official Medal Table'!$C:$C,'Each Gender Events'!CR$1,'Official Medal Table'!$E:$E,"Mixed")*'Medal values'!$B$2/2
+ COUNTIFS('Official Medal Table'!$H:$H,'Each Gender Events'!$A54,'Official Medal Table'!$C:$C,'Each Gender Events'!CR$1,'Official Medal Table'!$E:$E,"Mixed")*'Medal values'!$B$3/2
+ COUNTIFS('Official Medal Table'!$I:$I,'Each Gender Events'!$A54,'Official Medal Table'!$C:$C,'Each Gender Events'!CR$1,'Official Medal Table'!$E:$E,"Mixed")*'Medal values'!$B$3/2</f>
        <v>0</v>
      </c>
      <c r="CS54">
        <f>COUNTIFS('Official Medal Table'!$F:$F,'Each Gender Events'!$A54,'Official Medal Table'!$C:$C,'Each Gender Events'!CS$1,'Official Medal Table'!$E:$E,'Each Gender Events'!CS$2)*'Medal values'!$B$1
+ COUNTIFS('Official Medal Table'!$G:$G,'Each Gender Events'!$A54,'Official Medal Table'!$C:$C,'Each Gender Events'!CS$1,'Official Medal Table'!$E:$E,'Each Gender Events'!CS$2)*'Medal values'!$B$2
+ COUNTIFS('Official Medal Table'!$H:$H,'Each Gender Events'!$A54,'Official Medal Table'!$C:$C,'Each Gender Events'!CS$1,'Official Medal Table'!$E:$E,'Each Gender Events'!CS$2)*'Medal values'!$B$3
+ COUNTIFS('Official Medal Table'!$I:$I,'Each Gender Events'!$A54,'Official Medal Table'!$C:$C,'Each Gender Events'!CS$1,'Official Medal Table'!$E:$E,'Each Gender Events'!CS$2)*'Medal values'!$B$3
+ COUNTIFS('Official Medal Table'!$F:$F,'Each Gender Events'!$A54,'Official Medal Table'!$C:$C,'Each Gender Events'!CS$1,'Official Medal Table'!$E:$E,"Mixed")*'Medal values'!$B$1/2
+ COUNTIFS('Official Medal Table'!$G:$G,'Each Gender Events'!$A54,'Official Medal Table'!$C:$C,'Each Gender Events'!CS$1,'Official Medal Table'!$E:$E,"Mixed")*'Medal values'!$B$2/2
+ COUNTIFS('Official Medal Table'!$H:$H,'Each Gender Events'!$A54,'Official Medal Table'!$C:$C,'Each Gender Events'!CS$1,'Official Medal Table'!$E:$E,"Mixed")*'Medal values'!$B$3/2
+ COUNTIFS('Official Medal Table'!$I:$I,'Each Gender Events'!$A54,'Official Medal Table'!$C:$C,'Each Gender Events'!CS$1,'Official Medal Table'!$E:$E,"Mixed")*'Medal values'!$B$3/2</f>
        <v>0</v>
      </c>
      <c r="CT54">
        <f>COUNTIFS('Official Medal Table'!$F:$F,'Each Gender Events'!$A54,'Official Medal Table'!$C:$C,'Each Gender Events'!CT$1,'Official Medal Table'!$E:$E,'Each Gender Events'!CT$2)*'Medal values'!$B$1
+ COUNTIFS('Official Medal Table'!$G:$G,'Each Gender Events'!$A54,'Official Medal Table'!$C:$C,'Each Gender Events'!CT$1,'Official Medal Table'!$E:$E,'Each Gender Events'!CT$2)*'Medal values'!$B$2
+ COUNTIFS('Official Medal Table'!$H:$H,'Each Gender Events'!$A54,'Official Medal Table'!$C:$C,'Each Gender Events'!CT$1,'Official Medal Table'!$E:$E,'Each Gender Events'!CT$2)*'Medal values'!$B$3
+ COUNTIFS('Official Medal Table'!$I:$I,'Each Gender Events'!$A54,'Official Medal Table'!$C:$C,'Each Gender Events'!CT$1,'Official Medal Table'!$E:$E,'Each Gender Events'!CT$2)*'Medal values'!$B$3
+ COUNTIFS('Official Medal Table'!$F:$F,'Each Gender Events'!$A54,'Official Medal Table'!$C:$C,'Each Gender Events'!CT$1,'Official Medal Table'!$E:$E,"Mixed")*'Medal values'!$B$1/2
+ COUNTIFS('Official Medal Table'!$G:$G,'Each Gender Events'!$A54,'Official Medal Table'!$C:$C,'Each Gender Events'!CT$1,'Official Medal Table'!$E:$E,"Mixed")*'Medal values'!$B$2/2
+ COUNTIFS('Official Medal Table'!$H:$H,'Each Gender Events'!$A54,'Official Medal Table'!$C:$C,'Each Gender Events'!CT$1,'Official Medal Table'!$E:$E,"Mixed")*'Medal values'!$B$3/2
+ COUNTIFS('Official Medal Table'!$I:$I,'Each Gender Events'!$A54,'Official Medal Table'!$C:$C,'Each Gender Events'!CT$1,'Official Medal Table'!$E:$E,"Mixed")*'Medal values'!$B$3/2</f>
        <v>0</v>
      </c>
    </row>
    <row r="55" spans="1:98" x14ac:dyDescent="0.3">
      <c r="A55" t="str">
        <f>Countries!A54</f>
        <v>GRE</v>
      </c>
      <c r="B55">
        <f>COUNTIFS('Official Medal Table'!$F:$F,'Each Gender Events'!$A55,'Official Medal Table'!$C:$C,'Each Gender Events'!B$1,'Official Medal Table'!$E:$E,'Each Gender Events'!B$2)*'Medal values'!$B$1
+ COUNTIFS('Official Medal Table'!$G:$G,'Each Gender Events'!$A55,'Official Medal Table'!$C:$C,'Each Gender Events'!B$1,'Official Medal Table'!$E:$E,'Each Gender Events'!B$2)*'Medal values'!$B$2
+ COUNTIFS('Official Medal Table'!$H:$H,'Each Gender Events'!$A55,'Official Medal Table'!$C:$C,'Each Gender Events'!B$1,'Official Medal Table'!$E:$E,'Each Gender Events'!B$2)*'Medal values'!$B$3
+ COUNTIFS('Official Medal Table'!$I:$I,'Each Gender Events'!$A55,'Official Medal Table'!$C:$C,'Each Gender Events'!B$1,'Official Medal Table'!$E:$E,'Each Gender Events'!B$2)*'Medal values'!$B$3
+ COUNTIFS('Official Medal Table'!$F:$F,'Each Gender Events'!$A55,'Official Medal Table'!$C:$C,'Each Gender Events'!B$1,'Official Medal Table'!$E:$E,"Mixed")*'Medal values'!$B$1/2
+ COUNTIFS('Official Medal Table'!$G:$G,'Each Gender Events'!$A55,'Official Medal Table'!$C:$C,'Each Gender Events'!B$1,'Official Medal Table'!$E:$E,"Mixed")*'Medal values'!$B$2/2
+ COUNTIFS('Official Medal Table'!$H:$H,'Each Gender Events'!$A55,'Official Medal Table'!$C:$C,'Each Gender Events'!B$1,'Official Medal Table'!$E:$E,"Mixed")*'Medal values'!$B$3/2
+ COUNTIFS('Official Medal Table'!$I:$I,'Each Gender Events'!$A55,'Official Medal Table'!$C:$C,'Each Gender Events'!B$1,'Official Medal Table'!$E:$E,"Mixed")*'Medal values'!$B$3/2</f>
        <v>0</v>
      </c>
      <c r="C55">
        <f>COUNTIFS('Official Medal Table'!$F:$F,'Each Gender Events'!$A55,'Official Medal Table'!$C:$C,'Each Gender Events'!C$1,'Official Medal Table'!$E:$E,'Each Gender Events'!C$2)*'Medal values'!$B$1
+ COUNTIFS('Official Medal Table'!$G:$G,'Each Gender Events'!$A55,'Official Medal Table'!$C:$C,'Each Gender Events'!C$1,'Official Medal Table'!$E:$E,'Each Gender Events'!C$2)*'Medal values'!$B$2
+ COUNTIFS('Official Medal Table'!$H:$H,'Each Gender Events'!$A55,'Official Medal Table'!$C:$C,'Each Gender Events'!C$1,'Official Medal Table'!$E:$E,'Each Gender Events'!C$2)*'Medal values'!$B$3
+ COUNTIFS('Official Medal Table'!$I:$I,'Each Gender Events'!$A55,'Official Medal Table'!$C:$C,'Each Gender Events'!C$1,'Official Medal Table'!$E:$E,'Each Gender Events'!C$2)*'Medal values'!$B$3
+ COUNTIFS('Official Medal Table'!$F:$F,'Each Gender Events'!$A55,'Official Medal Table'!$C:$C,'Each Gender Events'!C$1,'Official Medal Table'!$E:$E,"Mixed")*'Medal values'!$B$1/2
+ COUNTIFS('Official Medal Table'!$G:$G,'Each Gender Events'!$A55,'Official Medal Table'!$C:$C,'Each Gender Events'!C$1,'Official Medal Table'!$E:$E,"Mixed")*'Medal values'!$B$2/2
+ COUNTIFS('Official Medal Table'!$H:$H,'Each Gender Events'!$A55,'Official Medal Table'!$C:$C,'Each Gender Events'!C$1,'Official Medal Table'!$E:$E,"Mixed")*'Medal values'!$B$3/2
+ COUNTIFS('Official Medal Table'!$I:$I,'Each Gender Events'!$A55,'Official Medal Table'!$C:$C,'Each Gender Events'!C$1,'Official Medal Table'!$E:$E,"Mixed")*'Medal values'!$B$3/2</f>
        <v>0</v>
      </c>
      <c r="D55">
        <f>COUNTIFS('Official Medal Table'!$F:$F,'Each Gender Events'!$A55,'Official Medal Table'!$C:$C,'Each Gender Events'!D$1,'Official Medal Table'!$E:$E,'Each Gender Events'!D$2)*'Medal values'!$B$1
+ COUNTIFS('Official Medal Table'!$G:$G,'Each Gender Events'!$A55,'Official Medal Table'!$C:$C,'Each Gender Events'!D$1,'Official Medal Table'!$E:$E,'Each Gender Events'!D$2)*'Medal values'!$B$2
+ COUNTIFS('Official Medal Table'!$H:$H,'Each Gender Events'!$A55,'Official Medal Table'!$C:$C,'Each Gender Events'!D$1,'Official Medal Table'!$E:$E,'Each Gender Events'!D$2)*'Medal values'!$B$3
+ COUNTIFS('Official Medal Table'!$I:$I,'Each Gender Events'!$A55,'Official Medal Table'!$C:$C,'Each Gender Events'!D$1,'Official Medal Table'!$E:$E,'Each Gender Events'!D$2)*'Medal values'!$B$3
+ COUNTIFS('Official Medal Table'!$F:$F,'Each Gender Events'!$A55,'Official Medal Table'!$C:$C,'Each Gender Events'!D$1,'Official Medal Table'!$E:$E,"Mixed")*'Medal values'!$B$1/2
+ COUNTIFS('Official Medal Table'!$G:$G,'Each Gender Events'!$A55,'Official Medal Table'!$C:$C,'Each Gender Events'!D$1,'Official Medal Table'!$E:$E,"Mixed")*'Medal values'!$B$2/2
+ COUNTIFS('Official Medal Table'!$H:$H,'Each Gender Events'!$A55,'Official Medal Table'!$C:$C,'Each Gender Events'!D$1,'Official Medal Table'!$E:$E,"Mixed")*'Medal values'!$B$3/2
+ COUNTIFS('Official Medal Table'!$I:$I,'Each Gender Events'!$A55,'Official Medal Table'!$C:$C,'Each Gender Events'!D$1,'Official Medal Table'!$E:$E,"Mixed")*'Medal values'!$B$3/2</f>
        <v>0</v>
      </c>
      <c r="E55">
        <f>COUNTIFS('Official Medal Table'!$F:$F,'Each Gender Events'!$A55,'Official Medal Table'!$C:$C,'Each Gender Events'!E$1,'Official Medal Table'!$E:$E,'Each Gender Events'!E$2)*'Medal values'!$B$1
+ COUNTIFS('Official Medal Table'!$G:$G,'Each Gender Events'!$A55,'Official Medal Table'!$C:$C,'Each Gender Events'!E$1,'Official Medal Table'!$E:$E,'Each Gender Events'!E$2)*'Medal values'!$B$2
+ COUNTIFS('Official Medal Table'!$H:$H,'Each Gender Events'!$A55,'Official Medal Table'!$C:$C,'Each Gender Events'!E$1,'Official Medal Table'!$E:$E,'Each Gender Events'!E$2)*'Medal values'!$B$3
+ COUNTIFS('Official Medal Table'!$I:$I,'Each Gender Events'!$A55,'Official Medal Table'!$C:$C,'Each Gender Events'!E$1,'Official Medal Table'!$E:$E,'Each Gender Events'!E$2)*'Medal values'!$B$3
+ COUNTIFS('Official Medal Table'!$F:$F,'Each Gender Events'!$A55,'Official Medal Table'!$C:$C,'Each Gender Events'!E$1,'Official Medal Table'!$E:$E,"Mixed")*'Medal values'!$B$1/2
+ COUNTIFS('Official Medal Table'!$G:$G,'Each Gender Events'!$A55,'Official Medal Table'!$C:$C,'Each Gender Events'!E$1,'Official Medal Table'!$E:$E,"Mixed")*'Medal values'!$B$2/2
+ COUNTIFS('Official Medal Table'!$H:$H,'Each Gender Events'!$A55,'Official Medal Table'!$C:$C,'Each Gender Events'!E$1,'Official Medal Table'!$E:$E,"Mixed")*'Medal values'!$B$3/2
+ COUNTIFS('Official Medal Table'!$I:$I,'Each Gender Events'!$A55,'Official Medal Table'!$C:$C,'Each Gender Events'!E$1,'Official Medal Table'!$E:$E,"Mixed")*'Medal values'!$B$3/2</f>
        <v>0</v>
      </c>
      <c r="F55">
        <f>COUNTIFS('Official Medal Table'!$F:$F,'Each Gender Events'!$A55,'Official Medal Table'!$C:$C,'Each Gender Events'!F$1,'Official Medal Table'!$E:$E,'Each Gender Events'!F$2)*'Medal values'!$B$1
+ COUNTIFS('Official Medal Table'!$G:$G,'Each Gender Events'!$A55,'Official Medal Table'!$C:$C,'Each Gender Events'!F$1,'Official Medal Table'!$E:$E,'Each Gender Events'!F$2)*'Medal values'!$B$2
+ COUNTIFS('Official Medal Table'!$H:$H,'Each Gender Events'!$A55,'Official Medal Table'!$C:$C,'Each Gender Events'!F$1,'Official Medal Table'!$E:$E,'Each Gender Events'!F$2)*'Medal values'!$B$3
+ COUNTIFS('Official Medal Table'!$I:$I,'Each Gender Events'!$A55,'Official Medal Table'!$C:$C,'Each Gender Events'!F$1,'Official Medal Table'!$E:$E,'Each Gender Events'!F$2)*'Medal values'!$B$3
+ COUNTIFS('Official Medal Table'!$F:$F,'Each Gender Events'!$A55,'Official Medal Table'!$C:$C,'Each Gender Events'!F$1,'Official Medal Table'!$E:$E,"Mixed")*'Medal values'!$B$1/2
+ COUNTIFS('Official Medal Table'!$G:$G,'Each Gender Events'!$A55,'Official Medal Table'!$C:$C,'Each Gender Events'!F$1,'Official Medal Table'!$E:$E,"Mixed")*'Medal values'!$B$2/2
+ COUNTIFS('Official Medal Table'!$H:$H,'Each Gender Events'!$A55,'Official Medal Table'!$C:$C,'Each Gender Events'!F$1,'Official Medal Table'!$E:$E,"Mixed")*'Medal values'!$B$3/2
+ COUNTIFS('Official Medal Table'!$I:$I,'Each Gender Events'!$A55,'Official Medal Table'!$C:$C,'Each Gender Events'!F$1,'Official Medal Table'!$E:$E,"Mixed")*'Medal values'!$B$3/2</f>
        <v>0</v>
      </c>
      <c r="G55">
        <f>COUNTIFS('Official Medal Table'!$F:$F,'Each Gender Events'!$A55,'Official Medal Table'!$C:$C,'Each Gender Events'!G$1,'Official Medal Table'!$E:$E,'Each Gender Events'!G$2)*'Medal values'!$B$1
+ COUNTIFS('Official Medal Table'!$G:$G,'Each Gender Events'!$A55,'Official Medal Table'!$C:$C,'Each Gender Events'!G$1,'Official Medal Table'!$E:$E,'Each Gender Events'!G$2)*'Medal values'!$B$2
+ COUNTIFS('Official Medal Table'!$H:$H,'Each Gender Events'!$A55,'Official Medal Table'!$C:$C,'Each Gender Events'!G$1,'Official Medal Table'!$E:$E,'Each Gender Events'!G$2)*'Medal values'!$B$3
+ COUNTIFS('Official Medal Table'!$I:$I,'Each Gender Events'!$A55,'Official Medal Table'!$C:$C,'Each Gender Events'!G$1,'Official Medal Table'!$E:$E,'Each Gender Events'!G$2)*'Medal values'!$B$3
+ COUNTIFS('Official Medal Table'!$F:$F,'Each Gender Events'!$A55,'Official Medal Table'!$C:$C,'Each Gender Events'!G$1,'Official Medal Table'!$E:$E,"Mixed")*'Medal values'!$B$1/2
+ COUNTIFS('Official Medal Table'!$G:$G,'Each Gender Events'!$A55,'Official Medal Table'!$C:$C,'Each Gender Events'!G$1,'Official Medal Table'!$E:$E,"Mixed")*'Medal values'!$B$2/2
+ COUNTIFS('Official Medal Table'!$H:$H,'Each Gender Events'!$A55,'Official Medal Table'!$C:$C,'Each Gender Events'!G$1,'Official Medal Table'!$E:$E,"Mixed")*'Medal values'!$B$3/2
+ COUNTIFS('Official Medal Table'!$I:$I,'Each Gender Events'!$A55,'Official Medal Table'!$C:$C,'Each Gender Events'!G$1,'Official Medal Table'!$E:$E,"Mixed")*'Medal values'!$B$3/2</f>
        <v>1</v>
      </c>
      <c r="H55">
        <f>COUNTIFS('Official Medal Table'!$F:$F,'Each Gender Events'!$A55,'Official Medal Table'!$C:$C,'Each Gender Events'!H$1,'Official Medal Table'!$E:$E,'Each Gender Events'!H$2)*'Medal values'!$B$1
+ COUNTIFS('Official Medal Table'!$G:$G,'Each Gender Events'!$A55,'Official Medal Table'!$C:$C,'Each Gender Events'!H$1,'Official Medal Table'!$E:$E,'Each Gender Events'!H$2)*'Medal values'!$B$2
+ COUNTIFS('Official Medal Table'!$H:$H,'Each Gender Events'!$A55,'Official Medal Table'!$C:$C,'Each Gender Events'!H$1,'Official Medal Table'!$E:$E,'Each Gender Events'!H$2)*'Medal values'!$B$3
+ COUNTIFS('Official Medal Table'!$I:$I,'Each Gender Events'!$A55,'Official Medal Table'!$C:$C,'Each Gender Events'!H$1,'Official Medal Table'!$E:$E,'Each Gender Events'!H$2)*'Medal values'!$B$3
+ COUNTIFS('Official Medal Table'!$F:$F,'Each Gender Events'!$A55,'Official Medal Table'!$C:$C,'Each Gender Events'!H$1,'Official Medal Table'!$E:$E,"Mixed")*'Medal values'!$B$1/2
+ COUNTIFS('Official Medal Table'!$G:$G,'Each Gender Events'!$A55,'Official Medal Table'!$C:$C,'Each Gender Events'!H$1,'Official Medal Table'!$E:$E,"Mixed")*'Medal values'!$B$2/2
+ COUNTIFS('Official Medal Table'!$H:$H,'Each Gender Events'!$A55,'Official Medal Table'!$C:$C,'Each Gender Events'!H$1,'Official Medal Table'!$E:$E,"Mixed")*'Medal values'!$B$3/2
+ COUNTIFS('Official Medal Table'!$I:$I,'Each Gender Events'!$A55,'Official Medal Table'!$C:$C,'Each Gender Events'!H$1,'Official Medal Table'!$E:$E,"Mixed")*'Medal values'!$B$3/2</f>
        <v>0</v>
      </c>
      <c r="I55">
        <f>COUNTIFS('Official Medal Table'!$F:$F,'Each Gender Events'!$A55,'Official Medal Table'!$C:$C,'Each Gender Events'!I$1,'Official Medal Table'!$E:$E,'Each Gender Events'!I$2)*'Medal values'!$B$1
+ COUNTIFS('Official Medal Table'!$G:$G,'Each Gender Events'!$A55,'Official Medal Table'!$C:$C,'Each Gender Events'!I$1,'Official Medal Table'!$E:$E,'Each Gender Events'!I$2)*'Medal values'!$B$2
+ COUNTIFS('Official Medal Table'!$H:$H,'Each Gender Events'!$A55,'Official Medal Table'!$C:$C,'Each Gender Events'!I$1,'Official Medal Table'!$E:$E,'Each Gender Events'!I$2)*'Medal values'!$B$3
+ COUNTIFS('Official Medal Table'!$I:$I,'Each Gender Events'!$A55,'Official Medal Table'!$C:$C,'Each Gender Events'!I$1,'Official Medal Table'!$E:$E,'Each Gender Events'!I$2)*'Medal values'!$B$3
+ COUNTIFS('Official Medal Table'!$F:$F,'Each Gender Events'!$A55,'Official Medal Table'!$C:$C,'Each Gender Events'!I$1,'Official Medal Table'!$E:$E,"Mixed")*'Medal values'!$B$1/2
+ COUNTIFS('Official Medal Table'!$G:$G,'Each Gender Events'!$A55,'Official Medal Table'!$C:$C,'Each Gender Events'!I$1,'Official Medal Table'!$E:$E,"Mixed")*'Medal values'!$B$2/2
+ COUNTIFS('Official Medal Table'!$H:$H,'Each Gender Events'!$A55,'Official Medal Table'!$C:$C,'Each Gender Events'!I$1,'Official Medal Table'!$E:$E,"Mixed")*'Medal values'!$B$3/2
+ COUNTIFS('Official Medal Table'!$I:$I,'Each Gender Events'!$A55,'Official Medal Table'!$C:$C,'Each Gender Events'!I$1,'Official Medal Table'!$E:$E,"Mixed")*'Medal values'!$B$3/2</f>
        <v>0</v>
      </c>
      <c r="J55">
        <f>COUNTIFS('Official Medal Table'!$F:$F,'Each Gender Events'!$A55,'Official Medal Table'!$C:$C,'Each Gender Events'!J$1,'Official Medal Table'!$E:$E,'Each Gender Events'!J$2)*'Medal values'!$B$1
+ COUNTIFS('Official Medal Table'!$G:$G,'Each Gender Events'!$A55,'Official Medal Table'!$C:$C,'Each Gender Events'!J$1,'Official Medal Table'!$E:$E,'Each Gender Events'!J$2)*'Medal values'!$B$2
+ COUNTIFS('Official Medal Table'!$H:$H,'Each Gender Events'!$A55,'Official Medal Table'!$C:$C,'Each Gender Events'!J$1,'Official Medal Table'!$E:$E,'Each Gender Events'!J$2)*'Medal values'!$B$3
+ COUNTIFS('Official Medal Table'!$I:$I,'Each Gender Events'!$A55,'Official Medal Table'!$C:$C,'Each Gender Events'!J$1,'Official Medal Table'!$E:$E,'Each Gender Events'!J$2)*'Medal values'!$B$3
+ COUNTIFS('Official Medal Table'!$F:$F,'Each Gender Events'!$A55,'Official Medal Table'!$C:$C,'Each Gender Events'!J$1,'Official Medal Table'!$E:$E,"Mixed")*'Medal values'!$B$1/2
+ COUNTIFS('Official Medal Table'!$G:$G,'Each Gender Events'!$A55,'Official Medal Table'!$C:$C,'Each Gender Events'!J$1,'Official Medal Table'!$E:$E,"Mixed")*'Medal values'!$B$2/2
+ COUNTIFS('Official Medal Table'!$H:$H,'Each Gender Events'!$A55,'Official Medal Table'!$C:$C,'Each Gender Events'!J$1,'Official Medal Table'!$E:$E,"Mixed")*'Medal values'!$B$3/2
+ COUNTIFS('Official Medal Table'!$I:$I,'Each Gender Events'!$A55,'Official Medal Table'!$C:$C,'Each Gender Events'!J$1,'Official Medal Table'!$E:$E,"Mixed")*'Medal values'!$B$3/2</f>
        <v>4.0009999999999994</v>
      </c>
      <c r="K55">
        <f>COUNTIFS('Official Medal Table'!$F:$F,'Each Gender Events'!$A55,'Official Medal Table'!$C:$C,'Each Gender Events'!K$1,'Official Medal Table'!$E:$E,'Each Gender Events'!K$2)*'Medal values'!$B$1
+ COUNTIFS('Official Medal Table'!$G:$G,'Each Gender Events'!$A55,'Official Medal Table'!$C:$C,'Each Gender Events'!K$1,'Official Medal Table'!$E:$E,'Each Gender Events'!K$2)*'Medal values'!$B$2
+ COUNTIFS('Official Medal Table'!$H:$H,'Each Gender Events'!$A55,'Official Medal Table'!$C:$C,'Each Gender Events'!K$1,'Official Medal Table'!$E:$E,'Each Gender Events'!K$2)*'Medal values'!$B$3
+ COUNTIFS('Official Medal Table'!$I:$I,'Each Gender Events'!$A55,'Official Medal Table'!$C:$C,'Each Gender Events'!K$1,'Official Medal Table'!$E:$E,'Each Gender Events'!K$2)*'Medal values'!$B$3
+ COUNTIFS('Official Medal Table'!$F:$F,'Each Gender Events'!$A55,'Official Medal Table'!$C:$C,'Each Gender Events'!K$1,'Official Medal Table'!$E:$E,"Mixed")*'Medal values'!$B$1/2
+ COUNTIFS('Official Medal Table'!$G:$G,'Each Gender Events'!$A55,'Official Medal Table'!$C:$C,'Each Gender Events'!K$1,'Official Medal Table'!$E:$E,"Mixed")*'Medal values'!$B$2/2
+ COUNTIFS('Official Medal Table'!$H:$H,'Each Gender Events'!$A55,'Official Medal Table'!$C:$C,'Each Gender Events'!K$1,'Official Medal Table'!$E:$E,"Mixed")*'Medal values'!$B$3/2
+ COUNTIFS('Official Medal Table'!$I:$I,'Each Gender Events'!$A55,'Official Medal Table'!$C:$C,'Each Gender Events'!K$1,'Official Medal Table'!$E:$E,"Mixed")*'Medal values'!$B$3/2</f>
        <v>0</v>
      </c>
      <c r="L55">
        <f>COUNTIFS('Official Medal Table'!$F:$F,'Each Gender Events'!$A55,'Official Medal Table'!$C:$C,'Each Gender Events'!L$1,'Official Medal Table'!$E:$E,'Each Gender Events'!L$2)*'Medal values'!$B$1
+ COUNTIFS('Official Medal Table'!$G:$G,'Each Gender Events'!$A55,'Official Medal Table'!$C:$C,'Each Gender Events'!L$1,'Official Medal Table'!$E:$E,'Each Gender Events'!L$2)*'Medal values'!$B$2
+ COUNTIFS('Official Medal Table'!$H:$H,'Each Gender Events'!$A55,'Official Medal Table'!$C:$C,'Each Gender Events'!L$1,'Official Medal Table'!$E:$E,'Each Gender Events'!L$2)*'Medal values'!$B$3
+ COUNTIFS('Official Medal Table'!$I:$I,'Each Gender Events'!$A55,'Official Medal Table'!$C:$C,'Each Gender Events'!L$1,'Official Medal Table'!$E:$E,'Each Gender Events'!L$2)*'Medal values'!$B$3
+ COUNTIFS('Official Medal Table'!$F:$F,'Each Gender Events'!$A55,'Official Medal Table'!$C:$C,'Each Gender Events'!L$1,'Official Medal Table'!$E:$E,"Mixed")*'Medal values'!$B$1/2
+ COUNTIFS('Official Medal Table'!$G:$G,'Each Gender Events'!$A55,'Official Medal Table'!$C:$C,'Each Gender Events'!L$1,'Official Medal Table'!$E:$E,"Mixed")*'Medal values'!$B$2/2
+ COUNTIFS('Official Medal Table'!$H:$H,'Each Gender Events'!$A55,'Official Medal Table'!$C:$C,'Each Gender Events'!L$1,'Official Medal Table'!$E:$E,"Mixed")*'Medal values'!$B$3/2
+ COUNTIFS('Official Medal Table'!$I:$I,'Each Gender Events'!$A55,'Official Medal Table'!$C:$C,'Each Gender Events'!L$1,'Official Medal Table'!$E:$E,"Mixed")*'Medal values'!$B$3/2</f>
        <v>0</v>
      </c>
      <c r="M55">
        <f>COUNTIFS('Official Medal Table'!$F:$F,'Each Gender Events'!$A55,'Official Medal Table'!$C:$C,'Each Gender Events'!M$1,'Official Medal Table'!$E:$E,'Each Gender Events'!M$2)*'Medal values'!$B$1
+ COUNTIFS('Official Medal Table'!$G:$G,'Each Gender Events'!$A55,'Official Medal Table'!$C:$C,'Each Gender Events'!M$1,'Official Medal Table'!$E:$E,'Each Gender Events'!M$2)*'Medal values'!$B$2
+ COUNTIFS('Official Medal Table'!$H:$H,'Each Gender Events'!$A55,'Official Medal Table'!$C:$C,'Each Gender Events'!M$1,'Official Medal Table'!$E:$E,'Each Gender Events'!M$2)*'Medal values'!$B$3
+ COUNTIFS('Official Medal Table'!$I:$I,'Each Gender Events'!$A55,'Official Medal Table'!$C:$C,'Each Gender Events'!M$1,'Official Medal Table'!$E:$E,'Each Gender Events'!M$2)*'Medal values'!$B$3
+ COUNTIFS('Official Medal Table'!$F:$F,'Each Gender Events'!$A55,'Official Medal Table'!$C:$C,'Each Gender Events'!M$1,'Official Medal Table'!$E:$E,"Mixed")*'Medal values'!$B$1/2
+ COUNTIFS('Official Medal Table'!$G:$G,'Each Gender Events'!$A55,'Official Medal Table'!$C:$C,'Each Gender Events'!M$1,'Official Medal Table'!$E:$E,"Mixed")*'Medal values'!$B$2/2
+ COUNTIFS('Official Medal Table'!$H:$H,'Each Gender Events'!$A55,'Official Medal Table'!$C:$C,'Each Gender Events'!M$1,'Official Medal Table'!$E:$E,"Mixed")*'Medal values'!$B$3/2
+ COUNTIFS('Official Medal Table'!$I:$I,'Each Gender Events'!$A55,'Official Medal Table'!$C:$C,'Each Gender Events'!M$1,'Official Medal Table'!$E:$E,"Mixed")*'Medal values'!$B$3/2</f>
        <v>0</v>
      </c>
      <c r="N55">
        <f>COUNTIFS('Official Medal Table'!$F:$F,'Each Gender Events'!$A55,'Official Medal Table'!$C:$C,'Each Gender Events'!N$1,'Official Medal Table'!$E:$E,'Each Gender Events'!N$2)*'Medal values'!$B$1
+ COUNTIFS('Official Medal Table'!$G:$G,'Each Gender Events'!$A55,'Official Medal Table'!$C:$C,'Each Gender Events'!N$1,'Official Medal Table'!$E:$E,'Each Gender Events'!N$2)*'Medal values'!$B$2
+ COUNTIFS('Official Medal Table'!$H:$H,'Each Gender Events'!$A55,'Official Medal Table'!$C:$C,'Each Gender Events'!N$1,'Official Medal Table'!$E:$E,'Each Gender Events'!N$2)*'Medal values'!$B$3
+ COUNTIFS('Official Medal Table'!$I:$I,'Each Gender Events'!$A55,'Official Medal Table'!$C:$C,'Each Gender Events'!N$1,'Official Medal Table'!$E:$E,'Each Gender Events'!N$2)*'Medal values'!$B$3
+ COUNTIFS('Official Medal Table'!$F:$F,'Each Gender Events'!$A55,'Official Medal Table'!$C:$C,'Each Gender Events'!N$1,'Official Medal Table'!$E:$E,"Mixed")*'Medal values'!$B$1/2
+ COUNTIFS('Official Medal Table'!$G:$G,'Each Gender Events'!$A55,'Official Medal Table'!$C:$C,'Each Gender Events'!N$1,'Official Medal Table'!$E:$E,"Mixed")*'Medal values'!$B$2/2
+ COUNTIFS('Official Medal Table'!$H:$H,'Each Gender Events'!$A55,'Official Medal Table'!$C:$C,'Each Gender Events'!N$1,'Official Medal Table'!$E:$E,"Mixed")*'Medal values'!$B$3/2
+ COUNTIFS('Official Medal Table'!$I:$I,'Each Gender Events'!$A55,'Official Medal Table'!$C:$C,'Each Gender Events'!N$1,'Official Medal Table'!$E:$E,"Mixed")*'Medal values'!$B$3/2</f>
        <v>0</v>
      </c>
      <c r="O55">
        <f>COUNTIFS('Official Medal Table'!$F:$F,'Each Gender Events'!$A55,'Official Medal Table'!$C:$C,'Each Gender Events'!O$1,'Official Medal Table'!$E:$E,'Each Gender Events'!O$2)*'Medal values'!$B$1
+ COUNTIFS('Official Medal Table'!$G:$G,'Each Gender Events'!$A55,'Official Medal Table'!$C:$C,'Each Gender Events'!O$1,'Official Medal Table'!$E:$E,'Each Gender Events'!O$2)*'Medal values'!$B$2
+ COUNTIFS('Official Medal Table'!$H:$H,'Each Gender Events'!$A55,'Official Medal Table'!$C:$C,'Each Gender Events'!O$1,'Official Medal Table'!$E:$E,'Each Gender Events'!O$2)*'Medal values'!$B$3
+ COUNTIFS('Official Medal Table'!$I:$I,'Each Gender Events'!$A55,'Official Medal Table'!$C:$C,'Each Gender Events'!O$1,'Official Medal Table'!$E:$E,'Each Gender Events'!O$2)*'Medal values'!$B$3
+ COUNTIFS('Official Medal Table'!$F:$F,'Each Gender Events'!$A55,'Official Medal Table'!$C:$C,'Each Gender Events'!O$1,'Official Medal Table'!$E:$E,"Mixed")*'Medal values'!$B$1/2
+ COUNTIFS('Official Medal Table'!$G:$G,'Each Gender Events'!$A55,'Official Medal Table'!$C:$C,'Each Gender Events'!O$1,'Official Medal Table'!$E:$E,"Mixed")*'Medal values'!$B$2/2
+ COUNTIFS('Official Medal Table'!$H:$H,'Each Gender Events'!$A55,'Official Medal Table'!$C:$C,'Each Gender Events'!O$1,'Official Medal Table'!$E:$E,"Mixed")*'Medal values'!$B$3/2
+ COUNTIFS('Official Medal Table'!$I:$I,'Each Gender Events'!$A55,'Official Medal Table'!$C:$C,'Each Gender Events'!O$1,'Official Medal Table'!$E:$E,"Mixed")*'Medal values'!$B$3/2</f>
        <v>0</v>
      </c>
      <c r="P55">
        <f>COUNTIFS('Official Medal Table'!$F:$F,'Each Gender Events'!$A55,'Official Medal Table'!$C:$C,'Each Gender Events'!P$1,'Official Medal Table'!$E:$E,'Each Gender Events'!P$2)*'Medal values'!$B$1
+ COUNTIFS('Official Medal Table'!$G:$G,'Each Gender Events'!$A55,'Official Medal Table'!$C:$C,'Each Gender Events'!P$1,'Official Medal Table'!$E:$E,'Each Gender Events'!P$2)*'Medal values'!$B$2
+ COUNTIFS('Official Medal Table'!$H:$H,'Each Gender Events'!$A55,'Official Medal Table'!$C:$C,'Each Gender Events'!P$1,'Official Medal Table'!$E:$E,'Each Gender Events'!P$2)*'Medal values'!$B$3
+ COUNTIFS('Official Medal Table'!$I:$I,'Each Gender Events'!$A55,'Official Medal Table'!$C:$C,'Each Gender Events'!P$1,'Official Medal Table'!$E:$E,'Each Gender Events'!P$2)*'Medal values'!$B$3
+ COUNTIFS('Official Medal Table'!$F:$F,'Each Gender Events'!$A55,'Official Medal Table'!$C:$C,'Each Gender Events'!P$1,'Official Medal Table'!$E:$E,"Mixed")*'Medal values'!$B$1/2
+ COUNTIFS('Official Medal Table'!$G:$G,'Each Gender Events'!$A55,'Official Medal Table'!$C:$C,'Each Gender Events'!P$1,'Official Medal Table'!$E:$E,"Mixed")*'Medal values'!$B$2/2
+ COUNTIFS('Official Medal Table'!$H:$H,'Each Gender Events'!$A55,'Official Medal Table'!$C:$C,'Each Gender Events'!P$1,'Official Medal Table'!$E:$E,"Mixed")*'Medal values'!$B$3/2
+ COUNTIFS('Official Medal Table'!$I:$I,'Each Gender Events'!$A55,'Official Medal Table'!$C:$C,'Each Gender Events'!P$1,'Official Medal Table'!$E:$E,"Mixed")*'Medal values'!$B$3/2</f>
        <v>0</v>
      </c>
      <c r="Q55">
        <f>COUNTIFS('Official Medal Table'!$F:$F,'Each Gender Events'!$A55,'Official Medal Table'!$C:$C,'Each Gender Events'!Q$1,'Official Medal Table'!$E:$E,'Each Gender Events'!Q$2)*'Medal values'!$B$1
+ COUNTIFS('Official Medal Table'!$G:$G,'Each Gender Events'!$A55,'Official Medal Table'!$C:$C,'Each Gender Events'!Q$1,'Official Medal Table'!$E:$E,'Each Gender Events'!Q$2)*'Medal values'!$B$2
+ COUNTIFS('Official Medal Table'!$H:$H,'Each Gender Events'!$A55,'Official Medal Table'!$C:$C,'Each Gender Events'!Q$1,'Official Medal Table'!$E:$E,'Each Gender Events'!Q$2)*'Medal values'!$B$3
+ COUNTIFS('Official Medal Table'!$I:$I,'Each Gender Events'!$A55,'Official Medal Table'!$C:$C,'Each Gender Events'!Q$1,'Official Medal Table'!$E:$E,'Each Gender Events'!Q$2)*'Medal values'!$B$3
+ COUNTIFS('Official Medal Table'!$F:$F,'Each Gender Events'!$A55,'Official Medal Table'!$C:$C,'Each Gender Events'!Q$1,'Official Medal Table'!$E:$E,"Mixed")*'Medal values'!$B$1/2
+ COUNTIFS('Official Medal Table'!$G:$G,'Each Gender Events'!$A55,'Official Medal Table'!$C:$C,'Each Gender Events'!Q$1,'Official Medal Table'!$E:$E,"Mixed")*'Medal values'!$B$2/2
+ COUNTIFS('Official Medal Table'!$H:$H,'Each Gender Events'!$A55,'Official Medal Table'!$C:$C,'Each Gender Events'!Q$1,'Official Medal Table'!$E:$E,"Mixed")*'Medal values'!$B$3/2
+ COUNTIFS('Official Medal Table'!$I:$I,'Each Gender Events'!$A55,'Official Medal Table'!$C:$C,'Each Gender Events'!Q$1,'Official Medal Table'!$E:$E,"Mixed")*'Medal values'!$B$3/2</f>
        <v>0</v>
      </c>
      <c r="R55">
        <f>COUNTIFS('Official Medal Table'!$F:$F,'Each Gender Events'!$A55,'Official Medal Table'!$C:$C,'Each Gender Events'!R$1,'Official Medal Table'!$E:$E,'Each Gender Events'!R$2)*'Medal values'!$B$1
+ COUNTIFS('Official Medal Table'!$G:$G,'Each Gender Events'!$A55,'Official Medal Table'!$C:$C,'Each Gender Events'!R$1,'Official Medal Table'!$E:$E,'Each Gender Events'!R$2)*'Medal values'!$B$2
+ COUNTIFS('Official Medal Table'!$H:$H,'Each Gender Events'!$A55,'Official Medal Table'!$C:$C,'Each Gender Events'!R$1,'Official Medal Table'!$E:$E,'Each Gender Events'!R$2)*'Medal values'!$B$3
+ COUNTIFS('Official Medal Table'!$I:$I,'Each Gender Events'!$A55,'Official Medal Table'!$C:$C,'Each Gender Events'!R$1,'Official Medal Table'!$E:$E,'Each Gender Events'!R$2)*'Medal values'!$B$3
+ COUNTIFS('Official Medal Table'!$F:$F,'Each Gender Events'!$A55,'Official Medal Table'!$C:$C,'Each Gender Events'!R$1,'Official Medal Table'!$E:$E,"Mixed")*'Medal values'!$B$1/2
+ COUNTIFS('Official Medal Table'!$G:$G,'Each Gender Events'!$A55,'Official Medal Table'!$C:$C,'Each Gender Events'!R$1,'Official Medal Table'!$E:$E,"Mixed")*'Medal values'!$B$2/2
+ COUNTIFS('Official Medal Table'!$H:$H,'Each Gender Events'!$A55,'Official Medal Table'!$C:$C,'Each Gender Events'!R$1,'Official Medal Table'!$E:$E,"Mixed")*'Medal values'!$B$3/2
+ COUNTIFS('Official Medal Table'!$I:$I,'Each Gender Events'!$A55,'Official Medal Table'!$C:$C,'Each Gender Events'!R$1,'Official Medal Table'!$E:$E,"Mixed")*'Medal values'!$B$3/2</f>
        <v>0</v>
      </c>
      <c r="S55">
        <f>COUNTIFS('Official Medal Table'!$F:$F,'Each Gender Events'!$A55,'Official Medal Table'!$C:$C,'Each Gender Events'!S$1,'Official Medal Table'!$E:$E,'Each Gender Events'!S$2)*'Medal values'!$B$1
+ COUNTIFS('Official Medal Table'!$G:$G,'Each Gender Events'!$A55,'Official Medal Table'!$C:$C,'Each Gender Events'!S$1,'Official Medal Table'!$E:$E,'Each Gender Events'!S$2)*'Medal values'!$B$2
+ COUNTIFS('Official Medal Table'!$H:$H,'Each Gender Events'!$A55,'Official Medal Table'!$C:$C,'Each Gender Events'!S$1,'Official Medal Table'!$E:$E,'Each Gender Events'!S$2)*'Medal values'!$B$3
+ COUNTIFS('Official Medal Table'!$I:$I,'Each Gender Events'!$A55,'Official Medal Table'!$C:$C,'Each Gender Events'!S$1,'Official Medal Table'!$E:$E,'Each Gender Events'!S$2)*'Medal values'!$B$3
+ COUNTIFS('Official Medal Table'!$F:$F,'Each Gender Events'!$A55,'Official Medal Table'!$C:$C,'Each Gender Events'!S$1,'Official Medal Table'!$E:$E,"Mixed")*'Medal values'!$B$1/2
+ COUNTIFS('Official Medal Table'!$G:$G,'Each Gender Events'!$A55,'Official Medal Table'!$C:$C,'Each Gender Events'!S$1,'Official Medal Table'!$E:$E,"Mixed")*'Medal values'!$B$2/2
+ COUNTIFS('Official Medal Table'!$H:$H,'Each Gender Events'!$A55,'Official Medal Table'!$C:$C,'Each Gender Events'!S$1,'Official Medal Table'!$E:$E,"Mixed")*'Medal values'!$B$3/2
+ COUNTIFS('Official Medal Table'!$I:$I,'Each Gender Events'!$A55,'Official Medal Table'!$C:$C,'Each Gender Events'!S$1,'Official Medal Table'!$E:$E,"Mixed")*'Medal values'!$B$3/2</f>
        <v>0</v>
      </c>
      <c r="T55">
        <f>COUNTIFS('Official Medal Table'!$F:$F,'Each Gender Events'!$A55,'Official Medal Table'!$C:$C,'Each Gender Events'!T$1,'Official Medal Table'!$E:$E,'Each Gender Events'!T$2)*'Medal values'!$B$1
+ COUNTIFS('Official Medal Table'!$G:$G,'Each Gender Events'!$A55,'Official Medal Table'!$C:$C,'Each Gender Events'!T$1,'Official Medal Table'!$E:$E,'Each Gender Events'!T$2)*'Medal values'!$B$2
+ COUNTIFS('Official Medal Table'!$H:$H,'Each Gender Events'!$A55,'Official Medal Table'!$C:$C,'Each Gender Events'!T$1,'Official Medal Table'!$E:$E,'Each Gender Events'!T$2)*'Medal values'!$B$3
+ COUNTIFS('Official Medal Table'!$I:$I,'Each Gender Events'!$A55,'Official Medal Table'!$C:$C,'Each Gender Events'!T$1,'Official Medal Table'!$E:$E,'Each Gender Events'!T$2)*'Medal values'!$B$3
+ COUNTIFS('Official Medal Table'!$F:$F,'Each Gender Events'!$A55,'Official Medal Table'!$C:$C,'Each Gender Events'!T$1,'Official Medal Table'!$E:$E,"Mixed")*'Medal values'!$B$1/2
+ COUNTIFS('Official Medal Table'!$G:$G,'Each Gender Events'!$A55,'Official Medal Table'!$C:$C,'Each Gender Events'!T$1,'Official Medal Table'!$E:$E,"Mixed")*'Medal values'!$B$2/2
+ COUNTIFS('Official Medal Table'!$H:$H,'Each Gender Events'!$A55,'Official Medal Table'!$C:$C,'Each Gender Events'!T$1,'Official Medal Table'!$E:$E,"Mixed")*'Medal values'!$B$3/2
+ COUNTIFS('Official Medal Table'!$I:$I,'Each Gender Events'!$A55,'Official Medal Table'!$C:$C,'Each Gender Events'!T$1,'Official Medal Table'!$E:$E,"Mixed")*'Medal values'!$B$3/2</f>
        <v>0</v>
      </c>
      <c r="U55">
        <f>COUNTIFS('Official Medal Table'!$F:$F,'Each Gender Events'!$A55,'Official Medal Table'!$C:$C,'Each Gender Events'!U$1,'Official Medal Table'!$E:$E,'Each Gender Events'!U$2)*'Medal values'!$B$1
+ COUNTIFS('Official Medal Table'!$G:$G,'Each Gender Events'!$A55,'Official Medal Table'!$C:$C,'Each Gender Events'!U$1,'Official Medal Table'!$E:$E,'Each Gender Events'!U$2)*'Medal values'!$B$2
+ COUNTIFS('Official Medal Table'!$H:$H,'Each Gender Events'!$A55,'Official Medal Table'!$C:$C,'Each Gender Events'!U$1,'Official Medal Table'!$E:$E,'Each Gender Events'!U$2)*'Medal values'!$B$3
+ COUNTIFS('Official Medal Table'!$I:$I,'Each Gender Events'!$A55,'Official Medal Table'!$C:$C,'Each Gender Events'!U$1,'Official Medal Table'!$E:$E,'Each Gender Events'!U$2)*'Medal values'!$B$3
+ COUNTIFS('Official Medal Table'!$F:$F,'Each Gender Events'!$A55,'Official Medal Table'!$C:$C,'Each Gender Events'!U$1,'Official Medal Table'!$E:$E,"Mixed")*'Medal values'!$B$1/2
+ COUNTIFS('Official Medal Table'!$G:$G,'Each Gender Events'!$A55,'Official Medal Table'!$C:$C,'Each Gender Events'!U$1,'Official Medal Table'!$E:$E,"Mixed")*'Medal values'!$B$2/2
+ COUNTIFS('Official Medal Table'!$H:$H,'Each Gender Events'!$A55,'Official Medal Table'!$C:$C,'Each Gender Events'!U$1,'Official Medal Table'!$E:$E,"Mixed")*'Medal values'!$B$3/2
+ COUNTIFS('Official Medal Table'!$I:$I,'Each Gender Events'!$A55,'Official Medal Table'!$C:$C,'Each Gender Events'!U$1,'Official Medal Table'!$E:$E,"Mixed")*'Medal values'!$B$3/2</f>
        <v>0</v>
      </c>
      <c r="V55">
        <f>COUNTIFS('Official Medal Table'!$F:$F,'Each Gender Events'!$A55,'Official Medal Table'!$C:$C,'Each Gender Events'!V$1,'Official Medal Table'!$E:$E,'Each Gender Events'!V$2)*'Medal values'!$B$1
+ COUNTIFS('Official Medal Table'!$G:$G,'Each Gender Events'!$A55,'Official Medal Table'!$C:$C,'Each Gender Events'!V$1,'Official Medal Table'!$E:$E,'Each Gender Events'!V$2)*'Medal values'!$B$2
+ COUNTIFS('Official Medal Table'!$H:$H,'Each Gender Events'!$A55,'Official Medal Table'!$C:$C,'Each Gender Events'!V$1,'Official Medal Table'!$E:$E,'Each Gender Events'!V$2)*'Medal values'!$B$3
+ COUNTIFS('Official Medal Table'!$I:$I,'Each Gender Events'!$A55,'Official Medal Table'!$C:$C,'Each Gender Events'!V$1,'Official Medal Table'!$E:$E,'Each Gender Events'!V$2)*'Medal values'!$B$3
+ COUNTIFS('Official Medal Table'!$F:$F,'Each Gender Events'!$A55,'Official Medal Table'!$C:$C,'Each Gender Events'!V$1,'Official Medal Table'!$E:$E,"Mixed")*'Medal values'!$B$1/2
+ COUNTIFS('Official Medal Table'!$G:$G,'Each Gender Events'!$A55,'Official Medal Table'!$C:$C,'Each Gender Events'!V$1,'Official Medal Table'!$E:$E,"Mixed")*'Medal values'!$B$2/2
+ COUNTIFS('Official Medal Table'!$H:$H,'Each Gender Events'!$A55,'Official Medal Table'!$C:$C,'Each Gender Events'!V$1,'Official Medal Table'!$E:$E,"Mixed")*'Medal values'!$B$3/2
+ COUNTIFS('Official Medal Table'!$I:$I,'Each Gender Events'!$A55,'Official Medal Table'!$C:$C,'Each Gender Events'!V$1,'Official Medal Table'!$E:$E,"Mixed")*'Medal values'!$B$3/2</f>
        <v>0</v>
      </c>
      <c r="W55">
        <f>COUNTIFS('Official Medal Table'!$F:$F,'Each Gender Events'!$A55,'Official Medal Table'!$C:$C,'Each Gender Events'!W$1,'Official Medal Table'!$E:$E,'Each Gender Events'!W$2)*'Medal values'!$B$1
+ COUNTIFS('Official Medal Table'!$G:$G,'Each Gender Events'!$A55,'Official Medal Table'!$C:$C,'Each Gender Events'!W$1,'Official Medal Table'!$E:$E,'Each Gender Events'!W$2)*'Medal values'!$B$2
+ COUNTIFS('Official Medal Table'!$H:$H,'Each Gender Events'!$A55,'Official Medal Table'!$C:$C,'Each Gender Events'!W$1,'Official Medal Table'!$E:$E,'Each Gender Events'!W$2)*'Medal values'!$B$3
+ COUNTIFS('Official Medal Table'!$I:$I,'Each Gender Events'!$A55,'Official Medal Table'!$C:$C,'Each Gender Events'!W$1,'Official Medal Table'!$E:$E,'Each Gender Events'!W$2)*'Medal values'!$B$3
+ COUNTIFS('Official Medal Table'!$F:$F,'Each Gender Events'!$A55,'Official Medal Table'!$C:$C,'Each Gender Events'!W$1,'Official Medal Table'!$E:$E,"Mixed")*'Medal values'!$B$1/2
+ COUNTIFS('Official Medal Table'!$G:$G,'Each Gender Events'!$A55,'Official Medal Table'!$C:$C,'Each Gender Events'!W$1,'Official Medal Table'!$E:$E,"Mixed")*'Medal values'!$B$2/2
+ COUNTIFS('Official Medal Table'!$H:$H,'Each Gender Events'!$A55,'Official Medal Table'!$C:$C,'Each Gender Events'!W$1,'Official Medal Table'!$E:$E,"Mixed")*'Medal values'!$B$3/2
+ COUNTIFS('Official Medal Table'!$I:$I,'Each Gender Events'!$A55,'Official Medal Table'!$C:$C,'Each Gender Events'!W$1,'Official Medal Table'!$E:$E,"Mixed")*'Medal values'!$B$3/2</f>
        <v>0</v>
      </c>
      <c r="X55">
        <f>COUNTIFS('Official Medal Table'!$F:$F,'Each Gender Events'!$A55,'Official Medal Table'!$C:$C,'Each Gender Events'!X$1,'Official Medal Table'!$E:$E,'Each Gender Events'!X$2)*'Medal values'!$B$1
+ COUNTIFS('Official Medal Table'!$G:$G,'Each Gender Events'!$A55,'Official Medal Table'!$C:$C,'Each Gender Events'!X$1,'Official Medal Table'!$E:$E,'Each Gender Events'!X$2)*'Medal values'!$B$2
+ COUNTIFS('Official Medal Table'!$H:$H,'Each Gender Events'!$A55,'Official Medal Table'!$C:$C,'Each Gender Events'!X$1,'Official Medal Table'!$E:$E,'Each Gender Events'!X$2)*'Medal values'!$B$3
+ COUNTIFS('Official Medal Table'!$I:$I,'Each Gender Events'!$A55,'Official Medal Table'!$C:$C,'Each Gender Events'!X$1,'Official Medal Table'!$E:$E,'Each Gender Events'!X$2)*'Medal values'!$B$3
+ COUNTIFS('Official Medal Table'!$F:$F,'Each Gender Events'!$A55,'Official Medal Table'!$C:$C,'Each Gender Events'!X$1,'Official Medal Table'!$E:$E,"Mixed")*'Medal values'!$B$1/2
+ COUNTIFS('Official Medal Table'!$G:$G,'Each Gender Events'!$A55,'Official Medal Table'!$C:$C,'Each Gender Events'!X$1,'Official Medal Table'!$E:$E,"Mixed")*'Medal values'!$B$2/2
+ COUNTIFS('Official Medal Table'!$H:$H,'Each Gender Events'!$A55,'Official Medal Table'!$C:$C,'Each Gender Events'!X$1,'Official Medal Table'!$E:$E,"Mixed")*'Medal values'!$B$3/2
+ COUNTIFS('Official Medal Table'!$I:$I,'Each Gender Events'!$A55,'Official Medal Table'!$C:$C,'Each Gender Events'!X$1,'Official Medal Table'!$E:$E,"Mixed")*'Medal values'!$B$3/2</f>
        <v>0</v>
      </c>
      <c r="Y55">
        <f>COUNTIFS('Official Medal Table'!$F:$F,'Each Gender Events'!$A55,'Official Medal Table'!$C:$C,'Each Gender Events'!Y$1,'Official Medal Table'!$E:$E,'Each Gender Events'!Y$2)*'Medal values'!$B$1
+ COUNTIFS('Official Medal Table'!$G:$G,'Each Gender Events'!$A55,'Official Medal Table'!$C:$C,'Each Gender Events'!Y$1,'Official Medal Table'!$E:$E,'Each Gender Events'!Y$2)*'Medal values'!$B$2
+ COUNTIFS('Official Medal Table'!$H:$H,'Each Gender Events'!$A55,'Official Medal Table'!$C:$C,'Each Gender Events'!Y$1,'Official Medal Table'!$E:$E,'Each Gender Events'!Y$2)*'Medal values'!$B$3
+ COUNTIFS('Official Medal Table'!$I:$I,'Each Gender Events'!$A55,'Official Medal Table'!$C:$C,'Each Gender Events'!Y$1,'Official Medal Table'!$E:$E,'Each Gender Events'!Y$2)*'Medal values'!$B$3
+ COUNTIFS('Official Medal Table'!$F:$F,'Each Gender Events'!$A55,'Official Medal Table'!$C:$C,'Each Gender Events'!Y$1,'Official Medal Table'!$E:$E,"Mixed")*'Medal values'!$B$1/2
+ COUNTIFS('Official Medal Table'!$G:$G,'Each Gender Events'!$A55,'Official Medal Table'!$C:$C,'Each Gender Events'!Y$1,'Official Medal Table'!$E:$E,"Mixed")*'Medal values'!$B$2/2
+ COUNTIFS('Official Medal Table'!$H:$H,'Each Gender Events'!$A55,'Official Medal Table'!$C:$C,'Each Gender Events'!Y$1,'Official Medal Table'!$E:$E,"Mixed")*'Medal values'!$B$3/2
+ COUNTIFS('Official Medal Table'!$I:$I,'Each Gender Events'!$A55,'Official Medal Table'!$C:$C,'Each Gender Events'!Y$1,'Official Medal Table'!$E:$E,"Mixed")*'Medal values'!$B$3/2</f>
        <v>0</v>
      </c>
      <c r="Z55">
        <f>COUNTIFS('Official Medal Table'!$F:$F,'Each Gender Events'!$A55,'Official Medal Table'!$C:$C,'Each Gender Events'!Z$1,'Official Medal Table'!$E:$E,'Each Gender Events'!Z$2)*'Medal values'!$B$1
+ COUNTIFS('Official Medal Table'!$G:$G,'Each Gender Events'!$A55,'Official Medal Table'!$C:$C,'Each Gender Events'!Z$1,'Official Medal Table'!$E:$E,'Each Gender Events'!Z$2)*'Medal values'!$B$2
+ COUNTIFS('Official Medal Table'!$H:$H,'Each Gender Events'!$A55,'Official Medal Table'!$C:$C,'Each Gender Events'!Z$1,'Official Medal Table'!$E:$E,'Each Gender Events'!Z$2)*'Medal values'!$B$3
+ COUNTIFS('Official Medal Table'!$I:$I,'Each Gender Events'!$A55,'Official Medal Table'!$C:$C,'Each Gender Events'!Z$1,'Official Medal Table'!$E:$E,'Each Gender Events'!Z$2)*'Medal values'!$B$3
+ COUNTIFS('Official Medal Table'!$F:$F,'Each Gender Events'!$A55,'Official Medal Table'!$C:$C,'Each Gender Events'!Z$1,'Official Medal Table'!$E:$E,"Mixed")*'Medal values'!$B$1/2
+ COUNTIFS('Official Medal Table'!$G:$G,'Each Gender Events'!$A55,'Official Medal Table'!$C:$C,'Each Gender Events'!Z$1,'Official Medal Table'!$E:$E,"Mixed")*'Medal values'!$B$2/2
+ COUNTIFS('Official Medal Table'!$H:$H,'Each Gender Events'!$A55,'Official Medal Table'!$C:$C,'Each Gender Events'!Z$1,'Official Medal Table'!$E:$E,"Mixed")*'Medal values'!$B$3/2
+ COUNTIFS('Official Medal Table'!$I:$I,'Each Gender Events'!$A55,'Official Medal Table'!$C:$C,'Each Gender Events'!Z$1,'Official Medal Table'!$E:$E,"Mixed")*'Medal values'!$B$3/2</f>
        <v>0</v>
      </c>
      <c r="AA55">
        <f>COUNTIFS('Official Medal Table'!$F:$F,'Each Gender Events'!$A55,'Official Medal Table'!$C:$C,'Each Gender Events'!AA$1,'Official Medal Table'!$E:$E,'Each Gender Events'!AA$2)*'Medal values'!$B$1
+ COUNTIFS('Official Medal Table'!$G:$G,'Each Gender Events'!$A55,'Official Medal Table'!$C:$C,'Each Gender Events'!AA$1,'Official Medal Table'!$E:$E,'Each Gender Events'!AA$2)*'Medal values'!$B$2
+ COUNTIFS('Official Medal Table'!$H:$H,'Each Gender Events'!$A55,'Official Medal Table'!$C:$C,'Each Gender Events'!AA$1,'Official Medal Table'!$E:$E,'Each Gender Events'!AA$2)*'Medal values'!$B$3
+ COUNTIFS('Official Medal Table'!$I:$I,'Each Gender Events'!$A55,'Official Medal Table'!$C:$C,'Each Gender Events'!AA$1,'Official Medal Table'!$E:$E,'Each Gender Events'!AA$2)*'Medal values'!$B$3
+ COUNTIFS('Official Medal Table'!$F:$F,'Each Gender Events'!$A55,'Official Medal Table'!$C:$C,'Each Gender Events'!AA$1,'Official Medal Table'!$E:$E,"Mixed")*'Medal values'!$B$1/2
+ COUNTIFS('Official Medal Table'!$G:$G,'Each Gender Events'!$A55,'Official Medal Table'!$C:$C,'Each Gender Events'!AA$1,'Official Medal Table'!$E:$E,"Mixed")*'Medal values'!$B$2/2
+ COUNTIFS('Official Medal Table'!$H:$H,'Each Gender Events'!$A55,'Official Medal Table'!$C:$C,'Each Gender Events'!AA$1,'Official Medal Table'!$E:$E,"Mixed")*'Medal values'!$B$3/2
+ COUNTIFS('Official Medal Table'!$I:$I,'Each Gender Events'!$A55,'Official Medal Table'!$C:$C,'Each Gender Events'!AA$1,'Official Medal Table'!$E:$E,"Mixed")*'Medal values'!$B$3/2</f>
        <v>0</v>
      </c>
      <c r="AB55">
        <f>COUNTIFS('Official Medal Table'!$F:$F,'Each Gender Events'!$A55,'Official Medal Table'!$C:$C,'Each Gender Events'!AB$1,'Official Medal Table'!$E:$E,'Each Gender Events'!AB$2)*'Medal values'!$B$1
+ COUNTIFS('Official Medal Table'!$G:$G,'Each Gender Events'!$A55,'Official Medal Table'!$C:$C,'Each Gender Events'!AB$1,'Official Medal Table'!$E:$E,'Each Gender Events'!AB$2)*'Medal values'!$B$2
+ COUNTIFS('Official Medal Table'!$H:$H,'Each Gender Events'!$A55,'Official Medal Table'!$C:$C,'Each Gender Events'!AB$1,'Official Medal Table'!$E:$E,'Each Gender Events'!AB$2)*'Medal values'!$B$3
+ COUNTIFS('Official Medal Table'!$I:$I,'Each Gender Events'!$A55,'Official Medal Table'!$C:$C,'Each Gender Events'!AB$1,'Official Medal Table'!$E:$E,'Each Gender Events'!AB$2)*'Medal values'!$B$3
+ COUNTIFS('Official Medal Table'!$F:$F,'Each Gender Events'!$A55,'Official Medal Table'!$C:$C,'Each Gender Events'!AB$1,'Official Medal Table'!$E:$E,"Mixed")*'Medal values'!$B$1/2
+ COUNTIFS('Official Medal Table'!$G:$G,'Each Gender Events'!$A55,'Official Medal Table'!$C:$C,'Each Gender Events'!AB$1,'Official Medal Table'!$E:$E,"Mixed")*'Medal values'!$B$2/2
+ COUNTIFS('Official Medal Table'!$H:$H,'Each Gender Events'!$A55,'Official Medal Table'!$C:$C,'Each Gender Events'!AB$1,'Official Medal Table'!$E:$E,"Mixed")*'Medal values'!$B$3/2
+ COUNTIFS('Official Medal Table'!$I:$I,'Each Gender Events'!$A55,'Official Medal Table'!$C:$C,'Each Gender Events'!AB$1,'Official Medal Table'!$E:$E,"Mixed")*'Medal values'!$B$3/2</f>
        <v>0</v>
      </c>
      <c r="AC55">
        <f>COUNTIFS('Official Medal Table'!$F:$F,'Each Gender Events'!$A55,'Official Medal Table'!$C:$C,'Each Gender Events'!AC$1,'Official Medal Table'!$E:$E,'Each Gender Events'!AC$2)*'Medal values'!$B$1
+ COUNTIFS('Official Medal Table'!$G:$G,'Each Gender Events'!$A55,'Official Medal Table'!$C:$C,'Each Gender Events'!AC$1,'Official Medal Table'!$E:$E,'Each Gender Events'!AC$2)*'Medal values'!$B$2
+ COUNTIFS('Official Medal Table'!$H:$H,'Each Gender Events'!$A55,'Official Medal Table'!$C:$C,'Each Gender Events'!AC$1,'Official Medal Table'!$E:$E,'Each Gender Events'!AC$2)*'Medal values'!$B$3
+ COUNTIFS('Official Medal Table'!$I:$I,'Each Gender Events'!$A55,'Official Medal Table'!$C:$C,'Each Gender Events'!AC$1,'Official Medal Table'!$E:$E,'Each Gender Events'!AC$2)*'Medal values'!$B$3
+ COUNTIFS('Official Medal Table'!$F:$F,'Each Gender Events'!$A55,'Official Medal Table'!$C:$C,'Each Gender Events'!AC$1,'Official Medal Table'!$E:$E,"Mixed")*'Medal values'!$B$1/2
+ COUNTIFS('Official Medal Table'!$G:$G,'Each Gender Events'!$A55,'Official Medal Table'!$C:$C,'Each Gender Events'!AC$1,'Official Medal Table'!$E:$E,"Mixed")*'Medal values'!$B$2/2
+ COUNTIFS('Official Medal Table'!$H:$H,'Each Gender Events'!$A55,'Official Medal Table'!$C:$C,'Each Gender Events'!AC$1,'Official Medal Table'!$E:$E,"Mixed")*'Medal values'!$B$3/2
+ COUNTIFS('Official Medal Table'!$I:$I,'Each Gender Events'!$A55,'Official Medal Table'!$C:$C,'Each Gender Events'!AC$1,'Official Medal Table'!$E:$E,"Mixed")*'Medal values'!$B$3/2</f>
        <v>0</v>
      </c>
      <c r="AD55">
        <f>COUNTIFS('Official Medal Table'!$F:$F,'Each Gender Events'!$A55,'Official Medal Table'!$C:$C,'Each Gender Events'!AD$1,'Official Medal Table'!$E:$E,'Each Gender Events'!AD$2)*'Medal values'!$B$1
+ COUNTIFS('Official Medal Table'!$G:$G,'Each Gender Events'!$A55,'Official Medal Table'!$C:$C,'Each Gender Events'!AD$1,'Official Medal Table'!$E:$E,'Each Gender Events'!AD$2)*'Medal values'!$B$2
+ COUNTIFS('Official Medal Table'!$H:$H,'Each Gender Events'!$A55,'Official Medal Table'!$C:$C,'Each Gender Events'!AD$1,'Official Medal Table'!$E:$E,'Each Gender Events'!AD$2)*'Medal values'!$B$3
+ COUNTIFS('Official Medal Table'!$I:$I,'Each Gender Events'!$A55,'Official Medal Table'!$C:$C,'Each Gender Events'!AD$1,'Official Medal Table'!$E:$E,'Each Gender Events'!AD$2)*'Medal values'!$B$3
+ COUNTIFS('Official Medal Table'!$F:$F,'Each Gender Events'!$A55,'Official Medal Table'!$C:$C,'Each Gender Events'!AD$1,'Official Medal Table'!$E:$E,"Mixed")*'Medal values'!$B$1/2
+ COUNTIFS('Official Medal Table'!$G:$G,'Each Gender Events'!$A55,'Official Medal Table'!$C:$C,'Each Gender Events'!AD$1,'Official Medal Table'!$E:$E,"Mixed")*'Medal values'!$B$2/2
+ COUNTIFS('Official Medal Table'!$H:$H,'Each Gender Events'!$A55,'Official Medal Table'!$C:$C,'Each Gender Events'!AD$1,'Official Medal Table'!$E:$E,"Mixed")*'Medal values'!$B$3/2
+ COUNTIFS('Official Medal Table'!$I:$I,'Each Gender Events'!$A55,'Official Medal Table'!$C:$C,'Each Gender Events'!AD$1,'Official Medal Table'!$E:$E,"Mixed")*'Medal values'!$B$3/2</f>
        <v>0</v>
      </c>
      <c r="AE55">
        <f>COUNTIFS('Official Medal Table'!$F:$F,'Each Gender Events'!$A55,'Official Medal Table'!$C:$C,'Each Gender Events'!AE$1,'Official Medal Table'!$E:$E,'Each Gender Events'!AE$2)*'Medal values'!$B$1
+ COUNTIFS('Official Medal Table'!$G:$G,'Each Gender Events'!$A55,'Official Medal Table'!$C:$C,'Each Gender Events'!AE$1,'Official Medal Table'!$E:$E,'Each Gender Events'!AE$2)*'Medal values'!$B$2
+ COUNTIFS('Official Medal Table'!$H:$H,'Each Gender Events'!$A55,'Official Medal Table'!$C:$C,'Each Gender Events'!AE$1,'Official Medal Table'!$E:$E,'Each Gender Events'!AE$2)*'Medal values'!$B$3
+ COUNTIFS('Official Medal Table'!$I:$I,'Each Gender Events'!$A55,'Official Medal Table'!$C:$C,'Each Gender Events'!AE$1,'Official Medal Table'!$E:$E,'Each Gender Events'!AE$2)*'Medal values'!$B$3
+ COUNTIFS('Official Medal Table'!$F:$F,'Each Gender Events'!$A55,'Official Medal Table'!$C:$C,'Each Gender Events'!AE$1,'Official Medal Table'!$E:$E,"Mixed")*'Medal values'!$B$1/2
+ COUNTIFS('Official Medal Table'!$G:$G,'Each Gender Events'!$A55,'Official Medal Table'!$C:$C,'Each Gender Events'!AE$1,'Official Medal Table'!$E:$E,"Mixed")*'Medal values'!$B$2/2
+ COUNTIFS('Official Medal Table'!$H:$H,'Each Gender Events'!$A55,'Official Medal Table'!$C:$C,'Each Gender Events'!AE$1,'Official Medal Table'!$E:$E,"Mixed")*'Medal values'!$B$3/2
+ COUNTIFS('Official Medal Table'!$I:$I,'Each Gender Events'!$A55,'Official Medal Table'!$C:$C,'Each Gender Events'!AE$1,'Official Medal Table'!$E:$E,"Mixed")*'Medal values'!$B$3/2</f>
        <v>0</v>
      </c>
      <c r="AF55">
        <f>COUNTIFS('Official Medal Table'!$F:$F,'Each Gender Events'!$A55,'Official Medal Table'!$C:$C,'Each Gender Events'!AF$1,'Official Medal Table'!$E:$E,'Each Gender Events'!AF$2)*'Medal values'!$B$1
+ COUNTIFS('Official Medal Table'!$G:$G,'Each Gender Events'!$A55,'Official Medal Table'!$C:$C,'Each Gender Events'!AF$1,'Official Medal Table'!$E:$E,'Each Gender Events'!AF$2)*'Medal values'!$B$2
+ COUNTIFS('Official Medal Table'!$H:$H,'Each Gender Events'!$A55,'Official Medal Table'!$C:$C,'Each Gender Events'!AF$1,'Official Medal Table'!$E:$E,'Each Gender Events'!AF$2)*'Medal values'!$B$3
+ COUNTIFS('Official Medal Table'!$I:$I,'Each Gender Events'!$A55,'Official Medal Table'!$C:$C,'Each Gender Events'!AF$1,'Official Medal Table'!$E:$E,'Each Gender Events'!AF$2)*'Medal values'!$B$3
+ COUNTIFS('Official Medal Table'!$F:$F,'Each Gender Events'!$A55,'Official Medal Table'!$C:$C,'Each Gender Events'!AF$1,'Official Medal Table'!$E:$E,"Mixed")*'Medal values'!$B$1/2
+ COUNTIFS('Official Medal Table'!$G:$G,'Each Gender Events'!$A55,'Official Medal Table'!$C:$C,'Each Gender Events'!AF$1,'Official Medal Table'!$E:$E,"Mixed")*'Medal values'!$B$2/2
+ COUNTIFS('Official Medal Table'!$H:$H,'Each Gender Events'!$A55,'Official Medal Table'!$C:$C,'Each Gender Events'!AF$1,'Official Medal Table'!$E:$E,"Mixed")*'Medal values'!$B$3/2
+ COUNTIFS('Official Medal Table'!$I:$I,'Each Gender Events'!$A55,'Official Medal Table'!$C:$C,'Each Gender Events'!AF$1,'Official Medal Table'!$E:$E,"Mixed")*'Medal values'!$B$3/2</f>
        <v>0</v>
      </c>
      <c r="AG55">
        <f>COUNTIFS('Official Medal Table'!$F:$F,'Each Gender Events'!$A55,'Official Medal Table'!$C:$C,'Each Gender Events'!AG$1,'Official Medal Table'!$E:$E,'Each Gender Events'!AG$2)*'Medal values'!$B$1
+ COUNTIFS('Official Medal Table'!$G:$G,'Each Gender Events'!$A55,'Official Medal Table'!$C:$C,'Each Gender Events'!AG$1,'Official Medal Table'!$E:$E,'Each Gender Events'!AG$2)*'Medal values'!$B$2
+ COUNTIFS('Official Medal Table'!$H:$H,'Each Gender Events'!$A55,'Official Medal Table'!$C:$C,'Each Gender Events'!AG$1,'Official Medal Table'!$E:$E,'Each Gender Events'!AG$2)*'Medal values'!$B$3
+ COUNTIFS('Official Medal Table'!$I:$I,'Each Gender Events'!$A55,'Official Medal Table'!$C:$C,'Each Gender Events'!AG$1,'Official Medal Table'!$E:$E,'Each Gender Events'!AG$2)*'Medal values'!$B$3
+ COUNTIFS('Official Medal Table'!$F:$F,'Each Gender Events'!$A55,'Official Medal Table'!$C:$C,'Each Gender Events'!AG$1,'Official Medal Table'!$E:$E,"Mixed")*'Medal values'!$B$1/2
+ COUNTIFS('Official Medal Table'!$G:$G,'Each Gender Events'!$A55,'Official Medal Table'!$C:$C,'Each Gender Events'!AG$1,'Official Medal Table'!$E:$E,"Mixed")*'Medal values'!$B$2/2
+ COUNTIFS('Official Medal Table'!$H:$H,'Each Gender Events'!$A55,'Official Medal Table'!$C:$C,'Each Gender Events'!AG$1,'Official Medal Table'!$E:$E,"Mixed")*'Medal values'!$B$3/2
+ COUNTIFS('Official Medal Table'!$I:$I,'Each Gender Events'!$A55,'Official Medal Table'!$C:$C,'Each Gender Events'!AG$1,'Official Medal Table'!$E:$E,"Mixed")*'Medal values'!$B$3/2</f>
        <v>0</v>
      </c>
      <c r="AH55">
        <f>COUNTIFS('Official Medal Table'!$F:$F,'Each Gender Events'!$A55,'Official Medal Table'!$C:$C,'Each Gender Events'!AH$1,'Official Medal Table'!$E:$E,'Each Gender Events'!AH$2)*'Medal values'!$B$1
+ COUNTIFS('Official Medal Table'!$G:$G,'Each Gender Events'!$A55,'Official Medal Table'!$C:$C,'Each Gender Events'!AH$1,'Official Medal Table'!$E:$E,'Each Gender Events'!AH$2)*'Medal values'!$B$2
+ COUNTIFS('Official Medal Table'!$H:$H,'Each Gender Events'!$A55,'Official Medal Table'!$C:$C,'Each Gender Events'!AH$1,'Official Medal Table'!$E:$E,'Each Gender Events'!AH$2)*'Medal values'!$B$3
+ COUNTIFS('Official Medal Table'!$I:$I,'Each Gender Events'!$A55,'Official Medal Table'!$C:$C,'Each Gender Events'!AH$1,'Official Medal Table'!$E:$E,'Each Gender Events'!AH$2)*'Medal values'!$B$3
+ COUNTIFS('Official Medal Table'!$F:$F,'Each Gender Events'!$A55,'Official Medal Table'!$C:$C,'Each Gender Events'!AH$1,'Official Medal Table'!$E:$E,"Mixed")*'Medal values'!$B$1/2
+ COUNTIFS('Official Medal Table'!$G:$G,'Each Gender Events'!$A55,'Official Medal Table'!$C:$C,'Each Gender Events'!AH$1,'Official Medal Table'!$E:$E,"Mixed")*'Medal values'!$B$2/2
+ COUNTIFS('Official Medal Table'!$H:$H,'Each Gender Events'!$A55,'Official Medal Table'!$C:$C,'Each Gender Events'!AH$1,'Official Medal Table'!$E:$E,"Mixed")*'Medal values'!$B$3/2
+ COUNTIFS('Official Medal Table'!$I:$I,'Each Gender Events'!$A55,'Official Medal Table'!$C:$C,'Each Gender Events'!AH$1,'Official Medal Table'!$E:$E,"Mixed")*'Medal values'!$B$3/2</f>
        <v>0</v>
      </c>
      <c r="AI55">
        <f>COUNTIFS('Official Medal Table'!$F:$F,'Each Gender Events'!$A55,'Official Medal Table'!$C:$C,'Each Gender Events'!AI$1,'Official Medal Table'!$E:$E,'Each Gender Events'!AI$2)*'Medal values'!$B$1
+ COUNTIFS('Official Medal Table'!$G:$G,'Each Gender Events'!$A55,'Official Medal Table'!$C:$C,'Each Gender Events'!AI$1,'Official Medal Table'!$E:$E,'Each Gender Events'!AI$2)*'Medal values'!$B$2
+ COUNTIFS('Official Medal Table'!$H:$H,'Each Gender Events'!$A55,'Official Medal Table'!$C:$C,'Each Gender Events'!AI$1,'Official Medal Table'!$E:$E,'Each Gender Events'!AI$2)*'Medal values'!$B$3
+ COUNTIFS('Official Medal Table'!$I:$I,'Each Gender Events'!$A55,'Official Medal Table'!$C:$C,'Each Gender Events'!AI$1,'Official Medal Table'!$E:$E,'Each Gender Events'!AI$2)*'Medal values'!$B$3
+ COUNTIFS('Official Medal Table'!$F:$F,'Each Gender Events'!$A55,'Official Medal Table'!$C:$C,'Each Gender Events'!AI$1,'Official Medal Table'!$E:$E,"Mixed")*'Medal values'!$B$1/2
+ COUNTIFS('Official Medal Table'!$G:$G,'Each Gender Events'!$A55,'Official Medal Table'!$C:$C,'Each Gender Events'!AI$1,'Official Medal Table'!$E:$E,"Mixed")*'Medal values'!$B$2/2
+ COUNTIFS('Official Medal Table'!$H:$H,'Each Gender Events'!$A55,'Official Medal Table'!$C:$C,'Each Gender Events'!AI$1,'Official Medal Table'!$E:$E,"Mixed")*'Medal values'!$B$3/2
+ COUNTIFS('Official Medal Table'!$I:$I,'Each Gender Events'!$A55,'Official Medal Table'!$C:$C,'Each Gender Events'!AI$1,'Official Medal Table'!$E:$E,"Mixed")*'Medal values'!$B$3/2</f>
        <v>0</v>
      </c>
      <c r="AJ55">
        <f>COUNTIFS('Official Medal Table'!$F:$F,'Each Gender Events'!$A55,'Official Medal Table'!$C:$C,'Each Gender Events'!AJ$1,'Official Medal Table'!$E:$E,'Each Gender Events'!AJ$2)*'Medal values'!$B$1
+ COUNTIFS('Official Medal Table'!$G:$G,'Each Gender Events'!$A55,'Official Medal Table'!$C:$C,'Each Gender Events'!AJ$1,'Official Medal Table'!$E:$E,'Each Gender Events'!AJ$2)*'Medal values'!$B$2
+ COUNTIFS('Official Medal Table'!$H:$H,'Each Gender Events'!$A55,'Official Medal Table'!$C:$C,'Each Gender Events'!AJ$1,'Official Medal Table'!$E:$E,'Each Gender Events'!AJ$2)*'Medal values'!$B$3
+ COUNTIFS('Official Medal Table'!$I:$I,'Each Gender Events'!$A55,'Official Medal Table'!$C:$C,'Each Gender Events'!AJ$1,'Official Medal Table'!$E:$E,'Each Gender Events'!AJ$2)*'Medal values'!$B$3
+ COUNTIFS('Official Medal Table'!$F:$F,'Each Gender Events'!$A55,'Official Medal Table'!$C:$C,'Each Gender Events'!AJ$1,'Official Medal Table'!$E:$E,"Mixed")*'Medal values'!$B$1/2
+ COUNTIFS('Official Medal Table'!$G:$G,'Each Gender Events'!$A55,'Official Medal Table'!$C:$C,'Each Gender Events'!AJ$1,'Official Medal Table'!$E:$E,"Mixed")*'Medal values'!$B$2/2
+ COUNTIFS('Official Medal Table'!$H:$H,'Each Gender Events'!$A55,'Official Medal Table'!$C:$C,'Each Gender Events'!AJ$1,'Official Medal Table'!$E:$E,"Mixed")*'Medal values'!$B$3/2
+ COUNTIFS('Official Medal Table'!$I:$I,'Each Gender Events'!$A55,'Official Medal Table'!$C:$C,'Each Gender Events'!AJ$1,'Official Medal Table'!$E:$E,"Mixed")*'Medal values'!$B$3/2</f>
        <v>0</v>
      </c>
      <c r="AK55">
        <f>COUNTIFS('Official Medal Table'!$F:$F,'Each Gender Events'!$A55,'Official Medal Table'!$C:$C,'Each Gender Events'!AK$1,'Official Medal Table'!$E:$E,'Each Gender Events'!AK$2)*'Medal values'!$B$1
+ COUNTIFS('Official Medal Table'!$G:$G,'Each Gender Events'!$A55,'Official Medal Table'!$C:$C,'Each Gender Events'!AK$1,'Official Medal Table'!$E:$E,'Each Gender Events'!AK$2)*'Medal values'!$B$2
+ COUNTIFS('Official Medal Table'!$H:$H,'Each Gender Events'!$A55,'Official Medal Table'!$C:$C,'Each Gender Events'!AK$1,'Official Medal Table'!$E:$E,'Each Gender Events'!AK$2)*'Medal values'!$B$3
+ COUNTIFS('Official Medal Table'!$I:$I,'Each Gender Events'!$A55,'Official Medal Table'!$C:$C,'Each Gender Events'!AK$1,'Official Medal Table'!$E:$E,'Each Gender Events'!AK$2)*'Medal values'!$B$3
+ COUNTIFS('Official Medal Table'!$F:$F,'Each Gender Events'!$A55,'Official Medal Table'!$C:$C,'Each Gender Events'!AK$1,'Official Medal Table'!$E:$E,"Mixed")*'Medal values'!$B$1/2
+ COUNTIFS('Official Medal Table'!$G:$G,'Each Gender Events'!$A55,'Official Medal Table'!$C:$C,'Each Gender Events'!AK$1,'Official Medal Table'!$E:$E,"Mixed")*'Medal values'!$B$2/2
+ COUNTIFS('Official Medal Table'!$H:$H,'Each Gender Events'!$A55,'Official Medal Table'!$C:$C,'Each Gender Events'!AK$1,'Official Medal Table'!$E:$E,"Mixed")*'Medal values'!$B$3/2
+ COUNTIFS('Official Medal Table'!$I:$I,'Each Gender Events'!$A55,'Official Medal Table'!$C:$C,'Each Gender Events'!AK$1,'Official Medal Table'!$E:$E,"Mixed")*'Medal values'!$B$3/2</f>
        <v>0</v>
      </c>
      <c r="AL55">
        <f>COUNTIFS('Official Medal Table'!$F:$F,'Each Gender Events'!$A55,'Official Medal Table'!$C:$C,'Each Gender Events'!AL$1,'Official Medal Table'!$E:$E,'Each Gender Events'!AL$2)*'Medal values'!$B$1
+ COUNTIFS('Official Medal Table'!$G:$G,'Each Gender Events'!$A55,'Official Medal Table'!$C:$C,'Each Gender Events'!AL$1,'Official Medal Table'!$E:$E,'Each Gender Events'!AL$2)*'Medal values'!$B$2
+ COUNTIFS('Official Medal Table'!$H:$H,'Each Gender Events'!$A55,'Official Medal Table'!$C:$C,'Each Gender Events'!AL$1,'Official Medal Table'!$E:$E,'Each Gender Events'!AL$2)*'Medal values'!$B$3
+ COUNTIFS('Official Medal Table'!$I:$I,'Each Gender Events'!$A55,'Official Medal Table'!$C:$C,'Each Gender Events'!AL$1,'Official Medal Table'!$E:$E,'Each Gender Events'!AL$2)*'Medal values'!$B$3
+ COUNTIFS('Official Medal Table'!$F:$F,'Each Gender Events'!$A55,'Official Medal Table'!$C:$C,'Each Gender Events'!AL$1,'Official Medal Table'!$E:$E,"Mixed")*'Medal values'!$B$1/2
+ COUNTIFS('Official Medal Table'!$G:$G,'Each Gender Events'!$A55,'Official Medal Table'!$C:$C,'Each Gender Events'!AL$1,'Official Medal Table'!$E:$E,"Mixed")*'Medal values'!$B$2/2
+ COUNTIFS('Official Medal Table'!$H:$H,'Each Gender Events'!$A55,'Official Medal Table'!$C:$C,'Each Gender Events'!AL$1,'Official Medal Table'!$E:$E,"Mixed")*'Medal values'!$B$3/2
+ COUNTIFS('Official Medal Table'!$I:$I,'Each Gender Events'!$A55,'Official Medal Table'!$C:$C,'Each Gender Events'!AL$1,'Official Medal Table'!$E:$E,"Mixed")*'Medal values'!$B$3/2</f>
        <v>0</v>
      </c>
      <c r="AM55">
        <f>COUNTIFS('Official Medal Table'!$F:$F,'Each Gender Events'!$A55,'Official Medal Table'!$C:$C,'Each Gender Events'!AM$1,'Official Medal Table'!$E:$E,'Each Gender Events'!AM$2)*'Medal values'!$B$1
+ COUNTIFS('Official Medal Table'!$G:$G,'Each Gender Events'!$A55,'Official Medal Table'!$C:$C,'Each Gender Events'!AM$1,'Official Medal Table'!$E:$E,'Each Gender Events'!AM$2)*'Medal values'!$B$2
+ COUNTIFS('Official Medal Table'!$H:$H,'Each Gender Events'!$A55,'Official Medal Table'!$C:$C,'Each Gender Events'!AM$1,'Official Medal Table'!$E:$E,'Each Gender Events'!AM$2)*'Medal values'!$B$3
+ COUNTIFS('Official Medal Table'!$I:$I,'Each Gender Events'!$A55,'Official Medal Table'!$C:$C,'Each Gender Events'!AM$1,'Official Medal Table'!$E:$E,'Each Gender Events'!AM$2)*'Medal values'!$B$3
+ COUNTIFS('Official Medal Table'!$F:$F,'Each Gender Events'!$A55,'Official Medal Table'!$C:$C,'Each Gender Events'!AM$1,'Official Medal Table'!$E:$E,"Mixed")*'Medal values'!$B$1/2
+ COUNTIFS('Official Medal Table'!$G:$G,'Each Gender Events'!$A55,'Official Medal Table'!$C:$C,'Each Gender Events'!AM$1,'Official Medal Table'!$E:$E,"Mixed")*'Medal values'!$B$2/2
+ COUNTIFS('Official Medal Table'!$H:$H,'Each Gender Events'!$A55,'Official Medal Table'!$C:$C,'Each Gender Events'!AM$1,'Official Medal Table'!$E:$E,"Mixed")*'Medal values'!$B$3/2
+ COUNTIFS('Official Medal Table'!$I:$I,'Each Gender Events'!$A55,'Official Medal Table'!$C:$C,'Each Gender Events'!AM$1,'Official Medal Table'!$E:$E,"Mixed")*'Medal values'!$B$3/2</f>
        <v>0</v>
      </c>
      <c r="AN55">
        <f>COUNTIFS('Official Medal Table'!$F:$F,'Each Gender Events'!$A55,'Official Medal Table'!$C:$C,'Each Gender Events'!AN$1,'Official Medal Table'!$E:$E,'Each Gender Events'!AN$2)*'Medal values'!$B$1
+ COUNTIFS('Official Medal Table'!$G:$G,'Each Gender Events'!$A55,'Official Medal Table'!$C:$C,'Each Gender Events'!AN$1,'Official Medal Table'!$E:$E,'Each Gender Events'!AN$2)*'Medal values'!$B$2
+ COUNTIFS('Official Medal Table'!$H:$H,'Each Gender Events'!$A55,'Official Medal Table'!$C:$C,'Each Gender Events'!AN$1,'Official Medal Table'!$E:$E,'Each Gender Events'!AN$2)*'Medal values'!$B$3
+ COUNTIFS('Official Medal Table'!$I:$I,'Each Gender Events'!$A55,'Official Medal Table'!$C:$C,'Each Gender Events'!AN$1,'Official Medal Table'!$E:$E,'Each Gender Events'!AN$2)*'Medal values'!$B$3
+ COUNTIFS('Official Medal Table'!$F:$F,'Each Gender Events'!$A55,'Official Medal Table'!$C:$C,'Each Gender Events'!AN$1,'Official Medal Table'!$E:$E,"Mixed")*'Medal values'!$B$1/2
+ COUNTIFS('Official Medal Table'!$G:$G,'Each Gender Events'!$A55,'Official Medal Table'!$C:$C,'Each Gender Events'!AN$1,'Official Medal Table'!$E:$E,"Mixed")*'Medal values'!$B$2/2
+ COUNTIFS('Official Medal Table'!$H:$H,'Each Gender Events'!$A55,'Official Medal Table'!$C:$C,'Each Gender Events'!AN$1,'Official Medal Table'!$E:$E,"Mixed")*'Medal values'!$B$3/2
+ COUNTIFS('Official Medal Table'!$I:$I,'Each Gender Events'!$A55,'Official Medal Table'!$C:$C,'Each Gender Events'!AN$1,'Official Medal Table'!$E:$E,"Mixed")*'Medal values'!$B$3/2</f>
        <v>0</v>
      </c>
      <c r="AO55">
        <f>COUNTIFS('Official Medal Table'!$F:$F,'Each Gender Events'!$A55,'Official Medal Table'!$C:$C,'Each Gender Events'!AO$1,'Official Medal Table'!$E:$E,'Each Gender Events'!AO$2)*'Medal values'!$B$1
+ COUNTIFS('Official Medal Table'!$G:$G,'Each Gender Events'!$A55,'Official Medal Table'!$C:$C,'Each Gender Events'!AO$1,'Official Medal Table'!$E:$E,'Each Gender Events'!AO$2)*'Medal values'!$B$2
+ COUNTIFS('Official Medal Table'!$H:$H,'Each Gender Events'!$A55,'Official Medal Table'!$C:$C,'Each Gender Events'!AO$1,'Official Medal Table'!$E:$E,'Each Gender Events'!AO$2)*'Medal values'!$B$3
+ COUNTIFS('Official Medal Table'!$I:$I,'Each Gender Events'!$A55,'Official Medal Table'!$C:$C,'Each Gender Events'!AO$1,'Official Medal Table'!$E:$E,'Each Gender Events'!AO$2)*'Medal values'!$B$3
+ COUNTIFS('Official Medal Table'!$F:$F,'Each Gender Events'!$A55,'Official Medal Table'!$C:$C,'Each Gender Events'!AO$1,'Official Medal Table'!$E:$E,"Mixed")*'Medal values'!$B$1/2
+ COUNTIFS('Official Medal Table'!$G:$G,'Each Gender Events'!$A55,'Official Medal Table'!$C:$C,'Each Gender Events'!AO$1,'Official Medal Table'!$E:$E,"Mixed")*'Medal values'!$B$2/2
+ COUNTIFS('Official Medal Table'!$H:$H,'Each Gender Events'!$A55,'Official Medal Table'!$C:$C,'Each Gender Events'!AO$1,'Official Medal Table'!$E:$E,"Mixed")*'Medal values'!$B$3/2
+ COUNTIFS('Official Medal Table'!$I:$I,'Each Gender Events'!$A55,'Official Medal Table'!$C:$C,'Each Gender Events'!AO$1,'Official Medal Table'!$E:$E,"Mixed")*'Medal values'!$B$3/2</f>
        <v>0</v>
      </c>
      <c r="AP55">
        <f>COUNTIFS('Official Medal Table'!$F:$F,'Each Gender Events'!$A55,'Official Medal Table'!$C:$C,'Each Gender Events'!AP$1,'Official Medal Table'!$E:$E,'Each Gender Events'!AP$2)*'Medal values'!$B$1
+ COUNTIFS('Official Medal Table'!$G:$G,'Each Gender Events'!$A55,'Official Medal Table'!$C:$C,'Each Gender Events'!AP$1,'Official Medal Table'!$E:$E,'Each Gender Events'!AP$2)*'Medal values'!$B$2
+ COUNTIFS('Official Medal Table'!$H:$H,'Each Gender Events'!$A55,'Official Medal Table'!$C:$C,'Each Gender Events'!AP$1,'Official Medal Table'!$E:$E,'Each Gender Events'!AP$2)*'Medal values'!$B$3
+ COUNTIFS('Official Medal Table'!$I:$I,'Each Gender Events'!$A55,'Official Medal Table'!$C:$C,'Each Gender Events'!AP$1,'Official Medal Table'!$E:$E,'Each Gender Events'!AP$2)*'Medal values'!$B$3
+ COUNTIFS('Official Medal Table'!$F:$F,'Each Gender Events'!$A55,'Official Medal Table'!$C:$C,'Each Gender Events'!AP$1,'Official Medal Table'!$E:$E,"Mixed")*'Medal values'!$B$1/2
+ COUNTIFS('Official Medal Table'!$G:$G,'Each Gender Events'!$A55,'Official Medal Table'!$C:$C,'Each Gender Events'!AP$1,'Official Medal Table'!$E:$E,"Mixed")*'Medal values'!$B$2/2
+ COUNTIFS('Official Medal Table'!$H:$H,'Each Gender Events'!$A55,'Official Medal Table'!$C:$C,'Each Gender Events'!AP$1,'Official Medal Table'!$E:$E,"Mixed")*'Medal values'!$B$3/2
+ COUNTIFS('Official Medal Table'!$I:$I,'Each Gender Events'!$A55,'Official Medal Table'!$C:$C,'Each Gender Events'!AP$1,'Official Medal Table'!$E:$E,"Mixed")*'Medal values'!$B$3/2</f>
        <v>0</v>
      </c>
      <c r="AQ55">
        <f>COUNTIFS('Official Medal Table'!$F:$F,'Each Gender Events'!$A55,'Official Medal Table'!$C:$C,'Each Gender Events'!AQ$1,'Official Medal Table'!$E:$E,'Each Gender Events'!AQ$2)*'Medal values'!$B$1
+ COUNTIFS('Official Medal Table'!$G:$G,'Each Gender Events'!$A55,'Official Medal Table'!$C:$C,'Each Gender Events'!AQ$1,'Official Medal Table'!$E:$E,'Each Gender Events'!AQ$2)*'Medal values'!$B$2
+ COUNTIFS('Official Medal Table'!$H:$H,'Each Gender Events'!$A55,'Official Medal Table'!$C:$C,'Each Gender Events'!AQ$1,'Official Medal Table'!$E:$E,'Each Gender Events'!AQ$2)*'Medal values'!$B$3
+ COUNTIFS('Official Medal Table'!$I:$I,'Each Gender Events'!$A55,'Official Medal Table'!$C:$C,'Each Gender Events'!AQ$1,'Official Medal Table'!$E:$E,'Each Gender Events'!AQ$2)*'Medal values'!$B$3
+ COUNTIFS('Official Medal Table'!$F:$F,'Each Gender Events'!$A55,'Official Medal Table'!$C:$C,'Each Gender Events'!AQ$1,'Official Medal Table'!$E:$E,"Mixed")*'Medal values'!$B$1/2
+ COUNTIFS('Official Medal Table'!$G:$G,'Each Gender Events'!$A55,'Official Medal Table'!$C:$C,'Each Gender Events'!AQ$1,'Official Medal Table'!$E:$E,"Mixed")*'Medal values'!$B$2/2
+ COUNTIFS('Official Medal Table'!$H:$H,'Each Gender Events'!$A55,'Official Medal Table'!$C:$C,'Each Gender Events'!AQ$1,'Official Medal Table'!$E:$E,"Mixed")*'Medal values'!$B$3/2
+ COUNTIFS('Official Medal Table'!$I:$I,'Each Gender Events'!$A55,'Official Medal Table'!$C:$C,'Each Gender Events'!AQ$1,'Official Medal Table'!$E:$E,"Mixed")*'Medal values'!$B$3/2</f>
        <v>0</v>
      </c>
      <c r="AR55">
        <f>COUNTIFS('Official Medal Table'!$F:$F,'Each Gender Events'!$A55,'Official Medal Table'!$C:$C,'Each Gender Events'!AR$1,'Official Medal Table'!$E:$E,'Each Gender Events'!AR$2)*'Medal values'!$B$1
+ COUNTIFS('Official Medal Table'!$G:$G,'Each Gender Events'!$A55,'Official Medal Table'!$C:$C,'Each Gender Events'!AR$1,'Official Medal Table'!$E:$E,'Each Gender Events'!AR$2)*'Medal values'!$B$2
+ COUNTIFS('Official Medal Table'!$H:$H,'Each Gender Events'!$A55,'Official Medal Table'!$C:$C,'Each Gender Events'!AR$1,'Official Medal Table'!$E:$E,'Each Gender Events'!AR$2)*'Medal values'!$B$3
+ COUNTIFS('Official Medal Table'!$I:$I,'Each Gender Events'!$A55,'Official Medal Table'!$C:$C,'Each Gender Events'!AR$1,'Official Medal Table'!$E:$E,'Each Gender Events'!AR$2)*'Medal values'!$B$3
+ COUNTIFS('Official Medal Table'!$F:$F,'Each Gender Events'!$A55,'Official Medal Table'!$C:$C,'Each Gender Events'!AR$1,'Official Medal Table'!$E:$E,"Mixed")*'Medal values'!$B$1/2
+ COUNTIFS('Official Medal Table'!$G:$G,'Each Gender Events'!$A55,'Official Medal Table'!$C:$C,'Each Gender Events'!AR$1,'Official Medal Table'!$E:$E,"Mixed")*'Medal values'!$B$2/2
+ COUNTIFS('Official Medal Table'!$H:$H,'Each Gender Events'!$A55,'Official Medal Table'!$C:$C,'Each Gender Events'!AR$1,'Official Medal Table'!$E:$E,"Mixed")*'Medal values'!$B$3/2
+ COUNTIFS('Official Medal Table'!$I:$I,'Each Gender Events'!$A55,'Official Medal Table'!$C:$C,'Each Gender Events'!AR$1,'Official Medal Table'!$E:$E,"Mixed")*'Medal values'!$B$3/2</f>
        <v>0</v>
      </c>
      <c r="AS55">
        <f>COUNTIFS('Official Medal Table'!$F:$F,'Each Gender Events'!$A55,'Official Medal Table'!$C:$C,'Each Gender Events'!AS$1,'Official Medal Table'!$E:$E,'Each Gender Events'!AS$2)*'Medal values'!$B$1
+ COUNTIFS('Official Medal Table'!$G:$G,'Each Gender Events'!$A55,'Official Medal Table'!$C:$C,'Each Gender Events'!AS$1,'Official Medal Table'!$E:$E,'Each Gender Events'!AS$2)*'Medal values'!$B$2
+ COUNTIFS('Official Medal Table'!$H:$H,'Each Gender Events'!$A55,'Official Medal Table'!$C:$C,'Each Gender Events'!AS$1,'Official Medal Table'!$E:$E,'Each Gender Events'!AS$2)*'Medal values'!$B$3
+ COUNTIFS('Official Medal Table'!$I:$I,'Each Gender Events'!$A55,'Official Medal Table'!$C:$C,'Each Gender Events'!AS$1,'Official Medal Table'!$E:$E,'Each Gender Events'!AS$2)*'Medal values'!$B$3
+ COUNTIFS('Official Medal Table'!$F:$F,'Each Gender Events'!$A55,'Official Medal Table'!$C:$C,'Each Gender Events'!AS$1,'Official Medal Table'!$E:$E,"Mixed")*'Medal values'!$B$1/2
+ COUNTIFS('Official Medal Table'!$G:$G,'Each Gender Events'!$A55,'Official Medal Table'!$C:$C,'Each Gender Events'!AS$1,'Official Medal Table'!$E:$E,"Mixed")*'Medal values'!$B$2/2
+ COUNTIFS('Official Medal Table'!$H:$H,'Each Gender Events'!$A55,'Official Medal Table'!$C:$C,'Each Gender Events'!AS$1,'Official Medal Table'!$E:$E,"Mixed")*'Medal values'!$B$3/2
+ COUNTIFS('Official Medal Table'!$I:$I,'Each Gender Events'!$A55,'Official Medal Table'!$C:$C,'Each Gender Events'!AS$1,'Official Medal Table'!$E:$E,"Mixed")*'Medal values'!$B$3/2</f>
        <v>0</v>
      </c>
      <c r="AT55">
        <f>COUNTIFS('Official Medal Table'!$F:$F,'Each Gender Events'!$A55,'Official Medal Table'!$C:$C,'Each Gender Events'!AT$1,'Official Medal Table'!$E:$E,'Each Gender Events'!AT$2)*'Medal values'!$B$1
+ COUNTIFS('Official Medal Table'!$G:$G,'Each Gender Events'!$A55,'Official Medal Table'!$C:$C,'Each Gender Events'!AT$1,'Official Medal Table'!$E:$E,'Each Gender Events'!AT$2)*'Medal values'!$B$2
+ COUNTIFS('Official Medal Table'!$H:$H,'Each Gender Events'!$A55,'Official Medal Table'!$C:$C,'Each Gender Events'!AT$1,'Official Medal Table'!$E:$E,'Each Gender Events'!AT$2)*'Medal values'!$B$3
+ COUNTIFS('Official Medal Table'!$I:$I,'Each Gender Events'!$A55,'Official Medal Table'!$C:$C,'Each Gender Events'!AT$1,'Official Medal Table'!$E:$E,'Each Gender Events'!AT$2)*'Medal values'!$B$3
+ COUNTIFS('Official Medal Table'!$F:$F,'Each Gender Events'!$A55,'Official Medal Table'!$C:$C,'Each Gender Events'!AT$1,'Official Medal Table'!$E:$E,"Mixed")*'Medal values'!$B$1/2
+ COUNTIFS('Official Medal Table'!$G:$G,'Each Gender Events'!$A55,'Official Medal Table'!$C:$C,'Each Gender Events'!AT$1,'Official Medal Table'!$E:$E,"Mixed")*'Medal values'!$B$2/2
+ COUNTIFS('Official Medal Table'!$H:$H,'Each Gender Events'!$A55,'Official Medal Table'!$C:$C,'Each Gender Events'!AT$1,'Official Medal Table'!$E:$E,"Mixed")*'Medal values'!$B$3/2
+ COUNTIFS('Official Medal Table'!$I:$I,'Each Gender Events'!$A55,'Official Medal Table'!$C:$C,'Each Gender Events'!AT$1,'Official Medal Table'!$E:$E,"Mixed")*'Medal values'!$B$3/2</f>
        <v>0</v>
      </c>
      <c r="AU55">
        <f>COUNTIFS('Official Medal Table'!$F:$F,'Each Gender Events'!$A55,'Official Medal Table'!$C:$C,'Each Gender Events'!AU$1,'Official Medal Table'!$E:$E,'Each Gender Events'!AU$2)*'Medal values'!$B$1
+ COUNTIFS('Official Medal Table'!$G:$G,'Each Gender Events'!$A55,'Official Medal Table'!$C:$C,'Each Gender Events'!AU$1,'Official Medal Table'!$E:$E,'Each Gender Events'!AU$2)*'Medal values'!$B$2
+ COUNTIFS('Official Medal Table'!$H:$H,'Each Gender Events'!$A55,'Official Medal Table'!$C:$C,'Each Gender Events'!AU$1,'Official Medal Table'!$E:$E,'Each Gender Events'!AU$2)*'Medal values'!$B$3
+ COUNTIFS('Official Medal Table'!$I:$I,'Each Gender Events'!$A55,'Official Medal Table'!$C:$C,'Each Gender Events'!AU$1,'Official Medal Table'!$E:$E,'Each Gender Events'!AU$2)*'Medal values'!$B$3
+ COUNTIFS('Official Medal Table'!$F:$F,'Each Gender Events'!$A55,'Official Medal Table'!$C:$C,'Each Gender Events'!AU$1,'Official Medal Table'!$E:$E,"Mixed")*'Medal values'!$B$1/2
+ COUNTIFS('Official Medal Table'!$G:$G,'Each Gender Events'!$A55,'Official Medal Table'!$C:$C,'Each Gender Events'!AU$1,'Official Medal Table'!$E:$E,"Mixed")*'Medal values'!$B$2/2
+ COUNTIFS('Official Medal Table'!$H:$H,'Each Gender Events'!$A55,'Official Medal Table'!$C:$C,'Each Gender Events'!AU$1,'Official Medal Table'!$E:$E,"Mixed")*'Medal values'!$B$3/2
+ COUNTIFS('Official Medal Table'!$I:$I,'Each Gender Events'!$A55,'Official Medal Table'!$C:$C,'Each Gender Events'!AU$1,'Official Medal Table'!$E:$E,"Mixed")*'Medal values'!$B$3/2</f>
        <v>0</v>
      </c>
      <c r="AV55">
        <f>COUNTIFS('Official Medal Table'!$F:$F,'Each Gender Events'!$A55,'Official Medal Table'!$C:$C,'Each Gender Events'!AV$1,'Official Medal Table'!$E:$E,'Each Gender Events'!AV$2)*'Medal values'!$B$1
+ COUNTIFS('Official Medal Table'!$G:$G,'Each Gender Events'!$A55,'Official Medal Table'!$C:$C,'Each Gender Events'!AV$1,'Official Medal Table'!$E:$E,'Each Gender Events'!AV$2)*'Medal values'!$B$2
+ COUNTIFS('Official Medal Table'!$H:$H,'Each Gender Events'!$A55,'Official Medal Table'!$C:$C,'Each Gender Events'!AV$1,'Official Medal Table'!$E:$E,'Each Gender Events'!AV$2)*'Medal values'!$B$3
+ COUNTIFS('Official Medal Table'!$I:$I,'Each Gender Events'!$A55,'Official Medal Table'!$C:$C,'Each Gender Events'!AV$1,'Official Medal Table'!$E:$E,'Each Gender Events'!AV$2)*'Medal values'!$B$3
+ COUNTIFS('Official Medal Table'!$F:$F,'Each Gender Events'!$A55,'Official Medal Table'!$C:$C,'Each Gender Events'!AV$1,'Official Medal Table'!$E:$E,"Mixed")*'Medal values'!$B$1/2
+ COUNTIFS('Official Medal Table'!$G:$G,'Each Gender Events'!$A55,'Official Medal Table'!$C:$C,'Each Gender Events'!AV$1,'Official Medal Table'!$E:$E,"Mixed")*'Medal values'!$B$2/2
+ COUNTIFS('Official Medal Table'!$H:$H,'Each Gender Events'!$A55,'Official Medal Table'!$C:$C,'Each Gender Events'!AV$1,'Official Medal Table'!$E:$E,"Mixed")*'Medal values'!$B$3/2
+ COUNTIFS('Official Medal Table'!$I:$I,'Each Gender Events'!$A55,'Official Medal Table'!$C:$C,'Each Gender Events'!AV$1,'Official Medal Table'!$E:$E,"Mixed")*'Medal values'!$B$3/2</f>
        <v>0</v>
      </c>
      <c r="AW55">
        <f>COUNTIFS('Official Medal Table'!$F:$F,'Each Gender Events'!$A55,'Official Medal Table'!$C:$C,'Each Gender Events'!AW$1,'Official Medal Table'!$E:$E,'Each Gender Events'!AW$2)*'Medal values'!$B$1
+ COUNTIFS('Official Medal Table'!$G:$G,'Each Gender Events'!$A55,'Official Medal Table'!$C:$C,'Each Gender Events'!AW$1,'Official Medal Table'!$E:$E,'Each Gender Events'!AW$2)*'Medal values'!$B$2
+ COUNTIFS('Official Medal Table'!$H:$H,'Each Gender Events'!$A55,'Official Medal Table'!$C:$C,'Each Gender Events'!AW$1,'Official Medal Table'!$E:$E,'Each Gender Events'!AW$2)*'Medal values'!$B$3
+ COUNTIFS('Official Medal Table'!$I:$I,'Each Gender Events'!$A55,'Official Medal Table'!$C:$C,'Each Gender Events'!AW$1,'Official Medal Table'!$E:$E,'Each Gender Events'!AW$2)*'Medal values'!$B$3
+ COUNTIFS('Official Medal Table'!$F:$F,'Each Gender Events'!$A55,'Official Medal Table'!$C:$C,'Each Gender Events'!AW$1,'Official Medal Table'!$E:$E,"Mixed")*'Medal values'!$B$1/2
+ COUNTIFS('Official Medal Table'!$G:$G,'Each Gender Events'!$A55,'Official Medal Table'!$C:$C,'Each Gender Events'!AW$1,'Official Medal Table'!$E:$E,"Mixed")*'Medal values'!$B$2/2
+ COUNTIFS('Official Medal Table'!$H:$H,'Each Gender Events'!$A55,'Official Medal Table'!$C:$C,'Each Gender Events'!AW$1,'Official Medal Table'!$E:$E,"Mixed")*'Medal values'!$B$3/2
+ COUNTIFS('Official Medal Table'!$I:$I,'Each Gender Events'!$A55,'Official Medal Table'!$C:$C,'Each Gender Events'!AW$1,'Official Medal Table'!$E:$E,"Mixed")*'Medal values'!$B$3/2</f>
        <v>0</v>
      </c>
      <c r="AX55">
        <f>COUNTIFS('Official Medal Table'!$F:$F,'Each Gender Events'!$A55,'Official Medal Table'!$C:$C,'Each Gender Events'!AX$1,'Official Medal Table'!$E:$E,'Each Gender Events'!AX$2)*'Medal values'!$B$1
+ COUNTIFS('Official Medal Table'!$G:$G,'Each Gender Events'!$A55,'Official Medal Table'!$C:$C,'Each Gender Events'!AX$1,'Official Medal Table'!$E:$E,'Each Gender Events'!AX$2)*'Medal values'!$B$2
+ COUNTIFS('Official Medal Table'!$H:$H,'Each Gender Events'!$A55,'Official Medal Table'!$C:$C,'Each Gender Events'!AX$1,'Official Medal Table'!$E:$E,'Each Gender Events'!AX$2)*'Medal values'!$B$3
+ COUNTIFS('Official Medal Table'!$I:$I,'Each Gender Events'!$A55,'Official Medal Table'!$C:$C,'Each Gender Events'!AX$1,'Official Medal Table'!$E:$E,'Each Gender Events'!AX$2)*'Medal values'!$B$3
+ COUNTIFS('Official Medal Table'!$F:$F,'Each Gender Events'!$A55,'Official Medal Table'!$C:$C,'Each Gender Events'!AX$1,'Official Medal Table'!$E:$E,"Mixed")*'Medal values'!$B$1/2
+ COUNTIFS('Official Medal Table'!$G:$G,'Each Gender Events'!$A55,'Official Medal Table'!$C:$C,'Each Gender Events'!AX$1,'Official Medal Table'!$E:$E,"Mixed")*'Medal values'!$B$2/2
+ COUNTIFS('Official Medal Table'!$H:$H,'Each Gender Events'!$A55,'Official Medal Table'!$C:$C,'Each Gender Events'!AX$1,'Official Medal Table'!$E:$E,"Mixed")*'Medal values'!$B$3/2
+ COUNTIFS('Official Medal Table'!$I:$I,'Each Gender Events'!$A55,'Official Medal Table'!$C:$C,'Each Gender Events'!AX$1,'Official Medal Table'!$E:$E,"Mixed")*'Medal values'!$B$3/2</f>
        <v>0</v>
      </c>
      <c r="AY55">
        <f>COUNTIFS('Official Medal Table'!$F:$F,'Each Gender Events'!$A55,'Official Medal Table'!$C:$C,'Each Gender Events'!AY$1,'Official Medal Table'!$E:$E,'Each Gender Events'!AY$2)*'Medal values'!$B$1
+ COUNTIFS('Official Medal Table'!$G:$G,'Each Gender Events'!$A55,'Official Medal Table'!$C:$C,'Each Gender Events'!AY$1,'Official Medal Table'!$E:$E,'Each Gender Events'!AY$2)*'Medal values'!$B$2
+ COUNTIFS('Official Medal Table'!$H:$H,'Each Gender Events'!$A55,'Official Medal Table'!$C:$C,'Each Gender Events'!AY$1,'Official Medal Table'!$E:$E,'Each Gender Events'!AY$2)*'Medal values'!$B$3
+ COUNTIFS('Official Medal Table'!$I:$I,'Each Gender Events'!$A55,'Official Medal Table'!$C:$C,'Each Gender Events'!AY$1,'Official Medal Table'!$E:$E,'Each Gender Events'!AY$2)*'Medal values'!$B$3
+ COUNTIFS('Official Medal Table'!$F:$F,'Each Gender Events'!$A55,'Official Medal Table'!$C:$C,'Each Gender Events'!AY$1,'Official Medal Table'!$E:$E,"Mixed")*'Medal values'!$B$1/2
+ COUNTIFS('Official Medal Table'!$G:$G,'Each Gender Events'!$A55,'Official Medal Table'!$C:$C,'Each Gender Events'!AY$1,'Official Medal Table'!$E:$E,"Mixed")*'Medal values'!$B$2/2
+ COUNTIFS('Official Medal Table'!$H:$H,'Each Gender Events'!$A55,'Official Medal Table'!$C:$C,'Each Gender Events'!AY$1,'Official Medal Table'!$E:$E,"Mixed")*'Medal values'!$B$3/2
+ COUNTIFS('Official Medal Table'!$I:$I,'Each Gender Events'!$A55,'Official Medal Table'!$C:$C,'Each Gender Events'!AY$1,'Official Medal Table'!$E:$E,"Mixed")*'Medal values'!$B$3/2</f>
        <v>0</v>
      </c>
      <c r="AZ55">
        <f>COUNTIFS('Official Medal Table'!$F:$F,'Each Gender Events'!$A55,'Official Medal Table'!$C:$C,'Each Gender Events'!AZ$1,'Official Medal Table'!$E:$E,'Each Gender Events'!AZ$2)*'Medal values'!$B$1
+ COUNTIFS('Official Medal Table'!$G:$G,'Each Gender Events'!$A55,'Official Medal Table'!$C:$C,'Each Gender Events'!AZ$1,'Official Medal Table'!$E:$E,'Each Gender Events'!AZ$2)*'Medal values'!$B$2
+ COUNTIFS('Official Medal Table'!$H:$H,'Each Gender Events'!$A55,'Official Medal Table'!$C:$C,'Each Gender Events'!AZ$1,'Official Medal Table'!$E:$E,'Each Gender Events'!AZ$2)*'Medal values'!$B$3
+ COUNTIFS('Official Medal Table'!$I:$I,'Each Gender Events'!$A55,'Official Medal Table'!$C:$C,'Each Gender Events'!AZ$1,'Official Medal Table'!$E:$E,'Each Gender Events'!AZ$2)*'Medal values'!$B$3
+ COUNTIFS('Official Medal Table'!$F:$F,'Each Gender Events'!$A55,'Official Medal Table'!$C:$C,'Each Gender Events'!AZ$1,'Official Medal Table'!$E:$E,"Mixed")*'Medal values'!$B$1/2
+ COUNTIFS('Official Medal Table'!$G:$G,'Each Gender Events'!$A55,'Official Medal Table'!$C:$C,'Each Gender Events'!AZ$1,'Official Medal Table'!$E:$E,"Mixed")*'Medal values'!$B$2/2
+ COUNTIFS('Official Medal Table'!$H:$H,'Each Gender Events'!$A55,'Official Medal Table'!$C:$C,'Each Gender Events'!AZ$1,'Official Medal Table'!$E:$E,"Mixed")*'Medal values'!$B$3/2
+ COUNTIFS('Official Medal Table'!$I:$I,'Each Gender Events'!$A55,'Official Medal Table'!$C:$C,'Each Gender Events'!AZ$1,'Official Medal Table'!$E:$E,"Mixed")*'Medal values'!$B$3/2</f>
        <v>1</v>
      </c>
      <c r="BA55">
        <f>COUNTIFS('Official Medal Table'!$F:$F,'Each Gender Events'!$A55,'Official Medal Table'!$C:$C,'Each Gender Events'!BA$1,'Official Medal Table'!$E:$E,'Each Gender Events'!BA$2)*'Medal values'!$B$1
+ COUNTIFS('Official Medal Table'!$G:$G,'Each Gender Events'!$A55,'Official Medal Table'!$C:$C,'Each Gender Events'!BA$1,'Official Medal Table'!$E:$E,'Each Gender Events'!BA$2)*'Medal values'!$B$2
+ COUNTIFS('Official Medal Table'!$H:$H,'Each Gender Events'!$A55,'Official Medal Table'!$C:$C,'Each Gender Events'!BA$1,'Official Medal Table'!$E:$E,'Each Gender Events'!BA$2)*'Medal values'!$B$3
+ COUNTIFS('Official Medal Table'!$I:$I,'Each Gender Events'!$A55,'Official Medal Table'!$C:$C,'Each Gender Events'!BA$1,'Official Medal Table'!$E:$E,'Each Gender Events'!BA$2)*'Medal values'!$B$3
+ COUNTIFS('Official Medal Table'!$F:$F,'Each Gender Events'!$A55,'Official Medal Table'!$C:$C,'Each Gender Events'!BA$1,'Official Medal Table'!$E:$E,"Mixed")*'Medal values'!$B$1/2
+ COUNTIFS('Official Medal Table'!$G:$G,'Each Gender Events'!$A55,'Official Medal Table'!$C:$C,'Each Gender Events'!BA$1,'Official Medal Table'!$E:$E,"Mixed")*'Medal values'!$B$2/2
+ COUNTIFS('Official Medal Table'!$H:$H,'Each Gender Events'!$A55,'Official Medal Table'!$C:$C,'Each Gender Events'!BA$1,'Official Medal Table'!$E:$E,"Mixed")*'Medal values'!$B$3/2
+ COUNTIFS('Official Medal Table'!$I:$I,'Each Gender Events'!$A55,'Official Medal Table'!$C:$C,'Each Gender Events'!BA$1,'Official Medal Table'!$E:$E,"Mixed")*'Medal values'!$B$3/2</f>
        <v>0</v>
      </c>
      <c r="BB55">
        <f>COUNTIFS('Official Medal Table'!$F:$F,'Each Gender Events'!$A55,'Official Medal Table'!$C:$C,'Each Gender Events'!BB$1,'Official Medal Table'!$E:$E,'Each Gender Events'!BB$2)*'Medal values'!$B$1
+ COUNTIFS('Official Medal Table'!$G:$G,'Each Gender Events'!$A55,'Official Medal Table'!$C:$C,'Each Gender Events'!BB$1,'Official Medal Table'!$E:$E,'Each Gender Events'!BB$2)*'Medal values'!$B$2
+ COUNTIFS('Official Medal Table'!$H:$H,'Each Gender Events'!$A55,'Official Medal Table'!$C:$C,'Each Gender Events'!BB$1,'Official Medal Table'!$E:$E,'Each Gender Events'!BB$2)*'Medal values'!$B$3
+ COUNTIFS('Official Medal Table'!$I:$I,'Each Gender Events'!$A55,'Official Medal Table'!$C:$C,'Each Gender Events'!BB$1,'Official Medal Table'!$E:$E,'Each Gender Events'!BB$2)*'Medal values'!$B$3
+ COUNTIFS('Official Medal Table'!$F:$F,'Each Gender Events'!$A55,'Official Medal Table'!$C:$C,'Each Gender Events'!BB$1,'Official Medal Table'!$E:$E,"Mixed")*'Medal values'!$B$1/2
+ COUNTIFS('Official Medal Table'!$G:$G,'Each Gender Events'!$A55,'Official Medal Table'!$C:$C,'Each Gender Events'!BB$1,'Official Medal Table'!$E:$E,"Mixed")*'Medal values'!$B$2/2
+ COUNTIFS('Official Medal Table'!$H:$H,'Each Gender Events'!$A55,'Official Medal Table'!$C:$C,'Each Gender Events'!BB$1,'Official Medal Table'!$E:$E,"Mixed")*'Medal values'!$B$3/2
+ COUNTIFS('Official Medal Table'!$I:$I,'Each Gender Events'!$A55,'Official Medal Table'!$C:$C,'Each Gender Events'!BB$1,'Official Medal Table'!$E:$E,"Mixed")*'Medal values'!$B$3/2</f>
        <v>0</v>
      </c>
      <c r="BC55">
        <f>COUNTIFS('Official Medal Table'!$F:$F,'Each Gender Events'!$A55,'Official Medal Table'!$C:$C,'Each Gender Events'!BC$1,'Official Medal Table'!$E:$E,'Each Gender Events'!BC$2)*'Medal values'!$B$1
+ COUNTIFS('Official Medal Table'!$G:$G,'Each Gender Events'!$A55,'Official Medal Table'!$C:$C,'Each Gender Events'!BC$1,'Official Medal Table'!$E:$E,'Each Gender Events'!BC$2)*'Medal values'!$B$2
+ COUNTIFS('Official Medal Table'!$H:$H,'Each Gender Events'!$A55,'Official Medal Table'!$C:$C,'Each Gender Events'!BC$1,'Official Medal Table'!$E:$E,'Each Gender Events'!BC$2)*'Medal values'!$B$3
+ COUNTIFS('Official Medal Table'!$I:$I,'Each Gender Events'!$A55,'Official Medal Table'!$C:$C,'Each Gender Events'!BC$1,'Official Medal Table'!$E:$E,'Each Gender Events'!BC$2)*'Medal values'!$B$3
+ COUNTIFS('Official Medal Table'!$F:$F,'Each Gender Events'!$A55,'Official Medal Table'!$C:$C,'Each Gender Events'!BC$1,'Official Medal Table'!$E:$E,"Mixed")*'Medal values'!$B$1/2
+ COUNTIFS('Official Medal Table'!$G:$G,'Each Gender Events'!$A55,'Official Medal Table'!$C:$C,'Each Gender Events'!BC$1,'Official Medal Table'!$E:$E,"Mixed")*'Medal values'!$B$2/2
+ COUNTIFS('Official Medal Table'!$H:$H,'Each Gender Events'!$A55,'Official Medal Table'!$C:$C,'Each Gender Events'!BC$1,'Official Medal Table'!$E:$E,"Mixed")*'Medal values'!$B$3/2
+ COUNTIFS('Official Medal Table'!$I:$I,'Each Gender Events'!$A55,'Official Medal Table'!$C:$C,'Each Gender Events'!BC$1,'Official Medal Table'!$E:$E,"Mixed")*'Medal values'!$B$3/2</f>
        <v>0</v>
      </c>
      <c r="BD55">
        <f>COUNTIFS('Official Medal Table'!$F:$F,'Each Gender Events'!$A55,'Official Medal Table'!$C:$C,'Each Gender Events'!BD$1,'Official Medal Table'!$E:$E,'Each Gender Events'!BD$2)*'Medal values'!$B$1
+ COUNTIFS('Official Medal Table'!$G:$G,'Each Gender Events'!$A55,'Official Medal Table'!$C:$C,'Each Gender Events'!BD$1,'Official Medal Table'!$E:$E,'Each Gender Events'!BD$2)*'Medal values'!$B$2
+ COUNTIFS('Official Medal Table'!$H:$H,'Each Gender Events'!$A55,'Official Medal Table'!$C:$C,'Each Gender Events'!BD$1,'Official Medal Table'!$E:$E,'Each Gender Events'!BD$2)*'Medal values'!$B$3
+ COUNTIFS('Official Medal Table'!$I:$I,'Each Gender Events'!$A55,'Official Medal Table'!$C:$C,'Each Gender Events'!BD$1,'Official Medal Table'!$E:$E,'Each Gender Events'!BD$2)*'Medal values'!$B$3
+ COUNTIFS('Official Medal Table'!$F:$F,'Each Gender Events'!$A55,'Official Medal Table'!$C:$C,'Each Gender Events'!BD$1,'Official Medal Table'!$E:$E,"Mixed")*'Medal values'!$B$1/2
+ COUNTIFS('Official Medal Table'!$G:$G,'Each Gender Events'!$A55,'Official Medal Table'!$C:$C,'Each Gender Events'!BD$1,'Official Medal Table'!$E:$E,"Mixed")*'Medal values'!$B$2/2
+ COUNTIFS('Official Medal Table'!$H:$H,'Each Gender Events'!$A55,'Official Medal Table'!$C:$C,'Each Gender Events'!BD$1,'Official Medal Table'!$E:$E,"Mixed")*'Medal values'!$B$3/2
+ COUNTIFS('Official Medal Table'!$I:$I,'Each Gender Events'!$A55,'Official Medal Table'!$C:$C,'Each Gender Events'!BD$1,'Official Medal Table'!$E:$E,"Mixed")*'Medal values'!$B$3/2</f>
        <v>0</v>
      </c>
      <c r="BE55">
        <f>COUNTIFS('Official Medal Table'!$F:$F,'Each Gender Events'!$A55,'Official Medal Table'!$C:$C,'Each Gender Events'!BE$1,'Official Medal Table'!$E:$E,'Each Gender Events'!BE$2)*'Medal values'!$B$1
+ COUNTIFS('Official Medal Table'!$G:$G,'Each Gender Events'!$A55,'Official Medal Table'!$C:$C,'Each Gender Events'!BE$1,'Official Medal Table'!$E:$E,'Each Gender Events'!BE$2)*'Medal values'!$B$2
+ COUNTIFS('Official Medal Table'!$H:$H,'Each Gender Events'!$A55,'Official Medal Table'!$C:$C,'Each Gender Events'!BE$1,'Official Medal Table'!$E:$E,'Each Gender Events'!BE$2)*'Medal values'!$B$3
+ COUNTIFS('Official Medal Table'!$I:$I,'Each Gender Events'!$A55,'Official Medal Table'!$C:$C,'Each Gender Events'!BE$1,'Official Medal Table'!$E:$E,'Each Gender Events'!BE$2)*'Medal values'!$B$3
+ COUNTIFS('Official Medal Table'!$F:$F,'Each Gender Events'!$A55,'Official Medal Table'!$C:$C,'Each Gender Events'!BE$1,'Official Medal Table'!$E:$E,"Mixed")*'Medal values'!$B$1/2
+ COUNTIFS('Official Medal Table'!$G:$G,'Each Gender Events'!$A55,'Official Medal Table'!$C:$C,'Each Gender Events'!BE$1,'Official Medal Table'!$E:$E,"Mixed")*'Medal values'!$B$2/2
+ COUNTIFS('Official Medal Table'!$H:$H,'Each Gender Events'!$A55,'Official Medal Table'!$C:$C,'Each Gender Events'!BE$1,'Official Medal Table'!$E:$E,"Mixed")*'Medal values'!$B$3/2
+ COUNTIFS('Official Medal Table'!$I:$I,'Each Gender Events'!$A55,'Official Medal Table'!$C:$C,'Each Gender Events'!BE$1,'Official Medal Table'!$E:$E,"Mixed")*'Medal values'!$B$3/2</f>
        <v>0</v>
      </c>
      <c r="BF55">
        <f>COUNTIFS('Official Medal Table'!$F:$F,'Each Gender Events'!$A55,'Official Medal Table'!$C:$C,'Each Gender Events'!BF$1,'Official Medal Table'!$E:$E,'Each Gender Events'!BF$2)*'Medal values'!$B$1
+ COUNTIFS('Official Medal Table'!$G:$G,'Each Gender Events'!$A55,'Official Medal Table'!$C:$C,'Each Gender Events'!BF$1,'Official Medal Table'!$E:$E,'Each Gender Events'!BF$2)*'Medal values'!$B$2
+ COUNTIFS('Official Medal Table'!$H:$H,'Each Gender Events'!$A55,'Official Medal Table'!$C:$C,'Each Gender Events'!BF$1,'Official Medal Table'!$E:$E,'Each Gender Events'!BF$2)*'Medal values'!$B$3
+ COUNTIFS('Official Medal Table'!$I:$I,'Each Gender Events'!$A55,'Official Medal Table'!$C:$C,'Each Gender Events'!BF$1,'Official Medal Table'!$E:$E,'Each Gender Events'!BF$2)*'Medal values'!$B$3
+ COUNTIFS('Official Medal Table'!$F:$F,'Each Gender Events'!$A55,'Official Medal Table'!$C:$C,'Each Gender Events'!BF$1,'Official Medal Table'!$E:$E,"Mixed")*'Medal values'!$B$1/2
+ COUNTIFS('Official Medal Table'!$G:$G,'Each Gender Events'!$A55,'Official Medal Table'!$C:$C,'Each Gender Events'!BF$1,'Official Medal Table'!$E:$E,"Mixed")*'Medal values'!$B$2/2
+ COUNTIFS('Official Medal Table'!$H:$H,'Each Gender Events'!$A55,'Official Medal Table'!$C:$C,'Each Gender Events'!BF$1,'Official Medal Table'!$E:$E,"Mixed")*'Medal values'!$B$3/2
+ COUNTIFS('Official Medal Table'!$I:$I,'Each Gender Events'!$A55,'Official Medal Table'!$C:$C,'Each Gender Events'!BF$1,'Official Medal Table'!$E:$E,"Mixed")*'Medal values'!$B$3/2</f>
        <v>0</v>
      </c>
      <c r="BG55">
        <f>COUNTIFS('Official Medal Table'!$F:$F,'Each Gender Events'!$A55,'Official Medal Table'!$C:$C,'Each Gender Events'!BG$1,'Official Medal Table'!$E:$E,'Each Gender Events'!BG$2)*'Medal values'!$B$1
+ COUNTIFS('Official Medal Table'!$G:$G,'Each Gender Events'!$A55,'Official Medal Table'!$C:$C,'Each Gender Events'!BG$1,'Official Medal Table'!$E:$E,'Each Gender Events'!BG$2)*'Medal values'!$B$2
+ COUNTIFS('Official Medal Table'!$H:$H,'Each Gender Events'!$A55,'Official Medal Table'!$C:$C,'Each Gender Events'!BG$1,'Official Medal Table'!$E:$E,'Each Gender Events'!BG$2)*'Medal values'!$B$3
+ COUNTIFS('Official Medal Table'!$I:$I,'Each Gender Events'!$A55,'Official Medal Table'!$C:$C,'Each Gender Events'!BG$1,'Official Medal Table'!$E:$E,'Each Gender Events'!BG$2)*'Medal values'!$B$3
+ COUNTIFS('Official Medal Table'!$F:$F,'Each Gender Events'!$A55,'Official Medal Table'!$C:$C,'Each Gender Events'!BG$1,'Official Medal Table'!$E:$E,"Mixed")*'Medal values'!$B$1/2
+ COUNTIFS('Official Medal Table'!$G:$G,'Each Gender Events'!$A55,'Official Medal Table'!$C:$C,'Each Gender Events'!BG$1,'Official Medal Table'!$E:$E,"Mixed")*'Medal values'!$B$2/2
+ COUNTIFS('Official Medal Table'!$H:$H,'Each Gender Events'!$A55,'Official Medal Table'!$C:$C,'Each Gender Events'!BG$1,'Official Medal Table'!$E:$E,"Mixed")*'Medal values'!$B$3/2
+ COUNTIFS('Official Medal Table'!$I:$I,'Each Gender Events'!$A55,'Official Medal Table'!$C:$C,'Each Gender Events'!BG$1,'Official Medal Table'!$E:$E,"Mixed")*'Medal values'!$B$3/2</f>
        <v>1</v>
      </c>
      <c r="BH55">
        <f>COUNTIFS('Official Medal Table'!$F:$F,'Each Gender Events'!$A55,'Official Medal Table'!$C:$C,'Each Gender Events'!BH$1,'Official Medal Table'!$E:$E,'Each Gender Events'!BH$2)*'Medal values'!$B$1
+ COUNTIFS('Official Medal Table'!$G:$G,'Each Gender Events'!$A55,'Official Medal Table'!$C:$C,'Each Gender Events'!BH$1,'Official Medal Table'!$E:$E,'Each Gender Events'!BH$2)*'Medal values'!$B$2
+ COUNTIFS('Official Medal Table'!$H:$H,'Each Gender Events'!$A55,'Official Medal Table'!$C:$C,'Each Gender Events'!BH$1,'Official Medal Table'!$E:$E,'Each Gender Events'!BH$2)*'Medal values'!$B$3
+ COUNTIFS('Official Medal Table'!$I:$I,'Each Gender Events'!$A55,'Official Medal Table'!$C:$C,'Each Gender Events'!BH$1,'Official Medal Table'!$E:$E,'Each Gender Events'!BH$2)*'Medal values'!$B$3
+ COUNTIFS('Official Medal Table'!$F:$F,'Each Gender Events'!$A55,'Official Medal Table'!$C:$C,'Each Gender Events'!BH$1,'Official Medal Table'!$E:$E,"Mixed")*'Medal values'!$B$1/2
+ COUNTIFS('Official Medal Table'!$G:$G,'Each Gender Events'!$A55,'Official Medal Table'!$C:$C,'Each Gender Events'!BH$1,'Official Medal Table'!$E:$E,"Mixed")*'Medal values'!$B$2/2
+ COUNTIFS('Official Medal Table'!$H:$H,'Each Gender Events'!$A55,'Official Medal Table'!$C:$C,'Each Gender Events'!BH$1,'Official Medal Table'!$E:$E,"Mixed")*'Medal values'!$B$3/2
+ COUNTIFS('Official Medal Table'!$I:$I,'Each Gender Events'!$A55,'Official Medal Table'!$C:$C,'Each Gender Events'!BH$1,'Official Medal Table'!$E:$E,"Mixed")*'Medal values'!$B$3/2</f>
        <v>1</v>
      </c>
      <c r="BI55">
        <f>COUNTIFS('Official Medal Table'!$F:$F,'Each Gender Events'!$A55,'Official Medal Table'!$C:$C,'Each Gender Events'!BI$1,'Official Medal Table'!$E:$E,'Each Gender Events'!BI$2)*'Medal values'!$B$1
+ COUNTIFS('Official Medal Table'!$G:$G,'Each Gender Events'!$A55,'Official Medal Table'!$C:$C,'Each Gender Events'!BI$1,'Official Medal Table'!$E:$E,'Each Gender Events'!BI$2)*'Medal values'!$B$2
+ COUNTIFS('Official Medal Table'!$H:$H,'Each Gender Events'!$A55,'Official Medal Table'!$C:$C,'Each Gender Events'!BI$1,'Official Medal Table'!$E:$E,'Each Gender Events'!BI$2)*'Medal values'!$B$3
+ COUNTIFS('Official Medal Table'!$I:$I,'Each Gender Events'!$A55,'Official Medal Table'!$C:$C,'Each Gender Events'!BI$1,'Official Medal Table'!$E:$E,'Each Gender Events'!BI$2)*'Medal values'!$B$3
+ COUNTIFS('Official Medal Table'!$F:$F,'Each Gender Events'!$A55,'Official Medal Table'!$C:$C,'Each Gender Events'!BI$1,'Official Medal Table'!$E:$E,"Mixed")*'Medal values'!$B$1/2
+ COUNTIFS('Official Medal Table'!$G:$G,'Each Gender Events'!$A55,'Official Medal Table'!$C:$C,'Each Gender Events'!BI$1,'Official Medal Table'!$E:$E,"Mixed")*'Medal values'!$B$2/2
+ COUNTIFS('Official Medal Table'!$H:$H,'Each Gender Events'!$A55,'Official Medal Table'!$C:$C,'Each Gender Events'!BI$1,'Official Medal Table'!$E:$E,"Mixed")*'Medal values'!$B$3/2
+ COUNTIFS('Official Medal Table'!$I:$I,'Each Gender Events'!$A55,'Official Medal Table'!$C:$C,'Each Gender Events'!BI$1,'Official Medal Table'!$E:$E,"Mixed")*'Medal values'!$B$3/2</f>
        <v>0</v>
      </c>
      <c r="BJ55">
        <f>COUNTIFS('Official Medal Table'!$F:$F,'Each Gender Events'!$A55,'Official Medal Table'!$C:$C,'Each Gender Events'!BJ$1,'Official Medal Table'!$E:$E,'Each Gender Events'!BJ$2)*'Medal values'!$B$1
+ COUNTIFS('Official Medal Table'!$G:$G,'Each Gender Events'!$A55,'Official Medal Table'!$C:$C,'Each Gender Events'!BJ$1,'Official Medal Table'!$E:$E,'Each Gender Events'!BJ$2)*'Medal values'!$B$2
+ COUNTIFS('Official Medal Table'!$H:$H,'Each Gender Events'!$A55,'Official Medal Table'!$C:$C,'Each Gender Events'!BJ$1,'Official Medal Table'!$E:$E,'Each Gender Events'!BJ$2)*'Medal values'!$B$3
+ COUNTIFS('Official Medal Table'!$I:$I,'Each Gender Events'!$A55,'Official Medal Table'!$C:$C,'Each Gender Events'!BJ$1,'Official Medal Table'!$E:$E,'Each Gender Events'!BJ$2)*'Medal values'!$B$3
+ COUNTIFS('Official Medal Table'!$F:$F,'Each Gender Events'!$A55,'Official Medal Table'!$C:$C,'Each Gender Events'!BJ$1,'Official Medal Table'!$E:$E,"Mixed")*'Medal values'!$B$1/2
+ COUNTIFS('Official Medal Table'!$G:$G,'Each Gender Events'!$A55,'Official Medal Table'!$C:$C,'Each Gender Events'!BJ$1,'Official Medal Table'!$E:$E,"Mixed")*'Medal values'!$B$2/2
+ COUNTIFS('Official Medal Table'!$H:$H,'Each Gender Events'!$A55,'Official Medal Table'!$C:$C,'Each Gender Events'!BJ$1,'Official Medal Table'!$E:$E,"Mixed")*'Medal values'!$B$3/2
+ COUNTIFS('Official Medal Table'!$I:$I,'Each Gender Events'!$A55,'Official Medal Table'!$C:$C,'Each Gender Events'!BJ$1,'Official Medal Table'!$E:$E,"Mixed")*'Medal values'!$B$3/2</f>
        <v>0</v>
      </c>
      <c r="BK55">
        <f>COUNTIFS('Official Medal Table'!$F:$F,'Each Gender Events'!$A55,'Official Medal Table'!$C:$C,'Each Gender Events'!BK$1,'Official Medal Table'!$E:$E,'Each Gender Events'!BK$2)*'Medal values'!$B$1
+ COUNTIFS('Official Medal Table'!$G:$G,'Each Gender Events'!$A55,'Official Medal Table'!$C:$C,'Each Gender Events'!BK$1,'Official Medal Table'!$E:$E,'Each Gender Events'!BK$2)*'Medal values'!$B$2
+ COUNTIFS('Official Medal Table'!$H:$H,'Each Gender Events'!$A55,'Official Medal Table'!$C:$C,'Each Gender Events'!BK$1,'Official Medal Table'!$E:$E,'Each Gender Events'!BK$2)*'Medal values'!$B$3
+ COUNTIFS('Official Medal Table'!$I:$I,'Each Gender Events'!$A55,'Official Medal Table'!$C:$C,'Each Gender Events'!BK$1,'Official Medal Table'!$E:$E,'Each Gender Events'!BK$2)*'Medal values'!$B$3
+ COUNTIFS('Official Medal Table'!$F:$F,'Each Gender Events'!$A55,'Official Medal Table'!$C:$C,'Each Gender Events'!BK$1,'Official Medal Table'!$E:$E,"Mixed")*'Medal values'!$B$1/2
+ COUNTIFS('Official Medal Table'!$G:$G,'Each Gender Events'!$A55,'Official Medal Table'!$C:$C,'Each Gender Events'!BK$1,'Official Medal Table'!$E:$E,"Mixed")*'Medal values'!$B$2/2
+ COUNTIFS('Official Medal Table'!$H:$H,'Each Gender Events'!$A55,'Official Medal Table'!$C:$C,'Each Gender Events'!BK$1,'Official Medal Table'!$E:$E,"Mixed")*'Medal values'!$B$3/2
+ COUNTIFS('Official Medal Table'!$I:$I,'Each Gender Events'!$A55,'Official Medal Table'!$C:$C,'Each Gender Events'!BK$1,'Official Medal Table'!$E:$E,"Mixed")*'Medal values'!$B$3/2</f>
        <v>0</v>
      </c>
      <c r="BL55">
        <f>COUNTIFS('Official Medal Table'!$F:$F,'Each Gender Events'!$A55,'Official Medal Table'!$C:$C,'Each Gender Events'!BL$1,'Official Medal Table'!$E:$E,'Each Gender Events'!BL$2)*'Medal values'!$B$1
+ COUNTIFS('Official Medal Table'!$G:$G,'Each Gender Events'!$A55,'Official Medal Table'!$C:$C,'Each Gender Events'!BL$1,'Official Medal Table'!$E:$E,'Each Gender Events'!BL$2)*'Medal values'!$B$2
+ COUNTIFS('Official Medal Table'!$H:$H,'Each Gender Events'!$A55,'Official Medal Table'!$C:$C,'Each Gender Events'!BL$1,'Official Medal Table'!$E:$E,'Each Gender Events'!BL$2)*'Medal values'!$B$3
+ COUNTIFS('Official Medal Table'!$I:$I,'Each Gender Events'!$A55,'Official Medal Table'!$C:$C,'Each Gender Events'!BL$1,'Official Medal Table'!$E:$E,'Each Gender Events'!BL$2)*'Medal values'!$B$3
+ COUNTIFS('Official Medal Table'!$F:$F,'Each Gender Events'!$A55,'Official Medal Table'!$C:$C,'Each Gender Events'!BL$1,'Official Medal Table'!$E:$E,"Mixed")*'Medal values'!$B$1/2
+ COUNTIFS('Official Medal Table'!$G:$G,'Each Gender Events'!$A55,'Official Medal Table'!$C:$C,'Each Gender Events'!BL$1,'Official Medal Table'!$E:$E,"Mixed")*'Medal values'!$B$2/2
+ COUNTIFS('Official Medal Table'!$H:$H,'Each Gender Events'!$A55,'Official Medal Table'!$C:$C,'Each Gender Events'!BL$1,'Official Medal Table'!$E:$E,"Mixed")*'Medal values'!$B$3/2
+ COUNTIFS('Official Medal Table'!$I:$I,'Each Gender Events'!$A55,'Official Medal Table'!$C:$C,'Each Gender Events'!BL$1,'Official Medal Table'!$E:$E,"Mixed")*'Medal values'!$B$3/2</f>
        <v>0</v>
      </c>
      <c r="BM55">
        <f>COUNTIFS('Official Medal Table'!$F:$F,'Each Gender Events'!$A55,'Official Medal Table'!$C:$C,'Each Gender Events'!BM$1,'Official Medal Table'!$E:$E,'Each Gender Events'!BM$2)*'Medal values'!$B$1
+ COUNTIFS('Official Medal Table'!$G:$G,'Each Gender Events'!$A55,'Official Medal Table'!$C:$C,'Each Gender Events'!BM$1,'Official Medal Table'!$E:$E,'Each Gender Events'!BM$2)*'Medal values'!$B$2
+ COUNTIFS('Official Medal Table'!$H:$H,'Each Gender Events'!$A55,'Official Medal Table'!$C:$C,'Each Gender Events'!BM$1,'Official Medal Table'!$E:$E,'Each Gender Events'!BM$2)*'Medal values'!$B$3
+ COUNTIFS('Official Medal Table'!$I:$I,'Each Gender Events'!$A55,'Official Medal Table'!$C:$C,'Each Gender Events'!BM$1,'Official Medal Table'!$E:$E,'Each Gender Events'!BM$2)*'Medal values'!$B$3
+ COUNTIFS('Official Medal Table'!$F:$F,'Each Gender Events'!$A55,'Official Medal Table'!$C:$C,'Each Gender Events'!BM$1,'Official Medal Table'!$E:$E,"Mixed")*'Medal values'!$B$1/2
+ COUNTIFS('Official Medal Table'!$G:$G,'Each Gender Events'!$A55,'Official Medal Table'!$C:$C,'Each Gender Events'!BM$1,'Official Medal Table'!$E:$E,"Mixed")*'Medal values'!$B$2/2
+ COUNTIFS('Official Medal Table'!$H:$H,'Each Gender Events'!$A55,'Official Medal Table'!$C:$C,'Each Gender Events'!BM$1,'Official Medal Table'!$E:$E,"Mixed")*'Medal values'!$B$3/2
+ COUNTIFS('Official Medal Table'!$I:$I,'Each Gender Events'!$A55,'Official Medal Table'!$C:$C,'Each Gender Events'!BM$1,'Official Medal Table'!$E:$E,"Mixed")*'Medal values'!$B$3/2</f>
        <v>0</v>
      </c>
      <c r="BN55">
        <f>COUNTIFS('Official Medal Table'!$F:$F,'Each Gender Events'!$A55,'Official Medal Table'!$C:$C,'Each Gender Events'!BN$1,'Official Medal Table'!$E:$E,'Each Gender Events'!BN$2)*'Medal values'!$B$1
+ COUNTIFS('Official Medal Table'!$G:$G,'Each Gender Events'!$A55,'Official Medal Table'!$C:$C,'Each Gender Events'!BN$1,'Official Medal Table'!$E:$E,'Each Gender Events'!BN$2)*'Medal values'!$B$2
+ COUNTIFS('Official Medal Table'!$H:$H,'Each Gender Events'!$A55,'Official Medal Table'!$C:$C,'Each Gender Events'!BN$1,'Official Medal Table'!$E:$E,'Each Gender Events'!BN$2)*'Medal values'!$B$3
+ COUNTIFS('Official Medal Table'!$I:$I,'Each Gender Events'!$A55,'Official Medal Table'!$C:$C,'Each Gender Events'!BN$1,'Official Medal Table'!$E:$E,'Each Gender Events'!BN$2)*'Medal values'!$B$3
+ COUNTIFS('Official Medal Table'!$F:$F,'Each Gender Events'!$A55,'Official Medal Table'!$C:$C,'Each Gender Events'!BN$1,'Official Medal Table'!$E:$E,"Mixed")*'Medal values'!$B$1/2
+ COUNTIFS('Official Medal Table'!$G:$G,'Each Gender Events'!$A55,'Official Medal Table'!$C:$C,'Each Gender Events'!BN$1,'Official Medal Table'!$E:$E,"Mixed")*'Medal values'!$B$2/2
+ COUNTIFS('Official Medal Table'!$H:$H,'Each Gender Events'!$A55,'Official Medal Table'!$C:$C,'Each Gender Events'!BN$1,'Official Medal Table'!$E:$E,"Mixed")*'Medal values'!$B$3/2
+ COUNTIFS('Official Medal Table'!$I:$I,'Each Gender Events'!$A55,'Official Medal Table'!$C:$C,'Each Gender Events'!BN$1,'Official Medal Table'!$E:$E,"Mixed")*'Medal values'!$B$3/2</f>
        <v>0</v>
      </c>
      <c r="BO55">
        <f>COUNTIFS('Official Medal Table'!$F:$F,'Each Gender Events'!$A55,'Official Medal Table'!$C:$C,'Each Gender Events'!BO$1,'Official Medal Table'!$E:$E,'Each Gender Events'!BO$2)*'Medal values'!$B$1
+ COUNTIFS('Official Medal Table'!$G:$G,'Each Gender Events'!$A55,'Official Medal Table'!$C:$C,'Each Gender Events'!BO$1,'Official Medal Table'!$E:$E,'Each Gender Events'!BO$2)*'Medal values'!$B$2
+ COUNTIFS('Official Medal Table'!$H:$H,'Each Gender Events'!$A55,'Official Medal Table'!$C:$C,'Each Gender Events'!BO$1,'Official Medal Table'!$E:$E,'Each Gender Events'!BO$2)*'Medal values'!$B$3
+ COUNTIFS('Official Medal Table'!$I:$I,'Each Gender Events'!$A55,'Official Medal Table'!$C:$C,'Each Gender Events'!BO$1,'Official Medal Table'!$E:$E,'Each Gender Events'!BO$2)*'Medal values'!$B$3
+ COUNTIFS('Official Medal Table'!$F:$F,'Each Gender Events'!$A55,'Official Medal Table'!$C:$C,'Each Gender Events'!BO$1,'Official Medal Table'!$E:$E,"Mixed")*'Medal values'!$B$1/2
+ COUNTIFS('Official Medal Table'!$G:$G,'Each Gender Events'!$A55,'Official Medal Table'!$C:$C,'Each Gender Events'!BO$1,'Official Medal Table'!$E:$E,"Mixed")*'Medal values'!$B$2/2
+ COUNTIFS('Official Medal Table'!$H:$H,'Each Gender Events'!$A55,'Official Medal Table'!$C:$C,'Each Gender Events'!BO$1,'Official Medal Table'!$E:$E,"Mixed")*'Medal values'!$B$3/2
+ COUNTIFS('Official Medal Table'!$I:$I,'Each Gender Events'!$A55,'Official Medal Table'!$C:$C,'Each Gender Events'!BO$1,'Official Medal Table'!$E:$E,"Mixed")*'Medal values'!$B$3/2</f>
        <v>0</v>
      </c>
      <c r="BP55">
        <f>COUNTIFS('Official Medal Table'!$F:$F,'Each Gender Events'!$A55,'Official Medal Table'!$C:$C,'Each Gender Events'!BP$1,'Official Medal Table'!$E:$E,'Each Gender Events'!BP$2)*'Medal values'!$B$1
+ COUNTIFS('Official Medal Table'!$G:$G,'Each Gender Events'!$A55,'Official Medal Table'!$C:$C,'Each Gender Events'!BP$1,'Official Medal Table'!$E:$E,'Each Gender Events'!BP$2)*'Medal values'!$B$2
+ COUNTIFS('Official Medal Table'!$H:$H,'Each Gender Events'!$A55,'Official Medal Table'!$C:$C,'Each Gender Events'!BP$1,'Official Medal Table'!$E:$E,'Each Gender Events'!BP$2)*'Medal values'!$B$3
+ COUNTIFS('Official Medal Table'!$I:$I,'Each Gender Events'!$A55,'Official Medal Table'!$C:$C,'Each Gender Events'!BP$1,'Official Medal Table'!$E:$E,'Each Gender Events'!BP$2)*'Medal values'!$B$3
+ COUNTIFS('Official Medal Table'!$F:$F,'Each Gender Events'!$A55,'Official Medal Table'!$C:$C,'Each Gender Events'!BP$1,'Official Medal Table'!$E:$E,"Mixed")*'Medal values'!$B$1/2
+ COUNTIFS('Official Medal Table'!$G:$G,'Each Gender Events'!$A55,'Official Medal Table'!$C:$C,'Each Gender Events'!BP$1,'Official Medal Table'!$E:$E,"Mixed")*'Medal values'!$B$2/2
+ COUNTIFS('Official Medal Table'!$H:$H,'Each Gender Events'!$A55,'Official Medal Table'!$C:$C,'Each Gender Events'!BP$1,'Official Medal Table'!$E:$E,"Mixed")*'Medal values'!$B$3/2
+ COUNTIFS('Official Medal Table'!$I:$I,'Each Gender Events'!$A55,'Official Medal Table'!$C:$C,'Each Gender Events'!BP$1,'Official Medal Table'!$E:$E,"Mixed")*'Medal values'!$B$3/2</f>
        <v>0</v>
      </c>
      <c r="BQ55">
        <f>COUNTIFS('Official Medal Table'!$F:$F,'Each Gender Events'!$A55,'Official Medal Table'!$C:$C,'Each Gender Events'!BQ$1,'Official Medal Table'!$E:$E,'Each Gender Events'!BQ$2)*'Medal values'!$B$1
+ COUNTIFS('Official Medal Table'!$G:$G,'Each Gender Events'!$A55,'Official Medal Table'!$C:$C,'Each Gender Events'!BQ$1,'Official Medal Table'!$E:$E,'Each Gender Events'!BQ$2)*'Medal values'!$B$2
+ COUNTIFS('Official Medal Table'!$H:$H,'Each Gender Events'!$A55,'Official Medal Table'!$C:$C,'Each Gender Events'!BQ$1,'Official Medal Table'!$E:$E,'Each Gender Events'!BQ$2)*'Medal values'!$B$3
+ COUNTIFS('Official Medal Table'!$I:$I,'Each Gender Events'!$A55,'Official Medal Table'!$C:$C,'Each Gender Events'!BQ$1,'Official Medal Table'!$E:$E,'Each Gender Events'!BQ$2)*'Medal values'!$B$3
+ COUNTIFS('Official Medal Table'!$F:$F,'Each Gender Events'!$A55,'Official Medal Table'!$C:$C,'Each Gender Events'!BQ$1,'Official Medal Table'!$E:$E,"Mixed")*'Medal values'!$B$1/2
+ COUNTIFS('Official Medal Table'!$G:$G,'Each Gender Events'!$A55,'Official Medal Table'!$C:$C,'Each Gender Events'!BQ$1,'Official Medal Table'!$E:$E,"Mixed")*'Medal values'!$B$2/2
+ COUNTIFS('Official Medal Table'!$H:$H,'Each Gender Events'!$A55,'Official Medal Table'!$C:$C,'Each Gender Events'!BQ$1,'Official Medal Table'!$E:$E,"Mixed")*'Medal values'!$B$3/2
+ COUNTIFS('Official Medal Table'!$I:$I,'Each Gender Events'!$A55,'Official Medal Table'!$C:$C,'Each Gender Events'!BQ$1,'Official Medal Table'!$E:$E,"Mixed")*'Medal values'!$B$3/2</f>
        <v>0</v>
      </c>
      <c r="BR55">
        <f>COUNTIFS('Official Medal Table'!$F:$F,'Each Gender Events'!$A55,'Official Medal Table'!$C:$C,'Each Gender Events'!BR$1,'Official Medal Table'!$E:$E,'Each Gender Events'!BR$2)*'Medal values'!$B$1
+ COUNTIFS('Official Medal Table'!$G:$G,'Each Gender Events'!$A55,'Official Medal Table'!$C:$C,'Each Gender Events'!BR$1,'Official Medal Table'!$E:$E,'Each Gender Events'!BR$2)*'Medal values'!$B$2
+ COUNTIFS('Official Medal Table'!$H:$H,'Each Gender Events'!$A55,'Official Medal Table'!$C:$C,'Each Gender Events'!BR$1,'Official Medal Table'!$E:$E,'Each Gender Events'!BR$2)*'Medal values'!$B$3
+ COUNTIFS('Official Medal Table'!$I:$I,'Each Gender Events'!$A55,'Official Medal Table'!$C:$C,'Each Gender Events'!BR$1,'Official Medal Table'!$E:$E,'Each Gender Events'!BR$2)*'Medal values'!$B$3
+ COUNTIFS('Official Medal Table'!$F:$F,'Each Gender Events'!$A55,'Official Medal Table'!$C:$C,'Each Gender Events'!BR$1,'Official Medal Table'!$E:$E,"Mixed")*'Medal values'!$B$1/2
+ COUNTIFS('Official Medal Table'!$G:$G,'Each Gender Events'!$A55,'Official Medal Table'!$C:$C,'Each Gender Events'!BR$1,'Official Medal Table'!$E:$E,"Mixed")*'Medal values'!$B$2/2
+ COUNTIFS('Official Medal Table'!$H:$H,'Each Gender Events'!$A55,'Official Medal Table'!$C:$C,'Each Gender Events'!BR$1,'Official Medal Table'!$E:$E,"Mixed")*'Medal values'!$B$3/2
+ COUNTIFS('Official Medal Table'!$I:$I,'Each Gender Events'!$A55,'Official Medal Table'!$C:$C,'Each Gender Events'!BR$1,'Official Medal Table'!$E:$E,"Mixed")*'Medal values'!$B$3/2</f>
        <v>0</v>
      </c>
      <c r="BS55">
        <f>COUNTIFS('Official Medal Table'!$F:$F,'Each Gender Events'!$A55,'Official Medal Table'!$C:$C,'Each Gender Events'!BS$1,'Official Medal Table'!$E:$E,'Each Gender Events'!BS$2)*'Medal values'!$B$1
+ COUNTIFS('Official Medal Table'!$G:$G,'Each Gender Events'!$A55,'Official Medal Table'!$C:$C,'Each Gender Events'!BS$1,'Official Medal Table'!$E:$E,'Each Gender Events'!BS$2)*'Medal values'!$B$2
+ COUNTIFS('Official Medal Table'!$H:$H,'Each Gender Events'!$A55,'Official Medal Table'!$C:$C,'Each Gender Events'!BS$1,'Official Medal Table'!$E:$E,'Each Gender Events'!BS$2)*'Medal values'!$B$3
+ COUNTIFS('Official Medal Table'!$I:$I,'Each Gender Events'!$A55,'Official Medal Table'!$C:$C,'Each Gender Events'!BS$1,'Official Medal Table'!$E:$E,'Each Gender Events'!BS$2)*'Medal values'!$B$3
+ COUNTIFS('Official Medal Table'!$F:$F,'Each Gender Events'!$A55,'Official Medal Table'!$C:$C,'Each Gender Events'!BS$1,'Official Medal Table'!$E:$E,"Mixed")*'Medal values'!$B$1/2
+ COUNTIFS('Official Medal Table'!$G:$G,'Each Gender Events'!$A55,'Official Medal Table'!$C:$C,'Each Gender Events'!BS$1,'Official Medal Table'!$E:$E,"Mixed")*'Medal values'!$B$2/2
+ COUNTIFS('Official Medal Table'!$H:$H,'Each Gender Events'!$A55,'Official Medal Table'!$C:$C,'Each Gender Events'!BS$1,'Official Medal Table'!$E:$E,"Mixed")*'Medal values'!$B$3/2
+ COUNTIFS('Official Medal Table'!$I:$I,'Each Gender Events'!$A55,'Official Medal Table'!$C:$C,'Each Gender Events'!BS$1,'Official Medal Table'!$E:$E,"Mixed")*'Medal values'!$B$3/2</f>
        <v>0</v>
      </c>
      <c r="BT55">
        <f>COUNTIFS('Official Medal Table'!$F:$F,'Each Gender Events'!$A55,'Official Medal Table'!$C:$C,'Each Gender Events'!BT$1,'Official Medal Table'!$E:$E,'Each Gender Events'!BT$2)*'Medal values'!$B$1
+ COUNTIFS('Official Medal Table'!$G:$G,'Each Gender Events'!$A55,'Official Medal Table'!$C:$C,'Each Gender Events'!BT$1,'Official Medal Table'!$E:$E,'Each Gender Events'!BT$2)*'Medal values'!$B$2
+ COUNTIFS('Official Medal Table'!$H:$H,'Each Gender Events'!$A55,'Official Medal Table'!$C:$C,'Each Gender Events'!BT$1,'Official Medal Table'!$E:$E,'Each Gender Events'!BT$2)*'Medal values'!$B$3
+ COUNTIFS('Official Medal Table'!$I:$I,'Each Gender Events'!$A55,'Official Medal Table'!$C:$C,'Each Gender Events'!BT$1,'Official Medal Table'!$E:$E,'Each Gender Events'!BT$2)*'Medal values'!$B$3
+ COUNTIFS('Official Medal Table'!$F:$F,'Each Gender Events'!$A55,'Official Medal Table'!$C:$C,'Each Gender Events'!BT$1,'Official Medal Table'!$E:$E,"Mixed")*'Medal values'!$B$1/2
+ COUNTIFS('Official Medal Table'!$G:$G,'Each Gender Events'!$A55,'Official Medal Table'!$C:$C,'Each Gender Events'!BT$1,'Official Medal Table'!$E:$E,"Mixed")*'Medal values'!$B$2/2
+ COUNTIFS('Official Medal Table'!$H:$H,'Each Gender Events'!$A55,'Official Medal Table'!$C:$C,'Each Gender Events'!BT$1,'Official Medal Table'!$E:$E,"Mixed")*'Medal values'!$B$3/2
+ COUNTIFS('Official Medal Table'!$I:$I,'Each Gender Events'!$A55,'Official Medal Table'!$C:$C,'Each Gender Events'!BT$1,'Official Medal Table'!$E:$E,"Mixed")*'Medal values'!$B$3/2</f>
        <v>0</v>
      </c>
      <c r="BU55">
        <f>COUNTIFS('Official Medal Table'!$F:$F,'Each Gender Events'!$A55,'Official Medal Table'!$C:$C,'Each Gender Events'!BU$1,'Official Medal Table'!$E:$E,'Each Gender Events'!BU$2)*'Medal values'!$B$1
+ COUNTIFS('Official Medal Table'!$G:$G,'Each Gender Events'!$A55,'Official Medal Table'!$C:$C,'Each Gender Events'!BU$1,'Official Medal Table'!$E:$E,'Each Gender Events'!BU$2)*'Medal values'!$B$2
+ COUNTIFS('Official Medal Table'!$H:$H,'Each Gender Events'!$A55,'Official Medal Table'!$C:$C,'Each Gender Events'!BU$1,'Official Medal Table'!$E:$E,'Each Gender Events'!BU$2)*'Medal values'!$B$3
+ COUNTIFS('Official Medal Table'!$I:$I,'Each Gender Events'!$A55,'Official Medal Table'!$C:$C,'Each Gender Events'!BU$1,'Official Medal Table'!$E:$E,'Each Gender Events'!BU$2)*'Medal values'!$B$3
+ COUNTIFS('Official Medal Table'!$F:$F,'Each Gender Events'!$A55,'Official Medal Table'!$C:$C,'Each Gender Events'!BU$1,'Official Medal Table'!$E:$E,"Mixed")*'Medal values'!$B$1/2
+ COUNTIFS('Official Medal Table'!$G:$G,'Each Gender Events'!$A55,'Official Medal Table'!$C:$C,'Each Gender Events'!BU$1,'Official Medal Table'!$E:$E,"Mixed")*'Medal values'!$B$2/2
+ COUNTIFS('Official Medal Table'!$H:$H,'Each Gender Events'!$A55,'Official Medal Table'!$C:$C,'Each Gender Events'!BU$1,'Official Medal Table'!$E:$E,"Mixed")*'Medal values'!$B$3/2
+ COUNTIFS('Official Medal Table'!$I:$I,'Each Gender Events'!$A55,'Official Medal Table'!$C:$C,'Each Gender Events'!BU$1,'Official Medal Table'!$E:$E,"Mixed")*'Medal values'!$B$3/2</f>
        <v>0</v>
      </c>
      <c r="BV55">
        <f>COUNTIFS('Official Medal Table'!$F:$F,'Each Gender Events'!$A55,'Official Medal Table'!$C:$C,'Each Gender Events'!BV$1,'Official Medal Table'!$E:$E,'Each Gender Events'!BV$2)*'Medal values'!$B$1
+ COUNTIFS('Official Medal Table'!$G:$G,'Each Gender Events'!$A55,'Official Medal Table'!$C:$C,'Each Gender Events'!BV$1,'Official Medal Table'!$E:$E,'Each Gender Events'!BV$2)*'Medal values'!$B$2
+ COUNTIFS('Official Medal Table'!$H:$H,'Each Gender Events'!$A55,'Official Medal Table'!$C:$C,'Each Gender Events'!BV$1,'Official Medal Table'!$E:$E,'Each Gender Events'!BV$2)*'Medal values'!$B$3
+ COUNTIFS('Official Medal Table'!$I:$I,'Each Gender Events'!$A55,'Official Medal Table'!$C:$C,'Each Gender Events'!BV$1,'Official Medal Table'!$E:$E,'Each Gender Events'!BV$2)*'Medal values'!$B$3
+ COUNTIFS('Official Medal Table'!$F:$F,'Each Gender Events'!$A55,'Official Medal Table'!$C:$C,'Each Gender Events'!BV$1,'Official Medal Table'!$E:$E,"Mixed")*'Medal values'!$B$1/2
+ COUNTIFS('Official Medal Table'!$G:$G,'Each Gender Events'!$A55,'Official Medal Table'!$C:$C,'Each Gender Events'!BV$1,'Official Medal Table'!$E:$E,"Mixed")*'Medal values'!$B$2/2
+ COUNTIFS('Official Medal Table'!$H:$H,'Each Gender Events'!$A55,'Official Medal Table'!$C:$C,'Each Gender Events'!BV$1,'Official Medal Table'!$E:$E,"Mixed")*'Medal values'!$B$3/2
+ COUNTIFS('Official Medal Table'!$I:$I,'Each Gender Events'!$A55,'Official Medal Table'!$C:$C,'Each Gender Events'!BV$1,'Official Medal Table'!$E:$E,"Mixed")*'Medal values'!$B$3/2</f>
        <v>0</v>
      </c>
      <c r="BW55">
        <f>COUNTIFS('Official Medal Table'!$F:$F,'Each Gender Events'!$A55,'Official Medal Table'!$C:$C,'Each Gender Events'!BW$1,'Official Medal Table'!$E:$E,'Each Gender Events'!BW$2)*'Medal values'!$B$1
+ COUNTIFS('Official Medal Table'!$G:$G,'Each Gender Events'!$A55,'Official Medal Table'!$C:$C,'Each Gender Events'!BW$1,'Official Medal Table'!$E:$E,'Each Gender Events'!BW$2)*'Medal values'!$B$2
+ COUNTIFS('Official Medal Table'!$H:$H,'Each Gender Events'!$A55,'Official Medal Table'!$C:$C,'Each Gender Events'!BW$1,'Official Medal Table'!$E:$E,'Each Gender Events'!BW$2)*'Medal values'!$B$3
+ COUNTIFS('Official Medal Table'!$I:$I,'Each Gender Events'!$A55,'Official Medal Table'!$C:$C,'Each Gender Events'!BW$1,'Official Medal Table'!$E:$E,'Each Gender Events'!BW$2)*'Medal values'!$B$3
+ COUNTIFS('Official Medal Table'!$F:$F,'Each Gender Events'!$A55,'Official Medal Table'!$C:$C,'Each Gender Events'!BW$1,'Official Medal Table'!$E:$E,"Mixed")*'Medal values'!$B$1/2
+ COUNTIFS('Official Medal Table'!$G:$G,'Each Gender Events'!$A55,'Official Medal Table'!$C:$C,'Each Gender Events'!BW$1,'Official Medal Table'!$E:$E,"Mixed")*'Medal values'!$B$2/2
+ COUNTIFS('Official Medal Table'!$H:$H,'Each Gender Events'!$A55,'Official Medal Table'!$C:$C,'Each Gender Events'!BW$1,'Official Medal Table'!$E:$E,"Mixed")*'Medal values'!$B$3/2
+ COUNTIFS('Official Medal Table'!$I:$I,'Each Gender Events'!$A55,'Official Medal Table'!$C:$C,'Each Gender Events'!BW$1,'Official Medal Table'!$E:$E,"Mixed")*'Medal values'!$B$3/2</f>
        <v>2.0000010000000001</v>
      </c>
      <c r="BX55">
        <f>COUNTIFS('Official Medal Table'!$F:$F,'Each Gender Events'!$A55,'Official Medal Table'!$C:$C,'Each Gender Events'!BX$1,'Official Medal Table'!$E:$E,'Each Gender Events'!BX$2)*'Medal values'!$B$1
+ COUNTIFS('Official Medal Table'!$G:$G,'Each Gender Events'!$A55,'Official Medal Table'!$C:$C,'Each Gender Events'!BX$1,'Official Medal Table'!$E:$E,'Each Gender Events'!BX$2)*'Medal values'!$B$2
+ COUNTIFS('Official Medal Table'!$H:$H,'Each Gender Events'!$A55,'Official Medal Table'!$C:$C,'Each Gender Events'!BX$1,'Official Medal Table'!$E:$E,'Each Gender Events'!BX$2)*'Medal values'!$B$3
+ COUNTIFS('Official Medal Table'!$I:$I,'Each Gender Events'!$A55,'Official Medal Table'!$C:$C,'Each Gender Events'!BX$1,'Official Medal Table'!$E:$E,'Each Gender Events'!BX$2)*'Medal values'!$B$3
+ COUNTIFS('Official Medal Table'!$F:$F,'Each Gender Events'!$A55,'Official Medal Table'!$C:$C,'Each Gender Events'!BX$1,'Official Medal Table'!$E:$E,"Mixed")*'Medal values'!$B$1/2
+ COUNTIFS('Official Medal Table'!$G:$G,'Each Gender Events'!$A55,'Official Medal Table'!$C:$C,'Each Gender Events'!BX$1,'Official Medal Table'!$E:$E,"Mixed")*'Medal values'!$B$2/2
+ COUNTIFS('Official Medal Table'!$H:$H,'Each Gender Events'!$A55,'Official Medal Table'!$C:$C,'Each Gender Events'!BX$1,'Official Medal Table'!$E:$E,"Mixed")*'Medal values'!$B$3/2
+ COUNTIFS('Official Medal Table'!$I:$I,'Each Gender Events'!$A55,'Official Medal Table'!$C:$C,'Each Gender Events'!BX$1,'Official Medal Table'!$E:$E,"Mixed")*'Medal values'!$B$3/2</f>
        <v>0</v>
      </c>
      <c r="BY55">
        <f>COUNTIFS('Official Medal Table'!$F:$F,'Each Gender Events'!$A55,'Official Medal Table'!$C:$C,'Each Gender Events'!BY$1,'Official Medal Table'!$E:$E,'Each Gender Events'!BY$2)*'Medal values'!$B$1
+ COUNTIFS('Official Medal Table'!$G:$G,'Each Gender Events'!$A55,'Official Medal Table'!$C:$C,'Each Gender Events'!BY$1,'Official Medal Table'!$E:$E,'Each Gender Events'!BY$2)*'Medal values'!$B$2
+ COUNTIFS('Official Medal Table'!$H:$H,'Each Gender Events'!$A55,'Official Medal Table'!$C:$C,'Each Gender Events'!BY$1,'Official Medal Table'!$E:$E,'Each Gender Events'!BY$2)*'Medal values'!$B$3
+ COUNTIFS('Official Medal Table'!$I:$I,'Each Gender Events'!$A55,'Official Medal Table'!$C:$C,'Each Gender Events'!BY$1,'Official Medal Table'!$E:$E,'Each Gender Events'!BY$2)*'Medal values'!$B$3
+ COUNTIFS('Official Medal Table'!$F:$F,'Each Gender Events'!$A55,'Official Medal Table'!$C:$C,'Each Gender Events'!BY$1,'Official Medal Table'!$E:$E,"Mixed")*'Medal values'!$B$1/2
+ COUNTIFS('Official Medal Table'!$G:$G,'Each Gender Events'!$A55,'Official Medal Table'!$C:$C,'Each Gender Events'!BY$1,'Official Medal Table'!$E:$E,"Mixed")*'Medal values'!$B$2/2
+ COUNTIFS('Official Medal Table'!$H:$H,'Each Gender Events'!$A55,'Official Medal Table'!$C:$C,'Each Gender Events'!BY$1,'Official Medal Table'!$E:$E,"Mixed")*'Medal values'!$B$3/2
+ COUNTIFS('Official Medal Table'!$I:$I,'Each Gender Events'!$A55,'Official Medal Table'!$C:$C,'Each Gender Events'!BY$1,'Official Medal Table'!$E:$E,"Mixed")*'Medal values'!$B$3/2</f>
        <v>0</v>
      </c>
      <c r="BZ55">
        <f>COUNTIFS('Official Medal Table'!$F:$F,'Each Gender Events'!$A55,'Official Medal Table'!$C:$C,'Each Gender Events'!BZ$1,'Official Medal Table'!$E:$E,'Each Gender Events'!BZ$2)*'Medal values'!$B$1
+ COUNTIFS('Official Medal Table'!$G:$G,'Each Gender Events'!$A55,'Official Medal Table'!$C:$C,'Each Gender Events'!BZ$1,'Official Medal Table'!$E:$E,'Each Gender Events'!BZ$2)*'Medal values'!$B$2
+ COUNTIFS('Official Medal Table'!$H:$H,'Each Gender Events'!$A55,'Official Medal Table'!$C:$C,'Each Gender Events'!BZ$1,'Official Medal Table'!$E:$E,'Each Gender Events'!BZ$2)*'Medal values'!$B$3
+ COUNTIFS('Official Medal Table'!$I:$I,'Each Gender Events'!$A55,'Official Medal Table'!$C:$C,'Each Gender Events'!BZ$1,'Official Medal Table'!$E:$E,'Each Gender Events'!BZ$2)*'Medal values'!$B$3
+ COUNTIFS('Official Medal Table'!$F:$F,'Each Gender Events'!$A55,'Official Medal Table'!$C:$C,'Each Gender Events'!BZ$1,'Official Medal Table'!$E:$E,"Mixed")*'Medal values'!$B$1/2
+ COUNTIFS('Official Medal Table'!$G:$G,'Each Gender Events'!$A55,'Official Medal Table'!$C:$C,'Each Gender Events'!BZ$1,'Official Medal Table'!$E:$E,"Mixed")*'Medal values'!$B$2/2
+ COUNTIFS('Official Medal Table'!$H:$H,'Each Gender Events'!$A55,'Official Medal Table'!$C:$C,'Each Gender Events'!BZ$1,'Official Medal Table'!$E:$E,"Mixed")*'Medal values'!$B$3/2
+ COUNTIFS('Official Medal Table'!$I:$I,'Each Gender Events'!$A55,'Official Medal Table'!$C:$C,'Each Gender Events'!BZ$1,'Official Medal Table'!$E:$E,"Mixed")*'Medal values'!$B$3/2</f>
        <v>0</v>
      </c>
      <c r="CA55">
        <f>COUNTIFS('Official Medal Table'!$F:$F,'Each Gender Events'!$A55,'Official Medal Table'!$C:$C,'Each Gender Events'!CA$1,'Official Medal Table'!$E:$E,'Each Gender Events'!CA$2)*'Medal values'!$B$1
+ COUNTIFS('Official Medal Table'!$G:$G,'Each Gender Events'!$A55,'Official Medal Table'!$C:$C,'Each Gender Events'!CA$1,'Official Medal Table'!$E:$E,'Each Gender Events'!CA$2)*'Medal values'!$B$2
+ COUNTIFS('Official Medal Table'!$H:$H,'Each Gender Events'!$A55,'Official Medal Table'!$C:$C,'Each Gender Events'!CA$1,'Official Medal Table'!$E:$E,'Each Gender Events'!CA$2)*'Medal values'!$B$3
+ COUNTIFS('Official Medal Table'!$I:$I,'Each Gender Events'!$A55,'Official Medal Table'!$C:$C,'Each Gender Events'!CA$1,'Official Medal Table'!$E:$E,'Each Gender Events'!CA$2)*'Medal values'!$B$3
+ COUNTIFS('Official Medal Table'!$F:$F,'Each Gender Events'!$A55,'Official Medal Table'!$C:$C,'Each Gender Events'!CA$1,'Official Medal Table'!$E:$E,"Mixed")*'Medal values'!$B$1/2
+ COUNTIFS('Official Medal Table'!$G:$G,'Each Gender Events'!$A55,'Official Medal Table'!$C:$C,'Each Gender Events'!CA$1,'Official Medal Table'!$E:$E,"Mixed")*'Medal values'!$B$2/2
+ COUNTIFS('Official Medal Table'!$H:$H,'Each Gender Events'!$A55,'Official Medal Table'!$C:$C,'Each Gender Events'!CA$1,'Official Medal Table'!$E:$E,"Mixed")*'Medal values'!$B$3/2
+ COUNTIFS('Official Medal Table'!$I:$I,'Each Gender Events'!$A55,'Official Medal Table'!$C:$C,'Each Gender Events'!CA$1,'Official Medal Table'!$E:$E,"Mixed")*'Medal values'!$B$3/2</f>
        <v>0</v>
      </c>
      <c r="CB55">
        <f>COUNTIFS('Official Medal Table'!$F:$F,'Each Gender Events'!$A55,'Official Medal Table'!$C:$C,'Each Gender Events'!CB$1,'Official Medal Table'!$E:$E,'Each Gender Events'!CB$2)*'Medal values'!$B$1
+ COUNTIFS('Official Medal Table'!$G:$G,'Each Gender Events'!$A55,'Official Medal Table'!$C:$C,'Each Gender Events'!CB$1,'Official Medal Table'!$E:$E,'Each Gender Events'!CB$2)*'Medal values'!$B$2
+ COUNTIFS('Official Medal Table'!$H:$H,'Each Gender Events'!$A55,'Official Medal Table'!$C:$C,'Each Gender Events'!CB$1,'Official Medal Table'!$E:$E,'Each Gender Events'!CB$2)*'Medal values'!$B$3
+ COUNTIFS('Official Medal Table'!$I:$I,'Each Gender Events'!$A55,'Official Medal Table'!$C:$C,'Each Gender Events'!CB$1,'Official Medal Table'!$E:$E,'Each Gender Events'!CB$2)*'Medal values'!$B$3
+ COUNTIFS('Official Medal Table'!$F:$F,'Each Gender Events'!$A55,'Official Medal Table'!$C:$C,'Each Gender Events'!CB$1,'Official Medal Table'!$E:$E,"Mixed")*'Medal values'!$B$1/2
+ COUNTIFS('Official Medal Table'!$G:$G,'Each Gender Events'!$A55,'Official Medal Table'!$C:$C,'Each Gender Events'!CB$1,'Official Medal Table'!$E:$E,"Mixed")*'Medal values'!$B$2/2
+ COUNTIFS('Official Medal Table'!$H:$H,'Each Gender Events'!$A55,'Official Medal Table'!$C:$C,'Each Gender Events'!CB$1,'Official Medal Table'!$E:$E,"Mixed")*'Medal values'!$B$3/2
+ COUNTIFS('Official Medal Table'!$I:$I,'Each Gender Events'!$A55,'Official Medal Table'!$C:$C,'Each Gender Events'!CB$1,'Official Medal Table'!$E:$E,"Mixed")*'Medal values'!$B$3/2</f>
        <v>0</v>
      </c>
      <c r="CC55">
        <f>COUNTIFS('Official Medal Table'!$F:$F,'Each Gender Events'!$A55,'Official Medal Table'!$C:$C,'Each Gender Events'!CC$1,'Official Medal Table'!$E:$E,'Each Gender Events'!CC$2)*'Medal values'!$B$1
+ COUNTIFS('Official Medal Table'!$G:$G,'Each Gender Events'!$A55,'Official Medal Table'!$C:$C,'Each Gender Events'!CC$1,'Official Medal Table'!$E:$E,'Each Gender Events'!CC$2)*'Medal values'!$B$2
+ COUNTIFS('Official Medal Table'!$H:$H,'Each Gender Events'!$A55,'Official Medal Table'!$C:$C,'Each Gender Events'!CC$1,'Official Medal Table'!$E:$E,'Each Gender Events'!CC$2)*'Medal values'!$B$3
+ COUNTIFS('Official Medal Table'!$I:$I,'Each Gender Events'!$A55,'Official Medal Table'!$C:$C,'Each Gender Events'!CC$1,'Official Medal Table'!$E:$E,'Each Gender Events'!CC$2)*'Medal values'!$B$3
+ COUNTIFS('Official Medal Table'!$F:$F,'Each Gender Events'!$A55,'Official Medal Table'!$C:$C,'Each Gender Events'!CC$1,'Official Medal Table'!$E:$E,"Mixed")*'Medal values'!$B$1/2
+ COUNTIFS('Official Medal Table'!$G:$G,'Each Gender Events'!$A55,'Official Medal Table'!$C:$C,'Each Gender Events'!CC$1,'Official Medal Table'!$E:$E,"Mixed")*'Medal values'!$B$2/2
+ COUNTIFS('Official Medal Table'!$H:$H,'Each Gender Events'!$A55,'Official Medal Table'!$C:$C,'Each Gender Events'!CC$1,'Official Medal Table'!$E:$E,"Mixed")*'Medal values'!$B$3/2
+ COUNTIFS('Official Medal Table'!$I:$I,'Each Gender Events'!$A55,'Official Medal Table'!$C:$C,'Each Gender Events'!CC$1,'Official Medal Table'!$E:$E,"Mixed")*'Medal values'!$B$3/2</f>
        <v>0</v>
      </c>
      <c r="CD55">
        <f>COUNTIFS('Official Medal Table'!$F:$F,'Each Gender Events'!$A55,'Official Medal Table'!$C:$C,'Each Gender Events'!CD$1,'Official Medal Table'!$E:$E,'Each Gender Events'!CD$2)*'Medal values'!$B$1
+ COUNTIFS('Official Medal Table'!$G:$G,'Each Gender Events'!$A55,'Official Medal Table'!$C:$C,'Each Gender Events'!CD$1,'Official Medal Table'!$E:$E,'Each Gender Events'!CD$2)*'Medal values'!$B$2
+ COUNTIFS('Official Medal Table'!$H:$H,'Each Gender Events'!$A55,'Official Medal Table'!$C:$C,'Each Gender Events'!CD$1,'Official Medal Table'!$E:$E,'Each Gender Events'!CD$2)*'Medal values'!$B$3
+ COUNTIFS('Official Medal Table'!$I:$I,'Each Gender Events'!$A55,'Official Medal Table'!$C:$C,'Each Gender Events'!CD$1,'Official Medal Table'!$E:$E,'Each Gender Events'!CD$2)*'Medal values'!$B$3
+ COUNTIFS('Official Medal Table'!$F:$F,'Each Gender Events'!$A55,'Official Medal Table'!$C:$C,'Each Gender Events'!CD$1,'Official Medal Table'!$E:$E,"Mixed")*'Medal values'!$B$1/2
+ COUNTIFS('Official Medal Table'!$G:$G,'Each Gender Events'!$A55,'Official Medal Table'!$C:$C,'Each Gender Events'!CD$1,'Official Medal Table'!$E:$E,"Mixed")*'Medal values'!$B$2/2
+ COUNTIFS('Official Medal Table'!$H:$H,'Each Gender Events'!$A55,'Official Medal Table'!$C:$C,'Each Gender Events'!CD$1,'Official Medal Table'!$E:$E,"Mixed")*'Medal values'!$B$3/2
+ COUNTIFS('Official Medal Table'!$I:$I,'Each Gender Events'!$A55,'Official Medal Table'!$C:$C,'Each Gender Events'!CD$1,'Official Medal Table'!$E:$E,"Mixed")*'Medal values'!$B$3/2</f>
        <v>0</v>
      </c>
      <c r="CE55">
        <f>COUNTIFS('Official Medal Table'!$F:$F,'Each Gender Events'!$A55,'Official Medal Table'!$C:$C,'Each Gender Events'!CE$1,'Official Medal Table'!$E:$E,'Each Gender Events'!CE$2)*'Medal values'!$B$1
+ COUNTIFS('Official Medal Table'!$G:$G,'Each Gender Events'!$A55,'Official Medal Table'!$C:$C,'Each Gender Events'!CE$1,'Official Medal Table'!$E:$E,'Each Gender Events'!CE$2)*'Medal values'!$B$2
+ COUNTIFS('Official Medal Table'!$H:$H,'Each Gender Events'!$A55,'Official Medal Table'!$C:$C,'Each Gender Events'!CE$1,'Official Medal Table'!$E:$E,'Each Gender Events'!CE$2)*'Medal values'!$B$3
+ COUNTIFS('Official Medal Table'!$I:$I,'Each Gender Events'!$A55,'Official Medal Table'!$C:$C,'Each Gender Events'!CE$1,'Official Medal Table'!$E:$E,'Each Gender Events'!CE$2)*'Medal values'!$B$3
+ COUNTIFS('Official Medal Table'!$F:$F,'Each Gender Events'!$A55,'Official Medal Table'!$C:$C,'Each Gender Events'!CE$1,'Official Medal Table'!$E:$E,"Mixed")*'Medal values'!$B$1/2
+ COUNTIFS('Official Medal Table'!$G:$G,'Each Gender Events'!$A55,'Official Medal Table'!$C:$C,'Each Gender Events'!CE$1,'Official Medal Table'!$E:$E,"Mixed")*'Medal values'!$B$2/2
+ COUNTIFS('Official Medal Table'!$H:$H,'Each Gender Events'!$A55,'Official Medal Table'!$C:$C,'Each Gender Events'!CE$1,'Official Medal Table'!$E:$E,"Mixed")*'Medal values'!$B$3/2
+ COUNTIFS('Official Medal Table'!$I:$I,'Each Gender Events'!$A55,'Official Medal Table'!$C:$C,'Each Gender Events'!CE$1,'Official Medal Table'!$E:$E,"Mixed")*'Medal values'!$B$3/2</f>
        <v>0</v>
      </c>
      <c r="CF55">
        <f>COUNTIFS('Official Medal Table'!$F:$F,'Each Gender Events'!$A55,'Official Medal Table'!$C:$C,'Each Gender Events'!CF$1,'Official Medal Table'!$E:$E,'Each Gender Events'!CF$2)*'Medal values'!$B$1
+ COUNTIFS('Official Medal Table'!$G:$G,'Each Gender Events'!$A55,'Official Medal Table'!$C:$C,'Each Gender Events'!CF$1,'Official Medal Table'!$E:$E,'Each Gender Events'!CF$2)*'Medal values'!$B$2
+ COUNTIFS('Official Medal Table'!$H:$H,'Each Gender Events'!$A55,'Official Medal Table'!$C:$C,'Each Gender Events'!CF$1,'Official Medal Table'!$E:$E,'Each Gender Events'!CF$2)*'Medal values'!$B$3
+ COUNTIFS('Official Medal Table'!$I:$I,'Each Gender Events'!$A55,'Official Medal Table'!$C:$C,'Each Gender Events'!CF$1,'Official Medal Table'!$E:$E,'Each Gender Events'!CF$2)*'Medal values'!$B$3
+ COUNTIFS('Official Medal Table'!$F:$F,'Each Gender Events'!$A55,'Official Medal Table'!$C:$C,'Each Gender Events'!CF$1,'Official Medal Table'!$E:$E,"Mixed")*'Medal values'!$B$1/2
+ COUNTIFS('Official Medal Table'!$G:$G,'Each Gender Events'!$A55,'Official Medal Table'!$C:$C,'Each Gender Events'!CF$1,'Official Medal Table'!$E:$E,"Mixed")*'Medal values'!$B$2/2
+ COUNTIFS('Official Medal Table'!$H:$H,'Each Gender Events'!$A55,'Official Medal Table'!$C:$C,'Each Gender Events'!CF$1,'Official Medal Table'!$E:$E,"Mixed")*'Medal values'!$B$3/2
+ COUNTIFS('Official Medal Table'!$I:$I,'Each Gender Events'!$A55,'Official Medal Table'!$C:$C,'Each Gender Events'!CF$1,'Official Medal Table'!$E:$E,"Mixed")*'Medal values'!$B$3/2</f>
        <v>0</v>
      </c>
      <c r="CG55">
        <f>COUNTIFS('Official Medal Table'!$F:$F,'Each Gender Events'!$A55,'Official Medal Table'!$C:$C,'Each Gender Events'!CG$1,'Official Medal Table'!$E:$E,'Each Gender Events'!CG$2)*'Medal values'!$B$1
+ COUNTIFS('Official Medal Table'!$G:$G,'Each Gender Events'!$A55,'Official Medal Table'!$C:$C,'Each Gender Events'!CG$1,'Official Medal Table'!$E:$E,'Each Gender Events'!CG$2)*'Medal values'!$B$2
+ COUNTIFS('Official Medal Table'!$H:$H,'Each Gender Events'!$A55,'Official Medal Table'!$C:$C,'Each Gender Events'!CG$1,'Official Medal Table'!$E:$E,'Each Gender Events'!CG$2)*'Medal values'!$B$3
+ COUNTIFS('Official Medal Table'!$I:$I,'Each Gender Events'!$A55,'Official Medal Table'!$C:$C,'Each Gender Events'!CG$1,'Official Medal Table'!$E:$E,'Each Gender Events'!CG$2)*'Medal values'!$B$3
+ COUNTIFS('Official Medal Table'!$F:$F,'Each Gender Events'!$A55,'Official Medal Table'!$C:$C,'Each Gender Events'!CG$1,'Official Medal Table'!$E:$E,"Mixed")*'Medal values'!$B$1/2
+ COUNTIFS('Official Medal Table'!$G:$G,'Each Gender Events'!$A55,'Official Medal Table'!$C:$C,'Each Gender Events'!CG$1,'Official Medal Table'!$E:$E,"Mixed")*'Medal values'!$B$2/2
+ COUNTIFS('Official Medal Table'!$H:$H,'Each Gender Events'!$A55,'Official Medal Table'!$C:$C,'Each Gender Events'!CG$1,'Official Medal Table'!$E:$E,"Mixed")*'Medal values'!$B$3/2
+ COUNTIFS('Official Medal Table'!$I:$I,'Each Gender Events'!$A55,'Official Medal Table'!$C:$C,'Each Gender Events'!CG$1,'Official Medal Table'!$E:$E,"Mixed")*'Medal values'!$B$3/2</f>
        <v>0</v>
      </c>
      <c r="CH55">
        <f>COUNTIFS('Official Medal Table'!$F:$F,'Each Gender Events'!$A55,'Official Medal Table'!$C:$C,'Each Gender Events'!CH$1,'Official Medal Table'!$E:$E,'Each Gender Events'!CH$2)*'Medal values'!$B$1
+ COUNTIFS('Official Medal Table'!$G:$G,'Each Gender Events'!$A55,'Official Medal Table'!$C:$C,'Each Gender Events'!CH$1,'Official Medal Table'!$E:$E,'Each Gender Events'!CH$2)*'Medal values'!$B$2
+ COUNTIFS('Official Medal Table'!$H:$H,'Each Gender Events'!$A55,'Official Medal Table'!$C:$C,'Each Gender Events'!CH$1,'Official Medal Table'!$E:$E,'Each Gender Events'!CH$2)*'Medal values'!$B$3
+ COUNTIFS('Official Medal Table'!$I:$I,'Each Gender Events'!$A55,'Official Medal Table'!$C:$C,'Each Gender Events'!CH$1,'Official Medal Table'!$E:$E,'Each Gender Events'!CH$2)*'Medal values'!$B$3
+ COUNTIFS('Official Medal Table'!$F:$F,'Each Gender Events'!$A55,'Official Medal Table'!$C:$C,'Each Gender Events'!CH$1,'Official Medal Table'!$E:$E,"Mixed")*'Medal values'!$B$1/2
+ COUNTIFS('Official Medal Table'!$G:$G,'Each Gender Events'!$A55,'Official Medal Table'!$C:$C,'Each Gender Events'!CH$1,'Official Medal Table'!$E:$E,"Mixed")*'Medal values'!$B$2/2
+ COUNTIFS('Official Medal Table'!$H:$H,'Each Gender Events'!$A55,'Official Medal Table'!$C:$C,'Each Gender Events'!CH$1,'Official Medal Table'!$E:$E,"Mixed")*'Medal values'!$B$3/2
+ COUNTIFS('Official Medal Table'!$I:$I,'Each Gender Events'!$A55,'Official Medal Table'!$C:$C,'Each Gender Events'!CH$1,'Official Medal Table'!$E:$E,"Mixed")*'Medal values'!$B$3/2</f>
        <v>0</v>
      </c>
      <c r="CI55">
        <f>COUNTIFS('Official Medal Table'!$F:$F,'Each Gender Events'!$A55,'Official Medal Table'!$C:$C,'Each Gender Events'!CI$1,'Official Medal Table'!$E:$E,'Each Gender Events'!CI$2)*'Medal values'!$B$1
+ COUNTIFS('Official Medal Table'!$G:$G,'Each Gender Events'!$A55,'Official Medal Table'!$C:$C,'Each Gender Events'!CI$1,'Official Medal Table'!$E:$E,'Each Gender Events'!CI$2)*'Medal values'!$B$2
+ COUNTIFS('Official Medal Table'!$H:$H,'Each Gender Events'!$A55,'Official Medal Table'!$C:$C,'Each Gender Events'!CI$1,'Official Medal Table'!$E:$E,'Each Gender Events'!CI$2)*'Medal values'!$B$3
+ COUNTIFS('Official Medal Table'!$I:$I,'Each Gender Events'!$A55,'Official Medal Table'!$C:$C,'Each Gender Events'!CI$1,'Official Medal Table'!$E:$E,'Each Gender Events'!CI$2)*'Medal values'!$B$3
+ COUNTIFS('Official Medal Table'!$F:$F,'Each Gender Events'!$A55,'Official Medal Table'!$C:$C,'Each Gender Events'!CI$1,'Official Medal Table'!$E:$E,"Mixed")*'Medal values'!$B$1/2
+ COUNTIFS('Official Medal Table'!$G:$G,'Each Gender Events'!$A55,'Official Medal Table'!$C:$C,'Each Gender Events'!CI$1,'Official Medal Table'!$E:$E,"Mixed")*'Medal values'!$B$2/2
+ COUNTIFS('Official Medal Table'!$H:$H,'Each Gender Events'!$A55,'Official Medal Table'!$C:$C,'Each Gender Events'!CI$1,'Official Medal Table'!$E:$E,"Mixed")*'Medal values'!$B$3/2
+ COUNTIFS('Official Medal Table'!$I:$I,'Each Gender Events'!$A55,'Official Medal Table'!$C:$C,'Each Gender Events'!CI$1,'Official Medal Table'!$E:$E,"Mixed")*'Medal values'!$B$3/2</f>
        <v>0</v>
      </c>
      <c r="CJ55">
        <f>COUNTIFS('Official Medal Table'!$F:$F,'Each Gender Events'!$A55,'Official Medal Table'!$C:$C,'Each Gender Events'!CJ$1,'Official Medal Table'!$E:$E,'Each Gender Events'!CJ$2)*'Medal values'!$B$1
+ COUNTIFS('Official Medal Table'!$G:$G,'Each Gender Events'!$A55,'Official Medal Table'!$C:$C,'Each Gender Events'!CJ$1,'Official Medal Table'!$E:$E,'Each Gender Events'!CJ$2)*'Medal values'!$B$2
+ COUNTIFS('Official Medal Table'!$H:$H,'Each Gender Events'!$A55,'Official Medal Table'!$C:$C,'Each Gender Events'!CJ$1,'Official Medal Table'!$E:$E,'Each Gender Events'!CJ$2)*'Medal values'!$B$3
+ COUNTIFS('Official Medal Table'!$I:$I,'Each Gender Events'!$A55,'Official Medal Table'!$C:$C,'Each Gender Events'!CJ$1,'Official Medal Table'!$E:$E,'Each Gender Events'!CJ$2)*'Medal values'!$B$3
+ COUNTIFS('Official Medal Table'!$F:$F,'Each Gender Events'!$A55,'Official Medal Table'!$C:$C,'Each Gender Events'!CJ$1,'Official Medal Table'!$E:$E,"Mixed")*'Medal values'!$B$1/2
+ COUNTIFS('Official Medal Table'!$G:$G,'Each Gender Events'!$A55,'Official Medal Table'!$C:$C,'Each Gender Events'!CJ$1,'Official Medal Table'!$E:$E,"Mixed")*'Medal values'!$B$2/2
+ COUNTIFS('Official Medal Table'!$H:$H,'Each Gender Events'!$A55,'Official Medal Table'!$C:$C,'Each Gender Events'!CJ$1,'Official Medal Table'!$E:$E,"Mixed")*'Medal values'!$B$3/2
+ COUNTIFS('Official Medal Table'!$I:$I,'Each Gender Events'!$A55,'Official Medal Table'!$C:$C,'Each Gender Events'!CJ$1,'Official Medal Table'!$E:$E,"Mixed")*'Medal values'!$B$3/2</f>
        <v>0</v>
      </c>
      <c r="CK55">
        <f>COUNTIFS('Official Medal Table'!$F:$F,'Each Gender Events'!$A55,'Official Medal Table'!$C:$C,'Each Gender Events'!CK$1,'Official Medal Table'!$E:$E,'Each Gender Events'!CK$2)*'Medal values'!$B$1
+ COUNTIFS('Official Medal Table'!$G:$G,'Each Gender Events'!$A55,'Official Medal Table'!$C:$C,'Each Gender Events'!CK$1,'Official Medal Table'!$E:$E,'Each Gender Events'!CK$2)*'Medal values'!$B$2
+ COUNTIFS('Official Medal Table'!$H:$H,'Each Gender Events'!$A55,'Official Medal Table'!$C:$C,'Each Gender Events'!CK$1,'Official Medal Table'!$E:$E,'Each Gender Events'!CK$2)*'Medal values'!$B$3
+ COUNTIFS('Official Medal Table'!$I:$I,'Each Gender Events'!$A55,'Official Medal Table'!$C:$C,'Each Gender Events'!CK$1,'Official Medal Table'!$E:$E,'Each Gender Events'!CK$2)*'Medal values'!$B$3
+ COUNTIFS('Official Medal Table'!$F:$F,'Each Gender Events'!$A55,'Official Medal Table'!$C:$C,'Each Gender Events'!CK$1,'Official Medal Table'!$E:$E,"Mixed")*'Medal values'!$B$1/2
+ COUNTIFS('Official Medal Table'!$G:$G,'Each Gender Events'!$A55,'Official Medal Table'!$C:$C,'Each Gender Events'!CK$1,'Official Medal Table'!$E:$E,"Mixed")*'Medal values'!$B$2/2
+ COUNTIFS('Official Medal Table'!$H:$H,'Each Gender Events'!$A55,'Official Medal Table'!$C:$C,'Each Gender Events'!CK$1,'Official Medal Table'!$E:$E,"Mixed")*'Medal values'!$B$3/2
+ COUNTIFS('Official Medal Table'!$I:$I,'Each Gender Events'!$A55,'Official Medal Table'!$C:$C,'Each Gender Events'!CK$1,'Official Medal Table'!$E:$E,"Mixed")*'Medal values'!$B$3/2</f>
        <v>0</v>
      </c>
      <c r="CL55">
        <f>COUNTIFS('Official Medal Table'!$F:$F,'Each Gender Events'!$A55,'Official Medal Table'!$C:$C,'Each Gender Events'!CL$1,'Official Medal Table'!$E:$E,'Each Gender Events'!CL$2)*'Medal values'!$B$1
+ COUNTIFS('Official Medal Table'!$G:$G,'Each Gender Events'!$A55,'Official Medal Table'!$C:$C,'Each Gender Events'!CL$1,'Official Medal Table'!$E:$E,'Each Gender Events'!CL$2)*'Medal values'!$B$2
+ COUNTIFS('Official Medal Table'!$H:$H,'Each Gender Events'!$A55,'Official Medal Table'!$C:$C,'Each Gender Events'!CL$1,'Official Medal Table'!$E:$E,'Each Gender Events'!CL$2)*'Medal values'!$B$3
+ COUNTIFS('Official Medal Table'!$I:$I,'Each Gender Events'!$A55,'Official Medal Table'!$C:$C,'Each Gender Events'!CL$1,'Official Medal Table'!$E:$E,'Each Gender Events'!CL$2)*'Medal values'!$B$3
+ COUNTIFS('Official Medal Table'!$F:$F,'Each Gender Events'!$A55,'Official Medal Table'!$C:$C,'Each Gender Events'!CL$1,'Official Medal Table'!$E:$E,"Mixed")*'Medal values'!$B$1/2
+ COUNTIFS('Official Medal Table'!$G:$G,'Each Gender Events'!$A55,'Official Medal Table'!$C:$C,'Each Gender Events'!CL$1,'Official Medal Table'!$E:$E,"Mixed")*'Medal values'!$B$2/2
+ COUNTIFS('Official Medal Table'!$H:$H,'Each Gender Events'!$A55,'Official Medal Table'!$C:$C,'Each Gender Events'!CL$1,'Official Medal Table'!$E:$E,"Mixed")*'Medal values'!$B$3/2
+ COUNTIFS('Official Medal Table'!$I:$I,'Each Gender Events'!$A55,'Official Medal Table'!$C:$C,'Each Gender Events'!CL$1,'Official Medal Table'!$E:$E,"Mixed")*'Medal values'!$B$3/2</f>
        <v>0</v>
      </c>
      <c r="CM55">
        <f>COUNTIFS('Official Medal Table'!$F:$F,'Each Gender Events'!$A55,'Official Medal Table'!$C:$C,'Each Gender Events'!CM$1,'Official Medal Table'!$E:$E,'Each Gender Events'!CM$2)*'Medal values'!$B$1
+ COUNTIFS('Official Medal Table'!$G:$G,'Each Gender Events'!$A55,'Official Medal Table'!$C:$C,'Each Gender Events'!CM$1,'Official Medal Table'!$E:$E,'Each Gender Events'!CM$2)*'Medal values'!$B$2
+ COUNTIFS('Official Medal Table'!$H:$H,'Each Gender Events'!$A55,'Official Medal Table'!$C:$C,'Each Gender Events'!CM$1,'Official Medal Table'!$E:$E,'Each Gender Events'!CM$2)*'Medal values'!$B$3
+ COUNTIFS('Official Medal Table'!$I:$I,'Each Gender Events'!$A55,'Official Medal Table'!$C:$C,'Each Gender Events'!CM$1,'Official Medal Table'!$E:$E,'Each Gender Events'!CM$2)*'Medal values'!$B$3
+ COUNTIFS('Official Medal Table'!$F:$F,'Each Gender Events'!$A55,'Official Medal Table'!$C:$C,'Each Gender Events'!CM$1,'Official Medal Table'!$E:$E,"Mixed")*'Medal values'!$B$1/2
+ COUNTIFS('Official Medal Table'!$G:$G,'Each Gender Events'!$A55,'Official Medal Table'!$C:$C,'Each Gender Events'!CM$1,'Official Medal Table'!$E:$E,"Mixed")*'Medal values'!$B$2/2
+ COUNTIFS('Official Medal Table'!$H:$H,'Each Gender Events'!$A55,'Official Medal Table'!$C:$C,'Each Gender Events'!CM$1,'Official Medal Table'!$E:$E,"Mixed")*'Medal values'!$B$3/2
+ COUNTIFS('Official Medal Table'!$I:$I,'Each Gender Events'!$A55,'Official Medal Table'!$C:$C,'Each Gender Events'!CM$1,'Official Medal Table'!$E:$E,"Mixed")*'Medal values'!$B$3/2</f>
        <v>0</v>
      </c>
      <c r="CN55">
        <f>COUNTIFS('Official Medal Table'!$F:$F,'Each Gender Events'!$A55,'Official Medal Table'!$C:$C,'Each Gender Events'!CN$1,'Official Medal Table'!$E:$E,'Each Gender Events'!CN$2)*'Medal values'!$B$1
+ COUNTIFS('Official Medal Table'!$G:$G,'Each Gender Events'!$A55,'Official Medal Table'!$C:$C,'Each Gender Events'!CN$1,'Official Medal Table'!$E:$E,'Each Gender Events'!CN$2)*'Medal values'!$B$2
+ COUNTIFS('Official Medal Table'!$H:$H,'Each Gender Events'!$A55,'Official Medal Table'!$C:$C,'Each Gender Events'!CN$1,'Official Medal Table'!$E:$E,'Each Gender Events'!CN$2)*'Medal values'!$B$3
+ COUNTIFS('Official Medal Table'!$I:$I,'Each Gender Events'!$A55,'Official Medal Table'!$C:$C,'Each Gender Events'!CN$1,'Official Medal Table'!$E:$E,'Each Gender Events'!CN$2)*'Medal values'!$B$3
+ COUNTIFS('Official Medal Table'!$F:$F,'Each Gender Events'!$A55,'Official Medal Table'!$C:$C,'Each Gender Events'!CN$1,'Official Medal Table'!$E:$E,"Mixed")*'Medal values'!$B$1/2
+ COUNTIFS('Official Medal Table'!$G:$G,'Each Gender Events'!$A55,'Official Medal Table'!$C:$C,'Each Gender Events'!CN$1,'Official Medal Table'!$E:$E,"Mixed")*'Medal values'!$B$2/2
+ COUNTIFS('Official Medal Table'!$H:$H,'Each Gender Events'!$A55,'Official Medal Table'!$C:$C,'Each Gender Events'!CN$1,'Official Medal Table'!$E:$E,"Mixed")*'Medal values'!$B$3/2
+ COUNTIFS('Official Medal Table'!$I:$I,'Each Gender Events'!$A55,'Official Medal Table'!$C:$C,'Each Gender Events'!CN$1,'Official Medal Table'!$E:$E,"Mixed")*'Medal values'!$B$3/2</f>
        <v>0</v>
      </c>
      <c r="CO55">
        <f>COUNTIFS('Official Medal Table'!$F:$F,'Each Gender Events'!$A55,'Official Medal Table'!$C:$C,'Each Gender Events'!CO$1,'Official Medal Table'!$E:$E,'Each Gender Events'!CO$2)*'Medal values'!$B$1
+ COUNTIFS('Official Medal Table'!$G:$G,'Each Gender Events'!$A55,'Official Medal Table'!$C:$C,'Each Gender Events'!CO$1,'Official Medal Table'!$E:$E,'Each Gender Events'!CO$2)*'Medal values'!$B$2
+ COUNTIFS('Official Medal Table'!$H:$H,'Each Gender Events'!$A55,'Official Medal Table'!$C:$C,'Each Gender Events'!CO$1,'Official Medal Table'!$E:$E,'Each Gender Events'!CO$2)*'Medal values'!$B$3
+ COUNTIFS('Official Medal Table'!$I:$I,'Each Gender Events'!$A55,'Official Medal Table'!$C:$C,'Each Gender Events'!CO$1,'Official Medal Table'!$E:$E,'Each Gender Events'!CO$2)*'Medal values'!$B$3
+ COUNTIFS('Official Medal Table'!$F:$F,'Each Gender Events'!$A55,'Official Medal Table'!$C:$C,'Each Gender Events'!CO$1,'Official Medal Table'!$E:$E,"Mixed")*'Medal values'!$B$1/2
+ COUNTIFS('Official Medal Table'!$G:$G,'Each Gender Events'!$A55,'Official Medal Table'!$C:$C,'Each Gender Events'!CO$1,'Official Medal Table'!$E:$E,"Mixed")*'Medal values'!$B$2/2
+ COUNTIFS('Official Medal Table'!$H:$H,'Each Gender Events'!$A55,'Official Medal Table'!$C:$C,'Each Gender Events'!CO$1,'Official Medal Table'!$E:$E,"Mixed")*'Medal values'!$B$3/2
+ COUNTIFS('Official Medal Table'!$I:$I,'Each Gender Events'!$A55,'Official Medal Table'!$C:$C,'Each Gender Events'!CO$1,'Official Medal Table'!$E:$E,"Mixed")*'Medal values'!$B$3/2</f>
        <v>0</v>
      </c>
      <c r="CP55">
        <f>COUNTIFS('Official Medal Table'!$F:$F,'Each Gender Events'!$A55,'Official Medal Table'!$C:$C,'Each Gender Events'!CP$1,'Official Medal Table'!$E:$E,'Each Gender Events'!CP$2)*'Medal values'!$B$1
+ COUNTIFS('Official Medal Table'!$G:$G,'Each Gender Events'!$A55,'Official Medal Table'!$C:$C,'Each Gender Events'!CP$1,'Official Medal Table'!$E:$E,'Each Gender Events'!CP$2)*'Medal values'!$B$2
+ COUNTIFS('Official Medal Table'!$H:$H,'Each Gender Events'!$A55,'Official Medal Table'!$C:$C,'Each Gender Events'!CP$1,'Official Medal Table'!$E:$E,'Each Gender Events'!CP$2)*'Medal values'!$B$3
+ COUNTIFS('Official Medal Table'!$I:$I,'Each Gender Events'!$A55,'Official Medal Table'!$C:$C,'Each Gender Events'!CP$1,'Official Medal Table'!$E:$E,'Each Gender Events'!CP$2)*'Medal values'!$B$3
+ COUNTIFS('Official Medal Table'!$F:$F,'Each Gender Events'!$A55,'Official Medal Table'!$C:$C,'Each Gender Events'!CP$1,'Official Medal Table'!$E:$E,"Mixed")*'Medal values'!$B$1/2
+ COUNTIFS('Official Medal Table'!$G:$G,'Each Gender Events'!$A55,'Official Medal Table'!$C:$C,'Each Gender Events'!CP$1,'Official Medal Table'!$E:$E,"Mixed")*'Medal values'!$B$2/2
+ COUNTIFS('Official Medal Table'!$H:$H,'Each Gender Events'!$A55,'Official Medal Table'!$C:$C,'Each Gender Events'!CP$1,'Official Medal Table'!$E:$E,"Mixed")*'Medal values'!$B$3/2
+ COUNTIFS('Official Medal Table'!$I:$I,'Each Gender Events'!$A55,'Official Medal Table'!$C:$C,'Each Gender Events'!CP$1,'Official Medal Table'!$E:$E,"Mixed")*'Medal values'!$B$3/2</f>
        <v>0</v>
      </c>
      <c r="CQ55">
        <f>COUNTIFS('Official Medal Table'!$F:$F,'Each Gender Events'!$A55,'Official Medal Table'!$C:$C,'Each Gender Events'!CQ$1,'Official Medal Table'!$E:$E,'Each Gender Events'!CQ$2)*'Medal values'!$B$1
+ COUNTIFS('Official Medal Table'!$G:$G,'Each Gender Events'!$A55,'Official Medal Table'!$C:$C,'Each Gender Events'!CQ$1,'Official Medal Table'!$E:$E,'Each Gender Events'!CQ$2)*'Medal values'!$B$2
+ COUNTIFS('Official Medal Table'!$H:$H,'Each Gender Events'!$A55,'Official Medal Table'!$C:$C,'Each Gender Events'!CQ$1,'Official Medal Table'!$E:$E,'Each Gender Events'!CQ$2)*'Medal values'!$B$3
+ COUNTIFS('Official Medal Table'!$I:$I,'Each Gender Events'!$A55,'Official Medal Table'!$C:$C,'Each Gender Events'!CQ$1,'Official Medal Table'!$E:$E,'Each Gender Events'!CQ$2)*'Medal values'!$B$3
+ COUNTIFS('Official Medal Table'!$F:$F,'Each Gender Events'!$A55,'Official Medal Table'!$C:$C,'Each Gender Events'!CQ$1,'Official Medal Table'!$E:$E,"Mixed")*'Medal values'!$B$1/2
+ COUNTIFS('Official Medal Table'!$G:$G,'Each Gender Events'!$A55,'Official Medal Table'!$C:$C,'Each Gender Events'!CQ$1,'Official Medal Table'!$E:$E,"Mixed")*'Medal values'!$B$2/2
+ COUNTIFS('Official Medal Table'!$H:$H,'Each Gender Events'!$A55,'Official Medal Table'!$C:$C,'Each Gender Events'!CQ$1,'Official Medal Table'!$E:$E,"Mixed")*'Medal values'!$B$3/2
+ COUNTIFS('Official Medal Table'!$I:$I,'Each Gender Events'!$A55,'Official Medal Table'!$C:$C,'Each Gender Events'!CQ$1,'Official Medal Table'!$E:$E,"Mixed")*'Medal values'!$B$3/2</f>
        <v>0</v>
      </c>
      <c r="CR55">
        <f>COUNTIFS('Official Medal Table'!$F:$F,'Each Gender Events'!$A55,'Official Medal Table'!$C:$C,'Each Gender Events'!CR$1,'Official Medal Table'!$E:$E,'Each Gender Events'!CR$2)*'Medal values'!$B$1
+ COUNTIFS('Official Medal Table'!$G:$G,'Each Gender Events'!$A55,'Official Medal Table'!$C:$C,'Each Gender Events'!CR$1,'Official Medal Table'!$E:$E,'Each Gender Events'!CR$2)*'Medal values'!$B$2
+ COUNTIFS('Official Medal Table'!$H:$H,'Each Gender Events'!$A55,'Official Medal Table'!$C:$C,'Each Gender Events'!CR$1,'Official Medal Table'!$E:$E,'Each Gender Events'!CR$2)*'Medal values'!$B$3
+ COUNTIFS('Official Medal Table'!$I:$I,'Each Gender Events'!$A55,'Official Medal Table'!$C:$C,'Each Gender Events'!CR$1,'Official Medal Table'!$E:$E,'Each Gender Events'!CR$2)*'Medal values'!$B$3
+ COUNTIFS('Official Medal Table'!$F:$F,'Each Gender Events'!$A55,'Official Medal Table'!$C:$C,'Each Gender Events'!CR$1,'Official Medal Table'!$E:$E,"Mixed")*'Medal values'!$B$1/2
+ COUNTIFS('Official Medal Table'!$G:$G,'Each Gender Events'!$A55,'Official Medal Table'!$C:$C,'Each Gender Events'!CR$1,'Official Medal Table'!$E:$E,"Mixed")*'Medal values'!$B$2/2
+ COUNTIFS('Official Medal Table'!$H:$H,'Each Gender Events'!$A55,'Official Medal Table'!$C:$C,'Each Gender Events'!CR$1,'Official Medal Table'!$E:$E,"Mixed")*'Medal values'!$B$3/2
+ COUNTIFS('Official Medal Table'!$I:$I,'Each Gender Events'!$A55,'Official Medal Table'!$C:$C,'Each Gender Events'!CR$1,'Official Medal Table'!$E:$E,"Mixed")*'Medal values'!$B$3/2</f>
        <v>0</v>
      </c>
      <c r="CS55">
        <f>COUNTIFS('Official Medal Table'!$F:$F,'Each Gender Events'!$A55,'Official Medal Table'!$C:$C,'Each Gender Events'!CS$1,'Official Medal Table'!$E:$E,'Each Gender Events'!CS$2)*'Medal values'!$B$1
+ COUNTIFS('Official Medal Table'!$G:$G,'Each Gender Events'!$A55,'Official Medal Table'!$C:$C,'Each Gender Events'!CS$1,'Official Medal Table'!$E:$E,'Each Gender Events'!CS$2)*'Medal values'!$B$2
+ COUNTIFS('Official Medal Table'!$H:$H,'Each Gender Events'!$A55,'Official Medal Table'!$C:$C,'Each Gender Events'!CS$1,'Official Medal Table'!$E:$E,'Each Gender Events'!CS$2)*'Medal values'!$B$3
+ COUNTIFS('Official Medal Table'!$I:$I,'Each Gender Events'!$A55,'Official Medal Table'!$C:$C,'Each Gender Events'!CS$1,'Official Medal Table'!$E:$E,'Each Gender Events'!CS$2)*'Medal values'!$B$3
+ COUNTIFS('Official Medal Table'!$F:$F,'Each Gender Events'!$A55,'Official Medal Table'!$C:$C,'Each Gender Events'!CS$1,'Official Medal Table'!$E:$E,"Mixed")*'Medal values'!$B$1/2
+ COUNTIFS('Official Medal Table'!$G:$G,'Each Gender Events'!$A55,'Official Medal Table'!$C:$C,'Each Gender Events'!CS$1,'Official Medal Table'!$E:$E,"Mixed")*'Medal values'!$B$2/2
+ COUNTIFS('Official Medal Table'!$H:$H,'Each Gender Events'!$A55,'Official Medal Table'!$C:$C,'Each Gender Events'!CS$1,'Official Medal Table'!$E:$E,"Mixed")*'Medal values'!$B$3/2
+ COUNTIFS('Official Medal Table'!$I:$I,'Each Gender Events'!$A55,'Official Medal Table'!$C:$C,'Each Gender Events'!CS$1,'Official Medal Table'!$E:$E,"Mixed")*'Medal values'!$B$3/2</f>
        <v>1</v>
      </c>
      <c r="CT55">
        <f>COUNTIFS('Official Medal Table'!$F:$F,'Each Gender Events'!$A55,'Official Medal Table'!$C:$C,'Each Gender Events'!CT$1,'Official Medal Table'!$E:$E,'Each Gender Events'!CT$2)*'Medal values'!$B$1
+ COUNTIFS('Official Medal Table'!$G:$G,'Each Gender Events'!$A55,'Official Medal Table'!$C:$C,'Each Gender Events'!CT$1,'Official Medal Table'!$E:$E,'Each Gender Events'!CT$2)*'Medal values'!$B$2
+ COUNTIFS('Official Medal Table'!$H:$H,'Each Gender Events'!$A55,'Official Medal Table'!$C:$C,'Each Gender Events'!CT$1,'Official Medal Table'!$E:$E,'Each Gender Events'!CT$2)*'Medal values'!$B$3
+ COUNTIFS('Official Medal Table'!$I:$I,'Each Gender Events'!$A55,'Official Medal Table'!$C:$C,'Each Gender Events'!CT$1,'Official Medal Table'!$E:$E,'Each Gender Events'!CT$2)*'Medal values'!$B$3
+ COUNTIFS('Official Medal Table'!$F:$F,'Each Gender Events'!$A55,'Official Medal Table'!$C:$C,'Each Gender Events'!CT$1,'Official Medal Table'!$E:$E,"Mixed")*'Medal values'!$B$1/2
+ COUNTIFS('Official Medal Table'!$G:$G,'Each Gender Events'!$A55,'Official Medal Table'!$C:$C,'Each Gender Events'!CT$1,'Official Medal Table'!$E:$E,"Mixed")*'Medal values'!$B$2/2
+ COUNTIFS('Official Medal Table'!$H:$H,'Each Gender Events'!$A55,'Official Medal Table'!$C:$C,'Each Gender Events'!CT$1,'Official Medal Table'!$E:$E,"Mixed")*'Medal values'!$B$3/2
+ COUNTIFS('Official Medal Table'!$I:$I,'Each Gender Events'!$A55,'Official Medal Table'!$C:$C,'Each Gender Events'!CT$1,'Official Medal Table'!$E:$E,"Mixed")*'Medal values'!$B$3/2</f>
        <v>0</v>
      </c>
    </row>
    <row r="56" spans="1:98" x14ac:dyDescent="0.3">
      <c r="A56" t="str">
        <f>Countries!A55</f>
        <v>UGA</v>
      </c>
      <c r="B56">
        <f>COUNTIFS('Official Medal Table'!$F:$F,'Each Gender Events'!$A56,'Official Medal Table'!$C:$C,'Each Gender Events'!B$1,'Official Medal Table'!$E:$E,'Each Gender Events'!B$2)*'Medal values'!$B$1
+ COUNTIFS('Official Medal Table'!$G:$G,'Each Gender Events'!$A56,'Official Medal Table'!$C:$C,'Each Gender Events'!B$1,'Official Medal Table'!$E:$E,'Each Gender Events'!B$2)*'Medal values'!$B$2
+ COUNTIFS('Official Medal Table'!$H:$H,'Each Gender Events'!$A56,'Official Medal Table'!$C:$C,'Each Gender Events'!B$1,'Official Medal Table'!$E:$E,'Each Gender Events'!B$2)*'Medal values'!$B$3
+ COUNTIFS('Official Medal Table'!$I:$I,'Each Gender Events'!$A56,'Official Medal Table'!$C:$C,'Each Gender Events'!B$1,'Official Medal Table'!$E:$E,'Each Gender Events'!B$2)*'Medal values'!$B$3
+ COUNTIFS('Official Medal Table'!$F:$F,'Each Gender Events'!$A56,'Official Medal Table'!$C:$C,'Each Gender Events'!B$1,'Official Medal Table'!$E:$E,"Mixed")*'Medal values'!$B$1/2
+ COUNTIFS('Official Medal Table'!$G:$G,'Each Gender Events'!$A56,'Official Medal Table'!$C:$C,'Each Gender Events'!B$1,'Official Medal Table'!$E:$E,"Mixed")*'Medal values'!$B$2/2
+ COUNTIFS('Official Medal Table'!$H:$H,'Each Gender Events'!$A56,'Official Medal Table'!$C:$C,'Each Gender Events'!B$1,'Official Medal Table'!$E:$E,"Mixed")*'Medal values'!$B$3/2
+ COUNTIFS('Official Medal Table'!$I:$I,'Each Gender Events'!$A56,'Official Medal Table'!$C:$C,'Each Gender Events'!B$1,'Official Medal Table'!$E:$E,"Mixed")*'Medal values'!$B$3/2</f>
        <v>0</v>
      </c>
      <c r="C56">
        <f>COUNTIFS('Official Medal Table'!$F:$F,'Each Gender Events'!$A56,'Official Medal Table'!$C:$C,'Each Gender Events'!C$1,'Official Medal Table'!$E:$E,'Each Gender Events'!C$2)*'Medal values'!$B$1
+ COUNTIFS('Official Medal Table'!$G:$G,'Each Gender Events'!$A56,'Official Medal Table'!$C:$C,'Each Gender Events'!C$1,'Official Medal Table'!$E:$E,'Each Gender Events'!C$2)*'Medal values'!$B$2
+ COUNTIFS('Official Medal Table'!$H:$H,'Each Gender Events'!$A56,'Official Medal Table'!$C:$C,'Each Gender Events'!C$1,'Official Medal Table'!$E:$E,'Each Gender Events'!C$2)*'Medal values'!$B$3
+ COUNTIFS('Official Medal Table'!$I:$I,'Each Gender Events'!$A56,'Official Medal Table'!$C:$C,'Each Gender Events'!C$1,'Official Medal Table'!$E:$E,'Each Gender Events'!C$2)*'Medal values'!$B$3
+ COUNTIFS('Official Medal Table'!$F:$F,'Each Gender Events'!$A56,'Official Medal Table'!$C:$C,'Each Gender Events'!C$1,'Official Medal Table'!$E:$E,"Mixed")*'Medal values'!$B$1/2
+ COUNTIFS('Official Medal Table'!$G:$G,'Each Gender Events'!$A56,'Official Medal Table'!$C:$C,'Each Gender Events'!C$1,'Official Medal Table'!$E:$E,"Mixed")*'Medal values'!$B$2/2
+ COUNTIFS('Official Medal Table'!$H:$H,'Each Gender Events'!$A56,'Official Medal Table'!$C:$C,'Each Gender Events'!C$1,'Official Medal Table'!$E:$E,"Mixed")*'Medal values'!$B$3/2
+ COUNTIFS('Official Medal Table'!$I:$I,'Each Gender Events'!$A56,'Official Medal Table'!$C:$C,'Each Gender Events'!C$1,'Official Medal Table'!$E:$E,"Mixed")*'Medal values'!$B$3/2</f>
        <v>0</v>
      </c>
      <c r="D56">
        <f>COUNTIFS('Official Medal Table'!$F:$F,'Each Gender Events'!$A56,'Official Medal Table'!$C:$C,'Each Gender Events'!D$1,'Official Medal Table'!$E:$E,'Each Gender Events'!D$2)*'Medal values'!$B$1
+ COUNTIFS('Official Medal Table'!$G:$G,'Each Gender Events'!$A56,'Official Medal Table'!$C:$C,'Each Gender Events'!D$1,'Official Medal Table'!$E:$E,'Each Gender Events'!D$2)*'Medal values'!$B$2
+ COUNTIFS('Official Medal Table'!$H:$H,'Each Gender Events'!$A56,'Official Medal Table'!$C:$C,'Each Gender Events'!D$1,'Official Medal Table'!$E:$E,'Each Gender Events'!D$2)*'Medal values'!$B$3
+ COUNTIFS('Official Medal Table'!$I:$I,'Each Gender Events'!$A56,'Official Medal Table'!$C:$C,'Each Gender Events'!D$1,'Official Medal Table'!$E:$E,'Each Gender Events'!D$2)*'Medal values'!$B$3
+ COUNTIFS('Official Medal Table'!$F:$F,'Each Gender Events'!$A56,'Official Medal Table'!$C:$C,'Each Gender Events'!D$1,'Official Medal Table'!$E:$E,"Mixed")*'Medal values'!$B$1/2
+ COUNTIFS('Official Medal Table'!$G:$G,'Each Gender Events'!$A56,'Official Medal Table'!$C:$C,'Each Gender Events'!D$1,'Official Medal Table'!$E:$E,"Mixed")*'Medal values'!$B$2/2
+ COUNTIFS('Official Medal Table'!$H:$H,'Each Gender Events'!$A56,'Official Medal Table'!$C:$C,'Each Gender Events'!D$1,'Official Medal Table'!$E:$E,"Mixed")*'Medal values'!$B$3/2
+ COUNTIFS('Official Medal Table'!$I:$I,'Each Gender Events'!$A56,'Official Medal Table'!$C:$C,'Each Gender Events'!D$1,'Official Medal Table'!$E:$E,"Mixed")*'Medal values'!$B$3/2</f>
        <v>0</v>
      </c>
      <c r="E56">
        <f>COUNTIFS('Official Medal Table'!$F:$F,'Each Gender Events'!$A56,'Official Medal Table'!$C:$C,'Each Gender Events'!E$1,'Official Medal Table'!$E:$E,'Each Gender Events'!E$2)*'Medal values'!$B$1
+ COUNTIFS('Official Medal Table'!$G:$G,'Each Gender Events'!$A56,'Official Medal Table'!$C:$C,'Each Gender Events'!E$1,'Official Medal Table'!$E:$E,'Each Gender Events'!E$2)*'Medal values'!$B$2
+ COUNTIFS('Official Medal Table'!$H:$H,'Each Gender Events'!$A56,'Official Medal Table'!$C:$C,'Each Gender Events'!E$1,'Official Medal Table'!$E:$E,'Each Gender Events'!E$2)*'Medal values'!$B$3
+ COUNTIFS('Official Medal Table'!$I:$I,'Each Gender Events'!$A56,'Official Medal Table'!$C:$C,'Each Gender Events'!E$1,'Official Medal Table'!$E:$E,'Each Gender Events'!E$2)*'Medal values'!$B$3
+ COUNTIFS('Official Medal Table'!$F:$F,'Each Gender Events'!$A56,'Official Medal Table'!$C:$C,'Each Gender Events'!E$1,'Official Medal Table'!$E:$E,"Mixed")*'Medal values'!$B$1/2
+ COUNTIFS('Official Medal Table'!$G:$G,'Each Gender Events'!$A56,'Official Medal Table'!$C:$C,'Each Gender Events'!E$1,'Official Medal Table'!$E:$E,"Mixed")*'Medal values'!$B$2/2
+ COUNTIFS('Official Medal Table'!$H:$H,'Each Gender Events'!$A56,'Official Medal Table'!$C:$C,'Each Gender Events'!E$1,'Official Medal Table'!$E:$E,"Mixed")*'Medal values'!$B$3/2
+ COUNTIFS('Official Medal Table'!$I:$I,'Each Gender Events'!$A56,'Official Medal Table'!$C:$C,'Each Gender Events'!E$1,'Official Medal Table'!$E:$E,"Mixed")*'Medal values'!$B$3/2</f>
        <v>0</v>
      </c>
      <c r="F56">
        <f>COUNTIFS('Official Medal Table'!$F:$F,'Each Gender Events'!$A56,'Official Medal Table'!$C:$C,'Each Gender Events'!F$1,'Official Medal Table'!$E:$E,'Each Gender Events'!F$2)*'Medal values'!$B$1
+ COUNTIFS('Official Medal Table'!$G:$G,'Each Gender Events'!$A56,'Official Medal Table'!$C:$C,'Each Gender Events'!F$1,'Official Medal Table'!$E:$E,'Each Gender Events'!F$2)*'Medal values'!$B$2
+ COUNTIFS('Official Medal Table'!$H:$H,'Each Gender Events'!$A56,'Official Medal Table'!$C:$C,'Each Gender Events'!F$1,'Official Medal Table'!$E:$E,'Each Gender Events'!F$2)*'Medal values'!$B$3
+ COUNTIFS('Official Medal Table'!$I:$I,'Each Gender Events'!$A56,'Official Medal Table'!$C:$C,'Each Gender Events'!F$1,'Official Medal Table'!$E:$E,'Each Gender Events'!F$2)*'Medal values'!$B$3
+ COUNTIFS('Official Medal Table'!$F:$F,'Each Gender Events'!$A56,'Official Medal Table'!$C:$C,'Each Gender Events'!F$1,'Official Medal Table'!$E:$E,"Mixed")*'Medal values'!$B$1/2
+ COUNTIFS('Official Medal Table'!$G:$G,'Each Gender Events'!$A56,'Official Medal Table'!$C:$C,'Each Gender Events'!F$1,'Official Medal Table'!$E:$E,"Mixed")*'Medal values'!$B$2/2
+ COUNTIFS('Official Medal Table'!$H:$H,'Each Gender Events'!$A56,'Official Medal Table'!$C:$C,'Each Gender Events'!F$1,'Official Medal Table'!$E:$E,"Mixed")*'Medal values'!$B$3/2
+ COUNTIFS('Official Medal Table'!$I:$I,'Each Gender Events'!$A56,'Official Medal Table'!$C:$C,'Each Gender Events'!F$1,'Official Medal Table'!$E:$E,"Mixed")*'Medal values'!$B$3/2</f>
        <v>0</v>
      </c>
      <c r="G56">
        <f>COUNTIFS('Official Medal Table'!$F:$F,'Each Gender Events'!$A56,'Official Medal Table'!$C:$C,'Each Gender Events'!G$1,'Official Medal Table'!$E:$E,'Each Gender Events'!G$2)*'Medal values'!$B$1
+ COUNTIFS('Official Medal Table'!$G:$G,'Each Gender Events'!$A56,'Official Medal Table'!$C:$C,'Each Gender Events'!G$1,'Official Medal Table'!$E:$E,'Each Gender Events'!G$2)*'Medal values'!$B$2
+ COUNTIFS('Official Medal Table'!$H:$H,'Each Gender Events'!$A56,'Official Medal Table'!$C:$C,'Each Gender Events'!G$1,'Official Medal Table'!$E:$E,'Each Gender Events'!G$2)*'Medal values'!$B$3
+ COUNTIFS('Official Medal Table'!$I:$I,'Each Gender Events'!$A56,'Official Medal Table'!$C:$C,'Each Gender Events'!G$1,'Official Medal Table'!$E:$E,'Each Gender Events'!G$2)*'Medal values'!$B$3
+ COUNTIFS('Official Medal Table'!$F:$F,'Each Gender Events'!$A56,'Official Medal Table'!$C:$C,'Each Gender Events'!G$1,'Official Medal Table'!$E:$E,"Mixed")*'Medal values'!$B$1/2
+ COUNTIFS('Official Medal Table'!$G:$G,'Each Gender Events'!$A56,'Official Medal Table'!$C:$C,'Each Gender Events'!G$1,'Official Medal Table'!$E:$E,"Mixed")*'Medal values'!$B$2/2
+ COUNTIFS('Official Medal Table'!$H:$H,'Each Gender Events'!$A56,'Official Medal Table'!$C:$C,'Each Gender Events'!G$1,'Official Medal Table'!$E:$E,"Mixed")*'Medal values'!$B$3/2
+ COUNTIFS('Official Medal Table'!$I:$I,'Each Gender Events'!$A56,'Official Medal Table'!$C:$C,'Each Gender Events'!G$1,'Official Medal Table'!$E:$E,"Mixed")*'Medal values'!$B$3/2</f>
        <v>0</v>
      </c>
      <c r="H56">
        <f>COUNTIFS('Official Medal Table'!$F:$F,'Each Gender Events'!$A56,'Official Medal Table'!$C:$C,'Each Gender Events'!H$1,'Official Medal Table'!$E:$E,'Each Gender Events'!H$2)*'Medal values'!$B$1
+ COUNTIFS('Official Medal Table'!$G:$G,'Each Gender Events'!$A56,'Official Medal Table'!$C:$C,'Each Gender Events'!H$1,'Official Medal Table'!$E:$E,'Each Gender Events'!H$2)*'Medal values'!$B$2
+ COUNTIFS('Official Medal Table'!$H:$H,'Each Gender Events'!$A56,'Official Medal Table'!$C:$C,'Each Gender Events'!H$1,'Official Medal Table'!$E:$E,'Each Gender Events'!H$2)*'Medal values'!$B$3
+ COUNTIFS('Official Medal Table'!$I:$I,'Each Gender Events'!$A56,'Official Medal Table'!$C:$C,'Each Gender Events'!H$1,'Official Medal Table'!$E:$E,'Each Gender Events'!H$2)*'Medal values'!$B$3
+ COUNTIFS('Official Medal Table'!$F:$F,'Each Gender Events'!$A56,'Official Medal Table'!$C:$C,'Each Gender Events'!H$1,'Official Medal Table'!$E:$E,"Mixed")*'Medal values'!$B$1/2
+ COUNTIFS('Official Medal Table'!$G:$G,'Each Gender Events'!$A56,'Official Medal Table'!$C:$C,'Each Gender Events'!H$1,'Official Medal Table'!$E:$E,"Mixed")*'Medal values'!$B$2/2
+ COUNTIFS('Official Medal Table'!$H:$H,'Each Gender Events'!$A56,'Official Medal Table'!$C:$C,'Each Gender Events'!H$1,'Official Medal Table'!$E:$E,"Mixed")*'Medal values'!$B$3/2
+ COUNTIFS('Official Medal Table'!$I:$I,'Each Gender Events'!$A56,'Official Medal Table'!$C:$C,'Each Gender Events'!H$1,'Official Medal Table'!$E:$E,"Mixed")*'Medal values'!$B$3/2</f>
        <v>0</v>
      </c>
      <c r="I56">
        <f>COUNTIFS('Official Medal Table'!$F:$F,'Each Gender Events'!$A56,'Official Medal Table'!$C:$C,'Each Gender Events'!I$1,'Official Medal Table'!$E:$E,'Each Gender Events'!I$2)*'Medal values'!$B$1
+ COUNTIFS('Official Medal Table'!$G:$G,'Each Gender Events'!$A56,'Official Medal Table'!$C:$C,'Each Gender Events'!I$1,'Official Medal Table'!$E:$E,'Each Gender Events'!I$2)*'Medal values'!$B$2
+ COUNTIFS('Official Medal Table'!$H:$H,'Each Gender Events'!$A56,'Official Medal Table'!$C:$C,'Each Gender Events'!I$1,'Official Medal Table'!$E:$E,'Each Gender Events'!I$2)*'Medal values'!$B$3
+ COUNTIFS('Official Medal Table'!$I:$I,'Each Gender Events'!$A56,'Official Medal Table'!$C:$C,'Each Gender Events'!I$1,'Official Medal Table'!$E:$E,'Each Gender Events'!I$2)*'Medal values'!$B$3
+ COUNTIFS('Official Medal Table'!$F:$F,'Each Gender Events'!$A56,'Official Medal Table'!$C:$C,'Each Gender Events'!I$1,'Official Medal Table'!$E:$E,"Mixed")*'Medal values'!$B$1/2
+ COUNTIFS('Official Medal Table'!$G:$G,'Each Gender Events'!$A56,'Official Medal Table'!$C:$C,'Each Gender Events'!I$1,'Official Medal Table'!$E:$E,"Mixed")*'Medal values'!$B$2/2
+ COUNTIFS('Official Medal Table'!$H:$H,'Each Gender Events'!$A56,'Official Medal Table'!$C:$C,'Each Gender Events'!I$1,'Official Medal Table'!$E:$E,"Mixed")*'Medal values'!$B$3/2
+ COUNTIFS('Official Medal Table'!$I:$I,'Each Gender Events'!$A56,'Official Medal Table'!$C:$C,'Each Gender Events'!I$1,'Official Medal Table'!$E:$E,"Mixed")*'Medal values'!$B$3/2</f>
        <v>0</v>
      </c>
      <c r="J56">
        <f>COUNTIFS('Official Medal Table'!$F:$F,'Each Gender Events'!$A56,'Official Medal Table'!$C:$C,'Each Gender Events'!J$1,'Official Medal Table'!$E:$E,'Each Gender Events'!J$2)*'Medal values'!$B$1
+ COUNTIFS('Official Medal Table'!$G:$G,'Each Gender Events'!$A56,'Official Medal Table'!$C:$C,'Each Gender Events'!J$1,'Official Medal Table'!$E:$E,'Each Gender Events'!J$2)*'Medal values'!$B$2
+ COUNTIFS('Official Medal Table'!$H:$H,'Each Gender Events'!$A56,'Official Medal Table'!$C:$C,'Each Gender Events'!J$1,'Official Medal Table'!$E:$E,'Each Gender Events'!J$2)*'Medal values'!$B$3
+ COUNTIFS('Official Medal Table'!$I:$I,'Each Gender Events'!$A56,'Official Medal Table'!$C:$C,'Each Gender Events'!J$1,'Official Medal Table'!$E:$E,'Each Gender Events'!J$2)*'Medal values'!$B$3
+ COUNTIFS('Official Medal Table'!$F:$F,'Each Gender Events'!$A56,'Official Medal Table'!$C:$C,'Each Gender Events'!J$1,'Official Medal Table'!$E:$E,"Mixed")*'Medal values'!$B$1/2
+ COUNTIFS('Official Medal Table'!$G:$G,'Each Gender Events'!$A56,'Official Medal Table'!$C:$C,'Each Gender Events'!J$1,'Official Medal Table'!$E:$E,"Mixed")*'Medal values'!$B$2/2
+ COUNTIFS('Official Medal Table'!$H:$H,'Each Gender Events'!$A56,'Official Medal Table'!$C:$C,'Each Gender Events'!J$1,'Official Medal Table'!$E:$E,"Mixed")*'Medal values'!$B$3/2
+ COUNTIFS('Official Medal Table'!$I:$I,'Each Gender Events'!$A56,'Official Medal Table'!$C:$C,'Each Gender Events'!J$1,'Official Medal Table'!$E:$E,"Mixed")*'Medal values'!$B$3/2</f>
        <v>3.0009999999999999</v>
      </c>
      <c r="K56">
        <f>COUNTIFS('Official Medal Table'!$F:$F,'Each Gender Events'!$A56,'Official Medal Table'!$C:$C,'Each Gender Events'!K$1,'Official Medal Table'!$E:$E,'Each Gender Events'!K$2)*'Medal values'!$B$1
+ COUNTIFS('Official Medal Table'!$G:$G,'Each Gender Events'!$A56,'Official Medal Table'!$C:$C,'Each Gender Events'!K$1,'Official Medal Table'!$E:$E,'Each Gender Events'!K$2)*'Medal values'!$B$2
+ COUNTIFS('Official Medal Table'!$H:$H,'Each Gender Events'!$A56,'Official Medal Table'!$C:$C,'Each Gender Events'!K$1,'Official Medal Table'!$E:$E,'Each Gender Events'!K$2)*'Medal values'!$B$3
+ COUNTIFS('Official Medal Table'!$I:$I,'Each Gender Events'!$A56,'Official Medal Table'!$C:$C,'Each Gender Events'!K$1,'Official Medal Table'!$E:$E,'Each Gender Events'!K$2)*'Medal values'!$B$3
+ COUNTIFS('Official Medal Table'!$F:$F,'Each Gender Events'!$A56,'Official Medal Table'!$C:$C,'Each Gender Events'!K$1,'Official Medal Table'!$E:$E,"Mixed")*'Medal values'!$B$1/2
+ COUNTIFS('Official Medal Table'!$G:$G,'Each Gender Events'!$A56,'Official Medal Table'!$C:$C,'Each Gender Events'!K$1,'Official Medal Table'!$E:$E,"Mixed")*'Medal values'!$B$2/2
+ COUNTIFS('Official Medal Table'!$H:$H,'Each Gender Events'!$A56,'Official Medal Table'!$C:$C,'Each Gender Events'!K$1,'Official Medal Table'!$E:$E,"Mixed")*'Medal values'!$B$3/2
+ COUNTIFS('Official Medal Table'!$I:$I,'Each Gender Events'!$A56,'Official Medal Table'!$C:$C,'Each Gender Events'!K$1,'Official Medal Table'!$E:$E,"Mixed")*'Medal values'!$B$3/2</f>
        <v>2.0000010000000001</v>
      </c>
      <c r="L56">
        <f>COUNTIFS('Official Medal Table'!$F:$F,'Each Gender Events'!$A56,'Official Medal Table'!$C:$C,'Each Gender Events'!L$1,'Official Medal Table'!$E:$E,'Each Gender Events'!L$2)*'Medal values'!$B$1
+ COUNTIFS('Official Medal Table'!$G:$G,'Each Gender Events'!$A56,'Official Medal Table'!$C:$C,'Each Gender Events'!L$1,'Official Medal Table'!$E:$E,'Each Gender Events'!L$2)*'Medal values'!$B$2
+ COUNTIFS('Official Medal Table'!$H:$H,'Each Gender Events'!$A56,'Official Medal Table'!$C:$C,'Each Gender Events'!L$1,'Official Medal Table'!$E:$E,'Each Gender Events'!L$2)*'Medal values'!$B$3
+ COUNTIFS('Official Medal Table'!$I:$I,'Each Gender Events'!$A56,'Official Medal Table'!$C:$C,'Each Gender Events'!L$1,'Official Medal Table'!$E:$E,'Each Gender Events'!L$2)*'Medal values'!$B$3
+ COUNTIFS('Official Medal Table'!$F:$F,'Each Gender Events'!$A56,'Official Medal Table'!$C:$C,'Each Gender Events'!L$1,'Official Medal Table'!$E:$E,"Mixed")*'Medal values'!$B$1/2
+ COUNTIFS('Official Medal Table'!$G:$G,'Each Gender Events'!$A56,'Official Medal Table'!$C:$C,'Each Gender Events'!L$1,'Official Medal Table'!$E:$E,"Mixed")*'Medal values'!$B$2/2
+ COUNTIFS('Official Medal Table'!$H:$H,'Each Gender Events'!$A56,'Official Medal Table'!$C:$C,'Each Gender Events'!L$1,'Official Medal Table'!$E:$E,"Mixed")*'Medal values'!$B$3/2
+ COUNTIFS('Official Medal Table'!$I:$I,'Each Gender Events'!$A56,'Official Medal Table'!$C:$C,'Each Gender Events'!L$1,'Official Medal Table'!$E:$E,"Mixed")*'Medal values'!$B$3/2</f>
        <v>0</v>
      </c>
      <c r="M56">
        <f>COUNTIFS('Official Medal Table'!$F:$F,'Each Gender Events'!$A56,'Official Medal Table'!$C:$C,'Each Gender Events'!M$1,'Official Medal Table'!$E:$E,'Each Gender Events'!M$2)*'Medal values'!$B$1
+ COUNTIFS('Official Medal Table'!$G:$G,'Each Gender Events'!$A56,'Official Medal Table'!$C:$C,'Each Gender Events'!M$1,'Official Medal Table'!$E:$E,'Each Gender Events'!M$2)*'Medal values'!$B$2
+ COUNTIFS('Official Medal Table'!$H:$H,'Each Gender Events'!$A56,'Official Medal Table'!$C:$C,'Each Gender Events'!M$1,'Official Medal Table'!$E:$E,'Each Gender Events'!M$2)*'Medal values'!$B$3
+ COUNTIFS('Official Medal Table'!$I:$I,'Each Gender Events'!$A56,'Official Medal Table'!$C:$C,'Each Gender Events'!M$1,'Official Medal Table'!$E:$E,'Each Gender Events'!M$2)*'Medal values'!$B$3
+ COUNTIFS('Official Medal Table'!$F:$F,'Each Gender Events'!$A56,'Official Medal Table'!$C:$C,'Each Gender Events'!M$1,'Official Medal Table'!$E:$E,"Mixed")*'Medal values'!$B$1/2
+ COUNTIFS('Official Medal Table'!$G:$G,'Each Gender Events'!$A56,'Official Medal Table'!$C:$C,'Each Gender Events'!M$1,'Official Medal Table'!$E:$E,"Mixed")*'Medal values'!$B$2/2
+ COUNTIFS('Official Medal Table'!$H:$H,'Each Gender Events'!$A56,'Official Medal Table'!$C:$C,'Each Gender Events'!M$1,'Official Medal Table'!$E:$E,"Mixed")*'Medal values'!$B$3/2
+ COUNTIFS('Official Medal Table'!$I:$I,'Each Gender Events'!$A56,'Official Medal Table'!$C:$C,'Each Gender Events'!M$1,'Official Medal Table'!$E:$E,"Mixed")*'Medal values'!$B$3/2</f>
        <v>0</v>
      </c>
      <c r="N56">
        <f>COUNTIFS('Official Medal Table'!$F:$F,'Each Gender Events'!$A56,'Official Medal Table'!$C:$C,'Each Gender Events'!N$1,'Official Medal Table'!$E:$E,'Each Gender Events'!N$2)*'Medal values'!$B$1
+ COUNTIFS('Official Medal Table'!$G:$G,'Each Gender Events'!$A56,'Official Medal Table'!$C:$C,'Each Gender Events'!N$1,'Official Medal Table'!$E:$E,'Each Gender Events'!N$2)*'Medal values'!$B$2
+ COUNTIFS('Official Medal Table'!$H:$H,'Each Gender Events'!$A56,'Official Medal Table'!$C:$C,'Each Gender Events'!N$1,'Official Medal Table'!$E:$E,'Each Gender Events'!N$2)*'Medal values'!$B$3
+ COUNTIFS('Official Medal Table'!$I:$I,'Each Gender Events'!$A56,'Official Medal Table'!$C:$C,'Each Gender Events'!N$1,'Official Medal Table'!$E:$E,'Each Gender Events'!N$2)*'Medal values'!$B$3
+ COUNTIFS('Official Medal Table'!$F:$F,'Each Gender Events'!$A56,'Official Medal Table'!$C:$C,'Each Gender Events'!N$1,'Official Medal Table'!$E:$E,"Mixed")*'Medal values'!$B$1/2
+ COUNTIFS('Official Medal Table'!$G:$G,'Each Gender Events'!$A56,'Official Medal Table'!$C:$C,'Each Gender Events'!N$1,'Official Medal Table'!$E:$E,"Mixed")*'Medal values'!$B$2/2
+ COUNTIFS('Official Medal Table'!$H:$H,'Each Gender Events'!$A56,'Official Medal Table'!$C:$C,'Each Gender Events'!N$1,'Official Medal Table'!$E:$E,"Mixed")*'Medal values'!$B$3/2
+ COUNTIFS('Official Medal Table'!$I:$I,'Each Gender Events'!$A56,'Official Medal Table'!$C:$C,'Each Gender Events'!N$1,'Official Medal Table'!$E:$E,"Mixed")*'Medal values'!$B$3/2</f>
        <v>0</v>
      </c>
      <c r="O56">
        <f>COUNTIFS('Official Medal Table'!$F:$F,'Each Gender Events'!$A56,'Official Medal Table'!$C:$C,'Each Gender Events'!O$1,'Official Medal Table'!$E:$E,'Each Gender Events'!O$2)*'Medal values'!$B$1
+ COUNTIFS('Official Medal Table'!$G:$G,'Each Gender Events'!$A56,'Official Medal Table'!$C:$C,'Each Gender Events'!O$1,'Official Medal Table'!$E:$E,'Each Gender Events'!O$2)*'Medal values'!$B$2
+ COUNTIFS('Official Medal Table'!$H:$H,'Each Gender Events'!$A56,'Official Medal Table'!$C:$C,'Each Gender Events'!O$1,'Official Medal Table'!$E:$E,'Each Gender Events'!O$2)*'Medal values'!$B$3
+ COUNTIFS('Official Medal Table'!$I:$I,'Each Gender Events'!$A56,'Official Medal Table'!$C:$C,'Each Gender Events'!O$1,'Official Medal Table'!$E:$E,'Each Gender Events'!O$2)*'Medal values'!$B$3
+ COUNTIFS('Official Medal Table'!$F:$F,'Each Gender Events'!$A56,'Official Medal Table'!$C:$C,'Each Gender Events'!O$1,'Official Medal Table'!$E:$E,"Mixed")*'Medal values'!$B$1/2
+ COUNTIFS('Official Medal Table'!$G:$G,'Each Gender Events'!$A56,'Official Medal Table'!$C:$C,'Each Gender Events'!O$1,'Official Medal Table'!$E:$E,"Mixed")*'Medal values'!$B$2/2
+ COUNTIFS('Official Medal Table'!$H:$H,'Each Gender Events'!$A56,'Official Medal Table'!$C:$C,'Each Gender Events'!O$1,'Official Medal Table'!$E:$E,"Mixed")*'Medal values'!$B$3/2
+ COUNTIFS('Official Medal Table'!$I:$I,'Each Gender Events'!$A56,'Official Medal Table'!$C:$C,'Each Gender Events'!O$1,'Official Medal Table'!$E:$E,"Mixed")*'Medal values'!$B$3/2</f>
        <v>0</v>
      </c>
      <c r="P56">
        <f>COUNTIFS('Official Medal Table'!$F:$F,'Each Gender Events'!$A56,'Official Medal Table'!$C:$C,'Each Gender Events'!P$1,'Official Medal Table'!$E:$E,'Each Gender Events'!P$2)*'Medal values'!$B$1
+ COUNTIFS('Official Medal Table'!$G:$G,'Each Gender Events'!$A56,'Official Medal Table'!$C:$C,'Each Gender Events'!P$1,'Official Medal Table'!$E:$E,'Each Gender Events'!P$2)*'Medal values'!$B$2
+ COUNTIFS('Official Medal Table'!$H:$H,'Each Gender Events'!$A56,'Official Medal Table'!$C:$C,'Each Gender Events'!P$1,'Official Medal Table'!$E:$E,'Each Gender Events'!P$2)*'Medal values'!$B$3
+ COUNTIFS('Official Medal Table'!$I:$I,'Each Gender Events'!$A56,'Official Medal Table'!$C:$C,'Each Gender Events'!P$1,'Official Medal Table'!$E:$E,'Each Gender Events'!P$2)*'Medal values'!$B$3
+ COUNTIFS('Official Medal Table'!$F:$F,'Each Gender Events'!$A56,'Official Medal Table'!$C:$C,'Each Gender Events'!P$1,'Official Medal Table'!$E:$E,"Mixed")*'Medal values'!$B$1/2
+ COUNTIFS('Official Medal Table'!$G:$G,'Each Gender Events'!$A56,'Official Medal Table'!$C:$C,'Each Gender Events'!P$1,'Official Medal Table'!$E:$E,"Mixed")*'Medal values'!$B$2/2
+ COUNTIFS('Official Medal Table'!$H:$H,'Each Gender Events'!$A56,'Official Medal Table'!$C:$C,'Each Gender Events'!P$1,'Official Medal Table'!$E:$E,"Mixed")*'Medal values'!$B$3/2
+ COUNTIFS('Official Medal Table'!$I:$I,'Each Gender Events'!$A56,'Official Medal Table'!$C:$C,'Each Gender Events'!P$1,'Official Medal Table'!$E:$E,"Mixed")*'Medal values'!$B$3/2</f>
        <v>0</v>
      </c>
      <c r="Q56">
        <f>COUNTIFS('Official Medal Table'!$F:$F,'Each Gender Events'!$A56,'Official Medal Table'!$C:$C,'Each Gender Events'!Q$1,'Official Medal Table'!$E:$E,'Each Gender Events'!Q$2)*'Medal values'!$B$1
+ COUNTIFS('Official Medal Table'!$G:$G,'Each Gender Events'!$A56,'Official Medal Table'!$C:$C,'Each Gender Events'!Q$1,'Official Medal Table'!$E:$E,'Each Gender Events'!Q$2)*'Medal values'!$B$2
+ COUNTIFS('Official Medal Table'!$H:$H,'Each Gender Events'!$A56,'Official Medal Table'!$C:$C,'Each Gender Events'!Q$1,'Official Medal Table'!$E:$E,'Each Gender Events'!Q$2)*'Medal values'!$B$3
+ COUNTIFS('Official Medal Table'!$I:$I,'Each Gender Events'!$A56,'Official Medal Table'!$C:$C,'Each Gender Events'!Q$1,'Official Medal Table'!$E:$E,'Each Gender Events'!Q$2)*'Medal values'!$B$3
+ COUNTIFS('Official Medal Table'!$F:$F,'Each Gender Events'!$A56,'Official Medal Table'!$C:$C,'Each Gender Events'!Q$1,'Official Medal Table'!$E:$E,"Mixed")*'Medal values'!$B$1/2
+ COUNTIFS('Official Medal Table'!$G:$G,'Each Gender Events'!$A56,'Official Medal Table'!$C:$C,'Each Gender Events'!Q$1,'Official Medal Table'!$E:$E,"Mixed")*'Medal values'!$B$2/2
+ COUNTIFS('Official Medal Table'!$H:$H,'Each Gender Events'!$A56,'Official Medal Table'!$C:$C,'Each Gender Events'!Q$1,'Official Medal Table'!$E:$E,"Mixed")*'Medal values'!$B$3/2
+ COUNTIFS('Official Medal Table'!$I:$I,'Each Gender Events'!$A56,'Official Medal Table'!$C:$C,'Each Gender Events'!Q$1,'Official Medal Table'!$E:$E,"Mixed")*'Medal values'!$B$3/2</f>
        <v>0</v>
      </c>
      <c r="R56">
        <f>COUNTIFS('Official Medal Table'!$F:$F,'Each Gender Events'!$A56,'Official Medal Table'!$C:$C,'Each Gender Events'!R$1,'Official Medal Table'!$E:$E,'Each Gender Events'!R$2)*'Medal values'!$B$1
+ COUNTIFS('Official Medal Table'!$G:$G,'Each Gender Events'!$A56,'Official Medal Table'!$C:$C,'Each Gender Events'!R$1,'Official Medal Table'!$E:$E,'Each Gender Events'!R$2)*'Medal values'!$B$2
+ COUNTIFS('Official Medal Table'!$H:$H,'Each Gender Events'!$A56,'Official Medal Table'!$C:$C,'Each Gender Events'!R$1,'Official Medal Table'!$E:$E,'Each Gender Events'!R$2)*'Medal values'!$B$3
+ COUNTIFS('Official Medal Table'!$I:$I,'Each Gender Events'!$A56,'Official Medal Table'!$C:$C,'Each Gender Events'!R$1,'Official Medal Table'!$E:$E,'Each Gender Events'!R$2)*'Medal values'!$B$3
+ COUNTIFS('Official Medal Table'!$F:$F,'Each Gender Events'!$A56,'Official Medal Table'!$C:$C,'Each Gender Events'!R$1,'Official Medal Table'!$E:$E,"Mixed")*'Medal values'!$B$1/2
+ COUNTIFS('Official Medal Table'!$G:$G,'Each Gender Events'!$A56,'Official Medal Table'!$C:$C,'Each Gender Events'!R$1,'Official Medal Table'!$E:$E,"Mixed")*'Medal values'!$B$2/2
+ COUNTIFS('Official Medal Table'!$H:$H,'Each Gender Events'!$A56,'Official Medal Table'!$C:$C,'Each Gender Events'!R$1,'Official Medal Table'!$E:$E,"Mixed")*'Medal values'!$B$3/2
+ COUNTIFS('Official Medal Table'!$I:$I,'Each Gender Events'!$A56,'Official Medal Table'!$C:$C,'Each Gender Events'!R$1,'Official Medal Table'!$E:$E,"Mixed")*'Medal values'!$B$3/2</f>
        <v>0</v>
      </c>
      <c r="S56">
        <f>COUNTIFS('Official Medal Table'!$F:$F,'Each Gender Events'!$A56,'Official Medal Table'!$C:$C,'Each Gender Events'!S$1,'Official Medal Table'!$E:$E,'Each Gender Events'!S$2)*'Medal values'!$B$1
+ COUNTIFS('Official Medal Table'!$G:$G,'Each Gender Events'!$A56,'Official Medal Table'!$C:$C,'Each Gender Events'!S$1,'Official Medal Table'!$E:$E,'Each Gender Events'!S$2)*'Medal values'!$B$2
+ COUNTIFS('Official Medal Table'!$H:$H,'Each Gender Events'!$A56,'Official Medal Table'!$C:$C,'Each Gender Events'!S$1,'Official Medal Table'!$E:$E,'Each Gender Events'!S$2)*'Medal values'!$B$3
+ COUNTIFS('Official Medal Table'!$I:$I,'Each Gender Events'!$A56,'Official Medal Table'!$C:$C,'Each Gender Events'!S$1,'Official Medal Table'!$E:$E,'Each Gender Events'!S$2)*'Medal values'!$B$3
+ COUNTIFS('Official Medal Table'!$F:$F,'Each Gender Events'!$A56,'Official Medal Table'!$C:$C,'Each Gender Events'!S$1,'Official Medal Table'!$E:$E,"Mixed")*'Medal values'!$B$1/2
+ COUNTIFS('Official Medal Table'!$G:$G,'Each Gender Events'!$A56,'Official Medal Table'!$C:$C,'Each Gender Events'!S$1,'Official Medal Table'!$E:$E,"Mixed")*'Medal values'!$B$2/2
+ COUNTIFS('Official Medal Table'!$H:$H,'Each Gender Events'!$A56,'Official Medal Table'!$C:$C,'Each Gender Events'!S$1,'Official Medal Table'!$E:$E,"Mixed")*'Medal values'!$B$3/2
+ COUNTIFS('Official Medal Table'!$I:$I,'Each Gender Events'!$A56,'Official Medal Table'!$C:$C,'Each Gender Events'!S$1,'Official Medal Table'!$E:$E,"Mixed")*'Medal values'!$B$3/2</f>
        <v>0</v>
      </c>
      <c r="T56">
        <f>COUNTIFS('Official Medal Table'!$F:$F,'Each Gender Events'!$A56,'Official Medal Table'!$C:$C,'Each Gender Events'!T$1,'Official Medal Table'!$E:$E,'Each Gender Events'!T$2)*'Medal values'!$B$1
+ COUNTIFS('Official Medal Table'!$G:$G,'Each Gender Events'!$A56,'Official Medal Table'!$C:$C,'Each Gender Events'!T$1,'Official Medal Table'!$E:$E,'Each Gender Events'!T$2)*'Medal values'!$B$2
+ COUNTIFS('Official Medal Table'!$H:$H,'Each Gender Events'!$A56,'Official Medal Table'!$C:$C,'Each Gender Events'!T$1,'Official Medal Table'!$E:$E,'Each Gender Events'!T$2)*'Medal values'!$B$3
+ COUNTIFS('Official Medal Table'!$I:$I,'Each Gender Events'!$A56,'Official Medal Table'!$C:$C,'Each Gender Events'!T$1,'Official Medal Table'!$E:$E,'Each Gender Events'!T$2)*'Medal values'!$B$3
+ COUNTIFS('Official Medal Table'!$F:$F,'Each Gender Events'!$A56,'Official Medal Table'!$C:$C,'Each Gender Events'!T$1,'Official Medal Table'!$E:$E,"Mixed")*'Medal values'!$B$1/2
+ COUNTIFS('Official Medal Table'!$G:$G,'Each Gender Events'!$A56,'Official Medal Table'!$C:$C,'Each Gender Events'!T$1,'Official Medal Table'!$E:$E,"Mixed")*'Medal values'!$B$2/2
+ COUNTIFS('Official Medal Table'!$H:$H,'Each Gender Events'!$A56,'Official Medal Table'!$C:$C,'Each Gender Events'!T$1,'Official Medal Table'!$E:$E,"Mixed")*'Medal values'!$B$3/2
+ COUNTIFS('Official Medal Table'!$I:$I,'Each Gender Events'!$A56,'Official Medal Table'!$C:$C,'Each Gender Events'!T$1,'Official Medal Table'!$E:$E,"Mixed")*'Medal values'!$B$3/2</f>
        <v>0</v>
      </c>
      <c r="U56">
        <f>COUNTIFS('Official Medal Table'!$F:$F,'Each Gender Events'!$A56,'Official Medal Table'!$C:$C,'Each Gender Events'!U$1,'Official Medal Table'!$E:$E,'Each Gender Events'!U$2)*'Medal values'!$B$1
+ COUNTIFS('Official Medal Table'!$G:$G,'Each Gender Events'!$A56,'Official Medal Table'!$C:$C,'Each Gender Events'!U$1,'Official Medal Table'!$E:$E,'Each Gender Events'!U$2)*'Medal values'!$B$2
+ COUNTIFS('Official Medal Table'!$H:$H,'Each Gender Events'!$A56,'Official Medal Table'!$C:$C,'Each Gender Events'!U$1,'Official Medal Table'!$E:$E,'Each Gender Events'!U$2)*'Medal values'!$B$3
+ COUNTIFS('Official Medal Table'!$I:$I,'Each Gender Events'!$A56,'Official Medal Table'!$C:$C,'Each Gender Events'!U$1,'Official Medal Table'!$E:$E,'Each Gender Events'!U$2)*'Medal values'!$B$3
+ COUNTIFS('Official Medal Table'!$F:$F,'Each Gender Events'!$A56,'Official Medal Table'!$C:$C,'Each Gender Events'!U$1,'Official Medal Table'!$E:$E,"Mixed")*'Medal values'!$B$1/2
+ COUNTIFS('Official Medal Table'!$G:$G,'Each Gender Events'!$A56,'Official Medal Table'!$C:$C,'Each Gender Events'!U$1,'Official Medal Table'!$E:$E,"Mixed")*'Medal values'!$B$2/2
+ COUNTIFS('Official Medal Table'!$H:$H,'Each Gender Events'!$A56,'Official Medal Table'!$C:$C,'Each Gender Events'!U$1,'Official Medal Table'!$E:$E,"Mixed")*'Medal values'!$B$3/2
+ COUNTIFS('Official Medal Table'!$I:$I,'Each Gender Events'!$A56,'Official Medal Table'!$C:$C,'Each Gender Events'!U$1,'Official Medal Table'!$E:$E,"Mixed")*'Medal values'!$B$3/2</f>
        <v>0</v>
      </c>
      <c r="V56">
        <f>COUNTIFS('Official Medal Table'!$F:$F,'Each Gender Events'!$A56,'Official Medal Table'!$C:$C,'Each Gender Events'!V$1,'Official Medal Table'!$E:$E,'Each Gender Events'!V$2)*'Medal values'!$B$1
+ COUNTIFS('Official Medal Table'!$G:$G,'Each Gender Events'!$A56,'Official Medal Table'!$C:$C,'Each Gender Events'!V$1,'Official Medal Table'!$E:$E,'Each Gender Events'!V$2)*'Medal values'!$B$2
+ COUNTIFS('Official Medal Table'!$H:$H,'Each Gender Events'!$A56,'Official Medal Table'!$C:$C,'Each Gender Events'!V$1,'Official Medal Table'!$E:$E,'Each Gender Events'!V$2)*'Medal values'!$B$3
+ COUNTIFS('Official Medal Table'!$I:$I,'Each Gender Events'!$A56,'Official Medal Table'!$C:$C,'Each Gender Events'!V$1,'Official Medal Table'!$E:$E,'Each Gender Events'!V$2)*'Medal values'!$B$3
+ COUNTIFS('Official Medal Table'!$F:$F,'Each Gender Events'!$A56,'Official Medal Table'!$C:$C,'Each Gender Events'!V$1,'Official Medal Table'!$E:$E,"Mixed")*'Medal values'!$B$1/2
+ COUNTIFS('Official Medal Table'!$G:$G,'Each Gender Events'!$A56,'Official Medal Table'!$C:$C,'Each Gender Events'!V$1,'Official Medal Table'!$E:$E,"Mixed")*'Medal values'!$B$2/2
+ COUNTIFS('Official Medal Table'!$H:$H,'Each Gender Events'!$A56,'Official Medal Table'!$C:$C,'Each Gender Events'!V$1,'Official Medal Table'!$E:$E,"Mixed")*'Medal values'!$B$3/2
+ COUNTIFS('Official Medal Table'!$I:$I,'Each Gender Events'!$A56,'Official Medal Table'!$C:$C,'Each Gender Events'!V$1,'Official Medal Table'!$E:$E,"Mixed")*'Medal values'!$B$3/2</f>
        <v>0</v>
      </c>
      <c r="W56">
        <f>COUNTIFS('Official Medal Table'!$F:$F,'Each Gender Events'!$A56,'Official Medal Table'!$C:$C,'Each Gender Events'!W$1,'Official Medal Table'!$E:$E,'Each Gender Events'!W$2)*'Medal values'!$B$1
+ COUNTIFS('Official Medal Table'!$G:$G,'Each Gender Events'!$A56,'Official Medal Table'!$C:$C,'Each Gender Events'!W$1,'Official Medal Table'!$E:$E,'Each Gender Events'!W$2)*'Medal values'!$B$2
+ COUNTIFS('Official Medal Table'!$H:$H,'Each Gender Events'!$A56,'Official Medal Table'!$C:$C,'Each Gender Events'!W$1,'Official Medal Table'!$E:$E,'Each Gender Events'!W$2)*'Medal values'!$B$3
+ COUNTIFS('Official Medal Table'!$I:$I,'Each Gender Events'!$A56,'Official Medal Table'!$C:$C,'Each Gender Events'!W$1,'Official Medal Table'!$E:$E,'Each Gender Events'!W$2)*'Medal values'!$B$3
+ COUNTIFS('Official Medal Table'!$F:$F,'Each Gender Events'!$A56,'Official Medal Table'!$C:$C,'Each Gender Events'!W$1,'Official Medal Table'!$E:$E,"Mixed")*'Medal values'!$B$1/2
+ COUNTIFS('Official Medal Table'!$G:$G,'Each Gender Events'!$A56,'Official Medal Table'!$C:$C,'Each Gender Events'!W$1,'Official Medal Table'!$E:$E,"Mixed")*'Medal values'!$B$2/2
+ COUNTIFS('Official Medal Table'!$H:$H,'Each Gender Events'!$A56,'Official Medal Table'!$C:$C,'Each Gender Events'!W$1,'Official Medal Table'!$E:$E,"Mixed")*'Medal values'!$B$3/2
+ COUNTIFS('Official Medal Table'!$I:$I,'Each Gender Events'!$A56,'Official Medal Table'!$C:$C,'Each Gender Events'!W$1,'Official Medal Table'!$E:$E,"Mixed")*'Medal values'!$B$3/2</f>
        <v>0</v>
      </c>
      <c r="X56">
        <f>COUNTIFS('Official Medal Table'!$F:$F,'Each Gender Events'!$A56,'Official Medal Table'!$C:$C,'Each Gender Events'!X$1,'Official Medal Table'!$E:$E,'Each Gender Events'!X$2)*'Medal values'!$B$1
+ COUNTIFS('Official Medal Table'!$G:$G,'Each Gender Events'!$A56,'Official Medal Table'!$C:$C,'Each Gender Events'!X$1,'Official Medal Table'!$E:$E,'Each Gender Events'!X$2)*'Medal values'!$B$2
+ COUNTIFS('Official Medal Table'!$H:$H,'Each Gender Events'!$A56,'Official Medal Table'!$C:$C,'Each Gender Events'!X$1,'Official Medal Table'!$E:$E,'Each Gender Events'!X$2)*'Medal values'!$B$3
+ COUNTIFS('Official Medal Table'!$I:$I,'Each Gender Events'!$A56,'Official Medal Table'!$C:$C,'Each Gender Events'!X$1,'Official Medal Table'!$E:$E,'Each Gender Events'!X$2)*'Medal values'!$B$3
+ COUNTIFS('Official Medal Table'!$F:$F,'Each Gender Events'!$A56,'Official Medal Table'!$C:$C,'Each Gender Events'!X$1,'Official Medal Table'!$E:$E,"Mixed")*'Medal values'!$B$1/2
+ COUNTIFS('Official Medal Table'!$G:$G,'Each Gender Events'!$A56,'Official Medal Table'!$C:$C,'Each Gender Events'!X$1,'Official Medal Table'!$E:$E,"Mixed")*'Medal values'!$B$2/2
+ COUNTIFS('Official Medal Table'!$H:$H,'Each Gender Events'!$A56,'Official Medal Table'!$C:$C,'Each Gender Events'!X$1,'Official Medal Table'!$E:$E,"Mixed")*'Medal values'!$B$3/2
+ COUNTIFS('Official Medal Table'!$I:$I,'Each Gender Events'!$A56,'Official Medal Table'!$C:$C,'Each Gender Events'!X$1,'Official Medal Table'!$E:$E,"Mixed")*'Medal values'!$B$3/2</f>
        <v>0</v>
      </c>
      <c r="Y56">
        <f>COUNTIFS('Official Medal Table'!$F:$F,'Each Gender Events'!$A56,'Official Medal Table'!$C:$C,'Each Gender Events'!Y$1,'Official Medal Table'!$E:$E,'Each Gender Events'!Y$2)*'Medal values'!$B$1
+ COUNTIFS('Official Medal Table'!$G:$G,'Each Gender Events'!$A56,'Official Medal Table'!$C:$C,'Each Gender Events'!Y$1,'Official Medal Table'!$E:$E,'Each Gender Events'!Y$2)*'Medal values'!$B$2
+ COUNTIFS('Official Medal Table'!$H:$H,'Each Gender Events'!$A56,'Official Medal Table'!$C:$C,'Each Gender Events'!Y$1,'Official Medal Table'!$E:$E,'Each Gender Events'!Y$2)*'Medal values'!$B$3
+ COUNTIFS('Official Medal Table'!$I:$I,'Each Gender Events'!$A56,'Official Medal Table'!$C:$C,'Each Gender Events'!Y$1,'Official Medal Table'!$E:$E,'Each Gender Events'!Y$2)*'Medal values'!$B$3
+ COUNTIFS('Official Medal Table'!$F:$F,'Each Gender Events'!$A56,'Official Medal Table'!$C:$C,'Each Gender Events'!Y$1,'Official Medal Table'!$E:$E,"Mixed")*'Medal values'!$B$1/2
+ COUNTIFS('Official Medal Table'!$G:$G,'Each Gender Events'!$A56,'Official Medal Table'!$C:$C,'Each Gender Events'!Y$1,'Official Medal Table'!$E:$E,"Mixed")*'Medal values'!$B$2/2
+ COUNTIFS('Official Medal Table'!$H:$H,'Each Gender Events'!$A56,'Official Medal Table'!$C:$C,'Each Gender Events'!Y$1,'Official Medal Table'!$E:$E,"Mixed")*'Medal values'!$B$3/2
+ COUNTIFS('Official Medal Table'!$I:$I,'Each Gender Events'!$A56,'Official Medal Table'!$C:$C,'Each Gender Events'!Y$1,'Official Medal Table'!$E:$E,"Mixed")*'Medal values'!$B$3/2</f>
        <v>0</v>
      </c>
      <c r="Z56">
        <f>COUNTIFS('Official Medal Table'!$F:$F,'Each Gender Events'!$A56,'Official Medal Table'!$C:$C,'Each Gender Events'!Z$1,'Official Medal Table'!$E:$E,'Each Gender Events'!Z$2)*'Medal values'!$B$1
+ COUNTIFS('Official Medal Table'!$G:$G,'Each Gender Events'!$A56,'Official Medal Table'!$C:$C,'Each Gender Events'!Z$1,'Official Medal Table'!$E:$E,'Each Gender Events'!Z$2)*'Medal values'!$B$2
+ COUNTIFS('Official Medal Table'!$H:$H,'Each Gender Events'!$A56,'Official Medal Table'!$C:$C,'Each Gender Events'!Z$1,'Official Medal Table'!$E:$E,'Each Gender Events'!Z$2)*'Medal values'!$B$3
+ COUNTIFS('Official Medal Table'!$I:$I,'Each Gender Events'!$A56,'Official Medal Table'!$C:$C,'Each Gender Events'!Z$1,'Official Medal Table'!$E:$E,'Each Gender Events'!Z$2)*'Medal values'!$B$3
+ COUNTIFS('Official Medal Table'!$F:$F,'Each Gender Events'!$A56,'Official Medal Table'!$C:$C,'Each Gender Events'!Z$1,'Official Medal Table'!$E:$E,"Mixed")*'Medal values'!$B$1/2
+ COUNTIFS('Official Medal Table'!$G:$G,'Each Gender Events'!$A56,'Official Medal Table'!$C:$C,'Each Gender Events'!Z$1,'Official Medal Table'!$E:$E,"Mixed")*'Medal values'!$B$2/2
+ COUNTIFS('Official Medal Table'!$H:$H,'Each Gender Events'!$A56,'Official Medal Table'!$C:$C,'Each Gender Events'!Z$1,'Official Medal Table'!$E:$E,"Mixed")*'Medal values'!$B$3/2
+ COUNTIFS('Official Medal Table'!$I:$I,'Each Gender Events'!$A56,'Official Medal Table'!$C:$C,'Each Gender Events'!Z$1,'Official Medal Table'!$E:$E,"Mixed")*'Medal values'!$B$3/2</f>
        <v>0</v>
      </c>
      <c r="AA56">
        <f>COUNTIFS('Official Medal Table'!$F:$F,'Each Gender Events'!$A56,'Official Medal Table'!$C:$C,'Each Gender Events'!AA$1,'Official Medal Table'!$E:$E,'Each Gender Events'!AA$2)*'Medal values'!$B$1
+ COUNTIFS('Official Medal Table'!$G:$G,'Each Gender Events'!$A56,'Official Medal Table'!$C:$C,'Each Gender Events'!AA$1,'Official Medal Table'!$E:$E,'Each Gender Events'!AA$2)*'Medal values'!$B$2
+ COUNTIFS('Official Medal Table'!$H:$H,'Each Gender Events'!$A56,'Official Medal Table'!$C:$C,'Each Gender Events'!AA$1,'Official Medal Table'!$E:$E,'Each Gender Events'!AA$2)*'Medal values'!$B$3
+ COUNTIFS('Official Medal Table'!$I:$I,'Each Gender Events'!$A56,'Official Medal Table'!$C:$C,'Each Gender Events'!AA$1,'Official Medal Table'!$E:$E,'Each Gender Events'!AA$2)*'Medal values'!$B$3
+ COUNTIFS('Official Medal Table'!$F:$F,'Each Gender Events'!$A56,'Official Medal Table'!$C:$C,'Each Gender Events'!AA$1,'Official Medal Table'!$E:$E,"Mixed")*'Medal values'!$B$1/2
+ COUNTIFS('Official Medal Table'!$G:$G,'Each Gender Events'!$A56,'Official Medal Table'!$C:$C,'Each Gender Events'!AA$1,'Official Medal Table'!$E:$E,"Mixed")*'Medal values'!$B$2/2
+ COUNTIFS('Official Medal Table'!$H:$H,'Each Gender Events'!$A56,'Official Medal Table'!$C:$C,'Each Gender Events'!AA$1,'Official Medal Table'!$E:$E,"Mixed")*'Medal values'!$B$3/2
+ COUNTIFS('Official Medal Table'!$I:$I,'Each Gender Events'!$A56,'Official Medal Table'!$C:$C,'Each Gender Events'!AA$1,'Official Medal Table'!$E:$E,"Mixed")*'Medal values'!$B$3/2</f>
        <v>0</v>
      </c>
      <c r="AB56">
        <f>COUNTIFS('Official Medal Table'!$F:$F,'Each Gender Events'!$A56,'Official Medal Table'!$C:$C,'Each Gender Events'!AB$1,'Official Medal Table'!$E:$E,'Each Gender Events'!AB$2)*'Medal values'!$B$1
+ COUNTIFS('Official Medal Table'!$G:$G,'Each Gender Events'!$A56,'Official Medal Table'!$C:$C,'Each Gender Events'!AB$1,'Official Medal Table'!$E:$E,'Each Gender Events'!AB$2)*'Medal values'!$B$2
+ COUNTIFS('Official Medal Table'!$H:$H,'Each Gender Events'!$A56,'Official Medal Table'!$C:$C,'Each Gender Events'!AB$1,'Official Medal Table'!$E:$E,'Each Gender Events'!AB$2)*'Medal values'!$B$3
+ COUNTIFS('Official Medal Table'!$I:$I,'Each Gender Events'!$A56,'Official Medal Table'!$C:$C,'Each Gender Events'!AB$1,'Official Medal Table'!$E:$E,'Each Gender Events'!AB$2)*'Medal values'!$B$3
+ COUNTIFS('Official Medal Table'!$F:$F,'Each Gender Events'!$A56,'Official Medal Table'!$C:$C,'Each Gender Events'!AB$1,'Official Medal Table'!$E:$E,"Mixed")*'Medal values'!$B$1/2
+ COUNTIFS('Official Medal Table'!$G:$G,'Each Gender Events'!$A56,'Official Medal Table'!$C:$C,'Each Gender Events'!AB$1,'Official Medal Table'!$E:$E,"Mixed")*'Medal values'!$B$2/2
+ COUNTIFS('Official Medal Table'!$H:$H,'Each Gender Events'!$A56,'Official Medal Table'!$C:$C,'Each Gender Events'!AB$1,'Official Medal Table'!$E:$E,"Mixed")*'Medal values'!$B$3/2
+ COUNTIFS('Official Medal Table'!$I:$I,'Each Gender Events'!$A56,'Official Medal Table'!$C:$C,'Each Gender Events'!AB$1,'Official Medal Table'!$E:$E,"Mixed")*'Medal values'!$B$3/2</f>
        <v>0</v>
      </c>
      <c r="AC56">
        <f>COUNTIFS('Official Medal Table'!$F:$F,'Each Gender Events'!$A56,'Official Medal Table'!$C:$C,'Each Gender Events'!AC$1,'Official Medal Table'!$E:$E,'Each Gender Events'!AC$2)*'Medal values'!$B$1
+ COUNTIFS('Official Medal Table'!$G:$G,'Each Gender Events'!$A56,'Official Medal Table'!$C:$C,'Each Gender Events'!AC$1,'Official Medal Table'!$E:$E,'Each Gender Events'!AC$2)*'Medal values'!$B$2
+ COUNTIFS('Official Medal Table'!$H:$H,'Each Gender Events'!$A56,'Official Medal Table'!$C:$C,'Each Gender Events'!AC$1,'Official Medal Table'!$E:$E,'Each Gender Events'!AC$2)*'Medal values'!$B$3
+ COUNTIFS('Official Medal Table'!$I:$I,'Each Gender Events'!$A56,'Official Medal Table'!$C:$C,'Each Gender Events'!AC$1,'Official Medal Table'!$E:$E,'Each Gender Events'!AC$2)*'Medal values'!$B$3
+ COUNTIFS('Official Medal Table'!$F:$F,'Each Gender Events'!$A56,'Official Medal Table'!$C:$C,'Each Gender Events'!AC$1,'Official Medal Table'!$E:$E,"Mixed")*'Medal values'!$B$1/2
+ COUNTIFS('Official Medal Table'!$G:$G,'Each Gender Events'!$A56,'Official Medal Table'!$C:$C,'Each Gender Events'!AC$1,'Official Medal Table'!$E:$E,"Mixed")*'Medal values'!$B$2/2
+ COUNTIFS('Official Medal Table'!$H:$H,'Each Gender Events'!$A56,'Official Medal Table'!$C:$C,'Each Gender Events'!AC$1,'Official Medal Table'!$E:$E,"Mixed")*'Medal values'!$B$3/2
+ COUNTIFS('Official Medal Table'!$I:$I,'Each Gender Events'!$A56,'Official Medal Table'!$C:$C,'Each Gender Events'!AC$1,'Official Medal Table'!$E:$E,"Mixed")*'Medal values'!$B$3/2</f>
        <v>0</v>
      </c>
      <c r="AD56">
        <f>COUNTIFS('Official Medal Table'!$F:$F,'Each Gender Events'!$A56,'Official Medal Table'!$C:$C,'Each Gender Events'!AD$1,'Official Medal Table'!$E:$E,'Each Gender Events'!AD$2)*'Medal values'!$B$1
+ COUNTIFS('Official Medal Table'!$G:$G,'Each Gender Events'!$A56,'Official Medal Table'!$C:$C,'Each Gender Events'!AD$1,'Official Medal Table'!$E:$E,'Each Gender Events'!AD$2)*'Medal values'!$B$2
+ COUNTIFS('Official Medal Table'!$H:$H,'Each Gender Events'!$A56,'Official Medal Table'!$C:$C,'Each Gender Events'!AD$1,'Official Medal Table'!$E:$E,'Each Gender Events'!AD$2)*'Medal values'!$B$3
+ COUNTIFS('Official Medal Table'!$I:$I,'Each Gender Events'!$A56,'Official Medal Table'!$C:$C,'Each Gender Events'!AD$1,'Official Medal Table'!$E:$E,'Each Gender Events'!AD$2)*'Medal values'!$B$3
+ COUNTIFS('Official Medal Table'!$F:$F,'Each Gender Events'!$A56,'Official Medal Table'!$C:$C,'Each Gender Events'!AD$1,'Official Medal Table'!$E:$E,"Mixed")*'Medal values'!$B$1/2
+ COUNTIFS('Official Medal Table'!$G:$G,'Each Gender Events'!$A56,'Official Medal Table'!$C:$C,'Each Gender Events'!AD$1,'Official Medal Table'!$E:$E,"Mixed")*'Medal values'!$B$2/2
+ COUNTIFS('Official Medal Table'!$H:$H,'Each Gender Events'!$A56,'Official Medal Table'!$C:$C,'Each Gender Events'!AD$1,'Official Medal Table'!$E:$E,"Mixed")*'Medal values'!$B$3/2
+ COUNTIFS('Official Medal Table'!$I:$I,'Each Gender Events'!$A56,'Official Medal Table'!$C:$C,'Each Gender Events'!AD$1,'Official Medal Table'!$E:$E,"Mixed")*'Medal values'!$B$3/2</f>
        <v>0</v>
      </c>
      <c r="AE56">
        <f>COUNTIFS('Official Medal Table'!$F:$F,'Each Gender Events'!$A56,'Official Medal Table'!$C:$C,'Each Gender Events'!AE$1,'Official Medal Table'!$E:$E,'Each Gender Events'!AE$2)*'Medal values'!$B$1
+ COUNTIFS('Official Medal Table'!$G:$G,'Each Gender Events'!$A56,'Official Medal Table'!$C:$C,'Each Gender Events'!AE$1,'Official Medal Table'!$E:$E,'Each Gender Events'!AE$2)*'Medal values'!$B$2
+ COUNTIFS('Official Medal Table'!$H:$H,'Each Gender Events'!$A56,'Official Medal Table'!$C:$C,'Each Gender Events'!AE$1,'Official Medal Table'!$E:$E,'Each Gender Events'!AE$2)*'Medal values'!$B$3
+ COUNTIFS('Official Medal Table'!$I:$I,'Each Gender Events'!$A56,'Official Medal Table'!$C:$C,'Each Gender Events'!AE$1,'Official Medal Table'!$E:$E,'Each Gender Events'!AE$2)*'Medal values'!$B$3
+ COUNTIFS('Official Medal Table'!$F:$F,'Each Gender Events'!$A56,'Official Medal Table'!$C:$C,'Each Gender Events'!AE$1,'Official Medal Table'!$E:$E,"Mixed")*'Medal values'!$B$1/2
+ COUNTIFS('Official Medal Table'!$G:$G,'Each Gender Events'!$A56,'Official Medal Table'!$C:$C,'Each Gender Events'!AE$1,'Official Medal Table'!$E:$E,"Mixed")*'Medal values'!$B$2/2
+ COUNTIFS('Official Medal Table'!$H:$H,'Each Gender Events'!$A56,'Official Medal Table'!$C:$C,'Each Gender Events'!AE$1,'Official Medal Table'!$E:$E,"Mixed")*'Medal values'!$B$3/2
+ COUNTIFS('Official Medal Table'!$I:$I,'Each Gender Events'!$A56,'Official Medal Table'!$C:$C,'Each Gender Events'!AE$1,'Official Medal Table'!$E:$E,"Mixed")*'Medal values'!$B$3/2</f>
        <v>0</v>
      </c>
      <c r="AF56">
        <f>COUNTIFS('Official Medal Table'!$F:$F,'Each Gender Events'!$A56,'Official Medal Table'!$C:$C,'Each Gender Events'!AF$1,'Official Medal Table'!$E:$E,'Each Gender Events'!AF$2)*'Medal values'!$B$1
+ COUNTIFS('Official Medal Table'!$G:$G,'Each Gender Events'!$A56,'Official Medal Table'!$C:$C,'Each Gender Events'!AF$1,'Official Medal Table'!$E:$E,'Each Gender Events'!AF$2)*'Medal values'!$B$2
+ COUNTIFS('Official Medal Table'!$H:$H,'Each Gender Events'!$A56,'Official Medal Table'!$C:$C,'Each Gender Events'!AF$1,'Official Medal Table'!$E:$E,'Each Gender Events'!AF$2)*'Medal values'!$B$3
+ COUNTIFS('Official Medal Table'!$I:$I,'Each Gender Events'!$A56,'Official Medal Table'!$C:$C,'Each Gender Events'!AF$1,'Official Medal Table'!$E:$E,'Each Gender Events'!AF$2)*'Medal values'!$B$3
+ COUNTIFS('Official Medal Table'!$F:$F,'Each Gender Events'!$A56,'Official Medal Table'!$C:$C,'Each Gender Events'!AF$1,'Official Medal Table'!$E:$E,"Mixed")*'Medal values'!$B$1/2
+ COUNTIFS('Official Medal Table'!$G:$G,'Each Gender Events'!$A56,'Official Medal Table'!$C:$C,'Each Gender Events'!AF$1,'Official Medal Table'!$E:$E,"Mixed")*'Medal values'!$B$2/2
+ COUNTIFS('Official Medal Table'!$H:$H,'Each Gender Events'!$A56,'Official Medal Table'!$C:$C,'Each Gender Events'!AF$1,'Official Medal Table'!$E:$E,"Mixed")*'Medal values'!$B$3/2
+ COUNTIFS('Official Medal Table'!$I:$I,'Each Gender Events'!$A56,'Official Medal Table'!$C:$C,'Each Gender Events'!AF$1,'Official Medal Table'!$E:$E,"Mixed")*'Medal values'!$B$3/2</f>
        <v>0</v>
      </c>
      <c r="AG56">
        <f>COUNTIFS('Official Medal Table'!$F:$F,'Each Gender Events'!$A56,'Official Medal Table'!$C:$C,'Each Gender Events'!AG$1,'Official Medal Table'!$E:$E,'Each Gender Events'!AG$2)*'Medal values'!$B$1
+ COUNTIFS('Official Medal Table'!$G:$G,'Each Gender Events'!$A56,'Official Medal Table'!$C:$C,'Each Gender Events'!AG$1,'Official Medal Table'!$E:$E,'Each Gender Events'!AG$2)*'Medal values'!$B$2
+ COUNTIFS('Official Medal Table'!$H:$H,'Each Gender Events'!$A56,'Official Medal Table'!$C:$C,'Each Gender Events'!AG$1,'Official Medal Table'!$E:$E,'Each Gender Events'!AG$2)*'Medal values'!$B$3
+ COUNTIFS('Official Medal Table'!$I:$I,'Each Gender Events'!$A56,'Official Medal Table'!$C:$C,'Each Gender Events'!AG$1,'Official Medal Table'!$E:$E,'Each Gender Events'!AG$2)*'Medal values'!$B$3
+ COUNTIFS('Official Medal Table'!$F:$F,'Each Gender Events'!$A56,'Official Medal Table'!$C:$C,'Each Gender Events'!AG$1,'Official Medal Table'!$E:$E,"Mixed")*'Medal values'!$B$1/2
+ COUNTIFS('Official Medal Table'!$G:$G,'Each Gender Events'!$A56,'Official Medal Table'!$C:$C,'Each Gender Events'!AG$1,'Official Medal Table'!$E:$E,"Mixed")*'Medal values'!$B$2/2
+ COUNTIFS('Official Medal Table'!$H:$H,'Each Gender Events'!$A56,'Official Medal Table'!$C:$C,'Each Gender Events'!AG$1,'Official Medal Table'!$E:$E,"Mixed")*'Medal values'!$B$3/2
+ COUNTIFS('Official Medal Table'!$I:$I,'Each Gender Events'!$A56,'Official Medal Table'!$C:$C,'Each Gender Events'!AG$1,'Official Medal Table'!$E:$E,"Mixed")*'Medal values'!$B$3/2</f>
        <v>0</v>
      </c>
      <c r="AH56">
        <f>COUNTIFS('Official Medal Table'!$F:$F,'Each Gender Events'!$A56,'Official Medal Table'!$C:$C,'Each Gender Events'!AH$1,'Official Medal Table'!$E:$E,'Each Gender Events'!AH$2)*'Medal values'!$B$1
+ COUNTIFS('Official Medal Table'!$G:$G,'Each Gender Events'!$A56,'Official Medal Table'!$C:$C,'Each Gender Events'!AH$1,'Official Medal Table'!$E:$E,'Each Gender Events'!AH$2)*'Medal values'!$B$2
+ COUNTIFS('Official Medal Table'!$H:$H,'Each Gender Events'!$A56,'Official Medal Table'!$C:$C,'Each Gender Events'!AH$1,'Official Medal Table'!$E:$E,'Each Gender Events'!AH$2)*'Medal values'!$B$3
+ COUNTIFS('Official Medal Table'!$I:$I,'Each Gender Events'!$A56,'Official Medal Table'!$C:$C,'Each Gender Events'!AH$1,'Official Medal Table'!$E:$E,'Each Gender Events'!AH$2)*'Medal values'!$B$3
+ COUNTIFS('Official Medal Table'!$F:$F,'Each Gender Events'!$A56,'Official Medal Table'!$C:$C,'Each Gender Events'!AH$1,'Official Medal Table'!$E:$E,"Mixed")*'Medal values'!$B$1/2
+ COUNTIFS('Official Medal Table'!$G:$G,'Each Gender Events'!$A56,'Official Medal Table'!$C:$C,'Each Gender Events'!AH$1,'Official Medal Table'!$E:$E,"Mixed")*'Medal values'!$B$2/2
+ COUNTIFS('Official Medal Table'!$H:$H,'Each Gender Events'!$A56,'Official Medal Table'!$C:$C,'Each Gender Events'!AH$1,'Official Medal Table'!$E:$E,"Mixed")*'Medal values'!$B$3/2
+ COUNTIFS('Official Medal Table'!$I:$I,'Each Gender Events'!$A56,'Official Medal Table'!$C:$C,'Each Gender Events'!AH$1,'Official Medal Table'!$E:$E,"Mixed")*'Medal values'!$B$3/2</f>
        <v>0</v>
      </c>
      <c r="AI56">
        <f>COUNTIFS('Official Medal Table'!$F:$F,'Each Gender Events'!$A56,'Official Medal Table'!$C:$C,'Each Gender Events'!AI$1,'Official Medal Table'!$E:$E,'Each Gender Events'!AI$2)*'Medal values'!$B$1
+ COUNTIFS('Official Medal Table'!$G:$G,'Each Gender Events'!$A56,'Official Medal Table'!$C:$C,'Each Gender Events'!AI$1,'Official Medal Table'!$E:$E,'Each Gender Events'!AI$2)*'Medal values'!$B$2
+ COUNTIFS('Official Medal Table'!$H:$H,'Each Gender Events'!$A56,'Official Medal Table'!$C:$C,'Each Gender Events'!AI$1,'Official Medal Table'!$E:$E,'Each Gender Events'!AI$2)*'Medal values'!$B$3
+ COUNTIFS('Official Medal Table'!$I:$I,'Each Gender Events'!$A56,'Official Medal Table'!$C:$C,'Each Gender Events'!AI$1,'Official Medal Table'!$E:$E,'Each Gender Events'!AI$2)*'Medal values'!$B$3
+ COUNTIFS('Official Medal Table'!$F:$F,'Each Gender Events'!$A56,'Official Medal Table'!$C:$C,'Each Gender Events'!AI$1,'Official Medal Table'!$E:$E,"Mixed")*'Medal values'!$B$1/2
+ COUNTIFS('Official Medal Table'!$G:$G,'Each Gender Events'!$A56,'Official Medal Table'!$C:$C,'Each Gender Events'!AI$1,'Official Medal Table'!$E:$E,"Mixed")*'Medal values'!$B$2/2
+ COUNTIFS('Official Medal Table'!$H:$H,'Each Gender Events'!$A56,'Official Medal Table'!$C:$C,'Each Gender Events'!AI$1,'Official Medal Table'!$E:$E,"Mixed")*'Medal values'!$B$3/2
+ COUNTIFS('Official Medal Table'!$I:$I,'Each Gender Events'!$A56,'Official Medal Table'!$C:$C,'Each Gender Events'!AI$1,'Official Medal Table'!$E:$E,"Mixed")*'Medal values'!$B$3/2</f>
        <v>0</v>
      </c>
      <c r="AJ56">
        <f>COUNTIFS('Official Medal Table'!$F:$F,'Each Gender Events'!$A56,'Official Medal Table'!$C:$C,'Each Gender Events'!AJ$1,'Official Medal Table'!$E:$E,'Each Gender Events'!AJ$2)*'Medal values'!$B$1
+ COUNTIFS('Official Medal Table'!$G:$G,'Each Gender Events'!$A56,'Official Medal Table'!$C:$C,'Each Gender Events'!AJ$1,'Official Medal Table'!$E:$E,'Each Gender Events'!AJ$2)*'Medal values'!$B$2
+ COUNTIFS('Official Medal Table'!$H:$H,'Each Gender Events'!$A56,'Official Medal Table'!$C:$C,'Each Gender Events'!AJ$1,'Official Medal Table'!$E:$E,'Each Gender Events'!AJ$2)*'Medal values'!$B$3
+ COUNTIFS('Official Medal Table'!$I:$I,'Each Gender Events'!$A56,'Official Medal Table'!$C:$C,'Each Gender Events'!AJ$1,'Official Medal Table'!$E:$E,'Each Gender Events'!AJ$2)*'Medal values'!$B$3
+ COUNTIFS('Official Medal Table'!$F:$F,'Each Gender Events'!$A56,'Official Medal Table'!$C:$C,'Each Gender Events'!AJ$1,'Official Medal Table'!$E:$E,"Mixed")*'Medal values'!$B$1/2
+ COUNTIFS('Official Medal Table'!$G:$G,'Each Gender Events'!$A56,'Official Medal Table'!$C:$C,'Each Gender Events'!AJ$1,'Official Medal Table'!$E:$E,"Mixed")*'Medal values'!$B$2/2
+ COUNTIFS('Official Medal Table'!$H:$H,'Each Gender Events'!$A56,'Official Medal Table'!$C:$C,'Each Gender Events'!AJ$1,'Official Medal Table'!$E:$E,"Mixed")*'Medal values'!$B$3/2
+ COUNTIFS('Official Medal Table'!$I:$I,'Each Gender Events'!$A56,'Official Medal Table'!$C:$C,'Each Gender Events'!AJ$1,'Official Medal Table'!$E:$E,"Mixed")*'Medal values'!$B$3/2</f>
        <v>0</v>
      </c>
      <c r="AK56">
        <f>COUNTIFS('Official Medal Table'!$F:$F,'Each Gender Events'!$A56,'Official Medal Table'!$C:$C,'Each Gender Events'!AK$1,'Official Medal Table'!$E:$E,'Each Gender Events'!AK$2)*'Medal values'!$B$1
+ COUNTIFS('Official Medal Table'!$G:$G,'Each Gender Events'!$A56,'Official Medal Table'!$C:$C,'Each Gender Events'!AK$1,'Official Medal Table'!$E:$E,'Each Gender Events'!AK$2)*'Medal values'!$B$2
+ COUNTIFS('Official Medal Table'!$H:$H,'Each Gender Events'!$A56,'Official Medal Table'!$C:$C,'Each Gender Events'!AK$1,'Official Medal Table'!$E:$E,'Each Gender Events'!AK$2)*'Medal values'!$B$3
+ COUNTIFS('Official Medal Table'!$I:$I,'Each Gender Events'!$A56,'Official Medal Table'!$C:$C,'Each Gender Events'!AK$1,'Official Medal Table'!$E:$E,'Each Gender Events'!AK$2)*'Medal values'!$B$3
+ COUNTIFS('Official Medal Table'!$F:$F,'Each Gender Events'!$A56,'Official Medal Table'!$C:$C,'Each Gender Events'!AK$1,'Official Medal Table'!$E:$E,"Mixed")*'Medal values'!$B$1/2
+ COUNTIFS('Official Medal Table'!$G:$G,'Each Gender Events'!$A56,'Official Medal Table'!$C:$C,'Each Gender Events'!AK$1,'Official Medal Table'!$E:$E,"Mixed")*'Medal values'!$B$2/2
+ COUNTIFS('Official Medal Table'!$H:$H,'Each Gender Events'!$A56,'Official Medal Table'!$C:$C,'Each Gender Events'!AK$1,'Official Medal Table'!$E:$E,"Mixed")*'Medal values'!$B$3/2
+ COUNTIFS('Official Medal Table'!$I:$I,'Each Gender Events'!$A56,'Official Medal Table'!$C:$C,'Each Gender Events'!AK$1,'Official Medal Table'!$E:$E,"Mixed")*'Medal values'!$B$3/2</f>
        <v>0</v>
      </c>
      <c r="AL56">
        <f>COUNTIFS('Official Medal Table'!$F:$F,'Each Gender Events'!$A56,'Official Medal Table'!$C:$C,'Each Gender Events'!AL$1,'Official Medal Table'!$E:$E,'Each Gender Events'!AL$2)*'Medal values'!$B$1
+ COUNTIFS('Official Medal Table'!$G:$G,'Each Gender Events'!$A56,'Official Medal Table'!$C:$C,'Each Gender Events'!AL$1,'Official Medal Table'!$E:$E,'Each Gender Events'!AL$2)*'Medal values'!$B$2
+ COUNTIFS('Official Medal Table'!$H:$H,'Each Gender Events'!$A56,'Official Medal Table'!$C:$C,'Each Gender Events'!AL$1,'Official Medal Table'!$E:$E,'Each Gender Events'!AL$2)*'Medal values'!$B$3
+ COUNTIFS('Official Medal Table'!$I:$I,'Each Gender Events'!$A56,'Official Medal Table'!$C:$C,'Each Gender Events'!AL$1,'Official Medal Table'!$E:$E,'Each Gender Events'!AL$2)*'Medal values'!$B$3
+ COUNTIFS('Official Medal Table'!$F:$F,'Each Gender Events'!$A56,'Official Medal Table'!$C:$C,'Each Gender Events'!AL$1,'Official Medal Table'!$E:$E,"Mixed")*'Medal values'!$B$1/2
+ COUNTIFS('Official Medal Table'!$G:$G,'Each Gender Events'!$A56,'Official Medal Table'!$C:$C,'Each Gender Events'!AL$1,'Official Medal Table'!$E:$E,"Mixed")*'Medal values'!$B$2/2
+ COUNTIFS('Official Medal Table'!$H:$H,'Each Gender Events'!$A56,'Official Medal Table'!$C:$C,'Each Gender Events'!AL$1,'Official Medal Table'!$E:$E,"Mixed")*'Medal values'!$B$3/2
+ COUNTIFS('Official Medal Table'!$I:$I,'Each Gender Events'!$A56,'Official Medal Table'!$C:$C,'Each Gender Events'!AL$1,'Official Medal Table'!$E:$E,"Mixed")*'Medal values'!$B$3/2</f>
        <v>0</v>
      </c>
      <c r="AM56">
        <f>COUNTIFS('Official Medal Table'!$F:$F,'Each Gender Events'!$A56,'Official Medal Table'!$C:$C,'Each Gender Events'!AM$1,'Official Medal Table'!$E:$E,'Each Gender Events'!AM$2)*'Medal values'!$B$1
+ COUNTIFS('Official Medal Table'!$G:$G,'Each Gender Events'!$A56,'Official Medal Table'!$C:$C,'Each Gender Events'!AM$1,'Official Medal Table'!$E:$E,'Each Gender Events'!AM$2)*'Medal values'!$B$2
+ COUNTIFS('Official Medal Table'!$H:$H,'Each Gender Events'!$A56,'Official Medal Table'!$C:$C,'Each Gender Events'!AM$1,'Official Medal Table'!$E:$E,'Each Gender Events'!AM$2)*'Medal values'!$B$3
+ COUNTIFS('Official Medal Table'!$I:$I,'Each Gender Events'!$A56,'Official Medal Table'!$C:$C,'Each Gender Events'!AM$1,'Official Medal Table'!$E:$E,'Each Gender Events'!AM$2)*'Medal values'!$B$3
+ COUNTIFS('Official Medal Table'!$F:$F,'Each Gender Events'!$A56,'Official Medal Table'!$C:$C,'Each Gender Events'!AM$1,'Official Medal Table'!$E:$E,"Mixed")*'Medal values'!$B$1/2
+ COUNTIFS('Official Medal Table'!$G:$G,'Each Gender Events'!$A56,'Official Medal Table'!$C:$C,'Each Gender Events'!AM$1,'Official Medal Table'!$E:$E,"Mixed")*'Medal values'!$B$2/2
+ COUNTIFS('Official Medal Table'!$H:$H,'Each Gender Events'!$A56,'Official Medal Table'!$C:$C,'Each Gender Events'!AM$1,'Official Medal Table'!$E:$E,"Mixed")*'Medal values'!$B$3/2
+ COUNTIFS('Official Medal Table'!$I:$I,'Each Gender Events'!$A56,'Official Medal Table'!$C:$C,'Each Gender Events'!AM$1,'Official Medal Table'!$E:$E,"Mixed")*'Medal values'!$B$3/2</f>
        <v>0</v>
      </c>
      <c r="AN56">
        <f>COUNTIFS('Official Medal Table'!$F:$F,'Each Gender Events'!$A56,'Official Medal Table'!$C:$C,'Each Gender Events'!AN$1,'Official Medal Table'!$E:$E,'Each Gender Events'!AN$2)*'Medal values'!$B$1
+ COUNTIFS('Official Medal Table'!$G:$G,'Each Gender Events'!$A56,'Official Medal Table'!$C:$C,'Each Gender Events'!AN$1,'Official Medal Table'!$E:$E,'Each Gender Events'!AN$2)*'Medal values'!$B$2
+ COUNTIFS('Official Medal Table'!$H:$H,'Each Gender Events'!$A56,'Official Medal Table'!$C:$C,'Each Gender Events'!AN$1,'Official Medal Table'!$E:$E,'Each Gender Events'!AN$2)*'Medal values'!$B$3
+ COUNTIFS('Official Medal Table'!$I:$I,'Each Gender Events'!$A56,'Official Medal Table'!$C:$C,'Each Gender Events'!AN$1,'Official Medal Table'!$E:$E,'Each Gender Events'!AN$2)*'Medal values'!$B$3
+ COUNTIFS('Official Medal Table'!$F:$F,'Each Gender Events'!$A56,'Official Medal Table'!$C:$C,'Each Gender Events'!AN$1,'Official Medal Table'!$E:$E,"Mixed")*'Medal values'!$B$1/2
+ COUNTIFS('Official Medal Table'!$G:$G,'Each Gender Events'!$A56,'Official Medal Table'!$C:$C,'Each Gender Events'!AN$1,'Official Medal Table'!$E:$E,"Mixed")*'Medal values'!$B$2/2
+ COUNTIFS('Official Medal Table'!$H:$H,'Each Gender Events'!$A56,'Official Medal Table'!$C:$C,'Each Gender Events'!AN$1,'Official Medal Table'!$E:$E,"Mixed")*'Medal values'!$B$3/2
+ COUNTIFS('Official Medal Table'!$I:$I,'Each Gender Events'!$A56,'Official Medal Table'!$C:$C,'Each Gender Events'!AN$1,'Official Medal Table'!$E:$E,"Mixed")*'Medal values'!$B$3/2</f>
        <v>0</v>
      </c>
      <c r="AO56">
        <f>COUNTIFS('Official Medal Table'!$F:$F,'Each Gender Events'!$A56,'Official Medal Table'!$C:$C,'Each Gender Events'!AO$1,'Official Medal Table'!$E:$E,'Each Gender Events'!AO$2)*'Medal values'!$B$1
+ COUNTIFS('Official Medal Table'!$G:$G,'Each Gender Events'!$A56,'Official Medal Table'!$C:$C,'Each Gender Events'!AO$1,'Official Medal Table'!$E:$E,'Each Gender Events'!AO$2)*'Medal values'!$B$2
+ COUNTIFS('Official Medal Table'!$H:$H,'Each Gender Events'!$A56,'Official Medal Table'!$C:$C,'Each Gender Events'!AO$1,'Official Medal Table'!$E:$E,'Each Gender Events'!AO$2)*'Medal values'!$B$3
+ COUNTIFS('Official Medal Table'!$I:$I,'Each Gender Events'!$A56,'Official Medal Table'!$C:$C,'Each Gender Events'!AO$1,'Official Medal Table'!$E:$E,'Each Gender Events'!AO$2)*'Medal values'!$B$3
+ COUNTIFS('Official Medal Table'!$F:$F,'Each Gender Events'!$A56,'Official Medal Table'!$C:$C,'Each Gender Events'!AO$1,'Official Medal Table'!$E:$E,"Mixed")*'Medal values'!$B$1/2
+ COUNTIFS('Official Medal Table'!$G:$G,'Each Gender Events'!$A56,'Official Medal Table'!$C:$C,'Each Gender Events'!AO$1,'Official Medal Table'!$E:$E,"Mixed")*'Medal values'!$B$2/2
+ COUNTIFS('Official Medal Table'!$H:$H,'Each Gender Events'!$A56,'Official Medal Table'!$C:$C,'Each Gender Events'!AO$1,'Official Medal Table'!$E:$E,"Mixed")*'Medal values'!$B$3/2
+ COUNTIFS('Official Medal Table'!$I:$I,'Each Gender Events'!$A56,'Official Medal Table'!$C:$C,'Each Gender Events'!AO$1,'Official Medal Table'!$E:$E,"Mixed")*'Medal values'!$B$3/2</f>
        <v>0</v>
      </c>
      <c r="AP56">
        <f>COUNTIFS('Official Medal Table'!$F:$F,'Each Gender Events'!$A56,'Official Medal Table'!$C:$C,'Each Gender Events'!AP$1,'Official Medal Table'!$E:$E,'Each Gender Events'!AP$2)*'Medal values'!$B$1
+ COUNTIFS('Official Medal Table'!$G:$G,'Each Gender Events'!$A56,'Official Medal Table'!$C:$C,'Each Gender Events'!AP$1,'Official Medal Table'!$E:$E,'Each Gender Events'!AP$2)*'Medal values'!$B$2
+ COUNTIFS('Official Medal Table'!$H:$H,'Each Gender Events'!$A56,'Official Medal Table'!$C:$C,'Each Gender Events'!AP$1,'Official Medal Table'!$E:$E,'Each Gender Events'!AP$2)*'Medal values'!$B$3
+ COUNTIFS('Official Medal Table'!$I:$I,'Each Gender Events'!$A56,'Official Medal Table'!$C:$C,'Each Gender Events'!AP$1,'Official Medal Table'!$E:$E,'Each Gender Events'!AP$2)*'Medal values'!$B$3
+ COUNTIFS('Official Medal Table'!$F:$F,'Each Gender Events'!$A56,'Official Medal Table'!$C:$C,'Each Gender Events'!AP$1,'Official Medal Table'!$E:$E,"Mixed")*'Medal values'!$B$1/2
+ COUNTIFS('Official Medal Table'!$G:$G,'Each Gender Events'!$A56,'Official Medal Table'!$C:$C,'Each Gender Events'!AP$1,'Official Medal Table'!$E:$E,"Mixed")*'Medal values'!$B$2/2
+ COUNTIFS('Official Medal Table'!$H:$H,'Each Gender Events'!$A56,'Official Medal Table'!$C:$C,'Each Gender Events'!AP$1,'Official Medal Table'!$E:$E,"Mixed")*'Medal values'!$B$3/2
+ COUNTIFS('Official Medal Table'!$I:$I,'Each Gender Events'!$A56,'Official Medal Table'!$C:$C,'Each Gender Events'!AP$1,'Official Medal Table'!$E:$E,"Mixed")*'Medal values'!$B$3/2</f>
        <v>0</v>
      </c>
      <c r="AQ56">
        <f>COUNTIFS('Official Medal Table'!$F:$F,'Each Gender Events'!$A56,'Official Medal Table'!$C:$C,'Each Gender Events'!AQ$1,'Official Medal Table'!$E:$E,'Each Gender Events'!AQ$2)*'Medal values'!$B$1
+ COUNTIFS('Official Medal Table'!$G:$G,'Each Gender Events'!$A56,'Official Medal Table'!$C:$C,'Each Gender Events'!AQ$1,'Official Medal Table'!$E:$E,'Each Gender Events'!AQ$2)*'Medal values'!$B$2
+ COUNTIFS('Official Medal Table'!$H:$H,'Each Gender Events'!$A56,'Official Medal Table'!$C:$C,'Each Gender Events'!AQ$1,'Official Medal Table'!$E:$E,'Each Gender Events'!AQ$2)*'Medal values'!$B$3
+ COUNTIFS('Official Medal Table'!$I:$I,'Each Gender Events'!$A56,'Official Medal Table'!$C:$C,'Each Gender Events'!AQ$1,'Official Medal Table'!$E:$E,'Each Gender Events'!AQ$2)*'Medal values'!$B$3
+ COUNTIFS('Official Medal Table'!$F:$F,'Each Gender Events'!$A56,'Official Medal Table'!$C:$C,'Each Gender Events'!AQ$1,'Official Medal Table'!$E:$E,"Mixed")*'Medal values'!$B$1/2
+ COUNTIFS('Official Medal Table'!$G:$G,'Each Gender Events'!$A56,'Official Medal Table'!$C:$C,'Each Gender Events'!AQ$1,'Official Medal Table'!$E:$E,"Mixed")*'Medal values'!$B$2/2
+ COUNTIFS('Official Medal Table'!$H:$H,'Each Gender Events'!$A56,'Official Medal Table'!$C:$C,'Each Gender Events'!AQ$1,'Official Medal Table'!$E:$E,"Mixed")*'Medal values'!$B$3/2
+ COUNTIFS('Official Medal Table'!$I:$I,'Each Gender Events'!$A56,'Official Medal Table'!$C:$C,'Each Gender Events'!AQ$1,'Official Medal Table'!$E:$E,"Mixed")*'Medal values'!$B$3/2</f>
        <v>0</v>
      </c>
      <c r="AR56">
        <f>COUNTIFS('Official Medal Table'!$F:$F,'Each Gender Events'!$A56,'Official Medal Table'!$C:$C,'Each Gender Events'!AR$1,'Official Medal Table'!$E:$E,'Each Gender Events'!AR$2)*'Medal values'!$B$1
+ COUNTIFS('Official Medal Table'!$G:$G,'Each Gender Events'!$A56,'Official Medal Table'!$C:$C,'Each Gender Events'!AR$1,'Official Medal Table'!$E:$E,'Each Gender Events'!AR$2)*'Medal values'!$B$2
+ COUNTIFS('Official Medal Table'!$H:$H,'Each Gender Events'!$A56,'Official Medal Table'!$C:$C,'Each Gender Events'!AR$1,'Official Medal Table'!$E:$E,'Each Gender Events'!AR$2)*'Medal values'!$B$3
+ COUNTIFS('Official Medal Table'!$I:$I,'Each Gender Events'!$A56,'Official Medal Table'!$C:$C,'Each Gender Events'!AR$1,'Official Medal Table'!$E:$E,'Each Gender Events'!AR$2)*'Medal values'!$B$3
+ COUNTIFS('Official Medal Table'!$F:$F,'Each Gender Events'!$A56,'Official Medal Table'!$C:$C,'Each Gender Events'!AR$1,'Official Medal Table'!$E:$E,"Mixed")*'Medal values'!$B$1/2
+ COUNTIFS('Official Medal Table'!$G:$G,'Each Gender Events'!$A56,'Official Medal Table'!$C:$C,'Each Gender Events'!AR$1,'Official Medal Table'!$E:$E,"Mixed")*'Medal values'!$B$2/2
+ COUNTIFS('Official Medal Table'!$H:$H,'Each Gender Events'!$A56,'Official Medal Table'!$C:$C,'Each Gender Events'!AR$1,'Official Medal Table'!$E:$E,"Mixed")*'Medal values'!$B$3/2
+ COUNTIFS('Official Medal Table'!$I:$I,'Each Gender Events'!$A56,'Official Medal Table'!$C:$C,'Each Gender Events'!AR$1,'Official Medal Table'!$E:$E,"Mixed")*'Medal values'!$B$3/2</f>
        <v>0</v>
      </c>
      <c r="AS56">
        <f>COUNTIFS('Official Medal Table'!$F:$F,'Each Gender Events'!$A56,'Official Medal Table'!$C:$C,'Each Gender Events'!AS$1,'Official Medal Table'!$E:$E,'Each Gender Events'!AS$2)*'Medal values'!$B$1
+ COUNTIFS('Official Medal Table'!$G:$G,'Each Gender Events'!$A56,'Official Medal Table'!$C:$C,'Each Gender Events'!AS$1,'Official Medal Table'!$E:$E,'Each Gender Events'!AS$2)*'Medal values'!$B$2
+ COUNTIFS('Official Medal Table'!$H:$H,'Each Gender Events'!$A56,'Official Medal Table'!$C:$C,'Each Gender Events'!AS$1,'Official Medal Table'!$E:$E,'Each Gender Events'!AS$2)*'Medal values'!$B$3
+ COUNTIFS('Official Medal Table'!$I:$I,'Each Gender Events'!$A56,'Official Medal Table'!$C:$C,'Each Gender Events'!AS$1,'Official Medal Table'!$E:$E,'Each Gender Events'!AS$2)*'Medal values'!$B$3
+ COUNTIFS('Official Medal Table'!$F:$F,'Each Gender Events'!$A56,'Official Medal Table'!$C:$C,'Each Gender Events'!AS$1,'Official Medal Table'!$E:$E,"Mixed")*'Medal values'!$B$1/2
+ COUNTIFS('Official Medal Table'!$G:$G,'Each Gender Events'!$A56,'Official Medal Table'!$C:$C,'Each Gender Events'!AS$1,'Official Medal Table'!$E:$E,"Mixed")*'Medal values'!$B$2/2
+ COUNTIFS('Official Medal Table'!$H:$H,'Each Gender Events'!$A56,'Official Medal Table'!$C:$C,'Each Gender Events'!AS$1,'Official Medal Table'!$E:$E,"Mixed")*'Medal values'!$B$3/2
+ COUNTIFS('Official Medal Table'!$I:$I,'Each Gender Events'!$A56,'Official Medal Table'!$C:$C,'Each Gender Events'!AS$1,'Official Medal Table'!$E:$E,"Mixed")*'Medal values'!$B$3/2</f>
        <v>0</v>
      </c>
      <c r="AT56">
        <f>COUNTIFS('Official Medal Table'!$F:$F,'Each Gender Events'!$A56,'Official Medal Table'!$C:$C,'Each Gender Events'!AT$1,'Official Medal Table'!$E:$E,'Each Gender Events'!AT$2)*'Medal values'!$B$1
+ COUNTIFS('Official Medal Table'!$G:$G,'Each Gender Events'!$A56,'Official Medal Table'!$C:$C,'Each Gender Events'!AT$1,'Official Medal Table'!$E:$E,'Each Gender Events'!AT$2)*'Medal values'!$B$2
+ COUNTIFS('Official Medal Table'!$H:$H,'Each Gender Events'!$A56,'Official Medal Table'!$C:$C,'Each Gender Events'!AT$1,'Official Medal Table'!$E:$E,'Each Gender Events'!AT$2)*'Medal values'!$B$3
+ COUNTIFS('Official Medal Table'!$I:$I,'Each Gender Events'!$A56,'Official Medal Table'!$C:$C,'Each Gender Events'!AT$1,'Official Medal Table'!$E:$E,'Each Gender Events'!AT$2)*'Medal values'!$B$3
+ COUNTIFS('Official Medal Table'!$F:$F,'Each Gender Events'!$A56,'Official Medal Table'!$C:$C,'Each Gender Events'!AT$1,'Official Medal Table'!$E:$E,"Mixed")*'Medal values'!$B$1/2
+ COUNTIFS('Official Medal Table'!$G:$G,'Each Gender Events'!$A56,'Official Medal Table'!$C:$C,'Each Gender Events'!AT$1,'Official Medal Table'!$E:$E,"Mixed")*'Medal values'!$B$2/2
+ COUNTIFS('Official Medal Table'!$H:$H,'Each Gender Events'!$A56,'Official Medal Table'!$C:$C,'Each Gender Events'!AT$1,'Official Medal Table'!$E:$E,"Mixed")*'Medal values'!$B$3/2
+ COUNTIFS('Official Medal Table'!$I:$I,'Each Gender Events'!$A56,'Official Medal Table'!$C:$C,'Each Gender Events'!AT$1,'Official Medal Table'!$E:$E,"Mixed")*'Medal values'!$B$3/2</f>
        <v>0</v>
      </c>
      <c r="AU56">
        <f>COUNTIFS('Official Medal Table'!$F:$F,'Each Gender Events'!$A56,'Official Medal Table'!$C:$C,'Each Gender Events'!AU$1,'Official Medal Table'!$E:$E,'Each Gender Events'!AU$2)*'Medal values'!$B$1
+ COUNTIFS('Official Medal Table'!$G:$G,'Each Gender Events'!$A56,'Official Medal Table'!$C:$C,'Each Gender Events'!AU$1,'Official Medal Table'!$E:$E,'Each Gender Events'!AU$2)*'Medal values'!$B$2
+ COUNTIFS('Official Medal Table'!$H:$H,'Each Gender Events'!$A56,'Official Medal Table'!$C:$C,'Each Gender Events'!AU$1,'Official Medal Table'!$E:$E,'Each Gender Events'!AU$2)*'Medal values'!$B$3
+ COUNTIFS('Official Medal Table'!$I:$I,'Each Gender Events'!$A56,'Official Medal Table'!$C:$C,'Each Gender Events'!AU$1,'Official Medal Table'!$E:$E,'Each Gender Events'!AU$2)*'Medal values'!$B$3
+ COUNTIFS('Official Medal Table'!$F:$F,'Each Gender Events'!$A56,'Official Medal Table'!$C:$C,'Each Gender Events'!AU$1,'Official Medal Table'!$E:$E,"Mixed")*'Medal values'!$B$1/2
+ COUNTIFS('Official Medal Table'!$G:$G,'Each Gender Events'!$A56,'Official Medal Table'!$C:$C,'Each Gender Events'!AU$1,'Official Medal Table'!$E:$E,"Mixed")*'Medal values'!$B$2/2
+ COUNTIFS('Official Medal Table'!$H:$H,'Each Gender Events'!$A56,'Official Medal Table'!$C:$C,'Each Gender Events'!AU$1,'Official Medal Table'!$E:$E,"Mixed")*'Medal values'!$B$3/2
+ COUNTIFS('Official Medal Table'!$I:$I,'Each Gender Events'!$A56,'Official Medal Table'!$C:$C,'Each Gender Events'!AU$1,'Official Medal Table'!$E:$E,"Mixed")*'Medal values'!$B$3/2</f>
        <v>0</v>
      </c>
      <c r="AV56">
        <f>COUNTIFS('Official Medal Table'!$F:$F,'Each Gender Events'!$A56,'Official Medal Table'!$C:$C,'Each Gender Events'!AV$1,'Official Medal Table'!$E:$E,'Each Gender Events'!AV$2)*'Medal values'!$B$1
+ COUNTIFS('Official Medal Table'!$G:$G,'Each Gender Events'!$A56,'Official Medal Table'!$C:$C,'Each Gender Events'!AV$1,'Official Medal Table'!$E:$E,'Each Gender Events'!AV$2)*'Medal values'!$B$2
+ COUNTIFS('Official Medal Table'!$H:$H,'Each Gender Events'!$A56,'Official Medal Table'!$C:$C,'Each Gender Events'!AV$1,'Official Medal Table'!$E:$E,'Each Gender Events'!AV$2)*'Medal values'!$B$3
+ COUNTIFS('Official Medal Table'!$I:$I,'Each Gender Events'!$A56,'Official Medal Table'!$C:$C,'Each Gender Events'!AV$1,'Official Medal Table'!$E:$E,'Each Gender Events'!AV$2)*'Medal values'!$B$3
+ COUNTIFS('Official Medal Table'!$F:$F,'Each Gender Events'!$A56,'Official Medal Table'!$C:$C,'Each Gender Events'!AV$1,'Official Medal Table'!$E:$E,"Mixed")*'Medal values'!$B$1/2
+ COUNTIFS('Official Medal Table'!$G:$G,'Each Gender Events'!$A56,'Official Medal Table'!$C:$C,'Each Gender Events'!AV$1,'Official Medal Table'!$E:$E,"Mixed")*'Medal values'!$B$2/2
+ COUNTIFS('Official Medal Table'!$H:$H,'Each Gender Events'!$A56,'Official Medal Table'!$C:$C,'Each Gender Events'!AV$1,'Official Medal Table'!$E:$E,"Mixed")*'Medal values'!$B$3/2
+ COUNTIFS('Official Medal Table'!$I:$I,'Each Gender Events'!$A56,'Official Medal Table'!$C:$C,'Each Gender Events'!AV$1,'Official Medal Table'!$E:$E,"Mixed")*'Medal values'!$B$3/2</f>
        <v>0</v>
      </c>
      <c r="AW56">
        <f>COUNTIFS('Official Medal Table'!$F:$F,'Each Gender Events'!$A56,'Official Medal Table'!$C:$C,'Each Gender Events'!AW$1,'Official Medal Table'!$E:$E,'Each Gender Events'!AW$2)*'Medal values'!$B$1
+ COUNTIFS('Official Medal Table'!$G:$G,'Each Gender Events'!$A56,'Official Medal Table'!$C:$C,'Each Gender Events'!AW$1,'Official Medal Table'!$E:$E,'Each Gender Events'!AW$2)*'Medal values'!$B$2
+ COUNTIFS('Official Medal Table'!$H:$H,'Each Gender Events'!$A56,'Official Medal Table'!$C:$C,'Each Gender Events'!AW$1,'Official Medal Table'!$E:$E,'Each Gender Events'!AW$2)*'Medal values'!$B$3
+ COUNTIFS('Official Medal Table'!$I:$I,'Each Gender Events'!$A56,'Official Medal Table'!$C:$C,'Each Gender Events'!AW$1,'Official Medal Table'!$E:$E,'Each Gender Events'!AW$2)*'Medal values'!$B$3
+ COUNTIFS('Official Medal Table'!$F:$F,'Each Gender Events'!$A56,'Official Medal Table'!$C:$C,'Each Gender Events'!AW$1,'Official Medal Table'!$E:$E,"Mixed")*'Medal values'!$B$1/2
+ COUNTIFS('Official Medal Table'!$G:$G,'Each Gender Events'!$A56,'Official Medal Table'!$C:$C,'Each Gender Events'!AW$1,'Official Medal Table'!$E:$E,"Mixed")*'Medal values'!$B$2/2
+ COUNTIFS('Official Medal Table'!$H:$H,'Each Gender Events'!$A56,'Official Medal Table'!$C:$C,'Each Gender Events'!AW$1,'Official Medal Table'!$E:$E,"Mixed")*'Medal values'!$B$3/2
+ COUNTIFS('Official Medal Table'!$I:$I,'Each Gender Events'!$A56,'Official Medal Table'!$C:$C,'Each Gender Events'!AW$1,'Official Medal Table'!$E:$E,"Mixed")*'Medal values'!$B$3/2</f>
        <v>0</v>
      </c>
      <c r="AX56">
        <f>COUNTIFS('Official Medal Table'!$F:$F,'Each Gender Events'!$A56,'Official Medal Table'!$C:$C,'Each Gender Events'!AX$1,'Official Medal Table'!$E:$E,'Each Gender Events'!AX$2)*'Medal values'!$B$1
+ COUNTIFS('Official Medal Table'!$G:$G,'Each Gender Events'!$A56,'Official Medal Table'!$C:$C,'Each Gender Events'!AX$1,'Official Medal Table'!$E:$E,'Each Gender Events'!AX$2)*'Medal values'!$B$2
+ COUNTIFS('Official Medal Table'!$H:$H,'Each Gender Events'!$A56,'Official Medal Table'!$C:$C,'Each Gender Events'!AX$1,'Official Medal Table'!$E:$E,'Each Gender Events'!AX$2)*'Medal values'!$B$3
+ COUNTIFS('Official Medal Table'!$I:$I,'Each Gender Events'!$A56,'Official Medal Table'!$C:$C,'Each Gender Events'!AX$1,'Official Medal Table'!$E:$E,'Each Gender Events'!AX$2)*'Medal values'!$B$3
+ COUNTIFS('Official Medal Table'!$F:$F,'Each Gender Events'!$A56,'Official Medal Table'!$C:$C,'Each Gender Events'!AX$1,'Official Medal Table'!$E:$E,"Mixed")*'Medal values'!$B$1/2
+ COUNTIFS('Official Medal Table'!$G:$G,'Each Gender Events'!$A56,'Official Medal Table'!$C:$C,'Each Gender Events'!AX$1,'Official Medal Table'!$E:$E,"Mixed")*'Medal values'!$B$2/2
+ COUNTIFS('Official Medal Table'!$H:$H,'Each Gender Events'!$A56,'Official Medal Table'!$C:$C,'Each Gender Events'!AX$1,'Official Medal Table'!$E:$E,"Mixed")*'Medal values'!$B$3/2
+ COUNTIFS('Official Medal Table'!$I:$I,'Each Gender Events'!$A56,'Official Medal Table'!$C:$C,'Each Gender Events'!AX$1,'Official Medal Table'!$E:$E,"Mixed")*'Medal values'!$B$3/2</f>
        <v>0</v>
      </c>
      <c r="AY56">
        <f>COUNTIFS('Official Medal Table'!$F:$F,'Each Gender Events'!$A56,'Official Medal Table'!$C:$C,'Each Gender Events'!AY$1,'Official Medal Table'!$E:$E,'Each Gender Events'!AY$2)*'Medal values'!$B$1
+ COUNTIFS('Official Medal Table'!$G:$G,'Each Gender Events'!$A56,'Official Medal Table'!$C:$C,'Each Gender Events'!AY$1,'Official Medal Table'!$E:$E,'Each Gender Events'!AY$2)*'Medal values'!$B$2
+ COUNTIFS('Official Medal Table'!$H:$H,'Each Gender Events'!$A56,'Official Medal Table'!$C:$C,'Each Gender Events'!AY$1,'Official Medal Table'!$E:$E,'Each Gender Events'!AY$2)*'Medal values'!$B$3
+ COUNTIFS('Official Medal Table'!$I:$I,'Each Gender Events'!$A56,'Official Medal Table'!$C:$C,'Each Gender Events'!AY$1,'Official Medal Table'!$E:$E,'Each Gender Events'!AY$2)*'Medal values'!$B$3
+ COUNTIFS('Official Medal Table'!$F:$F,'Each Gender Events'!$A56,'Official Medal Table'!$C:$C,'Each Gender Events'!AY$1,'Official Medal Table'!$E:$E,"Mixed")*'Medal values'!$B$1/2
+ COUNTIFS('Official Medal Table'!$G:$G,'Each Gender Events'!$A56,'Official Medal Table'!$C:$C,'Each Gender Events'!AY$1,'Official Medal Table'!$E:$E,"Mixed")*'Medal values'!$B$2/2
+ COUNTIFS('Official Medal Table'!$H:$H,'Each Gender Events'!$A56,'Official Medal Table'!$C:$C,'Each Gender Events'!AY$1,'Official Medal Table'!$E:$E,"Mixed")*'Medal values'!$B$3/2
+ COUNTIFS('Official Medal Table'!$I:$I,'Each Gender Events'!$A56,'Official Medal Table'!$C:$C,'Each Gender Events'!AY$1,'Official Medal Table'!$E:$E,"Mixed")*'Medal values'!$B$3/2</f>
        <v>0</v>
      </c>
      <c r="AZ56">
        <f>COUNTIFS('Official Medal Table'!$F:$F,'Each Gender Events'!$A56,'Official Medal Table'!$C:$C,'Each Gender Events'!AZ$1,'Official Medal Table'!$E:$E,'Each Gender Events'!AZ$2)*'Medal values'!$B$1
+ COUNTIFS('Official Medal Table'!$G:$G,'Each Gender Events'!$A56,'Official Medal Table'!$C:$C,'Each Gender Events'!AZ$1,'Official Medal Table'!$E:$E,'Each Gender Events'!AZ$2)*'Medal values'!$B$2
+ COUNTIFS('Official Medal Table'!$H:$H,'Each Gender Events'!$A56,'Official Medal Table'!$C:$C,'Each Gender Events'!AZ$1,'Official Medal Table'!$E:$E,'Each Gender Events'!AZ$2)*'Medal values'!$B$3
+ COUNTIFS('Official Medal Table'!$I:$I,'Each Gender Events'!$A56,'Official Medal Table'!$C:$C,'Each Gender Events'!AZ$1,'Official Medal Table'!$E:$E,'Each Gender Events'!AZ$2)*'Medal values'!$B$3
+ COUNTIFS('Official Medal Table'!$F:$F,'Each Gender Events'!$A56,'Official Medal Table'!$C:$C,'Each Gender Events'!AZ$1,'Official Medal Table'!$E:$E,"Mixed")*'Medal values'!$B$1/2
+ COUNTIFS('Official Medal Table'!$G:$G,'Each Gender Events'!$A56,'Official Medal Table'!$C:$C,'Each Gender Events'!AZ$1,'Official Medal Table'!$E:$E,"Mixed")*'Medal values'!$B$2/2
+ COUNTIFS('Official Medal Table'!$H:$H,'Each Gender Events'!$A56,'Official Medal Table'!$C:$C,'Each Gender Events'!AZ$1,'Official Medal Table'!$E:$E,"Mixed")*'Medal values'!$B$3/2
+ COUNTIFS('Official Medal Table'!$I:$I,'Each Gender Events'!$A56,'Official Medal Table'!$C:$C,'Each Gender Events'!AZ$1,'Official Medal Table'!$E:$E,"Mixed")*'Medal values'!$B$3/2</f>
        <v>0</v>
      </c>
      <c r="BA56">
        <f>COUNTIFS('Official Medal Table'!$F:$F,'Each Gender Events'!$A56,'Official Medal Table'!$C:$C,'Each Gender Events'!BA$1,'Official Medal Table'!$E:$E,'Each Gender Events'!BA$2)*'Medal values'!$B$1
+ COUNTIFS('Official Medal Table'!$G:$G,'Each Gender Events'!$A56,'Official Medal Table'!$C:$C,'Each Gender Events'!BA$1,'Official Medal Table'!$E:$E,'Each Gender Events'!BA$2)*'Medal values'!$B$2
+ COUNTIFS('Official Medal Table'!$H:$H,'Each Gender Events'!$A56,'Official Medal Table'!$C:$C,'Each Gender Events'!BA$1,'Official Medal Table'!$E:$E,'Each Gender Events'!BA$2)*'Medal values'!$B$3
+ COUNTIFS('Official Medal Table'!$I:$I,'Each Gender Events'!$A56,'Official Medal Table'!$C:$C,'Each Gender Events'!BA$1,'Official Medal Table'!$E:$E,'Each Gender Events'!BA$2)*'Medal values'!$B$3
+ COUNTIFS('Official Medal Table'!$F:$F,'Each Gender Events'!$A56,'Official Medal Table'!$C:$C,'Each Gender Events'!BA$1,'Official Medal Table'!$E:$E,"Mixed")*'Medal values'!$B$1/2
+ COUNTIFS('Official Medal Table'!$G:$G,'Each Gender Events'!$A56,'Official Medal Table'!$C:$C,'Each Gender Events'!BA$1,'Official Medal Table'!$E:$E,"Mixed")*'Medal values'!$B$2/2
+ COUNTIFS('Official Medal Table'!$H:$H,'Each Gender Events'!$A56,'Official Medal Table'!$C:$C,'Each Gender Events'!BA$1,'Official Medal Table'!$E:$E,"Mixed")*'Medal values'!$B$3/2
+ COUNTIFS('Official Medal Table'!$I:$I,'Each Gender Events'!$A56,'Official Medal Table'!$C:$C,'Each Gender Events'!BA$1,'Official Medal Table'!$E:$E,"Mixed")*'Medal values'!$B$3/2</f>
        <v>0</v>
      </c>
      <c r="BB56">
        <f>COUNTIFS('Official Medal Table'!$F:$F,'Each Gender Events'!$A56,'Official Medal Table'!$C:$C,'Each Gender Events'!BB$1,'Official Medal Table'!$E:$E,'Each Gender Events'!BB$2)*'Medal values'!$B$1
+ COUNTIFS('Official Medal Table'!$G:$G,'Each Gender Events'!$A56,'Official Medal Table'!$C:$C,'Each Gender Events'!BB$1,'Official Medal Table'!$E:$E,'Each Gender Events'!BB$2)*'Medal values'!$B$2
+ COUNTIFS('Official Medal Table'!$H:$H,'Each Gender Events'!$A56,'Official Medal Table'!$C:$C,'Each Gender Events'!BB$1,'Official Medal Table'!$E:$E,'Each Gender Events'!BB$2)*'Medal values'!$B$3
+ COUNTIFS('Official Medal Table'!$I:$I,'Each Gender Events'!$A56,'Official Medal Table'!$C:$C,'Each Gender Events'!BB$1,'Official Medal Table'!$E:$E,'Each Gender Events'!BB$2)*'Medal values'!$B$3
+ COUNTIFS('Official Medal Table'!$F:$F,'Each Gender Events'!$A56,'Official Medal Table'!$C:$C,'Each Gender Events'!BB$1,'Official Medal Table'!$E:$E,"Mixed")*'Medal values'!$B$1/2
+ COUNTIFS('Official Medal Table'!$G:$G,'Each Gender Events'!$A56,'Official Medal Table'!$C:$C,'Each Gender Events'!BB$1,'Official Medal Table'!$E:$E,"Mixed")*'Medal values'!$B$2/2
+ COUNTIFS('Official Medal Table'!$H:$H,'Each Gender Events'!$A56,'Official Medal Table'!$C:$C,'Each Gender Events'!BB$1,'Official Medal Table'!$E:$E,"Mixed")*'Medal values'!$B$3/2
+ COUNTIFS('Official Medal Table'!$I:$I,'Each Gender Events'!$A56,'Official Medal Table'!$C:$C,'Each Gender Events'!BB$1,'Official Medal Table'!$E:$E,"Mixed")*'Medal values'!$B$3/2</f>
        <v>0</v>
      </c>
      <c r="BC56">
        <f>COUNTIFS('Official Medal Table'!$F:$F,'Each Gender Events'!$A56,'Official Medal Table'!$C:$C,'Each Gender Events'!BC$1,'Official Medal Table'!$E:$E,'Each Gender Events'!BC$2)*'Medal values'!$B$1
+ COUNTIFS('Official Medal Table'!$G:$G,'Each Gender Events'!$A56,'Official Medal Table'!$C:$C,'Each Gender Events'!BC$1,'Official Medal Table'!$E:$E,'Each Gender Events'!BC$2)*'Medal values'!$B$2
+ COUNTIFS('Official Medal Table'!$H:$H,'Each Gender Events'!$A56,'Official Medal Table'!$C:$C,'Each Gender Events'!BC$1,'Official Medal Table'!$E:$E,'Each Gender Events'!BC$2)*'Medal values'!$B$3
+ COUNTIFS('Official Medal Table'!$I:$I,'Each Gender Events'!$A56,'Official Medal Table'!$C:$C,'Each Gender Events'!BC$1,'Official Medal Table'!$E:$E,'Each Gender Events'!BC$2)*'Medal values'!$B$3
+ COUNTIFS('Official Medal Table'!$F:$F,'Each Gender Events'!$A56,'Official Medal Table'!$C:$C,'Each Gender Events'!BC$1,'Official Medal Table'!$E:$E,"Mixed")*'Medal values'!$B$1/2
+ COUNTIFS('Official Medal Table'!$G:$G,'Each Gender Events'!$A56,'Official Medal Table'!$C:$C,'Each Gender Events'!BC$1,'Official Medal Table'!$E:$E,"Mixed")*'Medal values'!$B$2/2
+ COUNTIFS('Official Medal Table'!$H:$H,'Each Gender Events'!$A56,'Official Medal Table'!$C:$C,'Each Gender Events'!BC$1,'Official Medal Table'!$E:$E,"Mixed")*'Medal values'!$B$3/2
+ COUNTIFS('Official Medal Table'!$I:$I,'Each Gender Events'!$A56,'Official Medal Table'!$C:$C,'Each Gender Events'!BC$1,'Official Medal Table'!$E:$E,"Mixed")*'Medal values'!$B$3/2</f>
        <v>0</v>
      </c>
      <c r="BD56">
        <f>COUNTIFS('Official Medal Table'!$F:$F,'Each Gender Events'!$A56,'Official Medal Table'!$C:$C,'Each Gender Events'!BD$1,'Official Medal Table'!$E:$E,'Each Gender Events'!BD$2)*'Medal values'!$B$1
+ COUNTIFS('Official Medal Table'!$G:$G,'Each Gender Events'!$A56,'Official Medal Table'!$C:$C,'Each Gender Events'!BD$1,'Official Medal Table'!$E:$E,'Each Gender Events'!BD$2)*'Medal values'!$B$2
+ COUNTIFS('Official Medal Table'!$H:$H,'Each Gender Events'!$A56,'Official Medal Table'!$C:$C,'Each Gender Events'!BD$1,'Official Medal Table'!$E:$E,'Each Gender Events'!BD$2)*'Medal values'!$B$3
+ COUNTIFS('Official Medal Table'!$I:$I,'Each Gender Events'!$A56,'Official Medal Table'!$C:$C,'Each Gender Events'!BD$1,'Official Medal Table'!$E:$E,'Each Gender Events'!BD$2)*'Medal values'!$B$3
+ COUNTIFS('Official Medal Table'!$F:$F,'Each Gender Events'!$A56,'Official Medal Table'!$C:$C,'Each Gender Events'!BD$1,'Official Medal Table'!$E:$E,"Mixed")*'Medal values'!$B$1/2
+ COUNTIFS('Official Medal Table'!$G:$G,'Each Gender Events'!$A56,'Official Medal Table'!$C:$C,'Each Gender Events'!BD$1,'Official Medal Table'!$E:$E,"Mixed")*'Medal values'!$B$2/2
+ COUNTIFS('Official Medal Table'!$H:$H,'Each Gender Events'!$A56,'Official Medal Table'!$C:$C,'Each Gender Events'!BD$1,'Official Medal Table'!$E:$E,"Mixed")*'Medal values'!$B$3/2
+ COUNTIFS('Official Medal Table'!$I:$I,'Each Gender Events'!$A56,'Official Medal Table'!$C:$C,'Each Gender Events'!BD$1,'Official Medal Table'!$E:$E,"Mixed")*'Medal values'!$B$3/2</f>
        <v>0</v>
      </c>
      <c r="BE56">
        <f>COUNTIFS('Official Medal Table'!$F:$F,'Each Gender Events'!$A56,'Official Medal Table'!$C:$C,'Each Gender Events'!BE$1,'Official Medal Table'!$E:$E,'Each Gender Events'!BE$2)*'Medal values'!$B$1
+ COUNTIFS('Official Medal Table'!$G:$G,'Each Gender Events'!$A56,'Official Medal Table'!$C:$C,'Each Gender Events'!BE$1,'Official Medal Table'!$E:$E,'Each Gender Events'!BE$2)*'Medal values'!$B$2
+ COUNTIFS('Official Medal Table'!$H:$H,'Each Gender Events'!$A56,'Official Medal Table'!$C:$C,'Each Gender Events'!BE$1,'Official Medal Table'!$E:$E,'Each Gender Events'!BE$2)*'Medal values'!$B$3
+ COUNTIFS('Official Medal Table'!$I:$I,'Each Gender Events'!$A56,'Official Medal Table'!$C:$C,'Each Gender Events'!BE$1,'Official Medal Table'!$E:$E,'Each Gender Events'!BE$2)*'Medal values'!$B$3
+ COUNTIFS('Official Medal Table'!$F:$F,'Each Gender Events'!$A56,'Official Medal Table'!$C:$C,'Each Gender Events'!BE$1,'Official Medal Table'!$E:$E,"Mixed")*'Medal values'!$B$1/2
+ COUNTIFS('Official Medal Table'!$G:$G,'Each Gender Events'!$A56,'Official Medal Table'!$C:$C,'Each Gender Events'!BE$1,'Official Medal Table'!$E:$E,"Mixed")*'Medal values'!$B$2/2
+ COUNTIFS('Official Medal Table'!$H:$H,'Each Gender Events'!$A56,'Official Medal Table'!$C:$C,'Each Gender Events'!BE$1,'Official Medal Table'!$E:$E,"Mixed")*'Medal values'!$B$3/2
+ COUNTIFS('Official Medal Table'!$I:$I,'Each Gender Events'!$A56,'Official Medal Table'!$C:$C,'Each Gender Events'!BE$1,'Official Medal Table'!$E:$E,"Mixed")*'Medal values'!$B$3/2</f>
        <v>0</v>
      </c>
      <c r="BF56">
        <f>COUNTIFS('Official Medal Table'!$F:$F,'Each Gender Events'!$A56,'Official Medal Table'!$C:$C,'Each Gender Events'!BF$1,'Official Medal Table'!$E:$E,'Each Gender Events'!BF$2)*'Medal values'!$B$1
+ COUNTIFS('Official Medal Table'!$G:$G,'Each Gender Events'!$A56,'Official Medal Table'!$C:$C,'Each Gender Events'!BF$1,'Official Medal Table'!$E:$E,'Each Gender Events'!BF$2)*'Medal values'!$B$2
+ COUNTIFS('Official Medal Table'!$H:$H,'Each Gender Events'!$A56,'Official Medal Table'!$C:$C,'Each Gender Events'!BF$1,'Official Medal Table'!$E:$E,'Each Gender Events'!BF$2)*'Medal values'!$B$3
+ COUNTIFS('Official Medal Table'!$I:$I,'Each Gender Events'!$A56,'Official Medal Table'!$C:$C,'Each Gender Events'!BF$1,'Official Medal Table'!$E:$E,'Each Gender Events'!BF$2)*'Medal values'!$B$3
+ COUNTIFS('Official Medal Table'!$F:$F,'Each Gender Events'!$A56,'Official Medal Table'!$C:$C,'Each Gender Events'!BF$1,'Official Medal Table'!$E:$E,"Mixed")*'Medal values'!$B$1/2
+ COUNTIFS('Official Medal Table'!$G:$G,'Each Gender Events'!$A56,'Official Medal Table'!$C:$C,'Each Gender Events'!BF$1,'Official Medal Table'!$E:$E,"Mixed")*'Medal values'!$B$2/2
+ COUNTIFS('Official Medal Table'!$H:$H,'Each Gender Events'!$A56,'Official Medal Table'!$C:$C,'Each Gender Events'!BF$1,'Official Medal Table'!$E:$E,"Mixed")*'Medal values'!$B$3/2
+ COUNTIFS('Official Medal Table'!$I:$I,'Each Gender Events'!$A56,'Official Medal Table'!$C:$C,'Each Gender Events'!BF$1,'Official Medal Table'!$E:$E,"Mixed")*'Medal values'!$B$3/2</f>
        <v>0</v>
      </c>
      <c r="BG56">
        <f>COUNTIFS('Official Medal Table'!$F:$F,'Each Gender Events'!$A56,'Official Medal Table'!$C:$C,'Each Gender Events'!BG$1,'Official Medal Table'!$E:$E,'Each Gender Events'!BG$2)*'Medal values'!$B$1
+ COUNTIFS('Official Medal Table'!$G:$G,'Each Gender Events'!$A56,'Official Medal Table'!$C:$C,'Each Gender Events'!BG$1,'Official Medal Table'!$E:$E,'Each Gender Events'!BG$2)*'Medal values'!$B$2
+ COUNTIFS('Official Medal Table'!$H:$H,'Each Gender Events'!$A56,'Official Medal Table'!$C:$C,'Each Gender Events'!BG$1,'Official Medal Table'!$E:$E,'Each Gender Events'!BG$2)*'Medal values'!$B$3
+ COUNTIFS('Official Medal Table'!$I:$I,'Each Gender Events'!$A56,'Official Medal Table'!$C:$C,'Each Gender Events'!BG$1,'Official Medal Table'!$E:$E,'Each Gender Events'!BG$2)*'Medal values'!$B$3
+ COUNTIFS('Official Medal Table'!$F:$F,'Each Gender Events'!$A56,'Official Medal Table'!$C:$C,'Each Gender Events'!BG$1,'Official Medal Table'!$E:$E,"Mixed")*'Medal values'!$B$1/2
+ COUNTIFS('Official Medal Table'!$G:$G,'Each Gender Events'!$A56,'Official Medal Table'!$C:$C,'Each Gender Events'!BG$1,'Official Medal Table'!$E:$E,"Mixed")*'Medal values'!$B$2/2
+ COUNTIFS('Official Medal Table'!$H:$H,'Each Gender Events'!$A56,'Official Medal Table'!$C:$C,'Each Gender Events'!BG$1,'Official Medal Table'!$E:$E,"Mixed")*'Medal values'!$B$3/2
+ COUNTIFS('Official Medal Table'!$I:$I,'Each Gender Events'!$A56,'Official Medal Table'!$C:$C,'Each Gender Events'!BG$1,'Official Medal Table'!$E:$E,"Mixed")*'Medal values'!$B$3/2</f>
        <v>0</v>
      </c>
      <c r="BH56">
        <f>COUNTIFS('Official Medal Table'!$F:$F,'Each Gender Events'!$A56,'Official Medal Table'!$C:$C,'Each Gender Events'!BH$1,'Official Medal Table'!$E:$E,'Each Gender Events'!BH$2)*'Medal values'!$B$1
+ COUNTIFS('Official Medal Table'!$G:$G,'Each Gender Events'!$A56,'Official Medal Table'!$C:$C,'Each Gender Events'!BH$1,'Official Medal Table'!$E:$E,'Each Gender Events'!BH$2)*'Medal values'!$B$2
+ COUNTIFS('Official Medal Table'!$H:$H,'Each Gender Events'!$A56,'Official Medal Table'!$C:$C,'Each Gender Events'!BH$1,'Official Medal Table'!$E:$E,'Each Gender Events'!BH$2)*'Medal values'!$B$3
+ COUNTIFS('Official Medal Table'!$I:$I,'Each Gender Events'!$A56,'Official Medal Table'!$C:$C,'Each Gender Events'!BH$1,'Official Medal Table'!$E:$E,'Each Gender Events'!BH$2)*'Medal values'!$B$3
+ COUNTIFS('Official Medal Table'!$F:$F,'Each Gender Events'!$A56,'Official Medal Table'!$C:$C,'Each Gender Events'!BH$1,'Official Medal Table'!$E:$E,"Mixed")*'Medal values'!$B$1/2
+ COUNTIFS('Official Medal Table'!$G:$G,'Each Gender Events'!$A56,'Official Medal Table'!$C:$C,'Each Gender Events'!BH$1,'Official Medal Table'!$E:$E,"Mixed")*'Medal values'!$B$2/2
+ COUNTIFS('Official Medal Table'!$H:$H,'Each Gender Events'!$A56,'Official Medal Table'!$C:$C,'Each Gender Events'!BH$1,'Official Medal Table'!$E:$E,"Mixed")*'Medal values'!$B$3/2
+ COUNTIFS('Official Medal Table'!$I:$I,'Each Gender Events'!$A56,'Official Medal Table'!$C:$C,'Each Gender Events'!BH$1,'Official Medal Table'!$E:$E,"Mixed")*'Medal values'!$B$3/2</f>
        <v>0</v>
      </c>
      <c r="BI56">
        <f>COUNTIFS('Official Medal Table'!$F:$F,'Each Gender Events'!$A56,'Official Medal Table'!$C:$C,'Each Gender Events'!BI$1,'Official Medal Table'!$E:$E,'Each Gender Events'!BI$2)*'Medal values'!$B$1
+ COUNTIFS('Official Medal Table'!$G:$G,'Each Gender Events'!$A56,'Official Medal Table'!$C:$C,'Each Gender Events'!BI$1,'Official Medal Table'!$E:$E,'Each Gender Events'!BI$2)*'Medal values'!$B$2
+ COUNTIFS('Official Medal Table'!$H:$H,'Each Gender Events'!$A56,'Official Medal Table'!$C:$C,'Each Gender Events'!BI$1,'Official Medal Table'!$E:$E,'Each Gender Events'!BI$2)*'Medal values'!$B$3
+ COUNTIFS('Official Medal Table'!$I:$I,'Each Gender Events'!$A56,'Official Medal Table'!$C:$C,'Each Gender Events'!BI$1,'Official Medal Table'!$E:$E,'Each Gender Events'!BI$2)*'Medal values'!$B$3
+ COUNTIFS('Official Medal Table'!$F:$F,'Each Gender Events'!$A56,'Official Medal Table'!$C:$C,'Each Gender Events'!BI$1,'Official Medal Table'!$E:$E,"Mixed")*'Medal values'!$B$1/2
+ COUNTIFS('Official Medal Table'!$G:$G,'Each Gender Events'!$A56,'Official Medal Table'!$C:$C,'Each Gender Events'!BI$1,'Official Medal Table'!$E:$E,"Mixed")*'Medal values'!$B$2/2
+ COUNTIFS('Official Medal Table'!$H:$H,'Each Gender Events'!$A56,'Official Medal Table'!$C:$C,'Each Gender Events'!BI$1,'Official Medal Table'!$E:$E,"Mixed")*'Medal values'!$B$3/2
+ COUNTIFS('Official Medal Table'!$I:$I,'Each Gender Events'!$A56,'Official Medal Table'!$C:$C,'Each Gender Events'!BI$1,'Official Medal Table'!$E:$E,"Mixed")*'Medal values'!$B$3/2</f>
        <v>0</v>
      </c>
      <c r="BJ56">
        <f>COUNTIFS('Official Medal Table'!$F:$F,'Each Gender Events'!$A56,'Official Medal Table'!$C:$C,'Each Gender Events'!BJ$1,'Official Medal Table'!$E:$E,'Each Gender Events'!BJ$2)*'Medal values'!$B$1
+ COUNTIFS('Official Medal Table'!$G:$G,'Each Gender Events'!$A56,'Official Medal Table'!$C:$C,'Each Gender Events'!BJ$1,'Official Medal Table'!$E:$E,'Each Gender Events'!BJ$2)*'Medal values'!$B$2
+ COUNTIFS('Official Medal Table'!$H:$H,'Each Gender Events'!$A56,'Official Medal Table'!$C:$C,'Each Gender Events'!BJ$1,'Official Medal Table'!$E:$E,'Each Gender Events'!BJ$2)*'Medal values'!$B$3
+ COUNTIFS('Official Medal Table'!$I:$I,'Each Gender Events'!$A56,'Official Medal Table'!$C:$C,'Each Gender Events'!BJ$1,'Official Medal Table'!$E:$E,'Each Gender Events'!BJ$2)*'Medal values'!$B$3
+ COUNTIFS('Official Medal Table'!$F:$F,'Each Gender Events'!$A56,'Official Medal Table'!$C:$C,'Each Gender Events'!BJ$1,'Official Medal Table'!$E:$E,"Mixed")*'Medal values'!$B$1/2
+ COUNTIFS('Official Medal Table'!$G:$G,'Each Gender Events'!$A56,'Official Medal Table'!$C:$C,'Each Gender Events'!BJ$1,'Official Medal Table'!$E:$E,"Mixed")*'Medal values'!$B$2/2
+ COUNTIFS('Official Medal Table'!$H:$H,'Each Gender Events'!$A56,'Official Medal Table'!$C:$C,'Each Gender Events'!BJ$1,'Official Medal Table'!$E:$E,"Mixed")*'Medal values'!$B$3/2
+ COUNTIFS('Official Medal Table'!$I:$I,'Each Gender Events'!$A56,'Official Medal Table'!$C:$C,'Each Gender Events'!BJ$1,'Official Medal Table'!$E:$E,"Mixed")*'Medal values'!$B$3/2</f>
        <v>0</v>
      </c>
      <c r="BK56">
        <f>COUNTIFS('Official Medal Table'!$F:$F,'Each Gender Events'!$A56,'Official Medal Table'!$C:$C,'Each Gender Events'!BK$1,'Official Medal Table'!$E:$E,'Each Gender Events'!BK$2)*'Medal values'!$B$1
+ COUNTIFS('Official Medal Table'!$G:$G,'Each Gender Events'!$A56,'Official Medal Table'!$C:$C,'Each Gender Events'!BK$1,'Official Medal Table'!$E:$E,'Each Gender Events'!BK$2)*'Medal values'!$B$2
+ COUNTIFS('Official Medal Table'!$H:$H,'Each Gender Events'!$A56,'Official Medal Table'!$C:$C,'Each Gender Events'!BK$1,'Official Medal Table'!$E:$E,'Each Gender Events'!BK$2)*'Medal values'!$B$3
+ COUNTIFS('Official Medal Table'!$I:$I,'Each Gender Events'!$A56,'Official Medal Table'!$C:$C,'Each Gender Events'!BK$1,'Official Medal Table'!$E:$E,'Each Gender Events'!BK$2)*'Medal values'!$B$3
+ COUNTIFS('Official Medal Table'!$F:$F,'Each Gender Events'!$A56,'Official Medal Table'!$C:$C,'Each Gender Events'!BK$1,'Official Medal Table'!$E:$E,"Mixed")*'Medal values'!$B$1/2
+ COUNTIFS('Official Medal Table'!$G:$G,'Each Gender Events'!$A56,'Official Medal Table'!$C:$C,'Each Gender Events'!BK$1,'Official Medal Table'!$E:$E,"Mixed")*'Medal values'!$B$2/2
+ COUNTIFS('Official Medal Table'!$H:$H,'Each Gender Events'!$A56,'Official Medal Table'!$C:$C,'Each Gender Events'!BK$1,'Official Medal Table'!$E:$E,"Mixed")*'Medal values'!$B$3/2
+ COUNTIFS('Official Medal Table'!$I:$I,'Each Gender Events'!$A56,'Official Medal Table'!$C:$C,'Each Gender Events'!BK$1,'Official Medal Table'!$E:$E,"Mixed")*'Medal values'!$B$3/2</f>
        <v>0</v>
      </c>
      <c r="BL56">
        <f>COUNTIFS('Official Medal Table'!$F:$F,'Each Gender Events'!$A56,'Official Medal Table'!$C:$C,'Each Gender Events'!BL$1,'Official Medal Table'!$E:$E,'Each Gender Events'!BL$2)*'Medal values'!$B$1
+ COUNTIFS('Official Medal Table'!$G:$G,'Each Gender Events'!$A56,'Official Medal Table'!$C:$C,'Each Gender Events'!BL$1,'Official Medal Table'!$E:$E,'Each Gender Events'!BL$2)*'Medal values'!$B$2
+ COUNTIFS('Official Medal Table'!$H:$H,'Each Gender Events'!$A56,'Official Medal Table'!$C:$C,'Each Gender Events'!BL$1,'Official Medal Table'!$E:$E,'Each Gender Events'!BL$2)*'Medal values'!$B$3
+ COUNTIFS('Official Medal Table'!$I:$I,'Each Gender Events'!$A56,'Official Medal Table'!$C:$C,'Each Gender Events'!BL$1,'Official Medal Table'!$E:$E,'Each Gender Events'!BL$2)*'Medal values'!$B$3
+ COUNTIFS('Official Medal Table'!$F:$F,'Each Gender Events'!$A56,'Official Medal Table'!$C:$C,'Each Gender Events'!BL$1,'Official Medal Table'!$E:$E,"Mixed")*'Medal values'!$B$1/2
+ COUNTIFS('Official Medal Table'!$G:$G,'Each Gender Events'!$A56,'Official Medal Table'!$C:$C,'Each Gender Events'!BL$1,'Official Medal Table'!$E:$E,"Mixed")*'Medal values'!$B$2/2
+ COUNTIFS('Official Medal Table'!$H:$H,'Each Gender Events'!$A56,'Official Medal Table'!$C:$C,'Each Gender Events'!BL$1,'Official Medal Table'!$E:$E,"Mixed")*'Medal values'!$B$3/2
+ COUNTIFS('Official Medal Table'!$I:$I,'Each Gender Events'!$A56,'Official Medal Table'!$C:$C,'Each Gender Events'!BL$1,'Official Medal Table'!$E:$E,"Mixed")*'Medal values'!$B$3/2</f>
        <v>0</v>
      </c>
      <c r="BM56">
        <f>COUNTIFS('Official Medal Table'!$F:$F,'Each Gender Events'!$A56,'Official Medal Table'!$C:$C,'Each Gender Events'!BM$1,'Official Medal Table'!$E:$E,'Each Gender Events'!BM$2)*'Medal values'!$B$1
+ COUNTIFS('Official Medal Table'!$G:$G,'Each Gender Events'!$A56,'Official Medal Table'!$C:$C,'Each Gender Events'!BM$1,'Official Medal Table'!$E:$E,'Each Gender Events'!BM$2)*'Medal values'!$B$2
+ COUNTIFS('Official Medal Table'!$H:$H,'Each Gender Events'!$A56,'Official Medal Table'!$C:$C,'Each Gender Events'!BM$1,'Official Medal Table'!$E:$E,'Each Gender Events'!BM$2)*'Medal values'!$B$3
+ COUNTIFS('Official Medal Table'!$I:$I,'Each Gender Events'!$A56,'Official Medal Table'!$C:$C,'Each Gender Events'!BM$1,'Official Medal Table'!$E:$E,'Each Gender Events'!BM$2)*'Medal values'!$B$3
+ COUNTIFS('Official Medal Table'!$F:$F,'Each Gender Events'!$A56,'Official Medal Table'!$C:$C,'Each Gender Events'!BM$1,'Official Medal Table'!$E:$E,"Mixed")*'Medal values'!$B$1/2
+ COUNTIFS('Official Medal Table'!$G:$G,'Each Gender Events'!$A56,'Official Medal Table'!$C:$C,'Each Gender Events'!BM$1,'Official Medal Table'!$E:$E,"Mixed")*'Medal values'!$B$2/2
+ COUNTIFS('Official Medal Table'!$H:$H,'Each Gender Events'!$A56,'Official Medal Table'!$C:$C,'Each Gender Events'!BM$1,'Official Medal Table'!$E:$E,"Mixed")*'Medal values'!$B$3/2
+ COUNTIFS('Official Medal Table'!$I:$I,'Each Gender Events'!$A56,'Official Medal Table'!$C:$C,'Each Gender Events'!BM$1,'Official Medal Table'!$E:$E,"Mixed")*'Medal values'!$B$3/2</f>
        <v>0</v>
      </c>
      <c r="BN56">
        <f>COUNTIFS('Official Medal Table'!$F:$F,'Each Gender Events'!$A56,'Official Medal Table'!$C:$C,'Each Gender Events'!BN$1,'Official Medal Table'!$E:$E,'Each Gender Events'!BN$2)*'Medal values'!$B$1
+ COUNTIFS('Official Medal Table'!$G:$G,'Each Gender Events'!$A56,'Official Medal Table'!$C:$C,'Each Gender Events'!BN$1,'Official Medal Table'!$E:$E,'Each Gender Events'!BN$2)*'Medal values'!$B$2
+ COUNTIFS('Official Medal Table'!$H:$H,'Each Gender Events'!$A56,'Official Medal Table'!$C:$C,'Each Gender Events'!BN$1,'Official Medal Table'!$E:$E,'Each Gender Events'!BN$2)*'Medal values'!$B$3
+ COUNTIFS('Official Medal Table'!$I:$I,'Each Gender Events'!$A56,'Official Medal Table'!$C:$C,'Each Gender Events'!BN$1,'Official Medal Table'!$E:$E,'Each Gender Events'!BN$2)*'Medal values'!$B$3
+ COUNTIFS('Official Medal Table'!$F:$F,'Each Gender Events'!$A56,'Official Medal Table'!$C:$C,'Each Gender Events'!BN$1,'Official Medal Table'!$E:$E,"Mixed")*'Medal values'!$B$1/2
+ COUNTIFS('Official Medal Table'!$G:$G,'Each Gender Events'!$A56,'Official Medal Table'!$C:$C,'Each Gender Events'!BN$1,'Official Medal Table'!$E:$E,"Mixed")*'Medal values'!$B$2/2
+ COUNTIFS('Official Medal Table'!$H:$H,'Each Gender Events'!$A56,'Official Medal Table'!$C:$C,'Each Gender Events'!BN$1,'Official Medal Table'!$E:$E,"Mixed")*'Medal values'!$B$3/2
+ COUNTIFS('Official Medal Table'!$I:$I,'Each Gender Events'!$A56,'Official Medal Table'!$C:$C,'Each Gender Events'!BN$1,'Official Medal Table'!$E:$E,"Mixed")*'Medal values'!$B$3/2</f>
        <v>0</v>
      </c>
      <c r="BO56">
        <f>COUNTIFS('Official Medal Table'!$F:$F,'Each Gender Events'!$A56,'Official Medal Table'!$C:$C,'Each Gender Events'!BO$1,'Official Medal Table'!$E:$E,'Each Gender Events'!BO$2)*'Medal values'!$B$1
+ COUNTIFS('Official Medal Table'!$G:$G,'Each Gender Events'!$A56,'Official Medal Table'!$C:$C,'Each Gender Events'!BO$1,'Official Medal Table'!$E:$E,'Each Gender Events'!BO$2)*'Medal values'!$B$2
+ COUNTIFS('Official Medal Table'!$H:$H,'Each Gender Events'!$A56,'Official Medal Table'!$C:$C,'Each Gender Events'!BO$1,'Official Medal Table'!$E:$E,'Each Gender Events'!BO$2)*'Medal values'!$B$3
+ COUNTIFS('Official Medal Table'!$I:$I,'Each Gender Events'!$A56,'Official Medal Table'!$C:$C,'Each Gender Events'!BO$1,'Official Medal Table'!$E:$E,'Each Gender Events'!BO$2)*'Medal values'!$B$3
+ COUNTIFS('Official Medal Table'!$F:$F,'Each Gender Events'!$A56,'Official Medal Table'!$C:$C,'Each Gender Events'!BO$1,'Official Medal Table'!$E:$E,"Mixed")*'Medal values'!$B$1/2
+ COUNTIFS('Official Medal Table'!$G:$G,'Each Gender Events'!$A56,'Official Medal Table'!$C:$C,'Each Gender Events'!BO$1,'Official Medal Table'!$E:$E,"Mixed")*'Medal values'!$B$2/2
+ COUNTIFS('Official Medal Table'!$H:$H,'Each Gender Events'!$A56,'Official Medal Table'!$C:$C,'Each Gender Events'!BO$1,'Official Medal Table'!$E:$E,"Mixed")*'Medal values'!$B$3/2
+ COUNTIFS('Official Medal Table'!$I:$I,'Each Gender Events'!$A56,'Official Medal Table'!$C:$C,'Each Gender Events'!BO$1,'Official Medal Table'!$E:$E,"Mixed")*'Medal values'!$B$3/2</f>
        <v>0</v>
      </c>
      <c r="BP56">
        <f>COUNTIFS('Official Medal Table'!$F:$F,'Each Gender Events'!$A56,'Official Medal Table'!$C:$C,'Each Gender Events'!BP$1,'Official Medal Table'!$E:$E,'Each Gender Events'!BP$2)*'Medal values'!$B$1
+ COUNTIFS('Official Medal Table'!$G:$G,'Each Gender Events'!$A56,'Official Medal Table'!$C:$C,'Each Gender Events'!BP$1,'Official Medal Table'!$E:$E,'Each Gender Events'!BP$2)*'Medal values'!$B$2
+ COUNTIFS('Official Medal Table'!$H:$H,'Each Gender Events'!$A56,'Official Medal Table'!$C:$C,'Each Gender Events'!BP$1,'Official Medal Table'!$E:$E,'Each Gender Events'!BP$2)*'Medal values'!$B$3
+ COUNTIFS('Official Medal Table'!$I:$I,'Each Gender Events'!$A56,'Official Medal Table'!$C:$C,'Each Gender Events'!BP$1,'Official Medal Table'!$E:$E,'Each Gender Events'!BP$2)*'Medal values'!$B$3
+ COUNTIFS('Official Medal Table'!$F:$F,'Each Gender Events'!$A56,'Official Medal Table'!$C:$C,'Each Gender Events'!BP$1,'Official Medal Table'!$E:$E,"Mixed")*'Medal values'!$B$1/2
+ COUNTIFS('Official Medal Table'!$G:$G,'Each Gender Events'!$A56,'Official Medal Table'!$C:$C,'Each Gender Events'!BP$1,'Official Medal Table'!$E:$E,"Mixed")*'Medal values'!$B$2/2
+ COUNTIFS('Official Medal Table'!$H:$H,'Each Gender Events'!$A56,'Official Medal Table'!$C:$C,'Each Gender Events'!BP$1,'Official Medal Table'!$E:$E,"Mixed")*'Medal values'!$B$3/2
+ COUNTIFS('Official Medal Table'!$I:$I,'Each Gender Events'!$A56,'Official Medal Table'!$C:$C,'Each Gender Events'!BP$1,'Official Medal Table'!$E:$E,"Mixed")*'Medal values'!$B$3/2</f>
        <v>0</v>
      </c>
      <c r="BQ56">
        <f>COUNTIFS('Official Medal Table'!$F:$F,'Each Gender Events'!$A56,'Official Medal Table'!$C:$C,'Each Gender Events'!BQ$1,'Official Medal Table'!$E:$E,'Each Gender Events'!BQ$2)*'Medal values'!$B$1
+ COUNTIFS('Official Medal Table'!$G:$G,'Each Gender Events'!$A56,'Official Medal Table'!$C:$C,'Each Gender Events'!BQ$1,'Official Medal Table'!$E:$E,'Each Gender Events'!BQ$2)*'Medal values'!$B$2
+ COUNTIFS('Official Medal Table'!$H:$H,'Each Gender Events'!$A56,'Official Medal Table'!$C:$C,'Each Gender Events'!BQ$1,'Official Medal Table'!$E:$E,'Each Gender Events'!BQ$2)*'Medal values'!$B$3
+ COUNTIFS('Official Medal Table'!$I:$I,'Each Gender Events'!$A56,'Official Medal Table'!$C:$C,'Each Gender Events'!BQ$1,'Official Medal Table'!$E:$E,'Each Gender Events'!BQ$2)*'Medal values'!$B$3
+ COUNTIFS('Official Medal Table'!$F:$F,'Each Gender Events'!$A56,'Official Medal Table'!$C:$C,'Each Gender Events'!BQ$1,'Official Medal Table'!$E:$E,"Mixed")*'Medal values'!$B$1/2
+ COUNTIFS('Official Medal Table'!$G:$G,'Each Gender Events'!$A56,'Official Medal Table'!$C:$C,'Each Gender Events'!BQ$1,'Official Medal Table'!$E:$E,"Mixed")*'Medal values'!$B$2/2
+ COUNTIFS('Official Medal Table'!$H:$H,'Each Gender Events'!$A56,'Official Medal Table'!$C:$C,'Each Gender Events'!BQ$1,'Official Medal Table'!$E:$E,"Mixed")*'Medal values'!$B$3/2
+ COUNTIFS('Official Medal Table'!$I:$I,'Each Gender Events'!$A56,'Official Medal Table'!$C:$C,'Each Gender Events'!BQ$1,'Official Medal Table'!$E:$E,"Mixed")*'Medal values'!$B$3/2</f>
        <v>0</v>
      </c>
      <c r="BR56">
        <f>COUNTIFS('Official Medal Table'!$F:$F,'Each Gender Events'!$A56,'Official Medal Table'!$C:$C,'Each Gender Events'!BR$1,'Official Medal Table'!$E:$E,'Each Gender Events'!BR$2)*'Medal values'!$B$1
+ COUNTIFS('Official Medal Table'!$G:$G,'Each Gender Events'!$A56,'Official Medal Table'!$C:$C,'Each Gender Events'!BR$1,'Official Medal Table'!$E:$E,'Each Gender Events'!BR$2)*'Medal values'!$B$2
+ COUNTIFS('Official Medal Table'!$H:$H,'Each Gender Events'!$A56,'Official Medal Table'!$C:$C,'Each Gender Events'!BR$1,'Official Medal Table'!$E:$E,'Each Gender Events'!BR$2)*'Medal values'!$B$3
+ COUNTIFS('Official Medal Table'!$I:$I,'Each Gender Events'!$A56,'Official Medal Table'!$C:$C,'Each Gender Events'!BR$1,'Official Medal Table'!$E:$E,'Each Gender Events'!BR$2)*'Medal values'!$B$3
+ COUNTIFS('Official Medal Table'!$F:$F,'Each Gender Events'!$A56,'Official Medal Table'!$C:$C,'Each Gender Events'!BR$1,'Official Medal Table'!$E:$E,"Mixed")*'Medal values'!$B$1/2
+ COUNTIFS('Official Medal Table'!$G:$G,'Each Gender Events'!$A56,'Official Medal Table'!$C:$C,'Each Gender Events'!BR$1,'Official Medal Table'!$E:$E,"Mixed")*'Medal values'!$B$2/2
+ COUNTIFS('Official Medal Table'!$H:$H,'Each Gender Events'!$A56,'Official Medal Table'!$C:$C,'Each Gender Events'!BR$1,'Official Medal Table'!$E:$E,"Mixed")*'Medal values'!$B$3/2
+ COUNTIFS('Official Medal Table'!$I:$I,'Each Gender Events'!$A56,'Official Medal Table'!$C:$C,'Each Gender Events'!BR$1,'Official Medal Table'!$E:$E,"Mixed")*'Medal values'!$B$3/2</f>
        <v>0</v>
      </c>
      <c r="BS56">
        <f>COUNTIFS('Official Medal Table'!$F:$F,'Each Gender Events'!$A56,'Official Medal Table'!$C:$C,'Each Gender Events'!BS$1,'Official Medal Table'!$E:$E,'Each Gender Events'!BS$2)*'Medal values'!$B$1
+ COUNTIFS('Official Medal Table'!$G:$G,'Each Gender Events'!$A56,'Official Medal Table'!$C:$C,'Each Gender Events'!BS$1,'Official Medal Table'!$E:$E,'Each Gender Events'!BS$2)*'Medal values'!$B$2
+ COUNTIFS('Official Medal Table'!$H:$H,'Each Gender Events'!$A56,'Official Medal Table'!$C:$C,'Each Gender Events'!BS$1,'Official Medal Table'!$E:$E,'Each Gender Events'!BS$2)*'Medal values'!$B$3
+ COUNTIFS('Official Medal Table'!$I:$I,'Each Gender Events'!$A56,'Official Medal Table'!$C:$C,'Each Gender Events'!BS$1,'Official Medal Table'!$E:$E,'Each Gender Events'!BS$2)*'Medal values'!$B$3
+ COUNTIFS('Official Medal Table'!$F:$F,'Each Gender Events'!$A56,'Official Medal Table'!$C:$C,'Each Gender Events'!BS$1,'Official Medal Table'!$E:$E,"Mixed")*'Medal values'!$B$1/2
+ COUNTIFS('Official Medal Table'!$G:$G,'Each Gender Events'!$A56,'Official Medal Table'!$C:$C,'Each Gender Events'!BS$1,'Official Medal Table'!$E:$E,"Mixed")*'Medal values'!$B$2/2
+ COUNTIFS('Official Medal Table'!$H:$H,'Each Gender Events'!$A56,'Official Medal Table'!$C:$C,'Each Gender Events'!BS$1,'Official Medal Table'!$E:$E,"Mixed")*'Medal values'!$B$3/2
+ COUNTIFS('Official Medal Table'!$I:$I,'Each Gender Events'!$A56,'Official Medal Table'!$C:$C,'Each Gender Events'!BS$1,'Official Medal Table'!$E:$E,"Mixed")*'Medal values'!$B$3/2</f>
        <v>0</v>
      </c>
      <c r="BT56">
        <f>COUNTIFS('Official Medal Table'!$F:$F,'Each Gender Events'!$A56,'Official Medal Table'!$C:$C,'Each Gender Events'!BT$1,'Official Medal Table'!$E:$E,'Each Gender Events'!BT$2)*'Medal values'!$B$1
+ COUNTIFS('Official Medal Table'!$G:$G,'Each Gender Events'!$A56,'Official Medal Table'!$C:$C,'Each Gender Events'!BT$1,'Official Medal Table'!$E:$E,'Each Gender Events'!BT$2)*'Medal values'!$B$2
+ COUNTIFS('Official Medal Table'!$H:$H,'Each Gender Events'!$A56,'Official Medal Table'!$C:$C,'Each Gender Events'!BT$1,'Official Medal Table'!$E:$E,'Each Gender Events'!BT$2)*'Medal values'!$B$3
+ COUNTIFS('Official Medal Table'!$I:$I,'Each Gender Events'!$A56,'Official Medal Table'!$C:$C,'Each Gender Events'!BT$1,'Official Medal Table'!$E:$E,'Each Gender Events'!BT$2)*'Medal values'!$B$3
+ COUNTIFS('Official Medal Table'!$F:$F,'Each Gender Events'!$A56,'Official Medal Table'!$C:$C,'Each Gender Events'!BT$1,'Official Medal Table'!$E:$E,"Mixed")*'Medal values'!$B$1/2
+ COUNTIFS('Official Medal Table'!$G:$G,'Each Gender Events'!$A56,'Official Medal Table'!$C:$C,'Each Gender Events'!BT$1,'Official Medal Table'!$E:$E,"Mixed")*'Medal values'!$B$2/2
+ COUNTIFS('Official Medal Table'!$H:$H,'Each Gender Events'!$A56,'Official Medal Table'!$C:$C,'Each Gender Events'!BT$1,'Official Medal Table'!$E:$E,"Mixed")*'Medal values'!$B$3/2
+ COUNTIFS('Official Medal Table'!$I:$I,'Each Gender Events'!$A56,'Official Medal Table'!$C:$C,'Each Gender Events'!BT$1,'Official Medal Table'!$E:$E,"Mixed")*'Medal values'!$B$3/2</f>
        <v>0</v>
      </c>
      <c r="BU56">
        <f>COUNTIFS('Official Medal Table'!$F:$F,'Each Gender Events'!$A56,'Official Medal Table'!$C:$C,'Each Gender Events'!BU$1,'Official Medal Table'!$E:$E,'Each Gender Events'!BU$2)*'Medal values'!$B$1
+ COUNTIFS('Official Medal Table'!$G:$G,'Each Gender Events'!$A56,'Official Medal Table'!$C:$C,'Each Gender Events'!BU$1,'Official Medal Table'!$E:$E,'Each Gender Events'!BU$2)*'Medal values'!$B$2
+ COUNTIFS('Official Medal Table'!$H:$H,'Each Gender Events'!$A56,'Official Medal Table'!$C:$C,'Each Gender Events'!BU$1,'Official Medal Table'!$E:$E,'Each Gender Events'!BU$2)*'Medal values'!$B$3
+ COUNTIFS('Official Medal Table'!$I:$I,'Each Gender Events'!$A56,'Official Medal Table'!$C:$C,'Each Gender Events'!BU$1,'Official Medal Table'!$E:$E,'Each Gender Events'!BU$2)*'Medal values'!$B$3
+ COUNTIFS('Official Medal Table'!$F:$F,'Each Gender Events'!$A56,'Official Medal Table'!$C:$C,'Each Gender Events'!BU$1,'Official Medal Table'!$E:$E,"Mixed")*'Medal values'!$B$1/2
+ COUNTIFS('Official Medal Table'!$G:$G,'Each Gender Events'!$A56,'Official Medal Table'!$C:$C,'Each Gender Events'!BU$1,'Official Medal Table'!$E:$E,"Mixed")*'Medal values'!$B$2/2
+ COUNTIFS('Official Medal Table'!$H:$H,'Each Gender Events'!$A56,'Official Medal Table'!$C:$C,'Each Gender Events'!BU$1,'Official Medal Table'!$E:$E,"Mixed")*'Medal values'!$B$3/2
+ COUNTIFS('Official Medal Table'!$I:$I,'Each Gender Events'!$A56,'Official Medal Table'!$C:$C,'Each Gender Events'!BU$1,'Official Medal Table'!$E:$E,"Mixed")*'Medal values'!$B$3/2</f>
        <v>0</v>
      </c>
      <c r="BV56">
        <f>COUNTIFS('Official Medal Table'!$F:$F,'Each Gender Events'!$A56,'Official Medal Table'!$C:$C,'Each Gender Events'!BV$1,'Official Medal Table'!$E:$E,'Each Gender Events'!BV$2)*'Medal values'!$B$1
+ COUNTIFS('Official Medal Table'!$G:$G,'Each Gender Events'!$A56,'Official Medal Table'!$C:$C,'Each Gender Events'!BV$1,'Official Medal Table'!$E:$E,'Each Gender Events'!BV$2)*'Medal values'!$B$2
+ COUNTIFS('Official Medal Table'!$H:$H,'Each Gender Events'!$A56,'Official Medal Table'!$C:$C,'Each Gender Events'!BV$1,'Official Medal Table'!$E:$E,'Each Gender Events'!BV$2)*'Medal values'!$B$3
+ COUNTIFS('Official Medal Table'!$I:$I,'Each Gender Events'!$A56,'Official Medal Table'!$C:$C,'Each Gender Events'!BV$1,'Official Medal Table'!$E:$E,'Each Gender Events'!BV$2)*'Medal values'!$B$3
+ COUNTIFS('Official Medal Table'!$F:$F,'Each Gender Events'!$A56,'Official Medal Table'!$C:$C,'Each Gender Events'!BV$1,'Official Medal Table'!$E:$E,"Mixed")*'Medal values'!$B$1/2
+ COUNTIFS('Official Medal Table'!$G:$G,'Each Gender Events'!$A56,'Official Medal Table'!$C:$C,'Each Gender Events'!BV$1,'Official Medal Table'!$E:$E,"Mixed")*'Medal values'!$B$2/2
+ COUNTIFS('Official Medal Table'!$H:$H,'Each Gender Events'!$A56,'Official Medal Table'!$C:$C,'Each Gender Events'!BV$1,'Official Medal Table'!$E:$E,"Mixed")*'Medal values'!$B$3/2
+ COUNTIFS('Official Medal Table'!$I:$I,'Each Gender Events'!$A56,'Official Medal Table'!$C:$C,'Each Gender Events'!BV$1,'Official Medal Table'!$E:$E,"Mixed")*'Medal values'!$B$3/2</f>
        <v>0</v>
      </c>
      <c r="BW56">
        <f>COUNTIFS('Official Medal Table'!$F:$F,'Each Gender Events'!$A56,'Official Medal Table'!$C:$C,'Each Gender Events'!BW$1,'Official Medal Table'!$E:$E,'Each Gender Events'!BW$2)*'Medal values'!$B$1
+ COUNTIFS('Official Medal Table'!$G:$G,'Each Gender Events'!$A56,'Official Medal Table'!$C:$C,'Each Gender Events'!BW$1,'Official Medal Table'!$E:$E,'Each Gender Events'!BW$2)*'Medal values'!$B$2
+ COUNTIFS('Official Medal Table'!$H:$H,'Each Gender Events'!$A56,'Official Medal Table'!$C:$C,'Each Gender Events'!BW$1,'Official Medal Table'!$E:$E,'Each Gender Events'!BW$2)*'Medal values'!$B$3
+ COUNTIFS('Official Medal Table'!$I:$I,'Each Gender Events'!$A56,'Official Medal Table'!$C:$C,'Each Gender Events'!BW$1,'Official Medal Table'!$E:$E,'Each Gender Events'!BW$2)*'Medal values'!$B$3
+ COUNTIFS('Official Medal Table'!$F:$F,'Each Gender Events'!$A56,'Official Medal Table'!$C:$C,'Each Gender Events'!BW$1,'Official Medal Table'!$E:$E,"Mixed")*'Medal values'!$B$1/2
+ COUNTIFS('Official Medal Table'!$G:$G,'Each Gender Events'!$A56,'Official Medal Table'!$C:$C,'Each Gender Events'!BW$1,'Official Medal Table'!$E:$E,"Mixed")*'Medal values'!$B$2/2
+ COUNTIFS('Official Medal Table'!$H:$H,'Each Gender Events'!$A56,'Official Medal Table'!$C:$C,'Each Gender Events'!BW$1,'Official Medal Table'!$E:$E,"Mixed")*'Medal values'!$B$3/2
+ COUNTIFS('Official Medal Table'!$I:$I,'Each Gender Events'!$A56,'Official Medal Table'!$C:$C,'Each Gender Events'!BW$1,'Official Medal Table'!$E:$E,"Mixed")*'Medal values'!$B$3/2</f>
        <v>0</v>
      </c>
      <c r="BX56">
        <f>COUNTIFS('Official Medal Table'!$F:$F,'Each Gender Events'!$A56,'Official Medal Table'!$C:$C,'Each Gender Events'!BX$1,'Official Medal Table'!$E:$E,'Each Gender Events'!BX$2)*'Medal values'!$B$1
+ COUNTIFS('Official Medal Table'!$G:$G,'Each Gender Events'!$A56,'Official Medal Table'!$C:$C,'Each Gender Events'!BX$1,'Official Medal Table'!$E:$E,'Each Gender Events'!BX$2)*'Medal values'!$B$2
+ COUNTIFS('Official Medal Table'!$H:$H,'Each Gender Events'!$A56,'Official Medal Table'!$C:$C,'Each Gender Events'!BX$1,'Official Medal Table'!$E:$E,'Each Gender Events'!BX$2)*'Medal values'!$B$3
+ COUNTIFS('Official Medal Table'!$I:$I,'Each Gender Events'!$A56,'Official Medal Table'!$C:$C,'Each Gender Events'!BX$1,'Official Medal Table'!$E:$E,'Each Gender Events'!BX$2)*'Medal values'!$B$3
+ COUNTIFS('Official Medal Table'!$F:$F,'Each Gender Events'!$A56,'Official Medal Table'!$C:$C,'Each Gender Events'!BX$1,'Official Medal Table'!$E:$E,"Mixed")*'Medal values'!$B$1/2
+ COUNTIFS('Official Medal Table'!$G:$G,'Each Gender Events'!$A56,'Official Medal Table'!$C:$C,'Each Gender Events'!BX$1,'Official Medal Table'!$E:$E,"Mixed")*'Medal values'!$B$2/2
+ COUNTIFS('Official Medal Table'!$H:$H,'Each Gender Events'!$A56,'Official Medal Table'!$C:$C,'Each Gender Events'!BX$1,'Official Medal Table'!$E:$E,"Mixed")*'Medal values'!$B$3/2
+ COUNTIFS('Official Medal Table'!$I:$I,'Each Gender Events'!$A56,'Official Medal Table'!$C:$C,'Each Gender Events'!BX$1,'Official Medal Table'!$E:$E,"Mixed")*'Medal values'!$B$3/2</f>
        <v>0</v>
      </c>
      <c r="BY56">
        <f>COUNTIFS('Official Medal Table'!$F:$F,'Each Gender Events'!$A56,'Official Medal Table'!$C:$C,'Each Gender Events'!BY$1,'Official Medal Table'!$E:$E,'Each Gender Events'!BY$2)*'Medal values'!$B$1
+ COUNTIFS('Official Medal Table'!$G:$G,'Each Gender Events'!$A56,'Official Medal Table'!$C:$C,'Each Gender Events'!BY$1,'Official Medal Table'!$E:$E,'Each Gender Events'!BY$2)*'Medal values'!$B$2
+ COUNTIFS('Official Medal Table'!$H:$H,'Each Gender Events'!$A56,'Official Medal Table'!$C:$C,'Each Gender Events'!BY$1,'Official Medal Table'!$E:$E,'Each Gender Events'!BY$2)*'Medal values'!$B$3
+ COUNTIFS('Official Medal Table'!$I:$I,'Each Gender Events'!$A56,'Official Medal Table'!$C:$C,'Each Gender Events'!BY$1,'Official Medal Table'!$E:$E,'Each Gender Events'!BY$2)*'Medal values'!$B$3
+ COUNTIFS('Official Medal Table'!$F:$F,'Each Gender Events'!$A56,'Official Medal Table'!$C:$C,'Each Gender Events'!BY$1,'Official Medal Table'!$E:$E,"Mixed")*'Medal values'!$B$1/2
+ COUNTIFS('Official Medal Table'!$G:$G,'Each Gender Events'!$A56,'Official Medal Table'!$C:$C,'Each Gender Events'!BY$1,'Official Medal Table'!$E:$E,"Mixed")*'Medal values'!$B$2/2
+ COUNTIFS('Official Medal Table'!$H:$H,'Each Gender Events'!$A56,'Official Medal Table'!$C:$C,'Each Gender Events'!BY$1,'Official Medal Table'!$E:$E,"Mixed")*'Medal values'!$B$3/2
+ COUNTIFS('Official Medal Table'!$I:$I,'Each Gender Events'!$A56,'Official Medal Table'!$C:$C,'Each Gender Events'!BY$1,'Official Medal Table'!$E:$E,"Mixed")*'Medal values'!$B$3/2</f>
        <v>0</v>
      </c>
      <c r="BZ56">
        <f>COUNTIFS('Official Medal Table'!$F:$F,'Each Gender Events'!$A56,'Official Medal Table'!$C:$C,'Each Gender Events'!BZ$1,'Official Medal Table'!$E:$E,'Each Gender Events'!BZ$2)*'Medal values'!$B$1
+ COUNTIFS('Official Medal Table'!$G:$G,'Each Gender Events'!$A56,'Official Medal Table'!$C:$C,'Each Gender Events'!BZ$1,'Official Medal Table'!$E:$E,'Each Gender Events'!BZ$2)*'Medal values'!$B$2
+ COUNTIFS('Official Medal Table'!$H:$H,'Each Gender Events'!$A56,'Official Medal Table'!$C:$C,'Each Gender Events'!BZ$1,'Official Medal Table'!$E:$E,'Each Gender Events'!BZ$2)*'Medal values'!$B$3
+ COUNTIFS('Official Medal Table'!$I:$I,'Each Gender Events'!$A56,'Official Medal Table'!$C:$C,'Each Gender Events'!BZ$1,'Official Medal Table'!$E:$E,'Each Gender Events'!BZ$2)*'Medal values'!$B$3
+ COUNTIFS('Official Medal Table'!$F:$F,'Each Gender Events'!$A56,'Official Medal Table'!$C:$C,'Each Gender Events'!BZ$1,'Official Medal Table'!$E:$E,"Mixed")*'Medal values'!$B$1/2
+ COUNTIFS('Official Medal Table'!$G:$G,'Each Gender Events'!$A56,'Official Medal Table'!$C:$C,'Each Gender Events'!BZ$1,'Official Medal Table'!$E:$E,"Mixed")*'Medal values'!$B$2/2
+ COUNTIFS('Official Medal Table'!$H:$H,'Each Gender Events'!$A56,'Official Medal Table'!$C:$C,'Each Gender Events'!BZ$1,'Official Medal Table'!$E:$E,"Mixed")*'Medal values'!$B$3/2
+ COUNTIFS('Official Medal Table'!$I:$I,'Each Gender Events'!$A56,'Official Medal Table'!$C:$C,'Each Gender Events'!BZ$1,'Official Medal Table'!$E:$E,"Mixed")*'Medal values'!$B$3/2</f>
        <v>0</v>
      </c>
      <c r="CA56">
        <f>COUNTIFS('Official Medal Table'!$F:$F,'Each Gender Events'!$A56,'Official Medal Table'!$C:$C,'Each Gender Events'!CA$1,'Official Medal Table'!$E:$E,'Each Gender Events'!CA$2)*'Medal values'!$B$1
+ COUNTIFS('Official Medal Table'!$G:$G,'Each Gender Events'!$A56,'Official Medal Table'!$C:$C,'Each Gender Events'!CA$1,'Official Medal Table'!$E:$E,'Each Gender Events'!CA$2)*'Medal values'!$B$2
+ COUNTIFS('Official Medal Table'!$H:$H,'Each Gender Events'!$A56,'Official Medal Table'!$C:$C,'Each Gender Events'!CA$1,'Official Medal Table'!$E:$E,'Each Gender Events'!CA$2)*'Medal values'!$B$3
+ COUNTIFS('Official Medal Table'!$I:$I,'Each Gender Events'!$A56,'Official Medal Table'!$C:$C,'Each Gender Events'!CA$1,'Official Medal Table'!$E:$E,'Each Gender Events'!CA$2)*'Medal values'!$B$3
+ COUNTIFS('Official Medal Table'!$F:$F,'Each Gender Events'!$A56,'Official Medal Table'!$C:$C,'Each Gender Events'!CA$1,'Official Medal Table'!$E:$E,"Mixed")*'Medal values'!$B$1/2
+ COUNTIFS('Official Medal Table'!$G:$G,'Each Gender Events'!$A56,'Official Medal Table'!$C:$C,'Each Gender Events'!CA$1,'Official Medal Table'!$E:$E,"Mixed")*'Medal values'!$B$2/2
+ COUNTIFS('Official Medal Table'!$H:$H,'Each Gender Events'!$A56,'Official Medal Table'!$C:$C,'Each Gender Events'!CA$1,'Official Medal Table'!$E:$E,"Mixed")*'Medal values'!$B$3/2
+ COUNTIFS('Official Medal Table'!$I:$I,'Each Gender Events'!$A56,'Official Medal Table'!$C:$C,'Each Gender Events'!CA$1,'Official Medal Table'!$E:$E,"Mixed")*'Medal values'!$B$3/2</f>
        <v>0</v>
      </c>
      <c r="CB56">
        <f>COUNTIFS('Official Medal Table'!$F:$F,'Each Gender Events'!$A56,'Official Medal Table'!$C:$C,'Each Gender Events'!CB$1,'Official Medal Table'!$E:$E,'Each Gender Events'!CB$2)*'Medal values'!$B$1
+ COUNTIFS('Official Medal Table'!$G:$G,'Each Gender Events'!$A56,'Official Medal Table'!$C:$C,'Each Gender Events'!CB$1,'Official Medal Table'!$E:$E,'Each Gender Events'!CB$2)*'Medal values'!$B$2
+ COUNTIFS('Official Medal Table'!$H:$H,'Each Gender Events'!$A56,'Official Medal Table'!$C:$C,'Each Gender Events'!CB$1,'Official Medal Table'!$E:$E,'Each Gender Events'!CB$2)*'Medal values'!$B$3
+ COUNTIFS('Official Medal Table'!$I:$I,'Each Gender Events'!$A56,'Official Medal Table'!$C:$C,'Each Gender Events'!CB$1,'Official Medal Table'!$E:$E,'Each Gender Events'!CB$2)*'Medal values'!$B$3
+ COUNTIFS('Official Medal Table'!$F:$F,'Each Gender Events'!$A56,'Official Medal Table'!$C:$C,'Each Gender Events'!CB$1,'Official Medal Table'!$E:$E,"Mixed")*'Medal values'!$B$1/2
+ COUNTIFS('Official Medal Table'!$G:$G,'Each Gender Events'!$A56,'Official Medal Table'!$C:$C,'Each Gender Events'!CB$1,'Official Medal Table'!$E:$E,"Mixed")*'Medal values'!$B$2/2
+ COUNTIFS('Official Medal Table'!$H:$H,'Each Gender Events'!$A56,'Official Medal Table'!$C:$C,'Each Gender Events'!CB$1,'Official Medal Table'!$E:$E,"Mixed")*'Medal values'!$B$3/2
+ COUNTIFS('Official Medal Table'!$I:$I,'Each Gender Events'!$A56,'Official Medal Table'!$C:$C,'Each Gender Events'!CB$1,'Official Medal Table'!$E:$E,"Mixed")*'Medal values'!$B$3/2</f>
        <v>0</v>
      </c>
      <c r="CC56">
        <f>COUNTIFS('Official Medal Table'!$F:$F,'Each Gender Events'!$A56,'Official Medal Table'!$C:$C,'Each Gender Events'!CC$1,'Official Medal Table'!$E:$E,'Each Gender Events'!CC$2)*'Medal values'!$B$1
+ COUNTIFS('Official Medal Table'!$G:$G,'Each Gender Events'!$A56,'Official Medal Table'!$C:$C,'Each Gender Events'!CC$1,'Official Medal Table'!$E:$E,'Each Gender Events'!CC$2)*'Medal values'!$B$2
+ COUNTIFS('Official Medal Table'!$H:$H,'Each Gender Events'!$A56,'Official Medal Table'!$C:$C,'Each Gender Events'!CC$1,'Official Medal Table'!$E:$E,'Each Gender Events'!CC$2)*'Medal values'!$B$3
+ COUNTIFS('Official Medal Table'!$I:$I,'Each Gender Events'!$A56,'Official Medal Table'!$C:$C,'Each Gender Events'!CC$1,'Official Medal Table'!$E:$E,'Each Gender Events'!CC$2)*'Medal values'!$B$3
+ COUNTIFS('Official Medal Table'!$F:$F,'Each Gender Events'!$A56,'Official Medal Table'!$C:$C,'Each Gender Events'!CC$1,'Official Medal Table'!$E:$E,"Mixed")*'Medal values'!$B$1/2
+ COUNTIFS('Official Medal Table'!$G:$G,'Each Gender Events'!$A56,'Official Medal Table'!$C:$C,'Each Gender Events'!CC$1,'Official Medal Table'!$E:$E,"Mixed")*'Medal values'!$B$2/2
+ COUNTIFS('Official Medal Table'!$H:$H,'Each Gender Events'!$A56,'Official Medal Table'!$C:$C,'Each Gender Events'!CC$1,'Official Medal Table'!$E:$E,"Mixed")*'Medal values'!$B$3/2
+ COUNTIFS('Official Medal Table'!$I:$I,'Each Gender Events'!$A56,'Official Medal Table'!$C:$C,'Each Gender Events'!CC$1,'Official Medal Table'!$E:$E,"Mixed")*'Medal values'!$B$3/2</f>
        <v>0</v>
      </c>
      <c r="CD56">
        <f>COUNTIFS('Official Medal Table'!$F:$F,'Each Gender Events'!$A56,'Official Medal Table'!$C:$C,'Each Gender Events'!CD$1,'Official Medal Table'!$E:$E,'Each Gender Events'!CD$2)*'Medal values'!$B$1
+ COUNTIFS('Official Medal Table'!$G:$G,'Each Gender Events'!$A56,'Official Medal Table'!$C:$C,'Each Gender Events'!CD$1,'Official Medal Table'!$E:$E,'Each Gender Events'!CD$2)*'Medal values'!$B$2
+ COUNTIFS('Official Medal Table'!$H:$H,'Each Gender Events'!$A56,'Official Medal Table'!$C:$C,'Each Gender Events'!CD$1,'Official Medal Table'!$E:$E,'Each Gender Events'!CD$2)*'Medal values'!$B$3
+ COUNTIFS('Official Medal Table'!$I:$I,'Each Gender Events'!$A56,'Official Medal Table'!$C:$C,'Each Gender Events'!CD$1,'Official Medal Table'!$E:$E,'Each Gender Events'!CD$2)*'Medal values'!$B$3
+ COUNTIFS('Official Medal Table'!$F:$F,'Each Gender Events'!$A56,'Official Medal Table'!$C:$C,'Each Gender Events'!CD$1,'Official Medal Table'!$E:$E,"Mixed")*'Medal values'!$B$1/2
+ COUNTIFS('Official Medal Table'!$G:$G,'Each Gender Events'!$A56,'Official Medal Table'!$C:$C,'Each Gender Events'!CD$1,'Official Medal Table'!$E:$E,"Mixed")*'Medal values'!$B$2/2
+ COUNTIFS('Official Medal Table'!$H:$H,'Each Gender Events'!$A56,'Official Medal Table'!$C:$C,'Each Gender Events'!CD$1,'Official Medal Table'!$E:$E,"Mixed")*'Medal values'!$B$3/2
+ COUNTIFS('Official Medal Table'!$I:$I,'Each Gender Events'!$A56,'Official Medal Table'!$C:$C,'Each Gender Events'!CD$1,'Official Medal Table'!$E:$E,"Mixed")*'Medal values'!$B$3/2</f>
        <v>0</v>
      </c>
      <c r="CE56">
        <f>COUNTIFS('Official Medal Table'!$F:$F,'Each Gender Events'!$A56,'Official Medal Table'!$C:$C,'Each Gender Events'!CE$1,'Official Medal Table'!$E:$E,'Each Gender Events'!CE$2)*'Medal values'!$B$1
+ COUNTIFS('Official Medal Table'!$G:$G,'Each Gender Events'!$A56,'Official Medal Table'!$C:$C,'Each Gender Events'!CE$1,'Official Medal Table'!$E:$E,'Each Gender Events'!CE$2)*'Medal values'!$B$2
+ COUNTIFS('Official Medal Table'!$H:$H,'Each Gender Events'!$A56,'Official Medal Table'!$C:$C,'Each Gender Events'!CE$1,'Official Medal Table'!$E:$E,'Each Gender Events'!CE$2)*'Medal values'!$B$3
+ COUNTIFS('Official Medal Table'!$I:$I,'Each Gender Events'!$A56,'Official Medal Table'!$C:$C,'Each Gender Events'!CE$1,'Official Medal Table'!$E:$E,'Each Gender Events'!CE$2)*'Medal values'!$B$3
+ COUNTIFS('Official Medal Table'!$F:$F,'Each Gender Events'!$A56,'Official Medal Table'!$C:$C,'Each Gender Events'!CE$1,'Official Medal Table'!$E:$E,"Mixed")*'Medal values'!$B$1/2
+ COUNTIFS('Official Medal Table'!$G:$G,'Each Gender Events'!$A56,'Official Medal Table'!$C:$C,'Each Gender Events'!CE$1,'Official Medal Table'!$E:$E,"Mixed")*'Medal values'!$B$2/2
+ COUNTIFS('Official Medal Table'!$H:$H,'Each Gender Events'!$A56,'Official Medal Table'!$C:$C,'Each Gender Events'!CE$1,'Official Medal Table'!$E:$E,"Mixed")*'Medal values'!$B$3/2
+ COUNTIFS('Official Medal Table'!$I:$I,'Each Gender Events'!$A56,'Official Medal Table'!$C:$C,'Each Gender Events'!CE$1,'Official Medal Table'!$E:$E,"Mixed")*'Medal values'!$B$3/2</f>
        <v>0</v>
      </c>
      <c r="CF56">
        <f>COUNTIFS('Official Medal Table'!$F:$F,'Each Gender Events'!$A56,'Official Medal Table'!$C:$C,'Each Gender Events'!CF$1,'Official Medal Table'!$E:$E,'Each Gender Events'!CF$2)*'Medal values'!$B$1
+ COUNTIFS('Official Medal Table'!$G:$G,'Each Gender Events'!$A56,'Official Medal Table'!$C:$C,'Each Gender Events'!CF$1,'Official Medal Table'!$E:$E,'Each Gender Events'!CF$2)*'Medal values'!$B$2
+ COUNTIFS('Official Medal Table'!$H:$H,'Each Gender Events'!$A56,'Official Medal Table'!$C:$C,'Each Gender Events'!CF$1,'Official Medal Table'!$E:$E,'Each Gender Events'!CF$2)*'Medal values'!$B$3
+ COUNTIFS('Official Medal Table'!$I:$I,'Each Gender Events'!$A56,'Official Medal Table'!$C:$C,'Each Gender Events'!CF$1,'Official Medal Table'!$E:$E,'Each Gender Events'!CF$2)*'Medal values'!$B$3
+ COUNTIFS('Official Medal Table'!$F:$F,'Each Gender Events'!$A56,'Official Medal Table'!$C:$C,'Each Gender Events'!CF$1,'Official Medal Table'!$E:$E,"Mixed")*'Medal values'!$B$1/2
+ COUNTIFS('Official Medal Table'!$G:$G,'Each Gender Events'!$A56,'Official Medal Table'!$C:$C,'Each Gender Events'!CF$1,'Official Medal Table'!$E:$E,"Mixed")*'Medal values'!$B$2/2
+ COUNTIFS('Official Medal Table'!$H:$H,'Each Gender Events'!$A56,'Official Medal Table'!$C:$C,'Each Gender Events'!CF$1,'Official Medal Table'!$E:$E,"Mixed")*'Medal values'!$B$3/2
+ COUNTIFS('Official Medal Table'!$I:$I,'Each Gender Events'!$A56,'Official Medal Table'!$C:$C,'Each Gender Events'!CF$1,'Official Medal Table'!$E:$E,"Mixed")*'Medal values'!$B$3/2</f>
        <v>0</v>
      </c>
      <c r="CG56">
        <f>COUNTIFS('Official Medal Table'!$F:$F,'Each Gender Events'!$A56,'Official Medal Table'!$C:$C,'Each Gender Events'!CG$1,'Official Medal Table'!$E:$E,'Each Gender Events'!CG$2)*'Medal values'!$B$1
+ COUNTIFS('Official Medal Table'!$G:$G,'Each Gender Events'!$A56,'Official Medal Table'!$C:$C,'Each Gender Events'!CG$1,'Official Medal Table'!$E:$E,'Each Gender Events'!CG$2)*'Medal values'!$B$2
+ COUNTIFS('Official Medal Table'!$H:$H,'Each Gender Events'!$A56,'Official Medal Table'!$C:$C,'Each Gender Events'!CG$1,'Official Medal Table'!$E:$E,'Each Gender Events'!CG$2)*'Medal values'!$B$3
+ COUNTIFS('Official Medal Table'!$I:$I,'Each Gender Events'!$A56,'Official Medal Table'!$C:$C,'Each Gender Events'!CG$1,'Official Medal Table'!$E:$E,'Each Gender Events'!CG$2)*'Medal values'!$B$3
+ COUNTIFS('Official Medal Table'!$F:$F,'Each Gender Events'!$A56,'Official Medal Table'!$C:$C,'Each Gender Events'!CG$1,'Official Medal Table'!$E:$E,"Mixed")*'Medal values'!$B$1/2
+ COUNTIFS('Official Medal Table'!$G:$G,'Each Gender Events'!$A56,'Official Medal Table'!$C:$C,'Each Gender Events'!CG$1,'Official Medal Table'!$E:$E,"Mixed")*'Medal values'!$B$2/2
+ COUNTIFS('Official Medal Table'!$H:$H,'Each Gender Events'!$A56,'Official Medal Table'!$C:$C,'Each Gender Events'!CG$1,'Official Medal Table'!$E:$E,"Mixed")*'Medal values'!$B$3/2
+ COUNTIFS('Official Medal Table'!$I:$I,'Each Gender Events'!$A56,'Official Medal Table'!$C:$C,'Each Gender Events'!CG$1,'Official Medal Table'!$E:$E,"Mixed")*'Medal values'!$B$3/2</f>
        <v>0</v>
      </c>
      <c r="CH56">
        <f>COUNTIFS('Official Medal Table'!$F:$F,'Each Gender Events'!$A56,'Official Medal Table'!$C:$C,'Each Gender Events'!CH$1,'Official Medal Table'!$E:$E,'Each Gender Events'!CH$2)*'Medal values'!$B$1
+ COUNTIFS('Official Medal Table'!$G:$G,'Each Gender Events'!$A56,'Official Medal Table'!$C:$C,'Each Gender Events'!CH$1,'Official Medal Table'!$E:$E,'Each Gender Events'!CH$2)*'Medal values'!$B$2
+ COUNTIFS('Official Medal Table'!$H:$H,'Each Gender Events'!$A56,'Official Medal Table'!$C:$C,'Each Gender Events'!CH$1,'Official Medal Table'!$E:$E,'Each Gender Events'!CH$2)*'Medal values'!$B$3
+ COUNTIFS('Official Medal Table'!$I:$I,'Each Gender Events'!$A56,'Official Medal Table'!$C:$C,'Each Gender Events'!CH$1,'Official Medal Table'!$E:$E,'Each Gender Events'!CH$2)*'Medal values'!$B$3
+ COUNTIFS('Official Medal Table'!$F:$F,'Each Gender Events'!$A56,'Official Medal Table'!$C:$C,'Each Gender Events'!CH$1,'Official Medal Table'!$E:$E,"Mixed")*'Medal values'!$B$1/2
+ COUNTIFS('Official Medal Table'!$G:$G,'Each Gender Events'!$A56,'Official Medal Table'!$C:$C,'Each Gender Events'!CH$1,'Official Medal Table'!$E:$E,"Mixed")*'Medal values'!$B$2/2
+ COUNTIFS('Official Medal Table'!$H:$H,'Each Gender Events'!$A56,'Official Medal Table'!$C:$C,'Each Gender Events'!CH$1,'Official Medal Table'!$E:$E,"Mixed")*'Medal values'!$B$3/2
+ COUNTIFS('Official Medal Table'!$I:$I,'Each Gender Events'!$A56,'Official Medal Table'!$C:$C,'Each Gender Events'!CH$1,'Official Medal Table'!$E:$E,"Mixed")*'Medal values'!$B$3/2</f>
        <v>0</v>
      </c>
      <c r="CI56">
        <f>COUNTIFS('Official Medal Table'!$F:$F,'Each Gender Events'!$A56,'Official Medal Table'!$C:$C,'Each Gender Events'!CI$1,'Official Medal Table'!$E:$E,'Each Gender Events'!CI$2)*'Medal values'!$B$1
+ COUNTIFS('Official Medal Table'!$G:$G,'Each Gender Events'!$A56,'Official Medal Table'!$C:$C,'Each Gender Events'!CI$1,'Official Medal Table'!$E:$E,'Each Gender Events'!CI$2)*'Medal values'!$B$2
+ COUNTIFS('Official Medal Table'!$H:$H,'Each Gender Events'!$A56,'Official Medal Table'!$C:$C,'Each Gender Events'!CI$1,'Official Medal Table'!$E:$E,'Each Gender Events'!CI$2)*'Medal values'!$B$3
+ COUNTIFS('Official Medal Table'!$I:$I,'Each Gender Events'!$A56,'Official Medal Table'!$C:$C,'Each Gender Events'!CI$1,'Official Medal Table'!$E:$E,'Each Gender Events'!CI$2)*'Medal values'!$B$3
+ COUNTIFS('Official Medal Table'!$F:$F,'Each Gender Events'!$A56,'Official Medal Table'!$C:$C,'Each Gender Events'!CI$1,'Official Medal Table'!$E:$E,"Mixed")*'Medal values'!$B$1/2
+ COUNTIFS('Official Medal Table'!$G:$G,'Each Gender Events'!$A56,'Official Medal Table'!$C:$C,'Each Gender Events'!CI$1,'Official Medal Table'!$E:$E,"Mixed")*'Medal values'!$B$2/2
+ COUNTIFS('Official Medal Table'!$H:$H,'Each Gender Events'!$A56,'Official Medal Table'!$C:$C,'Each Gender Events'!CI$1,'Official Medal Table'!$E:$E,"Mixed")*'Medal values'!$B$3/2
+ COUNTIFS('Official Medal Table'!$I:$I,'Each Gender Events'!$A56,'Official Medal Table'!$C:$C,'Each Gender Events'!CI$1,'Official Medal Table'!$E:$E,"Mixed")*'Medal values'!$B$3/2</f>
        <v>0</v>
      </c>
      <c r="CJ56">
        <f>COUNTIFS('Official Medal Table'!$F:$F,'Each Gender Events'!$A56,'Official Medal Table'!$C:$C,'Each Gender Events'!CJ$1,'Official Medal Table'!$E:$E,'Each Gender Events'!CJ$2)*'Medal values'!$B$1
+ COUNTIFS('Official Medal Table'!$G:$G,'Each Gender Events'!$A56,'Official Medal Table'!$C:$C,'Each Gender Events'!CJ$1,'Official Medal Table'!$E:$E,'Each Gender Events'!CJ$2)*'Medal values'!$B$2
+ COUNTIFS('Official Medal Table'!$H:$H,'Each Gender Events'!$A56,'Official Medal Table'!$C:$C,'Each Gender Events'!CJ$1,'Official Medal Table'!$E:$E,'Each Gender Events'!CJ$2)*'Medal values'!$B$3
+ COUNTIFS('Official Medal Table'!$I:$I,'Each Gender Events'!$A56,'Official Medal Table'!$C:$C,'Each Gender Events'!CJ$1,'Official Medal Table'!$E:$E,'Each Gender Events'!CJ$2)*'Medal values'!$B$3
+ COUNTIFS('Official Medal Table'!$F:$F,'Each Gender Events'!$A56,'Official Medal Table'!$C:$C,'Each Gender Events'!CJ$1,'Official Medal Table'!$E:$E,"Mixed")*'Medal values'!$B$1/2
+ COUNTIFS('Official Medal Table'!$G:$G,'Each Gender Events'!$A56,'Official Medal Table'!$C:$C,'Each Gender Events'!CJ$1,'Official Medal Table'!$E:$E,"Mixed")*'Medal values'!$B$2/2
+ COUNTIFS('Official Medal Table'!$H:$H,'Each Gender Events'!$A56,'Official Medal Table'!$C:$C,'Each Gender Events'!CJ$1,'Official Medal Table'!$E:$E,"Mixed")*'Medal values'!$B$3/2
+ COUNTIFS('Official Medal Table'!$I:$I,'Each Gender Events'!$A56,'Official Medal Table'!$C:$C,'Each Gender Events'!CJ$1,'Official Medal Table'!$E:$E,"Mixed")*'Medal values'!$B$3/2</f>
        <v>0</v>
      </c>
      <c r="CK56">
        <f>COUNTIFS('Official Medal Table'!$F:$F,'Each Gender Events'!$A56,'Official Medal Table'!$C:$C,'Each Gender Events'!CK$1,'Official Medal Table'!$E:$E,'Each Gender Events'!CK$2)*'Medal values'!$B$1
+ COUNTIFS('Official Medal Table'!$G:$G,'Each Gender Events'!$A56,'Official Medal Table'!$C:$C,'Each Gender Events'!CK$1,'Official Medal Table'!$E:$E,'Each Gender Events'!CK$2)*'Medal values'!$B$2
+ COUNTIFS('Official Medal Table'!$H:$H,'Each Gender Events'!$A56,'Official Medal Table'!$C:$C,'Each Gender Events'!CK$1,'Official Medal Table'!$E:$E,'Each Gender Events'!CK$2)*'Medal values'!$B$3
+ COUNTIFS('Official Medal Table'!$I:$I,'Each Gender Events'!$A56,'Official Medal Table'!$C:$C,'Each Gender Events'!CK$1,'Official Medal Table'!$E:$E,'Each Gender Events'!CK$2)*'Medal values'!$B$3
+ COUNTIFS('Official Medal Table'!$F:$F,'Each Gender Events'!$A56,'Official Medal Table'!$C:$C,'Each Gender Events'!CK$1,'Official Medal Table'!$E:$E,"Mixed")*'Medal values'!$B$1/2
+ COUNTIFS('Official Medal Table'!$G:$G,'Each Gender Events'!$A56,'Official Medal Table'!$C:$C,'Each Gender Events'!CK$1,'Official Medal Table'!$E:$E,"Mixed")*'Medal values'!$B$2/2
+ COUNTIFS('Official Medal Table'!$H:$H,'Each Gender Events'!$A56,'Official Medal Table'!$C:$C,'Each Gender Events'!CK$1,'Official Medal Table'!$E:$E,"Mixed")*'Medal values'!$B$3/2
+ COUNTIFS('Official Medal Table'!$I:$I,'Each Gender Events'!$A56,'Official Medal Table'!$C:$C,'Each Gender Events'!CK$1,'Official Medal Table'!$E:$E,"Mixed")*'Medal values'!$B$3/2</f>
        <v>0</v>
      </c>
      <c r="CL56">
        <f>COUNTIFS('Official Medal Table'!$F:$F,'Each Gender Events'!$A56,'Official Medal Table'!$C:$C,'Each Gender Events'!CL$1,'Official Medal Table'!$E:$E,'Each Gender Events'!CL$2)*'Medal values'!$B$1
+ COUNTIFS('Official Medal Table'!$G:$G,'Each Gender Events'!$A56,'Official Medal Table'!$C:$C,'Each Gender Events'!CL$1,'Official Medal Table'!$E:$E,'Each Gender Events'!CL$2)*'Medal values'!$B$2
+ COUNTIFS('Official Medal Table'!$H:$H,'Each Gender Events'!$A56,'Official Medal Table'!$C:$C,'Each Gender Events'!CL$1,'Official Medal Table'!$E:$E,'Each Gender Events'!CL$2)*'Medal values'!$B$3
+ COUNTIFS('Official Medal Table'!$I:$I,'Each Gender Events'!$A56,'Official Medal Table'!$C:$C,'Each Gender Events'!CL$1,'Official Medal Table'!$E:$E,'Each Gender Events'!CL$2)*'Medal values'!$B$3
+ COUNTIFS('Official Medal Table'!$F:$F,'Each Gender Events'!$A56,'Official Medal Table'!$C:$C,'Each Gender Events'!CL$1,'Official Medal Table'!$E:$E,"Mixed")*'Medal values'!$B$1/2
+ COUNTIFS('Official Medal Table'!$G:$G,'Each Gender Events'!$A56,'Official Medal Table'!$C:$C,'Each Gender Events'!CL$1,'Official Medal Table'!$E:$E,"Mixed")*'Medal values'!$B$2/2
+ COUNTIFS('Official Medal Table'!$H:$H,'Each Gender Events'!$A56,'Official Medal Table'!$C:$C,'Each Gender Events'!CL$1,'Official Medal Table'!$E:$E,"Mixed")*'Medal values'!$B$3/2
+ COUNTIFS('Official Medal Table'!$I:$I,'Each Gender Events'!$A56,'Official Medal Table'!$C:$C,'Each Gender Events'!CL$1,'Official Medal Table'!$E:$E,"Mixed")*'Medal values'!$B$3/2</f>
        <v>0</v>
      </c>
      <c r="CM56">
        <f>COUNTIFS('Official Medal Table'!$F:$F,'Each Gender Events'!$A56,'Official Medal Table'!$C:$C,'Each Gender Events'!CM$1,'Official Medal Table'!$E:$E,'Each Gender Events'!CM$2)*'Medal values'!$B$1
+ COUNTIFS('Official Medal Table'!$G:$G,'Each Gender Events'!$A56,'Official Medal Table'!$C:$C,'Each Gender Events'!CM$1,'Official Medal Table'!$E:$E,'Each Gender Events'!CM$2)*'Medal values'!$B$2
+ COUNTIFS('Official Medal Table'!$H:$H,'Each Gender Events'!$A56,'Official Medal Table'!$C:$C,'Each Gender Events'!CM$1,'Official Medal Table'!$E:$E,'Each Gender Events'!CM$2)*'Medal values'!$B$3
+ COUNTIFS('Official Medal Table'!$I:$I,'Each Gender Events'!$A56,'Official Medal Table'!$C:$C,'Each Gender Events'!CM$1,'Official Medal Table'!$E:$E,'Each Gender Events'!CM$2)*'Medal values'!$B$3
+ COUNTIFS('Official Medal Table'!$F:$F,'Each Gender Events'!$A56,'Official Medal Table'!$C:$C,'Each Gender Events'!CM$1,'Official Medal Table'!$E:$E,"Mixed")*'Medal values'!$B$1/2
+ COUNTIFS('Official Medal Table'!$G:$G,'Each Gender Events'!$A56,'Official Medal Table'!$C:$C,'Each Gender Events'!CM$1,'Official Medal Table'!$E:$E,"Mixed")*'Medal values'!$B$2/2
+ COUNTIFS('Official Medal Table'!$H:$H,'Each Gender Events'!$A56,'Official Medal Table'!$C:$C,'Each Gender Events'!CM$1,'Official Medal Table'!$E:$E,"Mixed")*'Medal values'!$B$3/2
+ COUNTIFS('Official Medal Table'!$I:$I,'Each Gender Events'!$A56,'Official Medal Table'!$C:$C,'Each Gender Events'!CM$1,'Official Medal Table'!$E:$E,"Mixed")*'Medal values'!$B$3/2</f>
        <v>0</v>
      </c>
      <c r="CN56">
        <f>COUNTIFS('Official Medal Table'!$F:$F,'Each Gender Events'!$A56,'Official Medal Table'!$C:$C,'Each Gender Events'!CN$1,'Official Medal Table'!$E:$E,'Each Gender Events'!CN$2)*'Medal values'!$B$1
+ COUNTIFS('Official Medal Table'!$G:$G,'Each Gender Events'!$A56,'Official Medal Table'!$C:$C,'Each Gender Events'!CN$1,'Official Medal Table'!$E:$E,'Each Gender Events'!CN$2)*'Medal values'!$B$2
+ COUNTIFS('Official Medal Table'!$H:$H,'Each Gender Events'!$A56,'Official Medal Table'!$C:$C,'Each Gender Events'!CN$1,'Official Medal Table'!$E:$E,'Each Gender Events'!CN$2)*'Medal values'!$B$3
+ COUNTIFS('Official Medal Table'!$I:$I,'Each Gender Events'!$A56,'Official Medal Table'!$C:$C,'Each Gender Events'!CN$1,'Official Medal Table'!$E:$E,'Each Gender Events'!CN$2)*'Medal values'!$B$3
+ COUNTIFS('Official Medal Table'!$F:$F,'Each Gender Events'!$A56,'Official Medal Table'!$C:$C,'Each Gender Events'!CN$1,'Official Medal Table'!$E:$E,"Mixed")*'Medal values'!$B$1/2
+ COUNTIFS('Official Medal Table'!$G:$G,'Each Gender Events'!$A56,'Official Medal Table'!$C:$C,'Each Gender Events'!CN$1,'Official Medal Table'!$E:$E,"Mixed")*'Medal values'!$B$2/2
+ COUNTIFS('Official Medal Table'!$H:$H,'Each Gender Events'!$A56,'Official Medal Table'!$C:$C,'Each Gender Events'!CN$1,'Official Medal Table'!$E:$E,"Mixed")*'Medal values'!$B$3/2
+ COUNTIFS('Official Medal Table'!$I:$I,'Each Gender Events'!$A56,'Official Medal Table'!$C:$C,'Each Gender Events'!CN$1,'Official Medal Table'!$E:$E,"Mixed")*'Medal values'!$B$3/2</f>
        <v>0</v>
      </c>
      <c r="CO56">
        <f>COUNTIFS('Official Medal Table'!$F:$F,'Each Gender Events'!$A56,'Official Medal Table'!$C:$C,'Each Gender Events'!CO$1,'Official Medal Table'!$E:$E,'Each Gender Events'!CO$2)*'Medal values'!$B$1
+ COUNTIFS('Official Medal Table'!$G:$G,'Each Gender Events'!$A56,'Official Medal Table'!$C:$C,'Each Gender Events'!CO$1,'Official Medal Table'!$E:$E,'Each Gender Events'!CO$2)*'Medal values'!$B$2
+ COUNTIFS('Official Medal Table'!$H:$H,'Each Gender Events'!$A56,'Official Medal Table'!$C:$C,'Each Gender Events'!CO$1,'Official Medal Table'!$E:$E,'Each Gender Events'!CO$2)*'Medal values'!$B$3
+ COUNTIFS('Official Medal Table'!$I:$I,'Each Gender Events'!$A56,'Official Medal Table'!$C:$C,'Each Gender Events'!CO$1,'Official Medal Table'!$E:$E,'Each Gender Events'!CO$2)*'Medal values'!$B$3
+ COUNTIFS('Official Medal Table'!$F:$F,'Each Gender Events'!$A56,'Official Medal Table'!$C:$C,'Each Gender Events'!CO$1,'Official Medal Table'!$E:$E,"Mixed")*'Medal values'!$B$1/2
+ COUNTIFS('Official Medal Table'!$G:$G,'Each Gender Events'!$A56,'Official Medal Table'!$C:$C,'Each Gender Events'!CO$1,'Official Medal Table'!$E:$E,"Mixed")*'Medal values'!$B$2/2
+ COUNTIFS('Official Medal Table'!$H:$H,'Each Gender Events'!$A56,'Official Medal Table'!$C:$C,'Each Gender Events'!CO$1,'Official Medal Table'!$E:$E,"Mixed")*'Medal values'!$B$3/2
+ COUNTIFS('Official Medal Table'!$I:$I,'Each Gender Events'!$A56,'Official Medal Table'!$C:$C,'Each Gender Events'!CO$1,'Official Medal Table'!$E:$E,"Mixed")*'Medal values'!$B$3/2</f>
        <v>0</v>
      </c>
      <c r="CP56">
        <f>COUNTIFS('Official Medal Table'!$F:$F,'Each Gender Events'!$A56,'Official Medal Table'!$C:$C,'Each Gender Events'!CP$1,'Official Medal Table'!$E:$E,'Each Gender Events'!CP$2)*'Medal values'!$B$1
+ COUNTIFS('Official Medal Table'!$G:$G,'Each Gender Events'!$A56,'Official Medal Table'!$C:$C,'Each Gender Events'!CP$1,'Official Medal Table'!$E:$E,'Each Gender Events'!CP$2)*'Medal values'!$B$2
+ COUNTIFS('Official Medal Table'!$H:$H,'Each Gender Events'!$A56,'Official Medal Table'!$C:$C,'Each Gender Events'!CP$1,'Official Medal Table'!$E:$E,'Each Gender Events'!CP$2)*'Medal values'!$B$3
+ COUNTIFS('Official Medal Table'!$I:$I,'Each Gender Events'!$A56,'Official Medal Table'!$C:$C,'Each Gender Events'!CP$1,'Official Medal Table'!$E:$E,'Each Gender Events'!CP$2)*'Medal values'!$B$3
+ COUNTIFS('Official Medal Table'!$F:$F,'Each Gender Events'!$A56,'Official Medal Table'!$C:$C,'Each Gender Events'!CP$1,'Official Medal Table'!$E:$E,"Mixed")*'Medal values'!$B$1/2
+ COUNTIFS('Official Medal Table'!$G:$G,'Each Gender Events'!$A56,'Official Medal Table'!$C:$C,'Each Gender Events'!CP$1,'Official Medal Table'!$E:$E,"Mixed")*'Medal values'!$B$2/2
+ COUNTIFS('Official Medal Table'!$H:$H,'Each Gender Events'!$A56,'Official Medal Table'!$C:$C,'Each Gender Events'!CP$1,'Official Medal Table'!$E:$E,"Mixed")*'Medal values'!$B$3/2
+ COUNTIFS('Official Medal Table'!$I:$I,'Each Gender Events'!$A56,'Official Medal Table'!$C:$C,'Each Gender Events'!CP$1,'Official Medal Table'!$E:$E,"Mixed")*'Medal values'!$B$3/2</f>
        <v>0</v>
      </c>
      <c r="CQ56">
        <f>COUNTIFS('Official Medal Table'!$F:$F,'Each Gender Events'!$A56,'Official Medal Table'!$C:$C,'Each Gender Events'!CQ$1,'Official Medal Table'!$E:$E,'Each Gender Events'!CQ$2)*'Medal values'!$B$1
+ COUNTIFS('Official Medal Table'!$G:$G,'Each Gender Events'!$A56,'Official Medal Table'!$C:$C,'Each Gender Events'!CQ$1,'Official Medal Table'!$E:$E,'Each Gender Events'!CQ$2)*'Medal values'!$B$2
+ COUNTIFS('Official Medal Table'!$H:$H,'Each Gender Events'!$A56,'Official Medal Table'!$C:$C,'Each Gender Events'!CQ$1,'Official Medal Table'!$E:$E,'Each Gender Events'!CQ$2)*'Medal values'!$B$3
+ COUNTIFS('Official Medal Table'!$I:$I,'Each Gender Events'!$A56,'Official Medal Table'!$C:$C,'Each Gender Events'!CQ$1,'Official Medal Table'!$E:$E,'Each Gender Events'!CQ$2)*'Medal values'!$B$3
+ COUNTIFS('Official Medal Table'!$F:$F,'Each Gender Events'!$A56,'Official Medal Table'!$C:$C,'Each Gender Events'!CQ$1,'Official Medal Table'!$E:$E,"Mixed")*'Medal values'!$B$1/2
+ COUNTIFS('Official Medal Table'!$G:$G,'Each Gender Events'!$A56,'Official Medal Table'!$C:$C,'Each Gender Events'!CQ$1,'Official Medal Table'!$E:$E,"Mixed")*'Medal values'!$B$2/2
+ COUNTIFS('Official Medal Table'!$H:$H,'Each Gender Events'!$A56,'Official Medal Table'!$C:$C,'Each Gender Events'!CQ$1,'Official Medal Table'!$E:$E,"Mixed")*'Medal values'!$B$3/2
+ COUNTIFS('Official Medal Table'!$I:$I,'Each Gender Events'!$A56,'Official Medal Table'!$C:$C,'Each Gender Events'!CQ$1,'Official Medal Table'!$E:$E,"Mixed")*'Medal values'!$B$3/2</f>
        <v>0</v>
      </c>
      <c r="CR56">
        <f>COUNTIFS('Official Medal Table'!$F:$F,'Each Gender Events'!$A56,'Official Medal Table'!$C:$C,'Each Gender Events'!CR$1,'Official Medal Table'!$E:$E,'Each Gender Events'!CR$2)*'Medal values'!$B$1
+ COUNTIFS('Official Medal Table'!$G:$G,'Each Gender Events'!$A56,'Official Medal Table'!$C:$C,'Each Gender Events'!CR$1,'Official Medal Table'!$E:$E,'Each Gender Events'!CR$2)*'Medal values'!$B$2
+ COUNTIFS('Official Medal Table'!$H:$H,'Each Gender Events'!$A56,'Official Medal Table'!$C:$C,'Each Gender Events'!CR$1,'Official Medal Table'!$E:$E,'Each Gender Events'!CR$2)*'Medal values'!$B$3
+ COUNTIFS('Official Medal Table'!$I:$I,'Each Gender Events'!$A56,'Official Medal Table'!$C:$C,'Each Gender Events'!CR$1,'Official Medal Table'!$E:$E,'Each Gender Events'!CR$2)*'Medal values'!$B$3
+ COUNTIFS('Official Medal Table'!$F:$F,'Each Gender Events'!$A56,'Official Medal Table'!$C:$C,'Each Gender Events'!CR$1,'Official Medal Table'!$E:$E,"Mixed")*'Medal values'!$B$1/2
+ COUNTIFS('Official Medal Table'!$G:$G,'Each Gender Events'!$A56,'Official Medal Table'!$C:$C,'Each Gender Events'!CR$1,'Official Medal Table'!$E:$E,"Mixed")*'Medal values'!$B$2/2
+ COUNTIFS('Official Medal Table'!$H:$H,'Each Gender Events'!$A56,'Official Medal Table'!$C:$C,'Each Gender Events'!CR$1,'Official Medal Table'!$E:$E,"Mixed")*'Medal values'!$B$3/2
+ COUNTIFS('Official Medal Table'!$I:$I,'Each Gender Events'!$A56,'Official Medal Table'!$C:$C,'Each Gender Events'!CR$1,'Official Medal Table'!$E:$E,"Mixed")*'Medal values'!$B$3/2</f>
        <v>0</v>
      </c>
      <c r="CS56">
        <f>COUNTIFS('Official Medal Table'!$F:$F,'Each Gender Events'!$A56,'Official Medal Table'!$C:$C,'Each Gender Events'!CS$1,'Official Medal Table'!$E:$E,'Each Gender Events'!CS$2)*'Medal values'!$B$1
+ COUNTIFS('Official Medal Table'!$G:$G,'Each Gender Events'!$A56,'Official Medal Table'!$C:$C,'Each Gender Events'!CS$1,'Official Medal Table'!$E:$E,'Each Gender Events'!CS$2)*'Medal values'!$B$2
+ COUNTIFS('Official Medal Table'!$H:$H,'Each Gender Events'!$A56,'Official Medal Table'!$C:$C,'Each Gender Events'!CS$1,'Official Medal Table'!$E:$E,'Each Gender Events'!CS$2)*'Medal values'!$B$3
+ COUNTIFS('Official Medal Table'!$I:$I,'Each Gender Events'!$A56,'Official Medal Table'!$C:$C,'Each Gender Events'!CS$1,'Official Medal Table'!$E:$E,'Each Gender Events'!CS$2)*'Medal values'!$B$3
+ COUNTIFS('Official Medal Table'!$F:$F,'Each Gender Events'!$A56,'Official Medal Table'!$C:$C,'Each Gender Events'!CS$1,'Official Medal Table'!$E:$E,"Mixed")*'Medal values'!$B$1/2
+ COUNTIFS('Official Medal Table'!$G:$G,'Each Gender Events'!$A56,'Official Medal Table'!$C:$C,'Each Gender Events'!CS$1,'Official Medal Table'!$E:$E,"Mixed")*'Medal values'!$B$2/2
+ COUNTIFS('Official Medal Table'!$H:$H,'Each Gender Events'!$A56,'Official Medal Table'!$C:$C,'Each Gender Events'!CS$1,'Official Medal Table'!$E:$E,"Mixed")*'Medal values'!$B$3/2
+ COUNTIFS('Official Medal Table'!$I:$I,'Each Gender Events'!$A56,'Official Medal Table'!$C:$C,'Each Gender Events'!CS$1,'Official Medal Table'!$E:$E,"Mixed")*'Medal values'!$B$3/2</f>
        <v>0</v>
      </c>
      <c r="CT56">
        <f>COUNTIFS('Official Medal Table'!$F:$F,'Each Gender Events'!$A56,'Official Medal Table'!$C:$C,'Each Gender Events'!CT$1,'Official Medal Table'!$E:$E,'Each Gender Events'!CT$2)*'Medal values'!$B$1
+ COUNTIFS('Official Medal Table'!$G:$G,'Each Gender Events'!$A56,'Official Medal Table'!$C:$C,'Each Gender Events'!CT$1,'Official Medal Table'!$E:$E,'Each Gender Events'!CT$2)*'Medal values'!$B$2
+ COUNTIFS('Official Medal Table'!$H:$H,'Each Gender Events'!$A56,'Official Medal Table'!$C:$C,'Each Gender Events'!CT$1,'Official Medal Table'!$E:$E,'Each Gender Events'!CT$2)*'Medal values'!$B$3
+ COUNTIFS('Official Medal Table'!$I:$I,'Each Gender Events'!$A56,'Official Medal Table'!$C:$C,'Each Gender Events'!CT$1,'Official Medal Table'!$E:$E,'Each Gender Events'!CT$2)*'Medal values'!$B$3
+ COUNTIFS('Official Medal Table'!$F:$F,'Each Gender Events'!$A56,'Official Medal Table'!$C:$C,'Each Gender Events'!CT$1,'Official Medal Table'!$E:$E,"Mixed")*'Medal values'!$B$1/2
+ COUNTIFS('Official Medal Table'!$G:$G,'Each Gender Events'!$A56,'Official Medal Table'!$C:$C,'Each Gender Events'!CT$1,'Official Medal Table'!$E:$E,"Mixed")*'Medal values'!$B$2/2
+ COUNTIFS('Official Medal Table'!$H:$H,'Each Gender Events'!$A56,'Official Medal Table'!$C:$C,'Each Gender Events'!CT$1,'Official Medal Table'!$E:$E,"Mixed")*'Medal values'!$B$3/2
+ COUNTIFS('Official Medal Table'!$I:$I,'Each Gender Events'!$A56,'Official Medal Table'!$C:$C,'Each Gender Events'!CT$1,'Official Medal Table'!$E:$E,"Mixed")*'Medal values'!$B$3/2</f>
        <v>0</v>
      </c>
    </row>
    <row r="57" spans="1:98" x14ac:dyDescent="0.3">
      <c r="A57" t="str">
        <f>Countries!A56</f>
        <v>ETH</v>
      </c>
      <c r="B57">
        <f>COUNTIFS('Official Medal Table'!$F:$F,'Each Gender Events'!$A57,'Official Medal Table'!$C:$C,'Each Gender Events'!B$1,'Official Medal Table'!$E:$E,'Each Gender Events'!B$2)*'Medal values'!$B$1
+ COUNTIFS('Official Medal Table'!$G:$G,'Each Gender Events'!$A57,'Official Medal Table'!$C:$C,'Each Gender Events'!B$1,'Official Medal Table'!$E:$E,'Each Gender Events'!B$2)*'Medal values'!$B$2
+ COUNTIFS('Official Medal Table'!$H:$H,'Each Gender Events'!$A57,'Official Medal Table'!$C:$C,'Each Gender Events'!B$1,'Official Medal Table'!$E:$E,'Each Gender Events'!B$2)*'Medal values'!$B$3
+ COUNTIFS('Official Medal Table'!$I:$I,'Each Gender Events'!$A57,'Official Medal Table'!$C:$C,'Each Gender Events'!B$1,'Official Medal Table'!$E:$E,'Each Gender Events'!B$2)*'Medal values'!$B$3
+ COUNTIFS('Official Medal Table'!$F:$F,'Each Gender Events'!$A57,'Official Medal Table'!$C:$C,'Each Gender Events'!B$1,'Official Medal Table'!$E:$E,"Mixed")*'Medal values'!$B$1/2
+ COUNTIFS('Official Medal Table'!$G:$G,'Each Gender Events'!$A57,'Official Medal Table'!$C:$C,'Each Gender Events'!B$1,'Official Medal Table'!$E:$E,"Mixed")*'Medal values'!$B$2/2
+ COUNTIFS('Official Medal Table'!$H:$H,'Each Gender Events'!$A57,'Official Medal Table'!$C:$C,'Each Gender Events'!B$1,'Official Medal Table'!$E:$E,"Mixed")*'Medal values'!$B$3/2
+ COUNTIFS('Official Medal Table'!$I:$I,'Each Gender Events'!$A57,'Official Medal Table'!$C:$C,'Each Gender Events'!B$1,'Official Medal Table'!$E:$E,"Mixed")*'Medal values'!$B$3/2</f>
        <v>0</v>
      </c>
      <c r="C57">
        <f>COUNTIFS('Official Medal Table'!$F:$F,'Each Gender Events'!$A57,'Official Medal Table'!$C:$C,'Each Gender Events'!C$1,'Official Medal Table'!$E:$E,'Each Gender Events'!C$2)*'Medal values'!$B$1
+ COUNTIFS('Official Medal Table'!$G:$G,'Each Gender Events'!$A57,'Official Medal Table'!$C:$C,'Each Gender Events'!C$1,'Official Medal Table'!$E:$E,'Each Gender Events'!C$2)*'Medal values'!$B$2
+ COUNTIFS('Official Medal Table'!$H:$H,'Each Gender Events'!$A57,'Official Medal Table'!$C:$C,'Each Gender Events'!C$1,'Official Medal Table'!$E:$E,'Each Gender Events'!C$2)*'Medal values'!$B$3
+ COUNTIFS('Official Medal Table'!$I:$I,'Each Gender Events'!$A57,'Official Medal Table'!$C:$C,'Each Gender Events'!C$1,'Official Medal Table'!$E:$E,'Each Gender Events'!C$2)*'Medal values'!$B$3
+ COUNTIFS('Official Medal Table'!$F:$F,'Each Gender Events'!$A57,'Official Medal Table'!$C:$C,'Each Gender Events'!C$1,'Official Medal Table'!$E:$E,"Mixed")*'Medal values'!$B$1/2
+ COUNTIFS('Official Medal Table'!$G:$G,'Each Gender Events'!$A57,'Official Medal Table'!$C:$C,'Each Gender Events'!C$1,'Official Medal Table'!$E:$E,"Mixed")*'Medal values'!$B$2/2
+ COUNTIFS('Official Medal Table'!$H:$H,'Each Gender Events'!$A57,'Official Medal Table'!$C:$C,'Each Gender Events'!C$1,'Official Medal Table'!$E:$E,"Mixed")*'Medal values'!$B$3/2
+ COUNTIFS('Official Medal Table'!$I:$I,'Each Gender Events'!$A57,'Official Medal Table'!$C:$C,'Each Gender Events'!C$1,'Official Medal Table'!$E:$E,"Mixed")*'Medal values'!$B$3/2</f>
        <v>0</v>
      </c>
      <c r="D57">
        <f>COUNTIFS('Official Medal Table'!$F:$F,'Each Gender Events'!$A57,'Official Medal Table'!$C:$C,'Each Gender Events'!D$1,'Official Medal Table'!$E:$E,'Each Gender Events'!D$2)*'Medal values'!$B$1
+ COUNTIFS('Official Medal Table'!$G:$G,'Each Gender Events'!$A57,'Official Medal Table'!$C:$C,'Each Gender Events'!D$1,'Official Medal Table'!$E:$E,'Each Gender Events'!D$2)*'Medal values'!$B$2
+ COUNTIFS('Official Medal Table'!$H:$H,'Each Gender Events'!$A57,'Official Medal Table'!$C:$C,'Each Gender Events'!D$1,'Official Medal Table'!$E:$E,'Each Gender Events'!D$2)*'Medal values'!$B$3
+ COUNTIFS('Official Medal Table'!$I:$I,'Each Gender Events'!$A57,'Official Medal Table'!$C:$C,'Each Gender Events'!D$1,'Official Medal Table'!$E:$E,'Each Gender Events'!D$2)*'Medal values'!$B$3
+ COUNTIFS('Official Medal Table'!$F:$F,'Each Gender Events'!$A57,'Official Medal Table'!$C:$C,'Each Gender Events'!D$1,'Official Medal Table'!$E:$E,"Mixed")*'Medal values'!$B$1/2
+ COUNTIFS('Official Medal Table'!$G:$G,'Each Gender Events'!$A57,'Official Medal Table'!$C:$C,'Each Gender Events'!D$1,'Official Medal Table'!$E:$E,"Mixed")*'Medal values'!$B$2/2
+ COUNTIFS('Official Medal Table'!$H:$H,'Each Gender Events'!$A57,'Official Medal Table'!$C:$C,'Each Gender Events'!D$1,'Official Medal Table'!$E:$E,"Mixed")*'Medal values'!$B$3/2
+ COUNTIFS('Official Medal Table'!$I:$I,'Each Gender Events'!$A57,'Official Medal Table'!$C:$C,'Each Gender Events'!D$1,'Official Medal Table'!$E:$E,"Mixed")*'Medal values'!$B$3/2</f>
        <v>0</v>
      </c>
      <c r="E57">
        <f>COUNTIFS('Official Medal Table'!$F:$F,'Each Gender Events'!$A57,'Official Medal Table'!$C:$C,'Each Gender Events'!E$1,'Official Medal Table'!$E:$E,'Each Gender Events'!E$2)*'Medal values'!$B$1
+ COUNTIFS('Official Medal Table'!$G:$G,'Each Gender Events'!$A57,'Official Medal Table'!$C:$C,'Each Gender Events'!E$1,'Official Medal Table'!$E:$E,'Each Gender Events'!E$2)*'Medal values'!$B$2
+ COUNTIFS('Official Medal Table'!$H:$H,'Each Gender Events'!$A57,'Official Medal Table'!$C:$C,'Each Gender Events'!E$1,'Official Medal Table'!$E:$E,'Each Gender Events'!E$2)*'Medal values'!$B$3
+ COUNTIFS('Official Medal Table'!$I:$I,'Each Gender Events'!$A57,'Official Medal Table'!$C:$C,'Each Gender Events'!E$1,'Official Medal Table'!$E:$E,'Each Gender Events'!E$2)*'Medal values'!$B$3
+ COUNTIFS('Official Medal Table'!$F:$F,'Each Gender Events'!$A57,'Official Medal Table'!$C:$C,'Each Gender Events'!E$1,'Official Medal Table'!$E:$E,"Mixed")*'Medal values'!$B$1/2
+ COUNTIFS('Official Medal Table'!$G:$G,'Each Gender Events'!$A57,'Official Medal Table'!$C:$C,'Each Gender Events'!E$1,'Official Medal Table'!$E:$E,"Mixed")*'Medal values'!$B$2/2
+ COUNTIFS('Official Medal Table'!$H:$H,'Each Gender Events'!$A57,'Official Medal Table'!$C:$C,'Each Gender Events'!E$1,'Official Medal Table'!$E:$E,"Mixed")*'Medal values'!$B$3/2
+ COUNTIFS('Official Medal Table'!$I:$I,'Each Gender Events'!$A57,'Official Medal Table'!$C:$C,'Each Gender Events'!E$1,'Official Medal Table'!$E:$E,"Mixed")*'Medal values'!$B$3/2</f>
        <v>0</v>
      </c>
      <c r="F57">
        <f>COUNTIFS('Official Medal Table'!$F:$F,'Each Gender Events'!$A57,'Official Medal Table'!$C:$C,'Each Gender Events'!F$1,'Official Medal Table'!$E:$E,'Each Gender Events'!F$2)*'Medal values'!$B$1
+ COUNTIFS('Official Medal Table'!$G:$G,'Each Gender Events'!$A57,'Official Medal Table'!$C:$C,'Each Gender Events'!F$1,'Official Medal Table'!$E:$E,'Each Gender Events'!F$2)*'Medal values'!$B$2
+ COUNTIFS('Official Medal Table'!$H:$H,'Each Gender Events'!$A57,'Official Medal Table'!$C:$C,'Each Gender Events'!F$1,'Official Medal Table'!$E:$E,'Each Gender Events'!F$2)*'Medal values'!$B$3
+ COUNTIFS('Official Medal Table'!$I:$I,'Each Gender Events'!$A57,'Official Medal Table'!$C:$C,'Each Gender Events'!F$1,'Official Medal Table'!$E:$E,'Each Gender Events'!F$2)*'Medal values'!$B$3
+ COUNTIFS('Official Medal Table'!$F:$F,'Each Gender Events'!$A57,'Official Medal Table'!$C:$C,'Each Gender Events'!F$1,'Official Medal Table'!$E:$E,"Mixed")*'Medal values'!$B$1/2
+ COUNTIFS('Official Medal Table'!$G:$G,'Each Gender Events'!$A57,'Official Medal Table'!$C:$C,'Each Gender Events'!F$1,'Official Medal Table'!$E:$E,"Mixed")*'Medal values'!$B$2/2
+ COUNTIFS('Official Medal Table'!$H:$H,'Each Gender Events'!$A57,'Official Medal Table'!$C:$C,'Each Gender Events'!F$1,'Official Medal Table'!$E:$E,"Mixed")*'Medal values'!$B$3/2
+ COUNTIFS('Official Medal Table'!$I:$I,'Each Gender Events'!$A57,'Official Medal Table'!$C:$C,'Each Gender Events'!F$1,'Official Medal Table'!$E:$E,"Mixed")*'Medal values'!$B$3/2</f>
        <v>0</v>
      </c>
      <c r="G57">
        <f>COUNTIFS('Official Medal Table'!$F:$F,'Each Gender Events'!$A57,'Official Medal Table'!$C:$C,'Each Gender Events'!G$1,'Official Medal Table'!$E:$E,'Each Gender Events'!G$2)*'Medal values'!$B$1
+ COUNTIFS('Official Medal Table'!$G:$G,'Each Gender Events'!$A57,'Official Medal Table'!$C:$C,'Each Gender Events'!G$1,'Official Medal Table'!$E:$E,'Each Gender Events'!G$2)*'Medal values'!$B$2
+ COUNTIFS('Official Medal Table'!$H:$H,'Each Gender Events'!$A57,'Official Medal Table'!$C:$C,'Each Gender Events'!G$1,'Official Medal Table'!$E:$E,'Each Gender Events'!G$2)*'Medal values'!$B$3
+ COUNTIFS('Official Medal Table'!$I:$I,'Each Gender Events'!$A57,'Official Medal Table'!$C:$C,'Each Gender Events'!G$1,'Official Medal Table'!$E:$E,'Each Gender Events'!G$2)*'Medal values'!$B$3
+ COUNTIFS('Official Medal Table'!$F:$F,'Each Gender Events'!$A57,'Official Medal Table'!$C:$C,'Each Gender Events'!G$1,'Official Medal Table'!$E:$E,"Mixed")*'Medal values'!$B$1/2
+ COUNTIFS('Official Medal Table'!$G:$G,'Each Gender Events'!$A57,'Official Medal Table'!$C:$C,'Each Gender Events'!G$1,'Official Medal Table'!$E:$E,"Mixed")*'Medal values'!$B$2/2
+ COUNTIFS('Official Medal Table'!$H:$H,'Each Gender Events'!$A57,'Official Medal Table'!$C:$C,'Each Gender Events'!G$1,'Official Medal Table'!$E:$E,"Mixed")*'Medal values'!$B$3/2
+ COUNTIFS('Official Medal Table'!$I:$I,'Each Gender Events'!$A57,'Official Medal Table'!$C:$C,'Each Gender Events'!G$1,'Official Medal Table'!$E:$E,"Mixed")*'Medal values'!$B$3/2</f>
        <v>0</v>
      </c>
      <c r="H57">
        <f>COUNTIFS('Official Medal Table'!$F:$F,'Each Gender Events'!$A57,'Official Medal Table'!$C:$C,'Each Gender Events'!H$1,'Official Medal Table'!$E:$E,'Each Gender Events'!H$2)*'Medal values'!$B$1
+ COUNTIFS('Official Medal Table'!$G:$G,'Each Gender Events'!$A57,'Official Medal Table'!$C:$C,'Each Gender Events'!H$1,'Official Medal Table'!$E:$E,'Each Gender Events'!H$2)*'Medal values'!$B$2
+ COUNTIFS('Official Medal Table'!$H:$H,'Each Gender Events'!$A57,'Official Medal Table'!$C:$C,'Each Gender Events'!H$1,'Official Medal Table'!$E:$E,'Each Gender Events'!H$2)*'Medal values'!$B$3
+ COUNTIFS('Official Medal Table'!$I:$I,'Each Gender Events'!$A57,'Official Medal Table'!$C:$C,'Each Gender Events'!H$1,'Official Medal Table'!$E:$E,'Each Gender Events'!H$2)*'Medal values'!$B$3
+ COUNTIFS('Official Medal Table'!$F:$F,'Each Gender Events'!$A57,'Official Medal Table'!$C:$C,'Each Gender Events'!H$1,'Official Medal Table'!$E:$E,"Mixed")*'Medal values'!$B$1/2
+ COUNTIFS('Official Medal Table'!$G:$G,'Each Gender Events'!$A57,'Official Medal Table'!$C:$C,'Each Gender Events'!H$1,'Official Medal Table'!$E:$E,"Mixed")*'Medal values'!$B$2/2
+ COUNTIFS('Official Medal Table'!$H:$H,'Each Gender Events'!$A57,'Official Medal Table'!$C:$C,'Each Gender Events'!H$1,'Official Medal Table'!$E:$E,"Mixed")*'Medal values'!$B$3/2
+ COUNTIFS('Official Medal Table'!$I:$I,'Each Gender Events'!$A57,'Official Medal Table'!$C:$C,'Each Gender Events'!H$1,'Official Medal Table'!$E:$E,"Mixed")*'Medal values'!$B$3/2</f>
        <v>0</v>
      </c>
      <c r="I57">
        <f>COUNTIFS('Official Medal Table'!$F:$F,'Each Gender Events'!$A57,'Official Medal Table'!$C:$C,'Each Gender Events'!I$1,'Official Medal Table'!$E:$E,'Each Gender Events'!I$2)*'Medal values'!$B$1
+ COUNTIFS('Official Medal Table'!$G:$G,'Each Gender Events'!$A57,'Official Medal Table'!$C:$C,'Each Gender Events'!I$1,'Official Medal Table'!$E:$E,'Each Gender Events'!I$2)*'Medal values'!$B$2
+ COUNTIFS('Official Medal Table'!$H:$H,'Each Gender Events'!$A57,'Official Medal Table'!$C:$C,'Each Gender Events'!I$1,'Official Medal Table'!$E:$E,'Each Gender Events'!I$2)*'Medal values'!$B$3
+ COUNTIFS('Official Medal Table'!$I:$I,'Each Gender Events'!$A57,'Official Medal Table'!$C:$C,'Each Gender Events'!I$1,'Official Medal Table'!$E:$E,'Each Gender Events'!I$2)*'Medal values'!$B$3
+ COUNTIFS('Official Medal Table'!$F:$F,'Each Gender Events'!$A57,'Official Medal Table'!$C:$C,'Each Gender Events'!I$1,'Official Medal Table'!$E:$E,"Mixed")*'Medal values'!$B$1/2
+ COUNTIFS('Official Medal Table'!$G:$G,'Each Gender Events'!$A57,'Official Medal Table'!$C:$C,'Each Gender Events'!I$1,'Official Medal Table'!$E:$E,"Mixed")*'Medal values'!$B$2/2
+ COUNTIFS('Official Medal Table'!$H:$H,'Each Gender Events'!$A57,'Official Medal Table'!$C:$C,'Each Gender Events'!I$1,'Official Medal Table'!$E:$E,"Mixed")*'Medal values'!$B$3/2
+ COUNTIFS('Official Medal Table'!$I:$I,'Each Gender Events'!$A57,'Official Medal Table'!$C:$C,'Each Gender Events'!I$1,'Official Medal Table'!$E:$E,"Mixed")*'Medal values'!$B$3/2</f>
        <v>0</v>
      </c>
      <c r="J57">
        <f>COUNTIFS('Official Medal Table'!$F:$F,'Each Gender Events'!$A57,'Official Medal Table'!$C:$C,'Each Gender Events'!J$1,'Official Medal Table'!$E:$E,'Each Gender Events'!J$2)*'Medal values'!$B$1
+ COUNTIFS('Official Medal Table'!$G:$G,'Each Gender Events'!$A57,'Official Medal Table'!$C:$C,'Each Gender Events'!J$1,'Official Medal Table'!$E:$E,'Each Gender Events'!J$2)*'Medal values'!$B$2
+ COUNTIFS('Official Medal Table'!$H:$H,'Each Gender Events'!$A57,'Official Medal Table'!$C:$C,'Each Gender Events'!J$1,'Official Medal Table'!$E:$E,'Each Gender Events'!J$2)*'Medal values'!$B$3
+ COUNTIFS('Official Medal Table'!$I:$I,'Each Gender Events'!$A57,'Official Medal Table'!$C:$C,'Each Gender Events'!J$1,'Official Medal Table'!$E:$E,'Each Gender Events'!J$2)*'Medal values'!$B$3
+ COUNTIFS('Official Medal Table'!$F:$F,'Each Gender Events'!$A57,'Official Medal Table'!$C:$C,'Each Gender Events'!J$1,'Official Medal Table'!$E:$E,"Mixed")*'Medal values'!$B$1/2
+ COUNTIFS('Official Medal Table'!$G:$G,'Each Gender Events'!$A57,'Official Medal Table'!$C:$C,'Each Gender Events'!J$1,'Official Medal Table'!$E:$E,"Mixed")*'Medal values'!$B$2/2
+ COUNTIFS('Official Medal Table'!$H:$H,'Each Gender Events'!$A57,'Official Medal Table'!$C:$C,'Each Gender Events'!J$1,'Official Medal Table'!$E:$E,"Mixed")*'Medal values'!$B$3/2
+ COUNTIFS('Official Medal Table'!$I:$I,'Each Gender Events'!$A57,'Official Medal Table'!$C:$C,'Each Gender Events'!J$1,'Official Medal Table'!$E:$E,"Mixed")*'Medal values'!$B$3/2</f>
        <v>5.0010010000000005</v>
      </c>
      <c r="K57">
        <f>COUNTIFS('Official Medal Table'!$F:$F,'Each Gender Events'!$A57,'Official Medal Table'!$C:$C,'Each Gender Events'!K$1,'Official Medal Table'!$E:$E,'Each Gender Events'!K$2)*'Medal values'!$B$1
+ COUNTIFS('Official Medal Table'!$G:$G,'Each Gender Events'!$A57,'Official Medal Table'!$C:$C,'Each Gender Events'!K$1,'Official Medal Table'!$E:$E,'Each Gender Events'!K$2)*'Medal values'!$B$2
+ COUNTIFS('Official Medal Table'!$H:$H,'Each Gender Events'!$A57,'Official Medal Table'!$C:$C,'Each Gender Events'!K$1,'Official Medal Table'!$E:$E,'Each Gender Events'!K$2)*'Medal values'!$B$3
+ COUNTIFS('Official Medal Table'!$I:$I,'Each Gender Events'!$A57,'Official Medal Table'!$C:$C,'Each Gender Events'!K$1,'Official Medal Table'!$E:$E,'Each Gender Events'!K$2)*'Medal values'!$B$3
+ COUNTIFS('Official Medal Table'!$F:$F,'Each Gender Events'!$A57,'Official Medal Table'!$C:$C,'Each Gender Events'!K$1,'Official Medal Table'!$E:$E,"Mixed")*'Medal values'!$B$1/2
+ COUNTIFS('Official Medal Table'!$G:$G,'Each Gender Events'!$A57,'Official Medal Table'!$C:$C,'Each Gender Events'!K$1,'Official Medal Table'!$E:$E,"Mixed")*'Medal values'!$B$2/2
+ COUNTIFS('Official Medal Table'!$H:$H,'Each Gender Events'!$A57,'Official Medal Table'!$C:$C,'Each Gender Events'!K$1,'Official Medal Table'!$E:$E,"Mixed")*'Medal values'!$B$3/2
+ COUNTIFS('Official Medal Table'!$I:$I,'Each Gender Events'!$A57,'Official Medal Table'!$C:$C,'Each Gender Events'!K$1,'Official Medal Table'!$E:$E,"Mixed")*'Medal values'!$B$3/2</f>
        <v>4.0000020000000003</v>
      </c>
      <c r="L57">
        <f>COUNTIFS('Official Medal Table'!$F:$F,'Each Gender Events'!$A57,'Official Medal Table'!$C:$C,'Each Gender Events'!L$1,'Official Medal Table'!$E:$E,'Each Gender Events'!L$2)*'Medal values'!$B$1
+ COUNTIFS('Official Medal Table'!$G:$G,'Each Gender Events'!$A57,'Official Medal Table'!$C:$C,'Each Gender Events'!L$1,'Official Medal Table'!$E:$E,'Each Gender Events'!L$2)*'Medal values'!$B$2
+ COUNTIFS('Official Medal Table'!$H:$H,'Each Gender Events'!$A57,'Official Medal Table'!$C:$C,'Each Gender Events'!L$1,'Official Medal Table'!$E:$E,'Each Gender Events'!L$2)*'Medal values'!$B$3
+ COUNTIFS('Official Medal Table'!$I:$I,'Each Gender Events'!$A57,'Official Medal Table'!$C:$C,'Each Gender Events'!L$1,'Official Medal Table'!$E:$E,'Each Gender Events'!L$2)*'Medal values'!$B$3
+ COUNTIFS('Official Medal Table'!$F:$F,'Each Gender Events'!$A57,'Official Medal Table'!$C:$C,'Each Gender Events'!L$1,'Official Medal Table'!$E:$E,"Mixed")*'Medal values'!$B$1/2
+ COUNTIFS('Official Medal Table'!$G:$G,'Each Gender Events'!$A57,'Official Medal Table'!$C:$C,'Each Gender Events'!L$1,'Official Medal Table'!$E:$E,"Mixed")*'Medal values'!$B$2/2
+ COUNTIFS('Official Medal Table'!$H:$H,'Each Gender Events'!$A57,'Official Medal Table'!$C:$C,'Each Gender Events'!L$1,'Official Medal Table'!$E:$E,"Mixed")*'Medal values'!$B$3/2
+ COUNTIFS('Official Medal Table'!$I:$I,'Each Gender Events'!$A57,'Official Medal Table'!$C:$C,'Each Gender Events'!L$1,'Official Medal Table'!$E:$E,"Mixed")*'Medal values'!$B$3/2</f>
        <v>0</v>
      </c>
      <c r="M57">
        <f>COUNTIFS('Official Medal Table'!$F:$F,'Each Gender Events'!$A57,'Official Medal Table'!$C:$C,'Each Gender Events'!M$1,'Official Medal Table'!$E:$E,'Each Gender Events'!M$2)*'Medal values'!$B$1
+ COUNTIFS('Official Medal Table'!$G:$G,'Each Gender Events'!$A57,'Official Medal Table'!$C:$C,'Each Gender Events'!M$1,'Official Medal Table'!$E:$E,'Each Gender Events'!M$2)*'Medal values'!$B$2
+ COUNTIFS('Official Medal Table'!$H:$H,'Each Gender Events'!$A57,'Official Medal Table'!$C:$C,'Each Gender Events'!M$1,'Official Medal Table'!$E:$E,'Each Gender Events'!M$2)*'Medal values'!$B$3
+ COUNTIFS('Official Medal Table'!$I:$I,'Each Gender Events'!$A57,'Official Medal Table'!$C:$C,'Each Gender Events'!M$1,'Official Medal Table'!$E:$E,'Each Gender Events'!M$2)*'Medal values'!$B$3
+ COUNTIFS('Official Medal Table'!$F:$F,'Each Gender Events'!$A57,'Official Medal Table'!$C:$C,'Each Gender Events'!M$1,'Official Medal Table'!$E:$E,"Mixed")*'Medal values'!$B$1/2
+ COUNTIFS('Official Medal Table'!$G:$G,'Each Gender Events'!$A57,'Official Medal Table'!$C:$C,'Each Gender Events'!M$1,'Official Medal Table'!$E:$E,"Mixed")*'Medal values'!$B$2/2
+ COUNTIFS('Official Medal Table'!$H:$H,'Each Gender Events'!$A57,'Official Medal Table'!$C:$C,'Each Gender Events'!M$1,'Official Medal Table'!$E:$E,"Mixed")*'Medal values'!$B$3/2
+ COUNTIFS('Official Medal Table'!$I:$I,'Each Gender Events'!$A57,'Official Medal Table'!$C:$C,'Each Gender Events'!M$1,'Official Medal Table'!$E:$E,"Mixed")*'Medal values'!$B$3/2</f>
        <v>0</v>
      </c>
      <c r="N57">
        <f>COUNTIFS('Official Medal Table'!$F:$F,'Each Gender Events'!$A57,'Official Medal Table'!$C:$C,'Each Gender Events'!N$1,'Official Medal Table'!$E:$E,'Each Gender Events'!N$2)*'Medal values'!$B$1
+ COUNTIFS('Official Medal Table'!$G:$G,'Each Gender Events'!$A57,'Official Medal Table'!$C:$C,'Each Gender Events'!N$1,'Official Medal Table'!$E:$E,'Each Gender Events'!N$2)*'Medal values'!$B$2
+ COUNTIFS('Official Medal Table'!$H:$H,'Each Gender Events'!$A57,'Official Medal Table'!$C:$C,'Each Gender Events'!N$1,'Official Medal Table'!$E:$E,'Each Gender Events'!N$2)*'Medal values'!$B$3
+ COUNTIFS('Official Medal Table'!$I:$I,'Each Gender Events'!$A57,'Official Medal Table'!$C:$C,'Each Gender Events'!N$1,'Official Medal Table'!$E:$E,'Each Gender Events'!N$2)*'Medal values'!$B$3
+ COUNTIFS('Official Medal Table'!$F:$F,'Each Gender Events'!$A57,'Official Medal Table'!$C:$C,'Each Gender Events'!N$1,'Official Medal Table'!$E:$E,"Mixed")*'Medal values'!$B$1/2
+ COUNTIFS('Official Medal Table'!$G:$G,'Each Gender Events'!$A57,'Official Medal Table'!$C:$C,'Each Gender Events'!N$1,'Official Medal Table'!$E:$E,"Mixed")*'Medal values'!$B$2/2
+ COUNTIFS('Official Medal Table'!$H:$H,'Each Gender Events'!$A57,'Official Medal Table'!$C:$C,'Each Gender Events'!N$1,'Official Medal Table'!$E:$E,"Mixed")*'Medal values'!$B$3/2
+ COUNTIFS('Official Medal Table'!$I:$I,'Each Gender Events'!$A57,'Official Medal Table'!$C:$C,'Each Gender Events'!N$1,'Official Medal Table'!$E:$E,"Mixed")*'Medal values'!$B$3/2</f>
        <v>0</v>
      </c>
      <c r="O57">
        <f>COUNTIFS('Official Medal Table'!$F:$F,'Each Gender Events'!$A57,'Official Medal Table'!$C:$C,'Each Gender Events'!O$1,'Official Medal Table'!$E:$E,'Each Gender Events'!O$2)*'Medal values'!$B$1
+ COUNTIFS('Official Medal Table'!$G:$G,'Each Gender Events'!$A57,'Official Medal Table'!$C:$C,'Each Gender Events'!O$1,'Official Medal Table'!$E:$E,'Each Gender Events'!O$2)*'Medal values'!$B$2
+ COUNTIFS('Official Medal Table'!$H:$H,'Each Gender Events'!$A57,'Official Medal Table'!$C:$C,'Each Gender Events'!O$1,'Official Medal Table'!$E:$E,'Each Gender Events'!O$2)*'Medal values'!$B$3
+ COUNTIFS('Official Medal Table'!$I:$I,'Each Gender Events'!$A57,'Official Medal Table'!$C:$C,'Each Gender Events'!O$1,'Official Medal Table'!$E:$E,'Each Gender Events'!O$2)*'Medal values'!$B$3
+ COUNTIFS('Official Medal Table'!$F:$F,'Each Gender Events'!$A57,'Official Medal Table'!$C:$C,'Each Gender Events'!O$1,'Official Medal Table'!$E:$E,"Mixed")*'Medal values'!$B$1/2
+ COUNTIFS('Official Medal Table'!$G:$G,'Each Gender Events'!$A57,'Official Medal Table'!$C:$C,'Each Gender Events'!O$1,'Official Medal Table'!$E:$E,"Mixed")*'Medal values'!$B$2/2
+ COUNTIFS('Official Medal Table'!$H:$H,'Each Gender Events'!$A57,'Official Medal Table'!$C:$C,'Each Gender Events'!O$1,'Official Medal Table'!$E:$E,"Mixed")*'Medal values'!$B$3/2
+ COUNTIFS('Official Medal Table'!$I:$I,'Each Gender Events'!$A57,'Official Medal Table'!$C:$C,'Each Gender Events'!O$1,'Official Medal Table'!$E:$E,"Mixed")*'Medal values'!$B$3/2</f>
        <v>0</v>
      </c>
      <c r="P57">
        <f>COUNTIFS('Official Medal Table'!$F:$F,'Each Gender Events'!$A57,'Official Medal Table'!$C:$C,'Each Gender Events'!P$1,'Official Medal Table'!$E:$E,'Each Gender Events'!P$2)*'Medal values'!$B$1
+ COUNTIFS('Official Medal Table'!$G:$G,'Each Gender Events'!$A57,'Official Medal Table'!$C:$C,'Each Gender Events'!P$1,'Official Medal Table'!$E:$E,'Each Gender Events'!P$2)*'Medal values'!$B$2
+ COUNTIFS('Official Medal Table'!$H:$H,'Each Gender Events'!$A57,'Official Medal Table'!$C:$C,'Each Gender Events'!P$1,'Official Medal Table'!$E:$E,'Each Gender Events'!P$2)*'Medal values'!$B$3
+ COUNTIFS('Official Medal Table'!$I:$I,'Each Gender Events'!$A57,'Official Medal Table'!$C:$C,'Each Gender Events'!P$1,'Official Medal Table'!$E:$E,'Each Gender Events'!P$2)*'Medal values'!$B$3
+ COUNTIFS('Official Medal Table'!$F:$F,'Each Gender Events'!$A57,'Official Medal Table'!$C:$C,'Each Gender Events'!P$1,'Official Medal Table'!$E:$E,"Mixed")*'Medal values'!$B$1/2
+ COUNTIFS('Official Medal Table'!$G:$G,'Each Gender Events'!$A57,'Official Medal Table'!$C:$C,'Each Gender Events'!P$1,'Official Medal Table'!$E:$E,"Mixed")*'Medal values'!$B$2/2
+ COUNTIFS('Official Medal Table'!$H:$H,'Each Gender Events'!$A57,'Official Medal Table'!$C:$C,'Each Gender Events'!P$1,'Official Medal Table'!$E:$E,"Mixed")*'Medal values'!$B$3/2
+ COUNTIFS('Official Medal Table'!$I:$I,'Each Gender Events'!$A57,'Official Medal Table'!$C:$C,'Each Gender Events'!P$1,'Official Medal Table'!$E:$E,"Mixed")*'Medal values'!$B$3/2</f>
        <v>0</v>
      </c>
      <c r="Q57">
        <f>COUNTIFS('Official Medal Table'!$F:$F,'Each Gender Events'!$A57,'Official Medal Table'!$C:$C,'Each Gender Events'!Q$1,'Official Medal Table'!$E:$E,'Each Gender Events'!Q$2)*'Medal values'!$B$1
+ COUNTIFS('Official Medal Table'!$G:$G,'Each Gender Events'!$A57,'Official Medal Table'!$C:$C,'Each Gender Events'!Q$1,'Official Medal Table'!$E:$E,'Each Gender Events'!Q$2)*'Medal values'!$B$2
+ COUNTIFS('Official Medal Table'!$H:$H,'Each Gender Events'!$A57,'Official Medal Table'!$C:$C,'Each Gender Events'!Q$1,'Official Medal Table'!$E:$E,'Each Gender Events'!Q$2)*'Medal values'!$B$3
+ COUNTIFS('Official Medal Table'!$I:$I,'Each Gender Events'!$A57,'Official Medal Table'!$C:$C,'Each Gender Events'!Q$1,'Official Medal Table'!$E:$E,'Each Gender Events'!Q$2)*'Medal values'!$B$3
+ COUNTIFS('Official Medal Table'!$F:$F,'Each Gender Events'!$A57,'Official Medal Table'!$C:$C,'Each Gender Events'!Q$1,'Official Medal Table'!$E:$E,"Mixed")*'Medal values'!$B$1/2
+ COUNTIFS('Official Medal Table'!$G:$G,'Each Gender Events'!$A57,'Official Medal Table'!$C:$C,'Each Gender Events'!Q$1,'Official Medal Table'!$E:$E,"Mixed")*'Medal values'!$B$2/2
+ COUNTIFS('Official Medal Table'!$H:$H,'Each Gender Events'!$A57,'Official Medal Table'!$C:$C,'Each Gender Events'!Q$1,'Official Medal Table'!$E:$E,"Mixed")*'Medal values'!$B$3/2
+ COUNTIFS('Official Medal Table'!$I:$I,'Each Gender Events'!$A57,'Official Medal Table'!$C:$C,'Each Gender Events'!Q$1,'Official Medal Table'!$E:$E,"Mixed")*'Medal values'!$B$3/2</f>
        <v>0</v>
      </c>
      <c r="R57">
        <f>COUNTIFS('Official Medal Table'!$F:$F,'Each Gender Events'!$A57,'Official Medal Table'!$C:$C,'Each Gender Events'!R$1,'Official Medal Table'!$E:$E,'Each Gender Events'!R$2)*'Medal values'!$B$1
+ COUNTIFS('Official Medal Table'!$G:$G,'Each Gender Events'!$A57,'Official Medal Table'!$C:$C,'Each Gender Events'!R$1,'Official Medal Table'!$E:$E,'Each Gender Events'!R$2)*'Medal values'!$B$2
+ COUNTIFS('Official Medal Table'!$H:$H,'Each Gender Events'!$A57,'Official Medal Table'!$C:$C,'Each Gender Events'!R$1,'Official Medal Table'!$E:$E,'Each Gender Events'!R$2)*'Medal values'!$B$3
+ COUNTIFS('Official Medal Table'!$I:$I,'Each Gender Events'!$A57,'Official Medal Table'!$C:$C,'Each Gender Events'!R$1,'Official Medal Table'!$E:$E,'Each Gender Events'!R$2)*'Medal values'!$B$3
+ COUNTIFS('Official Medal Table'!$F:$F,'Each Gender Events'!$A57,'Official Medal Table'!$C:$C,'Each Gender Events'!R$1,'Official Medal Table'!$E:$E,"Mixed")*'Medal values'!$B$1/2
+ COUNTIFS('Official Medal Table'!$G:$G,'Each Gender Events'!$A57,'Official Medal Table'!$C:$C,'Each Gender Events'!R$1,'Official Medal Table'!$E:$E,"Mixed")*'Medal values'!$B$2/2
+ COUNTIFS('Official Medal Table'!$H:$H,'Each Gender Events'!$A57,'Official Medal Table'!$C:$C,'Each Gender Events'!R$1,'Official Medal Table'!$E:$E,"Mixed")*'Medal values'!$B$3/2
+ COUNTIFS('Official Medal Table'!$I:$I,'Each Gender Events'!$A57,'Official Medal Table'!$C:$C,'Each Gender Events'!R$1,'Official Medal Table'!$E:$E,"Mixed")*'Medal values'!$B$3/2</f>
        <v>0</v>
      </c>
      <c r="S57">
        <f>COUNTIFS('Official Medal Table'!$F:$F,'Each Gender Events'!$A57,'Official Medal Table'!$C:$C,'Each Gender Events'!S$1,'Official Medal Table'!$E:$E,'Each Gender Events'!S$2)*'Medal values'!$B$1
+ COUNTIFS('Official Medal Table'!$G:$G,'Each Gender Events'!$A57,'Official Medal Table'!$C:$C,'Each Gender Events'!S$1,'Official Medal Table'!$E:$E,'Each Gender Events'!S$2)*'Medal values'!$B$2
+ COUNTIFS('Official Medal Table'!$H:$H,'Each Gender Events'!$A57,'Official Medal Table'!$C:$C,'Each Gender Events'!S$1,'Official Medal Table'!$E:$E,'Each Gender Events'!S$2)*'Medal values'!$B$3
+ COUNTIFS('Official Medal Table'!$I:$I,'Each Gender Events'!$A57,'Official Medal Table'!$C:$C,'Each Gender Events'!S$1,'Official Medal Table'!$E:$E,'Each Gender Events'!S$2)*'Medal values'!$B$3
+ COUNTIFS('Official Medal Table'!$F:$F,'Each Gender Events'!$A57,'Official Medal Table'!$C:$C,'Each Gender Events'!S$1,'Official Medal Table'!$E:$E,"Mixed")*'Medal values'!$B$1/2
+ COUNTIFS('Official Medal Table'!$G:$G,'Each Gender Events'!$A57,'Official Medal Table'!$C:$C,'Each Gender Events'!S$1,'Official Medal Table'!$E:$E,"Mixed")*'Medal values'!$B$2/2
+ COUNTIFS('Official Medal Table'!$H:$H,'Each Gender Events'!$A57,'Official Medal Table'!$C:$C,'Each Gender Events'!S$1,'Official Medal Table'!$E:$E,"Mixed")*'Medal values'!$B$3/2
+ COUNTIFS('Official Medal Table'!$I:$I,'Each Gender Events'!$A57,'Official Medal Table'!$C:$C,'Each Gender Events'!S$1,'Official Medal Table'!$E:$E,"Mixed")*'Medal values'!$B$3/2</f>
        <v>0</v>
      </c>
      <c r="T57">
        <f>COUNTIFS('Official Medal Table'!$F:$F,'Each Gender Events'!$A57,'Official Medal Table'!$C:$C,'Each Gender Events'!T$1,'Official Medal Table'!$E:$E,'Each Gender Events'!T$2)*'Medal values'!$B$1
+ COUNTIFS('Official Medal Table'!$G:$G,'Each Gender Events'!$A57,'Official Medal Table'!$C:$C,'Each Gender Events'!T$1,'Official Medal Table'!$E:$E,'Each Gender Events'!T$2)*'Medal values'!$B$2
+ COUNTIFS('Official Medal Table'!$H:$H,'Each Gender Events'!$A57,'Official Medal Table'!$C:$C,'Each Gender Events'!T$1,'Official Medal Table'!$E:$E,'Each Gender Events'!T$2)*'Medal values'!$B$3
+ COUNTIFS('Official Medal Table'!$I:$I,'Each Gender Events'!$A57,'Official Medal Table'!$C:$C,'Each Gender Events'!T$1,'Official Medal Table'!$E:$E,'Each Gender Events'!T$2)*'Medal values'!$B$3
+ COUNTIFS('Official Medal Table'!$F:$F,'Each Gender Events'!$A57,'Official Medal Table'!$C:$C,'Each Gender Events'!T$1,'Official Medal Table'!$E:$E,"Mixed")*'Medal values'!$B$1/2
+ COUNTIFS('Official Medal Table'!$G:$G,'Each Gender Events'!$A57,'Official Medal Table'!$C:$C,'Each Gender Events'!T$1,'Official Medal Table'!$E:$E,"Mixed")*'Medal values'!$B$2/2
+ COUNTIFS('Official Medal Table'!$H:$H,'Each Gender Events'!$A57,'Official Medal Table'!$C:$C,'Each Gender Events'!T$1,'Official Medal Table'!$E:$E,"Mixed")*'Medal values'!$B$3/2
+ COUNTIFS('Official Medal Table'!$I:$I,'Each Gender Events'!$A57,'Official Medal Table'!$C:$C,'Each Gender Events'!T$1,'Official Medal Table'!$E:$E,"Mixed")*'Medal values'!$B$3/2</f>
        <v>0</v>
      </c>
      <c r="U57">
        <f>COUNTIFS('Official Medal Table'!$F:$F,'Each Gender Events'!$A57,'Official Medal Table'!$C:$C,'Each Gender Events'!U$1,'Official Medal Table'!$E:$E,'Each Gender Events'!U$2)*'Medal values'!$B$1
+ COUNTIFS('Official Medal Table'!$G:$G,'Each Gender Events'!$A57,'Official Medal Table'!$C:$C,'Each Gender Events'!U$1,'Official Medal Table'!$E:$E,'Each Gender Events'!U$2)*'Medal values'!$B$2
+ COUNTIFS('Official Medal Table'!$H:$H,'Each Gender Events'!$A57,'Official Medal Table'!$C:$C,'Each Gender Events'!U$1,'Official Medal Table'!$E:$E,'Each Gender Events'!U$2)*'Medal values'!$B$3
+ COUNTIFS('Official Medal Table'!$I:$I,'Each Gender Events'!$A57,'Official Medal Table'!$C:$C,'Each Gender Events'!U$1,'Official Medal Table'!$E:$E,'Each Gender Events'!U$2)*'Medal values'!$B$3
+ COUNTIFS('Official Medal Table'!$F:$F,'Each Gender Events'!$A57,'Official Medal Table'!$C:$C,'Each Gender Events'!U$1,'Official Medal Table'!$E:$E,"Mixed")*'Medal values'!$B$1/2
+ COUNTIFS('Official Medal Table'!$G:$G,'Each Gender Events'!$A57,'Official Medal Table'!$C:$C,'Each Gender Events'!U$1,'Official Medal Table'!$E:$E,"Mixed")*'Medal values'!$B$2/2
+ COUNTIFS('Official Medal Table'!$H:$H,'Each Gender Events'!$A57,'Official Medal Table'!$C:$C,'Each Gender Events'!U$1,'Official Medal Table'!$E:$E,"Mixed")*'Medal values'!$B$3/2
+ COUNTIFS('Official Medal Table'!$I:$I,'Each Gender Events'!$A57,'Official Medal Table'!$C:$C,'Each Gender Events'!U$1,'Official Medal Table'!$E:$E,"Mixed")*'Medal values'!$B$3/2</f>
        <v>0</v>
      </c>
      <c r="V57">
        <f>COUNTIFS('Official Medal Table'!$F:$F,'Each Gender Events'!$A57,'Official Medal Table'!$C:$C,'Each Gender Events'!V$1,'Official Medal Table'!$E:$E,'Each Gender Events'!V$2)*'Medal values'!$B$1
+ COUNTIFS('Official Medal Table'!$G:$G,'Each Gender Events'!$A57,'Official Medal Table'!$C:$C,'Each Gender Events'!V$1,'Official Medal Table'!$E:$E,'Each Gender Events'!V$2)*'Medal values'!$B$2
+ COUNTIFS('Official Medal Table'!$H:$H,'Each Gender Events'!$A57,'Official Medal Table'!$C:$C,'Each Gender Events'!V$1,'Official Medal Table'!$E:$E,'Each Gender Events'!V$2)*'Medal values'!$B$3
+ COUNTIFS('Official Medal Table'!$I:$I,'Each Gender Events'!$A57,'Official Medal Table'!$C:$C,'Each Gender Events'!V$1,'Official Medal Table'!$E:$E,'Each Gender Events'!V$2)*'Medal values'!$B$3
+ COUNTIFS('Official Medal Table'!$F:$F,'Each Gender Events'!$A57,'Official Medal Table'!$C:$C,'Each Gender Events'!V$1,'Official Medal Table'!$E:$E,"Mixed")*'Medal values'!$B$1/2
+ COUNTIFS('Official Medal Table'!$G:$G,'Each Gender Events'!$A57,'Official Medal Table'!$C:$C,'Each Gender Events'!V$1,'Official Medal Table'!$E:$E,"Mixed")*'Medal values'!$B$2/2
+ COUNTIFS('Official Medal Table'!$H:$H,'Each Gender Events'!$A57,'Official Medal Table'!$C:$C,'Each Gender Events'!V$1,'Official Medal Table'!$E:$E,"Mixed")*'Medal values'!$B$3/2
+ COUNTIFS('Official Medal Table'!$I:$I,'Each Gender Events'!$A57,'Official Medal Table'!$C:$C,'Each Gender Events'!V$1,'Official Medal Table'!$E:$E,"Mixed")*'Medal values'!$B$3/2</f>
        <v>0</v>
      </c>
      <c r="W57">
        <f>COUNTIFS('Official Medal Table'!$F:$F,'Each Gender Events'!$A57,'Official Medal Table'!$C:$C,'Each Gender Events'!W$1,'Official Medal Table'!$E:$E,'Each Gender Events'!W$2)*'Medal values'!$B$1
+ COUNTIFS('Official Medal Table'!$G:$G,'Each Gender Events'!$A57,'Official Medal Table'!$C:$C,'Each Gender Events'!W$1,'Official Medal Table'!$E:$E,'Each Gender Events'!W$2)*'Medal values'!$B$2
+ COUNTIFS('Official Medal Table'!$H:$H,'Each Gender Events'!$A57,'Official Medal Table'!$C:$C,'Each Gender Events'!W$1,'Official Medal Table'!$E:$E,'Each Gender Events'!W$2)*'Medal values'!$B$3
+ COUNTIFS('Official Medal Table'!$I:$I,'Each Gender Events'!$A57,'Official Medal Table'!$C:$C,'Each Gender Events'!W$1,'Official Medal Table'!$E:$E,'Each Gender Events'!W$2)*'Medal values'!$B$3
+ COUNTIFS('Official Medal Table'!$F:$F,'Each Gender Events'!$A57,'Official Medal Table'!$C:$C,'Each Gender Events'!W$1,'Official Medal Table'!$E:$E,"Mixed")*'Medal values'!$B$1/2
+ COUNTIFS('Official Medal Table'!$G:$G,'Each Gender Events'!$A57,'Official Medal Table'!$C:$C,'Each Gender Events'!W$1,'Official Medal Table'!$E:$E,"Mixed")*'Medal values'!$B$2/2
+ COUNTIFS('Official Medal Table'!$H:$H,'Each Gender Events'!$A57,'Official Medal Table'!$C:$C,'Each Gender Events'!W$1,'Official Medal Table'!$E:$E,"Mixed")*'Medal values'!$B$3/2
+ COUNTIFS('Official Medal Table'!$I:$I,'Each Gender Events'!$A57,'Official Medal Table'!$C:$C,'Each Gender Events'!W$1,'Official Medal Table'!$E:$E,"Mixed")*'Medal values'!$B$3/2</f>
        <v>0</v>
      </c>
      <c r="X57">
        <f>COUNTIFS('Official Medal Table'!$F:$F,'Each Gender Events'!$A57,'Official Medal Table'!$C:$C,'Each Gender Events'!X$1,'Official Medal Table'!$E:$E,'Each Gender Events'!X$2)*'Medal values'!$B$1
+ COUNTIFS('Official Medal Table'!$G:$G,'Each Gender Events'!$A57,'Official Medal Table'!$C:$C,'Each Gender Events'!X$1,'Official Medal Table'!$E:$E,'Each Gender Events'!X$2)*'Medal values'!$B$2
+ COUNTIFS('Official Medal Table'!$H:$H,'Each Gender Events'!$A57,'Official Medal Table'!$C:$C,'Each Gender Events'!X$1,'Official Medal Table'!$E:$E,'Each Gender Events'!X$2)*'Medal values'!$B$3
+ COUNTIFS('Official Medal Table'!$I:$I,'Each Gender Events'!$A57,'Official Medal Table'!$C:$C,'Each Gender Events'!X$1,'Official Medal Table'!$E:$E,'Each Gender Events'!X$2)*'Medal values'!$B$3
+ COUNTIFS('Official Medal Table'!$F:$F,'Each Gender Events'!$A57,'Official Medal Table'!$C:$C,'Each Gender Events'!X$1,'Official Medal Table'!$E:$E,"Mixed")*'Medal values'!$B$1/2
+ COUNTIFS('Official Medal Table'!$G:$G,'Each Gender Events'!$A57,'Official Medal Table'!$C:$C,'Each Gender Events'!X$1,'Official Medal Table'!$E:$E,"Mixed")*'Medal values'!$B$2/2
+ COUNTIFS('Official Medal Table'!$H:$H,'Each Gender Events'!$A57,'Official Medal Table'!$C:$C,'Each Gender Events'!X$1,'Official Medal Table'!$E:$E,"Mixed")*'Medal values'!$B$3/2
+ COUNTIFS('Official Medal Table'!$I:$I,'Each Gender Events'!$A57,'Official Medal Table'!$C:$C,'Each Gender Events'!X$1,'Official Medal Table'!$E:$E,"Mixed")*'Medal values'!$B$3/2</f>
        <v>0</v>
      </c>
      <c r="Y57">
        <f>COUNTIFS('Official Medal Table'!$F:$F,'Each Gender Events'!$A57,'Official Medal Table'!$C:$C,'Each Gender Events'!Y$1,'Official Medal Table'!$E:$E,'Each Gender Events'!Y$2)*'Medal values'!$B$1
+ COUNTIFS('Official Medal Table'!$G:$G,'Each Gender Events'!$A57,'Official Medal Table'!$C:$C,'Each Gender Events'!Y$1,'Official Medal Table'!$E:$E,'Each Gender Events'!Y$2)*'Medal values'!$B$2
+ COUNTIFS('Official Medal Table'!$H:$H,'Each Gender Events'!$A57,'Official Medal Table'!$C:$C,'Each Gender Events'!Y$1,'Official Medal Table'!$E:$E,'Each Gender Events'!Y$2)*'Medal values'!$B$3
+ COUNTIFS('Official Medal Table'!$I:$I,'Each Gender Events'!$A57,'Official Medal Table'!$C:$C,'Each Gender Events'!Y$1,'Official Medal Table'!$E:$E,'Each Gender Events'!Y$2)*'Medal values'!$B$3
+ COUNTIFS('Official Medal Table'!$F:$F,'Each Gender Events'!$A57,'Official Medal Table'!$C:$C,'Each Gender Events'!Y$1,'Official Medal Table'!$E:$E,"Mixed")*'Medal values'!$B$1/2
+ COUNTIFS('Official Medal Table'!$G:$G,'Each Gender Events'!$A57,'Official Medal Table'!$C:$C,'Each Gender Events'!Y$1,'Official Medal Table'!$E:$E,"Mixed")*'Medal values'!$B$2/2
+ COUNTIFS('Official Medal Table'!$H:$H,'Each Gender Events'!$A57,'Official Medal Table'!$C:$C,'Each Gender Events'!Y$1,'Official Medal Table'!$E:$E,"Mixed")*'Medal values'!$B$3/2
+ COUNTIFS('Official Medal Table'!$I:$I,'Each Gender Events'!$A57,'Official Medal Table'!$C:$C,'Each Gender Events'!Y$1,'Official Medal Table'!$E:$E,"Mixed")*'Medal values'!$B$3/2</f>
        <v>0</v>
      </c>
      <c r="Z57">
        <f>COUNTIFS('Official Medal Table'!$F:$F,'Each Gender Events'!$A57,'Official Medal Table'!$C:$C,'Each Gender Events'!Z$1,'Official Medal Table'!$E:$E,'Each Gender Events'!Z$2)*'Medal values'!$B$1
+ COUNTIFS('Official Medal Table'!$G:$G,'Each Gender Events'!$A57,'Official Medal Table'!$C:$C,'Each Gender Events'!Z$1,'Official Medal Table'!$E:$E,'Each Gender Events'!Z$2)*'Medal values'!$B$2
+ COUNTIFS('Official Medal Table'!$H:$H,'Each Gender Events'!$A57,'Official Medal Table'!$C:$C,'Each Gender Events'!Z$1,'Official Medal Table'!$E:$E,'Each Gender Events'!Z$2)*'Medal values'!$B$3
+ COUNTIFS('Official Medal Table'!$I:$I,'Each Gender Events'!$A57,'Official Medal Table'!$C:$C,'Each Gender Events'!Z$1,'Official Medal Table'!$E:$E,'Each Gender Events'!Z$2)*'Medal values'!$B$3
+ COUNTIFS('Official Medal Table'!$F:$F,'Each Gender Events'!$A57,'Official Medal Table'!$C:$C,'Each Gender Events'!Z$1,'Official Medal Table'!$E:$E,"Mixed")*'Medal values'!$B$1/2
+ COUNTIFS('Official Medal Table'!$G:$G,'Each Gender Events'!$A57,'Official Medal Table'!$C:$C,'Each Gender Events'!Z$1,'Official Medal Table'!$E:$E,"Mixed")*'Medal values'!$B$2/2
+ COUNTIFS('Official Medal Table'!$H:$H,'Each Gender Events'!$A57,'Official Medal Table'!$C:$C,'Each Gender Events'!Z$1,'Official Medal Table'!$E:$E,"Mixed")*'Medal values'!$B$3/2
+ COUNTIFS('Official Medal Table'!$I:$I,'Each Gender Events'!$A57,'Official Medal Table'!$C:$C,'Each Gender Events'!Z$1,'Official Medal Table'!$E:$E,"Mixed")*'Medal values'!$B$3/2</f>
        <v>0</v>
      </c>
      <c r="AA57">
        <f>COUNTIFS('Official Medal Table'!$F:$F,'Each Gender Events'!$A57,'Official Medal Table'!$C:$C,'Each Gender Events'!AA$1,'Official Medal Table'!$E:$E,'Each Gender Events'!AA$2)*'Medal values'!$B$1
+ COUNTIFS('Official Medal Table'!$G:$G,'Each Gender Events'!$A57,'Official Medal Table'!$C:$C,'Each Gender Events'!AA$1,'Official Medal Table'!$E:$E,'Each Gender Events'!AA$2)*'Medal values'!$B$2
+ COUNTIFS('Official Medal Table'!$H:$H,'Each Gender Events'!$A57,'Official Medal Table'!$C:$C,'Each Gender Events'!AA$1,'Official Medal Table'!$E:$E,'Each Gender Events'!AA$2)*'Medal values'!$B$3
+ COUNTIFS('Official Medal Table'!$I:$I,'Each Gender Events'!$A57,'Official Medal Table'!$C:$C,'Each Gender Events'!AA$1,'Official Medal Table'!$E:$E,'Each Gender Events'!AA$2)*'Medal values'!$B$3
+ COUNTIFS('Official Medal Table'!$F:$F,'Each Gender Events'!$A57,'Official Medal Table'!$C:$C,'Each Gender Events'!AA$1,'Official Medal Table'!$E:$E,"Mixed")*'Medal values'!$B$1/2
+ COUNTIFS('Official Medal Table'!$G:$G,'Each Gender Events'!$A57,'Official Medal Table'!$C:$C,'Each Gender Events'!AA$1,'Official Medal Table'!$E:$E,"Mixed")*'Medal values'!$B$2/2
+ COUNTIFS('Official Medal Table'!$H:$H,'Each Gender Events'!$A57,'Official Medal Table'!$C:$C,'Each Gender Events'!AA$1,'Official Medal Table'!$E:$E,"Mixed")*'Medal values'!$B$3/2
+ COUNTIFS('Official Medal Table'!$I:$I,'Each Gender Events'!$A57,'Official Medal Table'!$C:$C,'Each Gender Events'!AA$1,'Official Medal Table'!$E:$E,"Mixed")*'Medal values'!$B$3/2</f>
        <v>0</v>
      </c>
      <c r="AB57">
        <f>COUNTIFS('Official Medal Table'!$F:$F,'Each Gender Events'!$A57,'Official Medal Table'!$C:$C,'Each Gender Events'!AB$1,'Official Medal Table'!$E:$E,'Each Gender Events'!AB$2)*'Medal values'!$B$1
+ COUNTIFS('Official Medal Table'!$G:$G,'Each Gender Events'!$A57,'Official Medal Table'!$C:$C,'Each Gender Events'!AB$1,'Official Medal Table'!$E:$E,'Each Gender Events'!AB$2)*'Medal values'!$B$2
+ COUNTIFS('Official Medal Table'!$H:$H,'Each Gender Events'!$A57,'Official Medal Table'!$C:$C,'Each Gender Events'!AB$1,'Official Medal Table'!$E:$E,'Each Gender Events'!AB$2)*'Medal values'!$B$3
+ COUNTIFS('Official Medal Table'!$I:$I,'Each Gender Events'!$A57,'Official Medal Table'!$C:$C,'Each Gender Events'!AB$1,'Official Medal Table'!$E:$E,'Each Gender Events'!AB$2)*'Medal values'!$B$3
+ COUNTIFS('Official Medal Table'!$F:$F,'Each Gender Events'!$A57,'Official Medal Table'!$C:$C,'Each Gender Events'!AB$1,'Official Medal Table'!$E:$E,"Mixed")*'Medal values'!$B$1/2
+ COUNTIFS('Official Medal Table'!$G:$G,'Each Gender Events'!$A57,'Official Medal Table'!$C:$C,'Each Gender Events'!AB$1,'Official Medal Table'!$E:$E,"Mixed")*'Medal values'!$B$2/2
+ COUNTIFS('Official Medal Table'!$H:$H,'Each Gender Events'!$A57,'Official Medal Table'!$C:$C,'Each Gender Events'!AB$1,'Official Medal Table'!$E:$E,"Mixed")*'Medal values'!$B$3/2
+ COUNTIFS('Official Medal Table'!$I:$I,'Each Gender Events'!$A57,'Official Medal Table'!$C:$C,'Each Gender Events'!AB$1,'Official Medal Table'!$E:$E,"Mixed")*'Medal values'!$B$3/2</f>
        <v>0</v>
      </c>
      <c r="AC57">
        <f>COUNTIFS('Official Medal Table'!$F:$F,'Each Gender Events'!$A57,'Official Medal Table'!$C:$C,'Each Gender Events'!AC$1,'Official Medal Table'!$E:$E,'Each Gender Events'!AC$2)*'Medal values'!$B$1
+ COUNTIFS('Official Medal Table'!$G:$G,'Each Gender Events'!$A57,'Official Medal Table'!$C:$C,'Each Gender Events'!AC$1,'Official Medal Table'!$E:$E,'Each Gender Events'!AC$2)*'Medal values'!$B$2
+ COUNTIFS('Official Medal Table'!$H:$H,'Each Gender Events'!$A57,'Official Medal Table'!$C:$C,'Each Gender Events'!AC$1,'Official Medal Table'!$E:$E,'Each Gender Events'!AC$2)*'Medal values'!$B$3
+ COUNTIFS('Official Medal Table'!$I:$I,'Each Gender Events'!$A57,'Official Medal Table'!$C:$C,'Each Gender Events'!AC$1,'Official Medal Table'!$E:$E,'Each Gender Events'!AC$2)*'Medal values'!$B$3
+ COUNTIFS('Official Medal Table'!$F:$F,'Each Gender Events'!$A57,'Official Medal Table'!$C:$C,'Each Gender Events'!AC$1,'Official Medal Table'!$E:$E,"Mixed")*'Medal values'!$B$1/2
+ COUNTIFS('Official Medal Table'!$G:$G,'Each Gender Events'!$A57,'Official Medal Table'!$C:$C,'Each Gender Events'!AC$1,'Official Medal Table'!$E:$E,"Mixed")*'Medal values'!$B$2/2
+ COUNTIFS('Official Medal Table'!$H:$H,'Each Gender Events'!$A57,'Official Medal Table'!$C:$C,'Each Gender Events'!AC$1,'Official Medal Table'!$E:$E,"Mixed")*'Medal values'!$B$3/2
+ COUNTIFS('Official Medal Table'!$I:$I,'Each Gender Events'!$A57,'Official Medal Table'!$C:$C,'Each Gender Events'!AC$1,'Official Medal Table'!$E:$E,"Mixed")*'Medal values'!$B$3/2</f>
        <v>0</v>
      </c>
      <c r="AD57">
        <f>COUNTIFS('Official Medal Table'!$F:$F,'Each Gender Events'!$A57,'Official Medal Table'!$C:$C,'Each Gender Events'!AD$1,'Official Medal Table'!$E:$E,'Each Gender Events'!AD$2)*'Medal values'!$B$1
+ COUNTIFS('Official Medal Table'!$G:$G,'Each Gender Events'!$A57,'Official Medal Table'!$C:$C,'Each Gender Events'!AD$1,'Official Medal Table'!$E:$E,'Each Gender Events'!AD$2)*'Medal values'!$B$2
+ COUNTIFS('Official Medal Table'!$H:$H,'Each Gender Events'!$A57,'Official Medal Table'!$C:$C,'Each Gender Events'!AD$1,'Official Medal Table'!$E:$E,'Each Gender Events'!AD$2)*'Medal values'!$B$3
+ COUNTIFS('Official Medal Table'!$I:$I,'Each Gender Events'!$A57,'Official Medal Table'!$C:$C,'Each Gender Events'!AD$1,'Official Medal Table'!$E:$E,'Each Gender Events'!AD$2)*'Medal values'!$B$3
+ COUNTIFS('Official Medal Table'!$F:$F,'Each Gender Events'!$A57,'Official Medal Table'!$C:$C,'Each Gender Events'!AD$1,'Official Medal Table'!$E:$E,"Mixed")*'Medal values'!$B$1/2
+ COUNTIFS('Official Medal Table'!$G:$G,'Each Gender Events'!$A57,'Official Medal Table'!$C:$C,'Each Gender Events'!AD$1,'Official Medal Table'!$E:$E,"Mixed")*'Medal values'!$B$2/2
+ COUNTIFS('Official Medal Table'!$H:$H,'Each Gender Events'!$A57,'Official Medal Table'!$C:$C,'Each Gender Events'!AD$1,'Official Medal Table'!$E:$E,"Mixed")*'Medal values'!$B$3/2
+ COUNTIFS('Official Medal Table'!$I:$I,'Each Gender Events'!$A57,'Official Medal Table'!$C:$C,'Each Gender Events'!AD$1,'Official Medal Table'!$E:$E,"Mixed")*'Medal values'!$B$3/2</f>
        <v>0</v>
      </c>
      <c r="AE57">
        <f>COUNTIFS('Official Medal Table'!$F:$F,'Each Gender Events'!$A57,'Official Medal Table'!$C:$C,'Each Gender Events'!AE$1,'Official Medal Table'!$E:$E,'Each Gender Events'!AE$2)*'Medal values'!$B$1
+ COUNTIFS('Official Medal Table'!$G:$G,'Each Gender Events'!$A57,'Official Medal Table'!$C:$C,'Each Gender Events'!AE$1,'Official Medal Table'!$E:$E,'Each Gender Events'!AE$2)*'Medal values'!$B$2
+ COUNTIFS('Official Medal Table'!$H:$H,'Each Gender Events'!$A57,'Official Medal Table'!$C:$C,'Each Gender Events'!AE$1,'Official Medal Table'!$E:$E,'Each Gender Events'!AE$2)*'Medal values'!$B$3
+ COUNTIFS('Official Medal Table'!$I:$I,'Each Gender Events'!$A57,'Official Medal Table'!$C:$C,'Each Gender Events'!AE$1,'Official Medal Table'!$E:$E,'Each Gender Events'!AE$2)*'Medal values'!$B$3
+ COUNTIFS('Official Medal Table'!$F:$F,'Each Gender Events'!$A57,'Official Medal Table'!$C:$C,'Each Gender Events'!AE$1,'Official Medal Table'!$E:$E,"Mixed")*'Medal values'!$B$1/2
+ COUNTIFS('Official Medal Table'!$G:$G,'Each Gender Events'!$A57,'Official Medal Table'!$C:$C,'Each Gender Events'!AE$1,'Official Medal Table'!$E:$E,"Mixed")*'Medal values'!$B$2/2
+ COUNTIFS('Official Medal Table'!$H:$H,'Each Gender Events'!$A57,'Official Medal Table'!$C:$C,'Each Gender Events'!AE$1,'Official Medal Table'!$E:$E,"Mixed")*'Medal values'!$B$3/2
+ COUNTIFS('Official Medal Table'!$I:$I,'Each Gender Events'!$A57,'Official Medal Table'!$C:$C,'Each Gender Events'!AE$1,'Official Medal Table'!$E:$E,"Mixed")*'Medal values'!$B$3/2</f>
        <v>0</v>
      </c>
      <c r="AF57">
        <f>COUNTIFS('Official Medal Table'!$F:$F,'Each Gender Events'!$A57,'Official Medal Table'!$C:$C,'Each Gender Events'!AF$1,'Official Medal Table'!$E:$E,'Each Gender Events'!AF$2)*'Medal values'!$B$1
+ COUNTIFS('Official Medal Table'!$G:$G,'Each Gender Events'!$A57,'Official Medal Table'!$C:$C,'Each Gender Events'!AF$1,'Official Medal Table'!$E:$E,'Each Gender Events'!AF$2)*'Medal values'!$B$2
+ COUNTIFS('Official Medal Table'!$H:$H,'Each Gender Events'!$A57,'Official Medal Table'!$C:$C,'Each Gender Events'!AF$1,'Official Medal Table'!$E:$E,'Each Gender Events'!AF$2)*'Medal values'!$B$3
+ COUNTIFS('Official Medal Table'!$I:$I,'Each Gender Events'!$A57,'Official Medal Table'!$C:$C,'Each Gender Events'!AF$1,'Official Medal Table'!$E:$E,'Each Gender Events'!AF$2)*'Medal values'!$B$3
+ COUNTIFS('Official Medal Table'!$F:$F,'Each Gender Events'!$A57,'Official Medal Table'!$C:$C,'Each Gender Events'!AF$1,'Official Medal Table'!$E:$E,"Mixed")*'Medal values'!$B$1/2
+ COUNTIFS('Official Medal Table'!$G:$G,'Each Gender Events'!$A57,'Official Medal Table'!$C:$C,'Each Gender Events'!AF$1,'Official Medal Table'!$E:$E,"Mixed")*'Medal values'!$B$2/2
+ COUNTIFS('Official Medal Table'!$H:$H,'Each Gender Events'!$A57,'Official Medal Table'!$C:$C,'Each Gender Events'!AF$1,'Official Medal Table'!$E:$E,"Mixed")*'Medal values'!$B$3/2
+ COUNTIFS('Official Medal Table'!$I:$I,'Each Gender Events'!$A57,'Official Medal Table'!$C:$C,'Each Gender Events'!AF$1,'Official Medal Table'!$E:$E,"Mixed")*'Medal values'!$B$3/2</f>
        <v>0</v>
      </c>
      <c r="AG57">
        <f>COUNTIFS('Official Medal Table'!$F:$F,'Each Gender Events'!$A57,'Official Medal Table'!$C:$C,'Each Gender Events'!AG$1,'Official Medal Table'!$E:$E,'Each Gender Events'!AG$2)*'Medal values'!$B$1
+ COUNTIFS('Official Medal Table'!$G:$G,'Each Gender Events'!$A57,'Official Medal Table'!$C:$C,'Each Gender Events'!AG$1,'Official Medal Table'!$E:$E,'Each Gender Events'!AG$2)*'Medal values'!$B$2
+ COUNTIFS('Official Medal Table'!$H:$H,'Each Gender Events'!$A57,'Official Medal Table'!$C:$C,'Each Gender Events'!AG$1,'Official Medal Table'!$E:$E,'Each Gender Events'!AG$2)*'Medal values'!$B$3
+ COUNTIFS('Official Medal Table'!$I:$I,'Each Gender Events'!$A57,'Official Medal Table'!$C:$C,'Each Gender Events'!AG$1,'Official Medal Table'!$E:$E,'Each Gender Events'!AG$2)*'Medal values'!$B$3
+ COUNTIFS('Official Medal Table'!$F:$F,'Each Gender Events'!$A57,'Official Medal Table'!$C:$C,'Each Gender Events'!AG$1,'Official Medal Table'!$E:$E,"Mixed")*'Medal values'!$B$1/2
+ COUNTIFS('Official Medal Table'!$G:$G,'Each Gender Events'!$A57,'Official Medal Table'!$C:$C,'Each Gender Events'!AG$1,'Official Medal Table'!$E:$E,"Mixed")*'Medal values'!$B$2/2
+ COUNTIFS('Official Medal Table'!$H:$H,'Each Gender Events'!$A57,'Official Medal Table'!$C:$C,'Each Gender Events'!AG$1,'Official Medal Table'!$E:$E,"Mixed")*'Medal values'!$B$3/2
+ COUNTIFS('Official Medal Table'!$I:$I,'Each Gender Events'!$A57,'Official Medal Table'!$C:$C,'Each Gender Events'!AG$1,'Official Medal Table'!$E:$E,"Mixed")*'Medal values'!$B$3/2</f>
        <v>0</v>
      </c>
      <c r="AH57">
        <f>COUNTIFS('Official Medal Table'!$F:$F,'Each Gender Events'!$A57,'Official Medal Table'!$C:$C,'Each Gender Events'!AH$1,'Official Medal Table'!$E:$E,'Each Gender Events'!AH$2)*'Medal values'!$B$1
+ COUNTIFS('Official Medal Table'!$G:$G,'Each Gender Events'!$A57,'Official Medal Table'!$C:$C,'Each Gender Events'!AH$1,'Official Medal Table'!$E:$E,'Each Gender Events'!AH$2)*'Medal values'!$B$2
+ COUNTIFS('Official Medal Table'!$H:$H,'Each Gender Events'!$A57,'Official Medal Table'!$C:$C,'Each Gender Events'!AH$1,'Official Medal Table'!$E:$E,'Each Gender Events'!AH$2)*'Medal values'!$B$3
+ COUNTIFS('Official Medal Table'!$I:$I,'Each Gender Events'!$A57,'Official Medal Table'!$C:$C,'Each Gender Events'!AH$1,'Official Medal Table'!$E:$E,'Each Gender Events'!AH$2)*'Medal values'!$B$3
+ COUNTIFS('Official Medal Table'!$F:$F,'Each Gender Events'!$A57,'Official Medal Table'!$C:$C,'Each Gender Events'!AH$1,'Official Medal Table'!$E:$E,"Mixed")*'Medal values'!$B$1/2
+ COUNTIFS('Official Medal Table'!$G:$G,'Each Gender Events'!$A57,'Official Medal Table'!$C:$C,'Each Gender Events'!AH$1,'Official Medal Table'!$E:$E,"Mixed")*'Medal values'!$B$2/2
+ COUNTIFS('Official Medal Table'!$H:$H,'Each Gender Events'!$A57,'Official Medal Table'!$C:$C,'Each Gender Events'!AH$1,'Official Medal Table'!$E:$E,"Mixed")*'Medal values'!$B$3/2
+ COUNTIFS('Official Medal Table'!$I:$I,'Each Gender Events'!$A57,'Official Medal Table'!$C:$C,'Each Gender Events'!AH$1,'Official Medal Table'!$E:$E,"Mixed")*'Medal values'!$B$3/2</f>
        <v>0</v>
      </c>
      <c r="AI57">
        <f>COUNTIFS('Official Medal Table'!$F:$F,'Each Gender Events'!$A57,'Official Medal Table'!$C:$C,'Each Gender Events'!AI$1,'Official Medal Table'!$E:$E,'Each Gender Events'!AI$2)*'Medal values'!$B$1
+ COUNTIFS('Official Medal Table'!$G:$G,'Each Gender Events'!$A57,'Official Medal Table'!$C:$C,'Each Gender Events'!AI$1,'Official Medal Table'!$E:$E,'Each Gender Events'!AI$2)*'Medal values'!$B$2
+ COUNTIFS('Official Medal Table'!$H:$H,'Each Gender Events'!$A57,'Official Medal Table'!$C:$C,'Each Gender Events'!AI$1,'Official Medal Table'!$E:$E,'Each Gender Events'!AI$2)*'Medal values'!$B$3
+ COUNTIFS('Official Medal Table'!$I:$I,'Each Gender Events'!$A57,'Official Medal Table'!$C:$C,'Each Gender Events'!AI$1,'Official Medal Table'!$E:$E,'Each Gender Events'!AI$2)*'Medal values'!$B$3
+ COUNTIFS('Official Medal Table'!$F:$F,'Each Gender Events'!$A57,'Official Medal Table'!$C:$C,'Each Gender Events'!AI$1,'Official Medal Table'!$E:$E,"Mixed")*'Medal values'!$B$1/2
+ COUNTIFS('Official Medal Table'!$G:$G,'Each Gender Events'!$A57,'Official Medal Table'!$C:$C,'Each Gender Events'!AI$1,'Official Medal Table'!$E:$E,"Mixed")*'Medal values'!$B$2/2
+ COUNTIFS('Official Medal Table'!$H:$H,'Each Gender Events'!$A57,'Official Medal Table'!$C:$C,'Each Gender Events'!AI$1,'Official Medal Table'!$E:$E,"Mixed")*'Medal values'!$B$3/2
+ COUNTIFS('Official Medal Table'!$I:$I,'Each Gender Events'!$A57,'Official Medal Table'!$C:$C,'Each Gender Events'!AI$1,'Official Medal Table'!$E:$E,"Mixed")*'Medal values'!$B$3/2</f>
        <v>0</v>
      </c>
      <c r="AJ57">
        <f>COUNTIFS('Official Medal Table'!$F:$F,'Each Gender Events'!$A57,'Official Medal Table'!$C:$C,'Each Gender Events'!AJ$1,'Official Medal Table'!$E:$E,'Each Gender Events'!AJ$2)*'Medal values'!$B$1
+ COUNTIFS('Official Medal Table'!$G:$G,'Each Gender Events'!$A57,'Official Medal Table'!$C:$C,'Each Gender Events'!AJ$1,'Official Medal Table'!$E:$E,'Each Gender Events'!AJ$2)*'Medal values'!$B$2
+ COUNTIFS('Official Medal Table'!$H:$H,'Each Gender Events'!$A57,'Official Medal Table'!$C:$C,'Each Gender Events'!AJ$1,'Official Medal Table'!$E:$E,'Each Gender Events'!AJ$2)*'Medal values'!$B$3
+ COUNTIFS('Official Medal Table'!$I:$I,'Each Gender Events'!$A57,'Official Medal Table'!$C:$C,'Each Gender Events'!AJ$1,'Official Medal Table'!$E:$E,'Each Gender Events'!AJ$2)*'Medal values'!$B$3
+ COUNTIFS('Official Medal Table'!$F:$F,'Each Gender Events'!$A57,'Official Medal Table'!$C:$C,'Each Gender Events'!AJ$1,'Official Medal Table'!$E:$E,"Mixed")*'Medal values'!$B$1/2
+ COUNTIFS('Official Medal Table'!$G:$G,'Each Gender Events'!$A57,'Official Medal Table'!$C:$C,'Each Gender Events'!AJ$1,'Official Medal Table'!$E:$E,"Mixed")*'Medal values'!$B$2/2
+ COUNTIFS('Official Medal Table'!$H:$H,'Each Gender Events'!$A57,'Official Medal Table'!$C:$C,'Each Gender Events'!AJ$1,'Official Medal Table'!$E:$E,"Mixed")*'Medal values'!$B$3/2
+ COUNTIFS('Official Medal Table'!$I:$I,'Each Gender Events'!$A57,'Official Medal Table'!$C:$C,'Each Gender Events'!AJ$1,'Official Medal Table'!$E:$E,"Mixed")*'Medal values'!$B$3/2</f>
        <v>0</v>
      </c>
      <c r="AK57">
        <f>COUNTIFS('Official Medal Table'!$F:$F,'Each Gender Events'!$A57,'Official Medal Table'!$C:$C,'Each Gender Events'!AK$1,'Official Medal Table'!$E:$E,'Each Gender Events'!AK$2)*'Medal values'!$B$1
+ COUNTIFS('Official Medal Table'!$G:$G,'Each Gender Events'!$A57,'Official Medal Table'!$C:$C,'Each Gender Events'!AK$1,'Official Medal Table'!$E:$E,'Each Gender Events'!AK$2)*'Medal values'!$B$2
+ COUNTIFS('Official Medal Table'!$H:$H,'Each Gender Events'!$A57,'Official Medal Table'!$C:$C,'Each Gender Events'!AK$1,'Official Medal Table'!$E:$E,'Each Gender Events'!AK$2)*'Medal values'!$B$3
+ COUNTIFS('Official Medal Table'!$I:$I,'Each Gender Events'!$A57,'Official Medal Table'!$C:$C,'Each Gender Events'!AK$1,'Official Medal Table'!$E:$E,'Each Gender Events'!AK$2)*'Medal values'!$B$3
+ COUNTIFS('Official Medal Table'!$F:$F,'Each Gender Events'!$A57,'Official Medal Table'!$C:$C,'Each Gender Events'!AK$1,'Official Medal Table'!$E:$E,"Mixed")*'Medal values'!$B$1/2
+ COUNTIFS('Official Medal Table'!$G:$G,'Each Gender Events'!$A57,'Official Medal Table'!$C:$C,'Each Gender Events'!AK$1,'Official Medal Table'!$E:$E,"Mixed")*'Medal values'!$B$2/2
+ COUNTIFS('Official Medal Table'!$H:$H,'Each Gender Events'!$A57,'Official Medal Table'!$C:$C,'Each Gender Events'!AK$1,'Official Medal Table'!$E:$E,"Mixed")*'Medal values'!$B$3/2
+ COUNTIFS('Official Medal Table'!$I:$I,'Each Gender Events'!$A57,'Official Medal Table'!$C:$C,'Each Gender Events'!AK$1,'Official Medal Table'!$E:$E,"Mixed")*'Medal values'!$B$3/2</f>
        <v>0</v>
      </c>
      <c r="AL57">
        <f>COUNTIFS('Official Medal Table'!$F:$F,'Each Gender Events'!$A57,'Official Medal Table'!$C:$C,'Each Gender Events'!AL$1,'Official Medal Table'!$E:$E,'Each Gender Events'!AL$2)*'Medal values'!$B$1
+ COUNTIFS('Official Medal Table'!$G:$G,'Each Gender Events'!$A57,'Official Medal Table'!$C:$C,'Each Gender Events'!AL$1,'Official Medal Table'!$E:$E,'Each Gender Events'!AL$2)*'Medal values'!$B$2
+ COUNTIFS('Official Medal Table'!$H:$H,'Each Gender Events'!$A57,'Official Medal Table'!$C:$C,'Each Gender Events'!AL$1,'Official Medal Table'!$E:$E,'Each Gender Events'!AL$2)*'Medal values'!$B$3
+ COUNTIFS('Official Medal Table'!$I:$I,'Each Gender Events'!$A57,'Official Medal Table'!$C:$C,'Each Gender Events'!AL$1,'Official Medal Table'!$E:$E,'Each Gender Events'!AL$2)*'Medal values'!$B$3
+ COUNTIFS('Official Medal Table'!$F:$F,'Each Gender Events'!$A57,'Official Medal Table'!$C:$C,'Each Gender Events'!AL$1,'Official Medal Table'!$E:$E,"Mixed")*'Medal values'!$B$1/2
+ COUNTIFS('Official Medal Table'!$G:$G,'Each Gender Events'!$A57,'Official Medal Table'!$C:$C,'Each Gender Events'!AL$1,'Official Medal Table'!$E:$E,"Mixed")*'Medal values'!$B$2/2
+ COUNTIFS('Official Medal Table'!$H:$H,'Each Gender Events'!$A57,'Official Medal Table'!$C:$C,'Each Gender Events'!AL$1,'Official Medal Table'!$E:$E,"Mixed")*'Medal values'!$B$3/2
+ COUNTIFS('Official Medal Table'!$I:$I,'Each Gender Events'!$A57,'Official Medal Table'!$C:$C,'Each Gender Events'!AL$1,'Official Medal Table'!$E:$E,"Mixed")*'Medal values'!$B$3/2</f>
        <v>0</v>
      </c>
      <c r="AM57">
        <f>COUNTIFS('Official Medal Table'!$F:$F,'Each Gender Events'!$A57,'Official Medal Table'!$C:$C,'Each Gender Events'!AM$1,'Official Medal Table'!$E:$E,'Each Gender Events'!AM$2)*'Medal values'!$B$1
+ COUNTIFS('Official Medal Table'!$G:$G,'Each Gender Events'!$A57,'Official Medal Table'!$C:$C,'Each Gender Events'!AM$1,'Official Medal Table'!$E:$E,'Each Gender Events'!AM$2)*'Medal values'!$B$2
+ COUNTIFS('Official Medal Table'!$H:$H,'Each Gender Events'!$A57,'Official Medal Table'!$C:$C,'Each Gender Events'!AM$1,'Official Medal Table'!$E:$E,'Each Gender Events'!AM$2)*'Medal values'!$B$3
+ COUNTIFS('Official Medal Table'!$I:$I,'Each Gender Events'!$A57,'Official Medal Table'!$C:$C,'Each Gender Events'!AM$1,'Official Medal Table'!$E:$E,'Each Gender Events'!AM$2)*'Medal values'!$B$3
+ COUNTIFS('Official Medal Table'!$F:$F,'Each Gender Events'!$A57,'Official Medal Table'!$C:$C,'Each Gender Events'!AM$1,'Official Medal Table'!$E:$E,"Mixed")*'Medal values'!$B$1/2
+ COUNTIFS('Official Medal Table'!$G:$G,'Each Gender Events'!$A57,'Official Medal Table'!$C:$C,'Each Gender Events'!AM$1,'Official Medal Table'!$E:$E,"Mixed")*'Medal values'!$B$2/2
+ COUNTIFS('Official Medal Table'!$H:$H,'Each Gender Events'!$A57,'Official Medal Table'!$C:$C,'Each Gender Events'!AM$1,'Official Medal Table'!$E:$E,"Mixed")*'Medal values'!$B$3/2
+ COUNTIFS('Official Medal Table'!$I:$I,'Each Gender Events'!$A57,'Official Medal Table'!$C:$C,'Each Gender Events'!AM$1,'Official Medal Table'!$E:$E,"Mixed")*'Medal values'!$B$3/2</f>
        <v>0</v>
      </c>
      <c r="AN57">
        <f>COUNTIFS('Official Medal Table'!$F:$F,'Each Gender Events'!$A57,'Official Medal Table'!$C:$C,'Each Gender Events'!AN$1,'Official Medal Table'!$E:$E,'Each Gender Events'!AN$2)*'Medal values'!$B$1
+ COUNTIFS('Official Medal Table'!$G:$G,'Each Gender Events'!$A57,'Official Medal Table'!$C:$C,'Each Gender Events'!AN$1,'Official Medal Table'!$E:$E,'Each Gender Events'!AN$2)*'Medal values'!$B$2
+ COUNTIFS('Official Medal Table'!$H:$H,'Each Gender Events'!$A57,'Official Medal Table'!$C:$C,'Each Gender Events'!AN$1,'Official Medal Table'!$E:$E,'Each Gender Events'!AN$2)*'Medal values'!$B$3
+ COUNTIFS('Official Medal Table'!$I:$I,'Each Gender Events'!$A57,'Official Medal Table'!$C:$C,'Each Gender Events'!AN$1,'Official Medal Table'!$E:$E,'Each Gender Events'!AN$2)*'Medal values'!$B$3
+ COUNTIFS('Official Medal Table'!$F:$F,'Each Gender Events'!$A57,'Official Medal Table'!$C:$C,'Each Gender Events'!AN$1,'Official Medal Table'!$E:$E,"Mixed")*'Medal values'!$B$1/2
+ COUNTIFS('Official Medal Table'!$G:$G,'Each Gender Events'!$A57,'Official Medal Table'!$C:$C,'Each Gender Events'!AN$1,'Official Medal Table'!$E:$E,"Mixed")*'Medal values'!$B$2/2
+ COUNTIFS('Official Medal Table'!$H:$H,'Each Gender Events'!$A57,'Official Medal Table'!$C:$C,'Each Gender Events'!AN$1,'Official Medal Table'!$E:$E,"Mixed")*'Medal values'!$B$3/2
+ COUNTIFS('Official Medal Table'!$I:$I,'Each Gender Events'!$A57,'Official Medal Table'!$C:$C,'Each Gender Events'!AN$1,'Official Medal Table'!$E:$E,"Mixed")*'Medal values'!$B$3/2</f>
        <v>0</v>
      </c>
      <c r="AO57">
        <f>COUNTIFS('Official Medal Table'!$F:$F,'Each Gender Events'!$A57,'Official Medal Table'!$C:$C,'Each Gender Events'!AO$1,'Official Medal Table'!$E:$E,'Each Gender Events'!AO$2)*'Medal values'!$B$1
+ COUNTIFS('Official Medal Table'!$G:$G,'Each Gender Events'!$A57,'Official Medal Table'!$C:$C,'Each Gender Events'!AO$1,'Official Medal Table'!$E:$E,'Each Gender Events'!AO$2)*'Medal values'!$B$2
+ COUNTIFS('Official Medal Table'!$H:$H,'Each Gender Events'!$A57,'Official Medal Table'!$C:$C,'Each Gender Events'!AO$1,'Official Medal Table'!$E:$E,'Each Gender Events'!AO$2)*'Medal values'!$B$3
+ COUNTIFS('Official Medal Table'!$I:$I,'Each Gender Events'!$A57,'Official Medal Table'!$C:$C,'Each Gender Events'!AO$1,'Official Medal Table'!$E:$E,'Each Gender Events'!AO$2)*'Medal values'!$B$3
+ COUNTIFS('Official Medal Table'!$F:$F,'Each Gender Events'!$A57,'Official Medal Table'!$C:$C,'Each Gender Events'!AO$1,'Official Medal Table'!$E:$E,"Mixed")*'Medal values'!$B$1/2
+ COUNTIFS('Official Medal Table'!$G:$G,'Each Gender Events'!$A57,'Official Medal Table'!$C:$C,'Each Gender Events'!AO$1,'Official Medal Table'!$E:$E,"Mixed")*'Medal values'!$B$2/2
+ COUNTIFS('Official Medal Table'!$H:$H,'Each Gender Events'!$A57,'Official Medal Table'!$C:$C,'Each Gender Events'!AO$1,'Official Medal Table'!$E:$E,"Mixed")*'Medal values'!$B$3/2
+ COUNTIFS('Official Medal Table'!$I:$I,'Each Gender Events'!$A57,'Official Medal Table'!$C:$C,'Each Gender Events'!AO$1,'Official Medal Table'!$E:$E,"Mixed")*'Medal values'!$B$3/2</f>
        <v>0</v>
      </c>
      <c r="AP57">
        <f>COUNTIFS('Official Medal Table'!$F:$F,'Each Gender Events'!$A57,'Official Medal Table'!$C:$C,'Each Gender Events'!AP$1,'Official Medal Table'!$E:$E,'Each Gender Events'!AP$2)*'Medal values'!$B$1
+ COUNTIFS('Official Medal Table'!$G:$G,'Each Gender Events'!$A57,'Official Medal Table'!$C:$C,'Each Gender Events'!AP$1,'Official Medal Table'!$E:$E,'Each Gender Events'!AP$2)*'Medal values'!$B$2
+ COUNTIFS('Official Medal Table'!$H:$H,'Each Gender Events'!$A57,'Official Medal Table'!$C:$C,'Each Gender Events'!AP$1,'Official Medal Table'!$E:$E,'Each Gender Events'!AP$2)*'Medal values'!$B$3
+ COUNTIFS('Official Medal Table'!$I:$I,'Each Gender Events'!$A57,'Official Medal Table'!$C:$C,'Each Gender Events'!AP$1,'Official Medal Table'!$E:$E,'Each Gender Events'!AP$2)*'Medal values'!$B$3
+ COUNTIFS('Official Medal Table'!$F:$F,'Each Gender Events'!$A57,'Official Medal Table'!$C:$C,'Each Gender Events'!AP$1,'Official Medal Table'!$E:$E,"Mixed")*'Medal values'!$B$1/2
+ COUNTIFS('Official Medal Table'!$G:$G,'Each Gender Events'!$A57,'Official Medal Table'!$C:$C,'Each Gender Events'!AP$1,'Official Medal Table'!$E:$E,"Mixed")*'Medal values'!$B$2/2
+ COUNTIFS('Official Medal Table'!$H:$H,'Each Gender Events'!$A57,'Official Medal Table'!$C:$C,'Each Gender Events'!AP$1,'Official Medal Table'!$E:$E,"Mixed")*'Medal values'!$B$3/2
+ COUNTIFS('Official Medal Table'!$I:$I,'Each Gender Events'!$A57,'Official Medal Table'!$C:$C,'Each Gender Events'!AP$1,'Official Medal Table'!$E:$E,"Mixed")*'Medal values'!$B$3/2</f>
        <v>0</v>
      </c>
      <c r="AQ57">
        <f>COUNTIFS('Official Medal Table'!$F:$F,'Each Gender Events'!$A57,'Official Medal Table'!$C:$C,'Each Gender Events'!AQ$1,'Official Medal Table'!$E:$E,'Each Gender Events'!AQ$2)*'Medal values'!$B$1
+ COUNTIFS('Official Medal Table'!$G:$G,'Each Gender Events'!$A57,'Official Medal Table'!$C:$C,'Each Gender Events'!AQ$1,'Official Medal Table'!$E:$E,'Each Gender Events'!AQ$2)*'Medal values'!$B$2
+ COUNTIFS('Official Medal Table'!$H:$H,'Each Gender Events'!$A57,'Official Medal Table'!$C:$C,'Each Gender Events'!AQ$1,'Official Medal Table'!$E:$E,'Each Gender Events'!AQ$2)*'Medal values'!$B$3
+ COUNTIFS('Official Medal Table'!$I:$I,'Each Gender Events'!$A57,'Official Medal Table'!$C:$C,'Each Gender Events'!AQ$1,'Official Medal Table'!$E:$E,'Each Gender Events'!AQ$2)*'Medal values'!$B$3
+ COUNTIFS('Official Medal Table'!$F:$F,'Each Gender Events'!$A57,'Official Medal Table'!$C:$C,'Each Gender Events'!AQ$1,'Official Medal Table'!$E:$E,"Mixed")*'Medal values'!$B$1/2
+ COUNTIFS('Official Medal Table'!$G:$G,'Each Gender Events'!$A57,'Official Medal Table'!$C:$C,'Each Gender Events'!AQ$1,'Official Medal Table'!$E:$E,"Mixed")*'Medal values'!$B$2/2
+ COUNTIFS('Official Medal Table'!$H:$H,'Each Gender Events'!$A57,'Official Medal Table'!$C:$C,'Each Gender Events'!AQ$1,'Official Medal Table'!$E:$E,"Mixed")*'Medal values'!$B$3/2
+ COUNTIFS('Official Medal Table'!$I:$I,'Each Gender Events'!$A57,'Official Medal Table'!$C:$C,'Each Gender Events'!AQ$1,'Official Medal Table'!$E:$E,"Mixed")*'Medal values'!$B$3/2</f>
        <v>0</v>
      </c>
      <c r="AR57">
        <f>COUNTIFS('Official Medal Table'!$F:$F,'Each Gender Events'!$A57,'Official Medal Table'!$C:$C,'Each Gender Events'!AR$1,'Official Medal Table'!$E:$E,'Each Gender Events'!AR$2)*'Medal values'!$B$1
+ COUNTIFS('Official Medal Table'!$G:$G,'Each Gender Events'!$A57,'Official Medal Table'!$C:$C,'Each Gender Events'!AR$1,'Official Medal Table'!$E:$E,'Each Gender Events'!AR$2)*'Medal values'!$B$2
+ COUNTIFS('Official Medal Table'!$H:$H,'Each Gender Events'!$A57,'Official Medal Table'!$C:$C,'Each Gender Events'!AR$1,'Official Medal Table'!$E:$E,'Each Gender Events'!AR$2)*'Medal values'!$B$3
+ COUNTIFS('Official Medal Table'!$I:$I,'Each Gender Events'!$A57,'Official Medal Table'!$C:$C,'Each Gender Events'!AR$1,'Official Medal Table'!$E:$E,'Each Gender Events'!AR$2)*'Medal values'!$B$3
+ COUNTIFS('Official Medal Table'!$F:$F,'Each Gender Events'!$A57,'Official Medal Table'!$C:$C,'Each Gender Events'!AR$1,'Official Medal Table'!$E:$E,"Mixed")*'Medal values'!$B$1/2
+ COUNTIFS('Official Medal Table'!$G:$G,'Each Gender Events'!$A57,'Official Medal Table'!$C:$C,'Each Gender Events'!AR$1,'Official Medal Table'!$E:$E,"Mixed")*'Medal values'!$B$2/2
+ COUNTIFS('Official Medal Table'!$H:$H,'Each Gender Events'!$A57,'Official Medal Table'!$C:$C,'Each Gender Events'!AR$1,'Official Medal Table'!$E:$E,"Mixed")*'Medal values'!$B$3/2
+ COUNTIFS('Official Medal Table'!$I:$I,'Each Gender Events'!$A57,'Official Medal Table'!$C:$C,'Each Gender Events'!AR$1,'Official Medal Table'!$E:$E,"Mixed")*'Medal values'!$B$3/2</f>
        <v>0</v>
      </c>
      <c r="AS57">
        <f>COUNTIFS('Official Medal Table'!$F:$F,'Each Gender Events'!$A57,'Official Medal Table'!$C:$C,'Each Gender Events'!AS$1,'Official Medal Table'!$E:$E,'Each Gender Events'!AS$2)*'Medal values'!$B$1
+ COUNTIFS('Official Medal Table'!$G:$G,'Each Gender Events'!$A57,'Official Medal Table'!$C:$C,'Each Gender Events'!AS$1,'Official Medal Table'!$E:$E,'Each Gender Events'!AS$2)*'Medal values'!$B$2
+ COUNTIFS('Official Medal Table'!$H:$H,'Each Gender Events'!$A57,'Official Medal Table'!$C:$C,'Each Gender Events'!AS$1,'Official Medal Table'!$E:$E,'Each Gender Events'!AS$2)*'Medal values'!$B$3
+ COUNTIFS('Official Medal Table'!$I:$I,'Each Gender Events'!$A57,'Official Medal Table'!$C:$C,'Each Gender Events'!AS$1,'Official Medal Table'!$E:$E,'Each Gender Events'!AS$2)*'Medal values'!$B$3
+ COUNTIFS('Official Medal Table'!$F:$F,'Each Gender Events'!$A57,'Official Medal Table'!$C:$C,'Each Gender Events'!AS$1,'Official Medal Table'!$E:$E,"Mixed")*'Medal values'!$B$1/2
+ COUNTIFS('Official Medal Table'!$G:$G,'Each Gender Events'!$A57,'Official Medal Table'!$C:$C,'Each Gender Events'!AS$1,'Official Medal Table'!$E:$E,"Mixed")*'Medal values'!$B$2/2
+ COUNTIFS('Official Medal Table'!$H:$H,'Each Gender Events'!$A57,'Official Medal Table'!$C:$C,'Each Gender Events'!AS$1,'Official Medal Table'!$E:$E,"Mixed")*'Medal values'!$B$3/2
+ COUNTIFS('Official Medal Table'!$I:$I,'Each Gender Events'!$A57,'Official Medal Table'!$C:$C,'Each Gender Events'!AS$1,'Official Medal Table'!$E:$E,"Mixed")*'Medal values'!$B$3/2</f>
        <v>0</v>
      </c>
      <c r="AT57">
        <f>COUNTIFS('Official Medal Table'!$F:$F,'Each Gender Events'!$A57,'Official Medal Table'!$C:$C,'Each Gender Events'!AT$1,'Official Medal Table'!$E:$E,'Each Gender Events'!AT$2)*'Medal values'!$B$1
+ COUNTIFS('Official Medal Table'!$G:$G,'Each Gender Events'!$A57,'Official Medal Table'!$C:$C,'Each Gender Events'!AT$1,'Official Medal Table'!$E:$E,'Each Gender Events'!AT$2)*'Medal values'!$B$2
+ COUNTIFS('Official Medal Table'!$H:$H,'Each Gender Events'!$A57,'Official Medal Table'!$C:$C,'Each Gender Events'!AT$1,'Official Medal Table'!$E:$E,'Each Gender Events'!AT$2)*'Medal values'!$B$3
+ COUNTIFS('Official Medal Table'!$I:$I,'Each Gender Events'!$A57,'Official Medal Table'!$C:$C,'Each Gender Events'!AT$1,'Official Medal Table'!$E:$E,'Each Gender Events'!AT$2)*'Medal values'!$B$3
+ COUNTIFS('Official Medal Table'!$F:$F,'Each Gender Events'!$A57,'Official Medal Table'!$C:$C,'Each Gender Events'!AT$1,'Official Medal Table'!$E:$E,"Mixed")*'Medal values'!$B$1/2
+ COUNTIFS('Official Medal Table'!$G:$G,'Each Gender Events'!$A57,'Official Medal Table'!$C:$C,'Each Gender Events'!AT$1,'Official Medal Table'!$E:$E,"Mixed")*'Medal values'!$B$2/2
+ COUNTIFS('Official Medal Table'!$H:$H,'Each Gender Events'!$A57,'Official Medal Table'!$C:$C,'Each Gender Events'!AT$1,'Official Medal Table'!$E:$E,"Mixed")*'Medal values'!$B$3/2
+ COUNTIFS('Official Medal Table'!$I:$I,'Each Gender Events'!$A57,'Official Medal Table'!$C:$C,'Each Gender Events'!AT$1,'Official Medal Table'!$E:$E,"Mixed")*'Medal values'!$B$3/2</f>
        <v>0</v>
      </c>
      <c r="AU57">
        <f>COUNTIFS('Official Medal Table'!$F:$F,'Each Gender Events'!$A57,'Official Medal Table'!$C:$C,'Each Gender Events'!AU$1,'Official Medal Table'!$E:$E,'Each Gender Events'!AU$2)*'Medal values'!$B$1
+ COUNTIFS('Official Medal Table'!$G:$G,'Each Gender Events'!$A57,'Official Medal Table'!$C:$C,'Each Gender Events'!AU$1,'Official Medal Table'!$E:$E,'Each Gender Events'!AU$2)*'Medal values'!$B$2
+ COUNTIFS('Official Medal Table'!$H:$H,'Each Gender Events'!$A57,'Official Medal Table'!$C:$C,'Each Gender Events'!AU$1,'Official Medal Table'!$E:$E,'Each Gender Events'!AU$2)*'Medal values'!$B$3
+ COUNTIFS('Official Medal Table'!$I:$I,'Each Gender Events'!$A57,'Official Medal Table'!$C:$C,'Each Gender Events'!AU$1,'Official Medal Table'!$E:$E,'Each Gender Events'!AU$2)*'Medal values'!$B$3
+ COUNTIFS('Official Medal Table'!$F:$F,'Each Gender Events'!$A57,'Official Medal Table'!$C:$C,'Each Gender Events'!AU$1,'Official Medal Table'!$E:$E,"Mixed")*'Medal values'!$B$1/2
+ COUNTIFS('Official Medal Table'!$G:$G,'Each Gender Events'!$A57,'Official Medal Table'!$C:$C,'Each Gender Events'!AU$1,'Official Medal Table'!$E:$E,"Mixed")*'Medal values'!$B$2/2
+ COUNTIFS('Official Medal Table'!$H:$H,'Each Gender Events'!$A57,'Official Medal Table'!$C:$C,'Each Gender Events'!AU$1,'Official Medal Table'!$E:$E,"Mixed")*'Medal values'!$B$3/2
+ COUNTIFS('Official Medal Table'!$I:$I,'Each Gender Events'!$A57,'Official Medal Table'!$C:$C,'Each Gender Events'!AU$1,'Official Medal Table'!$E:$E,"Mixed")*'Medal values'!$B$3/2</f>
        <v>0</v>
      </c>
      <c r="AV57">
        <f>COUNTIFS('Official Medal Table'!$F:$F,'Each Gender Events'!$A57,'Official Medal Table'!$C:$C,'Each Gender Events'!AV$1,'Official Medal Table'!$E:$E,'Each Gender Events'!AV$2)*'Medal values'!$B$1
+ COUNTIFS('Official Medal Table'!$G:$G,'Each Gender Events'!$A57,'Official Medal Table'!$C:$C,'Each Gender Events'!AV$1,'Official Medal Table'!$E:$E,'Each Gender Events'!AV$2)*'Medal values'!$B$2
+ COUNTIFS('Official Medal Table'!$H:$H,'Each Gender Events'!$A57,'Official Medal Table'!$C:$C,'Each Gender Events'!AV$1,'Official Medal Table'!$E:$E,'Each Gender Events'!AV$2)*'Medal values'!$B$3
+ COUNTIFS('Official Medal Table'!$I:$I,'Each Gender Events'!$A57,'Official Medal Table'!$C:$C,'Each Gender Events'!AV$1,'Official Medal Table'!$E:$E,'Each Gender Events'!AV$2)*'Medal values'!$B$3
+ COUNTIFS('Official Medal Table'!$F:$F,'Each Gender Events'!$A57,'Official Medal Table'!$C:$C,'Each Gender Events'!AV$1,'Official Medal Table'!$E:$E,"Mixed")*'Medal values'!$B$1/2
+ COUNTIFS('Official Medal Table'!$G:$G,'Each Gender Events'!$A57,'Official Medal Table'!$C:$C,'Each Gender Events'!AV$1,'Official Medal Table'!$E:$E,"Mixed")*'Medal values'!$B$2/2
+ COUNTIFS('Official Medal Table'!$H:$H,'Each Gender Events'!$A57,'Official Medal Table'!$C:$C,'Each Gender Events'!AV$1,'Official Medal Table'!$E:$E,"Mixed")*'Medal values'!$B$3/2
+ COUNTIFS('Official Medal Table'!$I:$I,'Each Gender Events'!$A57,'Official Medal Table'!$C:$C,'Each Gender Events'!AV$1,'Official Medal Table'!$E:$E,"Mixed")*'Medal values'!$B$3/2</f>
        <v>0</v>
      </c>
      <c r="AW57">
        <f>COUNTIFS('Official Medal Table'!$F:$F,'Each Gender Events'!$A57,'Official Medal Table'!$C:$C,'Each Gender Events'!AW$1,'Official Medal Table'!$E:$E,'Each Gender Events'!AW$2)*'Medal values'!$B$1
+ COUNTIFS('Official Medal Table'!$G:$G,'Each Gender Events'!$A57,'Official Medal Table'!$C:$C,'Each Gender Events'!AW$1,'Official Medal Table'!$E:$E,'Each Gender Events'!AW$2)*'Medal values'!$B$2
+ COUNTIFS('Official Medal Table'!$H:$H,'Each Gender Events'!$A57,'Official Medal Table'!$C:$C,'Each Gender Events'!AW$1,'Official Medal Table'!$E:$E,'Each Gender Events'!AW$2)*'Medal values'!$B$3
+ COUNTIFS('Official Medal Table'!$I:$I,'Each Gender Events'!$A57,'Official Medal Table'!$C:$C,'Each Gender Events'!AW$1,'Official Medal Table'!$E:$E,'Each Gender Events'!AW$2)*'Medal values'!$B$3
+ COUNTIFS('Official Medal Table'!$F:$F,'Each Gender Events'!$A57,'Official Medal Table'!$C:$C,'Each Gender Events'!AW$1,'Official Medal Table'!$E:$E,"Mixed")*'Medal values'!$B$1/2
+ COUNTIFS('Official Medal Table'!$G:$G,'Each Gender Events'!$A57,'Official Medal Table'!$C:$C,'Each Gender Events'!AW$1,'Official Medal Table'!$E:$E,"Mixed")*'Medal values'!$B$2/2
+ COUNTIFS('Official Medal Table'!$H:$H,'Each Gender Events'!$A57,'Official Medal Table'!$C:$C,'Each Gender Events'!AW$1,'Official Medal Table'!$E:$E,"Mixed")*'Medal values'!$B$3/2
+ COUNTIFS('Official Medal Table'!$I:$I,'Each Gender Events'!$A57,'Official Medal Table'!$C:$C,'Each Gender Events'!AW$1,'Official Medal Table'!$E:$E,"Mixed")*'Medal values'!$B$3/2</f>
        <v>0</v>
      </c>
      <c r="AX57">
        <f>COUNTIFS('Official Medal Table'!$F:$F,'Each Gender Events'!$A57,'Official Medal Table'!$C:$C,'Each Gender Events'!AX$1,'Official Medal Table'!$E:$E,'Each Gender Events'!AX$2)*'Medal values'!$B$1
+ COUNTIFS('Official Medal Table'!$G:$G,'Each Gender Events'!$A57,'Official Medal Table'!$C:$C,'Each Gender Events'!AX$1,'Official Medal Table'!$E:$E,'Each Gender Events'!AX$2)*'Medal values'!$B$2
+ COUNTIFS('Official Medal Table'!$H:$H,'Each Gender Events'!$A57,'Official Medal Table'!$C:$C,'Each Gender Events'!AX$1,'Official Medal Table'!$E:$E,'Each Gender Events'!AX$2)*'Medal values'!$B$3
+ COUNTIFS('Official Medal Table'!$I:$I,'Each Gender Events'!$A57,'Official Medal Table'!$C:$C,'Each Gender Events'!AX$1,'Official Medal Table'!$E:$E,'Each Gender Events'!AX$2)*'Medal values'!$B$3
+ COUNTIFS('Official Medal Table'!$F:$F,'Each Gender Events'!$A57,'Official Medal Table'!$C:$C,'Each Gender Events'!AX$1,'Official Medal Table'!$E:$E,"Mixed")*'Medal values'!$B$1/2
+ COUNTIFS('Official Medal Table'!$G:$G,'Each Gender Events'!$A57,'Official Medal Table'!$C:$C,'Each Gender Events'!AX$1,'Official Medal Table'!$E:$E,"Mixed")*'Medal values'!$B$2/2
+ COUNTIFS('Official Medal Table'!$H:$H,'Each Gender Events'!$A57,'Official Medal Table'!$C:$C,'Each Gender Events'!AX$1,'Official Medal Table'!$E:$E,"Mixed")*'Medal values'!$B$3/2
+ COUNTIFS('Official Medal Table'!$I:$I,'Each Gender Events'!$A57,'Official Medal Table'!$C:$C,'Each Gender Events'!AX$1,'Official Medal Table'!$E:$E,"Mixed")*'Medal values'!$B$3/2</f>
        <v>0</v>
      </c>
      <c r="AY57">
        <f>COUNTIFS('Official Medal Table'!$F:$F,'Each Gender Events'!$A57,'Official Medal Table'!$C:$C,'Each Gender Events'!AY$1,'Official Medal Table'!$E:$E,'Each Gender Events'!AY$2)*'Medal values'!$B$1
+ COUNTIFS('Official Medal Table'!$G:$G,'Each Gender Events'!$A57,'Official Medal Table'!$C:$C,'Each Gender Events'!AY$1,'Official Medal Table'!$E:$E,'Each Gender Events'!AY$2)*'Medal values'!$B$2
+ COUNTIFS('Official Medal Table'!$H:$H,'Each Gender Events'!$A57,'Official Medal Table'!$C:$C,'Each Gender Events'!AY$1,'Official Medal Table'!$E:$E,'Each Gender Events'!AY$2)*'Medal values'!$B$3
+ COUNTIFS('Official Medal Table'!$I:$I,'Each Gender Events'!$A57,'Official Medal Table'!$C:$C,'Each Gender Events'!AY$1,'Official Medal Table'!$E:$E,'Each Gender Events'!AY$2)*'Medal values'!$B$3
+ COUNTIFS('Official Medal Table'!$F:$F,'Each Gender Events'!$A57,'Official Medal Table'!$C:$C,'Each Gender Events'!AY$1,'Official Medal Table'!$E:$E,"Mixed")*'Medal values'!$B$1/2
+ COUNTIFS('Official Medal Table'!$G:$G,'Each Gender Events'!$A57,'Official Medal Table'!$C:$C,'Each Gender Events'!AY$1,'Official Medal Table'!$E:$E,"Mixed")*'Medal values'!$B$2/2
+ COUNTIFS('Official Medal Table'!$H:$H,'Each Gender Events'!$A57,'Official Medal Table'!$C:$C,'Each Gender Events'!AY$1,'Official Medal Table'!$E:$E,"Mixed")*'Medal values'!$B$3/2
+ COUNTIFS('Official Medal Table'!$I:$I,'Each Gender Events'!$A57,'Official Medal Table'!$C:$C,'Each Gender Events'!AY$1,'Official Medal Table'!$E:$E,"Mixed")*'Medal values'!$B$3/2</f>
        <v>0</v>
      </c>
      <c r="AZ57">
        <f>COUNTIFS('Official Medal Table'!$F:$F,'Each Gender Events'!$A57,'Official Medal Table'!$C:$C,'Each Gender Events'!AZ$1,'Official Medal Table'!$E:$E,'Each Gender Events'!AZ$2)*'Medal values'!$B$1
+ COUNTIFS('Official Medal Table'!$G:$G,'Each Gender Events'!$A57,'Official Medal Table'!$C:$C,'Each Gender Events'!AZ$1,'Official Medal Table'!$E:$E,'Each Gender Events'!AZ$2)*'Medal values'!$B$2
+ COUNTIFS('Official Medal Table'!$H:$H,'Each Gender Events'!$A57,'Official Medal Table'!$C:$C,'Each Gender Events'!AZ$1,'Official Medal Table'!$E:$E,'Each Gender Events'!AZ$2)*'Medal values'!$B$3
+ COUNTIFS('Official Medal Table'!$I:$I,'Each Gender Events'!$A57,'Official Medal Table'!$C:$C,'Each Gender Events'!AZ$1,'Official Medal Table'!$E:$E,'Each Gender Events'!AZ$2)*'Medal values'!$B$3
+ COUNTIFS('Official Medal Table'!$F:$F,'Each Gender Events'!$A57,'Official Medal Table'!$C:$C,'Each Gender Events'!AZ$1,'Official Medal Table'!$E:$E,"Mixed")*'Medal values'!$B$1/2
+ COUNTIFS('Official Medal Table'!$G:$G,'Each Gender Events'!$A57,'Official Medal Table'!$C:$C,'Each Gender Events'!AZ$1,'Official Medal Table'!$E:$E,"Mixed")*'Medal values'!$B$2/2
+ COUNTIFS('Official Medal Table'!$H:$H,'Each Gender Events'!$A57,'Official Medal Table'!$C:$C,'Each Gender Events'!AZ$1,'Official Medal Table'!$E:$E,"Mixed")*'Medal values'!$B$3/2
+ COUNTIFS('Official Medal Table'!$I:$I,'Each Gender Events'!$A57,'Official Medal Table'!$C:$C,'Each Gender Events'!AZ$1,'Official Medal Table'!$E:$E,"Mixed")*'Medal values'!$B$3/2</f>
        <v>0</v>
      </c>
      <c r="BA57">
        <f>COUNTIFS('Official Medal Table'!$F:$F,'Each Gender Events'!$A57,'Official Medal Table'!$C:$C,'Each Gender Events'!BA$1,'Official Medal Table'!$E:$E,'Each Gender Events'!BA$2)*'Medal values'!$B$1
+ COUNTIFS('Official Medal Table'!$G:$G,'Each Gender Events'!$A57,'Official Medal Table'!$C:$C,'Each Gender Events'!BA$1,'Official Medal Table'!$E:$E,'Each Gender Events'!BA$2)*'Medal values'!$B$2
+ COUNTIFS('Official Medal Table'!$H:$H,'Each Gender Events'!$A57,'Official Medal Table'!$C:$C,'Each Gender Events'!BA$1,'Official Medal Table'!$E:$E,'Each Gender Events'!BA$2)*'Medal values'!$B$3
+ COUNTIFS('Official Medal Table'!$I:$I,'Each Gender Events'!$A57,'Official Medal Table'!$C:$C,'Each Gender Events'!BA$1,'Official Medal Table'!$E:$E,'Each Gender Events'!BA$2)*'Medal values'!$B$3
+ COUNTIFS('Official Medal Table'!$F:$F,'Each Gender Events'!$A57,'Official Medal Table'!$C:$C,'Each Gender Events'!BA$1,'Official Medal Table'!$E:$E,"Mixed")*'Medal values'!$B$1/2
+ COUNTIFS('Official Medal Table'!$G:$G,'Each Gender Events'!$A57,'Official Medal Table'!$C:$C,'Each Gender Events'!BA$1,'Official Medal Table'!$E:$E,"Mixed")*'Medal values'!$B$2/2
+ COUNTIFS('Official Medal Table'!$H:$H,'Each Gender Events'!$A57,'Official Medal Table'!$C:$C,'Each Gender Events'!BA$1,'Official Medal Table'!$E:$E,"Mixed")*'Medal values'!$B$3/2
+ COUNTIFS('Official Medal Table'!$I:$I,'Each Gender Events'!$A57,'Official Medal Table'!$C:$C,'Each Gender Events'!BA$1,'Official Medal Table'!$E:$E,"Mixed")*'Medal values'!$B$3/2</f>
        <v>0</v>
      </c>
      <c r="BB57">
        <f>COUNTIFS('Official Medal Table'!$F:$F,'Each Gender Events'!$A57,'Official Medal Table'!$C:$C,'Each Gender Events'!BB$1,'Official Medal Table'!$E:$E,'Each Gender Events'!BB$2)*'Medal values'!$B$1
+ COUNTIFS('Official Medal Table'!$G:$G,'Each Gender Events'!$A57,'Official Medal Table'!$C:$C,'Each Gender Events'!BB$1,'Official Medal Table'!$E:$E,'Each Gender Events'!BB$2)*'Medal values'!$B$2
+ COUNTIFS('Official Medal Table'!$H:$H,'Each Gender Events'!$A57,'Official Medal Table'!$C:$C,'Each Gender Events'!BB$1,'Official Medal Table'!$E:$E,'Each Gender Events'!BB$2)*'Medal values'!$B$3
+ COUNTIFS('Official Medal Table'!$I:$I,'Each Gender Events'!$A57,'Official Medal Table'!$C:$C,'Each Gender Events'!BB$1,'Official Medal Table'!$E:$E,'Each Gender Events'!BB$2)*'Medal values'!$B$3
+ COUNTIFS('Official Medal Table'!$F:$F,'Each Gender Events'!$A57,'Official Medal Table'!$C:$C,'Each Gender Events'!BB$1,'Official Medal Table'!$E:$E,"Mixed")*'Medal values'!$B$1/2
+ COUNTIFS('Official Medal Table'!$G:$G,'Each Gender Events'!$A57,'Official Medal Table'!$C:$C,'Each Gender Events'!BB$1,'Official Medal Table'!$E:$E,"Mixed")*'Medal values'!$B$2/2
+ COUNTIFS('Official Medal Table'!$H:$H,'Each Gender Events'!$A57,'Official Medal Table'!$C:$C,'Each Gender Events'!BB$1,'Official Medal Table'!$E:$E,"Mixed")*'Medal values'!$B$3/2
+ COUNTIFS('Official Medal Table'!$I:$I,'Each Gender Events'!$A57,'Official Medal Table'!$C:$C,'Each Gender Events'!BB$1,'Official Medal Table'!$E:$E,"Mixed")*'Medal values'!$B$3/2</f>
        <v>0</v>
      </c>
      <c r="BC57">
        <f>COUNTIFS('Official Medal Table'!$F:$F,'Each Gender Events'!$A57,'Official Medal Table'!$C:$C,'Each Gender Events'!BC$1,'Official Medal Table'!$E:$E,'Each Gender Events'!BC$2)*'Medal values'!$B$1
+ COUNTIFS('Official Medal Table'!$G:$G,'Each Gender Events'!$A57,'Official Medal Table'!$C:$C,'Each Gender Events'!BC$1,'Official Medal Table'!$E:$E,'Each Gender Events'!BC$2)*'Medal values'!$B$2
+ COUNTIFS('Official Medal Table'!$H:$H,'Each Gender Events'!$A57,'Official Medal Table'!$C:$C,'Each Gender Events'!BC$1,'Official Medal Table'!$E:$E,'Each Gender Events'!BC$2)*'Medal values'!$B$3
+ COUNTIFS('Official Medal Table'!$I:$I,'Each Gender Events'!$A57,'Official Medal Table'!$C:$C,'Each Gender Events'!BC$1,'Official Medal Table'!$E:$E,'Each Gender Events'!BC$2)*'Medal values'!$B$3
+ COUNTIFS('Official Medal Table'!$F:$F,'Each Gender Events'!$A57,'Official Medal Table'!$C:$C,'Each Gender Events'!BC$1,'Official Medal Table'!$E:$E,"Mixed")*'Medal values'!$B$1/2
+ COUNTIFS('Official Medal Table'!$G:$G,'Each Gender Events'!$A57,'Official Medal Table'!$C:$C,'Each Gender Events'!BC$1,'Official Medal Table'!$E:$E,"Mixed")*'Medal values'!$B$2/2
+ COUNTIFS('Official Medal Table'!$H:$H,'Each Gender Events'!$A57,'Official Medal Table'!$C:$C,'Each Gender Events'!BC$1,'Official Medal Table'!$E:$E,"Mixed")*'Medal values'!$B$3/2
+ COUNTIFS('Official Medal Table'!$I:$I,'Each Gender Events'!$A57,'Official Medal Table'!$C:$C,'Each Gender Events'!BC$1,'Official Medal Table'!$E:$E,"Mixed")*'Medal values'!$B$3/2</f>
        <v>0</v>
      </c>
      <c r="BD57">
        <f>COUNTIFS('Official Medal Table'!$F:$F,'Each Gender Events'!$A57,'Official Medal Table'!$C:$C,'Each Gender Events'!BD$1,'Official Medal Table'!$E:$E,'Each Gender Events'!BD$2)*'Medal values'!$B$1
+ COUNTIFS('Official Medal Table'!$G:$G,'Each Gender Events'!$A57,'Official Medal Table'!$C:$C,'Each Gender Events'!BD$1,'Official Medal Table'!$E:$E,'Each Gender Events'!BD$2)*'Medal values'!$B$2
+ COUNTIFS('Official Medal Table'!$H:$H,'Each Gender Events'!$A57,'Official Medal Table'!$C:$C,'Each Gender Events'!BD$1,'Official Medal Table'!$E:$E,'Each Gender Events'!BD$2)*'Medal values'!$B$3
+ COUNTIFS('Official Medal Table'!$I:$I,'Each Gender Events'!$A57,'Official Medal Table'!$C:$C,'Each Gender Events'!BD$1,'Official Medal Table'!$E:$E,'Each Gender Events'!BD$2)*'Medal values'!$B$3
+ COUNTIFS('Official Medal Table'!$F:$F,'Each Gender Events'!$A57,'Official Medal Table'!$C:$C,'Each Gender Events'!BD$1,'Official Medal Table'!$E:$E,"Mixed")*'Medal values'!$B$1/2
+ COUNTIFS('Official Medal Table'!$G:$G,'Each Gender Events'!$A57,'Official Medal Table'!$C:$C,'Each Gender Events'!BD$1,'Official Medal Table'!$E:$E,"Mixed")*'Medal values'!$B$2/2
+ COUNTIFS('Official Medal Table'!$H:$H,'Each Gender Events'!$A57,'Official Medal Table'!$C:$C,'Each Gender Events'!BD$1,'Official Medal Table'!$E:$E,"Mixed")*'Medal values'!$B$3/2
+ COUNTIFS('Official Medal Table'!$I:$I,'Each Gender Events'!$A57,'Official Medal Table'!$C:$C,'Each Gender Events'!BD$1,'Official Medal Table'!$E:$E,"Mixed")*'Medal values'!$B$3/2</f>
        <v>0</v>
      </c>
      <c r="BE57">
        <f>COUNTIFS('Official Medal Table'!$F:$F,'Each Gender Events'!$A57,'Official Medal Table'!$C:$C,'Each Gender Events'!BE$1,'Official Medal Table'!$E:$E,'Each Gender Events'!BE$2)*'Medal values'!$B$1
+ COUNTIFS('Official Medal Table'!$G:$G,'Each Gender Events'!$A57,'Official Medal Table'!$C:$C,'Each Gender Events'!BE$1,'Official Medal Table'!$E:$E,'Each Gender Events'!BE$2)*'Medal values'!$B$2
+ COUNTIFS('Official Medal Table'!$H:$H,'Each Gender Events'!$A57,'Official Medal Table'!$C:$C,'Each Gender Events'!BE$1,'Official Medal Table'!$E:$E,'Each Gender Events'!BE$2)*'Medal values'!$B$3
+ COUNTIFS('Official Medal Table'!$I:$I,'Each Gender Events'!$A57,'Official Medal Table'!$C:$C,'Each Gender Events'!BE$1,'Official Medal Table'!$E:$E,'Each Gender Events'!BE$2)*'Medal values'!$B$3
+ COUNTIFS('Official Medal Table'!$F:$F,'Each Gender Events'!$A57,'Official Medal Table'!$C:$C,'Each Gender Events'!BE$1,'Official Medal Table'!$E:$E,"Mixed")*'Medal values'!$B$1/2
+ COUNTIFS('Official Medal Table'!$G:$G,'Each Gender Events'!$A57,'Official Medal Table'!$C:$C,'Each Gender Events'!BE$1,'Official Medal Table'!$E:$E,"Mixed")*'Medal values'!$B$2/2
+ COUNTIFS('Official Medal Table'!$H:$H,'Each Gender Events'!$A57,'Official Medal Table'!$C:$C,'Each Gender Events'!BE$1,'Official Medal Table'!$E:$E,"Mixed")*'Medal values'!$B$3/2
+ COUNTIFS('Official Medal Table'!$I:$I,'Each Gender Events'!$A57,'Official Medal Table'!$C:$C,'Each Gender Events'!BE$1,'Official Medal Table'!$E:$E,"Mixed")*'Medal values'!$B$3/2</f>
        <v>0</v>
      </c>
      <c r="BF57">
        <f>COUNTIFS('Official Medal Table'!$F:$F,'Each Gender Events'!$A57,'Official Medal Table'!$C:$C,'Each Gender Events'!BF$1,'Official Medal Table'!$E:$E,'Each Gender Events'!BF$2)*'Medal values'!$B$1
+ COUNTIFS('Official Medal Table'!$G:$G,'Each Gender Events'!$A57,'Official Medal Table'!$C:$C,'Each Gender Events'!BF$1,'Official Medal Table'!$E:$E,'Each Gender Events'!BF$2)*'Medal values'!$B$2
+ COUNTIFS('Official Medal Table'!$H:$H,'Each Gender Events'!$A57,'Official Medal Table'!$C:$C,'Each Gender Events'!BF$1,'Official Medal Table'!$E:$E,'Each Gender Events'!BF$2)*'Medal values'!$B$3
+ COUNTIFS('Official Medal Table'!$I:$I,'Each Gender Events'!$A57,'Official Medal Table'!$C:$C,'Each Gender Events'!BF$1,'Official Medal Table'!$E:$E,'Each Gender Events'!BF$2)*'Medal values'!$B$3
+ COUNTIFS('Official Medal Table'!$F:$F,'Each Gender Events'!$A57,'Official Medal Table'!$C:$C,'Each Gender Events'!BF$1,'Official Medal Table'!$E:$E,"Mixed")*'Medal values'!$B$1/2
+ COUNTIFS('Official Medal Table'!$G:$G,'Each Gender Events'!$A57,'Official Medal Table'!$C:$C,'Each Gender Events'!BF$1,'Official Medal Table'!$E:$E,"Mixed")*'Medal values'!$B$2/2
+ COUNTIFS('Official Medal Table'!$H:$H,'Each Gender Events'!$A57,'Official Medal Table'!$C:$C,'Each Gender Events'!BF$1,'Official Medal Table'!$E:$E,"Mixed")*'Medal values'!$B$3/2
+ COUNTIFS('Official Medal Table'!$I:$I,'Each Gender Events'!$A57,'Official Medal Table'!$C:$C,'Each Gender Events'!BF$1,'Official Medal Table'!$E:$E,"Mixed")*'Medal values'!$B$3/2</f>
        <v>0</v>
      </c>
      <c r="BG57">
        <f>COUNTIFS('Official Medal Table'!$F:$F,'Each Gender Events'!$A57,'Official Medal Table'!$C:$C,'Each Gender Events'!BG$1,'Official Medal Table'!$E:$E,'Each Gender Events'!BG$2)*'Medal values'!$B$1
+ COUNTIFS('Official Medal Table'!$G:$G,'Each Gender Events'!$A57,'Official Medal Table'!$C:$C,'Each Gender Events'!BG$1,'Official Medal Table'!$E:$E,'Each Gender Events'!BG$2)*'Medal values'!$B$2
+ COUNTIFS('Official Medal Table'!$H:$H,'Each Gender Events'!$A57,'Official Medal Table'!$C:$C,'Each Gender Events'!BG$1,'Official Medal Table'!$E:$E,'Each Gender Events'!BG$2)*'Medal values'!$B$3
+ COUNTIFS('Official Medal Table'!$I:$I,'Each Gender Events'!$A57,'Official Medal Table'!$C:$C,'Each Gender Events'!BG$1,'Official Medal Table'!$E:$E,'Each Gender Events'!BG$2)*'Medal values'!$B$3
+ COUNTIFS('Official Medal Table'!$F:$F,'Each Gender Events'!$A57,'Official Medal Table'!$C:$C,'Each Gender Events'!BG$1,'Official Medal Table'!$E:$E,"Mixed")*'Medal values'!$B$1/2
+ COUNTIFS('Official Medal Table'!$G:$G,'Each Gender Events'!$A57,'Official Medal Table'!$C:$C,'Each Gender Events'!BG$1,'Official Medal Table'!$E:$E,"Mixed")*'Medal values'!$B$2/2
+ COUNTIFS('Official Medal Table'!$H:$H,'Each Gender Events'!$A57,'Official Medal Table'!$C:$C,'Each Gender Events'!BG$1,'Official Medal Table'!$E:$E,"Mixed")*'Medal values'!$B$3/2
+ COUNTIFS('Official Medal Table'!$I:$I,'Each Gender Events'!$A57,'Official Medal Table'!$C:$C,'Each Gender Events'!BG$1,'Official Medal Table'!$E:$E,"Mixed")*'Medal values'!$B$3/2</f>
        <v>0</v>
      </c>
      <c r="BH57">
        <f>COUNTIFS('Official Medal Table'!$F:$F,'Each Gender Events'!$A57,'Official Medal Table'!$C:$C,'Each Gender Events'!BH$1,'Official Medal Table'!$E:$E,'Each Gender Events'!BH$2)*'Medal values'!$B$1
+ COUNTIFS('Official Medal Table'!$G:$G,'Each Gender Events'!$A57,'Official Medal Table'!$C:$C,'Each Gender Events'!BH$1,'Official Medal Table'!$E:$E,'Each Gender Events'!BH$2)*'Medal values'!$B$2
+ COUNTIFS('Official Medal Table'!$H:$H,'Each Gender Events'!$A57,'Official Medal Table'!$C:$C,'Each Gender Events'!BH$1,'Official Medal Table'!$E:$E,'Each Gender Events'!BH$2)*'Medal values'!$B$3
+ COUNTIFS('Official Medal Table'!$I:$I,'Each Gender Events'!$A57,'Official Medal Table'!$C:$C,'Each Gender Events'!BH$1,'Official Medal Table'!$E:$E,'Each Gender Events'!BH$2)*'Medal values'!$B$3
+ COUNTIFS('Official Medal Table'!$F:$F,'Each Gender Events'!$A57,'Official Medal Table'!$C:$C,'Each Gender Events'!BH$1,'Official Medal Table'!$E:$E,"Mixed")*'Medal values'!$B$1/2
+ COUNTIFS('Official Medal Table'!$G:$G,'Each Gender Events'!$A57,'Official Medal Table'!$C:$C,'Each Gender Events'!BH$1,'Official Medal Table'!$E:$E,"Mixed")*'Medal values'!$B$2/2
+ COUNTIFS('Official Medal Table'!$H:$H,'Each Gender Events'!$A57,'Official Medal Table'!$C:$C,'Each Gender Events'!BH$1,'Official Medal Table'!$E:$E,"Mixed")*'Medal values'!$B$3/2
+ COUNTIFS('Official Medal Table'!$I:$I,'Each Gender Events'!$A57,'Official Medal Table'!$C:$C,'Each Gender Events'!BH$1,'Official Medal Table'!$E:$E,"Mixed")*'Medal values'!$B$3/2</f>
        <v>0</v>
      </c>
      <c r="BI57">
        <f>COUNTIFS('Official Medal Table'!$F:$F,'Each Gender Events'!$A57,'Official Medal Table'!$C:$C,'Each Gender Events'!BI$1,'Official Medal Table'!$E:$E,'Each Gender Events'!BI$2)*'Medal values'!$B$1
+ COUNTIFS('Official Medal Table'!$G:$G,'Each Gender Events'!$A57,'Official Medal Table'!$C:$C,'Each Gender Events'!BI$1,'Official Medal Table'!$E:$E,'Each Gender Events'!BI$2)*'Medal values'!$B$2
+ COUNTIFS('Official Medal Table'!$H:$H,'Each Gender Events'!$A57,'Official Medal Table'!$C:$C,'Each Gender Events'!BI$1,'Official Medal Table'!$E:$E,'Each Gender Events'!BI$2)*'Medal values'!$B$3
+ COUNTIFS('Official Medal Table'!$I:$I,'Each Gender Events'!$A57,'Official Medal Table'!$C:$C,'Each Gender Events'!BI$1,'Official Medal Table'!$E:$E,'Each Gender Events'!BI$2)*'Medal values'!$B$3
+ COUNTIFS('Official Medal Table'!$F:$F,'Each Gender Events'!$A57,'Official Medal Table'!$C:$C,'Each Gender Events'!BI$1,'Official Medal Table'!$E:$E,"Mixed")*'Medal values'!$B$1/2
+ COUNTIFS('Official Medal Table'!$G:$G,'Each Gender Events'!$A57,'Official Medal Table'!$C:$C,'Each Gender Events'!BI$1,'Official Medal Table'!$E:$E,"Mixed")*'Medal values'!$B$2/2
+ COUNTIFS('Official Medal Table'!$H:$H,'Each Gender Events'!$A57,'Official Medal Table'!$C:$C,'Each Gender Events'!BI$1,'Official Medal Table'!$E:$E,"Mixed")*'Medal values'!$B$3/2
+ COUNTIFS('Official Medal Table'!$I:$I,'Each Gender Events'!$A57,'Official Medal Table'!$C:$C,'Each Gender Events'!BI$1,'Official Medal Table'!$E:$E,"Mixed")*'Medal values'!$B$3/2</f>
        <v>0</v>
      </c>
      <c r="BJ57">
        <f>COUNTIFS('Official Medal Table'!$F:$F,'Each Gender Events'!$A57,'Official Medal Table'!$C:$C,'Each Gender Events'!BJ$1,'Official Medal Table'!$E:$E,'Each Gender Events'!BJ$2)*'Medal values'!$B$1
+ COUNTIFS('Official Medal Table'!$G:$G,'Each Gender Events'!$A57,'Official Medal Table'!$C:$C,'Each Gender Events'!BJ$1,'Official Medal Table'!$E:$E,'Each Gender Events'!BJ$2)*'Medal values'!$B$2
+ COUNTIFS('Official Medal Table'!$H:$H,'Each Gender Events'!$A57,'Official Medal Table'!$C:$C,'Each Gender Events'!BJ$1,'Official Medal Table'!$E:$E,'Each Gender Events'!BJ$2)*'Medal values'!$B$3
+ COUNTIFS('Official Medal Table'!$I:$I,'Each Gender Events'!$A57,'Official Medal Table'!$C:$C,'Each Gender Events'!BJ$1,'Official Medal Table'!$E:$E,'Each Gender Events'!BJ$2)*'Medal values'!$B$3
+ COUNTIFS('Official Medal Table'!$F:$F,'Each Gender Events'!$A57,'Official Medal Table'!$C:$C,'Each Gender Events'!BJ$1,'Official Medal Table'!$E:$E,"Mixed")*'Medal values'!$B$1/2
+ COUNTIFS('Official Medal Table'!$G:$G,'Each Gender Events'!$A57,'Official Medal Table'!$C:$C,'Each Gender Events'!BJ$1,'Official Medal Table'!$E:$E,"Mixed")*'Medal values'!$B$2/2
+ COUNTIFS('Official Medal Table'!$H:$H,'Each Gender Events'!$A57,'Official Medal Table'!$C:$C,'Each Gender Events'!BJ$1,'Official Medal Table'!$E:$E,"Mixed")*'Medal values'!$B$3/2
+ COUNTIFS('Official Medal Table'!$I:$I,'Each Gender Events'!$A57,'Official Medal Table'!$C:$C,'Each Gender Events'!BJ$1,'Official Medal Table'!$E:$E,"Mixed")*'Medal values'!$B$3/2</f>
        <v>0</v>
      </c>
      <c r="BK57">
        <f>COUNTIFS('Official Medal Table'!$F:$F,'Each Gender Events'!$A57,'Official Medal Table'!$C:$C,'Each Gender Events'!BK$1,'Official Medal Table'!$E:$E,'Each Gender Events'!BK$2)*'Medal values'!$B$1
+ COUNTIFS('Official Medal Table'!$G:$G,'Each Gender Events'!$A57,'Official Medal Table'!$C:$C,'Each Gender Events'!BK$1,'Official Medal Table'!$E:$E,'Each Gender Events'!BK$2)*'Medal values'!$B$2
+ COUNTIFS('Official Medal Table'!$H:$H,'Each Gender Events'!$A57,'Official Medal Table'!$C:$C,'Each Gender Events'!BK$1,'Official Medal Table'!$E:$E,'Each Gender Events'!BK$2)*'Medal values'!$B$3
+ COUNTIFS('Official Medal Table'!$I:$I,'Each Gender Events'!$A57,'Official Medal Table'!$C:$C,'Each Gender Events'!BK$1,'Official Medal Table'!$E:$E,'Each Gender Events'!BK$2)*'Medal values'!$B$3
+ COUNTIFS('Official Medal Table'!$F:$F,'Each Gender Events'!$A57,'Official Medal Table'!$C:$C,'Each Gender Events'!BK$1,'Official Medal Table'!$E:$E,"Mixed")*'Medal values'!$B$1/2
+ COUNTIFS('Official Medal Table'!$G:$G,'Each Gender Events'!$A57,'Official Medal Table'!$C:$C,'Each Gender Events'!BK$1,'Official Medal Table'!$E:$E,"Mixed")*'Medal values'!$B$2/2
+ COUNTIFS('Official Medal Table'!$H:$H,'Each Gender Events'!$A57,'Official Medal Table'!$C:$C,'Each Gender Events'!BK$1,'Official Medal Table'!$E:$E,"Mixed")*'Medal values'!$B$3/2
+ COUNTIFS('Official Medal Table'!$I:$I,'Each Gender Events'!$A57,'Official Medal Table'!$C:$C,'Each Gender Events'!BK$1,'Official Medal Table'!$E:$E,"Mixed")*'Medal values'!$B$3/2</f>
        <v>0</v>
      </c>
      <c r="BL57">
        <f>COUNTIFS('Official Medal Table'!$F:$F,'Each Gender Events'!$A57,'Official Medal Table'!$C:$C,'Each Gender Events'!BL$1,'Official Medal Table'!$E:$E,'Each Gender Events'!BL$2)*'Medal values'!$B$1
+ COUNTIFS('Official Medal Table'!$G:$G,'Each Gender Events'!$A57,'Official Medal Table'!$C:$C,'Each Gender Events'!BL$1,'Official Medal Table'!$E:$E,'Each Gender Events'!BL$2)*'Medal values'!$B$2
+ COUNTIFS('Official Medal Table'!$H:$H,'Each Gender Events'!$A57,'Official Medal Table'!$C:$C,'Each Gender Events'!BL$1,'Official Medal Table'!$E:$E,'Each Gender Events'!BL$2)*'Medal values'!$B$3
+ COUNTIFS('Official Medal Table'!$I:$I,'Each Gender Events'!$A57,'Official Medal Table'!$C:$C,'Each Gender Events'!BL$1,'Official Medal Table'!$E:$E,'Each Gender Events'!BL$2)*'Medal values'!$B$3
+ COUNTIFS('Official Medal Table'!$F:$F,'Each Gender Events'!$A57,'Official Medal Table'!$C:$C,'Each Gender Events'!BL$1,'Official Medal Table'!$E:$E,"Mixed")*'Medal values'!$B$1/2
+ COUNTIFS('Official Medal Table'!$G:$G,'Each Gender Events'!$A57,'Official Medal Table'!$C:$C,'Each Gender Events'!BL$1,'Official Medal Table'!$E:$E,"Mixed")*'Medal values'!$B$2/2
+ COUNTIFS('Official Medal Table'!$H:$H,'Each Gender Events'!$A57,'Official Medal Table'!$C:$C,'Each Gender Events'!BL$1,'Official Medal Table'!$E:$E,"Mixed")*'Medal values'!$B$3/2
+ COUNTIFS('Official Medal Table'!$I:$I,'Each Gender Events'!$A57,'Official Medal Table'!$C:$C,'Each Gender Events'!BL$1,'Official Medal Table'!$E:$E,"Mixed")*'Medal values'!$B$3/2</f>
        <v>0</v>
      </c>
      <c r="BM57">
        <f>COUNTIFS('Official Medal Table'!$F:$F,'Each Gender Events'!$A57,'Official Medal Table'!$C:$C,'Each Gender Events'!BM$1,'Official Medal Table'!$E:$E,'Each Gender Events'!BM$2)*'Medal values'!$B$1
+ COUNTIFS('Official Medal Table'!$G:$G,'Each Gender Events'!$A57,'Official Medal Table'!$C:$C,'Each Gender Events'!BM$1,'Official Medal Table'!$E:$E,'Each Gender Events'!BM$2)*'Medal values'!$B$2
+ COUNTIFS('Official Medal Table'!$H:$H,'Each Gender Events'!$A57,'Official Medal Table'!$C:$C,'Each Gender Events'!BM$1,'Official Medal Table'!$E:$E,'Each Gender Events'!BM$2)*'Medal values'!$B$3
+ COUNTIFS('Official Medal Table'!$I:$I,'Each Gender Events'!$A57,'Official Medal Table'!$C:$C,'Each Gender Events'!BM$1,'Official Medal Table'!$E:$E,'Each Gender Events'!BM$2)*'Medal values'!$B$3
+ COUNTIFS('Official Medal Table'!$F:$F,'Each Gender Events'!$A57,'Official Medal Table'!$C:$C,'Each Gender Events'!BM$1,'Official Medal Table'!$E:$E,"Mixed")*'Medal values'!$B$1/2
+ COUNTIFS('Official Medal Table'!$G:$G,'Each Gender Events'!$A57,'Official Medal Table'!$C:$C,'Each Gender Events'!BM$1,'Official Medal Table'!$E:$E,"Mixed")*'Medal values'!$B$2/2
+ COUNTIFS('Official Medal Table'!$H:$H,'Each Gender Events'!$A57,'Official Medal Table'!$C:$C,'Each Gender Events'!BM$1,'Official Medal Table'!$E:$E,"Mixed")*'Medal values'!$B$3/2
+ COUNTIFS('Official Medal Table'!$I:$I,'Each Gender Events'!$A57,'Official Medal Table'!$C:$C,'Each Gender Events'!BM$1,'Official Medal Table'!$E:$E,"Mixed")*'Medal values'!$B$3/2</f>
        <v>0</v>
      </c>
      <c r="BN57">
        <f>COUNTIFS('Official Medal Table'!$F:$F,'Each Gender Events'!$A57,'Official Medal Table'!$C:$C,'Each Gender Events'!BN$1,'Official Medal Table'!$E:$E,'Each Gender Events'!BN$2)*'Medal values'!$B$1
+ COUNTIFS('Official Medal Table'!$G:$G,'Each Gender Events'!$A57,'Official Medal Table'!$C:$C,'Each Gender Events'!BN$1,'Official Medal Table'!$E:$E,'Each Gender Events'!BN$2)*'Medal values'!$B$2
+ COUNTIFS('Official Medal Table'!$H:$H,'Each Gender Events'!$A57,'Official Medal Table'!$C:$C,'Each Gender Events'!BN$1,'Official Medal Table'!$E:$E,'Each Gender Events'!BN$2)*'Medal values'!$B$3
+ COUNTIFS('Official Medal Table'!$I:$I,'Each Gender Events'!$A57,'Official Medal Table'!$C:$C,'Each Gender Events'!BN$1,'Official Medal Table'!$E:$E,'Each Gender Events'!BN$2)*'Medal values'!$B$3
+ COUNTIFS('Official Medal Table'!$F:$F,'Each Gender Events'!$A57,'Official Medal Table'!$C:$C,'Each Gender Events'!BN$1,'Official Medal Table'!$E:$E,"Mixed")*'Medal values'!$B$1/2
+ COUNTIFS('Official Medal Table'!$G:$G,'Each Gender Events'!$A57,'Official Medal Table'!$C:$C,'Each Gender Events'!BN$1,'Official Medal Table'!$E:$E,"Mixed")*'Medal values'!$B$2/2
+ COUNTIFS('Official Medal Table'!$H:$H,'Each Gender Events'!$A57,'Official Medal Table'!$C:$C,'Each Gender Events'!BN$1,'Official Medal Table'!$E:$E,"Mixed")*'Medal values'!$B$3/2
+ COUNTIFS('Official Medal Table'!$I:$I,'Each Gender Events'!$A57,'Official Medal Table'!$C:$C,'Each Gender Events'!BN$1,'Official Medal Table'!$E:$E,"Mixed")*'Medal values'!$B$3/2</f>
        <v>0</v>
      </c>
      <c r="BO57">
        <f>COUNTIFS('Official Medal Table'!$F:$F,'Each Gender Events'!$A57,'Official Medal Table'!$C:$C,'Each Gender Events'!BO$1,'Official Medal Table'!$E:$E,'Each Gender Events'!BO$2)*'Medal values'!$B$1
+ COUNTIFS('Official Medal Table'!$G:$G,'Each Gender Events'!$A57,'Official Medal Table'!$C:$C,'Each Gender Events'!BO$1,'Official Medal Table'!$E:$E,'Each Gender Events'!BO$2)*'Medal values'!$B$2
+ COUNTIFS('Official Medal Table'!$H:$H,'Each Gender Events'!$A57,'Official Medal Table'!$C:$C,'Each Gender Events'!BO$1,'Official Medal Table'!$E:$E,'Each Gender Events'!BO$2)*'Medal values'!$B$3
+ COUNTIFS('Official Medal Table'!$I:$I,'Each Gender Events'!$A57,'Official Medal Table'!$C:$C,'Each Gender Events'!BO$1,'Official Medal Table'!$E:$E,'Each Gender Events'!BO$2)*'Medal values'!$B$3
+ COUNTIFS('Official Medal Table'!$F:$F,'Each Gender Events'!$A57,'Official Medal Table'!$C:$C,'Each Gender Events'!BO$1,'Official Medal Table'!$E:$E,"Mixed")*'Medal values'!$B$1/2
+ COUNTIFS('Official Medal Table'!$G:$G,'Each Gender Events'!$A57,'Official Medal Table'!$C:$C,'Each Gender Events'!BO$1,'Official Medal Table'!$E:$E,"Mixed")*'Medal values'!$B$2/2
+ COUNTIFS('Official Medal Table'!$H:$H,'Each Gender Events'!$A57,'Official Medal Table'!$C:$C,'Each Gender Events'!BO$1,'Official Medal Table'!$E:$E,"Mixed")*'Medal values'!$B$3/2
+ COUNTIFS('Official Medal Table'!$I:$I,'Each Gender Events'!$A57,'Official Medal Table'!$C:$C,'Each Gender Events'!BO$1,'Official Medal Table'!$E:$E,"Mixed")*'Medal values'!$B$3/2</f>
        <v>0</v>
      </c>
      <c r="BP57">
        <f>COUNTIFS('Official Medal Table'!$F:$F,'Each Gender Events'!$A57,'Official Medal Table'!$C:$C,'Each Gender Events'!BP$1,'Official Medal Table'!$E:$E,'Each Gender Events'!BP$2)*'Medal values'!$B$1
+ COUNTIFS('Official Medal Table'!$G:$G,'Each Gender Events'!$A57,'Official Medal Table'!$C:$C,'Each Gender Events'!BP$1,'Official Medal Table'!$E:$E,'Each Gender Events'!BP$2)*'Medal values'!$B$2
+ COUNTIFS('Official Medal Table'!$H:$H,'Each Gender Events'!$A57,'Official Medal Table'!$C:$C,'Each Gender Events'!BP$1,'Official Medal Table'!$E:$E,'Each Gender Events'!BP$2)*'Medal values'!$B$3
+ COUNTIFS('Official Medal Table'!$I:$I,'Each Gender Events'!$A57,'Official Medal Table'!$C:$C,'Each Gender Events'!BP$1,'Official Medal Table'!$E:$E,'Each Gender Events'!BP$2)*'Medal values'!$B$3
+ COUNTIFS('Official Medal Table'!$F:$F,'Each Gender Events'!$A57,'Official Medal Table'!$C:$C,'Each Gender Events'!BP$1,'Official Medal Table'!$E:$E,"Mixed")*'Medal values'!$B$1/2
+ COUNTIFS('Official Medal Table'!$G:$G,'Each Gender Events'!$A57,'Official Medal Table'!$C:$C,'Each Gender Events'!BP$1,'Official Medal Table'!$E:$E,"Mixed")*'Medal values'!$B$2/2
+ COUNTIFS('Official Medal Table'!$H:$H,'Each Gender Events'!$A57,'Official Medal Table'!$C:$C,'Each Gender Events'!BP$1,'Official Medal Table'!$E:$E,"Mixed")*'Medal values'!$B$3/2
+ COUNTIFS('Official Medal Table'!$I:$I,'Each Gender Events'!$A57,'Official Medal Table'!$C:$C,'Each Gender Events'!BP$1,'Official Medal Table'!$E:$E,"Mixed")*'Medal values'!$B$3/2</f>
        <v>0</v>
      </c>
      <c r="BQ57">
        <f>COUNTIFS('Official Medal Table'!$F:$F,'Each Gender Events'!$A57,'Official Medal Table'!$C:$C,'Each Gender Events'!BQ$1,'Official Medal Table'!$E:$E,'Each Gender Events'!BQ$2)*'Medal values'!$B$1
+ COUNTIFS('Official Medal Table'!$G:$G,'Each Gender Events'!$A57,'Official Medal Table'!$C:$C,'Each Gender Events'!BQ$1,'Official Medal Table'!$E:$E,'Each Gender Events'!BQ$2)*'Medal values'!$B$2
+ COUNTIFS('Official Medal Table'!$H:$H,'Each Gender Events'!$A57,'Official Medal Table'!$C:$C,'Each Gender Events'!BQ$1,'Official Medal Table'!$E:$E,'Each Gender Events'!BQ$2)*'Medal values'!$B$3
+ COUNTIFS('Official Medal Table'!$I:$I,'Each Gender Events'!$A57,'Official Medal Table'!$C:$C,'Each Gender Events'!BQ$1,'Official Medal Table'!$E:$E,'Each Gender Events'!BQ$2)*'Medal values'!$B$3
+ COUNTIFS('Official Medal Table'!$F:$F,'Each Gender Events'!$A57,'Official Medal Table'!$C:$C,'Each Gender Events'!BQ$1,'Official Medal Table'!$E:$E,"Mixed")*'Medal values'!$B$1/2
+ COUNTIFS('Official Medal Table'!$G:$G,'Each Gender Events'!$A57,'Official Medal Table'!$C:$C,'Each Gender Events'!BQ$1,'Official Medal Table'!$E:$E,"Mixed")*'Medal values'!$B$2/2
+ COUNTIFS('Official Medal Table'!$H:$H,'Each Gender Events'!$A57,'Official Medal Table'!$C:$C,'Each Gender Events'!BQ$1,'Official Medal Table'!$E:$E,"Mixed")*'Medal values'!$B$3/2
+ COUNTIFS('Official Medal Table'!$I:$I,'Each Gender Events'!$A57,'Official Medal Table'!$C:$C,'Each Gender Events'!BQ$1,'Official Medal Table'!$E:$E,"Mixed")*'Medal values'!$B$3/2</f>
        <v>0</v>
      </c>
      <c r="BR57">
        <f>COUNTIFS('Official Medal Table'!$F:$F,'Each Gender Events'!$A57,'Official Medal Table'!$C:$C,'Each Gender Events'!BR$1,'Official Medal Table'!$E:$E,'Each Gender Events'!BR$2)*'Medal values'!$B$1
+ COUNTIFS('Official Medal Table'!$G:$G,'Each Gender Events'!$A57,'Official Medal Table'!$C:$C,'Each Gender Events'!BR$1,'Official Medal Table'!$E:$E,'Each Gender Events'!BR$2)*'Medal values'!$B$2
+ COUNTIFS('Official Medal Table'!$H:$H,'Each Gender Events'!$A57,'Official Medal Table'!$C:$C,'Each Gender Events'!BR$1,'Official Medal Table'!$E:$E,'Each Gender Events'!BR$2)*'Medal values'!$B$3
+ COUNTIFS('Official Medal Table'!$I:$I,'Each Gender Events'!$A57,'Official Medal Table'!$C:$C,'Each Gender Events'!BR$1,'Official Medal Table'!$E:$E,'Each Gender Events'!BR$2)*'Medal values'!$B$3
+ COUNTIFS('Official Medal Table'!$F:$F,'Each Gender Events'!$A57,'Official Medal Table'!$C:$C,'Each Gender Events'!BR$1,'Official Medal Table'!$E:$E,"Mixed")*'Medal values'!$B$1/2
+ COUNTIFS('Official Medal Table'!$G:$G,'Each Gender Events'!$A57,'Official Medal Table'!$C:$C,'Each Gender Events'!BR$1,'Official Medal Table'!$E:$E,"Mixed")*'Medal values'!$B$2/2
+ COUNTIFS('Official Medal Table'!$H:$H,'Each Gender Events'!$A57,'Official Medal Table'!$C:$C,'Each Gender Events'!BR$1,'Official Medal Table'!$E:$E,"Mixed")*'Medal values'!$B$3/2
+ COUNTIFS('Official Medal Table'!$I:$I,'Each Gender Events'!$A57,'Official Medal Table'!$C:$C,'Each Gender Events'!BR$1,'Official Medal Table'!$E:$E,"Mixed")*'Medal values'!$B$3/2</f>
        <v>0</v>
      </c>
      <c r="BS57">
        <f>COUNTIFS('Official Medal Table'!$F:$F,'Each Gender Events'!$A57,'Official Medal Table'!$C:$C,'Each Gender Events'!BS$1,'Official Medal Table'!$E:$E,'Each Gender Events'!BS$2)*'Medal values'!$B$1
+ COUNTIFS('Official Medal Table'!$G:$G,'Each Gender Events'!$A57,'Official Medal Table'!$C:$C,'Each Gender Events'!BS$1,'Official Medal Table'!$E:$E,'Each Gender Events'!BS$2)*'Medal values'!$B$2
+ COUNTIFS('Official Medal Table'!$H:$H,'Each Gender Events'!$A57,'Official Medal Table'!$C:$C,'Each Gender Events'!BS$1,'Official Medal Table'!$E:$E,'Each Gender Events'!BS$2)*'Medal values'!$B$3
+ COUNTIFS('Official Medal Table'!$I:$I,'Each Gender Events'!$A57,'Official Medal Table'!$C:$C,'Each Gender Events'!BS$1,'Official Medal Table'!$E:$E,'Each Gender Events'!BS$2)*'Medal values'!$B$3
+ COUNTIFS('Official Medal Table'!$F:$F,'Each Gender Events'!$A57,'Official Medal Table'!$C:$C,'Each Gender Events'!BS$1,'Official Medal Table'!$E:$E,"Mixed")*'Medal values'!$B$1/2
+ COUNTIFS('Official Medal Table'!$G:$G,'Each Gender Events'!$A57,'Official Medal Table'!$C:$C,'Each Gender Events'!BS$1,'Official Medal Table'!$E:$E,"Mixed")*'Medal values'!$B$2/2
+ COUNTIFS('Official Medal Table'!$H:$H,'Each Gender Events'!$A57,'Official Medal Table'!$C:$C,'Each Gender Events'!BS$1,'Official Medal Table'!$E:$E,"Mixed")*'Medal values'!$B$3/2
+ COUNTIFS('Official Medal Table'!$I:$I,'Each Gender Events'!$A57,'Official Medal Table'!$C:$C,'Each Gender Events'!BS$1,'Official Medal Table'!$E:$E,"Mixed")*'Medal values'!$B$3/2</f>
        <v>0</v>
      </c>
      <c r="BT57">
        <f>COUNTIFS('Official Medal Table'!$F:$F,'Each Gender Events'!$A57,'Official Medal Table'!$C:$C,'Each Gender Events'!BT$1,'Official Medal Table'!$E:$E,'Each Gender Events'!BT$2)*'Medal values'!$B$1
+ COUNTIFS('Official Medal Table'!$G:$G,'Each Gender Events'!$A57,'Official Medal Table'!$C:$C,'Each Gender Events'!BT$1,'Official Medal Table'!$E:$E,'Each Gender Events'!BT$2)*'Medal values'!$B$2
+ COUNTIFS('Official Medal Table'!$H:$H,'Each Gender Events'!$A57,'Official Medal Table'!$C:$C,'Each Gender Events'!BT$1,'Official Medal Table'!$E:$E,'Each Gender Events'!BT$2)*'Medal values'!$B$3
+ COUNTIFS('Official Medal Table'!$I:$I,'Each Gender Events'!$A57,'Official Medal Table'!$C:$C,'Each Gender Events'!BT$1,'Official Medal Table'!$E:$E,'Each Gender Events'!BT$2)*'Medal values'!$B$3
+ COUNTIFS('Official Medal Table'!$F:$F,'Each Gender Events'!$A57,'Official Medal Table'!$C:$C,'Each Gender Events'!BT$1,'Official Medal Table'!$E:$E,"Mixed")*'Medal values'!$B$1/2
+ COUNTIFS('Official Medal Table'!$G:$G,'Each Gender Events'!$A57,'Official Medal Table'!$C:$C,'Each Gender Events'!BT$1,'Official Medal Table'!$E:$E,"Mixed")*'Medal values'!$B$2/2
+ COUNTIFS('Official Medal Table'!$H:$H,'Each Gender Events'!$A57,'Official Medal Table'!$C:$C,'Each Gender Events'!BT$1,'Official Medal Table'!$E:$E,"Mixed")*'Medal values'!$B$3/2
+ COUNTIFS('Official Medal Table'!$I:$I,'Each Gender Events'!$A57,'Official Medal Table'!$C:$C,'Each Gender Events'!BT$1,'Official Medal Table'!$E:$E,"Mixed")*'Medal values'!$B$3/2</f>
        <v>0</v>
      </c>
      <c r="BU57">
        <f>COUNTIFS('Official Medal Table'!$F:$F,'Each Gender Events'!$A57,'Official Medal Table'!$C:$C,'Each Gender Events'!BU$1,'Official Medal Table'!$E:$E,'Each Gender Events'!BU$2)*'Medal values'!$B$1
+ COUNTIFS('Official Medal Table'!$G:$G,'Each Gender Events'!$A57,'Official Medal Table'!$C:$C,'Each Gender Events'!BU$1,'Official Medal Table'!$E:$E,'Each Gender Events'!BU$2)*'Medal values'!$B$2
+ COUNTIFS('Official Medal Table'!$H:$H,'Each Gender Events'!$A57,'Official Medal Table'!$C:$C,'Each Gender Events'!BU$1,'Official Medal Table'!$E:$E,'Each Gender Events'!BU$2)*'Medal values'!$B$3
+ COUNTIFS('Official Medal Table'!$I:$I,'Each Gender Events'!$A57,'Official Medal Table'!$C:$C,'Each Gender Events'!BU$1,'Official Medal Table'!$E:$E,'Each Gender Events'!BU$2)*'Medal values'!$B$3
+ COUNTIFS('Official Medal Table'!$F:$F,'Each Gender Events'!$A57,'Official Medal Table'!$C:$C,'Each Gender Events'!BU$1,'Official Medal Table'!$E:$E,"Mixed")*'Medal values'!$B$1/2
+ COUNTIFS('Official Medal Table'!$G:$G,'Each Gender Events'!$A57,'Official Medal Table'!$C:$C,'Each Gender Events'!BU$1,'Official Medal Table'!$E:$E,"Mixed")*'Medal values'!$B$2/2
+ COUNTIFS('Official Medal Table'!$H:$H,'Each Gender Events'!$A57,'Official Medal Table'!$C:$C,'Each Gender Events'!BU$1,'Official Medal Table'!$E:$E,"Mixed")*'Medal values'!$B$3/2
+ COUNTIFS('Official Medal Table'!$I:$I,'Each Gender Events'!$A57,'Official Medal Table'!$C:$C,'Each Gender Events'!BU$1,'Official Medal Table'!$E:$E,"Mixed")*'Medal values'!$B$3/2</f>
        <v>0</v>
      </c>
      <c r="BV57">
        <f>COUNTIFS('Official Medal Table'!$F:$F,'Each Gender Events'!$A57,'Official Medal Table'!$C:$C,'Each Gender Events'!BV$1,'Official Medal Table'!$E:$E,'Each Gender Events'!BV$2)*'Medal values'!$B$1
+ COUNTIFS('Official Medal Table'!$G:$G,'Each Gender Events'!$A57,'Official Medal Table'!$C:$C,'Each Gender Events'!BV$1,'Official Medal Table'!$E:$E,'Each Gender Events'!BV$2)*'Medal values'!$B$2
+ COUNTIFS('Official Medal Table'!$H:$H,'Each Gender Events'!$A57,'Official Medal Table'!$C:$C,'Each Gender Events'!BV$1,'Official Medal Table'!$E:$E,'Each Gender Events'!BV$2)*'Medal values'!$B$3
+ COUNTIFS('Official Medal Table'!$I:$I,'Each Gender Events'!$A57,'Official Medal Table'!$C:$C,'Each Gender Events'!BV$1,'Official Medal Table'!$E:$E,'Each Gender Events'!BV$2)*'Medal values'!$B$3
+ COUNTIFS('Official Medal Table'!$F:$F,'Each Gender Events'!$A57,'Official Medal Table'!$C:$C,'Each Gender Events'!BV$1,'Official Medal Table'!$E:$E,"Mixed")*'Medal values'!$B$1/2
+ COUNTIFS('Official Medal Table'!$G:$G,'Each Gender Events'!$A57,'Official Medal Table'!$C:$C,'Each Gender Events'!BV$1,'Official Medal Table'!$E:$E,"Mixed")*'Medal values'!$B$2/2
+ COUNTIFS('Official Medal Table'!$H:$H,'Each Gender Events'!$A57,'Official Medal Table'!$C:$C,'Each Gender Events'!BV$1,'Official Medal Table'!$E:$E,"Mixed")*'Medal values'!$B$3/2
+ COUNTIFS('Official Medal Table'!$I:$I,'Each Gender Events'!$A57,'Official Medal Table'!$C:$C,'Each Gender Events'!BV$1,'Official Medal Table'!$E:$E,"Mixed")*'Medal values'!$B$3/2</f>
        <v>0</v>
      </c>
      <c r="BW57">
        <f>COUNTIFS('Official Medal Table'!$F:$F,'Each Gender Events'!$A57,'Official Medal Table'!$C:$C,'Each Gender Events'!BW$1,'Official Medal Table'!$E:$E,'Each Gender Events'!BW$2)*'Medal values'!$B$1
+ COUNTIFS('Official Medal Table'!$G:$G,'Each Gender Events'!$A57,'Official Medal Table'!$C:$C,'Each Gender Events'!BW$1,'Official Medal Table'!$E:$E,'Each Gender Events'!BW$2)*'Medal values'!$B$2
+ COUNTIFS('Official Medal Table'!$H:$H,'Each Gender Events'!$A57,'Official Medal Table'!$C:$C,'Each Gender Events'!BW$1,'Official Medal Table'!$E:$E,'Each Gender Events'!BW$2)*'Medal values'!$B$3
+ COUNTIFS('Official Medal Table'!$I:$I,'Each Gender Events'!$A57,'Official Medal Table'!$C:$C,'Each Gender Events'!BW$1,'Official Medal Table'!$E:$E,'Each Gender Events'!BW$2)*'Medal values'!$B$3
+ COUNTIFS('Official Medal Table'!$F:$F,'Each Gender Events'!$A57,'Official Medal Table'!$C:$C,'Each Gender Events'!BW$1,'Official Medal Table'!$E:$E,"Mixed")*'Medal values'!$B$1/2
+ COUNTIFS('Official Medal Table'!$G:$G,'Each Gender Events'!$A57,'Official Medal Table'!$C:$C,'Each Gender Events'!BW$1,'Official Medal Table'!$E:$E,"Mixed")*'Medal values'!$B$2/2
+ COUNTIFS('Official Medal Table'!$H:$H,'Each Gender Events'!$A57,'Official Medal Table'!$C:$C,'Each Gender Events'!BW$1,'Official Medal Table'!$E:$E,"Mixed")*'Medal values'!$B$3/2
+ COUNTIFS('Official Medal Table'!$I:$I,'Each Gender Events'!$A57,'Official Medal Table'!$C:$C,'Each Gender Events'!BW$1,'Official Medal Table'!$E:$E,"Mixed")*'Medal values'!$B$3/2</f>
        <v>0</v>
      </c>
      <c r="BX57">
        <f>COUNTIFS('Official Medal Table'!$F:$F,'Each Gender Events'!$A57,'Official Medal Table'!$C:$C,'Each Gender Events'!BX$1,'Official Medal Table'!$E:$E,'Each Gender Events'!BX$2)*'Medal values'!$B$1
+ COUNTIFS('Official Medal Table'!$G:$G,'Each Gender Events'!$A57,'Official Medal Table'!$C:$C,'Each Gender Events'!BX$1,'Official Medal Table'!$E:$E,'Each Gender Events'!BX$2)*'Medal values'!$B$2
+ COUNTIFS('Official Medal Table'!$H:$H,'Each Gender Events'!$A57,'Official Medal Table'!$C:$C,'Each Gender Events'!BX$1,'Official Medal Table'!$E:$E,'Each Gender Events'!BX$2)*'Medal values'!$B$3
+ COUNTIFS('Official Medal Table'!$I:$I,'Each Gender Events'!$A57,'Official Medal Table'!$C:$C,'Each Gender Events'!BX$1,'Official Medal Table'!$E:$E,'Each Gender Events'!BX$2)*'Medal values'!$B$3
+ COUNTIFS('Official Medal Table'!$F:$F,'Each Gender Events'!$A57,'Official Medal Table'!$C:$C,'Each Gender Events'!BX$1,'Official Medal Table'!$E:$E,"Mixed")*'Medal values'!$B$1/2
+ COUNTIFS('Official Medal Table'!$G:$G,'Each Gender Events'!$A57,'Official Medal Table'!$C:$C,'Each Gender Events'!BX$1,'Official Medal Table'!$E:$E,"Mixed")*'Medal values'!$B$2/2
+ COUNTIFS('Official Medal Table'!$H:$H,'Each Gender Events'!$A57,'Official Medal Table'!$C:$C,'Each Gender Events'!BX$1,'Official Medal Table'!$E:$E,"Mixed")*'Medal values'!$B$3/2
+ COUNTIFS('Official Medal Table'!$I:$I,'Each Gender Events'!$A57,'Official Medal Table'!$C:$C,'Each Gender Events'!BX$1,'Official Medal Table'!$E:$E,"Mixed")*'Medal values'!$B$3/2</f>
        <v>0</v>
      </c>
      <c r="BY57">
        <f>COUNTIFS('Official Medal Table'!$F:$F,'Each Gender Events'!$A57,'Official Medal Table'!$C:$C,'Each Gender Events'!BY$1,'Official Medal Table'!$E:$E,'Each Gender Events'!BY$2)*'Medal values'!$B$1
+ COUNTIFS('Official Medal Table'!$G:$G,'Each Gender Events'!$A57,'Official Medal Table'!$C:$C,'Each Gender Events'!BY$1,'Official Medal Table'!$E:$E,'Each Gender Events'!BY$2)*'Medal values'!$B$2
+ COUNTIFS('Official Medal Table'!$H:$H,'Each Gender Events'!$A57,'Official Medal Table'!$C:$C,'Each Gender Events'!BY$1,'Official Medal Table'!$E:$E,'Each Gender Events'!BY$2)*'Medal values'!$B$3
+ COUNTIFS('Official Medal Table'!$I:$I,'Each Gender Events'!$A57,'Official Medal Table'!$C:$C,'Each Gender Events'!BY$1,'Official Medal Table'!$E:$E,'Each Gender Events'!BY$2)*'Medal values'!$B$3
+ COUNTIFS('Official Medal Table'!$F:$F,'Each Gender Events'!$A57,'Official Medal Table'!$C:$C,'Each Gender Events'!BY$1,'Official Medal Table'!$E:$E,"Mixed")*'Medal values'!$B$1/2
+ COUNTIFS('Official Medal Table'!$G:$G,'Each Gender Events'!$A57,'Official Medal Table'!$C:$C,'Each Gender Events'!BY$1,'Official Medal Table'!$E:$E,"Mixed")*'Medal values'!$B$2/2
+ COUNTIFS('Official Medal Table'!$H:$H,'Each Gender Events'!$A57,'Official Medal Table'!$C:$C,'Each Gender Events'!BY$1,'Official Medal Table'!$E:$E,"Mixed")*'Medal values'!$B$3/2
+ COUNTIFS('Official Medal Table'!$I:$I,'Each Gender Events'!$A57,'Official Medal Table'!$C:$C,'Each Gender Events'!BY$1,'Official Medal Table'!$E:$E,"Mixed")*'Medal values'!$B$3/2</f>
        <v>0</v>
      </c>
      <c r="BZ57">
        <f>COUNTIFS('Official Medal Table'!$F:$F,'Each Gender Events'!$A57,'Official Medal Table'!$C:$C,'Each Gender Events'!BZ$1,'Official Medal Table'!$E:$E,'Each Gender Events'!BZ$2)*'Medal values'!$B$1
+ COUNTIFS('Official Medal Table'!$G:$G,'Each Gender Events'!$A57,'Official Medal Table'!$C:$C,'Each Gender Events'!BZ$1,'Official Medal Table'!$E:$E,'Each Gender Events'!BZ$2)*'Medal values'!$B$2
+ COUNTIFS('Official Medal Table'!$H:$H,'Each Gender Events'!$A57,'Official Medal Table'!$C:$C,'Each Gender Events'!BZ$1,'Official Medal Table'!$E:$E,'Each Gender Events'!BZ$2)*'Medal values'!$B$3
+ COUNTIFS('Official Medal Table'!$I:$I,'Each Gender Events'!$A57,'Official Medal Table'!$C:$C,'Each Gender Events'!BZ$1,'Official Medal Table'!$E:$E,'Each Gender Events'!BZ$2)*'Medal values'!$B$3
+ COUNTIFS('Official Medal Table'!$F:$F,'Each Gender Events'!$A57,'Official Medal Table'!$C:$C,'Each Gender Events'!BZ$1,'Official Medal Table'!$E:$E,"Mixed")*'Medal values'!$B$1/2
+ COUNTIFS('Official Medal Table'!$G:$G,'Each Gender Events'!$A57,'Official Medal Table'!$C:$C,'Each Gender Events'!BZ$1,'Official Medal Table'!$E:$E,"Mixed")*'Medal values'!$B$2/2
+ COUNTIFS('Official Medal Table'!$H:$H,'Each Gender Events'!$A57,'Official Medal Table'!$C:$C,'Each Gender Events'!BZ$1,'Official Medal Table'!$E:$E,"Mixed")*'Medal values'!$B$3/2
+ COUNTIFS('Official Medal Table'!$I:$I,'Each Gender Events'!$A57,'Official Medal Table'!$C:$C,'Each Gender Events'!BZ$1,'Official Medal Table'!$E:$E,"Mixed")*'Medal values'!$B$3/2</f>
        <v>0</v>
      </c>
      <c r="CA57">
        <f>COUNTIFS('Official Medal Table'!$F:$F,'Each Gender Events'!$A57,'Official Medal Table'!$C:$C,'Each Gender Events'!CA$1,'Official Medal Table'!$E:$E,'Each Gender Events'!CA$2)*'Medal values'!$B$1
+ COUNTIFS('Official Medal Table'!$G:$G,'Each Gender Events'!$A57,'Official Medal Table'!$C:$C,'Each Gender Events'!CA$1,'Official Medal Table'!$E:$E,'Each Gender Events'!CA$2)*'Medal values'!$B$2
+ COUNTIFS('Official Medal Table'!$H:$H,'Each Gender Events'!$A57,'Official Medal Table'!$C:$C,'Each Gender Events'!CA$1,'Official Medal Table'!$E:$E,'Each Gender Events'!CA$2)*'Medal values'!$B$3
+ COUNTIFS('Official Medal Table'!$I:$I,'Each Gender Events'!$A57,'Official Medal Table'!$C:$C,'Each Gender Events'!CA$1,'Official Medal Table'!$E:$E,'Each Gender Events'!CA$2)*'Medal values'!$B$3
+ COUNTIFS('Official Medal Table'!$F:$F,'Each Gender Events'!$A57,'Official Medal Table'!$C:$C,'Each Gender Events'!CA$1,'Official Medal Table'!$E:$E,"Mixed")*'Medal values'!$B$1/2
+ COUNTIFS('Official Medal Table'!$G:$G,'Each Gender Events'!$A57,'Official Medal Table'!$C:$C,'Each Gender Events'!CA$1,'Official Medal Table'!$E:$E,"Mixed")*'Medal values'!$B$2/2
+ COUNTIFS('Official Medal Table'!$H:$H,'Each Gender Events'!$A57,'Official Medal Table'!$C:$C,'Each Gender Events'!CA$1,'Official Medal Table'!$E:$E,"Mixed")*'Medal values'!$B$3/2
+ COUNTIFS('Official Medal Table'!$I:$I,'Each Gender Events'!$A57,'Official Medal Table'!$C:$C,'Each Gender Events'!CA$1,'Official Medal Table'!$E:$E,"Mixed")*'Medal values'!$B$3/2</f>
        <v>0</v>
      </c>
      <c r="CB57">
        <f>COUNTIFS('Official Medal Table'!$F:$F,'Each Gender Events'!$A57,'Official Medal Table'!$C:$C,'Each Gender Events'!CB$1,'Official Medal Table'!$E:$E,'Each Gender Events'!CB$2)*'Medal values'!$B$1
+ COUNTIFS('Official Medal Table'!$G:$G,'Each Gender Events'!$A57,'Official Medal Table'!$C:$C,'Each Gender Events'!CB$1,'Official Medal Table'!$E:$E,'Each Gender Events'!CB$2)*'Medal values'!$B$2
+ COUNTIFS('Official Medal Table'!$H:$H,'Each Gender Events'!$A57,'Official Medal Table'!$C:$C,'Each Gender Events'!CB$1,'Official Medal Table'!$E:$E,'Each Gender Events'!CB$2)*'Medal values'!$B$3
+ COUNTIFS('Official Medal Table'!$I:$I,'Each Gender Events'!$A57,'Official Medal Table'!$C:$C,'Each Gender Events'!CB$1,'Official Medal Table'!$E:$E,'Each Gender Events'!CB$2)*'Medal values'!$B$3
+ COUNTIFS('Official Medal Table'!$F:$F,'Each Gender Events'!$A57,'Official Medal Table'!$C:$C,'Each Gender Events'!CB$1,'Official Medal Table'!$E:$E,"Mixed")*'Medal values'!$B$1/2
+ COUNTIFS('Official Medal Table'!$G:$G,'Each Gender Events'!$A57,'Official Medal Table'!$C:$C,'Each Gender Events'!CB$1,'Official Medal Table'!$E:$E,"Mixed")*'Medal values'!$B$2/2
+ COUNTIFS('Official Medal Table'!$H:$H,'Each Gender Events'!$A57,'Official Medal Table'!$C:$C,'Each Gender Events'!CB$1,'Official Medal Table'!$E:$E,"Mixed")*'Medal values'!$B$3/2
+ COUNTIFS('Official Medal Table'!$I:$I,'Each Gender Events'!$A57,'Official Medal Table'!$C:$C,'Each Gender Events'!CB$1,'Official Medal Table'!$E:$E,"Mixed")*'Medal values'!$B$3/2</f>
        <v>0</v>
      </c>
      <c r="CC57">
        <f>COUNTIFS('Official Medal Table'!$F:$F,'Each Gender Events'!$A57,'Official Medal Table'!$C:$C,'Each Gender Events'!CC$1,'Official Medal Table'!$E:$E,'Each Gender Events'!CC$2)*'Medal values'!$B$1
+ COUNTIFS('Official Medal Table'!$G:$G,'Each Gender Events'!$A57,'Official Medal Table'!$C:$C,'Each Gender Events'!CC$1,'Official Medal Table'!$E:$E,'Each Gender Events'!CC$2)*'Medal values'!$B$2
+ COUNTIFS('Official Medal Table'!$H:$H,'Each Gender Events'!$A57,'Official Medal Table'!$C:$C,'Each Gender Events'!CC$1,'Official Medal Table'!$E:$E,'Each Gender Events'!CC$2)*'Medal values'!$B$3
+ COUNTIFS('Official Medal Table'!$I:$I,'Each Gender Events'!$A57,'Official Medal Table'!$C:$C,'Each Gender Events'!CC$1,'Official Medal Table'!$E:$E,'Each Gender Events'!CC$2)*'Medal values'!$B$3
+ COUNTIFS('Official Medal Table'!$F:$F,'Each Gender Events'!$A57,'Official Medal Table'!$C:$C,'Each Gender Events'!CC$1,'Official Medal Table'!$E:$E,"Mixed")*'Medal values'!$B$1/2
+ COUNTIFS('Official Medal Table'!$G:$G,'Each Gender Events'!$A57,'Official Medal Table'!$C:$C,'Each Gender Events'!CC$1,'Official Medal Table'!$E:$E,"Mixed")*'Medal values'!$B$2/2
+ COUNTIFS('Official Medal Table'!$H:$H,'Each Gender Events'!$A57,'Official Medal Table'!$C:$C,'Each Gender Events'!CC$1,'Official Medal Table'!$E:$E,"Mixed")*'Medal values'!$B$3/2
+ COUNTIFS('Official Medal Table'!$I:$I,'Each Gender Events'!$A57,'Official Medal Table'!$C:$C,'Each Gender Events'!CC$1,'Official Medal Table'!$E:$E,"Mixed")*'Medal values'!$B$3/2</f>
        <v>0</v>
      </c>
      <c r="CD57">
        <f>COUNTIFS('Official Medal Table'!$F:$F,'Each Gender Events'!$A57,'Official Medal Table'!$C:$C,'Each Gender Events'!CD$1,'Official Medal Table'!$E:$E,'Each Gender Events'!CD$2)*'Medal values'!$B$1
+ COUNTIFS('Official Medal Table'!$G:$G,'Each Gender Events'!$A57,'Official Medal Table'!$C:$C,'Each Gender Events'!CD$1,'Official Medal Table'!$E:$E,'Each Gender Events'!CD$2)*'Medal values'!$B$2
+ COUNTIFS('Official Medal Table'!$H:$H,'Each Gender Events'!$A57,'Official Medal Table'!$C:$C,'Each Gender Events'!CD$1,'Official Medal Table'!$E:$E,'Each Gender Events'!CD$2)*'Medal values'!$B$3
+ COUNTIFS('Official Medal Table'!$I:$I,'Each Gender Events'!$A57,'Official Medal Table'!$C:$C,'Each Gender Events'!CD$1,'Official Medal Table'!$E:$E,'Each Gender Events'!CD$2)*'Medal values'!$B$3
+ COUNTIFS('Official Medal Table'!$F:$F,'Each Gender Events'!$A57,'Official Medal Table'!$C:$C,'Each Gender Events'!CD$1,'Official Medal Table'!$E:$E,"Mixed")*'Medal values'!$B$1/2
+ COUNTIFS('Official Medal Table'!$G:$G,'Each Gender Events'!$A57,'Official Medal Table'!$C:$C,'Each Gender Events'!CD$1,'Official Medal Table'!$E:$E,"Mixed")*'Medal values'!$B$2/2
+ COUNTIFS('Official Medal Table'!$H:$H,'Each Gender Events'!$A57,'Official Medal Table'!$C:$C,'Each Gender Events'!CD$1,'Official Medal Table'!$E:$E,"Mixed")*'Medal values'!$B$3/2
+ COUNTIFS('Official Medal Table'!$I:$I,'Each Gender Events'!$A57,'Official Medal Table'!$C:$C,'Each Gender Events'!CD$1,'Official Medal Table'!$E:$E,"Mixed")*'Medal values'!$B$3/2</f>
        <v>0</v>
      </c>
      <c r="CE57">
        <f>COUNTIFS('Official Medal Table'!$F:$F,'Each Gender Events'!$A57,'Official Medal Table'!$C:$C,'Each Gender Events'!CE$1,'Official Medal Table'!$E:$E,'Each Gender Events'!CE$2)*'Medal values'!$B$1
+ COUNTIFS('Official Medal Table'!$G:$G,'Each Gender Events'!$A57,'Official Medal Table'!$C:$C,'Each Gender Events'!CE$1,'Official Medal Table'!$E:$E,'Each Gender Events'!CE$2)*'Medal values'!$B$2
+ COUNTIFS('Official Medal Table'!$H:$H,'Each Gender Events'!$A57,'Official Medal Table'!$C:$C,'Each Gender Events'!CE$1,'Official Medal Table'!$E:$E,'Each Gender Events'!CE$2)*'Medal values'!$B$3
+ COUNTIFS('Official Medal Table'!$I:$I,'Each Gender Events'!$A57,'Official Medal Table'!$C:$C,'Each Gender Events'!CE$1,'Official Medal Table'!$E:$E,'Each Gender Events'!CE$2)*'Medal values'!$B$3
+ COUNTIFS('Official Medal Table'!$F:$F,'Each Gender Events'!$A57,'Official Medal Table'!$C:$C,'Each Gender Events'!CE$1,'Official Medal Table'!$E:$E,"Mixed")*'Medal values'!$B$1/2
+ COUNTIFS('Official Medal Table'!$G:$G,'Each Gender Events'!$A57,'Official Medal Table'!$C:$C,'Each Gender Events'!CE$1,'Official Medal Table'!$E:$E,"Mixed")*'Medal values'!$B$2/2
+ COUNTIFS('Official Medal Table'!$H:$H,'Each Gender Events'!$A57,'Official Medal Table'!$C:$C,'Each Gender Events'!CE$1,'Official Medal Table'!$E:$E,"Mixed")*'Medal values'!$B$3/2
+ COUNTIFS('Official Medal Table'!$I:$I,'Each Gender Events'!$A57,'Official Medal Table'!$C:$C,'Each Gender Events'!CE$1,'Official Medal Table'!$E:$E,"Mixed")*'Medal values'!$B$3/2</f>
        <v>0</v>
      </c>
      <c r="CF57">
        <f>COUNTIFS('Official Medal Table'!$F:$F,'Each Gender Events'!$A57,'Official Medal Table'!$C:$C,'Each Gender Events'!CF$1,'Official Medal Table'!$E:$E,'Each Gender Events'!CF$2)*'Medal values'!$B$1
+ COUNTIFS('Official Medal Table'!$G:$G,'Each Gender Events'!$A57,'Official Medal Table'!$C:$C,'Each Gender Events'!CF$1,'Official Medal Table'!$E:$E,'Each Gender Events'!CF$2)*'Medal values'!$B$2
+ COUNTIFS('Official Medal Table'!$H:$H,'Each Gender Events'!$A57,'Official Medal Table'!$C:$C,'Each Gender Events'!CF$1,'Official Medal Table'!$E:$E,'Each Gender Events'!CF$2)*'Medal values'!$B$3
+ COUNTIFS('Official Medal Table'!$I:$I,'Each Gender Events'!$A57,'Official Medal Table'!$C:$C,'Each Gender Events'!CF$1,'Official Medal Table'!$E:$E,'Each Gender Events'!CF$2)*'Medal values'!$B$3
+ COUNTIFS('Official Medal Table'!$F:$F,'Each Gender Events'!$A57,'Official Medal Table'!$C:$C,'Each Gender Events'!CF$1,'Official Medal Table'!$E:$E,"Mixed")*'Medal values'!$B$1/2
+ COUNTIFS('Official Medal Table'!$G:$G,'Each Gender Events'!$A57,'Official Medal Table'!$C:$C,'Each Gender Events'!CF$1,'Official Medal Table'!$E:$E,"Mixed")*'Medal values'!$B$2/2
+ COUNTIFS('Official Medal Table'!$H:$H,'Each Gender Events'!$A57,'Official Medal Table'!$C:$C,'Each Gender Events'!CF$1,'Official Medal Table'!$E:$E,"Mixed")*'Medal values'!$B$3/2
+ COUNTIFS('Official Medal Table'!$I:$I,'Each Gender Events'!$A57,'Official Medal Table'!$C:$C,'Each Gender Events'!CF$1,'Official Medal Table'!$E:$E,"Mixed")*'Medal values'!$B$3/2</f>
        <v>0</v>
      </c>
      <c r="CG57">
        <f>COUNTIFS('Official Medal Table'!$F:$F,'Each Gender Events'!$A57,'Official Medal Table'!$C:$C,'Each Gender Events'!CG$1,'Official Medal Table'!$E:$E,'Each Gender Events'!CG$2)*'Medal values'!$B$1
+ COUNTIFS('Official Medal Table'!$G:$G,'Each Gender Events'!$A57,'Official Medal Table'!$C:$C,'Each Gender Events'!CG$1,'Official Medal Table'!$E:$E,'Each Gender Events'!CG$2)*'Medal values'!$B$2
+ COUNTIFS('Official Medal Table'!$H:$H,'Each Gender Events'!$A57,'Official Medal Table'!$C:$C,'Each Gender Events'!CG$1,'Official Medal Table'!$E:$E,'Each Gender Events'!CG$2)*'Medal values'!$B$3
+ COUNTIFS('Official Medal Table'!$I:$I,'Each Gender Events'!$A57,'Official Medal Table'!$C:$C,'Each Gender Events'!CG$1,'Official Medal Table'!$E:$E,'Each Gender Events'!CG$2)*'Medal values'!$B$3
+ COUNTIFS('Official Medal Table'!$F:$F,'Each Gender Events'!$A57,'Official Medal Table'!$C:$C,'Each Gender Events'!CG$1,'Official Medal Table'!$E:$E,"Mixed")*'Medal values'!$B$1/2
+ COUNTIFS('Official Medal Table'!$G:$G,'Each Gender Events'!$A57,'Official Medal Table'!$C:$C,'Each Gender Events'!CG$1,'Official Medal Table'!$E:$E,"Mixed")*'Medal values'!$B$2/2
+ COUNTIFS('Official Medal Table'!$H:$H,'Each Gender Events'!$A57,'Official Medal Table'!$C:$C,'Each Gender Events'!CG$1,'Official Medal Table'!$E:$E,"Mixed")*'Medal values'!$B$3/2
+ COUNTIFS('Official Medal Table'!$I:$I,'Each Gender Events'!$A57,'Official Medal Table'!$C:$C,'Each Gender Events'!CG$1,'Official Medal Table'!$E:$E,"Mixed")*'Medal values'!$B$3/2</f>
        <v>0</v>
      </c>
      <c r="CH57">
        <f>COUNTIFS('Official Medal Table'!$F:$F,'Each Gender Events'!$A57,'Official Medal Table'!$C:$C,'Each Gender Events'!CH$1,'Official Medal Table'!$E:$E,'Each Gender Events'!CH$2)*'Medal values'!$B$1
+ COUNTIFS('Official Medal Table'!$G:$G,'Each Gender Events'!$A57,'Official Medal Table'!$C:$C,'Each Gender Events'!CH$1,'Official Medal Table'!$E:$E,'Each Gender Events'!CH$2)*'Medal values'!$B$2
+ COUNTIFS('Official Medal Table'!$H:$H,'Each Gender Events'!$A57,'Official Medal Table'!$C:$C,'Each Gender Events'!CH$1,'Official Medal Table'!$E:$E,'Each Gender Events'!CH$2)*'Medal values'!$B$3
+ COUNTIFS('Official Medal Table'!$I:$I,'Each Gender Events'!$A57,'Official Medal Table'!$C:$C,'Each Gender Events'!CH$1,'Official Medal Table'!$E:$E,'Each Gender Events'!CH$2)*'Medal values'!$B$3
+ COUNTIFS('Official Medal Table'!$F:$F,'Each Gender Events'!$A57,'Official Medal Table'!$C:$C,'Each Gender Events'!CH$1,'Official Medal Table'!$E:$E,"Mixed")*'Medal values'!$B$1/2
+ COUNTIFS('Official Medal Table'!$G:$G,'Each Gender Events'!$A57,'Official Medal Table'!$C:$C,'Each Gender Events'!CH$1,'Official Medal Table'!$E:$E,"Mixed")*'Medal values'!$B$2/2
+ COUNTIFS('Official Medal Table'!$H:$H,'Each Gender Events'!$A57,'Official Medal Table'!$C:$C,'Each Gender Events'!CH$1,'Official Medal Table'!$E:$E,"Mixed")*'Medal values'!$B$3/2
+ COUNTIFS('Official Medal Table'!$I:$I,'Each Gender Events'!$A57,'Official Medal Table'!$C:$C,'Each Gender Events'!CH$1,'Official Medal Table'!$E:$E,"Mixed")*'Medal values'!$B$3/2</f>
        <v>0</v>
      </c>
      <c r="CI57">
        <f>COUNTIFS('Official Medal Table'!$F:$F,'Each Gender Events'!$A57,'Official Medal Table'!$C:$C,'Each Gender Events'!CI$1,'Official Medal Table'!$E:$E,'Each Gender Events'!CI$2)*'Medal values'!$B$1
+ COUNTIFS('Official Medal Table'!$G:$G,'Each Gender Events'!$A57,'Official Medal Table'!$C:$C,'Each Gender Events'!CI$1,'Official Medal Table'!$E:$E,'Each Gender Events'!CI$2)*'Medal values'!$B$2
+ COUNTIFS('Official Medal Table'!$H:$H,'Each Gender Events'!$A57,'Official Medal Table'!$C:$C,'Each Gender Events'!CI$1,'Official Medal Table'!$E:$E,'Each Gender Events'!CI$2)*'Medal values'!$B$3
+ COUNTIFS('Official Medal Table'!$I:$I,'Each Gender Events'!$A57,'Official Medal Table'!$C:$C,'Each Gender Events'!CI$1,'Official Medal Table'!$E:$E,'Each Gender Events'!CI$2)*'Medal values'!$B$3
+ COUNTIFS('Official Medal Table'!$F:$F,'Each Gender Events'!$A57,'Official Medal Table'!$C:$C,'Each Gender Events'!CI$1,'Official Medal Table'!$E:$E,"Mixed")*'Medal values'!$B$1/2
+ COUNTIFS('Official Medal Table'!$G:$G,'Each Gender Events'!$A57,'Official Medal Table'!$C:$C,'Each Gender Events'!CI$1,'Official Medal Table'!$E:$E,"Mixed")*'Medal values'!$B$2/2
+ COUNTIFS('Official Medal Table'!$H:$H,'Each Gender Events'!$A57,'Official Medal Table'!$C:$C,'Each Gender Events'!CI$1,'Official Medal Table'!$E:$E,"Mixed")*'Medal values'!$B$3/2
+ COUNTIFS('Official Medal Table'!$I:$I,'Each Gender Events'!$A57,'Official Medal Table'!$C:$C,'Each Gender Events'!CI$1,'Official Medal Table'!$E:$E,"Mixed")*'Medal values'!$B$3/2</f>
        <v>0</v>
      </c>
      <c r="CJ57">
        <f>COUNTIFS('Official Medal Table'!$F:$F,'Each Gender Events'!$A57,'Official Medal Table'!$C:$C,'Each Gender Events'!CJ$1,'Official Medal Table'!$E:$E,'Each Gender Events'!CJ$2)*'Medal values'!$B$1
+ COUNTIFS('Official Medal Table'!$G:$G,'Each Gender Events'!$A57,'Official Medal Table'!$C:$C,'Each Gender Events'!CJ$1,'Official Medal Table'!$E:$E,'Each Gender Events'!CJ$2)*'Medal values'!$B$2
+ COUNTIFS('Official Medal Table'!$H:$H,'Each Gender Events'!$A57,'Official Medal Table'!$C:$C,'Each Gender Events'!CJ$1,'Official Medal Table'!$E:$E,'Each Gender Events'!CJ$2)*'Medal values'!$B$3
+ COUNTIFS('Official Medal Table'!$I:$I,'Each Gender Events'!$A57,'Official Medal Table'!$C:$C,'Each Gender Events'!CJ$1,'Official Medal Table'!$E:$E,'Each Gender Events'!CJ$2)*'Medal values'!$B$3
+ COUNTIFS('Official Medal Table'!$F:$F,'Each Gender Events'!$A57,'Official Medal Table'!$C:$C,'Each Gender Events'!CJ$1,'Official Medal Table'!$E:$E,"Mixed")*'Medal values'!$B$1/2
+ COUNTIFS('Official Medal Table'!$G:$G,'Each Gender Events'!$A57,'Official Medal Table'!$C:$C,'Each Gender Events'!CJ$1,'Official Medal Table'!$E:$E,"Mixed")*'Medal values'!$B$2/2
+ COUNTIFS('Official Medal Table'!$H:$H,'Each Gender Events'!$A57,'Official Medal Table'!$C:$C,'Each Gender Events'!CJ$1,'Official Medal Table'!$E:$E,"Mixed")*'Medal values'!$B$3/2
+ COUNTIFS('Official Medal Table'!$I:$I,'Each Gender Events'!$A57,'Official Medal Table'!$C:$C,'Each Gender Events'!CJ$1,'Official Medal Table'!$E:$E,"Mixed")*'Medal values'!$B$3/2</f>
        <v>0</v>
      </c>
      <c r="CK57">
        <f>COUNTIFS('Official Medal Table'!$F:$F,'Each Gender Events'!$A57,'Official Medal Table'!$C:$C,'Each Gender Events'!CK$1,'Official Medal Table'!$E:$E,'Each Gender Events'!CK$2)*'Medal values'!$B$1
+ COUNTIFS('Official Medal Table'!$G:$G,'Each Gender Events'!$A57,'Official Medal Table'!$C:$C,'Each Gender Events'!CK$1,'Official Medal Table'!$E:$E,'Each Gender Events'!CK$2)*'Medal values'!$B$2
+ COUNTIFS('Official Medal Table'!$H:$H,'Each Gender Events'!$A57,'Official Medal Table'!$C:$C,'Each Gender Events'!CK$1,'Official Medal Table'!$E:$E,'Each Gender Events'!CK$2)*'Medal values'!$B$3
+ COUNTIFS('Official Medal Table'!$I:$I,'Each Gender Events'!$A57,'Official Medal Table'!$C:$C,'Each Gender Events'!CK$1,'Official Medal Table'!$E:$E,'Each Gender Events'!CK$2)*'Medal values'!$B$3
+ COUNTIFS('Official Medal Table'!$F:$F,'Each Gender Events'!$A57,'Official Medal Table'!$C:$C,'Each Gender Events'!CK$1,'Official Medal Table'!$E:$E,"Mixed")*'Medal values'!$B$1/2
+ COUNTIFS('Official Medal Table'!$G:$G,'Each Gender Events'!$A57,'Official Medal Table'!$C:$C,'Each Gender Events'!CK$1,'Official Medal Table'!$E:$E,"Mixed")*'Medal values'!$B$2/2
+ COUNTIFS('Official Medal Table'!$H:$H,'Each Gender Events'!$A57,'Official Medal Table'!$C:$C,'Each Gender Events'!CK$1,'Official Medal Table'!$E:$E,"Mixed")*'Medal values'!$B$3/2
+ COUNTIFS('Official Medal Table'!$I:$I,'Each Gender Events'!$A57,'Official Medal Table'!$C:$C,'Each Gender Events'!CK$1,'Official Medal Table'!$E:$E,"Mixed")*'Medal values'!$B$3/2</f>
        <v>0</v>
      </c>
      <c r="CL57">
        <f>COUNTIFS('Official Medal Table'!$F:$F,'Each Gender Events'!$A57,'Official Medal Table'!$C:$C,'Each Gender Events'!CL$1,'Official Medal Table'!$E:$E,'Each Gender Events'!CL$2)*'Medal values'!$B$1
+ COUNTIFS('Official Medal Table'!$G:$G,'Each Gender Events'!$A57,'Official Medal Table'!$C:$C,'Each Gender Events'!CL$1,'Official Medal Table'!$E:$E,'Each Gender Events'!CL$2)*'Medal values'!$B$2
+ COUNTIFS('Official Medal Table'!$H:$H,'Each Gender Events'!$A57,'Official Medal Table'!$C:$C,'Each Gender Events'!CL$1,'Official Medal Table'!$E:$E,'Each Gender Events'!CL$2)*'Medal values'!$B$3
+ COUNTIFS('Official Medal Table'!$I:$I,'Each Gender Events'!$A57,'Official Medal Table'!$C:$C,'Each Gender Events'!CL$1,'Official Medal Table'!$E:$E,'Each Gender Events'!CL$2)*'Medal values'!$B$3
+ COUNTIFS('Official Medal Table'!$F:$F,'Each Gender Events'!$A57,'Official Medal Table'!$C:$C,'Each Gender Events'!CL$1,'Official Medal Table'!$E:$E,"Mixed")*'Medal values'!$B$1/2
+ COUNTIFS('Official Medal Table'!$G:$G,'Each Gender Events'!$A57,'Official Medal Table'!$C:$C,'Each Gender Events'!CL$1,'Official Medal Table'!$E:$E,"Mixed")*'Medal values'!$B$2/2
+ COUNTIFS('Official Medal Table'!$H:$H,'Each Gender Events'!$A57,'Official Medal Table'!$C:$C,'Each Gender Events'!CL$1,'Official Medal Table'!$E:$E,"Mixed")*'Medal values'!$B$3/2
+ COUNTIFS('Official Medal Table'!$I:$I,'Each Gender Events'!$A57,'Official Medal Table'!$C:$C,'Each Gender Events'!CL$1,'Official Medal Table'!$E:$E,"Mixed")*'Medal values'!$B$3/2</f>
        <v>0</v>
      </c>
      <c r="CM57">
        <f>COUNTIFS('Official Medal Table'!$F:$F,'Each Gender Events'!$A57,'Official Medal Table'!$C:$C,'Each Gender Events'!CM$1,'Official Medal Table'!$E:$E,'Each Gender Events'!CM$2)*'Medal values'!$B$1
+ COUNTIFS('Official Medal Table'!$G:$G,'Each Gender Events'!$A57,'Official Medal Table'!$C:$C,'Each Gender Events'!CM$1,'Official Medal Table'!$E:$E,'Each Gender Events'!CM$2)*'Medal values'!$B$2
+ COUNTIFS('Official Medal Table'!$H:$H,'Each Gender Events'!$A57,'Official Medal Table'!$C:$C,'Each Gender Events'!CM$1,'Official Medal Table'!$E:$E,'Each Gender Events'!CM$2)*'Medal values'!$B$3
+ COUNTIFS('Official Medal Table'!$I:$I,'Each Gender Events'!$A57,'Official Medal Table'!$C:$C,'Each Gender Events'!CM$1,'Official Medal Table'!$E:$E,'Each Gender Events'!CM$2)*'Medal values'!$B$3
+ COUNTIFS('Official Medal Table'!$F:$F,'Each Gender Events'!$A57,'Official Medal Table'!$C:$C,'Each Gender Events'!CM$1,'Official Medal Table'!$E:$E,"Mixed")*'Medal values'!$B$1/2
+ COUNTIFS('Official Medal Table'!$G:$G,'Each Gender Events'!$A57,'Official Medal Table'!$C:$C,'Each Gender Events'!CM$1,'Official Medal Table'!$E:$E,"Mixed")*'Medal values'!$B$2/2
+ COUNTIFS('Official Medal Table'!$H:$H,'Each Gender Events'!$A57,'Official Medal Table'!$C:$C,'Each Gender Events'!CM$1,'Official Medal Table'!$E:$E,"Mixed")*'Medal values'!$B$3/2
+ COUNTIFS('Official Medal Table'!$I:$I,'Each Gender Events'!$A57,'Official Medal Table'!$C:$C,'Each Gender Events'!CM$1,'Official Medal Table'!$E:$E,"Mixed")*'Medal values'!$B$3/2</f>
        <v>0</v>
      </c>
      <c r="CN57">
        <f>COUNTIFS('Official Medal Table'!$F:$F,'Each Gender Events'!$A57,'Official Medal Table'!$C:$C,'Each Gender Events'!CN$1,'Official Medal Table'!$E:$E,'Each Gender Events'!CN$2)*'Medal values'!$B$1
+ COUNTIFS('Official Medal Table'!$G:$G,'Each Gender Events'!$A57,'Official Medal Table'!$C:$C,'Each Gender Events'!CN$1,'Official Medal Table'!$E:$E,'Each Gender Events'!CN$2)*'Medal values'!$B$2
+ COUNTIFS('Official Medal Table'!$H:$H,'Each Gender Events'!$A57,'Official Medal Table'!$C:$C,'Each Gender Events'!CN$1,'Official Medal Table'!$E:$E,'Each Gender Events'!CN$2)*'Medal values'!$B$3
+ COUNTIFS('Official Medal Table'!$I:$I,'Each Gender Events'!$A57,'Official Medal Table'!$C:$C,'Each Gender Events'!CN$1,'Official Medal Table'!$E:$E,'Each Gender Events'!CN$2)*'Medal values'!$B$3
+ COUNTIFS('Official Medal Table'!$F:$F,'Each Gender Events'!$A57,'Official Medal Table'!$C:$C,'Each Gender Events'!CN$1,'Official Medal Table'!$E:$E,"Mixed")*'Medal values'!$B$1/2
+ COUNTIFS('Official Medal Table'!$G:$G,'Each Gender Events'!$A57,'Official Medal Table'!$C:$C,'Each Gender Events'!CN$1,'Official Medal Table'!$E:$E,"Mixed")*'Medal values'!$B$2/2
+ COUNTIFS('Official Medal Table'!$H:$H,'Each Gender Events'!$A57,'Official Medal Table'!$C:$C,'Each Gender Events'!CN$1,'Official Medal Table'!$E:$E,"Mixed")*'Medal values'!$B$3/2
+ COUNTIFS('Official Medal Table'!$I:$I,'Each Gender Events'!$A57,'Official Medal Table'!$C:$C,'Each Gender Events'!CN$1,'Official Medal Table'!$E:$E,"Mixed")*'Medal values'!$B$3/2</f>
        <v>0</v>
      </c>
      <c r="CO57">
        <f>COUNTIFS('Official Medal Table'!$F:$F,'Each Gender Events'!$A57,'Official Medal Table'!$C:$C,'Each Gender Events'!CO$1,'Official Medal Table'!$E:$E,'Each Gender Events'!CO$2)*'Medal values'!$B$1
+ COUNTIFS('Official Medal Table'!$G:$G,'Each Gender Events'!$A57,'Official Medal Table'!$C:$C,'Each Gender Events'!CO$1,'Official Medal Table'!$E:$E,'Each Gender Events'!CO$2)*'Medal values'!$B$2
+ COUNTIFS('Official Medal Table'!$H:$H,'Each Gender Events'!$A57,'Official Medal Table'!$C:$C,'Each Gender Events'!CO$1,'Official Medal Table'!$E:$E,'Each Gender Events'!CO$2)*'Medal values'!$B$3
+ COUNTIFS('Official Medal Table'!$I:$I,'Each Gender Events'!$A57,'Official Medal Table'!$C:$C,'Each Gender Events'!CO$1,'Official Medal Table'!$E:$E,'Each Gender Events'!CO$2)*'Medal values'!$B$3
+ COUNTIFS('Official Medal Table'!$F:$F,'Each Gender Events'!$A57,'Official Medal Table'!$C:$C,'Each Gender Events'!CO$1,'Official Medal Table'!$E:$E,"Mixed")*'Medal values'!$B$1/2
+ COUNTIFS('Official Medal Table'!$G:$G,'Each Gender Events'!$A57,'Official Medal Table'!$C:$C,'Each Gender Events'!CO$1,'Official Medal Table'!$E:$E,"Mixed")*'Medal values'!$B$2/2
+ COUNTIFS('Official Medal Table'!$H:$H,'Each Gender Events'!$A57,'Official Medal Table'!$C:$C,'Each Gender Events'!CO$1,'Official Medal Table'!$E:$E,"Mixed")*'Medal values'!$B$3/2
+ COUNTIFS('Official Medal Table'!$I:$I,'Each Gender Events'!$A57,'Official Medal Table'!$C:$C,'Each Gender Events'!CO$1,'Official Medal Table'!$E:$E,"Mixed")*'Medal values'!$B$3/2</f>
        <v>0</v>
      </c>
      <c r="CP57">
        <f>COUNTIFS('Official Medal Table'!$F:$F,'Each Gender Events'!$A57,'Official Medal Table'!$C:$C,'Each Gender Events'!CP$1,'Official Medal Table'!$E:$E,'Each Gender Events'!CP$2)*'Medal values'!$B$1
+ COUNTIFS('Official Medal Table'!$G:$G,'Each Gender Events'!$A57,'Official Medal Table'!$C:$C,'Each Gender Events'!CP$1,'Official Medal Table'!$E:$E,'Each Gender Events'!CP$2)*'Medal values'!$B$2
+ COUNTIFS('Official Medal Table'!$H:$H,'Each Gender Events'!$A57,'Official Medal Table'!$C:$C,'Each Gender Events'!CP$1,'Official Medal Table'!$E:$E,'Each Gender Events'!CP$2)*'Medal values'!$B$3
+ COUNTIFS('Official Medal Table'!$I:$I,'Each Gender Events'!$A57,'Official Medal Table'!$C:$C,'Each Gender Events'!CP$1,'Official Medal Table'!$E:$E,'Each Gender Events'!CP$2)*'Medal values'!$B$3
+ COUNTIFS('Official Medal Table'!$F:$F,'Each Gender Events'!$A57,'Official Medal Table'!$C:$C,'Each Gender Events'!CP$1,'Official Medal Table'!$E:$E,"Mixed")*'Medal values'!$B$1/2
+ COUNTIFS('Official Medal Table'!$G:$G,'Each Gender Events'!$A57,'Official Medal Table'!$C:$C,'Each Gender Events'!CP$1,'Official Medal Table'!$E:$E,"Mixed")*'Medal values'!$B$2/2
+ COUNTIFS('Official Medal Table'!$H:$H,'Each Gender Events'!$A57,'Official Medal Table'!$C:$C,'Each Gender Events'!CP$1,'Official Medal Table'!$E:$E,"Mixed")*'Medal values'!$B$3/2
+ COUNTIFS('Official Medal Table'!$I:$I,'Each Gender Events'!$A57,'Official Medal Table'!$C:$C,'Each Gender Events'!CP$1,'Official Medal Table'!$E:$E,"Mixed")*'Medal values'!$B$3/2</f>
        <v>0</v>
      </c>
      <c r="CQ57">
        <f>COUNTIFS('Official Medal Table'!$F:$F,'Each Gender Events'!$A57,'Official Medal Table'!$C:$C,'Each Gender Events'!CQ$1,'Official Medal Table'!$E:$E,'Each Gender Events'!CQ$2)*'Medal values'!$B$1
+ COUNTIFS('Official Medal Table'!$G:$G,'Each Gender Events'!$A57,'Official Medal Table'!$C:$C,'Each Gender Events'!CQ$1,'Official Medal Table'!$E:$E,'Each Gender Events'!CQ$2)*'Medal values'!$B$2
+ COUNTIFS('Official Medal Table'!$H:$H,'Each Gender Events'!$A57,'Official Medal Table'!$C:$C,'Each Gender Events'!CQ$1,'Official Medal Table'!$E:$E,'Each Gender Events'!CQ$2)*'Medal values'!$B$3
+ COUNTIFS('Official Medal Table'!$I:$I,'Each Gender Events'!$A57,'Official Medal Table'!$C:$C,'Each Gender Events'!CQ$1,'Official Medal Table'!$E:$E,'Each Gender Events'!CQ$2)*'Medal values'!$B$3
+ COUNTIFS('Official Medal Table'!$F:$F,'Each Gender Events'!$A57,'Official Medal Table'!$C:$C,'Each Gender Events'!CQ$1,'Official Medal Table'!$E:$E,"Mixed")*'Medal values'!$B$1/2
+ COUNTIFS('Official Medal Table'!$G:$G,'Each Gender Events'!$A57,'Official Medal Table'!$C:$C,'Each Gender Events'!CQ$1,'Official Medal Table'!$E:$E,"Mixed")*'Medal values'!$B$2/2
+ COUNTIFS('Official Medal Table'!$H:$H,'Each Gender Events'!$A57,'Official Medal Table'!$C:$C,'Each Gender Events'!CQ$1,'Official Medal Table'!$E:$E,"Mixed")*'Medal values'!$B$3/2
+ COUNTIFS('Official Medal Table'!$I:$I,'Each Gender Events'!$A57,'Official Medal Table'!$C:$C,'Each Gender Events'!CQ$1,'Official Medal Table'!$E:$E,"Mixed")*'Medal values'!$B$3/2</f>
        <v>0</v>
      </c>
      <c r="CR57">
        <f>COUNTIFS('Official Medal Table'!$F:$F,'Each Gender Events'!$A57,'Official Medal Table'!$C:$C,'Each Gender Events'!CR$1,'Official Medal Table'!$E:$E,'Each Gender Events'!CR$2)*'Medal values'!$B$1
+ COUNTIFS('Official Medal Table'!$G:$G,'Each Gender Events'!$A57,'Official Medal Table'!$C:$C,'Each Gender Events'!CR$1,'Official Medal Table'!$E:$E,'Each Gender Events'!CR$2)*'Medal values'!$B$2
+ COUNTIFS('Official Medal Table'!$H:$H,'Each Gender Events'!$A57,'Official Medal Table'!$C:$C,'Each Gender Events'!CR$1,'Official Medal Table'!$E:$E,'Each Gender Events'!CR$2)*'Medal values'!$B$3
+ COUNTIFS('Official Medal Table'!$I:$I,'Each Gender Events'!$A57,'Official Medal Table'!$C:$C,'Each Gender Events'!CR$1,'Official Medal Table'!$E:$E,'Each Gender Events'!CR$2)*'Medal values'!$B$3
+ COUNTIFS('Official Medal Table'!$F:$F,'Each Gender Events'!$A57,'Official Medal Table'!$C:$C,'Each Gender Events'!CR$1,'Official Medal Table'!$E:$E,"Mixed")*'Medal values'!$B$1/2
+ COUNTIFS('Official Medal Table'!$G:$G,'Each Gender Events'!$A57,'Official Medal Table'!$C:$C,'Each Gender Events'!CR$1,'Official Medal Table'!$E:$E,"Mixed")*'Medal values'!$B$2/2
+ COUNTIFS('Official Medal Table'!$H:$H,'Each Gender Events'!$A57,'Official Medal Table'!$C:$C,'Each Gender Events'!CR$1,'Official Medal Table'!$E:$E,"Mixed")*'Medal values'!$B$3/2
+ COUNTIFS('Official Medal Table'!$I:$I,'Each Gender Events'!$A57,'Official Medal Table'!$C:$C,'Each Gender Events'!CR$1,'Official Medal Table'!$E:$E,"Mixed")*'Medal values'!$B$3/2</f>
        <v>0</v>
      </c>
      <c r="CS57">
        <f>COUNTIFS('Official Medal Table'!$F:$F,'Each Gender Events'!$A57,'Official Medal Table'!$C:$C,'Each Gender Events'!CS$1,'Official Medal Table'!$E:$E,'Each Gender Events'!CS$2)*'Medal values'!$B$1
+ COUNTIFS('Official Medal Table'!$G:$G,'Each Gender Events'!$A57,'Official Medal Table'!$C:$C,'Each Gender Events'!CS$1,'Official Medal Table'!$E:$E,'Each Gender Events'!CS$2)*'Medal values'!$B$2
+ COUNTIFS('Official Medal Table'!$H:$H,'Each Gender Events'!$A57,'Official Medal Table'!$C:$C,'Each Gender Events'!CS$1,'Official Medal Table'!$E:$E,'Each Gender Events'!CS$2)*'Medal values'!$B$3
+ COUNTIFS('Official Medal Table'!$I:$I,'Each Gender Events'!$A57,'Official Medal Table'!$C:$C,'Each Gender Events'!CS$1,'Official Medal Table'!$E:$E,'Each Gender Events'!CS$2)*'Medal values'!$B$3
+ COUNTIFS('Official Medal Table'!$F:$F,'Each Gender Events'!$A57,'Official Medal Table'!$C:$C,'Each Gender Events'!CS$1,'Official Medal Table'!$E:$E,"Mixed")*'Medal values'!$B$1/2
+ COUNTIFS('Official Medal Table'!$G:$G,'Each Gender Events'!$A57,'Official Medal Table'!$C:$C,'Each Gender Events'!CS$1,'Official Medal Table'!$E:$E,"Mixed")*'Medal values'!$B$2/2
+ COUNTIFS('Official Medal Table'!$H:$H,'Each Gender Events'!$A57,'Official Medal Table'!$C:$C,'Each Gender Events'!CS$1,'Official Medal Table'!$E:$E,"Mixed")*'Medal values'!$B$3/2
+ COUNTIFS('Official Medal Table'!$I:$I,'Each Gender Events'!$A57,'Official Medal Table'!$C:$C,'Each Gender Events'!CS$1,'Official Medal Table'!$E:$E,"Mixed")*'Medal values'!$B$3/2</f>
        <v>0</v>
      </c>
      <c r="CT57">
        <f>COUNTIFS('Official Medal Table'!$F:$F,'Each Gender Events'!$A57,'Official Medal Table'!$C:$C,'Each Gender Events'!CT$1,'Official Medal Table'!$E:$E,'Each Gender Events'!CT$2)*'Medal values'!$B$1
+ COUNTIFS('Official Medal Table'!$G:$G,'Each Gender Events'!$A57,'Official Medal Table'!$C:$C,'Each Gender Events'!CT$1,'Official Medal Table'!$E:$E,'Each Gender Events'!CT$2)*'Medal values'!$B$2
+ COUNTIFS('Official Medal Table'!$H:$H,'Each Gender Events'!$A57,'Official Medal Table'!$C:$C,'Each Gender Events'!CT$1,'Official Medal Table'!$E:$E,'Each Gender Events'!CT$2)*'Medal values'!$B$3
+ COUNTIFS('Official Medal Table'!$I:$I,'Each Gender Events'!$A57,'Official Medal Table'!$C:$C,'Each Gender Events'!CT$1,'Official Medal Table'!$E:$E,'Each Gender Events'!CT$2)*'Medal values'!$B$3
+ COUNTIFS('Official Medal Table'!$F:$F,'Each Gender Events'!$A57,'Official Medal Table'!$C:$C,'Each Gender Events'!CT$1,'Official Medal Table'!$E:$E,"Mixed")*'Medal values'!$B$1/2
+ COUNTIFS('Official Medal Table'!$G:$G,'Each Gender Events'!$A57,'Official Medal Table'!$C:$C,'Each Gender Events'!CT$1,'Official Medal Table'!$E:$E,"Mixed")*'Medal values'!$B$2/2
+ COUNTIFS('Official Medal Table'!$H:$H,'Each Gender Events'!$A57,'Official Medal Table'!$C:$C,'Each Gender Events'!CT$1,'Official Medal Table'!$E:$E,"Mixed")*'Medal values'!$B$3/2
+ COUNTIFS('Official Medal Table'!$I:$I,'Each Gender Events'!$A57,'Official Medal Table'!$C:$C,'Each Gender Events'!CT$1,'Official Medal Table'!$E:$E,"Mixed")*'Medal values'!$B$3/2</f>
        <v>0</v>
      </c>
    </row>
    <row r="58" spans="1:98" x14ac:dyDescent="0.3">
      <c r="A58" t="str">
        <f>Countries!A57</f>
        <v>DEN</v>
      </c>
      <c r="B58">
        <f>COUNTIFS('Official Medal Table'!$F:$F,'Each Gender Events'!$A58,'Official Medal Table'!$C:$C,'Each Gender Events'!B$1,'Official Medal Table'!$E:$E,'Each Gender Events'!B$2)*'Medal values'!$B$1
+ COUNTIFS('Official Medal Table'!$G:$G,'Each Gender Events'!$A58,'Official Medal Table'!$C:$C,'Each Gender Events'!B$1,'Official Medal Table'!$E:$E,'Each Gender Events'!B$2)*'Medal values'!$B$2
+ COUNTIFS('Official Medal Table'!$H:$H,'Each Gender Events'!$A58,'Official Medal Table'!$C:$C,'Each Gender Events'!B$1,'Official Medal Table'!$E:$E,'Each Gender Events'!B$2)*'Medal values'!$B$3
+ COUNTIFS('Official Medal Table'!$I:$I,'Each Gender Events'!$A58,'Official Medal Table'!$C:$C,'Each Gender Events'!B$1,'Official Medal Table'!$E:$E,'Each Gender Events'!B$2)*'Medal values'!$B$3
+ COUNTIFS('Official Medal Table'!$F:$F,'Each Gender Events'!$A58,'Official Medal Table'!$C:$C,'Each Gender Events'!B$1,'Official Medal Table'!$E:$E,"Mixed")*'Medal values'!$B$1/2
+ COUNTIFS('Official Medal Table'!$G:$G,'Each Gender Events'!$A58,'Official Medal Table'!$C:$C,'Each Gender Events'!B$1,'Official Medal Table'!$E:$E,"Mixed")*'Medal values'!$B$2/2
+ COUNTIFS('Official Medal Table'!$H:$H,'Each Gender Events'!$A58,'Official Medal Table'!$C:$C,'Each Gender Events'!B$1,'Official Medal Table'!$E:$E,"Mixed")*'Medal values'!$B$3/2
+ COUNTIFS('Official Medal Table'!$I:$I,'Each Gender Events'!$A58,'Official Medal Table'!$C:$C,'Each Gender Events'!B$1,'Official Medal Table'!$E:$E,"Mixed")*'Medal values'!$B$3/2</f>
        <v>0</v>
      </c>
      <c r="C58">
        <f>COUNTIFS('Official Medal Table'!$F:$F,'Each Gender Events'!$A58,'Official Medal Table'!$C:$C,'Each Gender Events'!C$1,'Official Medal Table'!$E:$E,'Each Gender Events'!C$2)*'Medal values'!$B$1
+ COUNTIFS('Official Medal Table'!$G:$G,'Each Gender Events'!$A58,'Official Medal Table'!$C:$C,'Each Gender Events'!C$1,'Official Medal Table'!$E:$E,'Each Gender Events'!C$2)*'Medal values'!$B$2
+ COUNTIFS('Official Medal Table'!$H:$H,'Each Gender Events'!$A58,'Official Medal Table'!$C:$C,'Each Gender Events'!C$1,'Official Medal Table'!$E:$E,'Each Gender Events'!C$2)*'Medal values'!$B$3
+ COUNTIFS('Official Medal Table'!$I:$I,'Each Gender Events'!$A58,'Official Medal Table'!$C:$C,'Each Gender Events'!C$1,'Official Medal Table'!$E:$E,'Each Gender Events'!C$2)*'Medal values'!$B$3
+ COUNTIFS('Official Medal Table'!$F:$F,'Each Gender Events'!$A58,'Official Medal Table'!$C:$C,'Each Gender Events'!C$1,'Official Medal Table'!$E:$E,"Mixed")*'Medal values'!$B$1/2
+ COUNTIFS('Official Medal Table'!$G:$G,'Each Gender Events'!$A58,'Official Medal Table'!$C:$C,'Each Gender Events'!C$1,'Official Medal Table'!$E:$E,"Mixed")*'Medal values'!$B$2/2
+ COUNTIFS('Official Medal Table'!$H:$H,'Each Gender Events'!$A58,'Official Medal Table'!$C:$C,'Each Gender Events'!C$1,'Official Medal Table'!$E:$E,"Mixed")*'Medal values'!$B$3/2
+ COUNTIFS('Official Medal Table'!$I:$I,'Each Gender Events'!$A58,'Official Medal Table'!$C:$C,'Each Gender Events'!C$1,'Official Medal Table'!$E:$E,"Mixed")*'Medal values'!$B$3/2</f>
        <v>0</v>
      </c>
      <c r="D58">
        <f>COUNTIFS('Official Medal Table'!$F:$F,'Each Gender Events'!$A58,'Official Medal Table'!$C:$C,'Each Gender Events'!D$1,'Official Medal Table'!$E:$E,'Each Gender Events'!D$2)*'Medal values'!$B$1
+ COUNTIFS('Official Medal Table'!$G:$G,'Each Gender Events'!$A58,'Official Medal Table'!$C:$C,'Each Gender Events'!D$1,'Official Medal Table'!$E:$E,'Each Gender Events'!D$2)*'Medal values'!$B$2
+ COUNTIFS('Official Medal Table'!$H:$H,'Each Gender Events'!$A58,'Official Medal Table'!$C:$C,'Each Gender Events'!D$1,'Official Medal Table'!$E:$E,'Each Gender Events'!D$2)*'Medal values'!$B$3
+ COUNTIFS('Official Medal Table'!$I:$I,'Each Gender Events'!$A58,'Official Medal Table'!$C:$C,'Each Gender Events'!D$1,'Official Medal Table'!$E:$E,'Each Gender Events'!D$2)*'Medal values'!$B$3
+ COUNTIFS('Official Medal Table'!$F:$F,'Each Gender Events'!$A58,'Official Medal Table'!$C:$C,'Each Gender Events'!D$1,'Official Medal Table'!$E:$E,"Mixed")*'Medal values'!$B$1/2
+ COUNTIFS('Official Medal Table'!$G:$G,'Each Gender Events'!$A58,'Official Medal Table'!$C:$C,'Each Gender Events'!D$1,'Official Medal Table'!$E:$E,"Mixed")*'Medal values'!$B$2/2
+ COUNTIFS('Official Medal Table'!$H:$H,'Each Gender Events'!$A58,'Official Medal Table'!$C:$C,'Each Gender Events'!D$1,'Official Medal Table'!$E:$E,"Mixed")*'Medal values'!$B$3/2
+ COUNTIFS('Official Medal Table'!$I:$I,'Each Gender Events'!$A58,'Official Medal Table'!$C:$C,'Each Gender Events'!D$1,'Official Medal Table'!$E:$E,"Mixed")*'Medal values'!$B$3/2</f>
        <v>0</v>
      </c>
      <c r="E58">
        <f>COUNTIFS('Official Medal Table'!$F:$F,'Each Gender Events'!$A58,'Official Medal Table'!$C:$C,'Each Gender Events'!E$1,'Official Medal Table'!$E:$E,'Each Gender Events'!E$2)*'Medal values'!$B$1
+ COUNTIFS('Official Medal Table'!$G:$G,'Each Gender Events'!$A58,'Official Medal Table'!$C:$C,'Each Gender Events'!E$1,'Official Medal Table'!$E:$E,'Each Gender Events'!E$2)*'Medal values'!$B$2
+ COUNTIFS('Official Medal Table'!$H:$H,'Each Gender Events'!$A58,'Official Medal Table'!$C:$C,'Each Gender Events'!E$1,'Official Medal Table'!$E:$E,'Each Gender Events'!E$2)*'Medal values'!$B$3
+ COUNTIFS('Official Medal Table'!$I:$I,'Each Gender Events'!$A58,'Official Medal Table'!$C:$C,'Each Gender Events'!E$1,'Official Medal Table'!$E:$E,'Each Gender Events'!E$2)*'Medal values'!$B$3
+ COUNTIFS('Official Medal Table'!$F:$F,'Each Gender Events'!$A58,'Official Medal Table'!$C:$C,'Each Gender Events'!E$1,'Official Medal Table'!$E:$E,"Mixed")*'Medal values'!$B$1/2
+ COUNTIFS('Official Medal Table'!$G:$G,'Each Gender Events'!$A58,'Official Medal Table'!$C:$C,'Each Gender Events'!E$1,'Official Medal Table'!$E:$E,"Mixed")*'Medal values'!$B$2/2
+ COUNTIFS('Official Medal Table'!$H:$H,'Each Gender Events'!$A58,'Official Medal Table'!$C:$C,'Each Gender Events'!E$1,'Official Medal Table'!$E:$E,"Mixed")*'Medal values'!$B$3/2
+ COUNTIFS('Official Medal Table'!$I:$I,'Each Gender Events'!$A58,'Official Medal Table'!$C:$C,'Each Gender Events'!E$1,'Official Medal Table'!$E:$E,"Mixed")*'Medal values'!$B$3/2</f>
        <v>0</v>
      </c>
      <c r="F58">
        <f>COUNTIFS('Official Medal Table'!$F:$F,'Each Gender Events'!$A58,'Official Medal Table'!$C:$C,'Each Gender Events'!F$1,'Official Medal Table'!$E:$E,'Each Gender Events'!F$2)*'Medal values'!$B$1
+ COUNTIFS('Official Medal Table'!$G:$G,'Each Gender Events'!$A58,'Official Medal Table'!$C:$C,'Each Gender Events'!F$1,'Official Medal Table'!$E:$E,'Each Gender Events'!F$2)*'Medal values'!$B$2
+ COUNTIFS('Official Medal Table'!$H:$H,'Each Gender Events'!$A58,'Official Medal Table'!$C:$C,'Each Gender Events'!F$1,'Official Medal Table'!$E:$E,'Each Gender Events'!F$2)*'Medal values'!$B$3
+ COUNTIFS('Official Medal Table'!$I:$I,'Each Gender Events'!$A58,'Official Medal Table'!$C:$C,'Each Gender Events'!F$1,'Official Medal Table'!$E:$E,'Each Gender Events'!F$2)*'Medal values'!$B$3
+ COUNTIFS('Official Medal Table'!$F:$F,'Each Gender Events'!$A58,'Official Medal Table'!$C:$C,'Each Gender Events'!F$1,'Official Medal Table'!$E:$E,"Mixed")*'Medal values'!$B$1/2
+ COUNTIFS('Official Medal Table'!$G:$G,'Each Gender Events'!$A58,'Official Medal Table'!$C:$C,'Each Gender Events'!F$1,'Official Medal Table'!$E:$E,"Mixed")*'Medal values'!$B$2/2
+ COUNTIFS('Official Medal Table'!$H:$H,'Each Gender Events'!$A58,'Official Medal Table'!$C:$C,'Each Gender Events'!F$1,'Official Medal Table'!$E:$E,"Mixed")*'Medal values'!$B$3/2
+ COUNTIFS('Official Medal Table'!$I:$I,'Each Gender Events'!$A58,'Official Medal Table'!$C:$C,'Each Gender Events'!F$1,'Official Medal Table'!$E:$E,"Mixed")*'Medal values'!$B$3/2</f>
        <v>0</v>
      </c>
      <c r="G58">
        <f>COUNTIFS('Official Medal Table'!$F:$F,'Each Gender Events'!$A58,'Official Medal Table'!$C:$C,'Each Gender Events'!G$1,'Official Medal Table'!$E:$E,'Each Gender Events'!G$2)*'Medal values'!$B$1
+ COUNTIFS('Official Medal Table'!$G:$G,'Each Gender Events'!$A58,'Official Medal Table'!$C:$C,'Each Gender Events'!G$1,'Official Medal Table'!$E:$E,'Each Gender Events'!G$2)*'Medal values'!$B$2
+ COUNTIFS('Official Medal Table'!$H:$H,'Each Gender Events'!$A58,'Official Medal Table'!$C:$C,'Each Gender Events'!G$1,'Official Medal Table'!$E:$E,'Each Gender Events'!G$2)*'Medal values'!$B$3
+ COUNTIFS('Official Medal Table'!$I:$I,'Each Gender Events'!$A58,'Official Medal Table'!$C:$C,'Each Gender Events'!G$1,'Official Medal Table'!$E:$E,'Each Gender Events'!G$2)*'Medal values'!$B$3
+ COUNTIFS('Official Medal Table'!$F:$F,'Each Gender Events'!$A58,'Official Medal Table'!$C:$C,'Each Gender Events'!G$1,'Official Medal Table'!$E:$E,"Mixed")*'Medal values'!$B$1/2
+ COUNTIFS('Official Medal Table'!$G:$G,'Each Gender Events'!$A58,'Official Medal Table'!$C:$C,'Each Gender Events'!G$1,'Official Medal Table'!$E:$E,"Mixed")*'Medal values'!$B$2/2
+ COUNTIFS('Official Medal Table'!$H:$H,'Each Gender Events'!$A58,'Official Medal Table'!$C:$C,'Each Gender Events'!G$1,'Official Medal Table'!$E:$E,"Mixed")*'Medal values'!$B$3/2
+ COUNTIFS('Official Medal Table'!$I:$I,'Each Gender Events'!$A58,'Official Medal Table'!$C:$C,'Each Gender Events'!G$1,'Official Medal Table'!$E:$E,"Mixed")*'Medal values'!$B$3/2</f>
        <v>0</v>
      </c>
      <c r="H58">
        <f>COUNTIFS('Official Medal Table'!$F:$F,'Each Gender Events'!$A58,'Official Medal Table'!$C:$C,'Each Gender Events'!H$1,'Official Medal Table'!$E:$E,'Each Gender Events'!H$2)*'Medal values'!$B$1
+ COUNTIFS('Official Medal Table'!$G:$G,'Each Gender Events'!$A58,'Official Medal Table'!$C:$C,'Each Gender Events'!H$1,'Official Medal Table'!$E:$E,'Each Gender Events'!H$2)*'Medal values'!$B$2
+ COUNTIFS('Official Medal Table'!$H:$H,'Each Gender Events'!$A58,'Official Medal Table'!$C:$C,'Each Gender Events'!H$1,'Official Medal Table'!$E:$E,'Each Gender Events'!H$2)*'Medal values'!$B$3
+ COUNTIFS('Official Medal Table'!$I:$I,'Each Gender Events'!$A58,'Official Medal Table'!$C:$C,'Each Gender Events'!H$1,'Official Medal Table'!$E:$E,'Each Gender Events'!H$2)*'Medal values'!$B$3
+ COUNTIFS('Official Medal Table'!$F:$F,'Each Gender Events'!$A58,'Official Medal Table'!$C:$C,'Each Gender Events'!H$1,'Official Medal Table'!$E:$E,"Mixed")*'Medal values'!$B$1/2
+ COUNTIFS('Official Medal Table'!$G:$G,'Each Gender Events'!$A58,'Official Medal Table'!$C:$C,'Each Gender Events'!H$1,'Official Medal Table'!$E:$E,"Mixed")*'Medal values'!$B$2/2
+ COUNTIFS('Official Medal Table'!$H:$H,'Each Gender Events'!$A58,'Official Medal Table'!$C:$C,'Each Gender Events'!H$1,'Official Medal Table'!$E:$E,"Mixed")*'Medal values'!$B$3/2
+ COUNTIFS('Official Medal Table'!$I:$I,'Each Gender Events'!$A58,'Official Medal Table'!$C:$C,'Each Gender Events'!H$1,'Official Medal Table'!$E:$E,"Mixed")*'Medal values'!$B$3/2</f>
        <v>0</v>
      </c>
      <c r="I58">
        <f>COUNTIFS('Official Medal Table'!$F:$F,'Each Gender Events'!$A58,'Official Medal Table'!$C:$C,'Each Gender Events'!I$1,'Official Medal Table'!$E:$E,'Each Gender Events'!I$2)*'Medal values'!$B$1
+ COUNTIFS('Official Medal Table'!$G:$G,'Each Gender Events'!$A58,'Official Medal Table'!$C:$C,'Each Gender Events'!I$1,'Official Medal Table'!$E:$E,'Each Gender Events'!I$2)*'Medal values'!$B$2
+ COUNTIFS('Official Medal Table'!$H:$H,'Each Gender Events'!$A58,'Official Medal Table'!$C:$C,'Each Gender Events'!I$1,'Official Medal Table'!$E:$E,'Each Gender Events'!I$2)*'Medal values'!$B$3
+ COUNTIFS('Official Medal Table'!$I:$I,'Each Gender Events'!$A58,'Official Medal Table'!$C:$C,'Each Gender Events'!I$1,'Official Medal Table'!$E:$E,'Each Gender Events'!I$2)*'Medal values'!$B$3
+ COUNTIFS('Official Medal Table'!$F:$F,'Each Gender Events'!$A58,'Official Medal Table'!$C:$C,'Each Gender Events'!I$1,'Official Medal Table'!$E:$E,"Mixed")*'Medal values'!$B$1/2
+ COUNTIFS('Official Medal Table'!$G:$G,'Each Gender Events'!$A58,'Official Medal Table'!$C:$C,'Each Gender Events'!I$1,'Official Medal Table'!$E:$E,"Mixed")*'Medal values'!$B$2/2
+ COUNTIFS('Official Medal Table'!$H:$H,'Each Gender Events'!$A58,'Official Medal Table'!$C:$C,'Each Gender Events'!I$1,'Official Medal Table'!$E:$E,"Mixed")*'Medal values'!$B$3/2
+ COUNTIFS('Official Medal Table'!$I:$I,'Each Gender Events'!$A58,'Official Medal Table'!$C:$C,'Each Gender Events'!I$1,'Official Medal Table'!$E:$E,"Mixed")*'Medal values'!$B$3/2</f>
        <v>0</v>
      </c>
      <c r="J58">
        <f>COUNTIFS('Official Medal Table'!$F:$F,'Each Gender Events'!$A58,'Official Medal Table'!$C:$C,'Each Gender Events'!J$1,'Official Medal Table'!$E:$E,'Each Gender Events'!J$2)*'Medal values'!$B$1
+ COUNTIFS('Official Medal Table'!$G:$G,'Each Gender Events'!$A58,'Official Medal Table'!$C:$C,'Each Gender Events'!J$1,'Official Medal Table'!$E:$E,'Each Gender Events'!J$2)*'Medal values'!$B$2
+ COUNTIFS('Official Medal Table'!$H:$H,'Each Gender Events'!$A58,'Official Medal Table'!$C:$C,'Each Gender Events'!J$1,'Official Medal Table'!$E:$E,'Each Gender Events'!J$2)*'Medal values'!$B$3
+ COUNTIFS('Official Medal Table'!$I:$I,'Each Gender Events'!$A58,'Official Medal Table'!$C:$C,'Each Gender Events'!J$1,'Official Medal Table'!$E:$E,'Each Gender Events'!J$2)*'Medal values'!$B$3
+ COUNTIFS('Official Medal Table'!$F:$F,'Each Gender Events'!$A58,'Official Medal Table'!$C:$C,'Each Gender Events'!J$1,'Official Medal Table'!$E:$E,"Mixed")*'Medal values'!$B$1/2
+ COUNTIFS('Official Medal Table'!$G:$G,'Each Gender Events'!$A58,'Official Medal Table'!$C:$C,'Each Gender Events'!J$1,'Official Medal Table'!$E:$E,"Mixed")*'Medal values'!$B$2/2
+ COUNTIFS('Official Medal Table'!$H:$H,'Each Gender Events'!$A58,'Official Medal Table'!$C:$C,'Each Gender Events'!J$1,'Official Medal Table'!$E:$E,"Mixed")*'Medal values'!$B$3/2
+ COUNTIFS('Official Medal Table'!$I:$I,'Each Gender Events'!$A58,'Official Medal Table'!$C:$C,'Each Gender Events'!J$1,'Official Medal Table'!$E:$E,"Mixed")*'Medal values'!$B$3/2</f>
        <v>0</v>
      </c>
      <c r="K58">
        <f>COUNTIFS('Official Medal Table'!$F:$F,'Each Gender Events'!$A58,'Official Medal Table'!$C:$C,'Each Gender Events'!K$1,'Official Medal Table'!$E:$E,'Each Gender Events'!K$2)*'Medal values'!$B$1
+ COUNTIFS('Official Medal Table'!$G:$G,'Each Gender Events'!$A58,'Official Medal Table'!$C:$C,'Each Gender Events'!K$1,'Official Medal Table'!$E:$E,'Each Gender Events'!K$2)*'Medal values'!$B$2
+ COUNTIFS('Official Medal Table'!$H:$H,'Each Gender Events'!$A58,'Official Medal Table'!$C:$C,'Each Gender Events'!K$1,'Official Medal Table'!$E:$E,'Each Gender Events'!K$2)*'Medal values'!$B$3
+ COUNTIFS('Official Medal Table'!$I:$I,'Each Gender Events'!$A58,'Official Medal Table'!$C:$C,'Each Gender Events'!K$1,'Official Medal Table'!$E:$E,'Each Gender Events'!K$2)*'Medal values'!$B$3
+ COUNTIFS('Official Medal Table'!$F:$F,'Each Gender Events'!$A58,'Official Medal Table'!$C:$C,'Each Gender Events'!K$1,'Official Medal Table'!$E:$E,"Mixed")*'Medal values'!$B$1/2
+ COUNTIFS('Official Medal Table'!$G:$G,'Each Gender Events'!$A58,'Official Medal Table'!$C:$C,'Each Gender Events'!K$1,'Official Medal Table'!$E:$E,"Mixed")*'Medal values'!$B$2/2
+ COUNTIFS('Official Medal Table'!$H:$H,'Each Gender Events'!$A58,'Official Medal Table'!$C:$C,'Each Gender Events'!K$1,'Official Medal Table'!$E:$E,"Mixed")*'Medal values'!$B$3/2
+ COUNTIFS('Official Medal Table'!$I:$I,'Each Gender Events'!$A58,'Official Medal Table'!$C:$C,'Each Gender Events'!K$1,'Official Medal Table'!$E:$E,"Mixed")*'Medal values'!$B$3/2</f>
        <v>0</v>
      </c>
      <c r="L58">
        <f>COUNTIFS('Official Medal Table'!$F:$F,'Each Gender Events'!$A58,'Official Medal Table'!$C:$C,'Each Gender Events'!L$1,'Official Medal Table'!$E:$E,'Each Gender Events'!L$2)*'Medal values'!$B$1
+ COUNTIFS('Official Medal Table'!$G:$G,'Each Gender Events'!$A58,'Official Medal Table'!$C:$C,'Each Gender Events'!L$1,'Official Medal Table'!$E:$E,'Each Gender Events'!L$2)*'Medal values'!$B$2
+ COUNTIFS('Official Medal Table'!$H:$H,'Each Gender Events'!$A58,'Official Medal Table'!$C:$C,'Each Gender Events'!L$1,'Official Medal Table'!$E:$E,'Each Gender Events'!L$2)*'Medal values'!$B$3
+ COUNTIFS('Official Medal Table'!$I:$I,'Each Gender Events'!$A58,'Official Medal Table'!$C:$C,'Each Gender Events'!L$1,'Official Medal Table'!$E:$E,'Each Gender Events'!L$2)*'Medal values'!$B$3
+ COUNTIFS('Official Medal Table'!$F:$F,'Each Gender Events'!$A58,'Official Medal Table'!$C:$C,'Each Gender Events'!L$1,'Official Medal Table'!$E:$E,"Mixed")*'Medal values'!$B$1/2
+ COUNTIFS('Official Medal Table'!$G:$G,'Each Gender Events'!$A58,'Official Medal Table'!$C:$C,'Each Gender Events'!L$1,'Official Medal Table'!$E:$E,"Mixed")*'Medal values'!$B$2/2
+ COUNTIFS('Official Medal Table'!$H:$H,'Each Gender Events'!$A58,'Official Medal Table'!$C:$C,'Each Gender Events'!L$1,'Official Medal Table'!$E:$E,"Mixed")*'Medal values'!$B$3/2
+ COUNTIFS('Official Medal Table'!$I:$I,'Each Gender Events'!$A58,'Official Medal Table'!$C:$C,'Each Gender Events'!L$1,'Official Medal Table'!$E:$E,"Mixed")*'Medal values'!$B$3/2</f>
        <v>0</v>
      </c>
      <c r="M58">
        <f>COUNTIFS('Official Medal Table'!$F:$F,'Each Gender Events'!$A58,'Official Medal Table'!$C:$C,'Each Gender Events'!M$1,'Official Medal Table'!$E:$E,'Each Gender Events'!M$2)*'Medal values'!$B$1
+ COUNTIFS('Official Medal Table'!$G:$G,'Each Gender Events'!$A58,'Official Medal Table'!$C:$C,'Each Gender Events'!M$1,'Official Medal Table'!$E:$E,'Each Gender Events'!M$2)*'Medal values'!$B$2
+ COUNTIFS('Official Medal Table'!$H:$H,'Each Gender Events'!$A58,'Official Medal Table'!$C:$C,'Each Gender Events'!M$1,'Official Medal Table'!$E:$E,'Each Gender Events'!M$2)*'Medal values'!$B$3
+ COUNTIFS('Official Medal Table'!$I:$I,'Each Gender Events'!$A58,'Official Medal Table'!$C:$C,'Each Gender Events'!M$1,'Official Medal Table'!$E:$E,'Each Gender Events'!M$2)*'Medal values'!$B$3
+ COUNTIFS('Official Medal Table'!$F:$F,'Each Gender Events'!$A58,'Official Medal Table'!$C:$C,'Each Gender Events'!M$1,'Official Medal Table'!$E:$E,"Mixed")*'Medal values'!$B$1/2
+ COUNTIFS('Official Medal Table'!$G:$G,'Each Gender Events'!$A58,'Official Medal Table'!$C:$C,'Each Gender Events'!M$1,'Official Medal Table'!$E:$E,"Mixed")*'Medal values'!$B$2/2
+ COUNTIFS('Official Medal Table'!$H:$H,'Each Gender Events'!$A58,'Official Medal Table'!$C:$C,'Each Gender Events'!M$1,'Official Medal Table'!$E:$E,"Mixed")*'Medal values'!$B$3/2
+ COUNTIFS('Official Medal Table'!$I:$I,'Each Gender Events'!$A58,'Official Medal Table'!$C:$C,'Each Gender Events'!M$1,'Official Medal Table'!$E:$E,"Mixed")*'Medal values'!$B$3/2</f>
        <v>0</v>
      </c>
      <c r="N58">
        <f>COUNTIFS('Official Medal Table'!$F:$F,'Each Gender Events'!$A58,'Official Medal Table'!$C:$C,'Each Gender Events'!N$1,'Official Medal Table'!$E:$E,'Each Gender Events'!N$2)*'Medal values'!$B$1
+ COUNTIFS('Official Medal Table'!$G:$G,'Each Gender Events'!$A58,'Official Medal Table'!$C:$C,'Each Gender Events'!N$1,'Official Medal Table'!$E:$E,'Each Gender Events'!N$2)*'Medal values'!$B$2
+ COUNTIFS('Official Medal Table'!$H:$H,'Each Gender Events'!$A58,'Official Medal Table'!$C:$C,'Each Gender Events'!N$1,'Official Medal Table'!$E:$E,'Each Gender Events'!N$2)*'Medal values'!$B$3
+ COUNTIFS('Official Medal Table'!$I:$I,'Each Gender Events'!$A58,'Official Medal Table'!$C:$C,'Each Gender Events'!N$1,'Official Medal Table'!$E:$E,'Each Gender Events'!N$2)*'Medal values'!$B$3
+ COUNTIFS('Official Medal Table'!$F:$F,'Each Gender Events'!$A58,'Official Medal Table'!$C:$C,'Each Gender Events'!N$1,'Official Medal Table'!$E:$E,"Mixed")*'Medal values'!$B$1/2
+ COUNTIFS('Official Medal Table'!$G:$G,'Each Gender Events'!$A58,'Official Medal Table'!$C:$C,'Each Gender Events'!N$1,'Official Medal Table'!$E:$E,"Mixed")*'Medal values'!$B$2/2
+ COUNTIFS('Official Medal Table'!$H:$H,'Each Gender Events'!$A58,'Official Medal Table'!$C:$C,'Each Gender Events'!N$1,'Official Medal Table'!$E:$E,"Mixed")*'Medal values'!$B$3/2
+ COUNTIFS('Official Medal Table'!$I:$I,'Each Gender Events'!$A58,'Official Medal Table'!$C:$C,'Each Gender Events'!N$1,'Official Medal Table'!$E:$E,"Mixed")*'Medal values'!$B$3/2</f>
        <v>0</v>
      </c>
      <c r="O58">
        <f>COUNTIFS('Official Medal Table'!$F:$F,'Each Gender Events'!$A58,'Official Medal Table'!$C:$C,'Each Gender Events'!O$1,'Official Medal Table'!$E:$E,'Each Gender Events'!O$2)*'Medal values'!$B$1
+ COUNTIFS('Official Medal Table'!$G:$G,'Each Gender Events'!$A58,'Official Medal Table'!$C:$C,'Each Gender Events'!O$1,'Official Medal Table'!$E:$E,'Each Gender Events'!O$2)*'Medal values'!$B$2
+ COUNTIFS('Official Medal Table'!$H:$H,'Each Gender Events'!$A58,'Official Medal Table'!$C:$C,'Each Gender Events'!O$1,'Official Medal Table'!$E:$E,'Each Gender Events'!O$2)*'Medal values'!$B$3
+ COUNTIFS('Official Medal Table'!$I:$I,'Each Gender Events'!$A58,'Official Medal Table'!$C:$C,'Each Gender Events'!O$1,'Official Medal Table'!$E:$E,'Each Gender Events'!O$2)*'Medal values'!$B$3
+ COUNTIFS('Official Medal Table'!$F:$F,'Each Gender Events'!$A58,'Official Medal Table'!$C:$C,'Each Gender Events'!O$1,'Official Medal Table'!$E:$E,"Mixed")*'Medal values'!$B$1/2
+ COUNTIFS('Official Medal Table'!$G:$G,'Each Gender Events'!$A58,'Official Medal Table'!$C:$C,'Each Gender Events'!O$1,'Official Medal Table'!$E:$E,"Mixed")*'Medal values'!$B$2/2
+ COUNTIFS('Official Medal Table'!$H:$H,'Each Gender Events'!$A58,'Official Medal Table'!$C:$C,'Each Gender Events'!O$1,'Official Medal Table'!$E:$E,"Mixed")*'Medal values'!$B$3/2
+ COUNTIFS('Official Medal Table'!$I:$I,'Each Gender Events'!$A58,'Official Medal Table'!$C:$C,'Each Gender Events'!O$1,'Official Medal Table'!$E:$E,"Mixed")*'Medal values'!$B$3/2</f>
        <v>3.0009999999999999</v>
      </c>
      <c r="P58">
        <f>COUNTIFS('Official Medal Table'!$F:$F,'Each Gender Events'!$A58,'Official Medal Table'!$C:$C,'Each Gender Events'!P$1,'Official Medal Table'!$E:$E,'Each Gender Events'!P$2)*'Medal values'!$B$1
+ COUNTIFS('Official Medal Table'!$G:$G,'Each Gender Events'!$A58,'Official Medal Table'!$C:$C,'Each Gender Events'!P$1,'Official Medal Table'!$E:$E,'Each Gender Events'!P$2)*'Medal values'!$B$2
+ COUNTIFS('Official Medal Table'!$H:$H,'Each Gender Events'!$A58,'Official Medal Table'!$C:$C,'Each Gender Events'!P$1,'Official Medal Table'!$E:$E,'Each Gender Events'!P$2)*'Medal values'!$B$3
+ COUNTIFS('Official Medal Table'!$I:$I,'Each Gender Events'!$A58,'Official Medal Table'!$C:$C,'Each Gender Events'!P$1,'Official Medal Table'!$E:$E,'Each Gender Events'!P$2)*'Medal values'!$B$3
+ COUNTIFS('Official Medal Table'!$F:$F,'Each Gender Events'!$A58,'Official Medal Table'!$C:$C,'Each Gender Events'!P$1,'Official Medal Table'!$E:$E,"Mixed")*'Medal values'!$B$1/2
+ COUNTIFS('Official Medal Table'!$G:$G,'Each Gender Events'!$A58,'Official Medal Table'!$C:$C,'Each Gender Events'!P$1,'Official Medal Table'!$E:$E,"Mixed")*'Medal values'!$B$2/2
+ COUNTIFS('Official Medal Table'!$H:$H,'Each Gender Events'!$A58,'Official Medal Table'!$C:$C,'Each Gender Events'!P$1,'Official Medal Table'!$E:$E,"Mixed")*'Medal values'!$B$3/2
+ COUNTIFS('Official Medal Table'!$I:$I,'Each Gender Events'!$A58,'Official Medal Table'!$C:$C,'Each Gender Events'!P$1,'Official Medal Table'!$E:$E,"Mixed")*'Medal values'!$B$3/2</f>
        <v>0</v>
      </c>
      <c r="Q58">
        <f>COUNTIFS('Official Medal Table'!$F:$F,'Each Gender Events'!$A58,'Official Medal Table'!$C:$C,'Each Gender Events'!Q$1,'Official Medal Table'!$E:$E,'Each Gender Events'!Q$2)*'Medal values'!$B$1
+ COUNTIFS('Official Medal Table'!$G:$G,'Each Gender Events'!$A58,'Official Medal Table'!$C:$C,'Each Gender Events'!Q$1,'Official Medal Table'!$E:$E,'Each Gender Events'!Q$2)*'Medal values'!$B$2
+ COUNTIFS('Official Medal Table'!$H:$H,'Each Gender Events'!$A58,'Official Medal Table'!$C:$C,'Each Gender Events'!Q$1,'Official Medal Table'!$E:$E,'Each Gender Events'!Q$2)*'Medal values'!$B$3
+ COUNTIFS('Official Medal Table'!$I:$I,'Each Gender Events'!$A58,'Official Medal Table'!$C:$C,'Each Gender Events'!Q$1,'Official Medal Table'!$E:$E,'Each Gender Events'!Q$2)*'Medal values'!$B$3
+ COUNTIFS('Official Medal Table'!$F:$F,'Each Gender Events'!$A58,'Official Medal Table'!$C:$C,'Each Gender Events'!Q$1,'Official Medal Table'!$E:$E,"Mixed")*'Medal values'!$B$1/2
+ COUNTIFS('Official Medal Table'!$G:$G,'Each Gender Events'!$A58,'Official Medal Table'!$C:$C,'Each Gender Events'!Q$1,'Official Medal Table'!$E:$E,"Mixed")*'Medal values'!$B$2/2
+ COUNTIFS('Official Medal Table'!$H:$H,'Each Gender Events'!$A58,'Official Medal Table'!$C:$C,'Each Gender Events'!Q$1,'Official Medal Table'!$E:$E,"Mixed")*'Medal values'!$B$3/2
+ COUNTIFS('Official Medal Table'!$I:$I,'Each Gender Events'!$A58,'Official Medal Table'!$C:$C,'Each Gender Events'!Q$1,'Official Medal Table'!$E:$E,"Mixed")*'Medal values'!$B$3/2</f>
        <v>0</v>
      </c>
      <c r="R58">
        <f>COUNTIFS('Official Medal Table'!$F:$F,'Each Gender Events'!$A58,'Official Medal Table'!$C:$C,'Each Gender Events'!R$1,'Official Medal Table'!$E:$E,'Each Gender Events'!R$2)*'Medal values'!$B$1
+ COUNTIFS('Official Medal Table'!$G:$G,'Each Gender Events'!$A58,'Official Medal Table'!$C:$C,'Each Gender Events'!R$1,'Official Medal Table'!$E:$E,'Each Gender Events'!R$2)*'Medal values'!$B$2
+ COUNTIFS('Official Medal Table'!$H:$H,'Each Gender Events'!$A58,'Official Medal Table'!$C:$C,'Each Gender Events'!R$1,'Official Medal Table'!$E:$E,'Each Gender Events'!R$2)*'Medal values'!$B$3
+ COUNTIFS('Official Medal Table'!$I:$I,'Each Gender Events'!$A58,'Official Medal Table'!$C:$C,'Each Gender Events'!R$1,'Official Medal Table'!$E:$E,'Each Gender Events'!R$2)*'Medal values'!$B$3
+ COUNTIFS('Official Medal Table'!$F:$F,'Each Gender Events'!$A58,'Official Medal Table'!$C:$C,'Each Gender Events'!R$1,'Official Medal Table'!$E:$E,"Mixed")*'Medal values'!$B$1/2
+ COUNTIFS('Official Medal Table'!$G:$G,'Each Gender Events'!$A58,'Official Medal Table'!$C:$C,'Each Gender Events'!R$1,'Official Medal Table'!$E:$E,"Mixed")*'Medal values'!$B$2/2
+ COUNTIFS('Official Medal Table'!$H:$H,'Each Gender Events'!$A58,'Official Medal Table'!$C:$C,'Each Gender Events'!R$1,'Official Medal Table'!$E:$E,"Mixed")*'Medal values'!$B$3/2
+ COUNTIFS('Official Medal Table'!$I:$I,'Each Gender Events'!$A58,'Official Medal Table'!$C:$C,'Each Gender Events'!R$1,'Official Medal Table'!$E:$E,"Mixed")*'Medal values'!$B$3/2</f>
        <v>0</v>
      </c>
      <c r="S58">
        <f>COUNTIFS('Official Medal Table'!$F:$F,'Each Gender Events'!$A58,'Official Medal Table'!$C:$C,'Each Gender Events'!S$1,'Official Medal Table'!$E:$E,'Each Gender Events'!S$2)*'Medal values'!$B$1
+ COUNTIFS('Official Medal Table'!$G:$G,'Each Gender Events'!$A58,'Official Medal Table'!$C:$C,'Each Gender Events'!S$1,'Official Medal Table'!$E:$E,'Each Gender Events'!S$2)*'Medal values'!$B$2
+ COUNTIFS('Official Medal Table'!$H:$H,'Each Gender Events'!$A58,'Official Medal Table'!$C:$C,'Each Gender Events'!S$1,'Official Medal Table'!$E:$E,'Each Gender Events'!S$2)*'Medal values'!$B$3
+ COUNTIFS('Official Medal Table'!$I:$I,'Each Gender Events'!$A58,'Official Medal Table'!$C:$C,'Each Gender Events'!S$1,'Official Medal Table'!$E:$E,'Each Gender Events'!S$2)*'Medal values'!$B$3
+ COUNTIFS('Official Medal Table'!$F:$F,'Each Gender Events'!$A58,'Official Medal Table'!$C:$C,'Each Gender Events'!S$1,'Official Medal Table'!$E:$E,"Mixed")*'Medal values'!$B$1/2
+ COUNTIFS('Official Medal Table'!$G:$G,'Each Gender Events'!$A58,'Official Medal Table'!$C:$C,'Each Gender Events'!S$1,'Official Medal Table'!$E:$E,"Mixed")*'Medal values'!$B$2/2
+ COUNTIFS('Official Medal Table'!$H:$H,'Each Gender Events'!$A58,'Official Medal Table'!$C:$C,'Each Gender Events'!S$1,'Official Medal Table'!$E:$E,"Mixed")*'Medal values'!$B$3/2
+ COUNTIFS('Official Medal Table'!$I:$I,'Each Gender Events'!$A58,'Official Medal Table'!$C:$C,'Each Gender Events'!S$1,'Official Medal Table'!$E:$E,"Mixed")*'Medal values'!$B$3/2</f>
        <v>0</v>
      </c>
      <c r="T58">
        <f>COUNTIFS('Official Medal Table'!$F:$F,'Each Gender Events'!$A58,'Official Medal Table'!$C:$C,'Each Gender Events'!T$1,'Official Medal Table'!$E:$E,'Each Gender Events'!T$2)*'Medal values'!$B$1
+ COUNTIFS('Official Medal Table'!$G:$G,'Each Gender Events'!$A58,'Official Medal Table'!$C:$C,'Each Gender Events'!T$1,'Official Medal Table'!$E:$E,'Each Gender Events'!T$2)*'Medal values'!$B$2
+ COUNTIFS('Official Medal Table'!$H:$H,'Each Gender Events'!$A58,'Official Medal Table'!$C:$C,'Each Gender Events'!T$1,'Official Medal Table'!$E:$E,'Each Gender Events'!T$2)*'Medal values'!$B$3
+ COUNTIFS('Official Medal Table'!$I:$I,'Each Gender Events'!$A58,'Official Medal Table'!$C:$C,'Each Gender Events'!T$1,'Official Medal Table'!$E:$E,'Each Gender Events'!T$2)*'Medal values'!$B$3
+ COUNTIFS('Official Medal Table'!$F:$F,'Each Gender Events'!$A58,'Official Medal Table'!$C:$C,'Each Gender Events'!T$1,'Official Medal Table'!$E:$E,"Mixed")*'Medal values'!$B$1/2
+ COUNTIFS('Official Medal Table'!$G:$G,'Each Gender Events'!$A58,'Official Medal Table'!$C:$C,'Each Gender Events'!T$1,'Official Medal Table'!$E:$E,"Mixed")*'Medal values'!$B$2/2
+ COUNTIFS('Official Medal Table'!$H:$H,'Each Gender Events'!$A58,'Official Medal Table'!$C:$C,'Each Gender Events'!T$1,'Official Medal Table'!$E:$E,"Mixed")*'Medal values'!$B$3/2
+ COUNTIFS('Official Medal Table'!$I:$I,'Each Gender Events'!$A58,'Official Medal Table'!$C:$C,'Each Gender Events'!T$1,'Official Medal Table'!$E:$E,"Mixed")*'Medal values'!$B$3/2</f>
        <v>0</v>
      </c>
      <c r="U58">
        <f>COUNTIFS('Official Medal Table'!$F:$F,'Each Gender Events'!$A58,'Official Medal Table'!$C:$C,'Each Gender Events'!U$1,'Official Medal Table'!$E:$E,'Each Gender Events'!U$2)*'Medal values'!$B$1
+ COUNTIFS('Official Medal Table'!$G:$G,'Each Gender Events'!$A58,'Official Medal Table'!$C:$C,'Each Gender Events'!U$1,'Official Medal Table'!$E:$E,'Each Gender Events'!U$2)*'Medal values'!$B$2
+ COUNTIFS('Official Medal Table'!$H:$H,'Each Gender Events'!$A58,'Official Medal Table'!$C:$C,'Each Gender Events'!U$1,'Official Medal Table'!$E:$E,'Each Gender Events'!U$2)*'Medal values'!$B$3
+ COUNTIFS('Official Medal Table'!$I:$I,'Each Gender Events'!$A58,'Official Medal Table'!$C:$C,'Each Gender Events'!U$1,'Official Medal Table'!$E:$E,'Each Gender Events'!U$2)*'Medal values'!$B$3
+ COUNTIFS('Official Medal Table'!$F:$F,'Each Gender Events'!$A58,'Official Medal Table'!$C:$C,'Each Gender Events'!U$1,'Official Medal Table'!$E:$E,"Mixed")*'Medal values'!$B$1/2
+ COUNTIFS('Official Medal Table'!$G:$G,'Each Gender Events'!$A58,'Official Medal Table'!$C:$C,'Each Gender Events'!U$1,'Official Medal Table'!$E:$E,"Mixed")*'Medal values'!$B$2/2
+ COUNTIFS('Official Medal Table'!$H:$H,'Each Gender Events'!$A58,'Official Medal Table'!$C:$C,'Each Gender Events'!U$1,'Official Medal Table'!$E:$E,"Mixed")*'Medal values'!$B$3/2
+ COUNTIFS('Official Medal Table'!$I:$I,'Each Gender Events'!$A58,'Official Medal Table'!$C:$C,'Each Gender Events'!U$1,'Official Medal Table'!$E:$E,"Mixed")*'Medal values'!$B$3/2</f>
        <v>0</v>
      </c>
      <c r="V58">
        <f>COUNTIFS('Official Medal Table'!$F:$F,'Each Gender Events'!$A58,'Official Medal Table'!$C:$C,'Each Gender Events'!V$1,'Official Medal Table'!$E:$E,'Each Gender Events'!V$2)*'Medal values'!$B$1
+ COUNTIFS('Official Medal Table'!$G:$G,'Each Gender Events'!$A58,'Official Medal Table'!$C:$C,'Each Gender Events'!V$1,'Official Medal Table'!$E:$E,'Each Gender Events'!V$2)*'Medal values'!$B$2
+ COUNTIFS('Official Medal Table'!$H:$H,'Each Gender Events'!$A58,'Official Medal Table'!$C:$C,'Each Gender Events'!V$1,'Official Medal Table'!$E:$E,'Each Gender Events'!V$2)*'Medal values'!$B$3
+ COUNTIFS('Official Medal Table'!$I:$I,'Each Gender Events'!$A58,'Official Medal Table'!$C:$C,'Each Gender Events'!V$1,'Official Medal Table'!$E:$E,'Each Gender Events'!V$2)*'Medal values'!$B$3
+ COUNTIFS('Official Medal Table'!$F:$F,'Each Gender Events'!$A58,'Official Medal Table'!$C:$C,'Each Gender Events'!V$1,'Official Medal Table'!$E:$E,"Mixed")*'Medal values'!$B$1/2
+ COUNTIFS('Official Medal Table'!$G:$G,'Each Gender Events'!$A58,'Official Medal Table'!$C:$C,'Each Gender Events'!V$1,'Official Medal Table'!$E:$E,"Mixed")*'Medal values'!$B$2/2
+ COUNTIFS('Official Medal Table'!$H:$H,'Each Gender Events'!$A58,'Official Medal Table'!$C:$C,'Each Gender Events'!V$1,'Official Medal Table'!$E:$E,"Mixed")*'Medal values'!$B$3/2
+ COUNTIFS('Official Medal Table'!$I:$I,'Each Gender Events'!$A58,'Official Medal Table'!$C:$C,'Each Gender Events'!V$1,'Official Medal Table'!$E:$E,"Mixed")*'Medal values'!$B$3/2</f>
        <v>0</v>
      </c>
      <c r="W58">
        <f>COUNTIFS('Official Medal Table'!$F:$F,'Each Gender Events'!$A58,'Official Medal Table'!$C:$C,'Each Gender Events'!W$1,'Official Medal Table'!$E:$E,'Each Gender Events'!W$2)*'Medal values'!$B$1
+ COUNTIFS('Official Medal Table'!$G:$G,'Each Gender Events'!$A58,'Official Medal Table'!$C:$C,'Each Gender Events'!W$1,'Official Medal Table'!$E:$E,'Each Gender Events'!W$2)*'Medal values'!$B$2
+ COUNTIFS('Official Medal Table'!$H:$H,'Each Gender Events'!$A58,'Official Medal Table'!$C:$C,'Each Gender Events'!W$1,'Official Medal Table'!$E:$E,'Each Gender Events'!W$2)*'Medal values'!$B$3
+ COUNTIFS('Official Medal Table'!$I:$I,'Each Gender Events'!$A58,'Official Medal Table'!$C:$C,'Each Gender Events'!W$1,'Official Medal Table'!$E:$E,'Each Gender Events'!W$2)*'Medal values'!$B$3
+ COUNTIFS('Official Medal Table'!$F:$F,'Each Gender Events'!$A58,'Official Medal Table'!$C:$C,'Each Gender Events'!W$1,'Official Medal Table'!$E:$E,"Mixed")*'Medal values'!$B$1/2
+ COUNTIFS('Official Medal Table'!$G:$G,'Each Gender Events'!$A58,'Official Medal Table'!$C:$C,'Each Gender Events'!W$1,'Official Medal Table'!$E:$E,"Mixed")*'Medal values'!$B$2/2
+ COUNTIFS('Official Medal Table'!$H:$H,'Each Gender Events'!$A58,'Official Medal Table'!$C:$C,'Each Gender Events'!W$1,'Official Medal Table'!$E:$E,"Mixed")*'Medal values'!$B$3/2
+ COUNTIFS('Official Medal Table'!$I:$I,'Each Gender Events'!$A58,'Official Medal Table'!$C:$C,'Each Gender Events'!W$1,'Official Medal Table'!$E:$E,"Mixed")*'Medal values'!$B$3/2</f>
        <v>0</v>
      </c>
      <c r="X58">
        <f>COUNTIFS('Official Medal Table'!$F:$F,'Each Gender Events'!$A58,'Official Medal Table'!$C:$C,'Each Gender Events'!X$1,'Official Medal Table'!$E:$E,'Each Gender Events'!X$2)*'Medal values'!$B$1
+ COUNTIFS('Official Medal Table'!$G:$G,'Each Gender Events'!$A58,'Official Medal Table'!$C:$C,'Each Gender Events'!X$1,'Official Medal Table'!$E:$E,'Each Gender Events'!X$2)*'Medal values'!$B$2
+ COUNTIFS('Official Medal Table'!$H:$H,'Each Gender Events'!$A58,'Official Medal Table'!$C:$C,'Each Gender Events'!X$1,'Official Medal Table'!$E:$E,'Each Gender Events'!X$2)*'Medal values'!$B$3
+ COUNTIFS('Official Medal Table'!$I:$I,'Each Gender Events'!$A58,'Official Medal Table'!$C:$C,'Each Gender Events'!X$1,'Official Medal Table'!$E:$E,'Each Gender Events'!X$2)*'Medal values'!$B$3
+ COUNTIFS('Official Medal Table'!$F:$F,'Each Gender Events'!$A58,'Official Medal Table'!$C:$C,'Each Gender Events'!X$1,'Official Medal Table'!$E:$E,"Mixed")*'Medal values'!$B$1/2
+ COUNTIFS('Official Medal Table'!$G:$G,'Each Gender Events'!$A58,'Official Medal Table'!$C:$C,'Each Gender Events'!X$1,'Official Medal Table'!$E:$E,"Mixed")*'Medal values'!$B$2/2
+ COUNTIFS('Official Medal Table'!$H:$H,'Each Gender Events'!$A58,'Official Medal Table'!$C:$C,'Each Gender Events'!X$1,'Official Medal Table'!$E:$E,"Mixed")*'Medal values'!$B$3/2
+ COUNTIFS('Official Medal Table'!$I:$I,'Each Gender Events'!$A58,'Official Medal Table'!$C:$C,'Each Gender Events'!X$1,'Official Medal Table'!$E:$E,"Mixed")*'Medal values'!$B$3/2</f>
        <v>0</v>
      </c>
      <c r="Y58">
        <f>COUNTIFS('Official Medal Table'!$F:$F,'Each Gender Events'!$A58,'Official Medal Table'!$C:$C,'Each Gender Events'!Y$1,'Official Medal Table'!$E:$E,'Each Gender Events'!Y$2)*'Medal values'!$B$1
+ COUNTIFS('Official Medal Table'!$G:$G,'Each Gender Events'!$A58,'Official Medal Table'!$C:$C,'Each Gender Events'!Y$1,'Official Medal Table'!$E:$E,'Each Gender Events'!Y$2)*'Medal values'!$B$2
+ COUNTIFS('Official Medal Table'!$H:$H,'Each Gender Events'!$A58,'Official Medal Table'!$C:$C,'Each Gender Events'!Y$1,'Official Medal Table'!$E:$E,'Each Gender Events'!Y$2)*'Medal values'!$B$3
+ COUNTIFS('Official Medal Table'!$I:$I,'Each Gender Events'!$A58,'Official Medal Table'!$C:$C,'Each Gender Events'!Y$1,'Official Medal Table'!$E:$E,'Each Gender Events'!Y$2)*'Medal values'!$B$3
+ COUNTIFS('Official Medal Table'!$F:$F,'Each Gender Events'!$A58,'Official Medal Table'!$C:$C,'Each Gender Events'!Y$1,'Official Medal Table'!$E:$E,"Mixed")*'Medal values'!$B$1/2
+ COUNTIFS('Official Medal Table'!$G:$G,'Each Gender Events'!$A58,'Official Medal Table'!$C:$C,'Each Gender Events'!Y$1,'Official Medal Table'!$E:$E,"Mixed")*'Medal values'!$B$2/2
+ COUNTIFS('Official Medal Table'!$H:$H,'Each Gender Events'!$A58,'Official Medal Table'!$C:$C,'Each Gender Events'!Y$1,'Official Medal Table'!$E:$E,"Mixed")*'Medal values'!$B$3/2
+ COUNTIFS('Official Medal Table'!$I:$I,'Each Gender Events'!$A58,'Official Medal Table'!$C:$C,'Each Gender Events'!Y$1,'Official Medal Table'!$E:$E,"Mixed")*'Medal values'!$B$3/2</f>
        <v>0</v>
      </c>
      <c r="Z58">
        <f>COUNTIFS('Official Medal Table'!$F:$F,'Each Gender Events'!$A58,'Official Medal Table'!$C:$C,'Each Gender Events'!Z$1,'Official Medal Table'!$E:$E,'Each Gender Events'!Z$2)*'Medal values'!$B$1
+ COUNTIFS('Official Medal Table'!$G:$G,'Each Gender Events'!$A58,'Official Medal Table'!$C:$C,'Each Gender Events'!Z$1,'Official Medal Table'!$E:$E,'Each Gender Events'!Z$2)*'Medal values'!$B$2
+ COUNTIFS('Official Medal Table'!$H:$H,'Each Gender Events'!$A58,'Official Medal Table'!$C:$C,'Each Gender Events'!Z$1,'Official Medal Table'!$E:$E,'Each Gender Events'!Z$2)*'Medal values'!$B$3
+ COUNTIFS('Official Medal Table'!$I:$I,'Each Gender Events'!$A58,'Official Medal Table'!$C:$C,'Each Gender Events'!Z$1,'Official Medal Table'!$E:$E,'Each Gender Events'!Z$2)*'Medal values'!$B$3
+ COUNTIFS('Official Medal Table'!$F:$F,'Each Gender Events'!$A58,'Official Medal Table'!$C:$C,'Each Gender Events'!Z$1,'Official Medal Table'!$E:$E,"Mixed")*'Medal values'!$B$1/2
+ COUNTIFS('Official Medal Table'!$G:$G,'Each Gender Events'!$A58,'Official Medal Table'!$C:$C,'Each Gender Events'!Z$1,'Official Medal Table'!$E:$E,"Mixed")*'Medal values'!$B$2/2
+ COUNTIFS('Official Medal Table'!$H:$H,'Each Gender Events'!$A58,'Official Medal Table'!$C:$C,'Each Gender Events'!Z$1,'Official Medal Table'!$E:$E,"Mixed")*'Medal values'!$B$3/2
+ COUNTIFS('Official Medal Table'!$I:$I,'Each Gender Events'!$A58,'Official Medal Table'!$C:$C,'Each Gender Events'!Z$1,'Official Medal Table'!$E:$E,"Mixed")*'Medal values'!$B$3/2</f>
        <v>0</v>
      </c>
      <c r="AA58">
        <f>COUNTIFS('Official Medal Table'!$F:$F,'Each Gender Events'!$A58,'Official Medal Table'!$C:$C,'Each Gender Events'!AA$1,'Official Medal Table'!$E:$E,'Each Gender Events'!AA$2)*'Medal values'!$B$1
+ COUNTIFS('Official Medal Table'!$G:$G,'Each Gender Events'!$A58,'Official Medal Table'!$C:$C,'Each Gender Events'!AA$1,'Official Medal Table'!$E:$E,'Each Gender Events'!AA$2)*'Medal values'!$B$2
+ COUNTIFS('Official Medal Table'!$H:$H,'Each Gender Events'!$A58,'Official Medal Table'!$C:$C,'Each Gender Events'!AA$1,'Official Medal Table'!$E:$E,'Each Gender Events'!AA$2)*'Medal values'!$B$3
+ COUNTIFS('Official Medal Table'!$I:$I,'Each Gender Events'!$A58,'Official Medal Table'!$C:$C,'Each Gender Events'!AA$1,'Official Medal Table'!$E:$E,'Each Gender Events'!AA$2)*'Medal values'!$B$3
+ COUNTIFS('Official Medal Table'!$F:$F,'Each Gender Events'!$A58,'Official Medal Table'!$C:$C,'Each Gender Events'!AA$1,'Official Medal Table'!$E:$E,"Mixed")*'Medal values'!$B$1/2
+ COUNTIFS('Official Medal Table'!$G:$G,'Each Gender Events'!$A58,'Official Medal Table'!$C:$C,'Each Gender Events'!AA$1,'Official Medal Table'!$E:$E,"Mixed")*'Medal values'!$B$2/2
+ COUNTIFS('Official Medal Table'!$H:$H,'Each Gender Events'!$A58,'Official Medal Table'!$C:$C,'Each Gender Events'!AA$1,'Official Medal Table'!$E:$E,"Mixed")*'Medal values'!$B$3/2
+ COUNTIFS('Official Medal Table'!$I:$I,'Each Gender Events'!$A58,'Official Medal Table'!$C:$C,'Each Gender Events'!AA$1,'Official Medal Table'!$E:$E,"Mixed")*'Medal values'!$B$3/2</f>
        <v>1</v>
      </c>
      <c r="AB58">
        <f>COUNTIFS('Official Medal Table'!$F:$F,'Each Gender Events'!$A58,'Official Medal Table'!$C:$C,'Each Gender Events'!AB$1,'Official Medal Table'!$E:$E,'Each Gender Events'!AB$2)*'Medal values'!$B$1
+ COUNTIFS('Official Medal Table'!$G:$G,'Each Gender Events'!$A58,'Official Medal Table'!$C:$C,'Each Gender Events'!AB$1,'Official Medal Table'!$E:$E,'Each Gender Events'!AB$2)*'Medal values'!$B$2
+ COUNTIFS('Official Medal Table'!$H:$H,'Each Gender Events'!$A58,'Official Medal Table'!$C:$C,'Each Gender Events'!AB$1,'Official Medal Table'!$E:$E,'Each Gender Events'!AB$2)*'Medal values'!$B$3
+ COUNTIFS('Official Medal Table'!$I:$I,'Each Gender Events'!$A58,'Official Medal Table'!$C:$C,'Each Gender Events'!AB$1,'Official Medal Table'!$E:$E,'Each Gender Events'!AB$2)*'Medal values'!$B$3
+ COUNTIFS('Official Medal Table'!$F:$F,'Each Gender Events'!$A58,'Official Medal Table'!$C:$C,'Each Gender Events'!AB$1,'Official Medal Table'!$E:$E,"Mixed")*'Medal values'!$B$1/2
+ COUNTIFS('Official Medal Table'!$G:$G,'Each Gender Events'!$A58,'Official Medal Table'!$C:$C,'Each Gender Events'!AB$1,'Official Medal Table'!$E:$E,"Mixed")*'Medal values'!$B$2/2
+ COUNTIFS('Official Medal Table'!$H:$H,'Each Gender Events'!$A58,'Official Medal Table'!$C:$C,'Each Gender Events'!AB$1,'Official Medal Table'!$E:$E,"Mixed")*'Medal values'!$B$3/2
+ COUNTIFS('Official Medal Table'!$I:$I,'Each Gender Events'!$A58,'Official Medal Table'!$C:$C,'Each Gender Events'!AB$1,'Official Medal Table'!$E:$E,"Mixed")*'Medal values'!$B$3/2</f>
        <v>0</v>
      </c>
      <c r="AC58">
        <f>COUNTIFS('Official Medal Table'!$F:$F,'Each Gender Events'!$A58,'Official Medal Table'!$C:$C,'Each Gender Events'!AC$1,'Official Medal Table'!$E:$E,'Each Gender Events'!AC$2)*'Medal values'!$B$1
+ COUNTIFS('Official Medal Table'!$G:$G,'Each Gender Events'!$A58,'Official Medal Table'!$C:$C,'Each Gender Events'!AC$1,'Official Medal Table'!$E:$E,'Each Gender Events'!AC$2)*'Medal values'!$B$2
+ COUNTIFS('Official Medal Table'!$H:$H,'Each Gender Events'!$A58,'Official Medal Table'!$C:$C,'Each Gender Events'!AC$1,'Official Medal Table'!$E:$E,'Each Gender Events'!AC$2)*'Medal values'!$B$3
+ COUNTIFS('Official Medal Table'!$I:$I,'Each Gender Events'!$A58,'Official Medal Table'!$C:$C,'Each Gender Events'!AC$1,'Official Medal Table'!$E:$E,'Each Gender Events'!AC$2)*'Medal values'!$B$3
+ COUNTIFS('Official Medal Table'!$F:$F,'Each Gender Events'!$A58,'Official Medal Table'!$C:$C,'Each Gender Events'!AC$1,'Official Medal Table'!$E:$E,"Mixed")*'Medal values'!$B$1/2
+ COUNTIFS('Official Medal Table'!$G:$G,'Each Gender Events'!$A58,'Official Medal Table'!$C:$C,'Each Gender Events'!AC$1,'Official Medal Table'!$E:$E,"Mixed")*'Medal values'!$B$2/2
+ COUNTIFS('Official Medal Table'!$H:$H,'Each Gender Events'!$A58,'Official Medal Table'!$C:$C,'Each Gender Events'!AC$1,'Official Medal Table'!$E:$E,"Mixed")*'Medal values'!$B$3/2
+ COUNTIFS('Official Medal Table'!$I:$I,'Each Gender Events'!$A58,'Official Medal Table'!$C:$C,'Each Gender Events'!AC$1,'Official Medal Table'!$E:$E,"Mixed")*'Medal values'!$B$3/2</f>
        <v>0</v>
      </c>
      <c r="AD58">
        <f>COUNTIFS('Official Medal Table'!$F:$F,'Each Gender Events'!$A58,'Official Medal Table'!$C:$C,'Each Gender Events'!AD$1,'Official Medal Table'!$E:$E,'Each Gender Events'!AD$2)*'Medal values'!$B$1
+ COUNTIFS('Official Medal Table'!$G:$G,'Each Gender Events'!$A58,'Official Medal Table'!$C:$C,'Each Gender Events'!AD$1,'Official Medal Table'!$E:$E,'Each Gender Events'!AD$2)*'Medal values'!$B$2
+ COUNTIFS('Official Medal Table'!$H:$H,'Each Gender Events'!$A58,'Official Medal Table'!$C:$C,'Each Gender Events'!AD$1,'Official Medal Table'!$E:$E,'Each Gender Events'!AD$2)*'Medal values'!$B$3
+ COUNTIFS('Official Medal Table'!$I:$I,'Each Gender Events'!$A58,'Official Medal Table'!$C:$C,'Each Gender Events'!AD$1,'Official Medal Table'!$E:$E,'Each Gender Events'!AD$2)*'Medal values'!$B$3
+ COUNTIFS('Official Medal Table'!$F:$F,'Each Gender Events'!$A58,'Official Medal Table'!$C:$C,'Each Gender Events'!AD$1,'Official Medal Table'!$E:$E,"Mixed")*'Medal values'!$B$1/2
+ COUNTIFS('Official Medal Table'!$G:$G,'Each Gender Events'!$A58,'Official Medal Table'!$C:$C,'Each Gender Events'!AD$1,'Official Medal Table'!$E:$E,"Mixed")*'Medal values'!$B$2/2
+ COUNTIFS('Official Medal Table'!$H:$H,'Each Gender Events'!$A58,'Official Medal Table'!$C:$C,'Each Gender Events'!AD$1,'Official Medal Table'!$E:$E,"Mixed")*'Medal values'!$B$3/2
+ COUNTIFS('Official Medal Table'!$I:$I,'Each Gender Events'!$A58,'Official Medal Table'!$C:$C,'Each Gender Events'!AD$1,'Official Medal Table'!$E:$E,"Mixed")*'Medal values'!$B$3/2</f>
        <v>0</v>
      </c>
      <c r="AE58">
        <f>COUNTIFS('Official Medal Table'!$F:$F,'Each Gender Events'!$A58,'Official Medal Table'!$C:$C,'Each Gender Events'!AE$1,'Official Medal Table'!$E:$E,'Each Gender Events'!AE$2)*'Medal values'!$B$1
+ COUNTIFS('Official Medal Table'!$G:$G,'Each Gender Events'!$A58,'Official Medal Table'!$C:$C,'Each Gender Events'!AE$1,'Official Medal Table'!$E:$E,'Each Gender Events'!AE$2)*'Medal values'!$B$2
+ COUNTIFS('Official Medal Table'!$H:$H,'Each Gender Events'!$A58,'Official Medal Table'!$C:$C,'Each Gender Events'!AE$1,'Official Medal Table'!$E:$E,'Each Gender Events'!AE$2)*'Medal values'!$B$3
+ COUNTIFS('Official Medal Table'!$I:$I,'Each Gender Events'!$A58,'Official Medal Table'!$C:$C,'Each Gender Events'!AE$1,'Official Medal Table'!$E:$E,'Each Gender Events'!AE$2)*'Medal values'!$B$3
+ COUNTIFS('Official Medal Table'!$F:$F,'Each Gender Events'!$A58,'Official Medal Table'!$C:$C,'Each Gender Events'!AE$1,'Official Medal Table'!$E:$E,"Mixed")*'Medal values'!$B$1/2
+ COUNTIFS('Official Medal Table'!$G:$G,'Each Gender Events'!$A58,'Official Medal Table'!$C:$C,'Each Gender Events'!AE$1,'Official Medal Table'!$E:$E,"Mixed")*'Medal values'!$B$2/2
+ COUNTIFS('Official Medal Table'!$H:$H,'Each Gender Events'!$A58,'Official Medal Table'!$C:$C,'Each Gender Events'!AE$1,'Official Medal Table'!$E:$E,"Mixed")*'Medal values'!$B$3/2
+ COUNTIFS('Official Medal Table'!$I:$I,'Each Gender Events'!$A58,'Official Medal Table'!$C:$C,'Each Gender Events'!AE$1,'Official Medal Table'!$E:$E,"Mixed")*'Medal values'!$B$3/2</f>
        <v>0</v>
      </c>
      <c r="AF58">
        <f>COUNTIFS('Official Medal Table'!$F:$F,'Each Gender Events'!$A58,'Official Medal Table'!$C:$C,'Each Gender Events'!AF$1,'Official Medal Table'!$E:$E,'Each Gender Events'!AF$2)*'Medal values'!$B$1
+ COUNTIFS('Official Medal Table'!$G:$G,'Each Gender Events'!$A58,'Official Medal Table'!$C:$C,'Each Gender Events'!AF$1,'Official Medal Table'!$E:$E,'Each Gender Events'!AF$2)*'Medal values'!$B$2
+ COUNTIFS('Official Medal Table'!$H:$H,'Each Gender Events'!$A58,'Official Medal Table'!$C:$C,'Each Gender Events'!AF$1,'Official Medal Table'!$E:$E,'Each Gender Events'!AF$2)*'Medal values'!$B$3
+ COUNTIFS('Official Medal Table'!$I:$I,'Each Gender Events'!$A58,'Official Medal Table'!$C:$C,'Each Gender Events'!AF$1,'Official Medal Table'!$E:$E,'Each Gender Events'!AF$2)*'Medal values'!$B$3
+ COUNTIFS('Official Medal Table'!$F:$F,'Each Gender Events'!$A58,'Official Medal Table'!$C:$C,'Each Gender Events'!AF$1,'Official Medal Table'!$E:$E,"Mixed")*'Medal values'!$B$1/2
+ COUNTIFS('Official Medal Table'!$G:$G,'Each Gender Events'!$A58,'Official Medal Table'!$C:$C,'Each Gender Events'!AF$1,'Official Medal Table'!$E:$E,"Mixed")*'Medal values'!$B$2/2
+ COUNTIFS('Official Medal Table'!$H:$H,'Each Gender Events'!$A58,'Official Medal Table'!$C:$C,'Each Gender Events'!AF$1,'Official Medal Table'!$E:$E,"Mixed")*'Medal values'!$B$3/2
+ COUNTIFS('Official Medal Table'!$I:$I,'Each Gender Events'!$A58,'Official Medal Table'!$C:$C,'Each Gender Events'!AF$1,'Official Medal Table'!$E:$E,"Mixed")*'Medal values'!$B$3/2</f>
        <v>0</v>
      </c>
      <c r="AG58">
        <f>COUNTIFS('Official Medal Table'!$F:$F,'Each Gender Events'!$A58,'Official Medal Table'!$C:$C,'Each Gender Events'!AG$1,'Official Medal Table'!$E:$E,'Each Gender Events'!AG$2)*'Medal values'!$B$1
+ COUNTIFS('Official Medal Table'!$G:$G,'Each Gender Events'!$A58,'Official Medal Table'!$C:$C,'Each Gender Events'!AG$1,'Official Medal Table'!$E:$E,'Each Gender Events'!AG$2)*'Medal values'!$B$2
+ COUNTIFS('Official Medal Table'!$H:$H,'Each Gender Events'!$A58,'Official Medal Table'!$C:$C,'Each Gender Events'!AG$1,'Official Medal Table'!$E:$E,'Each Gender Events'!AG$2)*'Medal values'!$B$3
+ COUNTIFS('Official Medal Table'!$I:$I,'Each Gender Events'!$A58,'Official Medal Table'!$C:$C,'Each Gender Events'!AG$1,'Official Medal Table'!$E:$E,'Each Gender Events'!AG$2)*'Medal values'!$B$3
+ COUNTIFS('Official Medal Table'!$F:$F,'Each Gender Events'!$A58,'Official Medal Table'!$C:$C,'Each Gender Events'!AG$1,'Official Medal Table'!$E:$E,"Mixed")*'Medal values'!$B$1/2
+ COUNTIFS('Official Medal Table'!$G:$G,'Each Gender Events'!$A58,'Official Medal Table'!$C:$C,'Each Gender Events'!AG$1,'Official Medal Table'!$E:$E,"Mixed")*'Medal values'!$B$2/2
+ COUNTIFS('Official Medal Table'!$H:$H,'Each Gender Events'!$A58,'Official Medal Table'!$C:$C,'Each Gender Events'!AG$1,'Official Medal Table'!$E:$E,"Mixed")*'Medal values'!$B$3/2
+ COUNTIFS('Official Medal Table'!$I:$I,'Each Gender Events'!$A58,'Official Medal Table'!$C:$C,'Each Gender Events'!AG$1,'Official Medal Table'!$E:$E,"Mixed")*'Medal values'!$B$3/2</f>
        <v>0</v>
      </c>
      <c r="AH58">
        <f>COUNTIFS('Official Medal Table'!$F:$F,'Each Gender Events'!$A58,'Official Medal Table'!$C:$C,'Each Gender Events'!AH$1,'Official Medal Table'!$E:$E,'Each Gender Events'!AH$2)*'Medal values'!$B$1
+ COUNTIFS('Official Medal Table'!$G:$G,'Each Gender Events'!$A58,'Official Medal Table'!$C:$C,'Each Gender Events'!AH$1,'Official Medal Table'!$E:$E,'Each Gender Events'!AH$2)*'Medal values'!$B$2
+ COUNTIFS('Official Medal Table'!$H:$H,'Each Gender Events'!$A58,'Official Medal Table'!$C:$C,'Each Gender Events'!AH$1,'Official Medal Table'!$E:$E,'Each Gender Events'!AH$2)*'Medal values'!$B$3
+ COUNTIFS('Official Medal Table'!$I:$I,'Each Gender Events'!$A58,'Official Medal Table'!$C:$C,'Each Gender Events'!AH$1,'Official Medal Table'!$E:$E,'Each Gender Events'!AH$2)*'Medal values'!$B$3
+ COUNTIFS('Official Medal Table'!$F:$F,'Each Gender Events'!$A58,'Official Medal Table'!$C:$C,'Each Gender Events'!AH$1,'Official Medal Table'!$E:$E,"Mixed")*'Medal values'!$B$1/2
+ COUNTIFS('Official Medal Table'!$G:$G,'Each Gender Events'!$A58,'Official Medal Table'!$C:$C,'Each Gender Events'!AH$1,'Official Medal Table'!$E:$E,"Mixed")*'Medal values'!$B$2/2
+ COUNTIFS('Official Medal Table'!$H:$H,'Each Gender Events'!$A58,'Official Medal Table'!$C:$C,'Each Gender Events'!AH$1,'Official Medal Table'!$E:$E,"Mixed")*'Medal values'!$B$3/2
+ COUNTIFS('Official Medal Table'!$I:$I,'Each Gender Events'!$A58,'Official Medal Table'!$C:$C,'Each Gender Events'!AH$1,'Official Medal Table'!$E:$E,"Mixed")*'Medal values'!$B$3/2</f>
        <v>0</v>
      </c>
      <c r="AI58">
        <f>COUNTIFS('Official Medal Table'!$F:$F,'Each Gender Events'!$A58,'Official Medal Table'!$C:$C,'Each Gender Events'!AI$1,'Official Medal Table'!$E:$E,'Each Gender Events'!AI$2)*'Medal values'!$B$1
+ COUNTIFS('Official Medal Table'!$G:$G,'Each Gender Events'!$A58,'Official Medal Table'!$C:$C,'Each Gender Events'!AI$1,'Official Medal Table'!$E:$E,'Each Gender Events'!AI$2)*'Medal values'!$B$2
+ COUNTIFS('Official Medal Table'!$H:$H,'Each Gender Events'!$A58,'Official Medal Table'!$C:$C,'Each Gender Events'!AI$1,'Official Medal Table'!$E:$E,'Each Gender Events'!AI$2)*'Medal values'!$B$3
+ COUNTIFS('Official Medal Table'!$I:$I,'Each Gender Events'!$A58,'Official Medal Table'!$C:$C,'Each Gender Events'!AI$1,'Official Medal Table'!$E:$E,'Each Gender Events'!AI$2)*'Medal values'!$B$3
+ COUNTIFS('Official Medal Table'!$F:$F,'Each Gender Events'!$A58,'Official Medal Table'!$C:$C,'Each Gender Events'!AI$1,'Official Medal Table'!$E:$E,"Mixed")*'Medal values'!$B$1/2
+ COUNTIFS('Official Medal Table'!$G:$G,'Each Gender Events'!$A58,'Official Medal Table'!$C:$C,'Each Gender Events'!AI$1,'Official Medal Table'!$E:$E,"Mixed")*'Medal values'!$B$2/2
+ COUNTIFS('Official Medal Table'!$H:$H,'Each Gender Events'!$A58,'Official Medal Table'!$C:$C,'Each Gender Events'!AI$1,'Official Medal Table'!$E:$E,"Mixed")*'Medal values'!$B$3/2
+ COUNTIFS('Official Medal Table'!$I:$I,'Each Gender Events'!$A58,'Official Medal Table'!$C:$C,'Each Gender Events'!AI$1,'Official Medal Table'!$E:$E,"Mixed")*'Medal values'!$B$3/2</f>
        <v>0</v>
      </c>
      <c r="AJ58">
        <f>COUNTIFS('Official Medal Table'!$F:$F,'Each Gender Events'!$A58,'Official Medal Table'!$C:$C,'Each Gender Events'!AJ$1,'Official Medal Table'!$E:$E,'Each Gender Events'!AJ$2)*'Medal values'!$B$1
+ COUNTIFS('Official Medal Table'!$G:$G,'Each Gender Events'!$A58,'Official Medal Table'!$C:$C,'Each Gender Events'!AJ$1,'Official Medal Table'!$E:$E,'Each Gender Events'!AJ$2)*'Medal values'!$B$2
+ COUNTIFS('Official Medal Table'!$H:$H,'Each Gender Events'!$A58,'Official Medal Table'!$C:$C,'Each Gender Events'!AJ$1,'Official Medal Table'!$E:$E,'Each Gender Events'!AJ$2)*'Medal values'!$B$3
+ COUNTIFS('Official Medal Table'!$I:$I,'Each Gender Events'!$A58,'Official Medal Table'!$C:$C,'Each Gender Events'!AJ$1,'Official Medal Table'!$E:$E,'Each Gender Events'!AJ$2)*'Medal values'!$B$3
+ COUNTIFS('Official Medal Table'!$F:$F,'Each Gender Events'!$A58,'Official Medal Table'!$C:$C,'Each Gender Events'!AJ$1,'Official Medal Table'!$E:$E,"Mixed")*'Medal values'!$B$1/2
+ COUNTIFS('Official Medal Table'!$G:$G,'Each Gender Events'!$A58,'Official Medal Table'!$C:$C,'Each Gender Events'!AJ$1,'Official Medal Table'!$E:$E,"Mixed")*'Medal values'!$B$2/2
+ COUNTIFS('Official Medal Table'!$H:$H,'Each Gender Events'!$A58,'Official Medal Table'!$C:$C,'Each Gender Events'!AJ$1,'Official Medal Table'!$E:$E,"Mixed")*'Medal values'!$B$3/2
+ COUNTIFS('Official Medal Table'!$I:$I,'Each Gender Events'!$A58,'Official Medal Table'!$C:$C,'Each Gender Events'!AJ$1,'Official Medal Table'!$E:$E,"Mixed")*'Medal values'!$B$3/2</f>
        <v>0</v>
      </c>
      <c r="AK58">
        <f>COUNTIFS('Official Medal Table'!$F:$F,'Each Gender Events'!$A58,'Official Medal Table'!$C:$C,'Each Gender Events'!AK$1,'Official Medal Table'!$E:$E,'Each Gender Events'!AK$2)*'Medal values'!$B$1
+ COUNTIFS('Official Medal Table'!$G:$G,'Each Gender Events'!$A58,'Official Medal Table'!$C:$C,'Each Gender Events'!AK$1,'Official Medal Table'!$E:$E,'Each Gender Events'!AK$2)*'Medal values'!$B$2
+ COUNTIFS('Official Medal Table'!$H:$H,'Each Gender Events'!$A58,'Official Medal Table'!$C:$C,'Each Gender Events'!AK$1,'Official Medal Table'!$E:$E,'Each Gender Events'!AK$2)*'Medal values'!$B$3
+ COUNTIFS('Official Medal Table'!$I:$I,'Each Gender Events'!$A58,'Official Medal Table'!$C:$C,'Each Gender Events'!AK$1,'Official Medal Table'!$E:$E,'Each Gender Events'!AK$2)*'Medal values'!$B$3
+ COUNTIFS('Official Medal Table'!$F:$F,'Each Gender Events'!$A58,'Official Medal Table'!$C:$C,'Each Gender Events'!AK$1,'Official Medal Table'!$E:$E,"Mixed")*'Medal values'!$B$1/2
+ COUNTIFS('Official Medal Table'!$G:$G,'Each Gender Events'!$A58,'Official Medal Table'!$C:$C,'Each Gender Events'!AK$1,'Official Medal Table'!$E:$E,"Mixed")*'Medal values'!$B$2/2
+ COUNTIFS('Official Medal Table'!$H:$H,'Each Gender Events'!$A58,'Official Medal Table'!$C:$C,'Each Gender Events'!AK$1,'Official Medal Table'!$E:$E,"Mixed")*'Medal values'!$B$3/2
+ COUNTIFS('Official Medal Table'!$I:$I,'Each Gender Events'!$A58,'Official Medal Table'!$C:$C,'Each Gender Events'!AK$1,'Official Medal Table'!$E:$E,"Mixed")*'Medal values'!$B$3/2</f>
        <v>1</v>
      </c>
      <c r="AL58">
        <f>COUNTIFS('Official Medal Table'!$F:$F,'Each Gender Events'!$A58,'Official Medal Table'!$C:$C,'Each Gender Events'!AL$1,'Official Medal Table'!$E:$E,'Each Gender Events'!AL$2)*'Medal values'!$B$1
+ COUNTIFS('Official Medal Table'!$G:$G,'Each Gender Events'!$A58,'Official Medal Table'!$C:$C,'Each Gender Events'!AL$1,'Official Medal Table'!$E:$E,'Each Gender Events'!AL$2)*'Medal values'!$B$2
+ COUNTIFS('Official Medal Table'!$H:$H,'Each Gender Events'!$A58,'Official Medal Table'!$C:$C,'Each Gender Events'!AL$1,'Official Medal Table'!$E:$E,'Each Gender Events'!AL$2)*'Medal values'!$B$3
+ COUNTIFS('Official Medal Table'!$I:$I,'Each Gender Events'!$A58,'Official Medal Table'!$C:$C,'Each Gender Events'!AL$1,'Official Medal Table'!$E:$E,'Each Gender Events'!AL$2)*'Medal values'!$B$3
+ COUNTIFS('Official Medal Table'!$F:$F,'Each Gender Events'!$A58,'Official Medal Table'!$C:$C,'Each Gender Events'!AL$1,'Official Medal Table'!$E:$E,"Mixed")*'Medal values'!$B$1/2
+ COUNTIFS('Official Medal Table'!$G:$G,'Each Gender Events'!$A58,'Official Medal Table'!$C:$C,'Each Gender Events'!AL$1,'Official Medal Table'!$E:$E,"Mixed")*'Medal values'!$B$2/2
+ COUNTIFS('Official Medal Table'!$H:$H,'Each Gender Events'!$A58,'Official Medal Table'!$C:$C,'Each Gender Events'!AL$1,'Official Medal Table'!$E:$E,"Mixed")*'Medal values'!$B$3/2
+ COUNTIFS('Official Medal Table'!$I:$I,'Each Gender Events'!$A58,'Official Medal Table'!$C:$C,'Each Gender Events'!AL$1,'Official Medal Table'!$E:$E,"Mixed")*'Medal values'!$B$3/2</f>
        <v>0</v>
      </c>
      <c r="AM58">
        <f>COUNTIFS('Official Medal Table'!$F:$F,'Each Gender Events'!$A58,'Official Medal Table'!$C:$C,'Each Gender Events'!AM$1,'Official Medal Table'!$E:$E,'Each Gender Events'!AM$2)*'Medal values'!$B$1
+ COUNTIFS('Official Medal Table'!$G:$G,'Each Gender Events'!$A58,'Official Medal Table'!$C:$C,'Each Gender Events'!AM$1,'Official Medal Table'!$E:$E,'Each Gender Events'!AM$2)*'Medal values'!$B$2
+ COUNTIFS('Official Medal Table'!$H:$H,'Each Gender Events'!$A58,'Official Medal Table'!$C:$C,'Each Gender Events'!AM$1,'Official Medal Table'!$E:$E,'Each Gender Events'!AM$2)*'Medal values'!$B$3
+ COUNTIFS('Official Medal Table'!$I:$I,'Each Gender Events'!$A58,'Official Medal Table'!$C:$C,'Each Gender Events'!AM$1,'Official Medal Table'!$E:$E,'Each Gender Events'!AM$2)*'Medal values'!$B$3
+ COUNTIFS('Official Medal Table'!$F:$F,'Each Gender Events'!$A58,'Official Medal Table'!$C:$C,'Each Gender Events'!AM$1,'Official Medal Table'!$E:$E,"Mixed")*'Medal values'!$B$1/2
+ COUNTIFS('Official Medal Table'!$G:$G,'Each Gender Events'!$A58,'Official Medal Table'!$C:$C,'Each Gender Events'!AM$1,'Official Medal Table'!$E:$E,"Mixed")*'Medal values'!$B$2/2
+ COUNTIFS('Official Medal Table'!$H:$H,'Each Gender Events'!$A58,'Official Medal Table'!$C:$C,'Each Gender Events'!AM$1,'Official Medal Table'!$E:$E,"Mixed")*'Medal values'!$B$3/2
+ COUNTIFS('Official Medal Table'!$I:$I,'Each Gender Events'!$A58,'Official Medal Table'!$C:$C,'Each Gender Events'!AM$1,'Official Medal Table'!$E:$E,"Mixed")*'Medal values'!$B$3/2</f>
        <v>0</v>
      </c>
      <c r="AN58">
        <f>COUNTIFS('Official Medal Table'!$F:$F,'Each Gender Events'!$A58,'Official Medal Table'!$C:$C,'Each Gender Events'!AN$1,'Official Medal Table'!$E:$E,'Each Gender Events'!AN$2)*'Medal values'!$B$1
+ COUNTIFS('Official Medal Table'!$G:$G,'Each Gender Events'!$A58,'Official Medal Table'!$C:$C,'Each Gender Events'!AN$1,'Official Medal Table'!$E:$E,'Each Gender Events'!AN$2)*'Medal values'!$B$2
+ COUNTIFS('Official Medal Table'!$H:$H,'Each Gender Events'!$A58,'Official Medal Table'!$C:$C,'Each Gender Events'!AN$1,'Official Medal Table'!$E:$E,'Each Gender Events'!AN$2)*'Medal values'!$B$3
+ COUNTIFS('Official Medal Table'!$I:$I,'Each Gender Events'!$A58,'Official Medal Table'!$C:$C,'Each Gender Events'!AN$1,'Official Medal Table'!$E:$E,'Each Gender Events'!AN$2)*'Medal values'!$B$3
+ COUNTIFS('Official Medal Table'!$F:$F,'Each Gender Events'!$A58,'Official Medal Table'!$C:$C,'Each Gender Events'!AN$1,'Official Medal Table'!$E:$E,"Mixed")*'Medal values'!$B$1/2
+ COUNTIFS('Official Medal Table'!$G:$G,'Each Gender Events'!$A58,'Official Medal Table'!$C:$C,'Each Gender Events'!AN$1,'Official Medal Table'!$E:$E,"Mixed")*'Medal values'!$B$2/2
+ COUNTIFS('Official Medal Table'!$H:$H,'Each Gender Events'!$A58,'Official Medal Table'!$C:$C,'Each Gender Events'!AN$1,'Official Medal Table'!$E:$E,"Mixed")*'Medal values'!$B$3/2
+ COUNTIFS('Official Medal Table'!$I:$I,'Each Gender Events'!$A58,'Official Medal Table'!$C:$C,'Each Gender Events'!AN$1,'Official Medal Table'!$E:$E,"Mixed")*'Medal values'!$B$3/2</f>
        <v>2.0000010000000001</v>
      </c>
      <c r="AO58">
        <f>COUNTIFS('Official Medal Table'!$F:$F,'Each Gender Events'!$A58,'Official Medal Table'!$C:$C,'Each Gender Events'!AO$1,'Official Medal Table'!$E:$E,'Each Gender Events'!AO$2)*'Medal values'!$B$1
+ COUNTIFS('Official Medal Table'!$G:$G,'Each Gender Events'!$A58,'Official Medal Table'!$C:$C,'Each Gender Events'!AO$1,'Official Medal Table'!$E:$E,'Each Gender Events'!AO$2)*'Medal values'!$B$2
+ COUNTIFS('Official Medal Table'!$H:$H,'Each Gender Events'!$A58,'Official Medal Table'!$C:$C,'Each Gender Events'!AO$1,'Official Medal Table'!$E:$E,'Each Gender Events'!AO$2)*'Medal values'!$B$3
+ COUNTIFS('Official Medal Table'!$I:$I,'Each Gender Events'!$A58,'Official Medal Table'!$C:$C,'Each Gender Events'!AO$1,'Official Medal Table'!$E:$E,'Each Gender Events'!AO$2)*'Medal values'!$B$3
+ COUNTIFS('Official Medal Table'!$F:$F,'Each Gender Events'!$A58,'Official Medal Table'!$C:$C,'Each Gender Events'!AO$1,'Official Medal Table'!$E:$E,"Mixed")*'Medal values'!$B$1/2
+ COUNTIFS('Official Medal Table'!$G:$G,'Each Gender Events'!$A58,'Official Medal Table'!$C:$C,'Each Gender Events'!AO$1,'Official Medal Table'!$E:$E,"Mixed")*'Medal values'!$B$2/2
+ COUNTIFS('Official Medal Table'!$H:$H,'Each Gender Events'!$A58,'Official Medal Table'!$C:$C,'Each Gender Events'!AO$1,'Official Medal Table'!$E:$E,"Mixed")*'Medal values'!$B$3/2
+ COUNTIFS('Official Medal Table'!$I:$I,'Each Gender Events'!$A58,'Official Medal Table'!$C:$C,'Each Gender Events'!AO$1,'Official Medal Table'!$E:$E,"Mixed")*'Medal values'!$B$3/2</f>
        <v>0</v>
      </c>
      <c r="AP58">
        <f>COUNTIFS('Official Medal Table'!$F:$F,'Each Gender Events'!$A58,'Official Medal Table'!$C:$C,'Each Gender Events'!AP$1,'Official Medal Table'!$E:$E,'Each Gender Events'!AP$2)*'Medal values'!$B$1
+ COUNTIFS('Official Medal Table'!$G:$G,'Each Gender Events'!$A58,'Official Medal Table'!$C:$C,'Each Gender Events'!AP$1,'Official Medal Table'!$E:$E,'Each Gender Events'!AP$2)*'Medal values'!$B$2
+ COUNTIFS('Official Medal Table'!$H:$H,'Each Gender Events'!$A58,'Official Medal Table'!$C:$C,'Each Gender Events'!AP$1,'Official Medal Table'!$E:$E,'Each Gender Events'!AP$2)*'Medal values'!$B$3
+ COUNTIFS('Official Medal Table'!$I:$I,'Each Gender Events'!$A58,'Official Medal Table'!$C:$C,'Each Gender Events'!AP$1,'Official Medal Table'!$E:$E,'Each Gender Events'!AP$2)*'Medal values'!$B$3
+ COUNTIFS('Official Medal Table'!$F:$F,'Each Gender Events'!$A58,'Official Medal Table'!$C:$C,'Each Gender Events'!AP$1,'Official Medal Table'!$E:$E,"Mixed")*'Medal values'!$B$1/2
+ COUNTIFS('Official Medal Table'!$G:$G,'Each Gender Events'!$A58,'Official Medal Table'!$C:$C,'Each Gender Events'!AP$1,'Official Medal Table'!$E:$E,"Mixed")*'Medal values'!$B$2/2
+ COUNTIFS('Official Medal Table'!$H:$H,'Each Gender Events'!$A58,'Official Medal Table'!$C:$C,'Each Gender Events'!AP$1,'Official Medal Table'!$E:$E,"Mixed")*'Medal values'!$B$3/2
+ COUNTIFS('Official Medal Table'!$I:$I,'Each Gender Events'!$A58,'Official Medal Table'!$C:$C,'Each Gender Events'!AP$1,'Official Medal Table'!$E:$E,"Mixed")*'Medal values'!$B$3/2</f>
        <v>0</v>
      </c>
      <c r="AQ58">
        <f>COUNTIFS('Official Medal Table'!$F:$F,'Each Gender Events'!$A58,'Official Medal Table'!$C:$C,'Each Gender Events'!AQ$1,'Official Medal Table'!$E:$E,'Each Gender Events'!AQ$2)*'Medal values'!$B$1
+ COUNTIFS('Official Medal Table'!$G:$G,'Each Gender Events'!$A58,'Official Medal Table'!$C:$C,'Each Gender Events'!AQ$1,'Official Medal Table'!$E:$E,'Each Gender Events'!AQ$2)*'Medal values'!$B$2
+ COUNTIFS('Official Medal Table'!$H:$H,'Each Gender Events'!$A58,'Official Medal Table'!$C:$C,'Each Gender Events'!AQ$1,'Official Medal Table'!$E:$E,'Each Gender Events'!AQ$2)*'Medal values'!$B$3
+ COUNTIFS('Official Medal Table'!$I:$I,'Each Gender Events'!$A58,'Official Medal Table'!$C:$C,'Each Gender Events'!AQ$1,'Official Medal Table'!$E:$E,'Each Gender Events'!AQ$2)*'Medal values'!$B$3
+ COUNTIFS('Official Medal Table'!$F:$F,'Each Gender Events'!$A58,'Official Medal Table'!$C:$C,'Each Gender Events'!AQ$1,'Official Medal Table'!$E:$E,"Mixed")*'Medal values'!$B$1/2
+ COUNTIFS('Official Medal Table'!$G:$G,'Each Gender Events'!$A58,'Official Medal Table'!$C:$C,'Each Gender Events'!AQ$1,'Official Medal Table'!$E:$E,"Mixed")*'Medal values'!$B$2/2
+ COUNTIFS('Official Medal Table'!$H:$H,'Each Gender Events'!$A58,'Official Medal Table'!$C:$C,'Each Gender Events'!AQ$1,'Official Medal Table'!$E:$E,"Mixed")*'Medal values'!$B$3/2
+ COUNTIFS('Official Medal Table'!$I:$I,'Each Gender Events'!$A58,'Official Medal Table'!$C:$C,'Each Gender Events'!AQ$1,'Official Medal Table'!$E:$E,"Mixed")*'Medal values'!$B$3/2</f>
        <v>0</v>
      </c>
      <c r="AR58">
        <f>COUNTIFS('Official Medal Table'!$F:$F,'Each Gender Events'!$A58,'Official Medal Table'!$C:$C,'Each Gender Events'!AR$1,'Official Medal Table'!$E:$E,'Each Gender Events'!AR$2)*'Medal values'!$B$1
+ COUNTIFS('Official Medal Table'!$G:$G,'Each Gender Events'!$A58,'Official Medal Table'!$C:$C,'Each Gender Events'!AR$1,'Official Medal Table'!$E:$E,'Each Gender Events'!AR$2)*'Medal values'!$B$2
+ COUNTIFS('Official Medal Table'!$H:$H,'Each Gender Events'!$A58,'Official Medal Table'!$C:$C,'Each Gender Events'!AR$1,'Official Medal Table'!$E:$E,'Each Gender Events'!AR$2)*'Medal values'!$B$3
+ COUNTIFS('Official Medal Table'!$I:$I,'Each Gender Events'!$A58,'Official Medal Table'!$C:$C,'Each Gender Events'!AR$1,'Official Medal Table'!$E:$E,'Each Gender Events'!AR$2)*'Medal values'!$B$3
+ COUNTIFS('Official Medal Table'!$F:$F,'Each Gender Events'!$A58,'Official Medal Table'!$C:$C,'Each Gender Events'!AR$1,'Official Medal Table'!$E:$E,"Mixed")*'Medal values'!$B$1/2
+ COUNTIFS('Official Medal Table'!$G:$G,'Each Gender Events'!$A58,'Official Medal Table'!$C:$C,'Each Gender Events'!AR$1,'Official Medal Table'!$E:$E,"Mixed")*'Medal values'!$B$2/2
+ COUNTIFS('Official Medal Table'!$H:$H,'Each Gender Events'!$A58,'Official Medal Table'!$C:$C,'Each Gender Events'!AR$1,'Official Medal Table'!$E:$E,"Mixed")*'Medal values'!$B$3/2
+ COUNTIFS('Official Medal Table'!$I:$I,'Each Gender Events'!$A58,'Official Medal Table'!$C:$C,'Each Gender Events'!AR$1,'Official Medal Table'!$E:$E,"Mixed")*'Medal values'!$B$3/2</f>
        <v>0</v>
      </c>
      <c r="AS58">
        <f>COUNTIFS('Official Medal Table'!$F:$F,'Each Gender Events'!$A58,'Official Medal Table'!$C:$C,'Each Gender Events'!AS$1,'Official Medal Table'!$E:$E,'Each Gender Events'!AS$2)*'Medal values'!$B$1
+ COUNTIFS('Official Medal Table'!$G:$G,'Each Gender Events'!$A58,'Official Medal Table'!$C:$C,'Each Gender Events'!AS$1,'Official Medal Table'!$E:$E,'Each Gender Events'!AS$2)*'Medal values'!$B$2
+ COUNTIFS('Official Medal Table'!$H:$H,'Each Gender Events'!$A58,'Official Medal Table'!$C:$C,'Each Gender Events'!AS$1,'Official Medal Table'!$E:$E,'Each Gender Events'!AS$2)*'Medal values'!$B$3
+ COUNTIFS('Official Medal Table'!$I:$I,'Each Gender Events'!$A58,'Official Medal Table'!$C:$C,'Each Gender Events'!AS$1,'Official Medal Table'!$E:$E,'Each Gender Events'!AS$2)*'Medal values'!$B$3
+ COUNTIFS('Official Medal Table'!$F:$F,'Each Gender Events'!$A58,'Official Medal Table'!$C:$C,'Each Gender Events'!AS$1,'Official Medal Table'!$E:$E,"Mixed")*'Medal values'!$B$1/2
+ COUNTIFS('Official Medal Table'!$G:$G,'Each Gender Events'!$A58,'Official Medal Table'!$C:$C,'Each Gender Events'!AS$1,'Official Medal Table'!$E:$E,"Mixed")*'Medal values'!$B$2/2
+ COUNTIFS('Official Medal Table'!$H:$H,'Each Gender Events'!$A58,'Official Medal Table'!$C:$C,'Each Gender Events'!AS$1,'Official Medal Table'!$E:$E,"Mixed")*'Medal values'!$B$3/2
+ COUNTIFS('Official Medal Table'!$I:$I,'Each Gender Events'!$A58,'Official Medal Table'!$C:$C,'Each Gender Events'!AS$1,'Official Medal Table'!$E:$E,"Mixed")*'Medal values'!$B$3/2</f>
        <v>0</v>
      </c>
      <c r="AT58">
        <f>COUNTIFS('Official Medal Table'!$F:$F,'Each Gender Events'!$A58,'Official Medal Table'!$C:$C,'Each Gender Events'!AT$1,'Official Medal Table'!$E:$E,'Each Gender Events'!AT$2)*'Medal values'!$B$1
+ COUNTIFS('Official Medal Table'!$G:$G,'Each Gender Events'!$A58,'Official Medal Table'!$C:$C,'Each Gender Events'!AT$1,'Official Medal Table'!$E:$E,'Each Gender Events'!AT$2)*'Medal values'!$B$2
+ COUNTIFS('Official Medal Table'!$H:$H,'Each Gender Events'!$A58,'Official Medal Table'!$C:$C,'Each Gender Events'!AT$1,'Official Medal Table'!$E:$E,'Each Gender Events'!AT$2)*'Medal values'!$B$3
+ COUNTIFS('Official Medal Table'!$I:$I,'Each Gender Events'!$A58,'Official Medal Table'!$C:$C,'Each Gender Events'!AT$1,'Official Medal Table'!$E:$E,'Each Gender Events'!AT$2)*'Medal values'!$B$3
+ COUNTIFS('Official Medal Table'!$F:$F,'Each Gender Events'!$A58,'Official Medal Table'!$C:$C,'Each Gender Events'!AT$1,'Official Medal Table'!$E:$E,"Mixed")*'Medal values'!$B$1/2
+ COUNTIFS('Official Medal Table'!$G:$G,'Each Gender Events'!$A58,'Official Medal Table'!$C:$C,'Each Gender Events'!AT$1,'Official Medal Table'!$E:$E,"Mixed")*'Medal values'!$B$2/2
+ COUNTIFS('Official Medal Table'!$H:$H,'Each Gender Events'!$A58,'Official Medal Table'!$C:$C,'Each Gender Events'!AT$1,'Official Medal Table'!$E:$E,"Mixed")*'Medal values'!$B$3/2
+ COUNTIFS('Official Medal Table'!$I:$I,'Each Gender Events'!$A58,'Official Medal Table'!$C:$C,'Each Gender Events'!AT$1,'Official Medal Table'!$E:$E,"Mixed")*'Medal values'!$B$3/2</f>
        <v>0</v>
      </c>
      <c r="AU58">
        <f>COUNTIFS('Official Medal Table'!$F:$F,'Each Gender Events'!$A58,'Official Medal Table'!$C:$C,'Each Gender Events'!AU$1,'Official Medal Table'!$E:$E,'Each Gender Events'!AU$2)*'Medal values'!$B$1
+ COUNTIFS('Official Medal Table'!$G:$G,'Each Gender Events'!$A58,'Official Medal Table'!$C:$C,'Each Gender Events'!AU$1,'Official Medal Table'!$E:$E,'Each Gender Events'!AU$2)*'Medal values'!$B$2
+ COUNTIFS('Official Medal Table'!$H:$H,'Each Gender Events'!$A58,'Official Medal Table'!$C:$C,'Each Gender Events'!AU$1,'Official Medal Table'!$E:$E,'Each Gender Events'!AU$2)*'Medal values'!$B$3
+ COUNTIFS('Official Medal Table'!$I:$I,'Each Gender Events'!$A58,'Official Medal Table'!$C:$C,'Each Gender Events'!AU$1,'Official Medal Table'!$E:$E,'Each Gender Events'!AU$2)*'Medal values'!$B$3
+ COUNTIFS('Official Medal Table'!$F:$F,'Each Gender Events'!$A58,'Official Medal Table'!$C:$C,'Each Gender Events'!AU$1,'Official Medal Table'!$E:$E,"Mixed")*'Medal values'!$B$1/2
+ COUNTIFS('Official Medal Table'!$G:$G,'Each Gender Events'!$A58,'Official Medal Table'!$C:$C,'Each Gender Events'!AU$1,'Official Medal Table'!$E:$E,"Mixed")*'Medal values'!$B$2/2
+ COUNTIFS('Official Medal Table'!$H:$H,'Each Gender Events'!$A58,'Official Medal Table'!$C:$C,'Each Gender Events'!AU$1,'Official Medal Table'!$E:$E,"Mixed")*'Medal values'!$B$3/2
+ COUNTIFS('Official Medal Table'!$I:$I,'Each Gender Events'!$A58,'Official Medal Table'!$C:$C,'Each Gender Events'!AU$1,'Official Medal Table'!$E:$E,"Mixed")*'Medal values'!$B$3/2</f>
        <v>1</v>
      </c>
      <c r="AV58">
        <f>COUNTIFS('Official Medal Table'!$F:$F,'Each Gender Events'!$A58,'Official Medal Table'!$C:$C,'Each Gender Events'!AV$1,'Official Medal Table'!$E:$E,'Each Gender Events'!AV$2)*'Medal values'!$B$1
+ COUNTIFS('Official Medal Table'!$G:$G,'Each Gender Events'!$A58,'Official Medal Table'!$C:$C,'Each Gender Events'!AV$1,'Official Medal Table'!$E:$E,'Each Gender Events'!AV$2)*'Medal values'!$B$2
+ COUNTIFS('Official Medal Table'!$H:$H,'Each Gender Events'!$A58,'Official Medal Table'!$C:$C,'Each Gender Events'!AV$1,'Official Medal Table'!$E:$E,'Each Gender Events'!AV$2)*'Medal values'!$B$3
+ COUNTIFS('Official Medal Table'!$I:$I,'Each Gender Events'!$A58,'Official Medal Table'!$C:$C,'Each Gender Events'!AV$1,'Official Medal Table'!$E:$E,'Each Gender Events'!AV$2)*'Medal values'!$B$3
+ COUNTIFS('Official Medal Table'!$F:$F,'Each Gender Events'!$A58,'Official Medal Table'!$C:$C,'Each Gender Events'!AV$1,'Official Medal Table'!$E:$E,"Mixed")*'Medal values'!$B$1/2
+ COUNTIFS('Official Medal Table'!$G:$G,'Each Gender Events'!$A58,'Official Medal Table'!$C:$C,'Each Gender Events'!AV$1,'Official Medal Table'!$E:$E,"Mixed")*'Medal values'!$B$2/2
+ COUNTIFS('Official Medal Table'!$H:$H,'Each Gender Events'!$A58,'Official Medal Table'!$C:$C,'Each Gender Events'!AV$1,'Official Medal Table'!$E:$E,"Mixed")*'Medal values'!$B$3/2
+ COUNTIFS('Official Medal Table'!$I:$I,'Each Gender Events'!$A58,'Official Medal Table'!$C:$C,'Each Gender Events'!AV$1,'Official Medal Table'!$E:$E,"Mixed")*'Medal values'!$B$3/2</f>
        <v>3.0009999999999999</v>
      </c>
      <c r="AW58">
        <f>COUNTIFS('Official Medal Table'!$F:$F,'Each Gender Events'!$A58,'Official Medal Table'!$C:$C,'Each Gender Events'!AW$1,'Official Medal Table'!$E:$E,'Each Gender Events'!AW$2)*'Medal values'!$B$1
+ COUNTIFS('Official Medal Table'!$G:$G,'Each Gender Events'!$A58,'Official Medal Table'!$C:$C,'Each Gender Events'!AW$1,'Official Medal Table'!$E:$E,'Each Gender Events'!AW$2)*'Medal values'!$B$2
+ COUNTIFS('Official Medal Table'!$H:$H,'Each Gender Events'!$A58,'Official Medal Table'!$C:$C,'Each Gender Events'!AW$1,'Official Medal Table'!$E:$E,'Each Gender Events'!AW$2)*'Medal values'!$B$3
+ COUNTIFS('Official Medal Table'!$I:$I,'Each Gender Events'!$A58,'Official Medal Table'!$C:$C,'Each Gender Events'!AW$1,'Official Medal Table'!$E:$E,'Each Gender Events'!AW$2)*'Medal values'!$B$3
+ COUNTIFS('Official Medal Table'!$F:$F,'Each Gender Events'!$A58,'Official Medal Table'!$C:$C,'Each Gender Events'!AW$1,'Official Medal Table'!$E:$E,"Mixed")*'Medal values'!$B$1/2
+ COUNTIFS('Official Medal Table'!$G:$G,'Each Gender Events'!$A58,'Official Medal Table'!$C:$C,'Each Gender Events'!AW$1,'Official Medal Table'!$E:$E,"Mixed")*'Medal values'!$B$2/2
+ COUNTIFS('Official Medal Table'!$H:$H,'Each Gender Events'!$A58,'Official Medal Table'!$C:$C,'Each Gender Events'!AW$1,'Official Medal Table'!$E:$E,"Mixed")*'Medal values'!$B$3/2
+ COUNTIFS('Official Medal Table'!$I:$I,'Each Gender Events'!$A58,'Official Medal Table'!$C:$C,'Each Gender Events'!AW$1,'Official Medal Table'!$E:$E,"Mixed")*'Medal values'!$B$3/2</f>
        <v>0</v>
      </c>
      <c r="AX58">
        <f>COUNTIFS('Official Medal Table'!$F:$F,'Each Gender Events'!$A58,'Official Medal Table'!$C:$C,'Each Gender Events'!AX$1,'Official Medal Table'!$E:$E,'Each Gender Events'!AX$2)*'Medal values'!$B$1
+ COUNTIFS('Official Medal Table'!$G:$G,'Each Gender Events'!$A58,'Official Medal Table'!$C:$C,'Each Gender Events'!AX$1,'Official Medal Table'!$E:$E,'Each Gender Events'!AX$2)*'Medal values'!$B$2
+ COUNTIFS('Official Medal Table'!$H:$H,'Each Gender Events'!$A58,'Official Medal Table'!$C:$C,'Each Gender Events'!AX$1,'Official Medal Table'!$E:$E,'Each Gender Events'!AX$2)*'Medal values'!$B$3
+ COUNTIFS('Official Medal Table'!$I:$I,'Each Gender Events'!$A58,'Official Medal Table'!$C:$C,'Each Gender Events'!AX$1,'Official Medal Table'!$E:$E,'Each Gender Events'!AX$2)*'Medal values'!$B$3
+ COUNTIFS('Official Medal Table'!$F:$F,'Each Gender Events'!$A58,'Official Medal Table'!$C:$C,'Each Gender Events'!AX$1,'Official Medal Table'!$E:$E,"Mixed")*'Medal values'!$B$1/2
+ COUNTIFS('Official Medal Table'!$G:$G,'Each Gender Events'!$A58,'Official Medal Table'!$C:$C,'Each Gender Events'!AX$1,'Official Medal Table'!$E:$E,"Mixed")*'Medal values'!$B$2/2
+ COUNTIFS('Official Medal Table'!$H:$H,'Each Gender Events'!$A58,'Official Medal Table'!$C:$C,'Each Gender Events'!AX$1,'Official Medal Table'!$E:$E,"Mixed")*'Medal values'!$B$3/2
+ COUNTIFS('Official Medal Table'!$I:$I,'Each Gender Events'!$A58,'Official Medal Table'!$C:$C,'Each Gender Events'!AX$1,'Official Medal Table'!$E:$E,"Mixed")*'Medal values'!$B$3/2</f>
        <v>0</v>
      </c>
      <c r="AY58">
        <f>COUNTIFS('Official Medal Table'!$F:$F,'Each Gender Events'!$A58,'Official Medal Table'!$C:$C,'Each Gender Events'!AY$1,'Official Medal Table'!$E:$E,'Each Gender Events'!AY$2)*'Medal values'!$B$1
+ COUNTIFS('Official Medal Table'!$G:$G,'Each Gender Events'!$A58,'Official Medal Table'!$C:$C,'Each Gender Events'!AY$1,'Official Medal Table'!$E:$E,'Each Gender Events'!AY$2)*'Medal values'!$B$2
+ COUNTIFS('Official Medal Table'!$H:$H,'Each Gender Events'!$A58,'Official Medal Table'!$C:$C,'Each Gender Events'!AY$1,'Official Medal Table'!$E:$E,'Each Gender Events'!AY$2)*'Medal values'!$B$3
+ COUNTIFS('Official Medal Table'!$I:$I,'Each Gender Events'!$A58,'Official Medal Table'!$C:$C,'Each Gender Events'!AY$1,'Official Medal Table'!$E:$E,'Each Gender Events'!AY$2)*'Medal values'!$B$3
+ COUNTIFS('Official Medal Table'!$F:$F,'Each Gender Events'!$A58,'Official Medal Table'!$C:$C,'Each Gender Events'!AY$1,'Official Medal Table'!$E:$E,"Mixed")*'Medal values'!$B$1/2
+ COUNTIFS('Official Medal Table'!$G:$G,'Each Gender Events'!$A58,'Official Medal Table'!$C:$C,'Each Gender Events'!AY$1,'Official Medal Table'!$E:$E,"Mixed")*'Medal values'!$B$2/2
+ COUNTIFS('Official Medal Table'!$H:$H,'Each Gender Events'!$A58,'Official Medal Table'!$C:$C,'Each Gender Events'!AY$1,'Official Medal Table'!$E:$E,"Mixed")*'Medal values'!$B$3/2
+ COUNTIFS('Official Medal Table'!$I:$I,'Each Gender Events'!$A58,'Official Medal Table'!$C:$C,'Each Gender Events'!AY$1,'Official Medal Table'!$E:$E,"Mixed")*'Medal values'!$B$3/2</f>
        <v>0</v>
      </c>
      <c r="AZ58">
        <f>COUNTIFS('Official Medal Table'!$F:$F,'Each Gender Events'!$A58,'Official Medal Table'!$C:$C,'Each Gender Events'!AZ$1,'Official Medal Table'!$E:$E,'Each Gender Events'!AZ$2)*'Medal values'!$B$1
+ COUNTIFS('Official Medal Table'!$G:$G,'Each Gender Events'!$A58,'Official Medal Table'!$C:$C,'Each Gender Events'!AZ$1,'Official Medal Table'!$E:$E,'Each Gender Events'!AZ$2)*'Medal values'!$B$2
+ COUNTIFS('Official Medal Table'!$H:$H,'Each Gender Events'!$A58,'Official Medal Table'!$C:$C,'Each Gender Events'!AZ$1,'Official Medal Table'!$E:$E,'Each Gender Events'!AZ$2)*'Medal values'!$B$3
+ COUNTIFS('Official Medal Table'!$I:$I,'Each Gender Events'!$A58,'Official Medal Table'!$C:$C,'Each Gender Events'!AZ$1,'Official Medal Table'!$E:$E,'Each Gender Events'!AZ$2)*'Medal values'!$B$3
+ COUNTIFS('Official Medal Table'!$F:$F,'Each Gender Events'!$A58,'Official Medal Table'!$C:$C,'Each Gender Events'!AZ$1,'Official Medal Table'!$E:$E,"Mixed")*'Medal values'!$B$1/2
+ COUNTIFS('Official Medal Table'!$G:$G,'Each Gender Events'!$A58,'Official Medal Table'!$C:$C,'Each Gender Events'!AZ$1,'Official Medal Table'!$E:$E,"Mixed")*'Medal values'!$B$2/2
+ COUNTIFS('Official Medal Table'!$H:$H,'Each Gender Events'!$A58,'Official Medal Table'!$C:$C,'Each Gender Events'!AZ$1,'Official Medal Table'!$E:$E,"Mixed")*'Medal values'!$B$3/2
+ COUNTIFS('Official Medal Table'!$I:$I,'Each Gender Events'!$A58,'Official Medal Table'!$C:$C,'Each Gender Events'!AZ$1,'Official Medal Table'!$E:$E,"Mixed")*'Medal values'!$B$3/2</f>
        <v>0</v>
      </c>
      <c r="BA58">
        <f>COUNTIFS('Official Medal Table'!$F:$F,'Each Gender Events'!$A58,'Official Medal Table'!$C:$C,'Each Gender Events'!BA$1,'Official Medal Table'!$E:$E,'Each Gender Events'!BA$2)*'Medal values'!$B$1
+ COUNTIFS('Official Medal Table'!$G:$G,'Each Gender Events'!$A58,'Official Medal Table'!$C:$C,'Each Gender Events'!BA$1,'Official Medal Table'!$E:$E,'Each Gender Events'!BA$2)*'Medal values'!$B$2
+ COUNTIFS('Official Medal Table'!$H:$H,'Each Gender Events'!$A58,'Official Medal Table'!$C:$C,'Each Gender Events'!BA$1,'Official Medal Table'!$E:$E,'Each Gender Events'!BA$2)*'Medal values'!$B$3
+ COUNTIFS('Official Medal Table'!$I:$I,'Each Gender Events'!$A58,'Official Medal Table'!$C:$C,'Each Gender Events'!BA$1,'Official Medal Table'!$E:$E,'Each Gender Events'!BA$2)*'Medal values'!$B$3
+ COUNTIFS('Official Medal Table'!$F:$F,'Each Gender Events'!$A58,'Official Medal Table'!$C:$C,'Each Gender Events'!BA$1,'Official Medal Table'!$E:$E,"Mixed")*'Medal values'!$B$1/2
+ COUNTIFS('Official Medal Table'!$G:$G,'Each Gender Events'!$A58,'Official Medal Table'!$C:$C,'Each Gender Events'!BA$1,'Official Medal Table'!$E:$E,"Mixed")*'Medal values'!$B$2/2
+ COUNTIFS('Official Medal Table'!$H:$H,'Each Gender Events'!$A58,'Official Medal Table'!$C:$C,'Each Gender Events'!BA$1,'Official Medal Table'!$E:$E,"Mixed")*'Medal values'!$B$3/2
+ COUNTIFS('Official Medal Table'!$I:$I,'Each Gender Events'!$A58,'Official Medal Table'!$C:$C,'Each Gender Events'!BA$1,'Official Medal Table'!$E:$E,"Mixed")*'Medal values'!$B$3/2</f>
        <v>0</v>
      </c>
      <c r="BB58">
        <f>COUNTIFS('Official Medal Table'!$F:$F,'Each Gender Events'!$A58,'Official Medal Table'!$C:$C,'Each Gender Events'!BB$1,'Official Medal Table'!$E:$E,'Each Gender Events'!BB$2)*'Medal values'!$B$1
+ COUNTIFS('Official Medal Table'!$G:$G,'Each Gender Events'!$A58,'Official Medal Table'!$C:$C,'Each Gender Events'!BB$1,'Official Medal Table'!$E:$E,'Each Gender Events'!BB$2)*'Medal values'!$B$2
+ COUNTIFS('Official Medal Table'!$H:$H,'Each Gender Events'!$A58,'Official Medal Table'!$C:$C,'Each Gender Events'!BB$1,'Official Medal Table'!$E:$E,'Each Gender Events'!BB$2)*'Medal values'!$B$3
+ COUNTIFS('Official Medal Table'!$I:$I,'Each Gender Events'!$A58,'Official Medal Table'!$C:$C,'Each Gender Events'!BB$1,'Official Medal Table'!$E:$E,'Each Gender Events'!BB$2)*'Medal values'!$B$3
+ COUNTIFS('Official Medal Table'!$F:$F,'Each Gender Events'!$A58,'Official Medal Table'!$C:$C,'Each Gender Events'!BB$1,'Official Medal Table'!$E:$E,"Mixed")*'Medal values'!$B$1/2
+ COUNTIFS('Official Medal Table'!$G:$G,'Each Gender Events'!$A58,'Official Medal Table'!$C:$C,'Each Gender Events'!BB$1,'Official Medal Table'!$E:$E,"Mixed")*'Medal values'!$B$2/2
+ COUNTIFS('Official Medal Table'!$H:$H,'Each Gender Events'!$A58,'Official Medal Table'!$C:$C,'Each Gender Events'!BB$1,'Official Medal Table'!$E:$E,"Mixed")*'Medal values'!$B$3/2
+ COUNTIFS('Official Medal Table'!$I:$I,'Each Gender Events'!$A58,'Official Medal Table'!$C:$C,'Each Gender Events'!BB$1,'Official Medal Table'!$E:$E,"Mixed")*'Medal values'!$B$3/2</f>
        <v>0</v>
      </c>
      <c r="BC58">
        <f>COUNTIFS('Official Medal Table'!$F:$F,'Each Gender Events'!$A58,'Official Medal Table'!$C:$C,'Each Gender Events'!BC$1,'Official Medal Table'!$E:$E,'Each Gender Events'!BC$2)*'Medal values'!$B$1
+ COUNTIFS('Official Medal Table'!$G:$G,'Each Gender Events'!$A58,'Official Medal Table'!$C:$C,'Each Gender Events'!BC$1,'Official Medal Table'!$E:$E,'Each Gender Events'!BC$2)*'Medal values'!$B$2
+ COUNTIFS('Official Medal Table'!$H:$H,'Each Gender Events'!$A58,'Official Medal Table'!$C:$C,'Each Gender Events'!BC$1,'Official Medal Table'!$E:$E,'Each Gender Events'!BC$2)*'Medal values'!$B$3
+ COUNTIFS('Official Medal Table'!$I:$I,'Each Gender Events'!$A58,'Official Medal Table'!$C:$C,'Each Gender Events'!BC$1,'Official Medal Table'!$E:$E,'Each Gender Events'!BC$2)*'Medal values'!$B$3
+ COUNTIFS('Official Medal Table'!$F:$F,'Each Gender Events'!$A58,'Official Medal Table'!$C:$C,'Each Gender Events'!BC$1,'Official Medal Table'!$E:$E,"Mixed")*'Medal values'!$B$1/2
+ COUNTIFS('Official Medal Table'!$G:$G,'Each Gender Events'!$A58,'Official Medal Table'!$C:$C,'Each Gender Events'!BC$1,'Official Medal Table'!$E:$E,"Mixed")*'Medal values'!$B$2/2
+ COUNTIFS('Official Medal Table'!$H:$H,'Each Gender Events'!$A58,'Official Medal Table'!$C:$C,'Each Gender Events'!BC$1,'Official Medal Table'!$E:$E,"Mixed")*'Medal values'!$B$3/2
+ COUNTIFS('Official Medal Table'!$I:$I,'Each Gender Events'!$A58,'Official Medal Table'!$C:$C,'Each Gender Events'!BC$1,'Official Medal Table'!$E:$E,"Mixed")*'Medal values'!$B$3/2</f>
        <v>0</v>
      </c>
      <c r="BD58">
        <f>COUNTIFS('Official Medal Table'!$F:$F,'Each Gender Events'!$A58,'Official Medal Table'!$C:$C,'Each Gender Events'!BD$1,'Official Medal Table'!$E:$E,'Each Gender Events'!BD$2)*'Medal values'!$B$1
+ COUNTIFS('Official Medal Table'!$G:$G,'Each Gender Events'!$A58,'Official Medal Table'!$C:$C,'Each Gender Events'!BD$1,'Official Medal Table'!$E:$E,'Each Gender Events'!BD$2)*'Medal values'!$B$2
+ COUNTIFS('Official Medal Table'!$H:$H,'Each Gender Events'!$A58,'Official Medal Table'!$C:$C,'Each Gender Events'!BD$1,'Official Medal Table'!$E:$E,'Each Gender Events'!BD$2)*'Medal values'!$B$3
+ COUNTIFS('Official Medal Table'!$I:$I,'Each Gender Events'!$A58,'Official Medal Table'!$C:$C,'Each Gender Events'!BD$1,'Official Medal Table'!$E:$E,'Each Gender Events'!BD$2)*'Medal values'!$B$3
+ COUNTIFS('Official Medal Table'!$F:$F,'Each Gender Events'!$A58,'Official Medal Table'!$C:$C,'Each Gender Events'!BD$1,'Official Medal Table'!$E:$E,"Mixed")*'Medal values'!$B$1/2
+ COUNTIFS('Official Medal Table'!$G:$G,'Each Gender Events'!$A58,'Official Medal Table'!$C:$C,'Each Gender Events'!BD$1,'Official Medal Table'!$E:$E,"Mixed")*'Medal values'!$B$2/2
+ COUNTIFS('Official Medal Table'!$H:$H,'Each Gender Events'!$A58,'Official Medal Table'!$C:$C,'Each Gender Events'!BD$1,'Official Medal Table'!$E:$E,"Mixed")*'Medal values'!$B$3/2
+ COUNTIFS('Official Medal Table'!$I:$I,'Each Gender Events'!$A58,'Official Medal Table'!$C:$C,'Each Gender Events'!BD$1,'Official Medal Table'!$E:$E,"Mixed")*'Medal values'!$B$3/2</f>
        <v>0</v>
      </c>
      <c r="BE58">
        <f>COUNTIFS('Official Medal Table'!$F:$F,'Each Gender Events'!$A58,'Official Medal Table'!$C:$C,'Each Gender Events'!BE$1,'Official Medal Table'!$E:$E,'Each Gender Events'!BE$2)*'Medal values'!$B$1
+ COUNTIFS('Official Medal Table'!$G:$G,'Each Gender Events'!$A58,'Official Medal Table'!$C:$C,'Each Gender Events'!BE$1,'Official Medal Table'!$E:$E,'Each Gender Events'!BE$2)*'Medal values'!$B$2
+ COUNTIFS('Official Medal Table'!$H:$H,'Each Gender Events'!$A58,'Official Medal Table'!$C:$C,'Each Gender Events'!BE$1,'Official Medal Table'!$E:$E,'Each Gender Events'!BE$2)*'Medal values'!$B$3
+ COUNTIFS('Official Medal Table'!$I:$I,'Each Gender Events'!$A58,'Official Medal Table'!$C:$C,'Each Gender Events'!BE$1,'Official Medal Table'!$E:$E,'Each Gender Events'!BE$2)*'Medal values'!$B$3
+ COUNTIFS('Official Medal Table'!$F:$F,'Each Gender Events'!$A58,'Official Medal Table'!$C:$C,'Each Gender Events'!BE$1,'Official Medal Table'!$E:$E,"Mixed")*'Medal values'!$B$1/2
+ COUNTIFS('Official Medal Table'!$G:$G,'Each Gender Events'!$A58,'Official Medal Table'!$C:$C,'Each Gender Events'!BE$1,'Official Medal Table'!$E:$E,"Mixed")*'Medal values'!$B$2/2
+ COUNTIFS('Official Medal Table'!$H:$H,'Each Gender Events'!$A58,'Official Medal Table'!$C:$C,'Each Gender Events'!BE$1,'Official Medal Table'!$E:$E,"Mixed")*'Medal values'!$B$3/2
+ COUNTIFS('Official Medal Table'!$I:$I,'Each Gender Events'!$A58,'Official Medal Table'!$C:$C,'Each Gender Events'!BE$1,'Official Medal Table'!$E:$E,"Mixed")*'Medal values'!$B$3/2</f>
        <v>0</v>
      </c>
      <c r="BF58">
        <f>COUNTIFS('Official Medal Table'!$F:$F,'Each Gender Events'!$A58,'Official Medal Table'!$C:$C,'Each Gender Events'!BF$1,'Official Medal Table'!$E:$E,'Each Gender Events'!BF$2)*'Medal values'!$B$1
+ COUNTIFS('Official Medal Table'!$G:$G,'Each Gender Events'!$A58,'Official Medal Table'!$C:$C,'Each Gender Events'!BF$1,'Official Medal Table'!$E:$E,'Each Gender Events'!BF$2)*'Medal values'!$B$2
+ COUNTIFS('Official Medal Table'!$H:$H,'Each Gender Events'!$A58,'Official Medal Table'!$C:$C,'Each Gender Events'!BF$1,'Official Medal Table'!$E:$E,'Each Gender Events'!BF$2)*'Medal values'!$B$3
+ COUNTIFS('Official Medal Table'!$I:$I,'Each Gender Events'!$A58,'Official Medal Table'!$C:$C,'Each Gender Events'!BF$1,'Official Medal Table'!$E:$E,'Each Gender Events'!BF$2)*'Medal values'!$B$3
+ COUNTIFS('Official Medal Table'!$F:$F,'Each Gender Events'!$A58,'Official Medal Table'!$C:$C,'Each Gender Events'!BF$1,'Official Medal Table'!$E:$E,"Mixed")*'Medal values'!$B$1/2
+ COUNTIFS('Official Medal Table'!$G:$G,'Each Gender Events'!$A58,'Official Medal Table'!$C:$C,'Each Gender Events'!BF$1,'Official Medal Table'!$E:$E,"Mixed")*'Medal values'!$B$2/2
+ COUNTIFS('Official Medal Table'!$H:$H,'Each Gender Events'!$A58,'Official Medal Table'!$C:$C,'Each Gender Events'!BF$1,'Official Medal Table'!$E:$E,"Mixed")*'Medal values'!$B$3/2
+ COUNTIFS('Official Medal Table'!$I:$I,'Each Gender Events'!$A58,'Official Medal Table'!$C:$C,'Each Gender Events'!BF$1,'Official Medal Table'!$E:$E,"Mixed")*'Medal values'!$B$3/2</f>
        <v>0</v>
      </c>
      <c r="BG58">
        <f>COUNTIFS('Official Medal Table'!$F:$F,'Each Gender Events'!$A58,'Official Medal Table'!$C:$C,'Each Gender Events'!BG$1,'Official Medal Table'!$E:$E,'Each Gender Events'!BG$2)*'Medal values'!$B$1
+ COUNTIFS('Official Medal Table'!$G:$G,'Each Gender Events'!$A58,'Official Medal Table'!$C:$C,'Each Gender Events'!BG$1,'Official Medal Table'!$E:$E,'Each Gender Events'!BG$2)*'Medal values'!$B$2
+ COUNTIFS('Official Medal Table'!$H:$H,'Each Gender Events'!$A58,'Official Medal Table'!$C:$C,'Each Gender Events'!BG$1,'Official Medal Table'!$E:$E,'Each Gender Events'!BG$2)*'Medal values'!$B$3
+ COUNTIFS('Official Medal Table'!$I:$I,'Each Gender Events'!$A58,'Official Medal Table'!$C:$C,'Each Gender Events'!BG$1,'Official Medal Table'!$E:$E,'Each Gender Events'!BG$2)*'Medal values'!$B$3
+ COUNTIFS('Official Medal Table'!$F:$F,'Each Gender Events'!$A58,'Official Medal Table'!$C:$C,'Each Gender Events'!BG$1,'Official Medal Table'!$E:$E,"Mixed")*'Medal values'!$B$1/2
+ COUNTIFS('Official Medal Table'!$G:$G,'Each Gender Events'!$A58,'Official Medal Table'!$C:$C,'Each Gender Events'!BG$1,'Official Medal Table'!$E:$E,"Mixed")*'Medal values'!$B$2/2
+ COUNTIFS('Official Medal Table'!$H:$H,'Each Gender Events'!$A58,'Official Medal Table'!$C:$C,'Each Gender Events'!BG$1,'Official Medal Table'!$E:$E,"Mixed")*'Medal values'!$B$3/2
+ COUNTIFS('Official Medal Table'!$I:$I,'Each Gender Events'!$A58,'Official Medal Table'!$C:$C,'Each Gender Events'!BG$1,'Official Medal Table'!$E:$E,"Mixed")*'Medal values'!$B$3/2</f>
        <v>0</v>
      </c>
      <c r="BH58">
        <f>COUNTIFS('Official Medal Table'!$F:$F,'Each Gender Events'!$A58,'Official Medal Table'!$C:$C,'Each Gender Events'!BH$1,'Official Medal Table'!$E:$E,'Each Gender Events'!BH$2)*'Medal values'!$B$1
+ COUNTIFS('Official Medal Table'!$G:$G,'Each Gender Events'!$A58,'Official Medal Table'!$C:$C,'Each Gender Events'!BH$1,'Official Medal Table'!$E:$E,'Each Gender Events'!BH$2)*'Medal values'!$B$2
+ COUNTIFS('Official Medal Table'!$H:$H,'Each Gender Events'!$A58,'Official Medal Table'!$C:$C,'Each Gender Events'!BH$1,'Official Medal Table'!$E:$E,'Each Gender Events'!BH$2)*'Medal values'!$B$3
+ COUNTIFS('Official Medal Table'!$I:$I,'Each Gender Events'!$A58,'Official Medal Table'!$C:$C,'Each Gender Events'!BH$1,'Official Medal Table'!$E:$E,'Each Gender Events'!BH$2)*'Medal values'!$B$3
+ COUNTIFS('Official Medal Table'!$F:$F,'Each Gender Events'!$A58,'Official Medal Table'!$C:$C,'Each Gender Events'!BH$1,'Official Medal Table'!$E:$E,"Mixed")*'Medal values'!$B$1/2
+ COUNTIFS('Official Medal Table'!$G:$G,'Each Gender Events'!$A58,'Official Medal Table'!$C:$C,'Each Gender Events'!BH$1,'Official Medal Table'!$E:$E,"Mixed")*'Medal values'!$B$2/2
+ COUNTIFS('Official Medal Table'!$H:$H,'Each Gender Events'!$A58,'Official Medal Table'!$C:$C,'Each Gender Events'!BH$1,'Official Medal Table'!$E:$E,"Mixed")*'Medal values'!$B$3/2
+ COUNTIFS('Official Medal Table'!$I:$I,'Each Gender Events'!$A58,'Official Medal Table'!$C:$C,'Each Gender Events'!BH$1,'Official Medal Table'!$E:$E,"Mixed")*'Medal values'!$B$3/2</f>
        <v>0</v>
      </c>
      <c r="BI58">
        <f>COUNTIFS('Official Medal Table'!$F:$F,'Each Gender Events'!$A58,'Official Medal Table'!$C:$C,'Each Gender Events'!BI$1,'Official Medal Table'!$E:$E,'Each Gender Events'!BI$2)*'Medal values'!$B$1
+ COUNTIFS('Official Medal Table'!$G:$G,'Each Gender Events'!$A58,'Official Medal Table'!$C:$C,'Each Gender Events'!BI$1,'Official Medal Table'!$E:$E,'Each Gender Events'!BI$2)*'Medal values'!$B$2
+ COUNTIFS('Official Medal Table'!$H:$H,'Each Gender Events'!$A58,'Official Medal Table'!$C:$C,'Each Gender Events'!BI$1,'Official Medal Table'!$E:$E,'Each Gender Events'!BI$2)*'Medal values'!$B$3
+ COUNTIFS('Official Medal Table'!$I:$I,'Each Gender Events'!$A58,'Official Medal Table'!$C:$C,'Each Gender Events'!BI$1,'Official Medal Table'!$E:$E,'Each Gender Events'!BI$2)*'Medal values'!$B$3
+ COUNTIFS('Official Medal Table'!$F:$F,'Each Gender Events'!$A58,'Official Medal Table'!$C:$C,'Each Gender Events'!BI$1,'Official Medal Table'!$E:$E,"Mixed")*'Medal values'!$B$1/2
+ COUNTIFS('Official Medal Table'!$G:$G,'Each Gender Events'!$A58,'Official Medal Table'!$C:$C,'Each Gender Events'!BI$1,'Official Medal Table'!$E:$E,"Mixed")*'Medal values'!$B$2/2
+ COUNTIFS('Official Medal Table'!$H:$H,'Each Gender Events'!$A58,'Official Medal Table'!$C:$C,'Each Gender Events'!BI$1,'Official Medal Table'!$E:$E,"Mixed")*'Medal values'!$B$3/2
+ COUNTIFS('Official Medal Table'!$I:$I,'Each Gender Events'!$A58,'Official Medal Table'!$C:$C,'Each Gender Events'!BI$1,'Official Medal Table'!$E:$E,"Mixed")*'Medal values'!$B$3/2</f>
        <v>0</v>
      </c>
      <c r="BJ58">
        <f>COUNTIFS('Official Medal Table'!$F:$F,'Each Gender Events'!$A58,'Official Medal Table'!$C:$C,'Each Gender Events'!BJ$1,'Official Medal Table'!$E:$E,'Each Gender Events'!BJ$2)*'Medal values'!$B$1
+ COUNTIFS('Official Medal Table'!$G:$G,'Each Gender Events'!$A58,'Official Medal Table'!$C:$C,'Each Gender Events'!BJ$1,'Official Medal Table'!$E:$E,'Each Gender Events'!BJ$2)*'Medal values'!$B$2
+ COUNTIFS('Official Medal Table'!$H:$H,'Each Gender Events'!$A58,'Official Medal Table'!$C:$C,'Each Gender Events'!BJ$1,'Official Medal Table'!$E:$E,'Each Gender Events'!BJ$2)*'Medal values'!$B$3
+ COUNTIFS('Official Medal Table'!$I:$I,'Each Gender Events'!$A58,'Official Medal Table'!$C:$C,'Each Gender Events'!BJ$1,'Official Medal Table'!$E:$E,'Each Gender Events'!BJ$2)*'Medal values'!$B$3
+ COUNTIFS('Official Medal Table'!$F:$F,'Each Gender Events'!$A58,'Official Medal Table'!$C:$C,'Each Gender Events'!BJ$1,'Official Medal Table'!$E:$E,"Mixed")*'Medal values'!$B$1/2
+ COUNTIFS('Official Medal Table'!$G:$G,'Each Gender Events'!$A58,'Official Medal Table'!$C:$C,'Each Gender Events'!BJ$1,'Official Medal Table'!$E:$E,"Mixed")*'Medal values'!$B$2/2
+ COUNTIFS('Official Medal Table'!$H:$H,'Each Gender Events'!$A58,'Official Medal Table'!$C:$C,'Each Gender Events'!BJ$1,'Official Medal Table'!$E:$E,"Mixed")*'Medal values'!$B$3/2
+ COUNTIFS('Official Medal Table'!$I:$I,'Each Gender Events'!$A58,'Official Medal Table'!$C:$C,'Each Gender Events'!BJ$1,'Official Medal Table'!$E:$E,"Mixed")*'Medal values'!$B$3/2</f>
        <v>0</v>
      </c>
      <c r="BK58">
        <f>COUNTIFS('Official Medal Table'!$F:$F,'Each Gender Events'!$A58,'Official Medal Table'!$C:$C,'Each Gender Events'!BK$1,'Official Medal Table'!$E:$E,'Each Gender Events'!BK$2)*'Medal values'!$B$1
+ COUNTIFS('Official Medal Table'!$G:$G,'Each Gender Events'!$A58,'Official Medal Table'!$C:$C,'Each Gender Events'!BK$1,'Official Medal Table'!$E:$E,'Each Gender Events'!BK$2)*'Medal values'!$B$2
+ COUNTIFS('Official Medal Table'!$H:$H,'Each Gender Events'!$A58,'Official Medal Table'!$C:$C,'Each Gender Events'!BK$1,'Official Medal Table'!$E:$E,'Each Gender Events'!BK$2)*'Medal values'!$B$3
+ COUNTIFS('Official Medal Table'!$I:$I,'Each Gender Events'!$A58,'Official Medal Table'!$C:$C,'Each Gender Events'!BK$1,'Official Medal Table'!$E:$E,'Each Gender Events'!BK$2)*'Medal values'!$B$3
+ COUNTIFS('Official Medal Table'!$F:$F,'Each Gender Events'!$A58,'Official Medal Table'!$C:$C,'Each Gender Events'!BK$1,'Official Medal Table'!$E:$E,"Mixed")*'Medal values'!$B$1/2
+ COUNTIFS('Official Medal Table'!$G:$G,'Each Gender Events'!$A58,'Official Medal Table'!$C:$C,'Each Gender Events'!BK$1,'Official Medal Table'!$E:$E,"Mixed")*'Medal values'!$B$2/2
+ COUNTIFS('Official Medal Table'!$H:$H,'Each Gender Events'!$A58,'Official Medal Table'!$C:$C,'Each Gender Events'!BK$1,'Official Medal Table'!$E:$E,"Mixed")*'Medal values'!$B$3/2
+ COUNTIFS('Official Medal Table'!$I:$I,'Each Gender Events'!$A58,'Official Medal Table'!$C:$C,'Each Gender Events'!BK$1,'Official Medal Table'!$E:$E,"Mixed")*'Medal values'!$B$3/2</f>
        <v>0</v>
      </c>
      <c r="BL58">
        <f>COUNTIFS('Official Medal Table'!$F:$F,'Each Gender Events'!$A58,'Official Medal Table'!$C:$C,'Each Gender Events'!BL$1,'Official Medal Table'!$E:$E,'Each Gender Events'!BL$2)*'Medal values'!$B$1
+ COUNTIFS('Official Medal Table'!$G:$G,'Each Gender Events'!$A58,'Official Medal Table'!$C:$C,'Each Gender Events'!BL$1,'Official Medal Table'!$E:$E,'Each Gender Events'!BL$2)*'Medal values'!$B$2
+ COUNTIFS('Official Medal Table'!$H:$H,'Each Gender Events'!$A58,'Official Medal Table'!$C:$C,'Each Gender Events'!BL$1,'Official Medal Table'!$E:$E,'Each Gender Events'!BL$2)*'Medal values'!$B$3
+ COUNTIFS('Official Medal Table'!$I:$I,'Each Gender Events'!$A58,'Official Medal Table'!$C:$C,'Each Gender Events'!BL$1,'Official Medal Table'!$E:$E,'Each Gender Events'!BL$2)*'Medal values'!$B$3
+ COUNTIFS('Official Medal Table'!$F:$F,'Each Gender Events'!$A58,'Official Medal Table'!$C:$C,'Each Gender Events'!BL$1,'Official Medal Table'!$E:$E,"Mixed")*'Medal values'!$B$1/2
+ COUNTIFS('Official Medal Table'!$G:$G,'Each Gender Events'!$A58,'Official Medal Table'!$C:$C,'Each Gender Events'!BL$1,'Official Medal Table'!$E:$E,"Mixed")*'Medal values'!$B$2/2
+ COUNTIFS('Official Medal Table'!$H:$H,'Each Gender Events'!$A58,'Official Medal Table'!$C:$C,'Each Gender Events'!BL$1,'Official Medal Table'!$E:$E,"Mixed")*'Medal values'!$B$3/2
+ COUNTIFS('Official Medal Table'!$I:$I,'Each Gender Events'!$A58,'Official Medal Table'!$C:$C,'Each Gender Events'!BL$1,'Official Medal Table'!$E:$E,"Mixed")*'Medal values'!$B$3/2</f>
        <v>2.0000010000000001</v>
      </c>
      <c r="BM58">
        <f>COUNTIFS('Official Medal Table'!$F:$F,'Each Gender Events'!$A58,'Official Medal Table'!$C:$C,'Each Gender Events'!BM$1,'Official Medal Table'!$E:$E,'Each Gender Events'!BM$2)*'Medal values'!$B$1
+ COUNTIFS('Official Medal Table'!$G:$G,'Each Gender Events'!$A58,'Official Medal Table'!$C:$C,'Each Gender Events'!BM$1,'Official Medal Table'!$E:$E,'Each Gender Events'!BM$2)*'Medal values'!$B$2
+ COUNTIFS('Official Medal Table'!$H:$H,'Each Gender Events'!$A58,'Official Medal Table'!$C:$C,'Each Gender Events'!BM$1,'Official Medal Table'!$E:$E,'Each Gender Events'!BM$2)*'Medal values'!$B$3
+ COUNTIFS('Official Medal Table'!$I:$I,'Each Gender Events'!$A58,'Official Medal Table'!$C:$C,'Each Gender Events'!BM$1,'Official Medal Table'!$E:$E,'Each Gender Events'!BM$2)*'Medal values'!$B$3
+ COUNTIFS('Official Medal Table'!$F:$F,'Each Gender Events'!$A58,'Official Medal Table'!$C:$C,'Each Gender Events'!BM$1,'Official Medal Table'!$E:$E,"Mixed")*'Medal values'!$B$1/2
+ COUNTIFS('Official Medal Table'!$G:$G,'Each Gender Events'!$A58,'Official Medal Table'!$C:$C,'Each Gender Events'!BM$1,'Official Medal Table'!$E:$E,"Mixed")*'Medal values'!$B$2/2
+ COUNTIFS('Official Medal Table'!$H:$H,'Each Gender Events'!$A58,'Official Medal Table'!$C:$C,'Each Gender Events'!BM$1,'Official Medal Table'!$E:$E,"Mixed")*'Medal values'!$B$3/2
+ COUNTIFS('Official Medal Table'!$I:$I,'Each Gender Events'!$A58,'Official Medal Table'!$C:$C,'Each Gender Events'!BM$1,'Official Medal Table'!$E:$E,"Mixed")*'Medal values'!$B$3/2</f>
        <v>0</v>
      </c>
      <c r="BN58">
        <f>COUNTIFS('Official Medal Table'!$F:$F,'Each Gender Events'!$A58,'Official Medal Table'!$C:$C,'Each Gender Events'!BN$1,'Official Medal Table'!$E:$E,'Each Gender Events'!BN$2)*'Medal values'!$B$1
+ COUNTIFS('Official Medal Table'!$G:$G,'Each Gender Events'!$A58,'Official Medal Table'!$C:$C,'Each Gender Events'!BN$1,'Official Medal Table'!$E:$E,'Each Gender Events'!BN$2)*'Medal values'!$B$2
+ COUNTIFS('Official Medal Table'!$H:$H,'Each Gender Events'!$A58,'Official Medal Table'!$C:$C,'Each Gender Events'!BN$1,'Official Medal Table'!$E:$E,'Each Gender Events'!BN$2)*'Medal values'!$B$3
+ COUNTIFS('Official Medal Table'!$I:$I,'Each Gender Events'!$A58,'Official Medal Table'!$C:$C,'Each Gender Events'!BN$1,'Official Medal Table'!$E:$E,'Each Gender Events'!BN$2)*'Medal values'!$B$3
+ COUNTIFS('Official Medal Table'!$F:$F,'Each Gender Events'!$A58,'Official Medal Table'!$C:$C,'Each Gender Events'!BN$1,'Official Medal Table'!$E:$E,"Mixed")*'Medal values'!$B$1/2
+ COUNTIFS('Official Medal Table'!$G:$G,'Each Gender Events'!$A58,'Official Medal Table'!$C:$C,'Each Gender Events'!BN$1,'Official Medal Table'!$E:$E,"Mixed")*'Medal values'!$B$2/2
+ COUNTIFS('Official Medal Table'!$H:$H,'Each Gender Events'!$A58,'Official Medal Table'!$C:$C,'Each Gender Events'!BN$1,'Official Medal Table'!$E:$E,"Mixed")*'Medal values'!$B$3/2
+ COUNTIFS('Official Medal Table'!$I:$I,'Each Gender Events'!$A58,'Official Medal Table'!$C:$C,'Each Gender Events'!BN$1,'Official Medal Table'!$E:$E,"Mixed")*'Medal values'!$B$3/2</f>
        <v>0</v>
      </c>
      <c r="BO58">
        <f>COUNTIFS('Official Medal Table'!$F:$F,'Each Gender Events'!$A58,'Official Medal Table'!$C:$C,'Each Gender Events'!BO$1,'Official Medal Table'!$E:$E,'Each Gender Events'!BO$2)*'Medal values'!$B$1
+ COUNTIFS('Official Medal Table'!$G:$G,'Each Gender Events'!$A58,'Official Medal Table'!$C:$C,'Each Gender Events'!BO$1,'Official Medal Table'!$E:$E,'Each Gender Events'!BO$2)*'Medal values'!$B$2
+ COUNTIFS('Official Medal Table'!$H:$H,'Each Gender Events'!$A58,'Official Medal Table'!$C:$C,'Each Gender Events'!BO$1,'Official Medal Table'!$E:$E,'Each Gender Events'!BO$2)*'Medal values'!$B$3
+ COUNTIFS('Official Medal Table'!$I:$I,'Each Gender Events'!$A58,'Official Medal Table'!$C:$C,'Each Gender Events'!BO$1,'Official Medal Table'!$E:$E,'Each Gender Events'!BO$2)*'Medal values'!$B$3
+ COUNTIFS('Official Medal Table'!$F:$F,'Each Gender Events'!$A58,'Official Medal Table'!$C:$C,'Each Gender Events'!BO$1,'Official Medal Table'!$E:$E,"Mixed")*'Medal values'!$B$1/2
+ COUNTIFS('Official Medal Table'!$G:$G,'Each Gender Events'!$A58,'Official Medal Table'!$C:$C,'Each Gender Events'!BO$1,'Official Medal Table'!$E:$E,"Mixed")*'Medal values'!$B$2/2
+ COUNTIFS('Official Medal Table'!$H:$H,'Each Gender Events'!$A58,'Official Medal Table'!$C:$C,'Each Gender Events'!BO$1,'Official Medal Table'!$E:$E,"Mixed")*'Medal values'!$B$3/2
+ COUNTIFS('Official Medal Table'!$I:$I,'Each Gender Events'!$A58,'Official Medal Table'!$C:$C,'Each Gender Events'!BO$1,'Official Medal Table'!$E:$E,"Mixed")*'Medal values'!$B$3/2</f>
        <v>0</v>
      </c>
      <c r="BP58">
        <f>COUNTIFS('Official Medal Table'!$F:$F,'Each Gender Events'!$A58,'Official Medal Table'!$C:$C,'Each Gender Events'!BP$1,'Official Medal Table'!$E:$E,'Each Gender Events'!BP$2)*'Medal values'!$B$1
+ COUNTIFS('Official Medal Table'!$G:$G,'Each Gender Events'!$A58,'Official Medal Table'!$C:$C,'Each Gender Events'!BP$1,'Official Medal Table'!$E:$E,'Each Gender Events'!BP$2)*'Medal values'!$B$2
+ COUNTIFS('Official Medal Table'!$H:$H,'Each Gender Events'!$A58,'Official Medal Table'!$C:$C,'Each Gender Events'!BP$1,'Official Medal Table'!$E:$E,'Each Gender Events'!BP$2)*'Medal values'!$B$3
+ COUNTIFS('Official Medal Table'!$I:$I,'Each Gender Events'!$A58,'Official Medal Table'!$C:$C,'Each Gender Events'!BP$1,'Official Medal Table'!$E:$E,'Each Gender Events'!BP$2)*'Medal values'!$B$3
+ COUNTIFS('Official Medal Table'!$F:$F,'Each Gender Events'!$A58,'Official Medal Table'!$C:$C,'Each Gender Events'!BP$1,'Official Medal Table'!$E:$E,"Mixed")*'Medal values'!$B$1/2
+ COUNTIFS('Official Medal Table'!$G:$G,'Each Gender Events'!$A58,'Official Medal Table'!$C:$C,'Each Gender Events'!BP$1,'Official Medal Table'!$E:$E,"Mixed")*'Medal values'!$B$2/2
+ COUNTIFS('Official Medal Table'!$H:$H,'Each Gender Events'!$A58,'Official Medal Table'!$C:$C,'Each Gender Events'!BP$1,'Official Medal Table'!$E:$E,"Mixed")*'Medal values'!$B$3/2
+ COUNTIFS('Official Medal Table'!$I:$I,'Each Gender Events'!$A58,'Official Medal Table'!$C:$C,'Each Gender Events'!BP$1,'Official Medal Table'!$E:$E,"Mixed")*'Medal values'!$B$3/2</f>
        <v>0</v>
      </c>
      <c r="BQ58">
        <f>COUNTIFS('Official Medal Table'!$F:$F,'Each Gender Events'!$A58,'Official Medal Table'!$C:$C,'Each Gender Events'!BQ$1,'Official Medal Table'!$E:$E,'Each Gender Events'!BQ$2)*'Medal values'!$B$1
+ COUNTIFS('Official Medal Table'!$G:$G,'Each Gender Events'!$A58,'Official Medal Table'!$C:$C,'Each Gender Events'!BQ$1,'Official Medal Table'!$E:$E,'Each Gender Events'!BQ$2)*'Medal values'!$B$2
+ COUNTIFS('Official Medal Table'!$H:$H,'Each Gender Events'!$A58,'Official Medal Table'!$C:$C,'Each Gender Events'!BQ$1,'Official Medal Table'!$E:$E,'Each Gender Events'!BQ$2)*'Medal values'!$B$3
+ COUNTIFS('Official Medal Table'!$I:$I,'Each Gender Events'!$A58,'Official Medal Table'!$C:$C,'Each Gender Events'!BQ$1,'Official Medal Table'!$E:$E,'Each Gender Events'!BQ$2)*'Medal values'!$B$3
+ COUNTIFS('Official Medal Table'!$F:$F,'Each Gender Events'!$A58,'Official Medal Table'!$C:$C,'Each Gender Events'!BQ$1,'Official Medal Table'!$E:$E,"Mixed")*'Medal values'!$B$1/2
+ COUNTIFS('Official Medal Table'!$G:$G,'Each Gender Events'!$A58,'Official Medal Table'!$C:$C,'Each Gender Events'!BQ$1,'Official Medal Table'!$E:$E,"Mixed")*'Medal values'!$B$2/2
+ COUNTIFS('Official Medal Table'!$H:$H,'Each Gender Events'!$A58,'Official Medal Table'!$C:$C,'Each Gender Events'!BQ$1,'Official Medal Table'!$E:$E,"Mixed")*'Medal values'!$B$3/2
+ COUNTIFS('Official Medal Table'!$I:$I,'Each Gender Events'!$A58,'Official Medal Table'!$C:$C,'Each Gender Events'!BQ$1,'Official Medal Table'!$E:$E,"Mixed")*'Medal values'!$B$3/2</f>
        <v>0</v>
      </c>
      <c r="BR58">
        <f>COUNTIFS('Official Medal Table'!$F:$F,'Each Gender Events'!$A58,'Official Medal Table'!$C:$C,'Each Gender Events'!BR$1,'Official Medal Table'!$E:$E,'Each Gender Events'!BR$2)*'Medal values'!$B$1
+ COUNTIFS('Official Medal Table'!$G:$G,'Each Gender Events'!$A58,'Official Medal Table'!$C:$C,'Each Gender Events'!BR$1,'Official Medal Table'!$E:$E,'Each Gender Events'!BR$2)*'Medal values'!$B$2
+ COUNTIFS('Official Medal Table'!$H:$H,'Each Gender Events'!$A58,'Official Medal Table'!$C:$C,'Each Gender Events'!BR$1,'Official Medal Table'!$E:$E,'Each Gender Events'!BR$2)*'Medal values'!$B$3
+ COUNTIFS('Official Medal Table'!$I:$I,'Each Gender Events'!$A58,'Official Medal Table'!$C:$C,'Each Gender Events'!BR$1,'Official Medal Table'!$E:$E,'Each Gender Events'!BR$2)*'Medal values'!$B$3
+ COUNTIFS('Official Medal Table'!$F:$F,'Each Gender Events'!$A58,'Official Medal Table'!$C:$C,'Each Gender Events'!BR$1,'Official Medal Table'!$E:$E,"Mixed")*'Medal values'!$B$1/2
+ COUNTIFS('Official Medal Table'!$G:$G,'Each Gender Events'!$A58,'Official Medal Table'!$C:$C,'Each Gender Events'!BR$1,'Official Medal Table'!$E:$E,"Mixed")*'Medal values'!$B$2/2
+ COUNTIFS('Official Medal Table'!$H:$H,'Each Gender Events'!$A58,'Official Medal Table'!$C:$C,'Each Gender Events'!BR$1,'Official Medal Table'!$E:$E,"Mixed")*'Medal values'!$B$3/2
+ COUNTIFS('Official Medal Table'!$I:$I,'Each Gender Events'!$A58,'Official Medal Table'!$C:$C,'Each Gender Events'!BR$1,'Official Medal Table'!$E:$E,"Mixed")*'Medal values'!$B$3/2</f>
        <v>0</v>
      </c>
      <c r="BS58">
        <f>COUNTIFS('Official Medal Table'!$F:$F,'Each Gender Events'!$A58,'Official Medal Table'!$C:$C,'Each Gender Events'!BS$1,'Official Medal Table'!$E:$E,'Each Gender Events'!BS$2)*'Medal values'!$B$1
+ COUNTIFS('Official Medal Table'!$G:$G,'Each Gender Events'!$A58,'Official Medal Table'!$C:$C,'Each Gender Events'!BS$1,'Official Medal Table'!$E:$E,'Each Gender Events'!BS$2)*'Medal values'!$B$2
+ COUNTIFS('Official Medal Table'!$H:$H,'Each Gender Events'!$A58,'Official Medal Table'!$C:$C,'Each Gender Events'!BS$1,'Official Medal Table'!$E:$E,'Each Gender Events'!BS$2)*'Medal values'!$B$3
+ COUNTIFS('Official Medal Table'!$I:$I,'Each Gender Events'!$A58,'Official Medal Table'!$C:$C,'Each Gender Events'!BS$1,'Official Medal Table'!$E:$E,'Each Gender Events'!BS$2)*'Medal values'!$B$3
+ COUNTIFS('Official Medal Table'!$F:$F,'Each Gender Events'!$A58,'Official Medal Table'!$C:$C,'Each Gender Events'!BS$1,'Official Medal Table'!$E:$E,"Mixed")*'Medal values'!$B$1/2
+ COUNTIFS('Official Medal Table'!$G:$G,'Each Gender Events'!$A58,'Official Medal Table'!$C:$C,'Each Gender Events'!BS$1,'Official Medal Table'!$E:$E,"Mixed")*'Medal values'!$B$2/2
+ COUNTIFS('Official Medal Table'!$H:$H,'Each Gender Events'!$A58,'Official Medal Table'!$C:$C,'Each Gender Events'!BS$1,'Official Medal Table'!$E:$E,"Mixed")*'Medal values'!$B$3/2
+ COUNTIFS('Official Medal Table'!$I:$I,'Each Gender Events'!$A58,'Official Medal Table'!$C:$C,'Each Gender Events'!BS$1,'Official Medal Table'!$E:$E,"Mixed")*'Medal values'!$B$3/2</f>
        <v>0</v>
      </c>
      <c r="BT58">
        <f>COUNTIFS('Official Medal Table'!$F:$F,'Each Gender Events'!$A58,'Official Medal Table'!$C:$C,'Each Gender Events'!BT$1,'Official Medal Table'!$E:$E,'Each Gender Events'!BT$2)*'Medal values'!$B$1
+ COUNTIFS('Official Medal Table'!$G:$G,'Each Gender Events'!$A58,'Official Medal Table'!$C:$C,'Each Gender Events'!BT$1,'Official Medal Table'!$E:$E,'Each Gender Events'!BT$2)*'Medal values'!$B$2
+ COUNTIFS('Official Medal Table'!$H:$H,'Each Gender Events'!$A58,'Official Medal Table'!$C:$C,'Each Gender Events'!BT$1,'Official Medal Table'!$E:$E,'Each Gender Events'!BT$2)*'Medal values'!$B$3
+ COUNTIFS('Official Medal Table'!$I:$I,'Each Gender Events'!$A58,'Official Medal Table'!$C:$C,'Each Gender Events'!BT$1,'Official Medal Table'!$E:$E,'Each Gender Events'!BT$2)*'Medal values'!$B$3
+ COUNTIFS('Official Medal Table'!$F:$F,'Each Gender Events'!$A58,'Official Medal Table'!$C:$C,'Each Gender Events'!BT$1,'Official Medal Table'!$E:$E,"Mixed")*'Medal values'!$B$1/2
+ COUNTIFS('Official Medal Table'!$G:$G,'Each Gender Events'!$A58,'Official Medal Table'!$C:$C,'Each Gender Events'!BT$1,'Official Medal Table'!$E:$E,"Mixed")*'Medal values'!$B$2/2
+ COUNTIFS('Official Medal Table'!$H:$H,'Each Gender Events'!$A58,'Official Medal Table'!$C:$C,'Each Gender Events'!BT$1,'Official Medal Table'!$E:$E,"Mixed")*'Medal values'!$B$3/2
+ COUNTIFS('Official Medal Table'!$I:$I,'Each Gender Events'!$A58,'Official Medal Table'!$C:$C,'Each Gender Events'!BT$1,'Official Medal Table'!$E:$E,"Mixed")*'Medal values'!$B$3/2</f>
        <v>0</v>
      </c>
      <c r="BU58">
        <f>COUNTIFS('Official Medal Table'!$F:$F,'Each Gender Events'!$A58,'Official Medal Table'!$C:$C,'Each Gender Events'!BU$1,'Official Medal Table'!$E:$E,'Each Gender Events'!BU$2)*'Medal values'!$B$1
+ COUNTIFS('Official Medal Table'!$G:$G,'Each Gender Events'!$A58,'Official Medal Table'!$C:$C,'Each Gender Events'!BU$1,'Official Medal Table'!$E:$E,'Each Gender Events'!BU$2)*'Medal values'!$B$2
+ COUNTIFS('Official Medal Table'!$H:$H,'Each Gender Events'!$A58,'Official Medal Table'!$C:$C,'Each Gender Events'!BU$1,'Official Medal Table'!$E:$E,'Each Gender Events'!BU$2)*'Medal values'!$B$3
+ COUNTIFS('Official Medal Table'!$I:$I,'Each Gender Events'!$A58,'Official Medal Table'!$C:$C,'Each Gender Events'!BU$1,'Official Medal Table'!$E:$E,'Each Gender Events'!BU$2)*'Medal values'!$B$3
+ COUNTIFS('Official Medal Table'!$F:$F,'Each Gender Events'!$A58,'Official Medal Table'!$C:$C,'Each Gender Events'!BU$1,'Official Medal Table'!$E:$E,"Mixed")*'Medal values'!$B$1/2
+ COUNTIFS('Official Medal Table'!$G:$G,'Each Gender Events'!$A58,'Official Medal Table'!$C:$C,'Each Gender Events'!BU$1,'Official Medal Table'!$E:$E,"Mixed")*'Medal values'!$B$2/2
+ COUNTIFS('Official Medal Table'!$H:$H,'Each Gender Events'!$A58,'Official Medal Table'!$C:$C,'Each Gender Events'!BU$1,'Official Medal Table'!$E:$E,"Mixed")*'Medal values'!$B$3/2
+ COUNTIFS('Official Medal Table'!$I:$I,'Each Gender Events'!$A58,'Official Medal Table'!$C:$C,'Each Gender Events'!BU$1,'Official Medal Table'!$E:$E,"Mixed")*'Medal values'!$B$3/2</f>
        <v>0</v>
      </c>
      <c r="BV58">
        <f>COUNTIFS('Official Medal Table'!$F:$F,'Each Gender Events'!$A58,'Official Medal Table'!$C:$C,'Each Gender Events'!BV$1,'Official Medal Table'!$E:$E,'Each Gender Events'!BV$2)*'Medal values'!$B$1
+ COUNTIFS('Official Medal Table'!$G:$G,'Each Gender Events'!$A58,'Official Medal Table'!$C:$C,'Each Gender Events'!BV$1,'Official Medal Table'!$E:$E,'Each Gender Events'!BV$2)*'Medal values'!$B$2
+ COUNTIFS('Official Medal Table'!$H:$H,'Each Gender Events'!$A58,'Official Medal Table'!$C:$C,'Each Gender Events'!BV$1,'Official Medal Table'!$E:$E,'Each Gender Events'!BV$2)*'Medal values'!$B$3
+ COUNTIFS('Official Medal Table'!$I:$I,'Each Gender Events'!$A58,'Official Medal Table'!$C:$C,'Each Gender Events'!BV$1,'Official Medal Table'!$E:$E,'Each Gender Events'!BV$2)*'Medal values'!$B$3
+ COUNTIFS('Official Medal Table'!$F:$F,'Each Gender Events'!$A58,'Official Medal Table'!$C:$C,'Each Gender Events'!BV$1,'Official Medal Table'!$E:$E,"Mixed")*'Medal values'!$B$1/2
+ COUNTIFS('Official Medal Table'!$G:$G,'Each Gender Events'!$A58,'Official Medal Table'!$C:$C,'Each Gender Events'!BV$1,'Official Medal Table'!$E:$E,"Mixed")*'Medal values'!$B$2/2
+ COUNTIFS('Official Medal Table'!$H:$H,'Each Gender Events'!$A58,'Official Medal Table'!$C:$C,'Each Gender Events'!BV$1,'Official Medal Table'!$E:$E,"Mixed")*'Medal values'!$B$3/2
+ COUNTIFS('Official Medal Table'!$I:$I,'Each Gender Events'!$A58,'Official Medal Table'!$C:$C,'Each Gender Events'!BV$1,'Official Medal Table'!$E:$E,"Mixed")*'Medal values'!$B$3/2</f>
        <v>0</v>
      </c>
      <c r="BW58">
        <f>COUNTIFS('Official Medal Table'!$F:$F,'Each Gender Events'!$A58,'Official Medal Table'!$C:$C,'Each Gender Events'!BW$1,'Official Medal Table'!$E:$E,'Each Gender Events'!BW$2)*'Medal values'!$B$1
+ COUNTIFS('Official Medal Table'!$G:$G,'Each Gender Events'!$A58,'Official Medal Table'!$C:$C,'Each Gender Events'!BW$1,'Official Medal Table'!$E:$E,'Each Gender Events'!BW$2)*'Medal values'!$B$2
+ COUNTIFS('Official Medal Table'!$H:$H,'Each Gender Events'!$A58,'Official Medal Table'!$C:$C,'Each Gender Events'!BW$1,'Official Medal Table'!$E:$E,'Each Gender Events'!BW$2)*'Medal values'!$B$3
+ COUNTIFS('Official Medal Table'!$I:$I,'Each Gender Events'!$A58,'Official Medal Table'!$C:$C,'Each Gender Events'!BW$1,'Official Medal Table'!$E:$E,'Each Gender Events'!BW$2)*'Medal values'!$B$3
+ COUNTIFS('Official Medal Table'!$F:$F,'Each Gender Events'!$A58,'Official Medal Table'!$C:$C,'Each Gender Events'!BW$1,'Official Medal Table'!$E:$E,"Mixed")*'Medal values'!$B$1/2
+ COUNTIFS('Official Medal Table'!$G:$G,'Each Gender Events'!$A58,'Official Medal Table'!$C:$C,'Each Gender Events'!BW$1,'Official Medal Table'!$E:$E,"Mixed")*'Medal values'!$B$2/2
+ COUNTIFS('Official Medal Table'!$H:$H,'Each Gender Events'!$A58,'Official Medal Table'!$C:$C,'Each Gender Events'!BW$1,'Official Medal Table'!$E:$E,"Mixed")*'Medal values'!$B$3/2
+ COUNTIFS('Official Medal Table'!$I:$I,'Each Gender Events'!$A58,'Official Medal Table'!$C:$C,'Each Gender Events'!BW$1,'Official Medal Table'!$E:$E,"Mixed")*'Medal values'!$B$3/2</f>
        <v>0</v>
      </c>
      <c r="BX58">
        <f>COUNTIFS('Official Medal Table'!$F:$F,'Each Gender Events'!$A58,'Official Medal Table'!$C:$C,'Each Gender Events'!BX$1,'Official Medal Table'!$E:$E,'Each Gender Events'!BX$2)*'Medal values'!$B$1
+ COUNTIFS('Official Medal Table'!$G:$G,'Each Gender Events'!$A58,'Official Medal Table'!$C:$C,'Each Gender Events'!BX$1,'Official Medal Table'!$E:$E,'Each Gender Events'!BX$2)*'Medal values'!$B$2
+ COUNTIFS('Official Medal Table'!$H:$H,'Each Gender Events'!$A58,'Official Medal Table'!$C:$C,'Each Gender Events'!BX$1,'Official Medal Table'!$E:$E,'Each Gender Events'!BX$2)*'Medal values'!$B$3
+ COUNTIFS('Official Medal Table'!$I:$I,'Each Gender Events'!$A58,'Official Medal Table'!$C:$C,'Each Gender Events'!BX$1,'Official Medal Table'!$E:$E,'Each Gender Events'!BX$2)*'Medal values'!$B$3
+ COUNTIFS('Official Medal Table'!$F:$F,'Each Gender Events'!$A58,'Official Medal Table'!$C:$C,'Each Gender Events'!BX$1,'Official Medal Table'!$E:$E,"Mixed")*'Medal values'!$B$1/2
+ COUNTIFS('Official Medal Table'!$G:$G,'Each Gender Events'!$A58,'Official Medal Table'!$C:$C,'Each Gender Events'!BX$1,'Official Medal Table'!$E:$E,"Mixed")*'Medal values'!$B$2/2
+ COUNTIFS('Official Medal Table'!$H:$H,'Each Gender Events'!$A58,'Official Medal Table'!$C:$C,'Each Gender Events'!BX$1,'Official Medal Table'!$E:$E,"Mixed")*'Medal values'!$B$3/2
+ COUNTIFS('Official Medal Table'!$I:$I,'Each Gender Events'!$A58,'Official Medal Table'!$C:$C,'Each Gender Events'!BX$1,'Official Medal Table'!$E:$E,"Mixed")*'Medal values'!$B$3/2</f>
        <v>0</v>
      </c>
      <c r="BY58">
        <f>COUNTIFS('Official Medal Table'!$F:$F,'Each Gender Events'!$A58,'Official Medal Table'!$C:$C,'Each Gender Events'!BY$1,'Official Medal Table'!$E:$E,'Each Gender Events'!BY$2)*'Medal values'!$B$1
+ COUNTIFS('Official Medal Table'!$G:$G,'Each Gender Events'!$A58,'Official Medal Table'!$C:$C,'Each Gender Events'!BY$1,'Official Medal Table'!$E:$E,'Each Gender Events'!BY$2)*'Medal values'!$B$2
+ COUNTIFS('Official Medal Table'!$H:$H,'Each Gender Events'!$A58,'Official Medal Table'!$C:$C,'Each Gender Events'!BY$1,'Official Medal Table'!$E:$E,'Each Gender Events'!BY$2)*'Medal values'!$B$3
+ COUNTIFS('Official Medal Table'!$I:$I,'Each Gender Events'!$A58,'Official Medal Table'!$C:$C,'Each Gender Events'!BY$1,'Official Medal Table'!$E:$E,'Each Gender Events'!BY$2)*'Medal values'!$B$3
+ COUNTIFS('Official Medal Table'!$F:$F,'Each Gender Events'!$A58,'Official Medal Table'!$C:$C,'Each Gender Events'!BY$1,'Official Medal Table'!$E:$E,"Mixed")*'Medal values'!$B$1/2
+ COUNTIFS('Official Medal Table'!$G:$G,'Each Gender Events'!$A58,'Official Medal Table'!$C:$C,'Each Gender Events'!BY$1,'Official Medal Table'!$E:$E,"Mixed")*'Medal values'!$B$2/2
+ COUNTIFS('Official Medal Table'!$H:$H,'Each Gender Events'!$A58,'Official Medal Table'!$C:$C,'Each Gender Events'!BY$1,'Official Medal Table'!$E:$E,"Mixed")*'Medal values'!$B$3/2
+ COUNTIFS('Official Medal Table'!$I:$I,'Each Gender Events'!$A58,'Official Medal Table'!$C:$C,'Each Gender Events'!BY$1,'Official Medal Table'!$E:$E,"Mixed")*'Medal values'!$B$3/2</f>
        <v>0</v>
      </c>
      <c r="BZ58">
        <f>COUNTIFS('Official Medal Table'!$F:$F,'Each Gender Events'!$A58,'Official Medal Table'!$C:$C,'Each Gender Events'!BZ$1,'Official Medal Table'!$E:$E,'Each Gender Events'!BZ$2)*'Medal values'!$B$1
+ COUNTIFS('Official Medal Table'!$G:$G,'Each Gender Events'!$A58,'Official Medal Table'!$C:$C,'Each Gender Events'!BZ$1,'Official Medal Table'!$E:$E,'Each Gender Events'!BZ$2)*'Medal values'!$B$2
+ COUNTIFS('Official Medal Table'!$H:$H,'Each Gender Events'!$A58,'Official Medal Table'!$C:$C,'Each Gender Events'!BZ$1,'Official Medal Table'!$E:$E,'Each Gender Events'!BZ$2)*'Medal values'!$B$3
+ COUNTIFS('Official Medal Table'!$I:$I,'Each Gender Events'!$A58,'Official Medal Table'!$C:$C,'Each Gender Events'!BZ$1,'Official Medal Table'!$E:$E,'Each Gender Events'!BZ$2)*'Medal values'!$B$3
+ COUNTIFS('Official Medal Table'!$F:$F,'Each Gender Events'!$A58,'Official Medal Table'!$C:$C,'Each Gender Events'!BZ$1,'Official Medal Table'!$E:$E,"Mixed")*'Medal values'!$B$1/2
+ COUNTIFS('Official Medal Table'!$G:$G,'Each Gender Events'!$A58,'Official Medal Table'!$C:$C,'Each Gender Events'!BZ$1,'Official Medal Table'!$E:$E,"Mixed")*'Medal values'!$B$2/2
+ COUNTIFS('Official Medal Table'!$H:$H,'Each Gender Events'!$A58,'Official Medal Table'!$C:$C,'Each Gender Events'!BZ$1,'Official Medal Table'!$E:$E,"Mixed")*'Medal values'!$B$3/2
+ COUNTIFS('Official Medal Table'!$I:$I,'Each Gender Events'!$A58,'Official Medal Table'!$C:$C,'Each Gender Events'!BZ$1,'Official Medal Table'!$E:$E,"Mixed")*'Medal values'!$B$3/2</f>
        <v>0</v>
      </c>
      <c r="CA58">
        <f>COUNTIFS('Official Medal Table'!$F:$F,'Each Gender Events'!$A58,'Official Medal Table'!$C:$C,'Each Gender Events'!CA$1,'Official Medal Table'!$E:$E,'Each Gender Events'!CA$2)*'Medal values'!$B$1
+ COUNTIFS('Official Medal Table'!$G:$G,'Each Gender Events'!$A58,'Official Medal Table'!$C:$C,'Each Gender Events'!CA$1,'Official Medal Table'!$E:$E,'Each Gender Events'!CA$2)*'Medal values'!$B$2
+ COUNTIFS('Official Medal Table'!$H:$H,'Each Gender Events'!$A58,'Official Medal Table'!$C:$C,'Each Gender Events'!CA$1,'Official Medal Table'!$E:$E,'Each Gender Events'!CA$2)*'Medal values'!$B$3
+ COUNTIFS('Official Medal Table'!$I:$I,'Each Gender Events'!$A58,'Official Medal Table'!$C:$C,'Each Gender Events'!CA$1,'Official Medal Table'!$E:$E,'Each Gender Events'!CA$2)*'Medal values'!$B$3
+ COUNTIFS('Official Medal Table'!$F:$F,'Each Gender Events'!$A58,'Official Medal Table'!$C:$C,'Each Gender Events'!CA$1,'Official Medal Table'!$E:$E,"Mixed")*'Medal values'!$B$1/2
+ COUNTIFS('Official Medal Table'!$G:$G,'Each Gender Events'!$A58,'Official Medal Table'!$C:$C,'Each Gender Events'!CA$1,'Official Medal Table'!$E:$E,"Mixed")*'Medal values'!$B$2/2
+ COUNTIFS('Official Medal Table'!$H:$H,'Each Gender Events'!$A58,'Official Medal Table'!$C:$C,'Each Gender Events'!CA$1,'Official Medal Table'!$E:$E,"Mixed")*'Medal values'!$B$3/2
+ COUNTIFS('Official Medal Table'!$I:$I,'Each Gender Events'!$A58,'Official Medal Table'!$C:$C,'Each Gender Events'!CA$1,'Official Medal Table'!$E:$E,"Mixed")*'Medal values'!$B$3/2</f>
        <v>0</v>
      </c>
      <c r="CB58">
        <f>COUNTIFS('Official Medal Table'!$F:$F,'Each Gender Events'!$A58,'Official Medal Table'!$C:$C,'Each Gender Events'!CB$1,'Official Medal Table'!$E:$E,'Each Gender Events'!CB$2)*'Medal values'!$B$1
+ COUNTIFS('Official Medal Table'!$G:$G,'Each Gender Events'!$A58,'Official Medal Table'!$C:$C,'Each Gender Events'!CB$1,'Official Medal Table'!$E:$E,'Each Gender Events'!CB$2)*'Medal values'!$B$2
+ COUNTIFS('Official Medal Table'!$H:$H,'Each Gender Events'!$A58,'Official Medal Table'!$C:$C,'Each Gender Events'!CB$1,'Official Medal Table'!$E:$E,'Each Gender Events'!CB$2)*'Medal values'!$B$3
+ COUNTIFS('Official Medal Table'!$I:$I,'Each Gender Events'!$A58,'Official Medal Table'!$C:$C,'Each Gender Events'!CB$1,'Official Medal Table'!$E:$E,'Each Gender Events'!CB$2)*'Medal values'!$B$3
+ COUNTIFS('Official Medal Table'!$F:$F,'Each Gender Events'!$A58,'Official Medal Table'!$C:$C,'Each Gender Events'!CB$1,'Official Medal Table'!$E:$E,"Mixed")*'Medal values'!$B$1/2
+ COUNTIFS('Official Medal Table'!$G:$G,'Each Gender Events'!$A58,'Official Medal Table'!$C:$C,'Each Gender Events'!CB$1,'Official Medal Table'!$E:$E,"Mixed")*'Medal values'!$B$2/2
+ COUNTIFS('Official Medal Table'!$H:$H,'Each Gender Events'!$A58,'Official Medal Table'!$C:$C,'Each Gender Events'!CB$1,'Official Medal Table'!$E:$E,"Mixed")*'Medal values'!$B$3/2
+ COUNTIFS('Official Medal Table'!$I:$I,'Each Gender Events'!$A58,'Official Medal Table'!$C:$C,'Each Gender Events'!CB$1,'Official Medal Table'!$E:$E,"Mixed")*'Medal values'!$B$3/2</f>
        <v>0</v>
      </c>
      <c r="CC58">
        <f>COUNTIFS('Official Medal Table'!$F:$F,'Each Gender Events'!$A58,'Official Medal Table'!$C:$C,'Each Gender Events'!CC$1,'Official Medal Table'!$E:$E,'Each Gender Events'!CC$2)*'Medal values'!$B$1
+ COUNTIFS('Official Medal Table'!$G:$G,'Each Gender Events'!$A58,'Official Medal Table'!$C:$C,'Each Gender Events'!CC$1,'Official Medal Table'!$E:$E,'Each Gender Events'!CC$2)*'Medal values'!$B$2
+ COUNTIFS('Official Medal Table'!$H:$H,'Each Gender Events'!$A58,'Official Medal Table'!$C:$C,'Each Gender Events'!CC$1,'Official Medal Table'!$E:$E,'Each Gender Events'!CC$2)*'Medal values'!$B$3
+ COUNTIFS('Official Medal Table'!$I:$I,'Each Gender Events'!$A58,'Official Medal Table'!$C:$C,'Each Gender Events'!CC$1,'Official Medal Table'!$E:$E,'Each Gender Events'!CC$2)*'Medal values'!$B$3
+ COUNTIFS('Official Medal Table'!$F:$F,'Each Gender Events'!$A58,'Official Medal Table'!$C:$C,'Each Gender Events'!CC$1,'Official Medal Table'!$E:$E,"Mixed")*'Medal values'!$B$1/2
+ COUNTIFS('Official Medal Table'!$G:$G,'Each Gender Events'!$A58,'Official Medal Table'!$C:$C,'Each Gender Events'!CC$1,'Official Medal Table'!$E:$E,"Mixed")*'Medal values'!$B$2/2
+ COUNTIFS('Official Medal Table'!$H:$H,'Each Gender Events'!$A58,'Official Medal Table'!$C:$C,'Each Gender Events'!CC$1,'Official Medal Table'!$E:$E,"Mixed")*'Medal values'!$B$3/2
+ COUNTIFS('Official Medal Table'!$I:$I,'Each Gender Events'!$A58,'Official Medal Table'!$C:$C,'Each Gender Events'!CC$1,'Official Medal Table'!$E:$E,"Mixed")*'Medal values'!$B$3/2</f>
        <v>0</v>
      </c>
      <c r="CD58">
        <f>COUNTIFS('Official Medal Table'!$F:$F,'Each Gender Events'!$A58,'Official Medal Table'!$C:$C,'Each Gender Events'!CD$1,'Official Medal Table'!$E:$E,'Each Gender Events'!CD$2)*'Medal values'!$B$1
+ COUNTIFS('Official Medal Table'!$G:$G,'Each Gender Events'!$A58,'Official Medal Table'!$C:$C,'Each Gender Events'!CD$1,'Official Medal Table'!$E:$E,'Each Gender Events'!CD$2)*'Medal values'!$B$2
+ COUNTIFS('Official Medal Table'!$H:$H,'Each Gender Events'!$A58,'Official Medal Table'!$C:$C,'Each Gender Events'!CD$1,'Official Medal Table'!$E:$E,'Each Gender Events'!CD$2)*'Medal values'!$B$3
+ COUNTIFS('Official Medal Table'!$I:$I,'Each Gender Events'!$A58,'Official Medal Table'!$C:$C,'Each Gender Events'!CD$1,'Official Medal Table'!$E:$E,'Each Gender Events'!CD$2)*'Medal values'!$B$3
+ COUNTIFS('Official Medal Table'!$F:$F,'Each Gender Events'!$A58,'Official Medal Table'!$C:$C,'Each Gender Events'!CD$1,'Official Medal Table'!$E:$E,"Mixed")*'Medal values'!$B$1/2
+ COUNTIFS('Official Medal Table'!$G:$G,'Each Gender Events'!$A58,'Official Medal Table'!$C:$C,'Each Gender Events'!CD$1,'Official Medal Table'!$E:$E,"Mixed")*'Medal values'!$B$2/2
+ COUNTIFS('Official Medal Table'!$H:$H,'Each Gender Events'!$A58,'Official Medal Table'!$C:$C,'Each Gender Events'!CD$1,'Official Medal Table'!$E:$E,"Mixed")*'Medal values'!$B$3/2
+ COUNTIFS('Official Medal Table'!$I:$I,'Each Gender Events'!$A58,'Official Medal Table'!$C:$C,'Each Gender Events'!CD$1,'Official Medal Table'!$E:$E,"Mixed")*'Medal values'!$B$3/2</f>
        <v>1</v>
      </c>
      <c r="CE58">
        <f>COUNTIFS('Official Medal Table'!$F:$F,'Each Gender Events'!$A58,'Official Medal Table'!$C:$C,'Each Gender Events'!CE$1,'Official Medal Table'!$E:$E,'Each Gender Events'!CE$2)*'Medal values'!$B$1
+ COUNTIFS('Official Medal Table'!$G:$G,'Each Gender Events'!$A58,'Official Medal Table'!$C:$C,'Each Gender Events'!CE$1,'Official Medal Table'!$E:$E,'Each Gender Events'!CE$2)*'Medal values'!$B$2
+ COUNTIFS('Official Medal Table'!$H:$H,'Each Gender Events'!$A58,'Official Medal Table'!$C:$C,'Each Gender Events'!CE$1,'Official Medal Table'!$E:$E,'Each Gender Events'!CE$2)*'Medal values'!$B$3
+ COUNTIFS('Official Medal Table'!$I:$I,'Each Gender Events'!$A58,'Official Medal Table'!$C:$C,'Each Gender Events'!CE$1,'Official Medal Table'!$E:$E,'Each Gender Events'!CE$2)*'Medal values'!$B$3
+ COUNTIFS('Official Medal Table'!$F:$F,'Each Gender Events'!$A58,'Official Medal Table'!$C:$C,'Each Gender Events'!CE$1,'Official Medal Table'!$E:$E,"Mixed")*'Medal values'!$B$1/2
+ COUNTIFS('Official Medal Table'!$G:$G,'Each Gender Events'!$A58,'Official Medal Table'!$C:$C,'Each Gender Events'!CE$1,'Official Medal Table'!$E:$E,"Mixed")*'Medal values'!$B$2/2
+ COUNTIFS('Official Medal Table'!$H:$H,'Each Gender Events'!$A58,'Official Medal Table'!$C:$C,'Each Gender Events'!CE$1,'Official Medal Table'!$E:$E,"Mixed")*'Medal values'!$B$3/2
+ COUNTIFS('Official Medal Table'!$I:$I,'Each Gender Events'!$A58,'Official Medal Table'!$C:$C,'Each Gender Events'!CE$1,'Official Medal Table'!$E:$E,"Mixed")*'Medal values'!$B$3/2</f>
        <v>0</v>
      </c>
      <c r="CF58">
        <f>COUNTIFS('Official Medal Table'!$F:$F,'Each Gender Events'!$A58,'Official Medal Table'!$C:$C,'Each Gender Events'!CF$1,'Official Medal Table'!$E:$E,'Each Gender Events'!CF$2)*'Medal values'!$B$1
+ COUNTIFS('Official Medal Table'!$G:$G,'Each Gender Events'!$A58,'Official Medal Table'!$C:$C,'Each Gender Events'!CF$1,'Official Medal Table'!$E:$E,'Each Gender Events'!CF$2)*'Medal values'!$B$2
+ COUNTIFS('Official Medal Table'!$H:$H,'Each Gender Events'!$A58,'Official Medal Table'!$C:$C,'Each Gender Events'!CF$1,'Official Medal Table'!$E:$E,'Each Gender Events'!CF$2)*'Medal values'!$B$3
+ COUNTIFS('Official Medal Table'!$I:$I,'Each Gender Events'!$A58,'Official Medal Table'!$C:$C,'Each Gender Events'!CF$1,'Official Medal Table'!$E:$E,'Each Gender Events'!CF$2)*'Medal values'!$B$3
+ COUNTIFS('Official Medal Table'!$F:$F,'Each Gender Events'!$A58,'Official Medal Table'!$C:$C,'Each Gender Events'!CF$1,'Official Medal Table'!$E:$E,"Mixed")*'Medal values'!$B$1/2
+ COUNTIFS('Official Medal Table'!$G:$G,'Each Gender Events'!$A58,'Official Medal Table'!$C:$C,'Each Gender Events'!CF$1,'Official Medal Table'!$E:$E,"Mixed")*'Medal values'!$B$2/2
+ COUNTIFS('Official Medal Table'!$H:$H,'Each Gender Events'!$A58,'Official Medal Table'!$C:$C,'Each Gender Events'!CF$1,'Official Medal Table'!$E:$E,"Mixed")*'Medal values'!$B$3/2
+ COUNTIFS('Official Medal Table'!$I:$I,'Each Gender Events'!$A58,'Official Medal Table'!$C:$C,'Each Gender Events'!CF$1,'Official Medal Table'!$E:$E,"Mixed")*'Medal values'!$B$3/2</f>
        <v>0</v>
      </c>
      <c r="CG58">
        <f>COUNTIFS('Official Medal Table'!$F:$F,'Each Gender Events'!$A58,'Official Medal Table'!$C:$C,'Each Gender Events'!CG$1,'Official Medal Table'!$E:$E,'Each Gender Events'!CG$2)*'Medal values'!$B$1
+ COUNTIFS('Official Medal Table'!$G:$G,'Each Gender Events'!$A58,'Official Medal Table'!$C:$C,'Each Gender Events'!CG$1,'Official Medal Table'!$E:$E,'Each Gender Events'!CG$2)*'Medal values'!$B$2
+ COUNTIFS('Official Medal Table'!$H:$H,'Each Gender Events'!$A58,'Official Medal Table'!$C:$C,'Each Gender Events'!CG$1,'Official Medal Table'!$E:$E,'Each Gender Events'!CG$2)*'Medal values'!$B$3
+ COUNTIFS('Official Medal Table'!$I:$I,'Each Gender Events'!$A58,'Official Medal Table'!$C:$C,'Each Gender Events'!CG$1,'Official Medal Table'!$E:$E,'Each Gender Events'!CG$2)*'Medal values'!$B$3
+ COUNTIFS('Official Medal Table'!$F:$F,'Each Gender Events'!$A58,'Official Medal Table'!$C:$C,'Each Gender Events'!CG$1,'Official Medal Table'!$E:$E,"Mixed")*'Medal values'!$B$1/2
+ COUNTIFS('Official Medal Table'!$G:$G,'Each Gender Events'!$A58,'Official Medal Table'!$C:$C,'Each Gender Events'!CG$1,'Official Medal Table'!$E:$E,"Mixed")*'Medal values'!$B$2/2
+ COUNTIFS('Official Medal Table'!$H:$H,'Each Gender Events'!$A58,'Official Medal Table'!$C:$C,'Each Gender Events'!CG$1,'Official Medal Table'!$E:$E,"Mixed")*'Medal values'!$B$3/2
+ COUNTIFS('Official Medal Table'!$I:$I,'Each Gender Events'!$A58,'Official Medal Table'!$C:$C,'Each Gender Events'!CG$1,'Official Medal Table'!$E:$E,"Mixed")*'Medal values'!$B$3/2</f>
        <v>0</v>
      </c>
      <c r="CH58">
        <f>COUNTIFS('Official Medal Table'!$F:$F,'Each Gender Events'!$A58,'Official Medal Table'!$C:$C,'Each Gender Events'!CH$1,'Official Medal Table'!$E:$E,'Each Gender Events'!CH$2)*'Medal values'!$B$1
+ COUNTIFS('Official Medal Table'!$G:$G,'Each Gender Events'!$A58,'Official Medal Table'!$C:$C,'Each Gender Events'!CH$1,'Official Medal Table'!$E:$E,'Each Gender Events'!CH$2)*'Medal values'!$B$2
+ COUNTIFS('Official Medal Table'!$H:$H,'Each Gender Events'!$A58,'Official Medal Table'!$C:$C,'Each Gender Events'!CH$1,'Official Medal Table'!$E:$E,'Each Gender Events'!CH$2)*'Medal values'!$B$3
+ COUNTIFS('Official Medal Table'!$I:$I,'Each Gender Events'!$A58,'Official Medal Table'!$C:$C,'Each Gender Events'!CH$1,'Official Medal Table'!$E:$E,'Each Gender Events'!CH$2)*'Medal values'!$B$3
+ COUNTIFS('Official Medal Table'!$F:$F,'Each Gender Events'!$A58,'Official Medal Table'!$C:$C,'Each Gender Events'!CH$1,'Official Medal Table'!$E:$E,"Mixed")*'Medal values'!$B$1/2
+ COUNTIFS('Official Medal Table'!$G:$G,'Each Gender Events'!$A58,'Official Medal Table'!$C:$C,'Each Gender Events'!CH$1,'Official Medal Table'!$E:$E,"Mixed")*'Medal values'!$B$2/2
+ COUNTIFS('Official Medal Table'!$H:$H,'Each Gender Events'!$A58,'Official Medal Table'!$C:$C,'Each Gender Events'!CH$1,'Official Medal Table'!$E:$E,"Mixed")*'Medal values'!$B$3/2
+ COUNTIFS('Official Medal Table'!$I:$I,'Each Gender Events'!$A58,'Official Medal Table'!$C:$C,'Each Gender Events'!CH$1,'Official Medal Table'!$E:$E,"Mixed")*'Medal values'!$B$3/2</f>
        <v>0</v>
      </c>
      <c r="CI58">
        <f>COUNTIFS('Official Medal Table'!$F:$F,'Each Gender Events'!$A58,'Official Medal Table'!$C:$C,'Each Gender Events'!CI$1,'Official Medal Table'!$E:$E,'Each Gender Events'!CI$2)*'Medal values'!$B$1
+ COUNTIFS('Official Medal Table'!$G:$G,'Each Gender Events'!$A58,'Official Medal Table'!$C:$C,'Each Gender Events'!CI$1,'Official Medal Table'!$E:$E,'Each Gender Events'!CI$2)*'Medal values'!$B$2
+ COUNTIFS('Official Medal Table'!$H:$H,'Each Gender Events'!$A58,'Official Medal Table'!$C:$C,'Each Gender Events'!CI$1,'Official Medal Table'!$E:$E,'Each Gender Events'!CI$2)*'Medal values'!$B$3
+ COUNTIFS('Official Medal Table'!$I:$I,'Each Gender Events'!$A58,'Official Medal Table'!$C:$C,'Each Gender Events'!CI$1,'Official Medal Table'!$E:$E,'Each Gender Events'!CI$2)*'Medal values'!$B$3
+ COUNTIFS('Official Medal Table'!$F:$F,'Each Gender Events'!$A58,'Official Medal Table'!$C:$C,'Each Gender Events'!CI$1,'Official Medal Table'!$E:$E,"Mixed")*'Medal values'!$B$1/2
+ COUNTIFS('Official Medal Table'!$G:$G,'Each Gender Events'!$A58,'Official Medal Table'!$C:$C,'Each Gender Events'!CI$1,'Official Medal Table'!$E:$E,"Mixed")*'Medal values'!$B$2/2
+ COUNTIFS('Official Medal Table'!$H:$H,'Each Gender Events'!$A58,'Official Medal Table'!$C:$C,'Each Gender Events'!CI$1,'Official Medal Table'!$E:$E,"Mixed")*'Medal values'!$B$3/2
+ COUNTIFS('Official Medal Table'!$I:$I,'Each Gender Events'!$A58,'Official Medal Table'!$C:$C,'Each Gender Events'!CI$1,'Official Medal Table'!$E:$E,"Mixed")*'Medal values'!$B$3/2</f>
        <v>0</v>
      </c>
      <c r="CJ58">
        <f>COUNTIFS('Official Medal Table'!$F:$F,'Each Gender Events'!$A58,'Official Medal Table'!$C:$C,'Each Gender Events'!CJ$1,'Official Medal Table'!$E:$E,'Each Gender Events'!CJ$2)*'Medal values'!$B$1
+ COUNTIFS('Official Medal Table'!$G:$G,'Each Gender Events'!$A58,'Official Medal Table'!$C:$C,'Each Gender Events'!CJ$1,'Official Medal Table'!$E:$E,'Each Gender Events'!CJ$2)*'Medal values'!$B$2
+ COUNTIFS('Official Medal Table'!$H:$H,'Each Gender Events'!$A58,'Official Medal Table'!$C:$C,'Each Gender Events'!CJ$1,'Official Medal Table'!$E:$E,'Each Gender Events'!CJ$2)*'Medal values'!$B$3
+ COUNTIFS('Official Medal Table'!$I:$I,'Each Gender Events'!$A58,'Official Medal Table'!$C:$C,'Each Gender Events'!CJ$1,'Official Medal Table'!$E:$E,'Each Gender Events'!CJ$2)*'Medal values'!$B$3
+ COUNTIFS('Official Medal Table'!$F:$F,'Each Gender Events'!$A58,'Official Medal Table'!$C:$C,'Each Gender Events'!CJ$1,'Official Medal Table'!$E:$E,"Mixed")*'Medal values'!$B$1/2
+ COUNTIFS('Official Medal Table'!$G:$G,'Each Gender Events'!$A58,'Official Medal Table'!$C:$C,'Each Gender Events'!CJ$1,'Official Medal Table'!$E:$E,"Mixed")*'Medal values'!$B$2/2
+ COUNTIFS('Official Medal Table'!$H:$H,'Each Gender Events'!$A58,'Official Medal Table'!$C:$C,'Each Gender Events'!CJ$1,'Official Medal Table'!$E:$E,"Mixed")*'Medal values'!$B$3/2
+ COUNTIFS('Official Medal Table'!$I:$I,'Each Gender Events'!$A58,'Official Medal Table'!$C:$C,'Each Gender Events'!CJ$1,'Official Medal Table'!$E:$E,"Mixed")*'Medal values'!$B$3/2</f>
        <v>0</v>
      </c>
      <c r="CK58">
        <f>COUNTIFS('Official Medal Table'!$F:$F,'Each Gender Events'!$A58,'Official Medal Table'!$C:$C,'Each Gender Events'!CK$1,'Official Medal Table'!$E:$E,'Each Gender Events'!CK$2)*'Medal values'!$B$1
+ COUNTIFS('Official Medal Table'!$G:$G,'Each Gender Events'!$A58,'Official Medal Table'!$C:$C,'Each Gender Events'!CK$1,'Official Medal Table'!$E:$E,'Each Gender Events'!CK$2)*'Medal values'!$B$2
+ COUNTIFS('Official Medal Table'!$H:$H,'Each Gender Events'!$A58,'Official Medal Table'!$C:$C,'Each Gender Events'!CK$1,'Official Medal Table'!$E:$E,'Each Gender Events'!CK$2)*'Medal values'!$B$3
+ COUNTIFS('Official Medal Table'!$I:$I,'Each Gender Events'!$A58,'Official Medal Table'!$C:$C,'Each Gender Events'!CK$1,'Official Medal Table'!$E:$E,'Each Gender Events'!CK$2)*'Medal values'!$B$3
+ COUNTIFS('Official Medal Table'!$F:$F,'Each Gender Events'!$A58,'Official Medal Table'!$C:$C,'Each Gender Events'!CK$1,'Official Medal Table'!$E:$E,"Mixed")*'Medal values'!$B$1/2
+ COUNTIFS('Official Medal Table'!$G:$G,'Each Gender Events'!$A58,'Official Medal Table'!$C:$C,'Each Gender Events'!CK$1,'Official Medal Table'!$E:$E,"Mixed")*'Medal values'!$B$2/2
+ COUNTIFS('Official Medal Table'!$H:$H,'Each Gender Events'!$A58,'Official Medal Table'!$C:$C,'Each Gender Events'!CK$1,'Official Medal Table'!$E:$E,"Mixed")*'Medal values'!$B$3/2
+ COUNTIFS('Official Medal Table'!$I:$I,'Each Gender Events'!$A58,'Official Medal Table'!$C:$C,'Each Gender Events'!CK$1,'Official Medal Table'!$E:$E,"Mixed")*'Medal values'!$B$3/2</f>
        <v>0</v>
      </c>
      <c r="CL58">
        <f>COUNTIFS('Official Medal Table'!$F:$F,'Each Gender Events'!$A58,'Official Medal Table'!$C:$C,'Each Gender Events'!CL$1,'Official Medal Table'!$E:$E,'Each Gender Events'!CL$2)*'Medal values'!$B$1
+ COUNTIFS('Official Medal Table'!$G:$G,'Each Gender Events'!$A58,'Official Medal Table'!$C:$C,'Each Gender Events'!CL$1,'Official Medal Table'!$E:$E,'Each Gender Events'!CL$2)*'Medal values'!$B$2
+ COUNTIFS('Official Medal Table'!$H:$H,'Each Gender Events'!$A58,'Official Medal Table'!$C:$C,'Each Gender Events'!CL$1,'Official Medal Table'!$E:$E,'Each Gender Events'!CL$2)*'Medal values'!$B$3
+ COUNTIFS('Official Medal Table'!$I:$I,'Each Gender Events'!$A58,'Official Medal Table'!$C:$C,'Each Gender Events'!CL$1,'Official Medal Table'!$E:$E,'Each Gender Events'!CL$2)*'Medal values'!$B$3
+ COUNTIFS('Official Medal Table'!$F:$F,'Each Gender Events'!$A58,'Official Medal Table'!$C:$C,'Each Gender Events'!CL$1,'Official Medal Table'!$E:$E,"Mixed")*'Medal values'!$B$1/2
+ COUNTIFS('Official Medal Table'!$G:$G,'Each Gender Events'!$A58,'Official Medal Table'!$C:$C,'Each Gender Events'!CL$1,'Official Medal Table'!$E:$E,"Mixed")*'Medal values'!$B$2/2
+ COUNTIFS('Official Medal Table'!$H:$H,'Each Gender Events'!$A58,'Official Medal Table'!$C:$C,'Each Gender Events'!CL$1,'Official Medal Table'!$E:$E,"Mixed")*'Medal values'!$B$3/2
+ COUNTIFS('Official Medal Table'!$I:$I,'Each Gender Events'!$A58,'Official Medal Table'!$C:$C,'Each Gender Events'!CL$1,'Official Medal Table'!$E:$E,"Mixed")*'Medal values'!$B$3/2</f>
        <v>0</v>
      </c>
      <c r="CM58">
        <f>COUNTIFS('Official Medal Table'!$F:$F,'Each Gender Events'!$A58,'Official Medal Table'!$C:$C,'Each Gender Events'!CM$1,'Official Medal Table'!$E:$E,'Each Gender Events'!CM$2)*'Medal values'!$B$1
+ COUNTIFS('Official Medal Table'!$G:$G,'Each Gender Events'!$A58,'Official Medal Table'!$C:$C,'Each Gender Events'!CM$1,'Official Medal Table'!$E:$E,'Each Gender Events'!CM$2)*'Medal values'!$B$2
+ COUNTIFS('Official Medal Table'!$H:$H,'Each Gender Events'!$A58,'Official Medal Table'!$C:$C,'Each Gender Events'!CM$1,'Official Medal Table'!$E:$E,'Each Gender Events'!CM$2)*'Medal values'!$B$3
+ COUNTIFS('Official Medal Table'!$I:$I,'Each Gender Events'!$A58,'Official Medal Table'!$C:$C,'Each Gender Events'!CM$1,'Official Medal Table'!$E:$E,'Each Gender Events'!CM$2)*'Medal values'!$B$3
+ COUNTIFS('Official Medal Table'!$F:$F,'Each Gender Events'!$A58,'Official Medal Table'!$C:$C,'Each Gender Events'!CM$1,'Official Medal Table'!$E:$E,"Mixed")*'Medal values'!$B$1/2
+ COUNTIFS('Official Medal Table'!$G:$G,'Each Gender Events'!$A58,'Official Medal Table'!$C:$C,'Each Gender Events'!CM$1,'Official Medal Table'!$E:$E,"Mixed")*'Medal values'!$B$2/2
+ COUNTIFS('Official Medal Table'!$H:$H,'Each Gender Events'!$A58,'Official Medal Table'!$C:$C,'Each Gender Events'!CM$1,'Official Medal Table'!$E:$E,"Mixed")*'Medal values'!$B$3/2
+ COUNTIFS('Official Medal Table'!$I:$I,'Each Gender Events'!$A58,'Official Medal Table'!$C:$C,'Each Gender Events'!CM$1,'Official Medal Table'!$E:$E,"Mixed")*'Medal values'!$B$3/2</f>
        <v>0</v>
      </c>
      <c r="CN58">
        <f>COUNTIFS('Official Medal Table'!$F:$F,'Each Gender Events'!$A58,'Official Medal Table'!$C:$C,'Each Gender Events'!CN$1,'Official Medal Table'!$E:$E,'Each Gender Events'!CN$2)*'Medal values'!$B$1
+ COUNTIFS('Official Medal Table'!$G:$G,'Each Gender Events'!$A58,'Official Medal Table'!$C:$C,'Each Gender Events'!CN$1,'Official Medal Table'!$E:$E,'Each Gender Events'!CN$2)*'Medal values'!$B$2
+ COUNTIFS('Official Medal Table'!$H:$H,'Each Gender Events'!$A58,'Official Medal Table'!$C:$C,'Each Gender Events'!CN$1,'Official Medal Table'!$E:$E,'Each Gender Events'!CN$2)*'Medal values'!$B$3
+ COUNTIFS('Official Medal Table'!$I:$I,'Each Gender Events'!$A58,'Official Medal Table'!$C:$C,'Each Gender Events'!CN$1,'Official Medal Table'!$E:$E,'Each Gender Events'!CN$2)*'Medal values'!$B$3
+ COUNTIFS('Official Medal Table'!$F:$F,'Each Gender Events'!$A58,'Official Medal Table'!$C:$C,'Each Gender Events'!CN$1,'Official Medal Table'!$E:$E,"Mixed")*'Medal values'!$B$1/2
+ COUNTIFS('Official Medal Table'!$G:$G,'Each Gender Events'!$A58,'Official Medal Table'!$C:$C,'Each Gender Events'!CN$1,'Official Medal Table'!$E:$E,"Mixed")*'Medal values'!$B$2/2
+ COUNTIFS('Official Medal Table'!$H:$H,'Each Gender Events'!$A58,'Official Medal Table'!$C:$C,'Each Gender Events'!CN$1,'Official Medal Table'!$E:$E,"Mixed")*'Medal values'!$B$3/2
+ COUNTIFS('Official Medal Table'!$I:$I,'Each Gender Events'!$A58,'Official Medal Table'!$C:$C,'Each Gender Events'!CN$1,'Official Medal Table'!$E:$E,"Mixed")*'Medal values'!$B$3/2</f>
        <v>0</v>
      </c>
      <c r="CO58">
        <f>COUNTIFS('Official Medal Table'!$F:$F,'Each Gender Events'!$A58,'Official Medal Table'!$C:$C,'Each Gender Events'!CO$1,'Official Medal Table'!$E:$E,'Each Gender Events'!CO$2)*'Medal values'!$B$1
+ COUNTIFS('Official Medal Table'!$G:$G,'Each Gender Events'!$A58,'Official Medal Table'!$C:$C,'Each Gender Events'!CO$1,'Official Medal Table'!$E:$E,'Each Gender Events'!CO$2)*'Medal values'!$B$2
+ COUNTIFS('Official Medal Table'!$H:$H,'Each Gender Events'!$A58,'Official Medal Table'!$C:$C,'Each Gender Events'!CO$1,'Official Medal Table'!$E:$E,'Each Gender Events'!CO$2)*'Medal values'!$B$3
+ COUNTIFS('Official Medal Table'!$I:$I,'Each Gender Events'!$A58,'Official Medal Table'!$C:$C,'Each Gender Events'!CO$1,'Official Medal Table'!$E:$E,'Each Gender Events'!CO$2)*'Medal values'!$B$3
+ COUNTIFS('Official Medal Table'!$F:$F,'Each Gender Events'!$A58,'Official Medal Table'!$C:$C,'Each Gender Events'!CO$1,'Official Medal Table'!$E:$E,"Mixed")*'Medal values'!$B$1/2
+ COUNTIFS('Official Medal Table'!$G:$G,'Each Gender Events'!$A58,'Official Medal Table'!$C:$C,'Each Gender Events'!CO$1,'Official Medal Table'!$E:$E,"Mixed")*'Medal values'!$B$2/2
+ COUNTIFS('Official Medal Table'!$H:$H,'Each Gender Events'!$A58,'Official Medal Table'!$C:$C,'Each Gender Events'!CO$1,'Official Medal Table'!$E:$E,"Mixed")*'Medal values'!$B$3/2
+ COUNTIFS('Official Medal Table'!$I:$I,'Each Gender Events'!$A58,'Official Medal Table'!$C:$C,'Each Gender Events'!CO$1,'Official Medal Table'!$E:$E,"Mixed")*'Medal values'!$B$3/2</f>
        <v>0</v>
      </c>
      <c r="CP58">
        <f>COUNTIFS('Official Medal Table'!$F:$F,'Each Gender Events'!$A58,'Official Medal Table'!$C:$C,'Each Gender Events'!CP$1,'Official Medal Table'!$E:$E,'Each Gender Events'!CP$2)*'Medal values'!$B$1
+ COUNTIFS('Official Medal Table'!$G:$G,'Each Gender Events'!$A58,'Official Medal Table'!$C:$C,'Each Gender Events'!CP$1,'Official Medal Table'!$E:$E,'Each Gender Events'!CP$2)*'Medal values'!$B$2
+ COUNTIFS('Official Medal Table'!$H:$H,'Each Gender Events'!$A58,'Official Medal Table'!$C:$C,'Each Gender Events'!CP$1,'Official Medal Table'!$E:$E,'Each Gender Events'!CP$2)*'Medal values'!$B$3
+ COUNTIFS('Official Medal Table'!$I:$I,'Each Gender Events'!$A58,'Official Medal Table'!$C:$C,'Each Gender Events'!CP$1,'Official Medal Table'!$E:$E,'Each Gender Events'!CP$2)*'Medal values'!$B$3
+ COUNTIFS('Official Medal Table'!$F:$F,'Each Gender Events'!$A58,'Official Medal Table'!$C:$C,'Each Gender Events'!CP$1,'Official Medal Table'!$E:$E,"Mixed")*'Medal values'!$B$1/2
+ COUNTIFS('Official Medal Table'!$G:$G,'Each Gender Events'!$A58,'Official Medal Table'!$C:$C,'Each Gender Events'!CP$1,'Official Medal Table'!$E:$E,"Mixed")*'Medal values'!$B$2/2
+ COUNTIFS('Official Medal Table'!$H:$H,'Each Gender Events'!$A58,'Official Medal Table'!$C:$C,'Each Gender Events'!CP$1,'Official Medal Table'!$E:$E,"Mixed")*'Medal values'!$B$3/2
+ COUNTIFS('Official Medal Table'!$I:$I,'Each Gender Events'!$A58,'Official Medal Table'!$C:$C,'Each Gender Events'!CP$1,'Official Medal Table'!$E:$E,"Mixed")*'Medal values'!$B$3/2</f>
        <v>0</v>
      </c>
      <c r="CQ58">
        <f>COUNTIFS('Official Medal Table'!$F:$F,'Each Gender Events'!$A58,'Official Medal Table'!$C:$C,'Each Gender Events'!CQ$1,'Official Medal Table'!$E:$E,'Each Gender Events'!CQ$2)*'Medal values'!$B$1
+ COUNTIFS('Official Medal Table'!$G:$G,'Each Gender Events'!$A58,'Official Medal Table'!$C:$C,'Each Gender Events'!CQ$1,'Official Medal Table'!$E:$E,'Each Gender Events'!CQ$2)*'Medal values'!$B$2
+ COUNTIFS('Official Medal Table'!$H:$H,'Each Gender Events'!$A58,'Official Medal Table'!$C:$C,'Each Gender Events'!CQ$1,'Official Medal Table'!$E:$E,'Each Gender Events'!CQ$2)*'Medal values'!$B$3
+ COUNTIFS('Official Medal Table'!$I:$I,'Each Gender Events'!$A58,'Official Medal Table'!$C:$C,'Each Gender Events'!CQ$1,'Official Medal Table'!$E:$E,'Each Gender Events'!CQ$2)*'Medal values'!$B$3
+ COUNTIFS('Official Medal Table'!$F:$F,'Each Gender Events'!$A58,'Official Medal Table'!$C:$C,'Each Gender Events'!CQ$1,'Official Medal Table'!$E:$E,"Mixed")*'Medal values'!$B$1/2
+ COUNTIFS('Official Medal Table'!$G:$G,'Each Gender Events'!$A58,'Official Medal Table'!$C:$C,'Each Gender Events'!CQ$1,'Official Medal Table'!$E:$E,"Mixed")*'Medal values'!$B$2/2
+ COUNTIFS('Official Medal Table'!$H:$H,'Each Gender Events'!$A58,'Official Medal Table'!$C:$C,'Each Gender Events'!CQ$1,'Official Medal Table'!$E:$E,"Mixed")*'Medal values'!$B$3/2
+ COUNTIFS('Official Medal Table'!$I:$I,'Each Gender Events'!$A58,'Official Medal Table'!$C:$C,'Each Gender Events'!CQ$1,'Official Medal Table'!$E:$E,"Mixed")*'Medal values'!$B$3/2</f>
        <v>0</v>
      </c>
      <c r="CR58">
        <f>COUNTIFS('Official Medal Table'!$F:$F,'Each Gender Events'!$A58,'Official Medal Table'!$C:$C,'Each Gender Events'!CR$1,'Official Medal Table'!$E:$E,'Each Gender Events'!CR$2)*'Medal values'!$B$1
+ COUNTIFS('Official Medal Table'!$G:$G,'Each Gender Events'!$A58,'Official Medal Table'!$C:$C,'Each Gender Events'!CR$1,'Official Medal Table'!$E:$E,'Each Gender Events'!CR$2)*'Medal values'!$B$2
+ COUNTIFS('Official Medal Table'!$H:$H,'Each Gender Events'!$A58,'Official Medal Table'!$C:$C,'Each Gender Events'!CR$1,'Official Medal Table'!$E:$E,'Each Gender Events'!CR$2)*'Medal values'!$B$3
+ COUNTIFS('Official Medal Table'!$I:$I,'Each Gender Events'!$A58,'Official Medal Table'!$C:$C,'Each Gender Events'!CR$1,'Official Medal Table'!$E:$E,'Each Gender Events'!CR$2)*'Medal values'!$B$3
+ COUNTIFS('Official Medal Table'!$F:$F,'Each Gender Events'!$A58,'Official Medal Table'!$C:$C,'Each Gender Events'!CR$1,'Official Medal Table'!$E:$E,"Mixed")*'Medal values'!$B$1/2
+ COUNTIFS('Official Medal Table'!$G:$G,'Each Gender Events'!$A58,'Official Medal Table'!$C:$C,'Each Gender Events'!CR$1,'Official Medal Table'!$E:$E,"Mixed")*'Medal values'!$B$2/2
+ COUNTIFS('Official Medal Table'!$H:$H,'Each Gender Events'!$A58,'Official Medal Table'!$C:$C,'Each Gender Events'!CR$1,'Official Medal Table'!$E:$E,"Mixed")*'Medal values'!$B$3/2
+ COUNTIFS('Official Medal Table'!$I:$I,'Each Gender Events'!$A58,'Official Medal Table'!$C:$C,'Each Gender Events'!CR$1,'Official Medal Table'!$E:$E,"Mixed")*'Medal values'!$B$3/2</f>
        <v>0</v>
      </c>
      <c r="CS58">
        <f>COUNTIFS('Official Medal Table'!$F:$F,'Each Gender Events'!$A58,'Official Medal Table'!$C:$C,'Each Gender Events'!CS$1,'Official Medal Table'!$E:$E,'Each Gender Events'!CS$2)*'Medal values'!$B$1
+ COUNTIFS('Official Medal Table'!$G:$G,'Each Gender Events'!$A58,'Official Medal Table'!$C:$C,'Each Gender Events'!CS$1,'Official Medal Table'!$E:$E,'Each Gender Events'!CS$2)*'Medal values'!$B$2
+ COUNTIFS('Official Medal Table'!$H:$H,'Each Gender Events'!$A58,'Official Medal Table'!$C:$C,'Each Gender Events'!CS$1,'Official Medal Table'!$E:$E,'Each Gender Events'!CS$2)*'Medal values'!$B$3
+ COUNTIFS('Official Medal Table'!$I:$I,'Each Gender Events'!$A58,'Official Medal Table'!$C:$C,'Each Gender Events'!CS$1,'Official Medal Table'!$E:$E,'Each Gender Events'!CS$2)*'Medal values'!$B$3
+ COUNTIFS('Official Medal Table'!$F:$F,'Each Gender Events'!$A58,'Official Medal Table'!$C:$C,'Each Gender Events'!CS$1,'Official Medal Table'!$E:$E,"Mixed")*'Medal values'!$B$1/2
+ COUNTIFS('Official Medal Table'!$G:$G,'Each Gender Events'!$A58,'Official Medal Table'!$C:$C,'Each Gender Events'!CS$1,'Official Medal Table'!$E:$E,"Mixed")*'Medal values'!$B$2/2
+ COUNTIFS('Official Medal Table'!$H:$H,'Each Gender Events'!$A58,'Official Medal Table'!$C:$C,'Each Gender Events'!CS$1,'Official Medal Table'!$E:$E,"Mixed")*'Medal values'!$B$3/2
+ COUNTIFS('Official Medal Table'!$I:$I,'Each Gender Events'!$A58,'Official Medal Table'!$C:$C,'Each Gender Events'!CS$1,'Official Medal Table'!$E:$E,"Mixed")*'Medal values'!$B$3/2</f>
        <v>1</v>
      </c>
      <c r="CT58">
        <f>COUNTIFS('Official Medal Table'!$F:$F,'Each Gender Events'!$A58,'Official Medal Table'!$C:$C,'Each Gender Events'!CT$1,'Official Medal Table'!$E:$E,'Each Gender Events'!CT$2)*'Medal values'!$B$1
+ COUNTIFS('Official Medal Table'!$G:$G,'Each Gender Events'!$A58,'Official Medal Table'!$C:$C,'Each Gender Events'!CT$1,'Official Medal Table'!$E:$E,'Each Gender Events'!CT$2)*'Medal values'!$B$2
+ COUNTIFS('Official Medal Table'!$H:$H,'Each Gender Events'!$A58,'Official Medal Table'!$C:$C,'Each Gender Events'!CT$1,'Official Medal Table'!$E:$E,'Each Gender Events'!CT$2)*'Medal values'!$B$3
+ COUNTIFS('Official Medal Table'!$I:$I,'Each Gender Events'!$A58,'Official Medal Table'!$C:$C,'Each Gender Events'!CT$1,'Official Medal Table'!$E:$E,'Each Gender Events'!CT$2)*'Medal values'!$B$3
+ COUNTIFS('Official Medal Table'!$F:$F,'Each Gender Events'!$A58,'Official Medal Table'!$C:$C,'Each Gender Events'!CT$1,'Official Medal Table'!$E:$E,"Mixed")*'Medal values'!$B$1/2
+ COUNTIFS('Official Medal Table'!$G:$G,'Each Gender Events'!$A58,'Official Medal Table'!$C:$C,'Each Gender Events'!CT$1,'Official Medal Table'!$E:$E,"Mixed")*'Medal values'!$B$2/2
+ COUNTIFS('Official Medal Table'!$H:$H,'Each Gender Events'!$A58,'Official Medal Table'!$C:$C,'Each Gender Events'!CT$1,'Official Medal Table'!$E:$E,"Mixed")*'Medal values'!$B$3/2
+ COUNTIFS('Official Medal Table'!$I:$I,'Each Gender Events'!$A58,'Official Medal Table'!$C:$C,'Each Gender Events'!CT$1,'Official Medal Table'!$E:$E,"Mixed")*'Medal values'!$B$3/2</f>
        <v>0</v>
      </c>
    </row>
    <row r="59" spans="1:98" x14ac:dyDescent="0.3">
      <c r="A59" t="str">
        <f>Countries!A58</f>
        <v>LTU</v>
      </c>
      <c r="B59">
        <f>COUNTIFS('Official Medal Table'!$F:$F,'Each Gender Events'!$A59,'Official Medal Table'!$C:$C,'Each Gender Events'!B$1,'Official Medal Table'!$E:$E,'Each Gender Events'!B$2)*'Medal values'!$B$1
+ COUNTIFS('Official Medal Table'!$G:$G,'Each Gender Events'!$A59,'Official Medal Table'!$C:$C,'Each Gender Events'!B$1,'Official Medal Table'!$E:$E,'Each Gender Events'!B$2)*'Medal values'!$B$2
+ COUNTIFS('Official Medal Table'!$H:$H,'Each Gender Events'!$A59,'Official Medal Table'!$C:$C,'Each Gender Events'!B$1,'Official Medal Table'!$E:$E,'Each Gender Events'!B$2)*'Medal values'!$B$3
+ COUNTIFS('Official Medal Table'!$I:$I,'Each Gender Events'!$A59,'Official Medal Table'!$C:$C,'Each Gender Events'!B$1,'Official Medal Table'!$E:$E,'Each Gender Events'!B$2)*'Medal values'!$B$3
+ COUNTIFS('Official Medal Table'!$F:$F,'Each Gender Events'!$A59,'Official Medal Table'!$C:$C,'Each Gender Events'!B$1,'Official Medal Table'!$E:$E,"Mixed")*'Medal values'!$B$1/2
+ COUNTIFS('Official Medal Table'!$G:$G,'Each Gender Events'!$A59,'Official Medal Table'!$C:$C,'Each Gender Events'!B$1,'Official Medal Table'!$E:$E,"Mixed")*'Medal values'!$B$2/2
+ COUNTIFS('Official Medal Table'!$H:$H,'Each Gender Events'!$A59,'Official Medal Table'!$C:$C,'Each Gender Events'!B$1,'Official Medal Table'!$E:$E,"Mixed")*'Medal values'!$B$3/2
+ COUNTIFS('Official Medal Table'!$I:$I,'Each Gender Events'!$A59,'Official Medal Table'!$C:$C,'Each Gender Events'!B$1,'Official Medal Table'!$E:$E,"Mixed")*'Medal values'!$B$3/2</f>
        <v>1</v>
      </c>
      <c r="C59">
        <f>COUNTIFS('Official Medal Table'!$F:$F,'Each Gender Events'!$A59,'Official Medal Table'!$C:$C,'Each Gender Events'!C$1,'Official Medal Table'!$E:$E,'Each Gender Events'!C$2)*'Medal values'!$B$1
+ COUNTIFS('Official Medal Table'!$G:$G,'Each Gender Events'!$A59,'Official Medal Table'!$C:$C,'Each Gender Events'!C$1,'Official Medal Table'!$E:$E,'Each Gender Events'!C$2)*'Medal values'!$B$2
+ COUNTIFS('Official Medal Table'!$H:$H,'Each Gender Events'!$A59,'Official Medal Table'!$C:$C,'Each Gender Events'!C$1,'Official Medal Table'!$E:$E,'Each Gender Events'!C$2)*'Medal values'!$B$3
+ COUNTIFS('Official Medal Table'!$I:$I,'Each Gender Events'!$A59,'Official Medal Table'!$C:$C,'Each Gender Events'!C$1,'Official Medal Table'!$E:$E,'Each Gender Events'!C$2)*'Medal values'!$B$3
+ COUNTIFS('Official Medal Table'!$F:$F,'Each Gender Events'!$A59,'Official Medal Table'!$C:$C,'Each Gender Events'!C$1,'Official Medal Table'!$E:$E,"Mixed")*'Medal values'!$B$1/2
+ COUNTIFS('Official Medal Table'!$G:$G,'Each Gender Events'!$A59,'Official Medal Table'!$C:$C,'Each Gender Events'!C$1,'Official Medal Table'!$E:$E,"Mixed")*'Medal values'!$B$2/2
+ COUNTIFS('Official Medal Table'!$H:$H,'Each Gender Events'!$A59,'Official Medal Table'!$C:$C,'Each Gender Events'!C$1,'Official Medal Table'!$E:$E,"Mixed")*'Medal values'!$B$3/2
+ COUNTIFS('Official Medal Table'!$I:$I,'Each Gender Events'!$A59,'Official Medal Table'!$C:$C,'Each Gender Events'!C$1,'Official Medal Table'!$E:$E,"Mixed")*'Medal values'!$B$3/2</f>
        <v>0</v>
      </c>
      <c r="D59">
        <f>COUNTIFS('Official Medal Table'!$F:$F,'Each Gender Events'!$A59,'Official Medal Table'!$C:$C,'Each Gender Events'!D$1,'Official Medal Table'!$E:$E,'Each Gender Events'!D$2)*'Medal values'!$B$1
+ COUNTIFS('Official Medal Table'!$G:$G,'Each Gender Events'!$A59,'Official Medal Table'!$C:$C,'Each Gender Events'!D$1,'Official Medal Table'!$E:$E,'Each Gender Events'!D$2)*'Medal values'!$B$2
+ COUNTIFS('Official Medal Table'!$H:$H,'Each Gender Events'!$A59,'Official Medal Table'!$C:$C,'Each Gender Events'!D$1,'Official Medal Table'!$E:$E,'Each Gender Events'!D$2)*'Medal values'!$B$3
+ COUNTIFS('Official Medal Table'!$I:$I,'Each Gender Events'!$A59,'Official Medal Table'!$C:$C,'Each Gender Events'!D$1,'Official Medal Table'!$E:$E,'Each Gender Events'!D$2)*'Medal values'!$B$3
+ COUNTIFS('Official Medal Table'!$F:$F,'Each Gender Events'!$A59,'Official Medal Table'!$C:$C,'Each Gender Events'!D$1,'Official Medal Table'!$E:$E,"Mixed")*'Medal values'!$B$1/2
+ COUNTIFS('Official Medal Table'!$G:$G,'Each Gender Events'!$A59,'Official Medal Table'!$C:$C,'Each Gender Events'!D$1,'Official Medal Table'!$E:$E,"Mixed")*'Medal values'!$B$2/2
+ COUNTIFS('Official Medal Table'!$H:$H,'Each Gender Events'!$A59,'Official Medal Table'!$C:$C,'Each Gender Events'!D$1,'Official Medal Table'!$E:$E,"Mixed")*'Medal values'!$B$3/2
+ COUNTIFS('Official Medal Table'!$I:$I,'Each Gender Events'!$A59,'Official Medal Table'!$C:$C,'Each Gender Events'!D$1,'Official Medal Table'!$E:$E,"Mixed")*'Medal values'!$B$3/2</f>
        <v>0</v>
      </c>
      <c r="E59">
        <f>COUNTIFS('Official Medal Table'!$F:$F,'Each Gender Events'!$A59,'Official Medal Table'!$C:$C,'Each Gender Events'!E$1,'Official Medal Table'!$E:$E,'Each Gender Events'!E$2)*'Medal values'!$B$1
+ COUNTIFS('Official Medal Table'!$G:$G,'Each Gender Events'!$A59,'Official Medal Table'!$C:$C,'Each Gender Events'!E$1,'Official Medal Table'!$E:$E,'Each Gender Events'!E$2)*'Medal values'!$B$2
+ COUNTIFS('Official Medal Table'!$H:$H,'Each Gender Events'!$A59,'Official Medal Table'!$C:$C,'Each Gender Events'!E$1,'Official Medal Table'!$E:$E,'Each Gender Events'!E$2)*'Medal values'!$B$3
+ COUNTIFS('Official Medal Table'!$I:$I,'Each Gender Events'!$A59,'Official Medal Table'!$C:$C,'Each Gender Events'!E$1,'Official Medal Table'!$E:$E,'Each Gender Events'!E$2)*'Medal values'!$B$3
+ COUNTIFS('Official Medal Table'!$F:$F,'Each Gender Events'!$A59,'Official Medal Table'!$C:$C,'Each Gender Events'!E$1,'Official Medal Table'!$E:$E,"Mixed")*'Medal values'!$B$1/2
+ COUNTIFS('Official Medal Table'!$G:$G,'Each Gender Events'!$A59,'Official Medal Table'!$C:$C,'Each Gender Events'!E$1,'Official Medal Table'!$E:$E,"Mixed")*'Medal values'!$B$2/2
+ COUNTIFS('Official Medal Table'!$H:$H,'Each Gender Events'!$A59,'Official Medal Table'!$C:$C,'Each Gender Events'!E$1,'Official Medal Table'!$E:$E,"Mixed")*'Medal values'!$B$3/2
+ COUNTIFS('Official Medal Table'!$I:$I,'Each Gender Events'!$A59,'Official Medal Table'!$C:$C,'Each Gender Events'!E$1,'Official Medal Table'!$E:$E,"Mixed")*'Medal values'!$B$3/2</f>
        <v>0</v>
      </c>
      <c r="F59">
        <f>COUNTIFS('Official Medal Table'!$F:$F,'Each Gender Events'!$A59,'Official Medal Table'!$C:$C,'Each Gender Events'!F$1,'Official Medal Table'!$E:$E,'Each Gender Events'!F$2)*'Medal values'!$B$1
+ COUNTIFS('Official Medal Table'!$G:$G,'Each Gender Events'!$A59,'Official Medal Table'!$C:$C,'Each Gender Events'!F$1,'Official Medal Table'!$E:$E,'Each Gender Events'!F$2)*'Medal values'!$B$2
+ COUNTIFS('Official Medal Table'!$H:$H,'Each Gender Events'!$A59,'Official Medal Table'!$C:$C,'Each Gender Events'!F$1,'Official Medal Table'!$E:$E,'Each Gender Events'!F$2)*'Medal values'!$B$3
+ COUNTIFS('Official Medal Table'!$I:$I,'Each Gender Events'!$A59,'Official Medal Table'!$C:$C,'Each Gender Events'!F$1,'Official Medal Table'!$E:$E,'Each Gender Events'!F$2)*'Medal values'!$B$3
+ COUNTIFS('Official Medal Table'!$F:$F,'Each Gender Events'!$A59,'Official Medal Table'!$C:$C,'Each Gender Events'!F$1,'Official Medal Table'!$E:$E,"Mixed")*'Medal values'!$B$1/2
+ COUNTIFS('Official Medal Table'!$G:$G,'Each Gender Events'!$A59,'Official Medal Table'!$C:$C,'Each Gender Events'!F$1,'Official Medal Table'!$E:$E,"Mixed")*'Medal values'!$B$2/2
+ COUNTIFS('Official Medal Table'!$H:$H,'Each Gender Events'!$A59,'Official Medal Table'!$C:$C,'Each Gender Events'!F$1,'Official Medal Table'!$E:$E,"Mixed")*'Medal values'!$B$3/2
+ COUNTIFS('Official Medal Table'!$I:$I,'Each Gender Events'!$A59,'Official Medal Table'!$C:$C,'Each Gender Events'!F$1,'Official Medal Table'!$E:$E,"Mixed")*'Medal values'!$B$3/2</f>
        <v>0</v>
      </c>
      <c r="G59">
        <f>COUNTIFS('Official Medal Table'!$F:$F,'Each Gender Events'!$A59,'Official Medal Table'!$C:$C,'Each Gender Events'!G$1,'Official Medal Table'!$E:$E,'Each Gender Events'!G$2)*'Medal values'!$B$1
+ COUNTIFS('Official Medal Table'!$G:$G,'Each Gender Events'!$A59,'Official Medal Table'!$C:$C,'Each Gender Events'!G$1,'Official Medal Table'!$E:$E,'Each Gender Events'!G$2)*'Medal values'!$B$2
+ COUNTIFS('Official Medal Table'!$H:$H,'Each Gender Events'!$A59,'Official Medal Table'!$C:$C,'Each Gender Events'!G$1,'Official Medal Table'!$E:$E,'Each Gender Events'!G$2)*'Medal values'!$B$3
+ COUNTIFS('Official Medal Table'!$I:$I,'Each Gender Events'!$A59,'Official Medal Table'!$C:$C,'Each Gender Events'!G$1,'Official Medal Table'!$E:$E,'Each Gender Events'!G$2)*'Medal values'!$B$3
+ COUNTIFS('Official Medal Table'!$F:$F,'Each Gender Events'!$A59,'Official Medal Table'!$C:$C,'Each Gender Events'!G$1,'Official Medal Table'!$E:$E,"Mixed")*'Medal values'!$B$1/2
+ COUNTIFS('Official Medal Table'!$G:$G,'Each Gender Events'!$A59,'Official Medal Table'!$C:$C,'Each Gender Events'!G$1,'Official Medal Table'!$E:$E,"Mixed")*'Medal values'!$B$2/2
+ COUNTIFS('Official Medal Table'!$H:$H,'Each Gender Events'!$A59,'Official Medal Table'!$C:$C,'Each Gender Events'!G$1,'Official Medal Table'!$E:$E,"Mixed")*'Medal values'!$B$3/2
+ COUNTIFS('Official Medal Table'!$I:$I,'Each Gender Events'!$A59,'Official Medal Table'!$C:$C,'Each Gender Events'!G$1,'Official Medal Table'!$E:$E,"Mixed")*'Medal values'!$B$3/2</f>
        <v>0</v>
      </c>
      <c r="H59">
        <f>COUNTIFS('Official Medal Table'!$F:$F,'Each Gender Events'!$A59,'Official Medal Table'!$C:$C,'Each Gender Events'!H$1,'Official Medal Table'!$E:$E,'Each Gender Events'!H$2)*'Medal values'!$B$1
+ COUNTIFS('Official Medal Table'!$G:$G,'Each Gender Events'!$A59,'Official Medal Table'!$C:$C,'Each Gender Events'!H$1,'Official Medal Table'!$E:$E,'Each Gender Events'!H$2)*'Medal values'!$B$2
+ COUNTIFS('Official Medal Table'!$H:$H,'Each Gender Events'!$A59,'Official Medal Table'!$C:$C,'Each Gender Events'!H$1,'Official Medal Table'!$E:$E,'Each Gender Events'!H$2)*'Medal values'!$B$3
+ COUNTIFS('Official Medal Table'!$I:$I,'Each Gender Events'!$A59,'Official Medal Table'!$C:$C,'Each Gender Events'!H$1,'Official Medal Table'!$E:$E,'Each Gender Events'!H$2)*'Medal values'!$B$3
+ COUNTIFS('Official Medal Table'!$F:$F,'Each Gender Events'!$A59,'Official Medal Table'!$C:$C,'Each Gender Events'!H$1,'Official Medal Table'!$E:$E,"Mixed")*'Medal values'!$B$1/2
+ COUNTIFS('Official Medal Table'!$G:$G,'Each Gender Events'!$A59,'Official Medal Table'!$C:$C,'Each Gender Events'!H$1,'Official Medal Table'!$E:$E,"Mixed")*'Medal values'!$B$2/2
+ COUNTIFS('Official Medal Table'!$H:$H,'Each Gender Events'!$A59,'Official Medal Table'!$C:$C,'Each Gender Events'!H$1,'Official Medal Table'!$E:$E,"Mixed")*'Medal values'!$B$3/2
+ COUNTIFS('Official Medal Table'!$I:$I,'Each Gender Events'!$A59,'Official Medal Table'!$C:$C,'Each Gender Events'!H$1,'Official Medal Table'!$E:$E,"Mixed")*'Medal values'!$B$3/2</f>
        <v>0</v>
      </c>
      <c r="I59">
        <f>COUNTIFS('Official Medal Table'!$F:$F,'Each Gender Events'!$A59,'Official Medal Table'!$C:$C,'Each Gender Events'!I$1,'Official Medal Table'!$E:$E,'Each Gender Events'!I$2)*'Medal values'!$B$1
+ COUNTIFS('Official Medal Table'!$G:$G,'Each Gender Events'!$A59,'Official Medal Table'!$C:$C,'Each Gender Events'!I$1,'Official Medal Table'!$E:$E,'Each Gender Events'!I$2)*'Medal values'!$B$2
+ COUNTIFS('Official Medal Table'!$H:$H,'Each Gender Events'!$A59,'Official Medal Table'!$C:$C,'Each Gender Events'!I$1,'Official Medal Table'!$E:$E,'Each Gender Events'!I$2)*'Medal values'!$B$3
+ COUNTIFS('Official Medal Table'!$I:$I,'Each Gender Events'!$A59,'Official Medal Table'!$C:$C,'Each Gender Events'!I$1,'Official Medal Table'!$E:$E,'Each Gender Events'!I$2)*'Medal values'!$B$3
+ COUNTIFS('Official Medal Table'!$F:$F,'Each Gender Events'!$A59,'Official Medal Table'!$C:$C,'Each Gender Events'!I$1,'Official Medal Table'!$E:$E,"Mixed")*'Medal values'!$B$1/2
+ COUNTIFS('Official Medal Table'!$G:$G,'Each Gender Events'!$A59,'Official Medal Table'!$C:$C,'Each Gender Events'!I$1,'Official Medal Table'!$E:$E,"Mixed")*'Medal values'!$B$2/2
+ COUNTIFS('Official Medal Table'!$H:$H,'Each Gender Events'!$A59,'Official Medal Table'!$C:$C,'Each Gender Events'!I$1,'Official Medal Table'!$E:$E,"Mixed")*'Medal values'!$B$3/2
+ COUNTIFS('Official Medal Table'!$I:$I,'Each Gender Events'!$A59,'Official Medal Table'!$C:$C,'Each Gender Events'!I$1,'Official Medal Table'!$E:$E,"Mixed")*'Medal values'!$B$3/2</f>
        <v>0</v>
      </c>
      <c r="J59">
        <f>COUNTIFS('Official Medal Table'!$F:$F,'Each Gender Events'!$A59,'Official Medal Table'!$C:$C,'Each Gender Events'!J$1,'Official Medal Table'!$E:$E,'Each Gender Events'!J$2)*'Medal values'!$B$1
+ COUNTIFS('Official Medal Table'!$G:$G,'Each Gender Events'!$A59,'Official Medal Table'!$C:$C,'Each Gender Events'!J$1,'Official Medal Table'!$E:$E,'Each Gender Events'!J$2)*'Medal values'!$B$2
+ COUNTIFS('Official Medal Table'!$H:$H,'Each Gender Events'!$A59,'Official Medal Table'!$C:$C,'Each Gender Events'!J$1,'Official Medal Table'!$E:$E,'Each Gender Events'!J$2)*'Medal values'!$B$3
+ COUNTIFS('Official Medal Table'!$I:$I,'Each Gender Events'!$A59,'Official Medal Table'!$C:$C,'Each Gender Events'!J$1,'Official Medal Table'!$E:$E,'Each Gender Events'!J$2)*'Medal values'!$B$3
+ COUNTIFS('Official Medal Table'!$F:$F,'Each Gender Events'!$A59,'Official Medal Table'!$C:$C,'Each Gender Events'!J$1,'Official Medal Table'!$E:$E,"Mixed")*'Medal values'!$B$1/2
+ COUNTIFS('Official Medal Table'!$G:$G,'Each Gender Events'!$A59,'Official Medal Table'!$C:$C,'Each Gender Events'!J$1,'Official Medal Table'!$E:$E,"Mixed")*'Medal values'!$B$2/2
+ COUNTIFS('Official Medal Table'!$H:$H,'Each Gender Events'!$A59,'Official Medal Table'!$C:$C,'Each Gender Events'!J$1,'Official Medal Table'!$E:$E,"Mixed")*'Medal values'!$B$3/2
+ COUNTIFS('Official Medal Table'!$I:$I,'Each Gender Events'!$A59,'Official Medal Table'!$C:$C,'Each Gender Events'!J$1,'Official Medal Table'!$E:$E,"Mixed")*'Medal values'!$B$3/2</f>
        <v>2.0000010000000001</v>
      </c>
      <c r="K59">
        <f>COUNTIFS('Official Medal Table'!$F:$F,'Each Gender Events'!$A59,'Official Medal Table'!$C:$C,'Each Gender Events'!K$1,'Official Medal Table'!$E:$E,'Each Gender Events'!K$2)*'Medal values'!$B$1
+ COUNTIFS('Official Medal Table'!$G:$G,'Each Gender Events'!$A59,'Official Medal Table'!$C:$C,'Each Gender Events'!K$1,'Official Medal Table'!$E:$E,'Each Gender Events'!K$2)*'Medal values'!$B$2
+ COUNTIFS('Official Medal Table'!$H:$H,'Each Gender Events'!$A59,'Official Medal Table'!$C:$C,'Each Gender Events'!K$1,'Official Medal Table'!$E:$E,'Each Gender Events'!K$2)*'Medal values'!$B$3
+ COUNTIFS('Official Medal Table'!$I:$I,'Each Gender Events'!$A59,'Official Medal Table'!$C:$C,'Each Gender Events'!K$1,'Official Medal Table'!$E:$E,'Each Gender Events'!K$2)*'Medal values'!$B$3
+ COUNTIFS('Official Medal Table'!$F:$F,'Each Gender Events'!$A59,'Official Medal Table'!$C:$C,'Each Gender Events'!K$1,'Official Medal Table'!$E:$E,"Mixed")*'Medal values'!$B$1/2
+ COUNTIFS('Official Medal Table'!$G:$G,'Each Gender Events'!$A59,'Official Medal Table'!$C:$C,'Each Gender Events'!K$1,'Official Medal Table'!$E:$E,"Mixed")*'Medal values'!$B$2/2
+ COUNTIFS('Official Medal Table'!$H:$H,'Each Gender Events'!$A59,'Official Medal Table'!$C:$C,'Each Gender Events'!K$1,'Official Medal Table'!$E:$E,"Mixed")*'Medal values'!$B$3/2
+ COUNTIFS('Official Medal Table'!$I:$I,'Each Gender Events'!$A59,'Official Medal Table'!$C:$C,'Each Gender Events'!K$1,'Official Medal Table'!$E:$E,"Mixed")*'Medal values'!$B$3/2</f>
        <v>0</v>
      </c>
      <c r="L59">
        <f>COUNTIFS('Official Medal Table'!$F:$F,'Each Gender Events'!$A59,'Official Medal Table'!$C:$C,'Each Gender Events'!L$1,'Official Medal Table'!$E:$E,'Each Gender Events'!L$2)*'Medal values'!$B$1
+ COUNTIFS('Official Medal Table'!$G:$G,'Each Gender Events'!$A59,'Official Medal Table'!$C:$C,'Each Gender Events'!L$1,'Official Medal Table'!$E:$E,'Each Gender Events'!L$2)*'Medal values'!$B$2
+ COUNTIFS('Official Medal Table'!$H:$H,'Each Gender Events'!$A59,'Official Medal Table'!$C:$C,'Each Gender Events'!L$1,'Official Medal Table'!$E:$E,'Each Gender Events'!L$2)*'Medal values'!$B$3
+ COUNTIFS('Official Medal Table'!$I:$I,'Each Gender Events'!$A59,'Official Medal Table'!$C:$C,'Each Gender Events'!L$1,'Official Medal Table'!$E:$E,'Each Gender Events'!L$2)*'Medal values'!$B$3
+ COUNTIFS('Official Medal Table'!$F:$F,'Each Gender Events'!$A59,'Official Medal Table'!$C:$C,'Each Gender Events'!L$1,'Official Medal Table'!$E:$E,"Mixed")*'Medal values'!$B$1/2
+ COUNTIFS('Official Medal Table'!$G:$G,'Each Gender Events'!$A59,'Official Medal Table'!$C:$C,'Each Gender Events'!L$1,'Official Medal Table'!$E:$E,"Mixed")*'Medal values'!$B$2/2
+ COUNTIFS('Official Medal Table'!$H:$H,'Each Gender Events'!$A59,'Official Medal Table'!$C:$C,'Each Gender Events'!L$1,'Official Medal Table'!$E:$E,"Mixed")*'Medal values'!$B$3/2
+ COUNTIFS('Official Medal Table'!$I:$I,'Each Gender Events'!$A59,'Official Medal Table'!$C:$C,'Each Gender Events'!L$1,'Official Medal Table'!$E:$E,"Mixed")*'Medal values'!$B$3/2</f>
        <v>0</v>
      </c>
      <c r="M59">
        <f>COUNTIFS('Official Medal Table'!$F:$F,'Each Gender Events'!$A59,'Official Medal Table'!$C:$C,'Each Gender Events'!M$1,'Official Medal Table'!$E:$E,'Each Gender Events'!M$2)*'Medal values'!$B$1
+ COUNTIFS('Official Medal Table'!$G:$G,'Each Gender Events'!$A59,'Official Medal Table'!$C:$C,'Each Gender Events'!M$1,'Official Medal Table'!$E:$E,'Each Gender Events'!M$2)*'Medal values'!$B$2
+ COUNTIFS('Official Medal Table'!$H:$H,'Each Gender Events'!$A59,'Official Medal Table'!$C:$C,'Each Gender Events'!M$1,'Official Medal Table'!$E:$E,'Each Gender Events'!M$2)*'Medal values'!$B$3
+ COUNTIFS('Official Medal Table'!$I:$I,'Each Gender Events'!$A59,'Official Medal Table'!$C:$C,'Each Gender Events'!M$1,'Official Medal Table'!$E:$E,'Each Gender Events'!M$2)*'Medal values'!$B$3
+ COUNTIFS('Official Medal Table'!$F:$F,'Each Gender Events'!$A59,'Official Medal Table'!$C:$C,'Each Gender Events'!M$1,'Official Medal Table'!$E:$E,"Mixed")*'Medal values'!$B$1/2
+ COUNTIFS('Official Medal Table'!$G:$G,'Each Gender Events'!$A59,'Official Medal Table'!$C:$C,'Each Gender Events'!M$1,'Official Medal Table'!$E:$E,"Mixed")*'Medal values'!$B$2/2
+ COUNTIFS('Official Medal Table'!$H:$H,'Each Gender Events'!$A59,'Official Medal Table'!$C:$C,'Each Gender Events'!M$1,'Official Medal Table'!$E:$E,"Mixed")*'Medal values'!$B$3/2
+ COUNTIFS('Official Medal Table'!$I:$I,'Each Gender Events'!$A59,'Official Medal Table'!$C:$C,'Each Gender Events'!M$1,'Official Medal Table'!$E:$E,"Mixed")*'Medal values'!$B$3/2</f>
        <v>0</v>
      </c>
      <c r="N59">
        <f>COUNTIFS('Official Medal Table'!$F:$F,'Each Gender Events'!$A59,'Official Medal Table'!$C:$C,'Each Gender Events'!N$1,'Official Medal Table'!$E:$E,'Each Gender Events'!N$2)*'Medal values'!$B$1
+ COUNTIFS('Official Medal Table'!$G:$G,'Each Gender Events'!$A59,'Official Medal Table'!$C:$C,'Each Gender Events'!N$1,'Official Medal Table'!$E:$E,'Each Gender Events'!N$2)*'Medal values'!$B$2
+ COUNTIFS('Official Medal Table'!$H:$H,'Each Gender Events'!$A59,'Official Medal Table'!$C:$C,'Each Gender Events'!N$1,'Official Medal Table'!$E:$E,'Each Gender Events'!N$2)*'Medal values'!$B$3
+ COUNTIFS('Official Medal Table'!$I:$I,'Each Gender Events'!$A59,'Official Medal Table'!$C:$C,'Each Gender Events'!N$1,'Official Medal Table'!$E:$E,'Each Gender Events'!N$2)*'Medal values'!$B$3
+ COUNTIFS('Official Medal Table'!$F:$F,'Each Gender Events'!$A59,'Official Medal Table'!$C:$C,'Each Gender Events'!N$1,'Official Medal Table'!$E:$E,"Mixed")*'Medal values'!$B$1/2
+ COUNTIFS('Official Medal Table'!$G:$G,'Each Gender Events'!$A59,'Official Medal Table'!$C:$C,'Each Gender Events'!N$1,'Official Medal Table'!$E:$E,"Mixed")*'Medal values'!$B$2/2
+ COUNTIFS('Official Medal Table'!$H:$H,'Each Gender Events'!$A59,'Official Medal Table'!$C:$C,'Each Gender Events'!N$1,'Official Medal Table'!$E:$E,"Mixed")*'Medal values'!$B$3/2
+ COUNTIFS('Official Medal Table'!$I:$I,'Each Gender Events'!$A59,'Official Medal Table'!$C:$C,'Each Gender Events'!N$1,'Official Medal Table'!$E:$E,"Mixed")*'Medal values'!$B$3/2</f>
        <v>0</v>
      </c>
      <c r="O59">
        <f>COUNTIFS('Official Medal Table'!$F:$F,'Each Gender Events'!$A59,'Official Medal Table'!$C:$C,'Each Gender Events'!O$1,'Official Medal Table'!$E:$E,'Each Gender Events'!O$2)*'Medal values'!$B$1
+ COUNTIFS('Official Medal Table'!$G:$G,'Each Gender Events'!$A59,'Official Medal Table'!$C:$C,'Each Gender Events'!O$1,'Official Medal Table'!$E:$E,'Each Gender Events'!O$2)*'Medal values'!$B$2
+ COUNTIFS('Official Medal Table'!$H:$H,'Each Gender Events'!$A59,'Official Medal Table'!$C:$C,'Each Gender Events'!O$1,'Official Medal Table'!$E:$E,'Each Gender Events'!O$2)*'Medal values'!$B$3
+ COUNTIFS('Official Medal Table'!$I:$I,'Each Gender Events'!$A59,'Official Medal Table'!$C:$C,'Each Gender Events'!O$1,'Official Medal Table'!$E:$E,'Each Gender Events'!O$2)*'Medal values'!$B$3
+ COUNTIFS('Official Medal Table'!$F:$F,'Each Gender Events'!$A59,'Official Medal Table'!$C:$C,'Each Gender Events'!O$1,'Official Medal Table'!$E:$E,"Mixed")*'Medal values'!$B$1/2
+ COUNTIFS('Official Medal Table'!$G:$G,'Each Gender Events'!$A59,'Official Medal Table'!$C:$C,'Each Gender Events'!O$1,'Official Medal Table'!$E:$E,"Mixed")*'Medal values'!$B$2/2
+ COUNTIFS('Official Medal Table'!$H:$H,'Each Gender Events'!$A59,'Official Medal Table'!$C:$C,'Each Gender Events'!O$1,'Official Medal Table'!$E:$E,"Mixed")*'Medal values'!$B$3/2
+ COUNTIFS('Official Medal Table'!$I:$I,'Each Gender Events'!$A59,'Official Medal Table'!$C:$C,'Each Gender Events'!O$1,'Official Medal Table'!$E:$E,"Mixed")*'Medal values'!$B$3/2</f>
        <v>0</v>
      </c>
      <c r="P59">
        <f>COUNTIFS('Official Medal Table'!$F:$F,'Each Gender Events'!$A59,'Official Medal Table'!$C:$C,'Each Gender Events'!P$1,'Official Medal Table'!$E:$E,'Each Gender Events'!P$2)*'Medal values'!$B$1
+ COUNTIFS('Official Medal Table'!$G:$G,'Each Gender Events'!$A59,'Official Medal Table'!$C:$C,'Each Gender Events'!P$1,'Official Medal Table'!$E:$E,'Each Gender Events'!P$2)*'Medal values'!$B$2
+ COUNTIFS('Official Medal Table'!$H:$H,'Each Gender Events'!$A59,'Official Medal Table'!$C:$C,'Each Gender Events'!P$1,'Official Medal Table'!$E:$E,'Each Gender Events'!P$2)*'Medal values'!$B$3
+ COUNTIFS('Official Medal Table'!$I:$I,'Each Gender Events'!$A59,'Official Medal Table'!$C:$C,'Each Gender Events'!P$1,'Official Medal Table'!$E:$E,'Each Gender Events'!P$2)*'Medal values'!$B$3
+ COUNTIFS('Official Medal Table'!$F:$F,'Each Gender Events'!$A59,'Official Medal Table'!$C:$C,'Each Gender Events'!P$1,'Official Medal Table'!$E:$E,"Mixed")*'Medal values'!$B$1/2
+ COUNTIFS('Official Medal Table'!$G:$G,'Each Gender Events'!$A59,'Official Medal Table'!$C:$C,'Each Gender Events'!P$1,'Official Medal Table'!$E:$E,"Mixed")*'Medal values'!$B$2/2
+ COUNTIFS('Official Medal Table'!$H:$H,'Each Gender Events'!$A59,'Official Medal Table'!$C:$C,'Each Gender Events'!P$1,'Official Medal Table'!$E:$E,"Mixed")*'Medal values'!$B$3/2
+ COUNTIFS('Official Medal Table'!$I:$I,'Each Gender Events'!$A59,'Official Medal Table'!$C:$C,'Each Gender Events'!P$1,'Official Medal Table'!$E:$E,"Mixed")*'Medal values'!$B$3/2</f>
        <v>0</v>
      </c>
      <c r="Q59">
        <f>COUNTIFS('Official Medal Table'!$F:$F,'Each Gender Events'!$A59,'Official Medal Table'!$C:$C,'Each Gender Events'!Q$1,'Official Medal Table'!$E:$E,'Each Gender Events'!Q$2)*'Medal values'!$B$1
+ COUNTIFS('Official Medal Table'!$G:$G,'Each Gender Events'!$A59,'Official Medal Table'!$C:$C,'Each Gender Events'!Q$1,'Official Medal Table'!$E:$E,'Each Gender Events'!Q$2)*'Medal values'!$B$2
+ COUNTIFS('Official Medal Table'!$H:$H,'Each Gender Events'!$A59,'Official Medal Table'!$C:$C,'Each Gender Events'!Q$1,'Official Medal Table'!$E:$E,'Each Gender Events'!Q$2)*'Medal values'!$B$3
+ COUNTIFS('Official Medal Table'!$I:$I,'Each Gender Events'!$A59,'Official Medal Table'!$C:$C,'Each Gender Events'!Q$1,'Official Medal Table'!$E:$E,'Each Gender Events'!Q$2)*'Medal values'!$B$3
+ COUNTIFS('Official Medal Table'!$F:$F,'Each Gender Events'!$A59,'Official Medal Table'!$C:$C,'Each Gender Events'!Q$1,'Official Medal Table'!$E:$E,"Mixed")*'Medal values'!$B$1/2
+ COUNTIFS('Official Medal Table'!$G:$G,'Each Gender Events'!$A59,'Official Medal Table'!$C:$C,'Each Gender Events'!Q$1,'Official Medal Table'!$E:$E,"Mixed")*'Medal values'!$B$2/2
+ COUNTIFS('Official Medal Table'!$H:$H,'Each Gender Events'!$A59,'Official Medal Table'!$C:$C,'Each Gender Events'!Q$1,'Official Medal Table'!$E:$E,"Mixed")*'Medal values'!$B$3/2
+ COUNTIFS('Official Medal Table'!$I:$I,'Each Gender Events'!$A59,'Official Medal Table'!$C:$C,'Each Gender Events'!Q$1,'Official Medal Table'!$E:$E,"Mixed")*'Medal values'!$B$3/2</f>
        <v>0</v>
      </c>
      <c r="R59">
        <f>COUNTIFS('Official Medal Table'!$F:$F,'Each Gender Events'!$A59,'Official Medal Table'!$C:$C,'Each Gender Events'!R$1,'Official Medal Table'!$E:$E,'Each Gender Events'!R$2)*'Medal values'!$B$1
+ COUNTIFS('Official Medal Table'!$G:$G,'Each Gender Events'!$A59,'Official Medal Table'!$C:$C,'Each Gender Events'!R$1,'Official Medal Table'!$E:$E,'Each Gender Events'!R$2)*'Medal values'!$B$2
+ COUNTIFS('Official Medal Table'!$H:$H,'Each Gender Events'!$A59,'Official Medal Table'!$C:$C,'Each Gender Events'!R$1,'Official Medal Table'!$E:$E,'Each Gender Events'!R$2)*'Medal values'!$B$3
+ COUNTIFS('Official Medal Table'!$I:$I,'Each Gender Events'!$A59,'Official Medal Table'!$C:$C,'Each Gender Events'!R$1,'Official Medal Table'!$E:$E,'Each Gender Events'!R$2)*'Medal values'!$B$3
+ COUNTIFS('Official Medal Table'!$F:$F,'Each Gender Events'!$A59,'Official Medal Table'!$C:$C,'Each Gender Events'!R$1,'Official Medal Table'!$E:$E,"Mixed")*'Medal values'!$B$1/2
+ COUNTIFS('Official Medal Table'!$G:$G,'Each Gender Events'!$A59,'Official Medal Table'!$C:$C,'Each Gender Events'!R$1,'Official Medal Table'!$E:$E,"Mixed")*'Medal values'!$B$2/2
+ COUNTIFS('Official Medal Table'!$H:$H,'Each Gender Events'!$A59,'Official Medal Table'!$C:$C,'Each Gender Events'!R$1,'Official Medal Table'!$E:$E,"Mixed")*'Medal values'!$B$3/2
+ COUNTIFS('Official Medal Table'!$I:$I,'Each Gender Events'!$A59,'Official Medal Table'!$C:$C,'Each Gender Events'!R$1,'Official Medal Table'!$E:$E,"Mixed")*'Medal values'!$B$3/2</f>
        <v>0</v>
      </c>
      <c r="S59">
        <f>COUNTIFS('Official Medal Table'!$F:$F,'Each Gender Events'!$A59,'Official Medal Table'!$C:$C,'Each Gender Events'!S$1,'Official Medal Table'!$E:$E,'Each Gender Events'!S$2)*'Medal values'!$B$1
+ COUNTIFS('Official Medal Table'!$G:$G,'Each Gender Events'!$A59,'Official Medal Table'!$C:$C,'Each Gender Events'!S$1,'Official Medal Table'!$E:$E,'Each Gender Events'!S$2)*'Medal values'!$B$2
+ COUNTIFS('Official Medal Table'!$H:$H,'Each Gender Events'!$A59,'Official Medal Table'!$C:$C,'Each Gender Events'!S$1,'Official Medal Table'!$E:$E,'Each Gender Events'!S$2)*'Medal values'!$B$3
+ COUNTIFS('Official Medal Table'!$I:$I,'Each Gender Events'!$A59,'Official Medal Table'!$C:$C,'Each Gender Events'!S$1,'Official Medal Table'!$E:$E,'Each Gender Events'!S$2)*'Medal values'!$B$3
+ COUNTIFS('Official Medal Table'!$F:$F,'Each Gender Events'!$A59,'Official Medal Table'!$C:$C,'Each Gender Events'!S$1,'Official Medal Table'!$E:$E,"Mixed")*'Medal values'!$B$1/2
+ COUNTIFS('Official Medal Table'!$G:$G,'Each Gender Events'!$A59,'Official Medal Table'!$C:$C,'Each Gender Events'!S$1,'Official Medal Table'!$E:$E,"Mixed")*'Medal values'!$B$2/2
+ COUNTIFS('Official Medal Table'!$H:$H,'Each Gender Events'!$A59,'Official Medal Table'!$C:$C,'Each Gender Events'!S$1,'Official Medal Table'!$E:$E,"Mixed")*'Medal values'!$B$3/2
+ COUNTIFS('Official Medal Table'!$I:$I,'Each Gender Events'!$A59,'Official Medal Table'!$C:$C,'Each Gender Events'!S$1,'Official Medal Table'!$E:$E,"Mixed")*'Medal values'!$B$3/2</f>
        <v>0</v>
      </c>
      <c r="T59">
        <f>COUNTIFS('Official Medal Table'!$F:$F,'Each Gender Events'!$A59,'Official Medal Table'!$C:$C,'Each Gender Events'!T$1,'Official Medal Table'!$E:$E,'Each Gender Events'!T$2)*'Medal values'!$B$1
+ COUNTIFS('Official Medal Table'!$G:$G,'Each Gender Events'!$A59,'Official Medal Table'!$C:$C,'Each Gender Events'!T$1,'Official Medal Table'!$E:$E,'Each Gender Events'!T$2)*'Medal values'!$B$2
+ COUNTIFS('Official Medal Table'!$H:$H,'Each Gender Events'!$A59,'Official Medal Table'!$C:$C,'Each Gender Events'!T$1,'Official Medal Table'!$E:$E,'Each Gender Events'!T$2)*'Medal values'!$B$3
+ COUNTIFS('Official Medal Table'!$I:$I,'Each Gender Events'!$A59,'Official Medal Table'!$C:$C,'Each Gender Events'!T$1,'Official Medal Table'!$E:$E,'Each Gender Events'!T$2)*'Medal values'!$B$3
+ COUNTIFS('Official Medal Table'!$F:$F,'Each Gender Events'!$A59,'Official Medal Table'!$C:$C,'Each Gender Events'!T$1,'Official Medal Table'!$E:$E,"Mixed")*'Medal values'!$B$1/2
+ COUNTIFS('Official Medal Table'!$G:$G,'Each Gender Events'!$A59,'Official Medal Table'!$C:$C,'Each Gender Events'!T$1,'Official Medal Table'!$E:$E,"Mixed")*'Medal values'!$B$2/2
+ COUNTIFS('Official Medal Table'!$H:$H,'Each Gender Events'!$A59,'Official Medal Table'!$C:$C,'Each Gender Events'!T$1,'Official Medal Table'!$E:$E,"Mixed")*'Medal values'!$B$3/2
+ COUNTIFS('Official Medal Table'!$I:$I,'Each Gender Events'!$A59,'Official Medal Table'!$C:$C,'Each Gender Events'!T$1,'Official Medal Table'!$E:$E,"Mixed")*'Medal values'!$B$3/2</f>
        <v>0</v>
      </c>
      <c r="U59">
        <f>COUNTIFS('Official Medal Table'!$F:$F,'Each Gender Events'!$A59,'Official Medal Table'!$C:$C,'Each Gender Events'!U$1,'Official Medal Table'!$E:$E,'Each Gender Events'!U$2)*'Medal values'!$B$1
+ COUNTIFS('Official Medal Table'!$G:$G,'Each Gender Events'!$A59,'Official Medal Table'!$C:$C,'Each Gender Events'!U$1,'Official Medal Table'!$E:$E,'Each Gender Events'!U$2)*'Medal values'!$B$2
+ COUNTIFS('Official Medal Table'!$H:$H,'Each Gender Events'!$A59,'Official Medal Table'!$C:$C,'Each Gender Events'!U$1,'Official Medal Table'!$E:$E,'Each Gender Events'!U$2)*'Medal values'!$B$3
+ COUNTIFS('Official Medal Table'!$I:$I,'Each Gender Events'!$A59,'Official Medal Table'!$C:$C,'Each Gender Events'!U$1,'Official Medal Table'!$E:$E,'Each Gender Events'!U$2)*'Medal values'!$B$3
+ COUNTIFS('Official Medal Table'!$F:$F,'Each Gender Events'!$A59,'Official Medal Table'!$C:$C,'Each Gender Events'!U$1,'Official Medal Table'!$E:$E,"Mixed")*'Medal values'!$B$1/2
+ COUNTIFS('Official Medal Table'!$G:$G,'Each Gender Events'!$A59,'Official Medal Table'!$C:$C,'Each Gender Events'!U$1,'Official Medal Table'!$E:$E,"Mixed")*'Medal values'!$B$2/2
+ COUNTIFS('Official Medal Table'!$H:$H,'Each Gender Events'!$A59,'Official Medal Table'!$C:$C,'Each Gender Events'!U$1,'Official Medal Table'!$E:$E,"Mixed")*'Medal values'!$B$3/2
+ COUNTIFS('Official Medal Table'!$I:$I,'Each Gender Events'!$A59,'Official Medal Table'!$C:$C,'Each Gender Events'!U$1,'Official Medal Table'!$E:$E,"Mixed")*'Medal values'!$B$3/2</f>
        <v>0</v>
      </c>
      <c r="V59">
        <f>COUNTIFS('Official Medal Table'!$F:$F,'Each Gender Events'!$A59,'Official Medal Table'!$C:$C,'Each Gender Events'!V$1,'Official Medal Table'!$E:$E,'Each Gender Events'!V$2)*'Medal values'!$B$1
+ COUNTIFS('Official Medal Table'!$G:$G,'Each Gender Events'!$A59,'Official Medal Table'!$C:$C,'Each Gender Events'!V$1,'Official Medal Table'!$E:$E,'Each Gender Events'!V$2)*'Medal values'!$B$2
+ COUNTIFS('Official Medal Table'!$H:$H,'Each Gender Events'!$A59,'Official Medal Table'!$C:$C,'Each Gender Events'!V$1,'Official Medal Table'!$E:$E,'Each Gender Events'!V$2)*'Medal values'!$B$3
+ COUNTIFS('Official Medal Table'!$I:$I,'Each Gender Events'!$A59,'Official Medal Table'!$C:$C,'Each Gender Events'!V$1,'Official Medal Table'!$E:$E,'Each Gender Events'!V$2)*'Medal values'!$B$3
+ COUNTIFS('Official Medal Table'!$F:$F,'Each Gender Events'!$A59,'Official Medal Table'!$C:$C,'Each Gender Events'!V$1,'Official Medal Table'!$E:$E,"Mixed")*'Medal values'!$B$1/2
+ COUNTIFS('Official Medal Table'!$G:$G,'Each Gender Events'!$A59,'Official Medal Table'!$C:$C,'Each Gender Events'!V$1,'Official Medal Table'!$E:$E,"Mixed")*'Medal values'!$B$2/2
+ COUNTIFS('Official Medal Table'!$H:$H,'Each Gender Events'!$A59,'Official Medal Table'!$C:$C,'Each Gender Events'!V$1,'Official Medal Table'!$E:$E,"Mixed")*'Medal values'!$B$3/2
+ COUNTIFS('Official Medal Table'!$I:$I,'Each Gender Events'!$A59,'Official Medal Table'!$C:$C,'Each Gender Events'!V$1,'Official Medal Table'!$E:$E,"Mixed")*'Medal values'!$B$3/2</f>
        <v>2.0000010000000001</v>
      </c>
      <c r="W59">
        <f>COUNTIFS('Official Medal Table'!$F:$F,'Each Gender Events'!$A59,'Official Medal Table'!$C:$C,'Each Gender Events'!W$1,'Official Medal Table'!$E:$E,'Each Gender Events'!W$2)*'Medal values'!$B$1
+ COUNTIFS('Official Medal Table'!$G:$G,'Each Gender Events'!$A59,'Official Medal Table'!$C:$C,'Each Gender Events'!W$1,'Official Medal Table'!$E:$E,'Each Gender Events'!W$2)*'Medal values'!$B$2
+ COUNTIFS('Official Medal Table'!$H:$H,'Each Gender Events'!$A59,'Official Medal Table'!$C:$C,'Each Gender Events'!W$1,'Official Medal Table'!$E:$E,'Each Gender Events'!W$2)*'Medal values'!$B$3
+ COUNTIFS('Official Medal Table'!$I:$I,'Each Gender Events'!$A59,'Official Medal Table'!$C:$C,'Each Gender Events'!W$1,'Official Medal Table'!$E:$E,'Each Gender Events'!W$2)*'Medal values'!$B$3
+ COUNTIFS('Official Medal Table'!$F:$F,'Each Gender Events'!$A59,'Official Medal Table'!$C:$C,'Each Gender Events'!W$1,'Official Medal Table'!$E:$E,"Mixed")*'Medal values'!$B$1/2
+ COUNTIFS('Official Medal Table'!$G:$G,'Each Gender Events'!$A59,'Official Medal Table'!$C:$C,'Each Gender Events'!W$1,'Official Medal Table'!$E:$E,"Mixed")*'Medal values'!$B$2/2
+ COUNTIFS('Official Medal Table'!$H:$H,'Each Gender Events'!$A59,'Official Medal Table'!$C:$C,'Each Gender Events'!W$1,'Official Medal Table'!$E:$E,"Mixed")*'Medal values'!$B$3/2
+ COUNTIFS('Official Medal Table'!$I:$I,'Each Gender Events'!$A59,'Official Medal Table'!$C:$C,'Each Gender Events'!W$1,'Official Medal Table'!$E:$E,"Mixed")*'Medal values'!$B$3/2</f>
        <v>0</v>
      </c>
      <c r="X59">
        <f>COUNTIFS('Official Medal Table'!$F:$F,'Each Gender Events'!$A59,'Official Medal Table'!$C:$C,'Each Gender Events'!X$1,'Official Medal Table'!$E:$E,'Each Gender Events'!X$2)*'Medal values'!$B$1
+ COUNTIFS('Official Medal Table'!$G:$G,'Each Gender Events'!$A59,'Official Medal Table'!$C:$C,'Each Gender Events'!X$1,'Official Medal Table'!$E:$E,'Each Gender Events'!X$2)*'Medal values'!$B$2
+ COUNTIFS('Official Medal Table'!$H:$H,'Each Gender Events'!$A59,'Official Medal Table'!$C:$C,'Each Gender Events'!X$1,'Official Medal Table'!$E:$E,'Each Gender Events'!X$2)*'Medal values'!$B$3
+ COUNTIFS('Official Medal Table'!$I:$I,'Each Gender Events'!$A59,'Official Medal Table'!$C:$C,'Each Gender Events'!X$1,'Official Medal Table'!$E:$E,'Each Gender Events'!X$2)*'Medal values'!$B$3
+ COUNTIFS('Official Medal Table'!$F:$F,'Each Gender Events'!$A59,'Official Medal Table'!$C:$C,'Each Gender Events'!X$1,'Official Medal Table'!$E:$E,"Mixed")*'Medal values'!$B$1/2
+ COUNTIFS('Official Medal Table'!$G:$G,'Each Gender Events'!$A59,'Official Medal Table'!$C:$C,'Each Gender Events'!X$1,'Official Medal Table'!$E:$E,"Mixed")*'Medal values'!$B$2/2
+ COUNTIFS('Official Medal Table'!$H:$H,'Each Gender Events'!$A59,'Official Medal Table'!$C:$C,'Each Gender Events'!X$1,'Official Medal Table'!$E:$E,"Mixed")*'Medal values'!$B$3/2
+ COUNTIFS('Official Medal Table'!$I:$I,'Each Gender Events'!$A59,'Official Medal Table'!$C:$C,'Each Gender Events'!X$1,'Official Medal Table'!$E:$E,"Mixed")*'Medal values'!$B$3/2</f>
        <v>0</v>
      </c>
      <c r="Y59">
        <f>COUNTIFS('Official Medal Table'!$F:$F,'Each Gender Events'!$A59,'Official Medal Table'!$C:$C,'Each Gender Events'!Y$1,'Official Medal Table'!$E:$E,'Each Gender Events'!Y$2)*'Medal values'!$B$1
+ COUNTIFS('Official Medal Table'!$G:$G,'Each Gender Events'!$A59,'Official Medal Table'!$C:$C,'Each Gender Events'!Y$1,'Official Medal Table'!$E:$E,'Each Gender Events'!Y$2)*'Medal values'!$B$2
+ COUNTIFS('Official Medal Table'!$H:$H,'Each Gender Events'!$A59,'Official Medal Table'!$C:$C,'Each Gender Events'!Y$1,'Official Medal Table'!$E:$E,'Each Gender Events'!Y$2)*'Medal values'!$B$3
+ COUNTIFS('Official Medal Table'!$I:$I,'Each Gender Events'!$A59,'Official Medal Table'!$C:$C,'Each Gender Events'!Y$1,'Official Medal Table'!$E:$E,'Each Gender Events'!Y$2)*'Medal values'!$B$3
+ COUNTIFS('Official Medal Table'!$F:$F,'Each Gender Events'!$A59,'Official Medal Table'!$C:$C,'Each Gender Events'!Y$1,'Official Medal Table'!$E:$E,"Mixed")*'Medal values'!$B$1/2
+ COUNTIFS('Official Medal Table'!$G:$G,'Each Gender Events'!$A59,'Official Medal Table'!$C:$C,'Each Gender Events'!Y$1,'Official Medal Table'!$E:$E,"Mixed")*'Medal values'!$B$2/2
+ COUNTIFS('Official Medal Table'!$H:$H,'Each Gender Events'!$A59,'Official Medal Table'!$C:$C,'Each Gender Events'!Y$1,'Official Medal Table'!$E:$E,"Mixed")*'Medal values'!$B$3/2
+ COUNTIFS('Official Medal Table'!$I:$I,'Each Gender Events'!$A59,'Official Medal Table'!$C:$C,'Each Gender Events'!Y$1,'Official Medal Table'!$E:$E,"Mixed")*'Medal values'!$B$3/2</f>
        <v>0</v>
      </c>
      <c r="Z59">
        <f>COUNTIFS('Official Medal Table'!$F:$F,'Each Gender Events'!$A59,'Official Medal Table'!$C:$C,'Each Gender Events'!Z$1,'Official Medal Table'!$E:$E,'Each Gender Events'!Z$2)*'Medal values'!$B$1
+ COUNTIFS('Official Medal Table'!$G:$G,'Each Gender Events'!$A59,'Official Medal Table'!$C:$C,'Each Gender Events'!Z$1,'Official Medal Table'!$E:$E,'Each Gender Events'!Z$2)*'Medal values'!$B$2
+ COUNTIFS('Official Medal Table'!$H:$H,'Each Gender Events'!$A59,'Official Medal Table'!$C:$C,'Each Gender Events'!Z$1,'Official Medal Table'!$E:$E,'Each Gender Events'!Z$2)*'Medal values'!$B$3
+ COUNTIFS('Official Medal Table'!$I:$I,'Each Gender Events'!$A59,'Official Medal Table'!$C:$C,'Each Gender Events'!Z$1,'Official Medal Table'!$E:$E,'Each Gender Events'!Z$2)*'Medal values'!$B$3
+ COUNTIFS('Official Medal Table'!$F:$F,'Each Gender Events'!$A59,'Official Medal Table'!$C:$C,'Each Gender Events'!Z$1,'Official Medal Table'!$E:$E,"Mixed")*'Medal values'!$B$1/2
+ COUNTIFS('Official Medal Table'!$G:$G,'Each Gender Events'!$A59,'Official Medal Table'!$C:$C,'Each Gender Events'!Z$1,'Official Medal Table'!$E:$E,"Mixed")*'Medal values'!$B$2/2
+ COUNTIFS('Official Medal Table'!$H:$H,'Each Gender Events'!$A59,'Official Medal Table'!$C:$C,'Each Gender Events'!Z$1,'Official Medal Table'!$E:$E,"Mixed")*'Medal values'!$B$3/2
+ COUNTIFS('Official Medal Table'!$I:$I,'Each Gender Events'!$A59,'Official Medal Table'!$C:$C,'Each Gender Events'!Z$1,'Official Medal Table'!$E:$E,"Mixed")*'Medal values'!$B$3/2</f>
        <v>0</v>
      </c>
      <c r="AA59">
        <f>COUNTIFS('Official Medal Table'!$F:$F,'Each Gender Events'!$A59,'Official Medal Table'!$C:$C,'Each Gender Events'!AA$1,'Official Medal Table'!$E:$E,'Each Gender Events'!AA$2)*'Medal values'!$B$1
+ COUNTIFS('Official Medal Table'!$G:$G,'Each Gender Events'!$A59,'Official Medal Table'!$C:$C,'Each Gender Events'!AA$1,'Official Medal Table'!$E:$E,'Each Gender Events'!AA$2)*'Medal values'!$B$2
+ COUNTIFS('Official Medal Table'!$H:$H,'Each Gender Events'!$A59,'Official Medal Table'!$C:$C,'Each Gender Events'!AA$1,'Official Medal Table'!$E:$E,'Each Gender Events'!AA$2)*'Medal values'!$B$3
+ COUNTIFS('Official Medal Table'!$I:$I,'Each Gender Events'!$A59,'Official Medal Table'!$C:$C,'Each Gender Events'!AA$1,'Official Medal Table'!$E:$E,'Each Gender Events'!AA$2)*'Medal values'!$B$3
+ COUNTIFS('Official Medal Table'!$F:$F,'Each Gender Events'!$A59,'Official Medal Table'!$C:$C,'Each Gender Events'!AA$1,'Official Medal Table'!$E:$E,"Mixed")*'Medal values'!$B$1/2
+ COUNTIFS('Official Medal Table'!$G:$G,'Each Gender Events'!$A59,'Official Medal Table'!$C:$C,'Each Gender Events'!AA$1,'Official Medal Table'!$E:$E,"Mixed")*'Medal values'!$B$2/2
+ COUNTIFS('Official Medal Table'!$H:$H,'Each Gender Events'!$A59,'Official Medal Table'!$C:$C,'Each Gender Events'!AA$1,'Official Medal Table'!$E:$E,"Mixed")*'Medal values'!$B$3/2
+ COUNTIFS('Official Medal Table'!$I:$I,'Each Gender Events'!$A59,'Official Medal Table'!$C:$C,'Each Gender Events'!AA$1,'Official Medal Table'!$E:$E,"Mixed")*'Medal values'!$B$3/2</f>
        <v>0</v>
      </c>
      <c r="AB59">
        <f>COUNTIFS('Official Medal Table'!$F:$F,'Each Gender Events'!$A59,'Official Medal Table'!$C:$C,'Each Gender Events'!AB$1,'Official Medal Table'!$E:$E,'Each Gender Events'!AB$2)*'Medal values'!$B$1
+ COUNTIFS('Official Medal Table'!$G:$G,'Each Gender Events'!$A59,'Official Medal Table'!$C:$C,'Each Gender Events'!AB$1,'Official Medal Table'!$E:$E,'Each Gender Events'!AB$2)*'Medal values'!$B$2
+ COUNTIFS('Official Medal Table'!$H:$H,'Each Gender Events'!$A59,'Official Medal Table'!$C:$C,'Each Gender Events'!AB$1,'Official Medal Table'!$E:$E,'Each Gender Events'!AB$2)*'Medal values'!$B$3
+ COUNTIFS('Official Medal Table'!$I:$I,'Each Gender Events'!$A59,'Official Medal Table'!$C:$C,'Each Gender Events'!AB$1,'Official Medal Table'!$E:$E,'Each Gender Events'!AB$2)*'Medal values'!$B$3
+ COUNTIFS('Official Medal Table'!$F:$F,'Each Gender Events'!$A59,'Official Medal Table'!$C:$C,'Each Gender Events'!AB$1,'Official Medal Table'!$E:$E,"Mixed")*'Medal values'!$B$1/2
+ COUNTIFS('Official Medal Table'!$G:$G,'Each Gender Events'!$A59,'Official Medal Table'!$C:$C,'Each Gender Events'!AB$1,'Official Medal Table'!$E:$E,"Mixed")*'Medal values'!$B$2/2
+ COUNTIFS('Official Medal Table'!$H:$H,'Each Gender Events'!$A59,'Official Medal Table'!$C:$C,'Each Gender Events'!AB$1,'Official Medal Table'!$E:$E,"Mixed")*'Medal values'!$B$3/2
+ COUNTIFS('Official Medal Table'!$I:$I,'Each Gender Events'!$A59,'Official Medal Table'!$C:$C,'Each Gender Events'!AB$1,'Official Medal Table'!$E:$E,"Mixed")*'Medal values'!$B$3/2</f>
        <v>0</v>
      </c>
      <c r="AC59">
        <f>COUNTIFS('Official Medal Table'!$F:$F,'Each Gender Events'!$A59,'Official Medal Table'!$C:$C,'Each Gender Events'!AC$1,'Official Medal Table'!$E:$E,'Each Gender Events'!AC$2)*'Medal values'!$B$1
+ COUNTIFS('Official Medal Table'!$G:$G,'Each Gender Events'!$A59,'Official Medal Table'!$C:$C,'Each Gender Events'!AC$1,'Official Medal Table'!$E:$E,'Each Gender Events'!AC$2)*'Medal values'!$B$2
+ COUNTIFS('Official Medal Table'!$H:$H,'Each Gender Events'!$A59,'Official Medal Table'!$C:$C,'Each Gender Events'!AC$1,'Official Medal Table'!$E:$E,'Each Gender Events'!AC$2)*'Medal values'!$B$3
+ COUNTIFS('Official Medal Table'!$I:$I,'Each Gender Events'!$A59,'Official Medal Table'!$C:$C,'Each Gender Events'!AC$1,'Official Medal Table'!$E:$E,'Each Gender Events'!AC$2)*'Medal values'!$B$3
+ COUNTIFS('Official Medal Table'!$F:$F,'Each Gender Events'!$A59,'Official Medal Table'!$C:$C,'Each Gender Events'!AC$1,'Official Medal Table'!$E:$E,"Mixed")*'Medal values'!$B$1/2
+ COUNTIFS('Official Medal Table'!$G:$G,'Each Gender Events'!$A59,'Official Medal Table'!$C:$C,'Each Gender Events'!AC$1,'Official Medal Table'!$E:$E,"Mixed")*'Medal values'!$B$2/2
+ COUNTIFS('Official Medal Table'!$H:$H,'Each Gender Events'!$A59,'Official Medal Table'!$C:$C,'Each Gender Events'!AC$1,'Official Medal Table'!$E:$E,"Mixed")*'Medal values'!$B$3/2
+ COUNTIFS('Official Medal Table'!$I:$I,'Each Gender Events'!$A59,'Official Medal Table'!$C:$C,'Each Gender Events'!AC$1,'Official Medal Table'!$E:$E,"Mixed")*'Medal values'!$B$3/2</f>
        <v>0</v>
      </c>
      <c r="AD59">
        <f>COUNTIFS('Official Medal Table'!$F:$F,'Each Gender Events'!$A59,'Official Medal Table'!$C:$C,'Each Gender Events'!AD$1,'Official Medal Table'!$E:$E,'Each Gender Events'!AD$2)*'Medal values'!$B$1
+ COUNTIFS('Official Medal Table'!$G:$G,'Each Gender Events'!$A59,'Official Medal Table'!$C:$C,'Each Gender Events'!AD$1,'Official Medal Table'!$E:$E,'Each Gender Events'!AD$2)*'Medal values'!$B$2
+ COUNTIFS('Official Medal Table'!$H:$H,'Each Gender Events'!$A59,'Official Medal Table'!$C:$C,'Each Gender Events'!AD$1,'Official Medal Table'!$E:$E,'Each Gender Events'!AD$2)*'Medal values'!$B$3
+ COUNTIFS('Official Medal Table'!$I:$I,'Each Gender Events'!$A59,'Official Medal Table'!$C:$C,'Each Gender Events'!AD$1,'Official Medal Table'!$E:$E,'Each Gender Events'!AD$2)*'Medal values'!$B$3
+ COUNTIFS('Official Medal Table'!$F:$F,'Each Gender Events'!$A59,'Official Medal Table'!$C:$C,'Each Gender Events'!AD$1,'Official Medal Table'!$E:$E,"Mixed")*'Medal values'!$B$1/2
+ COUNTIFS('Official Medal Table'!$G:$G,'Each Gender Events'!$A59,'Official Medal Table'!$C:$C,'Each Gender Events'!AD$1,'Official Medal Table'!$E:$E,"Mixed")*'Medal values'!$B$2/2
+ COUNTIFS('Official Medal Table'!$H:$H,'Each Gender Events'!$A59,'Official Medal Table'!$C:$C,'Each Gender Events'!AD$1,'Official Medal Table'!$E:$E,"Mixed")*'Medal values'!$B$3/2
+ COUNTIFS('Official Medal Table'!$I:$I,'Each Gender Events'!$A59,'Official Medal Table'!$C:$C,'Each Gender Events'!AD$1,'Official Medal Table'!$E:$E,"Mixed")*'Medal values'!$B$3/2</f>
        <v>0</v>
      </c>
      <c r="AE59">
        <f>COUNTIFS('Official Medal Table'!$F:$F,'Each Gender Events'!$A59,'Official Medal Table'!$C:$C,'Each Gender Events'!AE$1,'Official Medal Table'!$E:$E,'Each Gender Events'!AE$2)*'Medal values'!$B$1
+ COUNTIFS('Official Medal Table'!$G:$G,'Each Gender Events'!$A59,'Official Medal Table'!$C:$C,'Each Gender Events'!AE$1,'Official Medal Table'!$E:$E,'Each Gender Events'!AE$2)*'Medal values'!$B$2
+ COUNTIFS('Official Medal Table'!$H:$H,'Each Gender Events'!$A59,'Official Medal Table'!$C:$C,'Each Gender Events'!AE$1,'Official Medal Table'!$E:$E,'Each Gender Events'!AE$2)*'Medal values'!$B$3
+ COUNTIFS('Official Medal Table'!$I:$I,'Each Gender Events'!$A59,'Official Medal Table'!$C:$C,'Each Gender Events'!AE$1,'Official Medal Table'!$E:$E,'Each Gender Events'!AE$2)*'Medal values'!$B$3
+ COUNTIFS('Official Medal Table'!$F:$F,'Each Gender Events'!$A59,'Official Medal Table'!$C:$C,'Each Gender Events'!AE$1,'Official Medal Table'!$E:$E,"Mixed")*'Medal values'!$B$1/2
+ COUNTIFS('Official Medal Table'!$G:$G,'Each Gender Events'!$A59,'Official Medal Table'!$C:$C,'Each Gender Events'!AE$1,'Official Medal Table'!$E:$E,"Mixed")*'Medal values'!$B$2/2
+ COUNTIFS('Official Medal Table'!$H:$H,'Each Gender Events'!$A59,'Official Medal Table'!$C:$C,'Each Gender Events'!AE$1,'Official Medal Table'!$E:$E,"Mixed")*'Medal values'!$B$3/2
+ COUNTIFS('Official Medal Table'!$I:$I,'Each Gender Events'!$A59,'Official Medal Table'!$C:$C,'Each Gender Events'!AE$1,'Official Medal Table'!$E:$E,"Mixed")*'Medal values'!$B$3/2</f>
        <v>0</v>
      </c>
      <c r="AF59">
        <f>COUNTIFS('Official Medal Table'!$F:$F,'Each Gender Events'!$A59,'Official Medal Table'!$C:$C,'Each Gender Events'!AF$1,'Official Medal Table'!$E:$E,'Each Gender Events'!AF$2)*'Medal values'!$B$1
+ COUNTIFS('Official Medal Table'!$G:$G,'Each Gender Events'!$A59,'Official Medal Table'!$C:$C,'Each Gender Events'!AF$1,'Official Medal Table'!$E:$E,'Each Gender Events'!AF$2)*'Medal values'!$B$2
+ COUNTIFS('Official Medal Table'!$H:$H,'Each Gender Events'!$A59,'Official Medal Table'!$C:$C,'Each Gender Events'!AF$1,'Official Medal Table'!$E:$E,'Each Gender Events'!AF$2)*'Medal values'!$B$3
+ COUNTIFS('Official Medal Table'!$I:$I,'Each Gender Events'!$A59,'Official Medal Table'!$C:$C,'Each Gender Events'!AF$1,'Official Medal Table'!$E:$E,'Each Gender Events'!AF$2)*'Medal values'!$B$3
+ COUNTIFS('Official Medal Table'!$F:$F,'Each Gender Events'!$A59,'Official Medal Table'!$C:$C,'Each Gender Events'!AF$1,'Official Medal Table'!$E:$E,"Mixed")*'Medal values'!$B$1/2
+ COUNTIFS('Official Medal Table'!$G:$G,'Each Gender Events'!$A59,'Official Medal Table'!$C:$C,'Each Gender Events'!AF$1,'Official Medal Table'!$E:$E,"Mixed")*'Medal values'!$B$2/2
+ COUNTIFS('Official Medal Table'!$H:$H,'Each Gender Events'!$A59,'Official Medal Table'!$C:$C,'Each Gender Events'!AF$1,'Official Medal Table'!$E:$E,"Mixed")*'Medal values'!$B$3/2
+ COUNTIFS('Official Medal Table'!$I:$I,'Each Gender Events'!$A59,'Official Medal Table'!$C:$C,'Each Gender Events'!AF$1,'Official Medal Table'!$E:$E,"Mixed")*'Medal values'!$B$3/2</f>
        <v>0</v>
      </c>
      <c r="AG59">
        <f>COUNTIFS('Official Medal Table'!$F:$F,'Each Gender Events'!$A59,'Official Medal Table'!$C:$C,'Each Gender Events'!AG$1,'Official Medal Table'!$E:$E,'Each Gender Events'!AG$2)*'Medal values'!$B$1
+ COUNTIFS('Official Medal Table'!$G:$G,'Each Gender Events'!$A59,'Official Medal Table'!$C:$C,'Each Gender Events'!AG$1,'Official Medal Table'!$E:$E,'Each Gender Events'!AG$2)*'Medal values'!$B$2
+ COUNTIFS('Official Medal Table'!$H:$H,'Each Gender Events'!$A59,'Official Medal Table'!$C:$C,'Each Gender Events'!AG$1,'Official Medal Table'!$E:$E,'Each Gender Events'!AG$2)*'Medal values'!$B$3
+ COUNTIFS('Official Medal Table'!$I:$I,'Each Gender Events'!$A59,'Official Medal Table'!$C:$C,'Each Gender Events'!AG$1,'Official Medal Table'!$E:$E,'Each Gender Events'!AG$2)*'Medal values'!$B$3
+ COUNTIFS('Official Medal Table'!$F:$F,'Each Gender Events'!$A59,'Official Medal Table'!$C:$C,'Each Gender Events'!AG$1,'Official Medal Table'!$E:$E,"Mixed")*'Medal values'!$B$1/2
+ COUNTIFS('Official Medal Table'!$G:$G,'Each Gender Events'!$A59,'Official Medal Table'!$C:$C,'Each Gender Events'!AG$1,'Official Medal Table'!$E:$E,"Mixed")*'Medal values'!$B$2/2
+ COUNTIFS('Official Medal Table'!$H:$H,'Each Gender Events'!$A59,'Official Medal Table'!$C:$C,'Each Gender Events'!AG$1,'Official Medal Table'!$E:$E,"Mixed")*'Medal values'!$B$3/2
+ COUNTIFS('Official Medal Table'!$I:$I,'Each Gender Events'!$A59,'Official Medal Table'!$C:$C,'Each Gender Events'!AG$1,'Official Medal Table'!$E:$E,"Mixed")*'Medal values'!$B$3/2</f>
        <v>0</v>
      </c>
      <c r="AH59">
        <f>COUNTIFS('Official Medal Table'!$F:$F,'Each Gender Events'!$A59,'Official Medal Table'!$C:$C,'Each Gender Events'!AH$1,'Official Medal Table'!$E:$E,'Each Gender Events'!AH$2)*'Medal values'!$B$1
+ COUNTIFS('Official Medal Table'!$G:$G,'Each Gender Events'!$A59,'Official Medal Table'!$C:$C,'Each Gender Events'!AH$1,'Official Medal Table'!$E:$E,'Each Gender Events'!AH$2)*'Medal values'!$B$2
+ COUNTIFS('Official Medal Table'!$H:$H,'Each Gender Events'!$A59,'Official Medal Table'!$C:$C,'Each Gender Events'!AH$1,'Official Medal Table'!$E:$E,'Each Gender Events'!AH$2)*'Medal values'!$B$3
+ COUNTIFS('Official Medal Table'!$I:$I,'Each Gender Events'!$A59,'Official Medal Table'!$C:$C,'Each Gender Events'!AH$1,'Official Medal Table'!$E:$E,'Each Gender Events'!AH$2)*'Medal values'!$B$3
+ COUNTIFS('Official Medal Table'!$F:$F,'Each Gender Events'!$A59,'Official Medal Table'!$C:$C,'Each Gender Events'!AH$1,'Official Medal Table'!$E:$E,"Mixed")*'Medal values'!$B$1/2
+ COUNTIFS('Official Medal Table'!$G:$G,'Each Gender Events'!$A59,'Official Medal Table'!$C:$C,'Each Gender Events'!AH$1,'Official Medal Table'!$E:$E,"Mixed")*'Medal values'!$B$2/2
+ COUNTIFS('Official Medal Table'!$H:$H,'Each Gender Events'!$A59,'Official Medal Table'!$C:$C,'Each Gender Events'!AH$1,'Official Medal Table'!$E:$E,"Mixed")*'Medal values'!$B$3/2
+ COUNTIFS('Official Medal Table'!$I:$I,'Each Gender Events'!$A59,'Official Medal Table'!$C:$C,'Each Gender Events'!AH$1,'Official Medal Table'!$E:$E,"Mixed")*'Medal values'!$B$3/2</f>
        <v>0</v>
      </c>
      <c r="AI59">
        <f>COUNTIFS('Official Medal Table'!$F:$F,'Each Gender Events'!$A59,'Official Medal Table'!$C:$C,'Each Gender Events'!AI$1,'Official Medal Table'!$E:$E,'Each Gender Events'!AI$2)*'Medal values'!$B$1
+ COUNTIFS('Official Medal Table'!$G:$G,'Each Gender Events'!$A59,'Official Medal Table'!$C:$C,'Each Gender Events'!AI$1,'Official Medal Table'!$E:$E,'Each Gender Events'!AI$2)*'Medal values'!$B$2
+ COUNTIFS('Official Medal Table'!$H:$H,'Each Gender Events'!$A59,'Official Medal Table'!$C:$C,'Each Gender Events'!AI$1,'Official Medal Table'!$E:$E,'Each Gender Events'!AI$2)*'Medal values'!$B$3
+ COUNTIFS('Official Medal Table'!$I:$I,'Each Gender Events'!$A59,'Official Medal Table'!$C:$C,'Each Gender Events'!AI$1,'Official Medal Table'!$E:$E,'Each Gender Events'!AI$2)*'Medal values'!$B$3
+ COUNTIFS('Official Medal Table'!$F:$F,'Each Gender Events'!$A59,'Official Medal Table'!$C:$C,'Each Gender Events'!AI$1,'Official Medal Table'!$E:$E,"Mixed")*'Medal values'!$B$1/2
+ COUNTIFS('Official Medal Table'!$G:$G,'Each Gender Events'!$A59,'Official Medal Table'!$C:$C,'Each Gender Events'!AI$1,'Official Medal Table'!$E:$E,"Mixed")*'Medal values'!$B$2/2
+ COUNTIFS('Official Medal Table'!$H:$H,'Each Gender Events'!$A59,'Official Medal Table'!$C:$C,'Each Gender Events'!AI$1,'Official Medal Table'!$E:$E,"Mixed")*'Medal values'!$B$3/2
+ COUNTIFS('Official Medal Table'!$I:$I,'Each Gender Events'!$A59,'Official Medal Table'!$C:$C,'Each Gender Events'!AI$1,'Official Medal Table'!$E:$E,"Mixed")*'Medal values'!$B$3/2</f>
        <v>0</v>
      </c>
      <c r="AJ59">
        <f>COUNTIFS('Official Medal Table'!$F:$F,'Each Gender Events'!$A59,'Official Medal Table'!$C:$C,'Each Gender Events'!AJ$1,'Official Medal Table'!$E:$E,'Each Gender Events'!AJ$2)*'Medal values'!$B$1
+ COUNTIFS('Official Medal Table'!$G:$G,'Each Gender Events'!$A59,'Official Medal Table'!$C:$C,'Each Gender Events'!AJ$1,'Official Medal Table'!$E:$E,'Each Gender Events'!AJ$2)*'Medal values'!$B$2
+ COUNTIFS('Official Medal Table'!$H:$H,'Each Gender Events'!$A59,'Official Medal Table'!$C:$C,'Each Gender Events'!AJ$1,'Official Medal Table'!$E:$E,'Each Gender Events'!AJ$2)*'Medal values'!$B$3
+ COUNTIFS('Official Medal Table'!$I:$I,'Each Gender Events'!$A59,'Official Medal Table'!$C:$C,'Each Gender Events'!AJ$1,'Official Medal Table'!$E:$E,'Each Gender Events'!AJ$2)*'Medal values'!$B$3
+ COUNTIFS('Official Medal Table'!$F:$F,'Each Gender Events'!$A59,'Official Medal Table'!$C:$C,'Each Gender Events'!AJ$1,'Official Medal Table'!$E:$E,"Mixed")*'Medal values'!$B$1/2
+ COUNTIFS('Official Medal Table'!$G:$G,'Each Gender Events'!$A59,'Official Medal Table'!$C:$C,'Each Gender Events'!AJ$1,'Official Medal Table'!$E:$E,"Mixed")*'Medal values'!$B$2/2
+ COUNTIFS('Official Medal Table'!$H:$H,'Each Gender Events'!$A59,'Official Medal Table'!$C:$C,'Each Gender Events'!AJ$1,'Official Medal Table'!$E:$E,"Mixed")*'Medal values'!$B$3/2
+ COUNTIFS('Official Medal Table'!$I:$I,'Each Gender Events'!$A59,'Official Medal Table'!$C:$C,'Each Gender Events'!AJ$1,'Official Medal Table'!$E:$E,"Mixed")*'Medal values'!$B$3/2</f>
        <v>0</v>
      </c>
      <c r="AK59">
        <f>COUNTIFS('Official Medal Table'!$F:$F,'Each Gender Events'!$A59,'Official Medal Table'!$C:$C,'Each Gender Events'!AK$1,'Official Medal Table'!$E:$E,'Each Gender Events'!AK$2)*'Medal values'!$B$1
+ COUNTIFS('Official Medal Table'!$G:$G,'Each Gender Events'!$A59,'Official Medal Table'!$C:$C,'Each Gender Events'!AK$1,'Official Medal Table'!$E:$E,'Each Gender Events'!AK$2)*'Medal values'!$B$2
+ COUNTIFS('Official Medal Table'!$H:$H,'Each Gender Events'!$A59,'Official Medal Table'!$C:$C,'Each Gender Events'!AK$1,'Official Medal Table'!$E:$E,'Each Gender Events'!AK$2)*'Medal values'!$B$3
+ COUNTIFS('Official Medal Table'!$I:$I,'Each Gender Events'!$A59,'Official Medal Table'!$C:$C,'Each Gender Events'!AK$1,'Official Medal Table'!$E:$E,'Each Gender Events'!AK$2)*'Medal values'!$B$3
+ COUNTIFS('Official Medal Table'!$F:$F,'Each Gender Events'!$A59,'Official Medal Table'!$C:$C,'Each Gender Events'!AK$1,'Official Medal Table'!$E:$E,"Mixed")*'Medal values'!$B$1/2
+ COUNTIFS('Official Medal Table'!$G:$G,'Each Gender Events'!$A59,'Official Medal Table'!$C:$C,'Each Gender Events'!AK$1,'Official Medal Table'!$E:$E,"Mixed")*'Medal values'!$B$2/2
+ COUNTIFS('Official Medal Table'!$H:$H,'Each Gender Events'!$A59,'Official Medal Table'!$C:$C,'Each Gender Events'!AK$1,'Official Medal Table'!$E:$E,"Mixed")*'Medal values'!$B$3/2
+ COUNTIFS('Official Medal Table'!$I:$I,'Each Gender Events'!$A59,'Official Medal Table'!$C:$C,'Each Gender Events'!AK$1,'Official Medal Table'!$E:$E,"Mixed")*'Medal values'!$B$3/2</f>
        <v>0</v>
      </c>
      <c r="AL59">
        <f>COUNTIFS('Official Medal Table'!$F:$F,'Each Gender Events'!$A59,'Official Medal Table'!$C:$C,'Each Gender Events'!AL$1,'Official Medal Table'!$E:$E,'Each Gender Events'!AL$2)*'Medal values'!$B$1
+ COUNTIFS('Official Medal Table'!$G:$G,'Each Gender Events'!$A59,'Official Medal Table'!$C:$C,'Each Gender Events'!AL$1,'Official Medal Table'!$E:$E,'Each Gender Events'!AL$2)*'Medal values'!$B$2
+ COUNTIFS('Official Medal Table'!$H:$H,'Each Gender Events'!$A59,'Official Medal Table'!$C:$C,'Each Gender Events'!AL$1,'Official Medal Table'!$E:$E,'Each Gender Events'!AL$2)*'Medal values'!$B$3
+ COUNTIFS('Official Medal Table'!$I:$I,'Each Gender Events'!$A59,'Official Medal Table'!$C:$C,'Each Gender Events'!AL$1,'Official Medal Table'!$E:$E,'Each Gender Events'!AL$2)*'Medal values'!$B$3
+ COUNTIFS('Official Medal Table'!$F:$F,'Each Gender Events'!$A59,'Official Medal Table'!$C:$C,'Each Gender Events'!AL$1,'Official Medal Table'!$E:$E,"Mixed")*'Medal values'!$B$1/2
+ COUNTIFS('Official Medal Table'!$G:$G,'Each Gender Events'!$A59,'Official Medal Table'!$C:$C,'Each Gender Events'!AL$1,'Official Medal Table'!$E:$E,"Mixed")*'Medal values'!$B$2/2
+ COUNTIFS('Official Medal Table'!$H:$H,'Each Gender Events'!$A59,'Official Medal Table'!$C:$C,'Each Gender Events'!AL$1,'Official Medal Table'!$E:$E,"Mixed")*'Medal values'!$B$3/2
+ COUNTIFS('Official Medal Table'!$I:$I,'Each Gender Events'!$A59,'Official Medal Table'!$C:$C,'Each Gender Events'!AL$1,'Official Medal Table'!$E:$E,"Mixed")*'Medal values'!$B$3/2</f>
        <v>0</v>
      </c>
      <c r="AM59">
        <f>COUNTIFS('Official Medal Table'!$F:$F,'Each Gender Events'!$A59,'Official Medal Table'!$C:$C,'Each Gender Events'!AM$1,'Official Medal Table'!$E:$E,'Each Gender Events'!AM$2)*'Medal values'!$B$1
+ COUNTIFS('Official Medal Table'!$G:$G,'Each Gender Events'!$A59,'Official Medal Table'!$C:$C,'Each Gender Events'!AM$1,'Official Medal Table'!$E:$E,'Each Gender Events'!AM$2)*'Medal values'!$B$2
+ COUNTIFS('Official Medal Table'!$H:$H,'Each Gender Events'!$A59,'Official Medal Table'!$C:$C,'Each Gender Events'!AM$1,'Official Medal Table'!$E:$E,'Each Gender Events'!AM$2)*'Medal values'!$B$3
+ COUNTIFS('Official Medal Table'!$I:$I,'Each Gender Events'!$A59,'Official Medal Table'!$C:$C,'Each Gender Events'!AM$1,'Official Medal Table'!$E:$E,'Each Gender Events'!AM$2)*'Medal values'!$B$3
+ COUNTIFS('Official Medal Table'!$F:$F,'Each Gender Events'!$A59,'Official Medal Table'!$C:$C,'Each Gender Events'!AM$1,'Official Medal Table'!$E:$E,"Mixed")*'Medal values'!$B$1/2
+ COUNTIFS('Official Medal Table'!$G:$G,'Each Gender Events'!$A59,'Official Medal Table'!$C:$C,'Each Gender Events'!AM$1,'Official Medal Table'!$E:$E,"Mixed")*'Medal values'!$B$2/2
+ COUNTIFS('Official Medal Table'!$H:$H,'Each Gender Events'!$A59,'Official Medal Table'!$C:$C,'Each Gender Events'!AM$1,'Official Medal Table'!$E:$E,"Mixed")*'Medal values'!$B$3/2
+ COUNTIFS('Official Medal Table'!$I:$I,'Each Gender Events'!$A59,'Official Medal Table'!$C:$C,'Each Gender Events'!AM$1,'Official Medal Table'!$E:$E,"Mixed")*'Medal values'!$B$3/2</f>
        <v>0</v>
      </c>
      <c r="AN59">
        <f>COUNTIFS('Official Medal Table'!$F:$F,'Each Gender Events'!$A59,'Official Medal Table'!$C:$C,'Each Gender Events'!AN$1,'Official Medal Table'!$E:$E,'Each Gender Events'!AN$2)*'Medal values'!$B$1
+ COUNTIFS('Official Medal Table'!$G:$G,'Each Gender Events'!$A59,'Official Medal Table'!$C:$C,'Each Gender Events'!AN$1,'Official Medal Table'!$E:$E,'Each Gender Events'!AN$2)*'Medal values'!$B$2
+ COUNTIFS('Official Medal Table'!$H:$H,'Each Gender Events'!$A59,'Official Medal Table'!$C:$C,'Each Gender Events'!AN$1,'Official Medal Table'!$E:$E,'Each Gender Events'!AN$2)*'Medal values'!$B$3
+ COUNTIFS('Official Medal Table'!$I:$I,'Each Gender Events'!$A59,'Official Medal Table'!$C:$C,'Each Gender Events'!AN$1,'Official Medal Table'!$E:$E,'Each Gender Events'!AN$2)*'Medal values'!$B$3
+ COUNTIFS('Official Medal Table'!$F:$F,'Each Gender Events'!$A59,'Official Medal Table'!$C:$C,'Each Gender Events'!AN$1,'Official Medal Table'!$E:$E,"Mixed")*'Medal values'!$B$1/2
+ COUNTIFS('Official Medal Table'!$G:$G,'Each Gender Events'!$A59,'Official Medal Table'!$C:$C,'Each Gender Events'!AN$1,'Official Medal Table'!$E:$E,"Mixed")*'Medal values'!$B$2/2
+ COUNTIFS('Official Medal Table'!$H:$H,'Each Gender Events'!$A59,'Official Medal Table'!$C:$C,'Each Gender Events'!AN$1,'Official Medal Table'!$E:$E,"Mixed")*'Medal values'!$B$3/2
+ COUNTIFS('Official Medal Table'!$I:$I,'Each Gender Events'!$A59,'Official Medal Table'!$C:$C,'Each Gender Events'!AN$1,'Official Medal Table'!$E:$E,"Mixed")*'Medal values'!$B$3/2</f>
        <v>0</v>
      </c>
      <c r="AO59">
        <f>COUNTIFS('Official Medal Table'!$F:$F,'Each Gender Events'!$A59,'Official Medal Table'!$C:$C,'Each Gender Events'!AO$1,'Official Medal Table'!$E:$E,'Each Gender Events'!AO$2)*'Medal values'!$B$1
+ COUNTIFS('Official Medal Table'!$G:$G,'Each Gender Events'!$A59,'Official Medal Table'!$C:$C,'Each Gender Events'!AO$1,'Official Medal Table'!$E:$E,'Each Gender Events'!AO$2)*'Medal values'!$B$2
+ COUNTIFS('Official Medal Table'!$H:$H,'Each Gender Events'!$A59,'Official Medal Table'!$C:$C,'Each Gender Events'!AO$1,'Official Medal Table'!$E:$E,'Each Gender Events'!AO$2)*'Medal values'!$B$3
+ COUNTIFS('Official Medal Table'!$I:$I,'Each Gender Events'!$A59,'Official Medal Table'!$C:$C,'Each Gender Events'!AO$1,'Official Medal Table'!$E:$E,'Each Gender Events'!AO$2)*'Medal values'!$B$3
+ COUNTIFS('Official Medal Table'!$F:$F,'Each Gender Events'!$A59,'Official Medal Table'!$C:$C,'Each Gender Events'!AO$1,'Official Medal Table'!$E:$E,"Mixed")*'Medal values'!$B$1/2
+ COUNTIFS('Official Medal Table'!$G:$G,'Each Gender Events'!$A59,'Official Medal Table'!$C:$C,'Each Gender Events'!AO$1,'Official Medal Table'!$E:$E,"Mixed")*'Medal values'!$B$2/2
+ COUNTIFS('Official Medal Table'!$H:$H,'Each Gender Events'!$A59,'Official Medal Table'!$C:$C,'Each Gender Events'!AO$1,'Official Medal Table'!$E:$E,"Mixed")*'Medal values'!$B$3/2
+ COUNTIFS('Official Medal Table'!$I:$I,'Each Gender Events'!$A59,'Official Medal Table'!$C:$C,'Each Gender Events'!AO$1,'Official Medal Table'!$E:$E,"Mixed")*'Medal values'!$B$3/2</f>
        <v>0</v>
      </c>
      <c r="AP59">
        <f>COUNTIFS('Official Medal Table'!$F:$F,'Each Gender Events'!$A59,'Official Medal Table'!$C:$C,'Each Gender Events'!AP$1,'Official Medal Table'!$E:$E,'Each Gender Events'!AP$2)*'Medal values'!$B$1
+ COUNTIFS('Official Medal Table'!$G:$G,'Each Gender Events'!$A59,'Official Medal Table'!$C:$C,'Each Gender Events'!AP$1,'Official Medal Table'!$E:$E,'Each Gender Events'!AP$2)*'Medal values'!$B$2
+ COUNTIFS('Official Medal Table'!$H:$H,'Each Gender Events'!$A59,'Official Medal Table'!$C:$C,'Each Gender Events'!AP$1,'Official Medal Table'!$E:$E,'Each Gender Events'!AP$2)*'Medal values'!$B$3
+ COUNTIFS('Official Medal Table'!$I:$I,'Each Gender Events'!$A59,'Official Medal Table'!$C:$C,'Each Gender Events'!AP$1,'Official Medal Table'!$E:$E,'Each Gender Events'!AP$2)*'Medal values'!$B$3
+ COUNTIFS('Official Medal Table'!$F:$F,'Each Gender Events'!$A59,'Official Medal Table'!$C:$C,'Each Gender Events'!AP$1,'Official Medal Table'!$E:$E,"Mixed")*'Medal values'!$B$1/2
+ COUNTIFS('Official Medal Table'!$G:$G,'Each Gender Events'!$A59,'Official Medal Table'!$C:$C,'Each Gender Events'!AP$1,'Official Medal Table'!$E:$E,"Mixed")*'Medal values'!$B$2/2
+ COUNTIFS('Official Medal Table'!$H:$H,'Each Gender Events'!$A59,'Official Medal Table'!$C:$C,'Each Gender Events'!AP$1,'Official Medal Table'!$E:$E,"Mixed")*'Medal values'!$B$3/2
+ COUNTIFS('Official Medal Table'!$I:$I,'Each Gender Events'!$A59,'Official Medal Table'!$C:$C,'Each Gender Events'!AP$1,'Official Medal Table'!$E:$E,"Mixed")*'Medal values'!$B$3/2</f>
        <v>0</v>
      </c>
      <c r="AQ59">
        <f>COUNTIFS('Official Medal Table'!$F:$F,'Each Gender Events'!$A59,'Official Medal Table'!$C:$C,'Each Gender Events'!AQ$1,'Official Medal Table'!$E:$E,'Each Gender Events'!AQ$2)*'Medal values'!$B$1
+ COUNTIFS('Official Medal Table'!$G:$G,'Each Gender Events'!$A59,'Official Medal Table'!$C:$C,'Each Gender Events'!AQ$1,'Official Medal Table'!$E:$E,'Each Gender Events'!AQ$2)*'Medal values'!$B$2
+ COUNTIFS('Official Medal Table'!$H:$H,'Each Gender Events'!$A59,'Official Medal Table'!$C:$C,'Each Gender Events'!AQ$1,'Official Medal Table'!$E:$E,'Each Gender Events'!AQ$2)*'Medal values'!$B$3
+ COUNTIFS('Official Medal Table'!$I:$I,'Each Gender Events'!$A59,'Official Medal Table'!$C:$C,'Each Gender Events'!AQ$1,'Official Medal Table'!$E:$E,'Each Gender Events'!AQ$2)*'Medal values'!$B$3
+ COUNTIFS('Official Medal Table'!$F:$F,'Each Gender Events'!$A59,'Official Medal Table'!$C:$C,'Each Gender Events'!AQ$1,'Official Medal Table'!$E:$E,"Mixed")*'Medal values'!$B$1/2
+ COUNTIFS('Official Medal Table'!$G:$G,'Each Gender Events'!$A59,'Official Medal Table'!$C:$C,'Each Gender Events'!AQ$1,'Official Medal Table'!$E:$E,"Mixed")*'Medal values'!$B$2/2
+ COUNTIFS('Official Medal Table'!$H:$H,'Each Gender Events'!$A59,'Official Medal Table'!$C:$C,'Each Gender Events'!AQ$1,'Official Medal Table'!$E:$E,"Mixed")*'Medal values'!$B$3/2
+ COUNTIFS('Official Medal Table'!$I:$I,'Each Gender Events'!$A59,'Official Medal Table'!$C:$C,'Each Gender Events'!AQ$1,'Official Medal Table'!$E:$E,"Mixed")*'Medal values'!$B$3/2</f>
        <v>0</v>
      </c>
      <c r="AR59">
        <f>COUNTIFS('Official Medal Table'!$F:$F,'Each Gender Events'!$A59,'Official Medal Table'!$C:$C,'Each Gender Events'!AR$1,'Official Medal Table'!$E:$E,'Each Gender Events'!AR$2)*'Medal values'!$B$1
+ COUNTIFS('Official Medal Table'!$G:$G,'Each Gender Events'!$A59,'Official Medal Table'!$C:$C,'Each Gender Events'!AR$1,'Official Medal Table'!$E:$E,'Each Gender Events'!AR$2)*'Medal values'!$B$2
+ COUNTIFS('Official Medal Table'!$H:$H,'Each Gender Events'!$A59,'Official Medal Table'!$C:$C,'Each Gender Events'!AR$1,'Official Medal Table'!$E:$E,'Each Gender Events'!AR$2)*'Medal values'!$B$3
+ COUNTIFS('Official Medal Table'!$I:$I,'Each Gender Events'!$A59,'Official Medal Table'!$C:$C,'Each Gender Events'!AR$1,'Official Medal Table'!$E:$E,'Each Gender Events'!AR$2)*'Medal values'!$B$3
+ COUNTIFS('Official Medal Table'!$F:$F,'Each Gender Events'!$A59,'Official Medal Table'!$C:$C,'Each Gender Events'!AR$1,'Official Medal Table'!$E:$E,"Mixed")*'Medal values'!$B$1/2
+ COUNTIFS('Official Medal Table'!$G:$G,'Each Gender Events'!$A59,'Official Medal Table'!$C:$C,'Each Gender Events'!AR$1,'Official Medal Table'!$E:$E,"Mixed")*'Medal values'!$B$2/2
+ COUNTIFS('Official Medal Table'!$H:$H,'Each Gender Events'!$A59,'Official Medal Table'!$C:$C,'Each Gender Events'!AR$1,'Official Medal Table'!$E:$E,"Mixed")*'Medal values'!$B$3/2
+ COUNTIFS('Official Medal Table'!$I:$I,'Each Gender Events'!$A59,'Official Medal Table'!$C:$C,'Each Gender Events'!AR$1,'Official Medal Table'!$E:$E,"Mixed")*'Medal values'!$B$3/2</f>
        <v>0</v>
      </c>
      <c r="AS59">
        <f>COUNTIFS('Official Medal Table'!$F:$F,'Each Gender Events'!$A59,'Official Medal Table'!$C:$C,'Each Gender Events'!AS$1,'Official Medal Table'!$E:$E,'Each Gender Events'!AS$2)*'Medal values'!$B$1
+ COUNTIFS('Official Medal Table'!$G:$G,'Each Gender Events'!$A59,'Official Medal Table'!$C:$C,'Each Gender Events'!AS$1,'Official Medal Table'!$E:$E,'Each Gender Events'!AS$2)*'Medal values'!$B$2
+ COUNTIFS('Official Medal Table'!$H:$H,'Each Gender Events'!$A59,'Official Medal Table'!$C:$C,'Each Gender Events'!AS$1,'Official Medal Table'!$E:$E,'Each Gender Events'!AS$2)*'Medal values'!$B$3
+ COUNTIFS('Official Medal Table'!$I:$I,'Each Gender Events'!$A59,'Official Medal Table'!$C:$C,'Each Gender Events'!AS$1,'Official Medal Table'!$E:$E,'Each Gender Events'!AS$2)*'Medal values'!$B$3
+ COUNTIFS('Official Medal Table'!$F:$F,'Each Gender Events'!$A59,'Official Medal Table'!$C:$C,'Each Gender Events'!AS$1,'Official Medal Table'!$E:$E,"Mixed")*'Medal values'!$B$1/2
+ COUNTIFS('Official Medal Table'!$G:$G,'Each Gender Events'!$A59,'Official Medal Table'!$C:$C,'Each Gender Events'!AS$1,'Official Medal Table'!$E:$E,"Mixed")*'Medal values'!$B$2/2
+ COUNTIFS('Official Medal Table'!$H:$H,'Each Gender Events'!$A59,'Official Medal Table'!$C:$C,'Each Gender Events'!AS$1,'Official Medal Table'!$E:$E,"Mixed")*'Medal values'!$B$3/2
+ COUNTIFS('Official Medal Table'!$I:$I,'Each Gender Events'!$A59,'Official Medal Table'!$C:$C,'Each Gender Events'!AS$1,'Official Medal Table'!$E:$E,"Mixed")*'Medal values'!$B$3/2</f>
        <v>0</v>
      </c>
      <c r="AT59">
        <f>COUNTIFS('Official Medal Table'!$F:$F,'Each Gender Events'!$A59,'Official Medal Table'!$C:$C,'Each Gender Events'!AT$1,'Official Medal Table'!$E:$E,'Each Gender Events'!AT$2)*'Medal values'!$B$1
+ COUNTIFS('Official Medal Table'!$G:$G,'Each Gender Events'!$A59,'Official Medal Table'!$C:$C,'Each Gender Events'!AT$1,'Official Medal Table'!$E:$E,'Each Gender Events'!AT$2)*'Medal values'!$B$2
+ COUNTIFS('Official Medal Table'!$H:$H,'Each Gender Events'!$A59,'Official Medal Table'!$C:$C,'Each Gender Events'!AT$1,'Official Medal Table'!$E:$E,'Each Gender Events'!AT$2)*'Medal values'!$B$3
+ COUNTIFS('Official Medal Table'!$I:$I,'Each Gender Events'!$A59,'Official Medal Table'!$C:$C,'Each Gender Events'!AT$1,'Official Medal Table'!$E:$E,'Each Gender Events'!AT$2)*'Medal values'!$B$3
+ COUNTIFS('Official Medal Table'!$F:$F,'Each Gender Events'!$A59,'Official Medal Table'!$C:$C,'Each Gender Events'!AT$1,'Official Medal Table'!$E:$E,"Mixed")*'Medal values'!$B$1/2
+ COUNTIFS('Official Medal Table'!$G:$G,'Each Gender Events'!$A59,'Official Medal Table'!$C:$C,'Each Gender Events'!AT$1,'Official Medal Table'!$E:$E,"Mixed")*'Medal values'!$B$2/2
+ COUNTIFS('Official Medal Table'!$H:$H,'Each Gender Events'!$A59,'Official Medal Table'!$C:$C,'Each Gender Events'!AT$1,'Official Medal Table'!$E:$E,"Mixed")*'Medal values'!$B$3/2
+ COUNTIFS('Official Medal Table'!$I:$I,'Each Gender Events'!$A59,'Official Medal Table'!$C:$C,'Each Gender Events'!AT$1,'Official Medal Table'!$E:$E,"Mixed")*'Medal values'!$B$3/2</f>
        <v>0</v>
      </c>
      <c r="AU59">
        <f>COUNTIFS('Official Medal Table'!$F:$F,'Each Gender Events'!$A59,'Official Medal Table'!$C:$C,'Each Gender Events'!AU$1,'Official Medal Table'!$E:$E,'Each Gender Events'!AU$2)*'Medal values'!$B$1
+ COUNTIFS('Official Medal Table'!$G:$G,'Each Gender Events'!$A59,'Official Medal Table'!$C:$C,'Each Gender Events'!AU$1,'Official Medal Table'!$E:$E,'Each Gender Events'!AU$2)*'Medal values'!$B$2
+ COUNTIFS('Official Medal Table'!$H:$H,'Each Gender Events'!$A59,'Official Medal Table'!$C:$C,'Each Gender Events'!AU$1,'Official Medal Table'!$E:$E,'Each Gender Events'!AU$2)*'Medal values'!$B$3
+ COUNTIFS('Official Medal Table'!$I:$I,'Each Gender Events'!$A59,'Official Medal Table'!$C:$C,'Each Gender Events'!AU$1,'Official Medal Table'!$E:$E,'Each Gender Events'!AU$2)*'Medal values'!$B$3
+ COUNTIFS('Official Medal Table'!$F:$F,'Each Gender Events'!$A59,'Official Medal Table'!$C:$C,'Each Gender Events'!AU$1,'Official Medal Table'!$E:$E,"Mixed")*'Medal values'!$B$1/2
+ COUNTIFS('Official Medal Table'!$G:$G,'Each Gender Events'!$A59,'Official Medal Table'!$C:$C,'Each Gender Events'!AU$1,'Official Medal Table'!$E:$E,"Mixed")*'Medal values'!$B$2/2
+ COUNTIFS('Official Medal Table'!$H:$H,'Each Gender Events'!$A59,'Official Medal Table'!$C:$C,'Each Gender Events'!AU$1,'Official Medal Table'!$E:$E,"Mixed")*'Medal values'!$B$3/2
+ COUNTIFS('Official Medal Table'!$I:$I,'Each Gender Events'!$A59,'Official Medal Table'!$C:$C,'Each Gender Events'!AU$1,'Official Medal Table'!$E:$E,"Mixed")*'Medal values'!$B$3/2</f>
        <v>0</v>
      </c>
      <c r="AV59">
        <f>COUNTIFS('Official Medal Table'!$F:$F,'Each Gender Events'!$A59,'Official Medal Table'!$C:$C,'Each Gender Events'!AV$1,'Official Medal Table'!$E:$E,'Each Gender Events'!AV$2)*'Medal values'!$B$1
+ COUNTIFS('Official Medal Table'!$G:$G,'Each Gender Events'!$A59,'Official Medal Table'!$C:$C,'Each Gender Events'!AV$1,'Official Medal Table'!$E:$E,'Each Gender Events'!AV$2)*'Medal values'!$B$2
+ COUNTIFS('Official Medal Table'!$H:$H,'Each Gender Events'!$A59,'Official Medal Table'!$C:$C,'Each Gender Events'!AV$1,'Official Medal Table'!$E:$E,'Each Gender Events'!AV$2)*'Medal values'!$B$3
+ COUNTIFS('Official Medal Table'!$I:$I,'Each Gender Events'!$A59,'Official Medal Table'!$C:$C,'Each Gender Events'!AV$1,'Official Medal Table'!$E:$E,'Each Gender Events'!AV$2)*'Medal values'!$B$3
+ COUNTIFS('Official Medal Table'!$F:$F,'Each Gender Events'!$A59,'Official Medal Table'!$C:$C,'Each Gender Events'!AV$1,'Official Medal Table'!$E:$E,"Mixed")*'Medal values'!$B$1/2
+ COUNTIFS('Official Medal Table'!$G:$G,'Each Gender Events'!$A59,'Official Medal Table'!$C:$C,'Each Gender Events'!AV$1,'Official Medal Table'!$E:$E,"Mixed")*'Medal values'!$B$2/2
+ COUNTIFS('Official Medal Table'!$H:$H,'Each Gender Events'!$A59,'Official Medal Table'!$C:$C,'Each Gender Events'!AV$1,'Official Medal Table'!$E:$E,"Mixed")*'Medal values'!$B$3/2
+ COUNTIFS('Official Medal Table'!$I:$I,'Each Gender Events'!$A59,'Official Medal Table'!$C:$C,'Each Gender Events'!AV$1,'Official Medal Table'!$E:$E,"Mixed")*'Medal values'!$B$3/2</f>
        <v>0</v>
      </c>
      <c r="AW59">
        <f>COUNTIFS('Official Medal Table'!$F:$F,'Each Gender Events'!$A59,'Official Medal Table'!$C:$C,'Each Gender Events'!AW$1,'Official Medal Table'!$E:$E,'Each Gender Events'!AW$2)*'Medal values'!$B$1
+ COUNTIFS('Official Medal Table'!$G:$G,'Each Gender Events'!$A59,'Official Medal Table'!$C:$C,'Each Gender Events'!AW$1,'Official Medal Table'!$E:$E,'Each Gender Events'!AW$2)*'Medal values'!$B$2
+ COUNTIFS('Official Medal Table'!$H:$H,'Each Gender Events'!$A59,'Official Medal Table'!$C:$C,'Each Gender Events'!AW$1,'Official Medal Table'!$E:$E,'Each Gender Events'!AW$2)*'Medal values'!$B$3
+ COUNTIFS('Official Medal Table'!$I:$I,'Each Gender Events'!$A59,'Official Medal Table'!$C:$C,'Each Gender Events'!AW$1,'Official Medal Table'!$E:$E,'Each Gender Events'!AW$2)*'Medal values'!$B$3
+ COUNTIFS('Official Medal Table'!$F:$F,'Each Gender Events'!$A59,'Official Medal Table'!$C:$C,'Each Gender Events'!AW$1,'Official Medal Table'!$E:$E,"Mixed")*'Medal values'!$B$1/2
+ COUNTIFS('Official Medal Table'!$G:$G,'Each Gender Events'!$A59,'Official Medal Table'!$C:$C,'Each Gender Events'!AW$1,'Official Medal Table'!$E:$E,"Mixed")*'Medal values'!$B$2/2
+ COUNTIFS('Official Medal Table'!$H:$H,'Each Gender Events'!$A59,'Official Medal Table'!$C:$C,'Each Gender Events'!AW$1,'Official Medal Table'!$E:$E,"Mixed")*'Medal values'!$B$3/2
+ COUNTIFS('Official Medal Table'!$I:$I,'Each Gender Events'!$A59,'Official Medal Table'!$C:$C,'Each Gender Events'!AW$1,'Official Medal Table'!$E:$E,"Mixed")*'Medal values'!$B$3/2</f>
        <v>0</v>
      </c>
      <c r="AX59">
        <f>COUNTIFS('Official Medal Table'!$F:$F,'Each Gender Events'!$A59,'Official Medal Table'!$C:$C,'Each Gender Events'!AX$1,'Official Medal Table'!$E:$E,'Each Gender Events'!AX$2)*'Medal values'!$B$1
+ COUNTIFS('Official Medal Table'!$G:$G,'Each Gender Events'!$A59,'Official Medal Table'!$C:$C,'Each Gender Events'!AX$1,'Official Medal Table'!$E:$E,'Each Gender Events'!AX$2)*'Medal values'!$B$2
+ COUNTIFS('Official Medal Table'!$H:$H,'Each Gender Events'!$A59,'Official Medal Table'!$C:$C,'Each Gender Events'!AX$1,'Official Medal Table'!$E:$E,'Each Gender Events'!AX$2)*'Medal values'!$B$3
+ COUNTIFS('Official Medal Table'!$I:$I,'Each Gender Events'!$A59,'Official Medal Table'!$C:$C,'Each Gender Events'!AX$1,'Official Medal Table'!$E:$E,'Each Gender Events'!AX$2)*'Medal values'!$B$3
+ COUNTIFS('Official Medal Table'!$F:$F,'Each Gender Events'!$A59,'Official Medal Table'!$C:$C,'Each Gender Events'!AX$1,'Official Medal Table'!$E:$E,"Mixed")*'Medal values'!$B$1/2
+ COUNTIFS('Official Medal Table'!$G:$G,'Each Gender Events'!$A59,'Official Medal Table'!$C:$C,'Each Gender Events'!AX$1,'Official Medal Table'!$E:$E,"Mixed")*'Medal values'!$B$2/2
+ COUNTIFS('Official Medal Table'!$H:$H,'Each Gender Events'!$A59,'Official Medal Table'!$C:$C,'Each Gender Events'!AX$1,'Official Medal Table'!$E:$E,"Mixed")*'Medal values'!$B$3/2
+ COUNTIFS('Official Medal Table'!$I:$I,'Each Gender Events'!$A59,'Official Medal Table'!$C:$C,'Each Gender Events'!AX$1,'Official Medal Table'!$E:$E,"Mixed")*'Medal values'!$B$3/2</f>
        <v>0</v>
      </c>
      <c r="AY59">
        <f>COUNTIFS('Official Medal Table'!$F:$F,'Each Gender Events'!$A59,'Official Medal Table'!$C:$C,'Each Gender Events'!AY$1,'Official Medal Table'!$E:$E,'Each Gender Events'!AY$2)*'Medal values'!$B$1
+ COUNTIFS('Official Medal Table'!$G:$G,'Each Gender Events'!$A59,'Official Medal Table'!$C:$C,'Each Gender Events'!AY$1,'Official Medal Table'!$E:$E,'Each Gender Events'!AY$2)*'Medal values'!$B$2
+ COUNTIFS('Official Medal Table'!$H:$H,'Each Gender Events'!$A59,'Official Medal Table'!$C:$C,'Each Gender Events'!AY$1,'Official Medal Table'!$E:$E,'Each Gender Events'!AY$2)*'Medal values'!$B$3
+ COUNTIFS('Official Medal Table'!$I:$I,'Each Gender Events'!$A59,'Official Medal Table'!$C:$C,'Each Gender Events'!AY$1,'Official Medal Table'!$E:$E,'Each Gender Events'!AY$2)*'Medal values'!$B$3
+ COUNTIFS('Official Medal Table'!$F:$F,'Each Gender Events'!$A59,'Official Medal Table'!$C:$C,'Each Gender Events'!AY$1,'Official Medal Table'!$E:$E,"Mixed")*'Medal values'!$B$1/2
+ COUNTIFS('Official Medal Table'!$G:$G,'Each Gender Events'!$A59,'Official Medal Table'!$C:$C,'Each Gender Events'!AY$1,'Official Medal Table'!$E:$E,"Mixed")*'Medal values'!$B$2/2
+ COUNTIFS('Official Medal Table'!$H:$H,'Each Gender Events'!$A59,'Official Medal Table'!$C:$C,'Each Gender Events'!AY$1,'Official Medal Table'!$E:$E,"Mixed")*'Medal values'!$B$3/2
+ COUNTIFS('Official Medal Table'!$I:$I,'Each Gender Events'!$A59,'Official Medal Table'!$C:$C,'Each Gender Events'!AY$1,'Official Medal Table'!$E:$E,"Mixed")*'Medal values'!$B$3/2</f>
        <v>0</v>
      </c>
      <c r="AZ59">
        <f>COUNTIFS('Official Medal Table'!$F:$F,'Each Gender Events'!$A59,'Official Medal Table'!$C:$C,'Each Gender Events'!AZ$1,'Official Medal Table'!$E:$E,'Each Gender Events'!AZ$2)*'Medal values'!$B$1
+ COUNTIFS('Official Medal Table'!$G:$G,'Each Gender Events'!$A59,'Official Medal Table'!$C:$C,'Each Gender Events'!AZ$1,'Official Medal Table'!$E:$E,'Each Gender Events'!AZ$2)*'Medal values'!$B$2
+ COUNTIFS('Official Medal Table'!$H:$H,'Each Gender Events'!$A59,'Official Medal Table'!$C:$C,'Each Gender Events'!AZ$1,'Official Medal Table'!$E:$E,'Each Gender Events'!AZ$2)*'Medal values'!$B$3
+ COUNTIFS('Official Medal Table'!$I:$I,'Each Gender Events'!$A59,'Official Medal Table'!$C:$C,'Each Gender Events'!AZ$1,'Official Medal Table'!$E:$E,'Each Gender Events'!AZ$2)*'Medal values'!$B$3
+ COUNTIFS('Official Medal Table'!$F:$F,'Each Gender Events'!$A59,'Official Medal Table'!$C:$C,'Each Gender Events'!AZ$1,'Official Medal Table'!$E:$E,"Mixed")*'Medal values'!$B$1/2
+ COUNTIFS('Official Medal Table'!$G:$G,'Each Gender Events'!$A59,'Official Medal Table'!$C:$C,'Each Gender Events'!AZ$1,'Official Medal Table'!$E:$E,"Mixed")*'Medal values'!$B$2/2
+ COUNTIFS('Official Medal Table'!$H:$H,'Each Gender Events'!$A59,'Official Medal Table'!$C:$C,'Each Gender Events'!AZ$1,'Official Medal Table'!$E:$E,"Mixed")*'Medal values'!$B$3/2
+ COUNTIFS('Official Medal Table'!$I:$I,'Each Gender Events'!$A59,'Official Medal Table'!$C:$C,'Each Gender Events'!AZ$1,'Official Medal Table'!$E:$E,"Mixed")*'Medal values'!$B$3/2</f>
        <v>0</v>
      </c>
      <c r="BA59">
        <f>COUNTIFS('Official Medal Table'!$F:$F,'Each Gender Events'!$A59,'Official Medal Table'!$C:$C,'Each Gender Events'!BA$1,'Official Medal Table'!$E:$E,'Each Gender Events'!BA$2)*'Medal values'!$B$1
+ COUNTIFS('Official Medal Table'!$G:$G,'Each Gender Events'!$A59,'Official Medal Table'!$C:$C,'Each Gender Events'!BA$1,'Official Medal Table'!$E:$E,'Each Gender Events'!BA$2)*'Medal values'!$B$2
+ COUNTIFS('Official Medal Table'!$H:$H,'Each Gender Events'!$A59,'Official Medal Table'!$C:$C,'Each Gender Events'!BA$1,'Official Medal Table'!$E:$E,'Each Gender Events'!BA$2)*'Medal values'!$B$3
+ COUNTIFS('Official Medal Table'!$I:$I,'Each Gender Events'!$A59,'Official Medal Table'!$C:$C,'Each Gender Events'!BA$1,'Official Medal Table'!$E:$E,'Each Gender Events'!BA$2)*'Medal values'!$B$3
+ COUNTIFS('Official Medal Table'!$F:$F,'Each Gender Events'!$A59,'Official Medal Table'!$C:$C,'Each Gender Events'!BA$1,'Official Medal Table'!$E:$E,"Mixed")*'Medal values'!$B$1/2
+ COUNTIFS('Official Medal Table'!$G:$G,'Each Gender Events'!$A59,'Official Medal Table'!$C:$C,'Each Gender Events'!BA$1,'Official Medal Table'!$E:$E,"Mixed")*'Medal values'!$B$2/2
+ COUNTIFS('Official Medal Table'!$H:$H,'Each Gender Events'!$A59,'Official Medal Table'!$C:$C,'Each Gender Events'!BA$1,'Official Medal Table'!$E:$E,"Mixed")*'Medal values'!$B$3/2
+ COUNTIFS('Official Medal Table'!$I:$I,'Each Gender Events'!$A59,'Official Medal Table'!$C:$C,'Each Gender Events'!BA$1,'Official Medal Table'!$E:$E,"Mixed")*'Medal values'!$B$3/2</f>
        <v>0</v>
      </c>
      <c r="BB59">
        <f>COUNTIFS('Official Medal Table'!$F:$F,'Each Gender Events'!$A59,'Official Medal Table'!$C:$C,'Each Gender Events'!BB$1,'Official Medal Table'!$E:$E,'Each Gender Events'!BB$2)*'Medal values'!$B$1
+ COUNTIFS('Official Medal Table'!$G:$G,'Each Gender Events'!$A59,'Official Medal Table'!$C:$C,'Each Gender Events'!BB$1,'Official Medal Table'!$E:$E,'Each Gender Events'!BB$2)*'Medal values'!$B$2
+ COUNTIFS('Official Medal Table'!$H:$H,'Each Gender Events'!$A59,'Official Medal Table'!$C:$C,'Each Gender Events'!BB$1,'Official Medal Table'!$E:$E,'Each Gender Events'!BB$2)*'Medal values'!$B$3
+ COUNTIFS('Official Medal Table'!$I:$I,'Each Gender Events'!$A59,'Official Medal Table'!$C:$C,'Each Gender Events'!BB$1,'Official Medal Table'!$E:$E,'Each Gender Events'!BB$2)*'Medal values'!$B$3
+ COUNTIFS('Official Medal Table'!$F:$F,'Each Gender Events'!$A59,'Official Medal Table'!$C:$C,'Each Gender Events'!BB$1,'Official Medal Table'!$E:$E,"Mixed")*'Medal values'!$B$1/2
+ COUNTIFS('Official Medal Table'!$G:$G,'Each Gender Events'!$A59,'Official Medal Table'!$C:$C,'Each Gender Events'!BB$1,'Official Medal Table'!$E:$E,"Mixed")*'Medal values'!$B$2/2
+ COUNTIFS('Official Medal Table'!$H:$H,'Each Gender Events'!$A59,'Official Medal Table'!$C:$C,'Each Gender Events'!BB$1,'Official Medal Table'!$E:$E,"Mixed")*'Medal values'!$B$3/2
+ COUNTIFS('Official Medal Table'!$I:$I,'Each Gender Events'!$A59,'Official Medal Table'!$C:$C,'Each Gender Events'!BB$1,'Official Medal Table'!$E:$E,"Mixed")*'Medal values'!$B$3/2</f>
        <v>0</v>
      </c>
      <c r="BC59">
        <f>COUNTIFS('Official Medal Table'!$F:$F,'Each Gender Events'!$A59,'Official Medal Table'!$C:$C,'Each Gender Events'!BC$1,'Official Medal Table'!$E:$E,'Each Gender Events'!BC$2)*'Medal values'!$B$1
+ COUNTIFS('Official Medal Table'!$G:$G,'Each Gender Events'!$A59,'Official Medal Table'!$C:$C,'Each Gender Events'!BC$1,'Official Medal Table'!$E:$E,'Each Gender Events'!BC$2)*'Medal values'!$B$2
+ COUNTIFS('Official Medal Table'!$H:$H,'Each Gender Events'!$A59,'Official Medal Table'!$C:$C,'Each Gender Events'!BC$1,'Official Medal Table'!$E:$E,'Each Gender Events'!BC$2)*'Medal values'!$B$3
+ COUNTIFS('Official Medal Table'!$I:$I,'Each Gender Events'!$A59,'Official Medal Table'!$C:$C,'Each Gender Events'!BC$1,'Official Medal Table'!$E:$E,'Each Gender Events'!BC$2)*'Medal values'!$B$3
+ COUNTIFS('Official Medal Table'!$F:$F,'Each Gender Events'!$A59,'Official Medal Table'!$C:$C,'Each Gender Events'!BC$1,'Official Medal Table'!$E:$E,"Mixed")*'Medal values'!$B$1/2
+ COUNTIFS('Official Medal Table'!$G:$G,'Each Gender Events'!$A59,'Official Medal Table'!$C:$C,'Each Gender Events'!BC$1,'Official Medal Table'!$E:$E,"Mixed")*'Medal values'!$B$2/2
+ COUNTIFS('Official Medal Table'!$H:$H,'Each Gender Events'!$A59,'Official Medal Table'!$C:$C,'Each Gender Events'!BC$1,'Official Medal Table'!$E:$E,"Mixed")*'Medal values'!$B$3/2
+ COUNTIFS('Official Medal Table'!$I:$I,'Each Gender Events'!$A59,'Official Medal Table'!$C:$C,'Each Gender Events'!BC$1,'Official Medal Table'!$E:$E,"Mixed")*'Medal values'!$B$3/2</f>
        <v>0</v>
      </c>
      <c r="BD59">
        <f>COUNTIFS('Official Medal Table'!$F:$F,'Each Gender Events'!$A59,'Official Medal Table'!$C:$C,'Each Gender Events'!BD$1,'Official Medal Table'!$E:$E,'Each Gender Events'!BD$2)*'Medal values'!$B$1
+ COUNTIFS('Official Medal Table'!$G:$G,'Each Gender Events'!$A59,'Official Medal Table'!$C:$C,'Each Gender Events'!BD$1,'Official Medal Table'!$E:$E,'Each Gender Events'!BD$2)*'Medal values'!$B$2
+ COUNTIFS('Official Medal Table'!$H:$H,'Each Gender Events'!$A59,'Official Medal Table'!$C:$C,'Each Gender Events'!BD$1,'Official Medal Table'!$E:$E,'Each Gender Events'!BD$2)*'Medal values'!$B$3
+ COUNTIFS('Official Medal Table'!$I:$I,'Each Gender Events'!$A59,'Official Medal Table'!$C:$C,'Each Gender Events'!BD$1,'Official Medal Table'!$E:$E,'Each Gender Events'!BD$2)*'Medal values'!$B$3
+ COUNTIFS('Official Medal Table'!$F:$F,'Each Gender Events'!$A59,'Official Medal Table'!$C:$C,'Each Gender Events'!BD$1,'Official Medal Table'!$E:$E,"Mixed")*'Medal values'!$B$1/2
+ COUNTIFS('Official Medal Table'!$G:$G,'Each Gender Events'!$A59,'Official Medal Table'!$C:$C,'Each Gender Events'!BD$1,'Official Medal Table'!$E:$E,"Mixed")*'Medal values'!$B$2/2
+ COUNTIFS('Official Medal Table'!$H:$H,'Each Gender Events'!$A59,'Official Medal Table'!$C:$C,'Each Gender Events'!BD$1,'Official Medal Table'!$E:$E,"Mixed")*'Medal values'!$B$3/2
+ COUNTIFS('Official Medal Table'!$I:$I,'Each Gender Events'!$A59,'Official Medal Table'!$C:$C,'Each Gender Events'!BD$1,'Official Medal Table'!$E:$E,"Mixed")*'Medal values'!$B$3/2</f>
        <v>0</v>
      </c>
      <c r="BE59">
        <f>COUNTIFS('Official Medal Table'!$F:$F,'Each Gender Events'!$A59,'Official Medal Table'!$C:$C,'Each Gender Events'!BE$1,'Official Medal Table'!$E:$E,'Each Gender Events'!BE$2)*'Medal values'!$B$1
+ COUNTIFS('Official Medal Table'!$G:$G,'Each Gender Events'!$A59,'Official Medal Table'!$C:$C,'Each Gender Events'!BE$1,'Official Medal Table'!$E:$E,'Each Gender Events'!BE$2)*'Medal values'!$B$2
+ COUNTIFS('Official Medal Table'!$H:$H,'Each Gender Events'!$A59,'Official Medal Table'!$C:$C,'Each Gender Events'!BE$1,'Official Medal Table'!$E:$E,'Each Gender Events'!BE$2)*'Medal values'!$B$3
+ COUNTIFS('Official Medal Table'!$I:$I,'Each Gender Events'!$A59,'Official Medal Table'!$C:$C,'Each Gender Events'!BE$1,'Official Medal Table'!$E:$E,'Each Gender Events'!BE$2)*'Medal values'!$B$3
+ COUNTIFS('Official Medal Table'!$F:$F,'Each Gender Events'!$A59,'Official Medal Table'!$C:$C,'Each Gender Events'!BE$1,'Official Medal Table'!$E:$E,"Mixed")*'Medal values'!$B$1/2
+ COUNTIFS('Official Medal Table'!$G:$G,'Each Gender Events'!$A59,'Official Medal Table'!$C:$C,'Each Gender Events'!BE$1,'Official Medal Table'!$E:$E,"Mixed")*'Medal values'!$B$2/2
+ COUNTIFS('Official Medal Table'!$H:$H,'Each Gender Events'!$A59,'Official Medal Table'!$C:$C,'Each Gender Events'!BE$1,'Official Medal Table'!$E:$E,"Mixed")*'Medal values'!$B$3/2
+ COUNTIFS('Official Medal Table'!$I:$I,'Each Gender Events'!$A59,'Official Medal Table'!$C:$C,'Each Gender Events'!BE$1,'Official Medal Table'!$E:$E,"Mixed")*'Medal values'!$B$3/2</f>
        <v>0</v>
      </c>
      <c r="BF59">
        <f>COUNTIFS('Official Medal Table'!$F:$F,'Each Gender Events'!$A59,'Official Medal Table'!$C:$C,'Each Gender Events'!BF$1,'Official Medal Table'!$E:$E,'Each Gender Events'!BF$2)*'Medal values'!$B$1
+ COUNTIFS('Official Medal Table'!$G:$G,'Each Gender Events'!$A59,'Official Medal Table'!$C:$C,'Each Gender Events'!BF$1,'Official Medal Table'!$E:$E,'Each Gender Events'!BF$2)*'Medal values'!$B$2
+ COUNTIFS('Official Medal Table'!$H:$H,'Each Gender Events'!$A59,'Official Medal Table'!$C:$C,'Each Gender Events'!BF$1,'Official Medal Table'!$E:$E,'Each Gender Events'!BF$2)*'Medal values'!$B$3
+ COUNTIFS('Official Medal Table'!$I:$I,'Each Gender Events'!$A59,'Official Medal Table'!$C:$C,'Each Gender Events'!BF$1,'Official Medal Table'!$E:$E,'Each Gender Events'!BF$2)*'Medal values'!$B$3
+ COUNTIFS('Official Medal Table'!$F:$F,'Each Gender Events'!$A59,'Official Medal Table'!$C:$C,'Each Gender Events'!BF$1,'Official Medal Table'!$E:$E,"Mixed")*'Medal values'!$B$1/2
+ COUNTIFS('Official Medal Table'!$G:$G,'Each Gender Events'!$A59,'Official Medal Table'!$C:$C,'Each Gender Events'!BF$1,'Official Medal Table'!$E:$E,"Mixed")*'Medal values'!$B$2/2
+ COUNTIFS('Official Medal Table'!$H:$H,'Each Gender Events'!$A59,'Official Medal Table'!$C:$C,'Each Gender Events'!BF$1,'Official Medal Table'!$E:$E,"Mixed")*'Medal values'!$B$3/2
+ COUNTIFS('Official Medal Table'!$I:$I,'Each Gender Events'!$A59,'Official Medal Table'!$C:$C,'Each Gender Events'!BF$1,'Official Medal Table'!$E:$E,"Mixed")*'Medal values'!$B$3/2</f>
        <v>0</v>
      </c>
      <c r="BG59">
        <f>COUNTIFS('Official Medal Table'!$F:$F,'Each Gender Events'!$A59,'Official Medal Table'!$C:$C,'Each Gender Events'!BG$1,'Official Medal Table'!$E:$E,'Each Gender Events'!BG$2)*'Medal values'!$B$1
+ COUNTIFS('Official Medal Table'!$G:$G,'Each Gender Events'!$A59,'Official Medal Table'!$C:$C,'Each Gender Events'!BG$1,'Official Medal Table'!$E:$E,'Each Gender Events'!BG$2)*'Medal values'!$B$2
+ COUNTIFS('Official Medal Table'!$H:$H,'Each Gender Events'!$A59,'Official Medal Table'!$C:$C,'Each Gender Events'!BG$1,'Official Medal Table'!$E:$E,'Each Gender Events'!BG$2)*'Medal values'!$B$3
+ COUNTIFS('Official Medal Table'!$I:$I,'Each Gender Events'!$A59,'Official Medal Table'!$C:$C,'Each Gender Events'!BG$1,'Official Medal Table'!$E:$E,'Each Gender Events'!BG$2)*'Medal values'!$B$3
+ COUNTIFS('Official Medal Table'!$F:$F,'Each Gender Events'!$A59,'Official Medal Table'!$C:$C,'Each Gender Events'!BG$1,'Official Medal Table'!$E:$E,"Mixed")*'Medal values'!$B$1/2
+ COUNTIFS('Official Medal Table'!$G:$G,'Each Gender Events'!$A59,'Official Medal Table'!$C:$C,'Each Gender Events'!BG$1,'Official Medal Table'!$E:$E,"Mixed")*'Medal values'!$B$2/2
+ COUNTIFS('Official Medal Table'!$H:$H,'Each Gender Events'!$A59,'Official Medal Table'!$C:$C,'Each Gender Events'!BG$1,'Official Medal Table'!$E:$E,"Mixed")*'Medal values'!$B$3/2
+ COUNTIFS('Official Medal Table'!$I:$I,'Each Gender Events'!$A59,'Official Medal Table'!$C:$C,'Each Gender Events'!BG$1,'Official Medal Table'!$E:$E,"Mixed")*'Medal values'!$B$3/2</f>
        <v>0</v>
      </c>
      <c r="BH59">
        <f>COUNTIFS('Official Medal Table'!$F:$F,'Each Gender Events'!$A59,'Official Medal Table'!$C:$C,'Each Gender Events'!BH$1,'Official Medal Table'!$E:$E,'Each Gender Events'!BH$2)*'Medal values'!$B$1
+ COUNTIFS('Official Medal Table'!$G:$G,'Each Gender Events'!$A59,'Official Medal Table'!$C:$C,'Each Gender Events'!BH$1,'Official Medal Table'!$E:$E,'Each Gender Events'!BH$2)*'Medal values'!$B$2
+ COUNTIFS('Official Medal Table'!$H:$H,'Each Gender Events'!$A59,'Official Medal Table'!$C:$C,'Each Gender Events'!BH$1,'Official Medal Table'!$E:$E,'Each Gender Events'!BH$2)*'Medal values'!$B$3
+ COUNTIFS('Official Medal Table'!$I:$I,'Each Gender Events'!$A59,'Official Medal Table'!$C:$C,'Each Gender Events'!BH$1,'Official Medal Table'!$E:$E,'Each Gender Events'!BH$2)*'Medal values'!$B$3
+ COUNTIFS('Official Medal Table'!$F:$F,'Each Gender Events'!$A59,'Official Medal Table'!$C:$C,'Each Gender Events'!BH$1,'Official Medal Table'!$E:$E,"Mixed")*'Medal values'!$B$1/2
+ COUNTIFS('Official Medal Table'!$G:$G,'Each Gender Events'!$A59,'Official Medal Table'!$C:$C,'Each Gender Events'!BH$1,'Official Medal Table'!$E:$E,"Mixed")*'Medal values'!$B$2/2
+ COUNTIFS('Official Medal Table'!$H:$H,'Each Gender Events'!$A59,'Official Medal Table'!$C:$C,'Each Gender Events'!BH$1,'Official Medal Table'!$E:$E,"Mixed")*'Medal values'!$B$3/2
+ COUNTIFS('Official Medal Table'!$I:$I,'Each Gender Events'!$A59,'Official Medal Table'!$C:$C,'Each Gender Events'!BH$1,'Official Medal Table'!$E:$E,"Mixed")*'Medal values'!$B$3/2</f>
        <v>1</v>
      </c>
      <c r="BI59">
        <f>COUNTIFS('Official Medal Table'!$F:$F,'Each Gender Events'!$A59,'Official Medal Table'!$C:$C,'Each Gender Events'!BI$1,'Official Medal Table'!$E:$E,'Each Gender Events'!BI$2)*'Medal values'!$B$1
+ COUNTIFS('Official Medal Table'!$G:$G,'Each Gender Events'!$A59,'Official Medal Table'!$C:$C,'Each Gender Events'!BI$1,'Official Medal Table'!$E:$E,'Each Gender Events'!BI$2)*'Medal values'!$B$2
+ COUNTIFS('Official Medal Table'!$H:$H,'Each Gender Events'!$A59,'Official Medal Table'!$C:$C,'Each Gender Events'!BI$1,'Official Medal Table'!$E:$E,'Each Gender Events'!BI$2)*'Medal values'!$B$3
+ COUNTIFS('Official Medal Table'!$I:$I,'Each Gender Events'!$A59,'Official Medal Table'!$C:$C,'Each Gender Events'!BI$1,'Official Medal Table'!$E:$E,'Each Gender Events'!BI$2)*'Medal values'!$B$3
+ COUNTIFS('Official Medal Table'!$F:$F,'Each Gender Events'!$A59,'Official Medal Table'!$C:$C,'Each Gender Events'!BI$1,'Official Medal Table'!$E:$E,"Mixed")*'Medal values'!$B$1/2
+ COUNTIFS('Official Medal Table'!$G:$G,'Each Gender Events'!$A59,'Official Medal Table'!$C:$C,'Each Gender Events'!BI$1,'Official Medal Table'!$E:$E,"Mixed")*'Medal values'!$B$2/2
+ COUNTIFS('Official Medal Table'!$H:$H,'Each Gender Events'!$A59,'Official Medal Table'!$C:$C,'Each Gender Events'!BI$1,'Official Medal Table'!$E:$E,"Mixed")*'Medal values'!$B$3/2
+ COUNTIFS('Official Medal Table'!$I:$I,'Each Gender Events'!$A59,'Official Medal Table'!$C:$C,'Each Gender Events'!BI$1,'Official Medal Table'!$E:$E,"Mixed")*'Medal values'!$B$3/2</f>
        <v>0</v>
      </c>
      <c r="BJ59">
        <f>COUNTIFS('Official Medal Table'!$F:$F,'Each Gender Events'!$A59,'Official Medal Table'!$C:$C,'Each Gender Events'!BJ$1,'Official Medal Table'!$E:$E,'Each Gender Events'!BJ$2)*'Medal values'!$B$1
+ COUNTIFS('Official Medal Table'!$G:$G,'Each Gender Events'!$A59,'Official Medal Table'!$C:$C,'Each Gender Events'!BJ$1,'Official Medal Table'!$E:$E,'Each Gender Events'!BJ$2)*'Medal values'!$B$2
+ COUNTIFS('Official Medal Table'!$H:$H,'Each Gender Events'!$A59,'Official Medal Table'!$C:$C,'Each Gender Events'!BJ$1,'Official Medal Table'!$E:$E,'Each Gender Events'!BJ$2)*'Medal values'!$B$3
+ COUNTIFS('Official Medal Table'!$I:$I,'Each Gender Events'!$A59,'Official Medal Table'!$C:$C,'Each Gender Events'!BJ$1,'Official Medal Table'!$E:$E,'Each Gender Events'!BJ$2)*'Medal values'!$B$3
+ COUNTIFS('Official Medal Table'!$F:$F,'Each Gender Events'!$A59,'Official Medal Table'!$C:$C,'Each Gender Events'!BJ$1,'Official Medal Table'!$E:$E,"Mixed")*'Medal values'!$B$1/2
+ COUNTIFS('Official Medal Table'!$G:$G,'Each Gender Events'!$A59,'Official Medal Table'!$C:$C,'Each Gender Events'!BJ$1,'Official Medal Table'!$E:$E,"Mixed")*'Medal values'!$B$2/2
+ COUNTIFS('Official Medal Table'!$H:$H,'Each Gender Events'!$A59,'Official Medal Table'!$C:$C,'Each Gender Events'!BJ$1,'Official Medal Table'!$E:$E,"Mixed")*'Medal values'!$B$3/2
+ COUNTIFS('Official Medal Table'!$I:$I,'Each Gender Events'!$A59,'Official Medal Table'!$C:$C,'Each Gender Events'!BJ$1,'Official Medal Table'!$E:$E,"Mixed")*'Medal values'!$B$3/2</f>
        <v>0</v>
      </c>
      <c r="BK59">
        <f>COUNTIFS('Official Medal Table'!$F:$F,'Each Gender Events'!$A59,'Official Medal Table'!$C:$C,'Each Gender Events'!BK$1,'Official Medal Table'!$E:$E,'Each Gender Events'!BK$2)*'Medal values'!$B$1
+ COUNTIFS('Official Medal Table'!$G:$G,'Each Gender Events'!$A59,'Official Medal Table'!$C:$C,'Each Gender Events'!BK$1,'Official Medal Table'!$E:$E,'Each Gender Events'!BK$2)*'Medal values'!$B$2
+ COUNTIFS('Official Medal Table'!$H:$H,'Each Gender Events'!$A59,'Official Medal Table'!$C:$C,'Each Gender Events'!BK$1,'Official Medal Table'!$E:$E,'Each Gender Events'!BK$2)*'Medal values'!$B$3
+ COUNTIFS('Official Medal Table'!$I:$I,'Each Gender Events'!$A59,'Official Medal Table'!$C:$C,'Each Gender Events'!BK$1,'Official Medal Table'!$E:$E,'Each Gender Events'!BK$2)*'Medal values'!$B$3
+ COUNTIFS('Official Medal Table'!$F:$F,'Each Gender Events'!$A59,'Official Medal Table'!$C:$C,'Each Gender Events'!BK$1,'Official Medal Table'!$E:$E,"Mixed")*'Medal values'!$B$1/2
+ COUNTIFS('Official Medal Table'!$G:$G,'Each Gender Events'!$A59,'Official Medal Table'!$C:$C,'Each Gender Events'!BK$1,'Official Medal Table'!$E:$E,"Mixed")*'Medal values'!$B$2/2
+ COUNTIFS('Official Medal Table'!$H:$H,'Each Gender Events'!$A59,'Official Medal Table'!$C:$C,'Each Gender Events'!BK$1,'Official Medal Table'!$E:$E,"Mixed")*'Medal values'!$B$3/2
+ COUNTIFS('Official Medal Table'!$I:$I,'Each Gender Events'!$A59,'Official Medal Table'!$C:$C,'Each Gender Events'!BK$1,'Official Medal Table'!$E:$E,"Mixed")*'Medal values'!$B$3/2</f>
        <v>0</v>
      </c>
      <c r="BL59">
        <f>COUNTIFS('Official Medal Table'!$F:$F,'Each Gender Events'!$A59,'Official Medal Table'!$C:$C,'Each Gender Events'!BL$1,'Official Medal Table'!$E:$E,'Each Gender Events'!BL$2)*'Medal values'!$B$1
+ COUNTIFS('Official Medal Table'!$G:$G,'Each Gender Events'!$A59,'Official Medal Table'!$C:$C,'Each Gender Events'!BL$1,'Official Medal Table'!$E:$E,'Each Gender Events'!BL$2)*'Medal values'!$B$2
+ COUNTIFS('Official Medal Table'!$H:$H,'Each Gender Events'!$A59,'Official Medal Table'!$C:$C,'Each Gender Events'!BL$1,'Official Medal Table'!$E:$E,'Each Gender Events'!BL$2)*'Medal values'!$B$3
+ COUNTIFS('Official Medal Table'!$I:$I,'Each Gender Events'!$A59,'Official Medal Table'!$C:$C,'Each Gender Events'!BL$1,'Official Medal Table'!$E:$E,'Each Gender Events'!BL$2)*'Medal values'!$B$3
+ COUNTIFS('Official Medal Table'!$F:$F,'Each Gender Events'!$A59,'Official Medal Table'!$C:$C,'Each Gender Events'!BL$1,'Official Medal Table'!$E:$E,"Mixed")*'Medal values'!$B$1/2
+ COUNTIFS('Official Medal Table'!$G:$G,'Each Gender Events'!$A59,'Official Medal Table'!$C:$C,'Each Gender Events'!BL$1,'Official Medal Table'!$E:$E,"Mixed")*'Medal values'!$B$2/2
+ COUNTIFS('Official Medal Table'!$H:$H,'Each Gender Events'!$A59,'Official Medal Table'!$C:$C,'Each Gender Events'!BL$1,'Official Medal Table'!$E:$E,"Mixed")*'Medal values'!$B$3/2
+ COUNTIFS('Official Medal Table'!$I:$I,'Each Gender Events'!$A59,'Official Medal Table'!$C:$C,'Each Gender Events'!BL$1,'Official Medal Table'!$E:$E,"Mixed")*'Medal values'!$B$3/2</f>
        <v>0</v>
      </c>
      <c r="BM59">
        <f>COUNTIFS('Official Medal Table'!$F:$F,'Each Gender Events'!$A59,'Official Medal Table'!$C:$C,'Each Gender Events'!BM$1,'Official Medal Table'!$E:$E,'Each Gender Events'!BM$2)*'Medal values'!$B$1
+ COUNTIFS('Official Medal Table'!$G:$G,'Each Gender Events'!$A59,'Official Medal Table'!$C:$C,'Each Gender Events'!BM$1,'Official Medal Table'!$E:$E,'Each Gender Events'!BM$2)*'Medal values'!$B$2
+ COUNTIFS('Official Medal Table'!$H:$H,'Each Gender Events'!$A59,'Official Medal Table'!$C:$C,'Each Gender Events'!BM$1,'Official Medal Table'!$E:$E,'Each Gender Events'!BM$2)*'Medal values'!$B$3
+ COUNTIFS('Official Medal Table'!$I:$I,'Each Gender Events'!$A59,'Official Medal Table'!$C:$C,'Each Gender Events'!BM$1,'Official Medal Table'!$E:$E,'Each Gender Events'!BM$2)*'Medal values'!$B$3
+ COUNTIFS('Official Medal Table'!$F:$F,'Each Gender Events'!$A59,'Official Medal Table'!$C:$C,'Each Gender Events'!BM$1,'Official Medal Table'!$E:$E,"Mixed")*'Medal values'!$B$1/2
+ COUNTIFS('Official Medal Table'!$G:$G,'Each Gender Events'!$A59,'Official Medal Table'!$C:$C,'Each Gender Events'!BM$1,'Official Medal Table'!$E:$E,"Mixed")*'Medal values'!$B$2/2
+ COUNTIFS('Official Medal Table'!$H:$H,'Each Gender Events'!$A59,'Official Medal Table'!$C:$C,'Each Gender Events'!BM$1,'Official Medal Table'!$E:$E,"Mixed")*'Medal values'!$B$3/2
+ COUNTIFS('Official Medal Table'!$I:$I,'Each Gender Events'!$A59,'Official Medal Table'!$C:$C,'Each Gender Events'!BM$1,'Official Medal Table'!$E:$E,"Mixed")*'Medal values'!$B$3/2</f>
        <v>0</v>
      </c>
      <c r="BN59">
        <f>COUNTIFS('Official Medal Table'!$F:$F,'Each Gender Events'!$A59,'Official Medal Table'!$C:$C,'Each Gender Events'!BN$1,'Official Medal Table'!$E:$E,'Each Gender Events'!BN$2)*'Medal values'!$B$1
+ COUNTIFS('Official Medal Table'!$G:$G,'Each Gender Events'!$A59,'Official Medal Table'!$C:$C,'Each Gender Events'!BN$1,'Official Medal Table'!$E:$E,'Each Gender Events'!BN$2)*'Medal values'!$B$2
+ COUNTIFS('Official Medal Table'!$H:$H,'Each Gender Events'!$A59,'Official Medal Table'!$C:$C,'Each Gender Events'!BN$1,'Official Medal Table'!$E:$E,'Each Gender Events'!BN$2)*'Medal values'!$B$3
+ COUNTIFS('Official Medal Table'!$I:$I,'Each Gender Events'!$A59,'Official Medal Table'!$C:$C,'Each Gender Events'!BN$1,'Official Medal Table'!$E:$E,'Each Gender Events'!BN$2)*'Medal values'!$B$3
+ COUNTIFS('Official Medal Table'!$F:$F,'Each Gender Events'!$A59,'Official Medal Table'!$C:$C,'Each Gender Events'!BN$1,'Official Medal Table'!$E:$E,"Mixed")*'Medal values'!$B$1/2
+ COUNTIFS('Official Medal Table'!$G:$G,'Each Gender Events'!$A59,'Official Medal Table'!$C:$C,'Each Gender Events'!BN$1,'Official Medal Table'!$E:$E,"Mixed")*'Medal values'!$B$2/2
+ COUNTIFS('Official Medal Table'!$H:$H,'Each Gender Events'!$A59,'Official Medal Table'!$C:$C,'Each Gender Events'!BN$1,'Official Medal Table'!$E:$E,"Mixed")*'Medal values'!$B$3/2
+ COUNTIFS('Official Medal Table'!$I:$I,'Each Gender Events'!$A59,'Official Medal Table'!$C:$C,'Each Gender Events'!BN$1,'Official Medal Table'!$E:$E,"Mixed")*'Medal values'!$B$3/2</f>
        <v>0</v>
      </c>
      <c r="BO59">
        <f>COUNTIFS('Official Medal Table'!$F:$F,'Each Gender Events'!$A59,'Official Medal Table'!$C:$C,'Each Gender Events'!BO$1,'Official Medal Table'!$E:$E,'Each Gender Events'!BO$2)*'Medal values'!$B$1
+ COUNTIFS('Official Medal Table'!$G:$G,'Each Gender Events'!$A59,'Official Medal Table'!$C:$C,'Each Gender Events'!BO$1,'Official Medal Table'!$E:$E,'Each Gender Events'!BO$2)*'Medal values'!$B$2
+ COUNTIFS('Official Medal Table'!$H:$H,'Each Gender Events'!$A59,'Official Medal Table'!$C:$C,'Each Gender Events'!BO$1,'Official Medal Table'!$E:$E,'Each Gender Events'!BO$2)*'Medal values'!$B$3
+ COUNTIFS('Official Medal Table'!$I:$I,'Each Gender Events'!$A59,'Official Medal Table'!$C:$C,'Each Gender Events'!BO$1,'Official Medal Table'!$E:$E,'Each Gender Events'!BO$2)*'Medal values'!$B$3
+ COUNTIFS('Official Medal Table'!$F:$F,'Each Gender Events'!$A59,'Official Medal Table'!$C:$C,'Each Gender Events'!BO$1,'Official Medal Table'!$E:$E,"Mixed")*'Medal values'!$B$1/2
+ COUNTIFS('Official Medal Table'!$G:$G,'Each Gender Events'!$A59,'Official Medal Table'!$C:$C,'Each Gender Events'!BO$1,'Official Medal Table'!$E:$E,"Mixed")*'Medal values'!$B$2/2
+ COUNTIFS('Official Medal Table'!$H:$H,'Each Gender Events'!$A59,'Official Medal Table'!$C:$C,'Each Gender Events'!BO$1,'Official Medal Table'!$E:$E,"Mixed")*'Medal values'!$B$3/2
+ COUNTIFS('Official Medal Table'!$I:$I,'Each Gender Events'!$A59,'Official Medal Table'!$C:$C,'Each Gender Events'!BO$1,'Official Medal Table'!$E:$E,"Mixed")*'Medal values'!$B$3/2</f>
        <v>0</v>
      </c>
      <c r="BP59">
        <f>COUNTIFS('Official Medal Table'!$F:$F,'Each Gender Events'!$A59,'Official Medal Table'!$C:$C,'Each Gender Events'!BP$1,'Official Medal Table'!$E:$E,'Each Gender Events'!BP$2)*'Medal values'!$B$1
+ COUNTIFS('Official Medal Table'!$G:$G,'Each Gender Events'!$A59,'Official Medal Table'!$C:$C,'Each Gender Events'!BP$1,'Official Medal Table'!$E:$E,'Each Gender Events'!BP$2)*'Medal values'!$B$2
+ COUNTIFS('Official Medal Table'!$H:$H,'Each Gender Events'!$A59,'Official Medal Table'!$C:$C,'Each Gender Events'!BP$1,'Official Medal Table'!$E:$E,'Each Gender Events'!BP$2)*'Medal values'!$B$3
+ COUNTIFS('Official Medal Table'!$I:$I,'Each Gender Events'!$A59,'Official Medal Table'!$C:$C,'Each Gender Events'!BP$1,'Official Medal Table'!$E:$E,'Each Gender Events'!BP$2)*'Medal values'!$B$3
+ COUNTIFS('Official Medal Table'!$F:$F,'Each Gender Events'!$A59,'Official Medal Table'!$C:$C,'Each Gender Events'!BP$1,'Official Medal Table'!$E:$E,"Mixed")*'Medal values'!$B$1/2
+ COUNTIFS('Official Medal Table'!$G:$G,'Each Gender Events'!$A59,'Official Medal Table'!$C:$C,'Each Gender Events'!BP$1,'Official Medal Table'!$E:$E,"Mixed")*'Medal values'!$B$2/2
+ COUNTIFS('Official Medal Table'!$H:$H,'Each Gender Events'!$A59,'Official Medal Table'!$C:$C,'Each Gender Events'!BP$1,'Official Medal Table'!$E:$E,"Mixed")*'Medal values'!$B$3/2
+ COUNTIFS('Official Medal Table'!$I:$I,'Each Gender Events'!$A59,'Official Medal Table'!$C:$C,'Each Gender Events'!BP$1,'Official Medal Table'!$E:$E,"Mixed")*'Medal values'!$B$3/2</f>
        <v>0</v>
      </c>
      <c r="BQ59">
        <f>COUNTIFS('Official Medal Table'!$F:$F,'Each Gender Events'!$A59,'Official Medal Table'!$C:$C,'Each Gender Events'!BQ$1,'Official Medal Table'!$E:$E,'Each Gender Events'!BQ$2)*'Medal values'!$B$1
+ COUNTIFS('Official Medal Table'!$G:$G,'Each Gender Events'!$A59,'Official Medal Table'!$C:$C,'Each Gender Events'!BQ$1,'Official Medal Table'!$E:$E,'Each Gender Events'!BQ$2)*'Medal values'!$B$2
+ COUNTIFS('Official Medal Table'!$H:$H,'Each Gender Events'!$A59,'Official Medal Table'!$C:$C,'Each Gender Events'!BQ$1,'Official Medal Table'!$E:$E,'Each Gender Events'!BQ$2)*'Medal values'!$B$3
+ COUNTIFS('Official Medal Table'!$I:$I,'Each Gender Events'!$A59,'Official Medal Table'!$C:$C,'Each Gender Events'!BQ$1,'Official Medal Table'!$E:$E,'Each Gender Events'!BQ$2)*'Medal values'!$B$3
+ COUNTIFS('Official Medal Table'!$F:$F,'Each Gender Events'!$A59,'Official Medal Table'!$C:$C,'Each Gender Events'!BQ$1,'Official Medal Table'!$E:$E,"Mixed")*'Medal values'!$B$1/2
+ COUNTIFS('Official Medal Table'!$G:$G,'Each Gender Events'!$A59,'Official Medal Table'!$C:$C,'Each Gender Events'!BQ$1,'Official Medal Table'!$E:$E,"Mixed")*'Medal values'!$B$2/2
+ COUNTIFS('Official Medal Table'!$H:$H,'Each Gender Events'!$A59,'Official Medal Table'!$C:$C,'Each Gender Events'!BQ$1,'Official Medal Table'!$E:$E,"Mixed")*'Medal values'!$B$3/2
+ COUNTIFS('Official Medal Table'!$I:$I,'Each Gender Events'!$A59,'Official Medal Table'!$C:$C,'Each Gender Events'!BQ$1,'Official Medal Table'!$E:$E,"Mixed")*'Medal values'!$B$3/2</f>
        <v>0</v>
      </c>
      <c r="BR59">
        <f>COUNTIFS('Official Medal Table'!$F:$F,'Each Gender Events'!$A59,'Official Medal Table'!$C:$C,'Each Gender Events'!BR$1,'Official Medal Table'!$E:$E,'Each Gender Events'!BR$2)*'Medal values'!$B$1
+ COUNTIFS('Official Medal Table'!$G:$G,'Each Gender Events'!$A59,'Official Medal Table'!$C:$C,'Each Gender Events'!BR$1,'Official Medal Table'!$E:$E,'Each Gender Events'!BR$2)*'Medal values'!$B$2
+ COUNTIFS('Official Medal Table'!$H:$H,'Each Gender Events'!$A59,'Official Medal Table'!$C:$C,'Each Gender Events'!BR$1,'Official Medal Table'!$E:$E,'Each Gender Events'!BR$2)*'Medal values'!$B$3
+ COUNTIFS('Official Medal Table'!$I:$I,'Each Gender Events'!$A59,'Official Medal Table'!$C:$C,'Each Gender Events'!BR$1,'Official Medal Table'!$E:$E,'Each Gender Events'!BR$2)*'Medal values'!$B$3
+ COUNTIFS('Official Medal Table'!$F:$F,'Each Gender Events'!$A59,'Official Medal Table'!$C:$C,'Each Gender Events'!BR$1,'Official Medal Table'!$E:$E,"Mixed")*'Medal values'!$B$1/2
+ COUNTIFS('Official Medal Table'!$G:$G,'Each Gender Events'!$A59,'Official Medal Table'!$C:$C,'Each Gender Events'!BR$1,'Official Medal Table'!$E:$E,"Mixed")*'Medal values'!$B$2/2
+ COUNTIFS('Official Medal Table'!$H:$H,'Each Gender Events'!$A59,'Official Medal Table'!$C:$C,'Each Gender Events'!BR$1,'Official Medal Table'!$E:$E,"Mixed")*'Medal values'!$B$3/2
+ COUNTIFS('Official Medal Table'!$I:$I,'Each Gender Events'!$A59,'Official Medal Table'!$C:$C,'Each Gender Events'!BR$1,'Official Medal Table'!$E:$E,"Mixed")*'Medal values'!$B$3/2</f>
        <v>0</v>
      </c>
      <c r="BS59">
        <f>COUNTIFS('Official Medal Table'!$F:$F,'Each Gender Events'!$A59,'Official Medal Table'!$C:$C,'Each Gender Events'!BS$1,'Official Medal Table'!$E:$E,'Each Gender Events'!BS$2)*'Medal values'!$B$1
+ COUNTIFS('Official Medal Table'!$G:$G,'Each Gender Events'!$A59,'Official Medal Table'!$C:$C,'Each Gender Events'!BS$1,'Official Medal Table'!$E:$E,'Each Gender Events'!BS$2)*'Medal values'!$B$2
+ COUNTIFS('Official Medal Table'!$H:$H,'Each Gender Events'!$A59,'Official Medal Table'!$C:$C,'Each Gender Events'!BS$1,'Official Medal Table'!$E:$E,'Each Gender Events'!BS$2)*'Medal values'!$B$3
+ COUNTIFS('Official Medal Table'!$I:$I,'Each Gender Events'!$A59,'Official Medal Table'!$C:$C,'Each Gender Events'!BS$1,'Official Medal Table'!$E:$E,'Each Gender Events'!BS$2)*'Medal values'!$B$3
+ COUNTIFS('Official Medal Table'!$F:$F,'Each Gender Events'!$A59,'Official Medal Table'!$C:$C,'Each Gender Events'!BS$1,'Official Medal Table'!$E:$E,"Mixed")*'Medal values'!$B$1/2
+ COUNTIFS('Official Medal Table'!$G:$G,'Each Gender Events'!$A59,'Official Medal Table'!$C:$C,'Each Gender Events'!BS$1,'Official Medal Table'!$E:$E,"Mixed")*'Medal values'!$B$2/2
+ COUNTIFS('Official Medal Table'!$H:$H,'Each Gender Events'!$A59,'Official Medal Table'!$C:$C,'Each Gender Events'!BS$1,'Official Medal Table'!$E:$E,"Mixed")*'Medal values'!$B$3/2
+ COUNTIFS('Official Medal Table'!$I:$I,'Each Gender Events'!$A59,'Official Medal Table'!$C:$C,'Each Gender Events'!BS$1,'Official Medal Table'!$E:$E,"Mixed")*'Medal values'!$B$3/2</f>
        <v>0</v>
      </c>
      <c r="BT59">
        <f>COUNTIFS('Official Medal Table'!$F:$F,'Each Gender Events'!$A59,'Official Medal Table'!$C:$C,'Each Gender Events'!BT$1,'Official Medal Table'!$E:$E,'Each Gender Events'!BT$2)*'Medal values'!$B$1
+ COUNTIFS('Official Medal Table'!$G:$G,'Each Gender Events'!$A59,'Official Medal Table'!$C:$C,'Each Gender Events'!BT$1,'Official Medal Table'!$E:$E,'Each Gender Events'!BT$2)*'Medal values'!$B$2
+ COUNTIFS('Official Medal Table'!$H:$H,'Each Gender Events'!$A59,'Official Medal Table'!$C:$C,'Each Gender Events'!BT$1,'Official Medal Table'!$E:$E,'Each Gender Events'!BT$2)*'Medal values'!$B$3
+ COUNTIFS('Official Medal Table'!$I:$I,'Each Gender Events'!$A59,'Official Medal Table'!$C:$C,'Each Gender Events'!BT$1,'Official Medal Table'!$E:$E,'Each Gender Events'!BT$2)*'Medal values'!$B$3
+ COUNTIFS('Official Medal Table'!$F:$F,'Each Gender Events'!$A59,'Official Medal Table'!$C:$C,'Each Gender Events'!BT$1,'Official Medal Table'!$E:$E,"Mixed")*'Medal values'!$B$1/2
+ COUNTIFS('Official Medal Table'!$G:$G,'Each Gender Events'!$A59,'Official Medal Table'!$C:$C,'Each Gender Events'!BT$1,'Official Medal Table'!$E:$E,"Mixed")*'Medal values'!$B$2/2
+ COUNTIFS('Official Medal Table'!$H:$H,'Each Gender Events'!$A59,'Official Medal Table'!$C:$C,'Each Gender Events'!BT$1,'Official Medal Table'!$E:$E,"Mixed")*'Medal values'!$B$3/2
+ COUNTIFS('Official Medal Table'!$I:$I,'Each Gender Events'!$A59,'Official Medal Table'!$C:$C,'Each Gender Events'!BT$1,'Official Medal Table'!$E:$E,"Mixed")*'Medal values'!$B$3/2</f>
        <v>0</v>
      </c>
      <c r="BU59">
        <f>COUNTIFS('Official Medal Table'!$F:$F,'Each Gender Events'!$A59,'Official Medal Table'!$C:$C,'Each Gender Events'!BU$1,'Official Medal Table'!$E:$E,'Each Gender Events'!BU$2)*'Medal values'!$B$1
+ COUNTIFS('Official Medal Table'!$G:$G,'Each Gender Events'!$A59,'Official Medal Table'!$C:$C,'Each Gender Events'!BU$1,'Official Medal Table'!$E:$E,'Each Gender Events'!BU$2)*'Medal values'!$B$2
+ COUNTIFS('Official Medal Table'!$H:$H,'Each Gender Events'!$A59,'Official Medal Table'!$C:$C,'Each Gender Events'!BU$1,'Official Medal Table'!$E:$E,'Each Gender Events'!BU$2)*'Medal values'!$B$3
+ COUNTIFS('Official Medal Table'!$I:$I,'Each Gender Events'!$A59,'Official Medal Table'!$C:$C,'Each Gender Events'!BU$1,'Official Medal Table'!$E:$E,'Each Gender Events'!BU$2)*'Medal values'!$B$3
+ COUNTIFS('Official Medal Table'!$F:$F,'Each Gender Events'!$A59,'Official Medal Table'!$C:$C,'Each Gender Events'!BU$1,'Official Medal Table'!$E:$E,"Mixed")*'Medal values'!$B$1/2
+ COUNTIFS('Official Medal Table'!$G:$G,'Each Gender Events'!$A59,'Official Medal Table'!$C:$C,'Each Gender Events'!BU$1,'Official Medal Table'!$E:$E,"Mixed")*'Medal values'!$B$2/2
+ COUNTIFS('Official Medal Table'!$H:$H,'Each Gender Events'!$A59,'Official Medal Table'!$C:$C,'Each Gender Events'!BU$1,'Official Medal Table'!$E:$E,"Mixed")*'Medal values'!$B$3/2
+ COUNTIFS('Official Medal Table'!$I:$I,'Each Gender Events'!$A59,'Official Medal Table'!$C:$C,'Each Gender Events'!BU$1,'Official Medal Table'!$E:$E,"Mixed")*'Medal values'!$B$3/2</f>
        <v>0</v>
      </c>
      <c r="BV59">
        <f>COUNTIFS('Official Medal Table'!$F:$F,'Each Gender Events'!$A59,'Official Medal Table'!$C:$C,'Each Gender Events'!BV$1,'Official Medal Table'!$E:$E,'Each Gender Events'!BV$2)*'Medal values'!$B$1
+ COUNTIFS('Official Medal Table'!$G:$G,'Each Gender Events'!$A59,'Official Medal Table'!$C:$C,'Each Gender Events'!BV$1,'Official Medal Table'!$E:$E,'Each Gender Events'!BV$2)*'Medal values'!$B$2
+ COUNTIFS('Official Medal Table'!$H:$H,'Each Gender Events'!$A59,'Official Medal Table'!$C:$C,'Each Gender Events'!BV$1,'Official Medal Table'!$E:$E,'Each Gender Events'!BV$2)*'Medal values'!$B$3
+ COUNTIFS('Official Medal Table'!$I:$I,'Each Gender Events'!$A59,'Official Medal Table'!$C:$C,'Each Gender Events'!BV$1,'Official Medal Table'!$E:$E,'Each Gender Events'!BV$2)*'Medal values'!$B$3
+ COUNTIFS('Official Medal Table'!$F:$F,'Each Gender Events'!$A59,'Official Medal Table'!$C:$C,'Each Gender Events'!BV$1,'Official Medal Table'!$E:$E,"Mixed")*'Medal values'!$B$1/2
+ COUNTIFS('Official Medal Table'!$G:$G,'Each Gender Events'!$A59,'Official Medal Table'!$C:$C,'Each Gender Events'!BV$1,'Official Medal Table'!$E:$E,"Mixed")*'Medal values'!$B$2/2
+ COUNTIFS('Official Medal Table'!$H:$H,'Each Gender Events'!$A59,'Official Medal Table'!$C:$C,'Each Gender Events'!BV$1,'Official Medal Table'!$E:$E,"Mixed")*'Medal values'!$B$3/2
+ COUNTIFS('Official Medal Table'!$I:$I,'Each Gender Events'!$A59,'Official Medal Table'!$C:$C,'Each Gender Events'!BV$1,'Official Medal Table'!$E:$E,"Mixed")*'Medal values'!$B$3/2</f>
        <v>0</v>
      </c>
      <c r="BW59">
        <f>COUNTIFS('Official Medal Table'!$F:$F,'Each Gender Events'!$A59,'Official Medal Table'!$C:$C,'Each Gender Events'!BW$1,'Official Medal Table'!$E:$E,'Each Gender Events'!BW$2)*'Medal values'!$B$1
+ COUNTIFS('Official Medal Table'!$G:$G,'Each Gender Events'!$A59,'Official Medal Table'!$C:$C,'Each Gender Events'!BW$1,'Official Medal Table'!$E:$E,'Each Gender Events'!BW$2)*'Medal values'!$B$2
+ COUNTIFS('Official Medal Table'!$H:$H,'Each Gender Events'!$A59,'Official Medal Table'!$C:$C,'Each Gender Events'!BW$1,'Official Medal Table'!$E:$E,'Each Gender Events'!BW$2)*'Medal values'!$B$3
+ COUNTIFS('Official Medal Table'!$I:$I,'Each Gender Events'!$A59,'Official Medal Table'!$C:$C,'Each Gender Events'!BW$1,'Official Medal Table'!$E:$E,'Each Gender Events'!BW$2)*'Medal values'!$B$3
+ COUNTIFS('Official Medal Table'!$F:$F,'Each Gender Events'!$A59,'Official Medal Table'!$C:$C,'Each Gender Events'!BW$1,'Official Medal Table'!$E:$E,"Mixed")*'Medal values'!$B$1/2
+ COUNTIFS('Official Medal Table'!$G:$G,'Each Gender Events'!$A59,'Official Medal Table'!$C:$C,'Each Gender Events'!BW$1,'Official Medal Table'!$E:$E,"Mixed")*'Medal values'!$B$2/2
+ COUNTIFS('Official Medal Table'!$H:$H,'Each Gender Events'!$A59,'Official Medal Table'!$C:$C,'Each Gender Events'!BW$1,'Official Medal Table'!$E:$E,"Mixed")*'Medal values'!$B$3/2
+ COUNTIFS('Official Medal Table'!$I:$I,'Each Gender Events'!$A59,'Official Medal Table'!$C:$C,'Each Gender Events'!BW$1,'Official Medal Table'!$E:$E,"Mixed")*'Medal values'!$B$3/2</f>
        <v>0</v>
      </c>
      <c r="BX59">
        <f>COUNTIFS('Official Medal Table'!$F:$F,'Each Gender Events'!$A59,'Official Medal Table'!$C:$C,'Each Gender Events'!BX$1,'Official Medal Table'!$E:$E,'Each Gender Events'!BX$2)*'Medal values'!$B$1
+ COUNTIFS('Official Medal Table'!$G:$G,'Each Gender Events'!$A59,'Official Medal Table'!$C:$C,'Each Gender Events'!BX$1,'Official Medal Table'!$E:$E,'Each Gender Events'!BX$2)*'Medal values'!$B$2
+ COUNTIFS('Official Medal Table'!$H:$H,'Each Gender Events'!$A59,'Official Medal Table'!$C:$C,'Each Gender Events'!BX$1,'Official Medal Table'!$E:$E,'Each Gender Events'!BX$2)*'Medal values'!$B$3
+ COUNTIFS('Official Medal Table'!$I:$I,'Each Gender Events'!$A59,'Official Medal Table'!$C:$C,'Each Gender Events'!BX$1,'Official Medal Table'!$E:$E,'Each Gender Events'!BX$2)*'Medal values'!$B$3
+ COUNTIFS('Official Medal Table'!$F:$F,'Each Gender Events'!$A59,'Official Medal Table'!$C:$C,'Each Gender Events'!BX$1,'Official Medal Table'!$E:$E,"Mixed")*'Medal values'!$B$1/2
+ COUNTIFS('Official Medal Table'!$G:$G,'Each Gender Events'!$A59,'Official Medal Table'!$C:$C,'Each Gender Events'!BX$1,'Official Medal Table'!$E:$E,"Mixed")*'Medal values'!$B$2/2
+ COUNTIFS('Official Medal Table'!$H:$H,'Each Gender Events'!$A59,'Official Medal Table'!$C:$C,'Each Gender Events'!BX$1,'Official Medal Table'!$E:$E,"Mixed")*'Medal values'!$B$3/2
+ COUNTIFS('Official Medal Table'!$I:$I,'Each Gender Events'!$A59,'Official Medal Table'!$C:$C,'Each Gender Events'!BX$1,'Official Medal Table'!$E:$E,"Mixed")*'Medal values'!$B$3/2</f>
        <v>0</v>
      </c>
      <c r="BY59">
        <f>COUNTIFS('Official Medal Table'!$F:$F,'Each Gender Events'!$A59,'Official Medal Table'!$C:$C,'Each Gender Events'!BY$1,'Official Medal Table'!$E:$E,'Each Gender Events'!BY$2)*'Medal values'!$B$1
+ COUNTIFS('Official Medal Table'!$G:$G,'Each Gender Events'!$A59,'Official Medal Table'!$C:$C,'Each Gender Events'!BY$1,'Official Medal Table'!$E:$E,'Each Gender Events'!BY$2)*'Medal values'!$B$2
+ COUNTIFS('Official Medal Table'!$H:$H,'Each Gender Events'!$A59,'Official Medal Table'!$C:$C,'Each Gender Events'!BY$1,'Official Medal Table'!$E:$E,'Each Gender Events'!BY$2)*'Medal values'!$B$3
+ COUNTIFS('Official Medal Table'!$I:$I,'Each Gender Events'!$A59,'Official Medal Table'!$C:$C,'Each Gender Events'!BY$1,'Official Medal Table'!$E:$E,'Each Gender Events'!BY$2)*'Medal values'!$B$3
+ COUNTIFS('Official Medal Table'!$F:$F,'Each Gender Events'!$A59,'Official Medal Table'!$C:$C,'Each Gender Events'!BY$1,'Official Medal Table'!$E:$E,"Mixed")*'Medal values'!$B$1/2
+ COUNTIFS('Official Medal Table'!$G:$G,'Each Gender Events'!$A59,'Official Medal Table'!$C:$C,'Each Gender Events'!BY$1,'Official Medal Table'!$E:$E,"Mixed")*'Medal values'!$B$2/2
+ COUNTIFS('Official Medal Table'!$H:$H,'Each Gender Events'!$A59,'Official Medal Table'!$C:$C,'Each Gender Events'!BY$1,'Official Medal Table'!$E:$E,"Mixed")*'Medal values'!$B$3/2
+ COUNTIFS('Official Medal Table'!$I:$I,'Each Gender Events'!$A59,'Official Medal Table'!$C:$C,'Each Gender Events'!BY$1,'Official Medal Table'!$E:$E,"Mixed")*'Medal values'!$B$3/2</f>
        <v>0</v>
      </c>
      <c r="BZ59">
        <f>COUNTIFS('Official Medal Table'!$F:$F,'Each Gender Events'!$A59,'Official Medal Table'!$C:$C,'Each Gender Events'!BZ$1,'Official Medal Table'!$E:$E,'Each Gender Events'!BZ$2)*'Medal values'!$B$1
+ COUNTIFS('Official Medal Table'!$G:$G,'Each Gender Events'!$A59,'Official Medal Table'!$C:$C,'Each Gender Events'!BZ$1,'Official Medal Table'!$E:$E,'Each Gender Events'!BZ$2)*'Medal values'!$B$2
+ COUNTIFS('Official Medal Table'!$H:$H,'Each Gender Events'!$A59,'Official Medal Table'!$C:$C,'Each Gender Events'!BZ$1,'Official Medal Table'!$E:$E,'Each Gender Events'!BZ$2)*'Medal values'!$B$3
+ COUNTIFS('Official Medal Table'!$I:$I,'Each Gender Events'!$A59,'Official Medal Table'!$C:$C,'Each Gender Events'!BZ$1,'Official Medal Table'!$E:$E,'Each Gender Events'!BZ$2)*'Medal values'!$B$3
+ COUNTIFS('Official Medal Table'!$F:$F,'Each Gender Events'!$A59,'Official Medal Table'!$C:$C,'Each Gender Events'!BZ$1,'Official Medal Table'!$E:$E,"Mixed")*'Medal values'!$B$1/2
+ COUNTIFS('Official Medal Table'!$G:$G,'Each Gender Events'!$A59,'Official Medal Table'!$C:$C,'Each Gender Events'!BZ$1,'Official Medal Table'!$E:$E,"Mixed")*'Medal values'!$B$2/2
+ COUNTIFS('Official Medal Table'!$H:$H,'Each Gender Events'!$A59,'Official Medal Table'!$C:$C,'Each Gender Events'!BZ$1,'Official Medal Table'!$E:$E,"Mixed")*'Medal values'!$B$3/2
+ COUNTIFS('Official Medal Table'!$I:$I,'Each Gender Events'!$A59,'Official Medal Table'!$C:$C,'Each Gender Events'!BZ$1,'Official Medal Table'!$E:$E,"Mixed")*'Medal values'!$B$3/2</f>
        <v>0</v>
      </c>
      <c r="CA59">
        <f>COUNTIFS('Official Medal Table'!$F:$F,'Each Gender Events'!$A59,'Official Medal Table'!$C:$C,'Each Gender Events'!CA$1,'Official Medal Table'!$E:$E,'Each Gender Events'!CA$2)*'Medal values'!$B$1
+ COUNTIFS('Official Medal Table'!$G:$G,'Each Gender Events'!$A59,'Official Medal Table'!$C:$C,'Each Gender Events'!CA$1,'Official Medal Table'!$E:$E,'Each Gender Events'!CA$2)*'Medal values'!$B$2
+ COUNTIFS('Official Medal Table'!$H:$H,'Each Gender Events'!$A59,'Official Medal Table'!$C:$C,'Each Gender Events'!CA$1,'Official Medal Table'!$E:$E,'Each Gender Events'!CA$2)*'Medal values'!$B$3
+ COUNTIFS('Official Medal Table'!$I:$I,'Each Gender Events'!$A59,'Official Medal Table'!$C:$C,'Each Gender Events'!CA$1,'Official Medal Table'!$E:$E,'Each Gender Events'!CA$2)*'Medal values'!$B$3
+ COUNTIFS('Official Medal Table'!$F:$F,'Each Gender Events'!$A59,'Official Medal Table'!$C:$C,'Each Gender Events'!CA$1,'Official Medal Table'!$E:$E,"Mixed")*'Medal values'!$B$1/2
+ COUNTIFS('Official Medal Table'!$G:$G,'Each Gender Events'!$A59,'Official Medal Table'!$C:$C,'Each Gender Events'!CA$1,'Official Medal Table'!$E:$E,"Mixed")*'Medal values'!$B$2/2
+ COUNTIFS('Official Medal Table'!$H:$H,'Each Gender Events'!$A59,'Official Medal Table'!$C:$C,'Each Gender Events'!CA$1,'Official Medal Table'!$E:$E,"Mixed")*'Medal values'!$B$3/2
+ COUNTIFS('Official Medal Table'!$I:$I,'Each Gender Events'!$A59,'Official Medal Table'!$C:$C,'Each Gender Events'!CA$1,'Official Medal Table'!$E:$E,"Mixed")*'Medal values'!$B$3/2</f>
        <v>0</v>
      </c>
      <c r="CB59">
        <f>COUNTIFS('Official Medal Table'!$F:$F,'Each Gender Events'!$A59,'Official Medal Table'!$C:$C,'Each Gender Events'!CB$1,'Official Medal Table'!$E:$E,'Each Gender Events'!CB$2)*'Medal values'!$B$1
+ COUNTIFS('Official Medal Table'!$G:$G,'Each Gender Events'!$A59,'Official Medal Table'!$C:$C,'Each Gender Events'!CB$1,'Official Medal Table'!$E:$E,'Each Gender Events'!CB$2)*'Medal values'!$B$2
+ COUNTIFS('Official Medal Table'!$H:$H,'Each Gender Events'!$A59,'Official Medal Table'!$C:$C,'Each Gender Events'!CB$1,'Official Medal Table'!$E:$E,'Each Gender Events'!CB$2)*'Medal values'!$B$3
+ COUNTIFS('Official Medal Table'!$I:$I,'Each Gender Events'!$A59,'Official Medal Table'!$C:$C,'Each Gender Events'!CB$1,'Official Medal Table'!$E:$E,'Each Gender Events'!CB$2)*'Medal values'!$B$3
+ COUNTIFS('Official Medal Table'!$F:$F,'Each Gender Events'!$A59,'Official Medal Table'!$C:$C,'Each Gender Events'!CB$1,'Official Medal Table'!$E:$E,"Mixed")*'Medal values'!$B$1/2
+ COUNTIFS('Official Medal Table'!$G:$G,'Each Gender Events'!$A59,'Official Medal Table'!$C:$C,'Each Gender Events'!CB$1,'Official Medal Table'!$E:$E,"Mixed")*'Medal values'!$B$2/2
+ COUNTIFS('Official Medal Table'!$H:$H,'Each Gender Events'!$A59,'Official Medal Table'!$C:$C,'Each Gender Events'!CB$1,'Official Medal Table'!$E:$E,"Mixed")*'Medal values'!$B$3/2
+ COUNTIFS('Official Medal Table'!$I:$I,'Each Gender Events'!$A59,'Official Medal Table'!$C:$C,'Each Gender Events'!CB$1,'Official Medal Table'!$E:$E,"Mixed")*'Medal values'!$B$3/2</f>
        <v>0</v>
      </c>
      <c r="CC59">
        <f>COUNTIFS('Official Medal Table'!$F:$F,'Each Gender Events'!$A59,'Official Medal Table'!$C:$C,'Each Gender Events'!CC$1,'Official Medal Table'!$E:$E,'Each Gender Events'!CC$2)*'Medal values'!$B$1
+ COUNTIFS('Official Medal Table'!$G:$G,'Each Gender Events'!$A59,'Official Medal Table'!$C:$C,'Each Gender Events'!CC$1,'Official Medal Table'!$E:$E,'Each Gender Events'!CC$2)*'Medal values'!$B$2
+ COUNTIFS('Official Medal Table'!$H:$H,'Each Gender Events'!$A59,'Official Medal Table'!$C:$C,'Each Gender Events'!CC$1,'Official Medal Table'!$E:$E,'Each Gender Events'!CC$2)*'Medal values'!$B$3
+ COUNTIFS('Official Medal Table'!$I:$I,'Each Gender Events'!$A59,'Official Medal Table'!$C:$C,'Each Gender Events'!CC$1,'Official Medal Table'!$E:$E,'Each Gender Events'!CC$2)*'Medal values'!$B$3
+ COUNTIFS('Official Medal Table'!$F:$F,'Each Gender Events'!$A59,'Official Medal Table'!$C:$C,'Each Gender Events'!CC$1,'Official Medal Table'!$E:$E,"Mixed")*'Medal values'!$B$1/2
+ COUNTIFS('Official Medal Table'!$G:$G,'Each Gender Events'!$A59,'Official Medal Table'!$C:$C,'Each Gender Events'!CC$1,'Official Medal Table'!$E:$E,"Mixed")*'Medal values'!$B$2/2
+ COUNTIFS('Official Medal Table'!$H:$H,'Each Gender Events'!$A59,'Official Medal Table'!$C:$C,'Each Gender Events'!CC$1,'Official Medal Table'!$E:$E,"Mixed")*'Medal values'!$B$3/2
+ COUNTIFS('Official Medal Table'!$I:$I,'Each Gender Events'!$A59,'Official Medal Table'!$C:$C,'Each Gender Events'!CC$1,'Official Medal Table'!$E:$E,"Mixed")*'Medal values'!$B$3/2</f>
        <v>0</v>
      </c>
      <c r="CD59">
        <f>COUNTIFS('Official Medal Table'!$F:$F,'Each Gender Events'!$A59,'Official Medal Table'!$C:$C,'Each Gender Events'!CD$1,'Official Medal Table'!$E:$E,'Each Gender Events'!CD$2)*'Medal values'!$B$1
+ COUNTIFS('Official Medal Table'!$G:$G,'Each Gender Events'!$A59,'Official Medal Table'!$C:$C,'Each Gender Events'!CD$1,'Official Medal Table'!$E:$E,'Each Gender Events'!CD$2)*'Medal values'!$B$2
+ COUNTIFS('Official Medal Table'!$H:$H,'Each Gender Events'!$A59,'Official Medal Table'!$C:$C,'Each Gender Events'!CD$1,'Official Medal Table'!$E:$E,'Each Gender Events'!CD$2)*'Medal values'!$B$3
+ COUNTIFS('Official Medal Table'!$I:$I,'Each Gender Events'!$A59,'Official Medal Table'!$C:$C,'Each Gender Events'!CD$1,'Official Medal Table'!$E:$E,'Each Gender Events'!CD$2)*'Medal values'!$B$3
+ COUNTIFS('Official Medal Table'!$F:$F,'Each Gender Events'!$A59,'Official Medal Table'!$C:$C,'Each Gender Events'!CD$1,'Official Medal Table'!$E:$E,"Mixed")*'Medal values'!$B$1/2
+ COUNTIFS('Official Medal Table'!$G:$G,'Each Gender Events'!$A59,'Official Medal Table'!$C:$C,'Each Gender Events'!CD$1,'Official Medal Table'!$E:$E,"Mixed")*'Medal values'!$B$2/2
+ COUNTIFS('Official Medal Table'!$H:$H,'Each Gender Events'!$A59,'Official Medal Table'!$C:$C,'Each Gender Events'!CD$1,'Official Medal Table'!$E:$E,"Mixed")*'Medal values'!$B$3/2
+ COUNTIFS('Official Medal Table'!$I:$I,'Each Gender Events'!$A59,'Official Medal Table'!$C:$C,'Each Gender Events'!CD$1,'Official Medal Table'!$E:$E,"Mixed")*'Medal values'!$B$3/2</f>
        <v>0</v>
      </c>
      <c r="CE59">
        <f>COUNTIFS('Official Medal Table'!$F:$F,'Each Gender Events'!$A59,'Official Medal Table'!$C:$C,'Each Gender Events'!CE$1,'Official Medal Table'!$E:$E,'Each Gender Events'!CE$2)*'Medal values'!$B$1
+ COUNTIFS('Official Medal Table'!$G:$G,'Each Gender Events'!$A59,'Official Medal Table'!$C:$C,'Each Gender Events'!CE$1,'Official Medal Table'!$E:$E,'Each Gender Events'!CE$2)*'Medal values'!$B$2
+ COUNTIFS('Official Medal Table'!$H:$H,'Each Gender Events'!$A59,'Official Medal Table'!$C:$C,'Each Gender Events'!CE$1,'Official Medal Table'!$E:$E,'Each Gender Events'!CE$2)*'Medal values'!$B$3
+ COUNTIFS('Official Medal Table'!$I:$I,'Each Gender Events'!$A59,'Official Medal Table'!$C:$C,'Each Gender Events'!CE$1,'Official Medal Table'!$E:$E,'Each Gender Events'!CE$2)*'Medal values'!$B$3
+ COUNTIFS('Official Medal Table'!$F:$F,'Each Gender Events'!$A59,'Official Medal Table'!$C:$C,'Each Gender Events'!CE$1,'Official Medal Table'!$E:$E,"Mixed")*'Medal values'!$B$1/2
+ COUNTIFS('Official Medal Table'!$G:$G,'Each Gender Events'!$A59,'Official Medal Table'!$C:$C,'Each Gender Events'!CE$1,'Official Medal Table'!$E:$E,"Mixed")*'Medal values'!$B$2/2
+ COUNTIFS('Official Medal Table'!$H:$H,'Each Gender Events'!$A59,'Official Medal Table'!$C:$C,'Each Gender Events'!CE$1,'Official Medal Table'!$E:$E,"Mixed")*'Medal values'!$B$3/2
+ COUNTIFS('Official Medal Table'!$I:$I,'Each Gender Events'!$A59,'Official Medal Table'!$C:$C,'Each Gender Events'!CE$1,'Official Medal Table'!$E:$E,"Mixed")*'Medal values'!$B$3/2</f>
        <v>0</v>
      </c>
      <c r="CF59">
        <f>COUNTIFS('Official Medal Table'!$F:$F,'Each Gender Events'!$A59,'Official Medal Table'!$C:$C,'Each Gender Events'!CF$1,'Official Medal Table'!$E:$E,'Each Gender Events'!CF$2)*'Medal values'!$B$1
+ COUNTIFS('Official Medal Table'!$G:$G,'Each Gender Events'!$A59,'Official Medal Table'!$C:$C,'Each Gender Events'!CF$1,'Official Medal Table'!$E:$E,'Each Gender Events'!CF$2)*'Medal values'!$B$2
+ COUNTIFS('Official Medal Table'!$H:$H,'Each Gender Events'!$A59,'Official Medal Table'!$C:$C,'Each Gender Events'!CF$1,'Official Medal Table'!$E:$E,'Each Gender Events'!CF$2)*'Medal values'!$B$3
+ COUNTIFS('Official Medal Table'!$I:$I,'Each Gender Events'!$A59,'Official Medal Table'!$C:$C,'Each Gender Events'!CF$1,'Official Medal Table'!$E:$E,'Each Gender Events'!CF$2)*'Medal values'!$B$3
+ COUNTIFS('Official Medal Table'!$F:$F,'Each Gender Events'!$A59,'Official Medal Table'!$C:$C,'Each Gender Events'!CF$1,'Official Medal Table'!$E:$E,"Mixed")*'Medal values'!$B$1/2
+ COUNTIFS('Official Medal Table'!$G:$G,'Each Gender Events'!$A59,'Official Medal Table'!$C:$C,'Each Gender Events'!CF$1,'Official Medal Table'!$E:$E,"Mixed")*'Medal values'!$B$2/2
+ COUNTIFS('Official Medal Table'!$H:$H,'Each Gender Events'!$A59,'Official Medal Table'!$C:$C,'Each Gender Events'!CF$1,'Official Medal Table'!$E:$E,"Mixed")*'Medal values'!$B$3/2
+ COUNTIFS('Official Medal Table'!$I:$I,'Each Gender Events'!$A59,'Official Medal Table'!$C:$C,'Each Gender Events'!CF$1,'Official Medal Table'!$E:$E,"Mixed")*'Medal values'!$B$3/2</f>
        <v>0</v>
      </c>
      <c r="CG59">
        <f>COUNTIFS('Official Medal Table'!$F:$F,'Each Gender Events'!$A59,'Official Medal Table'!$C:$C,'Each Gender Events'!CG$1,'Official Medal Table'!$E:$E,'Each Gender Events'!CG$2)*'Medal values'!$B$1
+ COUNTIFS('Official Medal Table'!$G:$G,'Each Gender Events'!$A59,'Official Medal Table'!$C:$C,'Each Gender Events'!CG$1,'Official Medal Table'!$E:$E,'Each Gender Events'!CG$2)*'Medal values'!$B$2
+ COUNTIFS('Official Medal Table'!$H:$H,'Each Gender Events'!$A59,'Official Medal Table'!$C:$C,'Each Gender Events'!CG$1,'Official Medal Table'!$E:$E,'Each Gender Events'!CG$2)*'Medal values'!$B$3
+ COUNTIFS('Official Medal Table'!$I:$I,'Each Gender Events'!$A59,'Official Medal Table'!$C:$C,'Each Gender Events'!CG$1,'Official Medal Table'!$E:$E,'Each Gender Events'!CG$2)*'Medal values'!$B$3
+ COUNTIFS('Official Medal Table'!$F:$F,'Each Gender Events'!$A59,'Official Medal Table'!$C:$C,'Each Gender Events'!CG$1,'Official Medal Table'!$E:$E,"Mixed")*'Medal values'!$B$1/2
+ COUNTIFS('Official Medal Table'!$G:$G,'Each Gender Events'!$A59,'Official Medal Table'!$C:$C,'Each Gender Events'!CG$1,'Official Medal Table'!$E:$E,"Mixed")*'Medal values'!$B$2/2
+ COUNTIFS('Official Medal Table'!$H:$H,'Each Gender Events'!$A59,'Official Medal Table'!$C:$C,'Each Gender Events'!CG$1,'Official Medal Table'!$E:$E,"Mixed")*'Medal values'!$B$3/2
+ COUNTIFS('Official Medal Table'!$I:$I,'Each Gender Events'!$A59,'Official Medal Table'!$C:$C,'Each Gender Events'!CG$1,'Official Medal Table'!$E:$E,"Mixed")*'Medal values'!$B$3/2</f>
        <v>0</v>
      </c>
      <c r="CH59">
        <f>COUNTIFS('Official Medal Table'!$F:$F,'Each Gender Events'!$A59,'Official Medal Table'!$C:$C,'Each Gender Events'!CH$1,'Official Medal Table'!$E:$E,'Each Gender Events'!CH$2)*'Medal values'!$B$1
+ COUNTIFS('Official Medal Table'!$G:$G,'Each Gender Events'!$A59,'Official Medal Table'!$C:$C,'Each Gender Events'!CH$1,'Official Medal Table'!$E:$E,'Each Gender Events'!CH$2)*'Medal values'!$B$2
+ COUNTIFS('Official Medal Table'!$H:$H,'Each Gender Events'!$A59,'Official Medal Table'!$C:$C,'Each Gender Events'!CH$1,'Official Medal Table'!$E:$E,'Each Gender Events'!CH$2)*'Medal values'!$B$3
+ COUNTIFS('Official Medal Table'!$I:$I,'Each Gender Events'!$A59,'Official Medal Table'!$C:$C,'Each Gender Events'!CH$1,'Official Medal Table'!$E:$E,'Each Gender Events'!CH$2)*'Medal values'!$B$3
+ COUNTIFS('Official Medal Table'!$F:$F,'Each Gender Events'!$A59,'Official Medal Table'!$C:$C,'Each Gender Events'!CH$1,'Official Medal Table'!$E:$E,"Mixed")*'Medal values'!$B$1/2
+ COUNTIFS('Official Medal Table'!$G:$G,'Each Gender Events'!$A59,'Official Medal Table'!$C:$C,'Each Gender Events'!CH$1,'Official Medal Table'!$E:$E,"Mixed")*'Medal values'!$B$2/2
+ COUNTIFS('Official Medal Table'!$H:$H,'Each Gender Events'!$A59,'Official Medal Table'!$C:$C,'Each Gender Events'!CH$1,'Official Medal Table'!$E:$E,"Mixed")*'Medal values'!$B$3/2
+ COUNTIFS('Official Medal Table'!$I:$I,'Each Gender Events'!$A59,'Official Medal Table'!$C:$C,'Each Gender Events'!CH$1,'Official Medal Table'!$E:$E,"Mixed")*'Medal values'!$B$3/2</f>
        <v>0</v>
      </c>
      <c r="CI59">
        <f>COUNTIFS('Official Medal Table'!$F:$F,'Each Gender Events'!$A59,'Official Medal Table'!$C:$C,'Each Gender Events'!CI$1,'Official Medal Table'!$E:$E,'Each Gender Events'!CI$2)*'Medal values'!$B$1
+ COUNTIFS('Official Medal Table'!$G:$G,'Each Gender Events'!$A59,'Official Medal Table'!$C:$C,'Each Gender Events'!CI$1,'Official Medal Table'!$E:$E,'Each Gender Events'!CI$2)*'Medal values'!$B$2
+ COUNTIFS('Official Medal Table'!$H:$H,'Each Gender Events'!$A59,'Official Medal Table'!$C:$C,'Each Gender Events'!CI$1,'Official Medal Table'!$E:$E,'Each Gender Events'!CI$2)*'Medal values'!$B$3
+ COUNTIFS('Official Medal Table'!$I:$I,'Each Gender Events'!$A59,'Official Medal Table'!$C:$C,'Each Gender Events'!CI$1,'Official Medal Table'!$E:$E,'Each Gender Events'!CI$2)*'Medal values'!$B$3
+ COUNTIFS('Official Medal Table'!$F:$F,'Each Gender Events'!$A59,'Official Medal Table'!$C:$C,'Each Gender Events'!CI$1,'Official Medal Table'!$E:$E,"Mixed")*'Medal values'!$B$1/2
+ COUNTIFS('Official Medal Table'!$G:$G,'Each Gender Events'!$A59,'Official Medal Table'!$C:$C,'Each Gender Events'!CI$1,'Official Medal Table'!$E:$E,"Mixed")*'Medal values'!$B$2/2
+ COUNTIFS('Official Medal Table'!$H:$H,'Each Gender Events'!$A59,'Official Medal Table'!$C:$C,'Each Gender Events'!CI$1,'Official Medal Table'!$E:$E,"Mixed")*'Medal values'!$B$3/2
+ COUNTIFS('Official Medal Table'!$I:$I,'Each Gender Events'!$A59,'Official Medal Table'!$C:$C,'Each Gender Events'!CI$1,'Official Medal Table'!$E:$E,"Mixed")*'Medal values'!$B$3/2</f>
        <v>0</v>
      </c>
      <c r="CJ59">
        <f>COUNTIFS('Official Medal Table'!$F:$F,'Each Gender Events'!$A59,'Official Medal Table'!$C:$C,'Each Gender Events'!CJ$1,'Official Medal Table'!$E:$E,'Each Gender Events'!CJ$2)*'Medal values'!$B$1
+ COUNTIFS('Official Medal Table'!$G:$G,'Each Gender Events'!$A59,'Official Medal Table'!$C:$C,'Each Gender Events'!CJ$1,'Official Medal Table'!$E:$E,'Each Gender Events'!CJ$2)*'Medal values'!$B$2
+ COUNTIFS('Official Medal Table'!$H:$H,'Each Gender Events'!$A59,'Official Medal Table'!$C:$C,'Each Gender Events'!CJ$1,'Official Medal Table'!$E:$E,'Each Gender Events'!CJ$2)*'Medal values'!$B$3
+ COUNTIFS('Official Medal Table'!$I:$I,'Each Gender Events'!$A59,'Official Medal Table'!$C:$C,'Each Gender Events'!CJ$1,'Official Medal Table'!$E:$E,'Each Gender Events'!CJ$2)*'Medal values'!$B$3
+ COUNTIFS('Official Medal Table'!$F:$F,'Each Gender Events'!$A59,'Official Medal Table'!$C:$C,'Each Gender Events'!CJ$1,'Official Medal Table'!$E:$E,"Mixed")*'Medal values'!$B$1/2
+ COUNTIFS('Official Medal Table'!$G:$G,'Each Gender Events'!$A59,'Official Medal Table'!$C:$C,'Each Gender Events'!CJ$1,'Official Medal Table'!$E:$E,"Mixed")*'Medal values'!$B$2/2
+ COUNTIFS('Official Medal Table'!$H:$H,'Each Gender Events'!$A59,'Official Medal Table'!$C:$C,'Each Gender Events'!CJ$1,'Official Medal Table'!$E:$E,"Mixed")*'Medal values'!$B$3/2
+ COUNTIFS('Official Medal Table'!$I:$I,'Each Gender Events'!$A59,'Official Medal Table'!$C:$C,'Each Gender Events'!CJ$1,'Official Medal Table'!$E:$E,"Mixed")*'Medal values'!$B$3/2</f>
        <v>0</v>
      </c>
      <c r="CK59">
        <f>COUNTIFS('Official Medal Table'!$F:$F,'Each Gender Events'!$A59,'Official Medal Table'!$C:$C,'Each Gender Events'!CK$1,'Official Medal Table'!$E:$E,'Each Gender Events'!CK$2)*'Medal values'!$B$1
+ COUNTIFS('Official Medal Table'!$G:$G,'Each Gender Events'!$A59,'Official Medal Table'!$C:$C,'Each Gender Events'!CK$1,'Official Medal Table'!$E:$E,'Each Gender Events'!CK$2)*'Medal values'!$B$2
+ COUNTIFS('Official Medal Table'!$H:$H,'Each Gender Events'!$A59,'Official Medal Table'!$C:$C,'Each Gender Events'!CK$1,'Official Medal Table'!$E:$E,'Each Gender Events'!CK$2)*'Medal values'!$B$3
+ COUNTIFS('Official Medal Table'!$I:$I,'Each Gender Events'!$A59,'Official Medal Table'!$C:$C,'Each Gender Events'!CK$1,'Official Medal Table'!$E:$E,'Each Gender Events'!CK$2)*'Medal values'!$B$3
+ COUNTIFS('Official Medal Table'!$F:$F,'Each Gender Events'!$A59,'Official Medal Table'!$C:$C,'Each Gender Events'!CK$1,'Official Medal Table'!$E:$E,"Mixed")*'Medal values'!$B$1/2
+ COUNTIFS('Official Medal Table'!$G:$G,'Each Gender Events'!$A59,'Official Medal Table'!$C:$C,'Each Gender Events'!CK$1,'Official Medal Table'!$E:$E,"Mixed")*'Medal values'!$B$2/2
+ COUNTIFS('Official Medal Table'!$H:$H,'Each Gender Events'!$A59,'Official Medal Table'!$C:$C,'Each Gender Events'!CK$1,'Official Medal Table'!$E:$E,"Mixed")*'Medal values'!$B$3/2
+ COUNTIFS('Official Medal Table'!$I:$I,'Each Gender Events'!$A59,'Official Medal Table'!$C:$C,'Each Gender Events'!CK$1,'Official Medal Table'!$E:$E,"Mixed")*'Medal values'!$B$3/2</f>
        <v>0</v>
      </c>
      <c r="CL59">
        <f>COUNTIFS('Official Medal Table'!$F:$F,'Each Gender Events'!$A59,'Official Medal Table'!$C:$C,'Each Gender Events'!CL$1,'Official Medal Table'!$E:$E,'Each Gender Events'!CL$2)*'Medal values'!$B$1
+ COUNTIFS('Official Medal Table'!$G:$G,'Each Gender Events'!$A59,'Official Medal Table'!$C:$C,'Each Gender Events'!CL$1,'Official Medal Table'!$E:$E,'Each Gender Events'!CL$2)*'Medal values'!$B$2
+ COUNTIFS('Official Medal Table'!$H:$H,'Each Gender Events'!$A59,'Official Medal Table'!$C:$C,'Each Gender Events'!CL$1,'Official Medal Table'!$E:$E,'Each Gender Events'!CL$2)*'Medal values'!$B$3
+ COUNTIFS('Official Medal Table'!$I:$I,'Each Gender Events'!$A59,'Official Medal Table'!$C:$C,'Each Gender Events'!CL$1,'Official Medal Table'!$E:$E,'Each Gender Events'!CL$2)*'Medal values'!$B$3
+ COUNTIFS('Official Medal Table'!$F:$F,'Each Gender Events'!$A59,'Official Medal Table'!$C:$C,'Each Gender Events'!CL$1,'Official Medal Table'!$E:$E,"Mixed")*'Medal values'!$B$1/2
+ COUNTIFS('Official Medal Table'!$G:$G,'Each Gender Events'!$A59,'Official Medal Table'!$C:$C,'Each Gender Events'!CL$1,'Official Medal Table'!$E:$E,"Mixed")*'Medal values'!$B$2/2
+ COUNTIFS('Official Medal Table'!$H:$H,'Each Gender Events'!$A59,'Official Medal Table'!$C:$C,'Each Gender Events'!CL$1,'Official Medal Table'!$E:$E,"Mixed")*'Medal values'!$B$3/2
+ COUNTIFS('Official Medal Table'!$I:$I,'Each Gender Events'!$A59,'Official Medal Table'!$C:$C,'Each Gender Events'!CL$1,'Official Medal Table'!$E:$E,"Mixed")*'Medal values'!$B$3/2</f>
        <v>0</v>
      </c>
      <c r="CM59">
        <f>COUNTIFS('Official Medal Table'!$F:$F,'Each Gender Events'!$A59,'Official Medal Table'!$C:$C,'Each Gender Events'!CM$1,'Official Medal Table'!$E:$E,'Each Gender Events'!CM$2)*'Medal values'!$B$1
+ COUNTIFS('Official Medal Table'!$G:$G,'Each Gender Events'!$A59,'Official Medal Table'!$C:$C,'Each Gender Events'!CM$1,'Official Medal Table'!$E:$E,'Each Gender Events'!CM$2)*'Medal values'!$B$2
+ COUNTIFS('Official Medal Table'!$H:$H,'Each Gender Events'!$A59,'Official Medal Table'!$C:$C,'Each Gender Events'!CM$1,'Official Medal Table'!$E:$E,'Each Gender Events'!CM$2)*'Medal values'!$B$3
+ COUNTIFS('Official Medal Table'!$I:$I,'Each Gender Events'!$A59,'Official Medal Table'!$C:$C,'Each Gender Events'!CM$1,'Official Medal Table'!$E:$E,'Each Gender Events'!CM$2)*'Medal values'!$B$3
+ COUNTIFS('Official Medal Table'!$F:$F,'Each Gender Events'!$A59,'Official Medal Table'!$C:$C,'Each Gender Events'!CM$1,'Official Medal Table'!$E:$E,"Mixed")*'Medal values'!$B$1/2
+ COUNTIFS('Official Medal Table'!$G:$G,'Each Gender Events'!$A59,'Official Medal Table'!$C:$C,'Each Gender Events'!CM$1,'Official Medal Table'!$E:$E,"Mixed")*'Medal values'!$B$2/2
+ COUNTIFS('Official Medal Table'!$H:$H,'Each Gender Events'!$A59,'Official Medal Table'!$C:$C,'Each Gender Events'!CM$1,'Official Medal Table'!$E:$E,"Mixed")*'Medal values'!$B$3/2
+ COUNTIFS('Official Medal Table'!$I:$I,'Each Gender Events'!$A59,'Official Medal Table'!$C:$C,'Each Gender Events'!CM$1,'Official Medal Table'!$E:$E,"Mixed")*'Medal values'!$B$3/2</f>
        <v>0</v>
      </c>
      <c r="CN59">
        <f>COUNTIFS('Official Medal Table'!$F:$F,'Each Gender Events'!$A59,'Official Medal Table'!$C:$C,'Each Gender Events'!CN$1,'Official Medal Table'!$E:$E,'Each Gender Events'!CN$2)*'Medal values'!$B$1
+ COUNTIFS('Official Medal Table'!$G:$G,'Each Gender Events'!$A59,'Official Medal Table'!$C:$C,'Each Gender Events'!CN$1,'Official Medal Table'!$E:$E,'Each Gender Events'!CN$2)*'Medal values'!$B$2
+ COUNTIFS('Official Medal Table'!$H:$H,'Each Gender Events'!$A59,'Official Medal Table'!$C:$C,'Each Gender Events'!CN$1,'Official Medal Table'!$E:$E,'Each Gender Events'!CN$2)*'Medal values'!$B$3
+ COUNTIFS('Official Medal Table'!$I:$I,'Each Gender Events'!$A59,'Official Medal Table'!$C:$C,'Each Gender Events'!CN$1,'Official Medal Table'!$E:$E,'Each Gender Events'!CN$2)*'Medal values'!$B$3
+ COUNTIFS('Official Medal Table'!$F:$F,'Each Gender Events'!$A59,'Official Medal Table'!$C:$C,'Each Gender Events'!CN$1,'Official Medal Table'!$E:$E,"Mixed")*'Medal values'!$B$1/2
+ COUNTIFS('Official Medal Table'!$G:$G,'Each Gender Events'!$A59,'Official Medal Table'!$C:$C,'Each Gender Events'!CN$1,'Official Medal Table'!$E:$E,"Mixed")*'Medal values'!$B$2/2
+ COUNTIFS('Official Medal Table'!$H:$H,'Each Gender Events'!$A59,'Official Medal Table'!$C:$C,'Each Gender Events'!CN$1,'Official Medal Table'!$E:$E,"Mixed")*'Medal values'!$B$3/2
+ COUNTIFS('Official Medal Table'!$I:$I,'Each Gender Events'!$A59,'Official Medal Table'!$C:$C,'Each Gender Events'!CN$1,'Official Medal Table'!$E:$E,"Mixed")*'Medal values'!$B$3/2</f>
        <v>0</v>
      </c>
      <c r="CO59">
        <f>COUNTIFS('Official Medal Table'!$F:$F,'Each Gender Events'!$A59,'Official Medal Table'!$C:$C,'Each Gender Events'!CO$1,'Official Medal Table'!$E:$E,'Each Gender Events'!CO$2)*'Medal values'!$B$1
+ COUNTIFS('Official Medal Table'!$G:$G,'Each Gender Events'!$A59,'Official Medal Table'!$C:$C,'Each Gender Events'!CO$1,'Official Medal Table'!$E:$E,'Each Gender Events'!CO$2)*'Medal values'!$B$2
+ COUNTIFS('Official Medal Table'!$H:$H,'Each Gender Events'!$A59,'Official Medal Table'!$C:$C,'Each Gender Events'!CO$1,'Official Medal Table'!$E:$E,'Each Gender Events'!CO$2)*'Medal values'!$B$3
+ COUNTIFS('Official Medal Table'!$I:$I,'Each Gender Events'!$A59,'Official Medal Table'!$C:$C,'Each Gender Events'!CO$1,'Official Medal Table'!$E:$E,'Each Gender Events'!CO$2)*'Medal values'!$B$3
+ COUNTIFS('Official Medal Table'!$F:$F,'Each Gender Events'!$A59,'Official Medal Table'!$C:$C,'Each Gender Events'!CO$1,'Official Medal Table'!$E:$E,"Mixed")*'Medal values'!$B$1/2
+ COUNTIFS('Official Medal Table'!$G:$G,'Each Gender Events'!$A59,'Official Medal Table'!$C:$C,'Each Gender Events'!CO$1,'Official Medal Table'!$E:$E,"Mixed")*'Medal values'!$B$2/2
+ COUNTIFS('Official Medal Table'!$H:$H,'Each Gender Events'!$A59,'Official Medal Table'!$C:$C,'Each Gender Events'!CO$1,'Official Medal Table'!$E:$E,"Mixed")*'Medal values'!$B$3/2
+ COUNTIFS('Official Medal Table'!$I:$I,'Each Gender Events'!$A59,'Official Medal Table'!$C:$C,'Each Gender Events'!CO$1,'Official Medal Table'!$E:$E,"Mixed")*'Medal values'!$B$3/2</f>
        <v>0</v>
      </c>
      <c r="CP59">
        <f>COUNTIFS('Official Medal Table'!$F:$F,'Each Gender Events'!$A59,'Official Medal Table'!$C:$C,'Each Gender Events'!CP$1,'Official Medal Table'!$E:$E,'Each Gender Events'!CP$2)*'Medal values'!$B$1
+ COUNTIFS('Official Medal Table'!$G:$G,'Each Gender Events'!$A59,'Official Medal Table'!$C:$C,'Each Gender Events'!CP$1,'Official Medal Table'!$E:$E,'Each Gender Events'!CP$2)*'Medal values'!$B$2
+ COUNTIFS('Official Medal Table'!$H:$H,'Each Gender Events'!$A59,'Official Medal Table'!$C:$C,'Each Gender Events'!CP$1,'Official Medal Table'!$E:$E,'Each Gender Events'!CP$2)*'Medal values'!$B$3
+ COUNTIFS('Official Medal Table'!$I:$I,'Each Gender Events'!$A59,'Official Medal Table'!$C:$C,'Each Gender Events'!CP$1,'Official Medal Table'!$E:$E,'Each Gender Events'!CP$2)*'Medal values'!$B$3
+ COUNTIFS('Official Medal Table'!$F:$F,'Each Gender Events'!$A59,'Official Medal Table'!$C:$C,'Each Gender Events'!CP$1,'Official Medal Table'!$E:$E,"Mixed")*'Medal values'!$B$1/2
+ COUNTIFS('Official Medal Table'!$G:$G,'Each Gender Events'!$A59,'Official Medal Table'!$C:$C,'Each Gender Events'!CP$1,'Official Medal Table'!$E:$E,"Mixed")*'Medal values'!$B$2/2
+ COUNTIFS('Official Medal Table'!$H:$H,'Each Gender Events'!$A59,'Official Medal Table'!$C:$C,'Each Gender Events'!CP$1,'Official Medal Table'!$E:$E,"Mixed")*'Medal values'!$B$3/2
+ COUNTIFS('Official Medal Table'!$I:$I,'Each Gender Events'!$A59,'Official Medal Table'!$C:$C,'Each Gender Events'!CP$1,'Official Medal Table'!$E:$E,"Mixed")*'Medal values'!$B$3/2</f>
        <v>0</v>
      </c>
      <c r="CQ59">
        <f>COUNTIFS('Official Medal Table'!$F:$F,'Each Gender Events'!$A59,'Official Medal Table'!$C:$C,'Each Gender Events'!CQ$1,'Official Medal Table'!$E:$E,'Each Gender Events'!CQ$2)*'Medal values'!$B$1
+ COUNTIFS('Official Medal Table'!$G:$G,'Each Gender Events'!$A59,'Official Medal Table'!$C:$C,'Each Gender Events'!CQ$1,'Official Medal Table'!$E:$E,'Each Gender Events'!CQ$2)*'Medal values'!$B$2
+ COUNTIFS('Official Medal Table'!$H:$H,'Each Gender Events'!$A59,'Official Medal Table'!$C:$C,'Each Gender Events'!CQ$1,'Official Medal Table'!$E:$E,'Each Gender Events'!CQ$2)*'Medal values'!$B$3
+ COUNTIFS('Official Medal Table'!$I:$I,'Each Gender Events'!$A59,'Official Medal Table'!$C:$C,'Each Gender Events'!CQ$1,'Official Medal Table'!$E:$E,'Each Gender Events'!CQ$2)*'Medal values'!$B$3
+ COUNTIFS('Official Medal Table'!$F:$F,'Each Gender Events'!$A59,'Official Medal Table'!$C:$C,'Each Gender Events'!CQ$1,'Official Medal Table'!$E:$E,"Mixed")*'Medal values'!$B$1/2
+ COUNTIFS('Official Medal Table'!$G:$G,'Each Gender Events'!$A59,'Official Medal Table'!$C:$C,'Each Gender Events'!CQ$1,'Official Medal Table'!$E:$E,"Mixed")*'Medal values'!$B$2/2
+ COUNTIFS('Official Medal Table'!$H:$H,'Each Gender Events'!$A59,'Official Medal Table'!$C:$C,'Each Gender Events'!CQ$1,'Official Medal Table'!$E:$E,"Mixed")*'Medal values'!$B$3/2
+ COUNTIFS('Official Medal Table'!$I:$I,'Each Gender Events'!$A59,'Official Medal Table'!$C:$C,'Each Gender Events'!CQ$1,'Official Medal Table'!$E:$E,"Mixed")*'Medal values'!$B$3/2</f>
        <v>0</v>
      </c>
      <c r="CR59">
        <f>COUNTIFS('Official Medal Table'!$F:$F,'Each Gender Events'!$A59,'Official Medal Table'!$C:$C,'Each Gender Events'!CR$1,'Official Medal Table'!$E:$E,'Each Gender Events'!CR$2)*'Medal values'!$B$1
+ COUNTIFS('Official Medal Table'!$G:$G,'Each Gender Events'!$A59,'Official Medal Table'!$C:$C,'Each Gender Events'!CR$1,'Official Medal Table'!$E:$E,'Each Gender Events'!CR$2)*'Medal values'!$B$2
+ COUNTIFS('Official Medal Table'!$H:$H,'Each Gender Events'!$A59,'Official Medal Table'!$C:$C,'Each Gender Events'!CR$1,'Official Medal Table'!$E:$E,'Each Gender Events'!CR$2)*'Medal values'!$B$3
+ COUNTIFS('Official Medal Table'!$I:$I,'Each Gender Events'!$A59,'Official Medal Table'!$C:$C,'Each Gender Events'!CR$1,'Official Medal Table'!$E:$E,'Each Gender Events'!CR$2)*'Medal values'!$B$3
+ COUNTIFS('Official Medal Table'!$F:$F,'Each Gender Events'!$A59,'Official Medal Table'!$C:$C,'Each Gender Events'!CR$1,'Official Medal Table'!$E:$E,"Mixed")*'Medal values'!$B$1/2
+ COUNTIFS('Official Medal Table'!$G:$G,'Each Gender Events'!$A59,'Official Medal Table'!$C:$C,'Each Gender Events'!CR$1,'Official Medal Table'!$E:$E,"Mixed")*'Medal values'!$B$2/2
+ COUNTIFS('Official Medal Table'!$H:$H,'Each Gender Events'!$A59,'Official Medal Table'!$C:$C,'Each Gender Events'!CR$1,'Official Medal Table'!$E:$E,"Mixed")*'Medal values'!$B$3/2
+ COUNTIFS('Official Medal Table'!$I:$I,'Each Gender Events'!$A59,'Official Medal Table'!$C:$C,'Each Gender Events'!CR$1,'Official Medal Table'!$E:$E,"Mixed")*'Medal values'!$B$3/2</f>
        <v>0</v>
      </c>
      <c r="CS59">
        <f>COUNTIFS('Official Medal Table'!$F:$F,'Each Gender Events'!$A59,'Official Medal Table'!$C:$C,'Each Gender Events'!CS$1,'Official Medal Table'!$E:$E,'Each Gender Events'!CS$2)*'Medal values'!$B$1
+ COUNTIFS('Official Medal Table'!$G:$G,'Each Gender Events'!$A59,'Official Medal Table'!$C:$C,'Each Gender Events'!CS$1,'Official Medal Table'!$E:$E,'Each Gender Events'!CS$2)*'Medal values'!$B$2
+ COUNTIFS('Official Medal Table'!$H:$H,'Each Gender Events'!$A59,'Official Medal Table'!$C:$C,'Each Gender Events'!CS$1,'Official Medal Table'!$E:$E,'Each Gender Events'!CS$2)*'Medal values'!$B$3
+ COUNTIFS('Official Medal Table'!$I:$I,'Each Gender Events'!$A59,'Official Medal Table'!$C:$C,'Each Gender Events'!CS$1,'Official Medal Table'!$E:$E,'Each Gender Events'!CS$2)*'Medal values'!$B$3
+ COUNTIFS('Official Medal Table'!$F:$F,'Each Gender Events'!$A59,'Official Medal Table'!$C:$C,'Each Gender Events'!CS$1,'Official Medal Table'!$E:$E,"Mixed")*'Medal values'!$B$1/2
+ COUNTIFS('Official Medal Table'!$G:$G,'Each Gender Events'!$A59,'Official Medal Table'!$C:$C,'Each Gender Events'!CS$1,'Official Medal Table'!$E:$E,"Mixed")*'Medal values'!$B$2/2
+ COUNTIFS('Official Medal Table'!$H:$H,'Each Gender Events'!$A59,'Official Medal Table'!$C:$C,'Each Gender Events'!CS$1,'Official Medal Table'!$E:$E,"Mixed")*'Medal values'!$B$3/2
+ COUNTIFS('Official Medal Table'!$I:$I,'Each Gender Events'!$A59,'Official Medal Table'!$C:$C,'Each Gender Events'!CS$1,'Official Medal Table'!$E:$E,"Mixed")*'Medal values'!$B$3/2</f>
        <v>0</v>
      </c>
      <c r="CT59">
        <f>COUNTIFS('Official Medal Table'!$F:$F,'Each Gender Events'!$A59,'Official Medal Table'!$C:$C,'Each Gender Events'!CT$1,'Official Medal Table'!$E:$E,'Each Gender Events'!CT$2)*'Medal values'!$B$1
+ COUNTIFS('Official Medal Table'!$G:$G,'Each Gender Events'!$A59,'Official Medal Table'!$C:$C,'Each Gender Events'!CT$1,'Official Medal Table'!$E:$E,'Each Gender Events'!CT$2)*'Medal values'!$B$2
+ COUNTIFS('Official Medal Table'!$H:$H,'Each Gender Events'!$A59,'Official Medal Table'!$C:$C,'Each Gender Events'!CT$1,'Official Medal Table'!$E:$E,'Each Gender Events'!CT$2)*'Medal values'!$B$3
+ COUNTIFS('Official Medal Table'!$I:$I,'Each Gender Events'!$A59,'Official Medal Table'!$C:$C,'Each Gender Events'!CT$1,'Official Medal Table'!$E:$E,'Each Gender Events'!CT$2)*'Medal values'!$B$3
+ COUNTIFS('Official Medal Table'!$F:$F,'Each Gender Events'!$A59,'Official Medal Table'!$C:$C,'Each Gender Events'!CT$1,'Official Medal Table'!$E:$E,"Mixed")*'Medal values'!$B$1/2
+ COUNTIFS('Official Medal Table'!$G:$G,'Each Gender Events'!$A59,'Official Medal Table'!$C:$C,'Each Gender Events'!CT$1,'Official Medal Table'!$E:$E,"Mixed")*'Medal values'!$B$2/2
+ COUNTIFS('Official Medal Table'!$H:$H,'Each Gender Events'!$A59,'Official Medal Table'!$C:$C,'Each Gender Events'!CT$1,'Official Medal Table'!$E:$E,"Mixed")*'Medal values'!$B$3/2
+ COUNTIFS('Official Medal Table'!$I:$I,'Each Gender Events'!$A59,'Official Medal Table'!$C:$C,'Each Gender Events'!CT$1,'Official Medal Table'!$E:$E,"Mixed")*'Medal values'!$B$3/2</f>
        <v>0</v>
      </c>
    </row>
    <row r="60" spans="1:98" x14ac:dyDescent="0.3">
      <c r="A60" t="str">
        <f>Countries!A59</f>
        <v>PHI</v>
      </c>
      <c r="B60">
        <f>COUNTIFS('Official Medal Table'!$F:$F,'Each Gender Events'!$A60,'Official Medal Table'!$C:$C,'Each Gender Events'!B$1,'Official Medal Table'!$E:$E,'Each Gender Events'!B$2)*'Medal values'!$B$1
+ COUNTIFS('Official Medal Table'!$G:$G,'Each Gender Events'!$A60,'Official Medal Table'!$C:$C,'Each Gender Events'!B$1,'Official Medal Table'!$E:$E,'Each Gender Events'!B$2)*'Medal values'!$B$2
+ COUNTIFS('Official Medal Table'!$H:$H,'Each Gender Events'!$A60,'Official Medal Table'!$C:$C,'Each Gender Events'!B$1,'Official Medal Table'!$E:$E,'Each Gender Events'!B$2)*'Medal values'!$B$3
+ COUNTIFS('Official Medal Table'!$I:$I,'Each Gender Events'!$A60,'Official Medal Table'!$C:$C,'Each Gender Events'!B$1,'Official Medal Table'!$E:$E,'Each Gender Events'!B$2)*'Medal values'!$B$3
+ COUNTIFS('Official Medal Table'!$F:$F,'Each Gender Events'!$A60,'Official Medal Table'!$C:$C,'Each Gender Events'!B$1,'Official Medal Table'!$E:$E,"Mixed")*'Medal values'!$B$1/2
+ COUNTIFS('Official Medal Table'!$G:$G,'Each Gender Events'!$A60,'Official Medal Table'!$C:$C,'Each Gender Events'!B$1,'Official Medal Table'!$E:$E,"Mixed")*'Medal values'!$B$2/2
+ COUNTIFS('Official Medal Table'!$H:$H,'Each Gender Events'!$A60,'Official Medal Table'!$C:$C,'Each Gender Events'!B$1,'Official Medal Table'!$E:$E,"Mixed")*'Medal values'!$B$3/2
+ COUNTIFS('Official Medal Table'!$I:$I,'Each Gender Events'!$A60,'Official Medal Table'!$C:$C,'Each Gender Events'!B$1,'Official Medal Table'!$E:$E,"Mixed")*'Medal values'!$B$3/2</f>
        <v>0</v>
      </c>
      <c r="C60">
        <f>COUNTIFS('Official Medal Table'!$F:$F,'Each Gender Events'!$A60,'Official Medal Table'!$C:$C,'Each Gender Events'!C$1,'Official Medal Table'!$E:$E,'Each Gender Events'!C$2)*'Medal values'!$B$1
+ COUNTIFS('Official Medal Table'!$G:$G,'Each Gender Events'!$A60,'Official Medal Table'!$C:$C,'Each Gender Events'!C$1,'Official Medal Table'!$E:$E,'Each Gender Events'!C$2)*'Medal values'!$B$2
+ COUNTIFS('Official Medal Table'!$H:$H,'Each Gender Events'!$A60,'Official Medal Table'!$C:$C,'Each Gender Events'!C$1,'Official Medal Table'!$E:$E,'Each Gender Events'!C$2)*'Medal values'!$B$3
+ COUNTIFS('Official Medal Table'!$I:$I,'Each Gender Events'!$A60,'Official Medal Table'!$C:$C,'Each Gender Events'!C$1,'Official Medal Table'!$E:$E,'Each Gender Events'!C$2)*'Medal values'!$B$3
+ COUNTIFS('Official Medal Table'!$F:$F,'Each Gender Events'!$A60,'Official Medal Table'!$C:$C,'Each Gender Events'!C$1,'Official Medal Table'!$E:$E,"Mixed")*'Medal values'!$B$1/2
+ COUNTIFS('Official Medal Table'!$G:$G,'Each Gender Events'!$A60,'Official Medal Table'!$C:$C,'Each Gender Events'!C$1,'Official Medal Table'!$E:$E,"Mixed")*'Medal values'!$B$2/2
+ COUNTIFS('Official Medal Table'!$H:$H,'Each Gender Events'!$A60,'Official Medal Table'!$C:$C,'Each Gender Events'!C$1,'Official Medal Table'!$E:$E,"Mixed")*'Medal values'!$B$3/2
+ COUNTIFS('Official Medal Table'!$I:$I,'Each Gender Events'!$A60,'Official Medal Table'!$C:$C,'Each Gender Events'!C$1,'Official Medal Table'!$E:$E,"Mixed")*'Medal values'!$B$3/2</f>
        <v>0</v>
      </c>
      <c r="D60">
        <f>COUNTIFS('Official Medal Table'!$F:$F,'Each Gender Events'!$A60,'Official Medal Table'!$C:$C,'Each Gender Events'!D$1,'Official Medal Table'!$E:$E,'Each Gender Events'!D$2)*'Medal values'!$B$1
+ COUNTIFS('Official Medal Table'!$G:$G,'Each Gender Events'!$A60,'Official Medal Table'!$C:$C,'Each Gender Events'!D$1,'Official Medal Table'!$E:$E,'Each Gender Events'!D$2)*'Medal values'!$B$2
+ COUNTIFS('Official Medal Table'!$H:$H,'Each Gender Events'!$A60,'Official Medal Table'!$C:$C,'Each Gender Events'!D$1,'Official Medal Table'!$E:$E,'Each Gender Events'!D$2)*'Medal values'!$B$3
+ COUNTIFS('Official Medal Table'!$I:$I,'Each Gender Events'!$A60,'Official Medal Table'!$C:$C,'Each Gender Events'!D$1,'Official Medal Table'!$E:$E,'Each Gender Events'!D$2)*'Medal values'!$B$3
+ COUNTIFS('Official Medal Table'!$F:$F,'Each Gender Events'!$A60,'Official Medal Table'!$C:$C,'Each Gender Events'!D$1,'Official Medal Table'!$E:$E,"Mixed")*'Medal values'!$B$1/2
+ COUNTIFS('Official Medal Table'!$G:$G,'Each Gender Events'!$A60,'Official Medal Table'!$C:$C,'Each Gender Events'!D$1,'Official Medal Table'!$E:$E,"Mixed")*'Medal values'!$B$2/2
+ COUNTIFS('Official Medal Table'!$H:$H,'Each Gender Events'!$A60,'Official Medal Table'!$C:$C,'Each Gender Events'!D$1,'Official Medal Table'!$E:$E,"Mixed")*'Medal values'!$B$3/2
+ COUNTIFS('Official Medal Table'!$I:$I,'Each Gender Events'!$A60,'Official Medal Table'!$C:$C,'Each Gender Events'!D$1,'Official Medal Table'!$E:$E,"Mixed")*'Medal values'!$B$3/2</f>
        <v>0</v>
      </c>
      <c r="E60">
        <f>COUNTIFS('Official Medal Table'!$F:$F,'Each Gender Events'!$A60,'Official Medal Table'!$C:$C,'Each Gender Events'!E$1,'Official Medal Table'!$E:$E,'Each Gender Events'!E$2)*'Medal values'!$B$1
+ COUNTIFS('Official Medal Table'!$G:$G,'Each Gender Events'!$A60,'Official Medal Table'!$C:$C,'Each Gender Events'!E$1,'Official Medal Table'!$E:$E,'Each Gender Events'!E$2)*'Medal values'!$B$2
+ COUNTIFS('Official Medal Table'!$H:$H,'Each Gender Events'!$A60,'Official Medal Table'!$C:$C,'Each Gender Events'!E$1,'Official Medal Table'!$E:$E,'Each Gender Events'!E$2)*'Medal values'!$B$3
+ COUNTIFS('Official Medal Table'!$I:$I,'Each Gender Events'!$A60,'Official Medal Table'!$C:$C,'Each Gender Events'!E$1,'Official Medal Table'!$E:$E,'Each Gender Events'!E$2)*'Medal values'!$B$3
+ COUNTIFS('Official Medal Table'!$F:$F,'Each Gender Events'!$A60,'Official Medal Table'!$C:$C,'Each Gender Events'!E$1,'Official Medal Table'!$E:$E,"Mixed")*'Medal values'!$B$1/2
+ COUNTIFS('Official Medal Table'!$G:$G,'Each Gender Events'!$A60,'Official Medal Table'!$C:$C,'Each Gender Events'!E$1,'Official Medal Table'!$E:$E,"Mixed")*'Medal values'!$B$2/2
+ COUNTIFS('Official Medal Table'!$H:$H,'Each Gender Events'!$A60,'Official Medal Table'!$C:$C,'Each Gender Events'!E$1,'Official Medal Table'!$E:$E,"Mixed")*'Medal values'!$B$3/2
+ COUNTIFS('Official Medal Table'!$I:$I,'Each Gender Events'!$A60,'Official Medal Table'!$C:$C,'Each Gender Events'!E$1,'Official Medal Table'!$E:$E,"Mixed")*'Medal values'!$B$3/2</f>
        <v>0</v>
      </c>
      <c r="F60">
        <f>COUNTIFS('Official Medal Table'!$F:$F,'Each Gender Events'!$A60,'Official Medal Table'!$C:$C,'Each Gender Events'!F$1,'Official Medal Table'!$E:$E,'Each Gender Events'!F$2)*'Medal values'!$B$1
+ COUNTIFS('Official Medal Table'!$G:$G,'Each Gender Events'!$A60,'Official Medal Table'!$C:$C,'Each Gender Events'!F$1,'Official Medal Table'!$E:$E,'Each Gender Events'!F$2)*'Medal values'!$B$2
+ COUNTIFS('Official Medal Table'!$H:$H,'Each Gender Events'!$A60,'Official Medal Table'!$C:$C,'Each Gender Events'!F$1,'Official Medal Table'!$E:$E,'Each Gender Events'!F$2)*'Medal values'!$B$3
+ COUNTIFS('Official Medal Table'!$I:$I,'Each Gender Events'!$A60,'Official Medal Table'!$C:$C,'Each Gender Events'!F$1,'Official Medal Table'!$E:$E,'Each Gender Events'!F$2)*'Medal values'!$B$3
+ COUNTIFS('Official Medal Table'!$F:$F,'Each Gender Events'!$A60,'Official Medal Table'!$C:$C,'Each Gender Events'!F$1,'Official Medal Table'!$E:$E,"Mixed")*'Medal values'!$B$1/2
+ COUNTIFS('Official Medal Table'!$G:$G,'Each Gender Events'!$A60,'Official Medal Table'!$C:$C,'Each Gender Events'!F$1,'Official Medal Table'!$E:$E,"Mixed")*'Medal values'!$B$2/2
+ COUNTIFS('Official Medal Table'!$H:$H,'Each Gender Events'!$A60,'Official Medal Table'!$C:$C,'Each Gender Events'!F$1,'Official Medal Table'!$E:$E,"Mixed")*'Medal values'!$B$3/2
+ COUNTIFS('Official Medal Table'!$I:$I,'Each Gender Events'!$A60,'Official Medal Table'!$C:$C,'Each Gender Events'!F$1,'Official Medal Table'!$E:$E,"Mixed")*'Medal values'!$B$3/2</f>
        <v>0</v>
      </c>
      <c r="G60">
        <f>COUNTIFS('Official Medal Table'!$F:$F,'Each Gender Events'!$A60,'Official Medal Table'!$C:$C,'Each Gender Events'!G$1,'Official Medal Table'!$E:$E,'Each Gender Events'!G$2)*'Medal values'!$B$1
+ COUNTIFS('Official Medal Table'!$G:$G,'Each Gender Events'!$A60,'Official Medal Table'!$C:$C,'Each Gender Events'!G$1,'Official Medal Table'!$E:$E,'Each Gender Events'!G$2)*'Medal values'!$B$2
+ COUNTIFS('Official Medal Table'!$H:$H,'Each Gender Events'!$A60,'Official Medal Table'!$C:$C,'Each Gender Events'!G$1,'Official Medal Table'!$E:$E,'Each Gender Events'!G$2)*'Medal values'!$B$3
+ COUNTIFS('Official Medal Table'!$I:$I,'Each Gender Events'!$A60,'Official Medal Table'!$C:$C,'Each Gender Events'!G$1,'Official Medal Table'!$E:$E,'Each Gender Events'!G$2)*'Medal values'!$B$3
+ COUNTIFS('Official Medal Table'!$F:$F,'Each Gender Events'!$A60,'Official Medal Table'!$C:$C,'Each Gender Events'!G$1,'Official Medal Table'!$E:$E,"Mixed")*'Medal values'!$B$1/2
+ COUNTIFS('Official Medal Table'!$G:$G,'Each Gender Events'!$A60,'Official Medal Table'!$C:$C,'Each Gender Events'!G$1,'Official Medal Table'!$E:$E,"Mixed")*'Medal values'!$B$2/2
+ COUNTIFS('Official Medal Table'!$H:$H,'Each Gender Events'!$A60,'Official Medal Table'!$C:$C,'Each Gender Events'!G$1,'Official Medal Table'!$E:$E,"Mixed")*'Medal values'!$B$3/2
+ COUNTIFS('Official Medal Table'!$I:$I,'Each Gender Events'!$A60,'Official Medal Table'!$C:$C,'Each Gender Events'!G$1,'Official Medal Table'!$E:$E,"Mixed")*'Medal values'!$B$3/2</f>
        <v>6.0019999999999998</v>
      </c>
      <c r="H60">
        <f>COUNTIFS('Official Medal Table'!$F:$F,'Each Gender Events'!$A60,'Official Medal Table'!$C:$C,'Each Gender Events'!H$1,'Official Medal Table'!$E:$E,'Each Gender Events'!H$2)*'Medal values'!$B$1
+ COUNTIFS('Official Medal Table'!$G:$G,'Each Gender Events'!$A60,'Official Medal Table'!$C:$C,'Each Gender Events'!H$1,'Official Medal Table'!$E:$E,'Each Gender Events'!H$2)*'Medal values'!$B$2
+ COUNTIFS('Official Medal Table'!$H:$H,'Each Gender Events'!$A60,'Official Medal Table'!$C:$C,'Each Gender Events'!H$1,'Official Medal Table'!$E:$E,'Each Gender Events'!H$2)*'Medal values'!$B$3
+ COUNTIFS('Official Medal Table'!$I:$I,'Each Gender Events'!$A60,'Official Medal Table'!$C:$C,'Each Gender Events'!H$1,'Official Medal Table'!$E:$E,'Each Gender Events'!H$2)*'Medal values'!$B$3
+ COUNTIFS('Official Medal Table'!$F:$F,'Each Gender Events'!$A60,'Official Medal Table'!$C:$C,'Each Gender Events'!H$1,'Official Medal Table'!$E:$E,"Mixed")*'Medal values'!$B$1/2
+ COUNTIFS('Official Medal Table'!$G:$G,'Each Gender Events'!$A60,'Official Medal Table'!$C:$C,'Each Gender Events'!H$1,'Official Medal Table'!$E:$E,"Mixed")*'Medal values'!$B$2/2
+ COUNTIFS('Official Medal Table'!$H:$H,'Each Gender Events'!$A60,'Official Medal Table'!$C:$C,'Each Gender Events'!H$1,'Official Medal Table'!$E:$E,"Mixed")*'Medal values'!$B$3/2
+ COUNTIFS('Official Medal Table'!$I:$I,'Each Gender Events'!$A60,'Official Medal Table'!$C:$C,'Each Gender Events'!H$1,'Official Medal Table'!$E:$E,"Mixed")*'Medal values'!$B$3/2</f>
        <v>0</v>
      </c>
      <c r="I60">
        <f>COUNTIFS('Official Medal Table'!$F:$F,'Each Gender Events'!$A60,'Official Medal Table'!$C:$C,'Each Gender Events'!I$1,'Official Medal Table'!$E:$E,'Each Gender Events'!I$2)*'Medal values'!$B$1
+ COUNTIFS('Official Medal Table'!$G:$G,'Each Gender Events'!$A60,'Official Medal Table'!$C:$C,'Each Gender Events'!I$1,'Official Medal Table'!$E:$E,'Each Gender Events'!I$2)*'Medal values'!$B$2
+ COUNTIFS('Official Medal Table'!$H:$H,'Each Gender Events'!$A60,'Official Medal Table'!$C:$C,'Each Gender Events'!I$1,'Official Medal Table'!$E:$E,'Each Gender Events'!I$2)*'Medal values'!$B$3
+ COUNTIFS('Official Medal Table'!$I:$I,'Each Gender Events'!$A60,'Official Medal Table'!$C:$C,'Each Gender Events'!I$1,'Official Medal Table'!$E:$E,'Each Gender Events'!I$2)*'Medal values'!$B$3
+ COUNTIFS('Official Medal Table'!$F:$F,'Each Gender Events'!$A60,'Official Medal Table'!$C:$C,'Each Gender Events'!I$1,'Official Medal Table'!$E:$E,"Mixed")*'Medal values'!$B$1/2
+ COUNTIFS('Official Medal Table'!$G:$G,'Each Gender Events'!$A60,'Official Medal Table'!$C:$C,'Each Gender Events'!I$1,'Official Medal Table'!$E:$E,"Mixed")*'Medal values'!$B$2/2
+ COUNTIFS('Official Medal Table'!$H:$H,'Each Gender Events'!$A60,'Official Medal Table'!$C:$C,'Each Gender Events'!I$1,'Official Medal Table'!$E:$E,"Mixed")*'Medal values'!$B$3/2
+ COUNTIFS('Official Medal Table'!$I:$I,'Each Gender Events'!$A60,'Official Medal Table'!$C:$C,'Each Gender Events'!I$1,'Official Medal Table'!$E:$E,"Mixed")*'Medal values'!$B$3/2</f>
        <v>0</v>
      </c>
      <c r="J60">
        <f>COUNTIFS('Official Medal Table'!$F:$F,'Each Gender Events'!$A60,'Official Medal Table'!$C:$C,'Each Gender Events'!J$1,'Official Medal Table'!$E:$E,'Each Gender Events'!J$2)*'Medal values'!$B$1
+ COUNTIFS('Official Medal Table'!$G:$G,'Each Gender Events'!$A60,'Official Medal Table'!$C:$C,'Each Gender Events'!J$1,'Official Medal Table'!$E:$E,'Each Gender Events'!J$2)*'Medal values'!$B$2
+ COUNTIFS('Official Medal Table'!$H:$H,'Each Gender Events'!$A60,'Official Medal Table'!$C:$C,'Each Gender Events'!J$1,'Official Medal Table'!$E:$E,'Each Gender Events'!J$2)*'Medal values'!$B$3
+ COUNTIFS('Official Medal Table'!$I:$I,'Each Gender Events'!$A60,'Official Medal Table'!$C:$C,'Each Gender Events'!J$1,'Official Medal Table'!$E:$E,'Each Gender Events'!J$2)*'Medal values'!$B$3
+ COUNTIFS('Official Medal Table'!$F:$F,'Each Gender Events'!$A60,'Official Medal Table'!$C:$C,'Each Gender Events'!J$1,'Official Medal Table'!$E:$E,"Mixed")*'Medal values'!$B$1/2
+ COUNTIFS('Official Medal Table'!$G:$G,'Each Gender Events'!$A60,'Official Medal Table'!$C:$C,'Each Gender Events'!J$1,'Official Medal Table'!$E:$E,"Mixed")*'Medal values'!$B$2/2
+ COUNTIFS('Official Medal Table'!$H:$H,'Each Gender Events'!$A60,'Official Medal Table'!$C:$C,'Each Gender Events'!J$1,'Official Medal Table'!$E:$E,"Mixed")*'Medal values'!$B$3/2
+ COUNTIFS('Official Medal Table'!$I:$I,'Each Gender Events'!$A60,'Official Medal Table'!$C:$C,'Each Gender Events'!J$1,'Official Medal Table'!$E:$E,"Mixed")*'Medal values'!$B$3/2</f>
        <v>0</v>
      </c>
      <c r="K60">
        <f>COUNTIFS('Official Medal Table'!$F:$F,'Each Gender Events'!$A60,'Official Medal Table'!$C:$C,'Each Gender Events'!K$1,'Official Medal Table'!$E:$E,'Each Gender Events'!K$2)*'Medal values'!$B$1
+ COUNTIFS('Official Medal Table'!$G:$G,'Each Gender Events'!$A60,'Official Medal Table'!$C:$C,'Each Gender Events'!K$1,'Official Medal Table'!$E:$E,'Each Gender Events'!K$2)*'Medal values'!$B$2
+ COUNTIFS('Official Medal Table'!$H:$H,'Each Gender Events'!$A60,'Official Medal Table'!$C:$C,'Each Gender Events'!K$1,'Official Medal Table'!$E:$E,'Each Gender Events'!K$2)*'Medal values'!$B$3
+ COUNTIFS('Official Medal Table'!$I:$I,'Each Gender Events'!$A60,'Official Medal Table'!$C:$C,'Each Gender Events'!K$1,'Official Medal Table'!$E:$E,'Each Gender Events'!K$2)*'Medal values'!$B$3
+ COUNTIFS('Official Medal Table'!$F:$F,'Each Gender Events'!$A60,'Official Medal Table'!$C:$C,'Each Gender Events'!K$1,'Official Medal Table'!$E:$E,"Mixed")*'Medal values'!$B$1/2
+ COUNTIFS('Official Medal Table'!$G:$G,'Each Gender Events'!$A60,'Official Medal Table'!$C:$C,'Each Gender Events'!K$1,'Official Medal Table'!$E:$E,"Mixed")*'Medal values'!$B$2/2
+ COUNTIFS('Official Medal Table'!$H:$H,'Each Gender Events'!$A60,'Official Medal Table'!$C:$C,'Each Gender Events'!K$1,'Official Medal Table'!$E:$E,"Mixed")*'Medal values'!$B$3/2
+ COUNTIFS('Official Medal Table'!$I:$I,'Each Gender Events'!$A60,'Official Medal Table'!$C:$C,'Each Gender Events'!K$1,'Official Medal Table'!$E:$E,"Mixed")*'Medal values'!$B$3/2</f>
        <v>0</v>
      </c>
      <c r="L60">
        <f>COUNTIFS('Official Medal Table'!$F:$F,'Each Gender Events'!$A60,'Official Medal Table'!$C:$C,'Each Gender Events'!L$1,'Official Medal Table'!$E:$E,'Each Gender Events'!L$2)*'Medal values'!$B$1
+ COUNTIFS('Official Medal Table'!$G:$G,'Each Gender Events'!$A60,'Official Medal Table'!$C:$C,'Each Gender Events'!L$1,'Official Medal Table'!$E:$E,'Each Gender Events'!L$2)*'Medal values'!$B$2
+ COUNTIFS('Official Medal Table'!$H:$H,'Each Gender Events'!$A60,'Official Medal Table'!$C:$C,'Each Gender Events'!L$1,'Official Medal Table'!$E:$E,'Each Gender Events'!L$2)*'Medal values'!$B$3
+ COUNTIFS('Official Medal Table'!$I:$I,'Each Gender Events'!$A60,'Official Medal Table'!$C:$C,'Each Gender Events'!L$1,'Official Medal Table'!$E:$E,'Each Gender Events'!L$2)*'Medal values'!$B$3
+ COUNTIFS('Official Medal Table'!$F:$F,'Each Gender Events'!$A60,'Official Medal Table'!$C:$C,'Each Gender Events'!L$1,'Official Medal Table'!$E:$E,"Mixed")*'Medal values'!$B$1/2
+ COUNTIFS('Official Medal Table'!$G:$G,'Each Gender Events'!$A60,'Official Medal Table'!$C:$C,'Each Gender Events'!L$1,'Official Medal Table'!$E:$E,"Mixed")*'Medal values'!$B$2/2
+ COUNTIFS('Official Medal Table'!$H:$H,'Each Gender Events'!$A60,'Official Medal Table'!$C:$C,'Each Gender Events'!L$1,'Official Medal Table'!$E:$E,"Mixed")*'Medal values'!$B$3/2
+ COUNTIFS('Official Medal Table'!$I:$I,'Each Gender Events'!$A60,'Official Medal Table'!$C:$C,'Each Gender Events'!L$1,'Official Medal Table'!$E:$E,"Mixed")*'Medal values'!$B$3/2</f>
        <v>0</v>
      </c>
      <c r="M60">
        <f>COUNTIFS('Official Medal Table'!$F:$F,'Each Gender Events'!$A60,'Official Medal Table'!$C:$C,'Each Gender Events'!M$1,'Official Medal Table'!$E:$E,'Each Gender Events'!M$2)*'Medal values'!$B$1
+ COUNTIFS('Official Medal Table'!$G:$G,'Each Gender Events'!$A60,'Official Medal Table'!$C:$C,'Each Gender Events'!M$1,'Official Medal Table'!$E:$E,'Each Gender Events'!M$2)*'Medal values'!$B$2
+ COUNTIFS('Official Medal Table'!$H:$H,'Each Gender Events'!$A60,'Official Medal Table'!$C:$C,'Each Gender Events'!M$1,'Official Medal Table'!$E:$E,'Each Gender Events'!M$2)*'Medal values'!$B$3
+ COUNTIFS('Official Medal Table'!$I:$I,'Each Gender Events'!$A60,'Official Medal Table'!$C:$C,'Each Gender Events'!M$1,'Official Medal Table'!$E:$E,'Each Gender Events'!M$2)*'Medal values'!$B$3
+ COUNTIFS('Official Medal Table'!$F:$F,'Each Gender Events'!$A60,'Official Medal Table'!$C:$C,'Each Gender Events'!M$1,'Official Medal Table'!$E:$E,"Mixed")*'Medal values'!$B$1/2
+ COUNTIFS('Official Medal Table'!$G:$G,'Each Gender Events'!$A60,'Official Medal Table'!$C:$C,'Each Gender Events'!M$1,'Official Medal Table'!$E:$E,"Mixed")*'Medal values'!$B$2/2
+ COUNTIFS('Official Medal Table'!$H:$H,'Each Gender Events'!$A60,'Official Medal Table'!$C:$C,'Each Gender Events'!M$1,'Official Medal Table'!$E:$E,"Mixed")*'Medal values'!$B$3/2
+ COUNTIFS('Official Medal Table'!$I:$I,'Each Gender Events'!$A60,'Official Medal Table'!$C:$C,'Each Gender Events'!M$1,'Official Medal Table'!$E:$E,"Mixed")*'Medal values'!$B$3/2</f>
        <v>0</v>
      </c>
      <c r="N60">
        <f>COUNTIFS('Official Medal Table'!$F:$F,'Each Gender Events'!$A60,'Official Medal Table'!$C:$C,'Each Gender Events'!N$1,'Official Medal Table'!$E:$E,'Each Gender Events'!N$2)*'Medal values'!$B$1
+ COUNTIFS('Official Medal Table'!$G:$G,'Each Gender Events'!$A60,'Official Medal Table'!$C:$C,'Each Gender Events'!N$1,'Official Medal Table'!$E:$E,'Each Gender Events'!N$2)*'Medal values'!$B$2
+ COUNTIFS('Official Medal Table'!$H:$H,'Each Gender Events'!$A60,'Official Medal Table'!$C:$C,'Each Gender Events'!N$1,'Official Medal Table'!$E:$E,'Each Gender Events'!N$2)*'Medal values'!$B$3
+ COUNTIFS('Official Medal Table'!$I:$I,'Each Gender Events'!$A60,'Official Medal Table'!$C:$C,'Each Gender Events'!N$1,'Official Medal Table'!$E:$E,'Each Gender Events'!N$2)*'Medal values'!$B$3
+ COUNTIFS('Official Medal Table'!$F:$F,'Each Gender Events'!$A60,'Official Medal Table'!$C:$C,'Each Gender Events'!N$1,'Official Medal Table'!$E:$E,"Mixed")*'Medal values'!$B$1/2
+ COUNTIFS('Official Medal Table'!$G:$G,'Each Gender Events'!$A60,'Official Medal Table'!$C:$C,'Each Gender Events'!N$1,'Official Medal Table'!$E:$E,"Mixed")*'Medal values'!$B$2/2
+ COUNTIFS('Official Medal Table'!$H:$H,'Each Gender Events'!$A60,'Official Medal Table'!$C:$C,'Each Gender Events'!N$1,'Official Medal Table'!$E:$E,"Mixed")*'Medal values'!$B$3/2
+ COUNTIFS('Official Medal Table'!$I:$I,'Each Gender Events'!$A60,'Official Medal Table'!$C:$C,'Each Gender Events'!N$1,'Official Medal Table'!$E:$E,"Mixed")*'Medal values'!$B$3/2</f>
        <v>0</v>
      </c>
      <c r="O60">
        <f>COUNTIFS('Official Medal Table'!$F:$F,'Each Gender Events'!$A60,'Official Medal Table'!$C:$C,'Each Gender Events'!O$1,'Official Medal Table'!$E:$E,'Each Gender Events'!O$2)*'Medal values'!$B$1
+ COUNTIFS('Official Medal Table'!$G:$G,'Each Gender Events'!$A60,'Official Medal Table'!$C:$C,'Each Gender Events'!O$1,'Official Medal Table'!$E:$E,'Each Gender Events'!O$2)*'Medal values'!$B$2
+ COUNTIFS('Official Medal Table'!$H:$H,'Each Gender Events'!$A60,'Official Medal Table'!$C:$C,'Each Gender Events'!O$1,'Official Medal Table'!$E:$E,'Each Gender Events'!O$2)*'Medal values'!$B$3
+ COUNTIFS('Official Medal Table'!$I:$I,'Each Gender Events'!$A60,'Official Medal Table'!$C:$C,'Each Gender Events'!O$1,'Official Medal Table'!$E:$E,'Each Gender Events'!O$2)*'Medal values'!$B$3
+ COUNTIFS('Official Medal Table'!$F:$F,'Each Gender Events'!$A60,'Official Medal Table'!$C:$C,'Each Gender Events'!O$1,'Official Medal Table'!$E:$E,"Mixed")*'Medal values'!$B$1/2
+ COUNTIFS('Official Medal Table'!$G:$G,'Each Gender Events'!$A60,'Official Medal Table'!$C:$C,'Each Gender Events'!O$1,'Official Medal Table'!$E:$E,"Mixed")*'Medal values'!$B$2/2
+ COUNTIFS('Official Medal Table'!$H:$H,'Each Gender Events'!$A60,'Official Medal Table'!$C:$C,'Each Gender Events'!O$1,'Official Medal Table'!$E:$E,"Mixed")*'Medal values'!$B$3/2
+ COUNTIFS('Official Medal Table'!$I:$I,'Each Gender Events'!$A60,'Official Medal Table'!$C:$C,'Each Gender Events'!O$1,'Official Medal Table'!$E:$E,"Mixed")*'Medal values'!$B$3/2</f>
        <v>0</v>
      </c>
      <c r="P60">
        <f>COUNTIFS('Official Medal Table'!$F:$F,'Each Gender Events'!$A60,'Official Medal Table'!$C:$C,'Each Gender Events'!P$1,'Official Medal Table'!$E:$E,'Each Gender Events'!P$2)*'Medal values'!$B$1
+ COUNTIFS('Official Medal Table'!$G:$G,'Each Gender Events'!$A60,'Official Medal Table'!$C:$C,'Each Gender Events'!P$1,'Official Medal Table'!$E:$E,'Each Gender Events'!P$2)*'Medal values'!$B$2
+ COUNTIFS('Official Medal Table'!$H:$H,'Each Gender Events'!$A60,'Official Medal Table'!$C:$C,'Each Gender Events'!P$1,'Official Medal Table'!$E:$E,'Each Gender Events'!P$2)*'Medal values'!$B$3
+ COUNTIFS('Official Medal Table'!$I:$I,'Each Gender Events'!$A60,'Official Medal Table'!$C:$C,'Each Gender Events'!P$1,'Official Medal Table'!$E:$E,'Each Gender Events'!P$2)*'Medal values'!$B$3
+ COUNTIFS('Official Medal Table'!$F:$F,'Each Gender Events'!$A60,'Official Medal Table'!$C:$C,'Each Gender Events'!P$1,'Official Medal Table'!$E:$E,"Mixed")*'Medal values'!$B$1/2
+ COUNTIFS('Official Medal Table'!$G:$G,'Each Gender Events'!$A60,'Official Medal Table'!$C:$C,'Each Gender Events'!P$1,'Official Medal Table'!$E:$E,"Mixed")*'Medal values'!$B$2/2
+ COUNTIFS('Official Medal Table'!$H:$H,'Each Gender Events'!$A60,'Official Medal Table'!$C:$C,'Each Gender Events'!P$1,'Official Medal Table'!$E:$E,"Mixed")*'Medal values'!$B$3/2
+ COUNTIFS('Official Medal Table'!$I:$I,'Each Gender Events'!$A60,'Official Medal Table'!$C:$C,'Each Gender Events'!P$1,'Official Medal Table'!$E:$E,"Mixed")*'Medal values'!$B$3/2</f>
        <v>0</v>
      </c>
      <c r="Q60">
        <f>COUNTIFS('Official Medal Table'!$F:$F,'Each Gender Events'!$A60,'Official Medal Table'!$C:$C,'Each Gender Events'!Q$1,'Official Medal Table'!$E:$E,'Each Gender Events'!Q$2)*'Medal values'!$B$1
+ COUNTIFS('Official Medal Table'!$G:$G,'Each Gender Events'!$A60,'Official Medal Table'!$C:$C,'Each Gender Events'!Q$1,'Official Medal Table'!$E:$E,'Each Gender Events'!Q$2)*'Medal values'!$B$2
+ COUNTIFS('Official Medal Table'!$H:$H,'Each Gender Events'!$A60,'Official Medal Table'!$C:$C,'Each Gender Events'!Q$1,'Official Medal Table'!$E:$E,'Each Gender Events'!Q$2)*'Medal values'!$B$3
+ COUNTIFS('Official Medal Table'!$I:$I,'Each Gender Events'!$A60,'Official Medal Table'!$C:$C,'Each Gender Events'!Q$1,'Official Medal Table'!$E:$E,'Each Gender Events'!Q$2)*'Medal values'!$B$3
+ COUNTIFS('Official Medal Table'!$F:$F,'Each Gender Events'!$A60,'Official Medal Table'!$C:$C,'Each Gender Events'!Q$1,'Official Medal Table'!$E:$E,"Mixed")*'Medal values'!$B$1/2
+ COUNTIFS('Official Medal Table'!$G:$G,'Each Gender Events'!$A60,'Official Medal Table'!$C:$C,'Each Gender Events'!Q$1,'Official Medal Table'!$E:$E,"Mixed")*'Medal values'!$B$2/2
+ COUNTIFS('Official Medal Table'!$H:$H,'Each Gender Events'!$A60,'Official Medal Table'!$C:$C,'Each Gender Events'!Q$1,'Official Medal Table'!$E:$E,"Mixed")*'Medal values'!$B$3/2
+ COUNTIFS('Official Medal Table'!$I:$I,'Each Gender Events'!$A60,'Official Medal Table'!$C:$C,'Each Gender Events'!Q$1,'Official Medal Table'!$E:$E,"Mixed")*'Medal values'!$B$3/2</f>
        <v>0</v>
      </c>
      <c r="R60">
        <f>COUNTIFS('Official Medal Table'!$F:$F,'Each Gender Events'!$A60,'Official Medal Table'!$C:$C,'Each Gender Events'!R$1,'Official Medal Table'!$E:$E,'Each Gender Events'!R$2)*'Medal values'!$B$1
+ COUNTIFS('Official Medal Table'!$G:$G,'Each Gender Events'!$A60,'Official Medal Table'!$C:$C,'Each Gender Events'!R$1,'Official Medal Table'!$E:$E,'Each Gender Events'!R$2)*'Medal values'!$B$2
+ COUNTIFS('Official Medal Table'!$H:$H,'Each Gender Events'!$A60,'Official Medal Table'!$C:$C,'Each Gender Events'!R$1,'Official Medal Table'!$E:$E,'Each Gender Events'!R$2)*'Medal values'!$B$3
+ COUNTIFS('Official Medal Table'!$I:$I,'Each Gender Events'!$A60,'Official Medal Table'!$C:$C,'Each Gender Events'!R$1,'Official Medal Table'!$E:$E,'Each Gender Events'!R$2)*'Medal values'!$B$3
+ COUNTIFS('Official Medal Table'!$F:$F,'Each Gender Events'!$A60,'Official Medal Table'!$C:$C,'Each Gender Events'!R$1,'Official Medal Table'!$E:$E,"Mixed")*'Medal values'!$B$1/2
+ COUNTIFS('Official Medal Table'!$G:$G,'Each Gender Events'!$A60,'Official Medal Table'!$C:$C,'Each Gender Events'!R$1,'Official Medal Table'!$E:$E,"Mixed")*'Medal values'!$B$2/2
+ COUNTIFS('Official Medal Table'!$H:$H,'Each Gender Events'!$A60,'Official Medal Table'!$C:$C,'Each Gender Events'!R$1,'Official Medal Table'!$E:$E,"Mixed")*'Medal values'!$B$3/2
+ COUNTIFS('Official Medal Table'!$I:$I,'Each Gender Events'!$A60,'Official Medal Table'!$C:$C,'Each Gender Events'!R$1,'Official Medal Table'!$E:$E,"Mixed")*'Medal values'!$B$3/2</f>
        <v>0</v>
      </c>
      <c r="S60">
        <f>COUNTIFS('Official Medal Table'!$F:$F,'Each Gender Events'!$A60,'Official Medal Table'!$C:$C,'Each Gender Events'!S$1,'Official Medal Table'!$E:$E,'Each Gender Events'!S$2)*'Medal values'!$B$1
+ COUNTIFS('Official Medal Table'!$G:$G,'Each Gender Events'!$A60,'Official Medal Table'!$C:$C,'Each Gender Events'!S$1,'Official Medal Table'!$E:$E,'Each Gender Events'!S$2)*'Medal values'!$B$2
+ COUNTIFS('Official Medal Table'!$H:$H,'Each Gender Events'!$A60,'Official Medal Table'!$C:$C,'Each Gender Events'!S$1,'Official Medal Table'!$E:$E,'Each Gender Events'!S$2)*'Medal values'!$B$3
+ COUNTIFS('Official Medal Table'!$I:$I,'Each Gender Events'!$A60,'Official Medal Table'!$C:$C,'Each Gender Events'!S$1,'Official Medal Table'!$E:$E,'Each Gender Events'!S$2)*'Medal values'!$B$3
+ COUNTIFS('Official Medal Table'!$F:$F,'Each Gender Events'!$A60,'Official Medal Table'!$C:$C,'Each Gender Events'!S$1,'Official Medal Table'!$E:$E,"Mixed")*'Medal values'!$B$1/2
+ COUNTIFS('Official Medal Table'!$G:$G,'Each Gender Events'!$A60,'Official Medal Table'!$C:$C,'Each Gender Events'!S$1,'Official Medal Table'!$E:$E,"Mixed")*'Medal values'!$B$2/2
+ COUNTIFS('Official Medal Table'!$H:$H,'Each Gender Events'!$A60,'Official Medal Table'!$C:$C,'Each Gender Events'!S$1,'Official Medal Table'!$E:$E,"Mixed")*'Medal values'!$B$3/2
+ COUNTIFS('Official Medal Table'!$I:$I,'Each Gender Events'!$A60,'Official Medal Table'!$C:$C,'Each Gender Events'!S$1,'Official Medal Table'!$E:$E,"Mixed")*'Medal values'!$B$3/2</f>
        <v>0</v>
      </c>
      <c r="T60">
        <f>COUNTIFS('Official Medal Table'!$F:$F,'Each Gender Events'!$A60,'Official Medal Table'!$C:$C,'Each Gender Events'!T$1,'Official Medal Table'!$E:$E,'Each Gender Events'!T$2)*'Medal values'!$B$1
+ COUNTIFS('Official Medal Table'!$G:$G,'Each Gender Events'!$A60,'Official Medal Table'!$C:$C,'Each Gender Events'!T$1,'Official Medal Table'!$E:$E,'Each Gender Events'!T$2)*'Medal values'!$B$2
+ COUNTIFS('Official Medal Table'!$H:$H,'Each Gender Events'!$A60,'Official Medal Table'!$C:$C,'Each Gender Events'!T$1,'Official Medal Table'!$E:$E,'Each Gender Events'!T$2)*'Medal values'!$B$3
+ COUNTIFS('Official Medal Table'!$I:$I,'Each Gender Events'!$A60,'Official Medal Table'!$C:$C,'Each Gender Events'!T$1,'Official Medal Table'!$E:$E,'Each Gender Events'!T$2)*'Medal values'!$B$3
+ COUNTIFS('Official Medal Table'!$F:$F,'Each Gender Events'!$A60,'Official Medal Table'!$C:$C,'Each Gender Events'!T$1,'Official Medal Table'!$E:$E,"Mixed")*'Medal values'!$B$1/2
+ COUNTIFS('Official Medal Table'!$G:$G,'Each Gender Events'!$A60,'Official Medal Table'!$C:$C,'Each Gender Events'!T$1,'Official Medal Table'!$E:$E,"Mixed")*'Medal values'!$B$2/2
+ COUNTIFS('Official Medal Table'!$H:$H,'Each Gender Events'!$A60,'Official Medal Table'!$C:$C,'Each Gender Events'!T$1,'Official Medal Table'!$E:$E,"Mixed")*'Medal values'!$B$3/2
+ COUNTIFS('Official Medal Table'!$I:$I,'Each Gender Events'!$A60,'Official Medal Table'!$C:$C,'Each Gender Events'!T$1,'Official Medal Table'!$E:$E,"Mixed")*'Medal values'!$B$3/2</f>
        <v>2</v>
      </c>
      <c r="U60">
        <f>COUNTIFS('Official Medal Table'!$F:$F,'Each Gender Events'!$A60,'Official Medal Table'!$C:$C,'Each Gender Events'!U$1,'Official Medal Table'!$E:$E,'Each Gender Events'!U$2)*'Medal values'!$B$1
+ COUNTIFS('Official Medal Table'!$G:$G,'Each Gender Events'!$A60,'Official Medal Table'!$C:$C,'Each Gender Events'!U$1,'Official Medal Table'!$E:$E,'Each Gender Events'!U$2)*'Medal values'!$B$2
+ COUNTIFS('Official Medal Table'!$H:$H,'Each Gender Events'!$A60,'Official Medal Table'!$C:$C,'Each Gender Events'!U$1,'Official Medal Table'!$E:$E,'Each Gender Events'!U$2)*'Medal values'!$B$3
+ COUNTIFS('Official Medal Table'!$I:$I,'Each Gender Events'!$A60,'Official Medal Table'!$C:$C,'Each Gender Events'!U$1,'Official Medal Table'!$E:$E,'Each Gender Events'!U$2)*'Medal values'!$B$3
+ COUNTIFS('Official Medal Table'!$F:$F,'Each Gender Events'!$A60,'Official Medal Table'!$C:$C,'Each Gender Events'!U$1,'Official Medal Table'!$E:$E,"Mixed")*'Medal values'!$B$1/2
+ COUNTIFS('Official Medal Table'!$G:$G,'Each Gender Events'!$A60,'Official Medal Table'!$C:$C,'Each Gender Events'!U$1,'Official Medal Table'!$E:$E,"Mixed")*'Medal values'!$B$2/2
+ COUNTIFS('Official Medal Table'!$H:$H,'Each Gender Events'!$A60,'Official Medal Table'!$C:$C,'Each Gender Events'!U$1,'Official Medal Table'!$E:$E,"Mixed")*'Medal values'!$B$3/2
+ COUNTIFS('Official Medal Table'!$I:$I,'Each Gender Events'!$A60,'Official Medal Table'!$C:$C,'Each Gender Events'!U$1,'Official Medal Table'!$E:$E,"Mixed")*'Medal values'!$B$3/2</f>
        <v>0</v>
      </c>
      <c r="V60">
        <f>COUNTIFS('Official Medal Table'!$F:$F,'Each Gender Events'!$A60,'Official Medal Table'!$C:$C,'Each Gender Events'!V$1,'Official Medal Table'!$E:$E,'Each Gender Events'!V$2)*'Medal values'!$B$1
+ COUNTIFS('Official Medal Table'!$G:$G,'Each Gender Events'!$A60,'Official Medal Table'!$C:$C,'Each Gender Events'!V$1,'Official Medal Table'!$E:$E,'Each Gender Events'!V$2)*'Medal values'!$B$2
+ COUNTIFS('Official Medal Table'!$H:$H,'Each Gender Events'!$A60,'Official Medal Table'!$C:$C,'Each Gender Events'!V$1,'Official Medal Table'!$E:$E,'Each Gender Events'!V$2)*'Medal values'!$B$3
+ COUNTIFS('Official Medal Table'!$I:$I,'Each Gender Events'!$A60,'Official Medal Table'!$C:$C,'Each Gender Events'!V$1,'Official Medal Table'!$E:$E,'Each Gender Events'!V$2)*'Medal values'!$B$3
+ COUNTIFS('Official Medal Table'!$F:$F,'Each Gender Events'!$A60,'Official Medal Table'!$C:$C,'Each Gender Events'!V$1,'Official Medal Table'!$E:$E,"Mixed")*'Medal values'!$B$1/2
+ COUNTIFS('Official Medal Table'!$G:$G,'Each Gender Events'!$A60,'Official Medal Table'!$C:$C,'Each Gender Events'!V$1,'Official Medal Table'!$E:$E,"Mixed")*'Medal values'!$B$2/2
+ COUNTIFS('Official Medal Table'!$H:$H,'Each Gender Events'!$A60,'Official Medal Table'!$C:$C,'Each Gender Events'!V$1,'Official Medal Table'!$E:$E,"Mixed")*'Medal values'!$B$3/2
+ COUNTIFS('Official Medal Table'!$I:$I,'Each Gender Events'!$A60,'Official Medal Table'!$C:$C,'Each Gender Events'!V$1,'Official Medal Table'!$E:$E,"Mixed")*'Medal values'!$B$3/2</f>
        <v>0</v>
      </c>
      <c r="W60">
        <f>COUNTIFS('Official Medal Table'!$F:$F,'Each Gender Events'!$A60,'Official Medal Table'!$C:$C,'Each Gender Events'!W$1,'Official Medal Table'!$E:$E,'Each Gender Events'!W$2)*'Medal values'!$B$1
+ COUNTIFS('Official Medal Table'!$G:$G,'Each Gender Events'!$A60,'Official Medal Table'!$C:$C,'Each Gender Events'!W$1,'Official Medal Table'!$E:$E,'Each Gender Events'!W$2)*'Medal values'!$B$2
+ COUNTIFS('Official Medal Table'!$H:$H,'Each Gender Events'!$A60,'Official Medal Table'!$C:$C,'Each Gender Events'!W$1,'Official Medal Table'!$E:$E,'Each Gender Events'!W$2)*'Medal values'!$B$3
+ COUNTIFS('Official Medal Table'!$I:$I,'Each Gender Events'!$A60,'Official Medal Table'!$C:$C,'Each Gender Events'!W$1,'Official Medal Table'!$E:$E,'Each Gender Events'!W$2)*'Medal values'!$B$3
+ COUNTIFS('Official Medal Table'!$F:$F,'Each Gender Events'!$A60,'Official Medal Table'!$C:$C,'Each Gender Events'!W$1,'Official Medal Table'!$E:$E,"Mixed")*'Medal values'!$B$1/2
+ COUNTIFS('Official Medal Table'!$G:$G,'Each Gender Events'!$A60,'Official Medal Table'!$C:$C,'Each Gender Events'!W$1,'Official Medal Table'!$E:$E,"Mixed")*'Medal values'!$B$2/2
+ COUNTIFS('Official Medal Table'!$H:$H,'Each Gender Events'!$A60,'Official Medal Table'!$C:$C,'Each Gender Events'!W$1,'Official Medal Table'!$E:$E,"Mixed")*'Medal values'!$B$3/2
+ COUNTIFS('Official Medal Table'!$I:$I,'Each Gender Events'!$A60,'Official Medal Table'!$C:$C,'Each Gender Events'!W$1,'Official Medal Table'!$E:$E,"Mixed")*'Medal values'!$B$3/2</f>
        <v>0</v>
      </c>
      <c r="X60">
        <f>COUNTIFS('Official Medal Table'!$F:$F,'Each Gender Events'!$A60,'Official Medal Table'!$C:$C,'Each Gender Events'!X$1,'Official Medal Table'!$E:$E,'Each Gender Events'!X$2)*'Medal values'!$B$1
+ COUNTIFS('Official Medal Table'!$G:$G,'Each Gender Events'!$A60,'Official Medal Table'!$C:$C,'Each Gender Events'!X$1,'Official Medal Table'!$E:$E,'Each Gender Events'!X$2)*'Medal values'!$B$2
+ COUNTIFS('Official Medal Table'!$H:$H,'Each Gender Events'!$A60,'Official Medal Table'!$C:$C,'Each Gender Events'!X$1,'Official Medal Table'!$E:$E,'Each Gender Events'!X$2)*'Medal values'!$B$3
+ COUNTIFS('Official Medal Table'!$I:$I,'Each Gender Events'!$A60,'Official Medal Table'!$C:$C,'Each Gender Events'!X$1,'Official Medal Table'!$E:$E,'Each Gender Events'!X$2)*'Medal values'!$B$3
+ COUNTIFS('Official Medal Table'!$F:$F,'Each Gender Events'!$A60,'Official Medal Table'!$C:$C,'Each Gender Events'!X$1,'Official Medal Table'!$E:$E,"Mixed")*'Medal values'!$B$1/2
+ COUNTIFS('Official Medal Table'!$G:$G,'Each Gender Events'!$A60,'Official Medal Table'!$C:$C,'Each Gender Events'!X$1,'Official Medal Table'!$E:$E,"Mixed")*'Medal values'!$B$2/2
+ COUNTIFS('Official Medal Table'!$H:$H,'Each Gender Events'!$A60,'Official Medal Table'!$C:$C,'Each Gender Events'!X$1,'Official Medal Table'!$E:$E,"Mixed")*'Medal values'!$B$3/2
+ COUNTIFS('Official Medal Table'!$I:$I,'Each Gender Events'!$A60,'Official Medal Table'!$C:$C,'Each Gender Events'!X$1,'Official Medal Table'!$E:$E,"Mixed")*'Medal values'!$B$3/2</f>
        <v>0</v>
      </c>
      <c r="Y60">
        <f>COUNTIFS('Official Medal Table'!$F:$F,'Each Gender Events'!$A60,'Official Medal Table'!$C:$C,'Each Gender Events'!Y$1,'Official Medal Table'!$E:$E,'Each Gender Events'!Y$2)*'Medal values'!$B$1
+ COUNTIFS('Official Medal Table'!$G:$G,'Each Gender Events'!$A60,'Official Medal Table'!$C:$C,'Each Gender Events'!Y$1,'Official Medal Table'!$E:$E,'Each Gender Events'!Y$2)*'Medal values'!$B$2
+ COUNTIFS('Official Medal Table'!$H:$H,'Each Gender Events'!$A60,'Official Medal Table'!$C:$C,'Each Gender Events'!Y$1,'Official Medal Table'!$E:$E,'Each Gender Events'!Y$2)*'Medal values'!$B$3
+ COUNTIFS('Official Medal Table'!$I:$I,'Each Gender Events'!$A60,'Official Medal Table'!$C:$C,'Each Gender Events'!Y$1,'Official Medal Table'!$E:$E,'Each Gender Events'!Y$2)*'Medal values'!$B$3
+ COUNTIFS('Official Medal Table'!$F:$F,'Each Gender Events'!$A60,'Official Medal Table'!$C:$C,'Each Gender Events'!Y$1,'Official Medal Table'!$E:$E,"Mixed")*'Medal values'!$B$1/2
+ COUNTIFS('Official Medal Table'!$G:$G,'Each Gender Events'!$A60,'Official Medal Table'!$C:$C,'Each Gender Events'!Y$1,'Official Medal Table'!$E:$E,"Mixed")*'Medal values'!$B$2/2
+ COUNTIFS('Official Medal Table'!$H:$H,'Each Gender Events'!$A60,'Official Medal Table'!$C:$C,'Each Gender Events'!Y$1,'Official Medal Table'!$E:$E,"Mixed")*'Medal values'!$B$3/2
+ COUNTIFS('Official Medal Table'!$I:$I,'Each Gender Events'!$A60,'Official Medal Table'!$C:$C,'Each Gender Events'!Y$1,'Official Medal Table'!$E:$E,"Mixed")*'Medal values'!$B$3/2</f>
        <v>0</v>
      </c>
      <c r="Z60">
        <f>COUNTIFS('Official Medal Table'!$F:$F,'Each Gender Events'!$A60,'Official Medal Table'!$C:$C,'Each Gender Events'!Z$1,'Official Medal Table'!$E:$E,'Each Gender Events'!Z$2)*'Medal values'!$B$1
+ COUNTIFS('Official Medal Table'!$G:$G,'Each Gender Events'!$A60,'Official Medal Table'!$C:$C,'Each Gender Events'!Z$1,'Official Medal Table'!$E:$E,'Each Gender Events'!Z$2)*'Medal values'!$B$2
+ COUNTIFS('Official Medal Table'!$H:$H,'Each Gender Events'!$A60,'Official Medal Table'!$C:$C,'Each Gender Events'!Z$1,'Official Medal Table'!$E:$E,'Each Gender Events'!Z$2)*'Medal values'!$B$3
+ COUNTIFS('Official Medal Table'!$I:$I,'Each Gender Events'!$A60,'Official Medal Table'!$C:$C,'Each Gender Events'!Z$1,'Official Medal Table'!$E:$E,'Each Gender Events'!Z$2)*'Medal values'!$B$3
+ COUNTIFS('Official Medal Table'!$F:$F,'Each Gender Events'!$A60,'Official Medal Table'!$C:$C,'Each Gender Events'!Z$1,'Official Medal Table'!$E:$E,"Mixed")*'Medal values'!$B$1/2
+ COUNTIFS('Official Medal Table'!$G:$G,'Each Gender Events'!$A60,'Official Medal Table'!$C:$C,'Each Gender Events'!Z$1,'Official Medal Table'!$E:$E,"Mixed")*'Medal values'!$B$2/2
+ COUNTIFS('Official Medal Table'!$H:$H,'Each Gender Events'!$A60,'Official Medal Table'!$C:$C,'Each Gender Events'!Z$1,'Official Medal Table'!$E:$E,"Mixed")*'Medal values'!$B$3/2
+ COUNTIFS('Official Medal Table'!$I:$I,'Each Gender Events'!$A60,'Official Medal Table'!$C:$C,'Each Gender Events'!Z$1,'Official Medal Table'!$E:$E,"Mixed")*'Medal values'!$B$3/2</f>
        <v>0</v>
      </c>
      <c r="AA60">
        <f>COUNTIFS('Official Medal Table'!$F:$F,'Each Gender Events'!$A60,'Official Medal Table'!$C:$C,'Each Gender Events'!AA$1,'Official Medal Table'!$E:$E,'Each Gender Events'!AA$2)*'Medal values'!$B$1
+ COUNTIFS('Official Medal Table'!$G:$G,'Each Gender Events'!$A60,'Official Medal Table'!$C:$C,'Each Gender Events'!AA$1,'Official Medal Table'!$E:$E,'Each Gender Events'!AA$2)*'Medal values'!$B$2
+ COUNTIFS('Official Medal Table'!$H:$H,'Each Gender Events'!$A60,'Official Medal Table'!$C:$C,'Each Gender Events'!AA$1,'Official Medal Table'!$E:$E,'Each Gender Events'!AA$2)*'Medal values'!$B$3
+ COUNTIFS('Official Medal Table'!$I:$I,'Each Gender Events'!$A60,'Official Medal Table'!$C:$C,'Each Gender Events'!AA$1,'Official Medal Table'!$E:$E,'Each Gender Events'!AA$2)*'Medal values'!$B$3
+ COUNTIFS('Official Medal Table'!$F:$F,'Each Gender Events'!$A60,'Official Medal Table'!$C:$C,'Each Gender Events'!AA$1,'Official Medal Table'!$E:$E,"Mixed")*'Medal values'!$B$1/2
+ COUNTIFS('Official Medal Table'!$G:$G,'Each Gender Events'!$A60,'Official Medal Table'!$C:$C,'Each Gender Events'!AA$1,'Official Medal Table'!$E:$E,"Mixed")*'Medal values'!$B$2/2
+ COUNTIFS('Official Medal Table'!$H:$H,'Each Gender Events'!$A60,'Official Medal Table'!$C:$C,'Each Gender Events'!AA$1,'Official Medal Table'!$E:$E,"Mixed")*'Medal values'!$B$3/2
+ COUNTIFS('Official Medal Table'!$I:$I,'Each Gender Events'!$A60,'Official Medal Table'!$C:$C,'Each Gender Events'!AA$1,'Official Medal Table'!$E:$E,"Mixed")*'Medal values'!$B$3/2</f>
        <v>0</v>
      </c>
      <c r="AB60">
        <f>COUNTIFS('Official Medal Table'!$F:$F,'Each Gender Events'!$A60,'Official Medal Table'!$C:$C,'Each Gender Events'!AB$1,'Official Medal Table'!$E:$E,'Each Gender Events'!AB$2)*'Medal values'!$B$1
+ COUNTIFS('Official Medal Table'!$G:$G,'Each Gender Events'!$A60,'Official Medal Table'!$C:$C,'Each Gender Events'!AB$1,'Official Medal Table'!$E:$E,'Each Gender Events'!AB$2)*'Medal values'!$B$2
+ COUNTIFS('Official Medal Table'!$H:$H,'Each Gender Events'!$A60,'Official Medal Table'!$C:$C,'Each Gender Events'!AB$1,'Official Medal Table'!$E:$E,'Each Gender Events'!AB$2)*'Medal values'!$B$3
+ COUNTIFS('Official Medal Table'!$I:$I,'Each Gender Events'!$A60,'Official Medal Table'!$C:$C,'Each Gender Events'!AB$1,'Official Medal Table'!$E:$E,'Each Gender Events'!AB$2)*'Medal values'!$B$3
+ COUNTIFS('Official Medal Table'!$F:$F,'Each Gender Events'!$A60,'Official Medal Table'!$C:$C,'Each Gender Events'!AB$1,'Official Medal Table'!$E:$E,"Mixed")*'Medal values'!$B$1/2
+ COUNTIFS('Official Medal Table'!$G:$G,'Each Gender Events'!$A60,'Official Medal Table'!$C:$C,'Each Gender Events'!AB$1,'Official Medal Table'!$E:$E,"Mixed")*'Medal values'!$B$2/2
+ COUNTIFS('Official Medal Table'!$H:$H,'Each Gender Events'!$A60,'Official Medal Table'!$C:$C,'Each Gender Events'!AB$1,'Official Medal Table'!$E:$E,"Mixed")*'Medal values'!$B$3/2
+ COUNTIFS('Official Medal Table'!$I:$I,'Each Gender Events'!$A60,'Official Medal Table'!$C:$C,'Each Gender Events'!AB$1,'Official Medal Table'!$E:$E,"Mixed")*'Medal values'!$B$3/2</f>
        <v>0</v>
      </c>
      <c r="AC60">
        <f>COUNTIFS('Official Medal Table'!$F:$F,'Each Gender Events'!$A60,'Official Medal Table'!$C:$C,'Each Gender Events'!AC$1,'Official Medal Table'!$E:$E,'Each Gender Events'!AC$2)*'Medal values'!$B$1
+ COUNTIFS('Official Medal Table'!$G:$G,'Each Gender Events'!$A60,'Official Medal Table'!$C:$C,'Each Gender Events'!AC$1,'Official Medal Table'!$E:$E,'Each Gender Events'!AC$2)*'Medal values'!$B$2
+ COUNTIFS('Official Medal Table'!$H:$H,'Each Gender Events'!$A60,'Official Medal Table'!$C:$C,'Each Gender Events'!AC$1,'Official Medal Table'!$E:$E,'Each Gender Events'!AC$2)*'Medal values'!$B$3
+ COUNTIFS('Official Medal Table'!$I:$I,'Each Gender Events'!$A60,'Official Medal Table'!$C:$C,'Each Gender Events'!AC$1,'Official Medal Table'!$E:$E,'Each Gender Events'!AC$2)*'Medal values'!$B$3
+ COUNTIFS('Official Medal Table'!$F:$F,'Each Gender Events'!$A60,'Official Medal Table'!$C:$C,'Each Gender Events'!AC$1,'Official Medal Table'!$E:$E,"Mixed")*'Medal values'!$B$1/2
+ COUNTIFS('Official Medal Table'!$G:$G,'Each Gender Events'!$A60,'Official Medal Table'!$C:$C,'Each Gender Events'!AC$1,'Official Medal Table'!$E:$E,"Mixed")*'Medal values'!$B$2/2
+ COUNTIFS('Official Medal Table'!$H:$H,'Each Gender Events'!$A60,'Official Medal Table'!$C:$C,'Each Gender Events'!AC$1,'Official Medal Table'!$E:$E,"Mixed")*'Medal values'!$B$3/2
+ COUNTIFS('Official Medal Table'!$I:$I,'Each Gender Events'!$A60,'Official Medal Table'!$C:$C,'Each Gender Events'!AC$1,'Official Medal Table'!$E:$E,"Mixed")*'Medal values'!$B$3/2</f>
        <v>0</v>
      </c>
      <c r="AD60">
        <f>COUNTIFS('Official Medal Table'!$F:$F,'Each Gender Events'!$A60,'Official Medal Table'!$C:$C,'Each Gender Events'!AD$1,'Official Medal Table'!$E:$E,'Each Gender Events'!AD$2)*'Medal values'!$B$1
+ COUNTIFS('Official Medal Table'!$G:$G,'Each Gender Events'!$A60,'Official Medal Table'!$C:$C,'Each Gender Events'!AD$1,'Official Medal Table'!$E:$E,'Each Gender Events'!AD$2)*'Medal values'!$B$2
+ COUNTIFS('Official Medal Table'!$H:$H,'Each Gender Events'!$A60,'Official Medal Table'!$C:$C,'Each Gender Events'!AD$1,'Official Medal Table'!$E:$E,'Each Gender Events'!AD$2)*'Medal values'!$B$3
+ COUNTIFS('Official Medal Table'!$I:$I,'Each Gender Events'!$A60,'Official Medal Table'!$C:$C,'Each Gender Events'!AD$1,'Official Medal Table'!$E:$E,'Each Gender Events'!AD$2)*'Medal values'!$B$3
+ COUNTIFS('Official Medal Table'!$F:$F,'Each Gender Events'!$A60,'Official Medal Table'!$C:$C,'Each Gender Events'!AD$1,'Official Medal Table'!$E:$E,"Mixed")*'Medal values'!$B$1/2
+ COUNTIFS('Official Medal Table'!$G:$G,'Each Gender Events'!$A60,'Official Medal Table'!$C:$C,'Each Gender Events'!AD$1,'Official Medal Table'!$E:$E,"Mixed")*'Medal values'!$B$2/2
+ COUNTIFS('Official Medal Table'!$H:$H,'Each Gender Events'!$A60,'Official Medal Table'!$C:$C,'Each Gender Events'!AD$1,'Official Medal Table'!$E:$E,"Mixed")*'Medal values'!$B$3/2
+ COUNTIFS('Official Medal Table'!$I:$I,'Each Gender Events'!$A60,'Official Medal Table'!$C:$C,'Each Gender Events'!AD$1,'Official Medal Table'!$E:$E,"Mixed")*'Medal values'!$B$3/2</f>
        <v>0</v>
      </c>
      <c r="AE60">
        <f>COUNTIFS('Official Medal Table'!$F:$F,'Each Gender Events'!$A60,'Official Medal Table'!$C:$C,'Each Gender Events'!AE$1,'Official Medal Table'!$E:$E,'Each Gender Events'!AE$2)*'Medal values'!$B$1
+ COUNTIFS('Official Medal Table'!$G:$G,'Each Gender Events'!$A60,'Official Medal Table'!$C:$C,'Each Gender Events'!AE$1,'Official Medal Table'!$E:$E,'Each Gender Events'!AE$2)*'Medal values'!$B$2
+ COUNTIFS('Official Medal Table'!$H:$H,'Each Gender Events'!$A60,'Official Medal Table'!$C:$C,'Each Gender Events'!AE$1,'Official Medal Table'!$E:$E,'Each Gender Events'!AE$2)*'Medal values'!$B$3
+ COUNTIFS('Official Medal Table'!$I:$I,'Each Gender Events'!$A60,'Official Medal Table'!$C:$C,'Each Gender Events'!AE$1,'Official Medal Table'!$E:$E,'Each Gender Events'!AE$2)*'Medal values'!$B$3
+ COUNTIFS('Official Medal Table'!$F:$F,'Each Gender Events'!$A60,'Official Medal Table'!$C:$C,'Each Gender Events'!AE$1,'Official Medal Table'!$E:$E,"Mixed")*'Medal values'!$B$1/2
+ COUNTIFS('Official Medal Table'!$G:$G,'Each Gender Events'!$A60,'Official Medal Table'!$C:$C,'Each Gender Events'!AE$1,'Official Medal Table'!$E:$E,"Mixed")*'Medal values'!$B$2/2
+ COUNTIFS('Official Medal Table'!$H:$H,'Each Gender Events'!$A60,'Official Medal Table'!$C:$C,'Each Gender Events'!AE$1,'Official Medal Table'!$E:$E,"Mixed")*'Medal values'!$B$3/2
+ COUNTIFS('Official Medal Table'!$I:$I,'Each Gender Events'!$A60,'Official Medal Table'!$C:$C,'Each Gender Events'!AE$1,'Official Medal Table'!$E:$E,"Mixed")*'Medal values'!$B$3/2</f>
        <v>0</v>
      </c>
      <c r="AF60">
        <f>COUNTIFS('Official Medal Table'!$F:$F,'Each Gender Events'!$A60,'Official Medal Table'!$C:$C,'Each Gender Events'!AF$1,'Official Medal Table'!$E:$E,'Each Gender Events'!AF$2)*'Medal values'!$B$1
+ COUNTIFS('Official Medal Table'!$G:$G,'Each Gender Events'!$A60,'Official Medal Table'!$C:$C,'Each Gender Events'!AF$1,'Official Medal Table'!$E:$E,'Each Gender Events'!AF$2)*'Medal values'!$B$2
+ COUNTIFS('Official Medal Table'!$H:$H,'Each Gender Events'!$A60,'Official Medal Table'!$C:$C,'Each Gender Events'!AF$1,'Official Medal Table'!$E:$E,'Each Gender Events'!AF$2)*'Medal values'!$B$3
+ COUNTIFS('Official Medal Table'!$I:$I,'Each Gender Events'!$A60,'Official Medal Table'!$C:$C,'Each Gender Events'!AF$1,'Official Medal Table'!$E:$E,'Each Gender Events'!AF$2)*'Medal values'!$B$3
+ COUNTIFS('Official Medal Table'!$F:$F,'Each Gender Events'!$A60,'Official Medal Table'!$C:$C,'Each Gender Events'!AF$1,'Official Medal Table'!$E:$E,"Mixed")*'Medal values'!$B$1/2
+ COUNTIFS('Official Medal Table'!$G:$G,'Each Gender Events'!$A60,'Official Medal Table'!$C:$C,'Each Gender Events'!AF$1,'Official Medal Table'!$E:$E,"Mixed")*'Medal values'!$B$2/2
+ COUNTIFS('Official Medal Table'!$H:$H,'Each Gender Events'!$A60,'Official Medal Table'!$C:$C,'Each Gender Events'!AF$1,'Official Medal Table'!$E:$E,"Mixed")*'Medal values'!$B$3/2
+ COUNTIFS('Official Medal Table'!$I:$I,'Each Gender Events'!$A60,'Official Medal Table'!$C:$C,'Each Gender Events'!AF$1,'Official Medal Table'!$E:$E,"Mixed")*'Medal values'!$B$3/2</f>
        <v>0</v>
      </c>
      <c r="AG60">
        <f>COUNTIFS('Official Medal Table'!$F:$F,'Each Gender Events'!$A60,'Official Medal Table'!$C:$C,'Each Gender Events'!AG$1,'Official Medal Table'!$E:$E,'Each Gender Events'!AG$2)*'Medal values'!$B$1
+ COUNTIFS('Official Medal Table'!$G:$G,'Each Gender Events'!$A60,'Official Medal Table'!$C:$C,'Each Gender Events'!AG$1,'Official Medal Table'!$E:$E,'Each Gender Events'!AG$2)*'Medal values'!$B$2
+ COUNTIFS('Official Medal Table'!$H:$H,'Each Gender Events'!$A60,'Official Medal Table'!$C:$C,'Each Gender Events'!AG$1,'Official Medal Table'!$E:$E,'Each Gender Events'!AG$2)*'Medal values'!$B$3
+ COUNTIFS('Official Medal Table'!$I:$I,'Each Gender Events'!$A60,'Official Medal Table'!$C:$C,'Each Gender Events'!AG$1,'Official Medal Table'!$E:$E,'Each Gender Events'!AG$2)*'Medal values'!$B$3
+ COUNTIFS('Official Medal Table'!$F:$F,'Each Gender Events'!$A60,'Official Medal Table'!$C:$C,'Each Gender Events'!AG$1,'Official Medal Table'!$E:$E,"Mixed")*'Medal values'!$B$1/2
+ COUNTIFS('Official Medal Table'!$G:$G,'Each Gender Events'!$A60,'Official Medal Table'!$C:$C,'Each Gender Events'!AG$1,'Official Medal Table'!$E:$E,"Mixed")*'Medal values'!$B$2/2
+ COUNTIFS('Official Medal Table'!$H:$H,'Each Gender Events'!$A60,'Official Medal Table'!$C:$C,'Each Gender Events'!AG$1,'Official Medal Table'!$E:$E,"Mixed")*'Medal values'!$B$3/2
+ COUNTIFS('Official Medal Table'!$I:$I,'Each Gender Events'!$A60,'Official Medal Table'!$C:$C,'Each Gender Events'!AG$1,'Official Medal Table'!$E:$E,"Mixed")*'Medal values'!$B$3/2</f>
        <v>0</v>
      </c>
      <c r="AH60">
        <f>COUNTIFS('Official Medal Table'!$F:$F,'Each Gender Events'!$A60,'Official Medal Table'!$C:$C,'Each Gender Events'!AH$1,'Official Medal Table'!$E:$E,'Each Gender Events'!AH$2)*'Medal values'!$B$1
+ COUNTIFS('Official Medal Table'!$G:$G,'Each Gender Events'!$A60,'Official Medal Table'!$C:$C,'Each Gender Events'!AH$1,'Official Medal Table'!$E:$E,'Each Gender Events'!AH$2)*'Medal values'!$B$2
+ COUNTIFS('Official Medal Table'!$H:$H,'Each Gender Events'!$A60,'Official Medal Table'!$C:$C,'Each Gender Events'!AH$1,'Official Medal Table'!$E:$E,'Each Gender Events'!AH$2)*'Medal values'!$B$3
+ COUNTIFS('Official Medal Table'!$I:$I,'Each Gender Events'!$A60,'Official Medal Table'!$C:$C,'Each Gender Events'!AH$1,'Official Medal Table'!$E:$E,'Each Gender Events'!AH$2)*'Medal values'!$B$3
+ COUNTIFS('Official Medal Table'!$F:$F,'Each Gender Events'!$A60,'Official Medal Table'!$C:$C,'Each Gender Events'!AH$1,'Official Medal Table'!$E:$E,"Mixed")*'Medal values'!$B$1/2
+ COUNTIFS('Official Medal Table'!$G:$G,'Each Gender Events'!$A60,'Official Medal Table'!$C:$C,'Each Gender Events'!AH$1,'Official Medal Table'!$E:$E,"Mixed")*'Medal values'!$B$2/2
+ COUNTIFS('Official Medal Table'!$H:$H,'Each Gender Events'!$A60,'Official Medal Table'!$C:$C,'Each Gender Events'!AH$1,'Official Medal Table'!$E:$E,"Mixed")*'Medal values'!$B$3/2
+ COUNTIFS('Official Medal Table'!$I:$I,'Each Gender Events'!$A60,'Official Medal Table'!$C:$C,'Each Gender Events'!AH$1,'Official Medal Table'!$E:$E,"Mixed")*'Medal values'!$B$3/2</f>
        <v>0</v>
      </c>
      <c r="AI60">
        <f>COUNTIFS('Official Medal Table'!$F:$F,'Each Gender Events'!$A60,'Official Medal Table'!$C:$C,'Each Gender Events'!AI$1,'Official Medal Table'!$E:$E,'Each Gender Events'!AI$2)*'Medal values'!$B$1
+ COUNTIFS('Official Medal Table'!$G:$G,'Each Gender Events'!$A60,'Official Medal Table'!$C:$C,'Each Gender Events'!AI$1,'Official Medal Table'!$E:$E,'Each Gender Events'!AI$2)*'Medal values'!$B$2
+ COUNTIFS('Official Medal Table'!$H:$H,'Each Gender Events'!$A60,'Official Medal Table'!$C:$C,'Each Gender Events'!AI$1,'Official Medal Table'!$E:$E,'Each Gender Events'!AI$2)*'Medal values'!$B$3
+ COUNTIFS('Official Medal Table'!$I:$I,'Each Gender Events'!$A60,'Official Medal Table'!$C:$C,'Each Gender Events'!AI$1,'Official Medal Table'!$E:$E,'Each Gender Events'!AI$2)*'Medal values'!$B$3
+ COUNTIFS('Official Medal Table'!$F:$F,'Each Gender Events'!$A60,'Official Medal Table'!$C:$C,'Each Gender Events'!AI$1,'Official Medal Table'!$E:$E,"Mixed")*'Medal values'!$B$1/2
+ COUNTIFS('Official Medal Table'!$G:$G,'Each Gender Events'!$A60,'Official Medal Table'!$C:$C,'Each Gender Events'!AI$1,'Official Medal Table'!$E:$E,"Mixed")*'Medal values'!$B$2/2
+ COUNTIFS('Official Medal Table'!$H:$H,'Each Gender Events'!$A60,'Official Medal Table'!$C:$C,'Each Gender Events'!AI$1,'Official Medal Table'!$E:$E,"Mixed")*'Medal values'!$B$3/2
+ COUNTIFS('Official Medal Table'!$I:$I,'Each Gender Events'!$A60,'Official Medal Table'!$C:$C,'Each Gender Events'!AI$1,'Official Medal Table'!$E:$E,"Mixed")*'Medal values'!$B$3/2</f>
        <v>0</v>
      </c>
      <c r="AJ60">
        <f>COUNTIFS('Official Medal Table'!$F:$F,'Each Gender Events'!$A60,'Official Medal Table'!$C:$C,'Each Gender Events'!AJ$1,'Official Medal Table'!$E:$E,'Each Gender Events'!AJ$2)*'Medal values'!$B$1
+ COUNTIFS('Official Medal Table'!$G:$G,'Each Gender Events'!$A60,'Official Medal Table'!$C:$C,'Each Gender Events'!AJ$1,'Official Medal Table'!$E:$E,'Each Gender Events'!AJ$2)*'Medal values'!$B$2
+ COUNTIFS('Official Medal Table'!$H:$H,'Each Gender Events'!$A60,'Official Medal Table'!$C:$C,'Each Gender Events'!AJ$1,'Official Medal Table'!$E:$E,'Each Gender Events'!AJ$2)*'Medal values'!$B$3
+ COUNTIFS('Official Medal Table'!$I:$I,'Each Gender Events'!$A60,'Official Medal Table'!$C:$C,'Each Gender Events'!AJ$1,'Official Medal Table'!$E:$E,'Each Gender Events'!AJ$2)*'Medal values'!$B$3
+ COUNTIFS('Official Medal Table'!$F:$F,'Each Gender Events'!$A60,'Official Medal Table'!$C:$C,'Each Gender Events'!AJ$1,'Official Medal Table'!$E:$E,"Mixed")*'Medal values'!$B$1/2
+ COUNTIFS('Official Medal Table'!$G:$G,'Each Gender Events'!$A60,'Official Medal Table'!$C:$C,'Each Gender Events'!AJ$1,'Official Medal Table'!$E:$E,"Mixed")*'Medal values'!$B$2/2
+ COUNTIFS('Official Medal Table'!$H:$H,'Each Gender Events'!$A60,'Official Medal Table'!$C:$C,'Each Gender Events'!AJ$1,'Official Medal Table'!$E:$E,"Mixed")*'Medal values'!$B$3/2
+ COUNTIFS('Official Medal Table'!$I:$I,'Each Gender Events'!$A60,'Official Medal Table'!$C:$C,'Each Gender Events'!AJ$1,'Official Medal Table'!$E:$E,"Mixed")*'Medal values'!$B$3/2</f>
        <v>0</v>
      </c>
      <c r="AK60">
        <f>COUNTIFS('Official Medal Table'!$F:$F,'Each Gender Events'!$A60,'Official Medal Table'!$C:$C,'Each Gender Events'!AK$1,'Official Medal Table'!$E:$E,'Each Gender Events'!AK$2)*'Medal values'!$B$1
+ COUNTIFS('Official Medal Table'!$G:$G,'Each Gender Events'!$A60,'Official Medal Table'!$C:$C,'Each Gender Events'!AK$1,'Official Medal Table'!$E:$E,'Each Gender Events'!AK$2)*'Medal values'!$B$2
+ COUNTIFS('Official Medal Table'!$H:$H,'Each Gender Events'!$A60,'Official Medal Table'!$C:$C,'Each Gender Events'!AK$1,'Official Medal Table'!$E:$E,'Each Gender Events'!AK$2)*'Medal values'!$B$3
+ COUNTIFS('Official Medal Table'!$I:$I,'Each Gender Events'!$A60,'Official Medal Table'!$C:$C,'Each Gender Events'!AK$1,'Official Medal Table'!$E:$E,'Each Gender Events'!AK$2)*'Medal values'!$B$3
+ COUNTIFS('Official Medal Table'!$F:$F,'Each Gender Events'!$A60,'Official Medal Table'!$C:$C,'Each Gender Events'!AK$1,'Official Medal Table'!$E:$E,"Mixed")*'Medal values'!$B$1/2
+ COUNTIFS('Official Medal Table'!$G:$G,'Each Gender Events'!$A60,'Official Medal Table'!$C:$C,'Each Gender Events'!AK$1,'Official Medal Table'!$E:$E,"Mixed")*'Medal values'!$B$2/2
+ COUNTIFS('Official Medal Table'!$H:$H,'Each Gender Events'!$A60,'Official Medal Table'!$C:$C,'Each Gender Events'!AK$1,'Official Medal Table'!$E:$E,"Mixed")*'Medal values'!$B$3/2
+ COUNTIFS('Official Medal Table'!$I:$I,'Each Gender Events'!$A60,'Official Medal Table'!$C:$C,'Each Gender Events'!AK$1,'Official Medal Table'!$E:$E,"Mixed")*'Medal values'!$B$3/2</f>
        <v>0</v>
      </c>
      <c r="AL60">
        <f>COUNTIFS('Official Medal Table'!$F:$F,'Each Gender Events'!$A60,'Official Medal Table'!$C:$C,'Each Gender Events'!AL$1,'Official Medal Table'!$E:$E,'Each Gender Events'!AL$2)*'Medal values'!$B$1
+ COUNTIFS('Official Medal Table'!$G:$G,'Each Gender Events'!$A60,'Official Medal Table'!$C:$C,'Each Gender Events'!AL$1,'Official Medal Table'!$E:$E,'Each Gender Events'!AL$2)*'Medal values'!$B$2
+ COUNTIFS('Official Medal Table'!$H:$H,'Each Gender Events'!$A60,'Official Medal Table'!$C:$C,'Each Gender Events'!AL$1,'Official Medal Table'!$E:$E,'Each Gender Events'!AL$2)*'Medal values'!$B$3
+ COUNTIFS('Official Medal Table'!$I:$I,'Each Gender Events'!$A60,'Official Medal Table'!$C:$C,'Each Gender Events'!AL$1,'Official Medal Table'!$E:$E,'Each Gender Events'!AL$2)*'Medal values'!$B$3
+ COUNTIFS('Official Medal Table'!$F:$F,'Each Gender Events'!$A60,'Official Medal Table'!$C:$C,'Each Gender Events'!AL$1,'Official Medal Table'!$E:$E,"Mixed")*'Medal values'!$B$1/2
+ COUNTIFS('Official Medal Table'!$G:$G,'Each Gender Events'!$A60,'Official Medal Table'!$C:$C,'Each Gender Events'!AL$1,'Official Medal Table'!$E:$E,"Mixed")*'Medal values'!$B$2/2
+ COUNTIFS('Official Medal Table'!$H:$H,'Each Gender Events'!$A60,'Official Medal Table'!$C:$C,'Each Gender Events'!AL$1,'Official Medal Table'!$E:$E,"Mixed")*'Medal values'!$B$3/2
+ COUNTIFS('Official Medal Table'!$I:$I,'Each Gender Events'!$A60,'Official Medal Table'!$C:$C,'Each Gender Events'!AL$1,'Official Medal Table'!$E:$E,"Mixed")*'Medal values'!$B$3/2</f>
        <v>0</v>
      </c>
      <c r="AM60">
        <f>COUNTIFS('Official Medal Table'!$F:$F,'Each Gender Events'!$A60,'Official Medal Table'!$C:$C,'Each Gender Events'!AM$1,'Official Medal Table'!$E:$E,'Each Gender Events'!AM$2)*'Medal values'!$B$1
+ COUNTIFS('Official Medal Table'!$G:$G,'Each Gender Events'!$A60,'Official Medal Table'!$C:$C,'Each Gender Events'!AM$1,'Official Medal Table'!$E:$E,'Each Gender Events'!AM$2)*'Medal values'!$B$2
+ COUNTIFS('Official Medal Table'!$H:$H,'Each Gender Events'!$A60,'Official Medal Table'!$C:$C,'Each Gender Events'!AM$1,'Official Medal Table'!$E:$E,'Each Gender Events'!AM$2)*'Medal values'!$B$3
+ COUNTIFS('Official Medal Table'!$I:$I,'Each Gender Events'!$A60,'Official Medal Table'!$C:$C,'Each Gender Events'!AM$1,'Official Medal Table'!$E:$E,'Each Gender Events'!AM$2)*'Medal values'!$B$3
+ COUNTIFS('Official Medal Table'!$F:$F,'Each Gender Events'!$A60,'Official Medal Table'!$C:$C,'Each Gender Events'!AM$1,'Official Medal Table'!$E:$E,"Mixed")*'Medal values'!$B$1/2
+ COUNTIFS('Official Medal Table'!$G:$G,'Each Gender Events'!$A60,'Official Medal Table'!$C:$C,'Each Gender Events'!AM$1,'Official Medal Table'!$E:$E,"Mixed")*'Medal values'!$B$2/2
+ COUNTIFS('Official Medal Table'!$H:$H,'Each Gender Events'!$A60,'Official Medal Table'!$C:$C,'Each Gender Events'!AM$1,'Official Medal Table'!$E:$E,"Mixed")*'Medal values'!$B$3/2
+ COUNTIFS('Official Medal Table'!$I:$I,'Each Gender Events'!$A60,'Official Medal Table'!$C:$C,'Each Gender Events'!AM$1,'Official Medal Table'!$E:$E,"Mixed")*'Medal values'!$B$3/2</f>
        <v>0</v>
      </c>
      <c r="AN60">
        <f>COUNTIFS('Official Medal Table'!$F:$F,'Each Gender Events'!$A60,'Official Medal Table'!$C:$C,'Each Gender Events'!AN$1,'Official Medal Table'!$E:$E,'Each Gender Events'!AN$2)*'Medal values'!$B$1
+ COUNTIFS('Official Medal Table'!$G:$G,'Each Gender Events'!$A60,'Official Medal Table'!$C:$C,'Each Gender Events'!AN$1,'Official Medal Table'!$E:$E,'Each Gender Events'!AN$2)*'Medal values'!$B$2
+ COUNTIFS('Official Medal Table'!$H:$H,'Each Gender Events'!$A60,'Official Medal Table'!$C:$C,'Each Gender Events'!AN$1,'Official Medal Table'!$E:$E,'Each Gender Events'!AN$2)*'Medal values'!$B$3
+ COUNTIFS('Official Medal Table'!$I:$I,'Each Gender Events'!$A60,'Official Medal Table'!$C:$C,'Each Gender Events'!AN$1,'Official Medal Table'!$E:$E,'Each Gender Events'!AN$2)*'Medal values'!$B$3
+ COUNTIFS('Official Medal Table'!$F:$F,'Each Gender Events'!$A60,'Official Medal Table'!$C:$C,'Each Gender Events'!AN$1,'Official Medal Table'!$E:$E,"Mixed")*'Medal values'!$B$1/2
+ COUNTIFS('Official Medal Table'!$G:$G,'Each Gender Events'!$A60,'Official Medal Table'!$C:$C,'Each Gender Events'!AN$1,'Official Medal Table'!$E:$E,"Mixed")*'Medal values'!$B$2/2
+ COUNTIFS('Official Medal Table'!$H:$H,'Each Gender Events'!$A60,'Official Medal Table'!$C:$C,'Each Gender Events'!AN$1,'Official Medal Table'!$E:$E,"Mixed")*'Medal values'!$B$3/2
+ COUNTIFS('Official Medal Table'!$I:$I,'Each Gender Events'!$A60,'Official Medal Table'!$C:$C,'Each Gender Events'!AN$1,'Official Medal Table'!$E:$E,"Mixed")*'Medal values'!$B$3/2</f>
        <v>0</v>
      </c>
      <c r="AO60">
        <f>COUNTIFS('Official Medal Table'!$F:$F,'Each Gender Events'!$A60,'Official Medal Table'!$C:$C,'Each Gender Events'!AO$1,'Official Medal Table'!$E:$E,'Each Gender Events'!AO$2)*'Medal values'!$B$1
+ COUNTIFS('Official Medal Table'!$G:$G,'Each Gender Events'!$A60,'Official Medal Table'!$C:$C,'Each Gender Events'!AO$1,'Official Medal Table'!$E:$E,'Each Gender Events'!AO$2)*'Medal values'!$B$2
+ COUNTIFS('Official Medal Table'!$H:$H,'Each Gender Events'!$A60,'Official Medal Table'!$C:$C,'Each Gender Events'!AO$1,'Official Medal Table'!$E:$E,'Each Gender Events'!AO$2)*'Medal values'!$B$3
+ COUNTIFS('Official Medal Table'!$I:$I,'Each Gender Events'!$A60,'Official Medal Table'!$C:$C,'Each Gender Events'!AO$1,'Official Medal Table'!$E:$E,'Each Gender Events'!AO$2)*'Medal values'!$B$3
+ COUNTIFS('Official Medal Table'!$F:$F,'Each Gender Events'!$A60,'Official Medal Table'!$C:$C,'Each Gender Events'!AO$1,'Official Medal Table'!$E:$E,"Mixed")*'Medal values'!$B$1/2
+ COUNTIFS('Official Medal Table'!$G:$G,'Each Gender Events'!$A60,'Official Medal Table'!$C:$C,'Each Gender Events'!AO$1,'Official Medal Table'!$E:$E,"Mixed")*'Medal values'!$B$2/2
+ COUNTIFS('Official Medal Table'!$H:$H,'Each Gender Events'!$A60,'Official Medal Table'!$C:$C,'Each Gender Events'!AO$1,'Official Medal Table'!$E:$E,"Mixed")*'Medal values'!$B$3/2
+ COUNTIFS('Official Medal Table'!$I:$I,'Each Gender Events'!$A60,'Official Medal Table'!$C:$C,'Each Gender Events'!AO$1,'Official Medal Table'!$E:$E,"Mixed")*'Medal values'!$B$3/2</f>
        <v>0</v>
      </c>
      <c r="AP60">
        <f>COUNTIFS('Official Medal Table'!$F:$F,'Each Gender Events'!$A60,'Official Medal Table'!$C:$C,'Each Gender Events'!AP$1,'Official Medal Table'!$E:$E,'Each Gender Events'!AP$2)*'Medal values'!$B$1
+ COUNTIFS('Official Medal Table'!$G:$G,'Each Gender Events'!$A60,'Official Medal Table'!$C:$C,'Each Gender Events'!AP$1,'Official Medal Table'!$E:$E,'Each Gender Events'!AP$2)*'Medal values'!$B$2
+ COUNTIFS('Official Medal Table'!$H:$H,'Each Gender Events'!$A60,'Official Medal Table'!$C:$C,'Each Gender Events'!AP$1,'Official Medal Table'!$E:$E,'Each Gender Events'!AP$2)*'Medal values'!$B$3
+ COUNTIFS('Official Medal Table'!$I:$I,'Each Gender Events'!$A60,'Official Medal Table'!$C:$C,'Each Gender Events'!AP$1,'Official Medal Table'!$E:$E,'Each Gender Events'!AP$2)*'Medal values'!$B$3
+ COUNTIFS('Official Medal Table'!$F:$F,'Each Gender Events'!$A60,'Official Medal Table'!$C:$C,'Each Gender Events'!AP$1,'Official Medal Table'!$E:$E,"Mixed")*'Medal values'!$B$1/2
+ COUNTIFS('Official Medal Table'!$G:$G,'Each Gender Events'!$A60,'Official Medal Table'!$C:$C,'Each Gender Events'!AP$1,'Official Medal Table'!$E:$E,"Mixed")*'Medal values'!$B$2/2
+ COUNTIFS('Official Medal Table'!$H:$H,'Each Gender Events'!$A60,'Official Medal Table'!$C:$C,'Each Gender Events'!AP$1,'Official Medal Table'!$E:$E,"Mixed")*'Medal values'!$B$3/2
+ COUNTIFS('Official Medal Table'!$I:$I,'Each Gender Events'!$A60,'Official Medal Table'!$C:$C,'Each Gender Events'!AP$1,'Official Medal Table'!$E:$E,"Mixed")*'Medal values'!$B$3/2</f>
        <v>0</v>
      </c>
      <c r="AQ60">
        <f>COUNTIFS('Official Medal Table'!$F:$F,'Each Gender Events'!$A60,'Official Medal Table'!$C:$C,'Each Gender Events'!AQ$1,'Official Medal Table'!$E:$E,'Each Gender Events'!AQ$2)*'Medal values'!$B$1
+ COUNTIFS('Official Medal Table'!$G:$G,'Each Gender Events'!$A60,'Official Medal Table'!$C:$C,'Each Gender Events'!AQ$1,'Official Medal Table'!$E:$E,'Each Gender Events'!AQ$2)*'Medal values'!$B$2
+ COUNTIFS('Official Medal Table'!$H:$H,'Each Gender Events'!$A60,'Official Medal Table'!$C:$C,'Each Gender Events'!AQ$1,'Official Medal Table'!$E:$E,'Each Gender Events'!AQ$2)*'Medal values'!$B$3
+ COUNTIFS('Official Medal Table'!$I:$I,'Each Gender Events'!$A60,'Official Medal Table'!$C:$C,'Each Gender Events'!AQ$1,'Official Medal Table'!$E:$E,'Each Gender Events'!AQ$2)*'Medal values'!$B$3
+ COUNTIFS('Official Medal Table'!$F:$F,'Each Gender Events'!$A60,'Official Medal Table'!$C:$C,'Each Gender Events'!AQ$1,'Official Medal Table'!$E:$E,"Mixed")*'Medal values'!$B$1/2
+ COUNTIFS('Official Medal Table'!$G:$G,'Each Gender Events'!$A60,'Official Medal Table'!$C:$C,'Each Gender Events'!AQ$1,'Official Medal Table'!$E:$E,"Mixed")*'Medal values'!$B$2/2
+ COUNTIFS('Official Medal Table'!$H:$H,'Each Gender Events'!$A60,'Official Medal Table'!$C:$C,'Each Gender Events'!AQ$1,'Official Medal Table'!$E:$E,"Mixed")*'Medal values'!$B$3/2
+ COUNTIFS('Official Medal Table'!$I:$I,'Each Gender Events'!$A60,'Official Medal Table'!$C:$C,'Each Gender Events'!AQ$1,'Official Medal Table'!$E:$E,"Mixed")*'Medal values'!$B$3/2</f>
        <v>0</v>
      </c>
      <c r="AR60">
        <f>COUNTIFS('Official Medal Table'!$F:$F,'Each Gender Events'!$A60,'Official Medal Table'!$C:$C,'Each Gender Events'!AR$1,'Official Medal Table'!$E:$E,'Each Gender Events'!AR$2)*'Medal values'!$B$1
+ COUNTIFS('Official Medal Table'!$G:$G,'Each Gender Events'!$A60,'Official Medal Table'!$C:$C,'Each Gender Events'!AR$1,'Official Medal Table'!$E:$E,'Each Gender Events'!AR$2)*'Medal values'!$B$2
+ COUNTIFS('Official Medal Table'!$H:$H,'Each Gender Events'!$A60,'Official Medal Table'!$C:$C,'Each Gender Events'!AR$1,'Official Medal Table'!$E:$E,'Each Gender Events'!AR$2)*'Medal values'!$B$3
+ COUNTIFS('Official Medal Table'!$I:$I,'Each Gender Events'!$A60,'Official Medal Table'!$C:$C,'Each Gender Events'!AR$1,'Official Medal Table'!$E:$E,'Each Gender Events'!AR$2)*'Medal values'!$B$3
+ COUNTIFS('Official Medal Table'!$F:$F,'Each Gender Events'!$A60,'Official Medal Table'!$C:$C,'Each Gender Events'!AR$1,'Official Medal Table'!$E:$E,"Mixed")*'Medal values'!$B$1/2
+ COUNTIFS('Official Medal Table'!$G:$G,'Each Gender Events'!$A60,'Official Medal Table'!$C:$C,'Each Gender Events'!AR$1,'Official Medal Table'!$E:$E,"Mixed")*'Medal values'!$B$2/2
+ COUNTIFS('Official Medal Table'!$H:$H,'Each Gender Events'!$A60,'Official Medal Table'!$C:$C,'Each Gender Events'!AR$1,'Official Medal Table'!$E:$E,"Mixed")*'Medal values'!$B$3/2
+ COUNTIFS('Official Medal Table'!$I:$I,'Each Gender Events'!$A60,'Official Medal Table'!$C:$C,'Each Gender Events'!AR$1,'Official Medal Table'!$E:$E,"Mixed")*'Medal values'!$B$3/2</f>
        <v>0</v>
      </c>
      <c r="AS60">
        <f>COUNTIFS('Official Medal Table'!$F:$F,'Each Gender Events'!$A60,'Official Medal Table'!$C:$C,'Each Gender Events'!AS$1,'Official Medal Table'!$E:$E,'Each Gender Events'!AS$2)*'Medal values'!$B$1
+ COUNTIFS('Official Medal Table'!$G:$G,'Each Gender Events'!$A60,'Official Medal Table'!$C:$C,'Each Gender Events'!AS$1,'Official Medal Table'!$E:$E,'Each Gender Events'!AS$2)*'Medal values'!$B$2
+ COUNTIFS('Official Medal Table'!$H:$H,'Each Gender Events'!$A60,'Official Medal Table'!$C:$C,'Each Gender Events'!AS$1,'Official Medal Table'!$E:$E,'Each Gender Events'!AS$2)*'Medal values'!$B$3
+ COUNTIFS('Official Medal Table'!$I:$I,'Each Gender Events'!$A60,'Official Medal Table'!$C:$C,'Each Gender Events'!AS$1,'Official Medal Table'!$E:$E,'Each Gender Events'!AS$2)*'Medal values'!$B$3
+ COUNTIFS('Official Medal Table'!$F:$F,'Each Gender Events'!$A60,'Official Medal Table'!$C:$C,'Each Gender Events'!AS$1,'Official Medal Table'!$E:$E,"Mixed")*'Medal values'!$B$1/2
+ COUNTIFS('Official Medal Table'!$G:$G,'Each Gender Events'!$A60,'Official Medal Table'!$C:$C,'Each Gender Events'!AS$1,'Official Medal Table'!$E:$E,"Mixed")*'Medal values'!$B$2/2
+ COUNTIFS('Official Medal Table'!$H:$H,'Each Gender Events'!$A60,'Official Medal Table'!$C:$C,'Each Gender Events'!AS$1,'Official Medal Table'!$E:$E,"Mixed")*'Medal values'!$B$3/2
+ COUNTIFS('Official Medal Table'!$I:$I,'Each Gender Events'!$A60,'Official Medal Table'!$C:$C,'Each Gender Events'!AS$1,'Official Medal Table'!$E:$E,"Mixed")*'Medal values'!$B$3/2</f>
        <v>0</v>
      </c>
      <c r="AT60">
        <f>COUNTIFS('Official Medal Table'!$F:$F,'Each Gender Events'!$A60,'Official Medal Table'!$C:$C,'Each Gender Events'!AT$1,'Official Medal Table'!$E:$E,'Each Gender Events'!AT$2)*'Medal values'!$B$1
+ COUNTIFS('Official Medal Table'!$G:$G,'Each Gender Events'!$A60,'Official Medal Table'!$C:$C,'Each Gender Events'!AT$1,'Official Medal Table'!$E:$E,'Each Gender Events'!AT$2)*'Medal values'!$B$2
+ COUNTIFS('Official Medal Table'!$H:$H,'Each Gender Events'!$A60,'Official Medal Table'!$C:$C,'Each Gender Events'!AT$1,'Official Medal Table'!$E:$E,'Each Gender Events'!AT$2)*'Medal values'!$B$3
+ COUNTIFS('Official Medal Table'!$I:$I,'Each Gender Events'!$A60,'Official Medal Table'!$C:$C,'Each Gender Events'!AT$1,'Official Medal Table'!$E:$E,'Each Gender Events'!AT$2)*'Medal values'!$B$3
+ COUNTIFS('Official Medal Table'!$F:$F,'Each Gender Events'!$A60,'Official Medal Table'!$C:$C,'Each Gender Events'!AT$1,'Official Medal Table'!$E:$E,"Mixed")*'Medal values'!$B$1/2
+ COUNTIFS('Official Medal Table'!$G:$G,'Each Gender Events'!$A60,'Official Medal Table'!$C:$C,'Each Gender Events'!AT$1,'Official Medal Table'!$E:$E,"Mixed")*'Medal values'!$B$2/2
+ COUNTIFS('Official Medal Table'!$H:$H,'Each Gender Events'!$A60,'Official Medal Table'!$C:$C,'Each Gender Events'!AT$1,'Official Medal Table'!$E:$E,"Mixed")*'Medal values'!$B$3/2
+ COUNTIFS('Official Medal Table'!$I:$I,'Each Gender Events'!$A60,'Official Medal Table'!$C:$C,'Each Gender Events'!AT$1,'Official Medal Table'!$E:$E,"Mixed")*'Medal values'!$B$3/2</f>
        <v>0</v>
      </c>
      <c r="AU60">
        <f>COUNTIFS('Official Medal Table'!$F:$F,'Each Gender Events'!$A60,'Official Medal Table'!$C:$C,'Each Gender Events'!AU$1,'Official Medal Table'!$E:$E,'Each Gender Events'!AU$2)*'Medal values'!$B$1
+ COUNTIFS('Official Medal Table'!$G:$G,'Each Gender Events'!$A60,'Official Medal Table'!$C:$C,'Each Gender Events'!AU$1,'Official Medal Table'!$E:$E,'Each Gender Events'!AU$2)*'Medal values'!$B$2
+ COUNTIFS('Official Medal Table'!$H:$H,'Each Gender Events'!$A60,'Official Medal Table'!$C:$C,'Each Gender Events'!AU$1,'Official Medal Table'!$E:$E,'Each Gender Events'!AU$2)*'Medal values'!$B$3
+ COUNTIFS('Official Medal Table'!$I:$I,'Each Gender Events'!$A60,'Official Medal Table'!$C:$C,'Each Gender Events'!AU$1,'Official Medal Table'!$E:$E,'Each Gender Events'!AU$2)*'Medal values'!$B$3
+ COUNTIFS('Official Medal Table'!$F:$F,'Each Gender Events'!$A60,'Official Medal Table'!$C:$C,'Each Gender Events'!AU$1,'Official Medal Table'!$E:$E,"Mixed")*'Medal values'!$B$1/2
+ COUNTIFS('Official Medal Table'!$G:$G,'Each Gender Events'!$A60,'Official Medal Table'!$C:$C,'Each Gender Events'!AU$1,'Official Medal Table'!$E:$E,"Mixed")*'Medal values'!$B$2/2
+ COUNTIFS('Official Medal Table'!$H:$H,'Each Gender Events'!$A60,'Official Medal Table'!$C:$C,'Each Gender Events'!AU$1,'Official Medal Table'!$E:$E,"Mixed")*'Medal values'!$B$3/2
+ COUNTIFS('Official Medal Table'!$I:$I,'Each Gender Events'!$A60,'Official Medal Table'!$C:$C,'Each Gender Events'!AU$1,'Official Medal Table'!$E:$E,"Mixed")*'Medal values'!$B$3/2</f>
        <v>0</v>
      </c>
      <c r="AV60">
        <f>COUNTIFS('Official Medal Table'!$F:$F,'Each Gender Events'!$A60,'Official Medal Table'!$C:$C,'Each Gender Events'!AV$1,'Official Medal Table'!$E:$E,'Each Gender Events'!AV$2)*'Medal values'!$B$1
+ COUNTIFS('Official Medal Table'!$G:$G,'Each Gender Events'!$A60,'Official Medal Table'!$C:$C,'Each Gender Events'!AV$1,'Official Medal Table'!$E:$E,'Each Gender Events'!AV$2)*'Medal values'!$B$2
+ COUNTIFS('Official Medal Table'!$H:$H,'Each Gender Events'!$A60,'Official Medal Table'!$C:$C,'Each Gender Events'!AV$1,'Official Medal Table'!$E:$E,'Each Gender Events'!AV$2)*'Medal values'!$B$3
+ COUNTIFS('Official Medal Table'!$I:$I,'Each Gender Events'!$A60,'Official Medal Table'!$C:$C,'Each Gender Events'!AV$1,'Official Medal Table'!$E:$E,'Each Gender Events'!AV$2)*'Medal values'!$B$3
+ COUNTIFS('Official Medal Table'!$F:$F,'Each Gender Events'!$A60,'Official Medal Table'!$C:$C,'Each Gender Events'!AV$1,'Official Medal Table'!$E:$E,"Mixed")*'Medal values'!$B$1/2
+ COUNTIFS('Official Medal Table'!$G:$G,'Each Gender Events'!$A60,'Official Medal Table'!$C:$C,'Each Gender Events'!AV$1,'Official Medal Table'!$E:$E,"Mixed")*'Medal values'!$B$2/2
+ COUNTIFS('Official Medal Table'!$H:$H,'Each Gender Events'!$A60,'Official Medal Table'!$C:$C,'Each Gender Events'!AV$1,'Official Medal Table'!$E:$E,"Mixed")*'Medal values'!$B$3/2
+ COUNTIFS('Official Medal Table'!$I:$I,'Each Gender Events'!$A60,'Official Medal Table'!$C:$C,'Each Gender Events'!AV$1,'Official Medal Table'!$E:$E,"Mixed")*'Medal values'!$B$3/2</f>
        <v>0</v>
      </c>
      <c r="AW60">
        <f>COUNTIFS('Official Medal Table'!$F:$F,'Each Gender Events'!$A60,'Official Medal Table'!$C:$C,'Each Gender Events'!AW$1,'Official Medal Table'!$E:$E,'Each Gender Events'!AW$2)*'Medal values'!$B$1
+ COUNTIFS('Official Medal Table'!$G:$G,'Each Gender Events'!$A60,'Official Medal Table'!$C:$C,'Each Gender Events'!AW$1,'Official Medal Table'!$E:$E,'Each Gender Events'!AW$2)*'Medal values'!$B$2
+ COUNTIFS('Official Medal Table'!$H:$H,'Each Gender Events'!$A60,'Official Medal Table'!$C:$C,'Each Gender Events'!AW$1,'Official Medal Table'!$E:$E,'Each Gender Events'!AW$2)*'Medal values'!$B$3
+ COUNTIFS('Official Medal Table'!$I:$I,'Each Gender Events'!$A60,'Official Medal Table'!$C:$C,'Each Gender Events'!AW$1,'Official Medal Table'!$E:$E,'Each Gender Events'!AW$2)*'Medal values'!$B$3
+ COUNTIFS('Official Medal Table'!$F:$F,'Each Gender Events'!$A60,'Official Medal Table'!$C:$C,'Each Gender Events'!AW$1,'Official Medal Table'!$E:$E,"Mixed")*'Medal values'!$B$1/2
+ COUNTIFS('Official Medal Table'!$G:$G,'Each Gender Events'!$A60,'Official Medal Table'!$C:$C,'Each Gender Events'!AW$1,'Official Medal Table'!$E:$E,"Mixed")*'Medal values'!$B$2/2
+ COUNTIFS('Official Medal Table'!$H:$H,'Each Gender Events'!$A60,'Official Medal Table'!$C:$C,'Each Gender Events'!AW$1,'Official Medal Table'!$E:$E,"Mixed")*'Medal values'!$B$3/2
+ COUNTIFS('Official Medal Table'!$I:$I,'Each Gender Events'!$A60,'Official Medal Table'!$C:$C,'Each Gender Events'!AW$1,'Official Medal Table'!$E:$E,"Mixed")*'Medal values'!$B$3/2</f>
        <v>0</v>
      </c>
      <c r="AX60">
        <f>COUNTIFS('Official Medal Table'!$F:$F,'Each Gender Events'!$A60,'Official Medal Table'!$C:$C,'Each Gender Events'!AX$1,'Official Medal Table'!$E:$E,'Each Gender Events'!AX$2)*'Medal values'!$B$1
+ COUNTIFS('Official Medal Table'!$G:$G,'Each Gender Events'!$A60,'Official Medal Table'!$C:$C,'Each Gender Events'!AX$1,'Official Medal Table'!$E:$E,'Each Gender Events'!AX$2)*'Medal values'!$B$2
+ COUNTIFS('Official Medal Table'!$H:$H,'Each Gender Events'!$A60,'Official Medal Table'!$C:$C,'Each Gender Events'!AX$1,'Official Medal Table'!$E:$E,'Each Gender Events'!AX$2)*'Medal values'!$B$3
+ COUNTIFS('Official Medal Table'!$I:$I,'Each Gender Events'!$A60,'Official Medal Table'!$C:$C,'Each Gender Events'!AX$1,'Official Medal Table'!$E:$E,'Each Gender Events'!AX$2)*'Medal values'!$B$3
+ COUNTIFS('Official Medal Table'!$F:$F,'Each Gender Events'!$A60,'Official Medal Table'!$C:$C,'Each Gender Events'!AX$1,'Official Medal Table'!$E:$E,"Mixed")*'Medal values'!$B$1/2
+ COUNTIFS('Official Medal Table'!$G:$G,'Each Gender Events'!$A60,'Official Medal Table'!$C:$C,'Each Gender Events'!AX$1,'Official Medal Table'!$E:$E,"Mixed")*'Medal values'!$B$2/2
+ COUNTIFS('Official Medal Table'!$H:$H,'Each Gender Events'!$A60,'Official Medal Table'!$C:$C,'Each Gender Events'!AX$1,'Official Medal Table'!$E:$E,"Mixed")*'Medal values'!$B$3/2
+ COUNTIFS('Official Medal Table'!$I:$I,'Each Gender Events'!$A60,'Official Medal Table'!$C:$C,'Each Gender Events'!AX$1,'Official Medal Table'!$E:$E,"Mixed")*'Medal values'!$B$3/2</f>
        <v>0</v>
      </c>
      <c r="AY60">
        <f>COUNTIFS('Official Medal Table'!$F:$F,'Each Gender Events'!$A60,'Official Medal Table'!$C:$C,'Each Gender Events'!AY$1,'Official Medal Table'!$E:$E,'Each Gender Events'!AY$2)*'Medal values'!$B$1
+ COUNTIFS('Official Medal Table'!$G:$G,'Each Gender Events'!$A60,'Official Medal Table'!$C:$C,'Each Gender Events'!AY$1,'Official Medal Table'!$E:$E,'Each Gender Events'!AY$2)*'Medal values'!$B$2
+ COUNTIFS('Official Medal Table'!$H:$H,'Each Gender Events'!$A60,'Official Medal Table'!$C:$C,'Each Gender Events'!AY$1,'Official Medal Table'!$E:$E,'Each Gender Events'!AY$2)*'Medal values'!$B$3
+ COUNTIFS('Official Medal Table'!$I:$I,'Each Gender Events'!$A60,'Official Medal Table'!$C:$C,'Each Gender Events'!AY$1,'Official Medal Table'!$E:$E,'Each Gender Events'!AY$2)*'Medal values'!$B$3
+ COUNTIFS('Official Medal Table'!$F:$F,'Each Gender Events'!$A60,'Official Medal Table'!$C:$C,'Each Gender Events'!AY$1,'Official Medal Table'!$E:$E,"Mixed")*'Medal values'!$B$1/2
+ COUNTIFS('Official Medal Table'!$G:$G,'Each Gender Events'!$A60,'Official Medal Table'!$C:$C,'Each Gender Events'!AY$1,'Official Medal Table'!$E:$E,"Mixed")*'Medal values'!$B$2/2
+ COUNTIFS('Official Medal Table'!$H:$H,'Each Gender Events'!$A60,'Official Medal Table'!$C:$C,'Each Gender Events'!AY$1,'Official Medal Table'!$E:$E,"Mixed")*'Medal values'!$B$3/2
+ COUNTIFS('Official Medal Table'!$I:$I,'Each Gender Events'!$A60,'Official Medal Table'!$C:$C,'Each Gender Events'!AY$1,'Official Medal Table'!$E:$E,"Mixed")*'Medal values'!$B$3/2</f>
        <v>0</v>
      </c>
      <c r="AZ60">
        <f>COUNTIFS('Official Medal Table'!$F:$F,'Each Gender Events'!$A60,'Official Medal Table'!$C:$C,'Each Gender Events'!AZ$1,'Official Medal Table'!$E:$E,'Each Gender Events'!AZ$2)*'Medal values'!$B$1
+ COUNTIFS('Official Medal Table'!$G:$G,'Each Gender Events'!$A60,'Official Medal Table'!$C:$C,'Each Gender Events'!AZ$1,'Official Medal Table'!$E:$E,'Each Gender Events'!AZ$2)*'Medal values'!$B$2
+ COUNTIFS('Official Medal Table'!$H:$H,'Each Gender Events'!$A60,'Official Medal Table'!$C:$C,'Each Gender Events'!AZ$1,'Official Medal Table'!$E:$E,'Each Gender Events'!AZ$2)*'Medal values'!$B$3
+ COUNTIFS('Official Medal Table'!$I:$I,'Each Gender Events'!$A60,'Official Medal Table'!$C:$C,'Each Gender Events'!AZ$1,'Official Medal Table'!$E:$E,'Each Gender Events'!AZ$2)*'Medal values'!$B$3
+ COUNTIFS('Official Medal Table'!$F:$F,'Each Gender Events'!$A60,'Official Medal Table'!$C:$C,'Each Gender Events'!AZ$1,'Official Medal Table'!$E:$E,"Mixed")*'Medal values'!$B$1/2
+ COUNTIFS('Official Medal Table'!$G:$G,'Each Gender Events'!$A60,'Official Medal Table'!$C:$C,'Each Gender Events'!AZ$1,'Official Medal Table'!$E:$E,"Mixed")*'Medal values'!$B$2/2
+ COUNTIFS('Official Medal Table'!$H:$H,'Each Gender Events'!$A60,'Official Medal Table'!$C:$C,'Each Gender Events'!AZ$1,'Official Medal Table'!$E:$E,"Mixed")*'Medal values'!$B$3/2
+ COUNTIFS('Official Medal Table'!$I:$I,'Each Gender Events'!$A60,'Official Medal Table'!$C:$C,'Each Gender Events'!AZ$1,'Official Medal Table'!$E:$E,"Mixed")*'Medal values'!$B$3/2</f>
        <v>0</v>
      </c>
      <c r="BA60">
        <f>COUNTIFS('Official Medal Table'!$F:$F,'Each Gender Events'!$A60,'Official Medal Table'!$C:$C,'Each Gender Events'!BA$1,'Official Medal Table'!$E:$E,'Each Gender Events'!BA$2)*'Medal values'!$B$1
+ COUNTIFS('Official Medal Table'!$G:$G,'Each Gender Events'!$A60,'Official Medal Table'!$C:$C,'Each Gender Events'!BA$1,'Official Medal Table'!$E:$E,'Each Gender Events'!BA$2)*'Medal values'!$B$2
+ COUNTIFS('Official Medal Table'!$H:$H,'Each Gender Events'!$A60,'Official Medal Table'!$C:$C,'Each Gender Events'!BA$1,'Official Medal Table'!$E:$E,'Each Gender Events'!BA$2)*'Medal values'!$B$3
+ COUNTIFS('Official Medal Table'!$I:$I,'Each Gender Events'!$A60,'Official Medal Table'!$C:$C,'Each Gender Events'!BA$1,'Official Medal Table'!$E:$E,'Each Gender Events'!BA$2)*'Medal values'!$B$3
+ COUNTIFS('Official Medal Table'!$F:$F,'Each Gender Events'!$A60,'Official Medal Table'!$C:$C,'Each Gender Events'!BA$1,'Official Medal Table'!$E:$E,"Mixed")*'Medal values'!$B$1/2
+ COUNTIFS('Official Medal Table'!$G:$G,'Each Gender Events'!$A60,'Official Medal Table'!$C:$C,'Each Gender Events'!BA$1,'Official Medal Table'!$E:$E,"Mixed")*'Medal values'!$B$2/2
+ COUNTIFS('Official Medal Table'!$H:$H,'Each Gender Events'!$A60,'Official Medal Table'!$C:$C,'Each Gender Events'!BA$1,'Official Medal Table'!$E:$E,"Mixed")*'Medal values'!$B$3/2
+ COUNTIFS('Official Medal Table'!$I:$I,'Each Gender Events'!$A60,'Official Medal Table'!$C:$C,'Each Gender Events'!BA$1,'Official Medal Table'!$E:$E,"Mixed")*'Medal values'!$B$3/2</f>
        <v>0</v>
      </c>
      <c r="BB60">
        <f>COUNTIFS('Official Medal Table'!$F:$F,'Each Gender Events'!$A60,'Official Medal Table'!$C:$C,'Each Gender Events'!BB$1,'Official Medal Table'!$E:$E,'Each Gender Events'!BB$2)*'Medal values'!$B$1
+ COUNTIFS('Official Medal Table'!$G:$G,'Each Gender Events'!$A60,'Official Medal Table'!$C:$C,'Each Gender Events'!BB$1,'Official Medal Table'!$E:$E,'Each Gender Events'!BB$2)*'Medal values'!$B$2
+ COUNTIFS('Official Medal Table'!$H:$H,'Each Gender Events'!$A60,'Official Medal Table'!$C:$C,'Each Gender Events'!BB$1,'Official Medal Table'!$E:$E,'Each Gender Events'!BB$2)*'Medal values'!$B$3
+ COUNTIFS('Official Medal Table'!$I:$I,'Each Gender Events'!$A60,'Official Medal Table'!$C:$C,'Each Gender Events'!BB$1,'Official Medal Table'!$E:$E,'Each Gender Events'!BB$2)*'Medal values'!$B$3
+ COUNTIFS('Official Medal Table'!$F:$F,'Each Gender Events'!$A60,'Official Medal Table'!$C:$C,'Each Gender Events'!BB$1,'Official Medal Table'!$E:$E,"Mixed")*'Medal values'!$B$1/2
+ COUNTIFS('Official Medal Table'!$G:$G,'Each Gender Events'!$A60,'Official Medal Table'!$C:$C,'Each Gender Events'!BB$1,'Official Medal Table'!$E:$E,"Mixed")*'Medal values'!$B$2/2
+ COUNTIFS('Official Medal Table'!$H:$H,'Each Gender Events'!$A60,'Official Medal Table'!$C:$C,'Each Gender Events'!BB$1,'Official Medal Table'!$E:$E,"Mixed")*'Medal values'!$B$3/2
+ COUNTIFS('Official Medal Table'!$I:$I,'Each Gender Events'!$A60,'Official Medal Table'!$C:$C,'Each Gender Events'!BB$1,'Official Medal Table'!$E:$E,"Mixed")*'Medal values'!$B$3/2</f>
        <v>0</v>
      </c>
      <c r="BC60">
        <f>COUNTIFS('Official Medal Table'!$F:$F,'Each Gender Events'!$A60,'Official Medal Table'!$C:$C,'Each Gender Events'!BC$1,'Official Medal Table'!$E:$E,'Each Gender Events'!BC$2)*'Medal values'!$B$1
+ COUNTIFS('Official Medal Table'!$G:$G,'Each Gender Events'!$A60,'Official Medal Table'!$C:$C,'Each Gender Events'!BC$1,'Official Medal Table'!$E:$E,'Each Gender Events'!BC$2)*'Medal values'!$B$2
+ COUNTIFS('Official Medal Table'!$H:$H,'Each Gender Events'!$A60,'Official Medal Table'!$C:$C,'Each Gender Events'!BC$1,'Official Medal Table'!$E:$E,'Each Gender Events'!BC$2)*'Medal values'!$B$3
+ COUNTIFS('Official Medal Table'!$I:$I,'Each Gender Events'!$A60,'Official Medal Table'!$C:$C,'Each Gender Events'!BC$1,'Official Medal Table'!$E:$E,'Each Gender Events'!BC$2)*'Medal values'!$B$3
+ COUNTIFS('Official Medal Table'!$F:$F,'Each Gender Events'!$A60,'Official Medal Table'!$C:$C,'Each Gender Events'!BC$1,'Official Medal Table'!$E:$E,"Mixed")*'Medal values'!$B$1/2
+ COUNTIFS('Official Medal Table'!$G:$G,'Each Gender Events'!$A60,'Official Medal Table'!$C:$C,'Each Gender Events'!BC$1,'Official Medal Table'!$E:$E,"Mixed")*'Medal values'!$B$2/2
+ COUNTIFS('Official Medal Table'!$H:$H,'Each Gender Events'!$A60,'Official Medal Table'!$C:$C,'Each Gender Events'!BC$1,'Official Medal Table'!$E:$E,"Mixed")*'Medal values'!$B$3/2
+ COUNTIFS('Official Medal Table'!$I:$I,'Each Gender Events'!$A60,'Official Medal Table'!$C:$C,'Each Gender Events'!BC$1,'Official Medal Table'!$E:$E,"Mixed")*'Medal values'!$B$3/2</f>
        <v>0</v>
      </c>
      <c r="BD60">
        <f>COUNTIFS('Official Medal Table'!$F:$F,'Each Gender Events'!$A60,'Official Medal Table'!$C:$C,'Each Gender Events'!BD$1,'Official Medal Table'!$E:$E,'Each Gender Events'!BD$2)*'Medal values'!$B$1
+ COUNTIFS('Official Medal Table'!$G:$G,'Each Gender Events'!$A60,'Official Medal Table'!$C:$C,'Each Gender Events'!BD$1,'Official Medal Table'!$E:$E,'Each Gender Events'!BD$2)*'Medal values'!$B$2
+ COUNTIFS('Official Medal Table'!$H:$H,'Each Gender Events'!$A60,'Official Medal Table'!$C:$C,'Each Gender Events'!BD$1,'Official Medal Table'!$E:$E,'Each Gender Events'!BD$2)*'Medal values'!$B$3
+ COUNTIFS('Official Medal Table'!$I:$I,'Each Gender Events'!$A60,'Official Medal Table'!$C:$C,'Each Gender Events'!BD$1,'Official Medal Table'!$E:$E,'Each Gender Events'!BD$2)*'Medal values'!$B$3
+ COUNTIFS('Official Medal Table'!$F:$F,'Each Gender Events'!$A60,'Official Medal Table'!$C:$C,'Each Gender Events'!BD$1,'Official Medal Table'!$E:$E,"Mixed")*'Medal values'!$B$1/2
+ COUNTIFS('Official Medal Table'!$G:$G,'Each Gender Events'!$A60,'Official Medal Table'!$C:$C,'Each Gender Events'!BD$1,'Official Medal Table'!$E:$E,"Mixed")*'Medal values'!$B$2/2
+ COUNTIFS('Official Medal Table'!$H:$H,'Each Gender Events'!$A60,'Official Medal Table'!$C:$C,'Each Gender Events'!BD$1,'Official Medal Table'!$E:$E,"Mixed")*'Medal values'!$B$3/2
+ COUNTIFS('Official Medal Table'!$I:$I,'Each Gender Events'!$A60,'Official Medal Table'!$C:$C,'Each Gender Events'!BD$1,'Official Medal Table'!$E:$E,"Mixed")*'Medal values'!$B$3/2</f>
        <v>0</v>
      </c>
      <c r="BE60">
        <f>COUNTIFS('Official Medal Table'!$F:$F,'Each Gender Events'!$A60,'Official Medal Table'!$C:$C,'Each Gender Events'!BE$1,'Official Medal Table'!$E:$E,'Each Gender Events'!BE$2)*'Medal values'!$B$1
+ COUNTIFS('Official Medal Table'!$G:$G,'Each Gender Events'!$A60,'Official Medal Table'!$C:$C,'Each Gender Events'!BE$1,'Official Medal Table'!$E:$E,'Each Gender Events'!BE$2)*'Medal values'!$B$2
+ COUNTIFS('Official Medal Table'!$H:$H,'Each Gender Events'!$A60,'Official Medal Table'!$C:$C,'Each Gender Events'!BE$1,'Official Medal Table'!$E:$E,'Each Gender Events'!BE$2)*'Medal values'!$B$3
+ COUNTIFS('Official Medal Table'!$I:$I,'Each Gender Events'!$A60,'Official Medal Table'!$C:$C,'Each Gender Events'!BE$1,'Official Medal Table'!$E:$E,'Each Gender Events'!BE$2)*'Medal values'!$B$3
+ COUNTIFS('Official Medal Table'!$F:$F,'Each Gender Events'!$A60,'Official Medal Table'!$C:$C,'Each Gender Events'!BE$1,'Official Medal Table'!$E:$E,"Mixed")*'Medal values'!$B$1/2
+ COUNTIFS('Official Medal Table'!$G:$G,'Each Gender Events'!$A60,'Official Medal Table'!$C:$C,'Each Gender Events'!BE$1,'Official Medal Table'!$E:$E,"Mixed")*'Medal values'!$B$2/2
+ COUNTIFS('Official Medal Table'!$H:$H,'Each Gender Events'!$A60,'Official Medal Table'!$C:$C,'Each Gender Events'!BE$1,'Official Medal Table'!$E:$E,"Mixed")*'Medal values'!$B$3/2
+ COUNTIFS('Official Medal Table'!$I:$I,'Each Gender Events'!$A60,'Official Medal Table'!$C:$C,'Each Gender Events'!BE$1,'Official Medal Table'!$E:$E,"Mixed")*'Medal values'!$B$3/2</f>
        <v>0</v>
      </c>
      <c r="BF60">
        <f>COUNTIFS('Official Medal Table'!$F:$F,'Each Gender Events'!$A60,'Official Medal Table'!$C:$C,'Each Gender Events'!BF$1,'Official Medal Table'!$E:$E,'Each Gender Events'!BF$2)*'Medal values'!$B$1
+ COUNTIFS('Official Medal Table'!$G:$G,'Each Gender Events'!$A60,'Official Medal Table'!$C:$C,'Each Gender Events'!BF$1,'Official Medal Table'!$E:$E,'Each Gender Events'!BF$2)*'Medal values'!$B$2
+ COUNTIFS('Official Medal Table'!$H:$H,'Each Gender Events'!$A60,'Official Medal Table'!$C:$C,'Each Gender Events'!BF$1,'Official Medal Table'!$E:$E,'Each Gender Events'!BF$2)*'Medal values'!$B$3
+ COUNTIFS('Official Medal Table'!$I:$I,'Each Gender Events'!$A60,'Official Medal Table'!$C:$C,'Each Gender Events'!BF$1,'Official Medal Table'!$E:$E,'Each Gender Events'!BF$2)*'Medal values'!$B$3
+ COUNTIFS('Official Medal Table'!$F:$F,'Each Gender Events'!$A60,'Official Medal Table'!$C:$C,'Each Gender Events'!BF$1,'Official Medal Table'!$E:$E,"Mixed")*'Medal values'!$B$1/2
+ COUNTIFS('Official Medal Table'!$G:$G,'Each Gender Events'!$A60,'Official Medal Table'!$C:$C,'Each Gender Events'!BF$1,'Official Medal Table'!$E:$E,"Mixed")*'Medal values'!$B$2/2
+ COUNTIFS('Official Medal Table'!$H:$H,'Each Gender Events'!$A60,'Official Medal Table'!$C:$C,'Each Gender Events'!BF$1,'Official Medal Table'!$E:$E,"Mixed")*'Medal values'!$B$3/2
+ COUNTIFS('Official Medal Table'!$I:$I,'Each Gender Events'!$A60,'Official Medal Table'!$C:$C,'Each Gender Events'!BF$1,'Official Medal Table'!$E:$E,"Mixed")*'Medal values'!$B$3/2</f>
        <v>0</v>
      </c>
      <c r="BG60">
        <f>COUNTIFS('Official Medal Table'!$F:$F,'Each Gender Events'!$A60,'Official Medal Table'!$C:$C,'Each Gender Events'!BG$1,'Official Medal Table'!$E:$E,'Each Gender Events'!BG$2)*'Medal values'!$B$1
+ COUNTIFS('Official Medal Table'!$G:$G,'Each Gender Events'!$A60,'Official Medal Table'!$C:$C,'Each Gender Events'!BG$1,'Official Medal Table'!$E:$E,'Each Gender Events'!BG$2)*'Medal values'!$B$2
+ COUNTIFS('Official Medal Table'!$H:$H,'Each Gender Events'!$A60,'Official Medal Table'!$C:$C,'Each Gender Events'!BG$1,'Official Medal Table'!$E:$E,'Each Gender Events'!BG$2)*'Medal values'!$B$3
+ COUNTIFS('Official Medal Table'!$I:$I,'Each Gender Events'!$A60,'Official Medal Table'!$C:$C,'Each Gender Events'!BG$1,'Official Medal Table'!$E:$E,'Each Gender Events'!BG$2)*'Medal values'!$B$3
+ COUNTIFS('Official Medal Table'!$F:$F,'Each Gender Events'!$A60,'Official Medal Table'!$C:$C,'Each Gender Events'!BG$1,'Official Medal Table'!$E:$E,"Mixed")*'Medal values'!$B$1/2
+ COUNTIFS('Official Medal Table'!$G:$G,'Each Gender Events'!$A60,'Official Medal Table'!$C:$C,'Each Gender Events'!BG$1,'Official Medal Table'!$E:$E,"Mixed")*'Medal values'!$B$2/2
+ COUNTIFS('Official Medal Table'!$H:$H,'Each Gender Events'!$A60,'Official Medal Table'!$C:$C,'Each Gender Events'!BG$1,'Official Medal Table'!$E:$E,"Mixed")*'Medal values'!$B$3/2
+ COUNTIFS('Official Medal Table'!$I:$I,'Each Gender Events'!$A60,'Official Medal Table'!$C:$C,'Each Gender Events'!BG$1,'Official Medal Table'!$E:$E,"Mixed")*'Medal values'!$B$3/2</f>
        <v>0</v>
      </c>
      <c r="BH60">
        <f>COUNTIFS('Official Medal Table'!$F:$F,'Each Gender Events'!$A60,'Official Medal Table'!$C:$C,'Each Gender Events'!BH$1,'Official Medal Table'!$E:$E,'Each Gender Events'!BH$2)*'Medal values'!$B$1
+ COUNTIFS('Official Medal Table'!$G:$G,'Each Gender Events'!$A60,'Official Medal Table'!$C:$C,'Each Gender Events'!BH$1,'Official Medal Table'!$E:$E,'Each Gender Events'!BH$2)*'Medal values'!$B$2
+ COUNTIFS('Official Medal Table'!$H:$H,'Each Gender Events'!$A60,'Official Medal Table'!$C:$C,'Each Gender Events'!BH$1,'Official Medal Table'!$E:$E,'Each Gender Events'!BH$2)*'Medal values'!$B$3
+ COUNTIFS('Official Medal Table'!$I:$I,'Each Gender Events'!$A60,'Official Medal Table'!$C:$C,'Each Gender Events'!BH$1,'Official Medal Table'!$E:$E,'Each Gender Events'!BH$2)*'Medal values'!$B$3
+ COUNTIFS('Official Medal Table'!$F:$F,'Each Gender Events'!$A60,'Official Medal Table'!$C:$C,'Each Gender Events'!BH$1,'Official Medal Table'!$E:$E,"Mixed")*'Medal values'!$B$1/2
+ COUNTIFS('Official Medal Table'!$G:$G,'Each Gender Events'!$A60,'Official Medal Table'!$C:$C,'Each Gender Events'!BH$1,'Official Medal Table'!$E:$E,"Mixed")*'Medal values'!$B$2/2
+ COUNTIFS('Official Medal Table'!$H:$H,'Each Gender Events'!$A60,'Official Medal Table'!$C:$C,'Each Gender Events'!BH$1,'Official Medal Table'!$E:$E,"Mixed")*'Medal values'!$B$3/2
+ COUNTIFS('Official Medal Table'!$I:$I,'Each Gender Events'!$A60,'Official Medal Table'!$C:$C,'Each Gender Events'!BH$1,'Official Medal Table'!$E:$E,"Mixed")*'Medal values'!$B$3/2</f>
        <v>0</v>
      </c>
      <c r="BI60">
        <f>COUNTIFS('Official Medal Table'!$F:$F,'Each Gender Events'!$A60,'Official Medal Table'!$C:$C,'Each Gender Events'!BI$1,'Official Medal Table'!$E:$E,'Each Gender Events'!BI$2)*'Medal values'!$B$1
+ COUNTIFS('Official Medal Table'!$G:$G,'Each Gender Events'!$A60,'Official Medal Table'!$C:$C,'Each Gender Events'!BI$1,'Official Medal Table'!$E:$E,'Each Gender Events'!BI$2)*'Medal values'!$B$2
+ COUNTIFS('Official Medal Table'!$H:$H,'Each Gender Events'!$A60,'Official Medal Table'!$C:$C,'Each Gender Events'!BI$1,'Official Medal Table'!$E:$E,'Each Gender Events'!BI$2)*'Medal values'!$B$3
+ COUNTIFS('Official Medal Table'!$I:$I,'Each Gender Events'!$A60,'Official Medal Table'!$C:$C,'Each Gender Events'!BI$1,'Official Medal Table'!$E:$E,'Each Gender Events'!BI$2)*'Medal values'!$B$3
+ COUNTIFS('Official Medal Table'!$F:$F,'Each Gender Events'!$A60,'Official Medal Table'!$C:$C,'Each Gender Events'!BI$1,'Official Medal Table'!$E:$E,"Mixed")*'Medal values'!$B$1/2
+ COUNTIFS('Official Medal Table'!$G:$G,'Each Gender Events'!$A60,'Official Medal Table'!$C:$C,'Each Gender Events'!BI$1,'Official Medal Table'!$E:$E,"Mixed")*'Medal values'!$B$2/2
+ COUNTIFS('Official Medal Table'!$H:$H,'Each Gender Events'!$A60,'Official Medal Table'!$C:$C,'Each Gender Events'!BI$1,'Official Medal Table'!$E:$E,"Mixed")*'Medal values'!$B$3/2
+ COUNTIFS('Official Medal Table'!$I:$I,'Each Gender Events'!$A60,'Official Medal Table'!$C:$C,'Each Gender Events'!BI$1,'Official Medal Table'!$E:$E,"Mixed")*'Medal values'!$B$3/2</f>
        <v>0</v>
      </c>
      <c r="BJ60">
        <f>COUNTIFS('Official Medal Table'!$F:$F,'Each Gender Events'!$A60,'Official Medal Table'!$C:$C,'Each Gender Events'!BJ$1,'Official Medal Table'!$E:$E,'Each Gender Events'!BJ$2)*'Medal values'!$B$1
+ COUNTIFS('Official Medal Table'!$G:$G,'Each Gender Events'!$A60,'Official Medal Table'!$C:$C,'Each Gender Events'!BJ$1,'Official Medal Table'!$E:$E,'Each Gender Events'!BJ$2)*'Medal values'!$B$2
+ COUNTIFS('Official Medal Table'!$H:$H,'Each Gender Events'!$A60,'Official Medal Table'!$C:$C,'Each Gender Events'!BJ$1,'Official Medal Table'!$E:$E,'Each Gender Events'!BJ$2)*'Medal values'!$B$3
+ COUNTIFS('Official Medal Table'!$I:$I,'Each Gender Events'!$A60,'Official Medal Table'!$C:$C,'Each Gender Events'!BJ$1,'Official Medal Table'!$E:$E,'Each Gender Events'!BJ$2)*'Medal values'!$B$3
+ COUNTIFS('Official Medal Table'!$F:$F,'Each Gender Events'!$A60,'Official Medal Table'!$C:$C,'Each Gender Events'!BJ$1,'Official Medal Table'!$E:$E,"Mixed")*'Medal values'!$B$1/2
+ COUNTIFS('Official Medal Table'!$G:$G,'Each Gender Events'!$A60,'Official Medal Table'!$C:$C,'Each Gender Events'!BJ$1,'Official Medal Table'!$E:$E,"Mixed")*'Medal values'!$B$2/2
+ COUNTIFS('Official Medal Table'!$H:$H,'Each Gender Events'!$A60,'Official Medal Table'!$C:$C,'Each Gender Events'!BJ$1,'Official Medal Table'!$E:$E,"Mixed")*'Medal values'!$B$3/2
+ COUNTIFS('Official Medal Table'!$I:$I,'Each Gender Events'!$A60,'Official Medal Table'!$C:$C,'Each Gender Events'!BJ$1,'Official Medal Table'!$E:$E,"Mixed")*'Medal values'!$B$3/2</f>
        <v>0</v>
      </c>
      <c r="BK60">
        <f>COUNTIFS('Official Medal Table'!$F:$F,'Each Gender Events'!$A60,'Official Medal Table'!$C:$C,'Each Gender Events'!BK$1,'Official Medal Table'!$E:$E,'Each Gender Events'!BK$2)*'Medal values'!$B$1
+ COUNTIFS('Official Medal Table'!$G:$G,'Each Gender Events'!$A60,'Official Medal Table'!$C:$C,'Each Gender Events'!BK$1,'Official Medal Table'!$E:$E,'Each Gender Events'!BK$2)*'Medal values'!$B$2
+ COUNTIFS('Official Medal Table'!$H:$H,'Each Gender Events'!$A60,'Official Medal Table'!$C:$C,'Each Gender Events'!BK$1,'Official Medal Table'!$E:$E,'Each Gender Events'!BK$2)*'Medal values'!$B$3
+ COUNTIFS('Official Medal Table'!$I:$I,'Each Gender Events'!$A60,'Official Medal Table'!$C:$C,'Each Gender Events'!BK$1,'Official Medal Table'!$E:$E,'Each Gender Events'!BK$2)*'Medal values'!$B$3
+ COUNTIFS('Official Medal Table'!$F:$F,'Each Gender Events'!$A60,'Official Medal Table'!$C:$C,'Each Gender Events'!BK$1,'Official Medal Table'!$E:$E,"Mixed")*'Medal values'!$B$1/2
+ COUNTIFS('Official Medal Table'!$G:$G,'Each Gender Events'!$A60,'Official Medal Table'!$C:$C,'Each Gender Events'!BK$1,'Official Medal Table'!$E:$E,"Mixed")*'Medal values'!$B$2/2
+ COUNTIFS('Official Medal Table'!$H:$H,'Each Gender Events'!$A60,'Official Medal Table'!$C:$C,'Each Gender Events'!BK$1,'Official Medal Table'!$E:$E,"Mixed")*'Medal values'!$B$3/2
+ COUNTIFS('Official Medal Table'!$I:$I,'Each Gender Events'!$A60,'Official Medal Table'!$C:$C,'Each Gender Events'!BK$1,'Official Medal Table'!$E:$E,"Mixed")*'Medal values'!$B$3/2</f>
        <v>0</v>
      </c>
      <c r="BL60">
        <f>COUNTIFS('Official Medal Table'!$F:$F,'Each Gender Events'!$A60,'Official Medal Table'!$C:$C,'Each Gender Events'!BL$1,'Official Medal Table'!$E:$E,'Each Gender Events'!BL$2)*'Medal values'!$B$1
+ COUNTIFS('Official Medal Table'!$G:$G,'Each Gender Events'!$A60,'Official Medal Table'!$C:$C,'Each Gender Events'!BL$1,'Official Medal Table'!$E:$E,'Each Gender Events'!BL$2)*'Medal values'!$B$2
+ COUNTIFS('Official Medal Table'!$H:$H,'Each Gender Events'!$A60,'Official Medal Table'!$C:$C,'Each Gender Events'!BL$1,'Official Medal Table'!$E:$E,'Each Gender Events'!BL$2)*'Medal values'!$B$3
+ COUNTIFS('Official Medal Table'!$I:$I,'Each Gender Events'!$A60,'Official Medal Table'!$C:$C,'Each Gender Events'!BL$1,'Official Medal Table'!$E:$E,'Each Gender Events'!BL$2)*'Medal values'!$B$3
+ COUNTIFS('Official Medal Table'!$F:$F,'Each Gender Events'!$A60,'Official Medal Table'!$C:$C,'Each Gender Events'!BL$1,'Official Medal Table'!$E:$E,"Mixed")*'Medal values'!$B$1/2
+ COUNTIFS('Official Medal Table'!$G:$G,'Each Gender Events'!$A60,'Official Medal Table'!$C:$C,'Each Gender Events'!BL$1,'Official Medal Table'!$E:$E,"Mixed")*'Medal values'!$B$2/2
+ COUNTIFS('Official Medal Table'!$H:$H,'Each Gender Events'!$A60,'Official Medal Table'!$C:$C,'Each Gender Events'!BL$1,'Official Medal Table'!$E:$E,"Mixed")*'Medal values'!$B$3/2
+ COUNTIFS('Official Medal Table'!$I:$I,'Each Gender Events'!$A60,'Official Medal Table'!$C:$C,'Each Gender Events'!BL$1,'Official Medal Table'!$E:$E,"Mixed")*'Medal values'!$B$3/2</f>
        <v>0</v>
      </c>
      <c r="BM60">
        <f>COUNTIFS('Official Medal Table'!$F:$F,'Each Gender Events'!$A60,'Official Medal Table'!$C:$C,'Each Gender Events'!BM$1,'Official Medal Table'!$E:$E,'Each Gender Events'!BM$2)*'Medal values'!$B$1
+ COUNTIFS('Official Medal Table'!$G:$G,'Each Gender Events'!$A60,'Official Medal Table'!$C:$C,'Each Gender Events'!BM$1,'Official Medal Table'!$E:$E,'Each Gender Events'!BM$2)*'Medal values'!$B$2
+ COUNTIFS('Official Medal Table'!$H:$H,'Each Gender Events'!$A60,'Official Medal Table'!$C:$C,'Each Gender Events'!BM$1,'Official Medal Table'!$E:$E,'Each Gender Events'!BM$2)*'Medal values'!$B$3
+ COUNTIFS('Official Medal Table'!$I:$I,'Each Gender Events'!$A60,'Official Medal Table'!$C:$C,'Each Gender Events'!BM$1,'Official Medal Table'!$E:$E,'Each Gender Events'!BM$2)*'Medal values'!$B$3
+ COUNTIFS('Official Medal Table'!$F:$F,'Each Gender Events'!$A60,'Official Medal Table'!$C:$C,'Each Gender Events'!BM$1,'Official Medal Table'!$E:$E,"Mixed")*'Medal values'!$B$1/2
+ COUNTIFS('Official Medal Table'!$G:$G,'Each Gender Events'!$A60,'Official Medal Table'!$C:$C,'Each Gender Events'!BM$1,'Official Medal Table'!$E:$E,"Mixed")*'Medal values'!$B$2/2
+ COUNTIFS('Official Medal Table'!$H:$H,'Each Gender Events'!$A60,'Official Medal Table'!$C:$C,'Each Gender Events'!BM$1,'Official Medal Table'!$E:$E,"Mixed")*'Medal values'!$B$3/2
+ COUNTIFS('Official Medal Table'!$I:$I,'Each Gender Events'!$A60,'Official Medal Table'!$C:$C,'Each Gender Events'!BM$1,'Official Medal Table'!$E:$E,"Mixed")*'Medal values'!$B$3/2</f>
        <v>0</v>
      </c>
      <c r="BN60">
        <f>COUNTIFS('Official Medal Table'!$F:$F,'Each Gender Events'!$A60,'Official Medal Table'!$C:$C,'Each Gender Events'!BN$1,'Official Medal Table'!$E:$E,'Each Gender Events'!BN$2)*'Medal values'!$B$1
+ COUNTIFS('Official Medal Table'!$G:$G,'Each Gender Events'!$A60,'Official Medal Table'!$C:$C,'Each Gender Events'!BN$1,'Official Medal Table'!$E:$E,'Each Gender Events'!BN$2)*'Medal values'!$B$2
+ COUNTIFS('Official Medal Table'!$H:$H,'Each Gender Events'!$A60,'Official Medal Table'!$C:$C,'Each Gender Events'!BN$1,'Official Medal Table'!$E:$E,'Each Gender Events'!BN$2)*'Medal values'!$B$3
+ COUNTIFS('Official Medal Table'!$I:$I,'Each Gender Events'!$A60,'Official Medal Table'!$C:$C,'Each Gender Events'!BN$1,'Official Medal Table'!$E:$E,'Each Gender Events'!BN$2)*'Medal values'!$B$3
+ COUNTIFS('Official Medal Table'!$F:$F,'Each Gender Events'!$A60,'Official Medal Table'!$C:$C,'Each Gender Events'!BN$1,'Official Medal Table'!$E:$E,"Mixed")*'Medal values'!$B$1/2
+ COUNTIFS('Official Medal Table'!$G:$G,'Each Gender Events'!$A60,'Official Medal Table'!$C:$C,'Each Gender Events'!BN$1,'Official Medal Table'!$E:$E,"Mixed")*'Medal values'!$B$2/2
+ COUNTIFS('Official Medal Table'!$H:$H,'Each Gender Events'!$A60,'Official Medal Table'!$C:$C,'Each Gender Events'!BN$1,'Official Medal Table'!$E:$E,"Mixed")*'Medal values'!$B$3/2
+ COUNTIFS('Official Medal Table'!$I:$I,'Each Gender Events'!$A60,'Official Medal Table'!$C:$C,'Each Gender Events'!BN$1,'Official Medal Table'!$E:$E,"Mixed")*'Medal values'!$B$3/2</f>
        <v>0</v>
      </c>
      <c r="BO60">
        <f>COUNTIFS('Official Medal Table'!$F:$F,'Each Gender Events'!$A60,'Official Medal Table'!$C:$C,'Each Gender Events'!BO$1,'Official Medal Table'!$E:$E,'Each Gender Events'!BO$2)*'Medal values'!$B$1
+ COUNTIFS('Official Medal Table'!$G:$G,'Each Gender Events'!$A60,'Official Medal Table'!$C:$C,'Each Gender Events'!BO$1,'Official Medal Table'!$E:$E,'Each Gender Events'!BO$2)*'Medal values'!$B$2
+ COUNTIFS('Official Medal Table'!$H:$H,'Each Gender Events'!$A60,'Official Medal Table'!$C:$C,'Each Gender Events'!BO$1,'Official Medal Table'!$E:$E,'Each Gender Events'!BO$2)*'Medal values'!$B$3
+ COUNTIFS('Official Medal Table'!$I:$I,'Each Gender Events'!$A60,'Official Medal Table'!$C:$C,'Each Gender Events'!BO$1,'Official Medal Table'!$E:$E,'Each Gender Events'!BO$2)*'Medal values'!$B$3
+ COUNTIFS('Official Medal Table'!$F:$F,'Each Gender Events'!$A60,'Official Medal Table'!$C:$C,'Each Gender Events'!BO$1,'Official Medal Table'!$E:$E,"Mixed")*'Medal values'!$B$1/2
+ COUNTIFS('Official Medal Table'!$G:$G,'Each Gender Events'!$A60,'Official Medal Table'!$C:$C,'Each Gender Events'!BO$1,'Official Medal Table'!$E:$E,"Mixed")*'Medal values'!$B$2/2
+ COUNTIFS('Official Medal Table'!$H:$H,'Each Gender Events'!$A60,'Official Medal Table'!$C:$C,'Each Gender Events'!BO$1,'Official Medal Table'!$E:$E,"Mixed")*'Medal values'!$B$3/2
+ COUNTIFS('Official Medal Table'!$I:$I,'Each Gender Events'!$A60,'Official Medal Table'!$C:$C,'Each Gender Events'!BO$1,'Official Medal Table'!$E:$E,"Mixed")*'Medal values'!$B$3/2</f>
        <v>0</v>
      </c>
      <c r="BP60">
        <f>COUNTIFS('Official Medal Table'!$F:$F,'Each Gender Events'!$A60,'Official Medal Table'!$C:$C,'Each Gender Events'!BP$1,'Official Medal Table'!$E:$E,'Each Gender Events'!BP$2)*'Medal values'!$B$1
+ COUNTIFS('Official Medal Table'!$G:$G,'Each Gender Events'!$A60,'Official Medal Table'!$C:$C,'Each Gender Events'!BP$1,'Official Medal Table'!$E:$E,'Each Gender Events'!BP$2)*'Medal values'!$B$2
+ COUNTIFS('Official Medal Table'!$H:$H,'Each Gender Events'!$A60,'Official Medal Table'!$C:$C,'Each Gender Events'!BP$1,'Official Medal Table'!$E:$E,'Each Gender Events'!BP$2)*'Medal values'!$B$3
+ COUNTIFS('Official Medal Table'!$I:$I,'Each Gender Events'!$A60,'Official Medal Table'!$C:$C,'Each Gender Events'!BP$1,'Official Medal Table'!$E:$E,'Each Gender Events'!BP$2)*'Medal values'!$B$3
+ COUNTIFS('Official Medal Table'!$F:$F,'Each Gender Events'!$A60,'Official Medal Table'!$C:$C,'Each Gender Events'!BP$1,'Official Medal Table'!$E:$E,"Mixed")*'Medal values'!$B$1/2
+ COUNTIFS('Official Medal Table'!$G:$G,'Each Gender Events'!$A60,'Official Medal Table'!$C:$C,'Each Gender Events'!BP$1,'Official Medal Table'!$E:$E,"Mixed")*'Medal values'!$B$2/2
+ COUNTIFS('Official Medal Table'!$H:$H,'Each Gender Events'!$A60,'Official Medal Table'!$C:$C,'Each Gender Events'!BP$1,'Official Medal Table'!$E:$E,"Mixed")*'Medal values'!$B$3/2
+ COUNTIFS('Official Medal Table'!$I:$I,'Each Gender Events'!$A60,'Official Medal Table'!$C:$C,'Each Gender Events'!BP$1,'Official Medal Table'!$E:$E,"Mixed")*'Medal values'!$B$3/2</f>
        <v>0</v>
      </c>
      <c r="BQ60">
        <f>COUNTIFS('Official Medal Table'!$F:$F,'Each Gender Events'!$A60,'Official Medal Table'!$C:$C,'Each Gender Events'!BQ$1,'Official Medal Table'!$E:$E,'Each Gender Events'!BQ$2)*'Medal values'!$B$1
+ COUNTIFS('Official Medal Table'!$G:$G,'Each Gender Events'!$A60,'Official Medal Table'!$C:$C,'Each Gender Events'!BQ$1,'Official Medal Table'!$E:$E,'Each Gender Events'!BQ$2)*'Medal values'!$B$2
+ COUNTIFS('Official Medal Table'!$H:$H,'Each Gender Events'!$A60,'Official Medal Table'!$C:$C,'Each Gender Events'!BQ$1,'Official Medal Table'!$E:$E,'Each Gender Events'!BQ$2)*'Medal values'!$B$3
+ COUNTIFS('Official Medal Table'!$I:$I,'Each Gender Events'!$A60,'Official Medal Table'!$C:$C,'Each Gender Events'!BQ$1,'Official Medal Table'!$E:$E,'Each Gender Events'!BQ$2)*'Medal values'!$B$3
+ COUNTIFS('Official Medal Table'!$F:$F,'Each Gender Events'!$A60,'Official Medal Table'!$C:$C,'Each Gender Events'!BQ$1,'Official Medal Table'!$E:$E,"Mixed")*'Medal values'!$B$1/2
+ COUNTIFS('Official Medal Table'!$G:$G,'Each Gender Events'!$A60,'Official Medal Table'!$C:$C,'Each Gender Events'!BQ$1,'Official Medal Table'!$E:$E,"Mixed")*'Medal values'!$B$2/2
+ COUNTIFS('Official Medal Table'!$H:$H,'Each Gender Events'!$A60,'Official Medal Table'!$C:$C,'Each Gender Events'!BQ$1,'Official Medal Table'!$E:$E,"Mixed")*'Medal values'!$B$3/2
+ COUNTIFS('Official Medal Table'!$I:$I,'Each Gender Events'!$A60,'Official Medal Table'!$C:$C,'Each Gender Events'!BQ$1,'Official Medal Table'!$E:$E,"Mixed")*'Medal values'!$B$3/2</f>
        <v>0</v>
      </c>
      <c r="BR60">
        <f>COUNTIFS('Official Medal Table'!$F:$F,'Each Gender Events'!$A60,'Official Medal Table'!$C:$C,'Each Gender Events'!BR$1,'Official Medal Table'!$E:$E,'Each Gender Events'!BR$2)*'Medal values'!$B$1
+ COUNTIFS('Official Medal Table'!$G:$G,'Each Gender Events'!$A60,'Official Medal Table'!$C:$C,'Each Gender Events'!BR$1,'Official Medal Table'!$E:$E,'Each Gender Events'!BR$2)*'Medal values'!$B$2
+ COUNTIFS('Official Medal Table'!$H:$H,'Each Gender Events'!$A60,'Official Medal Table'!$C:$C,'Each Gender Events'!BR$1,'Official Medal Table'!$E:$E,'Each Gender Events'!BR$2)*'Medal values'!$B$3
+ COUNTIFS('Official Medal Table'!$I:$I,'Each Gender Events'!$A60,'Official Medal Table'!$C:$C,'Each Gender Events'!BR$1,'Official Medal Table'!$E:$E,'Each Gender Events'!BR$2)*'Medal values'!$B$3
+ COUNTIFS('Official Medal Table'!$F:$F,'Each Gender Events'!$A60,'Official Medal Table'!$C:$C,'Each Gender Events'!BR$1,'Official Medal Table'!$E:$E,"Mixed")*'Medal values'!$B$1/2
+ COUNTIFS('Official Medal Table'!$G:$G,'Each Gender Events'!$A60,'Official Medal Table'!$C:$C,'Each Gender Events'!BR$1,'Official Medal Table'!$E:$E,"Mixed")*'Medal values'!$B$2/2
+ COUNTIFS('Official Medal Table'!$H:$H,'Each Gender Events'!$A60,'Official Medal Table'!$C:$C,'Each Gender Events'!BR$1,'Official Medal Table'!$E:$E,"Mixed")*'Medal values'!$B$3/2
+ COUNTIFS('Official Medal Table'!$I:$I,'Each Gender Events'!$A60,'Official Medal Table'!$C:$C,'Each Gender Events'!BR$1,'Official Medal Table'!$E:$E,"Mixed")*'Medal values'!$B$3/2</f>
        <v>0</v>
      </c>
      <c r="BS60">
        <f>COUNTIFS('Official Medal Table'!$F:$F,'Each Gender Events'!$A60,'Official Medal Table'!$C:$C,'Each Gender Events'!BS$1,'Official Medal Table'!$E:$E,'Each Gender Events'!BS$2)*'Medal values'!$B$1
+ COUNTIFS('Official Medal Table'!$G:$G,'Each Gender Events'!$A60,'Official Medal Table'!$C:$C,'Each Gender Events'!BS$1,'Official Medal Table'!$E:$E,'Each Gender Events'!BS$2)*'Medal values'!$B$2
+ COUNTIFS('Official Medal Table'!$H:$H,'Each Gender Events'!$A60,'Official Medal Table'!$C:$C,'Each Gender Events'!BS$1,'Official Medal Table'!$E:$E,'Each Gender Events'!BS$2)*'Medal values'!$B$3
+ COUNTIFS('Official Medal Table'!$I:$I,'Each Gender Events'!$A60,'Official Medal Table'!$C:$C,'Each Gender Events'!BS$1,'Official Medal Table'!$E:$E,'Each Gender Events'!BS$2)*'Medal values'!$B$3
+ COUNTIFS('Official Medal Table'!$F:$F,'Each Gender Events'!$A60,'Official Medal Table'!$C:$C,'Each Gender Events'!BS$1,'Official Medal Table'!$E:$E,"Mixed")*'Medal values'!$B$1/2
+ COUNTIFS('Official Medal Table'!$G:$G,'Each Gender Events'!$A60,'Official Medal Table'!$C:$C,'Each Gender Events'!BS$1,'Official Medal Table'!$E:$E,"Mixed")*'Medal values'!$B$2/2
+ COUNTIFS('Official Medal Table'!$H:$H,'Each Gender Events'!$A60,'Official Medal Table'!$C:$C,'Each Gender Events'!BS$1,'Official Medal Table'!$E:$E,"Mixed")*'Medal values'!$B$3/2
+ COUNTIFS('Official Medal Table'!$I:$I,'Each Gender Events'!$A60,'Official Medal Table'!$C:$C,'Each Gender Events'!BS$1,'Official Medal Table'!$E:$E,"Mixed")*'Medal values'!$B$3/2</f>
        <v>0</v>
      </c>
      <c r="BT60">
        <f>COUNTIFS('Official Medal Table'!$F:$F,'Each Gender Events'!$A60,'Official Medal Table'!$C:$C,'Each Gender Events'!BT$1,'Official Medal Table'!$E:$E,'Each Gender Events'!BT$2)*'Medal values'!$B$1
+ COUNTIFS('Official Medal Table'!$G:$G,'Each Gender Events'!$A60,'Official Medal Table'!$C:$C,'Each Gender Events'!BT$1,'Official Medal Table'!$E:$E,'Each Gender Events'!BT$2)*'Medal values'!$B$2
+ COUNTIFS('Official Medal Table'!$H:$H,'Each Gender Events'!$A60,'Official Medal Table'!$C:$C,'Each Gender Events'!BT$1,'Official Medal Table'!$E:$E,'Each Gender Events'!BT$2)*'Medal values'!$B$3
+ COUNTIFS('Official Medal Table'!$I:$I,'Each Gender Events'!$A60,'Official Medal Table'!$C:$C,'Each Gender Events'!BT$1,'Official Medal Table'!$E:$E,'Each Gender Events'!BT$2)*'Medal values'!$B$3
+ COUNTIFS('Official Medal Table'!$F:$F,'Each Gender Events'!$A60,'Official Medal Table'!$C:$C,'Each Gender Events'!BT$1,'Official Medal Table'!$E:$E,"Mixed")*'Medal values'!$B$1/2
+ COUNTIFS('Official Medal Table'!$G:$G,'Each Gender Events'!$A60,'Official Medal Table'!$C:$C,'Each Gender Events'!BT$1,'Official Medal Table'!$E:$E,"Mixed")*'Medal values'!$B$2/2
+ COUNTIFS('Official Medal Table'!$H:$H,'Each Gender Events'!$A60,'Official Medal Table'!$C:$C,'Each Gender Events'!BT$1,'Official Medal Table'!$E:$E,"Mixed")*'Medal values'!$B$3/2
+ COUNTIFS('Official Medal Table'!$I:$I,'Each Gender Events'!$A60,'Official Medal Table'!$C:$C,'Each Gender Events'!BT$1,'Official Medal Table'!$E:$E,"Mixed")*'Medal values'!$B$3/2</f>
        <v>0</v>
      </c>
      <c r="BU60">
        <f>COUNTIFS('Official Medal Table'!$F:$F,'Each Gender Events'!$A60,'Official Medal Table'!$C:$C,'Each Gender Events'!BU$1,'Official Medal Table'!$E:$E,'Each Gender Events'!BU$2)*'Medal values'!$B$1
+ COUNTIFS('Official Medal Table'!$G:$G,'Each Gender Events'!$A60,'Official Medal Table'!$C:$C,'Each Gender Events'!BU$1,'Official Medal Table'!$E:$E,'Each Gender Events'!BU$2)*'Medal values'!$B$2
+ COUNTIFS('Official Medal Table'!$H:$H,'Each Gender Events'!$A60,'Official Medal Table'!$C:$C,'Each Gender Events'!BU$1,'Official Medal Table'!$E:$E,'Each Gender Events'!BU$2)*'Medal values'!$B$3
+ COUNTIFS('Official Medal Table'!$I:$I,'Each Gender Events'!$A60,'Official Medal Table'!$C:$C,'Each Gender Events'!BU$1,'Official Medal Table'!$E:$E,'Each Gender Events'!BU$2)*'Medal values'!$B$3
+ COUNTIFS('Official Medal Table'!$F:$F,'Each Gender Events'!$A60,'Official Medal Table'!$C:$C,'Each Gender Events'!BU$1,'Official Medal Table'!$E:$E,"Mixed")*'Medal values'!$B$1/2
+ COUNTIFS('Official Medal Table'!$G:$G,'Each Gender Events'!$A60,'Official Medal Table'!$C:$C,'Each Gender Events'!BU$1,'Official Medal Table'!$E:$E,"Mixed")*'Medal values'!$B$2/2
+ COUNTIFS('Official Medal Table'!$H:$H,'Each Gender Events'!$A60,'Official Medal Table'!$C:$C,'Each Gender Events'!BU$1,'Official Medal Table'!$E:$E,"Mixed")*'Medal values'!$B$3/2
+ COUNTIFS('Official Medal Table'!$I:$I,'Each Gender Events'!$A60,'Official Medal Table'!$C:$C,'Each Gender Events'!BU$1,'Official Medal Table'!$E:$E,"Mixed")*'Medal values'!$B$3/2</f>
        <v>0</v>
      </c>
      <c r="BV60">
        <f>COUNTIFS('Official Medal Table'!$F:$F,'Each Gender Events'!$A60,'Official Medal Table'!$C:$C,'Each Gender Events'!BV$1,'Official Medal Table'!$E:$E,'Each Gender Events'!BV$2)*'Medal values'!$B$1
+ COUNTIFS('Official Medal Table'!$G:$G,'Each Gender Events'!$A60,'Official Medal Table'!$C:$C,'Each Gender Events'!BV$1,'Official Medal Table'!$E:$E,'Each Gender Events'!BV$2)*'Medal values'!$B$2
+ COUNTIFS('Official Medal Table'!$H:$H,'Each Gender Events'!$A60,'Official Medal Table'!$C:$C,'Each Gender Events'!BV$1,'Official Medal Table'!$E:$E,'Each Gender Events'!BV$2)*'Medal values'!$B$3
+ COUNTIFS('Official Medal Table'!$I:$I,'Each Gender Events'!$A60,'Official Medal Table'!$C:$C,'Each Gender Events'!BV$1,'Official Medal Table'!$E:$E,'Each Gender Events'!BV$2)*'Medal values'!$B$3
+ COUNTIFS('Official Medal Table'!$F:$F,'Each Gender Events'!$A60,'Official Medal Table'!$C:$C,'Each Gender Events'!BV$1,'Official Medal Table'!$E:$E,"Mixed")*'Medal values'!$B$1/2
+ COUNTIFS('Official Medal Table'!$G:$G,'Each Gender Events'!$A60,'Official Medal Table'!$C:$C,'Each Gender Events'!BV$1,'Official Medal Table'!$E:$E,"Mixed")*'Medal values'!$B$2/2
+ COUNTIFS('Official Medal Table'!$H:$H,'Each Gender Events'!$A60,'Official Medal Table'!$C:$C,'Each Gender Events'!BV$1,'Official Medal Table'!$E:$E,"Mixed")*'Medal values'!$B$3/2
+ COUNTIFS('Official Medal Table'!$I:$I,'Each Gender Events'!$A60,'Official Medal Table'!$C:$C,'Each Gender Events'!BV$1,'Official Medal Table'!$E:$E,"Mixed")*'Medal values'!$B$3/2</f>
        <v>0</v>
      </c>
      <c r="BW60">
        <f>COUNTIFS('Official Medal Table'!$F:$F,'Each Gender Events'!$A60,'Official Medal Table'!$C:$C,'Each Gender Events'!BW$1,'Official Medal Table'!$E:$E,'Each Gender Events'!BW$2)*'Medal values'!$B$1
+ COUNTIFS('Official Medal Table'!$G:$G,'Each Gender Events'!$A60,'Official Medal Table'!$C:$C,'Each Gender Events'!BW$1,'Official Medal Table'!$E:$E,'Each Gender Events'!BW$2)*'Medal values'!$B$2
+ COUNTIFS('Official Medal Table'!$H:$H,'Each Gender Events'!$A60,'Official Medal Table'!$C:$C,'Each Gender Events'!BW$1,'Official Medal Table'!$E:$E,'Each Gender Events'!BW$2)*'Medal values'!$B$3
+ COUNTIFS('Official Medal Table'!$I:$I,'Each Gender Events'!$A60,'Official Medal Table'!$C:$C,'Each Gender Events'!BW$1,'Official Medal Table'!$E:$E,'Each Gender Events'!BW$2)*'Medal values'!$B$3
+ COUNTIFS('Official Medal Table'!$F:$F,'Each Gender Events'!$A60,'Official Medal Table'!$C:$C,'Each Gender Events'!BW$1,'Official Medal Table'!$E:$E,"Mixed")*'Medal values'!$B$1/2
+ COUNTIFS('Official Medal Table'!$G:$G,'Each Gender Events'!$A60,'Official Medal Table'!$C:$C,'Each Gender Events'!BW$1,'Official Medal Table'!$E:$E,"Mixed")*'Medal values'!$B$2/2
+ COUNTIFS('Official Medal Table'!$H:$H,'Each Gender Events'!$A60,'Official Medal Table'!$C:$C,'Each Gender Events'!BW$1,'Official Medal Table'!$E:$E,"Mixed")*'Medal values'!$B$3/2
+ COUNTIFS('Official Medal Table'!$I:$I,'Each Gender Events'!$A60,'Official Medal Table'!$C:$C,'Each Gender Events'!BW$1,'Official Medal Table'!$E:$E,"Mixed")*'Medal values'!$B$3/2</f>
        <v>0</v>
      </c>
      <c r="BX60">
        <f>COUNTIFS('Official Medal Table'!$F:$F,'Each Gender Events'!$A60,'Official Medal Table'!$C:$C,'Each Gender Events'!BX$1,'Official Medal Table'!$E:$E,'Each Gender Events'!BX$2)*'Medal values'!$B$1
+ COUNTIFS('Official Medal Table'!$G:$G,'Each Gender Events'!$A60,'Official Medal Table'!$C:$C,'Each Gender Events'!BX$1,'Official Medal Table'!$E:$E,'Each Gender Events'!BX$2)*'Medal values'!$B$2
+ COUNTIFS('Official Medal Table'!$H:$H,'Each Gender Events'!$A60,'Official Medal Table'!$C:$C,'Each Gender Events'!BX$1,'Official Medal Table'!$E:$E,'Each Gender Events'!BX$2)*'Medal values'!$B$3
+ COUNTIFS('Official Medal Table'!$I:$I,'Each Gender Events'!$A60,'Official Medal Table'!$C:$C,'Each Gender Events'!BX$1,'Official Medal Table'!$E:$E,'Each Gender Events'!BX$2)*'Medal values'!$B$3
+ COUNTIFS('Official Medal Table'!$F:$F,'Each Gender Events'!$A60,'Official Medal Table'!$C:$C,'Each Gender Events'!BX$1,'Official Medal Table'!$E:$E,"Mixed")*'Medal values'!$B$1/2
+ COUNTIFS('Official Medal Table'!$G:$G,'Each Gender Events'!$A60,'Official Medal Table'!$C:$C,'Each Gender Events'!BX$1,'Official Medal Table'!$E:$E,"Mixed")*'Medal values'!$B$2/2
+ COUNTIFS('Official Medal Table'!$H:$H,'Each Gender Events'!$A60,'Official Medal Table'!$C:$C,'Each Gender Events'!BX$1,'Official Medal Table'!$E:$E,"Mixed")*'Medal values'!$B$3/2
+ COUNTIFS('Official Medal Table'!$I:$I,'Each Gender Events'!$A60,'Official Medal Table'!$C:$C,'Each Gender Events'!BX$1,'Official Medal Table'!$E:$E,"Mixed")*'Medal values'!$B$3/2</f>
        <v>0</v>
      </c>
      <c r="BY60">
        <f>COUNTIFS('Official Medal Table'!$F:$F,'Each Gender Events'!$A60,'Official Medal Table'!$C:$C,'Each Gender Events'!BY$1,'Official Medal Table'!$E:$E,'Each Gender Events'!BY$2)*'Medal values'!$B$1
+ COUNTIFS('Official Medal Table'!$G:$G,'Each Gender Events'!$A60,'Official Medal Table'!$C:$C,'Each Gender Events'!BY$1,'Official Medal Table'!$E:$E,'Each Gender Events'!BY$2)*'Medal values'!$B$2
+ COUNTIFS('Official Medal Table'!$H:$H,'Each Gender Events'!$A60,'Official Medal Table'!$C:$C,'Each Gender Events'!BY$1,'Official Medal Table'!$E:$E,'Each Gender Events'!BY$2)*'Medal values'!$B$3
+ COUNTIFS('Official Medal Table'!$I:$I,'Each Gender Events'!$A60,'Official Medal Table'!$C:$C,'Each Gender Events'!BY$1,'Official Medal Table'!$E:$E,'Each Gender Events'!BY$2)*'Medal values'!$B$3
+ COUNTIFS('Official Medal Table'!$F:$F,'Each Gender Events'!$A60,'Official Medal Table'!$C:$C,'Each Gender Events'!BY$1,'Official Medal Table'!$E:$E,"Mixed")*'Medal values'!$B$1/2
+ COUNTIFS('Official Medal Table'!$G:$G,'Each Gender Events'!$A60,'Official Medal Table'!$C:$C,'Each Gender Events'!BY$1,'Official Medal Table'!$E:$E,"Mixed")*'Medal values'!$B$2/2
+ COUNTIFS('Official Medal Table'!$H:$H,'Each Gender Events'!$A60,'Official Medal Table'!$C:$C,'Each Gender Events'!BY$1,'Official Medal Table'!$E:$E,"Mixed")*'Medal values'!$B$3/2
+ COUNTIFS('Official Medal Table'!$I:$I,'Each Gender Events'!$A60,'Official Medal Table'!$C:$C,'Each Gender Events'!BY$1,'Official Medal Table'!$E:$E,"Mixed")*'Medal values'!$B$3/2</f>
        <v>0</v>
      </c>
      <c r="BZ60">
        <f>COUNTIFS('Official Medal Table'!$F:$F,'Each Gender Events'!$A60,'Official Medal Table'!$C:$C,'Each Gender Events'!BZ$1,'Official Medal Table'!$E:$E,'Each Gender Events'!BZ$2)*'Medal values'!$B$1
+ COUNTIFS('Official Medal Table'!$G:$G,'Each Gender Events'!$A60,'Official Medal Table'!$C:$C,'Each Gender Events'!BZ$1,'Official Medal Table'!$E:$E,'Each Gender Events'!BZ$2)*'Medal values'!$B$2
+ COUNTIFS('Official Medal Table'!$H:$H,'Each Gender Events'!$A60,'Official Medal Table'!$C:$C,'Each Gender Events'!BZ$1,'Official Medal Table'!$E:$E,'Each Gender Events'!BZ$2)*'Medal values'!$B$3
+ COUNTIFS('Official Medal Table'!$I:$I,'Each Gender Events'!$A60,'Official Medal Table'!$C:$C,'Each Gender Events'!BZ$1,'Official Medal Table'!$E:$E,'Each Gender Events'!BZ$2)*'Medal values'!$B$3
+ COUNTIFS('Official Medal Table'!$F:$F,'Each Gender Events'!$A60,'Official Medal Table'!$C:$C,'Each Gender Events'!BZ$1,'Official Medal Table'!$E:$E,"Mixed")*'Medal values'!$B$1/2
+ COUNTIFS('Official Medal Table'!$G:$G,'Each Gender Events'!$A60,'Official Medal Table'!$C:$C,'Each Gender Events'!BZ$1,'Official Medal Table'!$E:$E,"Mixed")*'Medal values'!$B$2/2
+ COUNTIFS('Official Medal Table'!$H:$H,'Each Gender Events'!$A60,'Official Medal Table'!$C:$C,'Each Gender Events'!BZ$1,'Official Medal Table'!$E:$E,"Mixed")*'Medal values'!$B$3/2
+ COUNTIFS('Official Medal Table'!$I:$I,'Each Gender Events'!$A60,'Official Medal Table'!$C:$C,'Each Gender Events'!BZ$1,'Official Medal Table'!$E:$E,"Mixed")*'Medal values'!$B$3/2</f>
        <v>0</v>
      </c>
      <c r="CA60">
        <f>COUNTIFS('Official Medal Table'!$F:$F,'Each Gender Events'!$A60,'Official Medal Table'!$C:$C,'Each Gender Events'!CA$1,'Official Medal Table'!$E:$E,'Each Gender Events'!CA$2)*'Medal values'!$B$1
+ COUNTIFS('Official Medal Table'!$G:$G,'Each Gender Events'!$A60,'Official Medal Table'!$C:$C,'Each Gender Events'!CA$1,'Official Medal Table'!$E:$E,'Each Gender Events'!CA$2)*'Medal values'!$B$2
+ COUNTIFS('Official Medal Table'!$H:$H,'Each Gender Events'!$A60,'Official Medal Table'!$C:$C,'Each Gender Events'!CA$1,'Official Medal Table'!$E:$E,'Each Gender Events'!CA$2)*'Medal values'!$B$3
+ COUNTIFS('Official Medal Table'!$I:$I,'Each Gender Events'!$A60,'Official Medal Table'!$C:$C,'Each Gender Events'!CA$1,'Official Medal Table'!$E:$E,'Each Gender Events'!CA$2)*'Medal values'!$B$3
+ COUNTIFS('Official Medal Table'!$F:$F,'Each Gender Events'!$A60,'Official Medal Table'!$C:$C,'Each Gender Events'!CA$1,'Official Medal Table'!$E:$E,"Mixed")*'Medal values'!$B$1/2
+ COUNTIFS('Official Medal Table'!$G:$G,'Each Gender Events'!$A60,'Official Medal Table'!$C:$C,'Each Gender Events'!CA$1,'Official Medal Table'!$E:$E,"Mixed")*'Medal values'!$B$2/2
+ COUNTIFS('Official Medal Table'!$H:$H,'Each Gender Events'!$A60,'Official Medal Table'!$C:$C,'Each Gender Events'!CA$1,'Official Medal Table'!$E:$E,"Mixed")*'Medal values'!$B$3/2
+ COUNTIFS('Official Medal Table'!$I:$I,'Each Gender Events'!$A60,'Official Medal Table'!$C:$C,'Each Gender Events'!CA$1,'Official Medal Table'!$E:$E,"Mixed")*'Medal values'!$B$3/2</f>
        <v>0</v>
      </c>
      <c r="CB60">
        <f>COUNTIFS('Official Medal Table'!$F:$F,'Each Gender Events'!$A60,'Official Medal Table'!$C:$C,'Each Gender Events'!CB$1,'Official Medal Table'!$E:$E,'Each Gender Events'!CB$2)*'Medal values'!$B$1
+ COUNTIFS('Official Medal Table'!$G:$G,'Each Gender Events'!$A60,'Official Medal Table'!$C:$C,'Each Gender Events'!CB$1,'Official Medal Table'!$E:$E,'Each Gender Events'!CB$2)*'Medal values'!$B$2
+ COUNTIFS('Official Medal Table'!$H:$H,'Each Gender Events'!$A60,'Official Medal Table'!$C:$C,'Each Gender Events'!CB$1,'Official Medal Table'!$E:$E,'Each Gender Events'!CB$2)*'Medal values'!$B$3
+ COUNTIFS('Official Medal Table'!$I:$I,'Each Gender Events'!$A60,'Official Medal Table'!$C:$C,'Each Gender Events'!CB$1,'Official Medal Table'!$E:$E,'Each Gender Events'!CB$2)*'Medal values'!$B$3
+ COUNTIFS('Official Medal Table'!$F:$F,'Each Gender Events'!$A60,'Official Medal Table'!$C:$C,'Each Gender Events'!CB$1,'Official Medal Table'!$E:$E,"Mixed")*'Medal values'!$B$1/2
+ COUNTIFS('Official Medal Table'!$G:$G,'Each Gender Events'!$A60,'Official Medal Table'!$C:$C,'Each Gender Events'!CB$1,'Official Medal Table'!$E:$E,"Mixed")*'Medal values'!$B$2/2
+ COUNTIFS('Official Medal Table'!$H:$H,'Each Gender Events'!$A60,'Official Medal Table'!$C:$C,'Each Gender Events'!CB$1,'Official Medal Table'!$E:$E,"Mixed")*'Medal values'!$B$3/2
+ COUNTIFS('Official Medal Table'!$I:$I,'Each Gender Events'!$A60,'Official Medal Table'!$C:$C,'Each Gender Events'!CB$1,'Official Medal Table'!$E:$E,"Mixed")*'Medal values'!$B$3/2</f>
        <v>0</v>
      </c>
      <c r="CC60">
        <f>COUNTIFS('Official Medal Table'!$F:$F,'Each Gender Events'!$A60,'Official Medal Table'!$C:$C,'Each Gender Events'!CC$1,'Official Medal Table'!$E:$E,'Each Gender Events'!CC$2)*'Medal values'!$B$1
+ COUNTIFS('Official Medal Table'!$G:$G,'Each Gender Events'!$A60,'Official Medal Table'!$C:$C,'Each Gender Events'!CC$1,'Official Medal Table'!$E:$E,'Each Gender Events'!CC$2)*'Medal values'!$B$2
+ COUNTIFS('Official Medal Table'!$H:$H,'Each Gender Events'!$A60,'Official Medal Table'!$C:$C,'Each Gender Events'!CC$1,'Official Medal Table'!$E:$E,'Each Gender Events'!CC$2)*'Medal values'!$B$3
+ COUNTIFS('Official Medal Table'!$I:$I,'Each Gender Events'!$A60,'Official Medal Table'!$C:$C,'Each Gender Events'!CC$1,'Official Medal Table'!$E:$E,'Each Gender Events'!CC$2)*'Medal values'!$B$3
+ COUNTIFS('Official Medal Table'!$F:$F,'Each Gender Events'!$A60,'Official Medal Table'!$C:$C,'Each Gender Events'!CC$1,'Official Medal Table'!$E:$E,"Mixed")*'Medal values'!$B$1/2
+ COUNTIFS('Official Medal Table'!$G:$G,'Each Gender Events'!$A60,'Official Medal Table'!$C:$C,'Each Gender Events'!CC$1,'Official Medal Table'!$E:$E,"Mixed")*'Medal values'!$B$2/2
+ COUNTIFS('Official Medal Table'!$H:$H,'Each Gender Events'!$A60,'Official Medal Table'!$C:$C,'Each Gender Events'!CC$1,'Official Medal Table'!$E:$E,"Mixed")*'Medal values'!$B$3/2
+ COUNTIFS('Official Medal Table'!$I:$I,'Each Gender Events'!$A60,'Official Medal Table'!$C:$C,'Each Gender Events'!CC$1,'Official Medal Table'!$E:$E,"Mixed")*'Medal values'!$B$3/2</f>
        <v>0</v>
      </c>
      <c r="CD60">
        <f>COUNTIFS('Official Medal Table'!$F:$F,'Each Gender Events'!$A60,'Official Medal Table'!$C:$C,'Each Gender Events'!CD$1,'Official Medal Table'!$E:$E,'Each Gender Events'!CD$2)*'Medal values'!$B$1
+ COUNTIFS('Official Medal Table'!$G:$G,'Each Gender Events'!$A60,'Official Medal Table'!$C:$C,'Each Gender Events'!CD$1,'Official Medal Table'!$E:$E,'Each Gender Events'!CD$2)*'Medal values'!$B$2
+ COUNTIFS('Official Medal Table'!$H:$H,'Each Gender Events'!$A60,'Official Medal Table'!$C:$C,'Each Gender Events'!CD$1,'Official Medal Table'!$E:$E,'Each Gender Events'!CD$2)*'Medal values'!$B$3
+ COUNTIFS('Official Medal Table'!$I:$I,'Each Gender Events'!$A60,'Official Medal Table'!$C:$C,'Each Gender Events'!CD$1,'Official Medal Table'!$E:$E,'Each Gender Events'!CD$2)*'Medal values'!$B$3
+ COUNTIFS('Official Medal Table'!$F:$F,'Each Gender Events'!$A60,'Official Medal Table'!$C:$C,'Each Gender Events'!CD$1,'Official Medal Table'!$E:$E,"Mixed")*'Medal values'!$B$1/2
+ COUNTIFS('Official Medal Table'!$G:$G,'Each Gender Events'!$A60,'Official Medal Table'!$C:$C,'Each Gender Events'!CD$1,'Official Medal Table'!$E:$E,"Mixed")*'Medal values'!$B$2/2
+ COUNTIFS('Official Medal Table'!$H:$H,'Each Gender Events'!$A60,'Official Medal Table'!$C:$C,'Each Gender Events'!CD$1,'Official Medal Table'!$E:$E,"Mixed")*'Medal values'!$B$3/2
+ COUNTIFS('Official Medal Table'!$I:$I,'Each Gender Events'!$A60,'Official Medal Table'!$C:$C,'Each Gender Events'!CD$1,'Official Medal Table'!$E:$E,"Mixed")*'Medal values'!$B$3/2</f>
        <v>0</v>
      </c>
      <c r="CE60">
        <f>COUNTIFS('Official Medal Table'!$F:$F,'Each Gender Events'!$A60,'Official Medal Table'!$C:$C,'Each Gender Events'!CE$1,'Official Medal Table'!$E:$E,'Each Gender Events'!CE$2)*'Medal values'!$B$1
+ COUNTIFS('Official Medal Table'!$G:$G,'Each Gender Events'!$A60,'Official Medal Table'!$C:$C,'Each Gender Events'!CE$1,'Official Medal Table'!$E:$E,'Each Gender Events'!CE$2)*'Medal values'!$B$2
+ COUNTIFS('Official Medal Table'!$H:$H,'Each Gender Events'!$A60,'Official Medal Table'!$C:$C,'Each Gender Events'!CE$1,'Official Medal Table'!$E:$E,'Each Gender Events'!CE$2)*'Medal values'!$B$3
+ COUNTIFS('Official Medal Table'!$I:$I,'Each Gender Events'!$A60,'Official Medal Table'!$C:$C,'Each Gender Events'!CE$1,'Official Medal Table'!$E:$E,'Each Gender Events'!CE$2)*'Medal values'!$B$3
+ COUNTIFS('Official Medal Table'!$F:$F,'Each Gender Events'!$A60,'Official Medal Table'!$C:$C,'Each Gender Events'!CE$1,'Official Medal Table'!$E:$E,"Mixed")*'Medal values'!$B$1/2
+ COUNTIFS('Official Medal Table'!$G:$G,'Each Gender Events'!$A60,'Official Medal Table'!$C:$C,'Each Gender Events'!CE$1,'Official Medal Table'!$E:$E,"Mixed")*'Medal values'!$B$2/2
+ COUNTIFS('Official Medal Table'!$H:$H,'Each Gender Events'!$A60,'Official Medal Table'!$C:$C,'Each Gender Events'!CE$1,'Official Medal Table'!$E:$E,"Mixed")*'Medal values'!$B$3/2
+ COUNTIFS('Official Medal Table'!$I:$I,'Each Gender Events'!$A60,'Official Medal Table'!$C:$C,'Each Gender Events'!CE$1,'Official Medal Table'!$E:$E,"Mixed")*'Medal values'!$B$3/2</f>
        <v>0</v>
      </c>
      <c r="CF60">
        <f>COUNTIFS('Official Medal Table'!$F:$F,'Each Gender Events'!$A60,'Official Medal Table'!$C:$C,'Each Gender Events'!CF$1,'Official Medal Table'!$E:$E,'Each Gender Events'!CF$2)*'Medal values'!$B$1
+ COUNTIFS('Official Medal Table'!$G:$G,'Each Gender Events'!$A60,'Official Medal Table'!$C:$C,'Each Gender Events'!CF$1,'Official Medal Table'!$E:$E,'Each Gender Events'!CF$2)*'Medal values'!$B$2
+ COUNTIFS('Official Medal Table'!$H:$H,'Each Gender Events'!$A60,'Official Medal Table'!$C:$C,'Each Gender Events'!CF$1,'Official Medal Table'!$E:$E,'Each Gender Events'!CF$2)*'Medal values'!$B$3
+ COUNTIFS('Official Medal Table'!$I:$I,'Each Gender Events'!$A60,'Official Medal Table'!$C:$C,'Each Gender Events'!CF$1,'Official Medal Table'!$E:$E,'Each Gender Events'!CF$2)*'Medal values'!$B$3
+ COUNTIFS('Official Medal Table'!$F:$F,'Each Gender Events'!$A60,'Official Medal Table'!$C:$C,'Each Gender Events'!CF$1,'Official Medal Table'!$E:$E,"Mixed")*'Medal values'!$B$1/2
+ COUNTIFS('Official Medal Table'!$G:$G,'Each Gender Events'!$A60,'Official Medal Table'!$C:$C,'Each Gender Events'!CF$1,'Official Medal Table'!$E:$E,"Mixed")*'Medal values'!$B$2/2
+ COUNTIFS('Official Medal Table'!$H:$H,'Each Gender Events'!$A60,'Official Medal Table'!$C:$C,'Each Gender Events'!CF$1,'Official Medal Table'!$E:$E,"Mixed")*'Medal values'!$B$3/2
+ COUNTIFS('Official Medal Table'!$I:$I,'Each Gender Events'!$A60,'Official Medal Table'!$C:$C,'Each Gender Events'!CF$1,'Official Medal Table'!$E:$E,"Mixed")*'Medal values'!$B$3/2</f>
        <v>0</v>
      </c>
      <c r="CG60">
        <f>COUNTIFS('Official Medal Table'!$F:$F,'Each Gender Events'!$A60,'Official Medal Table'!$C:$C,'Each Gender Events'!CG$1,'Official Medal Table'!$E:$E,'Each Gender Events'!CG$2)*'Medal values'!$B$1
+ COUNTIFS('Official Medal Table'!$G:$G,'Each Gender Events'!$A60,'Official Medal Table'!$C:$C,'Each Gender Events'!CG$1,'Official Medal Table'!$E:$E,'Each Gender Events'!CG$2)*'Medal values'!$B$2
+ COUNTIFS('Official Medal Table'!$H:$H,'Each Gender Events'!$A60,'Official Medal Table'!$C:$C,'Each Gender Events'!CG$1,'Official Medal Table'!$E:$E,'Each Gender Events'!CG$2)*'Medal values'!$B$3
+ COUNTIFS('Official Medal Table'!$I:$I,'Each Gender Events'!$A60,'Official Medal Table'!$C:$C,'Each Gender Events'!CG$1,'Official Medal Table'!$E:$E,'Each Gender Events'!CG$2)*'Medal values'!$B$3
+ COUNTIFS('Official Medal Table'!$F:$F,'Each Gender Events'!$A60,'Official Medal Table'!$C:$C,'Each Gender Events'!CG$1,'Official Medal Table'!$E:$E,"Mixed")*'Medal values'!$B$1/2
+ COUNTIFS('Official Medal Table'!$G:$G,'Each Gender Events'!$A60,'Official Medal Table'!$C:$C,'Each Gender Events'!CG$1,'Official Medal Table'!$E:$E,"Mixed")*'Medal values'!$B$2/2
+ COUNTIFS('Official Medal Table'!$H:$H,'Each Gender Events'!$A60,'Official Medal Table'!$C:$C,'Each Gender Events'!CG$1,'Official Medal Table'!$E:$E,"Mixed")*'Medal values'!$B$3/2
+ COUNTIFS('Official Medal Table'!$I:$I,'Each Gender Events'!$A60,'Official Medal Table'!$C:$C,'Each Gender Events'!CG$1,'Official Medal Table'!$E:$E,"Mixed")*'Medal values'!$B$3/2</f>
        <v>0</v>
      </c>
      <c r="CH60">
        <f>COUNTIFS('Official Medal Table'!$F:$F,'Each Gender Events'!$A60,'Official Medal Table'!$C:$C,'Each Gender Events'!CH$1,'Official Medal Table'!$E:$E,'Each Gender Events'!CH$2)*'Medal values'!$B$1
+ COUNTIFS('Official Medal Table'!$G:$G,'Each Gender Events'!$A60,'Official Medal Table'!$C:$C,'Each Gender Events'!CH$1,'Official Medal Table'!$E:$E,'Each Gender Events'!CH$2)*'Medal values'!$B$2
+ COUNTIFS('Official Medal Table'!$H:$H,'Each Gender Events'!$A60,'Official Medal Table'!$C:$C,'Each Gender Events'!CH$1,'Official Medal Table'!$E:$E,'Each Gender Events'!CH$2)*'Medal values'!$B$3
+ COUNTIFS('Official Medal Table'!$I:$I,'Each Gender Events'!$A60,'Official Medal Table'!$C:$C,'Each Gender Events'!CH$1,'Official Medal Table'!$E:$E,'Each Gender Events'!CH$2)*'Medal values'!$B$3
+ COUNTIFS('Official Medal Table'!$F:$F,'Each Gender Events'!$A60,'Official Medal Table'!$C:$C,'Each Gender Events'!CH$1,'Official Medal Table'!$E:$E,"Mixed")*'Medal values'!$B$1/2
+ COUNTIFS('Official Medal Table'!$G:$G,'Each Gender Events'!$A60,'Official Medal Table'!$C:$C,'Each Gender Events'!CH$1,'Official Medal Table'!$E:$E,"Mixed")*'Medal values'!$B$2/2
+ COUNTIFS('Official Medal Table'!$H:$H,'Each Gender Events'!$A60,'Official Medal Table'!$C:$C,'Each Gender Events'!CH$1,'Official Medal Table'!$E:$E,"Mixed")*'Medal values'!$B$3/2
+ COUNTIFS('Official Medal Table'!$I:$I,'Each Gender Events'!$A60,'Official Medal Table'!$C:$C,'Each Gender Events'!CH$1,'Official Medal Table'!$E:$E,"Mixed")*'Medal values'!$B$3/2</f>
        <v>0</v>
      </c>
      <c r="CI60">
        <f>COUNTIFS('Official Medal Table'!$F:$F,'Each Gender Events'!$A60,'Official Medal Table'!$C:$C,'Each Gender Events'!CI$1,'Official Medal Table'!$E:$E,'Each Gender Events'!CI$2)*'Medal values'!$B$1
+ COUNTIFS('Official Medal Table'!$G:$G,'Each Gender Events'!$A60,'Official Medal Table'!$C:$C,'Each Gender Events'!CI$1,'Official Medal Table'!$E:$E,'Each Gender Events'!CI$2)*'Medal values'!$B$2
+ COUNTIFS('Official Medal Table'!$H:$H,'Each Gender Events'!$A60,'Official Medal Table'!$C:$C,'Each Gender Events'!CI$1,'Official Medal Table'!$E:$E,'Each Gender Events'!CI$2)*'Medal values'!$B$3
+ COUNTIFS('Official Medal Table'!$I:$I,'Each Gender Events'!$A60,'Official Medal Table'!$C:$C,'Each Gender Events'!CI$1,'Official Medal Table'!$E:$E,'Each Gender Events'!CI$2)*'Medal values'!$B$3
+ COUNTIFS('Official Medal Table'!$F:$F,'Each Gender Events'!$A60,'Official Medal Table'!$C:$C,'Each Gender Events'!CI$1,'Official Medal Table'!$E:$E,"Mixed")*'Medal values'!$B$1/2
+ COUNTIFS('Official Medal Table'!$G:$G,'Each Gender Events'!$A60,'Official Medal Table'!$C:$C,'Each Gender Events'!CI$1,'Official Medal Table'!$E:$E,"Mixed")*'Medal values'!$B$2/2
+ COUNTIFS('Official Medal Table'!$H:$H,'Each Gender Events'!$A60,'Official Medal Table'!$C:$C,'Each Gender Events'!CI$1,'Official Medal Table'!$E:$E,"Mixed")*'Medal values'!$B$3/2
+ COUNTIFS('Official Medal Table'!$I:$I,'Each Gender Events'!$A60,'Official Medal Table'!$C:$C,'Each Gender Events'!CI$1,'Official Medal Table'!$E:$E,"Mixed")*'Medal values'!$B$3/2</f>
        <v>0</v>
      </c>
      <c r="CJ60">
        <f>COUNTIFS('Official Medal Table'!$F:$F,'Each Gender Events'!$A60,'Official Medal Table'!$C:$C,'Each Gender Events'!CJ$1,'Official Medal Table'!$E:$E,'Each Gender Events'!CJ$2)*'Medal values'!$B$1
+ COUNTIFS('Official Medal Table'!$G:$G,'Each Gender Events'!$A60,'Official Medal Table'!$C:$C,'Each Gender Events'!CJ$1,'Official Medal Table'!$E:$E,'Each Gender Events'!CJ$2)*'Medal values'!$B$2
+ COUNTIFS('Official Medal Table'!$H:$H,'Each Gender Events'!$A60,'Official Medal Table'!$C:$C,'Each Gender Events'!CJ$1,'Official Medal Table'!$E:$E,'Each Gender Events'!CJ$2)*'Medal values'!$B$3
+ COUNTIFS('Official Medal Table'!$I:$I,'Each Gender Events'!$A60,'Official Medal Table'!$C:$C,'Each Gender Events'!CJ$1,'Official Medal Table'!$E:$E,'Each Gender Events'!CJ$2)*'Medal values'!$B$3
+ COUNTIFS('Official Medal Table'!$F:$F,'Each Gender Events'!$A60,'Official Medal Table'!$C:$C,'Each Gender Events'!CJ$1,'Official Medal Table'!$E:$E,"Mixed")*'Medal values'!$B$1/2
+ COUNTIFS('Official Medal Table'!$G:$G,'Each Gender Events'!$A60,'Official Medal Table'!$C:$C,'Each Gender Events'!CJ$1,'Official Medal Table'!$E:$E,"Mixed")*'Medal values'!$B$2/2
+ COUNTIFS('Official Medal Table'!$H:$H,'Each Gender Events'!$A60,'Official Medal Table'!$C:$C,'Each Gender Events'!CJ$1,'Official Medal Table'!$E:$E,"Mixed")*'Medal values'!$B$3/2
+ COUNTIFS('Official Medal Table'!$I:$I,'Each Gender Events'!$A60,'Official Medal Table'!$C:$C,'Each Gender Events'!CJ$1,'Official Medal Table'!$E:$E,"Mixed")*'Medal values'!$B$3/2</f>
        <v>0</v>
      </c>
      <c r="CK60">
        <f>COUNTIFS('Official Medal Table'!$F:$F,'Each Gender Events'!$A60,'Official Medal Table'!$C:$C,'Each Gender Events'!CK$1,'Official Medal Table'!$E:$E,'Each Gender Events'!CK$2)*'Medal values'!$B$1
+ COUNTIFS('Official Medal Table'!$G:$G,'Each Gender Events'!$A60,'Official Medal Table'!$C:$C,'Each Gender Events'!CK$1,'Official Medal Table'!$E:$E,'Each Gender Events'!CK$2)*'Medal values'!$B$2
+ COUNTIFS('Official Medal Table'!$H:$H,'Each Gender Events'!$A60,'Official Medal Table'!$C:$C,'Each Gender Events'!CK$1,'Official Medal Table'!$E:$E,'Each Gender Events'!CK$2)*'Medal values'!$B$3
+ COUNTIFS('Official Medal Table'!$I:$I,'Each Gender Events'!$A60,'Official Medal Table'!$C:$C,'Each Gender Events'!CK$1,'Official Medal Table'!$E:$E,'Each Gender Events'!CK$2)*'Medal values'!$B$3
+ COUNTIFS('Official Medal Table'!$F:$F,'Each Gender Events'!$A60,'Official Medal Table'!$C:$C,'Each Gender Events'!CK$1,'Official Medal Table'!$E:$E,"Mixed")*'Medal values'!$B$1/2
+ COUNTIFS('Official Medal Table'!$G:$G,'Each Gender Events'!$A60,'Official Medal Table'!$C:$C,'Each Gender Events'!CK$1,'Official Medal Table'!$E:$E,"Mixed")*'Medal values'!$B$2/2
+ COUNTIFS('Official Medal Table'!$H:$H,'Each Gender Events'!$A60,'Official Medal Table'!$C:$C,'Each Gender Events'!CK$1,'Official Medal Table'!$E:$E,"Mixed")*'Medal values'!$B$3/2
+ COUNTIFS('Official Medal Table'!$I:$I,'Each Gender Events'!$A60,'Official Medal Table'!$C:$C,'Each Gender Events'!CK$1,'Official Medal Table'!$E:$E,"Mixed")*'Medal values'!$B$3/2</f>
        <v>0</v>
      </c>
      <c r="CL60">
        <f>COUNTIFS('Official Medal Table'!$F:$F,'Each Gender Events'!$A60,'Official Medal Table'!$C:$C,'Each Gender Events'!CL$1,'Official Medal Table'!$E:$E,'Each Gender Events'!CL$2)*'Medal values'!$B$1
+ COUNTIFS('Official Medal Table'!$G:$G,'Each Gender Events'!$A60,'Official Medal Table'!$C:$C,'Each Gender Events'!CL$1,'Official Medal Table'!$E:$E,'Each Gender Events'!CL$2)*'Medal values'!$B$2
+ COUNTIFS('Official Medal Table'!$H:$H,'Each Gender Events'!$A60,'Official Medal Table'!$C:$C,'Each Gender Events'!CL$1,'Official Medal Table'!$E:$E,'Each Gender Events'!CL$2)*'Medal values'!$B$3
+ COUNTIFS('Official Medal Table'!$I:$I,'Each Gender Events'!$A60,'Official Medal Table'!$C:$C,'Each Gender Events'!CL$1,'Official Medal Table'!$E:$E,'Each Gender Events'!CL$2)*'Medal values'!$B$3
+ COUNTIFS('Official Medal Table'!$F:$F,'Each Gender Events'!$A60,'Official Medal Table'!$C:$C,'Each Gender Events'!CL$1,'Official Medal Table'!$E:$E,"Mixed")*'Medal values'!$B$1/2
+ COUNTIFS('Official Medal Table'!$G:$G,'Each Gender Events'!$A60,'Official Medal Table'!$C:$C,'Each Gender Events'!CL$1,'Official Medal Table'!$E:$E,"Mixed")*'Medal values'!$B$2/2
+ COUNTIFS('Official Medal Table'!$H:$H,'Each Gender Events'!$A60,'Official Medal Table'!$C:$C,'Each Gender Events'!CL$1,'Official Medal Table'!$E:$E,"Mixed")*'Medal values'!$B$3/2
+ COUNTIFS('Official Medal Table'!$I:$I,'Each Gender Events'!$A60,'Official Medal Table'!$C:$C,'Each Gender Events'!CL$1,'Official Medal Table'!$E:$E,"Mixed")*'Medal values'!$B$3/2</f>
        <v>0</v>
      </c>
      <c r="CM60">
        <f>COUNTIFS('Official Medal Table'!$F:$F,'Each Gender Events'!$A60,'Official Medal Table'!$C:$C,'Each Gender Events'!CM$1,'Official Medal Table'!$E:$E,'Each Gender Events'!CM$2)*'Medal values'!$B$1
+ COUNTIFS('Official Medal Table'!$G:$G,'Each Gender Events'!$A60,'Official Medal Table'!$C:$C,'Each Gender Events'!CM$1,'Official Medal Table'!$E:$E,'Each Gender Events'!CM$2)*'Medal values'!$B$2
+ COUNTIFS('Official Medal Table'!$H:$H,'Each Gender Events'!$A60,'Official Medal Table'!$C:$C,'Each Gender Events'!CM$1,'Official Medal Table'!$E:$E,'Each Gender Events'!CM$2)*'Medal values'!$B$3
+ COUNTIFS('Official Medal Table'!$I:$I,'Each Gender Events'!$A60,'Official Medal Table'!$C:$C,'Each Gender Events'!CM$1,'Official Medal Table'!$E:$E,'Each Gender Events'!CM$2)*'Medal values'!$B$3
+ COUNTIFS('Official Medal Table'!$F:$F,'Each Gender Events'!$A60,'Official Medal Table'!$C:$C,'Each Gender Events'!CM$1,'Official Medal Table'!$E:$E,"Mixed")*'Medal values'!$B$1/2
+ COUNTIFS('Official Medal Table'!$G:$G,'Each Gender Events'!$A60,'Official Medal Table'!$C:$C,'Each Gender Events'!CM$1,'Official Medal Table'!$E:$E,"Mixed")*'Medal values'!$B$2/2
+ COUNTIFS('Official Medal Table'!$H:$H,'Each Gender Events'!$A60,'Official Medal Table'!$C:$C,'Each Gender Events'!CM$1,'Official Medal Table'!$E:$E,"Mixed")*'Medal values'!$B$3/2
+ COUNTIFS('Official Medal Table'!$I:$I,'Each Gender Events'!$A60,'Official Medal Table'!$C:$C,'Each Gender Events'!CM$1,'Official Medal Table'!$E:$E,"Mixed")*'Medal values'!$B$3/2</f>
        <v>0</v>
      </c>
      <c r="CN60">
        <f>COUNTIFS('Official Medal Table'!$F:$F,'Each Gender Events'!$A60,'Official Medal Table'!$C:$C,'Each Gender Events'!CN$1,'Official Medal Table'!$E:$E,'Each Gender Events'!CN$2)*'Medal values'!$B$1
+ COUNTIFS('Official Medal Table'!$G:$G,'Each Gender Events'!$A60,'Official Medal Table'!$C:$C,'Each Gender Events'!CN$1,'Official Medal Table'!$E:$E,'Each Gender Events'!CN$2)*'Medal values'!$B$2
+ COUNTIFS('Official Medal Table'!$H:$H,'Each Gender Events'!$A60,'Official Medal Table'!$C:$C,'Each Gender Events'!CN$1,'Official Medal Table'!$E:$E,'Each Gender Events'!CN$2)*'Medal values'!$B$3
+ COUNTIFS('Official Medal Table'!$I:$I,'Each Gender Events'!$A60,'Official Medal Table'!$C:$C,'Each Gender Events'!CN$1,'Official Medal Table'!$E:$E,'Each Gender Events'!CN$2)*'Medal values'!$B$3
+ COUNTIFS('Official Medal Table'!$F:$F,'Each Gender Events'!$A60,'Official Medal Table'!$C:$C,'Each Gender Events'!CN$1,'Official Medal Table'!$E:$E,"Mixed")*'Medal values'!$B$1/2
+ COUNTIFS('Official Medal Table'!$G:$G,'Each Gender Events'!$A60,'Official Medal Table'!$C:$C,'Each Gender Events'!CN$1,'Official Medal Table'!$E:$E,"Mixed")*'Medal values'!$B$2/2
+ COUNTIFS('Official Medal Table'!$H:$H,'Each Gender Events'!$A60,'Official Medal Table'!$C:$C,'Each Gender Events'!CN$1,'Official Medal Table'!$E:$E,"Mixed")*'Medal values'!$B$3/2
+ COUNTIFS('Official Medal Table'!$I:$I,'Each Gender Events'!$A60,'Official Medal Table'!$C:$C,'Each Gender Events'!CN$1,'Official Medal Table'!$E:$E,"Mixed")*'Medal values'!$B$3/2</f>
        <v>0</v>
      </c>
      <c r="CO60">
        <f>COUNTIFS('Official Medal Table'!$F:$F,'Each Gender Events'!$A60,'Official Medal Table'!$C:$C,'Each Gender Events'!CO$1,'Official Medal Table'!$E:$E,'Each Gender Events'!CO$2)*'Medal values'!$B$1
+ COUNTIFS('Official Medal Table'!$G:$G,'Each Gender Events'!$A60,'Official Medal Table'!$C:$C,'Each Gender Events'!CO$1,'Official Medal Table'!$E:$E,'Each Gender Events'!CO$2)*'Medal values'!$B$2
+ COUNTIFS('Official Medal Table'!$H:$H,'Each Gender Events'!$A60,'Official Medal Table'!$C:$C,'Each Gender Events'!CO$1,'Official Medal Table'!$E:$E,'Each Gender Events'!CO$2)*'Medal values'!$B$3
+ COUNTIFS('Official Medal Table'!$I:$I,'Each Gender Events'!$A60,'Official Medal Table'!$C:$C,'Each Gender Events'!CO$1,'Official Medal Table'!$E:$E,'Each Gender Events'!CO$2)*'Medal values'!$B$3
+ COUNTIFS('Official Medal Table'!$F:$F,'Each Gender Events'!$A60,'Official Medal Table'!$C:$C,'Each Gender Events'!CO$1,'Official Medal Table'!$E:$E,"Mixed")*'Medal values'!$B$1/2
+ COUNTIFS('Official Medal Table'!$G:$G,'Each Gender Events'!$A60,'Official Medal Table'!$C:$C,'Each Gender Events'!CO$1,'Official Medal Table'!$E:$E,"Mixed")*'Medal values'!$B$2/2
+ COUNTIFS('Official Medal Table'!$H:$H,'Each Gender Events'!$A60,'Official Medal Table'!$C:$C,'Each Gender Events'!CO$1,'Official Medal Table'!$E:$E,"Mixed")*'Medal values'!$B$3/2
+ COUNTIFS('Official Medal Table'!$I:$I,'Each Gender Events'!$A60,'Official Medal Table'!$C:$C,'Each Gender Events'!CO$1,'Official Medal Table'!$E:$E,"Mixed")*'Medal values'!$B$3/2</f>
        <v>0</v>
      </c>
      <c r="CP60">
        <f>COUNTIFS('Official Medal Table'!$F:$F,'Each Gender Events'!$A60,'Official Medal Table'!$C:$C,'Each Gender Events'!CP$1,'Official Medal Table'!$E:$E,'Each Gender Events'!CP$2)*'Medal values'!$B$1
+ COUNTIFS('Official Medal Table'!$G:$G,'Each Gender Events'!$A60,'Official Medal Table'!$C:$C,'Each Gender Events'!CP$1,'Official Medal Table'!$E:$E,'Each Gender Events'!CP$2)*'Medal values'!$B$2
+ COUNTIFS('Official Medal Table'!$H:$H,'Each Gender Events'!$A60,'Official Medal Table'!$C:$C,'Each Gender Events'!CP$1,'Official Medal Table'!$E:$E,'Each Gender Events'!CP$2)*'Medal values'!$B$3
+ COUNTIFS('Official Medal Table'!$I:$I,'Each Gender Events'!$A60,'Official Medal Table'!$C:$C,'Each Gender Events'!CP$1,'Official Medal Table'!$E:$E,'Each Gender Events'!CP$2)*'Medal values'!$B$3
+ COUNTIFS('Official Medal Table'!$F:$F,'Each Gender Events'!$A60,'Official Medal Table'!$C:$C,'Each Gender Events'!CP$1,'Official Medal Table'!$E:$E,"Mixed")*'Medal values'!$B$1/2
+ COUNTIFS('Official Medal Table'!$G:$G,'Each Gender Events'!$A60,'Official Medal Table'!$C:$C,'Each Gender Events'!CP$1,'Official Medal Table'!$E:$E,"Mixed")*'Medal values'!$B$2/2
+ COUNTIFS('Official Medal Table'!$H:$H,'Each Gender Events'!$A60,'Official Medal Table'!$C:$C,'Each Gender Events'!CP$1,'Official Medal Table'!$E:$E,"Mixed")*'Medal values'!$B$3/2
+ COUNTIFS('Official Medal Table'!$I:$I,'Each Gender Events'!$A60,'Official Medal Table'!$C:$C,'Each Gender Events'!CP$1,'Official Medal Table'!$E:$E,"Mixed")*'Medal values'!$B$3/2</f>
        <v>0</v>
      </c>
      <c r="CQ60">
        <f>COUNTIFS('Official Medal Table'!$F:$F,'Each Gender Events'!$A60,'Official Medal Table'!$C:$C,'Each Gender Events'!CQ$1,'Official Medal Table'!$E:$E,'Each Gender Events'!CQ$2)*'Medal values'!$B$1
+ COUNTIFS('Official Medal Table'!$G:$G,'Each Gender Events'!$A60,'Official Medal Table'!$C:$C,'Each Gender Events'!CQ$1,'Official Medal Table'!$E:$E,'Each Gender Events'!CQ$2)*'Medal values'!$B$2
+ COUNTIFS('Official Medal Table'!$H:$H,'Each Gender Events'!$A60,'Official Medal Table'!$C:$C,'Each Gender Events'!CQ$1,'Official Medal Table'!$E:$E,'Each Gender Events'!CQ$2)*'Medal values'!$B$3
+ COUNTIFS('Official Medal Table'!$I:$I,'Each Gender Events'!$A60,'Official Medal Table'!$C:$C,'Each Gender Events'!CQ$1,'Official Medal Table'!$E:$E,'Each Gender Events'!CQ$2)*'Medal values'!$B$3
+ COUNTIFS('Official Medal Table'!$F:$F,'Each Gender Events'!$A60,'Official Medal Table'!$C:$C,'Each Gender Events'!CQ$1,'Official Medal Table'!$E:$E,"Mixed")*'Medal values'!$B$1/2
+ COUNTIFS('Official Medal Table'!$G:$G,'Each Gender Events'!$A60,'Official Medal Table'!$C:$C,'Each Gender Events'!CQ$1,'Official Medal Table'!$E:$E,"Mixed")*'Medal values'!$B$2/2
+ COUNTIFS('Official Medal Table'!$H:$H,'Each Gender Events'!$A60,'Official Medal Table'!$C:$C,'Each Gender Events'!CQ$1,'Official Medal Table'!$E:$E,"Mixed")*'Medal values'!$B$3/2
+ COUNTIFS('Official Medal Table'!$I:$I,'Each Gender Events'!$A60,'Official Medal Table'!$C:$C,'Each Gender Events'!CQ$1,'Official Medal Table'!$E:$E,"Mixed")*'Medal values'!$B$3/2</f>
        <v>0</v>
      </c>
      <c r="CR60">
        <f>COUNTIFS('Official Medal Table'!$F:$F,'Each Gender Events'!$A60,'Official Medal Table'!$C:$C,'Each Gender Events'!CR$1,'Official Medal Table'!$E:$E,'Each Gender Events'!CR$2)*'Medal values'!$B$1
+ COUNTIFS('Official Medal Table'!$G:$G,'Each Gender Events'!$A60,'Official Medal Table'!$C:$C,'Each Gender Events'!CR$1,'Official Medal Table'!$E:$E,'Each Gender Events'!CR$2)*'Medal values'!$B$2
+ COUNTIFS('Official Medal Table'!$H:$H,'Each Gender Events'!$A60,'Official Medal Table'!$C:$C,'Each Gender Events'!CR$1,'Official Medal Table'!$E:$E,'Each Gender Events'!CR$2)*'Medal values'!$B$3
+ COUNTIFS('Official Medal Table'!$I:$I,'Each Gender Events'!$A60,'Official Medal Table'!$C:$C,'Each Gender Events'!CR$1,'Official Medal Table'!$E:$E,'Each Gender Events'!CR$2)*'Medal values'!$B$3
+ COUNTIFS('Official Medal Table'!$F:$F,'Each Gender Events'!$A60,'Official Medal Table'!$C:$C,'Each Gender Events'!CR$1,'Official Medal Table'!$E:$E,"Mixed")*'Medal values'!$B$1/2
+ COUNTIFS('Official Medal Table'!$G:$G,'Each Gender Events'!$A60,'Official Medal Table'!$C:$C,'Each Gender Events'!CR$1,'Official Medal Table'!$E:$E,"Mixed")*'Medal values'!$B$2/2
+ COUNTIFS('Official Medal Table'!$H:$H,'Each Gender Events'!$A60,'Official Medal Table'!$C:$C,'Each Gender Events'!CR$1,'Official Medal Table'!$E:$E,"Mixed")*'Medal values'!$B$3/2
+ COUNTIFS('Official Medal Table'!$I:$I,'Each Gender Events'!$A60,'Official Medal Table'!$C:$C,'Each Gender Events'!CR$1,'Official Medal Table'!$E:$E,"Mixed")*'Medal values'!$B$3/2</f>
        <v>0</v>
      </c>
      <c r="CS60">
        <f>COUNTIFS('Official Medal Table'!$F:$F,'Each Gender Events'!$A60,'Official Medal Table'!$C:$C,'Each Gender Events'!CS$1,'Official Medal Table'!$E:$E,'Each Gender Events'!CS$2)*'Medal values'!$B$1
+ COUNTIFS('Official Medal Table'!$G:$G,'Each Gender Events'!$A60,'Official Medal Table'!$C:$C,'Each Gender Events'!CS$1,'Official Medal Table'!$E:$E,'Each Gender Events'!CS$2)*'Medal values'!$B$2
+ COUNTIFS('Official Medal Table'!$H:$H,'Each Gender Events'!$A60,'Official Medal Table'!$C:$C,'Each Gender Events'!CS$1,'Official Medal Table'!$E:$E,'Each Gender Events'!CS$2)*'Medal values'!$B$3
+ COUNTIFS('Official Medal Table'!$I:$I,'Each Gender Events'!$A60,'Official Medal Table'!$C:$C,'Each Gender Events'!CS$1,'Official Medal Table'!$E:$E,'Each Gender Events'!CS$2)*'Medal values'!$B$3
+ COUNTIFS('Official Medal Table'!$F:$F,'Each Gender Events'!$A60,'Official Medal Table'!$C:$C,'Each Gender Events'!CS$1,'Official Medal Table'!$E:$E,"Mixed")*'Medal values'!$B$1/2
+ COUNTIFS('Official Medal Table'!$G:$G,'Each Gender Events'!$A60,'Official Medal Table'!$C:$C,'Each Gender Events'!CS$1,'Official Medal Table'!$E:$E,"Mixed")*'Medal values'!$B$2/2
+ COUNTIFS('Official Medal Table'!$H:$H,'Each Gender Events'!$A60,'Official Medal Table'!$C:$C,'Each Gender Events'!CS$1,'Official Medal Table'!$E:$E,"Mixed")*'Medal values'!$B$3/2
+ COUNTIFS('Official Medal Table'!$I:$I,'Each Gender Events'!$A60,'Official Medal Table'!$C:$C,'Each Gender Events'!CS$1,'Official Medal Table'!$E:$E,"Mixed")*'Medal values'!$B$3/2</f>
        <v>0</v>
      </c>
      <c r="CT60">
        <f>COUNTIFS('Official Medal Table'!$F:$F,'Each Gender Events'!$A60,'Official Medal Table'!$C:$C,'Each Gender Events'!CT$1,'Official Medal Table'!$E:$E,'Each Gender Events'!CT$2)*'Medal values'!$B$1
+ COUNTIFS('Official Medal Table'!$G:$G,'Each Gender Events'!$A60,'Official Medal Table'!$C:$C,'Each Gender Events'!CT$1,'Official Medal Table'!$E:$E,'Each Gender Events'!CT$2)*'Medal values'!$B$2
+ COUNTIFS('Official Medal Table'!$H:$H,'Each Gender Events'!$A60,'Official Medal Table'!$C:$C,'Each Gender Events'!CT$1,'Official Medal Table'!$E:$E,'Each Gender Events'!CT$2)*'Medal values'!$B$3
+ COUNTIFS('Official Medal Table'!$I:$I,'Each Gender Events'!$A60,'Official Medal Table'!$C:$C,'Each Gender Events'!CT$1,'Official Medal Table'!$E:$E,'Each Gender Events'!CT$2)*'Medal values'!$B$3
+ COUNTIFS('Official Medal Table'!$F:$F,'Each Gender Events'!$A60,'Official Medal Table'!$C:$C,'Each Gender Events'!CT$1,'Official Medal Table'!$E:$E,"Mixed")*'Medal values'!$B$1/2
+ COUNTIFS('Official Medal Table'!$G:$G,'Each Gender Events'!$A60,'Official Medal Table'!$C:$C,'Each Gender Events'!CT$1,'Official Medal Table'!$E:$E,"Mixed")*'Medal values'!$B$2/2
+ COUNTIFS('Official Medal Table'!$H:$H,'Each Gender Events'!$A60,'Official Medal Table'!$C:$C,'Each Gender Events'!CT$1,'Official Medal Table'!$E:$E,"Mixed")*'Medal values'!$B$3/2
+ COUNTIFS('Official Medal Table'!$I:$I,'Each Gender Events'!$A60,'Official Medal Table'!$C:$C,'Each Gender Events'!CT$1,'Official Medal Table'!$E:$E,"Mixed")*'Medal values'!$B$3/2</f>
        <v>0</v>
      </c>
    </row>
    <row r="61" spans="1:98" x14ac:dyDescent="0.3">
      <c r="A61" t="str">
        <f>Countries!A60</f>
        <v>TPE</v>
      </c>
      <c r="B61">
        <f>COUNTIFS('Official Medal Table'!$F:$F,'Each Gender Events'!$A61,'Official Medal Table'!$C:$C,'Each Gender Events'!B$1,'Official Medal Table'!$E:$E,'Each Gender Events'!B$2)*'Medal values'!$B$1
+ COUNTIFS('Official Medal Table'!$G:$G,'Each Gender Events'!$A61,'Official Medal Table'!$C:$C,'Each Gender Events'!B$1,'Official Medal Table'!$E:$E,'Each Gender Events'!B$2)*'Medal values'!$B$2
+ COUNTIFS('Official Medal Table'!$H:$H,'Each Gender Events'!$A61,'Official Medal Table'!$C:$C,'Each Gender Events'!B$1,'Official Medal Table'!$E:$E,'Each Gender Events'!B$2)*'Medal values'!$B$3
+ COUNTIFS('Official Medal Table'!$I:$I,'Each Gender Events'!$A61,'Official Medal Table'!$C:$C,'Each Gender Events'!B$1,'Official Medal Table'!$E:$E,'Each Gender Events'!B$2)*'Medal values'!$B$3
+ COUNTIFS('Official Medal Table'!$F:$F,'Each Gender Events'!$A61,'Official Medal Table'!$C:$C,'Each Gender Events'!B$1,'Official Medal Table'!$E:$E,"Mixed")*'Medal values'!$B$1/2
+ COUNTIFS('Official Medal Table'!$G:$G,'Each Gender Events'!$A61,'Official Medal Table'!$C:$C,'Each Gender Events'!B$1,'Official Medal Table'!$E:$E,"Mixed")*'Medal values'!$B$2/2
+ COUNTIFS('Official Medal Table'!$H:$H,'Each Gender Events'!$A61,'Official Medal Table'!$C:$C,'Each Gender Events'!B$1,'Official Medal Table'!$E:$E,"Mixed")*'Medal values'!$B$3/2
+ COUNTIFS('Official Medal Table'!$I:$I,'Each Gender Events'!$A61,'Official Medal Table'!$C:$C,'Each Gender Events'!B$1,'Official Medal Table'!$E:$E,"Mixed")*'Medal values'!$B$3/2</f>
        <v>0</v>
      </c>
      <c r="C61">
        <f>COUNTIFS('Official Medal Table'!$F:$F,'Each Gender Events'!$A61,'Official Medal Table'!$C:$C,'Each Gender Events'!C$1,'Official Medal Table'!$E:$E,'Each Gender Events'!C$2)*'Medal values'!$B$1
+ COUNTIFS('Official Medal Table'!$G:$G,'Each Gender Events'!$A61,'Official Medal Table'!$C:$C,'Each Gender Events'!C$1,'Official Medal Table'!$E:$E,'Each Gender Events'!C$2)*'Medal values'!$B$2
+ COUNTIFS('Official Medal Table'!$H:$H,'Each Gender Events'!$A61,'Official Medal Table'!$C:$C,'Each Gender Events'!C$1,'Official Medal Table'!$E:$E,'Each Gender Events'!C$2)*'Medal values'!$B$3
+ COUNTIFS('Official Medal Table'!$I:$I,'Each Gender Events'!$A61,'Official Medal Table'!$C:$C,'Each Gender Events'!C$1,'Official Medal Table'!$E:$E,'Each Gender Events'!C$2)*'Medal values'!$B$3
+ COUNTIFS('Official Medal Table'!$F:$F,'Each Gender Events'!$A61,'Official Medal Table'!$C:$C,'Each Gender Events'!C$1,'Official Medal Table'!$E:$E,"Mixed")*'Medal values'!$B$1/2
+ COUNTIFS('Official Medal Table'!$G:$G,'Each Gender Events'!$A61,'Official Medal Table'!$C:$C,'Each Gender Events'!C$1,'Official Medal Table'!$E:$E,"Mixed")*'Medal values'!$B$2/2
+ COUNTIFS('Official Medal Table'!$H:$H,'Each Gender Events'!$A61,'Official Medal Table'!$C:$C,'Each Gender Events'!C$1,'Official Medal Table'!$E:$E,"Mixed")*'Medal values'!$B$3/2
+ COUNTIFS('Official Medal Table'!$I:$I,'Each Gender Events'!$A61,'Official Medal Table'!$C:$C,'Each Gender Events'!C$1,'Official Medal Table'!$E:$E,"Mixed")*'Medal values'!$B$3/2</f>
        <v>0</v>
      </c>
      <c r="D61">
        <f>COUNTIFS('Official Medal Table'!$F:$F,'Each Gender Events'!$A61,'Official Medal Table'!$C:$C,'Each Gender Events'!D$1,'Official Medal Table'!$E:$E,'Each Gender Events'!D$2)*'Medal values'!$B$1
+ COUNTIFS('Official Medal Table'!$G:$G,'Each Gender Events'!$A61,'Official Medal Table'!$C:$C,'Each Gender Events'!D$1,'Official Medal Table'!$E:$E,'Each Gender Events'!D$2)*'Medal values'!$B$2
+ COUNTIFS('Official Medal Table'!$H:$H,'Each Gender Events'!$A61,'Official Medal Table'!$C:$C,'Each Gender Events'!D$1,'Official Medal Table'!$E:$E,'Each Gender Events'!D$2)*'Medal values'!$B$3
+ COUNTIFS('Official Medal Table'!$I:$I,'Each Gender Events'!$A61,'Official Medal Table'!$C:$C,'Each Gender Events'!D$1,'Official Medal Table'!$E:$E,'Each Gender Events'!D$2)*'Medal values'!$B$3
+ COUNTIFS('Official Medal Table'!$F:$F,'Each Gender Events'!$A61,'Official Medal Table'!$C:$C,'Each Gender Events'!D$1,'Official Medal Table'!$E:$E,"Mixed")*'Medal values'!$B$1/2
+ COUNTIFS('Official Medal Table'!$G:$G,'Each Gender Events'!$A61,'Official Medal Table'!$C:$C,'Each Gender Events'!D$1,'Official Medal Table'!$E:$E,"Mixed")*'Medal values'!$B$2/2
+ COUNTIFS('Official Medal Table'!$H:$H,'Each Gender Events'!$A61,'Official Medal Table'!$C:$C,'Each Gender Events'!D$1,'Official Medal Table'!$E:$E,"Mixed")*'Medal values'!$B$3/2
+ COUNTIFS('Official Medal Table'!$I:$I,'Each Gender Events'!$A61,'Official Medal Table'!$C:$C,'Each Gender Events'!D$1,'Official Medal Table'!$E:$E,"Mixed")*'Medal values'!$B$3/2</f>
        <v>0</v>
      </c>
      <c r="E61">
        <f>COUNTIFS('Official Medal Table'!$F:$F,'Each Gender Events'!$A61,'Official Medal Table'!$C:$C,'Each Gender Events'!E$1,'Official Medal Table'!$E:$E,'Each Gender Events'!E$2)*'Medal values'!$B$1
+ COUNTIFS('Official Medal Table'!$G:$G,'Each Gender Events'!$A61,'Official Medal Table'!$C:$C,'Each Gender Events'!E$1,'Official Medal Table'!$E:$E,'Each Gender Events'!E$2)*'Medal values'!$B$2
+ COUNTIFS('Official Medal Table'!$H:$H,'Each Gender Events'!$A61,'Official Medal Table'!$C:$C,'Each Gender Events'!E$1,'Official Medal Table'!$E:$E,'Each Gender Events'!E$2)*'Medal values'!$B$3
+ COUNTIFS('Official Medal Table'!$I:$I,'Each Gender Events'!$A61,'Official Medal Table'!$C:$C,'Each Gender Events'!E$1,'Official Medal Table'!$E:$E,'Each Gender Events'!E$2)*'Medal values'!$B$3
+ COUNTIFS('Official Medal Table'!$F:$F,'Each Gender Events'!$A61,'Official Medal Table'!$C:$C,'Each Gender Events'!E$1,'Official Medal Table'!$E:$E,"Mixed")*'Medal values'!$B$1/2
+ COUNTIFS('Official Medal Table'!$G:$G,'Each Gender Events'!$A61,'Official Medal Table'!$C:$C,'Each Gender Events'!E$1,'Official Medal Table'!$E:$E,"Mixed")*'Medal values'!$B$2/2
+ COUNTIFS('Official Medal Table'!$H:$H,'Each Gender Events'!$A61,'Official Medal Table'!$C:$C,'Each Gender Events'!E$1,'Official Medal Table'!$E:$E,"Mixed")*'Medal values'!$B$3/2
+ COUNTIFS('Official Medal Table'!$I:$I,'Each Gender Events'!$A61,'Official Medal Table'!$C:$C,'Each Gender Events'!E$1,'Official Medal Table'!$E:$E,"Mixed")*'Medal values'!$B$3/2</f>
        <v>0</v>
      </c>
      <c r="F61">
        <f>COUNTIFS('Official Medal Table'!$F:$F,'Each Gender Events'!$A61,'Official Medal Table'!$C:$C,'Each Gender Events'!F$1,'Official Medal Table'!$E:$E,'Each Gender Events'!F$2)*'Medal values'!$B$1
+ COUNTIFS('Official Medal Table'!$G:$G,'Each Gender Events'!$A61,'Official Medal Table'!$C:$C,'Each Gender Events'!F$1,'Official Medal Table'!$E:$E,'Each Gender Events'!F$2)*'Medal values'!$B$2
+ COUNTIFS('Official Medal Table'!$H:$H,'Each Gender Events'!$A61,'Official Medal Table'!$C:$C,'Each Gender Events'!F$1,'Official Medal Table'!$E:$E,'Each Gender Events'!F$2)*'Medal values'!$B$3
+ COUNTIFS('Official Medal Table'!$I:$I,'Each Gender Events'!$A61,'Official Medal Table'!$C:$C,'Each Gender Events'!F$1,'Official Medal Table'!$E:$E,'Each Gender Events'!F$2)*'Medal values'!$B$3
+ COUNTIFS('Official Medal Table'!$F:$F,'Each Gender Events'!$A61,'Official Medal Table'!$C:$C,'Each Gender Events'!F$1,'Official Medal Table'!$E:$E,"Mixed")*'Medal values'!$B$1/2
+ COUNTIFS('Official Medal Table'!$G:$G,'Each Gender Events'!$A61,'Official Medal Table'!$C:$C,'Each Gender Events'!F$1,'Official Medal Table'!$E:$E,"Mixed")*'Medal values'!$B$2/2
+ COUNTIFS('Official Medal Table'!$H:$H,'Each Gender Events'!$A61,'Official Medal Table'!$C:$C,'Each Gender Events'!F$1,'Official Medal Table'!$E:$E,"Mixed")*'Medal values'!$B$3/2
+ COUNTIFS('Official Medal Table'!$I:$I,'Each Gender Events'!$A61,'Official Medal Table'!$C:$C,'Each Gender Events'!F$1,'Official Medal Table'!$E:$E,"Mixed")*'Medal values'!$B$3/2</f>
        <v>0</v>
      </c>
      <c r="G61">
        <f>-0.5+COUNTIFS('Official Medal Table'!$F:$F,'Each Gender Events'!$A61,'Official Medal Table'!$C:$C,'Each Gender Events'!G$1,'Official Medal Table'!$E:$E,'Each Gender Events'!G$2)*'Medal values'!$B$1
+ COUNTIFS('Official Medal Table'!$G:$G,'Each Gender Events'!$A61,'Official Medal Table'!$C:$C,'Each Gender Events'!G$1,'Official Medal Table'!$E:$E,'Each Gender Events'!G$2)*'Medal values'!$B$2
+ COUNTIFS('Official Medal Table'!$H:$H,'Each Gender Events'!$A61,'Official Medal Table'!$C:$C,'Each Gender Events'!G$1,'Official Medal Table'!$E:$E,'Each Gender Events'!G$2)*'Medal values'!$B$3
+ COUNTIFS('Official Medal Table'!$I:$I,'Each Gender Events'!$A61,'Official Medal Table'!$C:$C,'Each Gender Events'!G$1,'Official Medal Table'!$E:$E,'Each Gender Events'!G$2)*'Medal values'!$B$3
+ COUNTIFS('Official Medal Table'!$F:$F,'Each Gender Events'!$A61,'Official Medal Table'!$C:$C,'Each Gender Events'!G$1,'Official Medal Table'!$E:$E,"Mixed")*'Medal values'!$B$1/2
+ COUNTIFS('Official Medal Table'!$G:$G,'Each Gender Events'!$A61,'Official Medal Table'!$C:$C,'Each Gender Events'!G$1,'Official Medal Table'!$E:$E,"Mixed")*'Medal values'!$B$2/2
+ COUNTIFS('Official Medal Table'!$H:$H,'Each Gender Events'!$A61,'Official Medal Table'!$C:$C,'Each Gender Events'!G$1,'Official Medal Table'!$E:$E,"Mixed")*'Medal values'!$B$3/2
+ COUNTIFS('Official Medal Table'!$I:$I,'Each Gender Events'!$A61,'Official Medal Table'!$C:$C,'Each Gender Events'!G$1,'Official Medal Table'!$E:$E,"Mixed")*'Medal values'!$B$3/2</f>
        <v>0.5</v>
      </c>
      <c r="H61">
        <f>COUNTIFS('Official Medal Table'!$F:$F,'Each Gender Events'!$A61,'Official Medal Table'!$C:$C,'Each Gender Events'!H$1,'Official Medal Table'!$E:$E,'Each Gender Events'!H$2)*'Medal values'!$B$1
+ COUNTIFS('Official Medal Table'!$G:$G,'Each Gender Events'!$A61,'Official Medal Table'!$C:$C,'Each Gender Events'!H$1,'Official Medal Table'!$E:$E,'Each Gender Events'!H$2)*'Medal values'!$B$2
+ COUNTIFS('Official Medal Table'!$H:$H,'Each Gender Events'!$A61,'Official Medal Table'!$C:$C,'Each Gender Events'!H$1,'Official Medal Table'!$E:$E,'Each Gender Events'!H$2)*'Medal values'!$B$3
+ COUNTIFS('Official Medal Table'!$I:$I,'Each Gender Events'!$A61,'Official Medal Table'!$C:$C,'Each Gender Events'!H$1,'Official Medal Table'!$E:$E,'Each Gender Events'!H$2)*'Medal values'!$B$3
+ COUNTIFS('Official Medal Table'!$F:$F,'Each Gender Events'!$A61,'Official Medal Table'!$C:$C,'Each Gender Events'!H$1,'Official Medal Table'!$E:$E,"Mixed")*'Medal values'!$B$1/2
+ COUNTIFS('Official Medal Table'!$G:$G,'Each Gender Events'!$A61,'Official Medal Table'!$C:$C,'Each Gender Events'!H$1,'Official Medal Table'!$E:$E,"Mixed")*'Medal values'!$B$2/2
+ COUNTIFS('Official Medal Table'!$H:$H,'Each Gender Events'!$A61,'Official Medal Table'!$C:$C,'Each Gender Events'!H$1,'Official Medal Table'!$E:$E,"Mixed")*'Medal values'!$B$3/2
+ COUNTIFS('Official Medal Table'!$I:$I,'Each Gender Events'!$A61,'Official Medal Table'!$C:$C,'Each Gender Events'!H$1,'Official Medal Table'!$E:$E,"Mixed")*'Medal values'!$B$3/2</f>
        <v>0</v>
      </c>
      <c r="I61">
        <f>COUNTIFS('Official Medal Table'!$F:$F,'Each Gender Events'!$A61,'Official Medal Table'!$C:$C,'Each Gender Events'!I$1,'Official Medal Table'!$E:$E,'Each Gender Events'!I$2)*'Medal values'!$B$1
+ COUNTIFS('Official Medal Table'!$G:$G,'Each Gender Events'!$A61,'Official Medal Table'!$C:$C,'Each Gender Events'!I$1,'Official Medal Table'!$E:$E,'Each Gender Events'!I$2)*'Medal values'!$B$2
+ COUNTIFS('Official Medal Table'!$H:$H,'Each Gender Events'!$A61,'Official Medal Table'!$C:$C,'Each Gender Events'!I$1,'Official Medal Table'!$E:$E,'Each Gender Events'!I$2)*'Medal values'!$B$3
+ COUNTIFS('Official Medal Table'!$I:$I,'Each Gender Events'!$A61,'Official Medal Table'!$C:$C,'Each Gender Events'!I$1,'Official Medal Table'!$E:$E,'Each Gender Events'!I$2)*'Medal values'!$B$3
+ COUNTIFS('Official Medal Table'!$F:$F,'Each Gender Events'!$A61,'Official Medal Table'!$C:$C,'Each Gender Events'!I$1,'Official Medal Table'!$E:$E,"Mixed")*'Medal values'!$B$1/2
+ COUNTIFS('Official Medal Table'!$G:$G,'Each Gender Events'!$A61,'Official Medal Table'!$C:$C,'Each Gender Events'!I$1,'Official Medal Table'!$E:$E,"Mixed")*'Medal values'!$B$2/2
+ COUNTIFS('Official Medal Table'!$H:$H,'Each Gender Events'!$A61,'Official Medal Table'!$C:$C,'Each Gender Events'!I$1,'Official Medal Table'!$E:$E,"Mixed")*'Medal values'!$B$3/2
+ COUNTIFS('Official Medal Table'!$I:$I,'Each Gender Events'!$A61,'Official Medal Table'!$C:$C,'Each Gender Events'!I$1,'Official Medal Table'!$E:$E,"Mixed")*'Medal values'!$B$3/2</f>
        <v>0</v>
      </c>
      <c r="J61">
        <f>COUNTIFS('Official Medal Table'!$F:$F,'Each Gender Events'!$A61,'Official Medal Table'!$C:$C,'Each Gender Events'!J$1,'Official Medal Table'!$E:$E,'Each Gender Events'!J$2)*'Medal values'!$B$1
+ COUNTIFS('Official Medal Table'!$G:$G,'Each Gender Events'!$A61,'Official Medal Table'!$C:$C,'Each Gender Events'!J$1,'Official Medal Table'!$E:$E,'Each Gender Events'!J$2)*'Medal values'!$B$2
+ COUNTIFS('Official Medal Table'!$H:$H,'Each Gender Events'!$A61,'Official Medal Table'!$C:$C,'Each Gender Events'!J$1,'Official Medal Table'!$E:$E,'Each Gender Events'!J$2)*'Medal values'!$B$3
+ COUNTIFS('Official Medal Table'!$I:$I,'Each Gender Events'!$A61,'Official Medal Table'!$C:$C,'Each Gender Events'!J$1,'Official Medal Table'!$E:$E,'Each Gender Events'!J$2)*'Medal values'!$B$3
+ COUNTIFS('Official Medal Table'!$F:$F,'Each Gender Events'!$A61,'Official Medal Table'!$C:$C,'Each Gender Events'!J$1,'Official Medal Table'!$E:$E,"Mixed")*'Medal values'!$B$1/2
+ COUNTIFS('Official Medal Table'!$G:$G,'Each Gender Events'!$A61,'Official Medal Table'!$C:$C,'Each Gender Events'!J$1,'Official Medal Table'!$E:$E,"Mixed")*'Medal values'!$B$2/2
+ COUNTIFS('Official Medal Table'!$H:$H,'Each Gender Events'!$A61,'Official Medal Table'!$C:$C,'Each Gender Events'!J$1,'Official Medal Table'!$E:$E,"Mixed")*'Medal values'!$B$3/2
+ COUNTIFS('Official Medal Table'!$I:$I,'Each Gender Events'!$A61,'Official Medal Table'!$C:$C,'Each Gender Events'!J$1,'Official Medal Table'!$E:$E,"Mixed")*'Medal values'!$B$3/2</f>
        <v>0</v>
      </c>
      <c r="K61">
        <f>COUNTIFS('Official Medal Table'!$F:$F,'Each Gender Events'!$A61,'Official Medal Table'!$C:$C,'Each Gender Events'!K$1,'Official Medal Table'!$E:$E,'Each Gender Events'!K$2)*'Medal values'!$B$1
+ COUNTIFS('Official Medal Table'!$G:$G,'Each Gender Events'!$A61,'Official Medal Table'!$C:$C,'Each Gender Events'!K$1,'Official Medal Table'!$E:$E,'Each Gender Events'!K$2)*'Medal values'!$B$2
+ COUNTIFS('Official Medal Table'!$H:$H,'Each Gender Events'!$A61,'Official Medal Table'!$C:$C,'Each Gender Events'!K$1,'Official Medal Table'!$E:$E,'Each Gender Events'!K$2)*'Medal values'!$B$3
+ COUNTIFS('Official Medal Table'!$I:$I,'Each Gender Events'!$A61,'Official Medal Table'!$C:$C,'Each Gender Events'!K$1,'Official Medal Table'!$E:$E,'Each Gender Events'!K$2)*'Medal values'!$B$3
+ COUNTIFS('Official Medal Table'!$F:$F,'Each Gender Events'!$A61,'Official Medal Table'!$C:$C,'Each Gender Events'!K$1,'Official Medal Table'!$E:$E,"Mixed")*'Medal values'!$B$1/2
+ COUNTIFS('Official Medal Table'!$G:$G,'Each Gender Events'!$A61,'Official Medal Table'!$C:$C,'Each Gender Events'!K$1,'Official Medal Table'!$E:$E,"Mixed")*'Medal values'!$B$2/2
+ COUNTIFS('Official Medal Table'!$H:$H,'Each Gender Events'!$A61,'Official Medal Table'!$C:$C,'Each Gender Events'!K$1,'Official Medal Table'!$E:$E,"Mixed")*'Medal values'!$B$3/2
+ COUNTIFS('Official Medal Table'!$I:$I,'Each Gender Events'!$A61,'Official Medal Table'!$C:$C,'Each Gender Events'!K$1,'Official Medal Table'!$E:$E,"Mixed")*'Medal values'!$B$3/2</f>
        <v>0</v>
      </c>
      <c r="L61">
        <f>COUNTIFS('Official Medal Table'!$F:$F,'Each Gender Events'!$A61,'Official Medal Table'!$C:$C,'Each Gender Events'!L$1,'Official Medal Table'!$E:$E,'Each Gender Events'!L$2)*'Medal values'!$B$1
+ COUNTIFS('Official Medal Table'!$G:$G,'Each Gender Events'!$A61,'Official Medal Table'!$C:$C,'Each Gender Events'!L$1,'Official Medal Table'!$E:$E,'Each Gender Events'!L$2)*'Medal values'!$B$2
+ COUNTIFS('Official Medal Table'!$H:$H,'Each Gender Events'!$A61,'Official Medal Table'!$C:$C,'Each Gender Events'!L$1,'Official Medal Table'!$E:$E,'Each Gender Events'!L$2)*'Medal values'!$B$3
+ COUNTIFS('Official Medal Table'!$I:$I,'Each Gender Events'!$A61,'Official Medal Table'!$C:$C,'Each Gender Events'!L$1,'Official Medal Table'!$E:$E,'Each Gender Events'!L$2)*'Medal values'!$B$3
+ COUNTIFS('Official Medal Table'!$F:$F,'Each Gender Events'!$A61,'Official Medal Table'!$C:$C,'Each Gender Events'!L$1,'Official Medal Table'!$E:$E,"Mixed")*'Medal values'!$B$1/2
+ COUNTIFS('Official Medal Table'!$G:$G,'Each Gender Events'!$A61,'Official Medal Table'!$C:$C,'Each Gender Events'!L$1,'Official Medal Table'!$E:$E,"Mixed")*'Medal values'!$B$2/2
+ COUNTIFS('Official Medal Table'!$H:$H,'Each Gender Events'!$A61,'Official Medal Table'!$C:$C,'Each Gender Events'!L$1,'Official Medal Table'!$E:$E,"Mixed")*'Medal values'!$B$3/2
+ COUNTIFS('Official Medal Table'!$I:$I,'Each Gender Events'!$A61,'Official Medal Table'!$C:$C,'Each Gender Events'!L$1,'Official Medal Table'!$E:$E,"Mixed")*'Medal values'!$B$3/2</f>
        <v>0</v>
      </c>
      <c r="M61">
        <f>COUNTIFS('Official Medal Table'!$F:$F,'Each Gender Events'!$A61,'Official Medal Table'!$C:$C,'Each Gender Events'!M$1,'Official Medal Table'!$E:$E,'Each Gender Events'!M$2)*'Medal values'!$B$1
+ COUNTIFS('Official Medal Table'!$G:$G,'Each Gender Events'!$A61,'Official Medal Table'!$C:$C,'Each Gender Events'!M$1,'Official Medal Table'!$E:$E,'Each Gender Events'!M$2)*'Medal values'!$B$2
+ COUNTIFS('Official Medal Table'!$H:$H,'Each Gender Events'!$A61,'Official Medal Table'!$C:$C,'Each Gender Events'!M$1,'Official Medal Table'!$E:$E,'Each Gender Events'!M$2)*'Medal values'!$B$3
+ COUNTIFS('Official Medal Table'!$I:$I,'Each Gender Events'!$A61,'Official Medal Table'!$C:$C,'Each Gender Events'!M$1,'Official Medal Table'!$E:$E,'Each Gender Events'!M$2)*'Medal values'!$B$3
+ COUNTIFS('Official Medal Table'!$F:$F,'Each Gender Events'!$A61,'Official Medal Table'!$C:$C,'Each Gender Events'!M$1,'Official Medal Table'!$E:$E,"Mixed")*'Medal values'!$B$1/2
+ COUNTIFS('Official Medal Table'!$G:$G,'Each Gender Events'!$A61,'Official Medal Table'!$C:$C,'Each Gender Events'!M$1,'Official Medal Table'!$E:$E,"Mixed")*'Medal values'!$B$2/2
+ COUNTIFS('Official Medal Table'!$H:$H,'Each Gender Events'!$A61,'Official Medal Table'!$C:$C,'Each Gender Events'!M$1,'Official Medal Table'!$E:$E,"Mixed")*'Medal values'!$B$3/2
+ COUNTIFS('Official Medal Table'!$I:$I,'Each Gender Events'!$A61,'Official Medal Table'!$C:$C,'Each Gender Events'!M$1,'Official Medal Table'!$E:$E,"Mixed")*'Medal values'!$B$3/2</f>
        <v>0</v>
      </c>
      <c r="N61">
        <f>COUNTIFS('Official Medal Table'!$F:$F,'Each Gender Events'!$A61,'Official Medal Table'!$C:$C,'Each Gender Events'!N$1,'Official Medal Table'!$E:$E,'Each Gender Events'!N$2)*'Medal values'!$B$1
+ COUNTIFS('Official Medal Table'!$G:$G,'Each Gender Events'!$A61,'Official Medal Table'!$C:$C,'Each Gender Events'!N$1,'Official Medal Table'!$E:$E,'Each Gender Events'!N$2)*'Medal values'!$B$2
+ COUNTIFS('Official Medal Table'!$H:$H,'Each Gender Events'!$A61,'Official Medal Table'!$C:$C,'Each Gender Events'!N$1,'Official Medal Table'!$E:$E,'Each Gender Events'!N$2)*'Medal values'!$B$3
+ COUNTIFS('Official Medal Table'!$I:$I,'Each Gender Events'!$A61,'Official Medal Table'!$C:$C,'Each Gender Events'!N$1,'Official Medal Table'!$E:$E,'Each Gender Events'!N$2)*'Medal values'!$B$3
+ COUNTIFS('Official Medal Table'!$F:$F,'Each Gender Events'!$A61,'Official Medal Table'!$C:$C,'Each Gender Events'!N$1,'Official Medal Table'!$E:$E,"Mixed")*'Medal values'!$B$1/2
+ COUNTIFS('Official Medal Table'!$G:$G,'Each Gender Events'!$A61,'Official Medal Table'!$C:$C,'Each Gender Events'!N$1,'Official Medal Table'!$E:$E,"Mixed")*'Medal values'!$B$2/2
+ COUNTIFS('Official Medal Table'!$H:$H,'Each Gender Events'!$A61,'Official Medal Table'!$C:$C,'Each Gender Events'!N$1,'Official Medal Table'!$E:$E,"Mixed")*'Medal values'!$B$3/2
+ COUNTIFS('Official Medal Table'!$I:$I,'Each Gender Events'!$A61,'Official Medal Table'!$C:$C,'Each Gender Events'!N$1,'Official Medal Table'!$E:$E,"Mixed")*'Medal values'!$B$3/2</f>
        <v>0</v>
      </c>
      <c r="O61">
        <f>COUNTIFS('Official Medal Table'!$F:$F,'Each Gender Events'!$A61,'Official Medal Table'!$C:$C,'Each Gender Events'!O$1,'Official Medal Table'!$E:$E,'Each Gender Events'!O$2)*'Medal values'!$B$1
+ COUNTIFS('Official Medal Table'!$G:$G,'Each Gender Events'!$A61,'Official Medal Table'!$C:$C,'Each Gender Events'!O$1,'Official Medal Table'!$E:$E,'Each Gender Events'!O$2)*'Medal values'!$B$2
+ COUNTIFS('Official Medal Table'!$H:$H,'Each Gender Events'!$A61,'Official Medal Table'!$C:$C,'Each Gender Events'!O$1,'Official Medal Table'!$E:$E,'Each Gender Events'!O$2)*'Medal values'!$B$3
+ COUNTIFS('Official Medal Table'!$I:$I,'Each Gender Events'!$A61,'Official Medal Table'!$C:$C,'Each Gender Events'!O$1,'Official Medal Table'!$E:$E,'Each Gender Events'!O$2)*'Medal values'!$B$3
+ COUNTIFS('Official Medal Table'!$F:$F,'Each Gender Events'!$A61,'Official Medal Table'!$C:$C,'Each Gender Events'!O$1,'Official Medal Table'!$E:$E,"Mixed")*'Medal values'!$B$1/2
+ COUNTIFS('Official Medal Table'!$G:$G,'Each Gender Events'!$A61,'Official Medal Table'!$C:$C,'Each Gender Events'!O$1,'Official Medal Table'!$E:$E,"Mixed")*'Medal values'!$B$2/2
+ COUNTIFS('Official Medal Table'!$H:$H,'Each Gender Events'!$A61,'Official Medal Table'!$C:$C,'Each Gender Events'!O$1,'Official Medal Table'!$E:$E,"Mixed")*'Medal values'!$B$3/2
+ COUNTIFS('Official Medal Table'!$I:$I,'Each Gender Events'!$A61,'Official Medal Table'!$C:$C,'Each Gender Events'!O$1,'Official Medal Table'!$E:$E,"Mixed")*'Medal values'!$B$3/2</f>
        <v>2.0000010000000001</v>
      </c>
      <c r="P61">
        <f>COUNTIFS('Official Medal Table'!$F:$F,'Each Gender Events'!$A61,'Official Medal Table'!$C:$C,'Each Gender Events'!P$1,'Official Medal Table'!$E:$E,'Each Gender Events'!P$2)*'Medal values'!$B$1
+ COUNTIFS('Official Medal Table'!$G:$G,'Each Gender Events'!$A61,'Official Medal Table'!$C:$C,'Each Gender Events'!P$1,'Official Medal Table'!$E:$E,'Each Gender Events'!P$2)*'Medal values'!$B$2
+ COUNTIFS('Official Medal Table'!$H:$H,'Each Gender Events'!$A61,'Official Medal Table'!$C:$C,'Each Gender Events'!P$1,'Official Medal Table'!$E:$E,'Each Gender Events'!P$2)*'Medal values'!$B$3
+ COUNTIFS('Official Medal Table'!$I:$I,'Each Gender Events'!$A61,'Official Medal Table'!$C:$C,'Each Gender Events'!P$1,'Official Medal Table'!$E:$E,'Each Gender Events'!P$2)*'Medal values'!$B$3
+ COUNTIFS('Official Medal Table'!$F:$F,'Each Gender Events'!$A61,'Official Medal Table'!$C:$C,'Each Gender Events'!P$1,'Official Medal Table'!$E:$E,"Mixed")*'Medal values'!$B$1/2
+ COUNTIFS('Official Medal Table'!$G:$G,'Each Gender Events'!$A61,'Official Medal Table'!$C:$C,'Each Gender Events'!P$1,'Official Medal Table'!$E:$E,"Mixed")*'Medal values'!$B$2/2
+ COUNTIFS('Official Medal Table'!$H:$H,'Each Gender Events'!$A61,'Official Medal Table'!$C:$C,'Each Gender Events'!P$1,'Official Medal Table'!$E:$E,"Mixed")*'Medal values'!$B$3/2
+ COUNTIFS('Official Medal Table'!$I:$I,'Each Gender Events'!$A61,'Official Medal Table'!$C:$C,'Each Gender Events'!P$1,'Official Medal Table'!$E:$E,"Mixed")*'Medal values'!$B$3/2</f>
        <v>0</v>
      </c>
      <c r="Q61">
        <f>COUNTIFS('Official Medal Table'!$F:$F,'Each Gender Events'!$A61,'Official Medal Table'!$C:$C,'Each Gender Events'!Q$1,'Official Medal Table'!$E:$E,'Each Gender Events'!Q$2)*'Medal values'!$B$1
+ COUNTIFS('Official Medal Table'!$G:$G,'Each Gender Events'!$A61,'Official Medal Table'!$C:$C,'Each Gender Events'!Q$1,'Official Medal Table'!$E:$E,'Each Gender Events'!Q$2)*'Medal values'!$B$2
+ COUNTIFS('Official Medal Table'!$H:$H,'Each Gender Events'!$A61,'Official Medal Table'!$C:$C,'Each Gender Events'!Q$1,'Official Medal Table'!$E:$E,'Each Gender Events'!Q$2)*'Medal values'!$B$3
+ COUNTIFS('Official Medal Table'!$I:$I,'Each Gender Events'!$A61,'Official Medal Table'!$C:$C,'Each Gender Events'!Q$1,'Official Medal Table'!$E:$E,'Each Gender Events'!Q$2)*'Medal values'!$B$3
+ COUNTIFS('Official Medal Table'!$F:$F,'Each Gender Events'!$A61,'Official Medal Table'!$C:$C,'Each Gender Events'!Q$1,'Official Medal Table'!$E:$E,"Mixed")*'Medal values'!$B$1/2
+ COUNTIFS('Official Medal Table'!$G:$G,'Each Gender Events'!$A61,'Official Medal Table'!$C:$C,'Each Gender Events'!Q$1,'Official Medal Table'!$E:$E,"Mixed")*'Medal values'!$B$2/2
+ COUNTIFS('Official Medal Table'!$H:$H,'Each Gender Events'!$A61,'Official Medal Table'!$C:$C,'Each Gender Events'!Q$1,'Official Medal Table'!$E:$E,"Mixed")*'Medal values'!$B$3/2
+ COUNTIFS('Official Medal Table'!$I:$I,'Each Gender Events'!$A61,'Official Medal Table'!$C:$C,'Each Gender Events'!Q$1,'Official Medal Table'!$E:$E,"Mixed")*'Medal values'!$B$3/2</f>
        <v>0</v>
      </c>
      <c r="R61">
        <f>COUNTIFS('Official Medal Table'!$F:$F,'Each Gender Events'!$A61,'Official Medal Table'!$C:$C,'Each Gender Events'!R$1,'Official Medal Table'!$E:$E,'Each Gender Events'!R$2)*'Medal values'!$B$1
+ COUNTIFS('Official Medal Table'!$G:$G,'Each Gender Events'!$A61,'Official Medal Table'!$C:$C,'Each Gender Events'!R$1,'Official Medal Table'!$E:$E,'Each Gender Events'!R$2)*'Medal values'!$B$2
+ COUNTIFS('Official Medal Table'!$H:$H,'Each Gender Events'!$A61,'Official Medal Table'!$C:$C,'Each Gender Events'!R$1,'Official Medal Table'!$E:$E,'Each Gender Events'!R$2)*'Medal values'!$B$3
+ COUNTIFS('Official Medal Table'!$I:$I,'Each Gender Events'!$A61,'Official Medal Table'!$C:$C,'Each Gender Events'!R$1,'Official Medal Table'!$E:$E,'Each Gender Events'!R$2)*'Medal values'!$B$3
+ COUNTIFS('Official Medal Table'!$F:$F,'Each Gender Events'!$A61,'Official Medal Table'!$C:$C,'Each Gender Events'!R$1,'Official Medal Table'!$E:$E,"Mixed")*'Medal values'!$B$1/2
+ COUNTIFS('Official Medal Table'!$G:$G,'Each Gender Events'!$A61,'Official Medal Table'!$C:$C,'Each Gender Events'!R$1,'Official Medal Table'!$E:$E,"Mixed")*'Medal values'!$B$2/2
+ COUNTIFS('Official Medal Table'!$H:$H,'Each Gender Events'!$A61,'Official Medal Table'!$C:$C,'Each Gender Events'!R$1,'Official Medal Table'!$E:$E,"Mixed")*'Medal values'!$B$3/2
+ COUNTIFS('Official Medal Table'!$I:$I,'Each Gender Events'!$A61,'Official Medal Table'!$C:$C,'Each Gender Events'!R$1,'Official Medal Table'!$E:$E,"Mixed")*'Medal values'!$B$3/2</f>
        <v>0</v>
      </c>
      <c r="S61">
        <f>COUNTIFS('Official Medal Table'!$F:$F,'Each Gender Events'!$A61,'Official Medal Table'!$C:$C,'Each Gender Events'!S$1,'Official Medal Table'!$E:$E,'Each Gender Events'!S$2)*'Medal values'!$B$1
+ COUNTIFS('Official Medal Table'!$G:$G,'Each Gender Events'!$A61,'Official Medal Table'!$C:$C,'Each Gender Events'!S$1,'Official Medal Table'!$E:$E,'Each Gender Events'!S$2)*'Medal values'!$B$2
+ COUNTIFS('Official Medal Table'!$H:$H,'Each Gender Events'!$A61,'Official Medal Table'!$C:$C,'Each Gender Events'!S$1,'Official Medal Table'!$E:$E,'Each Gender Events'!S$2)*'Medal values'!$B$3
+ COUNTIFS('Official Medal Table'!$I:$I,'Each Gender Events'!$A61,'Official Medal Table'!$C:$C,'Each Gender Events'!S$1,'Official Medal Table'!$E:$E,'Each Gender Events'!S$2)*'Medal values'!$B$3
+ COUNTIFS('Official Medal Table'!$F:$F,'Each Gender Events'!$A61,'Official Medal Table'!$C:$C,'Each Gender Events'!S$1,'Official Medal Table'!$E:$E,"Mixed")*'Medal values'!$B$1/2
+ COUNTIFS('Official Medal Table'!$G:$G,'Each Gender Events'!$A61,'Official Medal Table'!$C:$C,'Each Gender Events'!S$1,'Official Medal Table'!$E:$E,"Mixed")*'Medal values'!$B$2/2
+ COUNTIFS('Official Medal Table'!$H:$H,'Each Gender Events'!$A61,'Official Medal Table'!$C:$C,'Each Gender Events'!S$1,'Official Medal Table'!$E:$E,"Mixed")*'Medal values'!$B$3/2
+ COUNTIFS('Official Medal Table'!$I:$I,'Each Gender Events'!$A61,'Official Medal Table'!$C:$C,'Each Gender Events'!S$1,'Official Medal Table'!$E:$E,"Mixed")*'Medal values'!$B$3/2</f>
        <v>0</v>
      </c>
      <c r="T61">
        <f>COUNTIFS('Official Medal Table'!$F:$F,'Each Gender Events'!$A61,'Official Medal Table'!$C:$C,'Each Gender Events'!T$1,'Official Medal Table'!$E:$E,'Each Gender Events'!T$2)*'Medal values'!$B$1
+ COUNTIFS('Official Medal Table'!$G:$G,'Each Gender Events'!$A61,'Official Medal Table'!$C:$C,'Each Gender Events'!T$1,'Official Medal Table'!$E:$E,'Each Gender Events'!T$2)*'Medal values'!$B$2
+ COUNTIFS('Official Medal Table'!$H:$H,'Each Gender Events'!$A61,'Official Medal Table'!$C:$C,'Each Gender Events'!T$1,'Official Medal Table'!$E:$E,'Each Gender Events'!T$2)*'Medal values'!$B$3
+ COUNTIFS('Official Medal Table'!$I:$I,'Each Gender Events'!$A61,'Official Medal Table'!$C:$C,'Each Gender Events'!T$1,'Official Medal Table'!$E:$E,'Each Gender Events'!T$2)*'Medal values'!$B$3
+ COUNTIFS('Official Medal Table'!$F:$F,'Each Gender Events'!$A61,'Official Medal Table'!$C:$C,'Each Gender Events'!T$1,'Official Medal Table'!$E:$E,"Mixed")*'Medal values'!$B$1/2
+ COUNTIFS('Official Medal Table'!$G:$G,'Each Gender Events'!$A61,'Official Medal Table'!$C:$C,'Each Gender Events'!T$1,'Official Medal Table'!$E:$E,"Mixed")*'Medal values'!$B$2/2
+ COUNTIFS('Official Medal Table'!$H:$H,'Each Gender Events'!$A61,'Official Medal Table'!$C:$C,'Each Gender Events'!T$1,'Official Medal Table'!$E:$E,"Mixed")*'Medal values'!$B$3/2
+ COUNTIFS('Official Medal Table'!$I:$I,'Each Gender Events'!$A61,'Official Medal Table'!$C:$C,'Each Gender Events'!T$1,'Official Medal Table'!$E:$E,"Mixed")*'Medal values'!$B$3/2</f>
        <v>5.0009999999999994</v>
      </c>
      <c r="U61">
        <f>COUNTIFS('Official Medal Table'!$F:$F,'Each Gender Events'!$A61,'Official Medal Table'!$C:$C,'Each Gender Events'!U$1,'Official Medal Table'!$E:$E,'Each Gender Events'!U$2)*'Medal values'!$B$1
+ COUNTIFS('Official Medal Table'!$G:$G,'Each Gender Events'!$A61,'Official Medal Table'!$C:$C,'Each Gender Events'!U$1,'Official Medal Table'!$E:$E,'Each Gender Events'!U$2)*'Medal values'!$B$2
+ COUNTIFS('Official Medal Table'!$H:$H,'Each Gender Events'!$A61,'Official Medal Table'!$C:$C,'Each Gender Events'!U$1,'Official Medal Table'!$E:$E,'Each Gender Events'!U$2)*'Medal values'!$B$3
+ COUNTIFS('Official Medal Table'!$I:$I,'Each Gender Events'!$A61,'Official Medal Table'!$C:$C,'Each Gender Events'!U$1,'Official Medal Table'!$E:$E,'Each Gender Events'!U$2)*'Medal values'!$B$3
+ COUNTIFS('Official Medal Table'!$F:$F,'Each Gender Events'!$A61,'Official Medal Table'!$C:$C,'Each Gender Events'!U$1,'Official Medal Table'!$E:$E,"Mixed")*'Medal values'!$B$1/2
+ COUNTIFS('Official Medal Table'!$G:$G,'Each Gender Events'!$A61,'Official Medal Table'!$C:$C,'Each Gender Events'!U$1,'Official Medal Table'!$E:$E,"Mixed")*'Medal values'!$B$2/2
+ COUNTIFS('Official Medal Table'!$H:$H,'Each Gender Events'!$A61,'Official Medal Table'!$C:$C,'Each Gender Events'!U$1,'Official Medal Table'!$E:$E,"Mixed")*'Medal values'!$B$3/2
+ COUNTIFS('Official Medal Table'!$I:$I,'Each Gender Events'!$A61,'Official Medal Table'!$C:$C,'Each Gender Events'!U$1,'Official Medal Table'!$E:$E,"Mixed")*'Medal values'!$B$3/2</f>
        <v>0</v>
      </c>
      <c r="V61">
        <f>COUNTIFS('Official Medal Table'!$F:$F,'Each Gender Events'!$A61,'Official Medal Table'!$C:$C,'Each Gender Events'!V$1,'Official Medal Table'!$E:$E,'Each Gender Events'!V$2)*'Medal values'!$B$1
+ COUNTIFS('Official Medal Table'!$G:$G,'Each Gender Events'!$A61,'Official Medal Table'!$C:$C,'Each Gender Events'!V$1,'Official Medal Table'!$E:$E,'Each Gender Events'!V$2)*'Medal values'!$B$2
+ COUNTIFS('Official Medal Table'!$H:$H,'Each Gender Events'!$A61,'Official Medal Table'!$C:$C,'Each Gender Events'!V$1,'Official Medal Table'!$E:$E,'Each Gender Events'!V$2)*'Medal values'!$B$3
+ COUNTIFS('Official Medal Table'!$I:$I,'Each Gender Events'!$A61,'Official Medal Table'!$C:$C,'Each Gender Events'!V$1,'Official Medal Table'!$E:$E,'Each Gender Events'!V$2)*'Medal values'!$B$3
+ COUNTIFS('Official Medal Table'!$F:$F,'Each Gender Events'!$A61,'Official Medal Table'!$C:$C,'Each Gender Events'!V$1,'Official Medal Table'!$E:$E,"Mixed")*'Medal values'!$B$1/2
+ COUNTIFS('Official Medal Table'!$G:$G,'Each Gender Events'!$A61,'Official Medal Table'!$C:$C,'Each Gender Events'!V$1,'Official Medal Table'!$E:$E,"Mixed")*'Medal values'!$B$2/2
+ COUNTIFS('Official Medal Table'!$H:$H,'Each Gender Events'!$A61,'Official Medal Table'!$C:$C,'Each Gender Events'!V$1,'Official Medal Table'!$E:$E,"Mixed")*'Medal values'!$B$3/2
+ COUNTIFS('Official Medal Table'!$I:$I,'Each Gender Events'!$A61,'Official Medal Table'!$C:$C,'Each Gender Events'!V$1,'Official Medal Table'!$E:$E,"Mixed")*'Medal values'!$B$3/2</f>
        <v>0</v>
      </c>
      <c r="W61">
        <f>COUNTIFS('Official Medal Table'!$F:$F,'Each Gender Events'!$A61,'Official Medal Table'!$C:$C,'Each Gender Events'!W$1,'Official Medal Table'!$E:$E,'Each Gender Events'!W$2)*'Medal values'!$B$1
+ COUNTIFS('Official Medal Table'!$G:$G,'Each Gender Events'!$A61,'Official Medal Table'!$C:$C,'Each Gender Events'!W$1,'Official Medal Table'!$E:$E,'Each Gender Events'!W$2)*'Medal values'!$B$2
+ COUNTIFS('Official Medal Table'!$H:$H,'Each Gender Events'!$A61,'Official Medal Table'!$C:$C,'Each Gender Events'!W$1,'Official Medal Table'!$E:$E,'Each Gender Events'!W$2)*'Medal values'!$B$3
+ COUNTIFS('Official Medal Table'!$I:$I,'Each Gender Events'!$A61,'Official Medal Table'!$C:$C,'Each Gender Events'!W$1,'Official Medal Table'!$E:$E,'Each Gender Events'!W$2)*'Medal values'!$B$3
+ COUNTIFS('Official Medal Table'!$F:$F,'Each Gender Events'!$A61,'Official Medal Table'!$C:$C,'Each Gender Events'!W$1,'Official Medal Table'!$E:$E,"Mixed")*'Medal values'!$B$1/2
+ COUNTIFS('Official Medal Table'!$G:$G,'Each Gender Events'!$A61,'Official Medal Table'!$C:$C,'Each Gender Events'!W$1,'Official Medal Table'!$E:$E,"Mixed")*'Medal values'!$B$2/2
+ COUNTIFS('Official Medal Table'!$H:$H,'Each Gender Events'!$A61,'Official Medal Table'!$C:$C,'Each Gender Events'!W$1,'Official Medal Table'!$E:$E,"Mixed")*'Medal values'!$B$3/2
+ COUNTIFS('Official Medal Table'!$I:$I,'Each Gender Events'!$A61,'Official Medal Table'!$C:$C,'Each Gender Events'!W$1,'Official Medal Table'!$E:$E,"Mixed")*'Medal values'!$B$3/2</f>
        <v>0</v>
      </c>
      <c r="X61">
        <f>COUNTIFS('Official Medal Table'!$F:$F,'Each Gender Events'!$A61,'Official Medal Table'!$C:$C,'Each Gender Events'!X$1,'Official Medal Table'!$E:$E,'Each Gender Events'!X$2)*'Medal values'!$B$1
+ COUNTIFS('Official Medal Table'!$G:$G,'Each Gender Events'!$A61,'Official Medal Table'!$C:$C,'Each Gender Events'!X$1,'Official Medal Table'!$E:$E,'Each Gender Events'!X$2)*'Medal values'!$B$2
+ COUNTIFS('Official Medal Table'!$H:$H,'Each Gender Events'!$A61,'Official Medal Table'!$C:$C,'Each Gender Events'!X$1,'Official Medal Table'!$E:$E,'Each Gender Events'!X$2)*'Medal values'!$B$3
+ COUNTIFS('Official Medal Table'!$I:$I,'Each Gender Events'!$A61,'Official Medal Table'!$C:$C,'Each Gender Events'!X$1,'Official Medal Table'!$E:$E,'Each Gender Events'!X$2)*'Medal values'!$B$3
+ COUNTIFS('Official Medal Table'!$F:$F,'Each Gender Events'!$A61,'Official Medal Table'!$C:$C,'Each Gender Events'!X$1,'Official Medal Table'!$E:$E,"Mixed")*'Medal values'!$B$1/2
+ COUNTIFS('Official Medal Table'!$G:$G,'Each Gender Events'!$A61,'Official Medal Table'!$C:$C,'Each Gender Events'!X$1,'Official Medal Table'!$E:$E,"Mixed")*'Medal values'!$B$2/2
+ COUNTIFS('Official Medal Table'!$H:$H,'Each Gender Events'!$A61,'Official Medal Table'!$C:$C,'Each Gender Events'!X$1,'Official Medal Table'!$E:$E,"Mixed")*'Medal values'!$B$3/2
+ COUNTIFS('Official Medal Table'!$I:$I,'Each Gender Events'!$A61,'Official Medal Table'!$C:$C,'Each Gender Events'!X$1,'Official Medal Table'!$E:$E,"Mixed")*'Medal values'!$B$3/2</f>
        <v>0</v>
      </c>
      <c r="Y61">
        <f>COUNTIFS('Official Medal Table'!$F:$F,'Each Gender Events'!$A61,'Official Medal Table'!$C:$C,'Each Gender Events'!Y$1,'Official Medal Table'!$E:$E,'Each Gender Events'!Y$2)*'Medal values'!$B$1
+ COUNTIFS('Official Medal Table'!$G:$G,'Each Gender Events'!$A61,'Official Medal Table'!$C:$C,'Each Gender Events'!Y$1,'Official Medal Table'!$E:$E,'Each Gender Events'!Y$2)*'Medal values'!$B$2
+ COUNTIFS('Official Medal Table'!$H:$H,'Each Gender Events'!$A61,'Official Medal Table'!$C:$C,'Each Gender Events'!Y$1,'Official Medal Table'!$E:$E,'Each Gender Events'!Y$2)*'Medal values'!$B$3
+ COUNTIFS('Official Medal Table'!$I:$I,'Each Gender Events'!$A61,'Official Medal Table'!$C:$C,'Each Gender Events'!Y$1,'Official Medal Table'!$E:$E,'Each Gender Events'!Y$2)*'Medal values'!$B$3
+ COUNTIFS('Official Medal Table'!$F:$F,'Each Gender Events'!$A61,'Official Medal Table'!$C:$C,'Each Gender Events'!Y$1,'Official Medal Table'!$E:$E,"Mixed")*'Medal values'!$B$1/2
+ COUNTIFS('Official Medal Table'!$G:$G,'Each Gender Events'!$A61,'Official Medal Table'!$C:$C,'Each Gender Events'!Y$1,'Official Medal Table'!$E:$E,"Mixed")*'Medal values'!$B$2/2
+ COUNTIFS('Official Medal Table'!$H:$H,'Each Gender Events'!$A61,'Official Medal Table'!$C:$C,'Each Gender Events'!Y$1,'Official Medal Table'!$E:$E,"Mixed")*'Medal values'!$B$3/2
+ COUNTIFS('Official Medal Table'!$I:$I,'Each Gender Events'!$A61,'Official Medal Table'!$C:$C,'Each Gender Events'!Y$1,'Official Medal Table'!$E:$E,"Mixed")*'Medal values'!$B$3/2</f>
        <v>0</v>
      </c>
      <c r="Z61">
        <f>COUNTIFS('Official Medal Table'!$F:$F,'Each Gender Events'!$A61,'Official Medal Table'!$C:$C,'Each Gender Events'!Z$1,'Official Medal Table'!$E:$E,'Each Gender Events'!Z$2)*'Medal values'!$B$1
+ COUNTIFS('Official Medal Table'!$G:$G,'Each Gender Events'!$A61,'Official Medal Table'!$C:$C,'Each Gender Events'!Z$1,'Official Medal Table'!$E:$E,'Each Gender Events'!Z$2)*'Medal values'!$B$2
+ COUNTIFS('Official Medal Table'!$H:$H,'Each Gender Events'!$A61,'Official Medal Table'!$C:$C,'Each Gender Events'!Z$1,'Official Medal Table'!$E:$E,'Each Gender Events'!Z$2)*'Medal values'!$B$3
+ COUNTIFS('Official Medal Table'!$I:$I,'Each Gender Events'!$A61,'Official Medal Table'!$C:$C,'Each Gender Events'!Z$1,'Official Medal Table'!$E:$E,'Each Gender Events'!Z$2)*'Medal values'!$B$3
+ COUNTIFS('Official Medal Table'!$F:$F,'Each Gender Events'!$A61,'Official Medal Table'!$C:$C,'Each Gender Events'!Z$1,'Official Medal Table'!$E:$E,"Mixed")*'Medal values'!$B$1/2
+ COUNTIFS('Official Medal Table'!$G:$G,'Each Gender Events'!$A61,'Official Medal Table'!$C:$C,'Each Gender Events'!Z$1,'Official Medal Table'!$E:$E,"Mixed")*'Medal values'!$B$2/2
+ COUNTIFS('Official Medal Table'!$H:$H,'Each Gender Events'!$A61,'Official Medal Table'!$C:$C,'Each Gender Events'!Z$1,'Official Medal Table'!$E:$E,"Mixed")*'Medal values'!$B$3/2
+ COUNTIFS('Official Medal Table'!$I:$I,'Each Gender Events'!$A61,'Official Medal Table'!$C:$C,'Each Gender Events'!Z$1,'Official Medal Table'!$E:$E,"Mixed")*'Medal values'!$B$3/2</f>
        <v>0</v>
      </c>
      <c r="AA61">
        <f>COUNTIFS('Official Medal Table'!$F:$F,'Each Gender Events'!$A61,'Official Medal Table'!$C:$C,'Each Gender Events'!AA$1,'Official Medal Table'!$E:$E,'Each Gender Events'!AA$2)*'Medal values'!$B$1
+ COUNTIFS('Official Medal Table'!$G:$G,'Each Gender Events'!$A61,'Official Medal Table'!$C:$C,'Each Gender Events'!AA$1,'Official Medal Table'!$E:$E,'Each Gender Events'!AA$2)*'Medal values'!$B$2
+ COUNTIFS('Official Medal Table'!$H:$H,'Each Gender Events'!$A61,'Official Medal Table'!$C:$C,'Each Gender Events'!AA$1,'Official Medal Table'!$E:$E,'Each Gender Events'!AA$2)*'Medal values'!$B$3
+ COUNTIFS('Official Medal Table'!$I:$I,'Each Gender Events'!$A61,'Official Medal Table'!$C:$C,'Each Gender Events'!AA$1,'Official Medal Table'!$E:$E,'Each Gender Events'!AA$2)*'Medal values'!$B$3
+ COUNTIFS('Official Medal Table'!$F:$F,'Each Gender Events'!$A61,'Official Medal Table'!$C:$C,'Each Gender Events'!AA$1,'Official Medal Table'!$E:$E,"Mixed")*'Medal values'!$B$1/2
+ COUNTIFS('Official Medal Table'!$G:$G,'Each Gender Events'!$A61,'Official Medal Table'!$C:$C,'Each Gender Events'!AA$1,'Official Medal Table'!$E:$E,"Mixed")*'Medal values'!$B$2/2
+ COUNTIFS('Official Medal Table'!$H:$H,'Each Gender Events'!$A61,'Official Medal Table'!$C:$C,'Each Gender Events'!AA$1,'Official Medal Table'!$E:$E,"Mixed")*'Medal values'!$B$3/2
+ COUNTIFS('Official Medal Table'!$I:$I,'Each Gender Events'!$A61,'Official Medal Table'!$C:$C,'Each Gender Events'!AA$1,'Official Medal Table'!$E:$E,"Mixed")*'Medal values'!$B$3/2</f>
        <v>0</v>
      </c>
      <c r="AB61">
        <f>COUNTIFS('Official Medal Table'!$F:$F,'Each Gender Events'!$A61,'Official Medal Table'!$C:$C,'Each Gender Events'!AB$1,'Official Medal Table'!$E:$E,'Each Gender Events'!AB$2)*'Medal values'!$B$1
+ COUNTIFS('Official Medal Table'!$G:$G,'Each Gender Events'!$A61,'Official Medal Table'!$C:$C,'Each Gender Events'!AB$1,'Official Medal Table'!$E:$E,'Each Gender Events'!AB$2)*'Medal values'!$B$2
+ COUNTIFS('Official Medal Table'!$H:$H,'Each Gender Events'!$A61,'Official Medal Table'!$C:$C,'Each Gender Events'!AB$1,'Official Medal Table'!$E:$E,'Each Gender Events'!AB$2)*'Medal values'!$B$3
+ COUNTIFS('Official Medal Table'!$I:$I,'Each Gender Events'!$A61,'Official Medal Table'!$C:$C,'Each Gender Events'!AB$1,'Official Medal Table'!$E:$E,'Each Gender Events'!AB$2)*'Medal values'!$B$3
+ COUNTIFS('Official Medal Table'!$F:$F,'Each Gender Events'!$A61,'Official Medal Table'!$C:$C,'Each Gender Events'!AB$1,'Official Medal Table'!$E:$E,"Mixed")*'Medal values'!$B$1/2
+ COUNTIFS('Official Medal Table'!$G:$G,'Each Gender Events'!$A61,'Official Medal Table'!$C:$C,'Each Gender Events'!AB$1,'Official Medal Table'!$E:$E,"Mixed")*'Medal values'!$B$2/2
+ COUNTIFS('Official Medal Table'!$H:$H,'Each Gender Events'!$A61,'Official Medal Table'!$C:$C,'Each Gender Events'!AB$1,'Official Medal Table'!$E:$E,"Mixed")*'Medal values'!$B$3/2
+ COUNTIFS('Official Medal Table'!$I:$I,'Each Gender Events'!$A61,'Official Medal Table'!$C:$C,'Each Gender Events'!AB$1,'Official Medal Table'!$E:$E,"Mixed")*'Medal values'!$B$3/2</f>
        <v>0</v>
      </c>
      <c r="AC61">
        <f>COUNTIFS('Official Medal Table'!$F:$F,'Each Gender Events'!$A61,'Official Medal Table'!$C:$C,'Each Gender Events'!AC$1,'Official Medal Table'!$E:$E,'Each Gender Events'!AC$2)*'Medal values'!$B$1
+ COUNTIFS('Official Medal Table'!$G:$G,'Each Gender Events'!$A61,'Official Medal Table'!$C:$C,'Each Gender Events'!AC$1,'Official Medal Table'!$E:$E,'Each Gender Events'!AC$2)*'Medal values'!$B$2
+ COUNTIFS('Official Medal Table'!$H:$H,'Each Gender Events'!$A61,'Official Medal Table'!$C:$C,'Each Gender Events'!AC$1,'Official Medal Table'!$E:$E,'Each Gender Events'!AC$2)*'Medal values'!$B$3
+ COUNTIFS('Official Medal Table'!$I:$I,'Each Gender Events'!$A61,'Official Medal Table'!$C:$C,'Each Gender Events'!AC$1,'Official Medal Table'!$E:$E,'Each Gender Events'!AC$2)*'Medal values'!$B$3
+ COUNTIFS('Official Medal Table'!$F:$F,'Each Gender Events'!$A61,'Official Medal Table'!$C:$C,'Each Gender Events'!AC$1,'Official Medal Table'!$E:$E,"Mixed")*'Medal values'!$B$1/2
+ COUNTIFS('Official Medal Table'!$G:$G,'Each Gender Events'!$A61,'Official Medal Table'!$C:$C,'Each Gender Events'!AC$1,'Official Medal Table'!$E:$E,"Mixed")*'Medal values'!$B$2/2
+ COUNTIFS('Official Medal Table'!$H:$H,'Each Gender Events'!$A61,'Official Medal Table'!$C:$C,'Each Gender Events'!AC$1,'Official Medal Table'!$E:$E,"Mixed")*'Medal values'!$B$3/2
+ COUNTIFS('Official Medal Table'!$I:$I,'Each Gender Events'!$A61,'Official Medal Table'!$C:$C,'Each Gender Events'!AC$1,'Official Medal Table'!$E:$E,"Mixed")*'Medal values'!$B$3/2</f>
        <v>0</v>
      </c>
      <c r="AD61">
        <f>COUNTIFS('Official Medal Table'!$F:$F,'Each Gender Events'!$A61,'Official Medal Table'!$C:$C,'Each Gender Events'!AD$1,'Official Medal Table'!$E:$E,'Each Gender Events'!AD$2)*'Medal values'!$B$1
+ COUNTIFS('Official Medal Table'!$G:$G,'Each Gender Events'!$A61,'Official Medal Table'!$C:$C,'Each Gender Events'!AD$1,'Official Medal Table'!$E:$E,'Each Gender Events'!AD$2)*'Medal values'!$B$2
+ COUNTIFS('Official Medal Table'!$H:$H,'Each Gender Events'!$A61,'Official Medal Table'!$C:$C,'Each Gender Events'!AD$1,'Official Medal Table'!$E:$E,'Each Gender Events'!AD$2)*'Medal values'!$B$3
+ COUNTIFS('Official Medal Table'!$I:$I,'Each Gender Events'!$A61,'Official Medal Table'!$C:$C,'Each Gender Events'!AD$1,'Official Medal Table'!$E:$E,'Each Gender Events'!AD$2)*'Medal values'!$B$3
+ COUNTIFS('Official Medal Table'!$F:$F,'Each Gender Events'!$A61,'Official Medal Table'!$C:$C,'Each Gender Events'!AD$1,'Official Medal Table'!$E:$E,"Mixed")*'Medal values'!$B$1/2
+ COUNTIFS('Official Medal Table'!$G:$G,'Each Gender Events'!$A61,'Official Medal Table'!$C:$C,'Each Gender Events'!AD$1,'Official Medal Table'!$E:$E,"Mixed")*'Medal values'!$B$2/2
+ COUNTIFS('Official Medal Table'!$H:$H,'Each Gender Events'!$A61,'Official Medal Table'!$C:$C,'Each Gender Events'!AD$1,'Official Medal Table'!$E:$E,"Mixed")*'Medal values'!$B$3/2
+ COUNTIFS('Official Medal Table'!$I:$I,'Each Gender Events'!$A61,'Official Medal Table'!$C:$C,'Each Gender Events'!AD$1,'Official Medal Table'!$E:$E,"Mixed")*'Medal values'!$B$3/2</f>
        <v>0</v>
      </c>
      <c r="AE61">
        <f>COUNTIFS('Official Medal Table'!$F:$F,'Each Gender Events'!$A61,'Official Medal Table'!$C:$C,'Each Gender Events'!AE$1,'Official Medal Table'!$E:$E,'Each Gender Events'!AE$2)*'Medal values'!$B$1
+ COUNTIFS('Official Medal Table'!$G:$G,'Each Gender Events'!$A61,'Official Medal Table'!$C:$C,'Each Gender Events'!AE$1,'Official Medal Table'!$E:$E,'Each Gender Events'!AE$2)*'Medal values'!$B$2
+ COUNTIFS('Official Medal Table'!$H:$H,'Each Gender Events'!$A61,'Official Medal Table'!$C:$C,'Each Gender Events'!AE$1,'Official Medal Table'!$E:$E,'Each Gender Events'!AE$2)*'Medal values'!$B$3
+ COUNTIFS('Official Medal Table'!$I:$I,'Each Gender Events'!$A61,'Official Medal Table'!$C:$C,'Each Gender Events'!AE$1,'Official Medal Table'!$E:$E,'Each Gender Events'!AE$2)*'Medal values'!$B$3
+ COUNTIFS('Official Medal Table'!$F:$F,'Each Gender Events'!$A61,'Official Medal Table'!$C:$C,'Each Gender Events'!AE$1,'Official Medal Table'!$E:$E,"Mixed")*'Medal values'!$B$1/2
+ COUNTIFS('Official Medal Table'!$G:$G,'Each Gender Events'!$A61,'Official Medal Table'!$C:$C,'Each Gender Events'!AE$1,'Official Medal Table'!$E:$E,"Mixed")*'Medal values'!$B$2/2
+ COUNTIFS('Official Medal Table'!$H:$H,'Each Gender Events'!$A61,'Official Medal Table'!$C:$C,'Each Gender Events'!AE$1,'Official Medal Table'!$E:$E,"Mixed")*'Medal values'!$B$3/2
+ COUNTIFS('Official Medal Table'!$I:$I,'Each Gender Events'!$A61,'Official Medal Table'!$C:$C,'Each Gender Events'!AE$1,'Official Medal Table'!$E:$E,"Mixed")*'Medal values'!$B$3/2</f>
        <v>0</v>
      </c>
      <c r="AF61">
        <f>COUNTIFS('Official Medal Table'!$F:$F,'Each Gender Events'!$A61,'Official Medal Table'!$C:$C,'Each Gender Events'!AF$1,'Official Medal Table'!$E:$E,'Each Gender Events'!AF$2)*'Medal values'!$B$1
+ COUNTIFS('Official Medal Table'!$G:$G,'Each Gender Events'!$A61,'Official Medal Table'!$C:$C,'Each Gender Events'!AF$1,'Official Medal Table'!$E:$E,'Each Gender Events'!AF$2)*'Medal values'!$B$2
+ COUNTIFS('Official Medal Table'!$H:$H,'Each Gender Events'!$A61,'Official Medal Table'!$C:$C,'Each Gender Events'!AF$1,'Official Medal Table'!$E:$E,'Each Gender Events'!AF$2)*'Medal values'!$B$3
+ COUNTIFS('Official Medal Table'!$I:$I,'Each Gender Events'!$A61,'Official Medal Table'!$C:$C,'Each Gender Events'!AF$1,'Official Medal Table'!$E:$E,'Each Gender Events'!AF$2)*'Medal values'!$B$3
+ COUNTIFS('Official Medal Table'!$F:$F,'Each Gender Events'!$A61,'Official Medal Table'!$C:$C,'Each Gender Events'!AF$1,'Official Medal Table'!$E:$E,"Mixed")*'Medal values'!$B$1/2
+ COUNTIFS('Official Medal Table'!$G:$G,'Each Gender Events'!$A61,'Official Medal Table'!$C:$C,'Each Gender Events'!AF$1,'Official Medal Table'!$E:$E,"Mixed")*'Medal values'!$B$2/2
+ COUNTIFS('Official Medal Table'!$H:$H,'Each Gender Events'!$A61,'Official Medal Table'!$C:$C,'Each Gender Events'!AF$1,'Official Medal Table'!$E:$E,"Mixed")*'Medal values'!$B$3/2
+ COUNTIFS('Official Medal Table'!$I:$I,'Each Gender Events'!$A61,'Official Medal Table'!$C:$C,'Each Gender Events'!AF$1,'Official Medal Table'!$E:$E,"Mixed")*'Medal values'!$B$3/2</f>
        <v>0</v>
      </c>
      <c r="AG61">
        <f>COUNTIFS('Official Medal Table'!$F:$F,'Each Gender Events'!$A61,'Official Medal Table'!$C:$C,'Each Gender Events'!AG$1,'Official Medal Table'!$E:$E,'Each Gender Events'!AG$2)*'Medal values'!$B$1
+ COUNTIFS('Official Medal Table'!$G:$G,'Each Gender Events'!$A61,'Official Medal Table'!$C:$C,'Each Gender Events'!AG$1,'Official Medal Table'!$E:$E,'Each Gender Events'!AG$2)*'Medal values'!$B$2
+ COUNTIFS('Official Medal Table'!$H:$H,'Each Gender Events'!$A61,'Official Medal Table'!$C:$C,'Each Gender Events'!AG$1,'Official Medal Table'!$E:$E,'Each Gender Events'!AG$2)*'Medal values'!$B$3
+ COUNTIFS('Official Medal Table'!$I:$I,'Each Gender Events'!$A61,'Official Medal Table'!$C:$C,'Each Gender Events'!AG$1,'Official Medal Table'!$E:$E,'Each Gender Events'!AG$2)*'Medal values'!$B$3
+ COUNTIFS('Official Medal Table'!$F:$F,'Each Gender Events'!$A61,'Official Medal Table'!$C:$C,'Each Gender Events'!AG$1,'Official Medal Table'!$E:$E,"Mixed")*'Medal values'!$B$1/2
+ COUNTIFS('Official Medal Table'!$G:$G,'Each Gender Events'!$A61,'Official Medal Table'!$C:$C,'Each Gender Events'!AG$1,'Official Medal Table'!$E:$E,"Mixed")*'Medal values'!$B$2/2
+ COUNTIFS('Official Medal Table'!$H:$H,'Each Gender Events'!$A61,'Official Medal Table'!$C:$C,'Each Gender Events'!AG$1,'Official Medal Table'!$E:$E,"Mixed")*'Medal values'!$B$3/2
+ COUNTIFS('Official Medal Table'!$I:$I,'Each Gender Events'!$A61,'Official Medal Table'!$C:$C,'Each Gender Events'!AG$1,'Official Medal Table'!$E:$E,"Mixed")*'Medal values'!$B$3/2</f>
        <v>0</v>
      </c>
      <c r="AH61">
        <f>COUNTIFS('Official Medal Table'!$F:$F,'Each Gender Events'!$A61,'Official Medal Table'!$C:$C,'Each Gender Events'!AH$1,'Official Medal Table'!$E:$E,'Each Gender Events'!AH$2)*'Medal values'!$B$1
+ COUNTIFS('Official Medal Table'!$G:$G,'Each Gender Events'!$A61,'Official Medal Table'!$C:$C,'Each Gender Events'!AH$1,'Official Medal Table'!$E:$E,'Each Gender Events'!AH$2)*'Medal values'!$B$2
+ COUNTIFS('Official Medal Table'!$H:$H,'Each Gender Events'!$A61,'Official Medal Table'!$C:$C,'Each Gender Events'!AH$1,'Official Medal Table'!$E:$E,'Each Gender Events'!AH$2)*'Medal values'!$B$3
+ COUNTIFS('Official Medal Table'!$I:$I,'Each Gender Events'!$A61,'Official Medal Table'!$C:$C,'Each Gender Events'!AH$1,'Official Medal Table'!$E:$E,'Each Gender Events'!AH$2)*'Medal values'!$B$3
+ COUNTIFS('Official Medal Table'!$F:$F,'Each Gender Events'!$A61,'Official Medal Table'!$C:$C,'Each Gender Events'!AH$1,'Official Medal Table'!$E:$E,"Mixed")*'Medal values'!$B$1/2
+ COUNTIFS('Official Medal Table'!$G:$G,'Each Gender Events'!$A61,'Official Medal Table'!$C:$C,'Each Gender Events'!AH$1,'Official Medal Table'!$E:$E,"Mixed")*'Medal values'!$B$2/2
+ COUNTIFS('Official Medal Table'!$H:$H,'Each Gender Events'!$A61,'Official Medal Table'!$C:$C,'Each Gender Events'!AH$1,'Official Medal Table'!$E:$E,"Mixed")*'Medal values'!$B$3/2
+ COUNTIFS('Official Medal Table'!$I:$I,'Each Gender Events'!$A61,'Official Medal Table'!$C:$C,'Each Gender Events'!AH$1,'Official Medal Table'!$E:$E,"Mixed")*'Medal values'!$B$3/2</f>
        <v>0</v>
      </c>
      <c r="AI61">
        <f>COUNTIFS('Official Medal Table'!$F:$F,'Each Gender Events'!$A61,'Official Medal Table'!$C:$C,'Each Gender Events'!AI$1,'Official Medal Table'!$E:$E,'Each Gender Events'!AI$2)*'Medal values'!$B$1
+ COUNTIFS('Official Medal Table'!$G:$G,'Each Gender Events'!$A61,'Official Medal Table'!$C:$C,'Each Gender Events'!AI$1,'Official Medal Table'!$E:$E,'Each Gender Events'!AI$2)*'Medal values'!$B$2
+ COUNTIFS('Official Medal Table'!$H:$H,'Each Gender Events'!$A61,'Official Medal Table'!$C:$C,'Each Gender Events'!AI$1,'Official Medal Table'!$E:$E,'Each Gender Events'!AI$2)*'Medal values'!$B$3
+ COUNTIFS('Official Medal Table'!$I:$I,'Each Gender Events'!$A61,'Official Medal Table'!$C:$C,'Each Gender Events'!AI$1,'Official Medal Table'!$E:$E,'Each Gender Events'!AI$2)*'Medal values'!$B$3
+ COUNTIFS('Official Medal Table'!$F:$F,'Each Gender Events'!$A61,'Official Medal Table'!$C:$C,'Each Gender Events'!AI$1,'Official Medal Table'!$E:$E,"Mixed")*'Medal values'!$B$1/2
+ COUNTIFS('Official Medal Table'!$G:$G,'Each Gender Events'!$A61,'Official Medal Table'!$C:$C,'Each Gender Events'!AI$1,'Official Medal Table'!$E:$E,"Mixed")*'Medal values'!$B$2/2
+ COUNTIFS('Official Medal Table'!$H:$H,'Each Gender Events'!$A61,'Official Medal Table'!$C:$C,'Each Gender Events'!AI$1,'Official Medal Table'!$E:$E,"Mixed")*'Medal values'!$B$3/2
+ COUNTIFS('Official Medal Table'!$I:$I,'Each Gender Events'!$A61,'Official Medal Table'!$C:$C,'Each Gender Events'!AI$1,'Official Medal Table'!$E:$E,"Mixed")*'Medal values'!$B$3/2</f>
        <v>0</v>
      </c>
      <c r="AJ61">
        <f>COUNTIFS('Official Medal Table'!$F:$F,'Each Gender Events'!$A61,'Official Medal Table'!$C:$C,'Each Gender Events'!AJ$1,'Official Medal Table'!$E:$E,'Each Gender Events'!AJ$2)*'Medal values'!$B$1
+ COUNTIFS('Official Medal Table'!$G:$G,'Each Gender Events'!$A61,'Official Medal Table'!$C:$C,'Each Gender Events'!AJ$1,'Official Medal Table'!$E:$E,'Each Gender Events'!AJ$2)*'Medal values'!$B$2
+ COUNTIFS('Official Medal Table'!$H:$H,'Each Gender Events'!$A61,'Official Medal Table'!$C:$C,'Each Gender Events'!AJ$1,'Official Medal Table'!$E:$E,'Each Gender Events'!AJ$2)*'Medal values'!$B$3
+ COUNTIFS('Official Medal Table'!$I:$I,'Each Gender Events'!$A61,'Official Medal Table'!$C:$C,'Each Gender Events'!AJ$1,'Official Medal Table'!$E:$E,'Each Gender Events'!AJ$2)*'Medal values'!$B$3
+ COUNTIFS('Official Medal Table'!$F:$F,'Each Gender Events'!$A61,'Official Medal Table'!$C:$C,'Each Gender Events'!AJ$1,'Official Medal Table'!$E:$E,"Mixed")*'Medal values'!$B$1/2
+ COUNTIFS('Official Medal Table'!$G:$G,'Each Gender Events'!$A61,'Official Medal Table'!$C:$C,'Each Gender Events'!AJ$1,'Official Medal Table'!$E:$E,"Mixed")*'Medal values'!$B$2/2
+ COUNTIFS('Official Medal Table'!$H:$H,'Each Gender Events'!$A61,'Official Medal Table'!$C:$C,'Each Gender Events'!AJ$1,'Official Medal Table'!$E:$E,"Mixed")*'Medal values'!$B$3/2
+ COUNTIFS('Official Medal Table'!$I:$I,'Each Gender Events'!$A61,'Official Medal Table'!$C:$C,'Each Gender Events'!AJ$1,'Official Medal Table'!$E:$E,"Mixed")*'Medal values'!$B$3/2</f>
        <v>0</v>
      </c>
      <c r="AK61">
        <f>COUNTIFS('Official Medal Table'!$F:$F,'Each Gender Events'!$A61,'Official Medal Table'!$C:$C,'Each Gender Events'!AK$1,'Official Medal Table'!$E:$E,'Each Gender Events'!AK$2)*'Medal values'!$B$1
+ COUNTIFS('Official Medal Table'!$G:$G,'Each Gender Events'!$A61,'Official Medal Table'!$C:$C,'Each Gender Events'!AK$1,'Official Medal Table'!$E:$E,'Each Gender Events'!AK$2)*'Medal values'!$B$2
+ COUNTIFS('Official Medal Table'!$H:$H,'Each Gender Events'!$A61,'Official Medal Table'!$C:$C,'Each Gender Events'!AK$1,'Official Medal Table'!$E:$E,'Each Gender Events'!AK$2)*'Medal values'!$B$3
+ COUNTIFS('Official Medal Table'!$I:$I,'Each Gender Events'!$A61,'Official Medal Table'!$C:$C,'Each Gender Events'!AK$1,'Official Medal Table'!$E:$E,'Each Gender Events'!AK$2)*'Medal values'!$B$3
+ COUNTIFS('Official Medal Table'!$F:$F,'Each Gender Events'!$A61,'Official Medal Table'!$C:$C,'Each Gender Events'!AK$1,'Official Medal Table'!$E:$E,"Mixed")*'Medal values'!$B$1/2
+ COUNTIFS('Official Medal Table'!$G:$G,'Each Gender Events'!$A61,'Official Medal Table'!$C:$C,'Each Gender Events'!AK$1,'Official Medal Table'!$E:$E,"Mixed")*'Medal values'!$B$2/2
+ COUNTIFS('Official Medal Table'!$H:$H,'Each Gender Events'!$A61,'Official Medal Table'!$C:$C,'Each Gender Events'!AK$1,'Official Medal Table'!$E:$E,"Mixed")*'Medal values'!$B$3/2
+ COUNTIFS('Official Medal Table'!$I:$I,'Each Gender Events'!$A61,'Official Medal Table'!$C:$C,'Each Gender Events'!AK$1,'Official Medal Table'!$E:$E,"Mixed")*'Medal values'!$B$3/2</f>
        <v>0</v>
      </c>
      <c r="AL61">
        <f>COUNTIFS('Official Medal Table'!$F:$F,'Each Gender Events'!$A61,'Official Medal Table'!$C:$C,'Each Gender Events'!AL$1,'Official Medal Table'!$E:$E,'Each Gender Events'!AL$2)*'Medal values'!$B$1
+ COUNTIFS('Official Medal Table'!$G:$G,'Each Gender Events'!$A61,'Official Medal Table'!$C:$C,'Each Gender Events'!AL$1,'Official Medal Table'!$E:$E,'Each Gender Events'!AL$2)*'Medal values'!$B$2
+ COUNTIFS('Official Medal Table'!$H:$H,'Each Gender Events'!$A61,'Official Medal Table'!$C:$C,'Each Gender Events'!AL$1,'Official Medal Table'!$E:$E,'Each Gender Events'!AL$2)*'Medal values'!$B$3
+ COUNTIFS('Official Medal Table'!$I:$I,'Each Gender Events'!$A61,'Official Medal Table'!$C:$C,'Each Gender Events'!AL$1,'Official Medal Table'!$E:$E,'Each Gender Events'!AL$2)*'Medal values'!$B$3
+ COUNTIFS('Official Medal Table'!$F:$F,'Each Gender Events'!$A61,'Official Medal Table'!$C:$C,'Each Gender Events'!AL$1,'Official Medal Table'!$E:$E,"Mixed")*'Medal values'!$B$1/2
+ COUNTIFS('Official Medal Table'!$G:$G,'Each Gender Events'!$A61,'Official Medal Table'!$C:$C,'Each Gender Events'!AL$1,'Official Medal Table'!$E:$E,"Mixed")*'Medal values'!$B$2/2
+ COUNTIFS('Official Medal Table'!$H:$H,'Each Gender Events'!$A61,'Official Medal Table'!$C:$C,'Each Gender Events'!AL$1,'Official Medal Table'!$E:$E,"Mixed")*'Medal values'!$B$3/2
+ COUNTIFS('Official Medal Table'!$I:$I,'Each Gender Events'!$A61,'Official Medal Table'!$C:$C,'Each Gender Events'!AL$1,'Official Medal Table'!$E:$E,"Mixed")*'Medal values'!$B$3/2</f>
        <v>0</v>
      </c>
      <c r="AM61">
        <f>COUNTIFS('Official Medal Table'!$F:$F,'Each Gender Events'!$A61,'Official Medal Table'!$C:$C,'Each Gender Events'!AM$1,'Official Medal Table'!$E:$E,'Each Gender Events'!AM$2)*'Medal values'!$B$1
+ COUNTIFS('Official Medal Table'!$G:$G,'Each Gender Events'!$A61,'Official Medal Table'!$C:$C,'Each Gender Events'!AM$1,'Official Medal Table'!$E:$E,'Each Gender Events'!AM$2)*'Medal values'!$B$2
+ COUNTIFS('Official Medal Table'!$H:$H,'Each Gender Events'!$A61,'Official Medal Table'!$C:$C,'Each Gender Events'!AM$1,'Official Medal Table'!$E:$E,'Each Gender Events'!AM$2)*'Medal values'!$B$3
+ COUNTIFS('Official Medal Table'!$I:$I,'Each Gender Events'!$A61,'Official Medal Table'!$C:$C,'Each Gender Events'!AM$1,'Official Medal Table'!$E:$E,'Each Gender Events'!AM$2)*'Medal values'!$B$3
+ COUNTIFS('Official Medal Table'!$F:$F,'Each Gender Events'!$A61,'Official Medal Table'!$C:$C,'Each Gender Events'!AM$1,'Official Medal Table'!$E:$E,"Mixed")*'Medal values'!$B$1/2
+ COUNTIFS('Official Medal Table'!$G:$G,'Each Gender Events'!$A61,'Official Medal Table'!$C:$C,'Each Gender Events'!AM$1,'Official Medal Table'!$E:$E,"Mixed")*'Medal values'!$B$2/2
+ COUNTIFS('Official Medal Table'!$H:$H,'Each Gender Events'!$A61,'Official Medal Table'!$C:$C,'Each Gender Events'!AM$1,'Official Medal Table'!$E:$E,"Mixed")*'Medal values'!$B$3/2
+ COUNTIFS('Official Medal Table'!$I:$I,'Each Gender Events'!$A61,'Official Medal Table'!$C:$C,'Each Gender Events'!AM$1,'Official Medal Table'!$E:$E,"Mixed")*'Medal values'!$B$3/2</f>
        <v>0</v>
      </c>
      <c r="AN61">
        <f>COUNTIFS('Official Medal Table'!$F:$F,'Each Gender Events'!$A61,'Official Medal Table'!$C:$C,'Each Gender Events'!AN$1,'Official Medal Table'!$E:$E,'Each Gender Events'!AN$2)*'Medal values'!$B$1
+ COUNTIFS('Official Medal Table'!$G:$G,'Each Gender Events'!$A61,'Official Medal Table'!$C:$C,'Each Gender Events'!AN$1,'Official Medal Table'!$E:$E,'Each Gender Events'!AN$2)*'Medal values'!$B$2
+ COUNTIFS('Official Medal Table'!$H:$H,'Each Gender Events'!$A61,'Official Medal Table'!$C:$C,'Each Gender Events'!AN$1,'Official Medal Table'!$E:$E,'Each Gender Events'!AN$2)*'Medal values'!$B$3
+ COUNTIFS('Official Medal Table'!$I:$I,'Each Gender Events'!$A61,'Official Medal Table'!$C:$C,'Each Gender Events'!AN$1,'Official Medal Table'!$E:$E,'Each Gender Events'!AN$2)*'Medal values'!$B$3
+ COUNTIFS('Official Medal Table'!$F:$F,'Each Gender Events'!$A61,'Official Medal Table'!$C:$C,'Each Gender Events'!AN$1,'Official Medal Table'!$E:$E,"Mixed")*'Medal values'!$B$1/2
+ COUNTIFS('Official Medal Table'!$G:$G,'Each Gender Events'!$A61,'Official Medal Table'!$C:$C,'Each Gender Events'!AN$1,'Official Medal Table'!$E:$E,"Mixed")*'Medal values'!$B$2/2
+ COUNTIFS('Official Medal Table'!$H:$H,'Each Gender Events'!$A61,'Official Medal Table'!$C:$C,'Each Gender Events'!AN$1,'Official Medal Table'!$E:$E,"Mixed")*'Medal values'!$B$3/2
+ COUNTIFS('Official Medal Table'!$I:$I,'Each Gender Events'!$A61,'Official Medal Table'!$C:$C,'Each Gender Events'!AN$1,'Official Medal Table'!$E:$E,"Mixed")*'Medal values'!$B$3/2</f>
        <v>0</v>
      </c>
      <c r="AO61">
        <f>COUNTIFS('Official Medal Table'!$F:$F,'Each Gender Events'!$A61,'Official Medal Table'!$C:$C,'Each Gender Events'!AO$1,'Official Medal Table'!$E:$E,'Each Gender Events'!AO$2)*'Medal values'!$B$1
+ COUNTIFS('Official Medal Table'!$G:$G,'Each Gender Events'!$A61,'Official Medal Table'!$C:$C,'Each Gender Events'!AO$1,'Official Medal Table'!$E:$E,'Each Gender Events'!AO$2)*'Medal values'!$B$2
+ COUNTIFS('Official Medal Table'!$H:$H,'Each Gender Events'!$A61,'Official Medal Table'!$C:$C,'Each Gender Events'!AO$1,'Official Medal Table'!$E:$E,'Each Gender Events'!AO$2)*'Medal values'!$B$3
+ COUNTIFS('Official Medal Table'!$I:$I,'Each Gender Events'!$A61,'Official Medal Table'!$C:$C,'Each Gender Events'!AO$1,'Official Medal Table'!$E:$E,'Each Gender Events'!AO$2)*'Medal values'!$B$3
+ COUNTIFS('Official Medal Table'!$F:$F,'Each Gender Events'!$A61,'Official Medal Table'!$C:$C,'Each Gender Events'!AO$1,'Official Medal Table'!$E:$E,"Mixed")*'Medal values'!$B$1/2
+ COUNTIFS('Official Medal Table'!$G:$G,'Each Gender Events'!$A61,'Official Medal Table'!$C:$C,'Each Gender Events'!AO$1,'Official Medal Table'!$E:$E,"Mixed")*'Medal values'!$B$2/2
+ COUNTIFS('Official Medal Table'!$H:$H,'Each Gender Events'!$A61,'Official Medal Table'!$C:$C,'Each Gender Events'!AO$1,'Official Medal Table'!$E:$E,"Mixed")*'Medal values'!$B$3/2
+ COUNTIFS('Official Medal Table'!$I:$I,'Each Gender Events'!$A61,'Official Medal Table'!$C:$C,'Each Gender Events'!AO$1,'Official Medal Table'!$E:$E,"Mixed")*'Medal values'!$B$3/2</f>
        <v>0</v>
      </c>
      <c r="AP61">
        <f>COUNTIFS('Official Medal Table'!$F:$F,'Each Gender Events'!$A61,'Official Medal Table'!$C:$C,'Each Gender Events'!AP$1,'Official Medal Table'!$E:$E,'Each Gender Events'!AP$2)*'Medal values'!$B$1
+ COUNTIFS('Official Medal Table'!$G:$G,'Each Gender Events'!$A61,'Official Medal Table'!$C:$C,'Each Gender Events'!AP$1,'Official Medal Table'!$E:$E,'Each Gender Events'!AP$2)*'Medal values'!$B$2
+ COUNTIFS('Official Medal Table'!$H:$H,'Each Gender Events'!$A61,'Official Medal Table'!$C:$C,'Each Gender Events'!AP$1,'Official Medal Table'!$E:$E,'Each Gender Events'!AP$2)*'Medal values'!$B$3
+ COUNTIFS('Official Medal Table'!$I:$I,'Each Gender Events'!$A61,'Official Medal Table'!$C:$C,'Each Gender Events'!AP$1,'Official Medal Table'!$E:$E,'Each Gender Events'!AP$2)*'Medal values'!$B$3
+ COUNTIFS('Official Medal Table'!$F:$F,'Each Gender Events'!$A61,'Official Medal Table'!$C:$C,'Each Gender Events'!AP$1,'Official Medal Table'!$E:$E,"Mixed")*'Medal values'!$B$1/2
+ COUNTIFS('Official Medal Table'!$G:$G,'Each Gender Events'!$A61,'Official Medal Table'!$C:$C,'Each Gender Events'!AP$1,'Official Medal Table'!$E:$E,"Mixed")*'Medal values'!$B$2/2
+ COUNTIFS('Official Medal Table'!$H:$H,'Each Gender Events'!$A61,'Official Medal Table'!$C:$C,'Each Gender Events'!AP$1,'Official Medal Table'!$E:$E,"Mixed")*'Medal values'!$B$3/2
+ COUNTIFS('Official Medal Table'!$I:$I,'Each Gender Events'!$A61,'Official Medal Table'!$C:$C,'Each Gender Events'!AP$1,'Official Medal Table'!$E:$E,"Mixed")*'Medal values'!$B$3/2</f>
        <v>0</v>
      </c>
      <c r="AQ61">
        <f>COUNTIFS('Official Medal Table'!$F:$F,'Each Gender Events'!$A61,'Official Medal Table'!$C:$C,'Each Gender Events'!AQ$1,'Official Medal Table'!$E:$E,'Each Gender Events'!AQ$2)*'Medal values'!$B$1
+ COUNTIFS('Official Medal Table'!$G:$G,'Each Gender Events'!$A61,'Official Medal Table'!$C:$C,'Each Gender Events'!AQ$1,'Official Medal Table'!$E:$E,'Each Gender Events'!AQ$2)*'Medal values'!$B$2
+ COUNTIFS('Official Medal Table'!$H:$H,'Each Gender Events'!$A61,'Official Medal Table'!$C:$C,'Each Gender Events'!AQ$1,'Official Medal Table'!$E:$E,'Each Gender Events'!AQ$2)*'Medal values'!$B$3
+ COUNTIFS('Official Medal Table'!$I:$I,'Each Gender Events'!$A61,'Official Medal Table'!$C:$C,'Each Gender Events'!AQ$1,'Official Medal Table'!$E:$E,'Each Gender Events'!AQ$2)*'Medal values'!$B$3
+ COUNTIFS('Official Medal Table'!$F:$F,'Each Gender Events'!$A61,'Official Medal Table'!$C:$C,'Each Gender Events'!AQ$1,'Official Medal Table'!$E:$E,"Mixed")*'Medal values'!$B$1/2
+ COUNTIFS('Official Medal Table'!$G:$G,'Each Gender Events'!$A61,'Official Medal Table'!$C:$C,'Each Gender Events'!AQ$1,'Official Medal Table'!$E:$E,"Mixed")*'Medal values'!$B$2/2
+ COUNTIFS('Official Medal Table'!$H:$H,'Each Gender Events'!$A61,'Official Medal Table'!$C:$C,'Each Gender Events'!AQ$1,'Official Medal Table'!$E:$E,"Mixed")*'Medal values'!$B$3/2
+ COUNTIFS('Official Medal Table'!$I:$I,'Each Gender Events'!$A61,'Official Medal Table'!$C:$C,'Each Gender Events'!AQ$1,'Official Medal Table'!$E:$E,"Mixed")*'Medal values'!$B$3/2</f>
        <v>0</v>
      </c>
      <c r="AR61">
        <f>COUNTIFS('Official Medal Table'!$F:$F,'Each Gender Events'!$A61,'Official Medal Table'!$C:$C,'Each Gender Events'!AR$1,'Official Medal Table'!$E:$E,'Each Gender Events'!AR$2)*'Medal values'!$B$1
+ COUNTIFS('Official Medal Table'!$G:$G,'Each Gender Events'!$A61,'Official Medal Table'!$C:$C,'Each Gender Events'!AR$1,'Official Medal Table'!$E:$E,'Each Gender Events'!AR$2)*'Medal values'!$B$2
+ COUNTIFS('Official Medal Table'!$H:$H,'Each Gender Events'!$A61,'Official Medal Table'!$C:$C,'Each Gender Events'!AR$1,'Official Medal Table'!$E:$E,'Each Gender Events'!AR$2)*'Medal values'!$B$3
+ COUNTIFS('Official Medal Table'!$I:$I,'Each Gender Events'!$A61,'Official Medal Table'!$C:$C,'Each Gender Events'!AR$1,'Official Medal Table'!$E:$E,'Each Gender Events'!AR$2)*'Medal values'!$B$3
+ COUNTIFS('Official Medal Table'!$F:$F,'Each Gender Events'!$A61,'Official Medal Table'!$C:$C,'Each Gender Events'!AR$1,'Official Medal Table'!$E:$E,"Mixed")*'Medal values'!$B$1/2
+ COUNTIFS('Official Medal Table'!$G:$G,'Each Gender Events'!$A61,'Official Medal Table'!$C:$C,'Each Gender Events'!AR$1,'Official Medal Table'!$E:$E,"Mixed")*'Medal values'!$B$2/2
+ COUNTIFS('Official Medal Table'!$H:$H,'Each Gender Events'!$A61,'Official Medal Table'!$C:$C,'Each Gender Events'!AR$1,'Official Medal Table'!$E:$E,"Mixed")*'Medal values'!$B$3/2
+ COUNTIFS('Official Medal Table'!$I:$I,'Each Gender Events'!$A61,'Official Medal Table'!$C:$C,'Each Gender Events'!AR$1,'Official Medal Table'!$E:$E,"Mixed")*'Medal values'!$B$3/2</f>
        <v>0</v>
      </c>
      <c r="AS61">
        <f>COUNTIFS('Official Medal Table'!$F:$F,'Each Gender Events'!$A61,'Official Medal Table'!$C:$C,'Each Gender Events'!AS$1,'Official Medal Table'!$E:$E,'Each Gender Events'!AS$2)*'Medal values'!$B$1
+ COUNTIFS('Official Medal Table'!$G:$G,'Each Gender Events'!$A61,'Official Medal Table'!$C:$C,'Each Gender Events'!AS$1,'Official Medal Table'!$E:$E,'Each Gender Events'!AS$2)*'Medal values'!$B$2
+ COUNTIFS('Official Medal Table'!$H:$H,'Each Gender Events'!$A61,'Official Medal Table'!$C:$C,'Each Gender Events'!AS$1,'Official Medal Table'!$E:$E,'Each Gender Events'!AS$2)*'Medal values'!$B$3
+ COUNTIFS('Official Medal Table'!$I:$I,'Each Gender Events'!$A61,'Official Medal Table'!$C:$C,'Each Gender Events'!AS$1,'Official Medal Table'!$E:$E,'Each Gender Events'!AS$2)*'Medal values'!$B$3
+ COUNTIFS('Official Medal Table'!$F:$F,'Each Gender Events'!$A61,'Official Medal Table'!$C:$C,'Each Gender Events'!AS$1,'Official Medal Table'!$E:$E,"Mixed")*'Medal values'!$B$1/2
+ COUNTIFS('Official Medal Table'!$G:$G,'Each Gender Events'!$A61,'Official Medal Table'!$C:$C,'Each Gender Events'!AS$1,'Official Medal Table'!$E:$E,"Mixed")*'Medal values'!$B$2/2
+ COUNTIFS('Official Medal Table'!$H:$H,'Each Gender Events'!$A61,'Official Medal Table'!$C:$C,'Each Gender Events'!AS$1,'Official Medal Table'!$E:$E,"Mixed")*'Medal values'!$B$3/2
+ COUNTIFS('Official Medal Table'!$I:$I,'Each Gender Events'!$A61,'Official Medal Table'!$C:$C,'Each Gender Events'!AS$1,'Official Medal Table'!$E:$E,"Mixed")*'Medal values'!$B$3/2</f>
        <v>0</v>
      </c>
      <c r="AT61">
        <f>COUNTIFS('Official Medal Table'!$F:$F,'Each Gender Events'!$A61,'Official Medal Table'!$C:$C,'Each Gender Events'!AT$1,'Official Medal Table'!$E:$E,'Each Gender Events'!AT$2)*'Medal values'!$B$1
+ COUNTIFS('Official Medal Table'!$G:$G,'Each Gender Events'!$A61,'Official Medal Table'!$C:$C,'Each Gender Events'!AT$1,'Official Medal Table'!$E:$E,'Each Gender Events'!AT$2)*'Medal values'!$B$2
+ COUNTIFS('Official Medal Table'!$H:$H,'Each Gender Events'!$A61,'Official Medal Table'!$C:$C,'Each Gender Events'!AT$1,'Official Medal Table'!$E:$E,'Each Gender Events'!AT$2)*'Medal values'!$B$3
+ COUNTIFS('Official Medal Table'!$I:$I,'Each Gender Events'!$A61,'Official Medal Table'!$C:$C,'Each Gender Events'!AT$1,'Official Medal Table'!$E:$E,'Each Gender Events'!AT$2)*'Medal values'!$B$3
+ COUNTIFS('Official Medal Table'!$F:$F,'Each Gender Events'!$A61,'Official Medal Table'!$C:$C,'Each Gender Events'!AT$1,'Official Medal Table'!$E:$E,"Mixed")*'Medal values'!$B$1/2
+ COUNTIFS('Official Medal Table'!$G:$G,'Each Gender Events'!$A61,'Official Medal Table'!$C:$C,'Each Gender Events'!AT$1,'Official Medal Table'!$E:$E,"Mixed")*'Medal values'!$B$2/2
+ COUNTIFS('Official Medal Table'!$H:$H,'Each Gender Events'!$A61,'Official Medal Table'!$C:$C,'Each Gender Events'!AT$1,'Official Medal Table'!$E:$E,"Mixed")*'Medal values'!$B$3/2
+ COUNTIFS('Official Medal Table'!$I:$I,'Each Gender Events'!$A61,'Official Medal Table'!$C:$C,'Each Gender Events'!AT$1,'Official Medal Table'!$E:$E,"Mixed")*'Medal values'!$B$3/2</f>
        <v>0</v>
      </c>
      <c r="AU61">
        <f>COUNTIFS('Official Medal Table'!$F:$F,'Each Gender Events'!$A61,'Official Medal Table'!$C:$C,'Each Gender Events'!AU$1,'Official Medal Table'!$E:$E,'Each Gender Events'!AU$2)*'Medal values'!$B$1
+ COUNTIFS('Official Medal Table'!$G:$G,'Each Gender Events'!$A61,'Official Medal Table'!$C:$C,'Each Gender Events'!AU$1,'Official Medal Table'!$E:$E,'Each Gender Events'!AU$2)*'Medal values'!$B$2
+ COUNTIFS('Official Medal Table'!$H:$H,'Each Gender Events'!$A61,'Official Medal Table'!$C:$C,'Each Gender Events'!AU$1,'Official Medal Table'!$E:$E,'Each Gender Events'!AU$2)*'Medal values'!$B$3
+ COUNTIFS('Official Medal Table'!$I:$I,'Each Gender Events'!$A61,'Official Medal Table'!$C:$C,'Each Gender Events'!AU$1,'Official Medal Table'!$E:$E,'Each Gender Events'!AU$2)*'Medal values'!$B$3
+ COUNTIFS('Official Medal Table'!$F:$F,'Each Gender Events'!$A61,'Official Medal Table'!$C:$C,'Each Gender Events'!AU$1,'Official Medal Table'!$E:$E,"Mixed")*'Medal values'!$B$1/2
+ COUNTIFS('Official Medal Table'!$G:$G,'Each Gender Events'!$A61,'Official Medal Table'!$C:$C,'Each Gender Events'!AU$1,'Official Medal Table'!$E:$E,"Mixed")*'Medal values'!$B$2/2
+ COUNTIFS('Official Medal Table'!$H:$H,'Each Gender Events'!$A61,'Official Medal Table'!$C:$C,'Each Gender Events'!AU$1,'Official Medal Table'!$E:$E,"Mixed")*'Medal values'!$B$3/2
+ COUNTIFS('Official Medal Table'!$I:$I,'Each Gender Events'!$A61,'Official Medal Table'!$C:$C,'Each Gender Events'!AU$1,'Official Medal Table'!$E:$E,"Mixed")*'Medal values'!$B$3/2</f>
        <v>0</v>
      </c>
      <c r="AV61">
        <f>COUNTIFS('Official Medal Table'!$F:$F,'Each Gender Events'!$A61,'Official Medal Table'!$C:$C,'Each Gender Events'!AV$1,'Official Medal Table'!$E:$E,'Each Gender Events'!AV$2)*'Medal values'!$B$1
+ COUNTIFS('Official Medal Table'!$G:$G,'Each Gender Events'!$A61,'Official Medal Table'!$C:$C,'Each Gender Events'!AV$1,'Official Medal Table'!$E:$E,'Each Gender Events'!AV$2)*'Medal values'!$B$2
+ COUNTIFS('Official Medal Table'!$H:$H,'Each Gender Events'!$A61,'Official Medal Table'!$C:$C,'Each Gender Events'!AV$1,'Official Medal Table'!$E:$E,'Each Gender Events'!AV$2)*'Medal values'!$B$3
+ COUNTIFS('Official Medal Table'!$I:$I,'Each Gender Events'!$A61,'Official Medal Table'!$C:$C,'Each Gender Events'!AV$1,'Official Medal Table'!$E:$E,'Each Gender Events'!AV$2)*'Medal values'!$B$3
+ COUNTIFS('Official Medal Table'!$F:$F,'Each Gender Events'!$A61,'Official Medal Table'!$C:$C,'Each Gender Events'!AV$1,'Official Medal Table'!$E:$E,"Mixed")*'Medal values'!$B$1/2
+ COUNTIFS('Official Medal Table'!$G:$G,'Each Gender Events'!$A61,'Official Medal Table'!$C:$C,'Each Gender Events'!AV$1,'Official Medal Table'!$E:$E,"Mixed")*'Medal values'!$B$2/2
+ COUNTIFS('Official Medal Table'!$H:$H,'Each Gender Events'!$A61,'Official Medal Table'!$C:$C,'Each Gender Events'!AV$1,'Official Medal Table'!$E:$E,"Mixed")*'Medal values'!$B$3/2
+ COUNTIFS('Official Medal Table'!$I:$I,'Each Gender Events'!$A61,'Official Medal Table'!$C:$C,'Each Gender Events'!AV$1,'Official Medal Table'!$E:$E,"Mixed")*'Medal values'!$B$3/2</f>
        <v>0</v>
      </c>
      <c r="AW61">
        <f>COUNTIFS('Official Medal Table'!$F:$F,'Each Gender Events'!$A61,'Official Medal Table'!$C:$C,'Each Gender Events'!AW$1,'Official Medal Table'!$E:$E,'Each Gender Events'!AW$2)*'Medal values'!$B$1
+ COUNTIFS('Official Medal Table'!$G:$G,'Each Gender Events'!$A61,'Official Medal Table'!$C:$C,'Each Gender Events'!AW$1,'Official Medal Table'!$E:$E,'Each Gender Events'!AW$2)*'Medal values'!$B$2
+ COUNTIFS('Official Medal Table'!$H:$H,'Each Gender Events'!$A61,'Official Medal Table'!$C:$C,'Each Gender Events'!AW$1,'Official Medal Table'!$E:$E,'Each Gender Events'!AW$2)*'Medal values'!$B$3
+ COUNTIFS('Official Medal Table'!$I:$I,'Each Gender Events'!$A61,'Official Medal Table'!$C:$C,'Each Gender Events'!AW$1,'Official Medal Table'!$E:$E,'Each Gender Events'!AW$2)*'Medal values'!$B$3
+ COUNTIFS('Official Medal Table'!$F:$F,'Each Gender Events'!$A61,'Official Medal Table'!$C:$C,'Each Gender Events'!AW$1,'Official Medal Table'!$E:$E,"Mixed")*'Medal values'!$B$1/2
+ COUNTIFS('Official Medal Table'!$G:$G,'Each Gender Events'!$A61,'Official Medal Table'!$C:$C,'Each Gender Events'!AW$1,'Official Medal Table'!$E:$E,"Mixed")*'Medal values'!$B$2/2
+ COUNTIFS('Official Medal Table'!$H:$H,'Each Gender Events'!$A61,'Official Medal Table'!$C:$C,'Each Gender Events'!AW$1,'Official Medal Table'!$E:$E,"Mixed")*'Medal values'!$B$3/2
+ COUNTIFS('Official Medal Table'!$I:$I,'Each Gender Events'!$A61,'Official Medal Table'!$C:$C,'Each Gender Events'!AW$1,'Official Medal Table'!$E:$E,"Mixed")*'Medal values'!$B$3/2</f>
        <v>0</v>
      </c>
      <c r="AX61">
        <f>COUNTIFS('Official Medal Table'!$F:$F,'Each Gender Events'!$A61,'Official Medal Table'!$C:$C,'Each Gender Events'!AX$1,'Official Medal Table'!$E:$E,'Each Gender Events'!AX$2)*'Medal values'!$B$1
+ COUNTIFS('Official Medal Table'!$G:$G,'Each Gender Events'!$A61,'Official Medal Table'!$C:$C,'Each Gender Events'!AX$1,'Official Medal Table'!$E:$E,'Each Gender Events'!AX$2)*'Medal values'!$B$2
+ COUNTIFS('Official Medal Table'!$H:$H,'Each Gender Events'!$A61,'Official Medal Table'!$C:$C,'Each Gender Events'!AX$1,'Official Medal Table'!$E:$E,'Each Gender Events'!AX$2)*'Medal values'!$B$3
+ COUNTIFS('Official Medal Table'!$I:$I,'Each Gender Events'!$A61,'Official Medal Table'!$C:$C,'Each Gender Events'!AX$1,'Official Medal Table'!$E:$E,'Each Gender Events'!AX$2)*'Medal values'!$B$3
+ COUNTIFS('Official Medal Table'!$F:$F,'Each Gender Events'!$A61,'Official Medal Table'!$C:$C,'Each Gender Events'!AX$1,'Official Medal Table'!$E:$E,"Mixed")*'Medal values'!$B$1/2
+ COUNTIFS('Official Medal Table'!$G:$G,'Each Gender Events'!$A61,'Official Medal Table'!$C:$C,'Each Gender Events'!AX$1,'Official Medal Table'!$E:$E,"Mixed")*'Medal values'!$B$2/2
+ COUNTIFS('Official Medal Table'!$H:$H,'Each Gender Events'!$A61,'Official Medal Table'!$C:$C,'Each Gender Events'!AX$1,'Official Medal Table'!$E:$E,"Mixed")*'Medal values'!$B$3/2
+ COUNTIFS('Official Medal Table'!$I:$I,'Each Gender Events'!$A61,'Official Medal Table'!$C:$C,'Each Gender Events'!AX$1,'Official Medal Table'!$E:$E,"Mixed")*'Medal values'!$B$3/2</f>
        <v>0</v>
      </c>
      <c r="AY61">
        <f>COUNTIFS('Official Medal Table'!$F:$F,'Each Gender Events'!$A61,'Official Medal Table'!$C:$C,'Each Gender Events'!AY$1,'Official Medal Table'!$E:$E,'Each Gender Events'!AY$2)*'Medal values'!$B$1
+ COUNTIFS('Official Medal Table'!$G:$G,'Each Gender Events'!$A61,'Official Medal Table'!$C:$C,'Each Gender Events'!AY$1,'Official Medal Table'!$E:$E,'Each Gender Events'!AY$2)*'Medal values'!$B$2
+ COUNTIFS('Official Medal Table'!$H:$H,'Each Gender Events'!$A61,'Official Medal Table'!$C:$C,'Each Gender Events'!AY$1,'Official Medal Table'!$E:$E,'Each Gender Events'!AY$2)*'Medal values'!$B$3
+ COUNTIFS('Official Medal Table'!$I:$I,'Each Gender Events'!$A61,'Official Medal Table'!$C:$C,'Each Gender Events'!AY$1,'Official Medal Table'!$E:$E,'Each Gender Events'!AY$2)*'Medal values'!$B$3
+ COUNTIFS('Official Medal Table'!$F:$F,'Each Gender Events'!$A61,'Official Medal Table'!$C:$C,'Each Gender Events'!AY$1,'Official Medal Table'!$E:$E,"Mixed")*'Medal values'!$B$1/2
+ COUNTIFS('Official Medal Table'!$G:$G,'Each Gender Events'!$A61,'Official Medal Table'!$C:$C,'Each Gender Events'!AY$1,'Official Medal Table'!$E:$E,"Mixed")*'Medal values'!$B$2/2
+ COUNTIFS('Official Medal Table'!$H:$H,'Each Gender Events'!$A61,'Official Medal Table'!$C:$C,'Each Gender Events'!AY$1,'Official Medal Table'!$E:$E,"Mixed")*'Medal values'!$B$3/2
+ COUNTIFS('Official Medal Table'!$I:$I,'Each Gender Events'!$A61,'Official Medal Table'!$C:$C,'Each Gender Events'!AY$1,'Official Medal Table'!$E:$E,"Mixed")*'Medal values'!$B$3/2</f>
        <v>0</v>
      </c>
      <c r="AZ61">
        <f>COUNTIFS('Official Medal Table'!$F:$F,'Each Gender Events'!$A61,'Official Medal Table'!$C:$C,'Each Gender Events'!AZ$1,'Official Medal Table'!$E:$E,'Each Gender Events'!AZ$2)*'Medal values'!$B$1
+ COUNTIFS('Official Medal Table'!$G:$G,'Each Gender Events'!$A61,'Official Medal Table'!$C:$C,'Each Gender Events'!AZ$1,'Official Medal Table'!$E:$E,'Each Gender Events'!AZ$2)*'Medal values'!$B$2
+ COUNTIFS('Official Medal Table'!$H:$H,'Each Gender Events'!$A61,'Official Medal Table'!$C:$C,'Each Gender Events'!AZ$1,'Official Medal Table'!$E:$E,'Each Gender Events'!AZ$2)*'Medal values'!$B$3
+ COUNTIFS('Official Medal Table'!$I:$I,'Each Gender Events'!$A61,'Official Medal Table'!$C:$C,'Each Gender Events'!AZ$1,'Official Medal Table'!$E:$E,'Each Gender Events'!AZ$2)*'Medal values'!$B$3
+ COUNTIFS('Official Medal Table'!$F:$F,'Each Gender Events'!$A61,'Official Medal Table'!$C:$C,'Each Gender Events'!AZ$1,'Official Medal Table'!$E:$E,"Mixed")*'Medal values'!$B$1/2
+ COUNTIFS('Official Medal Table'!$G:$G,'Each Gender Events'!$A61,'Official Medal Table'!$C:$C,'Each Gender Events'!AZ$1,'Official Medal Table'!$E:$E,"Mixed")*'Medal values'!$B$2/2
+ COUNTIFS('Official Medal Table'!$H:$H,'Each Gender Events'!$A61,'Official Medal Table'!$C:$C,'Each Gender Events'!AZ$1,'Official Medal Table'!$E:$E,"Mixed")*'Medal values'!$B$3/2
+ COUNTIFS('Official Medal Table'!$I:$I,'Each Gender Events'!$A61,'Official Medal Table'!$C:$C,'Each Gender Events'!AZ$1,'Official Medal Table'!$E:$E,"Mixed")*'Medal values'!$B$3/2</f>
        <v>0</v>
      </c>
      <c r="BA61">
        <f>COUNTIFS('Official Medal Table'!$F:$F,'Each Gender Events'!$A61,'Official Medal Table'!$C:$C,'Each Gender Events'!BA$1,'Official Medal Table'!$E:$E,'Each Gender Events'!BA$2)*'Medal values'!$B$1
+ COUNTIFS('Official Medal Table'!$G:$G,'Each Gender Events'!$A61,'Official Medal Table'!$C:$C,'Each Gender Events'!BA$1,'Official Medal Table'!$E:$E,'Each Gender Events'!BA$2)*'Medal values'!$B$2
+ COUNTIFS('Official Medal Table'!$H:$H,'Each Gender Events'!$A61,'Official Medal Table'!$C:$C,'Each Gender Events'!BA$1,'Official Medal Table'!$E:$E,'Each Gender Events'!BA$2)*'Medal values'!$B$3
+ COUNTIFS('Official Medal Table'!$I:$I,'Each Gender Events'!$A61,'Official Medal Table'!$C:$C,'Each Gender Events'!BA$1,'Official Medal Table'!$E:$E,'Each Gender Events'!BA$2)*'Medal values'!$B$3
+ COUNTIFS('Official Medal Table'!$F:$F,'Each Gender Events'!$A61,'Official Medal Table'!$C:$C,'Each Gender Events'!BA$1,'Official Medal Table'!$E:$E,"Mixed")*'Medal values'!$B$1/2
+ COUNTIFS('Official Medal Table'!$G:$G,'Each Gender Events'!$A61,'Official Medal Table'!$C:$C,'Each Gender Events'!BA$1,'Official Medal Table'!$E:$E,"Mixed")*'Medal values'!$B$2/2
+ COUNTIFS('Official Medal Table'!$H:$H,'Each Gender Events'!$A61,'Official Medal Table'!$C:$C,'Each Gender Events'!BA$1,'Official Medal Table'!$E:$E,"Mixed")*'Medal values'!$B$3/2
+ COUNTIFS('Official Medal Table'!$I:$I,'Each Gender Events'!$A61,'Official Medal Table'!$C:$C,'Each Gender Events'!BA$1,'Official Medal Table'!$E:$E,"Mixed")*'Medal values'!$B$3/2</f>
        <v>0</v>
      </c>
      <c r="BB61">
        <f>COUNTIFS('Official Medal Table'!$F:$F,'Each Gender Events'!$A61,'Official Medal Table'!$C:$C,'Each Gender Events'!BB$1,'Official Medal Table'!$E:$E,'Each Gender Events'!BB$2)*'Medal values'!$B$1
+ COUNTIFS('Official Medal Table'!$G:$G,'Each Gender Events'!$A61,'Official Medal Table'!$C:$C,'Each Gender Events'!BB$1,'Official Medal Table'!$E:$E,'Each Gender Events'!BB$2)*'Medal values'!$B$2
+ COUNTIFS('Official Medal Table'!$H:$H,'Each Gender Events'!$A61,'Official Medal Table'!$C:$C,'Each Gender Events'!BB$1,'Official Medal Table'!$E:$E,'Each Gender Events'!BB$2)*'Medal values'!$B$3
+ COUNTIFS('Official Medal Table'!$I:$I,'Each Gender Events'!$A61,'Official Medal Table'!$C:$C,'Each Gender Events'!BB$1,'Official Medal Table'!$E:$E,'Each Gender Events'!BB$2)*'Medal values'!$B$3
+ COUNTIFS('Official Medal Table'!$F:$F,'Each Gender Events'!$A61,'Official Medal Table'!$C:$C,'Each Gender Events'!BB$1,'Official Medal Table'!$E:$E,"Mixed")*'Medal values'!$B$1/2
+ COUNTIFS('Official Medal Table'!$G:$G,'Each Gender Events'!$A61,'Official Medal Table'!$C:$C,'Each Gender Events'!BB$1,'Official Medal Table'!$E:$E,"Mixed")*'Medal values'!$B$2/2
+ COUNTIFS('Official Medal Table'!$H:$H,'Each Gender Events'!$A61,'Official Medal Table'!$C:$C,'Each Gender Events'!BB$1,'Official Medal Table'!$E:$E,"Mixed")*'Medal values'!$B$3/2
+ COUNTIFS('Official Medal Table'!$I:$I,'Each Gender Events'!$A61,'Official Medal Table'!$C:$C,'Each Gender Events'!BB$1,'Official Medal Table'!$E:$E,"Mixed")*'Medal values'!$B$3/2</f>
        <v>0</v>
      </c>
      <c r="BC61">
        <f>COUNTIFS('Official Medal Table'!$F:$F,'Each Gender Events'!$A61,'Official Medal Table'!$C:$C,'Each Gender Events'!BC$1,'Official Medal Table'!$E:$E,'Each Gender Events'!BC$2)*'Medal values'!$B$1
+ COUNTIFS('Official Medal Table'!$G:$G,'Each Gender Events'!$A61,'Official Medal Table'!$C:$C,'Each Gender Events'!BC$1,'Official Medal Table'!$E:$E,'Each Gender Events'!BC$2)*'Medal values'!$B$2
+ COUNTIFS('Official Medal Table'!$H:$H,'Each Gender Events'!$A61,'Official Medal Table'!$C:$C,'Each Gender Events'!BC$1,'Official Medal Table'!$E:$E,'Each Gender Events'!BC$2)*'Medal values'!$B$3
+ COUNTIFS('Official Medal Table'!$I:$I,'Each Gender Events'!$A61,'Official Medal Table'!$C:$C,'Each Gender Events'!BC$1,'Official Medal Table'!$E:$E,'Each Gender Events'!BC$2)*'Medal values'!$B$3
+ COUNTIFS('Official Medal Table'!$F:$F,'Each Gender Events'!$A61,'Official Medal Table'!$C:$C,'Each Gender Events'!BC$1,'Official Medal Table'!$E:$E,"Mixed")*'Medal values'!$B$1/2
+ COUNTIFS('Official Medal Table'!$G:$G,'Each Gender Events'!$A61,'Official Medal Table'!$C:$C,'Each Gender Events'!BC$1,'Official Medal Table'!$E:$E,"Mixed")*'Medal values'!$B$2/2
+ COUNTIFS('Official Medal Table'!$H:$H,'Each Gender Events'!$A61,'Official Medal Table'!$C:$C,'Each Gender Events'!BC$1,'Official Medal Table'!$E:$E,"Mixed")*'Medal values'!$B$3/2
+ COUNTIFS('Official Medal Table'!$I:$I,'Each Gender Events'!$A61,'Official Medal Table'!$C:$C,'Each Gender Events'!BC$1,'Official Medal Table'!$E:$E,"Mixed")*'Medal values'!$B$3/2</f>
        <v>0</v>
      </c>
      <c r="BD61">
        <f>COUNTIFS('Official Medal Table'!$F:$F,'Each Gender Events'!$A61,'Official Medal Table'!$C:$C,'Each Gender Events'!BD$1,'Official Medal Table'!$E:$E,'Each Gender Events'!BD$2)*'Medal values'!$B$1
+ COUNTIFS('Official Medal Table'!$G:$G,'Each Gender Events'!$A61,'Official Medal Table'!$C:$C,'Each Gender Events'!BD$1,'Official Medal Table'!$E:$E,'Each Gender Events'!BD$2)*'Medal values'!$B$2
+ COUNTIFS('Official Medal Table'!$H:$H,'Each Gender Events'!$A61,'Official Medal Table'!$C:$C,'Each Gender Events'!BD$1,'Official Medal Table'!$E:$E,'Each Gender Events'!BD$2)*'Medal values'!$B$3
+ COUNTIFS('Official Medal Table'!$I:$I,'Each Gender Events'!$A61,'Official Medal Table'!$C:$C,'Each Gender Events'!BD$1,'Official Medal Table'!$E:$E,'Each Gender Events'!BD$2)*'Medal values'!$B$3
+ COUNTIFS('Official Medal Table'!$F:$F,'Each Gender Events'!$A61,'Official Medal Table'!$C:$C,'Each Gender Events'!BD$1,'Official Medal Table'!$E:$E,"Mixed")*'Medal values'!$B$1/2
+ COUNTIFS('Official Medal Table'!$G:$G,'Each Gender Events'!$A61,'Official Medal Table'!$C:$C,'Each Gender Events'!BD$1,'Official Medal Table'!$E:$E,"Mixed")*'Medal values'!$B$2/2
+ COUNTIFS('Official Medal Table'!$H:$H,'Each Gender Events'!$A61,'Official Medal Table'!$C:$C,'Each Gender Events'!BD$1,'Official Medal Table'!$E:$E,"Mixed")*'Medal values'!$B$3/2
+ COUNTIFS('Official Medal Table'!$I:$I,'Each Gender Events'!$A61,'Official Medal Table'!$C:$C,'Each Gender Events'!BD$1,'Official Medal Table'!$E:$E,"Mixed")*'Medal values'!$B$3/2</f>
        <v>0</v>
      </c>
      <c r="BE61">
        <f>COUNTIFS('Official Medal Table'!$F:$F,'Each Gender Events'!$A61,'Official Medal Table'!$C:$C,'Each Gender Events'!BE$1,'Official Medal Table'!$E:$E,'Each Gender Events'!BE$2)*'Medal values'!$B$1
+ COUNTIFS('Official Medal Table'!$G:$G,'Each Gender Events'!$A61,'Official Medal Table'!$C:$C,'Each Gender Events'!BE$1,'Official Medal Table'!$E:$E,'Each Gender Events'!BE$2)*'Medal values'!$B$2
+ COUNTIFS('Official Medal Table'!$H:$H,'Each Gender Events'!$A61,'Official Medal Table'!$C:$C,'Each Gender Events'!BE$1,'Official Medal Table'!$E:$E,'Each Gender Events'!BE$2)*'Medal values'!$B$3
+ COUNTIFS('Official Medal Table'!$I:$I,'Each Gender Events'!$A61,'Official Medal Table'!$C:$C,'Each Gender Events'!BE$1,'Official Medal Table'!$E:$E,'Each Gender Events'!BE$2)*'Medal values'!$B$3
+ COUNTIFS('Official Medal Table'!$F:$F,'Each Gender Events'!$A61,'Official Medal Table'!$C:$C,'Each Gender Events'!BE$1,'Official Medal Table'!$E:$E,"Mixed")*'Medal values'!$B$1/2
+ COUNTIFS('Official Medal Table'!$G:$G,'Each Gender Events'!$A61,'Official Medal Table'!$C:$C,'Each Gender Events'!BE$1,'Official Medal Table'!$E:$E,"Mixed")*'Medal values'!$B$2/2
+ COUNTIFS('Official Medal Table'!$H:$H,'Each Gender Events'!$A61,'Official Medal Table'!$C:$C,'Each Gender Events'!BE$1,'Official Medal Table'!$E:$E,"Mixed")*'Medal values'!$B$3/2
+ COUNTIFS('Official Medal Table'!$I:$I,'Each Gender Events'!$A61,'Official Medal Table'!$C:$C,'Each Gender Events'!BE$1,'Official Medal Table'!$E:$E,"Mixed")*'Medal values'!$B$3/2</f>
        <v>0</v>
      </c>
      <c r="BF61">
        <f>COUNTIFS('Official Medal Table'!$F:$F,'Each Gender Events'!$A61,'Official Medal Table'!$C:$C,'Each Gender Events'!BF$1,'Official Medal Table'!$E:$E,'Each Gender Events'!BF$2)*'Medal values'!$B$1
+ COUNTIFS('Official Medal Table'!$G:$G,'Each Gender Events'!$A61,'Official Medal Table'!$C:$C,'Each Gender Events'!BF$1,'Official Medal Table'!$E:$E,'Each Gender Events'!BF$2)*'Medal values'!$B$2
+ COUNTIFS('Official Medal Table'!$H:$H,'Each Gender Events'!$A61,'Official Medal Table'!$C:$C,'Each Gender Events'!BF$1,'Official Medal Table'!$E:$E,'Each Gender Events'!BF$2)*'Medal values'!$B$3
+ COUNTIFS('Official Medal Table'!$I:$I,'Each Gender Events'!$A61,'Official Medal Table'!$C:$C,'Each Gender Events'!BF$1,'Official Medal Table'!$E:$E,'Each Gender Events'!BF$2)*'Medal values'!$B$3
+ COUNTIFS('Official Medal Table'!$F:$F,'Each Gender Events'!$A61,'Official Medal Table'!$C:$C,'Each Gender Events'!BF$1,'Official Medal Table'!$E:$E,"Mixed")*'Medal values'!$B$1/2
+ COUNTIFS('Official Medal Table'!$G:$G,'Each Gender Events'!$A61,'Official Medal Table'!$C:$C,'Each Gender Events'!BF$1,'Official Medal Table'!$E:$E,"Mixed")*'Medal values'!$B$2/2
+ COUNTIFS('Official Medal Table'!$H:$H,'Each Gender Events'!$A61,'Official Medal Table'!$C:$C,'Each Gender Events'!BF$1,'Official Medal Table'!$E:$E,"Mixed")*'Medal values'!$B$3/2
+ COUNTIFS('Official Medal Table'!$I:$I,'Each Gender Events'!$A61,'Official Medal Table'!$C:$C,'Each Gender Events'!BF$1,'Official Medal Table'!$E:$E,"Mixed")*'Medal values'!$B$3/2</f>
        <v>0</v>
      </c>
      <c r="BG61">
        <f>COUNTIFS('Official Medal Table'!$F:$F,'Each Gender Events'!$A61,'Official Medal Table'!$C:$C,'Each Gender Events'!BG$1,'Official Medal Table'!$E:$E,'Each Gender Events'!BG$2)*'Medal values'!$B$1
+ COUNTIFS('Official Medal Table'!$G:$G,'Each Gender Events'!$A61,'Official Medal Table'!$C:$C,'Each Gender Events'!BG$1,'Official Medal Table'!$E:$E,'Each Gender Events'!BG$2)*'Medal values'!$B$2
+ COUNTIFS('Official Medal Table'!$H:$H,'Each Gender Events'!$A61,'Official Medal Table'!$C:$C,'Each Gender Events'!BG$1,'Official Medal Table'!$E:$E,'Each Gender Events'!BG$2)*'Medal values'!$B$3
+ COUNTIFS('Official Medal Table'!$I:$I,'Each Gender Events'!$A61,'Official Medal Table'!$C:$C,'Each Gender Events'!BG$1,'Official Medal Table'!$E:$E,'Each Gender Events'!BG$2)*'Medal values'!$B$3
+ COUNTIFS('Official Medal Table'!$F:$F,'Each Gender Events'!$A61,'Official Medal Table'!$C:$C,'Each Gender Events'!BG$1,'Official Medal Table'!$E:$E,"Mixed")*'Medal values'!$B$1/2
+ COUNTIFS('Official Medal Table'!$G:$G,'Each Gender Events'!$A61,'Official Medal Table'!$C:$C,'Each Gender Events'!BG$1,'Official Medal Table'!$E:$E,"Mixed")*'Medal values'!$B$2/2
+ COUNTIFS('Official Medal Table'!$H:$H,'Each Gender Events'!$A61,'Official Medal Table'!$C:$C,'Each Gender Events'!BG$1,'Official Medal Table'!$E:$E,"Mixed")*'Medal values'!$B$3/2
+ COUNTIFS('Official Medal Table'!$I:$I,'Each Gender Events'!$A61,'Official Medal Table'!$C:$C,'Each Gender Events'!BG$1,'Official Medal Table'!$E:$E,"Mixed")*'Medal values'!$B$3/2</f>
        <v>0</v>
      </c>
      <c r="BH61">
        <f>COUNTIFS('Official Medal Table'!$F:$F,'Each Gender Events'!$A61,'Official Medal Table'!$C:$C,'Each Gender Events'!BH$1,'Official Medal Table'!$E:$E,'Each Gender Events'!BH$2)*'Medal values'!$B$1
+ COUNTIFS('Official Medal Table'!$G:$G,'Each Gender Events'!$A61,'Official Medal Table'!$C:$C,'Each Gender Events'!BH$1,'Official Medal Table'!$E:$E,'Each Gender Events'!BH$2)*'Medal values'!$B$2
+ COUNTIFS('Official Medal Table'!$H:$H,'Each Gender Events'!$A61,'Official Medal Table'!$C:$C,'Each Gender Events'!BH$1,'Official Medal Table'!$E:$E,'Each Gender Events'!BH$2)*'Medal values'!$B$3
+ COUNTIFS('Official Medal Table'!$I:$I,'Each Gender Events'!$A61,'Official Medal Table'!$C:$C,'Each Gender Events'!BH$1,'Official Medal Table'!$E:$E,'Each Gender Events'!BH$2)*'Medal values'!$B$3
+ COUNTIFS('Official Medal Table'!$F:$F,'Each Gender Events'!$A61,'Official Medal Table'!$C:$C,'Each Gender Events'!BH$1,'Official Medal Table'!$E:$E,"Mixed")*'Medal values'!$B$1/2
+ COUNTIFS('Official Medal Table'!$G:$G,'Each Gender Events'!$A61,'Official Medal Table'!$C:$C,'Each Gender Events'!BH$1,'Official Medal Table'!$E:$E,"Mixed")*'Medal values'!$B$2/2
+ COUNTIFS('Official Medal Table'!$H:$H,'Each Gender Events'!$A61,'Official Medal Table'!$C:$C,'Each Gender Events'!BH$1,'Official Medal Table'!$E:$E,"Mixed")*'Medal values'!$B$3/2
+ COUNTIFS('Official Medal Table'!$I:$I,'Each Gender Events'!$A61,'Official Medal Table'!$C:$C,'Each Gender Events'!BH$1,'Official Medal Table'!$E:$E,"Mixed")*'Medal values'!$B$3/2</f>
        <v>0</v>
      </c>
      <c r="BI61">
        <f>COUNTIFS('Official Medal Table'!$F:$F,'Each Gender Events'!$A61,'Official Medal Table'!$C:$C,'Each Gender Events'!BI$1,'Official Medal Table'!$E:$E,'Each Gender Events'!BI$2)*'Medal values'!$B$1
+ COUNTIFS('Official Medal Table'!$G:$G,'Each Gender Events'!$A61,'Official Medal Table'!$C:$C,'Each Gender Events'!BI$1,'Official Medal Table'!$E:$E,'Each Gender Events'!BI$2)*'Medal values'!$B$2
+ COUNTIFS('Official Medal Table'!$H:$H,'Each Gender Events'!$A61,'Official Medal Table'!$C:$C,'Each Gender Events'!BI$1,'Official Medal Table'!$E:$E,'Each Gender Events'!BI$2)*'Medal values'!$B$3
+ COUNTIFS('Official Medal Table'!$I:$I,'Each Gender Events'!$A61,'Official Medal Table'!$C:$C,'Each Gender Events'!BI$1,'Official Medal Table'!$E:$E,'Each Gender Events'!BI$2)*'Medal values'!$B$3
+ COUNTIFS('Official Medal Table'!$F:$F,'Each Gender Events'!$A61,'Official Medal Table'!$C:$C,'Each Gender Events'!BI$1,'Official Medal Table'!$E:$E,"Mixed")*'Medal values'!$B$1/2
+ COUNTIFS('Official Medal Table'!$G:$G,'Each Gender Events'!$A61,'Official Medal Table'!$C:$C,'Each Gender Events'!BI$1,'Official Medal Table'!$E:$E,"Mixed")*'Medal values'!$B$2/2
+ COUNTIFS('Official Medal Table'!$H:$H,'Each Gender Events'!$A61,'Official Medal Table'!$C:$C,'Each Gender Events'!BI$1,'Official Medal Table'!$E:$E,"Mixed")*'Medal values'!$B$3/2
+ COUNTIFS('Official Medal Table'!$I:$I,'Each Gender Events'!$A61,'Official Medal Table'!$C:$C,'Each Gender Events'!BI$1,'Official Medal Table'!$E:$E,"Mixed")*'Medal values'!$B$3/2</f>
        <v>0</v>
      </c>
      <c r="BJ61">
        <f>COUNTIFS('Official Medal Table'!$F:$F,'Each Gender Events'!$A61,'Official Medal Table'!$C:$C,'Each Gender Events'!BJ$1,'Official Medal Table'!$E:$E,'Each Gender Events'!BJ$2)*'Medal values'!$B$1
+ COUNTIFS('Official Medal Table'!$G:$G,'Each Gender Events'!$A61,'Official Medal Table'!$C:$C,'Each Gender Events'!BJ$1,'Official Medal Table'!$E:$E,'Each Gender Events'!BJ$2)*'Medal values'!$B$2
+ COUNTIFS('Official Medal Table'!$H:$H,'Each Gender Events'!$A61,'Official Medal Table'!$C:$C,'Each Gender Events'!BJ$1,'Official Medal Table'!$E:$E,'Each Gender Events'!BJ$2)*'Medal values'!$B$3
+ COUNTIFS('Official Medal Table'!$I:$I,'Each Gender Events'!$A61,'Official Medal Table'!$C:$C,'Each Gender Events'!BJ$1,'Official Medal Table'!$E:$E,'Each Gender Events'!BJ$2)*'Medal values'!$B$3
+ COUNTIFS('Official Medal Table'!$F:$F,'Each Gender Events'!$A61,'Official Medal Table'!$C:$C,'Each Gender Events'!BJ$1,'Official Medal Table'!$E:$E,"Mixed")*'Medal values'!$B$1/2
+ COUNTIFS('Official Medal Table'!$G:$G,'Each Gender Events'!$A61,'Official Medal Table'!$C:$C,'Each Gender Events'!BJ$1,'Official Medal Table'!$E:$E,"Mixed")*'Medal values'!$B$2/2
+ COUNTIFS('Official Medal Table'!$H:$H,'Each Gender Events'!$A61,'Official Medal Table'!$C:$C,'Each Gender Events'!BJ$1,'Official Medal Table'!$E:$E,"Mixed")*'Medal values'!$B$3/2
+ COUNTIFS('Official Medal Table'!$I:$I,'Each Gender Events'!$A61,'Official Medal Table'!$C:$C,'Each Gender Events'!BJ$1,'Official Medal Table'!$E:$E,"Mixed")*'Medal values'!$B$3/2</f>
        <v>0</v>
      </c>
      <c r="BK61">
        <f>COUNTIFS('Official Medal Table'!$F:$F,'Each Gender Events'!$A61,'Official Medal Table'!$C:$C,'Each Gender Events'!BK$1,'Official Medal Table'!$E:$E,'Each Gender Events'!BK$2)*'Medal values'!$B$1
+ COUNTIFS('Official Medal Table'!$G:$G,'Each Gender Events'!$A61,'Official Medal Table'!$C:$C,'Each Gender Events'!BK$1,'Official Medal Table'!$E:$E,'Each Gender Events'!BK$2)*'Medal values'!$B$2
+ COUNTIFS('Official Medal Table'!$H:$H,'Each Gender Events'!$A61,'Official Medal Table'!$C:$C,'Each Gender Events'!BK$1,'Official Medal Table'!$E:$E,'Each Gender Events'!BK$2)*'Medal values'!$B$3
+ COUNTIFS('Official Medal Table'!$I:$I,'Each Gender Events'!$A61,'Official Medal Table'!$C:$C,'Each Gender Events'!BK$1,'Official Medal Table'!$E:$E,'Each Gender Events'!BK$2)*'Medal values'!$B$3
+ COUNTIFS('Official Medal Table'!$F:$F,'Each Gender Events'!$A61,'Official Medal Table'!$C:$C,'Each Gender Events'!BK$1,'Official Medal Table'!$E:$E,"Mixed")*'Medal values'!$B$1/2
+ COUNTIFS('Official Medal Table'!$G:$G,'Each Gender Events'!$A61,'Official Medal Table'!$C:$C,'Each Gender Events'!BK$1,'Official Medal Table'!$E:$E,"Mixed")*'Medal values'!$B$2/2
+ COUNTIFS('Official Medal Table'!$H:$H,'Each Gender Events'!$A61,'Official Medal Table'!$C:$C,'Each Gender Events'!BK$1,'Official Medal Table'!$E:$E,"Mixed")*'Medal values'!$B$3/2
+ COUNTIFS('Official Medal Table'!$I:$I,'Each Gender Events'!$A61,'Official Medal Table'!$C:$C,'Each Gender Events'!BK$1,'Official Medal Table'!$E:$E,"Mixed")*'Medal values'!$B$3/2</f>
        <v>0</v>
      </c>
      <c r="BL61">
        <f>COUNTIFS('Official Medal Table'!$F:$F,'Each Gender Events'!$A61,'Official Medal Table'!$C:$C,'Each Gender Events'!BL$1,'Official Medal Table'!$E:$E,'Each Gender Events'!BL$2)*'Medal values'!$B$1
+ COUNTIFS('Official Medal Table'!$G:$G,'Each Gender Events'!$A61,'Official Medal Table'!$C:$C,'Each Gender Events'!BL$1,'Official Medal Table'!$E:$E,'Each Gender Events'!BL$2)*'Medal values'!$B$2
+ COUNTIFS('Official Medal Table'!$H:$H,'Each Gender Events'!$A61,'Official Medal Table'!$C:$C,'Each Gender Events'!BL$1,'Official Medal Table'!$E:$E,'Each Gender Events'!BL$2)*'Medal values'!$B$3
+ COUNTIFS('Official Medal Table'!$I:$I,'Each Gender Events'!$A61,'Official Medal Table'!$C:$C,'Each Gender Events'!BL$1,'Official Medal Table'!$E:$E,'Each Gender Events'!BL$2)*'Medal values'!$B$3
+ COUNTIFS('Official Medal Table'!$F:$F,'Each Gender Events'!$A61,'Official Medal Table'!$C:$C,'Each Gender Events'!BL$1,'Official Medal Table'!$E:$E,"Mixed")*'Medal values'!$B$1/2
+ COUNTIFS('Official Medal Table'!$G:$G,'Each Gender Events'!$A61,'Official Medal Table'!$C:$C,'Each Gender Events'!BL$1,'Official Medal Table'!$E:$E,"Mixed")*'Medal values'!$B$2/2
+ COUNTIFS('Official Medal Table'!$H:$H,'Each Gender Events'!$A61,'Official Medal Table'!$C:$C,'Each Gender Events'!BL$1,'Official Medal Table'!$E:$E,"Mixed")*'Medal values'!$B$3/2
+ COUNTIFS('Official Medal Table'!$I:$I,'Each Gender Events'!$A61,'Official Medal Table'!$C:$C,'Each Gender Events'!BL$1,'Official Medal Table'!$E:$E,"Mixed")*'Medal values'!$B$3/2</f>
        <v>0</v>
      </c>
      <c r="BM61">
        <f>COUNTIFS('Official Medal Table'!$F:$F,'Each Gender Events'!$A61,'Official Medal Table'!$C:$C,'Each Gender Events'!BM$1,'Official Medal Table'!$E:$E,'Each Gender Events'!BM$2)*'Medal values'!$B$1
+ COUNTIFS('Official Medal Table'!$G:$G,'Each Gender Events'!$A61,'Official Medal Table'!$C:$C,'Each Gender Events'!BM$1,'Official Medal Table'!$E:$E,'Each Gender Events'!BM$2)*'Medal values'!$B$2
+ COUNTIFS('Official Medal Table'!$H:$H,'Each Gender Events'!$A61,'Official Medal Table'!$C:$C,'Each Gender Events'!BM$1,'Official Medal Table'!$E:$E,'Each Gender Events'!BM$2)*'Medal values'!$B$3
+ COUNTIFS('Official Medal Table'!$I:$I,'Each Gender Events'!$A61,'Official Medal Table'!$C:$C,'Each Gender Events'!BM$1,'Official Medal Table'!$E:$E,'Each Gender Events'!BM$2)*'Medal values'!$B$3
+ COUNTIFS('Official Medal Table'!$F:$F,'Each Gender Events'!$A61,'Official Medal Table'!$C:$C,'Each Gender Events'!BM$1,'Official Medal Table'!$E:$E,"Mixed")*'Medal values'!$B$1/2
+ COUNTIFS('Official Medal Table'!$G:$G,'Each Gender Events'!$A61,'Official Medal Table'!$C:$C,'Each Gender Events'!BM$1,'Official Medal Table'!$E:$E,"Mixed")*'Medal values'!$B$2/2
+ COUNTIFS('Official Medal Table'!$H:$H,'Each Gender Events'!$A61,'Official Medal Table'!$C:$C,'Each Gender Events'!BM$1,'Official Medal Table'!$E:$E,"Mixed")*'Medal values'!$B$3/2
+ COUNTIFS('Official Medal Table'!$I:$I,'Each Gender Events'!$A61,'Official Medal Table'!$C:$C,'Each Gender Events'!BM$1,'Official Medal Table'!$E:$E,"Mixed")*'Medal values'!$B$3/2</f>
        <v>0</v>
      </c>
      <c r="BN61">
        <f>COUNTIFS('Official Medal Table'!$F:$F,'Each Gender Events'!$A61,'Official Medal Table'!$C:$C,'Each Gender Events'!BN$1,'Official Medal Table'!$E:$E,'Each Gender Events'!BN$2)*'Medal values'!$B$1
+ COUNTIFS('Official Medal Table'!$G:$G,'Each Gender Events'!$A61,'Official Medal Table'!$C:$C,'Each Gender Events'!BN$1,'Official Medal Table'!$E:$E,'Each Gender Events'!BN$2)*'Medal values'!$B$2
+ COUNTIFS('Official Medal Table'!$H:$H,'Each Gender Events'!$A61,'Official Medal Table'!$C:$C,'Each Gender Events'!BN$1,'Official Medal Table'!$E:$E,'Each Gender Events'!BN$2)*'Medal values'!$B$3
+ COUNTIFS('Official Medal Table'!$I:$I,'Each Gender Events'!$A61,'Official Medal Table'!$C:$C,'Each Gender Events'!BN$1,'Official Medal Table'!$E:$E,'Each Gender Events'!BN$2)*'Medal values'!$B$3
+ COUNTIFS('Official Medal Table'!$F:$F,'Each Gender Events'!$A61,'Official Medal Table'!$C:$C,'Each Gender Events'!BN$1,'Official Medal Table'!$E:$E,"Mixed")*'Medal values'!$B$1/2
+ COUNTIFS('Official Medal Table'!$G:$G,'Each Gender Events'!$A61,'Official Medal Table'!$C:$C,'Each Gender Events'!BN$1,'Official Medal Table'!$E:$E,"Mixed")*'Medal values'!$B$2/2
+ COUNTIFS('Official Medal Table'!$H:$H,'Each Gender Events'!$A61,'Official Medal Table'!$C:$C,'Each Gender Events'!BN$1,'Official Medal Table'!$E:$E,"Mixed")*'Medal values'!$B$3/2
+ COUNTIFS('Official Medal Table'!$I:$I,'Each Gender Events'!$A61,'Official Medal Table'!$C:$C,'Each Gender Events'!BN$1,'Official Medal Table'!$E:$E,"Mixed")*'Medal values'!$B$3/2</f>
        <v>0</v>
      </c>
      <c r="BO61">
        <f>COUNTIFS('Official Medal Table'!$F:$F,'Each Gender Events'!$A61,'Official Medal Table'!$C:$C,'Each Gender Events'!BO$1,'Official Medal Table'!$E:$E,'Each Gender Events'!BO$2)*'Medal values'!$B$1
+ COUNTIFS('Official Medal Table'!$G:$G,'Each Gender Events'!$A61,'Official Medal Table'!$C:$C,'Each Gender Events'!BO$1,'Official Medal Table'!$E:$E,'Each Gender Events'!BO$2)*'Medal values'!$B$2
+ COUNTIFS('Official Medal Table'!$H:$H,'Each Gender Events'!$A61,'Official Medal Table'!$C:$C,'Each Gender Events'!BO$1,'Official Medal Table'!$E:$E,'Each Gender Events'!BO$2)*'Medal values'!$B$3
+ COUNTIFS('Official Medal Table'!$I:$I,'Each Gender Events'!$A61,'Official Medal Table'!$C:$C,'Each Gender Events'!BO$1,'Official Medal Table'!$E:$E,'Each Gender Events'!BO$2)*'Medal values'!$B$3
+ COUNTIFS('Official Medal Table'!$F:$F,'Each Gender Events'!$A61,'Official Medal Table'!$C:$C,'Each Gender Events'!BO$1,'Official Medal Table'!$E:$E,"Mixed")*'Medal values'!$B$1/2
+ COUNTIFS('Official Medal Table'!$G:$G,'Each Gender Events'!$A61,'Official Medal Table'!$C:$C,'Each Gender Events'!BO$1,'Official Medal Table'!$E:$E,"Mixed")*'Medal values'!$B$2/2
+ COUNTIFS('Official Medal Table'!$H:$H,'Each Gender Events'!$A61,'Official Medal Table'!$C:$C,'Each Gender Events'!BO$1,'Official Medal Table'!$E:$E,"Mixed")*'Medal values'!$B$3/2
+ COUNTIFS('Official Medal Table'!$I:$I,'Each Gender Events'!$A61,'Official Medal Table'!$C:$C,'Each Gender Events'!BO$1,'Official Medal Table'!$E:$E,"Mixed")*'Medal values'!$B$3/2</f>
        <v>1</v>
      </c>
      <c r="BP61">
        <f>COUNTIFS('Official Medal Table'!$F:$F,'Each Gender Events'!$A61,'Official Medal Table'!$C:$C,'Each Gender Events'!BP$1,'Official Medal Table'!$E:$E,'Each Gender Events'!BP$2)*'Medal values'!$B$1
+ COUNTIFS('Official Medal Table'!$G:$G,'Each Gender Events'!$A61,'Official Medal Table'!$C:$C,'Each Gender Events'!BP$1,'Official Medal Table'!$E:$E,'Each Gender Events'!BP$2)*'Medal values'!$B$2
+ COUNTIFS('Official Medal Table'!$H:$H,'Each Gender Events'!$A61,'Official Medal Table'!$C:$C,'Each Gender Events'!BP$1,'Official Medal Table'!$E:$E,'Each Gender Events'!BP$2)*'Medal values'!$B$3
+ COUNTIFS('Official Medal Table'!$I:$I,'Each Gender Events'!$A61,'Official Medal Table'!$C:$C,'Each Gender Events'!BP$1,'Official Medal Table'!$E:$E,'Each Gender Events'!BP$2)*'Medal values'!$B$3
+ COUNTIFS('Official Medal Table'!$F:$F,'Each Gender Events'!$A61,'Official Medal Table'!$C:$C,'Each Gender Events'!BP$1,'Official Medal Table'!$E:$E,"Mixed")*'Medal values'!$B$1/2
+ COUNTIFS('Official Medal Table'!$G:$G,'Each Gender Events'!$A61,'Official Medal Table'!$C:$C,'Each Gender Events'!BP$1,'Official Medal Table'!$E:$E,"Mixed")*'Medal values'!$B$2/2
+ COUNTIFS('Official Medal Table'!$H:$H,'Each Gender Events'!$A61,'Official Medal Table'!$C:$C,'Each Gender Events'!BP$1,'Official Medal Table'!$E:$E,"Mixed")*'Medal values'!$B$3/2
+ COUNTIFS('Official Medal Table'!$I:$I,'Each Gender Events'!$A61,'Official Medal Table'!$C:$C,'Each Gender Events'!BP$1,'Official Medal Table'!$E:$E,"Mixed")*'Medal values'!$B$3/2</f>
        <v>0</v>
      </c>
      <c r="BQ61">
        <f>COUNTIFS('Official Medal Table'!$F:$F,'Each Gender Events'!$A61,'Official Medal Table'!$C:$C,'Each Gender Events'!BQ$1,'Official Medal Table'!$E:$E,'Each Gender Events'!BQ$2)*'Medal values'!$B$1
+ COUNTIFS('Official Medal Table'!$G:$G,'Each Gender Events'!$A61,'Official Medal Table'!$C:$C,'Each Gender Events'!BQ$1,'Official Medal Table'!$E:$E,'Each Gender Events'!BQ$2)*'Medal values'!$B$2
+ COUNTIFS('Official Medal Table'!$H:$H,'Each Gender Events'!$A61,'Official Medal Table'!$C:$C,'Each Gender Events'!BQ$1,'Official Medal Table'!$E:$E,'Each Gender Events'!BQ$2)*'Medal values'!$B$3
+ COUNTIFS('Official Medal Table'!$I:$I,'Each Gender Events'!$A61,'Official Medal Table'!$C:$C,'Each Gender Events'!BQ$1,'Official Medal Table'!$E:$E,'Each Gender Events'!BQ$2)*'Medal values'!$B$3
+ COUNTIFS('Official Medal Table'!$F:$F,'Each Gender Events'!$A61,'Official Medal Table'!$C:$C,'Each Gender Events'!BQ$1,'Official Medal Table'!$E:$E,"Mixed")*'Medal values'!$B$1/2
+ COUNTIFS('Official Medal Table'!$G:$G,'Each Gender Events'!$A61,'Official Medal Table'!$C:$C,'Each Gender Events'!BQ$1,'Official Medal Table'!$E:$E,"Mixed")*'Medal values'!$B$2/2
+ COUNTIFS('Official Medal Table'!$H:$H,'Each Gender Events'!$A61,'Official Medal Table'!$C:$C,'Each Gender Events'!BQ$1,'Official Medal Table'!$E:$E,"Mixed")*'Medal values'!$B$3/2
+ COUNTIFS('Official Medal Table'!$I:$I,'Each Gender Events'!$A61,'Official Medal Table'!$C:$C,'Each Gender Events'!BQ$1,'Official Medal Table'!$E:$E,"Mixed")*'Medal values'!$B$3/2</f>
        <v>0</v>
      </c>
      <c r="BR61">
        <f>COUNTIFS('Official Medal Table'!$F:$F,'Each Gender Events'!$A61,'Official Medal Table'!$C:$C,'Each Gender Events'!BR$1,'Official Medal Table'!$E:$E,'Each Gender Events'!BR$2)*'Medal values'!$B$1
+ COUNTIFS('Official Medal Table'!$G:$G,'Each Gender Events'!$A61,'Official Medal Table'!$C:$C,'Each Gender Events'!BR$1,'Official Medal Table'!$E:$E,'Each Gender Events'!BR$2)*'Medal values'!$B$2
+ COUNTIFS('Official Medal Table'!$H:$H,'Each Gender Events'!$A61,'Official Medal Table'!$C:$C,'Each Gender Events'!BR$1,'Official Medal Table'!$E:$E,'Each Gender Events'!BR$2)*'Medal values'!$B$3
+ COUNTIFS('Official Medal Table'!$I:$I,'Each Gender Events'!$A61,'Official Medal Table'!$C:$C,'Each Gender Events'!BR$1,'Official Medal Table'!$E:$E,'Each Gender Events'!BR$2)*'Medal values'!$B$3
+ COUNTIFS('Official Medal Table'!$F:$F,'Each Gender Events'!$A61,'Official Medal Table'!$C:$C,'Each Gender Events'!BR$1,'Official Medal Table'!$E:$E,"Mixed")*'Medal values'!$B$1/2
+ COUNTIFS('Official Medal Table'!$G:$G,'Each Gender Events'!$A61,'Official Medal Table'!$C:$C,'Each Gender Events'!BR$1,'Official Medal Table'!$E:$E,"Mixed")*'Medal values'!$B$2/2
+ COUNTIFS('Official Medal Table'!$H:$H,'Each Gender Events'!$A61,'Official Medal Table'!$C:$C,'Each Gender Events'!BR$1,'Official Medal Table'!$E:$E,"Mixed")*'Medal values'!$B$3/2
+ COUNTIFS('Official Medal Table'!$I:$I,'Each Gender Events'!$A61,'Official Medal Table'!$C:$C,'Each Gender Events'!BR$1,'Official Medal Table'!$E:$E,"Mixed")*'Medal values'!$B$3/2</f>
        <v>0</v>
      </c>
      <c r="BS61">
        <f>COUNTIFS('Official Medal Table'!$F:$F,'Each Gender Events'!$A61,'Official Medal Table'!$C:$C,'Each Gender Events'!BS$1,'Official Medal Table'!$E:$E,'Each Gender Events'!BS$2)*'Medal values'!$B$1
+ COUNTIFS('Official Medal Table'!$G:$G,'Each Gender Events'!$A61,'Official Medal Table'!$C:$C,'Each Gender Events'!BS$1,'Official Medal Table'!$E:$E,'Each Gender Events'!BS$2)*'Medal values'!$B$2
+ COUNTIFS('Official Medal Table'!$H:$H,'Each Gender Events'!$A61,'Official Medal Table'!$C:$C,'Each Gender Events'!BS$1,'Official Medal Table'!$E:$E,'Each Gender Events'!BS$2)*'Medal values'!$B$3
+ COUNTIFS('Official Medal Table'!$I:$I,'Each Gender Events'!$A61,'Official Medal Table'!$C:$C,'Each Gender Events'!BS$1,'Official Medal Table'!$E:$E,'Each Gender Events'!BS$2)*'Medal values'!$B$3
+ COUNTIFS('Official Medal Table'!$F:$F,'Each Gender Events'!$A61,'Official Medal Table'!$C:$C,'Each Gender Events'!BS$1,'Official Medal Table'!$E:$E,"Mixed")*'Medal values'!$B$1/2
+ COUNTIFS('Official Medal Table'!$G:$G,'Each Gender Events'!$A61,'Official Medal Table'!$C:$C,'Each Gender Events'!BS$1,'Official Medal Table'!$E:$E,"Mixed")*'Medal values'!$B$2/2
+ COUNTIFS('Official Medal Table'!$H:$H,'Each Gender Events'!$A61,'Official Medal Table'!$C:$C,'Each Gender Events'!BS$1,'Official Medal Table'!$E:$E,"Mixed")*'Medal values'!$B$3/2
+ COUNTIFS('Official Medal Table'!$I:$I,'Each Gender Events'!$A61,'Official Medal Table'!$C:$C,'Each Gender Events'!BS$1,'Official Medal Table'!$E:$E,"Mixed")*'Medal values'!$B$3/2</f>
        <v>0</v>
      </c>
      <c r="BT61">
        <f>COUNTIFS('Official Medal Table'!$F:$F,'Each Gender Events'!$A61,'Official Medal Table'!$C:$C,'Each Gender Events'!BT$1,'Official Medal Table'!$E:$E,'Each Gender Events'!BT$2)*'Medal values'!$B$1
+ COUNTIFS('Official Medal Table'!$G:$G,'Each Gender Events'!$A61,'Official Medal Table'!$C:$C,'Each Gender Events'!BT$1,'Official Medal Table'!$E:$E,'Each Gender Events'!BT$2)*'Medal values'!$B$2
+ COUNTIFS('Official Medal Table'!$H:$H,'Each Gender Events'!$A61,'Official Medal Table'!$C:$C,'Each Gender Events'!BT$1,'Official Medal Table'!$E:$E,'Each Gender Events'!BT$2)*'Medal values'!$B$3
+ COUNTIFS('Official Medal Table'!$I:$I,'Each Gender Events'!$A61,'Official Medal Table'!$C:$C,'Each Gender Events'!BT$1,'Official Medal Table'!$E:$E,'Each Gender Events'!BT$2)*'Medal values'!$B$3
+ COUNTIFS('Official Medal Table'!$F:$F,'Each Gender Events'!$A61,'Official Medal Table'!$C:$C,'Each Gender Events'!BT$1,'Official Medal Table'!$E:$E,"Mixed")*'Medal values'!$B$1/2
+ COUNTIFS('Official Medal Table'!$G:$G,'Each Gender Events'!$A61,'Official Medal Table'!$C:$C,'Each Gender Events'!BT$1,'Official Medal Table'!$E:$E,"Mixed")*'Medal values'!$B$2/2
+ COUNTIFS('Official Medal Table'!$H:$H,'Each Gender Events'!$A61,'Official Medal Table'!$C:$C,'Each Gender Events'!BT$1,'Official Medal Table'!$E:$E,"Mixed")*'Medal values'!$B$3/2
+ COUNTIFS('Official Medal Table'!$I:$I,'Each Gender Events'!$A61,'Official Medal Table'!$C:$C,'Each Gender Events'!BT$1,'Official Medal Table'!$E:$E,"Mixed")*'Medal values'!$B$3/2</f>
        <v>0</v>
      </c>
      <c r="BU61">
        <f>COUNTIFS('Official Medal Table'!$F:$F,'Each Gender Events'!$A61,'Official Medal Table'!$C:$C,'Each Gender Events'!BU$1,'Official Medal Table'!$E:$E,'Each Gender Events'!BU$2)*'Medal values'!$B$1
+ COUNTIFS('Official Medal Table'!$G:$G,'Each Gender Events'!$A61,'Official Medal Table'!$C:$C,'Each Gender Events'!BU$1,'Official Medal Table'!$E:$E,'Each Gender Events'!BU$2)*'Medal values'!$B$2
+ COUNTIFS('Official Medal Table'!$H:$H,'Each Gender Events'!$A61,'Official Medal Table'!$C:$C,'Each Gender Events'!BU$1,'Official Medal Table'!$E:$E,'Each Gender Events'!BU$2)*'Medal values'!$B$3
+ COUNTIFS('Official Medal Table'!$I:$I,'Each Gender Events'!$A61,'Official Medal Table'!$C:$C,'Each Gender Events'!BU$1,'Official Medal Table'!$E:$E,'Each Gender Events'!BU$2)*'Medal values'!$B$3
+ COUNTIFS('Official Medal Table'!$F:$F,'Each Gender Events'!$A61,'Official Medal Table'!$C:$C,'Each Gender Events'!BU$1,'Official Medal Table'!$E:$E,"Mixed")*'Medal values'!$B$1/2
+ COUNTIFS('Official Medal Table'!$G:$G,'Each Gender Events'!$A61,'Official Medal Table'!$C:$C,'Each Gender Events'!BU$1,'Official Medal Table'!$E:$E,"Mixed")*'Medal values'!$B$2/2
+ COUNTIFS('Official Medal Table'!$H:$H,'Each Gender Events'!$A61,'Official Medal Table'!$C:$C,'Each Gender Events'!BU$1,'Official Medal Table'!$E:$E,"Mixed")*'Medal values'!$B$3/2
+ COUNTIFS('Official Medal Table'!$I:$I,'Each Gender Events'!$A61,'Official Medal Table'!$C:$C,'Each Gender Events'!BU$1,'Official Medal Table'!$E:$E,"Mixed")*'Medal values'!$B$3/2</f>
        <v>0</v>
      </c>
      <c r="BV61">
        <f>COUNTIFS('Official Medal Table'!$F:$F,'Each Gender Events'!$A61,'Official Medal Table'!$C:$C,'Each Gender Events'!BV$1,'Official Medal Table'!$E:$E,'Each Gender Events'!BV$2)*'Medal values'!$B$1
+ COUNTIFS('Official Medal Table'!$G:$G,'Each Gender Events'!$A61,'Official Medal Table'!$C:$C,'Each Gender Events'!BV$1,'Official Medal Table'!$E:$E,'Each Gender Events'!BV$2)*'Medal values'!$B$2
+ COUNTIFS('Official Medal Table'!$H:$H,'Each Gender Events'!$A61,'Official Medal Table'!$C:$C,'Each Gender Events'!BV$1,'Official Medal Table'!$E:$E,'Each Gender Events'!BV$2)*'Medal values'!$B$3
+ COUNTIFS('Official Medal Table'!$I:$I,'Each Gender Events'!$A61,'Official Medal Table'!$C:$C,'Each Gender Events'!BV$1,'Official Medal Table'!$E:$E,'Each Gender Events'!BV$2)*'Medal values'!$B$3
+ COUNTIFS('Official Medal Table'!$F:$F,'Each Gender Events'!$A61,'Official Medal Table'!$C:$C,'Each Gender Events'!BV$1,'Official Medal Table'!$E:$E,"Mixed")*'Medal values'!$B$1/2
+ COUNTIFS('Official Medal Table'!$G:$G,'Each Gender Events'!$A61,'Official Medal Table'!$C:$C,'Each Gender Events'!BV$1,'Official Medal Table'!$E:$E,"Mixed")*'Medal values'!$B$2/2
+ COUNTIFS('Official Medal Table'!$H:$H,'Each Gender Events'!$A61,'Official Medal Table'!$C:$C,'Each Gender Events'!BV$1,'Official Medal Table'!$E:$E,"Mixed")*'Medal values'!$B$3/2
+ COUNTIFS('Official Medal Table'!$I:$I,'Each Gender Events'!$A61,'Official Medal Table'!$C:$C,'Each Gender Events'!BV$1,'Official Medal Table'!$E:$E,"Mixed")*'Medal values'!$B$3/2</f>
        <v>0</v>
      </c>
      <c r="BW61">
        <f>COUNTIFS('Official Medal Table'!$F:$F,'Each Gender Events'!$A61,'Official Medal Table'!$C:$C,'Each Gender Events'!BW$1,'Official Medal Table'!$E:$E,'Each Gender Events'!BW$2)*'Medal values'!$B$1
+ COUNTIFS('Official Medal Table'!$G:$G,'Each Gender Events'!$A61,'Official Medal Table'!$C:$C,'Each Gender Events'!BW$1,'Official Medal Table'!$E:$E,'Each Gender Events'!BW$2)*'Medal values'!$B$2
+ COUNTIFS('Official Medal Table'!$H:$H,'Each Gender Events'!$A61,'Official Medal Table'!$C:$C,'Each Gender Events'!BW$1,'Official Medal Table'!$E:$E,'Each Gender Events'!BW$2)*'Medal values'!$B$3
+ COUNTIFS('Official Medal Table'!$I:$I,'Each Gender Events'!$A61,'Official Medal Table'!$C:$C,'Each Gender Events'!BW$1,'Official Medal Table'!$E:$E,'Each Gender Events'!BW$2)*'Medal values'!$B$3
+ COUNTIFS('Official Medal Table'!$F:$F,'Each Gender Events'!$A61,'Official Medal Table'!$C:$C,'Each Gender Events'!BW$1,'Official Medal Table'!$E:$E,"Mixed")*'Medal values'!$B$1/2
+ COUNTIFS('Official Medal Table'!$G:$G,'Each Gender Events'!$A61,'Official Medal Table'!$C:$C,'Each Gender Events'!BW$1,'Official Medal Table'!$E:$E,"Mixed")*'Medal values'!$B$2/2
+ COUNTIFS('Official Medal Table'!$H:$H,'Each Gender Events'!$A61,'Official Medal Table'!$C:$C,'Each Gender Events'!BW$1,'Official Medal Table'!$E:$E,"Mixed")*'Medal values'!$B$3/2
+ COUNTIFS('Official Medal Table'!$I:$I,'Each Gender Events'!$A61,'Official Medal Table'!$C:$C,'Each Gender Events'!BW$1,'Official Medal Table'!$E:$E,"Mixed")*'Medal values'!$B$3/2</f>
        <v>0</v>
      </c>
      <c r="BX61">
        <f>COUNTIFS('Official Medal Table'!$F:$F,'Each Gender Events'!$A61,'Official Medal Table'!$C:$C,'Each Gender Events'!BX$1,'Official Medal Table'!$E:$E,'Each Gender Events'!BX$2)*'Medal values'!$B$1
+ COUNTIFS('Official Medal Table'!$G:$G,'Each Gender Events'!$A61,'Official Medal Table'!$C:$C,'Each Gender Events'!BX$1,'Official Medal Table'!$E:$E,'Each Gender Events'!BX$2)*'Medal values'!$B$2
+ COUNTIFS('Official Medal Table'!$H:$H,'Each Gender Events'!$A61,'Official Medal Table'!$C:$C,'Each Gender Events'!BX$1,'Official Medal Table'!$E:$E,'Each Gender Events'!BX$2)*'Medal values'!$B$3
+ COUNTIFS('Official Medal Table'!$I:$I,'Each Gender Events'!$A61,'Official Medal Table'!$C:$C,'Each Gender Events'!BX$1,'Official Medal Table'!$E:$E,'Each Gender Events'!BX$2)*'Medal values'!$B$3
+ COUNTIFS('Official Medal Table'!$F:$F,'Each Gender Events'!$A61,'Official Medal Table'!$C:$C,'Each Gender Events'!BX$1,'Official Medal Table'!$E:$E,"Mixed")*'Medal values'!$B$1/2
+ COUNTIFS('Official Medal Table'!$G:$G,'Each Gender Events'!$A61,'Official Medal Table'!$C:$C,'Each Gender Events'!BX$1,'Official Medal Table'!$E:$E,"Mixed")*'Medal values'!$B$2/2
+ COUNTIFS('Official Medal Table'!$H:$H,'Each Gender Events'!$A61,'Official Medal Table'!$C:$C,'Each Gender Events'!BX$1,'Official Medal Table'!$E:$E,"Mixed")*'Medal values'!$B$3/2
+ COUNTIFS('Official Medal Table'!$I:$I,'Each Gender Events'!$A61,'Official Medal Table'!$C:$C,'Each Gender Events'!BX$1,'Official Medal Table'!$E:$E,"Mixed")*'Medal values'!$B$3/2</f>
        <v>0</v>
      </c>
      <c r="BY61">
        <f>COUNTIFS('Official Medal Table'!$F:$F,'Each Gender Events'!$A61,'Official Medal Table'!$C:$C,'Each Gender Events'!BY$1,'Official Medal Table'!$E:$E,'Each Gender Events'!BY$2)*'Medal values'!$B$1
+ COUNTIFS('Official Medal Table'!$G:$G,'Each Gender Events'!$A61,'Official Medal Table'!$C:$C,'Each Gender Events'!BY$1,'Official Medal Table'!$E:$E,'Each Gender Events'!BY$2)*'Medal values'!$B$2
+ COUNTIFS('Official Medal Table'!$H:$H,'Each Gender Events'!$A61,'Official Medal Table'!$C:$C,'Each Gender Events'!BY$1,'Official Medal Table'!$E:$E,'Each Gender Events'!BY$2)*'Medal values'!$B$3
+ COUNTIFS('Official Medal Table'!$I:$I,'Each Gender Events'!$A61,'Official Medal Table'!$C:$C,'Each Gender Events'!BY$1,'Official Medal Table'!$E:$E,'Each Gender Events'!BY$2)*'Medal values'!$B$3
+ COUNTIFS('Official Medal Table'!$F:$F,'Each Gender Events'!$A61,'Official Medal Table'!$C:$C,'Each Gender Events'!BY$1,'Official Medal Table'!$E:$E,"Mixed")*'Medal values'!$B$1/2
+ COUNTIFS('Official Medal Table'!$G:$G,'Each Gender Events'!$A61,'Official Medal Table'!$C:$C,'Each Gender Events'!BY$1,'Official Medal Table'!$E:$E,"Mixed")*'Medal values'!$B$2/2
+ COUNTIFS('Official Medal Table'!$H:$H,'Each Gender Events'!$A61,'Official Medal Table'!$C:$C,'Each Gender Events'!BY$1,'Official Medal Table'!$E:$E,"Mixed")*'Medal values'!$B$3/2
+ COUNTIFS('Official Medal Table'!$I:$I,'Each Gender Events'!$A61,'Official Medal Table'!$C:$C,'Each Gender Events'!BY$1,'Official Medal Table'!$E:$E,"Mixed")*'Medal values'!$B$3/2</f>
        <v>0</v>
      </c>
      <c r="BZ61">
        <f>COUNTIFS('Official Medal Table'!$F:$F,'Each Gender Events'!$A61,'Official Medal Table'!$C:$C,'Each Gender Events'!BZ$1,'Official Medal Table'!$E:$E,'Each Gender Events'!BZ$2)*'Medal values'!$B$1
+ COUNTIFS('Official Medal Table'!$G:$G,'Each Gender Events'!$A61,'Official Medal Table'!$C:$C,'Each Gender Events'!BZ$1,'Official Medal Table'!$E:$E,'Each Gender Events'!BZ$2)*'Medal values'!$B$2
+ COUNTIFS('Official Medal Table'!$H:$H,'Each Gender Events'!$A61,'Official Medal Table'!$C:$C,'Each Gender Events'!BZ$1,'Official Medal Table'!$E:$E,'Each Gender Events'!BZ$2)*'Medal values'!$B$3
+ COUNTIFS('Official Medal Table'!$I:$I,'Each Gender Events'!$A61,'Official Medal Table'!$C:$C,'Each Gender Events'!BZ$1,'Official Medal Table'!$E:$E,'Each Gender Events'!BZ$2)*'Medal values'!$B$3
+ COUNTIFS('Official Medal Table'!$F:$F,'Each Gender Events'!$A61,'Official Medal Table'!$C:$C,'Each Gender Events'!BZ$1,'Official Medal Table'!$E:$E,"Mixed")*'Medal values'!$B$1/2
+ COUNTIFS('Official Medal Table'!$G:$G,'Each Gender Events'!$A61,'Official Medal Table'!$C:$C,'Each Gender Events'!BZ$1,'Official Medal Table'!$E:$E,"Mixed")*'Medal values'!$B$2/2
+ COUNTIFS('Official Medal Table'!$H:$H,'Each Gender Events'!$A61,'Official Medal Table'!$C:$C,'Each Gender Events'!BZ$1,'Official Medal Table'!$E:$E,"Mixed")*'Medal values'!$B$3/2
+ COUNTIFS('Official Medal Table'!$I:$I,'Each Gender Events'!$A61,'Official Medal Table'!$C:$C,'Each Gender Events'!BZ$1,'Official Medal Table'!$E:$E,"Mixed")*'Medal values'!$B$3/2</f>
        <v>0</v>
      </c>
      <c r="CA61">
        <f>COUNTIFS('Official Medal Table'!$F:$F,'Each Gender Events'!$A61,'Official Medal Table'!$C:$C,'Each Gender Events'!CA$1,'Official Medal Table'!$E:$E,'Each Gender Events'!CA$2)*'Medal values'!$B$1
+ COUNTIFS('Official Medal Table'!$G:$G,'Each Gender Events'!$A61,'Official Medal Table'!$C:$C,'Each Gender Events'!CA$1,'Official Medal Table'!$E:$E,'Each Gender Events'!CA$2)*'Medal values'!$B$2
+ COUNTIFS('Official Medal Table'!$H:$H,'Each Gender Events'!$A61,'Official Medal Table'!$C:$C,'Each Gender Events'!CA$1,'Official Medal Table'!$E:$E,'Each Gender Events'!CA$2)*'Medal values'!$B$3
+ COUNTIFS('Official Medal Table'!$I:$I,'Each Gender Events'!$A61,'Official Medal Table'!$C:$C,'Each Gender Events'!CA$1,'Official Medal Table'!$E:$E,'Each Gender Events'!CA$2)*'Medal values'!$B$3
+ COUNTIFS('Official Medal Table'!$F:$F,'Each Gender Events'!$A61,'Official Medal Table'!$C:$C,'Each Gender Events'!CA$1,'Official Medal Table'!$E:$E,"Mixed")*'Medal values'!$B$1/2
+ COUNTIFS('Official Medal Table'!$G:$G,'Each Gender Events'!$A61,'Official Medal Table'!$C:$C,'Each Gender Events'!CA$1,'Official Medal Table'!$E:$E,"Mixed")*'Medal values'!$B$2/2
+ COUNTIFS('Official Medal Table'!$H:$H,'Each Gender Events'!$A61,'Official Medal Table'!$C:$C,'Each Gender Events'!CA$1,'Official Medal Table'!$E:$E,"Mixed")*'Medal values'!$B$3/2
+ COUNTIFS('Official Medal Table'!$I:$I,'Each Gender Events'!$A61,'Official Medal Table'!$C:$C,'Each Gender Events'!CA$1,'Official Medal Table'!$E:$E,"Mixed")*'Medal values'!$B$3/2</f>
        <v>0</v>
      </c>
      <c r="CB61">
        <f>COUNTIFS('Official Medal Table'!$F:$F,'Each Gender Events'!$A61,'Official Medal Table'!$C:$C,'Each Gender Events'!CB$1,'Official Medal Table'!$E:$E,'Each Gender Events'!CB$2)*'Medal values'!$B$1
+ COUNTIFS('Official Medal Table'!$G:$G,'Each Gender Events'!$A61,'Official Medal Table'!$C:$C,'Each Gender Events'!CB$1,'Official Medal Table'!$E:$E,'Each Gender Events'!CB$2)*'Medal values'!$B$2
+ COUNTIFS('Official Medal Table'!$H:$H,'Each Gender Events'!$A61,'Official Medal Table'!$C:$C,'Each Gender Events'!CB$1,'Official Medal Table'!$E:$E,'Each Gender Events'!CB$2)*'Medal values'!$B$3
+ COUNTIFS('Official Medal Table'!$I:$I,'Each Gender Events'!$A61,'Official Medal Table'!$C:$C,'Each Gender Events'!CB$1,'Official Medal Table'!$E:$E,'Each Gender Events'!CB$2)*'Medal values'!$B$3
+ COUNTIFS('Official Medal Table'!$F:$F,'Each Gender Events'!$A61,'Official Medal Table'!$C:$C,'Each Gender Events'!CB$1,'Official Medal Table'!$E:$E,"Mixed")*'Medal values'!$B$1/2
+ COUNTIFS('Official Medal Table'!$G:$G,'Each Gender Events'!$A61,'Official Medal Table'!$C:$C,'Each Gender Events'!CB$1,'Official Medal Table'!$E:$E,"Mixed")*'Medal values'!$B$2/2
+ COUNTIFS('Official Medal Table'!$H:$H,'Each Gender Events'!$A61,'Official Medal Table'!$C:$C,'Each Gender Events'!CB$1,'Official Medal Table'!$E:$E,"Mixed")*'Medal values'!$B$3/2
+ COUNTIFS('Official Medal Table'!$I:$I,'Each Gender Events'!$A61,'Official Medal Table'!$C:$C,'Each Gender Events'!CB$1,'Official Medal Table'!$E:$E,"Mixed")*'Medal values'!$B$3/2</f>
        <v>0</v>
      </c>
      <c r="CC61">
        <f>COUNTIFS('Official Medal Table'!$F:$F,'Each Gender Events'!$A61,'Official Medal Table'!$C:$C,'Each Gender Events'!CC$1,'Official Medal Table'!$E:$E,'Each Gender Events'!CC$2)*'Medal values'!$B$1
+ COUNTIFS('Official Medal Table'!$G:$G,'Each Gender Events'!$A61,'Official Medal Table'!$C:$C,'Each Gender Events'!CC$1,'Official Medal Table'!$E:$E,'Each Gender Events'!CC$2)*'Medal values'!$B$2
+ COUNTIFS('Official Medal Table'!$H:$H,'Each Gender Events'!$A61,'Official Medal Table'!$C:$C,'Each Gender Events'!CC$1,'Official Medal Table'!$E:$E,'Each Gender Events'!CC$2)*'Medal values'!$B$3
+ COUNTIFS('Official Medal Table'!$I:$I,'Each Gender Events'!$A61,'Official Medal Table'!$C:$C,'Each Gender Events'!CC$1,'Official Medal Table'!$E:$E,'Each Gender Events'!CC$2)*'Medal values'!$B$3
+ COUNTIFS('Official Medal Table'!$F:$F,'Each Gender Events'!$A61,'Official Medal Table'!$C:$C,'Each Gender Events'!CC$1,'Official Medal Table'!$E:$E,"Mixed")*'Medal values'!$B$1/2
+ COUNTIFS('Official Medal Table'!$G:$G,'Each Gender Events'!$A61,'Official Medal Table'!$C:$C,'Each Gender Events'!CC$1,'Official Medal Table'!$E:$E,"Mixed")*'Medal values'!$B$2/2
+ COUNTIFS('Official Medal Table'!$H:$H,'Each Gender Events'!$A61,'Official Medal Table'!$C:$C,'Each Gender Events'!CC$1,'Official Medal Table'!$E:$E,"Mixed")*'Medal values'!$B$3/2
+ COUNTIFS('Official Medal Table'!$I:$I,'Each Gender Events'!$A61,'Official Medal Table'!$C:$C,'Each Gender Events'!CC$1,'Official Medal Table'!$E:$E,"Mixed")*'Medal values'!$B$3/2</f>
        <v>0</v>
      </c>
      <c r="CD61">
        <f>COUNTIFS('Official Medal Table'!$F:$F,'Each Gender Events'!$A61,'Official Medal Table'!$C:$C,'Each Gender Events'!CD$1,'Official Medal Table'!$E:$E,'Each Gender Events'!CD$2)*'Medal values'!$B$1
+ COUNTIFS('Official Medal Table'!$G:$G,'Each Gender Events'!$A61,'Official Medal Table'!$C:$C,'Each Gender Events'!CD$1,'Official Medal Table'!$E:$E,'Each Gender Events'!CD$2)*'Medal values'!$B$2
+ COUNTIFS('Official Medal Table'!$H:$H,'Each Gender Events'!$A61,'Official Medal Table'!$C:$C,'Each Gender Events'!CD$1,'Official Medal Table'!$E:$E,'Each Gender Events'!CD$2)*'Medal values'!$B$3
+ COUNTIFS('Official Medal Table'!$I:$I,'Each Gender Events'!$A61,'Official Medal Table'!$C:$C,'Each Gender Events'!CD$1,'Official Medal Table'!$E:$E,'Each Gender Events'!CD$2)*'Medal values'!$B$3
+ COUNTIFS('Official Medal Table'!$F:$F,'Each Gender Events'!$A61,'Official Medal Table'!$C:$C,'Each Gender Events'!CD$1,'Official Medal Table'!$E:$E,"Mixed")*'Medal values'!$B$1/2
+ COUNTIFS('Official Medal Table'!$G:$G,'Each Gender Events'!$A61,'Official Medal Table'!$C:$C,'Each Gender Events'!CD$1,'Official Medal Table'!$E:$E,"Mixed")*'Medal values'!$B$2/2
+ COUNTIFS('Official Medal Table'!$H:$H,'Each Gender Events'!$A61,'Official Medal Table'!$C:$C,'Each Gender Events'!CD$1,'Official Medal Table'!$E:$E,"Mixed")*'Medal values'!$B$3/2
+ COUNTIFS('Official Medal Table'!$I:$I,'Each Gender Events'!$A61,'Official Medal Table'!$C:$C,'Each Gender Events'!CD$1,'Official Medal Table'!$E:$E,"Mixed")*'Medal values'!$B$3/2</f>
        <v>0</v>
      </c>
      <c r="CE61">
        <f>COUNTIFS('Official Medal Table'!$F:$F,'Each Gender Events'!$A61,'Official Medal Table'!$C:$C,'Each Gender Events'!CE$1,'Official Medal Table'!$E:$E,'Each Gender Events'!CE$2)*'Medal values'!$B$1
+ COUNTIFS('Official Medal Table'!$G:$G,'Each Gender Events'!$A61,'Official Medal Table'!$C:$C,'Each Gender Events'!CE$1,'Official Medal Table'!$E:$E,'Each Gender Events'!CE$2)*'Medal values'!$B$2
+ COUNTIFS('Official Medal Table'!$H:$H,'Each Gender Events'!$A61,'Official Medal Table'!$C:$C,'Each Gender Events'!CE$1,'Official Medal Table'!$E:$E,'Each Gender Events'!CE$2)*'Medal values'!$B$3
+ COUNTIFS('Official Medal Table'!$I:$I,'Each Gender Events'!$A61,'Official Medal Table'!$C:$C,'Each Gender Events'!CE$1,'Official Medal Table'!$E:$E,'Each Gender Events'!CE$2)*'Medal values'!$B$3
+ COUNTIFS('Official Medal Table'!$F:$F,'Each Gender Events'!$A61,'Official Medal Table'!$C:$C,'Each Gender Events'!CE$1,'Official Medal Table'!$E:$E,"Mixed")*'Medal values'!$B$1/2
+ COUNTIFS('Official Medal Table'!$G:$G,'Each Gender Events'!$A61,'Official Medal Table'!$C:$C,'Each Gender Events'!CE$1,'Official Medal Table'!$E:$E,"Mixed")*'Medal values'!$B$2/2
+ COUNTIFS('Official Medal Table'!$H:$H,'Each Gender Events'!$A61,'Official Medal Table'!$C:$C,'Each Gender Events'!CE$1,'Official Medal Table'!$E:$E,"Mixed")*'Medal values'!$B$3/2
+ COUNTIFS('Official Medal Table'!$I:$I,'Each Gender Events'!$A61,'Official Medal Table'!$C:$C,'Each Gender Events'!CE$1,'Official Medal Table'!$E:$E,"Mixed")*'Medal values'!$B$3/2</f>
        <v>0</v>
      </c>
      <c r="CF61">
        <f>COUNTIFS('Official Medal Table'!$F:$F,'Each Gender Events'!$A61,'Official Medal Table'!$C:$C,'Each Gender Events'!CF$1,'Official Medal Table'!$E:$E,'Each Gender Events'!CF$2)*'Medal values'!$B$1
+ COUNTIFS('Official Medal Table'!$G:$G,'Each Gender Events'!$A61,'Official Medal Table'!$C:$C,'Each Gender Events'!CF$1,'Official Medal Table'!$E:$E,'Each Gender Events'!CF$2)*'Medal values'!$B$2
+ COUNTIFS('Official Medal Table'!$H:$H,'Each Gender Events'!$A61,'Official Medal Table'!$C:$C,'Each Gender Events'!CF$1,'Official Medal Table'!$E:$E,'Each Gender Events'!CF$2)*'Medal values'!$B$3
+ COUNTIFS('Official Medal Table'!$I:$I,'Each Gender Events'!$A61,'Official Medal Table'!$C:$C,'Each Gender Events'!CF$1,'Official Medal Table'!$E:$E,'Each Gender Events'!CF$2)*'Medal values'!$B$3
+ COUNTIFS('Official Medal Table'!$F:$F,'Each Gender Events'!$A61,'Official Medal Table'!$C:$C,'Each Gender Events'!CF$1,'Official Medal Table'!$E:$E,"Mixed")*'Medal values'!$B$1/2
+ COUNTIFS('Official Medal Table'!$G:$G,'Each Gender Events'!$A61,'Official Medal Table'!$C:$C,'Each Gender Events'!CF$1,'Official Medal Table'!$E:$E,"Mixed")*'Medal values'!$B$2/2
+ COUNTIFS('Official Medal Table'!$H:$H,'Each Gender Events'!$A61,'Official Medal Table'!$C:$C,'Each Gender Events'!CF$1,'Official Medal Table'!$E:$E,"Mixed")*'Medal values'!$B$3/2
+ COUNTIFS('Official Medal Table'!$I:$I,'Each Gender Events'!$A61,'Official Medal Table'!$C:$C,'Each Gender Events'!CF$1,'Official Medal Table'!$E:$E,"Mixed")*'Medal values'!$B$3/2</f>
        <v>0</v>
      </c>
      <c r="CG61">
        <f>COUNTIFS('Official Medal Table'!$F:$F,'Each Gender Events'!$A61,'Official Medal Table'!$C:$C,'Each Gender Events'!CG$1,'Official Medal Table'!$E:$E,'Each Gender Events'!CG$2)*'Medal values'!$B$1
+ COUNTIFS('Official Medal Table'!$G:$G,'Each Gender Events'!$A61,'Official Medal Table'!$C:$C,'Each Gender Events'!CG$1,'Official Medal Table'!$E:$E,'Each Gender Events'!CG$2)*'Medal values'!$B$2
+ COUNTIFS('Official Medal Table'!$H:$H,'Each Gender Events'!$A61,'Official Medal Table'!$C:$C,'Each Gender Events'!CG$1,'Official Medal Table'!$E:$E,'Each Gender Events'!CG$2)*'Medal values'!$B$3
+ COUNTIFS('Official Medal Table'!$I:$I,'Each Gender Events'!$A61,'Official Medal Table'!$C:$C,'Each Gender Events'!CG$1,'Official Medal Table'!$E:$E,'Each Gender Events'!CG$2)*'Medal values'!$B$3
+ COUNTIFS('Official Medal Table'!$F:$F,'Each Gender Events'!$A61,'Official Medal Table'!$C:$C,'Each Gender Events'!CG$1,'Official Medal Table'!$E:$E,"Mixed")*'Medal values'!$B$1/2
+ COUNTIFS('Official Medal Table'!$G:$G,'Each Gender Events'!$A61,'Official Medal Table'!$C:$C,'Each Gender Events'!CG$1,'Official Medal Table'!$E:$E,"Mixed")*'Medal values'!$B$2/2
+ COUNTIFS('Official Medal Table'!$H:$H,'Each Gender Events'!$A61,'Official Medal Table'!$C:$C,'Each Gender Events'!CG$1,'Official Medal Table'!$E:$E,"Mixed")*'Medal values'!$B$3/2
+ COUNTIFS('Official Medal Table'!$I:$I,'Each Gender Events'!$A61,'Official Medal Table'!$C:$C,'Each Gender Events'!CG$1,'Official Medal Table'!$E:$E,"Mixed")*'Medal values'!$B$3/2</f>
        <v>0</v>
      </c>
      <c r="CH61">
        <f>COUNTIFS('Official Medal Table'!$F:$F,'Each Gender Events'!$A61,'Official Medal Table'!$C:$C,'Each Gender Events'!CH$1,'Official Medal Table'!$E:$E,'Each Gender Events'!CH$2)*'Medal values'!$B$1
+ COUNTIFS('Official Medal Table'!$G:$G,'Each Gender Events'!$A61,'Official Medal Table'!$C:$C,'Each Gender Events'!CH$1,'Official Medal Table'!$E:$E,'Each Gender Events'!CH$2)*'Medal values'!$B$2
+ COUNTIFS('Official Medal Table'!$H:$H,'Each Gender Events'!$A61,'Official Medal Table'!$C:$C,'Each Gender Events'!CH$1,'Official Medal Table'!$E:$E,'Each Gender Events'!CH$2)*'Medal values'!$B$3
+ COUNTIFS('Official Medal Table'!$I:$I,'Each Gender Events'!$A61,'Official Medal Table'!$C:$C,'Each Gender Events'!CH$1,'Official Medal Table'!$E:$E,'Each Gender Events'!CH$2)*'Medal values'!$B$3
+ COUNTIFS('Official Medal Table'!$F:$F,'Each Gender Events'!$A61,'Official Medal Table'!$C:$C,'Each Gender Events'!CH$1,'Official Medal Table'!$E:$E,"Mixed")*'Medal values'!$B$1/2
+ COUNTIFS('Official Medal Table'!$G:$G,'Each Gender Events'!$A61,'Official Medal Table'!$C:$C,'Each Gender Events'!CH$1,'Official Medal Table'!$E:$E,"Mixed")*'Medal values'!$B$2/2
+ COUNTIFS('Official Medal Table'!$H:$H,'Each Gender Events'!$A61,'Official Medal Table'!$C:$C,'Each Gender Events'!CH$1,'Official Medal Table'!$E:$E,"Mixed")*'Medal values'!$B$3/2
+ COUNTIFS('Official Medal Table'!$I:$I,'Each Gender Events'!$A61,'Official Medal Table'!$C:$C,'Each Gender Events'!CH$1,'Official Medal Table'!$E:$E,"Mixed")*'Medal values'!$B$3/2</f>
        <v>0</v>
      </c>
      <c r="CI61">
        <f>COUNTIFS('Official Medal Table'!$F:$F,'Each Gender Events'!$A61,'Official Medal Table'!$C:$C,'Each Gender Events'!CI$1,'Official Medal Table'!$E:$E,'Each Gender Events'!CI$2)*'Medal values'!$B$1
+ COUNTIFS('Official Medal Table'!$G:$G,'Each Gender Events'!$A61,'Official Medal Table'!$C:$C,'Each Gender Events'!CI$1,'Official Medal Table'!$E:$E,'Each Gender Events'!CI$2)*'Medal values'!$B$2
+ COUNTIFS('Official Medal Table'!$H:$H,'Each Gender Events'!$A61,'Official Medal Table'!$C:$C,'Each Gender Events'!CI$1,'Official Medal Table'!$E:$E,'Each Gender Events'!CI$2)*'Medal values'!$B$3
+ COUNTIFS('Official Medal Table'!$I:$I,'Each Gender Events'!$A61,'Official Medal Table'!$C:$C,'Each Gender Events'!CI$1,'Official Medal Table'!$E:$E,'Each Gender Events'!CI$2)*'Medal values'!$B$3
+ COUNTIFS('Official Medal Table'!$F:$F,'Each Gender Events'!$A61,'Official Medal Table'!$C:$C,'Each Gender Events'!CI$1,'Official Medal Table'!$E:$E,"Mixed")*'Medal values'!$B$1/2
+ COUNTIFS('Official Medal Table'!$G:$G,'Each Gender Events'!$A61,'Official Medal Table'!$C:$C,'Each Gender Events'!CI$1,'Official Medal Table'!$E:$E,"Mixed")*'Medal values'!$B$2/2
+ COUNTIFS('Official Medal Table'!$H:$H,'Each Gender Events'!$A61,'Official Medal Table'!$C:$C,'Each Gender Events'!CI$1,'Official Medal Table'!$E:$E,"Mixed")*'Medal values'!$B$3/2
+ COUNTIFS('Official Medal Table'!$I:$I,'Each Gender Events'!$A61,'Official Medal Table'!$C:$C,'Each Gender Events'!CI$1,'Official Medal Table'!$E:$E,"Mixed")*'Medal values'!$B$3/2</f>
        <v>0</v>
      </c>
      <c r="CJ61">
        <f>COUNTIFS('Official Medal Table'!$F:$F,'Each Gender Events'!$A61,'Official Medal Table'!$C:$C,'Each Gender Events'!CJ$1,'Official Medal Table'!$E:$E,'Each Gender Events'!CJ$2)*'Medal values'!$B$1
+ COUNTIFS('Official Medal Table'!$G:$G,'Each Gender Events'!$A61,'Official Medal Table'!$C:$C,'Each Gender Events'!CJ$1,'Official Medal Table'!$E:$E,'Each Gender Events'!CJ$2)*'Medal values'!$B$2
+ COUNTIFS('Official Medal Table'!$H:$H,'Each Gender Events'!$A61,'Official Medal Table'!$C:$C,'Each Gender Events'!CJ$1,'Official Medal Table'!$E:$E,'Each Gender Events'!CJ$2)*'Medal values'!$B$3
+ COUNTIFS('Official Medal Table'!$I:$I,'Each Gender Events'!$A61,'Official Medal Table'!$C:$C,'Each Gender Events'!CJ$1,'Official Medal Table'!$E:$E,'Each Gender Events'!CJ$2)*'Medal values'!$B$3
+ COUNTIFS('Official Medal Table'!$F:$F,'Each Gender Events'!$A61,'Official Medal Table'!$C:$C,'Each Gender Events'!CJ$1,'Official Medal Table'!$E:$E,"Mixed")*'Medal values'!$B$1/2
+ COUNTIFS('Official Medal Table'!$G:$G,'Each Gender Events'!$A61,'Official Medal Table'!$C:$C,'Each Gender Events'!CJ$1,'Official Medal Table'!$E:$E,"Mixed")*'Medal values'!$B$2/2
+ COUNTIFS('Official Medal Table'!$H:$H,'Each Gender Events'!$A61,'Official Medal Table'!$C:$C,'Each Gender Events'!CJ$1,'Official Medal Table'!$E:$E,"Mixed")*'Medal values'!$B$3/2
+ COUNTIFS('Official Medal Table'!$I:$I,'Each Gender Events'!$A61,'Official Medal Table'!$C:$C,'Each Gender Events'!CJ$1,'Official Medal Table'!$E:$E,"Mixed")*'Medal values'!$B$3/2</f>
        <v>0</v>
      </c>
      <c r="CK61">
        <f>COUNTIFS('Official Medal Table'!$F:$F,'Each Gender Events'!$A61,'Official Medal Table'!$C:$C,'Each Gender Events'!CK$1,'Official Medal Table'!$E:$E,'Each Gender Events'!CK$2)*'Medal values'!$B$1
+ COUNTIFS('Official Medal Table'!$G:$G,'Each Gender Events'!$A61,'Official Medal Table'!$C:$C,'Each Gender Events'!CK$1,'Official Medal Table'!$E:$E,'Each Gender Events'!CK$2)*'Medal values'!$B$2
+ COUNTIFS('Official Medal Table'!$H:$H,'Each Gender Events'!$A61,'Official Medal Table'!$C:$C,'Each Gender Events'!CK$1,'Official Medal Table'!$E:$E,'Each Gender Events'!CK$2)*'Medal values'!$B$3
+ COUNTIFS('Official Medal Table'!$I:$I,'Each Gender Events'!$A61,'Official Medal Table'!$C:$C,'Each Gender Events'!CK$1,'Official Medal Table'!$E:$E,'Each Gender Events'!CK$2)*'Medal values'!$B$3
+ COUNTIFS('Official Medal Table'!$F:$F,'Each Gender Events'!$A61,'Official Medal Table'!$C:$C,'Each Gender Events'!CK$1,'Official Medal Table'!$E:$E,"Mixed")*'Medal values'!$B$1/2
+ COUNTIFS('Official Medal Table'!$G:$G,'Each Gender Events'!$A61,'Official Medal Table'!$C:$C,'Each Gender Events'!CK$1,'Official Medal Table'!$E:$E,"Mixed")*'Medal values'!$B$2/2
+ COUNTIFS('Official Medal Table'!$H:$H,'Each Gender Events'!$A61,'Official Medal Table'!$C:$C,'Each Gender Events'!CK$1,'Official Medal Table'!$E:$E,"Mixed")*'Medal values'!$B$3/2
+ COUNTIFS('Official Medal Table'!$I:$I,'Each Gender Events'!$A61,'Official Medal Table'!$C:$C,'Each Gender Events'!CK$1,'Official Medal Table'!$E:$E,"Mixed")*'Medal values'!$B$3/2</f>
        <v>0</v>
      </c>
      <c r="CL61">
        <f>COUNTIFS('Official Medal Table'!$F:$F,'Each Gender Events'!$A61,'Official Medal Table'!$C:$C,'Each Gender Events'!CL$1,'Official Medal Table'!$E:$E,'Each Gender Events'!CL$2)*'Medal values'!$B$1
+ COUNTIFS('Official Medal Table'!$G:$G,'Each Gender Events'!$A61,'Official Medal Table'!$C:$C,'Each Gender Events'!CL$1,'Official Medal Table'!$E:$E,'Each Gender Events'!CL$2)*'Medal values'!$B$2
+ COUNTIFS('Official Medal Table'!$H:$H,'Each Gender Events'!$A61,'Official Medal Table'!$C:$C,'Each Gender Events'!CL$1,'Official Medal Table'!$E:$E,'Each Gender Events'!CL$2)*'Medal values'!$B$3
+ COUNTIFS('Official Medal Table'!$I:$I,'Each Gender Events'!$A61,'Official Medal Table'!$C:$C,'Each Gender Events'!CL$1,'Official Medal Table'!$E:$E,'Each Gender Events'!CL$2)*'Medal values'!$B$3
+ COUNTIFS('Official Medal Table'!$F:$F,'Each Gender Events'!$A61,'Official Medal Table'!$C:$C,'Each Gender Events'!CL$1,'Official Medal Table'!$E:$E,"Mixed")*'Medal values'!$B$1/2
+ COUNTIFS('Official Medal Table'!$G:$G,'Each Gender Events'!$A61,'Official Medal Table'!$C:$C,'Each Gender Events'!CL$1,'Official Medal Table'!$E:$E,"Mixed")*'Medal values'!$B$2/2
+ COUNTIFS('Official Medal Table'!$H:$H,'Each Gender Events'!$A61,'Official Medal Table'!$C:$C,'Each Gender Events'!CL$1,'Official Medal Table'!$E:$E,"Mixed")*'Medal values'!$B$3/2
+ COUNTIFS('Official Medal Table'!$I:$I,'Each Gender Events'!$A61,'Official Medal Table'!$C:$C,'Each Gender Events'!CL$1,'Official Medal Table'!$E:$E,"Mixed")*'Medal values'!$B$3/2</f>
        <v>0</v>
      </c>
      <c r="CM61">
        <f>COUNTIFS('Official Medal Table'!$F:$F,'Each Gender Events'!$A61,'Official Medal Table'!$C:$C,'Each Gender Events'!CM$1,'Official Medal Table'!$E:$E,'Each Gender Events'!CM$2)*'Medal values'!$B$1
+ COUNTIFS('Official Medal Table'!$G:$G,'Each Gender Events'!$A61,'Official Medal Table'!$C:$C,'Each Gender Events'!CM$1,'Official Medal Table'!$E:$E,'Each Gender Events'!CM$2)*'Medal values'!$B$2
+ COUNTIFS('Official Medal Table'!$H:$H,'Each Gender Events'!$A61,'Official Medal Table'!$C:$C,'Each Gender Events'!CM$1,'Official Medal Table'!$E:$E,'Each Gender Events'!CM$2)*'Medal values'!$B$3
+ COUNTIFS('Official Medal Table'!$I:$I,'Each Gender Events'!$A61,'Official Medal Table'!$C:$C,'Each Gender Events'!CM$1,'Official Medal Table'!$E:$E,'Each Gender Events'!CM$2)*'Medal values'!$B$3
+ COUNTIFS('Official Medal Table'!$F:$F,'Each Gender Events'!$A61,'Official Medal Table'!$C:$C,'Each Gender Events'!CM$1,'Official Medal Table'!$E:$E,"Mixed")*'Medal values'!$B$1/2
+ COUNTIFS('Official Medal Table'!$G:$G,'Each Gender Events'!$A61,'Official Medal Table'!$C:$C,'Each Gender Events'!CM$1,'Official Medal Table'!$E:$E,"Mixed")*'Medal values'!$B$2/2
+ COUNTIFS('Official Medal Table'!$H:$H,'Each Gender Events'!$A61,'Official Medal Table'!$C:$C,'Each Gender Events'!CM$1,'Official Medal Table'!$E:$E,"Mixed")*'Medal values'!$B$3/2
+ COUNTIFS('Official Medal Table'!$I:$I,'Each Gender Events'!$A61,'Official Medal Table'!$C:$C,'Each Gender Events'!CM$1,'Official Medal Table'!$E:$E,"Mixed")*'Medal values'!$B$3/2</f>
        <v>0</v>
      </c>
      <c r="CN61">
        <f>COUNTIFS('Official Medal Table'!$F:$F,'Each Gender Events'!$A61,'Official Medal Table'!$C:$C,'Each Gender Events'!CN$1,'Official Medal Table'!$E:$E,'Each Gender Events'!CN$2)*'Medal values'!$B$1
+ COUNTIFS('Official Medal Table'!$G:$G,'Each Gender Events'!$A61,'Official Medal Table'!$C:$C,'Each Gender Events'!CN$1,'Official Medal Table'!$E:$E,'Each Gender Events'!CN$2)*'Medal values'!$B$2
+ COUNTIFS('Official Medal Table'!$H:$H,'Each Gender Events'!$A61,'Official Medal Table'!$C:$C,'Each Gender Events'!CN$1,'Official Medal Table'!$E:$E,'Each Gender Events'!CN$2)*'Medal values'!$B$3
+ COUNTIFS('Official Medal Table'!$I:$I,'Each Gender Events'!$A61,'Official Medal Table'!$C:$C,'Each Gender Events'!CN$1,'Official Medal Table'!$E:$E,'Each Gender Events'!CN$2)*'Medal values'!$B$3
+ COUNTIFS('Official Medal Table'!$F:$F,'Each Gender Events'!$A61,'Official Medal Table'!$C:$C,'Each Gender Events'!CN$1,'Official Medal Table'!$E:$E,"Mixed")*'Medal values'!$B$1/2
+ COUNTIFS('Official Medal Table'!$G:$G,'Each Gender Events'!$A61,'Official Medal Table'!$C:$C,'Each Gender Events'!CN$1,'Official Medal Table'!$E:$E,"Mixed")*'Medal values'!$B$2/2
+ COUNTIFS('Official Medal Table'!$H:$H,'Each Gender Events'!$A61,'Official Medal Table'!$C:$C,'Each Gender Events'!CN$1,'Official Medal Table'!$E:$E,"Mixed")*'Medal values'!$B$3/2
+ COUNTIFS('Official Medal Table'!$I:$I,'Each Gender Events'!$A61,'Official Medal Table'!$C:$C,'Each Gender Events'!CN$1,'Official Medal Table'!$E:$E,"Mixed")*'Medal values'!$B$3/2</f>
        <v>0</v>
      </c>
      <c r="CO61">
        <f>COUNTIFS('Official Medal Table'!$F:$F,'Each Gender Events'!$A61,'Official Medal Table'!$C:$C,'Each Gender Events'!CO$1,'Official Medal Table'!$E:$E,'Each Gender Events'!CO$2)*'Medal values'!$B$1
+ COUNTIFS('Official Medal Table'!$G:$G,'Each Gender Events'!$A61,'Official Medal Table'!$C:$C,'Each Gender Events'!CO$1,'Official Medal Table'!$E:$E,'Each Gender Events'!CO$2)*'Medal values'!$B$2
+ COUNTIFS('Official Medal Table'!$H:$H,'Each Gender Events'!$A61,'Official Medal Table'!$C:$C,'Each Gender Events'!CO$1,'Official Medal Table'!$E:$E,'Each Gender Events'!CO$2)*'Medal values'!$B$3
+ COUNTIFS('Official Medal Table'!$I:$I,'Each Gender Events'!$A61,'Official Medal Table'!$C:$C,'Each Gender Events'!CO$1,'Official Medal Table'!$E:$E,'Each Gender Events'!CO$2)*'Medal values'!$B$3
+ COUNTIFS('Official Medal Table'!$F:$F,'Each Gender Events'!$A61,'Official Medal Table'!$C:$C,'Each Gender Events'!CO$1,'Official Medal Table'!$E:$E,"Mixed")*'Medal values'!$B$1/2
+ COUNTIFS('Official Medal Table'!$G:$G,'Each Gender Events'!$A61,'Official Medal Table'!$C:$C,'Each Gender Events'!CO$1,'Official Medal Table'!$E:$E,"Mixed")*'Medal values'!$B$2/2
+ COUNTIFS('Official Medal Table'!$H:$H,'Each Gender Events'!$A61,'Official Medal Table'!$C:$C,'Each Gender Events'!CO$1,'Official Medal Table'!$E:$E,"Mixed")*'Medal values'!$B$3/2
+ COUNTIFS('Official Medal Table'!$I:$I,'Each Gender Events'!$A61,'Official Medal Table'!$C:$C,'Each Gender Events'!CO$1,'Official Medal Table'!$E:$E,"Mixed")*'Medal values'!$B$3/2</f>
        <v>0</v>
      </c>
      <c r="CP61">
        <f>COUNTIFS('Official Medal Table'!$F:$F,'Each Gender Events'!$A61,'Official Medal Table'!$C:$C,'Each Gender Events'!CP$1,'Official Medal Table'!$E:$E,'Each Gender Events'!CP$2)*'Medal values'!$B$1
+ COUNTIFS('Official Medal Table'!$G:$G,'Each Gender Events'!$A61,'Official Medal Table'!$C:$C,'Each Gender Events'!CP$1,'Official Medal Table'!$E:$E,'Each Gender Events'!CP$2)*'Medal values'!$B$2
+ COUNTIFS('Official Medal Table'!$H:$H,'Each Gender Events'!$A61,'Official Medal Table'!$C:$C,'Each Gender Events'!CP$1,'Official Medal Table'!$E:$E,'Each Gender Events'!CP$2)*'Medal values'!$B$3
+ COUNTIFS('Official Medal Table'!$I:$I,'Each Gender Events'!$A61,'Official Medal Table'!$C:$C,'Each Gender Events'!CP$1,'Official Medal Table'!$E:$E,'Each Gender Events'!CP$2)*'Medal values'!$B$3
+ COUNTIFS('Official Medal Table'!$F:$F,'Each Gender Events'!$A61,'Official Medal Table'!$C:$C,'Each Gender Events'!CP$1,'Official Medal Table'!$E:$E,"Mixed")*'Medal values'!$B$1/2
+ COUNTIFS('Official Medal Table'!$G:$G,'Each Gender Events'!$A61,'Official Medal Table'!$C:$C,'Each Gender Events'!CP$1,'Official Medal Table'!$E:$E,"Mixed")*'Medal values'!$B$2/2
+ COUNTIFS('Official Medal Table'!$H:$H,'Each Gender Events'!$A61,'Official Medal Table'!$C:$C,'Each Gender Events'!CP$1,'Official Medal Table'!$E:$E,"Mixed")*'Medal values'!$B$3/2
+ COUNTIFS('Official Medal Table'!$I:$I,'Each Gender Events'!$A61,'Official Medal Table'!$C:$C,'Each Gender Events'!CP$1,'Official Medal Table'!$E:$E,"Mixed")*'Medal values'!$B$3/2</f>
        <v>0</v>
      </c>
      <c r="CQ61">
        <f>COUNTIFS('Official Medal Table'!$F:$F,'Each Gender Events'!$A61,'Official Medal Table'!$C:$C,'Each Gender Events'!CQ$1,'Official Medal Table'!$E:$E,'Each Gender Events'!CQ$2)*'Medal values'!$B$1
+ COUNTIFS('Official Medal Table'!$G:$G,'Each Gender Events'!$A61,'Official Medal Table'!$C:$C,'Each Gender Events'!CQ$1,'Official Medal Table'!$E:$E,'Each Gender Events'!CQ$2)*'Medal values'!$B$2
+ COUNTIFS('Official Medal Table'!$H:$H,'Each Gender Events'!$A61,'Official Medal Table'!$C:$C,'Each Gender Events'!CQ$1,'Official Medal Table'!$E:$E,'Each Gender Events'!CQ$2)*'Medal values'!$B$3
+ COUNTIFS('Official Medal Table'!$I:$I,'Each Gender Events'!$A61,'Official Medal Table'!$C:$C,'Each Gender Events'!CQ$1,'Official Medal Table'!$E:$E,'Each Gender Events'!CQ$2)*'Medal values'!$B$3
+ COUNTIFS('Official Medal Table'!$F:$F,'Each Gender Events'!$A61,'Official Medal Table'!$C:$C,'Each Gender Events'!CQ$1,'Official Medal Table'!$E:$E,"Mixed")*'Medal values'!$B$1/2
+ COUNTIFS('Official Medal Table'!$G:$G,'Each Gender Events'!$A61,'Official Medal Table'!$C:$C,'Each Gender Events'!CQ$1,'Official Medal Table'!$E:$E,"Mixed")*'Medal values'!$B$2/2
+ COUNTIFS('Official Medal Table'!$H:$H,'Each Gender Events'!$A61,'Official Medal Table'!$C:$C,'Each Gender Events'!CQ$1,'Official Medal Table'!$E:$E,"Mixed")*'Medal values'!$B$3/2
+ COUNTIFS('Official Medal Table'!$I:$I,'Each Gender Events'!$A61,'Official Medal Table'!$C:$C,'Each Gender Events'!CQ$1,'Official Medal Table'!$E:$E,"Mixed")*'Medal values'!$B$3/2</f>
        <v>0</v>
      </c>
      <c r="CR61">
        <f>COUNTIFS('Official Medal Table'!$F:$F,'Each Gender Events'!$A61,'Official Medal Table'!$C:$C,'Each Gender Events'!CR$1,'Official Medal Table'!$E:$E,'Each Gender Events'!CR$2)*'Medal values'!$B$1
+ COUNTIFS('Official Medal Table'!$G:$G,'Each Gender Events'!$A61,'Official Medal Table'!$C:$C,'Each Gender Events'!CR$1,'Official Medal Table'!$E:$E,'Each Gender Events'!CR$2)*'Medal values'!$B$2
+ COUNTIFS('Official Medal Table'!$H:$H,'Each Gender Events'!$A61,'Official Medal Table'!$C:$C,'Each Gender Events'!CR$1,'Official Medal Table'!$E:$E,'Each Gender Events'!CR$2)*'Medal values'!$B$3
+ COUNTIFS('Official Medal Table'!$I:$I,'Each Gender Events'!$A61,'Official Medal Table'!$C:$C,'Each Gender Events'!CR$1,'Official Medal Table'!$E:$E,'Each Gender Events'!CR$2)*'Medal values'!$B$3
+ COUNTIFS('Official Medal Table'!$F:$F,'Each Gender Events'!$A61,'Official Medal Table'!$C:$C,'Each Gender Events'!CR$1,'Official Medal Table'!$E:$E,"Mixed")*'Medal values'!$B$1/2
+ COUNTIFS('Official Medal Table'!$G:$G,'Each Gender Events'!$A61,'Official Medal Table'!$C:$C,'Each Gender Events'!CR$1,'Official Medal Table'!$E:$E,"Mixed")*'Medal values'!$B$2/2
+ COUNTIFS('Official Medal Table'!$H:$H,'Each Gender Events'!$A61,'Official Medal Table'!$C:$C,'Each Gender Events'!CR$1,'Official Medal Table'!$E:$E,"Mixed")*'Medal values'!$B$3/2
+ COUNTIFS('Official Medal Table'!$I:$I,'Each Gender Events'!$A61,'Official Medal Table'!$C:$C,'Each Gender Events'!CR$1,'Official Medal Table'!$E:$E,"Mixed")*'Medal values'!$B$3/2</f>
        <v>1</v>
      </c>
      <c r="CS61">
        <f>COUNTIFS('Official Medal Table'!$F:$F,'Each Gender Events'!$A61,'Official Medal Table'!$C:$C,'Each Gender Events'!CS$1,'Official Medal Table'!$E:$E,'Each Gender Events'!CS$2)*'Medal values'!$B$1
+ COUNTIFS('Official Medal Table'!$G:$G,'Each Gender Events'!$A61,'Official Medal Table'!$C:$C,'Each Gender Events'!CS$1,'Official Medal Table'!$E:$E,'Each Gender Events'!CS$2)*'Medal values'!$B$2
+ COUNTIFS('Official Medal Table'!$H:$H,'Each Gender Events'!$A61,'Official Medal Table'!$C:$C,'Each Gender Events'!CS$1,'Official Medal Table'!$E:$E,'Each Gender Events'!CS$2)*'Medal values'!$B$3
+ COUNTIFS('Official Medal Table'!$I:$I,'Each Gender Events'!$A61,'Official Medal Table'!$C:$C,'Each Gender Events'!CS$1,'Official Medal Table'!$E:$E,'Each Gender Events'!CS$2)*'Medal values'!$B$3
+ COUNTIFS('Official Medal Table'!$F:$F,'Each Gender Events'!$A61,'Official Medal Table'!$C:$C,'Each Gender Events'!CS$1,'Official Medal Table'!$E:$E,"Mixed")*'Medal values'!$B$1/2
+ COUNTIFS('Official Medal Table'!$G:$G,'Each Gender Events'!$A61,'Official Medal Table'!$C:$C,'Each Gender Events'!CS$1,'Official Medal Table'!$E:$E,"Mixed")*'Medal values'!$B$2/2
+ COUNTIFS('Official Medal Table'!$H:$H,'Each Gender Events'!$A61,'Official Medal Table'!$C:$C,'Each Gender Events'!CS$1,'Official Medal Table'!$E:$E,"Mixed")*'Medal values'!$B$3/2
+ COUNTIFS('Official Medal Table'!$I:$I,'Each Gender Events'!$A61,'Official Medal Table'!$C:$C,'Each Gender Events'!CS$1,'Official Medal Table'!$E:$E,"Mixed")*'Medal values'!$B$3/2</f>
        <v>0</v>
      </c>
      <c r="CT61">
        <f>COUNTIFS('Official Medal Table'!$F:$F,'Each Gender Events'!$A61,'Official Medal Table'!$C:$C,'Each Gender Events'!CT$1,'Official Medal Table'!$E:$E,'Each Gender Events'!CT$2)*'Medal values'!$B$1
+ COUNTIFS('Official Medal Table'!$G:$G,'Each Gender Events'!$A61,'Official Medal Table'!$C:$C,'Each Gender Events'!CT$1,'Official Medal Table'!$E:$E,'Each Gender Events'!CT$2)*'Medal values'!$B$2
+ COUNTIFS('Official Medal Table'!$H:$H,'Each Gender Events'!$A61,'Official Medal Table'!$C:$C,'Each Gender Events'!CT$1,'Official Medal Table'!$E:$E,'Each Gender Events'!CT$2)*'Medal values'!$B$3
+ COUNTIFS('Official Medal Table'!$I:$I,'Each Gender Events'!$A61,'Official Medal Table'!$C:$C,'Each Gender Events'!CT$1,'Official Medal Table'!$E:$E,'Each Gender Events'!CT$2)*'Medal values'!$B$3
+ COUNTIFS('Official Medal Table'!$F:$F,'Each Gender Events'!$A61,'Official Medal Table'!$C:$C,'Each Gender Events'!CT$1,'Official Medal Table'!$E:$E,"Mixed")*'Medal values'!$B$1/2
+ COUNTIFS('Official Medal Table'!$G:$G,'Each Gender Events'!$A61,'Official Medal Table'!$C:$C,'Each Gender Events'!CT$1,'Official Medal Table'!$E:$E,"Mixed")*'Medal values'!$B$2/2
+ COUNTIFS('Official Medal Table'!$H:$H,'Each Gender Events'!$A61,'Official Medal Table'!$C:$C,'Each Gender Events'!CT$1,'Official Medal Table'!$E:$E,"Mixed")*'Medal values'!$B$3/2
+ COUNTIFS('Official Medal Table'!$I:$I,'Each Gender Events'!$A61,'Official Medal Table'!$C:$C,'Each Gender Events'!CT$1,'Official Medal Table'!$E:$E,"Mixed")*'Medal values'!$B$3/2</f>
        <v>0</v>
      </c>
    </row>
    <row r="62" spans="1:98" x14ac:dyDescent="0.3">
      <c r="A62" t="str">
        <f>Countries!A61</f>
        <v>JAM</v>
      </c>
      <c r="B62">
        <f>COUNTIFS('Official Medal Table'!$F:$F,'Each Gender Events'!$A62,'Official Medal Table'!$C:$C,'Each Gender Events'!B$1,'Official Medal Table'!$E:$E,'Each Gender Events'!B$2)*'Medal values'!$B$1
+ COUNTIFS('Official Medal Table'!$G:$G,'Each Gender Events'!$A62,'Official Medal Table'!$C:$C,'Each Gender Events'!B$1,'Official Medal Table'!$E:$E,'Each Gender Events'!B$2)*'Medal values'!$B$2
+ COUNTIFS('Official Medal Table'!$H:$H,'Each Gender Events'!$A62,'Official Medal Table'!$C:$C,'Each Gender Events'!B$1,'Official Medal Table'!$E:$E,'Each Gender Events'!B$2)*'Medal values'!$B$3
+ COUNTIFS('Official Medal Table'!$I:$I,'Each Gender Events'!$A62,'Official Medal Table'!$C:$C,'Each Gender Events'!B$1,'Official Medal Table'!$E:$E,'Each Gender Events'!B$2)*'Medal values'!$B$3
+ COUNTIFS('Official Medal Table'!$F:$F,'Each Gender Events'!$A62,'Official Medal Table'!$C:$C,'Each Gender Events'!B$1,'Official Medal Table'!$E:$E,"Mixed")*'Medal values'!$B$1/2
+ COUNTIFS('Official Medal Table'!$G:$G,'Each Gender Events'!$A62,'Official Medal Table'!$C:$C,'Each Gender Events'!B$1,'Official Medal Table'!$E:$E,"Mixed")*'Medal values'!$B$2/2
+ COUNTIFS('Official Medal Table'!$H:$H,'Each Gender Events'!$A62,'Official Medal Table'!$C:$C,'Each Gender Events'!B$1,'Official Medal Table'!$E:$E,"Mixed")*'Medal values'!$B$3/2
+ COUNTIFS('Official Medal Table'!$I:$I,'Each Gender Events'!$A62,'Official Medal Table'!$C:$C,'Each Gender Events'!B$1,'Official Medal Table'!$E:$E,"Mixed")*'Medal values'!$B$3/2</f>
        <v>0</v>
      </c>
      <c r="C62">
        <f>COUNTIFS('Official Medal Table'!$F:$F,'Each Gender Events'!$A62,'Official Medal Table'!$C:$C,'Each Gender Events'!C$1,'Official Medal Table'!$E:$E,'Each Gender Events'!C$2)*'Medal values'!$B$1
+ COUNTIFS('Official Medal Table'!$G:$G,'Each Gender Events'!$A62,'Official Medal Table'!$C:$C,'Each Gender Events'!C$1,'Official Medal Table'!$E:$E,'Each Gender Events'!C$2)*'Medal values'!$B$2
+ COUNTIFS('Official Medal Table'!$H:$H,'Each Gender Events'!$A62,'Official Medal Table'!$C:$C,'Each Gender Events'!C$1,'Official Medal Table'!$E:$E,'Each Gender Events'!C$2)*'Medal values'!$B$3
+ COUNTIFS('Official Medal Table'!$I:$I,'Each Gender Events'!$A62,'Official Medal Table'!$C:$C,'Each Gender Events'!C$1,'Official Medal Table'!$E:$E,'Each Gender Events'!C$2)*'Medal values'!$B$3
+ COUNTIFS('Official Medal Table'!$F:$F,'Each Gender Events'!$A62,'Official Medal Table'!$C:$C,'Each Gender Events'!C$1,'Official Medal Table'!$E:$E,"Mixed")*'Medal values'!$B$1/2
+ COUNTIFS('Official Medal Table'!$G:$G,'Each Gender Events'!$A62,'Official Medal Table'!$C:$C,'Each Gender Events'!C$1,'Official Medal Table'!$E:$E,"Mixed")*'Medal values'!$B$2/2
+ COUNTIFS('Official Medal Table'!$H:$H,'Each Gender Events'!$A62,'Official Medal Table'!$C:$C,'Each Gender Events'!C$1,'Official Medal Table'!$E:$E,"Mixed")*'Medal values'!$B$3/2
+ COUNTIFS('Official Medal Table'!$I:$I,'Each Gender Events'!$A62,'Official Medal Table'!$C:$C,'Each Gender Events'!C$1,'Official Medal Table'!$E:$E,"Mixed")*'Medal values'!$B$3/2</f>
        <v>0</v>
      </c>
      <c r="D62">
        <f>COUNTIFS('Official Medal Table'!$F:$F,'Each Gender Events'!$A62,'Official Medal Table'!$C:$C,'Each Gender Events'!D$1,'Official Medal Table'!$E:$E,'Each Gender Events'!D$2)*'Medal values'!$B$1
+ COUNTIFS('Official Medal Table'!$G:$G,'Each Gender Events'!$A62,'Official Medal Table'!$C:$C,'Each Gender Events'!D$1,'Official Medal Table'!$E:$E,'Each Gender Events'!D$2)*'Medal values'!$B$2
+ COUNTIFS('Official Medal Table'!$H:$H,'Each Gender Events'!$A62,'Official Medal Table'!$C:$C,'Each Gender Events'!D$1,'Official Medal Table'!$E:$E,'Each Gender Events'!D$2)*'Medal values'!$B$3
+ COUNTIFS('Official Medal Table'!$I:$I,'Each Gender Events'!$A62,'Official Medal Table'!$C:$C,'Each Gender Events'!D$1,'Official Medal Table'!$E:$E,'Each Gender Events'!D$2)*'Medal values'!$B$3
+ COUNTIFS('Official Medal Table'!$F:$F,'Each Gender Events'!$A62,'Official Medal Table'!$C:$C,'Each Gender Events'!D$1,'Official Medal Table'!$E:$E,"Mixed")*'Medal values'!$B$1/2
+ COUNTIFS('Official Medal Table'!$G:$G,'Each Gender Events'!$A62,'Official Medal Table'!$C:$C,'Each Gender Events'!D$1,'Official Medal Table'!$E:$E,"Mixed")*'Medal values'!$B$2/2
+ COUNTIFS('Official Medal Table'!$H:$H,'Each Gender Events'!$A62,'Official Medal Table'!$C:$C,'Each Gender Events'!D$1,'Official Medal Table'!$E:$E,"Mixed")*'Medal values'!$B$3/2
+ COUNTIFS('Official Medal Table'!$I:$I,'Each Gender Events'!$A62,'Official Medal Table'!$C:$C,'Each Gender Events'!D$1,'Official Medal Table'!$E:$E,"Mixed")*'Medal values'!$B$3/2</f>
        <v>0</v>
      </c>
      <c r="E62">
        <f>COUNTIFS('Official Medal Table'!$F:$F,'Each Gender Events'!$A62,'Official Medal Table'!$C:$C,'Each Gender Events'!E$1,'Official Medal Table'!$E:$E,'Each Gender Events'!E$2)*'Medal values'!$B$1
+ COUNTIFS('Official Medal Table'!$G:$G,'Each Gender Events'!$A62,'Official Medal Table'!$C:$C,'Each Gender Events'!E$1,'Official Medal Table'!$E:$E,'Each Gender Events'!E$2)*'Medal values'!$B$2
+ COUNTIFS('Official Medal Table'!$H:$H,'Each Gender Events'!$A62,'Official Medal Table'!$C:$C,'Each Gender Events'!E$1,'Official Medal Table'!$E:$E,'Each Gender Events'!E$2)*'Medal values'!$B$3
+ COUNTIFS('Official Medal Table'!$I:$I,'Each Gender Events'!$A62,'Official Medal Table'!$C:$C,'Each Gender Events'!E$1,'Official Medal Table'!$E:$E,'Each Gender Events'!E$2)*'Medal values'!$B$3
+ COUNTIFS('Official Medal Table'!$F:$F,'Each Gender Events'!$A62,'Official Medal Table'!$C:$C,'Each Gender Events'!E$1,'Official Medal Table'!$E:$E,"Mixed")*'Medal values'!$B$1/2
+ COUNTIFS('Official Medal Table'!$G:$G,'Each Gender Events'!$A62,'Official Medal Table'!$C:$C,'Each Gender Events'!E$1,'Official Medal Table'!$E:$E,"Mixed")*'Medal values'!$B$2/2
+ COUNTIFS('Official Medal Table'!$H:$H,'Each Gender Events'!$A62,'Official Medal Table'!$C:$C,'Each Gender Events'!E$1,'Official Medal Table'!$E:$E,"Mixed")*'Medal values'!$B$3/2
+ COUNTIFS('Official Medal Table'!$I:$I,'Each Gender Events'!$A62,'Official Medal Table'!$C:$C,'Each Gender Events'!E$1,'Official Medal Table'!$E:$E,"Mixed")*'Medal values'!$B$3/2</f>
        <v>0</v>
      </c>
      <c r="F62">
        <f>COUNTIFS('Official Medal Table'!$F:$F,'Each Gender Events'!$A62,'Official Medal Table'!$C:$C,'Each Gender Events'!F$1,'Official Medal Table'!$E:$E,'Each Gender Events'!F$2)*'Medal values'!$B$1
+ COUNTIFS('Official Medal Table'!$G:$G,'Each Gender Events'!$A62,'Official Medal Table'!$C:$C,'Each Gender Events'!F$1,'Official Medal Table'!$E:$E,'Each Gender Events'!F$2)*'Medal values'!$B$2
+ COUNTIFS('Official Medal Table'!$H:$H,'Each Gender Events'!$A62,'Official Medal Table'!$C:$C,'Each Gender Events'!F$1,'Official Medal Table'!$E:$E,'Each Gender Events'!F$2)*'Medal values'!$B$3
+ COUNTIFS('Official Medal Table'!$I:$I,'Each Gender Events'!$A62,'Official Medal Table'!$C:$C,'Each Gender Events'!F$1,'Official Medal Table'!$E:$E,'Each Gender Events'!F$2)*'Medal values'!$B$3
+ COUNTIFS('Official Medal Table'!$F:$F,'Each Gender Events'!$A62,'Official Medal Table'!$C:$C,'Each Gender Events'!F$1,'Official Medal Table'!$E:$E,"Mixed")*'Medal values'!$B$1/2
+ COUNTIFS('Official Medal Table'!$G:$G,'Each Gender Events'!$A62,'Official Medal Table'!$C:$C,'Each Gender Events'!F$1,'Official Medal Table'!$E:$E,"Mixed")*'Medal values'!$B$2/2
+ COUNTIFS('Official Medal Table'!$H:$H,'Each Gender Events'!$A62,'Official Medal Table'!$C:$C,'Each Gender Events'!F$1,'Official Medal Table'!$E:$E,"Mixed")*'Medal values'!$B$3/2
+ COUNTIFS('Official Medal Table'!$I:$I,'Each Gender Events'!$A62,'Official Medal Table'!$C:$C,'Each Gender Events'!F$1,'Official Medal Table'!$E:$E,"Mixed")*'Medal values'!$B$3/2</f>
        <v>0</v>
      </c>
      <c r="G62">
        <f>COUNTIFS('Official Medal Table'!$F:$F,'Each Gender Events'!$A62,'Official Medal Table'!$C:$C,'Each Gender Events'!G$1,'Official Medal Table'!$E:$E,'Each Gender Events'!G$2)*'Medal values'!$B$1
+ COUNTIFS('Official Medal Table'!$G:$G,'Each Gender Events'!$A62,'Official Medal Table'!$C:$C,'Each Gender Events'!G$1,'Official Medal Table'!$E:$E,'Each Gender Events'!G$2)*'Medal values'!$B$2
+ COUNTIFS('Official Medal Table'!$H:$H,'Each Gender Events'!$A62,'Official Medal Table'!$C:$C,'Each Gender Events'!G$1,'Official Medal Table'!$E:$E,'Each Gender Events'!G$2)*'Medal values'!$B$3
+ COUNTIFS('Official Medal Table'!$I:$I,'Each Gender Events'!$A62,'Official Medal Table'!$C:$C,'Each Gender Events'!G$1,'Official Medal Table'!$E:$E,'Each Gender Events'!G$2)*'Medal values'!$B$3
+ COUNTIFS('Official Medal Table'!$F:$F,'Each Gender Events'!$A62,'Official Medal Table'!$C:$C,'Each Gender Events'!G$1,'Official Medal Table'!$E:$E,"Mixed")*'Medal values'!$B$1/2
+ COUNTIFS('Official Medal Table'!$G:$G,'Each Gender Events'!$A62,'Official Medal Table'!$C:$C,'Each Gender Events'!G$1,'Official Medal Table'!$E:$E,"Mixed")*'Medal values'!$B$2/2
+ COUNTIFS('Official Medal Table'!$H:$H,'Each Gender Events'!$A62,'Official Medal Table'!$C:$C,'Each Gender Events'!G$1,'Official Medal Table'!$E:$E,"Mixed")*'Medal values'!$B$3/2
+ COUNTIFS('Official Medal Table'!$I:$I,'Each Gender Events'!$A62,'Official Medal Table'!$C:$C,'Each Gender Events'!G$1,'Official Medal Table'!$E:$E,"Mixed")*'Medal values'!$B$3/2</f>
        <v>0</v>
      </c>
      <c r="H62">
        <f>COUNTIFS('Official Medal Table'!$F:$F,'Each Gender Events'!$A62,'Official Medal Table'!$C:$C,'Each Gender Events'!H$1,'Official Medal Table'!$E:$E,'Each Gender Events'!H$2)*'Medal values'!$B$1
+ COUNTIFS('Official Medal Table'!$G:$G,'Each Gender Events'!$A62,'Official Medal Table'!$C:$C,'Each Gender Events'!H$1,'Official Medal Table'!$E:$E,'Each Gender Events'!H$2)*'Medal values'!$B$2
+ COUNTIFS('Official Medal Table'!$H:$H,'Each Gender Events'!$A62,'Official Medal Table'!$C:$C,'Each Gender Events'!H$1,'Official Medal Table'!$E:$E,'Each Gender Events'!H$2)*'Medal values'!$B$3
+ COUNTIFS('Official Medal Table'!$I:$I,'Each Gender Events'!$A62,'Official Medal Table'!$C:$C,'Each Gender Events'!H$1,'Official Medal Table'!$E:$E,'Each Gender Events'!H$2)*'Medal values'!$B$3
+ COUNTIFS('Official Medal Table'!$F:$F,'Each Gender Events'!$A62,'Official Medal Table'!$C:$C,'Each Gender Events'!H$1,'Official Medal Table'!$E:$E,"Mixed")*'Medal values'!$B$1/2
+ COUNTIFS('Official Medal Table'!$G:$G,'Each Gender Events'!$A62,'Official Medal Table'!$C:$C,'Each Gender Events'!H$1,'Official Medal Table'!$E:$E,"Mixed")*'Medal values'!$B$2/2
+ COUNTIFS('Official Medal Table'!$H:$H,'Each Gender Events'!$A62,'Official Medal Table'!$C:$C,'Each Gender Events'!H$1,'Official Medal Table'!$E:$E,"Mixed")*'Medal values'!$B$3/2
+ COUNTIFS('Official Medal Table'!$I:$I,'Each Gender Events'!$A62,'Official Medal Table'!$C:$C,'Each Gender Events'!H$1,'Official Medal Table'!$E:$E,"Mixed")*'Medal values'!$B$3/2</f>
        <v>0</v>
      </c>
      <c r="I62">
        <f>COUNTIFS('Official Medal Table'!$F:$F,'Each Gender Events'!$A62,'Official Medal Table'!$C:$C,'Each Gender Events'!I$1,'Official Medal Table'!$E:$E,'Each Gender Events'!I$2)*'Medal values'!$B$1
+ COUNTIFS('Official Medal Table'!$G:$G,'Each Gender Events'!$A62,'Official Medal Table'!$C:$C,'Each Gender Events'!I$1,'Official Medal Table'!$E:$E,'Each Gender Events'!I$2)*'Medal values'!$B$2
+ COUNTIFS('Official Medal Table'!$H:$H,'Each Gender Events'!$A62,'Official Medal Table'!$C:$C,'Each Gender Events'!I$1,'Official Medal Table'!$E:$E,'Each Gender Events'!I$2)*'Medal values'!$B$3
+ COUNTIFS('Official Medal Table'!$I:$I,'Each Gender Events'!$A62,'Official Medal Table'!$C:$C,'Each Gender Events'!I$1,'Official Medal Table'!$E:$E,'Each Gender Events'!I$2)*'Medal values'!$B$3
+ COUNTIFS('Official Medal Table'!$F:$F,'Each Gender Events'!$A62,'Official Medal Table'!$C:$C,'Each Gender Events'!I$1,'Official Medal Table'!$E:$E,"Mixed")*'Medal values'!$B$1/2
+ COUNTIFS('Official Medal Table'!$G:$G,'Each Gender Events'!$A62,'Official Medal Table'!$C:$C,'Each Gender Events'!I$1,'Official Medal Table'!$E:$E,"Mixed")*'Medal values'!$B$2/2
+ COUNTIFS('Official Medal Table'!$H:$H,'Each Gender Events'!$A62,'Official Medal Table'!$C:$C,'Each Gender Events'!I$1,'Official Medal Table'!$E:$E,"Mixed")*'Medal values'!$B$3/2
+ COUNTIFS('Official Medal Table'!$I:$I,'Each Gender Events'!$A62,'Official Medal Table'!$C:$C,'Each Gender Events'!I$1,'Official Medal Table'!$E:$E,"Mixed")*'Medal values'!$B$3/2</f>
        <v>0</v>
      </c>
      <c r="J62">
        <f>COUNTIFS('Official Medal Table'!$F:$F,'Each Gender Events'!$A62,'Official Medal Table'!$C:$C,'Each Gender Events'!J$1,'Official Medal Table'!$E:$E,'Each Gender Events'!J$2)*'Medal values'!$B$1
+ COUNTIFS('Official Medal Table'!$G:$G,'Each Gender Events'!$A62,'Official Medal Table'!$C:$C,'Each Gender Events'!J$1,'Official Medal Table'!$E:$E,'Each Gender Events'!J$2)*'Medal values'!$B$2
+ COUNTIFS('Official Medal Table'!$H:$H,'Each Gender Events'!$A62,'Official Medal Table'!$C:$C,'Each Gender Events'!J$1,'Official Medal Table'!$E:$E,'Each Gender Events'!J$2)*'Medal values'!$B$3
+ COUNTIFS('Official Medal Table'!$I:$I,'Each Gender Events'!$A62,'Official Medal Table'!$C:$C,'Each Gender Events'!J$1,'Official Medal Table'!$E:$E,'Each Gender Events'!J$2)*'Medal values'!$B$3
+ COUNTIFS('Official Medal Table'!$F:$F,'Each Gender Events'!$A62,'Official Medal Table'!$C:$C,'Each Gender Events'!J$1,'Official Medal Table'!$E:$E,"Mixed")*'Medal values'!$B$1/2
+ COUNTIFS('Official Medal Table'!$G:$G,'Each Gender Events'!$A62,'Official Medal Table'!$C:$C,'Each Gender Events'!J$1,'Official Medal Table'!$E:$E,"Mixed")*'Medal values'!$B$2/2
+ COUNTIFS('Official Medal Table'!$H:$H,'Each Gender Events'!$A62,'Official Medal Table'!$C:$C,'Each Gender Events'!J$1,'Official Medal Table'!$E:$E,"Mixed")*'Medal values'!$B$3/2
+ COUNTIFS('Official Medal Table'!$I:$I,'Each Gender Events'!$A62,'Official Medal Table'!$C:$C,'Each Gender Events'!J$1,'Official Medal Table'!$E:$E,"Mixed")*'Medal values'!$B$3/2</f>
        <v>9.0010019999999997</v>
      </c>
      <c r="K62">
        <f>COUNTIFS('Official Medal Table'!$F:$F,'Each Gender Events'!$A62,'Official Medal Table'!$C:$C,'Each Gender Events'!K$1,'Official Medal Table'!$E:$E,'Each Gender Events'!K$2)*'Medal values'!$B$1
+ COUNTIFS('Official Medal Table'!$G:$G,'Each Gender Events'!$A62,'Official Medal Table'!$C:$C,'Each Gender Events'!K$1,'Official Medal Table'!$E:$E,'Each Gender Events'!K$2)*'Medal values'!$B$2
+ COUNTIFS('Official Medal Table'!$H:$H,'Each Gender Events'!$A62,'Official Medal Table'!$C:$C,'Each Gender Events'!K$1,'Official Medal Table'!$E:$E,'Each Gender Events'!K$2)*'Medal values'!$B$3
+ COUNTIFS('Official Medal Table'!$I:$I,'Each Gender Events'!$A62,'Official Medal Table'!$C:$C,'Each Gender Events'!K$1,'Official Medal Table'!$E:$E,'Each Gender Events'!K$2)*'Medal values'!$B$3
+ COUNTIFS('Official Medal Table'!$F:$F,'Each Gender Events'!$A62,'Official Medal Table'!$C:$C,'Each Gender Events'!K$1,'Official Medal Table'!$E:$E,"Mixed")*'Medal values'!$B$1/2
+ COUNTIFS('Official Medal Table'!$G:$G,'Each Gender Events'!$A62,'Official Medal Table'!$C:$C,'Each Gender Events'!K$1,'Official Medal Table'!$E:$E,"Mixed")*'Medal values'!$B$2/2
+ COUNTIFS('Official Medal Table'!$H:$H,'Each Gender Events'!$A62,'Official Medal Table'!$C:$C,'Each Gender Events'!K$1,'Official Medal Table'!$E:$E,"Mixed")*'Medal values'!$B$3/2
+ COUNTIFS('Official Medal Table'!$I:$I,'Each Gender Events'!$A62,'Official Medal Table'!$C:$C,'Each Gender Events'!K$1,'Official Medal Table'!$E:$E,"Mixed")*'Medal values'!$B$3/2</f>
        <v>2.0000010000000001</v>
      </c>
      <c r="L62">
        <f>COUNTIFS('Official Medal Table'!$F:$F,'Each Gender Events'!$A62,'Official Medal Table'!$C:$C,'Each Gender Events'!L$1,'Official Medal Table'!$E:$E,'Each Gender Events'!L$2)*'Medal values'!$B$1
+ COUNTIFS('Official Medal Table'!$G:$G,'Each Gender Events'!$A62,'Official Medal Table'!$C:$C,'Each Gender Events'!L$1,'Official Medal Table'!$E:$E,'Each Gender Events'!L$2)*'Medal values'!$B$2
+ COUNTIFS('Official Medal Table'!$H:$H,'Each Gender Events'!$A62,'Official Medal Table'!$C:$C,'Each Gender Events'!L$1,'Official Medal Table'!$E:$E,'Each Gender Events'!L$2)*'Medal values'!$B$3
+ COUNTIFS('Official Medal Table'!$I:$I,'Each Gender Events'!$A62,'Official Medal Table'!$C:$C,'Each Gender Events'!L$1,'Official Medal Table'!$E:$E,'Each Gender Events'!L$2)*'Medal values'!$B$3
+ COUNTIFS('Official Medal Table'!$F:$F,'Each Gender Events'!$A62,'Official Medal Table'!$C:$C,'Each Gender Events'!L$1,'Official Medal Table'!$E:$E,"Mixed")*'Medal values'!$B$1/2
+ COUNTIFS('Official Medal Table'!$G:$G,'Each Gender Events'!$A62,'Official Medal Table'!$C:$C,'Each Gender Events'!L$1,'Official Medal Table'!$E:$E,"Mixed")*'Medal values'!$B$2/2
+ COUNTIFS('Official Medal Table'!$H:$H,'Each Gender Events'!$A62,'Official Medal Table'!$C:$C,'Each Gender Events'!L$1,'Official Medal Table'!$E:$E,"Mixed")*'Medal values'!$B$3/2
+ COUNTIFS('Official Medal Table'!$I:$I,'Each Gender Events'!$A62,'Official Medal Table'!$C:$C,'Each Gender Events'!L$1,'Official Medal Table'!$E:$E,"Mixed")*'Medal values'!$B$3/2</f>
        <v>0</v>
      </c>
      <c r="M62">
        <f>COUNTIFS('Official Medal Table'!$F:$F,'Each Gender Events'!$A62,'Official Medal Table'!$C:$C,'Each Gender Events'!M$1,'Official Medal Table'!$E:$E,'Each Gender Events'!M$2)*'Medal values'!$B$1
+ COUNTIFS('Official Medal Table'!$G:$G,'Each Gender Events'!$A62,'Official Medal Table'!$C:$C,'Each Gender Events'!M$1,'Official Medal Table'!$E:$E,'Each Gender Events'!M$2)*'Medal values'!$B$2
+ COUNTIFS('Official Medal Table'!$H:$H,'Each Gender Events'!$A62,'Official Medal Table'!$C:$C,'Each Gender Events'!M$1,'Official Medal Table'!$E:$E,'Each Gender Events'!M$2)*'Medal values'!$B$3
+ COUNTIFS('Official Medal Table'!$I:$I,'Each Gender Events'!$A62,'Official Medal Table'!$C:$C,'Each Gender Events'!M$1,'Official Medal Table'!$E:$E,'Each Gender Events'!M$2)*'Medal values'!$B$3
+ COUNTIFS('Official Medal Table'!$F:$F,'Each Gender Events'!$A62,'Official Medal Table'!$C:$C,'Each Gender Events'!M$1,'Official Medal Table'!$E:$E,"Mixed")*'Medal values'!$B$1/2
+ COUNTIFS('Official Medal Table'!$G:$G,'Each Gender Events'!$A62,'Official Medal Table'!$C:$C,'Each Gender Events'!M$1,'Official Medal Table'!$E:$E,"Mixed")*'Medal values'!$B$2/2
+ COUNTIFS('Official Medal Table'!$H:$H,'Each Gender Events'!$A62,'Official Medal Table'!$C:$C,'Each Gender Events'!M$1,'Official Medal Table'!$E:$E,"Mixed")*'Medal values'!$B$3/2
+ COUNTIFS('Official Medal Table'!$I:$I,'Each Gender Events'!$A62,'Official Medal Table'!$C:$C,'Each Gender Events'!M$1,'Official Medal Table'!$E:$E,"Mixed")*'Medal values'!$B$3/2</f>
        <v>0</v>
      </c>
      <c r="N62">
        <f>COUNTIFS('Official Medal Table'!$F:$F,'Each Gender Events'!$A62,'Official Medal Table'!$C:$C,'Each Gender Events'!N$1,'Official Medal Table'!$E:$E,'Each Gender Events'!N$2)*'Medal values'!$B$1
+ COUNTIFS('Official Medal Table'!$G:$G,'Each Gender Events'!$A62,'Official Medal Table'!$C:$C,'Each Gender Events'!N$1,'Official Medal Table'!$E:$E,'Each Gender Events'!N$2)*'Medal values'!$B$2
+ COUNTIFS('Official Medal Table'!$H:$H,'Each Gender Events'!$A62,'Official Medal Table'!$C:$C,'Each Gender Events'!N$1,'Official Medal Table'!$E:$E,'Each Gender Events'!N$2)*'Medal values'!$B$3
+ COUNTIFS('Official Medal Table'!$I:$I,'Each Gender Events'!$A62,'Official Medal Table'!$C:$C,'Each Gender Events'!N$1,'Official Medal Table'!$E:$E,'Each Gender Events'!N$2)*'Medal values'!$B$3
+ COUNTIFS('Official Medal Table'!$F:$F,'Each Gender Events'!$A62,'Official Medal Table'!$C:$C,'Each Gender Events'!N$1,'Official Medal Table'!$E:$E,"Mixed")*'Medal values'!$B$1/2
+ COUNTIFS('Official Medal Table'!$G:$G,'Each Gender Events'!$A62,'Official Medal Table'!$C:$C,'Each Gender Events'!N$1,'Official Medal Table'!$E:$E,"Mixed")*'Medal values'!$B$2/2
+ COUNTIFS('Official Medal Table'!$H:$H,'Each Gender Events'!$A62,'Official Medal Table'!$C:$C,'Each Gender Events'!N$1,'Official Medal Table'!$E:$E,"Mixed")*'Medal values'!$B$3/2
+ COUNTIFS('Official Medal Table'!$I:$I,'Each Gender Events'!$A62,'Official Medal Table'!$C:$C,'Each Gender Events'!N$1,'Official Medal Table'!$E:$E,"Mixed")*'Medal values'!$B$3/2</f>
        <v>0</v>
      </c>
      <c r="O62">
        <f>COUNTIFS('Official Medal Table'!$F:$F,'Each Gender Events'!$A62,'Official Medal Table'!$C:$C,'Each Gender Events'!O$1,'Official Medal Table'!$E:$E,'Each Gender Events'!O$2)*'Medal values'!$B$1
+ COUNTIFS('Official Medal Table'!$G:$G,'Each Gender Events'!$A62,'Official Medal Table'!$C:$C,'Each Gender Events'!O$1,'Official Medal Table'!$E:$E,'Each Gender Events'!O$2)*'Medal values'!$B$2
+ COUNTIFS('Official Medal Table'!$H:$H,'Each Gender Events'!$A62,'Official Medal Table'!$C:$C,'Each Gender Events'!O$1,'Official Medal Table'!$E:$E,'Each Gender Events'!O$2)*'Medal values'!$B$3
+ COUNTIFS('Official Medal Table'!$I:$I,'Each Gender Events'!$A62,'Official Medal Table'!$C:$C,'Each Gender Events'!O$1,'Official Medal Table'!$E:$E,'Each Gender Events'!O$2)*'Medal values'!$B$3
+ COUNTIFS('Official Medal Table'!$F:$F,'Each Gender Events'!$A62,'Official Medal Table'!$C:$C,'Each Gender Events'!O$1,'Official Medal Table'!$E:$E,"Mixed")*'Medal values'!$B$1/2
+ COUNTIFS('Official Medal Table'!$G:$G,'Each Gender Events'!$A62,'Official Medal Table'!$C:$C,'Each Gender Events'!O$1,'Official Medal Table'!$E:$E,"Mixed")*'Medal values'!$B$2/2
+ COUNTIFS('Official Medal Table'!$H:$H,'Each Gender Events'!$A62,'Official Medal Table'!$C:$C,'Each Gender Events'!O$1,'Official Medal Table'!$E:$E,"Mixed")*'Medal values'!$B$3/2
+ COUNTIFS('Official Medal Table'!$I:$I,'Each Gender Events'!$A62,'Official Medal Table'!$C:$C,'Each Gender Events'!O$1,'Official Medal Table'!$E:$E,"Mixed")*'Medal values'!$B$3/2</f>
        <v>0</v>
      </c>
      <c r="P62">
        <f>COUNTIFS('Official Medal Table'!$F:$F,'Each Gender Events'!$A62,'Official Medal Table'!$C:$C,'Each Gender Events'!P$1,'Official Medal Table'!$E:$E,'Each Gender Events'!P$2)*'Medal values'!$B$1
+ COUNTIFS('Official Medal Table'!$G:$G,'Each Gender Events'!$A62,'Official Medal Table'!$C:$C,'Each Gender Events'!P$1,'Official Medal Table'!$E:$E,'Each Gender Events'!P$2)*'Medal values'!$B$2
+ COUNTIFS('Official Medal Table'!$H:$H,'Each Gender Events'!$A62,'Official Medal Table'!$C:$C,'Each Gender Events'!P$1,'Official Medal Table'!$E:$E,'Each Gender Events'!P$2)*'Medal values'!$B$3
+ COUNTIFS('Official Medal Table'!$I:$I,'Each Gender Events'!$A62,'Official Medal Table'!$C:$C,'Each Gender Events'!P$1,'Official Medal Table'!$E:$E,'Each Gender Events'!P$2)*'Medal values'!$B$3
+ COUNTIFS('Official Medal Table'!$F:$F,'Each Gender Events'!$A62,'Official Medal Table'!$C:$C,'Each Gender Events'!P$1,'Official Medal Table'!$E:$E,"Mixed")*'Medal values'!$B$1/2
+ COUNTIFS('Official Medal Table'!$G:$G,'Each Gender Events'!$A62,'Official Medal Table'!$C:$C,'Each Gender Events'!P$1,'Official Medal Table'!$E:$E,"Mixed")*'Medal values'!$B$2/2
+ COUNTIFS('Official Medal Table'!$H:$H,'Each Gender Events'!$A62,'Official Medal Table'!$C:$C,'Each Gender Events'!P$1,'Official Medal Table'!$E:$E,"Mixed")*'Medal values'!$B$3/2
+ COUNTIFS('Official Medal Table'!$I:$I,'Each Gender Events'!$A62,'Official Medal Table'!$C:$C,'Each Gender Events'!P$1,'Official Medal Table'!$E:$E,"Mixed")*'Medal values'!$B$3/2</f>
        <v>0</v>
      </c>
      <c r="Q62">
        <f>COUNTIFS('Official Medal Table'!$F:$F,'Each Gender Events'!$A62,'Official Medal Table'!$C:$C,'Each Gender Events'!Q$1,'Official Medal Table'!$E:$E,'Each Gender Events'!Q$2)*'Medal values'!$B$1
+ COUNTIFS('Official Medal Table'!$G:$G,'Each Gender Events'!$A62,'Official Medal Table'!$C:$C,'Each Gender Events'!Q$1,'Official Medal Table'!$E:$E,'Each Gender Events'!Q$2)*'Medal values'!$B$2
+ COUNTIFS('Official Medal Table'!$H:$H,'Each Gender Events'!$A62,'Official Medal Table'!$C:$C,'Each Gender Events'!Q$1,'Official Medal Table'!$E:$E,'Each Gender Events'!Q$2)*'Medal values'!$B$3
+ COUNTIFS('Official Medal Table'!$I:$I,'Each Gender Events'!$A62,'Official Medal Table'!$C:$C,'Each Gender Events'!Q$1,'Official Medal Table'!$E:$E,'Each Gender Events'!Q$2)*'Medal values'!$B$3
+ COUNTIFS('Official Medal Table'!$F:$F,'Each Gender Events'!$A62,'Official Medal Table'!$C:$C,'Each Gender Events'!Q$1,'Official Medal Table'!$E:$E,"Mixed")*'Medal values'!$B$1/2
+ COUNTIFS('Official Medal Table'!$G:$G,'Each Gender Events'!$A62,'Official Medal Table'!$C:$C,'Each Gender Events'!Q$1,'Official Medal Table'!$E:$E,"Mixed")*'Medal values'!$B$2/2
+ COUNTIFS('Official Medal Table'!$H:$H,'Each Gender Events'!$A62,'Official Medal Table'!$C:$C,'Each Gender Events'!Q$1,'Official Medal Table'!$E:$E,"Mixed")*'Medal values'!$B$3/2
+ COUNTIFS('Official Medal Table'!$I:$I,'Each Gender Events'!$A62,'Official Medal Table'!$C:$C,'Each Gender Events'!Q$1,'Official Medal Table'!$E:$E,"Mixed")*'Medal values'!$B$3/2</f>
        <v>0</v>
      </c>
      <c r="R62">
        <f>COUNTIFS('Official Medal Table'!$F:$F,'Each Gender Events'!$A62,'Official Medal Table'!$C:$C,'Each Gender Events'!R$1,'Official Medal Table'!$E:$E,'Each Gender Events'!R$2)*'Medal values'!$B$1
+ COUNTIFS('Official Medal Table'!$G:$G,'Each Gender Events'!$A62,'Official Medal Table'!$C:$C,'Each Gender Events'!R$1,'Official Medal Table'!$E:$E,'Each Gender Events'!R$2)*'Medal values'!$B$2
+ COUNTIFS('Official Medal Table'!$H:$H,'Each Gender Events'!$A62,'Official Medal Table'!$C:$C,'Each Gender Events'!R$1,'Official Medal Table'!$E:$E,'Each Gender Events'!R$2)*'Medal values'!$B$3
+ COUNTIFS('Official Medal Table'!$I:$I,'Each Gender Events'!$A62,'Official Medal Table'!$C:$C,'Each Gender Events'!R$1,'Official Medal Table'!$E:$E,'Each Gender Events'!R$2)*'Medal values'!$B$3
+ COUNTIFS('Official Medal Table'!$F:$F,'Each Gender Events'!$A62,'Official Medal Table'!$C:$C,'Each Gender Events'!R$1,'Official Medal Table'!$E:$E,"Mixed")*'Medal values'!$B$1/2
+ COUNTIFS('Official Medal Table'!$G:$G,'Each Gender Events'!$A62,'Official Medal Table'!$C:$C,'Each Gender Events'!R$1,'Official Medal Table'!$E:$E,"Mixed")*'Medal values'!$B$2/2
+ COUNTIFS('Official Medal Table'!$H:$H,'Each Gender Events'!$A62,'Official Medal Table'!$C:$C,'Each Gender Events'!R$1,'Official Medal Table'!$E:$E,"Mixed")*'Medal values'!$B$3/2
+ COUNTIFS('Official Medal Table'!$I:$I,'Each Gender Events'!$A62,'Official Medal Table'!$C:$C,'Each Gender Events'!R$1,'Official Medal Table'!$E:$E,"Mixed")*'Medal values'!$B$3/2</f>
        <v>0</v>
      </c>
      <c r="S62">
        <f>COUNTIFS('Official Medal Table'!$F:$F,'Each Gender Events'!$A62,'Official Medal Table'!$C:$C,'Each Gender Events'!S$1,'Official Medal Table'!$E:$E,'Each Gender Events'!S$2)*'Medal values'!$B$1
+ COUNTIFS('Official Medal Table'!$G:$G,'Each Gender Events'!$A62,'Official Medal Table'!$C:$C,'Each Gender Events'!S$1,'Official Medal Table'!$E:$E,'Each Gender Events'!S$2)*'Medal values'!$B$2
+ COUNTIFS('Official Medal Table'!$H:$H,'Each Gender Events'!$A62,'Official Medal Table'!$C:$C,'Each Gender Events'!S$1,'Official Medal Table'!$E:$E,'Each Gender Events'!S$2)*'Medal values'!$B$3
+ COUNTIFS('Official Medal Table'!$I:$I,'Each Gender Events'!$A62,'Official Medal Table'!$C:$C,'Each Gender Events'!S$1,'Official Medal Table'!$E:$E,'Each Gender Events'!S$2)*'Medal values'!$B$3
+ COUNTIFS('Official Medal Table'!$F:$F,'Each Gender Events'!$A62,'Official Medal Table'!$C:$C,'Each Gender Events'!S$1,'Official Medal Table'!$E:$E,"Mixed")*'Medal values'!$B$1/2
+ COUNTIFS('Official Medal Table'!$G:$G,'Each Gender Events'!$A62,'Official Medal Table'!$C:$C,'Each Gender Events'!S$1,'Official Medal Table'!$E:$E,"Mixed")*'Medal values'!$B$2/2
+ COUNTIFS('Official Medal Table'!$H:$H,'Each Gender Events'!$A62,'Official Medal Table'!$C:$C,'Each Gender Events'!S$1,'Official Medal Table'!$E:$E,"Mixed")*'Medal values'!$B$3/2
+ COUNTIFS('Official Medal Table'!$I:$I,'Each Gender Events'!$A62,'Official Medal Table'!$C:$C,'Each Gender Events'!S$1,'Official Medal Table'!$E:$E,"Mixed")*'Medal values'!$B$3/2</f>
        <v>0</v>
      </c>
      <c r="T62">
        <f>COUNTIFS('Official Medal Table'!$F:$F,'Each Gender Events'!$A62,'Official Medal Table'!$C:$C,'Each Gender Events'!T$1,'Official Medal Table'!$E:$E,'Each Gender Events'!T$2)*'Medal values'!$B$1
+ COUNTIFS('Official Medal Table'!$G:$G,'Each Gender Events'!$A62,'Official Medal Table'!$C:$C,'Each Gender Events'!T$1,'Official Medal Table'!$E:$E,'Each Gender Events'!T$2)*'Medal values'!$B$2
+ COUNTIFS('Official Medal Table'!$H:$H,'Each Gender Events'!$A62,'Official Medal Table'!$C:$C,'Each Gender Events'!T$1,'Official Medal Table'!$E:$E,'Each Gender Events'!T$2)*'Medal values'!$B$3
+ COUNTIFS('Official Medal Table'!$I:$I,'Each Gender Events'!$A62,'Official Medal Table'!$C:$C,'Each Gender Events'!T$1,'Official Medal Table'!$E:$E,'Each Gender Events'!T$2)*'Medal values'!$B$3
+ COUNTIFS('Official Medal Table'!$F:$F,'Each Gender Events'!$A62,'Official Medal Table'!$C:$C,'Each Gender Events'!T$1,'Official Medal Table'!$E:$E,"Mixed")*'Medal values'!$B$1/2
+ COUNTIFS('Official Medal Table'!$G:$G,'Each Gender Events'!$A62,'Official Medal Table'!$C:$C,'Each Gender Events'!T$1,'Official Medal Table'!$E:$E,"Mixed")*'Medal values'!$B$2/2
+ COUNTIFS('Official Medal Table'!$H:$H,'Each Gender Events'!$A62,'Official Medal Table'!$C:$C,'Each Gender Events'!T$1,'Official Medal Table'!$E:$E,"Mixed")*'Medal values'!$B$3/2
+ COUNTIFS('Official Medal Table'!$I:$I,'Each Gender Events'!$A62,'Official Medal Table'!$C:$C,'Each Gender Events'!T$1,'Official Medal Table'!$E:$E,"Mixed")*'Medal values'!$B$3/2</f>
        <v>0</v>
      </c>
      <c r="U62">
        <f>COUNTIFS('Official Medal Table'!$F:$F,'Each Gender Events'!$A62,'Official Medal Table'!$C:$C,'Each Gender Events'!U$1,'Official Medal Table'!$E:$E,'Each Gender Events'!U$2)*'Medal values'!$B$1
+ COUNTIFS('Official Medal Table'!$G:$G,'Each Gender Events'!$A62,'Official Medal Table'!$C:$C,'Each Gender Events'!U$1,'Official Medal Table'!$E:$E,'Each Gender Events'!U$2)*'Medal values'!$B$2
+ COUNTIFS('Official Medal Table'!$H:$H,'Each Gender Events'!$A62,'Official Medal Table'!$C:$C,'Each Gender Events'!U$1,'Official Medal Table'!$E:$E,'Each Gender Events'!U$2)*'Medal values'!$B$3
+ COUNTIFS('Official Medal Table'!$I:$I,'Each Gender Events'!$A62,'Official Medal Table'!$C:$C,'Each Gender Events'!U$1,'Official Medal Table'!$E:$E,'Each Gender Events'!U$2)*'Medal values'!$B$3
+ COUNTIFS('Official Medal Table'!$F:$F,'Each Gender Events'!$A62,'Official Medal Table'!$C:$C,'Each Gender Events'!U$1,'Official Medal Table'!$E:$E,"Mixed")*'Medal values'!$B$1/2
+ COUNTIFS('Official Medal Table'!$G:$G,'Each Gender Events'!$A62,'Official Medal Table'!$C:$C,'Each Gender Events'!U$1,'Official Medal Table'!$E:$E,"Mixed")*'Medal values'!$B$2/2
+ COUNTIFS('Official Medal Table'!$H:$H,'Each Gender Events'!$A62,'Official Medal Table'!$C:$C,'Each Gender Events'!U$1,'Official Medal Table'!$E:$E,"Mixed")*'Medal values'!$B$3/2
+ COUNTIFS('Official Medal Table'!$I:$I,'Each Gender Events'!$A62,'Official Medal Table'!$C:$C,'Each Gender Events'!U$1,'Official Medal Table'!$E:$E,"Mixed")*'Medal values'!$B$3/2</f>
        <v>0</v>
      </c>
      <c r="V62">
        <f>COUNTIFS('Official Medal Table'!$F:$F,'Each Gender Events'!$A62,'Official Medal Table'!$C:$C,'Each Gender Events'!V$1,'Official Medal Table'!$E:$E,'Each Gender Events'!V$2)*'Medal values'!$B$1
+ COUNTIFS('Official Medal Table'!$G:$G,'Each Gender Events'!$A62,'Official Medal Table'!$C:$C,'Each Gender Events'!V$1,'Official Medal Table'!$E:$E,'Each Gender Events'!V$2)*'Medal values'!$B$2
+ COUNTIFS('Official Medal Table'!$H:$H,'Each Gender Events'!$A62,'Official Medal Table'!$C:$C,'Each Gender Events'!V$1,'Official Medal Table'!$E:$E,'Each Gender Events'!V$2)*'Medal values'!$B$3
+ COUNTIFS('Official Medal Table'!$I:$I,'Each Gender Events'!$A62,'Official Medal Table'!$C:$C,'Each Gender Events'!V$1,'Official Medal Table'!$E:$E,'Each Gender Events'!V$2)*'Medal values'!$B$3
+ COUNTIFS('Official Medal Table'!$F:$F,'Each Gender Events'!$A62,'Official Medal Table'!$C:$C,'Each Gender Events'!V$1,'Official Medal Table'!$E:$E,"Mixed")*'Medal values'!$B$1/2
+ COUNTIFS('Official Medal Table'!$G:$G,'Each Gender Events'!$A62,'Official Medal Table'!$C:$C,'Each Gender Events'!V$1,'Official Medal Table'!$E:$E,"Mixed")*'Medal values'!$B$2/2
+ COUNTIFS('Official Medal Table'!$H:$H,'Each Gender Events'!$A62,'Official Medal Table'!$C:$C,'Each Gender Events'!V$1,'Official Medal Table'!$E:$E,"Mixed")*'Medal values'!$B$3/2
+ COUNTIFS('Official Medal Table'!$I:$I,'Each Gender Events'!$A62,'Official Medal Table'!$C:$C,'Each Gender Events'!V$1,'Official Medal Table'!$E:$E,"Mixed")*'Medal values'!$B$3/2</f>
        <v>0</v>
      </c>
      <c r="W62">
        <f>COUNTIFS('Official Medal Table'!$F:$F,'Each Gender Events'!$A62,'Official Medal Table'!$C:$C,'Each Gender Events'!W$1,'Official Medal Table'!$E:$E,'Each Gender Events'!W$2)*'Medal values'!$B$1
+ COUNTIFS('Official Medal Table'!$G:$G,'Each Gender Events'!$A62,'Official Medal Table'!$C:$C,'Each Gender Events'!W$1,'Official Medal Table'!$E:$E,'Each Gender Events'!W$2)*'Medal values'!$B$2
+ COUNTIFS('Official Medal Table'!$H:$H,'Each Gender Events'!$A62,'Official Medal Table'!$C:$C,'Each Gender Events'!W$1,'Official Medal Table'!$E:$E,'Each Gender Events'!W$2)*'Medal values'!$B$3
+ COUNTIFS('Official Medal Table'!$I:$I,'Each Gender Events'!$A62,'Official Medal Table'!$C:$C,'Each Gender Events'!W$1,'Official Medal Table'!$E:$E,'Each Gender Events'!W$2)*'Medal values'!$B$3
+ COUNTIFS('Official Medal Table'!$F:$F,'Each Gender Events'!$A62,'Official Medal Table'!$C:$C,'Each Gender Events'!W$1,'Official Medal Table'!$E:$E,"Mixed")*'Medal values'!$B$1/2
+ COUNTIFS('Official Medal Table'!$G:$G,'Each Gender Events'!$A62,'Official Medal Table'!$C:$C,'Each Gender Events'!W$1,'Official Medal Table'!$E:$E,"Mixed")*'Medal values'!$B$2/2
+ COUNTIFS('Official Medal Table'!$H:$H,'Each Gender Events'!$A62,'Official Medal Table'!$C:$C,'Each Gender Events'!W$1,'Official Medal Table'!$E:$E,"Mixed")*'Medal values'!$B$3/2
+ COUNTIFS('Official Medal Table'!$I:$I,'Each Gender Events'!$A62,'Official Medal Table'!$C:$C,'Each Gender Events'!W$1,'Official Medal Table'!$E:$E,"Mixed")*'Medal values'!$B$3/2</f>
        <v>0</v>
      </c>
      <c r="X62">
        <f>COUNTIFS('Official Medal Table'!$F:$F,'Each Gender Events'!$A62,'Official Medal Table'!$C:$C,'Each Gender Events'!X$1,'Official Medal Table'!$E:$E,'Each Gender Events'!X$2)*'Medal values'!$B$1
+ COUNTIFS('Official Medal Table'!$G:$G,'Each Gender Events'!$A62,'Official Medal Table'!$C:$C,'Each Gender Events'!X$1,'Official Medal Table'!$E:$E,'Each Gender Events'!X$2)*'Medal values'!$B$2
+ COUNTIFS('Official Medal Table'!$H:$H,'Each Gender Events'!$A62,'Official Medal Table'!$C:$C,'Each Gender Events'!X$1,'Official Medal Table'!$E:$E,'Each Gender Events'!X$2)*'Medal values'!$B$3
+ COUNTIFS('Official Medal Table'!$I:$I,'Each Gender Events'!$A62,'Official Medal Table'!$C:$C,'Each Gender Events'!X$1,'Official Medal Table'!$E:$E,'Each Gender Events'!X$2)*'Medal values'!$B$3
+ COUNTIFS('Official Medal Table'!$F:$F,'Each Gender Events'!$A62,'Official Medal Table'!$C:$C,'Each Gender Events'!X$1,'Official Medal Table'!$E:$E,"Mixed")*'Medal values'!$B$1/2
+ COUNTIFS('Official Medal Table'!$G:$G,'Each Gender Events'!$A62,'Official Medal Table'!$C:$C,'Each Gender Events'!X$1,'Official Medal Table'!$E:$E,"Mixed")*'Medal values'!$B$2/2
+ COUNTIFS('Official Medal Table'!$H:$H,'Each Gender Events'!$A62,'Official Medal Table'!$C:$C,'Each Gender Events'!X$1,'Official Medal Table'!$E:$E,"Mixed")*'Medal values'!$B$3/2
+ COUNTIFS('Official Medal Table'!$I:$I,'Each Gender Events'!$A62,'Official Medal Table'!$C:$C,'Each Gender Events'!X$1,'Official Medal Table'!$E:$E,"Mixed")*'Medal values'!$B$3/2</f>
        <v>0</v>
      </c>
      <c r="Y62">
        <f>COUNTIFS('Official Medal Table'!$F:$F,'Each Gender Events'!$A62,'Official Medal Table'!$C:$C,'Each Gender Events'!Y$1,'Official Medal Table'!$E:$E,'Each Gender Events'!Y$2)*'Medal values'!$B$1
+ COUNTIFS('Official Medal Table'!$G:$G,'Each Gender Events'!$A62,'Official Medal Table'!$C:$C,'Each Gender Events'!Y$1,'Official Medal Table'!$E:$E,'Each Gender Events'!Y$2)*'Medal values'!$B$2
+ COUNTIFS('Official Medal Table'!$H:$H,'Each Gender Events'!$A62,'Official Medal Table'!$C:$C,'Each Gender Events'!Y$1,'Official Medal Table'!$E:$E,'Each Gender Events'!Y$2)*'Medal values'!$B$3
+ COUNTIFS('Official Medal Table'!$I:$I,'Each Gender Events'!$A62,'Official Medal Table'!$C:$C,'Each Gender Events'!Y$1,'Official Medal Table'!$E:$E,'Each Gender Events'!Y$2)*'Medal values'!$B$3
+ COUNTIFS('Official Medal Table'!$F:$F,'Each Gender Events'!$A62,'Official Medal Table'!$C:$C,'Each Gender Events'!Y$1,'Official Medal Table'!$E:$E,"Mixed")*'Medal values'!$B$1/2
+ COUNTIFS('Official Medal Table'!$G:$G,'Each Gender Events'!$A62,'Official Medal Table'!$C:$C,'Each Gender Events'!Y$1,'Official Medal Table'!$E:$E,"Mixed")*'Medal values'!$B$2/2
+ COUNTIFS('Official Medal Table'!$H:$H,'Each Gender Events'!$A62,'Official Medal Table'!$C:$C,'Each Gender Events'!Y$1,'Official Medal Table'!$E:$E,"Mixed")*'Medal values'!$B$3/2
+ COUNTIFS('Official Medal Table'!$I:$I,'Each Gender Events'!$A62,'Official Medal Table'!$C:$C,'Each Gender Events'!Y$1,'Official Medal Table'!$E:$E,"Mixed")*'Medal values'!$B$3/2</f>
        <v>0</v>
      </c>
      <c r="Z62">
        <f>COUNTIFS('Official Medal Table'!$F:$F,'Each Gender Events'!$A62,'Official Medal Table'!$C:$C,'Each Gender Events'!Z$1,'Official Medal Table'!$E:$E,'Each Gender Events'!Z$2)*'Medal values'!$B$1
+ COUNTIFS('Official Medal Table'!$G:$G,'Each Gender Events'!$A62,'Official Medal Table'!$C:$C,'Each Gender Events'!Z$1,'Official Medal Table'!$E:$E,'Each Gender Events'!Z$2)*'Medal values'!$B$2
+ COUNTIFS('Official Medal Table'!$H:$H,'Each Gender Events'!$A62,'Official Medal Table'!$C:$C,'Each Gender Events'!Z$1,'Official Medal Table'!$E:$E,'Each Gender Events'!Z$2)*'Medal values'!$B$3
+ COUNTIFS('Official Medal Table'!$I:$I,'Each Gender Events'!$A62,'Official Medal Table'!$C:$C,'Each Gender Events'!Z$1,'Official Medal Table'!$E:$E,'Each Gender Events'!Z$2)*'Medal values'!$B$3
+ COUNTIFS('Official Medal Table'!$F:$F,'Each Gender Events'!$A62,'Official Medal Table'!$C:$C,'Each Gender Events'!Z$1,'Official Medal Table'!$E:$E,"Mixed")*'Medal values'!$B$1/2
+ COUNTIFS('Official Medal Table'!$G:$G,'Each Gender Events'!$A62,'Official Medal Table'!$C:$C,'Each Gender Events'!Z$1,'Official Medal Table'!$E:$E,"Mixed")*'Medal values'!$B$2/2
+ COUNTIFS('Official Medal Table'!$H:$H,'Each Gender Events'!$A62,'Official Medal Table'!$C:$C,'Each Gender Events'!Z$1,'Official Medal Table'!$E:$E,"Mixed")*'Medal values'!$B$3/2
+ COUNTIFS('Official Medal Table'!$I:$I,'Each Gender Events'!$A62,'Official Medal Table'!$C:$C,'Each Gender Events'!Z$1,'Official Medal Table'!$E:$E,"Mixed")*'Medal values'!$B$3/2</f>
        <v>0</v>
      </c>
      <c r="AA62">
        <f>COUNTIFS('Official Medal Table'!$F:$F,'Each Gender Events'!$A62,'Official Medal Table'!$C:$C,'Each Gender Events'!AA$1,'Official Medal Table'!$E:$E,'Each Gender Events'!AA$2)*'Medal values'!$B$1
+ COUNTIFS('Official Medal Table'!$G:$G,'Each Gender Events'!$A62,'Official Medal Table'!$C:$C,'Each Gender Events'!AA$1,'Official Medal Table'!$E:$E,'Each Gender Events'!AA$2)*'Medal values'!$B$2
+ COUNTIFS('Official Medal Table'!$H:$H,'Each Gender Events'!$A62,'Official Medal Table'!$C:$C,'Each Gender Events'!AA$1,'Official Medal Table'!$E:$E,'Each Gender Events'!AA$2)*'Medal values'!$B$3
+ COUNTIFS('Official Medal Table'!$I:$I,'Each Gender Events'!$A62,'Official Medal Table'!$C:$C,'Each Gender Events'!AA$1,'Official Medal Table'!$E:$E,'Each Gender Events'!AA$2)*'Medal values'!$B$3
+ COUNTIFS('Official Medal Table'!$F:$F,'Each Gender Events'!$A62,'Official Medal Table'!$C:$C,'Each Gender Events'!AA$1,'Official Medal Table'!$E:$E,"Mixed")*'Medal values'!$B$1/2
+ COUNTIFS('Official Medal Table'!$G:$G,'Each Gender Events'!$A62,'Official Medal Table'!$C:$C,'Each Gender Events'!AA$1,'Official Medal Table'!$E:$E,"Mixed")*'Medal values'!$B$2/2
+ COUNTIFS('Official Medal Table'!$H:$H,'Each Gender Events'!$A62,'Official Medal Table'!$C:$C,'Each Gender Events'!AA$1,'Official Medal Table'!$E:$E,"Mixed")*'Medal values'!$B$3/2
+ COUNTIFS('Official Medal Table'!$I:$I,'Each Gender Events'!$A62,'Official Medal Table'!$C:$C,'Each Gender Events'!AA$1,'Official Medal Table'!$E:$E,"Mixed")*'Medal values'!$B$3/2</f>
        <v>0</v>
      </c>
      <c r="AB62">
        <f>COUNTIFS('Official Medal Table'!$F:$F,'Each Gender Events'!$A62,'Official Medal Table'!$C:$C,'Each Gender Events'!AB$1,'Official Medal Table'!$E:$E,'Each Gender Events'!AB$2)*'Medal values'!$B$1
+ COUNTIFS('Official Medal Table'!$G:$G,'Each Gender Events'!$A62,'Official Medal Table'!$C:$C,'Each Gender Events'!AB$1,'Official Medal Table'!$E:$E,'Each Gender Events'!AB$2)*'Medal values'!$B$2
+ COUNTIFS('Official Medal Table'!$H:$H,'Each Gender Events'!$A62,'Official Medal Table'!$C:$C,'Each Gender Events'!AB$1,'Official Medal Table'!$E:$E,'Each Gender Events'!AB$2)*'Medal values'!$B$3
+ COUNTIFS('Official Medal Table'!$I:$I,'Each Gender Events'!$A62,'Official Medal Table'!$C:$C,'Each Gender Events'!AB$1,'Official Medal Table'!$E:$E,'Each Gender Events'!AB$2)*'Medal values'!$B$3
+ COUNTIFS('Official Medal Table'!$F:$F,'Each Gender Events'!$A62,'Official Medal Table'!$C:$C,'Each Gender Events'!AB$1,'Official Medal Table'!$E:$E,"Mixed")*'Medal values'!$B$1/2
+ COUNTIFS('Official Medal Table'!$G:$G,'Each Gender Events'!$A62,'Official Medal Table'!$C:$C,'Each Gender Events'!AB$1,'Official Medal Table'!$E:$E,"Mixed")*'Medal values'!$B$2/2
+ COUNTIFS('Official Medal Table'!$H:$H,'Each Gender Events'!$A62,'Official Medal Table'!$C:$C,'Each Gender Events'!AB$1,'Official Medal Table'!$E:$E,"Mixed")*'Medal values'!$B$3/2
+ COUNTIFS('Official Medal Table'!$I:$I,'Each Gender Events'!$A62,'Official Medal Table'!$C:$C,'Each Gender Events'!AB$1,'Official Medal Table'!$E:$E,"Mixed")*'Medal values'!$B$3/2</f>
        <v>0</v>
      </c>
      <c r="AC62">
        <f>COUNTIFS('Official Medal Table'!$F:$F,'Each Gender Events'!$A62,'Official Medal Table'!$C:$C,'Each Gender Events'!AC$1,'Official Medal Table'!$E:$E,'Each Gender Events'!AC$2)*'Medal values'!$B$1
+ COUNTIFS('Official Medal Table'!$G:$G,'Each Gender Events'!$A62,'Official Medal Table'!$C:$C,'Each Gender Events'!AC$1,'Official Medal Table'!$E:$E,'Each Gender Events'!AC$2)*'Medal values'!$B$2
+ COUNTIFS('Official Medal Table'!$H:$H,'Each Gender Events'!$A62,'Official Medal Table'!$C:$C,'Each Gender Events'!AC$1,'Official Medal Table'!$E:$E,'Each Gender Events'!AC$2)*'Medal values'!$B$3
+ COUNTIFS('Official Medal Table'!$I:$I,'Each Gender Events'!$A62,'Official Medal Table'!$C:$C,'Each Gender Events'!AC$1,'Official Medal Table'!$E:$E,'Each Gender Events'!AC$2)*'Medal values'!$B$3
+ COUNTIFS('Official Medal Table'!$F:$F,'Each Gender Events'!$A62,'Official Medal Table'!$C:$C,'Each Gender Events'!AC$1,'Official Medal Table'!$E:$E,"Mixed")*'Medal values'!$B$1/2
+ COUNTIFS('Official Medal Table'!$G:$G,'Each Gender Events'!$A62,'Official Medal Table'!$C:$C,'Each Gender Events'!AC$1,'Official Medal Table'!$E:$E,"Mixed")*'Medal values'!$B$2/2
+ COUNTIFS('Official Medal Table'!$H:$H,'Each Gender Events'!$A62,'Official Medal Table'!$C:$C,'Each Gender Events'!AC$1,'Official Medal Table'!$E:$E,"Mixed")*'Medal values'!$B$3/2
+ COUNTIFS('Official Medal Table'!$I:$I,'Each Gender Events'!$A62,'Official Medal Table'!$C:$C,'Each Gender Events'!AC$1,'Official Medal Table'!$E:$E,"Mixed")*'Medal values'!$B$3/2</f>
        <v>0</v>
      </c>
      <c r="AD62">
        <f>COUNTIFS('Official Medal Table'!$F:$F,'Each Gender Events'!$A62,'Official Medal Table'!$C:$C,'Each Gender Events'!AD$1,'Official Medal Table'!$E:$E,'Each Gender Events'!AD$2)*'Medal values'!$B$1
+ COUNTIFS('Official Medal Table'!$G:$G,'Each Gender Events'!$A62,'Official Medal Table'!$C:$C,'Each Gender Events'!AD$1,'Official Medal Table'!$E:$E,'Each Gender Events'!AD$2)*'Medal values'!$B$2
+ COUNTIFS('Official Medal Table'!$H:$H,'Each Gender Events'!$A62,'Official Medal Table'!$C:$C,'Each Gender Events'!AD$1,'Official Medal Table'!$E:$E,'Each Gender Events'!AD$2)*'Medal values'!$B$3
+ COUNTIFS('Official Medal Table'!$I:$I,'Each Gender Events'!$A62,'Official Medal Table'!$C:$C,'Each Gender Events'!AD$1,'Official Medal Table'!$E:$E,'Each Gender Events'!AD$2)*'Medal values'!$B$3
+ COUNTIFS('Official Medal Table'!$F:$F,'Each Gender Events'!$A62,'Official Medal Table'!$C:$C,'Each Gender Events'!AD$1,'Official Medal Table'!$E:$E,"Mixed")*'Medal values'!$B$1/2
+ COUNTIFS('Official Medal Table'!$G:$G,'Each Gender Events'!$A62,'Official Medal Table'!$C:$C,'Each Gender Events'!AD$1,'Official Medal Table'!$E:$E,"Mixed")*'Medal values'!$B$2/2
+ COUNTIFS('Official Medal Table'!$H:$H,'Each Gender Events'!$A62,'Official Medal Table'!$C:$C,'Each Gender Events'!AD$1,'Official Medal Table'!$E:$E,"Mixed")*'Medal values'!$B$3/2
+ COUNTIFS('Official Medal Table'!$I:$I,'Each Gender Events'!$A62,'Official Medal Table'!$C:$C,'Each Gender Events'!AD$1,'Official Medal Table'!$E:$E,"Mixed")*'Medal values'!$B$3/2</f>
        <v>0</v>
      </c>
      <c r="AE62">
        <f>COUNTIFS('Official Medal Table'!$F:$F,'Each Gender Events'!$A62,'Official Medal Table'!$C:$C,'Each Gender Events'!AE$1,'Official Medal Table'!$E:$E,'Each Gender Events'!AE$2)*'Medal values'!$B$1
+ COUNTIFS('Official Medal Table'!$G:$G,'Each Gender Events'!$A62,'Official Medal Table'!$C:$C,'Each Gender Events'!AE$1,'Official Medal Table'!$E:$E,'Each Gender Events'!AE$2)*'Medal values'!$B$2
+ COUNTIFS('Official Medal Table'!$H:$H,'Each Gender Events'!$A62,'Official Medal Table'!$C:$C,'Each Gender Events'!AE$1,'Official Medal Table'!$E:$E,'Each Gender Events'!AE$2)*'Medal values'!$B$3
+ COUNTIFS('Official Medal Table'!$I:$I,'Each Gender Events'!$A62,'Official Medal Table'!$C:$C,'Each Gender Events'!AE$1,'Official Medal Table'!$E:$E,'Each Gender Events'!AE$2)*'Medal values'!$B$3
+ COUNTIFS('Official Medal Table'!$F:$F,'Each Gender Events'!$A62,'Official Medal Table'!$C:$C,'Each Gender Events'!AE$1,'Official Medal Table'!$E:$E,"Mixed")*'Medal values'!$B$1/2
+ COUNTIFS('Official Medal Table'!$G:$G,'Each Gender Events'!$A62,'Official Medal Table'!$C:$C,'Each Gender Events'!AE$1,'Official Medal Table'!$E:$E,"Mixed")*'Medal values'!$B$2/2
+ COUNTIFS('Official Medal Table'!$H:$H,'Each Gender Events'!$A62,'Official Medal Table'!$C:$C,'Each Gender Events'!AE$1,'Official Medal Table'!$E:$E,"Mixed")*'Medal values'!$B$3/2
+ COUNTIFS('Official Medal Table'!$I:$I,'Each Gender Events'!$A62,'Official Medal Table'!$C:$C,'Each Gender Events'!AE$1,'Official Medal Table'!$E:$E,"Mixed")*'Medal values'!$B$3/2</f>
        <v>0</v>
      </c>
      <c r="AF62">
        <f>COUNTIFS('Official Medal Table'!$F:$F,'Each Gender Events'!$A62,'Official Medal Table'!$C:$C,'Each Gender Events'!AF$1,'Official Medal Table'!$E:$E,'Each Gender Events'!AF$2)*'Medal values'!$B$1
+ COUNTIFS('Official Medal Table'!$G:$G,'Each Gender Events'!$A62,'Official Medal Table'!$C:$C,'Each Gender Events'!AF$1,'Official Medal Table'!$E:$E,'Each Gender Events'!AF$2)*'Medal values'!$B$2
+ COUNTIFS('Official Medal Table'!$H:$H,'Each Gender Events'!$A62,'Official Medal Table'!$C:$C,'Each Gender Events'!AF$1,'Official Medal Table'!$E:$E,'Each Gender Events'!AF$2)*'Medal values'!$B$3
+ COUNTIFS('Official Medal Table'!$I:$I,'Each Gender Events'!$A62,'Official Medal Table'!$C:$C,'Each Gender Events'!AF$1,'Official Medal Table'!$E:$E,'Each Gender Events'!AF$2)*'Medal values'!$B$3
+ COUNTIFS('Official Medal Table'!$F:$F,'Each Gender Events'!$A62,'Official Medal Table'!$C:$C,'Each Gender Events'!AF$1,'Official Medal Table'!$E:$E,"Mixed")*'Medal values'!$B$1/2
+ COUNTIFS('Official Medal Table'!$G:$G,'Each Gender Events'!$A62,'Official Medal Table'!$C:$C,'Each Gender Events'!AF$1,'Official Medal Table'!$E:$E,"Mixed")*'Medal values'!$B$2/2
+ COUNTIFS('Official Medal Table'!$H:$H,'Each Gender Events'!$A62,'Official Medal Table'!$C:$C,'Each Gender Events'!AF$1,'Official Medal Table'!$E:$E,"Mixed")*'Medal values'!$B$3/2
+ COUNTIFS('Official Medal Table'!$I:$I,'Each Gender Events'!$A62,'Official Medal Table'!$C:$C,'Each Gender Events'!AF$1,'Official Medal Table'!$E:$E,"Mixed")*'Medal values'!$B$3/2</f>
        <v>0</v>
      </c>
      <c r="AG62">
        <f>COUNTIFS('Official Medal Table'!$F:$F,'Each Gender Events'!$A62,'Official Medal Table'!$C:$C,'Each Gender Events'!AG$1,'Official Medal Table'!$E:$E,'Each Gender Events'!AG$2)*'Medal values'!$B$1
+ COUNTIFS('Official Medal Table'!$G:$G,'Each Gender Events'!$A62,'Official Medal Table'!$C:$C,'Each Gender Events'!AG$1,'Official Medal Table'!$E:$E,'Each Gender Events'!AG$2)*'Medal values'!$B$2
+ COUNTIFS('Official Medal Table'!$H:$H,'Each Gender Events'!$A62,'Official Medal Table'!$C:$C,'Each Gender Events'!AG$1,'Official Medal Table'!$E:$E,'Each Gender Events'!AG$2)*'Medal values'!$B$3
+ COUNTIFS('Official Medal Table'!$I:$I,'Each Gender Events'!$A62,'Official Medal Table'!$C:$C,'Each Gender Events'!AG$1,'Official Medal Table'!$E:$E,'Each Gender Events'!AG$2)*'Medal values'!$B$3
+ COUNTIFS('Official Medal Table'!$F:$F,'Each Gender Events'!$A62,'Official Medal Table'!$C:$C,'Each Gender Events'!AG$1,'Official Medal Table'!$E:$E,"Mixed")*'Medal values'!$B$1/2
+ COUNTIFS('Official Medal Table'!$G:$G,'Each Gender Events'!$A62,'Official Medal Table'!$C:$C,'Each Gender Events'!AG$1,'Official Medal Table'!$E:$E,"Mixed")*'Medal values'!$B$2/2
+ COUNTIFS('Official Medal Table'!$H:$H,'Each Gender Events'!$A62,'Official Medal Table'!$C:$C,'Each Gender Events'!AG$1,'Official Medal Table'!$E:$E,"Mixed")*'Medal values'!$B$3/2
+ COUNTIFS('Official Medal Table'!$I:$I,'Each Gender Events'!$A62,'Official Medal Table'!$C:$C,'Each Gender Events'!AG$1,'Official Medal Table'!$E:$E,"Mixed")*'Medal values'!$B$3/2</f>
        <v>0</v>
      </c>
      <c r="AH62">
        <f>COUNTIFS('Official Medal Table'!$F:$F,'Each Gender Events'!$A62,'Official Medal Table'!$C:$C,'Each Gender Events'!AH$1,'Official Medal Table'!$E:$E,'Each Gender Events'!AH$2)*'Medal values'!$B$1
+ COUNTIFS('Official Medal Table'!$G:$G,'Each Gender Events'!$A62,'Official Medal Table'!$C:$C,'Each Gender Events'!AH$1,'Official Medal Table'!$E:$E,'Each Gender Events'!AH$2)*'Medal values'!$B$2
+ COUNTIFS('Official Medal Table'!$H:$H,'Each Gender Events'!$A62,'Official Medal Table'!$C:$C,'Each Gender Events'!AH$1,'Official Medal Table'!$E:$E,'Each Gender Events'!AH$2)*'Medal values'!$B$3
+ COUNTIFS('Official Medal Table'!$I:$I,'Each Gender Events'!$A62,'Official Medal Table'!$C:$C,'Each Gender Events'!AH$1,'Official Medal Table'!$E:$E,'Each Gender Events'!AH$2)*'Medal values'!$B$3
+ COUNTIFS('Official Medal Table'!$F:$F,'Each Gender Events'!$A62,'Official Medal Table'!$C:$C,'Each Gender Events'!AH$1,'Official Medal Table'!$E:$E,"Mixed")*'Medal values'!$B$1/2
+ COUNTIFS('Official Medal Table'!$G:$G,'Each Gender Events'!$A62,'Official Medal Table'!$C:$C,'Each Gender Events'!AH$1,'Official Medal Table'!$E:$E,"Mixed")*'Medal values'!$B$2/2
+ COUNTIFS('Official Medal Table'!$H:$H,'Each Gender Events'!$A62,'Official Medal Table'!$C:$C,'Each Gender Events'!AH$1,'Official Medal Table'!$E:$E,"Mixed")*'Medal values'!$B$3/2
+ COUNTIFS('Official Medal Table'!$I:$I,'Each Gender Events'!$A62,'Official Medal Table'!$C:$C,'Each Gender Events'!AH$1,'Official Medal Table'!$E:$E,"Mixed")*'Medal values'!$B$3/2</f>
        <v>0</v>
      </c>
      <c r="AI62">
        <f>COUNTIFS('Official Medal Table'!$F:$F,'Each Gender Events'!$A62,'Official Medal Table'!$C:$C,'Each Gender Events'!AI$1,'Official Medal Table'!$E:$E,'Each Gender Events'!AI$2)*'Medal values'!$B$1
+ COUNTIFS('Official Medal Table'!$G:$G,'Each Gender Events'!$A62,'Official Medal Table'!$C:$C,'Each Gender Events'!AI$1,'Official Medal Table'!$E:$E,'Each Gender Events'!AI$2)*'Medal values'!$B$2
+ COUNTIFS('Official Medal Table'!$H:$H,'Each Gender Events'!$A62,'Official Medal Table'!$C:$C,'Each Gender Events'!AI$1,'Official Medal Table'!$E:$E,'Each Gender Events'!AI$2)*'Medal values'!$B$3
+ COUNTIFS('Official Medal Table'!$I:$I,'Each Gender Events'!$A62,'Official Medal Table'!$C:$C,'Each Gender Events'!AI$1,'Official Medal Table'!$E:$E,'Each Gender Events'!AI$2)*'Medal values'!$B$3
+ COUNTIFS('Official Medal Table'!$F:$F,'Each Gender Events'!$A62,'Official Medal Table'!$C:$C,'Each Gender Events'!AI$1,'Official Medal Table'!$E:$E,"Mixed")*'Medal values'!$B$1/2
+ COUNTIFS('Official Medal Table'!$G:$G,'Each Gender Events'!$A62,'Official Medal Table'!$C:$C,'Each Gender Events'!AI$1,'Official Medal Table'!$E:$E,"Mixed")*'Medal values'!$B$2/2
+ COUNTIFS('Official Medal Table'!$H:$H,'Each Gender Events'!$A62,'Official Medal Table'!$C:$C,'Each Gender Events'!AI$1,'Official Medal Table'!$E:$E,"Mixed")*'Medal values'!$B$3/2
+ COUNTIFS('Official Medal Table'!$I:$I,'Each Gender Events'!$A62,'Official Medal Table'!$C:$C,'Each Gender Events'!AI$1,'Official Medal Table'!$E:$E,"Mixed")*'Medal values'!$B$3/2</f>
        <v>0</v>
      </c>
      <c r="AJ62">
        <f>COUNTIFS('Official Medal Table'!$F:$F,'Each Gender Events'!$A62,'Official Medal Table'!$C:$C,'Each Gender Events'!AJ$1,'Official Medal Table'!$E:$E,'Each Gender Events'!AJ$2)*'Medal values'!$B$1
+ COUNTIFS('Official Medal Table'!$G:$G,'Each Gender Events'!$A62,'Official Medal Table'!$C:$C,'Each Gender Events'!AJ$1,'Official Medal Table'!$E:$E,'Each Gender Events'!AJ$2)*'Medal values'!$B$2
+ COUNTIFS('Official Medal Table'!$H:$H,'Each Gender Events'!$A62,'Official Medal Table'!$C:$C,'Each Gender Events'!AJ$1,'Official Medal Table'!$E:$E,'Each Gender Events'!AJ$2)*'Medal values'!$B$3
+ COUNTIFS('Official Medal Table'!$I:$I,'Each Gender Events'!$A62,'Official Medal Table'!$C:$C,'Each Gender Events'!AJ$1,'Official Medal Table'!$E:$E,'Each Gender Events'!AJ$2)*'Medal values'!$B$3
+ COUNTIFS('Official Medal Table'!$F:$F,'Each Gender Events'!$A62,'Official Medal Table'!$C:$C,'Each Gender Events'!AJ$1,'Official Medal Table'!$E:$E,"Mixed")*'Medal values'!$B$1/2
+ COUNTIFS('Official Medal Table'!$G:$G,'Each Gender Events'!$A62,'Official Medal Table'!$C:$C,'Each Gender Events'!AJ$1,'Official Medal Table'!$E:$E,"Mixed")*'Medal values'!$B$2/2
+ COUNTIFS('Official Medal Table'!$H:$H,'Each Gender Events'!$A62,'Official Medal Table'!$C:$C,'Each Gender Events'!AJ$1,'Official Medal Table'!$E:$E,"Mixed")*'Medal values'!$B$3/2
+ COUNTIFS('Official Medal Table'!$I:$I,'Each Gender Events'!$A62,'Official Medal Table'!$C:$C,'Each Gender Events'!AJ$1,'Official Medal Table'!$E:$E,"Mixed")*'Medal values'!$B$3/2</f>
        <v>0</v>
      </c>
      <c r="AK62">
        <f>COUNTIFS('Official Medal Table'!$F:$F,'Each Gender Events'!$A62,'Official Medal Table'!$C:$C,'Each Gender Events'!AK$1,'Official Medal Table'!$E:$E,'Each Gender Events'!AK$2)*'Medal values'!$B$1
+ COUNTIFS('Official Medal Table'!$G:$G,'Each Gender Events'!$A62,'Official Medal Table'!$C:$C,'Each Gender Events'!AK$1,'Official Medal Table'!$E:$E,'Each Gender Events'!AK$2)*'Medal values'!$B$2
+ COUNTIFS('Official Medal Table'!$H:$H,'Each Gender Events'!$A62,'Official Medal Table'!$C:$C,'Each Gender Events'!AK$1,'Official Medal Table'!$E:$E,'Each Gender Events'!AK$2)*'Medal values'!$B$3
+ COUNTIFS('Official Medal Table'!$I:$I,'Each Gender Events'!$A62,'Official Medal Table'!$C:$C,'Each Gender Events'!AK$1,'Official Medal Table'!$E:$E,'Each Gender Events'!AK$2)*'Medal values'!$B$3
+ COUNTIFS('Official Medal Table'!$F:$F,'Each Gender Events'!$A62,'Official Medal Table'!$C:$C,'Each Gender Events'!AK$1,'Official Medal Table'!$E:$E,"Mixed")*'Medal values'!$B$1/2
+ COUNTIFS('Official Medal Table'!$G:$G,'Each Gender Events'!$A62,'Official Medal Table'!$C:$C,'Each Gender Events'!AK$1,'Official Medal Table'!$E:$E,"Mixed")*'Medal values'!$B$2/2
+ COUNTIFS('Official Medal Table'!$H:$H,'Each Gender Events'!$A62,'Official Medal Table'!$C:$C,'Each Gender Events'!AK$1,'Official Medal Table'!$E:$E,"Mixed")*'Medal values'!$B$3/2
+ COUNTIFS('Official Medal Table'!$I:$I,'Each Gender Events'!$A62,'Official Medal Table'!$C:$C,'Each Gender Events'!AK$1,'Official Medal Table'!$E:$E,"Mixed")*'Medal values'!$B$3/2</f>
        <v>0</v>
      </c>
      <c r="AL62">
        <f>COUNTIFS('Official Medal Table'!$F:$F,'Each Gender Events'!$A62,'Official Medal Table'!$C:$C,'Each Gender Events'!AL$1,'Official Medal Table'!$E:$E,'Each Gender Events'!AL$2)*'Medal values'!$B$1
+ COUNTIFS('Official Medal Table'!$G:$G,'Each Gender Events'!$A62,'Official Medal Table'!$C:$C,'Each Gender Events'!AL$1,'Official Medal Table'!$E:$E,'Each Gender Events'!AL$2)*'Medal values'!$B$2
+ COUNTIFS('Official Medal Table'!$H:$H,'Each Gender Events'!$A62,'Official Medal Table'!$C:$C,'Each Gender Events'!AL$1,'Official Medal Table'!$E:$E,'Each Gender Events'!AL$2)*'Medal values'!$B$3
+ COUNTIFS('Official Medal Table'!$I:$I,'Each Gender Events'!$A62,'Official Medal Table'!$C:$C,'Each Gender Events'!AL$1,'Official Medal Table'!$E:$E,'Each Gender Events'!AL$2)*'Medal values'!$B$3
+ COUNTIFS('Official Medal Table'!$F:$F,'Each Gender Events'!$A62,'Official Medal Table'!$C:$C,'Each Gender Events'!AL$1,'Official Medal Table'!$E:$E,"Mixed")*'Medal values'!$B$1/2
+ COUNTIFS('Official Medal Table'!$G:$G,'Each Gender Events'!$A62,'Official Medal Table'!$C:$C,'Each Gender Events'!AL$1,'Official Medal Table'!$E:$E,"Mixed")*'Medal values'!$B$2/2
+ COUNTIFS('Official Medal Table'!$H:$H,'Each Gender Events'!$A62,'Official Medal Table'!$C:$C,'Each Gender Events'!AL$1,'Official Medal Table'!$E:$E,"Mixed")*'Medal values'!$B$3/2
+ COUNTIFS('Official Medal Table'!$I:$I,'Each Gender Events'!$A62,'Official Medal Table'!$C:$C,'Each Gender Events'!AL$1,'Official Medal Table'!$E:$E,"Mixed")*'Medal values'!$B$3/2</f>
        <v>0</v>
      </c>
      <c r="AM62">
        <f>COUNTIFS('Official Medal Table'!$F:$F,'Each Gender Events'!$A62,'Official Medal Table'!$C:$C,'Each Gender Events'!AM$1,'Official Medal Table'!$E:$E,'Each Gender Events'!AM$2)*'Medal values'!$B$1
+ COUNTIFS('Official Medal Table'!$G:$G,'Each Gender Events'!$A62,'Official Medal Table'!$C:$C,'Each Gender Events'!AM$1,'Official Medal Table'!$E:$E,'Each Gender Events'!AM$2)*'Medal values'!$B$2
+ COUNTIFS('Official Medal Table'!$H:$H,'Each Gender Events'!$A62,'Official Medal Table'!$C:$C,'Each Gender Events'!AM$1,'Official Medal Table'!$E:$E,'Each Gender Events'!AM$2)*'Medal values'!$B$3
+ COUNTIFS('Official Medal Table'!$I:$I,'Each Gender Events'!$A62,'Official Medal Table'!$C:$C,'Each Gender Events'!AM$1,'Official Medal Table'!$E:$E,'Each Gender Events'!AM$2)*'Medal values'!$B$3
+ COUNTIFS('Official Medal Table'!$F:$F,'Each Gender Events'!$A62,'Official Medal Table'!$C:$C,'Each Gender Events'!AM$1,'Official Medal Table'!$E:$E,"Mixed")*'Medal values'!$B$1/2
+ COUNTIFS('Official Medal Table'!$G:$G,'Each Gender Events'!$A62,'Official Medal Table'!$C:$C,'Each Gender Events'!AM$1,'Official Medal Table'!$E:$E,"Mixed")*'Medal values'!$B$2/2
+ COUNTIFS('Official Medal Table'!$H:$H,'Each Gender Events'!$A62,'Official Medal Table'!$C:$C,'Each Gender Events'!AM$1,'Official Medal Table'!$E:$E,"Mixed")*'Medal values'!$B$3/2
+ COUNTIFS('Official Medal Table'!$I:$I,'Each Gender Events'!$A62,'Official Medal Table'!$C:$C,'Each Gender Events'!AM$1,'Official Medal Table'!$E:$E,"Mixed")*'Medal values'!$B$3/2</f>
        <v>0</v>
      </c>
      <c r="AN62">
        <f>COUNTIFS('Official Medal Table'!$F:$F,'Each Gender Events'!$A62,'Official Medal Table'!$C:$C,'Each Gender Events'!AN$1,'Official Medal Table'!$E:$E,'Each Gender Events'!AN$2)*'Medal values'!$B$1
+ COUNTIFS('Official Medal Table'!$G:$G,'Each Gender Events'!$A62,'Official Medal Table'!$C:$C,'Each Gender Events'!AN$1,'Official Medal Table'!$E:$E,'Each Gender Events'!AN$2)*'Medal values'!$B$2
+ COUNTIFS('Official Medal Table'!$H:$H,'Each Gender Events'!$A62,'Official Medal Table'!$C:$C,'Each Gender Events'!AN$1,'Official Medal Table'!$E:$E,'Each Gender Events'!AN$2)*'Medal values'!$B$3
+ COUNTIFS('Official Medal Table'!$I:$I,'Each Gender Events'!$A62,'Official Medal Table'!$C:$C,'Each Gender Events'!AN$1,'Official Medal Table'!$E:$E,'Each Gender Events'!AN$2)*'Medal values'!$B$3
+ COUNTIFS('Official Medal Table'!$F:$F,'Each Gender Events'!$A62,'Official Medal Table'!$C:$C,'Each Gender Events'!AN$1,'Official Medal Table'!$E:$E,"Mixed")*'Medal values'!$B$1/2
+ COUNTIFS('Official Medal Table'!$G:$G,'Each Gender Events'!$A62,'Official Medal Table'!$C:$C,'Each Gender Events'!AN$1,'Official Medal Table'!$E:$E,"Mixed")*'Medal values'!$B$2/2
+ COUNTIFS('Official Medal Table'!$H:$H,'Each Gender Events'!$A62,'Official Medal Table'!$C:$C,'Each Gender Events'!AN$1,'Official Medal Table'!$E:$E,"Mixed")*'Medal values'!$B$3/2
+ COUNTIFS('Official Medal Table'!$I:$I,'Each Gender Events'!$A62,'Official Medal Table'!$C:$C,'Each Gender Events'!AN$1,'Official Medal Table'!$E:$E,"Mixed")*'Medal values'!$B$3/2</f>
        <v>0</v>
      </c>
      <c r="AO62">
        <f>COUNTIFS('Official Medal Table'!$F:$F,'Each Gender Events'!$A62,'Official Medal Table'!$C:$C,'Each Gender Events'!AO$1,'Official Medal Table'!$E:$E,'Each Gender Events'!AO$2)*'Medal values'!$B$1
+ COUNTIFS('Official Medal Table'!$G:$G,'Each Gender Events'!$A62,'Official Medal Table'!$C:$C,'Each Gender Events'!AO$1,'Official Medal Table'!$E:$E,'Each Gender Events'!AO$2)*'Medal values'!$B$2
+ COUNTIFS('Official Medal Table'!$H:$H,'Each Gender Events'!$A62,'Official Medal Table'!$C:$C,'Each Gender Events'!AO$1,'Official Medal Table'!$E:$E,'Each Gender Events'!AO$2)*'Medal values'!$B$3
+ COUNTIFS('Official Medal Table'!$I:$I,'Each Gender Events'!$A62,'Official Medal Table'!$C:$C,'Each Gender Events'!AO$1,'Official Medal Table'!$E:$E,'Each Gender Events'!AO$2)*'Medal values'!$B$3
+ COUNTIFS('Official Medal Table'!$F:$F,'Each Gender Events'!$A62,'Official Medal Table'!$C:$C,'Each Gender Events'!AO$1,'Official Medal Table'!$E:$E,"Mixed")*'Medal values'!$B$1/2
+ COUNTIFS('Official Medal Table'!$G:$G,'Each Gender Events'!$A62,'Official Medal Table'!$C:$C,'Each Gender Events'!AO$1,'Official Medal Table'!$E:$E,"Mixed")*'Medal values'!$B$2/2
+ COUNTIFS('Official Medal Table'!$H:$H,'Each Gender Events'!$A62,'Official Medal Table'!$C:$C,'Each Gender Events'!AO$1,'Official Medal Table'!$E:$E,"Mixed")*'Medal values'!$B$3/2
+ COUNTIFS('Official Medal Table'!$I:$I,'Each Gender Events'!$A62,'Official Medal Table'!$C:$C,'Each Gender Events'!AO$1,'Official Medal Table'!$E:$E,"Mixed")*'Medal values'!$B$3/2</f>
        <v>0</v>
      </c>
      <c r="AP62">
        <f>COUNTIFS('Official Medal Table'!$F:$F,'Each Gender Events'!$A62,'Official Medal Table'!$C:$C,'Each Gender Events'!AP$1,'Official Medal Table'!$E:$E,'Each Gender Events'!AP$2)*'Medal values'!$B$1
+ COUNTIFS('Official Medal Table'!$G:$G,'Each Gender Events'!$A62,'Official Medal Table'!$C:$C,'Each Gender Events'!AP$1,'Official Medal Table'!$E:$E,'Each Gender Events'!AP$2)*'Medal values'!$B$2
+ COUNTIFS('Official Medal Table'!$H:$H,'Each Gender Events'!$A62,'Official Medal Table'!$C:$C,'Each Gender Events'!AP$1,'Official Medal Table'!$E:$E,'Each Gender Events'!AP$2)*'Medal values'!$B$3
+ COUNTIFS('Official Medal Table'!$I:$I,'Each Gender Events'!$A62,'Official Medal Table'!$C:$C,'Each Gender Events'!AP$1,'Official Medal Table'!$E:$E,'Each Gender Events'!AP$2)*'Medal values'!$B$3
+ COUNTIFS('Official Medal Table'!$F:$F,'Each Gender Events'!$A62,'Official Medal Table'!$C:$C,'Each Gender Events'!AP$1,'Official Medal Table'!$E:$E,"Mixed")*'Medal values'!$B$1/2
+ COUNTIFS('Official Medal Table'!$G:$G,'Each Gender Events'!$A62,'Official Medal Table'!$C:$C,'Each Gender Events'!AP$1,'Official Medal Table'!$E:$E,"Mixed")*'Medal values'!$B$2/2
+ COUNTIFS('Official Medal Table'!$H:$H,'Each Gender Events'!$A62,'Official Medal Table'!$C:$C,'Each Gender Events'!AP$1,'Official Medal Table'!$E:$E,"Mixed")*'Medal values'!$B$3/2
+ COUNTIFS('Official Medal Table'!$I:$I,'Each Gender Events'!$A62,'Official Medal Table'!$C:$C,'Each Gender Events'!AP$1,'Official Medal Table'!$E:$E,"Mixed")*'Medal values'!$B$3/2</f>
        <v>0</v>
      </c>
      <c r="AQ62">
        <f>COUNTIFS('Official Medal Table'!$F:$F,'Each Gender Events'!$A62,'Official Medal Table'!$C:$C,'Each Gender Events'!AQ$1,'Official Medal Table'!$E:$E,'Each Gender Events'!AQ$2)*'Medal values'!$B$1
+ COUNTIFS('Official Medal Table'!$G:$G,'Each Gender Events'!$A62,'Official Medal Table'!$C:$C,'Each Gender Events'!AQ$1,'Official Medal Table'!$E:$E,'Each Gender Events'!AQ$2)*'Medal values'!$B$2
+ COUNTIFS('Official Medal Table'!$H:$H,'Each Gender Events'!$A62,'Official Medal Table'!$C:$C,'Each Gender Events'!AQ$1,'Official Medal Table'!$E:$E,'Each Gender Events'!AQ$2)*'Medal values'!$B$3
+ COUNTIFS('Official Medal Table'!$I:$I,'Each Gender Events'!$A62,'Official Medal Table'!$C:$C,'Each Gender Events'!AQ$1,'Official Medal Table'!$E:$E,'Each Gender Events'!AQ$2)*'Medal values'!$B$3
+ COUNTIFS('Official Medal Table'!$F:$F,'Each Gender Events'!$A62,'Official Medal Table'!$C:$C,'Each Gender Events'!AQ$1,'Official Medal Table'!$E:$E,"Mixed")*'Medal values'!$B$1/2
+ COUNTIFS('Official Medal Table'!$G:$G,'Each Gender Events'!$A62,'Official Medal Table'!$C:$C,'Each Gender Events'!AQ$1,'Official Medal Table'!$E:$E,"Mixed")*'Medal values'!$B$2/2
+ COUNTIFS('Official Medal Table'!$H:$H,'Each Gender Events'!$A62,'Official Medal Table'!$C:$C,'Each Gender Events'!AQ$1,'Official Medal Table'!$E:$E,"Mixed")*'Medal values'!$B$3/2
+ COUNTIFS('Official Medal Table'!$I:$I,'Each Gender Events'!$A62,'Official Medal Table'!$C:$C,'Each Gender Events'!AQ$1,'Official Medal Table'!$E:$E,"Mixed")*'Medal values'!$B$3/2</f>
        <v>0</v>
      </c>
      <c r="AR62">
        <f>COUNTIFS('Official Medal Table'!$F:$F,'Each Gender Events'!$A62,'Official Medal Table'!$C:$C,'Each Gender Events'!AR$1,'Official Medal Table'!$E:$E,'Each Gender Events'!AR$2)*'Medal values'!$B$1
+ COUNTIFS('Official Medal Table'!$G:$G,'Each Gender Events'!$A62,'Official Medal Table'!$C:$C,'Each Gender Events'!AR$1,'Official Medal Table'!$E:$E,'Each Gender Events'!AR$2)*'Medal values'!$B$2
+ COUNTIFS('Official Medal Table'!$H:$H,'Each Gender Events'!$A62,'Official Medal Table'!$C:$C,'Each Gender Events'!AR$1,'Official Medal Table'!$E:$E,'Each Gender Events'!AR$2)*'Medal values'!$B$3
+ COUNTIFS('Official Medal Table'!$I:$I,'Each Gender Events'!$A62,'Official Medal Table'!$C:$C,'Each Gender Events'!AR$1,'Official Medal Table'!$E:$E,'Each Gender Events'!AR$2)*'Medal values'!$B$3
+ COUNTIFS('Official Medal Table'!$F:$F,'Each Gender Events'!$A62,'Official Medal Table'!$C:$C,'Each Gender Events'!AR$1,'Official Medal Table'!$E:$E,"Mixed")*'Medal values'!$B$1/2
+ COUNTIFS('Official Medal Table'!$G:$G,'Each Gender Events'!$A62,'Official Medal Table'!$C:$C,'Each Gender Events'!AR$1,'Official Medal Table'!$E:$E,"Mixed")*'Medal values'!$B$2/2
+ COUNTIFS('Official Medal Table'!$H:$H,'Each Gender Events'!$A62,'Official Medal Table'!$C:$C,'Each Gender Events'!AR$1,'Official Medal Table'!$E:$E,"Mixed")*'Medal values'!$B$3/2
+ COUNTIFS('Official Medal Table'!$I:$I,'Each Gender Events'!$A62,'Official Medal Table'!$C:$C,'Each Gender Events'!AR$1,'Official Medal Table'!$E:$E,"Mixed")*'Medal values'!$B$3/2</f>
        <v>0</v>
      </c>
      <c r="AS62">
        <f>COUNTIFS('Official Medal Table'!$F:$F,'Each Gender Events'!$A62,'Official Medal Table'!$C:$C,'Each Gender Events'!AS$1,'Official Medal Table'!$E:$E,'Each Gender Events'!AS$2)*'Medal values'!$B$1
+ COUNTIFS('Official Medal Table'!$G:$G,'Each Gender Events'!$A62,'Official Medal Table'!$C:$C,'Each Gender Events'!AS$1,'Official Medal Table'!$E:$E,'Each Gender Events'!AS$2)*'Medal values'!$B$2
+ COUNTIFS('Official Medal Table'!$H:$H,'Each Gender Events'!$A62,'Official Medal Table'!$C:$C,'Each Gender Events'!AS$1,'Official Medal Table'!$E:$E,'Each Gender Events'!AS$2)*'Medal values'!$B$3
+ COUNTIFS('Official Medal Table'!$I:$I,'Each Gender Events'!$A62,'Official Medal Table'!$C:$C,'Each Gender Events'!AS$1,'Official Medal Table'!$E:$E,'Each Gender Events'!AS$2)*'Medal values'!$B$3
+ COUNTIFS('Official Medal Table'!$F:$F,'Each Gender Events'!$A62,'Official Medal Table'!$C:$C,'Each Gender Events'!AS$1,'Official Medal Table'!$E:$E,"Mixed")*'Medal values'!$B$1/2
+ COUNTIFS('Official Medal Table'!$G:$G,'Each Gender Events'!$A62,'Official Medal Table'!$C:$C,'Each Gender Events'!AS$1,'Official Medal Table'!$E:$E,"Mixed")*'Medal values'!$B$2/2
+ COUNTIFS('Official Medal Table'!$H:$H,'Each Gender Events'!$A62,'Official Medal Table'!$C:$C,'Each Gender Events'!AS$1,'Official Medal Table'!$E:$E,"Mixed")*'Medal values'!$B$3/2
+ COUNTIFS('Official Medal Table'!$I:$I,'Each Gender Events'!$A62,'Official Medal Table'!$C:$C,'Each Gender Events'!AS$1,'Official Medal Table'!$E:$E,"Mixed")*'Medal values'!$B$3/2</f>
        <v>0</v>
      </c>
      <c r="AT62">
        <f>COUNTIFS('Official Medal Table'!$F:$F,'Each Gender Events'!$A62,'Official Medal Table'!$C:$C,'Each Gender Events'!AT$1,'Official Medal Table'!$E:$E,'Each Gender Events'!AT$2)*'Medal values'!$B$1
+ COUNTIFS('Official Medal Table'!$G:$G,'Each Gender Events'!$A62,'Official Medal Table'!$C:$C,'Each Gender Events'!AT$1,'Official Medal Table'!$E:$E,'Each Gender Events'!AT$2)*'Medal values'!$B$2
+ COUNTIFS('Official Medal Table'!$H:$H,'Each Gender Events'!$A62,'Official Medal Table'!$C:$C,'Each Gender Events'!AT$1,'Official Medal Table'!$E:$E,'Each Gender Events'!AT$2)*'Medal values'!$B$3
+ COUNTIFS('Official Medal Table'!$I:$I,'Each Gender Events'!$A62,'Official Medal Table'!$C:$C,'Each Gender Events'!AT$1,'Official Medal Table'!$E:$E,'Each Gender Events'!AT$2)*'Medal values'!$B$3
+ COUNTIFS('Official Medal Table'!$F:$F,'Each Gender Events'!$A62,'Official Medal Table'!$C:$C,'Each Gender Events'!AT$1,'Official Medal Table'!$E:$E,"Mixed")*'Medal values'!$B$1/2
+ COUNTIFS('Official Medal Table'!$G:$G,'Each Gender Events'!$A62,'Official Medal Table'!$C:$C,'Each Gender Events'!AT$1,'Official Medal Table'!$E:$E,"Mixed")*'Medal values'!$B$2/2
+ COUNTIFS('Official Medal Table'!$H:$H,'Each Gender Events'!$A62,'Official Medal Table'!$C:$C,'Each Gender Events'!AT$1,'Official Medal Table'!$E:$E,"Mixed")*'Medal values'!$B$3/2
+ COUNTIFS('Official Medal Table'!$I:$I,'Each Gender Events'!$A62,'Official Medal Table'!$C:$C,'Each Gender Events'!AT$1,'Official Medal Table'!$E:$E,"Mixed")*'Medal values'!$B$3/2</f>
        <v>0</v>
      </c>
      <c r="AU62">
        <f>COUNTIFS('Official Medal Table'!$F:$F,'Each Gender Events'!$A62,'Official Medal Table'!$C:$C,'Each Gender Events'!AU$1,'Official Medal Table'!$E:$E,'Each Gender Events'!AU$2)*'Medal values'!$B$1
+ COUNTIFS('Official Medal Table'!$G:$G,'Each Gender Events'!$A62,'Official Medal Table'!$C:$C,'Each Gender Events'!AU$1,'Official Medal Table'!$E:$E,'Each Gender Events'!AU$2)*'Medal values'!$B$2
+ COUNTIFS('Official Medal Table'!$H:$H,'Each Gender Events'!$A62,'Official Medal Table'!$C:$C,'Each Gender Events'!AU$1,'Official Medal Table'!$E:$E,'Each Gender Events'!AU$2)*'Medal values'!$B$3
+ COUNTIFS('Official Medal Table'!$I:$I,'Each Gender Events'!$A62,'Official Medal Table'!$C:$C,'Each Gender Events'!AU$1,'Official Medal Table'!$E:$E,'Each Gender Events'!AU$2)*'Medal values'!$B$3
+ COUNTIFS('Official Medal Table'!$F:$F,'Each Gender Events'!$A62,'Official Medal Table'!$C:$C,'Each Gender Events'!AU$1,'Official Medal Table'!$E:$E,"Mixed")*'Medal values'!$B$1/2
+ COUNTIFS('Official Medal Table'!$G:$G,'Each Gender Events'!$A62,'Official Medal Table'!$C:$C,'Each Gender Events'!AU$1,'Official Medal Table'!$E:$E,"Mixed")*'Medal values'!$B$2/2
+ COUNTIFS('Official Medal Table'!$H:$H,'Each Gender Events'!$A62,'Official Medal Table'!$C:$C,'Each Gender Events'!AU$1,'Official Medal Table'!$E:$E,"Mixed")*'Medal values'!$B$3/2
+ COUNTIFS('Official Medal Table'!$I:$I,'Each Gender Events'!$A62,'Official Medal Table'!$C:$C,'Each Gender Events'!AU$1,'Official Medal Table'!$E:$E,"Mixed")*'Medal values'!$B$3/2</f>
        <v>0</v>
      </c>
      <c r="AV62">
        <f>COUNTIFS('Official Medal Table'!$F:$F,'Each Gender Events'!$A62,'Official Medal Table'!$C:$C,'Each Gender Events'!AV$1,'Official Medal Table'!$E:$E,'Each Gender Events'!AV$2)*'Medal values'!$B$1
+ COUNTIFS('Official Medal Table'!$G:$G,'Each Gender Events'!$A62,'Official Medal Table'!$C:$C,'Each Gender Events'!AV$1,'Official Medal Table'!$E:$E,'Each Gender Events'!AV$2)*'Medal values'!$B$2
+ COUNTIFS('Official Medal Table'!$H:$H,'Each Gender Events'!$A62,'Official Medal Table'!$C:$C,'Each Gender Events'!AV$1,'Official Medal Table'!$E:$E,'Each Gender Events'!AV$2)*'Medal values'!$B$3
+ COUNTIFS('Official Medal Table'!$I:$I,'Each Gender Events'!$A62,'Official Medal Table'!$C:$C,'Each Gender Events'!AV$1,'Official Medal Table'!$E:$E,'Each Gender Events'!AV$2)*'Medal values'!$B$3
+ COUNTIFS('Official Medal Table'!$F:$F,'Each Gender Events'!$A62,'Official Medal Table'!$C:$C,'Each Gender Events'!AV$1,'Official Medal Table'!$E:$E,"Mixed")*'Medal values'!$B$1/2
+ COUNTIFS('Official Medal Table'!$G:$G,'Each Gender Events'!$A62,'Official Medal Table'!$C:$C,'Each Gender Events'!AV$1,'Official Medal Table'!$E:$E,"Mixed")*'Medal values'!$B$2/2
+ COUNTIFS('Official Medal Table'!$H:$H,'Each Gender Events'!$A62,'Official Medal Table'!$C:$C,'Each Gender Events'!AV$1,'Official Medal Table'!$E:$E,"Mixed")*'Medal values'!$B$3/2
+ COUNTIFS('Official Medal Table'!$I:$I,'Each Gender Events'!$A62,'Official Medal Table'!$C:$C,'Each Gender Events'!AV$1,'Official Medal Table'!$E:$E,"Mixed")*'Medal values'!$B$3/2</f>
        <v>0</v>
      </c>
      <c r="AW62">
        <f>COUNTIFS('Official Medal Table'!$F:$F,'Each Gender Events'!$A62,'Official Medal Table'!$C:$C,'Each Gender Events'!AW$1,'Official Medal Table'!$E:$E,'Each Gender Events'!AW$2)*'Medal values'!$B$1
+ COUNTIFS('Official Medal Table'!$G:$G,'Each Gender Events'!$A62,'Official Medal Table'!$C:$C,'Each Gender Events'!AW$1,'Official Medal Table'!$E:$E,'Each Gender Events'!AW$2)*'Medal values'!$B$2
+ COUNTIFS('Official Medal Table'!$H:$H,'Each Gender Events'!$A62,'Official Medal Table'!$C:$C,'Each Gender Events'!AW$1,'Official Medal Table'!$E:$E,'Each Gender Events'!AW$2)*'Medal values'!$B$3
+ COUNTIFS('Official Medal Table'!$I:$I,'Each Gender Events'!$A62,'Official Medal Table'!$C:$C,'Each Gender Events'!AW$1,'Official Medal Table'!$E:$E,'Each Gender Events'!AW$2)*'Medal values'!$B$3
+ COUNTIFS('Official Medal Table'!$F:$F,'Each Gender Events'!$A62,'Official Medal Table'!$C:$C,'Each Gender Events'!AW$1,'Official Medal Table'!$E:$E,"Mixed")*'Medal values'!$B$1/2
+ COUNTIFS('Official Medal Table'!$G:$G,'Each Gender Events'!$A62,'Official Medal Table'!$C:$C,'Each Gender Events'!AW$1,'Official Medal Table'!$E:$E,"Mixed")*'Medal values'!$B$2/2
+ COUNTIFS('Official Medal Table'!$H:$H,'Each Gender Events'!$A62,'Official Medal Table'!$C:$C,'Each Gender Events'!AW$1,'Official Medal Table'!$E:$E,"Mixed")*'Medal values'!$B$3/2
+ COUNTIFS('Official Medal Table'!$I:$I,'Each Gender Events'!$A62,'Official Medal Table'!$C:$C,'Each Gender Events'!AW$1,'Official Medal Table'!$E:$E,"Mixed")*'Medal values'!$B$3/2</f>
        <v>0</v>
      </c>
      <c r="AX62">
        <f>COUNTIFS('Official Medal Table'!$F:$F,'Each Gender Events'!$A62,'Official Medal Table'!$C:$C,'Each Gender Events'!AX$1,'Official Medal Table'!$E:$E,'Each Gender Events'!AX$2)*'Medal values'!$B$1
+ COUNTIFS('Official Medal Table'!$G:$G,'Each Gender Events'!$A62,'Official Medal Table'!$C:$C,'Each Gender Events'!AX$1,'Official Medal Table'!$E:$E,'Each Gender Events'!AX$2)*'Medal values'!$B$2
+ COUNTIFS('Official Medal Table'!$H:$H,'Each Gender Events'!$A62,'Official Medal Table'!$C:$C,'Each Gender Events'!AX$1,'Official Medal Table'!$E:$E,'Each Gender Events'!AX$2)*'Medal values'!$B$3
+ COUNTIFS('Official Medal Table'!$I:$I,'Each Gender Events'!$A62,'Official Medal Table'!$C:$C,'Each Gender Events'!AX$1,'Official Medal Table'!$E:$E,'Each Gender Events'!AX$2)*'Medal values'!$B$3
+ COUNTIFS('Official Medal Table'!$F:$F,'Each Gender Events'!$A62,'Official Medal Table'!$C:$C,'Each Gender Events'!AX$1,'Official Medal Table'!$E:$E,"Mixed")*'Medal values'!$B$1/2
+ COUNTIFS('Official Medal Table'!$G:$G,'Each Gender Events'!$A62,'Official Medal Table'!$C:$C,'Each Gender Events'!AX$1,'Official Medal Table'!$E:$E,"Mixed")*'Medal values'!$B$2/2
+ COUNTIFS('Official Medal Table'!$H:$H,'Each Gender Events'!$A62,'Official Medal Table'!$C:$C,'Each Gender Events'!AX$1,'Official Medal Table'!$E:$E,"Mixed")*'Medal values'!$B$3/2
+ COUNTIFS('Official Medal Table'!$I:$I,'Each Gender Events'!$A62,'Official Medal Table'!$C:$C,'Each Gender Events'!AX$1,'Official Medal Table'!$E:$E,"Mixed")*'Medal values'!$B$3/2</f>
        <v>0</v>
      </c>
      <c r="AY62">
        <f>COUNTIFS('Official Medal Table'!$F:$F,'Each Gender Events'!$A62,'Official Medal Table'!$C:$C,'Each Gender Events'!AY$1,'Official Medal Table'!$E:$E,'Each Gender Events'!AY$2)*'Medal values'!$B$1
+ COUNTIFS('Official Medal Table'!$G:$G,'Each Gender Events'!$A62,'Official Medal Table'!$C:$C,'Each Gender Events'!AY$1,'Official Medal Table'!$E:$E,'Each Gender Events'!AY$2)*'Medal values'!$B$2
+ COUNTIFS('Official Medal Table'!$H:$H,'Each Gender Events'!$A62,'Official Medal Table'!$C:$C,'Each Gender Events'!AY$1,'Official Medal Table'!$E:$E,'Each Gender Events'!AY$2)*'Medal values'!$B$3
+ COUNTIFS('Official Medal Table'!$I:$I,'Each Gender Events'!$A62,'Official Medal Table'!$C:$C,'Each Gender Events'!AY$1,'Official Medal Table'!$E:$E,'Each Gender Events'!AY$2)*'Medal values'!$B$3
+ COUNTIFS('Official Medal Table'!$F:$F,'Each Gender Events'!$A62,'Official Medal Table'!$C:$C,'Each Gender Events'!AY$1,'Official Medal Table'!$E:$E,"Mixed")*'Medal values'!$B$1/2
+ COUNTIFS('Official Medal Table'!$G:$G,'Each Gender Events'!$A62,'Official Medal Table'!$C:$C,'Each Gender Events'!AY$1,'Official Medal Table'!$E:$E,"Mixed")*'Medal values'!$B$2/2
+ COUNTIFS('Official Medal Table'!$H:$H,'Each Gender Events'!$A62,'Official Medal Table'!$C:$C,'Each Gender Events'!AY$1,'Official Medal Table'!$E:$E,"Mixed")*'Medal values'!$B$3/2
+ COUNTIFS('Official Medal Table'!$I:$I,'Each Gender Events'!$A62,'Official Medal Table'!$C:$C,'Each Gender Events'!AY$1,'Official Medal Table'!$E:$E,"Mixed")*'Medal values'!$B$3/2</f>
        <v>0</v>
      </c>
      <c r="AZ62">
        <f>COUNTIFS('Official Medal Table'!$F:$F,'Each Gender Events'!$A62,'Official Medal Table'!$C:$C,'Each Gender Events'!AZ$1,'Official Medal Table'!$E:$E,'Each Gender Events'!AZ$2)*'Medal values'!$B$1
+ COUNTIFS('Official Medal Table'!$G:$G,'Each Gender Events'!$A62,'Official Medal Table'!$C:$C,'Each Gender Events'!AZ$1,'Official Medal Table'!$E:$E,'Each Gender Events'!AZ$2)*'Medal values'!$B$2
+ COUNTIFS('Official Medal Table'!$H:$H,'Each Gender Events'!$A62,'Official Medal Table'!$C:$C,'Each Gender Events'!AZ$1,'Official Medal Table'!$E:$E,'Each Gender Events'!AZ$2)*'Medal values'!$B$3
+ COUNTIFS('Official Medal Table'!$I:$I,'Each Gender Events'!$A62,'Official Medal Table'!$C:$C,'Each Gender Events'!AZ$1,'Official Medal Table'!$E:$E,'Each Gender Events'!AZ$2)*'Medal values'!$B$3
+ COUNTIFS('Official Medal Table'!$F:$F,'Each Gender Events'!$A62,'Official Medal Table'!$C:$C,'Each Gender Events'!AZ$1,'Official Medal Table'!$E:$E,"Mixed")*'Medal values'!$B$1/2
+ COUNTIFS('Official Medal Table'!$G:$G,'Each Gender Events'!$A62,'Official Medal Table'!$C:$C,'Each Gender Events'!AZ$1,'Official Medal Table'!$E:$E,"Mixed")*'Medal values'!$B$2/2
+ COUNTIFS('Official Medal Table'!$H:$H,'Each Gender Events'!$A62,'Official Medal Table'!$C:$C,'Each Gender Events'!AZ$1,'Official Medal Table'!$E:$E,"Mixed")*'Medal values'!$B$3/2
+ COUNTIFS('Official Medal Table'!$I:$I,'Each Gender Events'!$A62,'Official Medal Table'!$C:$C,'Each Gender Events'!AZ$1,'Official Medal Table'!$E:$E,"Mixed")*'Medal values'!$B$3/2</f>
        <v>0</v>
      </c>
      <c r="BA62">
        <f>COUNTIFS('Official Medal Table'!$F:$F,'Each Gender Events'!$A62,'Official Medal Table'!$C:$C,'Each Gender Events'!BA$1,'Official Medal Table'!$E:$E,'Each Gender Events'!BA$2)*'Medal values'!$B$1
+ COUNTIFS('Official Medal Table'!$G:$G,'Each Gender Events'!$A62,'Official Medal Table'!$C:$C,'Each Gender Events'!BA$1,'Official Medal Table'!$E:$E,'Each Gender Events'!BA$2)*'Medal values'!$B$2
+ COUNTIFS('Official Medal Table'!$H:$H,'Each Gender Events'!$A62,'Official Medal Table'!$C:$C,'Each Gender Events'!BA$1,'Official Medal Table'!$E:$E,'Each Gender Events'!BA$2)*'Medal values'!$B$3
+ COUNTIFS('Official Medal Table'!$I:$I,'Each Gender Events'!$A62,'Official Medal Table'!$C:$C,'Each Gender Events'!BA$1,'Official Medal Table'!$E:$E,'Each Gender Events'!BA$2)*'Medal values'!$B$3
+ COUNTIFS('Official Medal Table'!$F:$F,'Each Gender Events'!$A62,'Official Medal Table'!$C:$C,'Each Gender Events'!BA$1,'Official Medal Table'!$E:$E,"Mixed")*'Medal values'!$B$1/2
+ COUNTIFS('Official Medal Table'!$G:$G,'Each Gender Events'!$A62,'Official Medal Table'!$C:$C,'Each Gender Events'!BA$1,'Official Medal Table'!$E:$E,"Mixed")*'Medal values'!$B$2/2
+ COUNTIFS('Official Medal Table'!$H:$H,'Each Gender Events'!$A62,'Official Medal Table'!$C:$C,'Each Gender Events'!BA$1,'Official Medal Table'!$E:$E,"Mixed")*'Medal values'!$B$3/2
+ COUNTIFS('Official Medal Table'!$I:$I,'Each Gender Events'!$A62,'Official Medal Table'!$C:$C,'Each Gender Events'!BA$1,'Official Medal Table'!$E:$E,"Mixed")*'Medal values'!$B$3/2</f>
        <v>0</v>
      </c>
      <c r="BB62">
        <f>COUNTIFS('Official Medal Table'!$F:$F,'Each Gender Events'!$A62,'Official Medal Table'!$C:$C,'Each Gender Events'!BB$1,'Official Medal Table'!$E:$E,'Each Gender Events'!BB$2)*'Medal values'!$B$1
+ COUNTIFS('Official Medal Table'!$G:$G,'Each Gender Events'!$A62,'Official Medal Table'!$C:$C,'Each Gender Events'!BB$1,'Official Medal Table'!$E:$E,'Each Gender Events'!BB$2)*'Medal values'!$B$2
+ COUNTIFS('Official Medal Table'!$H:$H,'Each Gender Events'!$A62,'Official Medal Table'!$C:$C,'Each Gender Events'!BB$1,'Official Medal Table'!$E:$E,'Each Gender Events'!BB$2)*'Medal values'!$B$3
+ COUNTIFS('Official Medal Table'!$I:$I,'Each Gender Events'!$A62,'Official Medal Table'!$C:$C,'Each Gender Events'!BB$1,'Official Medal Table'!$E:$E,'Each Gender Events'!BB$2)*'Medal values'!$B$3
+ COUNTIFS('Official Medal Table'!$F:$F,'Each Gender Events'!$A62,'Official Medal Table'!$C:$C,'Each Gender Events'!BB$1,'Official Medal Table'!$E:$E,"Mixed")*'Medal values'!$B$1/2
+ COUNTIFS('Official Medal Table'!$G:$G,'Each Gender Events'!$A62,'Official Medal Table'!$C:$C,'Each Gender Events'!BB$1,'Official Medal Table'!$E:$E,"Mixed")*'Medal values'!$B$2/2
+ COUNTIFS('Official Medal Table'!$H:$H,'Each Gender Events'!$A62,'Official Medal Table'!$C:$C,'Each Gender Events'!BB$1,'Official Medal Table'!$E:$E,"Mixed")*'Medal values'!$B$3/2
+ COUNTIFS('Official Medal Table'!$I:$I,'Each Gender Events'!$A62,'Official Medal Table'!$C:$C,'Each Gender Events'!BB$1,'Official Medal Table'!$E:$E,"Mixed")*'Medal values'!$B$3/2</f>
        <v>0</v>
      </c>
      <c r="BC62">
        <f>COUNTIFS('Official Medal Table'!$F:$F,'Each Gender Events'!$A62,'Official Medal Table'!$C:$C,'Each Gender Events'!BC$1,'Official Medal Table'!$E:$E,'Each Gender Events'!BC$2)*'Medal values'!$B$1
+ COUNTIFS('Official Medal Table'!$G:$G,'Each Gender Events'!$A62,'Official Medal Table'!$C:$C,'Each Gender Events'!BC$1,'Official Medal Table'!$E:$E,'Each Gender Events'!BC$2)*'Medal values'!$B$2
+ COUNTIFS('Official Medal Table'!$H:$H,'Each Gender Events'!$A62,'Official Medal Table'!$C:$C,'Each Gender Events'!BC$1,'Official Medal Table'!$E:$E,'Each Gender Events'!BC$2)*'Medal values'!$B$3
+ COUNTIFS('Official Medal Table'!$I:$I,'Each Gender Events'!$A62,'Official Medal Table'!$C:$C,'Each Gender Events'!BC$1,'Official Medal Table'!$E:$E,'Each Gender Events'!BC$2)*'Medal values'!$B$3
+ COUNTIFS('Official Medal Table'!$F:$F,'Each Gender Events'!$A62,'Official Medal Table'!$C:$C,'Each Gender Events'!BC$1,'Official Medal Table'!$E:$E,"Mixed")*'Medal values'!$B$1/2
+ COUNTIFS('Official Medal Table'!$G:$G,'Each Gender Events'!$A62,'Official Medal Table'!$C:$C,'Each Gender Events'!BC$1,'Official Medal Table'!$E:$E,"Mixed")*'Medal values'!$B$2/2
+ COUNTIFS('Official Medal Table'!$H:$H,'Each Gender Events'!$A62,'Official Medal Table'!$C:$C,'Each Gender Events'!BC$1,'Official Medal Table'!$E:$E,"Mixed")*'Medal values'!$B$3/2
+ COUNTIFS('Official Medal Table'!$I:$I,'Each Gender Events'!$A62,'Official Medal Table'!$C:$C,'Each Gender Events'!BC$1,'Official Medal Table'!$E:$E,"Mixed")*'Medal values'!$B$3/2</f>
        <v>0</v>
      </c>
      <c r="BD62">
        <f>COUNTIFS('Official Medal Table'!$F:$F,'Each Gender Events'!$A62,'Official Medal Table'!$C:$C,'Each Gender Events'!BD$1,'Official Medal Table'!$E:$E,'Each Gender Events'!BD$2)*'Medal values'!$B$1
+ COUNTIFS('Official Medal Table'!$G:$G,'Each Gender Events'!$A62,'Official Medal Table'!$C:$C,'Each Gender Events'!BD$1,'Official Medal Table'!$E:$E,'Each Gender Events'!BD$2)*'Medal values'!$B$2
+ COUNTIFS('Official Medal Table'!$H:$H,'Each Gender Events'!$A62,'Official Medal Table'!$C:$C,'Each Gender Events'!BD$1,'Official Medal Table'!$E:$E,'Each Gender Events'!BD$2)*'Medal values'!$B$3
+ COUNTIFS('Official Medal Table'!$I:$I,'Each Gender Events'!$A62,'Official Medal Table'!$C:$C,'Each Gender Events'!BD$1,'Official Medal Table'!$E:$E,'Each Gender Events'!BD$2)*'Medal values'!$B$3
+ COUNTIFS('Official Medal Table'!$F:$F,'Each Gender Events'!$A62,'Official Medal Table'!$C:$C,'Each Gender Events'!BD$1,'Official Medal Table'!$E:$E,"Mixed")*'Medal values'!$B$1/2
+ COUNTIFS('Official Medal Table'!$G:$G,'Each Gender Events'!$A62,'Official Medal Table'!$C:$C,'Each Gender Events'!BD$1,'Official Medal Table'!$E:$E,"Mixed")*'Medal values'!$B$2/2
+ COUNTIFS('Official Medal Table'!$H:$H,'Each Gender Events'!$A62,'Official Medal Table'!$C:$C,'Each Gender Events'!BD$1,'Official Medal Table'!$E:$E,"Mixed")*'Medal values'!$B$3/2
+ COUNTIFS('Official Medal Table'!$I:$I,'Each Gender Events'!$A62,'Official Medal Table'!$C:$C,'Each Gender Events'!BD$1,'Official Medal Table'!$E:$E,"Mixed")*'Medal values'!$B$3/2</f>
        <v>0</v>
      </c>
      <c r="BE62">
        <f>COUNTIFS('Official Medal Table'!$F:$F,'Each Gender Events'!$A62,'Official Medal Table'!$C:$C,'Each Gender Events'!BE$1,'Official Medal Table'!$E:$E,'Each Gender Events'!BE$2)*'Medal values'!$B$1
+ COUNTIFS('Official Medal Table'!$G:$G,'Each Gender Events'!$A62,'Official Medal Table'!$C:$C,'Each Gender Events'!BE$1,'Official Medal Table'!$E:$E,'Each Gender Events'!BE$2)*'Medal values'!$B$2
+ COUNTIFS('Official Medal Table'!$H:$H,'Each Gender Events'!$A62,'Official Medal Table'!$C:$C,'Each Gender Events'!BE$1,'Official Medal Table'!$E:$E,'Each Gender Events'!BE$2)*'Medal values'!$B$3
+ COUNTIFS('Official Medal Table'!$I:$I,'Each Gender Events'!$A62,'Official Medal Table'!$C:$C,'Each Gender Events'!BE$1,'Official Medal Table'!$E:$E,'Each Gender Events'!BE$2)*'Medal values'!$B$3
+ COUNTIFS('Official Medal Table'!$F:$F,'Each Gender Events'!$A62,'Official Medal Table'!$C:$C,'Each Gender Events'!BE$1,'Official Medal Table'!$E:$E,"Mixed")*'Medal values'!$B$1/2
+ COUNTIFS('Official Medal Table'!$G:$G,'Each Gender Events'!$A62,'Official Medal Table'!$C:$C,'Each Gender Events'!BE$1,'Official Medal Table'!$E:$E,"Mixed")*'Medal values'!$B$2/2
+ COUNTIFS('Official Medal Table'!$H:$H,'Each Gender Events'!$A62,'Official Medal Table'!$C:$C,'Each Gender Events'!BE$1,'Official Medal Table'!$E:$E,"Mixed")*'Medal values'!$B$3/2
+ COUNTIFS('Official Medal Table'!$I:$I,'Each Gender Events'!$A62,'Official Medal Table'!$C:$C,'Each Gender Events'!BE$1,'Official Medal Table'!$E:$E,"Mixed")*'Medal values'!$B$3/2</f>
        <v>0</v>
      </c>
      <c r="BF62">
        <f>COUNTIFS('Official Medal Table'!$F:$F,'Each Gender Events'!$A62,'Official Medal Table'!$C:$C,'Each Gender Events'!BF$1,'Official Medal Table'!$E:$E,'Each Gender Events'!BF$2)*'Medal values'!$B$1
+ COUNTIFS('Official Medal Table'!$G:$G,'Each Gender Events'!$A62,'Official Medal Table'!$C:$C,'Each Gender Events'!BF$1,'Official Medal Table'!$E:$E,'Each Gender Events'!BF$2)*'Medal values'!$B$2
+ COUNTIFS('Official Medal Table'!$H:$H,'Each Gender Events'!$A62,'Official Medal Table'!$C:$C,'Each Gender Events'!BF$1,'Official Medal Table'!$E:$E,'Each Gender Events'!BF$2)*'Medal values'!$B$3
+ COUNTIFS('Official Medal Table'!$I:$I,'Each Gender Events'!$A62,'Official Medal Table'!$C:$C,'Each Gender Events'!BF$1,'Official Medal Table'!$E:$E,'Each Gender Events'!BF$2)*'Medal values'!$B$3
+ COUNTIFS('Official Medal Table'!$F:$F,'Each Gender Events'!$A62,'Official Medal Table'!$C:$C,'Each Gender Events'!BF$1,'Official Medal Table'!$E:$E,"Mixed")*'Medal values'!$B$1/2
+ COUNTIFS('Official Medal Table'!$G:$G,'Each Gender Events'!$A62,'Official Medal Table'!$C:$C,'Each Gender Events'!BF$1,'Official Medal Table'!$E:$E,"Mixed")*'Medal values'!$B$2/2
+ COUNTIFS('Official Medal Table'!$H:$H,'Each Gender Events'!$A62,'Official Medal Table'!$C:$C,'Each Gender Events'!BF$1,'Official Medal Table'!$E:$E,"Mixed")*'Medal values'!$B$3/2
+ COUNTIFS('Official Medal Table'!$I:$I,'Each Gender Events'!$A62,'Official Medal Table'!$C:$C,'Each Gender Events'!BF$1,'Official Medal Table'!$E:$E,"Mixed")*'Medal values'!$B$3/2</f>
        <v>0</v>
      </c>
      <c r="BG62">
        <f>COUNTIFS('Official Medal Table'!$F:$F,'Each Gender Events'!$A62,'Official Medal Table'!$C:$C,'Each Gender Events'!BG$1,'Official Medal Table'!$E:$E,'Each Gender Events'!BG$2)*'Medal values'!$B$1
+ COUNTIFS('Official Medal Table'!$G:$G,'Each Gender Events'!$A62,'Official Medal Table'!$C:$C,'Each Gender Events'!BG$1,'Official Medal Table'!$E:$E,'Each Gender Events'!BG$2)*'Medal values'!$B$2
+ COUNTIFS('Official Medal Table'!$H:$H,'Each Gender Events'!$A62,'Official Medal Table'!$C:$C,'Each Gender Events'!BG$1,'Official Medal Table'!$E:$E,'Each Gender Events'!BG$2)*'Medal values'!$B$3
+ COUNTIFS('Official Medal Table'!$I:$I,'Each Gender Events'!$A62,'Official Medal Table'!$C:$C,'Each Gender Events'!BG$1,'Official Medal Table'!$E:$E,'Each Gender Events'!BG$2)*'Medal values'!$B$3
+ COUNTIFS('Official Medal Table'!$F:$F,'Each Gender Events'!$A62,'Official Medal Table'!$C:$C,'Each Gender Events'!BG$1,'Official Medal Table'!$E:$E,"Mixed")*'Medal values'!$B$1/2
+ COUNTIFS('Official Medal Table'!$G:$G,'Each Gender Events'!$A62,'Official Medal Table'!$C:$C,'Each Gender Events'!BG$1,'Official Medal Table'!$E:$E,"Mixed")*'Medal values'!$B$2/2
+ COUNTIFS('Official Medal Table'!$H:$H,'Each Gender Events'!$A62,'Official Medal Table'!$C:$C,'Each Gender Events'!BG$1,'Official Medal Table'!$E:$E,"Mixed")*'Medal values'!$B$3/2
+ COUNTIFS('Official Medal Table'!$I:$I,'Each Gender Events'!$A62,'Official Medal Table'!$C:$C,'Each Gender Events'!BG$1,'Official Medal Table'!$E:$E,"Mixed")*'Medal values'!$B$3/2</f>
        <v>0</v>
      </c>
      <c r="BH62">
        <f>COUNTIFS('Official Medal Table'!$F:$F,'Each Gender Events'!$A62,'Official Medal Table'!$C:$C,'Each Gender Events'!BH$1,'Official Medal Table'!$E:$E,'Each Gender Events'!BH$2)*'Medal values'!$B$1
+ COUNTIFS('Official Medal Table'!$G:$G,'Each Gender Events'!$A62,'Official Medal Table'!$C:$C,'Each Gender Events'!BH$1,'Official Medal Table'!$E:$E,'Each Gender Events'!BH$2)*'Medal values'!$B$2
+ COUNTIFS('Official Medal Table'!$H:$H,'Each Gender Events'!$A62,'Official Medal Table'!$C:$C,'Each Gender Events'!BH$1,'Official Medal Table'!$E:$E,'Each Gender Events'!BH$2)*'Medal values'!$B$3
+ COUNTIFS('Official Medal Table'!$I:$I,'Each Gender Events'!$A62,'Official Medal Table'!$C:$C,'Each Gender Events'!BH$1,'Official Medal Table'!$E:$E,'Each Gender Events'!BH$2)*'Medal values'!$B$3
+ COUNTIFS('Official Medal Table'!$F:$F,'Each Gender Events'!$A62,'Official Medal Table'!$C:$C,'Each Gender Events'!BH$1,'Official Medal Table'!$E:$E,"Mixed")*'Medal values'!$B$1/2
+ COUNTIFS('Official Medal Table'!$G:$G,'Each Gender Events'!$A62,'Official Medal Table'!$C:$C,'Each Gender Events'!BH$1,'Official Medal Table'!$E:$E,"Mixed")*'Medal values'!$B$2/2
+ COUNTIFS('Official Medal Table'!$H:$H,'Each Gender Events'!$A62,'Official Medal Table'!$C:$C,'Each Gender Events'!BH$1,'Official Medal Table'!$E:$E,"Mixed")*'Medal values'!$B$3/2
+ COUNTIFS('Official Medal Table'!$I:$I,'Each Gender Events'!$A62,'Official Medal Table'!$C:$C,'Each Gender Events'!BH$1,'Official Medal Table'!$E:$E,"Mixed")*'Medal values'!$B$3/2</f>
        <v>0</v>
      </c>
      <c r="BI62">
        <f>COUNTIFS('Official Medal Table'!$F:$F,'Each Gender Events'!$A62,'Official Medal Table'!$C:$C,'Each Gender Events'!BI$1,'Official Medal Table'!$E:$E,'Each Gender Events'!BI$2)*'Medal values'!$B$1
+ COUNTIFS('Official Medal Table'!$G:$G,'Each Gender Events'!$A62,'Official Medal Table'!$C:$C,'Each Gender Events'!BI$1,'Official Medal Table'!$E:$E,'Each Gender Events'!BI$2)*'Medal values'!$B$2
+ COUNTIFS('Official Medal Table'!$H:$H,'Each Gender Events'!$A62,'Official Medal Table'!$C:$C,'Each Gender Events'!BI$1,'Official Medal Table'!$E:$E,'Each Gender Events'!BI$2)*'Medal values'!$B$3
+ COUNTIFS('Official Medal Table'!$I:$I,'Each Gender Events'!$A62,'Official Medal Table'!$C:$C,'Each Gender Events'!BI$1,'Official Medal Table'!$E:$E,'Each Gender Events'!BI$2)*'Medal values'!$B$3
+ COUNTIFS('Official Medal Table'!$F:$F,'Each Gender Events'!$A62,'Official Medal Table'!$C:$C,'Each Gender Events'!BI$1,'Official Medal Table'!$E:$E,"Mixed")*'Medal values'!$B$1/2
+ COUNTIFS('Official Medal Table'!$G:$G,'Each Gender Events'!$A62,'Official Medal Table'!$C:$C,'Each Gender Events'!BI$1,'Official Medal Table'!$E:$E,"Mixed")*'Medal values'!$B$2/2
+ COUNTIFS('Official Medal Table'!$H:$H,'Each Gender Events'!$A62,'Official Medal Table'!$C:$C,'Each Gender Events'!BI$1,'Official Medal Table'!$E:$E,"Mixed")*'Medal values'!$B$3/2
+ COUNTIFS('Official Medal Table'!$I:$I,'Each Gender Events'!$A62,'Official Medal Table'!$C:$C,'Each Gender Events'!BI$1,'Official Medal Table'!$E:$E,"Mixed")*'Medal values'!$B$3/2</f>
        <v>0</v>
      </c>
      <c r="BJ62">
        <f>COUNTIFS('Official Medal Table'!$F:$F,'Each Gender Events'!$A62,'Official Medal Table'!$C:$C,'Each Gender Events'!BJ$1,'Official Medal Table'!$E:$E,'Each Gender Events'!BJ$2)*'Medal values'!$B$1
+ COUNTIFS('Official Medal Table'!$G:$G,'Each Gender Events'!$A62,'Official Medal Table'!$C:$C,'Each Gender Events'!BJ$1,'Official Medal Table'!$E:$E,'Each Gender Events'!BJ$2)*'Medal values'!$B$2
+ COUNTIFS('Official Medal Table'!$H:$H,'Each Gender Events'!$A62,'Official Medal Table'!$C:$C,'Each Gender Events'!BJ$1,'Official Medal Table'!$E:$E,'Each Gender Events'!BJ$2)*'Medal values'!$B$3
+ COUNTIFS('Official Medal Table'!$I:$I,'Each Gender Events'!$A62,'Official Medal Table'!$C:$C,'Each Gender Events'!BJ$1,'Official Medal Table'!$E:$E,'Each Gender Events'!BJ$2)*'Medal values'!$B$3
+ COUNTIFS('Official Medal Table'!$F:$F,'Each Gender Events'!$A62,'Official Medal Table'!$C:$C,'Each Gender Events'!BJ$1,'Official Medal Table'!$E:$E,"Mixed")*'Medal values'!$B$1/2
+ COUNTIFS('Official Medal Table'!$G:$G,'Each Gender Events'!$A62,'Official Medal Table'!$C:$C,'Each Gender Events'!BJ$1,'Official Medal Table'!$E:$E,"Mixed")*'Medal values'!$B$2/2
+ COUNTIFS('Official Medal Table'!$H:$H,'Each Gender Events'!$A62,'Official Medal Table'!$C:$C,'Each Gender Events'!BJ$1,'Official Medal Table'!$E:$E,"Mixed")*'Medal values'!$B$3/2
+ COUNTIFS('Official Medal Table'!$I:$I,'Each Gender Events'!$A62,'Official Medal Table'!$C:$C,'Each Gender Events'!BJ$1,'Official Medal Table'!$E:$E,"Mixed")*'Medal values'!$B$3/2</f>
        <v>0</v>
      </c>
      <c r="BK62">
        <f>COUNTIFS('Official Medal Table'!$F:$F,'Each Gender Events'!$A62,'Official Medal Table'!$C:$C,'Each Gender Events'!BK$1,'Official Medal Table'!$E:$E,'Each Gender Events'!BK$2)*'Medal values'!$B$1
+ COUNTIFS('Official Medal Table'!$G:$G,'Each Gender Events'!$A62,'Official Medal Table'!$C:$C,'Each Gender Events'!BK$1,'Official Medal Table'!$E:$E,'Each Gender Events'!BK$2)*'Medal values'!$B$2
+ COUNTIFS('Official Medal Table'!$H:$H,'Each Gender Events'!$A62,'Official Medal Table'!$C:$C,'Each Gender Events'!BK$1,'Official Medal Table'!$E:$E,'Each Gender Events'!BK$2)*'Medal values'!$B$3
+ COUNTIFS('Official Medal Table'!$I:$I,'Each Gender Events'!$A62,'Official Medal Table'!$C:$C,'Each Gender Events'!BK$1,'Official Medal Table'!$E:$E,'Each Gender Events'!BK$2)*'Medal values'!$B$3
+ COUNTIFS('Official Medal Table'!$F:$F,'Each Gender Events'!$A62,'Official Medal Table'!$C:$C,'Each Gender Events'!BK$1,'Official Medal Table'!$E:$E,"Mixed")*'Medal values'!$B$1/2
+ COUNTIFS('Official Medal Table'!$G:$G,'Each Gender Events'!$A62,'Official Medal Table'!$C:$C,'Each Gender Events'!BK$1,'Official Medal Table'!$E:$E,"Mixed")*'Medal values'!$B$2/2
+ COUNTIFS('Official Medal Table'!$H:$H,'Each Gender Events'!$A62,'Official Medal Table'!$C:$C,'Each Gender Events'!BK$1,'Official Medal Table'!$E:$E,"Mixed")*'Medal values'!$B$3/2
+ COUNTIFS('Official Medal Table'!$I:$I,'Each Gender Events'!$A62,'Official Medal Table'!$C:$C,'Each Gender Events'!BK$1,'Official Medal Table'!$E:$E,"Mixed")*'Medal values'!$B$3/2</f>
        <v>0</v>
      </c>
      <c r="BL62">
        <f>COUNTIFS('Official Medal Table'!$F:$F,'Each Gender Events'!$A62,'Official Medal Table'!$C:$C,'Each Gender Events'!BL$1,'Official Medal Table'!$E:$E,'Each Gender Events'!BL$2)*'Medal values'!$B$1
+ COUNTIFS('Official Medal Table'!$G:$G,'Each Gender Events'!$A62,'Official Medal Table'!$C:$C,'Each Gender Events'!BL$1,'Official Medal Table'!$E:$E,'Each Gender Events'!BL$2)*'Medal values'!$B$2
+ COUNTIFS('Official Medal Table'!$H:$H,'Each Gender Events'!$A62,'Official Medal Table'!$C:$C,'Each Gender Events'!BL$1,'Official Medal Table'!$E:$E,'Each Gender Events'!BL$2)*'Medal values'!$B$3
+ COUNTIFS('Official Medal Table'!$I:$I,'Each Gender Events'!$A62,'Official Medal Table'!$C:$C,'Each Gender Events'!BL$1,'Official Medal Table'!$E:$E,'Each Gender Events'!BL$2)*'Medal values'!$B$3
+ COUNTIFS('Official Medal Table'!$F:$F,'Each Gender Events'!$A62,'Official Medal Table'!$C:$C,'Each Gender Events'!BL$1,'Official Medal Table'!$E:$E,"Mixed")*'Medal values'!$B$1/2
+ COUNTIFS('Official Medal Table'!$G:$G,'Each Gender Events'!$A62,'Official Medal Table'!$C:$C,'Each Gender Events'!BL$1,'Official Medal Table'!$E:$E,"Mixed")*'Medal values'!$B$2/2
+ COUNTIFS('Official Medal Table'!$H:$H,'Each Gender Events'!$A62,'Official Medal Table'!$C:$C,'Each Gender Events'!BL$1,'Official Medal Table'!$E:$E,"Mixed")*'Medal values'!$B$3/2
+ COUNTIFS('Official Medal Table'!$I:$I,'Each Gender Events'!$A62,'Official Medal Table'!$C:$C,'Each Gender Events'!BL$1,'Official Medal Table'!$E:$E,"Mixed")*'Medal values'!$B$3/2</f>
        <v>0</v>
      </c>
      <c r="BM62">
        <f>COUNTIFS('Official Medal Table'!$F:$F,'Each Gender Events'!$A62,'Official Medal Table'!$C:$C,'Each Gender Events'!BM$1,'Official Medal Table'!$E:$E,'Each Gender Events'!BM$2)*'Medal values'!$B$1
+ COUNTIFS('Official Medal Table'!$G:$G,'Each Gender Events'!$A62,'Official Medal Table'!$C:$C,'Each Gender Events'!BM$1,'Official Medal Table'!$E:$E,'Each Gender Events'!BM$2)*'Medal values'!$B$2
+ COUNTIFS('Official Medal Table'!$H:$H,'Each Gender Events'!$A62,'Official Medal Table'!$C:$C,'Each Gender Events'!BM$1,'Official Medal Table'!$E:$E,'Each Gender Events'!BM$2)*'Medal values'!$B$3
+ COUNTIFS('Official Medal Table'!$I:$I,'Each Gender Events'!$A62,'Official Medal Table'!$C:$C,'Each Gender Events'!BM$1,'Official Medal Table'!$E:$E,'Each Gender Events'!BM$2)*'Medal values'!$B$3
+ COUNTIFS('Official Medal Table'!$F:$F,'Each Gender Events'!$A62,'Official Medal Table'!$C:$C,'Each Gender Events'!BM$1,'Official Medal Table'!$E:$E,"Mixed")*'Medal values'!$B$1/2
+ COUNTIFS('Official Medal Table'!$G:$G,'Each Gender Events'!$A62,'Official Medal Table'!$C:$C,'Each Gender Events'!BM$1,'Official Medal Table'!$E:$E,"Mixed")*'Medal values'!$B$2/2
+ COUNTIFS('Official Medal Table'!$H:$H,'Each Gender Events'!$A62,'Official Medal Table'!$C:$C,'Each Gender Events'!BM$1,'Official Medal Table'!$E:$E,"Mixed")*'Medal values'!$B$3/2
+ COUNTIFS('Official Medal Table'!$I:$I,'Each Gender Events'!$A62,'Official Medal Table'!$C:$C,'Each Gender Events'!BM$1,'Official Medal Table'!$E:$E,"Mixed")*'Medal values'!$B$3/2</f>
        <v>0</v>
      </c>
      <c r="BN62">
        <f>COUNTIFS('Official Medal Table'!$F:$F,'Each Gender Events'!$A62,'Official Medal Table'!$C:$C,'Each Gender Events'!BN$1,'Official Medal Table'!$E:$E,'Each Gender Events'!BN$2)*'Medal values'!$B$1
+ COUNTIFS('Official Medal Table'!$G:$G,'Each Gender Events'!$A62,'Official Medal Table'!$C:$C,'Each Gender Events'!BN$1,'Official Medal Table'!$E:$E,'Each Gender Events'!BN$2)*'Medal values'!$B$2
+ COUNTIFS('Official Medal Table'!$H:$H,'Each Gender Events'!$A62,'Official Medal Table'!$C:$C,'Each Gender Events'!BN$1,'Official Medal Table'!$E:$E,'Each Gender Events'!BN$2)*'Medal values'!$B$3
+ COUNTIFS('Official Medal Table'!$I:$I,'Each Gender Events'!$A62,'Official Medal Table'!$C:$C,'Each Gender Events'!BN$1,'Official Medal Table'!$E:$E,'Each Gender Events'!BN$2)*'Medal values'!$B$3
+ COUNTIFS('Official Medal Table'!$F:$F,'Each Gender Events'!$A62,'Official Medal Table'!$C:$C,'Each Gender Events'!BN$1,'Official Medal Table'!$E:$E,"Mixed")*'Medal values'!$B$1/2
+ COUNTIFS('Official Medal Table'!$G:$G,'Each Gender Events'!$A62,'Official Medal Table'!$C:$C,'Each Gender Events'!BN$1,'Official Medal Table'!$E:$E,"Mixed")*'Medal values'!$B$2/2
+ COUNTIFS('Official Medal Table'!$H:$H,'Each Gender Events'!$A62,'Official Medal Table'!$C:$C,'Each Gender Events'!BN$1,'Official Medal Table'!$E:$E,"Mixed")*'Medal values'!$B$3/2
+ COUNTIFS('Official Medal Table'!$I:$I,'Each Gender Events'!$A62,'Official Medal Table'!$C:$C,'Each Gender Events'!BN$1,'Official Medal Table'!$E:$E,"Mixed")*'Medal values'!$B$3/2</f>
        <v>0</v>
      </c>
      <c r="BO62">
        <f>COUNTIFS('Official Medal Table'!$F:$F,'Each Gender Events'!$A62,'Official Medal Table'!$C:$C,'Each Gender Events'!BO$1,'Official Medal Table'!$E:$E,'Each Gender Events'!BO$2)*'Medal values'!$B$1
+ COUNTIFS('Official Medal Table'!$G:$G,'Each Gender Events'!$A62,'Official Medal Table'!$C:$C,'Each Gender Events'!BO$1,'Official Medal Table'!$E:$E,'Each Gender Events'!BO$2)*'Medal values'!$B$2
+ COUNTIFS('Official Medal Table'!$H:$H,'Each Gender Events'!$A62,'Official Medal Table'!$C:$C,'Each Gender Events'!BO$1,'Official Medal Table'!$E:$E,'Each Gender Events'!BO$2)*'Medal values'!$B$3
+ COUNTIFS('Official Medal Table'!$I:$I,'Each Gender Events'!$A62,'Official Medal Table'!$C:$C,'Each Gender Events'!BO$1,'Official Medal Table'!$E:$E,'Each Gender Events'!BO$2)*'Medal values'!$B$3
+ COUNTIFS('Official Medal Table'!$F:$F,'Each Gender Events'!$A62,'Official Medal Table'!$C:$C,'Each Gender Events'!BO$1,'Official Medal Table'!$E:$E,"Mixed")*'Medal values'!$B$1/2
+ COUNTIFS('Official Medal Table'!$G:$G,'Each Gender Events'!$A62,'Official Medal Table'!$C:$C,'Each Gender Events'!BO$1,'Official Medal Table'!$E:$E,"Mixed")*'Medal values'!$B$2/2
+ COUNTIFS('Official Medal Table'!$H:$H,'Each Gender Events'!$A62,'Official Medal Table'!$C:$C,'Each Gender Events'!BO$1,'Official Medal Table'!$E:$E,"Mixed")*'Medal values'!$B$3/2
+ COUNTIFS('Official Medal Table'!$I:$I,'Each Gender Events'!$A62,'Official Medal Table'!$C:$C,'Each Gender Events'!BO$1,'Official Medal Table'!$E:$E,"Mixed")*'Medal values'!$B$3/2</f>
        <v>0</v>
      </c>
      <c r="BP62">
        <f>COUNTIFS('Official Medal Table'!$F:$F,'Each Gender Events'!$A62,'Official Medal Table'!$C:$C,'Each Gender Events'!BP$1,'Official Medal Table'!$E:$E,'Each Gender Events'!BP$2)*'Medal values'!$B$1
+ COUNTIFS('Official Medal Table'!$G:$G,'Each Gender Events'!$A62,'Official Medal Table'!$C:$C,'Each Gender Events'!BP$1,'Official Medal Table'!$E:$E,'Each Gender Events'!BP$2)*'Medal values'!$B$2
+ COUNTIFS('Official Medal Table'!$H:$H,'Each Gender Events'!$A62,'Official Medal Table'!$C:$C,'Each Gender Events'!BP$1,'Official Medal Table'!$E:$E,'Each Gender Events'!BP$2)*'Medal values'!$B$3
+ COUNTIFS('Official Medal Table'!$I:$I,'Each Gender Events'!$A62,'Official Medal Table'!$C:$C,'Each Gender Events'!BP$1,'Official Medal Table'!$E:$E,'Each Gender Events'!BP$2)*'Medal values'!$B$3
+ COUNTIFS('Official Medal Table'!$F:$F,'Each Gender Events'!$A62,'Official Medal Table'!$C:$C,'Each Gender Events'!BP$1,'Official Medal Table'!$E:$E,"Mixed")*'Medal values'!$B$1/2
+ COUNTIFS('Official Medal Table'!$G:$G,'Each Gender Events'!$A62,'Official Medal Table'!$C:$C,'Each Gender Events'!BP$1,'Official Medal Table'!$E:$E,"Mixed")*'Medal values'!$B$2/2
+ COUNTIFS('Official Medal Table'!$H:$H,'Each Gender Events'!$A62,'Official Medal Table'!$C:$C,'Each Gender Events'!BP$1,'Official Medal Table'!$E:$E,"Mixed")*'Medal values'!$B$3/2
+ COUNTIFS('Official Medal Table'!$I:$I,'Each Gender Events'!$A62,'Official Medal Table'!$C:$C,'Each Gender Events'!BP$1,'Official Medal Table'!$E:$E,"Mixed")*'Medal values'!$B$3/2</f>
        <v>0</v>
      </c>
      <c r="BQ62">
        <f>COUNTIFS('Official Medal Table'!$F:$F,'Each Gender Events'!$A62,'Official Medal Table'!$C:$C,'Each Gender Events'!BQ$1,'Official Medal Table'!$E:$E,'Each Gender Events'!BQ$2)*'Medal values'!$B$1
+ COUNTIFS('Official Medal Table'!$G:$G,'Each Gender Events'!$A62,'Official Medal Table'!$C:$C,'Each Gender Events'!BQ$1,'Official Medal Table'!$E:$E,'Each Gender Events'!BQ$2)*'Medal values'!$B$2
+ COUNTIFS('Official Medal Table'!$H:$H,'Each Gender Events'!$A62,'Official Medal Table'!$C:$C,'Each Gender Events'!BQ$1,'Official Medal Table'!$E:$E,'Each Gender Events'!BQ$2)*'Medal values'!$B$3
+ COUNTIFS('Official Medal Table'!$I:$I,'Each Gender Events'!$A62,'Official Medal Table'!$C:$C,'Each Gender Events'!BQ$1,'Official Medal Table'!$E:$E,'Each Gender Events'!BQ$2)*'Medal values'!$B$3
+ COUNTIFS('Official Medal Table'!$F:$F,'Each Gender Events'!$A62,'Official Medal Table'!$C:$C,'Each Gender Events'!BQ$1,'Official Medal Table'!$E:$E,"Mixed")*'Medal values'!$B$1/2
+ COUNTIFS('Official Medal Table'!$G:$G,'Each Gender Events'!$A62,'Official Medal Table'!$C:$C,'Each Gender Events'!BQ$1,'Official Medal Table'!$E:$E,"Mixed")*'Medal values'!$B$2/2
+ COUNTIFS('Official Medal Table'!$H:$H,'Each Gender Events'!$A62,'Official Medal Table'!$C:$C,'Each Gender Events'!BQ$1,'Official Medal Table'!$E:$E,"Mixed")*'Medal values'!$B$3/2
+ COUNTIFS('Official Medal Table'!$I:$I,'Each Gender Events'!$A62,'Official Medal Table'!$C:$C,'Each Gender Events'!BQ$1,'Official Medal Table'!$E:$E,"Mixed")*'Medal values'!$B$3/2</f>
        <v>0</v>
      </c>
      <c r="BR62">
        <f>COUNTIFS('Official Medal Table'!$F:$F,'Each Gender Events'!$A62,'Official Medal Table'!$C:$C,'Each Gender Events'!BR$1,'Official Medal Table'!$E:$E,'Each Gender Events'!BR$2)*'Medal values'!$B$1
+ COUNTIFS('Official Medal Table'!$G:$G,'Each Gender Events'!$A62,'Official Medal Table'!$C:$C,'Each Gender Events'!BR$1,'Official Medal Table'!$E:$E,'Each Gender Events'!BR$2)*'Medal values'!$B$2
+ COUNTIFS('Official Medal Table'!$H:$H,'Each Gender Events'!$A62,'Official Medal Table'!$C:$C,'Each Gender Events'!BR$1,'Official Medal Table'!$E:$E,'Each Gender Events'!BR$2)*'Medal values'!$B$3
+ COUNTIFS('Official Medal Table'!$I:$I,'Each Gender Events'!$A62,'Official Medal Table'!$C:$C,'Each Gender Events'!BR$1,'Official Medal Table'!$E:$E,'Each Gender Events'!BR$2)*'Medal values'!$B$3
+ COUNTIFS('Official Medal Table'!$F:$F,'Each Gender Events'!$A62,'Official Medal Table'!$C:$C,'Each Gender Events'!BR$1,'Official Medal Table'!$E:$E,"Mixed")*'Medal values'!$B$1/2
+ COUNTIFS('Official Medal Table'!$G:$G,'Each Gender Events'!$A62,'Official Medal Table'!$C:$C,'Each Gender Events'!BR$1,'Official Medal Table'!$E:$E,"Mixed")*'Medal values'!$B$2/2
+ COUNTIFS('Official Medal Table'!$H:$H,'Each Gender Events'!$A62,'Official Medal Table'!$C:$C,'Each Gender Events'!BR$1,'Official Medal Table'!$E:$E,"Mixed")*'Medal values'!$B$3/2
+ COUNTIFS('Official Medal Table'!$I:$I,'Each Gender Events'!$A62,'Official Medal Table'!$C:$C,'Each Gender Events'!BR$1,'Official Medal Table'!$E:$E,"Mixed")*'Medal values'!$B$3/2</f>
        <v>0</v>
      </c>
      <c r="BS62">
        <f>COUNTIFS('Official Medal Table'!$F:$F,'Each Gender Events'!$A62,'Official Medal Table'!$C:$C,'Each Gender Events'!BS$1,'Official Medal Table'!$E:$E,'Each Gender Events'!BS$2)*'Medal values'!$B$1
+ COUNTIFS('Official Medal Table'!$G:$G,'Each Gender Events'!$A62,'Official Medal Table'!$C:$C,'Each Gender Events'!BS$1,'Official Medal Table'!$E:$E,'Each Gender Events'!BS$2)*'Medal values'!$B$2
+ COUNTIFS('Official Medal Table'!$H:$H,'Each Gender Events'!$A62,'Official Medal Table'!$C:$C,'Each Gender Events'!BS$1,'Official Medal Table'!$E:$E,'Each Gender Events'!BS$2)*'Medal values'!$B$3
+ COUNTIFS('Official Medal Table'!$I:$I,'Each Gender Events'!$A62,'Official Medal Table'!$C:$C,'Each Gender Events'!BS$1,'Official Medal Table'!$E:$E,'Each Gender Events'!BS$2)*'Medal values'!$B$3
+ COUNTIFS('Official Medal Table'!$F:$F,'Each Gender Events'!$A62,'Official Medal Table'!$C:$C,'Each Gender Events'!BS$1,'Official Medal Table'!$E:$E,"Mixed")*'Medal values'!$B$1/2
+ COUNTIFS('Official Medal Table'!$G:$G,'Each Gender Events'!$A62,'Official Medal Table'!$C:$C,'Each Gender Events'!BS$1,'Official Medal Table'!$E:$E,"Mixed")*'Medal values'!$B$2/2
+ COUNTIFS('Official Medal Table'!$H:$H,'Each Gender Events'!$A62,'Official Medal Table'!$C:$C,'Each Gender Events'!BS$1,'Official Medal Table'!$E:$E,"Mixed")*'Medal values'!$B$3/2
+ COUNTIFS('Official Medal Table'!$I:$I,'Each Gender Events'!$A62,'Official Medal Table'!$C:$C,'Each Gender Events'!BS$1,'Official Medal Table'!$E:$E,"Mixed")*'Medal values'!$B$3/2</f>
        <v>0</v>
      </c>
      <c r="BT62">
        <f>COUNTIFS('Official Medal Table'!$F:$F,'Each Gender Events'!$A62,'Official Medal Table'!$C:$C,'Each Gender Events'!BT$1,'Official Medal Table'!$E:$E,'Each Gender Events'!BT$2)*'Medal values'!$B$1
+ COUNTIFS('Official Medal Table'!$G:$G,'Each Gender Events'!$A62,'Official Medal Table'!$C:$C,'Each Gender Events'!BT$1,'Official Medal Table'!$E:$E,'Each Gender Events'!BT$2)*'Medal values'!$B$2
+ COUNTIFS('Official Medal Table'!$H:$H,'Each Gender Events'!$A62,'Official Medal Table'!$C:$C,'Each Gender Events'!BT$1,'Official Medal Table'!$E:$E,'Each Gender Events'!BT$2)*'Medal values'!$B$3
+ COUNTIFS('Official Medal Table'!$I:$I,'Each Gender Events'!$A62,'Official Medal Table'!$C:$C,'Each Gender Events'!BT$1,'Official Medal Table'!$E:$E,'Each Gender Events'!BT$2)*'Medal values'!$B$3
+ COUNTIFS('Official Medal Table'!$F:$F,'Each Gender Events'!$A62,'Official Medal Table'!$C:$C,'Each Gender Events'!BT$1,'Official Medal Table'!$E:$E,"Mixed")*'Medal values'!$B$1/2
+ COUNTIFS('Official Medal Table'!$G:$G,'Each Gender Events'!$A62,'Official Medal Table'!$C:$C,'Each Gender Events'!BT$1,'Official Medal Table'!$E:$E,"Mixed")*'Medal values'!$B$2/2
+ COUNTIFS('Official Medal Table'!$H:$H,'Each Gender Events'!$A62,'Official Medal Table'!$C:$C,'Each Gender Events'!BT$1,'Official Medal Table'!$E:$E,"Mixed")*'Medal values'!$B$3/2
+ COUNTIFS('Official Medal Table'!$I:$I,'Each Gender Events'!$A62,'Official Medal Table'!$C:$C,'Each Gender Events'!BT$1,'Official Medal Table'!$E:$E,"Mixed")*'Medal values'!$B$3/2</f>
        <v>0</v>
      </c>
      <c r="BU62">
        <f>COUNTIFS('Official Medal Table'!$F:$F,'Each Gender Events'!$A62,'Official Medal Table'!$C:$C,'Each Gender Events'!BU$1,'Official Medal Table'!$E:$E,'Each Gender Events'!BU$2)*'Medal values'!$B$1
+ COUNTIFS('Official Medal Table'!$G:$G,'Each Gender Events'!$A62,'Official Medal Table'!$C:$C,'Each Gender Events'!BU$1,'Official Medal Table'!$E:$E,'Each Gender Events'!BU$2)*'Medal values'!$B$2
+ COUNTIFS('Official Medal Table'!$H:$H,'Each Gender Events'!$A62,'Official Medal Table'!$C:$C,'Each Gender Events'!BU$1,'Official Medal Table'!$E:$E,'Each Gender Events'!BU$2)*'Medal values'!$B$3
+ COUNTIFS('Official Medal Table'!$I:$I,'Each Gender Events'!$A62,'Official Medal Table'!$C:$C,'Each Gender Events'!BU$1,'Official Medal Table'!$E:$E,'Each Gender Events'!BU$2)*'Medal values'!$B$3
+ COUNTIFS('Official Medal Table'!$F:$F,'Each Gender Events'!$A62,'Official Medal Table'!$C:$C,'Each Gender Events'!BU$1,'Official Medal Table'!$E:$E,"Mixed")*'Medal values'!$B$1/2
+ COUNTIFS('Official Medal Table'!$G:$G,'Each Gender Events'!$A62,'Official Medal Table'!$C:$C,'Each Gender Events'!BU$1,'Official Medal Table'!$E:$E,"Mixed")*'Medal values'!$B$2/2
+ COUNTIFS('Official Medal Table'!$H:$H,'Each Gender Events'!$A62,'Official Medal Table'!$C:$C,'Each Gender Events'!BU$1,'Official Medal Table'!$E:$E,"Mixed")*'Medal values'!$B$3/2
+ COUNTIFS('Official Medal Table'!$I:$I,'Each Gender Events'!$A62,'Official Medal Table'!$C:$C,'Each Gender Events'!BU$1,'Official Medal Table'!$E:$E,"Mixed")*'Medal values'!$B$3/2</f>
        <v>0</v>
      </c>
      <c r="BV62">
        <f>COUNTIFS('Official Medal Table'!$F:$F,'Each Gender Events'!$A62,'Official Medal Table'!$C:$C,'Each Gender Events'!BV$1,'Official Medal Table'!$E:$E,'Each Gender Events'!BV$2)*'Medal values'!$B$1
+ COUNTIFS('Official Medal Table'!$G:$G,'Each Gender Events'!$A62,'Official Medal Table'!$C:$C,'Each Gender Events'!BV$1,'Official Medal Table'!$E:$E,'Each Gender Events'!BV$2)*'Medal values'!$B$2
+ COUNTIFS('Official Medal Table'!$H:$H,'Each Gender Events'!$A62,'Official Medal Table'!$C:$C,'Each Gender Events'!BV$1,'Official Medal Table'!$E:$E,'Each Gender Events'!BV$2)*'Medal values'!$B$3
+ COUNTIFS('Official Medal Table'!$I:$I,'Each Gender Events'!$A62,'Official Medal Table'!$C:$C,'Each Gender Events'!BV$1,'Official Medal Table'!$E:$E,'Each Gender Events'!BV$2)*'Medal values'!$B$3
+ COUNTIFS('Official Medal Table'!$F:$F,'Each Gender Events'!$A62,'Official Medal Table'!$C:$C,'Each Gender Events'!BV$1,'Official Medal Table'!$E:$E,"Mixed")*'Medal values'!$B$1/2
+ COUNTIFS('Official Medal Table'!$G:$G,'Each Gender Events'!$A62,'Official Medal Table'!$C:$C,'Each Gender Events'!BV$1,'Official Medal Table'!$E:$E,"Mixed")*'Medal values'!$B$2/2
+ COUNTIFS('Official Medal Table'!$H:$H,'Each Gender Events'!$A62,'Official Medal Table'!$C:$C,'Each Gender Events'!BV$1,'Official Medal Table'!$E:$E,"Mixed")*'Medal values'!$B$3/2
+ COUNTIFS('Official Medal Table'!$I:$I,'Each Gender Events'!$A62,'Official Medal Table'!$C:$C,'Each Gender Events'!BV$1,'Official Medal Table'!$E:$E,"Mixed")*'Medal values'!$B$3/2</f>
        <v>0</v>
      </c>
      <c r="BW62">
        <f>COUNTIFS('Official Medal Table'!$F:$F,'Each Gender Events'!$A62,'Official Medal Table'!$C:$C,'Each Gender Events'!BW$1,'Official Medal Table'!$E:$E,'Each Gender Events'!BW$2)*'Medal values'!$B$1
+ COUNTIFS('Official Medal Table'!$G:$G,'Each Gender Events'!$A62,'Official Medal Table'!$C:$C,'Each Gender Events'!BW$1,'Official Medal Table'!$E:$E,'Each Gender Events'!BW$2)*'Medal values'!$B$2
+ COUNTIFS('Official Medal Table'!$H:$H,'Each Gender Events'!$A62,'Official Medal Table'!$C:$C,'Each Gender Events'!BW$1,'Official Medal Table'!$E:$E,'Each Gender Events'!BW$2)*'Medal values'!$B$3
+ COUNTIFS('Official Medal Table'!$I:$I,'Each Gender Events'!$A62,'Official Medal Table'!$C:$C,'Each Gender Events'!BW$1,'Official Medal Table'!$E:$E,'Each Gender Events'!BW$2)*'Medal values'!$B$3
+ COUNTIFS('Official Medal Table'!$F:$F,'Each Gender Events'!$A62,'Official Medal Table'!$C:$C,'Each Gender Events'!BW$1,'Official Medal Table'!$E:$E,"Mixed")*'Medal values'!$B$1/2
+ COUNTIFS('Official Medal Table'!$G:$G,'Each Gender Events'!$A62,'Official Medal Table'!$C:$C,'Each Gender Events'!BW$1,'Official Medal Table'!$E:$E,"Mixed")*'Medal values'!$B$2/2
+ COUNTIFS('Official Medal Table'!$H:$H,'Each Gender Events'!$A62,'Official Medal Table'!$C:$C,'Each Gender Events'!BW$1,'Official Medal Table'!$E:$E,"Mixed")*'Medal values'!$B$3/2
+ COUNTIFS('Official Medal Table'!$I:$I,'Each Gender Events'!$A62,'Official Medal Table'!$C:$C,'Each Gender Events'!BW$1,'Official Medal Table'!$E:$E,"Mixed")*'Medal values'!$B$3/2</f>
        <v>0</v>
      </c>
      <c r="BX62">
        <f>COUNTIFS('Official Medal Table'!$F:$F,'Each Gender Events'!$A62,'Official Medal Table'!$C:$C,'Each Gender Events'!BX$1,'Official Medal Table'!$E:$E,'Each Gender Events'!BX$2)*'Medal values'!$B$1
+ COUNTIFS('Official Medal Table'!$G:$G,'Each Gender Events'!$A62,'Official Medal Table'!$C:$C,'Each Gender Events'!BX$1,'Official Medal Table'!$E:$E,'Each Gender Events'!BX$2)*'Medal values'!$B$2
+ COUNTIFS('Official Medal Table'!$H:$H,'Each Gender Events'!$A62,'Official Medal Table'!$C:$C,'Each Gender Events'!BX$1,'Official Medal Table'!$E:$E,'Each Gender Events'!BX$2)*'Medal values'!$B$3
+ COUNTIFS('Official Medal Table'!$I:$I,'Each Gender Events'!$A62,'Official Medal Table'!$C:$C,'Each Gender Events'!BX$1,'Official Medal Table'!$E:$E,'Each Gender Events'!BX$2)*'Medal values'!$B$3
+ COUNTIFS('Official Medal Table'!$F:$F,'Each Gender Events'!$A62,'Official Medal Table'!$C:$C,'Each Gender Events'!BX$1,'Official Medal Table'!$E:$E,"Mixed")*'Medal values'!$B$1/2
+ COUNTIFS('Official Medal Table'!$G:$G,'Each Gender Events'!$A62,'Official Medal Table'!$C:$C,'Each Gender Events'!BX$1,'Official Medal Table'!$E:$E,"Mixed")*'Medal values'!$B$2/2
+ COUNTIFS('Official Medal Table'!$H:$H,'Each Gender Events'!$A62,'Official Medal Table'!$C:$C,'Each Gender Events'!BX$1,'Official Medal Table'!$E:$E,"Mixed")*'Medal values'!$B$3/2
+ COUNTIFS('Official Medal Table'!$I:$I,'Each Gender Events'!$A62,'Official Medal Table'!$C:$C,'Each Gender Events'!BX$1,'Official Medal Table'!$E:$E,"Mixed")*'Medal values'!$B$3/2</f>
        <v>0</v>
      </c>
      <c r="BY62">
        <f>COUNTIFS('Official Medal Table'!$F:$F,'Each Gender Events'!$A62,'Official Medal Table'!$C:$C,'Each Gender Events'!BY$1,'Official Medal Table'!$E:$E,'Each Gender Events'!BY$2)*'Medal values'!$B$1
+ COUNTIFS('Official Medal Table'!$G:$G,'Each Gender Events'!$A62,'Official Medal Table'!$C:$C,'Each Gender Events'!BY$1,'Official Medal Table'!$E:$E,'Each Gender Events'!BY$2)*'Medal values'!$B$2
+ COUNTIFS('Official Medal Table'!$H:$H,'Each Gender Events'!$A62,'Official Medal Table'!$C:$C,'Each Gender Events'!BY$1,'Official Medal Table'!$E:$E,'Each Gender Events'!BY$2)*'Medal values'!$B$3
+ COUNTIFS('Official Medal Table'!$I:$I,'Each Gender Events'!$A62,'Official Medal Table'!$C:$C,'Each Gender Events'!BY$1,'Official Medal Table'!$E:$E,'Each Gender Events'!BY$2)*'Medal values'!$B$3
+ COUNTIFS('Official Medal Table'!$F:$F,'Each Gender Events'!$A62,'Official Medal Table'!$C:$C,'Each Gender Events'!BY$1,'Official Medal Table'!$E:$E,"Mixed")*'Medal values'!$B$1/2
+ COUNTIFS('Official Medal Table'!$G:$G,'Each Gender Events'!$A62,'Official Medal Table'!$C:$C,'Each Gender Events'!BY$1,'Official Medal Table'!$E:$E,"Mixed")*'Medal values'!$B$2/2
+ COUNTIFS('Official Medal Table'!$H:$H,'Each Gender Events'!$A62,'Official Medal Table'!$C:$C,'Each Gender Events'!BY$1,'Official Medal Table'!$E:$E,"Mixed")*'Medal values'!$B$3/2
+ COUNTIFS('Official Medal Table'!$I:$I,'Each Gender Events'!$A62,'Official Medal Table'!$C:$C,'Each Gender Events'!BY$1,'Official Medal Table'!$E:$E,"Mixed")*'Medal values'!$B$3/2</f>
        <v>0</v>
      </c>
      <c r="BZ62">
        <f>COUNTIFS('Official Medal Table'!$F:$F,'Each Gender Events'!$A62,'Official Medal Table'!$C:$C,'Each Gender Events'!BZ$1,'Official Medal Table'!$E:$E,'Each Gender Events'!BZ$2)*'Medal values'!$B$1
+ COUNTIFS('Official Medal Table'!$G:$G,'Each Gender Events'!$A62,'Official Medal Table'!$C:$C,'Each Gender Events'!BZ$1,'Official Medal Table'!$E:$E,'Each Gender Events'!BZ$2)*'Medal values'!$B$2
+ COUNTIFS('Official Medal Table'!$H:$H,'Each Gender Events'!$A62,'Official Medal Table'!$C:$C,'Each Gender Events'!BZ$1,'Official Medal Table'!$E:$E,'Each Gender Events'!BZ$2)*'Medal values'!$B$3
+ COUNTIFS('Official Medal Table'!$I:$I,'Each Gender Events'!$A62,'Official Medal Table'!$C:$C,'Each Gender Events'!BZ$1,'Official Medal Table'!$E:$E,'Each Gender Events'!BZ$2)*'Medal values'!$B$3
+ COUNTIFS('Official Medal Table'!$F:$F,'Each Gender Events'!$A62,'Official Medal Table'!$C:$C,'Each Gender Events'!BZ$1,'Official Medal Table'!$E:$E,"Mixed")*'Medal values'!$B$1/2
+ COUNTIFS('Official Medal Table'!$G:$G,'Each Gender Events'!$A62,'Official Medal Table'!$C:$C,'Each Gender Events'!BZ$1,'Official Medal Table'!$E:$E,"Mixed")*'Medal values'!$B$2/2
+ COUNTIFS('Official Medal Table'!$H:$H,'Each Gender Events'!$A62,'Official Medal Table'!$C:$C,'Each Gender Events'!BZ$1,'Official Medal Table'!$E:$E,"Mixed")*'Medal values'!$B$3/2
+ COUNTIFS('Official Medal Table'!$I:$I,'Each Gender Events'!$A62,'Official Medal Table'!$C:$C,'Each Gender Events'!BZ$1,'Official Medal Table'!$E:$E,"Mixed")*'Medal values'!$B$3/2</f>
        <v>0</v>
      </c>
      <c r="CA62">
        <f>COUNTIFS('Official Medal Table'!$F:$F,'Each Gender Events'!$A62,'Official Medal Table'!$C:$C,'Each Gender Events'!CA$1,'Official Medal Table'!$E:$E,'Each Gender Events'!CA$2)*'Medal values'!$B$1
+ COUNTIFS('Official Medal Table'!$G:$G,'Each Gender Events'!$A62,'Official Medal Table'!$C:$C,'Each Gender Events'!CA$1,'Official Medal Table'!$E:$E,'Each Gender Events'!CA$2)*'Medal values'!$B$2
+ COUNTIFS('Official Medal Table'!$H:$H,'Each Gender Events'!$A62,'Official Medal Table'!$C:$C,'Each Gender Events'!CA$1,'Official Medal Table'!$E:$E,'Each Gender Events'!CA$2)*'Medal values'!$B$3
+ COUNTIFS('Official Medal Table'!$I:$I,'Each Gender Events'!$A62,'Official Medal Table'!$C:$C,'Each Gender Events'!CA$1,'Official Medal Table'!$E:$E,'Each Gender Events'!CA$2)*'Medal values'!$B$3
+ COUNTIFS('Official Medal Table'!$F:$F,'Each Gender Events'!$A62,'Official Medal Table'!$C:$C,'Each Gender Events'!CA$1,'Official Medal Table'!$E:$E,"Mixed")*'Medal values'!$B$1/2
+ COUNTIFS('Official Medal Table'!$G:$G,'Each Gender Events'!$A62,'Official Medal Table'!$C:$C,'Each Gender Events'!CA$1,'Official Medal Table'!$E:$E,"Mixed")*'Medal values'!$B$2/2
+ COUNTIFS('Official Medal Table'!$H:$H,'Each Gender Events'!$A62,'Official Medal Table'!$C:$C,'Each Gender Events'!CA$1,'Official Medal Table'!$E:$E,"Mixed")*'Medal values'!$B$3/2
+ COUNTIFS('Official Medal Table'!$I:$I,'Each Gender Events'!$A62,'Official Medal Table'!$C:$C,'Each Gender Events'!CA$1,'Official Medal Table'!$E:$E,"Mixed")*'Medal values'!$B$3/2</f>
        <v>0</v>
      </c>
      <c r="CB62">
        <f>COUNTIFS('Official Medal Table'!$F:$F,'Each Gender Events'!$A62,'Official Medal Table'!$C:$C,'Each Gender Events'!CB$1,'Official Medal Table'!$E:$E,'Each Gender Events'!CB$2)*'Medal values'!$B$1
+ COUNTIFS('Official Medal Table'!$G:$G,'Each Gender Events'!$A62,'Official Medal Table'!$C:$C,'Each Gender Events'!CB$1,'Official Medal Table'!$E:$E,'Each Gender Events'!CB$2)*'Medal values'!$B$2
+ COUNTIFS('Official Medal Table'!$H:$H,'Each Gender Events'!$A62,'Official Medal Table'!$C:$C,'Each Gender Events'!CB$1,'Official Medal Table'!$E:$E,'Each Gender Events'!CB$2)*'Medal values'!$B$3
+ COUNTIFS('Official Medal Table'!$I:$I,'Each Gender Events'!$A62,'Official Medal Table'!$C:$C,'Each Gender Events'!CB$1,'Official Medal Table'!$E:$E,'Each Gender Events'!CB$2)*'Medal values'!$B$3
+ COUNTIFS('Official Medal Table'!$F:$F,'Each Gender Events'!$A62,'Official Medal Table'!$C:$C,'Each Gender Events'!CB$1,'Official Medal Table'!$E:$E,"Mixed")*'Medal values'!$B$1/2
+ COUNTIFS('Official Medal Table'!$G:$G,'Each Gender Events'!$A62,'Official Medal Table'!$C:$C,'Each Gender Events'!CB$1,'Official Medal Table'!$E:$E,"Mixed")*'Medal values'!$B$2/2
+ COUNTIFS('Official Medal Table'!$H:$H,'Each Gender Events'!$A62,'Official Medal Table'!$C:$C,'Each Gender Events'!CB$1,'Official Medal Table'!$E:$E,"Mixed")*'Medal values'!$B$3/2
+ COUNTIFS('Official Medal Table'!$I:$I,'Each Gender Events'!$A62,'Official Medal Table'!$C:$C,'Each Gender Events'!CB$1,'Official Medal Table'!$E:$E,"Mixed")*'Medal values'!$B$3/2</f>
        <v>0</v>
      </c>
      <c r="CC62">
        <f>COUNTIFS('Official Medal Table'!$F:$F,'Each Gender Events'!$A62,'Official Medal Table'!$C:$C,'Each Gender Events'!CC$1,'Official Medal Table'!$E:$E,'Each Gender Events'!CC$2)*'Medal values'!$B$1
+ COUNTIFS('Official Medal Table'!$G:$G,'Each Gender Events'!$A62,'Official Medal Table'!$C:$C,'Each Gender Events'!CC$1,'Official Medal Table'!$E:$E,'Each Gender Events'!CC$2)*'Medal values'!$B$2
+ COUNTIFS('Official Medal Table'!$H:$H,'Each Gender Events'!$A62,'Official Medal Table'!$C:$C,'Each Gender Events'!CC$1,'Official Medal Table'!$E:$E,'Each Gender Events'!CC$2)*'Medal values'!$B$3
+ COUNTIFS('Official Medal Table'!$I:$I,'Each Gender Events'!$A62,'Official Medal Table'!$C:$C,'Each Gender Events'!CC$1,'Official Medal Table'!$E:$E,'Each Gender Events'!CC$2)*'Medal values'!$B$3
+ COUNTIFS('Official Medal Table'!$F:$F,'Each Gender Events'!$A62,'Official Medal Table'!$C:$C,'Each Gender Events'!CC$1,'Official Medal Table'!$E:$E,"Mixed")*'Medal values'!$B$1/2
+ COUNTIFS('Official Medal Table'!$G:$G,'Each Gender Events'!$A62,'Official Medal Table'!$C:$C,'Each Gender Events'!CC$1,'Official Medal Table'!$E:$E,"Mixed")*'Medal values'!$B$2/2
+ COUNTIFS('Official Medal Table'!$H:$H,'Each Gender Events'!$A62,'Official Medal Table'!$C:$C,'Each Gender Events'!CC$1,'Official Medal Table'!$E:$E,"Mixed")*'Medal values'!$B$3/2
+ COUNTIFS('Official Medal Table'!$I:$I,'Each Gender Events'!$A62,'Official Medal Table'!$C:$C,'Each Gender Events'!CC$1,'Official Medal Table'!$E:$E,"Mixed")*'Medal values'!$B$3/2</f>
        <v>0</v>
      </c>
      <c r="CD62">
        <f>COUNTIFS('Official Medal Table'!$F:$F,'Each Gender Events'!$A62,'Official Medal Table'!$C:$C,'Each Gender Events'!CD$1,'Official Medal Table'!$E:$E,'Each Gender Events'!CD$2)*'Medal values'!$B$1
+ COUNTIFS('Official Medal Table'!$G:$G,'Each Gender Events'!$A62,'Official Medal Table'!$C:$C,'Each Gender Events'!CD$1,'Official Medal Table'!$E:$E,'Each Gender Events'!CD$2)*'Medal values'!$B$2
+ COUNTIFS('Official Medal Table'!$H:$H,'Each Gender Events'!$A62,'Official Medal Table'!$C:$C,'Each Gender Events'!CD$1,'Official Medal Table'!$E:$E,'Each Gender Events'!CD$2)*'Medal values'!$B$3
+ COUNTIFS('Official Medal Table'!$I:$I,'Each Gender Events'!$A62,'Official Medal Table'!$C:$C,'Each Gender Events'!CD$1,'Official Medal Table'!$E:$E,'Each Gender Events'!CD$2)*'Medal values'!$B$3
+ COUNTIFS('Official Medal Table'!$F:$F,'Each Gender Events'!$A62,'Official Medal Table'!$C:$C,'Each Gender Events'!CD$1,'Official Medal Table'!$E:$E,"Mixed")*'Medal values'!$B$1/2
+ COUNTIFS('Official Medal Table'!$G:$G,'Each Gender Events'!$A62,'Official Medal Table'!$C:$C,'Each Gender Events'!CD$1,'Official Medal Table'!$E:$E,"Mixed")*'Medal values'!$B$2/2
+ COUNTIFS('Official Medal Table'!$H:$H,'Each Gender Events'!$A62,'Official Medal Table'!$C:$C,'Each Gender Events'!CD$1,'Official Medal Table'!$E:$E,"Mixed")*'Medal values'!$B$3/2
+ COUNTIFS('Official Medal Table'!$I:$I,'Each Gender Events'!$A62,'Official Medal Table'!$C:$C,'Each Gender Events'!CD$1,'Official Medal Table'!$E:$E,"Mixed")*'Medal values'!$B$3/2</f>
        <v>0</v>
      </c>
      <c r="CE62">
        <f>COUNTIFS('Official Medal Table'!$F:$F,'Each Gender Events'!$A62,'Official Medal Table'!$C:$C,'Each Gender Events'!CE$1,'Official Medal Table'!$E:$E,'Each Gender Events'!CE$2)*'Medal values'!$B$1
+ COUNTIFS('Official Medal Table'!$G:$G,'Each Gender Events'!$A62,'Official Medal Table'!$C:$C,'Each Gender Events'!CE$1,'Official Medal Table'!$E:$E,'Each Gender Events'!CE$2)*'Medal values'!$B$2
+ COUNTIFS('Official Medal Table'!$H:$H,'Each Gender Events'!$A62,'Official Medal Table'!$C:$C,'Each Gender Events'!CE$1,'Official Medal Table'!$E:$E,'Each Gender Events'!CE$2)*'Medal values'!$B$3
+ COUNTIFS('Official Medal Table'!$I:$I,'Each Gender Events'!$A62,'Official Medal Table'!$C:$C,'Each Gender Events'!CE$1,'Official Medal Table'!$E:$E,'Each Gender Events'!CE$2)*'Medal values'!$B$3
+ COUNTIFS('Official Medal Table'!$F:$F,'Each Gender Events'!$A62,'Official Medal Table'!$C:$C,'Each Gender Events'!CE$1,'Official Medal Table'!$E:$E,"Mixed")*'Medal values'!$B$1/2
+ COUNTIFS('Official Medal Table'!$G:$G,'Each Gender Events'!$A62,'Official Medal Table'!$C:$C,'Each Gender Events'!CE$1,'Official Medal Table'!$E:$E,"Mixed")*'Medal values'!$B$2/2
+ COUNTIFS('Official Medal Table'!$H:$H,'Each Gender Events'!$A62,'Official Medal Table'!$C:$C,'Each Gender Events'!CE$1,'Official Medal Table'!$E:$E,"Mixed")*'Medal values'!$B$3/2
+ COUNTIFS('Official Medal Table'!$I:$I,'Each Gender Events'!$A62,'Official Medal Table'!$C:$C,'Each Gender Events'!CE$1,'Official Medal Table'!$E:$E,"Mixed")*'Medal values'!$B$3/2</f>
        <v>0</v>
      </c>
      <c r="CF62">
        <f>COUNTIFS('Official Medal Table'!$F:$F,'Each Gender Events'!$A62,'Official Medal Table'!$C:$C,'Each Gender Events'!CF$1,'Official Medal Table'!$E:$E,'Each Gender Events'!CF$2)*'Medal values'!$B$1
+ COUNTIFS('Official Medal Table'!$G:$G,'Each Gender Events'!$A62,'Official Medal Table'!$C:$C,'Each Gender Events'!CF$1,'Official Medal Table'!$E:$E,'Each Gender Events'!CF$2)*'Medal values'!$B$2
+ COUNTIFS('Official Medal Table'!$H:$H,'Each Gender Events'!$A62,'Official Medal Table'!$C:$C,'Each Gender Events'!CF$1,'Official Medal Table'!$E:$E,'Each Gender Events'!CF$2)*'Medal values'!$B$3
+ COUNTIFS('Official Medal Table'!$I:$I,'Each Gender Events'!$A62,'Official Medal Table'!$C:$C,'Each Gender Events'!CF$1,'Official Medal Table'!$E:$E,'Each Gender Events'!CF$2)*'Medal values'!$B$3
+ COUNTIFS('Official Medal Table'!$F:$F,'Each Gender Events'!$A62,'Official Medal Table'!$C:$C,'Each Gender Events'!CF$1,'Official Medal Table'!$E:$E,"Mixed")*'Medal values'!$B$1/2
+ COUNTIFS('Official Medal Table'!$G:$G,'Each Gender Events'!$A62,'Official Medal Table'!$C:$C,'Each Gender Events'!CF$1,'Official Medal Table'!$E:$E,"Mixed")*'Medal values'!$B$2/2
+ COUNTIFS('Official Medal Table'!$H:$H,'Each Gender Events'!$A62,'Official Medal Table'!$C:$C,'Each Gender Events'!CF$1,'Official Medal Table'!$E:$E,"Mixed")*'Medal values'!$B$3/2
+ COUNTIFS('Official Medal Table'!$I:$I,'Each Gender Events'!$A62,'Official Medal Table'!$C:$C,'Each Gender Events'!CF$1,'Official Medal Table'!$E:$E,"Mixed")*'Medal values'!$B$3/2</f>
        <v>0</v>
      </c>
      <c r="CG62">
        <f>COUNTIFS('Official Medal Table'!$F:$F,'Each Gender Events'!$A62,'Official Medal Table'!$C:$C,'Each Gender Events'!CG$1,'Official Medal Table'!$E:$E,'Each Gender Events'!CG$2)*'Medal values'!$B$1
+ COUNTIFS('Official Medal Table'!$G:$G,'Each Gender Events'!$A62,'Official Medal Table'!$C:$C,'Each Gender Events'!CG$1,'Official Medal Table'!$E:$E,'Each Gender Events'!CG$2)*'Medal values'!$B$2
+ COUNTIFS('Official Medal Table'!$H:$H,'Each Gender Events'!$A62,'Official Medal Table'!$C:$C,'Each Gender Events'!CG$1,'Official Medal Table'!$E:$E,'Each Gender Events'!CG$2)*'Medal values'!$B$3
+ COUNTIFS('Official Medal Table'!$I:$I,'Each Gender Events'!$A62,'Official Medal Table'!$C:$C,'Each Gender Events'!CG$1,'Official Medal Table'!$E:$E,'Each Gender Events'!CG$2)*'Medal values'!$B$3
+ COUNTIFS('Official Medal Table'!$F:$F,'Each Gender Events'!$A62,'Official Medal Table'!$C:$C,'Each Gender Events'!CG$1,'Official Medal Table'!$E:$E,"Mixed")*'Medal values'!$B$1/2
+ COUNTIFS('Official Medal Table'!$G:$G,'Each Gender Events'!$A62,'Official Medal Table'!$C:$C,'Each Gender Events'!CG$1,'Official Medal Table'!$E:$E,"Mixed")*'Medal values'!$B$2/2
+ COUNTIFS('Official Medal Table'!$H:$H,'Each Gender Events'!$A62,'Official Medal Table'!$C:$C,'Each Gender Events'!CG$1,'Official Medal Table'!$E:$E,"Mixed")*'Medal values'!$B$3/2
+ COUNTIFS('Official Medal Table'!$I:$I,'Each Gender Events'!$A62,'Official Medal Table'!$C:$C,'Each Gender Events'!CG$1,'Official Medal Table'!$E:$E,"Mixed")*'Medal values'!$B$3/2</f>
        <v>0</v>
      </c>
      <c r="CH62">
        <f>COUNTIFS('Official Medal Table'!$F:$F,'Each Gender Events'!$A62,'Official Medal Table'!$C:$C,'Each Gender Events'!CH$1,'Official Medal Table'!$E:$E,'Each Gender Events'!CH$2)*'Medal values'!$B$1
+ COUNTIFS('Official Medal Table'!$G:$G,'Each Gender Events'!$A62,'Official Medal Table'!$C:$C,'Each Gender Events'!CH$1,'Official Medal Table'!$E:$E,'Each Gender Events'!CH$2)*'Medal values'!$B$2
+ COUNTIFS('Official Medal Table'!$H:$H,'Each Gender Events'!$A62,'Official Medal Table'!$C:$C,'Each Gender Events'!CH$1,'Official Medal Table'!$E:$E,'Each Gender Events'!CH$2)*'Medal values'!$B$3
+ COUNTIFS('Official Medal Table'!$I:$I,'Each Gender Events'!$A62,'Official Medal Table'!$C:$C,'Each Gender Events'!CH$1,'Official Medal Table'!$E:$E,'Each Gender Events'!CH$2)*'Medal values'!$B$3
+ COUNTIFS('Official Medal Table'!$F:$F,'Each Gender Events'!$A62,'Official Medal Table'!$C:$C,'Each Gender Events'!CH$1,'Official Medal Table'!$E:$E,"Mixed")*'Medal values'!$B$1/2
+ COUNTIFS('Official Medal Table'!$G:$G,'Each Gender Events'!$A62,'Official Medal Table'!$C:$C,'Each Gender Events'!CH$1,'Official Medal Table'!$E:$E,"Mixed")*'Medal values'!$B$2/2
+ COUNTIFS('Official Medal Table'!$H:$H,'Each Gender Events'!$A62,'Official Medal Table'!$C:$C,'Each Gender Events'!CH$1,'Official Medal Table'!$E:$E,"Mixed")*'Medal values'!$B$3/2
+ COUNTIFS('Official Medal Table'!$I:$I,'Each Gender Events'!$A62,'Official Medal Table'!$C:$C,'Each Gender Events'!CH$1,'Official Medal Table'!$E:$E,"Mixed")*'Medal values'!$B$3/2</f>
        <v>0</v>
      </c>
      <c r="CI62">
        <f>COUNTIFS('Official Medal Table'!$F:$F,'Each Gender Events'!$A62,'Official Medal Table'!$C:$C,'Each Gender Events'!CI$1,'Official Medal Table'!$E:$E,'Each Gender Events'!CI$2)*'Medal values'!$B$1
+ COUNTIFS('Official Medal Table'!$G:$G,'Each Gender Events'!$A62,'Official Medal Table'!$C:$C,'Each Gender Events'!CI$1,'Official Medal Table'!$E:$E,'Each Gender Events'!CI$2)*'Medal values'!$B$2
+ COUNTIFS('Official Medal Table'!$H:$H,'Each Gender Events'!$A62,'Official Medal Table'!$C:$C,'Each Gender Events'!CI$1,'Official Medal Table'!$E:$E,'Each Gender Events'!CI$2)*'Medal values'!$B$3
+ COUNTIFS('Official Medal Table'!$I:$I,'Each Gender Events'!$A62,'Official Medal Table'!$C:$C,'Each Gender Events'!CI$1,'Official Medal Table'!$E:$E,'Each Gender Events'!CI$2)*'Medal values'!$B$3
+ COUNTIFS('Official Medal Table'!$F:$F,'Each Gender Events'!$A62,'Official Medal Table'!$C:$C,'Each Gender Events'!CI$1,'Official Medal Table'!$E:$E,"Mixed")*'Medal values'!$B$1/2
+ COUNTIFS('Official Medal Table'!$G:$G,'Each Gender Events'!$A62,'Official Medal Table'!$C:$C,'Each Gender Events'!CI$1,'Official Medal Table'!$E:$E,"Mixed")*'Medal values'!$B$2/2
+ COUNTIFS('Official Medal Table'!$H:$H,'Each Gender Events'!$A62,'Official Medal Table'!$C:$C,'Each Gender Events'!CI$1,'Official Medal Table'!$E:$E,"Mixed")*'Medal values'!$B$3/2
+ COUNTIFS('Official Medal Table'!$I:$I,'Each Gender Events'!$A62,'Official Medal Table'!$C:$C,'Each Gender Events'!CI$1,'Official Medal Table'!$E:$E,"Mixed")*'Medal values'!$B$3/2</f>
        <v>0</v>
      </c>
      <c r="CJ62">
        <f>COUNTIFS('Official Medal Table'!$F:$F,'Each Gender Events'!$A62,'Official Medal Table'!$C:$C,'Each Gender Events'!CJ$1,'Official Medal Table'!$E:$E,'Each Gender Events'!CJ$2)*'Medal values'!$B$1
+ COUNTIFS('Official Medal Table'!$G:$G,'Each Gender Events'!$A62,'Official Medal Table'!$C:$C,'Each Gender Events'!CJ$1,'Official Medal Table'!$E:$E,'Each Gender Events'!CJ$2)*'Medal values'!$B$2
+ COUNTIFS('Official Medal Table'!$H:$H,'Each Gender Events'!$A62,'Official Medal Table'!$C:$C,'Each Gender Events'!CJ$1,'Official Medal Table'!$E:$E,'Each Gender Events'!CJ$2)*'Medal values'!$B$3
+ COUNTIFS('Official Medal Table'!$I:$I,'Each Gender Events'!$A62,'Official Medal Table'!$C:$C,'Each Gender Events'!CJ$1,'Official Medal Table'!$E:$E,'Each Gender Events'!CJ$2)*'Medal values'!$B$3
+ COUNTIFS('Official Medal Table'!$F:$F,'Each Gender Events'!$A62,'Official Medal Table'!$C:$C,'Each Gender Events'!CJ$1,'Official Medal Table'!$E:$E,"Mixed")*'Medal values'!$B$1/2
+ COUNTIFS('Official Medal Table'!$G:$G,'Each Gender Events'!$A62,'Official Medal Table'!$C:$C,'Each Gender Events'!CJ$1,'Official Medal Table'!$E:$E,"Mixed")*'Medal values'!$B$2/2
+ COUNTIFS('Official Medal Table'!$H:$H,'Each Gender Events'!$A62,'Official Medal Table'!$C:$C,'Each Gender Events'!CJ$1,'Official Medal Table'!$E:$E,"Mixed")*'Medal values'!$B$3/2
+ COUNTIFS('Official Medal Table'!$I:$I,'Each Gender Events'!$A62,'Official Medal Table'!$C:$C,'Each Gender Events'!CJ$1,'Official Medal Table'!$E:$E,"Mixed")*'Medal values'!$B$3/2</f>
        <v>0</v>
      </c>
      <c r="CK62">
        <f>COUNTIFS('Official Medal Table'!$F:$F,'Each Gender Events'!$A62,'Official Medal Table'!$C:$C,'Each Gender Events'!CK$1,'Official Medal Table'!$E:$E,'Each Gender Events'!CK$2)*'Medal values'!$B$1
+ COUNTIFS('Official Medal Table'!$G:$G,'Each Gender Events'!$A62,'Official Medal Table'!$C:$C,'Each Gender Events'!CK$1,'Official Medal Table'!$E:$E,'Each Gender Events'!CK$2)*'Medal values'!$B$2
+ COUNTIFS('Official Medal Table'!$H:$H,'Each Gender Events'!$A62,'Official Medal Table'!$C:$C,'Each Gender Events'!CK$1,'Official Medal Table'!$E:$E,'Each Gender Events'!CK$2)*'Medal values'!$B$3
+ COUNTIFS('Official Medal Table'!$I:$I,'Each Gender Events'!$A62,'Official Medal Table'!$C:$C,'Each Gender Events'!CK$1,'Official Medal Table'!$E:$E,'Each Gender Events'!CK$2)*'Medal values'!$B$3
+ COUNTIFS('Official Medal Table'!$F:$F,'Each Gender Events'!$A62,'Official Medal Table'!$C:$C,'Each Gender Events'!CK$1,'Official Medal Table'!$E:$E,"Mixed")*'Medal values'!$B$1/2
+ COUNTIFS('Official Medal Table'!$G:$G,'Each Gender Events'!$A62,'Official Medal Table'!$C:$C,'Each Gender Events'!CK$1,'Official Medal Table'!$E:$E,"Mixed")*'Medal values'!$B$2/2
+ COUNTIFS('Official Medal Table'!$H:$H,'Each Gender Events'!$A62,'Official Medal Table'!$C:$C,'Each Gender Events'!CK$1,'Official Medal Table'!$E:$E,"Mixed")*'Medal values'!$B$3/2
+ COUNTIFS('Official Medal Table'!$I:$I,'Each Gender Events'!$A62,'Official Medal Table'!$C:$C,'Each Gender Events'!CK$1,'Official Medal Table'!$E:$E,"Mixed")*'Medal values'!$B$3/2</f>
        <v>0</v>
      </c>
      <c r="CL62">
        <f>COUNTIFS('Official Medal Table'!$F:$F,'Each Gender Events'!$A62,'Official Medal Table'!$C:$C,'Each Gender Events'!CL$1,'Official Medal Table'!$E:$E,'Each Gender Events'!CL$2)*'Medal values'!$B$1
+ COUNTIFS('Official Medal Table'!$G:$G,'Each Gender Events'!$A62,'Official Medal Table'!$C:$C,'Each Gender Events'!CL$1,'Official Medal Table'!$E:$E,'Each Gender Events'!CL$2)*'Medal values'!$B$2
+ COUNTIFS('Official Medal Table'!$H:$H,'Each Gender Events'!$A62,'Official Medal Table'!$C:$C,'Each Gender Events'!CL$1,'Official Medal Table'!$E:$E,'Each Gender Events'!CL$2)*'Medal values'!$B$3
+ COUNTIFS('Official Medal Table'!$I:$I,'Each Gender Events'!$A62,'Official Medal Table'!$C:$C,'Each Gender Events'!CL$1,'Official Medal Table'!$E:$E,'Each Gender Events'!CL$2)*'Medal values'!$B$3
+ COUNTIFS('Official Medal Table'!$F:$F,'Each Gender Events'!$A62,'Official Medal Table'!$C:$C,'Each Gender Events'!CL$1,'Official Medal Table'!$E:$E,"Mixed")*'Medal values'!$B$1/2
+ COUNTIFS('Official Medal Table'!$G:$G,'Each Gender Events'!$A62,'Official Medal Table'!$C:$C,'Each Gender Events'!CL$1,'Official Medal Table'!$E:$E,"Mixed")*'Medal values'!$B$2/2
+ COUNTIFS('Official Medal Table'!$H:$H,'Each Gender Events'!$A62,'Official Medal Table'!$C:$C,'Each Gender Events'!CL$1,'Official Medal Table'!$E:$E,"Mixed")*'Medal values'!$B$3/2
+ COUNTIFS('Official Medal Table'!$I:$I,'Each Gender Events'!$A62,'Official Medal Table'!$C:$C,'Each Gender Events'!CL$1,'Official Medal Table'!$E:$E,"Mixed")*'Medal values'!$B$3/2</f>
        <v>0</v>
      </c>
      <c r="CM62">
        <f>COUNTIFS('Official Medal Table'!$F:$F,'Each Gender Events'!$A62,'Official Medal Table'!$C:$C,'Each Gender Events'!CM$1,'Official Medal Table'!$E:$E,'Each Gender Events'!CM$2)*'Medal values'!$B$1
+ COUNTIFS('Official Medal Table'!$G:$G,'Each Gender Events'!$A62,'Official Medal Table'!$C:$C,'Each Gender Events'!CM$1,'Official Medal Table'!$E:$E,'Each Gender Events'!CM$2)*'Medal values'!$B$2
+ COUNTIFS('Official Medal Table'!$H:$H,'Each Gender Events'!$A62,'Official Medal Table'!$C:$C,'Each Gender Events'!CM$1,'Official Medal Table'!$E:$E,'Each Gender Events'!CM$2)*'Medal values'!$B$3
+ COUNTIFS('Official Medal Table'!$I:$I,'Each Gender Events'!$A62,'Official Medal Table'!$C:$C,'Each Gender Events'!CM$1,'Official Medal Table'!$E:$E,'Each Gender Events'!CM$2)*'Medal values'!$B$3
+ COUNTIFS('Official Medal Table'!$F:$F,'Each Gender Events'!$A62,'Official Medal Table'!$C:$C,'Each Gender Events'!CM$1,'Official Medal Table'!$E:$E,"Mixed")*'Medal values'!$B$1/2
+ COUNTIFS('Official Medal Table'!$G:$G,'Each Gender Events'!$A62,'Official Medal Table'!$C:$C,'Each Gender Events'!CM$1,'Official Medal Table'!$E:$E,"Mixed")*'Medal values'!$B$2/2
+ COUNTIFS('Official Medal Table'!$H:$H,'Each Gender Events'!$A62,'Official Medal Table'!$C:$C,'Each Gender Events'!CM$1,'Official Medal Table'!$E:$E,"Mixed")*'Medal values'!$B$3/2
+ COUNTIFS('Official Medal Table'!$I:$I,'Each Gender Events'!$A62,'Official Medal Table'!$C:$C,'Each Gender Events'!CM$1,'Official Medal Table'!$E:$E,"Mixed")*'Medal values'!$B$3/2</f>
        <v>0</v>
      </c>
      <c r="CN62">
        <f>COUNTIFS('Official Medal Table'!$F:$F,'Each Gender Events'!$A62,'Official Medal Table'!$C:$C,'Each Gender Events'!CN$1,'Official Medal Table'!$E:$E,'Each Gender Events'!CN$2)*'Medal values'!$B$1
+ COUNTIFS('Official Medal Table'!$G:$G,'Each Gender Events'!$A62,'Official Medal Table'!$C:$C,'Each Gender Events'!CN$1,'Official Medal Table'!$E:$E,'Each Gender Events'!CN$2)*'Medal values'!$B$2
+ COUNTIFS('Official Medal Table'!$H:$H,'Each Gender Events'!$A62,'Official Medal Table'!$C:$C,'Each Gender Events'!CN$1,'Official Medal Table'!$E:$E,'Each Gender Events'!CN$2)*'Medal values'!$B$3
+ COUNTIFS('Official Medal Table'!$I:$I,'Each Gender Events'!$A62,'Official Medal Table'!$C:$C,'Each Gender Events'!CN$1,'Official Medal Table'!$E:$E,'Each Gender Events'!CN$2)*'Medal values'!$B$3
+ COUNTIFS('Official Medal Table'!$F:$F,'Each Gender Events'!$A62,'Official Medal Table'!$C:$C,'Each Gender Events'!CN$1,'Official Medal Table'!$E:$E,"Mixed")*'Medal values'!$B$1/2
+ COUNTIFS('Official Medal Table'!$G:$G,'Each Gender Events'!$A62,'Official Medal Table'!$C:$C,'Each Gender Events'!CN$1,'Official Medal Table'!$E:$E,"Mixed")*'Medal values'!$B$2/2
+ COUNTIFS('Official Medal Table'!$H:$H,'Each Gender Events'!$A62,'Official Medal Table'!$C:$C,'Each Gender Events'!CN$1,'Official Medal Table'!$E:$E,"Mixed")*'Medal values'!$B$3/2
+ COUNTIFS('Official Medal Table'!$I:$I,'Each Gender Events'!$A62,'Official Medal Table'!$C:$C,'Each Gender Events'!CN$1,'Official Medal Table'!$E:$E,"Mixed")*'Medal values'!$B$3/2</f>
        <v>0</v>
      </c>
      <c r="CO62">
        <f>COUNTIFS('Official Medal Table'!$F:$F,'Each Gender Events'!$A62,'Official Medal Table'!$C:$C,'Each Gender Events'!CO$1,'Official Medal Table'!$E:$E,'Each Gender Events'!CO$2)*'Medal values'!$B$1
+ COUNTIFS('Official Medal Table'!$G:$G,'Each Gender Events'!$A62,'Official Medal Table'!$C:$C,'Each Gender Events'!CO$1,'Official Medal Table'!$E:$E,'Each Gender Events'!CO$2)*'Medal values'!$B$2
+ COUNTIFS('Official Medal Table'!$H:$H,'Each Gender Events'!$A62,'Official Medal Table'!$C:$C,'Each Gender Events'!CO$1,'Official Medal Table'!$E:$E,'Each Gender Events'!CO$2)*'Medal values'!$B$3
+ COUNTIFS('Official Medal Table'!$I:$I,'Each Gender Events'!$A62,'Official Medal Table'!$C:$C,'Each Gender Events'!CO$1,'Official Medal Table'!$E:$E,'Each Gender Events'!CO$2)*'Medal values'!$B$3
+ COUNTIFS('Official Medal Table'!$F:$F,'Each Gender Events'!$A62,'Official Medal Table'!$C:$C,'Each Gender Events'!CO$1,'Official Medal Table'!$E:$E,"Mixed")*'Medal values'!$B$1/2
+ COUNTIFS('Official Medal Table'!$G:$G,'Each Gender Events'!$A62,'Official Medal Table'!$C:$C,'Each Gender Events'!CO$1,'Official Medal Table'!$E:$E,"Mixed")*'Medal values'!$B$2/2
+ COUNTIFS('Official Medal Table'!$H:$H,'Each Gender Events'!$A62,'Official Medal Table'!$C:$C,'Each Gender Events'!CO$1,'Official Medal Table'!$E:$E,"Mixed")*'Medal values'!$B$3/2
+ COUNTIFS('Official Medal Table'!$I:$I,'Each Gender Events'!$A62,'Official Medal Table'!$C:$C,'Each Gender Events'!CO$1,'Official Medal Table'!$E:$E,"Mixed")*'Medal values'!$B$3/2</f>
        <v>0</v>
      </c>
      <c r="CP62">
        <f>COUNTIFS('Official Medal Table'!$F:$F,'Each Gender Events'!$A62,'Official Medal Table'!$C:$C,'Each Gender Events'!CP$1,'Official Medal Table'!$E:$E,'Each Gender Events'!CP$2)*'Medal values'!$B$1
+ COUNTIFS('Official Medal Table'!$G:$G,'Each Gender Events'!$A62,'Official Medal Table'!$C:$C,'Each Gender Events'!CP$1,'Official Medal Table'!$E:$E,'Each Gender Events'!CP$2)*'Medal values'!$B$2
+ COUNTIFS('Official Medal Table'!$H:$H,'Each Gender Events'!$A62,'Official Medal Table'!$C:$C,'Each Gender Events'!CP$1,'Official Medal Table'!$E:$E,'Each Gender Events'!CP$2)*'Medal values'!$B$3
+ COUNTIFS('Official Medal Table'!$I:$I,'Each Gender Events'!$A62,'Official Medal Table'!$C:$C,'Each Gender Events'!CP$1,'Official Medal Table'!$E:$E,'Each Gender Events'!CP$2)*'Medal values'!$B$3
+ COUNTIFS('Official Medal Table'!$F:$F,'Each Gender Events'!$A62,'Official Medal Table'!$C:$C,'Each Gender Events'!CP$1,'Official Medal Table'!$E:$E,"Mixed")*'Medal values'!$B$1/2
+ COUNTIFS('Official Medal Table'!$G:$G,'Each Gender Events'!$A62,'Official Medal Table'!$C:$C,'Each Gender Events'!CP$1,'Official Medal Table'!$E:$E,"Mixed")*'Medal values'!$B$2/2
+ COUNTIFS('Official Medal Table'!$H:$H,'Each Gender Events'!$A62,'Official Medal Table'!$C:$C,'Each Gender Events'!CP$1,'Official Medal Table'!$E:$E,"Mixed")*'Medal values'!$B$3/2
+ COUNTIFS('Official Medal Table'!$I:$I,'Each Gender Events'!$A62,'Official Medal Table'!$C:$C,'Each Gender Events'!CP$1,'Official Medal Table'!$E:$E,"Mixed")*'Medal values'!$B$3/2</f>
        <v>0</v>
      </c>
      <c r="CQ62">
        <f>COUNTIFS('Official Medal Table'!$F:$F,'Each Gender Events'!$A62,'Official Medal Table'!$C:$C,'Each Gender Events'!CQ$1,'Official Medal Table'!$E:$E,'Each Gender Events'!CQ$2)*'Medal values'!$B$1
+ COUNTIFS('Official Medal Table'!$G:$G,'Each Gender Events'!$A62,'Official Medal Table'!$C:$C,'Each Gender Events'!CQ$1,'Official Medal Table'!$E:$E,'Each Gender Events'!CQ$2)*'Medal values'!$B$2
+ COUNTIFS('Official Medal Table'!$H:$H,'Each Gender Events'!$A62,'Official Medal Table'!$C:$C,'Each Gender Events'!CQ$1,'Official Medal Table'!$E:$E,'Each Gender Events'!CQ$2)*'Medal values'!$B$3
+ COUNTIFS('Official Medal Table'!$I:$I,'Each Gender Events'!$A62,'Official Medal Table'!$C:$C,'Each Gender Events'!CQ$1,'Official Medal Table'!$E:$E,'Each Gender Events'!CQ$2)*'Medal values'!$B$3
+ COUNTIFS('Official Medal Table'!$F:$F,'Each Gender Events'!$A62,'Official Medal Table'!$C:$C,'Each Gender Events'!CQ$1,'Official Medal Table'!$E:$E,"Mixed")*'Medal values'!$B$1/2
+ COUNTIFS('Official Medal Table'!$G:$G,'Each Gender Events'!$A62,'Official Medal Table'!$C:$C,'Each Gender Events'!CQ$1,'Official Medal Table'!$E:$E,"Mixed")*'Medal values'!$B$2/2
+ COUNTIFS('Official Medal Table'!$H:$H,'Each Gender Events'!$A62,'Official Medal Table'!$C:$C,'Each Gender Events'!CQ$1,'Official Medal Table'!$E:$E,"Mixed")*'Medal values'!$B$3/2
+ COUNTIFS('Official Medal Table'!$I:$I,'Each Gender Events'!$A62,'Official Medal Table'!$C:$C,'Each Gender Events'!CQ$1,'Official Medal Table'!$E:$E,"Mixed")*'Medal values'!$B$3/2</f>
        <v>0</v>
      </c>
      <c r="CR62">
        <f>COUNTIFS('Official Medal Table'!$F:$F,'Each Gender Events'!$A62,'Official Medal Table'!$C:$C,'Each Gender Events'!CR$1,'Official Medal Table'!$E:$E,'Each Gender Events'!CR$2)*'Medal values'!$B$1
+ COUNTIFS('Official Medal Table'!$G:$G,'Each Gender Events'!$A62,'Official Medal Table'!$C:$C,'Each Gender Events'!CR$1,'Official Medal Table'!$E:$E,'Each Gender Events'!CR$2)*'Medal values'!$B$2
+ COUNTIFS('Official Medal Table'!$H:$H,'Each Gender Events'!$A62,'Official Medal Table'!$C:$C,'Each Gender Events'!CR$1,'Official Medal Table'!$E:$E,'Each Gender Events'!CR$2)*'Medal values'!$B$3
+ COUNTIFS('Official Medal Table'!$I:$I,'Each Gender Events'!$A62,'Official Medal Table'!$C:$C,'Each Gender Events'!CR$1,'Official Medal Table'!$E:$E,'Each Gender Events'!CR$2)*'Medal values'!$B$3
+ COUNTIFS('Official Medal Table'!$F:$F,'Each Gender Events'!$A62,'Official Medal Table'!$C:$C,'Each Gender Events'!CR$1,'Official Medal Table'!$E:$E,"Mixed")*'Medal values'!$B$1/2
+ COUNTIFS('Official Medal Table'!$G:$G,'Each Gender Events'!$A62,'Official Medal Table'!$C:$C,'Each Gender Events'!CR$1,'Official Medal Table'!$E:$E,"Mixed")*'Medal values'!$B$2/2
+ COUNTIFS('Official Medal Table'!$H:$H,'Each Gender Events'!$A62,'Official Medal Table'!$C:$C,'Each Gender Events'!CR$1,'Official Medal Table'!$E:$E,"Mixed")*'Medal values'!$B$3/2
+ COUNTIFS('Official Medal Table'!$I:$I,'Each Gender Events'!$A62,'Official Medal Table'!$C:$C,'Each Gender Events'!CR$1,'Official Medal Table'!$E:$E,"Mixed")*'Medal values'!$B$3/2</f>
        <v>0</v>
      </c>
      <c r="CS62">
        <f>COUNTIFS('Official Medal Table'!$F:$F,'Each Gender Events'!$A62,'Official Medal Table'!$C:$C,'Each Gender Events'!CS$1,'Official Medal Table'!$E:$E,'Each Gender Events'!CS$2)*'Medal values'!$B$1
+ COUNTIFS('Official Medal Table'!$G:$G,'Each Gender Events'!$A62,'Official Medal Table'!$C:$C,'Each Gender Events'!CS$1,'Official Medal Table'!$E:$E,'Each Gender Events'!CS$2)*'Medal values'!$B$2
+ COUNTIFS('Official Medal Table'!$H:$H,'Each Gender Events'!$A62,'Official Medal Table'!$C:$C,'Each Gender Events'!CS$1,'Official Medal Table'!$E:$E,'Each Gender Events'!CS$2)*'Medal values'!$B$3
+ COUNTIFS('Official Medal Table'!$I:$I,'Each Gender Events'!$A62,'Official Medal Table'!$C:$C,'Each Gender Events'!CS$1,'Official Medal Table'!$E:$E,'Each Gender Events'!CS$2)*'Medal values'!$B$3
+ COUNTIFS('Official Medal Table'!$F:$F,'Each Gender Events'!$A62,'Official Medal Table'!$C:$C,'Each Gender Events'!CS$1,'Official Medal Table'!$E:$E,"Mixed")*'Medal values'!$B$1/2
+ COUNTIFS('Official Medal Table'!$G:$G,'Each Gender Events'!$A62,'Official Medal Table'!$C:$C,'Each Gender Events'!CS$1,'Official Medal Table'!$E:$E,"Mixed")*'Medal values'!$B$2/2
+ COUNTIFS('Official Medal Table'!$H:$H,'Each Gender Events'!$A62,'Official Medal Table'!$C:$C,'Each Gender Events'!CS$1,'Official Medal Table'!$E:$E,"Mixed")*'Medal values'!$B$3/2
+ COUNTIFS('Official Medal Table'!$I:$I,'Each Gender Events'!$A62,'Official Medal Table'!$C:$C,'Each Gender Events'!CS$1,'Official Medal Table'!$E:$E,"Mixed")*'Medal values'!$B$3/2</f>
        <v>0</v>
      </c>
      <c r="CT62">
        <f>COUNTIFS('Official Medal Table'!$F:$F,'Each Gender Events'!$A62,'Official Medal Table'!$C:$C,'Each Gender Events'!CT$1,'Official Medal Table'!$E:$E,'Each Gender Events'!CT$2)*'Medal values'!$B$1
+ COUNTIFS('Official Medal Table'!$G:$G,'Each Gender Events'!$A62,'Official Medal Table'!$C:$C,'Each Gender Events'!CT$1,'Official Medal Table'!$E:$E,'Each Gender Events'!CT$2)*'Medal values'!$B$2
+ COUNTIFS('Official Medal Table'!$H:$H,'Each Gender Events'!$A62,'Official Medal Table'!$C:$C,'Each Gender Events'!CT$1,'Official Medal Table'!$E:$E,'Each Gender Events'!CT$2)*'Medal values'!$B$3
+ COUNTIFS('Official Medal Table'!$I:$I,'Each Gender Events'!$A62,'Official Medal Table'!$C:$C,'Each Gender Events'!CT$1,'Official Medal Table'!$E:$E,'Each Gender Events'!CT$2)*'Medal values'!$B$3
+ COUNTIFS('Official Medal Table'!$F:$F,'Each Gender Events'!$A62,'Official Medal Table'!$C:$C,'Each Gender Events'!CT$1,'Official Medal Table'!$E:$E,"Mixed")*'Medal values'!$B$1/2
+ COUNTIFS('Official Medal Table'!$G:$G,'Each Gender Events'!$A62,'Official Medal Table'!$C:$C,'Each Gender Events'!CT$1,'Official Medal Table'!$E:$E,"Mixed")*'Medal values'!$B$2/2
+ COUNTIFS('Official Medal Table'!$H:$H,'Each Gender Events'!$A62,'Official Medal Table'!$C:$C,'Each Gender Events'!CT$1,'Official Medal Table'!$E:$E,"Mixed")*'Medal values'!$B$3/2
+ COUNTIFS('Official Medal Table'!$I:$I,'Each Gender Events'!$A62,'Official Medal Table'!$C:$C,'Each Gender Events'!CT$1,'Official Medal Table'!$E:$E,"Mixed")*'Medal values'!$B$3/2</f>
        <v>0</v>
      </c>
    </row>
    <row r="63" spans="1:98" x14ac:dyDescent="0.3">
      <c r="A63" t="str">
        <f>Countries!A62</f>
        <v>LCA</v>
      </c>
      <c r="B63">
        <f>COUNTIFS('Official Medal Table'!$F:$F,'Each Gender Events'!$A63,'Official Medal Table'!$C:$C,'Each Gender Events'!B$1,'Official Medal Table'!$E:$E,'Each Gender Events'!B$2)*'Medal values'!$B$1
+ COUNTIFS('Official Medal Table'!$G:$G,'Each Gender Events'!$A63,'Official Medal Table'!$C:$C,'Each Gender Events'!B$1,'Official Medal Table'!$E:$E,'Each Gender Events'!B$2)*'Medal values'!$B$2
+ COUNTIFS('Official Medal Table'!$H:$H,'Each Gender Events'!$A63,'Official Medal Table'!$C:$C,'Each Gender Events'!B$1,'Official Medal Table'!$E:$E,'Each Gender Events'!B$2)*'Medal values'!$B$3
+ COUNTIFS('Official Medal Table'!$I:$I,'Each Gender Events'!$A63,'Official Medal Table'!$C:$C,'Each Gender Events'!B$1,'Official Medal Table'!$E:$E,'Each Gender Events'!B$2)*'Medal values'!$B$3
+ COUNTIFS('Official Medal Table'!$F:$F,'Each Gender Events'!$A63,'Official Medal Table'!$C:$C,'Each Gender Events'!B$1,'Official Medal Table'!$E:$E,"Mixed")*'Medal values'!$B$1/2
+ COUNTIFS('Official Medal Table'!$G:$G,'Each Gender Events'!$A63,'Official Medal Table'!$C:$C,'Each Gender Events'!B$1,'Official Medal Table'!$E:$E,"Mixed")*'Medal values'!$B$2/2
+ COUNTIFS('Official Medal Table'!$H:$H,'Each Gender Events'!$A63,'Official Medal Table'!$C:$C,'Each Gender Events'!B$1,'Official Medal Table'!$E:$E,"Mixed")*'Medal values'!$B$3/2
+ COUNTIFS('Official Medal Table'!$I:$I,'Each Gender Events'!$A63,'Official Medal Table'!$C:$C,'Each Gender Events'!B$1,'Official Medal Table'!$E:$E,"Mixed")*'Medal values'!$B$3/2</f>
        <v>0</v>
      </c>
      <c r="C63">
        <f>COUNTIFS('Official Medal Table'!$F:$F,'Each Gender Events'!$A63,'Official Medal Table'!$C:$C,'Each Gender Events'!C$1,'Official Medal Table'!$E:$E,'Each Gender Events'!C$2)*'Medal values'!$B$1
+ COUNTIFS('Official Medal Table'!$G:$G,'Each Gender Events'!$A63,'Official Medal Table'!$C:$C,'Each Gender Events'!C$1,'Official Medal Table'!$E:$E,'Each Gender Events'!C$2)*'Medal values'!$B$2
+ COUNTIFS('Official Medal Table'!$H:$H,'Each Gender Events'!$A63,'Official Medal Table'!$C:$C,'Each Gender Events'!C$1,'Official Medal Table'!$E:$E,'Each Gender Events'!C$2)*'Medal values'!$B$3
+ COUNTIFS('Official Medal Table'!$I:$I,'Each Gender Events'!$A63,'Official Medal Table'!$C:$C,'Each Gender Events'!C$1,'Official Medal Table'!$E:$E,'Each Gender Events'!C$2)*'Medal values'!$B$3
+ COUNTIFS('Official Medal Table'!$F:$F,'Each Gender Events'!$A63,'Official Medal Table'!$C:$C,'Each Gender Events'!C$1,'Official Medal Table'!$E:$E,"Mixed")*'Medal values'!$B$1/2
+ COUNTIFS('Official Medal Table'!$G:$G,'Each Gender Events'!$A63,'Official Medal Table'!$C:$C,'Each Gender Events'!C$1,'Official Medal Table'!$E:$E,"Mixed")*'Medal values'!$B$2/2
+ COUNTIFS('Official Medal Table'!$H:$H,'Each Gender Events'!$A63,'Official Medal Table'!$C:$C,'Each Gender Events'!C$1,'Official Medal Table'!$E:$E,"Mixed")*'Medal values'!$B$3/2
+ COUNTIFS('Official Medal Table'!$I:$I,'Each Gender Events'!$A63,'Official Medal Table'!$C:$C,'Each Gender Events'!C$1,'Official Medal Table'!$E:$E,"Mixed")*'Medal values'!$B$3/2</f>
        <v>0</v>
      </c>
      <c r="D63">
        <f>COUNTIFS('Official Medal Table'!$F:$F,'Each Gender Events'!$A63,'Official Medal Table'!$C:$C,'Each Gender Events'!D$1,'Official Medal Table'!$E:$E,'Each Gender Events'!D$2)*'Medal values'!$B$1
+ COUNTIFS('Official Medal Table'!$G:$G,'Each Gender Events'!$A63,'Official Medal Table'!$C:$C,'Each Gender Events'!D$1,'Official Medal Table'!$E:$E,'Each Gender Events'!D$2)*'Medal values'!$B$2
+ COUNTIFS('Official Medal Table'!$H:$H,'Each Gender Events'!$A63,'Official Medal Table'!$C:$C,'Each Gender Events'!D$1,'Official Medal Table'!$E:$E,'Each Gender Events'!D$2)*'Medal values'!$B$3
+ COUNTIFS('Official Medal Table'!$I:$I,'Each Gender Events'!$A63,'Official Medal Table'!$C:$C,'Each Gender Events'!D$1,'Official Medal Table'!$E:$E,'Each Gender Events'!D$2)*'Medal values'!$B$3
+ COUNTIFS('Official Medal Table'!$F:$F,'Each Gender Events'!$A63,'Official Medal Table'!$C:$C,'Each Gender Events'!D$1,'Official Medal Table'!$E:$E,"Mixed")*'Medal values'!$B$1/2
+ COUNTIFS('Official Medal Table'!$G:$G,'Each Gender Events'!$A63,'Official Medal Table'!$C:$C,'Each Gender Events'!D$1,'Official Medal Table'!$E:$E,"Mixed")*'Medal values'!$B$2/2
+ COUNTIFS('Official Medal Table'!$H:$H,'Each Gender Events'!$A63,'Official Medal Table'!$C:$C,'Each Gender Events'!D$1,'Official Medal Table'!$E:$E,"Mixed")*'Medal values'!$B$3/2
+ COUNTIFS('Official Medal Table'!$I:$I,'Each Gender Events'!$A63,'Official Medal Table'!$C:$C,'Each Gender Events'!D$1,'Official Medal Table'!$E:$E,"Mixed")*'Medal values'!$B$3/2</f>
        <v>0</v>
      </c>
      <c r="E63">
        <f>COUNTIFS('Official Medal Table'!$F:$F,'Each Gender Events'!$A63,'Official Medal Table'!$C:$C,'Each Gender Events'!E$1,'Official Medal Table'!$E:$E,'Each Gender Events'!E$2)*'Medal values'!$B$1
+ COUNTIFS('Official Medal Table'!$G:$G,'Each Gender Events'!$A63,'Official Medal Table'!$C:$C,'Each Gender Events'!E$1,'Official Medal Table'!$E:$E,'Each Gender Events'!E$2)*'Medal values'!$B$2
+ COUNTIFS('Official Medal Table'!$H:$H,'Each Gender Events'!$A63,'Official Medal Table'!$C:$C,'Each Gender Events'!E$1,'Official Medal Table'!$E:$E,'Each Gender Events'!E$2)*'Medal values'!$B$3
+ COUNTIFS('Official Medal Table'!$I:$I,'Each Gender Events'!$A63,'Official Medal Table'!$C:$C,'Each Gender Events'!E$1,'Official Medal Table'!$E:$E,'Each Gender Events'!E$2)*'Medal values'!$B$3
+ COUNTIFS('Official Medal Table'!$F:$F,'Each Gender Events'!$A63,'Official Medal Table'!$C:$C,'Each Gender Events'!E$1,'Official Medal Table'!$E:$E,"Mixed")*'Medal values'!$B$1/2
+ COUNTIFS('Official Medal Table'!$G:$G,'Each Gender Events'!$A63,'Official Medal Table'!$C:$C,'Each Gender Events'!E$1,'Official Medal Table'!$E:$E,"Mixed")*'Medal values'!$B$2/2
+ COUNTIFS('Official Medal Table'!$H:$H,'Each Gender Events'!$A63,'Official Medal Table'!$C:$C,'Each Gender Events'!E$1,'Official Medal Table'!$E:$E,"Mixed")*'Medal values'!$B$3/2
+ COUNTIFS('Official Medal Table'!$I:$I,'Each Gender Events'!$A63,'Official Medal Table'!$C:$C,'Each Gender Events'!E$1,'Official Medal Table'!$E:$E,"Mixed")*'Medal values'!$B$3/2</f>
        <v>0</v>
      </c>
      <c r="F63">
        <f>COUNTIFS('Official Medal Table'!$F:$F,'Each Gender Events'!$A63,'Official Medal Table'!$C:$C,'Each Gender Events'!F$1,'Official Medal Table'!$E:$E,'Each Gender Events'!F$2)*'Medal values'!$B$1
+ COUNTIFS('Official Medal Table'!$G:$G,'Each Gender Events'!$A63,'Official Medal Table'!$C:$C,'Each Gender Events'!F$1,'Official Medal Table'!$E:$E,'Each Gender Events'!F$2)*'Medal values'!$B$2
+ COUNTIFS('Official Medal Table'!$H:$H,'Each Gender Events'!$A63,'Official Medal Table'!$C:$C,'Each Gender Events'!F$1,'Official Medal Table'!$E:$E,'Each Gender Events'!F$2)*'Medal values'!$B$3
+ COUNTIFS('Official Medal Table'!$I:$I,'Each Gender Events'!$A63,'Official Medal Table'!$C:$C,'Each Gender Events'!F$1,'Official Medal Table'!$E:$E,'Each Gender Events'!F$2)*'Medal values'!$B$3
+ COUNTIFS('Official Medal Table'!$F:$F,'Each Gender Events'!$A63,'Official Medal Table'!$C:$C,'Each Gender Events'!F$1,'Official Medal Table'!$E:$E,"Mixed")*'Medal values'!$B$1/2
+ COUNTIFS('Official Medal Table'!$G:$G,'Each Gender Events'!$A63,'Official Medal Table'!$C:$C,'Each Gender Events'!F$1,'Official Medal Table'!$E:$E,"Mixed")*'Medal values'!$B$2/2
+ COUNTIFS('Official Medal Table'!$H:$H,'Each Gender Events'!$A63,'Official Medal Table'!$C:$C,'Each Gender Events'!F$1,'Official Medal Table'!$E:$E,"Mixed")*'Medal values'!$B$3/2
+ COUNTIFS('Official Medal Table'!$I:$I,'Each Gender Events'!$A63,'Official Medal Table'!$C:$C,'Each Gender Events'!F$1,'Official Medal Table'!$E:$E,"Mixed")*'Medal values'!$B$3/2</f>
        <v>0</v>
      </c>
      <c r="G63">
        <f>COUNTIFS('Official Medal Table'!$F:$F,'Each Gender Events'!$A63,'Official Medal Table'!$C:$C,'Each Gender Events'!G$1,'Official Medal Table'!$E:$E,'Each Gender Events'!G$2)*'Medal values'!$B$1
+ COUNTIFS('Official Medal Table'!$G:$G,'Each Gender Events'!$A63,'Official Medal Table'!$C:$C,'Each Gender Events'!G$1,'Official Medal Table'!$E:$E,'Each Gender Events'!G$2)*'Medal values'!$B$2
+ COUNTIFS('Official Medal Table'!$H:$H,'Each Gender Events'!$A63,'Official Medal Table'!$C:$C,'Each Gender Events'!G$1,'Official Medal Table'!$E:$E,'Each Gender Events'!G$2)*'Medal values'!$B$3
+ COUNTIFS('Official Medal Table'!$I:$I,'Each Gender Events'!$A63,'Official Medal Table'!$C:$C,'Each Gender Events'!G$1,'Official Medal Table'!$E:$E,'Each Gender Events'!G$2)*'Medal values'!$B$3
+ COUNTIFS('Official Medal Table'!$F:$F,'Each Gender Events'!$A63,'Official Medal Table'!$C:$C,'Each Gender Events'!G$1,'Official Medal Table'!$E:$E,"Mixed")*'Medal values'!$B$1/2
+ COUNTIFS('Official Medal Table'!$G:$G,'Each Gender Events'!$A63,'Official Medal Table'!$C:$C,'Each Gender Events'!G$1,'Official Medal Table'!$E:$E,"Mixed")*'Medal values'!$B$2/2
+ COUNTIFS('Official Medal Table'!$H:$H,'Each Gender Events'!$A63,'Official Medal Table'!$C:$C,'Each Gender Events'!G$1,'Official Medal Table'!$E:$E,"Mixed")*'Medal values'!$B$3/2
+ COUNTIFS('Official Medal Table'!$I:$I,'Each Gender Events'!$A63,'Official Medal Table'!$C:$C,'Each Gender Events'!G$1,'Official Medal Table'!$E:$E,"Mixed")*'Medal values'!$B$3/2</f>
        <v>0</v>
      </c>
      <c r="H63">
        <f>COUNTIFS('Official Medal Table'!$F:$F,'Each Gender Events'!$A63,'Official Medal Table'!$C:$C,'Each Gender Events'!H$1,'Official Medal Table'!$E:$E,'Each Gender Events'!H$2)*'Medal values'!$B$1
+ COUNTIFS('Official Medal Table'!$G:$G,'Each Gender Events'!$A63,'Official Medal Table'!$C:$C,'Each Gender Events'!H$1,'Official Medal Table'!$E:$E,'Each Gender Events'!H$2)*'Medal values'!$B$2
+ COUNTIFS('Official Medal Table'!$H:$H,'Each Gender Events'!$A63,'Official Medal Table'!$C:$C,'Each Gender Events'!H$1,'Official Medal Table'!$E:$E,'Each Gender Events'!H$2)*'Medal values'!$B$3
+ COUNTIFS('Official Medal Table'!$I:$I,'Each Gender Events'!$A63,'Official Medal Table'!$C:$C,'Each Gender Events'!H$1,'Official Medal Table'!$E:$E,'Each Gender Events'!H$2)*'Medal values'!$B$3
+ COUNTIFS('Official Medal Table'!$F:$F,'Each Gender Events'!$A63,'Official Medal Table'!$C:$C,'Each Gender Events'!H$1,'Official Medal Table'!$E:$E,"Mixed")*'Medal values'!$B$1/2
+ COUNTIFS('Official Medal Table'!$G:$G,'Each Gender Events'!$A63,'Official Medal Table'!$C:$C,'Each Gender Events'!H$1,'Official Medal Table'!$E:$E,"Mixed")*'Medal values'!$B$2/2
+ COUNTIFS('Official Medal Table'!$H:$H,'Each Gender Events'!$A63,'Official Medal Table'!$C:$C,'Each Gender Events'!H$1,'Official Medal Table'!$E:$E,"Mixed")*'Medal values'!$B$3/2
+ COUNTIFS('Official Medal Table'!$I:$I,'Each Gender Events'!$A63,'Official Medal Table'!$C:$C,'Each Gender Events'!H$1,'Official Medal Table'!$E:$E,"Mixed")*'Medal values'!$B$3/2</f>
        <v>0</v>
      </c>
      <c r="I63">
        <f>COUNTIFS('Official Medal Table'!$F:$F,'Each Gender Events'!$A63,'Official Medal Table'!$C:$C,'Each Gender Events'!I$1,'Official Medal Table'!$E:$E,'Each Gender Events'!I$2)*'Medal values'!$B$1
+ COUNTIFS('Official Medal Table'!$G:$G,'Each Gender Events'!$A63,'Official Medal Table'!$C:$C,'Each Gender Events'!I$1,'Official Medal Table'!$E:$E,'Each Gender Events'!I$2)*'Medal values'!$B$2
+ COUNTIFS('Official Medal Table'!$H:$H,'Each Gender Events'!$A63,'Official Medal Table'!$C:$C,'Each Gender Events'!I$1,'Official Medal Table'!$E:$E,'Each Gender Events'!I$2)*'Medal values'!$B$3
+ COUNTIFS('Official Medal Table'!$I:$I,'Each Gender Events'!$A63,'Official Medal Table'!$C:$C,'Each Gender Events'!I$1,'Official Medal Table'!$E:$E,'Each Gender Events'!I$2)*'Medal values'!$B$3
+ COUNTIFS('Official Medal Table'!$F:$F,'Each Gender Events'!$A63,'Official Medal Table'!$C:$C,'Each Gender Events'!I$1,'Official Medal Table'!$E:$E,"Mixed")*'Medal values'!$B$1/2
+ COUNTIFS('Official Medal Table'!$G:$G,'Each Gender Events'!$A63,'Official Medal Table'!$C:$C,'Each Gender Events'!I$1,'Official Medal Table'!$E:$E,"Mixed")*'Medal values'!$B$2/2
+ COUNTIFS('Official Medal Table'!$H:$H,'Each Gender Events'!$A63,'Official Medal Table'!$C:$C,'Each Gender Events'!I$1,'Official Medal Table'!$E:$E,"Mixed")*'Medal values'!$B$3/2
+ COUNTIFS('Official Medal Table'!$I:$I,'Each Gender Events'!$A63,'Official Medal Table'!$C:$C,'Each Gender Events'!I$1,'Official Medal Table'!$E:$E,"Mixed")*'Medal values'!$B$3/2</f>
        <v>0</v>
      </c>
      <c r="J63">
        <f>COUNTIFS('Official Medal Table'!$F:$F,'Each Gender Events'!$A63,'Official Medal Table'!$C:$C,'Each Gender Events'!J$1,'Official Medal Table'!$E:$E,'Each Gender Events'!J$2)*'Medal values'!$B$1
+ COUNTIFS('Official Medal Table'!$G:$G,'Each Gender Events'!$A63,'Official Medal Table'!$C:$C,'Each Gender Events'!J$1,'Official Medal Table'!$E:$E,'Each Gender Events'!J$2)*'Medal values'!$B$2
+ COUNTIFS('Official Medal Table'!$H:$H,'Each Gender Events'!$A63,'Official Medal Table'!$C:$C,'Each Gender Events'!J$1,'Official Medal Table'!$E:$E,'Each Gender Events'!J$2)*'Medal values'!$B$3
+ COUNTIFS('Official Medal Table'!$I:$I,'Each Gender Events'!$A63,'Official Medal Table'!$C:$C,'Each Gender Events'!J$1,'Official Medal Table'!$E:$E,'Each Gender Events'!J$2)*'Medal values'!$B$3
+ COUNTIFS('Official Medal Table'!$F:$F,'Each Gender Events'!$A63,'Official Medal Table'!$C:$C,'Each Gender Events'!J$1,'Official Medal Table'!$E:$E,"Mixed")*'Medal values'!$B$1/2
+ COUNTIFS('Official Medal Table'!$G:$G,'Each Gender Events'!$A63,'Official Medal Table'!$C:$C,'Each Gender Events'!J$1,'Official Medal Table'!$E:$E,"Mixed")*'Medal values'!$B$2/2
+ COUNTIFS('Official Medal Table'!$H:$H,'Each Gender Events'!$A63,'Official Medal Table'!$C:$C,'Each Gender Events'!J$1,'Official Medal Table'!$E:$E,"Mixed")*'Medal values'!$B$3/2
+ COUNTIFS('Official Medal Table'!$I:$I,'Each Gender Events'!$A63,'Official Medal Table'!$C:$C,'Each Gender Events'!J$1,'Official Medal Table'!$E:$E,"Mixed")*'Medal values'!$B$3/2</f>
        <v>0</v>
      </c>
      <c r="K63">
        <f>COUNTIFS('Official Medal Table'!$F:$F,'Each Gender Events'!$A63,'Official Medal Table'!$C:$C,'Each Gender Events'!K$1,'Official Medal Table'!$E:$E,'Each Gender Events'!K$2)*'Medal values'!$B$1
+ COUNTIFS('Official Medal Table'!$G:$G,'Each Gender Events'!$A63,'Official Medal Table'!$C:$C,'Each Gender Events'!K$1,'Official Medal Table'!$E:$E,'Each Gender Events'!K$2)*'Medal values'!$B$2
+ COUNTIFS('Official Medal Table'!$H:$H,'Each Gender Events'!$A63,'Official Medal Table'!$C:$C,'Each Gender Events'!K$1,'Official Medal Table'!$E:$E,'Each Gender Events'!K$2)*'Medal values'!$B$3
+ COUNTIFS('Official Medal Table'!$I:$I,'Each Gender Events'!$A63,'Official Medal Table'!$C:$C,'Each Gender Events'!K$1,'Official Medal Table'!$E:$E,'Each Gender Events'!K$2)*'Medal values'!$B$3
+ COUNTIFS('Official Medal Table'!$F:$F,'Each Gender Events'!$A63,'Official Medal Table'!$C:$C,'Each Gender Events'!K$1,'Official Medal Table'!$E:$E,"Mixed")*'Medal values'!$B$1/2
+ COUNTIFS('Official Medal Table'!$G:$G,'Each Gender Events'!$A63,'Official Medal Table'!$C:$C,'Each Gender Events'!K$1,'Official Medal Table'!$E:$E,"Mixed")*'Medal values'!$B$2/2
+ COUNTIFS('Official Medal Table'!$H:$H,'Each Gender Events'!$A63,'Official Medal Table'!$C:$C,'Each Gender Events'!K$1,'Official Medal Table'!$E:$E,"Mixed")*'Medal values'!$B$3/2
+ COUNTIFS('Official Medal Table'!$I:$I,'Each Gender Events'!$A63,'Official Medal Table'!$C:$C,'Each Gender Events'!K$1,'Official Medal Table'!$E:$E,"Mixed")*'Medal values'!$B$3/2</f>
        <v>5.0010010000000005</v>
      </c>
      <c r="L63">
        <f>COUNTIFS('Official Medal Table'!$F:$F,'Each Gender Events'!$A63,'Official Medal Table'!$C:$C,'Each Gender Events'!L$1,'Official Medal Table'!$E:$E,'Each Gender Events'!L$2)*'Medal values'!$B$1
+ COUNTIFS('Official Medal Table'!$G:$G,'Each Gender Events'!$A63,'Official Medal Table'!$C:$C,'Each Gender Events'!L$1,'Official Medal Table'!$E:$E,'Each Gender Events'!L$2)*'Medal values'!$B$2
+ COUNTIFS('Official Medal Table'!$H:$H,'Each Gender Events'!$A63,'Official Medal Table'!$C:$C,'Each Gender Events'!L$1,'Official Medal Table'!$E:$E,'Each Gender Events'!L$2)*'Medal values'!$B$3
+ COUNTIFS('Official Medal Table'!$I:$I,'Each Gender Events'!$A63,'Official Medal Table'!$C:$C,'Each Gender Events'!L$1,'Official Medal Table'!$E:$E,'Each Gender Events'!L$2)*'Medal values'!$B$3
+ COUNTIFS('Official Medal Table'!$F:$F,'Each Gender Events'!$A63,'Official Medal Table'!$C:$C,'Each Gender Events'!L$1,'Official Medal Table'!$E:$E,"Mixed")*'Medal values'!$B$1/2
+ COUNTIFS('Official Medal Table'!$G:$G,'Each Gender Events'!$A63,'Official Medal Table'!$C:$C,'Each Gender Events'!L$1,'Official Medal Table'!$E:$E,"Mixed")*'Medal values'!$B$2/2
+ COUNTIFS('Official Medal Table'!$H:$H,'Each Gender Events'!$A63,'Official Medal Table'!$C:$C,'Each Gender Events'!L$1,'Official Medal Table'!$E:$E,"Mixed")*'Medal values'!$B$3/2
+ COUNTIFS('Official Medal Table'!$I:$I,'Each Gender Events'!$A63,'Official Medal Table'!$C:$C,'Each Gender Events'!L$1,'Official Medal Table'!$E:$E,"Mixed")*'Medal values'!$B$3/2</f>
        <v>0</v>
      </c>
      <c r="M63">
        <f>COUNTIFS('Official Medal Table'!$F:$F,'Each Gender Events'!$A63,'Official Medal Table'!$C:$C,'Each Gender Events'!M$1,'Official Medal Table'!$E:$E,'Each Gender Events'!M$2)*'Medal values'!$B$1
+ COUNTIFS('Official Medal Table'!$G:$G,'Each Gender Events'!$A63,'Official Medal Table'!$C:$C,'Each Gender Events'!M$1,'Official Medal Table'!$E:$E,'Each Gender Events'!M$2)*'Medal values'!$B$2
+ COUNTIFS('Official Medal Table'!$H:$H,'Each Gender Events'!$A63,'Official Medal Table'!$C:$C,'Each Gender Events'!M$1,'Official Medal Table'!$E:$E,'Each Gender Events'!M$2)*'Medal values'!$B$3
+ COUNTIFS('Official Medal Table'!$I:$I,'Each Gender Events'!$A63,'Official Medal Table'!$C:$C,'Each Gender Events'!M$1,'Official Medal Table'!$E:$E,'Each Gender Events'!M$2)*'Medal values'!$B$3
+ COUNTIFS('Official Medal Table'!$F:$F,'Each Gender Events'!$A63,'Official Medal Table'!$C:$C,'Each Gender Events'!M$1,'Official Medal Table'!$E:$E,"Mixed")*'Medal values'!$B$1/2
+ COUNTIFS('Official Medal Table'!$G:$G,'Each Gender Events'!$A63,'Official Medal Table'!$C:$C,'Each Gender Events'!M$1,'Official Medal Table'!$E:$E,"Mixed")*'Medal values'!$B$2/2
+ COUNTIFS('Official Medal Table'!$H:$H,'Each Gender Events'!$A63,'Official Medal Table'!$C:$C,'Each Gender Events'!M$1,'Official Medal Table'!$E:$E,"Mixed")*'Medal values'!$B$3/2
+ COUNTIFS('Official Medal Table'!$I:$I,'Each Gender Events'!$A63,'Official Medal Table'!$C:$C,'Each Gender Events'!M$1,'Official Medal Table'!$E:$E,"Mixed")*'Medal values'!$B$3/2</f>
        <v>0</v>
      </c>
      <c r="N63">
        <f>COUNTIFS('Official Medal Table'!$F:$F,'Each Gender Events'!$A63,'Official Medal Table'!$C:$C,'Each Gender Events'!N$1,'Official Medal Table'!$E:$E,'Each Gender Events'!N$2)*'Medal values'!$B$1
+ COUNTIFS('Official Medal Table'!$G:$G,'Each Gender Events'!$A63,'Official Medal Table'!$C:$C,'Each Gender Events'!N$1,'Official Medal Table'!$E:$E,'Each Gender Events'!N$2)*'Medal values'!$B$2
+ COUNTIFS('Official Medal Table'!$H:$H,'Each Gender Events'!$A63,'Official Medal Table'!$C:$C,'Each Gender Events'!N$1,'Official Medal Table'!$E:$E,'Each Gender Events'!N$2)*'Medal values'!$B$3
+ COUNTIFS('Official Medal Table'!$I:$I,'Each Gender Events'!$A63,'Official Medal Table'!$C:$C,'Each Gender Events'!N$1,'Official Medal Table'!$E:$E,'Each Gender Events'!N$2)*'Medal values'!$B$3
+ COUNTIFS('Official Medal Table'!$F:$F,'Each Gender Events'!$A63,'Official Medal Table'!$C:$C,'Each Gender Events'!N$1,'Official Medal Table'!$E:$E,"Mixed")*'Medal values'!$B$1/2
+ COUNTIFS('Official Medal Table'!$G:$G,'Each Gender Events'!$A63,'Official Medal Table'!$C:$C,'Each Gender Events'!N$1,'Official Medal Table'!$E:$E,"Mixed")*'Medal values'!$B$2/2
+ COUNTIFS('Official Medal Table'!$H:$H,'Each Gender Events'!$A63,'Official Medal Table'!$C:$C,'Each Gender Events'!N$1,'Official Medal Table'!$E:$E,"Mixed")*'Medal values'!$B$3/2
+ COUNTIFS('Official Medal Table'!$I:$I,'Each Gender Events'!$A63,'Official Medal Table'!$C:$C,'Each Gender Events'!N$1,'Official Medal Table'!$E:$E,"Mixed")*'Medal values'!$B$3/2</f>
        <v>0</v>
      </c>
      <c r="O63">
        <f>COUNTIFS('Official Medal Table'!$F:$F,'Each Gender Events'!$A63,'Official Medal Table'!$C:$C,'Each Gender Events'!O$1,'Official Medal Table'!$E:$E,'Each Gender Events'!O$2)*'Medal values'!$B$1
+ COUNTIFS('Official Medal Table'!$G:$G,'Each Gender Events'!$A63,'Official Medal Table'!$C:$C,'Each Gender Events'!O$1,'Official Medal Table'!$E:$E,'Each Gender Events'!O$2)*'Medal values'!$B$2
+ COUNTIFS('Official Medal Table'!$H:$H,'Each Gender Events'!$A63,'Official Medal Table'!$C:$C,'Each Gender Events'!O$1,'Official Medal Table'!$E:$E,'Each Gender Events'!O$2)*'Medal values'!$B$3
+ COUNTIFS('Official Medal Table'!$I:$I,'Each Gender Events'!$A63,'Official Medal Table'!$C:$C,'Each Gender Events'!O$1,'Official Medal Table'!$E:$E,'Each Gender Events'!O$2)*'Medal values'!$B$3
+ COUNTIFS('Official Medal Table'!$F:$F,'Each Gender Events'!$A63,'Official Medal Table'!$C:$C,'Each Gender Events'!O$1,'Official Medal Table'!$E:$E,"Mixed")*'Medal values'!$B$1/2
+ COUNTIFS('Official Medal Table'!$G:$G,'Each Gender Events'!$A63,'Official Medal Table'!$C:$C,'Each Gender Events'!O$1,'Official Medal Table'!$E:$E,"Mixed")*'Medal values'!$B$2/2
+ COUNTIFS('Official Medal Table'!$H:$H,'Each Gender Events'!$A63,'Official Medal Table'!$C:$C,'Each Gender Events'!O$1,'Official Medal Table'!$E:$E,"Mixed")*'Medal values'!$B$3/2
+ COUNTIFS('Official Medal Table'!$I:$I,'Each Gender Events'!$A63,'Official Medal Table'!$C:$C,'Each Gender Events'!O$1,'Official Medal Table'!$E:$E,"Mixed")*'Medal values'!$B$3/2</f>
        <v>0</v>
      </c>
      <c r="P63">
        <f>COUNTIFS('Official Medal Table'!$F:$F,'Each Gender Events'!$A63,'Official Medal Table'!$C:$C,'Each Gender Events'!P$1,'Official Medal Table'!$E:$E,'Each Gender Events'!P$2)*'Medal values'!$B$1
+ COUNTIFS('Official Medal Table'!$G:$G,'Each Gender Events'!$A63,'Official Medal Table'!$C:$C,'Each Gender Events'!P$1,'Official Medal Table'!$E:$E,'Each Gender Events'!P$2)*'Medal values'!$B$2
+ COUNTIFS('Official Medal Table'!$H:$H,'Each Gender Events'!$A63,'Official Medal Table'!$C:$C,'Each Gender Events'!P$1,'Official Medal Table'!$E:$E,'Each Gender Events'!P$2)*'Medal values'!$B$3
+ COUNTIFS('Official Medal Table'!$I:$I,'Each Gender Events'!$A63,'Official Medal Table'!$C:$C,'Each Gender Events'!P$1,'Official Medal Table'!$E:$E,'Each Gender Events'!P$2)*'Medal values'!$B$3
+ COUNTIFS('Official Medal Table'!$F:$F,'Each Gender Events'!$A63,'Official Medal Table'!$C:$C,'Each Gender Events'!P$1,'Official Medal Table'!$E:$E,"Mixed")*'Medal values'!$B$1/2
+ COUNTIFS('Official Medal Table'!$G:$G,'Each Gender Events'!$A63,'Official Medal Table'!$C:$C,'Each Gender Events'!P$1,'Official Medal Table'!$E:$E,"Mixed")*'Medal values'!$B$2/2
+ COUNTIFS('Official Medal Table'!$H:$H,'Each Gender Events'!$A63,'Official Medal Table'!$C:$C,'Each Gender Events'!P$1,'Official Medal Table'!$E:$E,"Mixed")*'Medal values'!$B$3/2
+ COUNTIFS('Official Medal Table'!$I:$I,'Each Gender Events'!$A63,'Official Medal Table'!$C:$C,'Each Gender Events'!P$1,'Official Medal Table'!$E:$E,"Mixed")*'Medal values'!$B$3/2</f>
        <v>0</v>
      </c>
      <c r="Q63">
        <f>COUNTIFS('Official Medal Table'!$F:$F,'Each Gender Events'!$A63,'Official Medal Table'!$C:$C,'Each Gender Events'!Q$1,'Official Medal Table'!$E:$E,'Each Gender Events'!Q$2)*'Medal values'!$B$1
+ COUNTIFS('Official Medal Table'!$G:$G,'Each Gender Events'!$A63,'Official Medal Table'!$C:$C,'Each Gender Events'!Q$1,'Official Medal Table'!$E:$E,'Each Gender Events'!Q$2)*'Medal values'!$B$2
+ COUNTIFS('Official Medal Table'!$H:$H,'Each Gender Events'!$A63,'Official Medal Table'!$C:$C,'Each Gender Events'!Q$1,'Official Medal Table'!$E:$E,'Each Gender Events'!Q$2)*'Medal values'!$B$3
+ COUNTIFS('Official Medal Table'!$I:$I,'Each Gender Events'!$A63,'Official Medal Table'!$C:$C,'Each Gender Events'!Q$1,'Official Medal Table'!$E:$E,'Each Gender Events'!Q$2)*'Medal values'!$B$3
+ COUNTIFS('Official Medal Table'!$F:$F,'Each Gender Events'!$A63,'Official Medal Table'!$C:$C,'Each Gender Events'!Q$1,'Official Medal Table'!$E:$E,"Mixed")*'Medal values'!$B$1/2
+ COUNTIFS('Official Medal Table'!$G:$G,'Each Gender Events'!$A63,'Official Medal Table'!$C:$C,'Each Gender Events'!Q$1,'Official Medal Table'!$E:$E,"Mixed")*'Medal values'!$B$2/2
+ COUNTIFS('Official Medal Table'!$H:$H,'Each Gender Events'!$A63,'Official Medal Table'!$C:$C,'Each Gender Events'!Q$1,'Official Medal Table'!$E:$E,"Mixed")*'Medal values'!$B$3/2
+ COUNTIFS('Official Medal Table'!$I:$I,'Each Gender Events'!$A63,'Official Medal Table'!$C:$C,'Each Gender Events'!Q$1,'Official Medal Table'!$E:$E,"Mixed")*'Medal values'!$B$3/2</f>
        <v>0</v>
      </c>
      <c r="R63">
        <f>COUNTIFS('Official Medal Table'!$F:$F,'Each Gender Events'!$A63,'Official Medal Table'!$C:$C,'Each Gender Events'!R$1,'Official Medal Table'!$E:$E,'Each Gender Events'!R$2)*'Medal values'!$B$1
+ COUNTIFS('Official Medal Table'!$G:$G,'Each Gender Events'!$A63,'Official Medal Table'!$C:$C,'Each Gender Events'!R$1,'Official Medal Table'!$E:$E,'Each Gender Events'!R$2)*'Medal values'!$B$2
+ COUNTIFS('Official Medal Table'!$H:$H,'Each Gender Events'!$A63,'Official Medal Table'!$C:$C,'Each Gender Events'!R$1,'Official Medal Table'!$E:$E,'Each Gender Events'!R$2)*'Medal values'!$B$3
+ COUNTIFS('Official Medal Table'!$I:$I,'Each Gender Events'!$A63,'Official Medal Table'!$C:$C,'Each Gender Events'!R$1,'Official Medal Table'!$E:$E,'Each Gender Events'!R$2)*'Medal values'!$B$3
+ COUNTIFS('Official Medal Table'!$F:$F,'Each Gender Events'!$A63,'Official Medal Table'!$C:$C,'Each Gender Events'!R$1,'Official Medal Table'!$E:$E,"Mixed")*'Medal values'!$B$1/2
+ COUNTIFS('Official Medal Table'!$G:$G,'Each Gender Events'!$A63,'Official Medal Table'!$C:$C,'Each Gender Events'!R$1,'Official Medal Table'!$E:$E,"Mixed")*'Medal values'!$B$2/2
+ COUNTIFS('Official Medal Table'!$H:$H,'Each Gender Events'!$A63,'Official Medal Table'!$C:$C,'Each Gender Events'!R$1,'Official Medal Table'!$E:$E,"Mixed")*'Medal values'!$B$3/2
+ COUNTIFS('Official Medal Table'!$I:$I,'Each Gender Events'!$A63,'Official Medal Table'!$C:$C,'Each Gender Events'!R$1,'Official Medal Table'!$E:$E,"Mixed")*'Medal values'!$B$3/2</f>
        <v>0</v>
      </c>
      <c r="S63">
        <f>COUNTIFS('Official Medal Table'!$F:$F,'Each Gender Events'!$A63,'Official Medal Table'!$C:$C,'Each Gender Events'!S$1,'Official Medal Table'!$E:$E,'Each Gender Events'!S$2)*'Medal values'!$B$1
+ COUNTIFS('Official Medal Table'!$G:$G,'Each Gender Events'!$A63,'Official Medal Table'!$C:$C,'Each Gender Events'!S$1,'Official Medal Table'!$E:$E,'Each Gender Events'!S$2)*'Medal values'!$B$2
+ COUNTIFS('Official Medal Table'!$H:$H,'Each Gender Events'!$A63,'Official Medal Table'!$C:$C,'Each Gender Events'!S$1,'Official Medal Table'!$E:$E,'Each Gender Events'!S$2)*'Medal values'!$B$3
+ COUNTIFS('Official Medal Table'!$I:$I,'Each Gender Events'!$A63,'Official Medal Table'!$C:$C,'Each Gender Events'!S$1,'Official Medal Table'!$E:$E,'Each Gender Events'!S$2)*'Medal values'!$B$3
+ COUNTIFS('Official Medal Table'!$F:$F,'Each Gender Events'!$A63,'Official Medal Table'!$C:$C,'Each Gender Events'!S$1,'Official Medal Table'!$E:$E,"Mixed")*'Medal values'!$B$1/2
+ COUNTIFS('Official Medal Table'!$G:$G,'Each Gender Events'!$A63,'Official Medal Table'!$C:$C,'Each Gender Events'!S$1,'Official Medal Table'!$E:$E,"Mixed")*'Medal values'!$B$2/2
+ COUNTIFS('Official Medal Table'!$H:$H,'Each Gender Events'!$A63,'Official Medal Table'!$C:$C,'Each Gender Events'!S$1,'Official Medal Table'!$E:$E,"Mixed")*'Medal values'!$B$3/2
+ COUNTIFS('Official Medal Table'!$I:$I,'Each Gender Events'!$A63,'Official Medal Table'!$C:$C,'Each Gender Events'!S$1,'Official Medal Table'!$E:$E,"Mixed")*'Medal values'!$B$3/2</f>
        <v>0</v>
      </c>
      <c r="T63">
        <f>COUNTIFS('Official Medal Table'!$F:$F,'Each Gender Events'!$A63,'Official Medal Table'!$C:$C,'Each Gender Events'!T$1,'Official Medal Table'!$E:$E,'Each Gender Events'!T$2)*'Medal values'!$B$1
+ COUNTIFS('Official Medal Table'!$G:$G,'Each Gender Events'!$A63,'Official Medal Table'!$C:$C,'Each Gender Events'!T$1,'Official Medal Table'!$E:$E,'Each Gender Events'!T$2)*'Medal values'!$B$2
+ COUNTIFS('Official Medal Table'!$H:$H,'Each Gender Events'!$A63,'Official Medal Table'!$C:$C,'Each Gender Events'!T$1,'Official Medal Table'!$E:$E,'Each Gender Events'!T$2)*'Medal values'!$B$3
+ COUNTIFS('Official Medal Table'!$I:$I,'Each Gender Events'!$A63,'Official Medal Table'!$C:$C,'Each Gender Events'!T$1,'Official Medal Table'!$E:$E,'Each Gender Events'!T$2)*'Medal values'!$B$3
+ COUNTIFS('Official Medal Table'!$F:$F,'Each Gender Events'!$A63,'Official Medal Table'!$C:$C,'Each Gender Events'!T$1,'Official Medal Table'!$E:$E,"Mixed")*'Medal values'!$B$1/2
+ COUNTIFS('Official Medal Table'!$G:$G,'Each Gender Events'!$A63,'Official Medal Table'!$C:$C,'Each Gender Events'!T$1,'Official Medal Table'!$E:$E,"Mixed")*'Medal values'!$B$2/2
+ COUNTIFS('Official Medal Table'!$H:$H,'Each Gender Events'!$A63,'Official Medal Table'!$C:$C,'Each Gender Events'!T$1,'Official Medal Table'!$E:$E,"Mixed")*'Medal values'!$B$3/2
+ COUNTIFS('Official Medal Table'!$I:$I,'Each Gender Events'!$A63,'Official Medal Table'!$C:$C,'Each Gender Events'!T$1,'Official Medal Table'!$E:$E,"Mixed")*'Medal values'!$B$3/2</f>
        <v>0</v>
      </c>
      <c r="U63">
        <f>COUNTIFS('Official Medal Table'!$F:$F,'Each Gender Events'!$A63,'Official Medal Table'!$C:$C,'Each Gender Events'!U$1,'Official Medal Table'!$E:$E,'Each Gender Events'!U$2)*'Medal values'!$B$1
+ COUNTIFS('Official Medal Table'!$G:$G,'Each Gender Events'!$A63,'Official Medal Table'!$C:$C,'Each Gender Events'!U$1,'Official Medal Table'!$E:$E,'Each Gender Events'!U$2)*'Medal values'!$B$2
+ COUNTIFS('Official Medal Table'!$H:$H,'Each Gender Events'!$A63,'Official Medal Table'!$C:$C,'Each Gender Events'!U$1,'Official Medal Table'!$E:$E,'Each Gender Events'!U$2)*'Medal values'!$B$3
+ COUNTIFS('Official Medal Table'!$I:$I,'Each Gender Events'!$A63,'Official Medal Table'!$C:$C,'Each Gender Events'!U$1,'Official Medal Table'!$E:$E,'Each Gender Events'!U$2)*'Medal values'!$B$3
+ COUNTIFS('Official Medal Table'!$F:$F,'Each Gender Events'!$A63,'Official Medal Table'!$C:$C,'Each Gender Events'!U$1,'Official Medal Table'!$E:$E,"Mixed")*'Medal values'!$B$1/2
+ COUNTIFS('Official Medal Table'!$G:$G,'Each Gender Events'!$A63,'Official Medal Table'!$C:$C,'Each Gender Events'!U$1,'Official Medal Table'!$E:$E,"Mixed")*'Medal values'!$B$2/2
+ COUNTIFS('Official Medal Table'!$H:$H,'Each Gender Events'!$A63,'Official Medal Table'!$C:$C,'Each Gender Events'!U$1,'Official Medal Table'!$E:$E,"Mixed")*'Medal values'!$B$3/2
+ COUNTIFS('Official Medal Table'!$I:$I,'Each Gender Events'!$A63,'Official Medal Table'!$C:$C,'Each Gender Events'!U$1,'Official Medal Table'!$E:$E,"Mixed")*'Medal values'!$B$3/2</f>
        <v>0</v>
      </c>
      <c r="V63">
        <f>COUNTIFS('Official Medal Table'!$F:$F,'Each Gender Events'!$A63,'Official Medal Table'!$C:$C,'Each Gender Events'!V$1,'Official Medal Table'!$E:$E,'Each Gender Events'!V$2)*'Medal values'!$B$1
+ COUNTIFS('Official Medal Table'!$G:$G,'Each Gender Events'!$A63,'Official Medal Table'!$C:$C,'Each Gender Events'!V$1,'Official Medal Table'!$E:$E,'Each Gender Events'!V$2)*'Medal values'!$B$2
+ COUNTIFS('Official Medal Table'!$H:$H,'Each Gender Events'!$A63,'Official Medal Table'!$C:$C,'Each Gender Events'!V$1,'Official Medal Table'!$E:$E,'Each Gender Events'!V$2)*'Medal values'!$B$3
+ COUNTIFS('Official Medal Table'!$I:$I,'Each Gender Events'!$A63,'Official Medal Table'!$C:$C,'Each Gender Events'!V$1,'Official Medal Table'!$E:$E,'Each Gender Events'!V$2)*'Medal values'!$B$3
+ COUNTIFS('Official Medal Table'!$F:$F,'Each Gender Events'!$A63,'Official Medal Table'!$C:$C,'Each Gender Events'!V$1,'Official Medal Table'!$E:$E,"Mixed")*'Medal values'!$B$1/2
+ COUNTIFS('Official Medal Table'!$G:$G,'Each Gender Events'!$A63,'Official Medal Table'!$C:$C,'Each Gender Events'!V$1,'Official Medal Table'!$E:$E,"Mixed")*'Medal values'!$B$2/2
+ COUNTIFS('Official Medal Table'!$H:$H,'Each Gender Events'!$A63,'Official Medal Table'!$C:$C,'Each Gender Events'!V$1,'Official Medal Table'!$E:$E,"Mixed")*'Medal values'!$B$3/2
+ COUNTIFS('Official Medal Table'!$I:$I,'Each Gender Events'!$A63,'Official Medal Table'!$C:$C,'Each Gender Events'!V$1,'Official Medal Table'!$E:$E,"Mixed")*'Medal values'!$B$3/2</f>
        <v>0</v>
      </c>
      <c r="W63">
        <f>COUNTIFS('Official Medal Table'!$F:$F,'Each Gender Events'!$A63,'Official Medal Table'!$C:$C,'Each Gender Events'!W$1,'Official Medal Table'!$E:$E,'Each Gender Events'!W$2)*'Medal values'!$B$1
+ COUNTIFS('Official Medal Table'!$G:$G,'Each Gender Events'!$A63,'Official Medal Table'!$C:$C,'Each Gender Events'!W$1,'Official Medal Table'!$E:$E,'Each Gender Events'!W$2)*'Medal values'!$B$2
+ COUNTIFS('Official Medal Table'!$H:$H,'Each Gender Events'!$A63,'Official Medal Table'!$C:$C,'Each Gender Events'!W$1,'Official Medal Table'!$E:$E,'Each Gender Events'!W$2)*'Medal values'!$B$3
+ COUNTIFS('Official Medal Table'!$I:$I,'Each Gender Events'!$A63,'Official Medal Table'!$C:$C,'Each Gender Events'!W$1,'Official Medal Table'!$E:$E,'Each Gender Events'!W$2)*'Medal values'!$B$3
+ COUNTIFS('Official Medal Table'!$F:$F,'Each Gender Events'!$A63,'Official Medal Table'!$C:$C,'Each Gender Events'!W$1,'Official Medal Table'!$E:$E,"Mixed")*'Medal values'!$B$1/2
+ COUNTIFS('Official Medal Table'!$G:$G,'Each Gender Events'!$A63,'Official Medal Table'!$C:$C,'Each Gender Events'!W$1,'Official Medal Table'!$E:$E,"Mixed")*'Medal values'!$B$2/2
+ COUNTIFS('Official Medal Table'!$H:$H,'Each Gender Events'!$A63,'Official Medal Table'!$C:$C,'Each Gender Events'!W$1,'Official Medal Table'!$E:$E,"Mixed")*'Medal values'!$B$3/2
+ COUNTIFS('Official Medal Table'!$I:$I,'Each Gender Events'!$A63,'Official Medal Table'!$C:$C,'Each Gender Events'!W$1,'Official Medal Table'!$E:$E,"Mixed")*'Medal values'!$B$3/2</f>
        <v>0</v>
      </c>
      <c r="X63">
        <f>COUNTIFS('Official Medal Table'!$F:$F,'Each Gender Events'!$A63,'Official Medal Table'!$C:$C,'Each Gender Events'!X$1,'Official Medal Table'!$E:$E,'Each Gender Events'!X$2)*'Medal values'!$B$1
+ COUNTIFS('Official Medal Table'!$G:$G,'Each Gender Events'!$A63,'Official Medal Table'!$C:$C,'Each Gender Events'!X$1,'Official Medal Table'!$E:$E,'Each Gender Events'!X$2)*'Medal values'!$B$2
+ COUNTIFS('Official Medal Table'!$H:$H,'Each Gender Events'!$A63,'Official Medal Table'!$C:$C,'Each Gender Events'!X$1,'Official Medal Table'!$E:$E,'Each Gender Events'!X$2)*'Medal values'!$B$3
+ COUNTIFS('Official Medal Table'!$I:$I,'Each Gender Events'!$A63,'Official Medal Table'!$C:$C,'Each Gender Events'!X$1,'Official Medal Table'!$E:$E,'Each Gender Events'!X$2)*'Medal values'!$B$3
+ COUNTIFS('Official Medal Table'!$F:$F,'Each Gender Events'!$A63,'Official Medal Table'!$C:$C,'Each Gender Events'!X$1,'Official Medal Table'!$E:$E,"Mixed")*'Medal values'!$B$1/2
+ COUNTIFS('Official Medal Table'!$G:$G,'Each Gender Events'!$A63,'Official Medal Table'!$C:$C,'Each Gender Events'!X$1,'Official Medal Table'!$E:$E,"Mixed")*'Medal values'!$B$2/2
+ COUNTIFS('Official Medal Table'!$H:$H,'Each Gender Events'!$A63,'Official Medal Table'!$C:$C,'Each Gender Events'!X$1,'Official Medal Table'!$E:$E,"Mixed")*'Medal values'!$B$3/2
+ COUNTIFS('Official Medal Table'!$I:$I,'Each Gender Events'!$A63,'Official Medal Table'!$C:$C,'Each Gender Events'!X$1,'Official Medal Table'!$E:$E,"Mixed")*'Medal values'!$B$3/2</f>
        <v>0</v>
      </c>
      <c r="Y63">
        <f>COUNTIFS('Official Medal Table'!$F:$F,'Each Gender Events'!$A63,'Official Medal Table'!$C:$C,'Each Gender Events'!Y$1,'Official Medal Table'!$E:$E,'Each Gender Events'!Y$2)*'Medal values'!$B$1
+ COUNTIFS('Official Medal Table'!$G:$G,'Each Gender Events'!$A63,'Official Medal Table'!$C:$C,'Each Gender Events'!Y$1,'Official Medal Table'!$E:$E,'Each Gender Events'!Y$2)*'Medal values'!$B$2
+ COUNTIFS('Official Medal Table'!$H:$H,'Each Gender Events'!$A63,'Official Medal Table'!$C:$C,'Each Gender Events'!Y$1,'Official Medal Table'!$E:$E,'Each Gender Events'!Y$2)*'Medal values'!$B$3
+ COUNTIFS('Official Medal Table'!$I:$I,'Each Gender Events'!$A63,'Official Medal Table'!$C:$C,'Each Gender Events'!Y$1,'Official Medal Table'!$E:$E,'Each Gender Events'!Y$2)*'Medal values'!$B$3
+ COUNTIFS('Official Medal Table'!$F:$F,'Each Gender Events'!$A63,'Official Medal Table'!$C:$C,'Each Gender Events'!Y$1,'Official Medal Table'!$E:$E,"Mixed")*'Medal values'!$B$1/2
+ COUNTIFS('Official Medal Table'!$G:$G,'Each Gender Events'!$A63,'Official Medal Table'!$C:$C,'Each Gender Events'!Y$1,'Official Medal Table'!$E:$E,"Mixed")*'Medal values'!$B$2/2
+ COUNTIFS('Official Medal Table'!$H:$H,'Each Gender Events'!$A63,'Official Medal Table'!$C:$C,'Each Gender Events'!Y$1,'Official Medal Table'!$E:$E,"Mixed")*'Medal values'!$B$3/2
+ COUNTIFS('Official Medal Table'!$I:$I,'Each Gender Events'!$A63,'Official Medal Table'!$C:$C,'Each Gender Events'!Y$1,'Official Medal Table'!$E:$E,"Mixed")*'Medal values'!$B$3/2</f>
        <v>0</v>
      </c>
      <c r="Z63">
        <f>COUNTIFS('Official Medal Table'!$F:$F,'Each Gender Events'!$A63,'Official Medal Table'!$C:$C,'Each Gender Events'!Z$1,'Official Medal Table'!$E:$E,'Each Gender Events'!Z$2)*'Medal values'!$B$1
+ COUNTIFS('Official Medal Table'!$G:$G,'Each Gender Events'!$A63,'Official Medal Table'!$C:$C,'Each Gender Events'!Z$1,'Official Medal Table'!$E:$E,'Each Gender Events'!Z$2)*'Medal values'!$B$2
+ COUNTIFS('Official Medal Table'!$H:$H,'Each Gender Events'!$A63,'Official Medal Table'!$C:$C,'Each Gender Events'!Z$1,'Official Medal Table'!$E:$E,'Each Gender Events'!Z$2)*'Medal values'!$B$3
+ COUNTIFS('Official Medal Table'!$I:$I,'Each Gender Events'!$A63,'Official Medal Table'!$C:$C,'Each Gender Events'!Z$1,'Official Medal Table'!$E:$E,'Each Gender Events'!Z$2)*'Medal values'!$B$3
+ COUNTIFS('Official Medal Table'!$F:$F,'Each Gender Events'!$A63,'Official Medal Table'!$C:$C,'Each Gender Events'!Z$1,'Official Medal Table'!$E:$E,"Mixed")*'Medal values'!$B$1/2
+ COUNTIFS('Official Medal Table'!$G:$G,'Each Gender Events'!$A63,'Official Medal Table'!$C:$C,'Each Gender Events'!Z$1,'Official Medal Table'!$E:$E,"Mixed")*'Medal values'!$B$2/2
+ COUNTIFS('Official Medal Table'!$H:$H,'Each Gender Events'!$A63,'Official Medal Table'!$C:$C,'Each Gender Events'!Z$1,'Official Medal Table'!$E:$E,"Mixed")*'Medal values'!$B$3/2
+ COUNTIFS('Official Medal Table'!$I:$I,'Each Gender Events'!$A63,'Official Medal Table'!$C:$C,'Each Gender Events'!Z$1,'Official Medal Table'!$E:$E,"Mixed")*'Medal values'!$B$3/2</f>
        <v>0</v>
      </c>
      <c r="AA63">
        <f>COUNTIFS('Official Medal Table'!$F:$F,'Each Gender Events'!$A63,'Official Medal Table'!$C:$C,'Each Gender Events'!AA$1,'Official Medal Table'!$E:$E,'Each Gender Events'!AA$2)*'Medal values'!$B$1
+ COUNTIFS('Official Medal Table'!$G:$G,'Each Gender Events'!$A63,'Official Medal Table'!$C:$C,'Each Gender Events'!AA$1,'Official Medal Table'!$E:$E,'Each Gender Events'!AA$2)*'Medal values'!$B$2
+ COUNTIFS('Official Medal Table'!$H:$H,'Each Gender Events'!$A63,'Official Medal Table'!$C:$C,'Each Gender Events'!AA$1,'Official Medal Table'!$E:$E,'Each Gender Events'!AA$2)*'Medal values'!$B$3
+ COUNTIFS('Official Medal Table'!$I:$I,'Each Gender Events'!$A63,'Official Medal Table'!$C:$C,'Each Gender Events'!AA$1,'Official Medal Table'!$E:$E,'Each Gender Events'!AA$2)*'Medal values'!$B$3
+ COUNTIFS('Official Medal Table'!$F:$F,'Each Gender Events'!$A63,'Official Medal Table'!$C:$C,'Each Gender Events'!AA$1,'Official Medal Table'!$E:$E,"Mixed")*'Medal values'!$B$1/2
+ COUNTIFS('Official Medal Table'!$G:$G,'Each Gender Events'!$A63,'Official Medal Table'!$C:$C,'Each Gender Events'!AA$1,'Official Medal Table'!$E:$E,"Mixed")*'Medal values'!$B$2/2
+ COUNTIFS('Official Medal Table'!$H:$H,'Each Gender Events'!$A63,'Official Medal Table'!$C:$C,'Each Gender Events'!AA$1,'Official Medal Table'!$E:$E,"Mixed")*'Medal values'!$B$3/2
+ COUNTIFS('Official Medal Table'!$I:$I,'Each Gender Events'!$A63,'Official Medal Table'!$C:$C,'Each Gender Events'!AA$1,'Official Medal Table'!$E:$E,"Mixed")*'Medal values'!$B$3/2</f>
        <v>0</v>
      </c>
      <c r="AB63">
        <f>COUNTIFS('Official Medal Table'!$F:$F,'Each Gender Events'!$A63,'Official Medal Table'!$C:$C,'Each Gender Events'!AB$1,'Official Medal Table'!$E:$E,'Each Gender Events'!AB$2)*'Medal values'!$B$1
+ COUNTIFS('Official Medal Table'!$G:$G,'Each Gender Events'!$A63,'Official Medal Table'!$C:$C,'Each Gender Events'!AB$1,'Official Medal Table'!$E:$E,'Each Gender Events'!AB$2)*'Medal values'!$B$2
+ COUNTIFS('Official Medal Table'!$H:$H,'Each Gender Events'!$A63,'Official Medal Table'!$C:$C,'Each Gender Events'!AB$1,'Official Medal Table'!$E:$E,'Each Gender Events'!AB$2)*'Medal values'!$B$3
+ COUNTIFS('Official Medal Table'!$I:$I,'Each Gender Events'!$A63,'Official Medal Table'!$C:$C,'Each Gender Events'!AB$1,'Official Medal Table'!$E:$E,'Each Gender Events'!AB$2)*'Medal values'!$B$3
+ COUNTIFS('Official Medal Table'!$F:$F,'Each Gender Events'!$A63,'Official Medal Table'!$C:$C,'Each Gender Events'!AB$1,'Official Medal Table'!$E:$E,"Mixed")*'Medal values'!$B$1/2
+ COUNTIFS('Official Medal Table'!$G:$G,'Each Gender Events'!$A63,'Official Medal Table'!$C:$C,'Each Gender Events'!AB$1,'Official Medal Table'!$E:$E,"Mixed")*'Medal values'!$B$2/2
+ COUNTIFS('Official Medal Table'!$H:$H,'Each Gender Events'!$A63,'Official Medal Table'!$C:$C,'Each Gender Events'!AB$1,'Official Medal Table'!$E:$E,"Mixed")*'Medal values'!$B$3/2
+ COUNTIFS('Official Medal Table'!$I:$I,'Each Gender Events'!$A63,'Official Medal Table'!$C:$C,'Each Gender Events'!AB$1,'Official Medal Table'!$E:$E,"Mixed")*'Medal values'!$B$3/2</f>
        <v>0</v>
      </c>
      <c r="AC63">
        <f>COUNTIFS('Official Medal Table'!$F:$F,'Each Gender Events'!$A63,'Official Medal Table'!$C:$C,'Each Gender Events'!AC$1,'Official Medal Table'!$E:$E,'Each Gender Events'!AC$2)*'Medal values'!$B$1
+ COUNTIFS('Official Medal Table'!$G:$G,'Each Gender Events'!$A63,'Official Medal Table'!$C:$C,'Each Gender Events'!AC$1,'Official Medal Table'!$E:$E,'Each Gender Events'!AC$2)*'Medal values'!$B$2
+ COUNTIFS('Official Medal Table'!$H:$H,'Each Gender Events'!$A63,'Official Medal Table'!$C:$C,'Each Gender Events'!AC$1,'Official Medal Table'!$E:$E,'Each Gender Events'!AC$2)*'Medal values'!$B$3
+ COUNTIFS('Official Medal Table'!$I:$I,'Each Gender Events'!$A63,'Official Medal Table'!$C:$C,'Each Gender Events'!AC$1,'Official Medal Table'!$E:$E,'Each Gender Events'!AC$2)*'Medal values'!$B$3
+ COUNTIFS('Official Medal Table'!$F:$F,'Each Gender Events'!$A63,'Official Medal Table'!$C:$C,'Each Gender Events'!AC$1,'Official Medal Table'!$E:$E,"Mixed")*'Medal values'!$B$1/2
+ COUNTIFS('Official Medal Table'!$G:$G,'Each Gender Events'!$A63,'Official Medal Table'!$C:$C,'Each Gender Events'!AC$1,'Official Medal Table'!$E:$E,"Mixed")*'Medal values'!$B$2/2
+ COUNTIFS('Official Medal Table'!$H:$H,'Each Gender Events'!$A63,'Official Medal Table'!$C:$C,'Each Gender Events'!AC$1,'Official Medal Table'!$E:$E,"Mixed")*'Medal values'!$B$3/2
+ COUNTIFS('Official Medal Table'!$I:$I,'Each Gender Events'!$A63,'Official Medal Table'!$C:$C,'Each Gender Events'!AC$1,'Official Medal Table'!$E:$E,"Mixed")*'Medal values'!$B$3/2</f>
        <v>0</v>
      </c>
      <c r="AD63">
        <f>COUNTIFS('Official Medal Table'!$F:$F,'Each Gender Events'!$A63,'Official Medal Table'!$C:$C,'Each Gender Events'!AD$1,'Official Medal Table'!$E:$E,'Each Gender Events'!AD$2)*'Medal values'!$B$1
+ COUNTIFS('Official Medal Table'!$G:$G,'Each Gender Events'!$A63,'Official Medal Table'!$C:$C,'Each Gender Events'!AD$1,'Official Medal Table'!$E:$E,'Each Gender Events'!AD$2)*'Medal values'!$B$2
+ COUNTIFS('Official Medal Table'!$H:$H,'Each Gender Events'!$A63,'Official Medal Table'!$C:$C,'Each Gender Events'!AD$1,'Official Medal Table'!$E:$E,'Each Gender Events'!AD$2)*'Medal values'!$B$3
+ COUNTIFS('Official Medal Table'!$I:$I,'Each Gender Events'!$A63,'Official Medal Table'!$C:$C,'Each Gender Events'!AD$1,'Official Medal Table'!$E:$E,'Each Gender Events'!AD$2)*'Medal values'!$B$3
+ COUNTIFS('Official Medal Table'!$F:$F,'Each Gender Events'!$A63,'Official Medal Table'!$C:$C,'Each Gender Events'!AD$1,'Official Medal Table'!$E:$E,"Mixed")*'Medal values'!$B$1/2
+ COUNTIFS('Official Medal Table'!$G:$G,'Each Gender Events'!$A63,'Official Medal Table'!$C:$C,'Each Gender Events'!AD$1,'Official Medal Table'!$E:$E,"Mixed")*'Medal values'!$B$2/2
+ COUNTIFS('Official Medal Table'!$H:$H,'Each Gender Events'!$A63,'Official Medal Table'!$C:$C,'Each Gender Events'!AD$1,'Official Medal Table'!$E:$E,"Mixed")*'Medal values'!$B$3/2
+ COUNTIFS('Official Medal Table'!$I:$I,'Each Gender Events'!$A63,'Official Medal Table'!$C:$C,'Each Gender Events'!AD$1,'Official Medal Table'!$E:$E,"Mixed")*'Medal values'!$B$3/2</f>
        <v>0</v>
      </c>
      <c r="AE63">
        <f>COUNTIFS('Official Medal Table'!$F:$F,'Each Gender Events'!$A63,'Official Medal Table'!$C:$C,'Each Gender Events'!AE$1,'Official Medal Table'!$E:$E,'Each Gender Events'!AE$2)*'Medal values'!$B$1
+ COUNTIFS('Official Medal Table'!$G:$G,'Each Gender Events'!$A63,'Official Medal Table'!$C:$C,'Each Gender Events'!AE$1,'Official Medal Table'!$E:$E,'Each Gender Events'!AE$2)*'Medal values'!$B$2
+ COUNTIFS('Official Medal Table'!$H:$H,'Each Gender Events'!$A63,'Official Medal Table'!$C:$C,'Each Gender Events'!AE$1,'Official Medal Table'!$E:$E,'Each Gender Events'!AE$2)*'Medal values'!$B$3
+ COUNTIFS('Official Medal Table'!$I:$I,'Each Gender Events'!$A63,'Official Medal Table'!$C:$C,'Each Gender Events'!AE$1,'Official Medal Table'!$E:$E,'Each Gender Events'!AE$2)*'Medal values'!$B$3
+ COUNTIFS('Official Medal Table'!$F:$F,'Each Gender Events'!$A63,'Official Medal Table'!$C:$C,'Each Gender Events'!AE$1,'Official Medal Table'!$E:$E,"Mixed")*'Medal values'!$B$1/2
+ COUNTIFS('Official Medal Table'!$G:$G,'Each Gender Events'!$A63,'Official Medal Table'!$C:$C,'Each Gender Events'!AE$1,'Official Medal Table'!$E:$E,"Mixed")*'Medal values'!$B$2/2
+ COUNTIFS('Official Medal Table'!$H:$H,'Each Gender Events'!$A63,'Official Medal Table'!$C:$C,'Each Gender Events'!AE$1,'Official Medal Table'!$E:$E,"Mixed")*'Medal values'!$B$3/2
+ COUNTIFS('Official Medal Table'!$I:$I,'Each Gender Events'!$A63,'Official Medal Table'!$C:$C,'Each Gender Events'!AE$1,'Official Medal Table'!$E:$E,"Mixed")*'Medal values'!$B$3/2</f>
        <v>0</v>
      </c>
      <c r="AF63">
        <f>COUNTIFS('Official Medal Table'!$F:$F,'Each Gender Events'!$A63,'Official Medal Table'!$C:$C,'Each Gender Events'!AF$1,'Official Medal Table'!$E:$E,'Each Gender Events'!AF$2)*'Medal values'!$B$1
+ COUNTIFS('Official Medal Table'!$G:$G,'Each Gender Events'!$A63,'Official Medal Table'!$C:$C,'Each Gender Events'!AF$1,'Official Medal Table'!$E:$E,'Each Gender Events'!AF$2)*'Medal values'!$B$2
+ COUNTIFS('Official Medal Table'!$H:$H,'Each Gender Events'!$A63,'Official Medal Table'!$C:$C,'Each Gender Events'!AF$1,'Official Medal Table'!$E:$E,'Each Gender Events'!AF$2)*'Medal values'!$B$3
+ COUNTIFS('Official Medal Table'!$I:$I,'Each Gender Events'!$A63,'Official Medal Table'!$C:$C,'Each Gender Events'!AF$1,'Official Medal Table'!$E:$E,'Each Gender Events'!AF$2)*'Medal values'!$B$3
+ COUNTIFS('Official Medal Table'!$F:$F,'Each Gender Events'!$A63,'Official Medal Table'!$C:$C,'Each Gender Events'!AF$1,'Official Medal Table'!$E:$E,"Mixed")*'Medal values'!$B$1/2
+ COUNTIFS('Official Medal Table'!$G:$G,'Each Gender Events'!$A63,'Official Medal Table'!$C:$C,'Each Gender Events'!AF$1,'Official Medal Table'!$E:$E,"Mixed")*'Medal values'!$B$2/2
+ COUNTIFS('Official Medal Table'!$H:$H,'Each Gender Events'!$A63,'Official Medal Table'!$C:$C,'Each Gender Events'!AF$1,'Official Medal Table'!$E:$E,"Mixed")*'Medal values'!$B$3/2
+ COUNTIFS('Official Medal Table'!$I:$I,'Each Gender Events'!$A63,'Official Medal Table'!$C:$C,'Each Gender Events'!AF$1,'Official Medal Table'!$E:$E,"Mixed")*'Medal values'!$B$3/2</f>
        <v>0</v>
      </c>
      <c r="AG63">
        <f>COUNTIFS('Official Medal Table'!$F:$F,'Each Gender Events'!$A63,'Official Medal Table'!$C:$C,'Each Gender Events'!AG$1,'Official Medal Table'!$E:$E,'Each Gender Events'!AG$2)*'Medal values'!$B$1
+ COUNTIFS('Official Medal Table'!$G:$G,'Each Gender Events'!$A63,'Official Medal Table'!$C:$C,'Each Gender Events'!AG$1,'Official Medal Table'!$E:$E,'Each Gender Events'!AG$2)*'Medal values'!$B$2
+ COUNTIFS('Official Medal Table'!$H:$H,'Each Gender Events'!$A63,'Official Medal Table'!$C:$C,'Each Gender Events'!AG$1,'Official Medal Table'!$E:$E,'Each Gender Events'!AG$2)*'Medal values'!$B$3
+ COUNTIFS('Official Medal Table'!$I:$I,'Each Gender Events'!$A63,'Official Medal Table'!$C:$C,'Each Gender Events'!AG$1,'Official Medal Table'!$E:$E,'Each Gender Events'!AG$2)*'Medal values'!$B$3
+ COUNTIFS('Official Medal Table'!$F:$F,'Each Gender Events'!$A63,'Official Medal Table'!$C:$C,'Each Gender Events'!AG$1,'Official Medal Table'!$E:$E,"Mixed")*'Medal values'!$B$1/2
+ COUNTIFS('Official Medal Table'!$G:$G,'Each Gender Events'!$A63,'Official Medal Table'!$C:$C,'Each Gender Events'!AG$1,'Official Medal Table'!$E:$E,"Mixed")*'Medal values'!$B$2/2
+ COUNTIFS('Official Medal Table'!$H:$H,'Each Gender Events'!$A63,'Official Medal Table'!$C:$C,'Each Gender Events'!AG$1,'Official Medal Table'!$E:$E,"Mixed")*'Medal values'!$B$3/2
+ COUNTIFS('Official Medal Table'!$I:$I,'Each Gender Events'!$A63,'Official Medal Table'!$C:$C,'Each Gender Events'!AG$1,'Official Medal Table'!$E:$E,"Mixed")*'Medal values'!$B$3/2</f>
        <v>0</v>
      </c>
      <c r="AH63">
        <f>COUNTIFS('Official Medal Table'!$F:$F,'Each Gender Events'!$A63,'Official Medal Table'!$C:$C,'Each Gender Events'!AH$1,'Official Medal Table'!$E:$E,'Each Gender Events'!AH$2)*'Medal values'!$B$1
+ COUNTIFS('Official Medal Table'!$G:$G,'Each Gender Events'!$A63,'Official Medal Table'!$C:$C,'Each Gender Events'!AH$1,'Official Medal Table'!$E:$E,'Each Gender Events'!AH$2)*'Medal values'!$B$2
+ COUNTIFS('Official Medal Table'!$H:$H,'Each Gender Events'!$A63,'Official Medal Table'!$C:$C,'Each Gender Events'!AH$1,'Official Medal Table'!$E:$E,'Each Gender Events'!AH$2)*'Medal values'!$B$3
+ COUNTIFS('Official Medal Table'!$I:$I,'Each Gender Events'!$A63,'Official Medal Table'!$C:$C,'Each Gender Events'!AH$1,'Official Medal Table'!$E:$E,'Each Gender Events'!AH$2)*'Medal values'!$B$3
+ COUNTIFS('Official Medal Table'!$F:$F,'Each Gender Events'!$A63,'Official Medal Table'!$C:$C,'Each Gender Events'!AH$1,'Official Medal Table'!$E:$E,"Mixed")*'Medal values'!$B$1/2
+ COUNTIFS('Official Medal Table'!$G:$G,'Each Gender Events'!$A63,'Official Medal Table'!$C:$C,'Each Gender Events'!AH$1,'Official Medal Table'!$E:$E,"Mixed")*'Medal values'!$B$2/2
+ COUNTIFS('Official Medal Table'!$H:$H,'Each Gender Events'!$A63,'Official Medal Table'!$C:$C,'Each Gender Events'!AH$1,'Official Medal Table'!$E:$E,"Mixed")*'Medal values'!$B$3/2
+ COUNTIFS('Official Medal Table'!$I:$I,'Each Gender Events'!$A63,'Official Medal Table'!$C:$C,'Each Gender Events'!AH$1,'Official Medal Table'!$E:$E,"Mixed")*'Medal values'!$B$3/2</f>
        <v>0</v>
      </c>
      <c r="AI63">
        <f>COUNTIFS('Official Medal Table'!$F:$F,'Each Gender Events'!$A63,'Official Medal Table'!$C:$C,'Each Gender Events'!AI$1,'Official Medal Table'!$E:$E,'Each Gender Events'!AI$2)*'Medal values'!$B$1
+ COUNTIFS('Official Medal Table'!$G:$G,'Each Gender Events'!$A63,'Official Medal Table'!$C:$C,'Each Gender Events'!AI$1,'Official Medal Table'!$E:$E,'Each Gender Events'!AI$2)*'Medal values'!$B$2
+ COUNTIFS('Official Medal Table'!$H:$H,'Each Gender Events'!$A63,'Official Medal Table'!$C:$C,'Each Gender Events'!AI$1,'Official Medal Table'!$E:$E,'Each Gender Events'!AI$2)*'Medal values'!$B$3
+ COUNTIFS('Official Medal Table'!$I:$I,'Each Gender Events'!$A63,'Official Medal Table'!$C:$C,'Each Gender Events'!AI$1,'Official Medal Table'!$E:$E,'Each Gender Events'!AI$2)*'Medal values'!$B$3
+ COUNTIFS('Official Medal Table'!$F:$F,'Each Gender Events'!$A63,'Official Medal Table'!$C:$C,'Each Gender Events'!AI$1,'Official Medal Table'!$E:$E,"Mixed")*'Medal values'!$B$1/2
+ COUNTIFS('Official Medal Table'!$G:$G,'Each Gender Events'!$A63,'Official Medal Table'!$C:$C,'Each Gender Events'!AI$1,'Official Medal Table'!$E:$E,"Mixed")*'Medal values'!$B$2/2
+ COUNTIFS('Official Medal Table'!$H:$H,'Each Gender Events'!$A63,'Official Medal Table'!$C:$C,'Each Gender Events'!AI$1,'Official Medal Table'!$E:$E,"Mixed")*'Medal values'!$B$3/2
+ COUNTIFS('Official Medal Table'!$I:$I,'Each Gender Events'!$A63,'Official Medal Table'!$C:$C,'Each Gender Events'!AI$1,'Official Medal Table'!$E:$E,"Mixed")*'Medal values'!$B$3/2</f>
        <v>0</v>
      </c>
      <c r="AJ63">
        <f>COUNTIFS('Official Medal Table'!$F:$F,'Each Gender Events'!$A63,'Official Medal Table'!$C:$C,'Each Gender Events'!AJ$1,'Official Medal Table'!$E:$E,'Each Gender Events'!AJ$2)*'Medal values'!$B$1
+ COUNTIFS('Official Medal Table'!$G:$G,'Each Gender Events'!$A63,'Official Medal Table'!$C:$C,'Each Gender Events'!AJ$1,'Official Medal Table'!$E:$E,'Each Gender Events'!AJ$2)*'Medal values'!$B$2
+ COUNTIFS('Official Medal Table'!$H:$H,'Each Gender Events'!$A63,'Official Medal Table'!$C:$C,'Each Gender Events'!AJ$1,'Official Medal Table'!$E:$E,'Each Gender Events'!AJ$2)*'Medal values'!$B$3
+ COUNTIFS('Official Medal Table'!$I:$I,'Each Gender Events'!$A63,'Official Medal Table'!$C:$C,'Each Gender Events'!AJ$1,'Official Medal Table'!$E:$E,'Each Gender Events'!AJ$2)*'Medal values'!$B$3
+ COUNTIFS('Official Medal Table'!$F:$F,'Each Gender Events'!$A63,'Official Medal Table'!$C:$C,'Each Gender Events'!AJ$1,'Official Medal Table'!$E:$E,"Mixed")*'Medal values'!$B$1/2
+ COUNTIFS('Official Medal Table'!$G:$G,'Each Gender Events'!$A63,'Official Medal Table'!$C:$C,'Each Gender Events'!AJ$1,'Official Medal Table'!$E:$E,"Mixed")*'Medal values'!$B$2/2
+ COUNTIFS('Official Medal Table'!$H:$H,'Each Gender Events'!$A63,'Official Medal Table'!$C:$C,'Each Gender Events'!AJ$1,'Official Medal Table'!$E:$E,"Mixed")*'Medal values'!$B$3/2
+ COUNTIFS('Official Medal Table'!$I:$I,'Each Gender Events'!$A63,'Official Medal Table'!$C:$C,'Each Gender Events'!AJ$1,'Official Medal Table'!$E:$E,"Mixed")*'Medal values'!$B$3/2</f>
        <v>0</v>
      </c>
      <c r="AK63">
        <f>COUNTIFS('Official Medal Table'!$F:$F,'Each Gender Events'!$A63,'Official Medal Table'!$C:$C,'Each Gender Events'!AK$1,'Official Medal Table'!$E:$E,'Each Gender Events'!AK$2)*'Medal values'!$B$1
+ COUNTIFS('Official Medal Table'!$G:$G,'Each Gender Events'!$A63,'Official Medal Table'!$C:$C,'Each Gender Events'!AK$1,'Official Medal Table'!$E:$E,'Each Gender Events'!AK$2)*'Medal values'!$B$2
+ COUNTIFS('Official Medal Table'!$H:$H,'Each Gender Events'!$A63,'Official Medal Table'!$C:$C,'Each Gender Events'!AK$1,'Official Medal Table'!$E:$E,'Each Gender Events'!AK$2)*'Medal values'!$B$3
+ COUNTIFS('Official Medal Table'!$I:$I,'Each Gender Events'!$A63,'Official Medal Table'!$C:$C,'Each Gender Events'!AK$1,'Official Medal Table'!$E:$E,'Each Gender Events'!AK$2)*'Medal values'!$B$3
+ COUNTIFS('Official Medal Table'!$F:$F,'Each Gender Events'!$A63,'Official Medal Table'!$C:$C,'Each Gender Events'!AK$1,'Official Medal Table'!$E:$E,"Mixed")*'Medal values'!$B$1/2
+ COUNTIFS('Official Medal Table'!$G:$G,'Each Gender Events'!$A63,'Official Medal Table'!$C:$C,'Each Gender Events'!AK$1,'Official Medal Table'!$E:$E,"Mixed")*'Medal values'!$B$2/2
+ COUNTIFS('Official Medal Table'!$H:$H,'Each Gender Events'!$A63,'Official Medal Table'!$C:$C,'Each Gender Events'!AK$1,'Official Medal Table'!$E:$E,"Mixed")*'Medal values'!$B$3/2
+ COUNTIFS('Official Medal Table'!$I:$I,'Each Gender Events'!$A63,'Official Medal Table'!$C:$C,'Each Gender Events'!AK$1,'Official Medal Table'!$E:$E,"Mixed")*'Medal values'!$B$3/2</f>
        <v>0</v>
      </c>
      <c r="AL63">
        <f>COUNTIFS('Official Medal Table'!$F:$F,'Each Gender Events'!$A63,'Official Medal Table'!$C:$C,'Each Gender Events'!AL$1,'Official Medal Table'!$E:$E,'Each Gender Events'!AL$2)*'Medal values'!$B$1
+ COUNTIFS('Official Medal Table'!$G:$G,'Each Gender Events'!$A63,'Official Medal Table'!$C:$C,'Each Gender Events'!AL$1,'Official Medal Table'!$E:$E,'Each Gender Events'!AL$2)*'Medal values'!$B$2
+ COUNTIFS('Official Medal Table'!$H:$H,'Each Gender Events'!$A63,'Official Medal Table'!$C:$C,'Each Gender Events'!AL$1,'Official Medal Table'!$E:$E,'Each Gender Events'!AL$2)*'Medal values'!$B$3
+ COUNTIFS('Official Medal Table'!$I:$I,'Each Gender Events'!$A63,'Official Medal Table'!$C:$C,'Each Gender Events'!AL$1,'Official Medal Table'!$E:$E,'Each Gender Events'!AL$2)*'Medal values'!$B$3
+ COUNTIFS('Official Medal Table'!$F:$F,'Each Gender Events'!$A63,'Official Medal Table'!$C:$C,'Each Gender Events'!AL$1,'Official Medal Table'!$E:$E,"Mixed")*'Medal values'!$B$1/2
+ COUNTIFS('Official Medal Table'!$G:$G,'Each Gender Events'!$A63,'Official Medal Table'!$C:$C,'Each Gender Events'!AL$1,'Official Medal Table'!$E:$E,"Mixed")*'Medal values'!$B$2/2
+ COUNTIFS('Official Medal Table'!$H:$H,'Each Gender Events'!$A63,'Official Medal Table'!$C:$C,'Each Gender Events'!AL$1,'Official Medal Table'!$E:$E,"Mixed")*'Medal values'!$B$3/2
+ COUNTIFS('Official Medal Table'!$I:$I,'Each Gender Events'!$A63,'Official Medal Table'!$C:$C,'Each Gender Events'!AL$1,'Official Medal Table'!$E:$E,"Mixed")*'Medal values'!$B$3/2</f>
        <v>0</v>
      </c>
      <c r="AM63">
        <f>COUNTIFS('Official Medal Table'!$F:$F,'Each Gender Events'!$A63,'Official Medal Table'!$C:$C,'Each Gender Events'!AM$1,'Official Medal Table'!$E:$E,'Each Gender Events'!AM$2)*'Medal values'!$B$1
+ COUNTIFS('Official Medal Table'!$G:$G,'Each Gender Events'!$A63,'Official Medal Table'!$C:$C,'Each Gender Events'!AM$1,'Official Medal Table'!$E:$E,'Each Gender Events'!AM$2)*'Medal values'!$B$2
+ COUNTIFS('Official Medal Table'!$H:$H,'Each Gender Events'!$A63,'Official Medal Table'!$C:$C,'Each Gender Events'!AM$1,'Official Medal Table'!$E:$E,'Each Gender Events'!AM$2)*'Medal values'!$B$3
+ COUNTIFS('Official Medal Table'!$I:$I,'Each Gender Events'!$A63,'Official Medal Table'!$C:$C,'Each Gender Events'!AM$1,'Official Medal Table'!$E:$E,'Each Gender Events'!AM$2)*'Medal values'!$B$3
+ COUNTIFS('Official Medal Table'!$F:$F,'Each Gender Events'!$A63,'Official Medal Table'!$C:$C,'Each Gender Events'!AM$1,'Official Medal Table'!$E:$E,"Mixed")*'Medal values'!$B$1/2
+ COUNTIFS('Official Medal Table'!$G:$G,'Each Gender Events'!$A63,'Official Medal Table'!$C:$C,'Each Gender Events'!AM$1,'Official Medal Table'!$E:$E,"Mixed")*'Medal values'!$B$2/2
+ COUNTIFS('Official Medal Table'!$H:$H,'Each Gender Events'!$A63,'Official Medal Table'!$C:$C,'Each Gender Events'!AM$1,'Official Medal Table'!$E:$E,"Mixed")*'Medal values'!$B$3/2
+ COUNTIFS('Official Medal Table'!$I:$I,'Each Gender Events'!$A63,'Official Medal Table'!$C:$C,'Each Gender Events'!AM$1,'Official Medal Table'!$E:$E,"Mixed")*'Medal values'!$B$3/2</f>
        <v>0</v>
      </c>
      <c r="AN63">
        <f>COUNTIFS('Official Medal Table'!$F:$F,'Each Gender Events'!$A63,'Official Medal Table'!$C:$C,'Each Gender Events'!AN$1,'Official Medal Table'!$E:$E,'Each Gender Events'!AN$2)*'Medal values'!$B$1
+ COUNTIFS('Official Medal Table'!$G:$G,'Each Gender Events'!$A63,'Official Medal Table'!$C:$C,'Each Gender Events'!AN$1,'Official Medal Table'!$E:$E,'Each Gender Events'!AN$2)*'Medal values'!$B$2
+ COUNTIFS('Official Medal Table'!$H:$H,'Each Gender Events'!$A63,'Official Medal Table'!$C:$C,'Each Gender Events'!AN$1,'Official Medal Table'!$E:$E,'Each Gender Events'!AN$2)*'Medal values'!$B$3
+ COUNTIFS('Official Medal Table'!$I:$I,'Each Gender Events'!$A63,'Official Medal Table'!$C:$C,'Each Gender Events'!AN$1,'Official Medal Table'!$E:$E,'Each Gender Events'!AN$2)*'Medal values'!$B$3
+ COUNTIFS('Official Medal Table'!$F:$F,'Each Gender Events'!$A63,'Official Medal Table'!$C:$C,'Each Gender Events'!AN$1,'Official Medal Table'!$E:$E,"Mixed")*'Medal values'!$B$1/2
+ COUNTIFS('Official Medal Table'!$G:$G,'Each Gender Events'!$A63,'Official Medal Table'!$C:$C,'Each Gender Events'!AN$1,'Official Medal Table'!$E:$E,"Mixed")*'Medal values'!$B$2/2
+ COUNTIFS('Official Medal Table'!$H:$H,'Each Gender Events'!$A63,'Official Medal Table'!$C:$C,'Each Gender Events'!AN$1,'Official Medal Table'!$E:$E,"Mixed")*'Medal values'!$B$3/2
+ COUNTIFS('Official Medal Table'!$I:$I,'Each Gender Events'!$A63,'Official Medal Table'!$C:$C,'Each Gender Events'!AN$1,'Official Medal Table'!$E:$E,"Mixed")*'Medal values'!$B$3/2</f>
        <v>0</v>
      </c>
      <c r="AO63">
        <f>COUNTIFS('Official Medal Table'!$F:$F,'Each Gender Events'!$A63,'Official Medal Table'!$C:$C,'Each Gender Events'!AO$1,'Official Medal Table'!$E:$E,'Each Gender Events'!AO$2)*'Medal values'!$B$1
+ COUNTIFS('Official Medal Table'!$G:$G,'Each Gender Events'!$A63,'Official Medal Table'!$C:$C,'Each Gender Events'!AO$1,'Official Medal Table'!$E:$E,'Each Gender Events'!AO$2)*'Medal values'!$B$2
+ COUNTIFS('Official Medal Table'!$H:$H,'Each Gender Events'!$A63,'Official Medal Table'!$C:$C,'Each Gender Events'!AO$1,'Official Medal Table'!$E:$E,'Each Gender Events'!AO$2)*'Medal values'!$B$3
+ COUNTIFS('Official Medal Table'!$I:$I,'Each Gender Events'!$A63,'Official Medal Table'!$C:$C,'Each Gender Events'!AO$1,'Official Medal Table'!$E:$E,'Each Gender Events'!AO$2)*'Medal values'!$B$3
+ COUNTIFS('Official Medal Table'!$F:$F,'Each Gender Events'!$A63,'Official Medal Table'!$C:$C,'Each Gender Events'!AO$1,'Official Medal Table'!$E:$E,"Mixed")*'Medal values'!$B$1/2
+ COUNTIFS('Official Medal Table'!$G:$G,'Each Gender Events'!$A63,'Official Medal Table'!$C:$C,'Each Gender Events'!AO$1,'Official Medal Table'!$E:$E,"Mixed")*'Medal values'!$B$2/2
+ COUNTIFS('Official Medal Table'!$H:$H,'Each Gender Events'!$A63,'Official Medal Table'!$C:$C,'Each Gender Events'!AO$1,'Official Medal Table'!$E:$E,"Mixed")*'Medal values'!$B$3/2
+ COUNTIFS('Official Medal Table'!$I:$I,'Each Gender Events'!$A63,'Official Medal Table'!$C:$C,'Each Gender Events'!AO$1,'Official Medal Table'!$E:$E,"Mixed")*'Medal values'!$B$3/2</f>
        <v>0</v>
      </c>
      <c r="AP63">
        <f>COUNTIFS('Official Medal Table'!$F:$F,'Each Gender Events'!$A63,'Official Medal Table'!$C:$C,'Each Gender Events'!AP$1,'Official Medal Table'!$E:$E,'Each Gender Events'!AP$2)*'Medal values'!$B$1
+ COUNTIFS('Official Medal Table'!$G:$G,'Each Gender Events'!$A63,'Official Medal Table'!$C:$C,'Each Gender Events'!AP$1,'Official Medal Table'!$E:$E,'Each Gender Events'!AP$2)*'Medal values'!$B$2
+ COUNTIFS('Official Medal Table'!$H:$H,'Each Gender Events'!$A63,'Official Medal Table'!$C:$C,'Each Gender Events'!AP$1,'Official Medal Table'!$E:$E,'Each Gender Events'!AP$2)*'Medal values'!$B$3
+ COUNTIFS('Official Medal Table'!$I:$I,'Each Gender Events'!$A63,'Official Medal Table'!$C:$C,'Each Gender Events'!AP$1,'Official Medal Table'!$E:$E,'Each Gender Events'!AP$2)*'Medal values'!$B$3
+ COUNTIFS('Official Medal Table'!$F:$F,'Each Gender Events'!$A63,'Official Medal Table'!$C:$C,'Each Gender Events'!AP$1,'Official Medal Table'!$E:$E,"Mixed")*'Medal values'!$B$1/2
+ COUNTIFS('Official Medal Table'!$G:$G,'Each Gender Events'!$A63,'Official Medal Table'!$C:$C,'Each Gender Events'!AP$1,'Official Medal Table'!$E:$E,"Mixed")*'Medal values'!$B$2/2
+ COUNTIFS('Official Medal Table'!$H:$H,'Each Gender Events'!$A63,'Official Medal Table'!$C:$C,'Each Gender Events'!AP$1,'Official Medal Table'!$E:$E,"Mixed")*'Medal values'!$B$3/2
+ COUNTIFS('Official Medal Table'!$I:$I,'Each Gender Events'!$A63,'Official Medal Table'!$C:$C,'Each Gender Events'!AP$1,'Official Medal Table'!$E:$E,"Mixed")*'Medal values'!$B$3/2</f>
        <v>0</v>
      </c>
      <c r="AQ63">
        <f>COUNTIFS('Official Medal Table'!$F:$F,'Each Gender Events'!$A63,'Official Medal Table'!$C:$C,'Each Gender Events'!AQ$1,'Official Medal Table'!$E:$E,'Each Gender Events'!AQ$2)*'Medal values'!$B$1
+ COUNTIFS('Official Medal Table'!$G:$G,'Each Gender Events'!$A63,'Official Medal Table'!$C:$C,'Each Gender Events'!AQ$1,'Official Medal Table'!$E:$E,'Each Gender Events'!AQ$2)*'Medal values'!$B$2
+ COUNTIFS('Official Medal Table'!$H:$H,'Each Gender Events'!$A63,'Official Medal Table'!$C:$C,'Each Gender Events'!AQ$1,'Official Medal Table'!$E:$E,'Each Gender Events'!AQ$2)*'Medal values'!$B$3
+ COUNTIFS('Official Medal Table'!$I:$I,'Each Gender Events'!$A63,'Official Medal Table'!$C:$C,'Each Gender Events'!AQ$1,'Official Medal Table'!$E:$E,'Each Gender Events'!AQ$2)*'Medal values'!$B$3
+ COUNTIFS('Official Medal Table'!$F:$F,'Each Gender Events'!$A63,'Official Medal Table'!$C:$C,'Each Gender Events'!AQ$1,'Official Medal Table'!$E:$E,"Mixed")*'Medal values'!$B$1/2
+ COUNTIFS('Official Medal Table'!$G:$G,'Each Gender Events'!$A63,'Official Medal Table'!$C:$C,'Each Gender Events'!AQ$1,'Official Medal Table'!$E:$E,"Mixed")*'Medal values'!$B$2/2
+ COUNTIFS('Official Medal Table'!$H:$H,'Each Gender Events'!$A63,'Official Medal Table'!$C:$C,'Each Gender Events'!AQ$1,'Official Medal Table'!$E:$E,"Mixed")*'Medal values'!$B$3/2
+ COUNTIFS('Official Medal Table'!$I:$I,'Each Gender Events'!$A63,'Official Medal Table'!$C:$C,'Each Gender Events'!AQ$1,'Official Medal Table'!$E:$E,"Mixed")*'Medal values'!$B$3/2</f>
        <v>0</v>
      </c>
      <c r="AR63">
        <f>COUNTIFS('Official Medal Table'!$F:$F,'Each Gender Events'!$A63,'Official Medal Table'!$C:$C,'Each Gender Events'!AR$1,'Official Medal Table'!$E:$E,'Each Gender Events'!AR$2)*'Medal values'!$B$1
+ COUNTIFS('Official Medal Table'!$G:$G,'Each Gender Events'!$A63,'Official Medal Table'!$C:$C,'Each Gender Events'!AR$1,'Official Medal Table'!$E:$E,'Each Gender Events'!AR$2)*'Medal values'!$B$2
+ COUNTIFS('Official Medal Table'!$H:$H,'Each Gender Events'!$A63,'Official Medal Table'!$C:$C,'Each Gender Events'!AR$1,'Official Medal Table'!$E:$E,'Each Gender Events'!AR$2)*'Medal values'!$B$3
+ COUNTIFS('Official Medal Table'!$I:$I,'Each Gender Events'!$A63,'Official Medal Table'!$C:$C,'Each Gender Events'!AR$1,'Official Medal Table'!$E:$E,'Each Gender Events'!AR$2)*'Medal values'!$B$3
+ COUNTIFS('Official Medal Table'!$F:$F,'Each Gender Events'!$A63,'Official Medal Table'!$C:$C,'Each Gender Events'!AR$1,'Official Medal Table'!$E:$E,"Mixed")*'Medal values'!$B$1/2
+ COUNTIFS('Official Medal Table'!$G:$G,'Each Gender Events'!$A63,'Official Medal Table'!$C:$C,'Each Gender Events'!AR$1,'Official Medal Table'!$E:$E,"Mixed")*'Medal values'!$B$2/2
+ COUNTIFS('Official Medal Table'!$H:$H,'Each Gender Events'!$A63,'Official Medal Table'!$C:$C,'Each Gender Events'!AR$1,'Official Medal Table'!$E:$E,"Mixed")*'Medal values'!$B$3/2
+ COUNTIFS('Official Medal Table'!$I:$I,'Each Gender Events'!$A63,'Official Medal Table'!$C:$C,'Each Gender Events'!AR$1,'Official Medal Table'!$E:$E,"Mixed")*'Medal values'!$B$3/2</f>
        <v>0</v>
      </c>
      <c r="AS63">
        <f>COUNTIFS('Official Medal Table'!$F:$F,'Each Gender Events'!$A63,'Official Medal Table'!$C:$C,'Each Gender Events'!AS$1,'Official Medal Table'!$E:$E,'Each Gender Events'!AS$2)*'Medal values'!$B$1
+ COUNTIFS('Official Medal Table'!$G:$G,'Each Gender Events'!$A63,'Official Medal Table'!$C:$C,'Each Gender Events'!AS$1,'Official Medal Table'!$E:$E,'Each Gender Events'!AS$2)*'Medal values'!$B$2
+ COUNTIFS('Official Medal Table'!$H:$H,'Each Gender Events'!$A63,'Official Medal Table'!$C:$C,'Each Gender Events'!AS$1,'Official Medal Table'!$E:$E,'Each Gender Events'!AS$2)*'Medal values'!$B$3
+ COUNTIFS('Official Medal Table'!$I:$I,'Each Gender Events'!$A63,'Official Medal Table'!$C:$C,'Each Gender Events'!AS$1,'Official Medal Table'!$E:$E,'Each Gender Events'!AS$2)*'Medal values'!$B$3
+ COUNTIFS('Official Medal Table'!$F:$F,'Each Gender Events'!$A63,'Official Medal Table'!$C:$C,'Each Gender Events'!AS$1,'Official Medal Table'!$E:$E,"Mixed")*'Medal values'!$B$1/2
+ COUNTIFS('Official Medal Table'!$G:$G,'Each Gender Events'!$A63,'Official Medal Table'!$C:$C,'Each Gender Events'!AS$1,'Official Medal Table'!$E:$E,"Mixed")*'Medal values'!$B$2/2
+ COUNTIFS('Official Medal Table'!$H:$H,'Each Gender Events'!$A63,'Official Medal Table'!$C:$C,'Each Gender Events'!AS$1,'Official Medal Table'!$E:$E,"Mixed")*'Medal values'!$B$3/2
+ COUNTIFS('Official Medal Table'!$I:$I,'Each Gender Events'!$A63,'Official Medal Table'!$C:$C,'Each Gender Events'!AS$1,'Official Medal Table'!$E:$E,"Mixed")*'Medal values'!$B$3/2</f>
        <v>0</v>
      </c>
      <c r="AT63">
        <f>COUNTIFS('Official Medal Table'!$F:$F,'Each Gender Events'!$A63,'Official Medal Table'!$C:$C,'Each Gender Events'!AT$1,'Official Medal Table'!$E:$E,'Each Gender Events'!AT$2)*'Medal values'!$B$1
+ COUNTIFS('Official Medal Table'!$G:$G,'Each Gender Events'!$A63,'Official Medal Table'!$C:$C,'Each Gender Events'!AT$1,'Official Medal Table'!$E:$E,'Each Gender Events'!AT$2)*'Medal values'!$B$2
+ COUNTIFS('Official Medal Table'!$H:$H,'Each Gender Events'!$A63,'Official Medal Table'!$C:$C,'Each Gender Events'!AT$1,'Official Medal Table'!$E:$E,'Each Gender Events'!AT$2)*'Medal values'!$B$3
+ COUNTIFS('Official Medal Table'!$I:$I,'Each Gender Events'!$A63,'Official Medal Table'!$C:$C,'Each Gender Events'!AT$1,'Official Medal Table'!$E:$E,'Each Gender Events'!AT$2)*'Medal values'!$B$3
+ COUNTIFS('Official Medal Table'!$F:$F,'Each Gender Events'!$A63,'Official Medal Table'!$C:$C,'Each Gender Events'!AT$1,'Official Medal Table'!$E:$E,"Mixed")*'Medal values'!$B$1/2
+ COUNTIFS('Official Medal Table'!$G:$G,'Each Gender Events'!$A63,'Official Medal Table'!$C:$C,'Each Gender Events'!AT$1,'Official Medal Table'!$E:$E,"Mixed")*'Medal values'!$B$2/2
+ COUNTIFS('Official Medal Table'!$H:$H,'Each Gender Events'!$A63,'Official Medal Table'!$C:$C,'Each Gender Events'!AT$1,'Official Medal Table'!$E:$E,"Mixed")*'Medal values'!$B$3/2
+ COUNTIFS('Official Medal Table'!$I:$I,'Each Gender Events'!$A63,'Official Medal Table'!$C:$C,'Each Gender Events'!AT$1,'Official Medal Table'!$E:$E,"Mixed")*'Medal values'!$B$3/2</f>
        <v>0</v>
      </c>
      <c r="AU63">
        <f>COUNTIFS('Official Medal Table'!$F:$F,'Each Gender Events'!$A63,'Official Medal Table'!$C:$C,'Each Gender Events'!AU$1,'Official Medal Table'!$E:$E,'Each Gender Events'!AU$2)*'Medal values'!$B$1
+ COUNTIFS('Official Medal Table'!$G:$G,'Each Gender Events'!$A63,'Official Medal Table'!$C:$C,'Each Gender Events'!AU$1,'Official Medal Table'!$E:$E,'Each Gender Events'!AU$2)*'Medal values'!$B$2
+ COUNTIFS('Official Medal Table'!$H:$H,'Each Gender Events'!$A63,'Official Medal Table'!$C:$C,'Each Gender Events'!AU$1,'Official Medal Table'!$E:$E,'Each Gender Events'!AU$2)*'Medal values'!$B$3
+ COUNTIFS('Official Medal Table'!$I:$I,'Each Gender Events'!$A63,'Official Medal Table'!$C:$C,'Each Gender Events'!AU$1,'Official Medal Table'!$E:$E,'Each Gender Events'!AU$2)*'Medal values'!$B$3
+ COUNTIFS('Official Medal Table'!$F:$F,'Each Gender Events'!$A63,'Official Medal Table'!$C:$C,'Each Gender Events'!AU$1,'Official Medal Table'!$E:$E,"Mixed")*'Medal values'!$B$1/2
+ COUNTIFS('Official Medal Table'!$G:$G,'Each Gender Events'!$A63,'Official Medal Table'!$C:$C,'Each Gender Events'!AU$1,'Official Medal Table'!$E:$E,"Mixed")*'Medal values'!$B$2/2
+ COUNTIFS('Official Medal Table'!$H:$H,'Each Gender Events'!$A63,'Official Medal Table'!$C:$C,'Each Gender Events'!AU$1,'Official Medal Table'!$E:$E,"Mixed")*'Medal values'!$B$3/2
+ COUNTIFS('Official Medal Table'!$I:$I,'Each Gender Events'!$A63,'Official Medal Table'!$C:$C,'Each Gender Events'!AU$1,'Official Medal Table'!$E:$E,"Mixed")*'Medal values'!$B$3/2</f>
        <v>0</v>
      </c>
      <c r="AV63">
        <f>COUNTIFS('Official Medal Table'!$F:$F,'Each Gender Events'!$A63,'Official Medal Table'!$C:$C,'Each Gender Events'!AV$1,'Official Medal Table'!$E:$E,'Each Gender Events'!AV$2)*'Medal values'!$B$1
+ COUNTIFS('Official Medal Table'!$G:$G,'Each Gender Events'!$A63,'Official Medal Table'!$C:$C,'Each Gender Events'!AV$1,'Official Medal Table'!$E:$E,'Each Gender Events'!AV$2)*'Medal values'!$B$2
+ COUNTIFS('Official Medal Table'!$H:$H,'Each Gender Events'!$A63,'Official Medal Table'!$C:$C,'Each Gender Events'!AV$1,'Official Medal Table'!$E:$E,'Each Gender Events'!AV$2)*'Medal values'!$B$3
+ COUNTIFS('Official Medal Table'!$I:$I,'Each Gender Events'!$A63,'Official Medal Table'!$C:$C,'Each Gender Events'!AV$1,'Official Medal Table'!$E:$E,'Each Gender Events'!AV$2)*'Medal values'!$B$3
+ COUNTIFS('Official Medal Table'!$F:$F,'Each Gender Events'!$A63,'Official Medal Table'!$C:$C,'Each Gender Events'!AV$1,'Official Medal Table'!$E:$E,"Mixed")*'Medal values'!$B$1/2
+ COUNTIFS('Official Medal Table'!$G:$G,'Each Gender Events'!$A63,'Official Medal Table'!$C:$C,'Each Gender Events'!AV$1,'Official Medal Table'!$E:$E,"Mixed")*'Medal values'!$B$2/2
+ COUNTIFS('Official Medal Table'!$H:$H,'Each Gender Events'!$A63,'Official Medal Table'!$C:$C,'Each Gender Events'!AV$1,'Official Medal Table'!$E:$E,"Mixed")*'Medal values'!$B$3/2
+ COUNTIFS('Official Medal Table'!$I:$I,'Each Gender Events'!$A63,'Official Medal Table'!$C:$C,'Each Gender Events'!AV$1,'Official Medal Table'!$E:$E,"Mixed")*'Medal values'!$B$3/2</f>
        <v>0</v>
      </c>
      <c r="AW63">
        <f>COUNTIFS('Official Medal Table'!$F:$F,'Each Gender Events'!$A63,'Official Medal Table'!$C:$C,'Each Gender Events'!AW$1,'Official Medal Table'!$E:$E,'Each Gender Events'!AW$2)*'Medal values'!$B$1
+ COUNTIFS('Official Medal Table'!$G:$G,'Each Gender Events'!$A63,'Official Medal Table'!$C:$C,'Each Gender Events'!AW$1,'Official Medal Table'!$E:$E,'Each Gender Events'!AW$2)*'Medal values'!$B$2
+ COUNTIFS('Official Medal Table'!$H:$H,'Each Gender Events'!$A63,'Official Medal Table'!$C:$C,'Each Gender Events'!AW$1,'Official Medal Table'!$E:$E,'Each Gender Events'!AW$2)*'Medal values'!$B$3
+ COUNTIFS('Official Medal Table'!$I:$I,'Each Gender Events'!$A63,'Official Medal Table'!$C:$C,'Each Gender Events'!AW$1,'Official Medal Table'!$E:$E,'Each Gender Events'!AW$2)*'Medal values'!$B$3
+ COUNTIFS('Official Medal Table'!$F:$F,'Each Gender Events'!$A63,'Official Medal Table'!$C:$C,'Each Gender Events'!AW$1,'Official Medal Table'!$E:$E,"Mixed")*'Medal values'!$B$1/2
+ COUNTIFS('Official Medal Table'!$G:$G,'Each Gender Events'!$A63,'Official Medal Table'!$C:$C,'Each Gender Events'!AW$1,'Official Medal Table'!$E:$E,"Mixed")*'Medal values'!$B$2/2
+ COUNTIFS('Official Medal Table'!$H:$H,'Each Gender Events'!$A63,'Official Medal Table'!$C:$C,'Each Gender Events'!AW$1,'Official Medal Table'!$E:$E,"Mixed")*'Medal values'!$B$3/2
+ COUNTIFS('Official Medal Table'!$I:$I,'Each Gender Events'!$A63,'Official Medal Table'!$C:$C,'Each Gender Events'!AW$1,'Official Medal Table'!$E:$E,"Mixed")*'Medal values'!$B$3/2</f>
        <v>0</v>
      </c>
      <c r="AX63">
        <f>COUNTIFS('Official Medal Table'!$F:$F,'Each Gender Events'!$A63,'Official Medal Table'!$C:$C,'Each Gender Events'!AX$1,'Official Medal Table'!$E:$E,'Each Gender Events'!AX$2)*'Medal values'!$B$1
+ COUNTIFS('Official Medal Table'!$G:$G,'Each Gender Events'!$A63,'Official Medal Table'!$C:$C,'Each Gender Events'!AX$1,'Official Medal Table'!$E:$E,'Each Gender Events'!AX$2)*'Medal values'!$B$2
+ COUNTIFS('Official Medal Table'!$H:$H,'Each Gender Events'!$A63,'Official Medal Table'!$C:$C,'Each Gender Events'!AX$1,'Official Medal Table'!$E:$E,'Each Gender Events'!AX$2)*'Medal values'!$B$3
+ COUNTIFS('Official Medal Table'!$I:$I,'Each Gender Events'!$A63,'Official Medal Table'!$C:$C,'Each Gender Events'!AX$1,'Official Medal Table'!$E:$E,'Each Gender Events'!AX$2)*'Medal values'!$B$3
+ COUNTIFS('Official Medal Table'!$F:$F,'Each Gender Events'!$A63,'Official Medal Table'!$C:$C,'Each Gender Events'!AX$1,'Official Medal Table'!$E:$E,"Mixed")*'Medal values'!$B$1/2
+ COUNTIFS('Official Medal Table'!$G:$G,'Each Gender Events'!$A63,'Official Medal Table'!$C:$C,'Each Gender Events'!AX$1,'Official Medal Table'!$E:$E,"Mixed")*'Medal values'!$B$2/2
+ COUNTIFS('Official Medal Table'!$H:$H,'Each Gender Events'!$A63,'Official Medal Table'!$C:$C,'Each Gender Events'!AX$1,'Official Medal Table'!$E:$E,"Mixed")*'Medal values'!$B$3/2
+ COUNTIFS('Official Medal Table'!$I:$I,'Each Gender Events'!$A63,'Official Medal Table'!$C:$C,'Each Gender Events'!AX$1,'Official Medal Table'!$E:$E,"Mixed")*'Medal values'!$B$3/2</f>
        <v>0</v>
      </c>
      <c r="AY63">
        <f>COUNTIFS('Official Medal Table'!$F:$F,'Each Gender Events'!$A63,'Official Medal Table'!$C:$C,'Each Gender Events'!AY$1,'Official Medal Table'!$E:$E,'Each Gender Events'!AY$2)*'Medal values'!$B$1
+ COUNTIFS('Official Medal Table'!$G:$G,'Each Gender Events'!$A63,'Official Medal Table'!$C:$C,'Each Gender Events'!AY$1,'Official Medal Table'!$E:$E,'Each Gender Events'!AY$2)*'Medal values'!$B$2
+ COUNTIFS('Official Medal Table'!$H:$H,'Each Gender Events'!$A63,'Official Medal Table'!$C:$C,'Each Gender Events'!AY$1,'Official Medal Table'!$E:$E,'Each Gender Events'!AY$2)*'Medal values'!$B$3
+ COUNTIFS('Official Medal Table'!$I:$I,'Each Gender Events'!$A63,'Official Medal Table'!$C:$C,'Each Gender Events'!AY$1,'Official Medal Table'!$E:$E,'Each Gender Events'!AY$2)*'Medal values'!$B$3
+ COUNTIFS('Official Medal Table'!$F:$F,'Each Gender Events'!$A63,'Official Medal Table'!$C:$C,'Each Gender Events'!AY$1,'Official Medal Table'!$E:$E,"Mixed")*'Medal values'!$B$1/2
+ COUNTIFS('Official Medal Table'!$G:$G,'Each Gender Events'!$A63,'Official Medal Table'!$C:$C,'Each Gender Events'!AY$1,'Official Medal Table'!$E:$E,"Mixed")*'Medal values'!$B$2/2
+ COUNTIFS('Official Medal Table'!$H:$H,'Each Gender Events'!$A63,'Official Medal Table'!$C:$C,'Each Gender Events'!AY$1,'Official Medal Table'!$E:$E,"Mixed")*'Medal values'!$B$3/2
+ COUNTIFS('Official Medal Table'!$I:$I,'Each Gender Events'!$A63,'Official Medal Table'!$C:$C,'Each Gender Events'!AY$1,'Official Medal Table'!$E:$E,"Mixed")*'Medal values'!$B$3/2</f>
        <v>0</v>
      </c>
      <c r="AZ63">
        <f>COUNTIFS('Official Medal Table'!$F:$F,'Each Gender Events'!$A63,'Official Medal Table'!$C:$C,'Each Gender Events'!AZ$1,'Official Medal Table'!$E:$E,'Each Gender Events'!AZ$2)*'Medal values'!$B$1
+ COUNTIFS('Official Medal Table'!$G:$G,'Each Gender Events'!$A63,'Official Medal Table'!$C:$C,'Each Gender Events'!AZ$1,'Official Medal Table'!$E:$E,'Each Gender Events'!AZ$2)*'Medal values'!$B$2
+ COUNTIFS('Official Medal Table'!$H:$H,'Each Gender Events'!$A63,'Official Medal Table'!$C:$C,'Each Gender Events'!AZ$1,'Official Medal Table'!$E:$E,'Each Gender Events'!AZ$2)*'Medal values'!$B$3
+ COUNTIFS('Official Medal Table'!$I:$I,'Each Gender Events'!$A63,'Official Medal Table'!$C:$C,'Each Gender Events'!AZ$1,'Official Medal Table'!$E:$E,'Each Gender Events'!AZ$2)*'Medal values'!$B$3
+ COUNTIFS('Official Medal Table'!$F:$F,'Each Gender Events'!$A63,'Official Medal Table'!$C:$C,'Each Gender Events'!AZ$1,'Official Medal Table'!$E:$E,"Mixed")*'Medal values'!$B$1/2
+ COUNTIFS('Official Medal Table'!$G:$G,'Each Gender Events'!$A63,'Official Medal Table'!$C:$C,'Each Gender Events'!AZ$1,'Official Medal Table'!$E:$E,"Mixed")*'Medal values'!$B$2/2
+ COUNTIFS('Official Medal Table'!$H:$H,'Each Gender Events'!$A63,'Official Medal Table'!$C:$C,'Each Gender Events'!AZ$1,'Official Medal Table'!$E:$E,"Mixed")*'Medal values'!$B$3/2
+ COUNTIFS('Official Medal Table'!$I:$I,'Each Gender Events'!$A63,'Official Medal Table'!$C:$C,'Each Gender Events'!AZ$1,'Official Medal Table'!$E:$E,"Mixed")*'Medal values'!$B$3/2</f>
        <v>0</v>
      </c>
      <c r="BA63">
        <f>COUNTIFS('Official Medal Table'!$F:$F,'Each Gender Events'!$A63,'Official Medal Table'!$C:$C,'Each Gender Events'!BA$1,'Official Medal Table'!$E:$E,'Each Gender Events'!BA$2)*'Medal values'!$B$1
+ COUNTIFS('Official Medal Table'!$G:$G,'Each Gender Events'!$A63,'Official Medal Table'!$C:$C,'Each Gender Events'!BA$1,'Official Medal Table'!$E:$E,'Each Gender Events'!BA$2)*'Medal values'!$B$2
+ COUNTIFS('Official Medal Table'!$H:$H,'Each Gender Events'!$A63,'Official Medal Table'!$C:$C,'Each Gender Events'!BA$1,'Official Medal Table'!$E:$E,'Each Gender Events'!BA$2)*'Medal values'!$B$3
+ COUNTIFS('Official Medal Table'!$I:$I,'Each Gender Events'!$A63,'Official Medal Table'!$C:$C,'Each Gender Events'!BA$1,'Official Medal Table'!$E:$E,'Each Gender Events'!BA$2)*'Medal values'!$B$3
+ COUNTIFS('Official Medal Table'!$F:$F,'Each Gender Events'!$A63,'Official Medal Table'!$C:$C,'Each Gender Events'!BA$1,'Official Medal Table'!$E:$E,"Mixed")*'Medal values'!$B$1/2
+ COUNTIFS('Official Medal Table'!$G:$G,'Each Gender Events'!$A63,'Official Medal Table'!$C:$C,'Each Gender Events'!BA$1,'Official Medal Table'!$E:$E,"Mixed")*'Medal values'!$B$2/2
+ COUNTIFS('Official Medal Table'!$H:$H,'Each Gender Events'!$A63,'Official Medal Table'!$C:$C,'Each Gender Events'!BA$1,'Official Medal Table'!$E:$E,"Mixed")*'Medal values'!$B$3/2
+ COUNTIFS('Official Medal Table'!$I:$I,'Each Gender Events'!$A63,'Official Medal Table'!$C:$C,'Each Gender Events'!BA$1,'Official Medal Table'!$E:$E,"Mixed")*'Medal values'!$B$3/2</f>
        <v>0</v>
      </c>
      <c r="BB63">
        <f>COUNTIFS('Official Medal Table'!$F:$F,'Each Gender Events'!$A63,'Official Medal Table'!$C:$C,'Each Gender Events'!BB$1,'Official Medal Table'!$E:$E,'Each Gender Events'!BB$2)*'Medal values'!$B$1
+ COUNTIFS('Official Medal Table'!$G:$G,'Each Gender Events'!$A63,'Official Medal Table'!$C:$C,'Each Gender Events'!BB$1,'Official Medal Table'!$E:$E,'Each Gender Events'!BB$2)*'Medal values'!$B$2
+ COUNTIFS('Official Medal Table'!$H:$H,'Each Gender Events'!$A63,'Official Medal Table'!$C:$C,'Each Gender Events'!BB$1,'Official Medal Table'!$E:$E,'Each Gender Events'!BB$2)*'Medal values'!$B$3
+ COUNTIFS('Official Medal Table'!$I:$I,'Each Gender Events'!$A63,'Official Medal Table'!$C:$C,'Each Gender Events'!BB$1,'Official Medal Table'!$E:$E,'Each Gender Events'!BB$2)*'Medal values'!$B$3
+ COUNTIFS('Official Medal Table'!$F:$F,'Each Gender Events'!$A63,'Official Medal Table'!$C:$C,'Each Gender Events'!BB$1,'Official Medal Table'!$E:$E,"Mixed")*'Medal values'!$B$1/2
+ COUNTIFS('Official Medal Table'!$G:$G,'Each Gender Events'!$A63,'Official Medal Table'!$C:$C,'Each Gender Events'!BB$1,'Official Medal Table'!$E:$E,"Mixed")*'Medal values'!$B$2/2
+ COUNTIFS('Official Medal Table'!$H:$H,'Each Gender Events'!$A63,'Official Medal Table'!$C:$C,'Each Gender Events'!BB$1,'Official Medal Table'!$E:$E,"Mixed")*'Medal values'!$B$3/2
+ COUNTIFS('Official Medal Table'!$I:$I,'Each Gender Events'!$A63,'Official Medal Table'!$C:$C,'Each Gender Events'!BB$1,'Official Medal Table'!$E:$E,"Mixed")*'Medal values'!$B$3/2</f>
        <v>0</v>
      </c>
      <c r="BC63">
        <f>COUNTIFS('Official Medal Table'!$F:$F,'Each Gender Events'!$A63,'Official Medal Table'!$C:$C,'Each Gender Events'!BC$1,'Official Medal Table'!$E:$E,'Each Gender Events'!BC$2)*'Medal values'!$B$1
+ COUNTIFS('Official Medal Table'!$G:$G,'Each Gender Events'!$A63,'Official Medal Table'!$C:$C,'Each Gender Events'!BC$1,'Official Medal Table'!$E:$E,'Each Gender Events'!BC$2)*'Medal values'!$B$2
+ COUNTIFS('Official Medal Table'!$H:$H,'Each Gender Events'!$A63,'Official Medal Table'!$C:$C,'Each Gender Events'!BC$1,'Official Medal Table'!$E:$E,'Each Gender Events'!BC$2)*'Medal values'!$B$3
+ COUNTIFS('Official Medal Table'!$I:$I,'Each Gender Events'!$A63,'Official Medal Table'!$C:$C,'Each Gender Events'!BC$1,'Official Medal Table'!$E:$E,'Each Gender Events'!BC$2)*'Medal values'!$B$3
+ COUNTIFS('Official Medal Table'!$F:$F,'Each Gender Events'!$A63,'Official Medal Table'!$C:$C,'Each Gender Events'!BC$1,'Official Medal Table'!$E:$E,"Mixed")*'Medal values'!$B$1/2
+ COUNTIFS('Official Medal Table'!$G:$G,'Each Gender Events'!$A63,'Official Medal Table'!$C:$C,'Each Gender Events'!BC$1,'Official Medal Table'!$E:$E,"Mixed")*'Medal values'!$B$2/2
+ COUNTIFS('Official Medal Table'!$H:$H,'Each Gender Events'!$A63,'Official Medal Table'!$C:$C,'Each Gender Events'!BC$1,'Official Medal Table'!$E:$E,"Mixed")*'Medal values'!$B$3/2
+ COUNTIFS('Official Medal Table'!$I:$I,'Each Gender Events'!$A63,'Official Medal Table'!$C:$C,'Each Gender Events'!BC$1,'Official Medal Table'!$E:$E,"Mixed")*'Medal values'!$B$3/2</f>
        <v>0</v>
      </c>
      <c r="BD63">
        <f>COUNTIFS('Official Medal Table'!$F:$F,'Each Gender Events'!$A63,'Official Medal Table'!$C:$C,'Each Gender Events'!BD$1,'Official Medal Table'!$E:$E,'Each Gender Events'!BD$2)*'Medal values'!$B$1
+ COUNTIFS('Official Medal Table'!$G:$G,'Each Gender Events'!$A63,'Official Medal Table'!$C:$C,'Each Gender Events'!BD$1,'Official Medal Table'!$E:$E,'Each Gender Events'!BD$2)*'Medal values'!$B$2
+ COUNTIFS('Official Medal Table'!$H:$H,'Each Gender Events'!$A63,'Official Medal Table'!$C:$C,'Each Gender Events'!BD$1,'Official Medal Table'!$E:$E,'Each Gender Events'!BD$2)*'Medal values'!$B$3
+ COUNTIFS('Official Medal Table'!$I:$I,'Each Gender Events'!$A63,'Official Medal Table'!$C:$C,'Each Gender Events'!BD$1,'Official Medal Table'!$E:$E,'Each Gender Events'!BD$2)*'Medal values'!$B$3
+ COUNTIFS('Official Medal Table'!$F:$F,'Each Gender Events'!$A63,'Official Medal Table'!$C:$C,'Each Gender Events'!BD$1,'Official Medal Table'!$E:$E,"Mixed")*'Medal values'!$B$1/2
+ COUNTIFS('Official Medal Table'!$G:$G,'Each Gender Events'!$A63,'Official Medal Table'!$C:$C,'Each Gender Events'!BD$1,'Official Medal Table'!$E:$E,"Mixed")*'Medal values'!$B$2/2
+ COUNTIFS('Official Medal Table'!$H:$H,'Each Gender Events'!$A63,'Official Medal Table'!$C:$C,'Each Gender Events'!BD$1,'Official Medal Table'!$E:$E,"Mixed")*'Medal values'!$B$3/2
+ COUNTIFS('Official Medal Table'!$I:$I,'Each Gender Events'!$A63,'Official Medal Table'!$C:$C,'Each Gender Events'!BD$1,'Official Medal Table'!$E:$E,"Mixed")*'Medal values'!$B$3/2</f>
        <v>0</v>
      </c>
      <c r="BE63">
        <f>COUNTIFS('Official Medal Table'!$F:$F,'Each Gender Events'!$A63,'Official Medal Table'!$C:$C,'Each Gender Events'!BE$1,'Official Medal Table'!$E:$E,'Each Gender Events'!BE$2)*'Medal values'!$B$1
+ COUNTIFS('Official Medal Table'!$G:$G,'Each Gender Events'!$A63,'Official Medal Table'!$C:$C,'Each Gender Events'!BE$1,'Official Medal Table'!$E:$E,'Each Gender Events'!BE$2)*'Medal values'!$B$2
+ COUNTIFS('Official Medal Table'!$H:$H,'Each Gender Events'!$A63,'Official Medal Table'!$C:$C,'Each Gender Events'!BE$1,'Official Medal Table'!$E:$E,'Each Gender Events'!BE$2)*'Medal values'!$B$3
+ COUNTIFS('Official Medal Table'!$I:$I,'Each Gender Events'!$A63,'Official Medal Table'!$C:$C,'Each Gender Events'!BE$1,'Official Medal Table'!$E:$E,'Each Gender Events'!BE$2)*'Medal values'!$B$3
+ COUNTIFS('Official Medal Table'!$F:$F,'Each Gender Events'!$A63,'Official Medal Table'!$C:$C,'Each Gender Events'!BE$1,'Official Medal Table'!$E:$E,"Mixed")*'Medal values'!$B$1/2
+ COUNTIFS('Official Medal Table'!$G:$G,'Each Gender Events'!$A63,'Official Medal Table'!$C:$C,'Each Gender Events'!BE$1,'Official Medal Table'!$E:$E,"Mixed")*'Medal values'!$B$2/2
+ COUNTIFS('Official Medal Table'!$H:$H,'Each Gender Events'!$A63,'Official Medal Table'!$C:$C,'Each Gender Events'!BE$1,'Official Medal Table'!$E:$E,"Mixed")*'Medal values'!$B$3/2
+ COUNTIFS('Official Medal Table'!$I:$I,'Each Gender Events'!$A63,'Official Medal Table'!$C:$C,'Each Gender Events'!BE$1,'Official Medal Table'!$E:$E,"Mixed")*'Medal values'!$B$3/2</f>
        <v>0</v>
      </c>
      <c r="BF63">
        <f>COUNTIFS('Official Medal Table'!$F:$F,'Each Gender Events'!$A63,'Official Medal Table'!$C:$C,'Each Gender Events'!BF$1,'Official Medal Table'!$E:$E,'Each Gender Events'!BF$2)*'Medal values'!$B$1
+ COUNTIFS('Official Medal Table'!$G:$G,'Each Gender Events'!$A63,'Official Medal Table'!$C:$C,'Each Gender Events'!BF$1,'Official Medal Table'!$E:$E,'Each Gender Events'!BF$2)*'Medal values'!$B$2
+ COUNTIFS('Official Medal Table'!$H:$H,'Each Gender Events'!$A63,'Official Medal Table'!$C:$C,'Each Gender Events'!BF$1,'Official Medal Table'!$E:$E,'Each Gender Events'!BF$2)*'Medal values'!$B$3
+ COUNTIFS('Official Medal Table'!$I:$I,'Each Gender Events'!$A63,'Official Medal Table'!$C:$C,'Each Gender Events'!BF$1,'Official Medal Table'!$E:$E,'Each Gender Events'!BF$2)*'Medal values'!$B$3
+ COUNTIFS('Official Medal Table'!$F:$F,'Each Gender Events'!$A63,'Official Medal Table'!$C:$C,'Each Gender Events'!BF$1,'Official Medal Table'!$E:$E,"Mixed")*'Medal values'!$B$1/2
+ COUNTIFS('Official Medal Table'!$G:$G,'Each Gender Events'!$A63,'Official Medal Table'!$C:$C,'Each Gender Events'!BF$1,'Official Medal Table'!$E:$E,"Mixed")*'Medal values'!$B$2/2
+ COUNTIFS('Official Medal Table'!$H:$H,'Each Gender Events'!$A63,'Official Medal Table'!$C:$C,'Each Gender Events'!BF$1,'Official Medal Table'!$E:$E,"Mixed")*'Medal values'!$B$3/2
+ COUNTIFS('Official Medal Table'!$I:$I,'Each Gender Events'!$A63,'Official Medal Table'!$C:$C,'Each Gender Events'!BF$1,'Official Medal Table'!$E:$E,"Mixed")*'Medal values'!$B$3/2</f>
        <v>0</v>
      </c>
      <c r="BG63">
        <f>COUNTIFS('Official Medal Table'!$F:$F,'Each Gender Events'!$A63,'Official Medal Table'!$C:$C,'Each Gender Events'!BG$1,'Official Medal Table'!$E:$E,'Each Gender Events'!BG$2)*'Medal values'!$B$1
+ COUNTIFS('Official Medal Table'!$G:$G,'Each Gender Events'!$A63,'Official Medal Table'!$C:$C,'Each Gender Events'!BG$1,'Official Medal Table'!$E:$E,'Each Gender Events'!BG$2)*'Medal values'!$B$2
+ COUNTIFS('Official Medal Table'!$H:$H,'Each Gender Events'!$A63,'Official Medal Table'!$C:$C,'Each Gender Events'!BG$1,'Official Medal Table'!$E:$E,'Each Gender Events'!BG$2)*'Medal values'!$B$3
+ COUNTIFS('Official Medal Table'!$I:$I,'Each Gender Events'!$A63,'Official Medal Table'!$C:$C,'Each Gender Events'!BG$1,'Official Medal Table'!$E:$E,'Each Gender Events'!BG$2)*'Medal values'!$B$3
+ COUNTIFS('Official Medal Table'!$F:$F,'Each Gender Events'!$A63,'Official Medal Table'!$C:$C,'Each Gender Events'!BG$1,'Official Medal Table'!$E:$E,"Mixed")*'Medal values'!$B$1/2
+ COUNTIFS('Official Medal Table'!$G:$G,'Each Gender Events'!$A63,'Official Medal Table'!$C:$C,'Each Gender Events'!BG$1,'Official Medal Table'!$E:$E,"Mixed")*'Medal values'!$B$2/2
+ COUNTIFS('Official Medal Table'!$H:$H,'Each Gender Events'!$A63,'Official Medal Table'!$C:$C,'Each Gender Events'!BG$1,'Official Medal Table'!$E:$E,"Mixed")*'Medal values'!$B$3/2
+ COUNTIFS('Official Medal Table'!$I:$I,'Each Gender Events'!$A63,'Official Medal Table'!$C:$C,'Each Gender Events'!BG$1,'Official Medal Table'!$E:$E,"Mixed")*'Medal values'!$B$3/2</f>
        <v>0</v>
      </c>
      <c r="BH63">
        <f>COUNTIFS('Official Medal Table'!$F:$F,'Each Gender Events'!$A63,'Official Medal Table'!$C:$C,'Each Gender Events'!BH$1,'Official Medal Table'!$E:$E,'Each Gender Events'!BH$2)*'Medal values'!$B$1
+ COUNTIFS('Official Medal Table'!$G:$G,'Each Gender Events'!$A63,'Official Medal Table'!$C:$C,'Each Gender Events'!BH$1,'Official Medal Table'!$E:$E,'Each Gender Events'!BH$2)*'Medal values'!$B$2
+ COUNTIFS('Official Medal Table'!$H:$H,'Each Gender Events'!$A63,'Official Medal Table'!$C:$C,'Each Gender Events'!BH$1,'Official Medal Table'!$E:$E,'Each Gender Events'!BH$2)*'Medal values'!$B$3
+ COUNTIFS('Official Medal Table'!$I:$I,'Each Gender Events'!$A63,'Official Medal Table'!$C:$C,'Each Gender Events'!BH$1,'Official Medal Table'!$E:$E,'Each Gender Events'!BH$2)*'Medal values'!$B$3
+ COUNTIFS('Official Medal Table'!$F:$F,'Each Gender Events'!$A63,'Official Medal Table'!$C:$C,'Each Gender Events'!BH$1,'Official Medal Table'!$E:$E,"Mixed")*'Medal values'!$B$1/2
+ COUNTIFS('Official Medal Table'!$G:$G,'Each Gender Events'!$A63,'Official Medal Table'!$C:$C,'Each Gender Events'!BH$1,'Official Medal Table'!$E:$E,"Mixed")*'Medal values'!$B$2/2
+ COUNTIFS('Official Medal Table'!$H:$H,'Each Gender Events'!$A63,'Official Medal Table'!$C:$C,'Each Gender Events'!BH$1,'Official Medal Table'!$E:$E,"Mixed")*'Medal values'!$B$3/2
+ COUNTIFS('Official Medal Table'!$I:$I,'Each Gender Events'!$A63,'Official Medal Table'!$C:$C,'Each Gender Events'!BH$1,'Official Medal Table'!$E:$E,"Mixed")*'Medal values'!$B$3/2</f>
        <v>0</v>
      </c>
      <c r="BI63">
        <f>COUNTIFS('Official Medal Table'!$F:$F,'Each Gender Events'!$A63,'Official Medal Table'!$C:$C,'Each Gender Events'!BI$1,'Official Medal Table'!$E:$E,'Each Gender Events'!BI$2)*'Medal values'!$B$1
+ COUNTIFS('Official Medal Table'!$G:$G,'Each Gender Events'!$A63,'Official Medal Table'!$C:$C,'Each Gender Events'!BI$1,'Official Medal Table'!$E:$E,'Each Gender Events'!BI$2)*'Medal values'!$B$2
+ COUNTIFS('Official Medal Table'!$H:$H,'Each Gender Events'!$A63,'Official Medal Table'!$C:$C,'Each Gender Events'!BI$1,'Official Medal Table'!$E:$E,'Each Gender Events'!BI$2)*'Medal values'!$B$3
+ COUNTIFS('Official Medal Table'!$I:$I,'Each Gender Events'!$A63,'Official Medal Table'!$C:$C,'Each Gender Events'!BI$1,'Official Medal Table'!$E:$E,'Each Gender Events'!BI$2)*'Medal values'!$B$3
+ COUNTIFS('Official Medal Table'!$F:$F,'Each Gender Events'!$A63,'Official Medal Table'!$C:$C,'Each Gender Events'!BI$1,'Official Medal Table'!$E:$E,"Mixed")*'Medal values'!$B$1/2
+ COUNTIFS('Official Medal Table'!$G:$G,'Each Gender Events'!$A63,'Official Medal Table'!$C:$C,'Each Gender Events'!BI$1,'Official Medal Table'!$E:$E,"Mixed")*'Medal values'!$B$2/2
+ COUNTIFS('Official Medal Table'!$H:$H,'Each Gender Events'!$A63,'Official Medal Table'!$C:$C,'Each Gender Events'!BI$1,'Official Medal Table'!$E:$E,"Mixed")*'Medal values'!$B$3/2
+ COUNTIFS('Official Medal Table'!$I:$I,'Each Gender Events'!$A63,'Official Medal Table'!$C:$C,'Each Gender Events'!BI$1,'Official Medal Table'!$E:$E,"Mixed")*'Medal values'!$B$3/2</f>
        <v>0</v>
      </c>
      <c r="BJ63">
        <f>COUNTIFS('Official Medal Table'!$F:$F,'Each Gender Events'!$A63,'Official Medal Table'!$C:$C,'Each Gender Events'!BJ$1,'Official Medal Table'!$E:$E,'Each Gender Events'!BJ$2)*'Medal values'!$B$1
+ COUNTIFS('Official Medal Table'!$G:$G,'Each Gender Events'!$A63,'Official Medal Table'!$C:$C,'Each Gender Events'!BJ$1,'Official Medal Table'!$E:$E,'Each Gender Events'!BJ$2)*'Medal values'!$B$2
+ COUNTIFS('Official Medal Table'!$H:$H,'Each Gender Events'!$A63,'Official Medal Table'!$C:$C,'Each Gender Events'!BJ$1,'Official Medal Table'!$E:$E,'Each Gender Events'!BJ$2)*'Medal values'!$B$3
+ COUNTIFS('Official Medal Table'!$I:$I,'Each Gender Events'!$A63,'Official Medal Table'!$C:$C,'Each Gender Events'!BJ$1,'Official Medal Table'!$E:$E,'Each Gender Events'!BJ$2)*'Medal values'!$B$3
+ COUNTIFS('Official Medal Table'!$F:$F,'Each Gender Events'!$A63,'Official Medal Table'!$C:$C,'Each Gender Events'!BJ$1,'Official Medal Table'!$E:$E,"Mixed")*'Medal values'!$B$1/2
+ COUNTIFS('Official Medal Table'!$G:$G,'Each Gender Events'!$A63,'Official Medal Table'!$C:$C,'Each Gender Events'!BJ$1,'Official Medal Table'!$E:$E,"Mixed")*'Medal values'!$B$2/2
+ COUNTIFS('Official Medal Table'!$H:$H,'Each Gender Events'!$A63,'Official Medal Table'!$C:$C,'Each Gender Events'!BJ$1,'Official Medal Table'!$E:$E,"Mixed")*'Medal values'!$B$3/2
+ COUNTIFS('Official Medal Table'!$I:$I,'Each Gender Events'!$A63,'Official Medal Table'!$C:$C,'Each Gender Events'!BJ$1,'Official Medal Table'!$E:$E,"Mixed")*'Medal values'!$B$3/2</f>
        <v>0</v>
      </c>
      <c r="BK63">
        <f>COUNTIFS('Official Medal Table'!$F:$F,'Each Gender Events'!$A63,'Official Medal Table'!$C:$C,'Each Gender Events'!BK$1,'Official Medal Table'!$E:$E,'Each Gender Events'!BK$2)*'Medal values'!$B$1
+ COUNTIFS('Official Medal Table'!$G:$G,'Each Gender Events'!$A63,'Official Medal Table'!$C:$C,'Each Gender Events'!BK$1,'Official Medal Table'!$E:$E,'Each Gender Events'!BK$2)*'Medal values'!$B$2
+ COUNTIFS('Official Medal Table'!$H:$H,'Each Gender Events'!$A63,'Official Medal Table'!$C:$C,'Each Gender Events'!BK$1,'Official Medal Table'!$E:$E,'Each Gender Events'!BK$2)*'Medal values'!$B$3
+ COUNTIFS('Official Medal Table'!$I:$I,'Each Gender Events'!$A63,'Official Medal Table'!$C:$C,'Each Gender Events'!BK$1,'Official Medal Table'!$E:$E,'Each Gender Events'!BK$2)*'Medal values'!$B$3
+ COUNTIFS('Official Medal Table'!$F:$F,'Each Gender Events'!$A63,'Official Medal Table'!$C:$C,'Each Gender Events'!BK$1,'Official Medal Table'!$E:$E,"Mixed")*'Medal values'!$B$1/2
+ COUNTIFS('Official Medal Table'!$G:$G,'Each Gender Events'!$A63,'Official Medal Table'!$C:$C,'Each Gender Events'!BK$1,'Official Medal Table'!$E:$E,"Mixed")*'Medal values'!$B$2/2
+ COUNTIFS('Official Medal Table'!$H:$H,'Each Gender Events'!$A63,'Official Medal Table'!$C:$C,'Each Gender Events'!BK$1,'Official Medal Table'!$E:$E,"Mixed")*'Medal values'!$B$3/2
+ COUNTIFS('Official Medal Table'!$I:$I,'Each Gender Events'!$A63,'Official Medal Table'!$C:$C,'Each Gender Events'!BK$1,'Official Medal Table'!$E:$E,"Mixed")*'Medal values'!$B$3/2</f>
        <v>0</v>
      </c>
      <c r="BL63">
        <f>COUNTIFS('Official Medal Table'!$F:$F,'Each Gender Events'!$A63,'Official Medal Table'!$C:$C,'Each Gender Events'!BL$1,'Official Medal Table'!$E:$E,'Each Gender Events'!BL$2)*'Medal values'!$B$1
+ COUNTIFS('Official Medal Table'!$G:$G,'Each Gender Events'!$A63,'Official Medal Table'!$C:$C,'Each Gender Events'!BL$1,'Official Medal Table'!$E:$E,'Each Gender Events'!BL$2)*'Medal values'!$B$2
+ COUNTIFS('Official Medal Table'!$H:$H,'Each Gender Events'!$A63,'Official Medal Table'!$C:$C,'Each Gender Events'!BL$1,'Official Medal Table'!$E:$E,'Each Gender Events'!BL$2)*'Medal values'!$B$3
+ COUNTIFS('Official Medal Table'!$I:$I,'Each Gender Events'!$A63,'Official Medal Table'!$C:$C,'Each Gender Events'!BL$1,'Official Medal Table'!$E:$E,'Each Gender Events'!BL$2)*'Medal values'!$B$3
+ COUNTIFS('Official Medal Table'!$F:$F,'Each Gender Events'!$A63,'Official Medal Table'!$C:$C,'Each Gender Events'!BL$1,'Official Medal Table'!$E:$E,"Mixed")*'Medal values'!$B$1/2
+ COUNTIFS('Official Medal Table'!$G:$G,'Each Gender Events'!$A63,'Official Medal Table'!$C:$C,'Each Gender Events'!BL$1,'Official Medal Table'!$E:$E,"Mixed")*'Medal values'!$B$2/2
+ COUNTIFS('Official Medal Table'!$H:$H,'Each Gender Events'!$A63,'Official Medal Table'!$C:$C,'Each Gender Events'!BL$1,'Official Medal Table'!$E:$E,"Mixed")*'Medal values'!$B$3/2
+ COUNTIFS('Official Medal Table'!$I:$I,'Each Gender Events'!$A63,'Official Medal Table'!$C:$C,'Each Gender Events'!BL$1,'Official Medal Table'!$E:$E,"Mixed")*'Medal values'!$B$3/2</f>
        <v>0</v>
      </c>
      <c r="BM63">
        <f>COUNTIFS('Official Medal Table'!$F:$F,'Each Gender Events'!$A63,'Official Medal Table'!$C:$C,'Each Gender Events'!BM$1,'Official Medal Table'!$E:$E,'Each Gender Events'!BM$2)*'Medal values'!$B$1
+ COUNTIFS('Official Medal Table'!$G:$G,'Each Gender Events'!$A63,'Official Medal Table'!$C:$C,'Each Gender Events'!BM$1,'Official Medal Table'!$E:$E,'Each Gender Events'!BM$2)*'Medal values'!$B$2
+ COUNTIFS('Official Medal Table'!$H:$H,'Each Gender Events'!$A63,'Official Medal Table'!$C:$C,'Each Gender Events'!BM$1,'Official Medal Table'!$E:$E,'Each Gender Events'!BM$2)*'Medal values'!$B$3
+ COUNTIFS('Official Medal Table'!$I:$I,'Each Gender Events'!$A63,'Official Medal Table'!$C:$C,'Each Gender Events'!BM$1,'Official Medal Table'!$E:$E,'Each Gender Events'!BM$2)*'Medal values'!$B$3
+ COUNTIFS('Official Medal Table'!$F:$F,'Each Gender Events'!$A63,'Official Medal Table'!$C:$C,'Each Gender Events'!BM$1,'Official Medal Table'!$E:$E,"Mixed")*'Medal values'!$B$1/2
+ COUNTIFS('Official Medal Table'!$G:$G,'Each Gender Events'!$A63,'Official Medal Table'!$C:$C,'Each Gender Events'!BM$1,'Official Medal Table'!$E:$E,"Mixed")*'Medal values'!$B$2/2
+ COUNTIFS('Official Medal Table'!$H:$H,'Each Gender Events'!$A63,'Official Medal Table'!$C:$C,'Each Gender Events'!BM$1,'Official Medal Table'!$E:$E,"Mixed")*'Medal values'!$B$3/2
+ COUNTIFS('Official Medal Table'!$I:$I,'Each Gender Events'!$A63,'Official Medal Table'!$C:$C,'Each Gender Events'!BM$1,'Official Medal Table'!$E:$E,"Mixed")*'Medal values'!$B$3/2</f>
        <v>0</v>
      </c>
      <c r="BN63">
        <f>COUNTIFS('Official Medal Table'!$F:$F,'Each Gender Events'!$A63,'Official Medal Table'!$C:$C,'Each Gender Events'!BN$1,'Official Medal Table'!$E:$E,'Each Gender Events'!BN$2)*'Medal values'!$B$1
+ COUNTIFS('Official Medal Table'!$G:$G,'Each Gender Events'!$A63,'Official Medal Table'!$C:$C,'Each Gender Events'!BN$1,'Official Medal Table'!$E:$E,'Each Gender Events'!BN$2)*'Medal values'!$B$2
+ COUNTIFS('Official Medal Table'!$H:$H,'Each Gender Events'!$A63,'Official Medal Table'!$C:$C,'Each Gender Events'!BN$1,'Official Medal Table'!$E:$E,'Each Gender Events'!BN$2)*'Medal values'!$B$3
+ COUNTIFS('Official Medal Table'!$I:$I,'Each Gender Events'!$A63,'Official Medal Table'!$C:$C,'Each Gender Events'!BN$1,'Official Medal Table'!$E:$E,'Each Gender Events'!BN$2)*'Medal values'!$B$3
+ COUNTIFS('Official Medal Table'!$F:$F,'Each Gender Events'!$A63,'Official Medal Table'!$C:$C,'Each Gender Events'!BN$1,'Official Medal Table'!$E:$E,"Mixed")*'Medal values'!$B$1/2
+ COUNTIFS('Official Medal Table'!$G:$G,'Each Gender Events'!$A63,'Official Medal Table'!$C:$C,'Each Gender Events'!BN$1,'Official Medal Table'!$E:$E,"Mixed")*'Medal values'!$B$2/2
+ COUNTIFS('Official Medal Table'!$H:$H,'Each Gender Events'!$A63,'Official Medal Table'!$C:$C,'Each Gender Events'!BN$1,'Official Medal Table'!$E:$E,"Mixed")*'Medal values'!$B$3/2
+ COUNTIFS('Official Medal Table'!$I:$I,'Each Gender Events'!$A63,'Official Medal Table'!$C:$C,'Each Gender Events'!BN$1,'Official Medal Table'!$E:$E,"Mixed")*'Medal values'!$B$3/2</f>
        <v>0</v>
      </c>
      <c r="BO63">
        <f>COUNTIFS('Official Medal Table'!$F:$F,'Each Gender Events'!$A63,'Official Medal Table'!$C:$C,'Each Gender Events'!BO$1,'Official Medal Table'!$E:$E,'Each Gender Events'!BO$2)*'Medal values'!$B$1
+ COUNTIFS('Official Medal Table'!$G:$G,'Each Gender Events'!$A63,'Official Medal Table'!$C:$C,'Each Gender Events'!BO$1,'Official Medal Table'!$E:$E,'Each Gender Events'!BO$2)*'Medal values'!$B$2
+ COUNTIFS('Official Medal Table'!$H:$H,'Each Gender Events'!$A63,'Official Medal Table'!$C:$C,'Each Gender Events'!BO$1,'Official Medal Table'!$E:$E,'Each Gender Events'!BO$2)*'Medal values'!$B$3
+ COUNTIFS('Official Medal Table'!$I:$I,'Each Gender Events'!$A63,'Official Medal Table'!$C:$C,'Each Gender Events'!BO$1,'Official Medal Table'!$E:$E,'Each Gender Events'!BO$2)*'Medal values'!$B$3
+ COUNTIFS('Official Medal Table'!$F:$F,'Each Gender Events'!$A63,'Official Medal Table'!$C:$C,'Each Gender Events'!BO$1,'Official Medal Table'!$E:$E,"Mixed")*'Medal values'!$B$1/2
+ COUNTIFS('Official Medal Table'!$G:$G,'Each Gender Events'!$A63,'Official Medal Table'!$C:$C,'Each Gender Events'!BO$1,'Official Medal Table'!$E:$E,"Mixed")*'Medal values'!$B$2/2
+ COUNTIFS('Official Medal Table'!$H:$H,'Each Gender Events'!$A63,'Official Medal Table'!$C:$C,'Each Gender Events'!BO$1,'Official Medal Table'!$E:$E,"Mixed")*'Medal values'!$B$3/2
+ COUNTIFS('Official Medal Table'!$I:$I,'Each Gender Events'!$A63,'Official Medal Table'!$C:$C,'Each Gender Events'!BO$1,'Official Medal Table'!$E:$E,"Mixed")*'Medal values'!$B$3/2</f>
        <v>0</v>
      </c>
      <c r="BP63">
        <f>COUNTIFS('Official Medal Table'!$F:$F,'Each Gender Events'!$A63,'Official Medal Table'!$C:$C,'Each Gender Events'!BP$1,'Official Medal Table'!$E:$E,'Each Gender Events'!BP$2)*'Medal values'!$B$1
+ COUNTIFS('Official Medal Table'!$G:$G,'Each Gender Events'!$A63,'Official Medal Table'!$C:$C,'Each Gender Events'!BP$1,'Official Medal Table'!$E:$E,'Each Gender Events'!BP$2)*'Medal values'!$B$2
+ COUNTIFS('Official Medal Table'!$H:$H,'Each Gender Events'!$A63,'Official Medal Table'!$C:$C,'Each Gender Events'!BP$1,'Official Medal Table'!$E:$E,'Each Gender Events'!BP$2)*'Medal values'!$B$3
+ COUNTIFS('Official Medal Table'!$I:$I,'Each Gender Events'!$A63,'Official Medal Table'!$C:$C,'Each Gender Events'!BP$1,'Official Medal Table'!$E:$E,'Each Gender Events'!BP$2)*'Medal values'!$B$3
+ COUNTIFS('Official Medal Table'!$F:$F,'Each Gender Events'!$A63,'Official Medal Table'!$C:$C,'Each Gender Events'!BP$1,'Official Medal Table'!$E:$E,"Mixed")*'Medal values'!$B$1/2
+ COUNTIFS('Official Medal Table'!$G:$G,'Each Gender Events'!$A63,'Official Medal Table'!$C:$C,'Each Gender Events'!BP$1,'Official Medal Table'!$E:$E,"Mixed")*'Medal values'!$B$2/2
+ COUNTIFS('Official Medal Table'!$H:$H,'Each Gender Events'!$A63,'Official Medal Table'!$C:$C,'Each Gender Events'!BP$1,'Official Medal Table'!$E:$E,"Mixed")*'Medal values'!$B$3/2
+ COUNTIFS('Official Medal Table'!$I:$I,'Each Gender Events'!$A63,'Official Medal Table'!$C:$C,'Each Gender Events'!BP$1,'Official Medal Table'!$E:$E,"Mixed")*'Medal values'!$B$3/2</f>
        <v>0</v>
      </c>
      <c r="BQ63">
        <f>COUNTIFS('Official Medal Table'!$F:$F,'Each Gender Events'!$A63,'Official Medal Table'!$C:$C,'Each Gender Events'!BQ$1,'Official Medal Table'!$E:$E,'Each Gender Events'!BQ$2)*'Medal values'!$B$1
+ COUNTIFS('Official Medal Table'!$G:$G,'Each Gender Events'!$A63,'Official Medal Table'!$C:$C,'Each Gender Events'!BQ$1,'Official Medal Table'!$E:$E,'Each Gender Events'!BQ$2)*'Medal values'!$B$2
+ COUNTIFS('Official Medal Table'!$H:$H,'Each Gender Events'!$A63,'Official Medal Table'!$C:$C,'Each Gender Events'!BQ$1,'Official Medal Table'!$E:$E,'Each Gender Events'!BQ$2)*'Medal values'!$B$3
+ COUNTIFS('Official Medal Table'!$I:$I,'Each Gender Events'!$A63,'Official Medal Table'!$C:$C,'Each Gender Events'!BQ$1,'Official Medal Table'!$E:$E,'Each Gender Events'!BQ$2)*'Medal values'!$B$3
+ COUNTIFS('Official Medal Table'!$F:$F,'Each Gender Events'!$A63,'Official Medal Table'!$C:$C,'Each Gender Events'!BQ$1,'Official Medal Table'!$E:$E,"Mixed")*'Medal values'!$B$1/2
+ COUNTIFS('Official Medal Table'!$G:$G,'Each Gender Events'!$A63,'Official Medal Table'!$C:$C,'Each Gender Events'!BQ$1,'Official Medal Table'!$E:$E,"Mixed")*'Medal values'!$B$2/2
+ COUNTIFS('Official Medal Table'!$H:$H,'Each Gender Events'!$A63,'Official Medal Table'!$C:$C,'Each Gender Events'!BQ$1,'Official Medal Table'!$E:$E,"Mixed")*'Medal values'!$B$3/2
+ COUNTIFS('Official Medal Table'!$I:$I,'Each Gender Events'!$A63,'Official Medal Table'!$C:$C,'Each Gender Events'!BQ$1,'Official Medal Table'!$E:$E,"Mixed")*'Medal values'!$B$3/2</f>
        <v>0</v>
      </c>
      <c r="BR63">
        <f>COUNTIFS('Official Medal Table'!$F:$F,'Each Gender Events'!$A63,'Official Medal Table'!$C:$C,'Each Gender Events'!BR$1,'Official Medal Table'!$E:$E,'Each Gender Events'!BR$2)*'Medal values'!$B$1
+ COUNTIFS('Official Medal Table'!$G:$G,'Each Gender Events'!$A63,'Official Medal Table'!$C:$C,'Each Gender Events'!BR$1,'Official Medal Table'!$E:$E,'Each Gender Events'!BR$2)*'Medal values'!$B$2
+ COUNTIFS('Official Medal Table'!$H:$H,'Each Gender Events'!$A63,'Official Medal Table'!$C:$C,'Each Gender Events'!BR$1,'Official Medal Table'!$E:$E,'Each Gender Events'!BR$2)*'Medal values'!$B$3
+ COUNTIFS('Official Medal Table'!$I:$I,'Each Gender Events'!$A63,'Official Medal Table'!$C:$C,'Each Gender Events'!BR$1,'Official Medal Table'!$E:$E,'Each Gender Events'!BR$2)*'Medal values'!$B$3
+ COUNTIFS('Official Medal Table'!$F:$F,'Each Gender Events'!$A63,'Official Medal Table'!$C:$C,'Each Gender Events'!BR$1,'Official Medal Table'!$E:$E,"Mixed")*'Medal values'!$B$1/2
+ COUNTIFS('Official Medal Table'!$G:$G,'Each Gender Events'!$A63,'Official Medal Table'!$C:$C,'Each Gender Events'!BR$1,'Official Medal Table'!$E:$E,"Mixed")*'Medal values'!$B$2/2
+ COUNTIFS('Official Medal Table'!$H:$H,'Each Gender Events'!$A63,'Official Medal Table'!$C:$C,'Each Gender Events'!BR$1,'Official Medal Table'!$E:$E,"Mixed")*'Medal values'!$B$3/2
+ COUNTIFS('Official Medal Table'!$I:$I,'Each Gender Events'!$A63,'Official Medal Table'!$C:$C,'Each Gender Events'!BR$1,'Official Medal Table'!$E:$E,"Mixed")*'Medal values'!$B$3/2</f>
        <v>0</v>
      </c>
      <c r="BS63">
        <f>COUNTIFS('Official Medal Table'!$F:$F,'Each Gender Events'!$A63,'Official Medal Table'!$C:$C,'Each Gender Events'!BS$1,'Official Medal Table'!$E:$E,'Each Gender Events'!BS$2)*'Medal values'!$B$1
+ COUNTIFS('Official Medal Table'!$G:$G,'Each Gender Events'!$A63,'Official Medal Table'!$C:$C,'Each Gender Events'!BS$1,'Official Medal Table'!$E:$E,'Each Gender Events'!BS$2)*'Medal values'!$B$2
+ COUNTIFS('Official Medal Table'!$H:$H,'Each Gender Events'!$A63,'Official Medal Table'!$C:$C,'Each Gender Events'!BS$1,'Official Medal Table'!$E:$E,'Each Gender Events'!BS$2)*'Medal values'!$B$3
+ COUNTIFS('Official Medal Table'!$I:$I,'Each Gender Events'!$A63,'Official Medal Table'!$C:$C,'Each Gender Events'!BS$1,'Official Medal Table'!$E:$E,'Each Gender Events'!BS$2)*'Medal values'!$B$3
+ COUNTIFS('Official Medal Table'!$F:$F,'Each Gender Events'!$A63,'Official Medal Table'!$C:$C,'Each Gender Events'!BS$1,'Official Medal Table'!$E:$E,"Mixed")*'Medal values'!$B$1/2
+ COUNTIFS('Official Medal Table'!$G:$G,'Each Gender Events'!$A63,'Official Medal Table'!$C:$C,'Each Gender Events'!BS$1,'Official Medal Table'!$E:$E,"Mixed")*'Medal values'!$B$2/2
+ COUNTIFS('Official Medal Table'!$H:$H,'Each Gender Events'!$A63,'Official Medal Table'!$C:$C,'Each Gender Events'!BS$1,'Official Medal Table'!$E:$E,"Mixed")*'Medal values'!$B$3/2
+ COUNTIFS('Official Medal Table'!$I:$I,'Each Gender Events'!$A63,'Official Medal Table'!$C:$C,'Each Gender Events'!BS$1,'Official Medal Table'!$E:$E,"Mixed")*'Medal values'!$B$3/2</f>
        <v>0</v>
      </c>
      <c r="BT63">
        <f>COUNTIFS('Official Medal Table'!$F:$F,'Each Gender Events'!$A63,'Official Medal Table'!$C:$C,'Each Gender Events'!BT$1,'Official Medal Table'!$E:$E,'Each Gender Events'!BT$2)*'Medal values'!$B$1
+ COUNTIFS('Official Medal Table'!$G:$G,'Each Gender Events'!$A63,'Official Medal Table'!$C:$C,'Each Gender Events'!BT$1,'Official Medal Table'!$E:$E,'Each Gender Events'!BT$2)*'Medal values'!$B$2
+ COUNTIFS('Official Medal Table'!$H:$H,'Each Gender Events'!$A63,'Official Medal Table'!$C:$C,'Each Gender Events'!BT$1,'Official Medal Table'!$E:$E,'Each Gender Events'!BT$2)*'Medal values'!$B$3
+ COUNTIFS('Official Medal Table'!$I:$I,'Each Gender Events'!$A63,'Official Medal Table'!$C:$C,'Each Gender Events'!BT$1,'Official Medal Table'!$E:$E,'Each Gender Events'!BT$2)*'Medal values'!$B$3
+ COUNTIFS('Official Medal Table'!$F:$F,'Each Gender Events'!$A63,'Official Medal Table'!$C:$C,'Each Gender Events'!BT$1,'Official Medal Table'!$E:$E,"Mixed")*'Medal values'!$B$1/2
+ COUNTIFS('Official Medal Table'!$G:$G,'Each Gender Events'!$A63,'Official Medal Table'!$C:$C,'Each Gender Events'!BT$1,'Official Medal Table'!$E:$E,"Mixed")*'Medal values'!$B$2/2
+ COUNTIFS('Official Medal Table'!$H:$H,'Each Gender Events'!$A63,'Official Medal Table'!$C:$C,'Each Gender Events'!BT$1,'Official Medal Table'!$E:$E,"Mixed")*'Medal values'!$B$3/2
+ COUNTIFS('Official Medal Table'!$I:$I,'Each Gender Events'!$A63,'Official Medal Table'!$C:$C,'Each Gender Events'!BT$1,'Official Medal Table'!$E:$E,"Mixed")*'Medal values'!$B$3/2</f>
        <v>0</v>
      </c>
      <c r="BU63">
        <f>COUNTIFS('Official Medal Table'!$F:$F,'Each Gender Events'!$A63,'Official Medal Table'!$C:$C,'Each Gender Events'!BU$1,'Official Medal Table'!$E:$E,'Each Gender Events'!BU$2)*'Medal values'!$B$1
+ COUNTIFS('Official Medal Table'!$G:$G,'Each Gender Events'!$A63,'Official Medal Table'!$C:$C,'Each Gender Events'!BU$1,'Official Medal Table'!$E:$E,'Each Gender Events'!BU$2)*'Medal values'!$B$2
+ COUNTIFS('Official Medal Table'!$H:$H,'Each Gender Events'!$A63,'Official Medal Table'!$C:$C,'Each Gender Events'!BU$1,'Official Medal Table'!$E:$E,'Each Gender Events'!BU$2)*'Medal values'!$B$3
+ COUNTIFS('Official Medal Table'!$I:$I,'Each Gender Events'!$A63,'Official Medal Table'!$C:$C,'Each Gender Events'!BU$1,'Official Medal Table'!$E:$E,'Each Gender Events'!BU$2)*'Medal values'!$B$3
+ COUNTIFS('Official Medal Table'!$F:$F,'Each Gender Events'!$A63,'Official Medal Table'!$C:$C,'Each Gender Events'!BU$1,'Official Medal Table'!$E:$E,"Mixed")*'Medal values'!$B$1/2
+ COUNTIFS('Official Medal Table'!$G:$G,'Each Gender Events'!$A63,'Official Medal Table'!$C:$C,'Each Gender Events'!BU$1,'Official Medal Table'!$E:$E,"Mixed")*'Medal values'!$B$2/2
+ COUNTIFS('Official Medal Table'!$H:$H,'Each Gender Events'!$A63,'Official Medal Table'!$C:$C,'Each Gender Events'!BU$1,'Official Medal Table'!$E:$E,"Mixed")*'Medal values'!$B$3/2
+ COUNTIFS('Official Medal Table'!$I:$I,'Each Gender Events'!$A63,'Official Medal Table'!$C:$C,'Each Gender Events'!BU$1,'Official Medal Table'!$E:$E,"Mixed")*'Medal values'!$B$3/2</f>
        <v>0</v>
      </c>
      <c r="BV63">
        <f>COUNTIFS('Official Medal Table'!$F:$F,'Each Gender Events'!$A63,'Official Medal Table'!$C:$C,'Each Gender Events'!BV$1,'Official Medal Table'!$E:$E,'Each Gender Events'!BV$2)*'Medal values'!$B$1
+ COUNTIFS('Official Medal Table'!$G:$G,'Each Gender Events'!$A63,'Official Medal Table'!$C:$C,'Each Gender Events'!BV$1,'Official Medal Table'!$E:$E,'Each Gender Events'!BV$2)*'Medal values'!$B$2
+ COUNTIFS('Official Medal Table'!$H:$H,'Each Gender Events'!$A63,'Official Medal Table'!$C:$C,'Each Gender Events'!BV$1,'Official Medal Table'!$E:$E,'Each Gender Events'!BV$2)*'Medal values'!$B$3
+ COUNTIFS('Official Medal Table'!$I:$I,'Each Gender Events'!$A63,'Official Medal Table'!$C:$C,'Each Gender Events'!BV$1,'Official Medal Table'!$E:$E,'Each Gender Events'!BV$2)*'Medal values'!$B$3
+ COUNTIFS('Official Medal Table'!$F:$F,'Each Gender Events'!$A63,'Official Medal Table'!$C:$C,'Each Gender Events'!BV$1,'Official Medal Table'!$E:$E,"Mixed")*'Medal values'!$B$1/2
+ COUNTIFS('Official Medal Table'!$G:$G,'Each Gender Events'!$A63,'Official Medal Table'!$C:$C,'Each Gender Events'!BV$1,'Official Medal Table'!$E:$E,"Mixed")*'Medal values'!$B$2/2
+ COUNTIFS('Official Medal Table'!$H:$H,'Each Gender Events'!$A63,'Official Medal Table'!$C:$C,'Each Gender Events'!BV$1,'Official Medal Table'!$E:$E,"Mixed")*'Medal values'!$B$3/2
+ COUNTIFS('Official Medal Table'!$I:$I,'Each Gender Events'!$A63,'Official Medal Table'!$C:$C,'Each Gender Events'!BV$1,'Official Medal Table'!$E:$E,"Mixed")*'Medal values'!$B$3/2</f>
        <v>0</v>
      </c>
      <c r="BW63">
        <f>COUNTIFS('Official Medal Table'!$F:$F,'Each Gender Events'!$A63,'Official Medal Table'!$C:$C,'Each Gender Events'!BW$1,'Official Medal Table'!$E:$E,'Each Gender Events'!BW$2)*'Medal values'!$B$1
+ COUNTIFS('Official Medal Table'!$G:$G,'Each Gender Events'!$A63,'Official Medal Table'!$C:$C,'Each Gender Events'!BW$1,'Official Medal Table'!$E:$E,'Each Gender Events'!BW$2)*'Medal values'!$B$2
+ COUNTIFS('Official Medal Table'!$H:$H,'Each Gender Events'!$A63,'Official Medal Table'!$C:$C,'Each Gender Events'!BW$1,'Official Medal Table'!$E:$E,'Each Gender Events'!BW$2)*'Medal values'!$B$3
+ COUNTIFS('Official Medal Table'!$I:$I,'Each Gender Events'!$A63,'Official Medal Table'!$C:$C,'Each Gender Events'!BW$1,'Official Medal Table'!$E:$E,'Each Gender Events'!BW$2)*'Medal values'!$B$3
+ COUNTIFS('Official Medal Table'!$F:$F,'Each Gender Events'!$A63,'Official Medal Table'!$C:$C,'Each Gender Events'!BW$1,'Official Medal Table'!$E:$E,"Mixed")*'Medal values'!$B$1/2
+ COUNTIFS('Official Medal Table'!$G:$G,'Each Gender Events'!$A63,'Official Medal Table'!$C:$C,'Each Gender Events'!BW$1,'Official Medal Table'!$E:$E,"Mixed")*'Medal values'!$B$2/2
+ COUNTIFS('Official Medal Table'!$H:$H,'Each Gender Events'!$A63,'Official Medal Table'!$C:$C,'Each Gender Events'!BW$1,'Official Medal Table'!$E:$E,"Mixed")*'Medal values'!$B$3/2
+ COUNTIFS('Official Medal Table'!$I:$I,'Each Gender Events'!$A63,'Official Medal Table'!$C:$C,'Each Gender Events'!BW$1,'Official Medal Table'!$E:$E,"Mixed")*'Medal values'!$B$3/2</f>
        <v>0</v>
      </c>
      <c r="BX63">
        <f>COUNTIFS('Official Medal Table'!$F:$F,'Each Gender Events'!$A63,'Official Medal Table'!$C:$C,'Each Gender Events'!BX$1,'Official Medal Table'!$E:$E,'Each Gender Events'!BX$2)*'Medal values'!$B$1
+ COUNTIFS('Official Medal Table'!$G:$G,'Each Gender Events'!$A63,'Official Medal Table'!$C:$C,'Each Gender Events'!BX$1,'Official Medal Table'!$E:$E,'Each Gender Events'!BX$2)*'Medal values'!$B$2
+ COUNTIFS('Official Medal Table'!$H:$H,'Each Gender Events'!$A63,'Official Medal Table'!$C:$C,'Each Gender Events'!BX$1,'Official Medal Table'!$E:$E,'Each Gender Events'!BX$2)*'Medal values'!$B$3
+ COUNTIFS('Official Medal Table'!$I:$I,'Each Gender Events'!$A63,'Official Medal Table'!$C:$C,'Each Gender Events'!BX$1,'Official Medal Table'!$E:$E,'Each Gender Events'!BX$2)*'Medal values'!$B$3
+ COUNTIFS('Official Medal Table'!$F:$F,'Each Gender Events'!$A63,'Official Medal Table'!$C:$C,'Each Gender Events'!BX$1,'Official Medal Table'!$E:$E,"Mixed")*'Medal values'!$B$1/2
+ COUNTIFS('Official Medal Table'!$G:$G,'Each Gender Events'!$A63,'Official Medal Table'!$C:$C,'Each Gender Events'!BX$1,'Official Medal Table'!$E:$E,"Mixed")*'Medal values'!$B$2/2
+ COUNTIFS('Official Medal Table'!$H:$H,'Each Gender Events'!$A63,'Official Medal Table'!$C:$C,'Each Gender Events'!BX$1,'Official Medal Table'!$E:$E,"Mixed")*'Medal values'!$B$3/2
+ COUNTIFS('Official Medal Table'!$I:$I,'Each Gender Events'!$A63,'Official Medal Table'!$C:$C,'Each Gender Events'!BX$1,'Official Medal Table'!$E:$E,"Mixed")*'Medal values'!$B$3/2</f>
        <v>0</v>
      </c>
      <c r="BY63">
        <f>COUNTIFS('Official Medal Table'!$F:$F,'Each Gender Events'!$A63,'Official Medal Table'!$C:$C,'Each Gender Events'!BY$1,'Official Medal Table'!$E:$E,'Each Gender Events'!BY$2)*'Medal values'!$B$1
+ COUNTIFS('Official Medal Table'!$G:$G,'Each Gender Events'!$A63,'Official Medal Table'!$C:$C,'Each Gender Events'!BY$1,'Official Medal Table'!$E:$E,'Each Gender Events'!BY$2)*'Medal values'!$B$2
+ COUNTIFS('Official Medal Table'!$H:$H,'Each Gender Events'!$A63,'Official Medal Table'!$C:$C,'Each Gender Events'!BY$1,'Official Medal Table'!$E:$E,'Each Gender Events'!BY$2)*'Medal values'!$B$3
+ COUNTIFS('Official Medal Table'!$I:$I,'Each Gender Events'!$A63,'Official Medal Table'!$C:$C,'Each Gender Events'!BY$1,'Official Medal Table'!$E:$E,'Each Gender Events'!BY$2)*'Medal values'!$B$3
+ COUNTIFS('Official Medal Table'!$F:$F,'Each Gender Events'!$A63,'Official Medal Table'!$C:$C,'Each Gender Events'!BY$1,'Official Medal Table'!$E:$E,"Mixed")*'Medal values'!$B$1/2
+ COUNTIFS('Official Medal Table'!$G:$G,'Each Gender Events'!$A63,'Official Medal Table'!$C:$C,'Each Gender Events'!BY$1,'Official Medal Table'!$E:$E,"Mixed")*'Medal values'!$B$2/2
+ COUNTIFS('Official Medal Table'!$H:$H,'Each Gender Events'!$A63,'Official Medal Table'!$C:$C,'Each Gender Events'!BY$1,'Official Medal Table'!$E:$E,"Mixed")*'Medal values'!$B$3/2
+ COUNTIFS('Official Medal Table'!$I:$I,'Each Gender Events'!$A63,'Official Medal Table'!$C:$C,'Each Gender Events'!BY$1,'Official Medal Table'!$E:$E,"Mixed")*'Medal values'!$B$3/2</f>
        <v>0</v>
      </c>
      <c r="BZ63">
        <f>COUNTIFS('Official Medal Table'!$F:$F,'Each Gender Events'!$A63,'Official Medal Table'!$C:$C,'Each Gender Events'!BZ$1,'Official Medal Table'!$E:$E,'Each Gender Events'!BZ$2)*'Medal values'!$B$1
+ COUNTIFS('Official Medal Table'!$G:$G,'Each Gender Events'!$A63,'Official Medal Table'!$C:$C,'Each Gender Events'!BZ$1,'Official Medal Table'!$E:$E,'Each Gender Events'!BZ$2)*'Medal values'!$B$2
+ COUNTIFS('Official Medal Table'!$H:$H,'Each Gender Events'!$A63,'Official Medal Table'!$C:$C,'Each Gender Events'!BZ$1,'Official Medal Table'!$E:$E,'Each Gender Events'!BZ$2)*'Medal values'!$B$3
+ COUNTIFS('Official Medal Table'!$I:$I,'Each Gender Events'!$A63,'Official Medal Table'!$C:$C,'Each Gender Events'!BZ$1,'Official Medal Table'!$E:$E,'Each Gender Events'!BZ$2)*'Medal values'!$B$3
+ COUNTIFS('Official Medal Table'!$F:$F,'Each Gender Events'!$A63,'Official Medal Table'!$C:$C,'Each Gender Events'!BZ$1,'Official Medal Table'!$E:$E,"Mixed")*'Medal values'!$B$1/2
+ COUNTIFS('Official Medal Table'!$G:$G,'Each Gender Events'!$A63,'Official Medal Table'!$C:$C,'Each Gender Events'!BZ$1,'Official Medal Table'!$E:$E,"Mixed")*'Medal values'!$B$2/2
+ COUNTIFS('Official Medal Table'!$H:$H,'Each Gender Events'!$A63,'Official Medal Table'!$C:$C,'Each Gender Events'!BZ$1,'Official Medal Table'!$E:$E,"Mixed")*'Medal values'!$B$3/2
+ COUNTIFS('Official Medal Table'!$I:$I,'Each Gender Events'!$A63,'Official Medal Table'!$C:$C,'Each Gender Events'!BZ$1,'Official Medal Table'!$E:$E,"Mixed")*'Medal values'!$B$3/2</f>
        <v>0</v>
      </c>
      <c r="CA63">
        <f>COUNTIFS('Official Medal Table'!$F:$F,'Each Gender Events'!$A63,'Official Medal Table'!$C:$C,'Each Gender Events'!CA$1,'Official Medal Table'!$E:$E,'Each Gender Events'!CA$2)*'Medal values'!$B$1
+ COUNTIFS('Official Medal Table'!$G:$G,'Each Gender Events'!$A63,'Official Medal Table'!$C:$C,'Each Gender Events'!CA$1,'Official Medal Table'!$E:$E,'Each Gender Events'!CA$2)*'Medal values'!$B$2
+ COUNTIFS('Official Medal Table'!$H:$H,'Each Gender Events'!$A63,'Official Medal Table'!$C:$C,'Each Gender Events'!CA$1,'Official Medal Table'!$E:$E,'Each Gender Events'!CA$2)*'Medal values'!$B$3
+ COUNTIFS('Official Medal Table'!$I:$I,'Each Gender Events'!$A63,'Official Medal Table'!$C:$C,'Each Gender Events'!CA$1,'Official Medal Table'!$E:$E,'Each Gender Events'!CA$2)*'Medal values'!$B$3
+ COUNTIFS('Official Medal Table'!$F:$F,'Each Gender Events'!$A63,'Official Medal Table'!$C:$C,'Each Gender Events'!CA$1,'Official Medal Table'!$E:$E,"Mixed")*'Medal values'!$B$1/2
+ COUNTIFS('Official Medal Table'!$G:$G,'Each Gender Events'!$A63,'Official Medal Table'!$C:$C,'Each Gender Events'!CA$1,'Official Medal Table'!$E:$E,"Mixed")*'Medal values'!$B$2/2
+ COUNTIFS('Official Medal Table'!$H:$H,'Each Gender Events'!$A63,'Official Medal Table'!$C:$C,'Each Gender Events'!CA$1,'Official Medal Table'!$E:$E,"Mixed")*'Medal values'!$B$3/2
+ COUNTIFS('Official Medal Table'!$I:$I,'Each Gender Events'!$A63,'Official Medal Table'!$C:$C,'Each Gender Events'!CA$1,'Official Medal Table'!$E:$E,"Mixed")*'Medal values'!$B$3/2</f>
        <v>0</v>
      </c>
      <c r="CB63">
        <f>COUNTIFS('Official Medal Table'!$F:$F,'Each Gender Events'!$A63,'Official Medal Table'!$C:$C,'Each Gender Events'!CB$1,'Official Medal Table'!$E:$E,'Each Gender Events'!CB$2)*'Medal values'!$B$1
+ COUNTIFS('Official Medal Table'!$G:$G,'Each Gender Events'!$A63,'Official Medal Table'!$C:$C,'Each Gender Events'!CB$1,'Official Medal Table'!$E:$E,'Each Gender Events'!CB$2)*'Medal values'!$B$2
+ COUNTIFS('Official Medal Table'!$H:$H,'Each Gender Events'!$A63,'Official Medal Table'!$C:$C,'Each Gender Events'!CB$1,'Official Medal Table'!$E:$E,'Each Gender Events'!CB$2)*'Medal values'!$B$3
+ COUNTIFS('Official Medal Table'!$I:$I,'Each Gender Events'!$A63,'Official Medal Table'!$C:$C,'Each Gender Events'!CB$1,'Official Medal Table'!$E:$E,'Each Gender Events'!CB$2)*'Medal values'!$B$3
+ COUNTIFS('Official Medal Table'!$F:$F,'Each Gender Events'!$A63,'Official Medal Table'!$C:$C,'Each Gender Events'!CB$1,'Official Medal Table'!$E:$E,"Mixed")*'Medal values'!$B$1/2
+ COUNTIFS('Official Medal Table'!$G:$G,'Each Gender Events'!$A63,'Official Medal Table'!$C:$C,'Each Gender Events'!CB$1,'Official Medal Table'!$E:$E,"Mixed")*'Medal values'!$B$2/2
+ COUNTIFS('Official Medal Table'!$H:$H,'Each Gender Events'!$A63,'Official Medal Table'!$C:$C,'Each Gender Events'!CB$1,'Official Medal Table'!$E:$E,"Mixed")*'Medal values'!$B$3/2
+ COUNTIFS('Official Medal Table'!$I:$I,'Each Gender Events'!$A63,'Official Medal Table'!$C:$C,'Each Gender Events'!CB$1,'Official Medal Table'!$E:$E,"Mixed")*'Medal values'!$B$3/2</f>
        <v>0</v>
      </c>
      <c r="CC63">
        <f>COUNTIFS('Official Medal Table'!$F:$F,'Each Gender Events'!$A63,'Official Medal Table'!$C:$C,'Each Gender Events'!CC$1,'Official Medal Table'!$E:$E,'Each Gender Events'!CC$2)*'Medal values'!$B$1
+ COUNTIFS('Official Medal Table'!$G:$G,'Each Gender Events'!$A63,'Official Medal Table'!$C:$C,'Each Gender Events'!CC$1,'Official Medal Table'!$E:$E,'Each Gender Events'!CC$2)*'Medal values'!$B$2
+ COUNTIFS('Official Medal Table'!$H:$H,'Each Gender Events'!$A63,'Official Medal Table'!$C:$C,'Each Gender Events'!CC$1,'Official Medal Table'!$E:$E,'Each Gender Events'!CC$2)*'Medal values'!$B$3
+ COUNTIFS('Official Medal Table'!$I:$I,'Each Gender Events'!$A63,'Official Medal Table'!$C:$C,'Each Gender Events'!CC$1,'Official Medal Table'!$E:$E,'Each Gender Events'!CC$2)*'Medal values'!$B$3
+ COUNTIFS('Official Medal Table'!$F:$F,'Each Gender Events'!$A63,'Official Medal Table'!$C:$C,'Each Gender Events'!CC$1,'Official Medal Table'!$E:$E,"Mixed")*'Medal values'!$B$1/2
+ COUNTIFS('Official Medal Table'!$G:$G,'Each Gender Events'!$A63,'Official Medal Table'!$C:$C,'Each Gender Events'!CC$1,'Official Medal Table'!$E:$E,"Mixed")*'Medal values'!$B$2/2
+ COUNTIFS('Official Medal Table'!$H:$H,'Each Gender Events'!$A63,'Official Medal Table'!$C:$C,'Each Gender Events'!CC$1,'Official Medal Table'!$E:$E,"Mixed")*'Medal values'!$B$3/2
+ COUNTIFS('Official Medal Table'!$I:$I,'Each Gender Events'!$A63,'Official Medal Table'!$C:$C,'Each Gender Events'!CC$1,'Official Medal Table'!$E:$E,"Mixed")*'Medal values'!$B$3/2</f>
        <v>0</v>
      </c>
      <c r="CD63">
        <f>COUNTIFS('Official Medal Table'!$F:$F,'Each Gender Events'!$A63,'Official Medal Table'!$C:$C,'Each Gender Events'!CD$1,'Official Medal Table'!$E:$E,'Each Gender Events'!CD$2)*'Medal values'!$B$1
+ COUNTIFS('Official Medal Table'!$G:$G,'Each Gender Events'!$A63,'Official Medal Table'!$C:$C,'Each Gender Events'!CD$1,'Official Medal Table'!$E:$E,'Each Gender Events'!CD$2)*'Medal values'!$B$2
+ COUNTIFS('Official Medal Table'!$H:$H,'Each Gender Events'!$A63,'Official Medal Table'!$C:$C,'Each Gender Events'!CD$1,'Official Medal Table'!$E:$E,'Each Gender Events'!CD$2)*'Medal values'!$B$3
+ COUNTIFS('Official Medal Table'!$I:$I,'Each Gender Events'!$A63,'Official Medal Table'!$C:$C,'Each Gender Events'!CD$1,'Official Medal Table'!$E:$E,'Each Gender Events'!CD$2)*'Medal values'!$B$3
+ COUNTIFS('Official Medal Table'!$F:$F,'Each Gender Events'!$A63,'Official Medal Table'!$C:$C,'Each Gender Events'!CD$1,'Official Medal Table'!$E:$E,"Mixed")*'Medal values'!$B$1/2
+ COUNTIFS('Official Medal Table'!$G:$G,'Each Gender Events'!$A63,'Official Medal Table'!$C:$C,'Each Gender Events'!CD$1,'Official Medal Table'!$E:$E,"Mixed")*'Medal values'!$B$2/2
+ COUNTIFS('Official Medal Table'!$H:$H,'Each Gender Events'!$A63,'Official Medal Table'!$C:$C,'Each Gender Events'!CD$1,'Official Medal Table'!$E:$E,"Mixed")*'Medal values'!$B$3/2
+ COUNTIFS('Official Medal Table'!$I:$I,'Each Gender Events'!$A63,'Official Medal Table'!$C:$C,'Each Gender Events'!CD$1,'Official Medal Table'!$E:$E,"Mixed")*'Medal values'!$B$3/2</f>
        <v>0</v>
      </c>
      <c r="CE63">
        <f>COUNTIFS('Official Medal Table'!$F:$F,'Each Gender Events'!$A63,'Official Medal Table'!$C:$C,'Each Gender Events'!CE$1,'Official Medal Table'!$E:$E,'Each Gender Events'!CE$2)*'Medal values'!$B$1
+ COUNTIFS('Official Medal Table'!$G:$G,'Each Gender Events'!$A63,'Official Medal Table'!$C:$C,'Each Gender Events'!CE$1,'Official Medal Table'!$E:$E,'Each Gender Events'!CE$2)*'Medal values'!$B$2
+ COUNTIFS('Official Medal Table'!$H:$H,'Each Gender Events'!$A63,'Official Medal Table'!$C:$C,'Each Gender Events'!CE$1,'Official Medal Table'!$E:$E,'Each Gender Events'!CE$2)*'Medal values'!$B$3
+ COUNTIFS('Official Medal Table'!$I:$I,'Each Gender Events'!$A63,'Official Medal Table'!$C:$C,'Each Gender Events'!CE$1,'Official Medal Table'!$E:$E,'Each Gender Events'!CE$2)*'Medal values'!$B$3
+ COUNTIFS('Official Medal Table'!$F:$F,'Each Gender Events'!$A63,'Official Medal Table'!$C:$C,'Each Gender Events'!CE$1,'Official Medal Table'!$E:$E,"Mixed")*'Medal values'!$B$1/2
+ COUNTIFS('Official Medal Table'!$G:$G,'Each Gender Events'!$A63,'Official Medal Table'!$C:$C,'Each Gender Events'!CE$1,'Official Medal Table'!$E:$E,"Mixed")*'Medal values'!$B$2/2
+ COUNTIFS('Official Medal Table'!$H:$H,'Each Gender Events'!$A63,'Official Medal Table'!$C:$C,'Each Gender Events'!CE$1,'Official Medal Table'!$E:$E,"Mixed")*'Medal values'!$B$3/2
+ COUNTIFS('Official Medal Table'!$I:$I,'Each Gender Events'!$A63,'Official Medal Table'!$C:$C,'Each Gender Events'!CE$1,'Official Medal Table'!$E:$E,"Mixed")*'Medal values'!$B$3/2</f>
        <v>0</v>
      </c>
      <c r="CF63">
        <f>COUNTIFS('Official Medal Table'!$F:$F,'Each Gender Events'!$A63,'Official Medal Table'!$C:$C,'Each Gender Events'!CF$1,'Official Medal Table'!$E:$E,'Each Gender Events'!CF$2)*'Medal values'!$B$1
+ COUNTIFS('Official Medal Table'!$G:$G,'Each Gender Events'!$A63,'Official Medal Table'!$C:$C,'Each Gender Events'!CF$1,'Official Medal Table'!$E:$E,'Each Gender Events'!CF$2)*'Medal values'!$B$2
+ COUNTIFS('Official Medal Table'!$H:$H,'Each Gender Events'!$A63,'Official Medal Table'!$C:$C,'Each Gender Events'!CF$1,'Official Medal Table'!$E:$E,'Each Gender Events'!CF$2)*'Medal values'!$B$3
+ COUNTIFS('Official Medal Table'!$I:$I,'Each Gender Events'!$A63,'Official Medal Table'!$C:$C,'Each Gender Events'!CF$1,'Official Medal Table'!$E:$E,'Each Gender Events'!CF$2)*'Medal values'!$B$3
+ COUNTIFS('Official Medal Table'!$F:$F,'Each Gender Events'!$A63,'Official Medal Table'!$C:$C,'Each Gender Events'!CF$1,'Official Medal Table'!$E:$E,"Mixed")*'Medal values'!$B$1/2
+ COUNTIFS('Official Medal Table'!$G:$G,'Each Gender Events'!$A63,'Official Medal Table'!$C:$C,'Each Gender Events'!CF$1,'Official Medal Table'!$E:$E,"Mixed")*'Medal values'!$B$2/2
+ COUNTIFS('Official Medal Table'!$H:$H,'Each Gender Events'!$A63,'Official Medal Table'!$C:$C,'Each Gender Events'!CF$1,'Official Medal Table'!$E:$E,"Mixed")*'Medal values'!$B$3/2
+ COUNTIFS('Official Medal Table'!$I:$I,'Each Gender Events'!$A63,'Official Medal Table'!$C:$C,'Each Gender Events'!CF$1,'Official Medal Table'!$E:$E,"Mixed")*'Medal values'!$B$3/2</f>
        <v>0</v>
      </c>
      <c r="CG63">
        <f>COUNTIFS('Official Medal Table'!$F:$F,'Each Gender Events'!$A63,'Official Medal Table'!$C:$C,'Each Gender Events'!CG$1,'Official Medal Table'!$E:$E,'Each Gender Events'!CG$2)*'Medal values'!$B$1
+ COUNTIFS('Official Medal Table'!$G:$G,'Each Gender Events'!$A63,'Official Medal Table'!$C:$C,'Each Gender Events'!CG$1,'Official Medal Table'!$E:$E,'Each Gender Events'!CG$2)*'Medal values'!$B$2
+ COUNTIFS('Official Medal Table'!$H:$H,'Each Gender Events'!$A63,'Official Medal Table'!$C:$C,'Each Gender Events'!CG$1,'Official Medal Table'!$E:$E,'Each Gender Events'!CG$2)*'Medal values'!$B$3
+ COUNTIFS('Official Medal Table'!$I:$I,'Each Gender Events'!$A63,'Official Medal Table'!$C:$C,'Each Gender Events'!CG$1,'Official Medal Table'!$E:$E,'Each Gender Events'!CG$2)*'Medal values'!$B$3
+ COUNTIFS('Official Medal Table'!$F:$F,'Each Gender Events'!$A63,'Official Medal Table'!$C:$C,'Each Gender Events'!CG$1,'Official Medal Table'!$E:$E,"Mixed")*'Medal values'!$B$1/2
+ COUNTIFS('Official Medal Table'!$G:$G,'Each Gender Events'!$A63,'Official Medal Table'!$C:$C,'Each Gender Events'!CG$1,'Official Medal Table'!$E:$E,"Mixed")*'Medal values'!$B$2/2
+ COUNTIFS('Official Medal Table'!$H:$H,'Each Gender Events'!$A63,'Official Medal Table'!$C:$C,'Each Gender Events'!CG$1,'Official Medal Table'!$E:$E,"Mixed")*'Medal values'!$B$3/2
+ COUNTIFS('Official Medal Table'!$I:$I,'Each Gender Events'!$A63,'Official Medal Table'!$C:$C,'Each Gender Events'!CG$1,'Official Medal Table'!$E:$E,"Mixed")*'Medal values'!$B$3/2</f>
        <v>0</v>
      </c>
      <c r="CH63">
        <f>COUNTIFS('Official Medal Table'!$F:$F,'Each Gender Events'!$A63,'Official Medal Table'!$C:$C,'Each Gender Events'!CH$1,'Official Medal Table'!$E:$E,'Each Gender Events'!CH$2)*'Medal values'!$B$1
+ COUNTIFS('Official Medal Table'!$G:$G,'Each Gender Events'!$A63,'Official Medal Table'!$C:$C,'Each Gender Events'!CH$1,'Official Medal Table'!$E:$E,'Each Gender Events'!CH$2)*'Medal values'!$B$2
+ COUNTIFS('Official Medal Table'!$H:$H,'Each Gender Events'!$A63,'Official Medal Table'!$C:$C,'Each Gender Events'!CH$1,'Official Medal Table'!$E:$E,'Each Gender Events'!CH$2)*'Medal values'!$B$3
+ COUNTIFS('Official Medal Table'!$I:$I,'Each Gender Events'!$A63,'Official Medal Table'!$C:$C,'Each Gender Events'!CH$1,'Official Medal Table'!$E:$E,'Each Gender Events'!CH$2)*'Medal values'!$B$3
+ COUNTIFS('Official Medal Table'!$F:$F,'Each Gender Events'!$A63,'Official Medal Table'!$C:$C,'Each Gender Events'!CH$1,'Official Medal Table'!$E:$E,"Mixed")*'Medal values'!$B$1/2
+ COUNTIFS('Official Medal Table'!$G:$G,'Each Gender Events'!$A63,'Official Medal Table'!$C:$C,'Each Gender Events'!CH$1,'Official Medal Table'!$E:$E,"Mixed")*'Medal values'!$B$2/2
+ COUNTIFS('Official Medal Table'!$H:$H,'Each Gender Events'!$A63,'Official Medal Table'!$C:$C,'Each Gender Events'!CH$1,'Official Medal Table'!$E:$E,"Mixed")*'Medal values'!$B$3/2
+ COUNTIFS('Official Medal Table'!$I:$I,'Each Gender Events'!$A63,'Official Medal Table'!$C:$C,'Each Gender Events'!CH$1,'Official Medal Table'!$E:$E,"Mixed")*'Medal values'!$B$3/2</f>
        <v>0</v>
      </c>
      <c r="CI63">
        <f>COUNTIFS('Official Medal Table'!$F:$F,'Each Gender Events'!$A63,'Official Medal Table'!$C:$C,'Each Gender Events'!CI$1,'Official Medal Table'!$E:$E,'Each Gender Events'!CI$2)*'Medal values'!$B$1
+ COUNTIFS('Official Medal Table'!$G:$G,'Each Gender Events'!$A63,'Official Medal Table'!$C:$C,'Each Gender Events'!CI$1,'Official Medal Table'!$E:$E,'Each Gender Events'!CI$2)*'Medal values'!$B$2
+ COUNTIFS('Official Medal Table'!$H:$H,'Each Gender Events'!$A63,'Official Medal Table'!$C:$C,'Each Gender Events'!CI$1,'Official Medal Table'!$E:$E,'Each Gender Events'!CI$2)*'Medal values'!$B$3
+ COUNTIFS('Official Medal Table'!$I:$I,'Each Gender Events'!$A63,'Official Medal Table'!$C:$C,'Each Gender Events'!CI$1,'Official Medal Table'!$E:$E,'Each Gender Events'!CI$2)*'Medal values'!$B$3
+ COUNTIFS('Official Medal Table'!$F:$F,'Each Gender Events'!$A63,'Official Medal Table'!$C:$C,'Each Gender Events'!CI$1,'Official Medal Table'!$E:$E,"Mixed")*'Medal values'!$B$1/2
+ COUNTIFS('Official Medal Table'!$G:$G,'Each Gender Events'!$A63,'Official Medal Table'!$C:$C,'Each Gender Events'!CI$1,'Official Medal Table'!$E:$E,"Mixed")*'Medal values'!$B$2/2
+ COUNTIFS('Official Medal Table'!$H:$H,'Each Gender Events'!$A63,'Official Medal Table'!$C:$C,'Each Gender Events'!CI$1,'Official Medal Table'!$E:$E,"Mixed")*'Medal values'!$B$3/2
+ COUNTIFS('Official Medal Table'!$I:$I,'Each Gender Events'!$A63,'Official Medal Table'!$C:$C,'Each Gender Events'!CI$1,'Official Medal Table'!$E:$E,"Mixed")*'Medal values'!$B$3/2</f>
        <v>0</v>
      </c>
      <c r="CJ63">
        <f>COUNTIFS('Official Medal Table'!$F:$F,'Each Gender Events'!$A63,'Official Medal Table'!$C:$C,'Each Gender Events'!CJ$1,'Official Medal Table'!$E:$E,'Each Gender Events'!CJ$2)*'Medal values'!$B$1
+ COUNTIFS('Official Medal Table'!$G:$G,'Each Gender Events'!$A63,'Official Medal Table'!$C:$C,'Each Gender Events'!CJ$1,'Official Medal Table'!$E:$E,'Each Gender Events'!CJ$2)*'Medal values'!$B$2
+ COUNTIFS('Official Medal Table'!$H:$H,'Each Gender Events'!$A63,'Official Medal Table'!$C:$C,'Each Gender Events'!CJ$1,'Official Medal Table'!$E:$E,'Each Gender Events'!CJ$2)*'Medal values'!$B$3
+ COUNTIFS('Official Medal Table'!$I:$I,'Each Gender Events'!$A63,'Official Medal Table'!$C:$C,'Each Gender Events'!CJ$1,'Official Medal Table'!$E:$E,'Each Gender Events'!CJ$2)*'Medal values'!$B$3
+ COUNTIFS('Official Medal Table'!$F:$F,'Each Gender Events'!$A63,'Official Medal Table'!$C:$C,'Each Gender Events'!CJ$1,'Official Medal Table'!$E:$E,"Mixed")*'Medal values'!$B$1/2
+ COUNTIFS('Official Medal Table'!$G:$G,'Each Gender Events'!$A63,'Official Medal Table'!$C:$C,'Each Gender Events'!CJ$1,'Official Medal Table'!$E:$E,"Mixed")*'Medal values'!$B$2/2
+ COUNTIFS('Official Medal Table'!$H:$H,'Each Gender Events'!$A63,'Official Medal Table'!$C:$C,'Each Gender Events'!CJ$1,'Official Medal Table'!$E:$E,"Mixed")*'Medal values'!$B$3/2
+ COUNTIFS('Official Medal Table'!$I:$I,'Each Gender Events'!$A63,'Official Medal Table'!$C:$C,'Each Gender Events'!CJ$1,'Official Medal Table'!$E:$E,"Mixed")*'Medal values'!$B$3/2</f>
        <v>0</v>
      </c>
      <c r="CK63">
        <f>COUNTIFS('Official Medal Table'!$F:$F,'Each Gender Events'!$A63,'Official Medal Table'!$C:$C,'Each Gender Events'!CK$1,'Official Medal Table'!$E:$E,'Each Gender Events'!CK$2)*'Medal values'!$B$1
+ COUNTIFS('Official Medal Table'!$G:$G,'Each Gender Events'!$A63,'Official Medal Table'!$C:$C,'Each Gender Events'!CK$1,'Official Medal Table'!$E:$E,'Each Gender Events'!CK$2)*'Medal values'!$B$2
+ COUNTIFS('Official Medal Table'!$H:$H,'Each Gender Events'!$A63,'Official Medal Table'!$C:$C,'Each Gender Events'!CK$1,'Official Medal Table'!$E:$E,'Each Gender Events'!CK$2)*'Medal values'!$B$3
+ COUNTIFS('Official Medal Table'!$I:$I,'Each Gender Events'!$A63,'Official Medal Table'!$C:$C,'Each Gender Events'!CK$1,'Official Medal Table'!$E:$E,'Each Gender Events'!CK$2)*'Medal values'!$B$3
+ COUNTIFS('Official Medal Table'!$F:$F,'Each Gender Events'!$A63,'Official Medal Table'!$C:$C,'Each Gender Events'!CK$1,'Official Medal Table'!$E:$E,"Mixed")*'Medal values'!$B$1/2
+ COUNTIFS('Official Medal Table'!$G:$G,'Each Gender Events'!$A63,'Official Medal Table'!$C:$C,'Each Gender Events'!CK$1,'Official Medal Table'!$E:$E,"Mixed")*'Medal values'!$B$2/2
+ COUNTIFS('Official Medal Table'!$H:$H,'Each Gender Events'!$A63,'Official Medal Table'!$C:$C,'Each Gender Events'!CK$1,'Official Medal Table'!$E:$E,"Mixed")*'Medal values'!$B$3/2
+ COUNTIFS('Official Medal Table'!$I:$I,'Each Gender Events'!$A63,'Official Medal Table'!$C:$C,'Each Gender Events'!CK$1,'Official Medal Table'!$E:$E,"Mixed")*'Medal values'!$B$3/2</f>
        <v>0</v>
      </c>
      <c r="CL63">
        <f>COUNTIFS('Official Medal Table'!$F:$F,'Each Gender Events'!$A63,'Official Medal Table'!$C:$C,'Each Gender Events'!CL$1,'Official Medal Table'!$E:$E,'Each Gender Events'!CL$2)*'Medal values'!$B$1
+ COUNTIFS('Official Medal Table'!$G:$G,'Each Gender Events'!$A63,'Official Medal Table'!$C:$C,'Each Gender Events'!CL$1,'Official Medal Table'!$E:$E,'Each Gender Events'!CL$2)*'Medal values'!$B$2
+ COUNTIFS('Official Medal Table'!$H:$H,'Each Gender Events'!$A63,'Official Medal Table'!$C:$C,'Each Gender Events'!CL$1,'Official Medal Table'!$E:$E,'Each Gender Events'!CL$2)*'Medal values'!$B$3
+ COUNTIFS('Official Medal Table'!$I:$I,'Each Gender Events'!$A63,'Official Medal Table'!$C:$C,'Each Gender Events'!CL$1,'Official Medal Table'!$E:$E,'Each Gender Events'!CL$2)*'Medal values'!$B$3
+ COUNTIFS('Official Medal Table'!$F:$F,'Each Gender Events'!$A63,'Official Medal Table'!$C:$C,'Each Gender Events'!CL$1,'Official Medal Table'!$E:$E,"Mixed")*'Medal values'!$B$1/2
+ COUNTIFS('Official Medal Table'!$G:$G,'Each Gender Events'!$A63,'Official Medal Table'!$C:$C,'Each Gender Events'!CL$1,'Official Medal Table'!$E:$E,"Mixed")*'Medal values'!$B$2/2
+ COUNTIFS('Official Medal Table'!$H:$H,'Each Gender Events'!$A63,'Official Medal Table'!$C:$C,'Each Gender Events'!CL$1,'Official Medal Table'!$E:$E,"Mixed")*'Medal values'!$B$3/2
+ COUNTIFS('Official Medal Table'!$I:$I,'Each Gender Events'!$A63,'Official Medal Table'!$C:$C,'Each Gender Events'!CL$1,'Official Medal Table'!$E:$E,"Mixed")*'Medal values'!$B$3/2</f>
        <v>0</v>
      </c>
      <c r="CM63">
        <f>COUNTIFS('Official Medal Table'!$F:$F,'Each Gender Events'!$A63,'Official Medal Table'!$C:$C,'Each Gender Events'!CM$1,'Official Medal Table'!$E:$E,'Each Gender Events'!CM$2)*'Medal values'!$B$1
+ COUNTIFS('Official Medal Table'!$G:$G,'Each Gender Events'!$A63,'Official Medal Table'!$C:$C,'Each Gender Events'!CM$1,'Official Medal Table'!$E:$E,'Each Gender Events'!CM$2)*'Medal values'!$B$2
+ COUNTIFS('Official Medal Table'!$H:$H,'Each Gender Events'!$A63,'Official Medal Table'!$C:$C,'Each Gender Events'!CM$1,'Official Medal Table'!$E:$E,'Each Gender Events'!CM$2)*'Medal values'!$B$3
+ COUNTIFS('Official Medal Table'!$I:$I,'Each Gender Events'!$A63,'Official Medal Table'!$C:$C,'Each Gender Events'!CM$1,'Official Medal Table'!$E:$E,'Each Gender Events'!CM$2)*'Medal values'!$B$3
+ COUNTIFS('Official Medal Table'!$F:$F,'Each Gender Events'!$A63,'Official Medal Table'!$C:$C,'Each Gender Events'!CM$1,'Official Medal Table'!$E:$E,"Mixed")*'Medal values'!$B$1/2
+ COUNTIFS('Official Medal Table'!$G:$G,'Each Gender Events'!$A63,'Official Medal Table'!$C:$C,'Each Gender Events'!CM$1,'Official Medal Table'!$E:$E,"Mixed")*'Medal values'!$B$2/2
+ COUNTIFS('Official Medal Table'!$H:$H,'Each Gender Events'!$A63,'Official Medal Table'!$C:$C,'Each Gender Events'!CM$1,'Official Medal Table'!$E:$E,"Mixed")*'Medal values'!$B$3/2
+ COUNTIFS('Official Medal Table'!$I:$I,'Each Gender Events'!$A63,'Official Medal Table'!$C:$C,'Each Gender Events'!CM$1,'Official Medal Table'!$E:$E,"Mixed")*'Medal values'!$B$3/2</f>
        <v>0</v>
      </c>
      <c r="CN63">
        <f>COUNTIFS('Official Medal Table'!$F:$F,'Each Gender Events'!$A63,'Official Medal Table'!$C:$C,'Each Gender Events'!CN$1,'Official Medal Table'!$E:$E,'Each Gender Events'!CN$2)*'Medal values'!$B$1
+ COUNTIFS('Official Medal Table'!$G:$G,'Each Gender Events'!$A63,'Official Medal Table'!$C:$C,'Each Gender Events'!CN$1,'Official Medal Table'!$E:$E,'Each Gender Events'!CN$2)*'Medal values'!$B$2
+ COUNTIFS('Official Medal Table'!$H:$H,'Each Gender Events'!$A63,'Official Medal Table'!$C:$C,'Each Gender Events'!CN$1,'Official Medal Table'!$E:$E,'Each Gender Events'!CN$2)*'Medal values'!$B$3
+ COUNTIFS('Official Medal Table'!$I:$I,'Each Gender Events'!$A63,'Official Medal Table'!$C:$C,'Each Gender Events'!CN$1,'Official Medal Table'!$E:$E,'Each Gender Events'!CN$2)*'Medal values'!$B$3
+ COUNTIFS('Official Medal Table'!$F:$F,'Each Gender Events'!$A63,'Official Medal Table'!$C:$C,'Each Gender Events'!CN$1,'Official Medal Table'!$E:$E,"Mixed")*'Medal values'!$B$1/2
+ COUNTIFS('Official Medal Table'!$G:$G,'Each Gender Events'!$A63,'Official Medal Table'!$C:$C,'Each Gender Events'!CN$1,'Official Medal Table'!$E:$E,"Mixed")*'Medal values'!$B$2/2
+ COUNTIFS('Official Medal Table'!$H:$H,'Each Gender Events'!$A63,'Official Medal Table'!$C:$C,'Each Gender Events'!CN$1,'Official Medal Table'!$E:$E,"Mixed")*'Medal values'!$B$3/2
+ COUNTIFS('Official Medal Table'!$I:$I,'Each Gender Events'!$A63,'Official Medal Table'!$C:$C,'Each Gender Events'!CN$1,'Official Medal Table'!$E:$E,"Mixed")*'Medal values'!$B$3/2</f>
        <v>0</v>
      </c>
      <c r="CO63">
        <f>COUNTIFS('Official Medal Table'!$F:$F,'Each Gender Events'!$A63,'Official Medal Table'!$C:$C,'Each Gender Events'!CO$1,'Official Medal Table'!$E:$E,'Each Gender Events'!CO$2)*'Medal values'!$B$1
+ COUNTIFS('Official Medal Table'!$G:$G,'Each Gender Events'!$A63,'Official Medal Table'!$C:$C,'Each Gender Events'!CO$1,'Official Medal Table'!$E:$E,'Each Gender Events'!CO$2)*'Medal values'!$B$2
+ COUNTIFS('Official Medal Table'!$H:$H,'Each Gender Events'!$A63,'Official Medal Table'!$C:$C,'Each Gender Events'!CO$1,'Official Medal Table'!$E:$E,'Each Gender Events'!CO$2)*'Medal values'!$B$3
+ COUNTIFS('Official Medal Table'!$I:$I,'Each Gender Events'!$A63,'Official Medal Table'!$C:$C,'Each Gender Events'!CO$1,'Official Medal Table'!$E:$E,'Each Gender Events'!CO$2)*'Medal values'!$B$3
+ COUNTIFS('Official Medal Table'!$F:$F,'Each Gender Events'!$A63,'Official Medal Table'!$C:$C,'Each Gender Events'!CO$1,'Official Medal Table'!$E:$E,"Mixed")*'Medal values'!$B$1/2
+ COUNTIFS('Official Medal Table'!$G:$G,'Each Gender Events'!$A63,'Official Medal Table'!$C:$C,'Each Gender Events'!CO$1,'Official Medal Table'!$E:$E,"Mixed")*'Medal values'!$B$2/2
+ COUNTIFS('Official Medal Table'!$H:$H,'Each Gender Events'!$A63,'Official Medal Table'!$C:$C,'Each Gender Events'!CO$1,'Official Medal Table'!$E:$E,"Mixed")*'Medal values'!$B$3/2
+ COUNTIFS('Official Medal Table'!$I:$I,'Each Gender Events'!$A63,'Official Medal Table'!$C:$C,'Each Gender Events'!CO$1,'Official Medal Table'!$E:$E,"Mixed")*'Medal values'!$B$3/2</f>
        <v>0</v>
      </c>
      <c r="CP63">
        <f>COUNTIFS('Official Medal Table'!$F:$F,'Each Gender Events'!$A63,'Official Medal Table'!$C:$C,'Each Gender Events'!CP$1,'Official Medal Table'!$E:$E,'Each Gender Events'!CP$2)*'Medal values'!$B$1
+ COUNTIFS('Official Medal Table'!$G:$G,'Each Gender Events'!$A63,'Official Medal Table'!$C:$C,'Each Gender Events'!CP$1,'Official Medal Table'!$E:$E,'Each Gender Events'!CP$2)*'Medal values'!$B$2
+ COUNTIFS('Official Medal Table'!$H:$H,'Each Gender Events'!$A63,'Official Medal Table'!$C:$C,'Each Gender Events'!CP$1,'Official Medal Table'!$E:$E,'Each Gender Events'!CP$2)*'Medal values'!$B$3
+ COUNTIFS('Official Medal Table'!$I:$I,'Each Gender Events'!$A63,'Official Medal Table'!$C:$C,'Each Gender Events'!CP$1,'Official Medal Table'!$E:$E,'Each Gender Events'!CP$2)*'Medal values'!$B$3
+ COUNTIFS('Official Medal Table'!$F:$F,'Each Gender Events'!$A63,'Official Medal Table'!$C:$C,'Each Gender Events'!CP$1,'Official Medal Table'!$E:$E,"Mixed")*'Medal values'!$B$1/2
+ COUNTIFS('Official Medal Table'!$G:$G,'Each Gender Events'!$A63,'Official Medal Table'!$C:$C,'Each Gender Events'!CP$1,'Official Medal Table'!$E:$E,"Mixed")*'Medal values'!$B$2/2
+ COUNTIFS('Official Medal Table'!$H:$H,'Each Gender Events'!$A63,'Official Medal Table'!$C:$C,'Each Gender Events'!CP$1,'Official Medal Table'!$E:$E,"Mixed")*'Medal values'!$B$3/2
+ COUNTIFS('Official Medal Table'!$I:$I,'Each Gender Events'!$A63,'Official Medal Table'!$C:$C,'Each Gender Events'!CP$1,'Official Medal Table'!$E:$E,"Mixed")*'Medal values'!$B$3/2</f>
        <v>0</v>
      </c>
      <c r="CQ63">
        <f>COUNTIFS('Official Medal Table'!$F:$F,'Each Gender Events'!$A63,'Official Medal Table'!$C:$C,'Each Gender Events'!CQ$1,'Official Medal Table'!$E:$E,'Each Gender Events'!CQ$2)*'Medal values'!$B$1
+ COUNTIFS('Official Medal Table'!$G:$G,'Each Gender Events'!$A63,'Official Medal Table'!$C:$C,'Each Gender Events'!CQ$1,'Official Medal Table'!$E:$E,'Each Gender Events'!CQ$2)*'Medal values'!$B$2
+ COUNTIFS('Official Medal Table'!$H:$H,'Each Gender Events'!$A63,'Official Medal Table'!$C:$C,'Each Gender Events'!CQ$1,'Official Medal Table'!$E:$E,'Each Gender Events'!CQ$2)*'Medal values'!$B$3
+ COUNTIFS('Official Medal Table'!$I:$I,'Each Gender Events'!$A63,'Official Medal Table'!$C:$C,'Each Gender Events'!CQ$1,'Official Medal Table'!$E:$E,'Each Gender Events'!CQ$2)*'Medal values'!$B$3
+ COUNTIFS('Official Medal Table'!$F:$F,'Each Gender Events'!$A63,'Official Medal Table'!$C:$C,'Each Gender Events'!CQ$1,'Official Medal Table'!$E:$E,"Mixed")*'Medal values'!$B$1/2
+ COUNTIFS('Official Medal Table'!$G:$G,'Each Gender Events'!$A63,'Official Medal Table'!$C:$C,'Each Gender Events'!CQ$1,'Official Medal Table'!$E:$E,"Mixed")*'Medal values'!$B$2/2
+ COUNTIFS('Official Medal Table'!$H:$H,'Each Gender Events'!$A63,'Official Medal Table'!$C:$C,'Each Gender Events'!CQ$1,'Official Medal Table'!$E:$E,"Mixed")*'Medal values'!$B$3/2
+ COUNTIFS('Official Medal Table'!$I:$I,'Each Gender Events'!$A63,'Official Medal Table'!$C:$C,'Each Gender Events'!CQ$1,'Official Medal Table'!$E:$E,"Mixed")*'Medal values'!$B$3/2</f>
        <v>0</v>
      </c>
      <c r="CR63">
        <f>COUNTIFS('Official Medal Table'!$F:$F,'Each Gender Events'!$A63,'Official Medal Table'!$C:$C,'Each Gender Events'!CR$1,'Official Medal Table'!$E:$E,'Each Gender Events'!CR$2)*'Medal values'!$B$1
+ COUNTIFS('Official Medal Table'!$G:$G,'Each Gender Events'!$A63,'Official Medal Table'!$C:$C,'Each Gender Events'!CR$1,'Official Medal Table'!$E:$E,'Each Gender Events'!CR$2)*'Medal values'!$B$2
+ COUNTIFS('Official Medal Table'!$H:$H,'Each Gender Events'!$A63,'Official Medal Table'!$C:$C,'Each Gender Events'!CR$1,'Official Medal Table'!$E:$E,'Each Gender Events'!CR$2)*'Medal values'!$B$3
+ COUNTIFS('Official Medal Table'!$I:$I,'Each Gender Events'!$A63,'Official Medal Table'!$C:$C,'Each Gender Events'!CR$1,'Official Medal Table'!$E:$E,'Each Gender Events'!CR$2)*'Medal values'!$B$3
+ COUNTIFS('Official Medal Table'!$F:$F,'Each Gender Events'!$A63,'Official Medal Table'!$C:$C,'Each Gender Events'!CR$1,'Official Medal Table'!$E:$E,"Mixed")*'Medal values'!$B$1/2
+ COUNTIFS('Official Medal Table'!$G:$G,'Each Gender Events'!$A63,'Official Medal Table'!$C:$C,'Each Gender Events'!CR$1,'Official Medal Table'!$E:$E,"Mixed")*'Medal values'!$B$2/2
+ COUNTIFS('Official Medal Table'!$H:$H,'Each Gender Events'!$A63,'Official Medal Table'!$C:$C,'Each Gender Events'!CR$1,'Official Medal Table'!$E:$E,"Mixed")*'Medal values'!$B$3/2
+ COUNTIFS('Official Medal Table'!$I:$I,'Each Gender Events'!$A63,'Official Medal Table'!$C:$C,'Each Gender Events'!CR$1,'Official Medal Table'!$E:$E,"Mixed")*'Medal values'!$B$3/2</f>
        <v>0</v>
      </c>
      <c r="CS63">
        <f>COUNTIFS('Official Medal Table'!$F:$F,'Each Gender Events'!$A63,'Official Medal Table'!$C:$C,'Each Gender Events'!CS$1,'Official Medal Table'!$E:$E,'Each Gender Events'!CS$2)*'Medal values'!$B$1
+ COUNTIFS('Official Medal Table'!$G:$G,'Each Gender Events'!$A63,'Official Medal Table'!$C:$C,'Each Gender Events'!CS$1,'Official Medal Table'!$E:$E,'Each Gender Events'!CS$2)*'Medal values'!$B$2
+ COUNTIFS('Official Medal Table'!$H:$H,'Each Gender Events'!$A63,'Official Medal Table'!$C:$C,'Each Gender Events'!CS$1,'Official Medal Table'!$E:$E,'Each Gender Events'!CS$2)*'Medal values'!$B$3
+ COUNTIFS('Official Medal Table'!$I:$I,'Each Gender Events'!$A63,'Official Medal Table'!$C:$C,'Each Gender Events'!CS$1,'Official Medal Table'!$E:$E,'Each Gender Events'!CS$2)*'Medal values'!$B$3
+ COUNTIFS('Official Medal Table'!$F:$F,'Each Gender Events'!$A63,'Official Medal Table'!$C:$C,'Each Gender Events'!CS$1,'Official Medal Table'!$E:$E,"Mixed")*'Medal values'!$B$1/2
+ COUNTIFS('Official Medal Table'!$G:$G,'Each Gender Events'!$A63,'Official Medal Table'!$C:$C,'Each Gender Events'!CS$1,'Official Medal Table'!$E:$E,"Mixed")*'Medal values'!$B$2/2
+ COUNTIFS('Official Medal Table'!$H:$H,'Each Gender Events'!$A63,'Official Medal Table'!$C:$C,'Each Gender Events'!CS$1,'Official Medal Table'!$E:$E,"Mixed")*'Medal values'!$B$3/2
+ COUNTIFS('Official Medal Table'!$I:$I,'Each Gender Events'!$A63,'Official Medal Table'!$C:$C,'Each Gender Events'!CS$1,'Official Medal Table'!$E:$E,"Mixed")*'Medal values'!$B$3/2</f>
        <v>0</v>
      </c>
      <c r="CT63">
        <f>COUNTIFS('Official Medal Table'!$F:$F,'Each Gender Events'!$A63,'Official Medal Table'!$C:$C,'Each Gender Events'!CT$1,'Official Medal Table'!$E:$E,'Each Gender Events'!CT$2)*'Medal values'!$B$1
+ COUNTIFS('Official Medal Table'!$G:$G,'Each Gender Events'!$A63,'Official Medal Table'!$C:$C,'Each Gender Events'!CT$1,'Official Medal Table'!$E:$E,'Each Gender Events'!CT$2)*'Medal values'!$B$2
+ COUNTIFS('Official Medal Table'!$H:$H,'Each Gender Events'!$A63,'Official Medal Table'!$C:$C,'Each Gender Events'!CT$1,'Official Medal Table'!$E:$E,'Each Gender Events'!CT$2)*'Medal values'!$B$3
+ COUNTIFS('Official Medal Table'!$I:$I,'Each Gender Events'!$A63,'Official Medal Table'!$C:$C,'Each Gender Events'!CT$1,'Official Medal Table'!$E:$E,'Each Gender Events'!CT$2)*'Medal values'!$B$3
+ COUNTIFS('Official Medal Table'!$F:$F,'Each Gender Events'!$A63,'Official Medal Table'!$C:$C,'Each Gender Events'!CT$1,'Official Medal Table'!$E:$E,"Mixed")*'Medal values'!$B$1/2
+ COUNTIFS('Official Medal Table'!$G:$G,'Each Gender Events'!$A63,'Official Medal Table'!$C:$C,'Each Gender Events'!CT$1,'Official Medal Table'!$E:$E,"Mixed")*'Medal values'!$B$2/2
+ COUNTIFS('Official Medal Table'!$H:$H,'Each Gender Events'!$A63,'Official Medal Table'!$C:$C,'Each Gender Events'!CT$1,'Official Medal Table'!$E:$E,"Mixed")*'Medal values'!$B$3/2
+ COUNTIFS('Official Medal Table'!$I:$I,'Each Gender Events'!$A63,'Official Medal Table'!$C:$C,'Each Gender Events'!CT$1,'Official Medal Table'!$E:$E,"Mixed")*'Medal values'!$B$3/2</f>
        <v>0</v>
      </c>
    </row>
    <row r="64" spans="1:98" x14ac:dyDescent="0.3">
      <c r="A64" t="str">
        <f>Countries!A63</f>
        <v>DMA</v>
      </c>
      <c r="B64">
        <f>COUNTIFS('Official Medal Table'!$F:$F,'Each Gender Events'!$A64,'Official Medal Table'!$C:$C,'Each Gender Events'!B$1,'Official Medal Table'!$E:$E,'Each Gender Events'!B$2)*'Medal values'!$B$1
+ COUNTIFS('Official Medal Table'!$G:$G,'Each Gender Events'!$A64,'Official Medal Table'!$C:$C,'Each Gender Events'!B$1,'Official Medal Table'!$E:$E,'Each Gender Events'!B$2)*'Medal values'!$B$2
+ COUNTIFS('Official Medal Table'!$H:$H,'Each Gender Events'!$A64,'Official Medal Table'!$C:$C,'Each Gender Events'!B$1,'Official Medal Table'!$E:$E,'Each Gender Events'!B$2)*'Medal values'!$B$3
+ COUNTIFS('Official Medal Table'!$I:$I,'Each Gender Events'!$A64,'Official Medal Table'!$C:$C,'Each Gender Events'!B$1,'Official Medal Table'!$E:$E,'Each Gender Events'!B$2)*'Medal values'!$B$3
+ COUNTIFS('Official Medal Table'!$F:$F,'Each Gender Events'!$A64,'Official Medal Table'!$C:$C,'Each Gender Events'!B$1,'Official Medal Table'!$E:$E,"Mixed")*'Medal values'!$B$1/2
+ COUNTIFS('Official Medal Table'!$G:$G,'Each Gender Events'!$A64,'Official Medal Table'!$C:$C,'Each Gender Events'!B$1,'Official Medal Table'!$E:$E,"Mixed")*'Medal values'!$B$2/2
+ COUNTIFS('Official Medal Table'!$H:$H,'Each Gender Events'!$A64,'Official Medal Table'!$C:$C,'Each Gender Events'!B$1,'Official Medal Table'!$E:$E,"Mixed")*'Medal values'!$B$3/2
+ COUNTIFS('Official Medal Table'!$I:$I,'Each Gender Events'!$A64,'Official Medal Table'!$C:$C,'Each Gender Events'!B$1,'Official Medal Table'!$E:$E,"Mixed")*'Medal values'!$B$3/2</f>
        <v>0</v>
      </c>
      <c r="C64">
        <f>COUNTIFS('Official Medal Table'!$F:$F,'Each Gender Events'!$A64,'Official Medal Table'!$C:$C,'Each Gender Events'!C$1,'Official Medal Table'!$E:$E,'Each Gender Events'!C$2)*'Medal values'!$B$1
+ COUNTIFS('Official Medal Table'!$G:$G,'Each Gender Events'!$A64,'Official Medal Table'!$C:$C,'Each Gender Events'!C$1,'Official Medal Table'!$E:$E,'Each Gender Events'!C$2)*'Medal values'!$B$2
+ COUNTIFS('Official Medal Table'!$H:$H,'Each Gender Events'!$A64,'Official Medal Table'!$C:$C,'Each Gender Events'!C$1,'Official Medal Table'!$E:$E,'Each Gender Events'!C$2)*'Medal values'!$B$3
+ COUNTIFS('Official Medal Table'!$I:$I,'Each Gender Events'!$A64,'Official Medal Table'!$C:$C,'Each Gender Events'!C$1,'Official Medal Table'!$E:$E,'Each Gender Events'!C$2)*'Medal values'!$B$3
+ COUNTIFS('Official Medal Table'!$F:$F,'Each Gender Events'!$A64,'Official Medal Table'!$C:$C,'Each Gender Events'!C$1,'Official Medal Table'!$E:$E,"Mixed")*'Medal values'!$B$1/2
+ COUNTIFS('Official Medal Table'!$G:$G,'Each Gender Events'!$A64,'Official Medal Table'!$C:$C,'Each Gender Events'!C$1,'Official Medal Table'!$E:$E,"Mixed")*'Medal values'!$B$2/2
+ COUNTIFS('Official Medal Table'!$H:$H,'Each Gender Events'!$A64,'Official Medal Table'!$C:$C,'Each Gender Events'!C$1,'Official Medal Table'!$E:$E,"Mixed")*'Medal values'!$B$3/2
+ COUNTIFS('Official Medal Table'!$I:$I,'Each Gender Events'!$A64,'Official Medal Table'!$C:$C,'Each Gender Events'!C$1,'Official Medal Table'!$E:$E,"Mixed")*'Medal values'!$B$3/2</f>
        <v>0</v>
      </c>
      <c r="D64">
        <f>COUNTIFS('Official Medal Table'!$F:$F,'Each Gender Events'!$A64,'Official Medal Table'!$C:$C,'Each Gender Events'!D$1,'Official Medal Table'!$E:$E,'Each Gender Events'!D$2)*'Medal values'!$B$1
+ COUNTIFS('Official Medal Table'!$G:$G,'Each Gender Events'!$A64,'Official Medal Table'!$C:$C,'Each Gender Events'!D$1,'Official Medal Table'!$E:$E,'Each Gender Events'!D$2)*'Medal values'!$B$2
+ COUNTIFS('Official Medal Table'!$H:$H,'Each Gender Events'!$A64,'Official Medal Table'!$C:$C,'Each Gender Events'!D$1,'Official Medal Table'!$E:$E,'Each Gender Events'!D$2)*'Medal values'!$B$3
+ COUNTIFS('Official Medal Table'!$I:$I,'Each Gender Events'!$A64,'Official Medal Table'!$C:$C,'Each Gender Events'!D$1,'Official Medal Table'!$E:$E,'Each Gender Events'!D$2)*'Medal values'!$B$3
+ COUNTIFS('Official Medal Table'!$F:$F,'Each Gender Events'!$A64,'Official Medal Table'!$C:$C,'Each Gender Events'!D$1,'Official Medal Table'!$E:$E,"Mixed")*'Medal values'!$B$1/2
+ COUNTIFS('Official Medal Table'!$G:$G,'Each Gender Events'!$A64,'Official Medal Table'!$C:$C,'Each Gender Events'!D$1,'Official Medal Table'!$E:$E,"Mixed")*'Medal values'!$B$2/2
+ COUNTIFS('Official Medal Table'!$H:$H,'Each Gender Events'!$A64,'Official Medal Table'!$C:$C,'Each Gender Events'!D$1,'Official Medal Table'!$E:$E,"Mixed")*'Medal values'!$B$3/2
+ COUNTIFS('Official Medal Table'!$I:$I,'Each Gender Events'!$A64,'Official Medal Table'!$C:$C,'Each Gender Events'!D$1,'Official Medal Table'!$E:$E,"Mixed")*'Medal values'!$B$3/2</f>
        <v>0</v>
      </c>
      <c r="E64">
        <f>COUNTIFS('Official Medal Table'!$F:$F,'Each Gender Events'!$A64,'Official Medal Table'!$C:$C,'Each Gender Events'!E$1,'Official Medal Table'!$E:$E,'Each Gender Events'!E$2)*'Medal values'!$B$1
+ COUNTIFS('Official Medal Table'!$G:$G,'Each Gender Events'!$A64,'Official Medal Table'!$C:$C,'Each Gender Events'!E$1,'Official Medal Table'!$E:$E,'Each Gender Events'!E$2)*'Medal values'!$B$2
+ COUNTIFS('Official Medal Table'!$H:$H,'Each Gender Events'!$A64,'Official Medal Table'!$C:$C,'Each Gender Events'!E$1,'Official Medal Table'!$E:$E,'Each Gender Events'!E$2)*'Medal values'!$B$3
+ COUNTIFS('Official Medal Table'!$I:$I,'Each Gender Events'!$A64,'Official Medal Table'!$C:$C,'Each Gender Events'!E$1,'Official Medal Table'!$E:$E,'Each Gender Events'!E$2)*'Medal values'!$B$3
+ COUNTIFS('Official Medal Table'!$F:$F,'Each Gender Events'!$A64,'Official Medal Table'!$C:$C,'Each Gender Events'!E$1,'Official Medal Table'!$E:$E,"Mixed")*'Medal values'!$B$1/2
+ COUNTIFS('Official Medal Table'!$G:$G,'Each Gender Events'!$A64,'Official Medal Table'!$C:$C,'Each Gender Events'!E$1,'Official Medal Table'!$E:$E,"Mixed")*'Medal values'!$B$2/2
+ COUNTIFS('Official Medal Table'!$H:$H,'Each Gender Events'!$A64,'Official Medal Table'!$C:$C,'Each Gender Events'!E$1,'Official Medal Table'!$E:$E,"Mixed")*'Medal values'!$B$3/2
+ COUNTIFS('Official Medal Table'!$I:$I,'Each Gender Events'!$A64,'Official Medal Table'!$C:$C,'Each Gender Events'!E$1,'Official Medal Table'!$E:$E,"Mixed")*'Medal values'!$B$3/2</f>
        <v>0</v>
      </c>
      <c r="F64">
        <f>COUNTIFS('Official Medal Table'!$F:$F,'Each Gender Events'!$A64,'Official Medal Table'!$C:$C,'Each Gender Events'!F$1,'Official Medal Table'!$E:$E,'Each Gender Events'!F$2)*'Medal values'!$B$1
+ COUNTIFS('Official Medal Table'!$G:$G,'Each Gender Events'!$A64,'Official Medal Table'!$C:$C,'Each Gender Events'!F$1,'Official Medal Table'!$E:$E,'Each Gender Events'!F$2)*'Medal values'!$B$2
+ COUNTIFS('Official Medal Table'!$H:$H,'Each Gender Events'!$A64,'Official Medal Table'!$C:$C,'Each Gender Events'!F$1,'Official Medal Table'!$E:$E,'Each Gender Events'!F$2)*'Medal values'!$B$3
+ COUNTIFS('Official Medal Table'!$I:$I,'Each Gender Events'!$A64,'Official Medal Table'!$C:$C,'Each Gender Events'!F$1,'Official Medal Table'!$E:$E,'Each Gender Events'!F$2)*'Medal values'!$B$3
+ COUNTIFS('Official Medal Table'!$F:$F,'Each Gender Events'!$A64,'Official Medal Table'!$C:$C,'Each Gender Events'!F$1,'Official Medal Table'!$E:$E,"Mixed")*'Medal values'!$B$1/2
+ COUNTIFS('Official Medal Table'!$G:$G,'Each Gender Events'!$A64,'Official Medal Table'!$C:$C,'Each Gender Events'!F$1,'Official Medal Table'!$E:$E,"Mixed")*'Medal values'!$B$2/2
+ COUNTIFS('Official Medal Table'!$H:$H,'Each Gender Events'!$A64,'Official Medal Table'!$C:$C,'Each Gender Events'!F$1,'Official Medal Table'!$E:$E,"Mixed")*'Medal values'!$B$3/2
+ COUNTIFS('Official Medal Table'!$I:$I,'Each Gender Events'!$A64,'Official Medal Table'!$C:$C,'Each Gender Events'!F$1,'Official Medal Table'!$E:$E,"Mixed")*'Medal values'!$B$3/2</f>
        <v>0</v>
      </c>
      <c r="G64">
        <f>COUNTIFS('Official Medal Table'!$F:$F,'Each Gender Events'!$A64,'Official Medal Table'!$C:$C,'Each Gender Events'!G$1,'Official Medal Table'!$E:$E,'Each Gender Events'!G$2)*'Medal values'!$B$1
+ COUNTIFS('Official Medal Table'!$G:$G,'Each Gender Events'!$A64,'Official Medal Table'!$C:$C,'Each Gender Events'!G$1,'Official Medal Table'!$E:$E,'Each Gender Events'!G$2)*'Medal values'!$B$2
+ COUNTIFS('Official Medal Table'!$H:$H,'Each Gender Events'!$A64,'Official Medal Table'!$C:$C,'Each Gender Events'!G$1,'Official Medal Table'!$E:$E,'Each Gender Events'!G$2)*'Medal values'!$B$3
+ COUNTIFS('Official Medal Table'!$I:$I,'Each Gender Events'!$A64,'Official Medal Table'!$C:$C,'Each Gender Events'!G$1,'Official Medal Table'!$E:$E,'Each Gender Events'!G$2)*'Medal values'!$B$3
+ COUNTIFS('Official Medal Table'!$F:$F,'Each Gender Events'!$A64,'Official Medal Table'!$C:$C,'Each Gender Events'!G$1,'Official Medal Table'!$E:$E,"Mixed")*'Medal values'!$B$1/2
+ COUNTIFS('Official Medal Table'!$G:$G,'Each Gender Events'!$A64,'Official Medal Table'!$C:$C,'Each Gender Events'!G$1,'Official Medal Table'!$E:$E,"Mixed")*'Medal values'!$B$2/2
+ COUNTIFS('Official Medal Table'!$H:$H,'Each Gender Events'!$A64,'Official Medal Table'!$C:$C,'Each Gender Events'!G$1,'Official Medal Table'!$E:$E,"Mixed")*'Medal values'!$B$3/2
+ COUNTIFS('Official Medal Table'!$I:$I,'Each Gender Events'!$A64,'Official Medal Table'!$C:$C,'Each Gender Events'!G$1,'Official Medal Table'!$E:$E,"Mixed")*'Medal values'!$B$3/2</f>
        <v>0</v>
      </c>
      <c r="H64">
        <f>COUNTIFS('Official Medal Table'!$F:$F,'Each Gender Events'!$A64,'Official Medal Table'!$C:$C,'Each Gender Events'!H$1,'Official Medal Table'!$E:$E,'Each Gender Events'!H$2)*'Medal values'!$B$1
+ COUNTIFS('Official Medal Table'!$G:$G,'Each Gender Events'!$A64,'Official Medal Table'!$C:$C,'Each Gender Events'!H$1,'Official Medal Table'!$E:$E,'Each Gender Events'!H$2)*'Medal values'!$B$2
+ COUNTIFS('Official Medal Table'!$H:$H,'Each Gender Events'!$A64,'Official Medal Table'!$C:$C,'Each Gender Events'!H$1,'Official Medal Table'!$E:$E,'Each Gender Events'!H$2)*'Medal values'!$B$3
+ COUNTIFS('Official Medal Table'!$I:$I,'Each Gender Events'!$A64,'Official Medal Table'!$C:$C,'Each Gender Events'!H$1,'Official Medal Table'!$E:$E,'Each Gender Events'!H$2)*'Medal values'!$B$3
+ COUNTIFS('Official Medal Table'!$F:$F,'Each Gender Events'!$A64,'Official Medal Table'!$C:$C,'Each Gender Events'!H$1,'Official Medal Table'!$E:$E,"Mixed")*'Medal values'!$B$1/2
+ COUNTIFS('Official Medal Table'!$G:$G,'Each Gender Events'!$A64,'Official Medal Table'!$C:$C,'Each Gender Events'!H$1,'Official Medal Table'!$E:$E,"Mixed")*'Medal values'!$B$2/2
+ COUNTIFS('Official Medal Table'!$H:$H,'Each Gender Events'!$A64,'Official Medal Table'!$C:$C,'Each Gender Events'!H$1,'Official Medal Table'!$E:$E,"Mixed")*'Medal values'!$B$3/2
+ COUNTIFS('Official Medal Table'!$I:$I,'Each Gender Events'!$A64,'Official Medal Table'!$C:$C,'Each Gender Events'!H$1,'Official Medal Table'!$E:$E,"Mixed")*'Medal values'!$B$3/2</f>
        <v>0</v>
      </c>
      <c r="I64">
        <f>COUNTIFS('Official Medal Table'!$F:$F,'Each Gender Events'!$A64,'Official Medal Table'!$C:$C,'Each Gender Events'!I$1,'Official Medal Table'!$E:$E,'Each Gender Events'!I$2)*'Medal values'!$B$1
+ COUNTIFS('Official Medal Table'!$G:$G,'Each Gender Events'!$A64,'Official Medal Table'!$C:$C,'Each Gender Events'!I$1,'Official Medal Table'!$E:$E,'Each Gender Events'!I$2)*'Medal values'!$B$2
+ COUNTIFS('Official Medal Table'!$H:$H,'Each Gender Events'!$A64,'Official Medal Table'!$C:$C,'Each Gender Events'!I$1,'Official Medal Table'!$E:$E,'Each Gender Events'!I$2)*'Medal values'!$B$3
+ COUNTIFS('Official Medal Table'!$I:$I,'Each Gender Events'!$A64,'Official Medal Table'!$C:$C,'Each Gender Events'!I$1,'Official Medal Table'!$E:$E,'Each Gender Events'!I$2)*'Medal values'!$B$3
+ COUNTIFS('Official Medal Table'!$F:$F,'Each Gender Events'!$A64,'Official Medal Table'!$C:$C,'Each Gender Events'!I$1,'Official Medal Table'!$E:$E,"Mixed")*'Medal values'!$B$1/2
+ COUNTIFS('Official Medal Table'!$G:$G,'Each Gender Events'!$A64,'Official Medal Table'!$C:$C,'Each Gender Events'!I$1,'Official Medal Table'!$E:$E,"Mixed")*'Medal values'!$B$2/2
+ COUNTIFS('Official Medal Table'!$H:$H,'Each Gender Events'!$A64,'Official Medal Table'!$C:$C,'Each Gender Events'!I$1,'Official Medal Table'!$E:$E,"Mixed")*'Medal values'!$B$3/2
+ COUNTIFS('Official Medal Table'!$I:$I,'Each Gender Events'!$A64,'Official Medal Table'!$C:$C,'Each Gender Events'!I$1,'Official Medal Table'!$E:$E,"Mixed")*'Medal values'!$B$3/2</f>
        <v>0</v>
      </c>
      <c r="J64">
        <f>COUNTIFS('Official Medal Table'!$F:$F,'Each Gender Events'!$A64,'Official Medal Table'!$C:$C,'Each Gender Events'!J$1,'Official Medal Table'!$E:$E,'Each Gender Events'!J$2)*'Medal values'!$B$1
+ COUNTIFS('Official Medal Table'!$G:$G,'Each Gender Events'!$A64,'Official Medal Table'!$C:$C,'Each Gender Events'!J$1,'Official Medal Table'!$E:$E,'Each Gender Events'!J$2)*'Medal values'!$B$2
+ COUNTIFS('Official Medal Table'!$H:$H,'Each Gender Events'!$A64,'Official Medal Table'!$C:$C,'Each Gender Events'!J$1,'Official Medal Table'!$E:$E,'Each Gender Events'!J$2)*'Medal values'!$B$3
+ COUNTIFS('Official Medal Table'!$I:$I,'Each Gender Events'!$A64,'Official Medal Table'!$C:$C,'Each Gender Events'!J$1,'Official Medal Table'!$E:$E,'Each Gender Events'!J$2)*'Medal values'!$B$3
+ COUNTIFS('Official Medal Table'!$F:$F,'Each Gender Events'!$A64,'Official Medal Table'!$C:$C,'Each Gender Events'!J$1,'Official Medal Table'!$E:$E,"Mixed")*'Medal values'!$B$1/2
+ COUNTIFS('Official Medal Table'!$G:$G,'Each Gender Events'!$A64,'Official Medal Table'!$C:$C,'Each Gender Events'!J$1,'Official Medal Table'!$E:$E,"Mixed")*'Medal values'!$B$2/2
+ COUNTIFS('Official Medal Table'!$H:$H,'Each Gender Events'!$A64,'Official Medal Table'!$C:$C,'Each Gender Events'!J$1,'Official Medal Table'!$E:$E,"Mixed")*'Medal values'!$B$3/2
+ COUNTIFS('Official Medal Table'!$I:$I,'Each Gender Events'!$A64,'Official Medal Table'!$C:$C,'Each Gender Events'!J$1,'Official Medal Table'!$E:$E,"Mixed")*'Medal values'!$B$3/2</f>
        <v>0</v>
      </c>
      <c r="K64">
        <f>COUNTIFS('Official Medal Table'!$F:$F,'Each Gender Events'!$A64,'Official Medal Table'!$C:$C,'Each Gender Events'!K$1,'Official Medal Table'!$E:$E,'Each Gender Events'!K$2)*'Medal values'!$B$1
+ COUNTIFS('Official Medal Table'!$G:$G,'Each Gender Events'!$A64,'Official Medal Table'!$C:$C,'Each Gender Events'!K$1,'Official Medal Table'!$E:$E,'Each Gender Events'!K$2)*'Medal values'!$B$2
+ COUNTIFS('Official Medal Table'!$H:$H,'Each Gender Events'!$A64,'Official Medal Table'!$C:$C,'Each Gender Events'!K$1,'Official Medal Table'!$E:$E,'Each Gender Events'!K$2)*'Medal values'!$B$3
+ COUNTIFS('Official Medal Table'!$I:$I,'Each Gender Events'!$A64,'Official Medal Table'!$C:$C,'Each Gender Events'!K$1,'Official Medal Table'!$E:$E,'Each Gender Events'!K$2)*'Medal values'!$B$3
+ COUNTIFS('Official Medal Table'!$F:$F,'Each Gender Events'!$A64,'Official Medal Table'!$C:$C,'Each Gender Events'!K$1,'Official Medal Table'!$E:$E,"Mixed")*'Medal values'!$B$1/2
+ COUNTIFS('Official Medal Table'!$G:$G,'Each Gender Events'!$A64,'Official Medal Table'!$C:$C,'Each Gender Events'!K$1,'Official Medal Table'!$E:$E,"Mixed")*'Medal values'!$B$2/2
+ COUNTIFS('Official Medal Table'!$H:$H,'Each Gender Events'!$A64,'Official Medal Table'!$C:$C,'Each Gender Events'!K$1,'Official Medal Table'!$E:$E,"Mixed")*'Medal values'!$B$3/2
+ COUNTIFS('Official Medal Table'!$I:$I,'Each Gender Events'!$A64,'Official Medal Table'!$C:$C,'Each Gender Events'!K$1,'Official Medal Table'!$E:$E,"Mixed")*'Medal values'!$B$3/2</f>
        <v>3.0009999999999999</v>
      </c>
      <c r="L64">
        <f>COUNTIFS('Official Medal Table'!$F:$F,'Each Gender Events'!$A64,'Official Medal Table'!$C:$C,'Each Gender Events'!L$1,'Official Medal Table'!$E:$E,'Each Gender Events'!L$2)*'Medal values'!$B$1
+ COUNTIFS('Official Medal Table'!$G:$G,'Each Gender Events'!$A64,'Official Medal Table'!$C:$C,'Each Gender Events'!L$1,'Official Medal Table'!$E:$E,'Each Gender Events'!L$2)*'Medal values'!$B$2
+ COUNTIFS('Official Medal Table'!$H:$H,'Each Gender Events'!$A64,'Official Medal Table'!$C:$C,'Each Gender Events'!L$1,'Official Medal Table'!$E:$E,'Each Gender Events'!L$2)*'Medal values'!$B$3
+ COUNTIFS('Official Medal Table'!$I:$I,'Each Gender Events'!$A64,'Official Medal Table'!$C:$C,'Each Gender Events'!L$1,'Official Medal Table'!$E:$E,'Each Gender Events'!L$2)*'Medal values'!$B$3
+ COUNTIFS('Official Medal Table'!$F:$F,'Each Gender Events'!$A64,'Official Medal Table'!$C:$C,'Each Gender Events'!L$1,'Official Medal Table'!$E:$E,"Mixed")*'Medal values'!$B$1/2
+ COUNTIFS('Official Medal Table'!$G:$G,'Each Gender Events'!$A64,'Official Medal Table'!$C:$C,'Each Gender Events'!L$1,'Official Medal Table'!$E:$E,"Mixed")*'Medal values'!$B$2/2
+ COUNTIFS('Official Medal Table'!$H:$H,'Each Gender Events'!$A64,'Official Medal Table'!$C:$C,'Each Gender Events'!L$1,'Official Medal Table'!$E:$E,"Mixed")*'Medal values'!$B$3/2
+ COUNTIFS('Official Medal Table'!$I:$I,'Each Gender Events'!$A64,'Official Medal Table'!$C:$C,'Each Gender Events'!L$1,'Official Medal Table'!$E:$E,"Mixed")*'Medal values'!$B$3/2</f>
        <v>0</v>
      </c>
      <c r="M64">
        <f>COUNTIFS('Official Medal Table'!$F:$F,'Each Gender Events'!$A64,'Official Medal Table'!$C:$C,'Each Gender Events'!M$1,'Official Medal Table'!$E:$E,'Each Gender Events'!M$2)*'Medal values'!$B$1
+ COUNTIFS('Official Medal Table'!$G:$G,'Each Gender Events'!$A64,'Official Medal Table'!$C:$C,'Each Gender Events'!M$1,'Official Medal Table'!$E:$E,'Each Gender Events'!M$2)*'Medal values'!$B$2
+ COUNTIFS('Official Medal Table'!$H:$H,'Each Gender Events'!$A64,'Official Medal Table'!$C:$C,'Each Gender Events'!M$1,'Official Medal Table'!$E:$E,'Each Gender Events'!M$2)*'Medal values'!$B$3
+ COUNTIFS('Official Medal Table'!$I:$I,'Each Gender Events'!$A64,'Official Medal Table'!$C:$C,'Each Gender Events'!M$1,'Official Medal Table'!$E:$E,'Each Gender Events'!M$2)*'Medal values'!$B$3
+ COUNTIFS('Official Medal Table'!$F:$F,'Each Gender Events'!$A64,'Official Medal Table'!$C:$C,'Each Gender Events'!M$1,'Official Medal Table'!$E:$E,"Mixed")*'Medal values'!$B$1/2
+ COUNTIFS('Official Medal Table'!$G:$G,'Each Gender Events'!$A64,'Official Medal Table'!$C:$C,'Each Gender Events'!M$1,'Official Medal Table'!$E:$E,"Mixed")*'Medal values'!$B$2/2
+ COUNTIFS('Official Medal Table'!$H:$H,'Each Gender Events'!$A64,'Official Medal Table'!$C:$C,'Each Gender Events'!M$1,'Official Medal Table'!$E:$E,"Mixed")*'Medal values'!$B$3/2
+ COUNTIFS('Official Medal Table'!$I:$I,'Each Gender Events'!$A64,'Official Medal Table'!$C:$C,'Each Gender Events'!M$1,'Official Medal Table'!$E:$E,"Mixed")*'Medal values'!$B$3/2</f>
        <v>0</v>
      </c>
      <c r="N64">
        <f>COUNTIFS('Official Medal Table'!$F:$F,'Each Gender Events'!$A64,'Official Medal Table'!$C:$C,'Each Gender Events'!N$1,'Official Medal Table'!$E:$E,'Each Gender Events'!N$2)*'Medal values'!$B$1
+ COUNTIFS('Official Medal Table'!$G:$G,'Each Gender Events'!$A64,'Official Medal Table'!$C:$C,'Each Gender Events'!N$1,'Official Medal Table'!$E:$E,'Each Gender Events'!N$2)*'Medal values'!$B$2
+ COUNTIFS('Official Medal Table'!$H:$H,'Each Gender Events'!$A64,'Official Medal Table'!$C:$C,'Each Gender Events'!N$1,'Official Medal Table'!$E:$E,'Each Gender Events'!N$2)*'Medal values'!$B$3
+ COUNTIFS('Official Medal Table'!$I:$I,'Each Gender Events'!$A64,'Official Medal Table'!$C:$C,'Each Gender Events'!N$1,'Official Medal Table'!$E:$E,'Each Gender Events'!N$2)*'Medal values'!$B$3
+ COUNTIFS('Official Medal Table'!$F:$F,'Each Gender Events'!$A64,'Official Medal Table'!$C:$C,'Each Gender Events'!N$1,'Official Medal Table'!$E:$E,"Mixed")*'Medal values'!$B$1/2
+ COUNTIFS('Official Medal Table'!$G:$G,'Each Gender Events'!$A64,'Official Medal Table'!$C:$C,'Each Gender Events'!N$1,'Official Medal Table'!$E:$E,"Mixed")*'Medal values'!$B$2/2
+ COUNTIFS('Official Medal Table'!$H:$H,'Each Gender Events'!$A64,'Official Medal Table'!$C:$C,'Each Gender Events'!N$1,'Official Medal Table'!$E:$E,"Mixed")*'Medal values'!$B$3/2
+ COUNTIFS('Official Medal Table'!$I:$I,'Each Gender Events'!$A64,'Official Medal Table'!$C:$C,'Each Gender Events'!N$1,'Official Medal Table'!$E:$E,"Mixed")*'Medal values'!$B$3/2</f>
        <v>0</v>
      </c>
      <c r="O64">
        <f>COUNTIFS('Official Medal Table'!$F:$F,'Each Gender Events'!$A64,'Official Medal Table'!$C:$C,'Each Gender Events'!O$1,'Official Medal Table'!$E:$E,'Each Gender Events'!O$2)*'Medal values'!$B$1
+ COUNTIFS('Official Medal Table'!$G:$G,'Each Gender Events'!$A64,'Official Medal Table'!$C:$C,'Each Gender Events'!O$1,'Official Medal Table'!$E:$E,'Each Gender Events'!O$2)*'Medal values'!$B$2
+ COUNTIFS('Official Medal Table'!$H:$H,'Each Gender Events'!$A64,'Official Medal Table'!$C:$C,'Each Gender Events'!O$1,'Official Medal Table'!$E:$E,'Each Gender Events'!O$2)*'Medal values'!$B$3
+ COUNTIFS('Official Medal Table'!$I:$I,'Each Gender Events'!$A64,'Official Medal Table'!$C:$C,'Each Gender Events'!O$1,'Official Medal Table'!$E:$E,'Each Gender Events'!O$2)*'Medal values'!$B$3
+ COUNTIFS('Official Medal Table'!$F:$F,'Each Gender Events'!$A64,'Official Medal Table'!$C:$C,'Each Gender Events'!O$1,'Official Medal Table'!$E:$E,"Mixed")*'Medal values'!$B$1/2
+ COUNTIFS('Official Medal Table'!$G:$G,'Each Gender Events'!$A64,'Official Medal Table'!$C:$C,'Each Gender Events'!O$1,'Official Medal Table'!$E:$E,"Mixed")*'Medal values'!$B$2/2
+ COUNTIFS('Official Medal Table'!$H:$H,'Each Gender Events'!$A64,'Official Medal Table'!$C:$C,'Each Gender Events'!O$1,'Official Medal Table'!$E:$E,"Mixed")*'Medal values'!$B$3/2
+ COUNTIFS('Official Medal Table'!$I:$I,'Each Gender Events'!$A64,'Official Medal Table'!$C:$C,'Each Gender Events'!O$1,'Official Medal Table'!$E:$E,"Mixed")*'Medal values'!$B$3/2</f>
        <v>0</v>
      </c>
      <c r="P64">
        <f>COUNTIFS('Official Medal Table'!$F:$F,'Each Gender Events'!$A64,'Official Medal Table'!$C:$C,'Each Gender Events'!P$1,'Official Medal Table'!$E:$E,'Each Gender Events'!P$2)*'Medal values'!$B$1
+ COUNTIFS('Official Medal Table'!$G:$G,'Each Gender Events'!$A64,'Official Medal Table'!$C:$C,'Each Gender Events'!P$1,'Official Medal Table'!$E:$E,'Each Gender Events'!P$2)*'Medal values'!$B$2
+ COUNTIFS('Official Medal Table'!$H:$H,'Each Gender Events'!$A64,'Official Medal Table'!$C:$C,'Each Gender Events'!P$1,'Official Medal Table'!$E:$E,'Each Gender Events'!P$2)*'Medal values'!$B$3
+ COUNTIFS('Official Medal Table'!$I:$I,'Each Gender Events'!$A64,'Official Medal Table'!$C:$C,'Each Gender Events'!P$1,'Official Medal Table'!$E:$E,'Each Gender Events'!P$2)*'Medal values'!$B$3
+ COUNTIFS('Official Medal Table'!$F:$F,'Each Gender Events'!$A64,'Official Medal Table'!$C:$C,'Each Gender Events'!P$1,'Official Medal Table'!$E:$E,"Mixed")*'Medal values'!$B$1/2
+ COUNTIFS('Official Medal Table'!$G:$G,'Each Gender Events'!$A64,'Official Medal Table'!$C:$C,'Each Gender Events'!P$1,'Official Medal Table'!$E:$E,"Mixed")*'Medal values'!$B$2/2
+ COUNTIFS('Official Medal Table'!$H:$H,'Each Gender Events'!$A64,'Official Medal Table'!$C:$C,'Each Gender Events'!P$1,'Official Medal Table'!$E:$E,"Mixed")*'Medal values'!$B$3/2
+ COUNTIFS('Official Medal Table'!$I:$I,'Each Gender Events'!$A64,'Official Medal Table'!$C:$C,'Each Gender Events'!P$1,'Official Medal Table'!$E:$E,"Mixed")*'Medal values'!$B$3/2</f>
        <v>0</v>
      </c>
      <c r="Q64">
        <f>COUNTIFS('Official Medal Table'!$F:$F,'Each Gender Events'!$A64,'Official Medal Table'!$C:$C,'Each Gender Events'!Q$1,'Official Medal Table'!$E:$E,'Each Gender Events'!Q$2)*'Medal values'!$B$1
+ COUNTIFS('Official Medal Table'!$G:$G,'Each Gender Events'!$A64,'Official Medal Table'!$C:$C,'Each Gender Events'!Q$1,'Official Medal Table'!$E:$E,'Each Gender Events'!Q$2)*'Medal values'!$B$2
+ COUNTIFS('Official Medal Table'!$H:$H,'Each Gender Events'!$A64,'Official Medal Table'!$C:$C,'Each Gender Events'!Q$1,'Official Medal Table'!$E:$E,'Each Gender Events'!Q$2)*'Medal values'!$B$3
+ COUNTIFS('Official Medal Table'!$I:$I,'Each Gender Events'!$A64,'Official Medal Table'!$C:$C,'Each Gender Events'!Q$1,'Official Medal Table'!$E:$E,'Each Gender Events'!Q$2)*'Medal values'!$B$3
+ COUNTIFS('Official Medal Table'!$F:$F,'Each Gender Events'!$A64,'Official Medal Table'!$C:$C,'Each Gender Events'!Q$1,'Official Medal Table'!$E:$E,"Mixed")*'Medal values'!$B$1/2
+ COUNTIFS('Official Medal Table'!$G:$G,'Each Gender Events'!$A64,'Official Medal Table'!$C:$C,'Each Gender Events'!Q$1,'Official Medal Table'!$E:$E,"Mixed")*'Medal values'!$B$2/2
+ COUNTIFS('Official Medal Table'!$H:$H,'Each Gender Events'!$A64,'Official Medal Table'!$C:$C,'Each Gender Events'!Q$1,'Official Medal Table'!$E:$E,"Mixed")*'Medal values'!$B$3/2
+ COUNTIFS('Official Medal Table'!$I:$I,'Each Gender Events'!$A64,'Official Medal Table'!$C:$C,'Each Gender Events'!Q$1,'Official Medal Table'!$E:$E,"Mixed")*'Medal values'!$B$3/2</f>
        <v>0</v>
      </c>
      <c r="R64">
        <f>COUNTIFS('Official Medal Table'!$F:$F,'Each Gender Events'!$A64,'Official Medal Table'!$C:$C,'Each Gender Events'!R$1,'Official Medal Table'!$E:$E,'Each Gender Events'!R$2)*'Medal values'!$B$1
+ COUNTIFS('Official Medal Table'!$G:$G,'Each Gender Events'!$A64,'Official Medal Table'!$C:$C,'Each Gender Events'!R$1,'Official Medal Table'!$E:$E,'Each Gender Events'!R$2)*'Medal values'!$B$2
+ COUNTIFS('Official Medal Table'!$H:$H,'Each Gender Events'!$A64,'Official Medal Table'!$C:$C,'Each Gender Events'!R$1,'Official Medal Table'!$E:$E,'Each Gender Events'!R$2)*'Medal values'!$B$3
+ COUNTIFS('Official Medal Table'!$I:$I,'Each Gender Events'!$A64,'Official Medal Table'!$C:$C,'Each Gender Events'!R$1,'Official Medal Table'!$E:$E,'Each Gender Events'!R$2)*'Medal values'!$B$3
+ COUNTIFS('Official Medal Table'!$F:$F,'Each Gender Events'!$A64,'Official Medal Table'!$C:$C,'Each Gender Events'!R$1,'Official Medal Table'!$E:$E,"Mixed")*'Medal values'!$B$1/2
+ COUNTIFS('Official Medal Table'!$G:$G,'Each Gender Events'!$A64,'Official Medal Table'!$C:$C,'Each Gender Events'!R$1,'Official Medal Table'!$E:$E,"Mixed")*'Medal values'!$B$2/2
+ COUNTIFS('Official Medal Table'!$H:$H,'Each Gender Events'!$A64,'Official Medal Table'!$C:$C,'Each Gender Events'!R$1,'Official Medal Table'!$E:$E,"Mixed")*'Medal values'!$B$3/2
+ COUNTIFS('Official Medal Table'!$I:$I,'Each Gender Events'!$A64,'Official Medal Table'!$C:$C,'Each Gender Events'!R$1,'Official Medal Table'!$E:$E,"Mixed")*'Medal values'!$B$3/2</f>
        <v>0</v>
      </c>
      <c r="S64">
        <f>COUNTIFS('Official Medal Table'!$F:$F,'Each Gender Events'!$A64,'Official Medal Table'!$C:$C,'Each Gender Events'!S$1,'Official Medal Table'!$E:$E,'Each Gender Events'!S$2)*'Medal values'!$B$1
+ COUNTIFS('Official Medal Table'!$G:$G,'Each Gender Events'!$A64,'Official Medal Table'!$C:$C,'Each Gender Events'!S$1,'Official Medal Table'!$E:$E,'Each Gender Events'!S$2)*'Medal values'!$B$2
+ COUNTIFS('Official Medal Table'!$H:$H,'Each Gender Events'!$A64,'Official Medal Table'!$C:$C,'Each Gender Events'!S$1,'Official Medal Table'!$E:$E,'Each Gender Events'!S$2)*'Medal values'!$B$3
+ COUNTIFS('Official Medal Table'!$I:$I,'Each Gender Events'!$A64,'Official Medal Table'!$C:$C,'Each Gender Events'!S$1,'Official Medal Table'!$E:$E,'Each Gender Events'!S$2)*'Medal values'!$B$3
+ COUNTIFS('Official Medal Table'!$F:$F,'Each Gender Events'!$A64,'Official Medal Table'!$C:$C,'Each Gender Events'!S$1,'Official Medal Table'!$E:$E,"Mixed")*'Medal values'!$B$1/2
+ COUNTIFS('Official Medal Table'!$G:$G,'Each Gender Events'!$A64,'Official Medal Table'!$C:$C,'Each Gender Events'!S$1,'Official Medal Table'!$E:$E,"Mixed")*'Medal values'!$B$2/2
+ COUNTIFS('Official Medal Table'!$H:$H,'Each Gender Events'!$A64,'Official Medal Table'!$C:$C,'Each Gender Events'!S$1,'Official Medal Table'!$E:$E,"Mixed")*'Medal values'!$B$3/2
+ COUNTIFS('Official Medal Table'!$I:$I,'Each Gender Events'!$A64,'Official Medal Table'!$C:$C,'Each Gender Events'!S$1,'Official Medal Table'!$E:$E,"Mixed")*'Medal values'!$B$3/2</f>
        <v>0</v>
      </c>
      <c r="T64">
        <f>COUNTIFS('Official Medal Table'!$F:$F,'Each Gender Events'!$A64,'Official Medal Table'!$C:$C,'Each Gender Events'!T$1,'Official Medal Table'!$E:$E,'Each Gender Events'!T$2)*'Medal values'!$B$1
+ COUNTIFS('Official Medal Table'!$G:$G,'Each Gender Events'!$A64,'Official Medal Table'!$C:$C,'Each Gender Events'!T$1,'Official Medal Table'!$E:$E,'Each Gender Events'!T$2)*'Medal values'!$B$2
+ COUNTIFS('Official Medal Table'!$H:$H,'Each Gender Events'!$A64,'Official Medal Table'!$C:$C,'Each Gender Events'!T$1,'Official Medal Table'!$E:$E,'Each Gender Events'!T$2)*'Medal values'!$B$3
+ COUNTIFS('Official Medal Table'!$I:$I,'Each Gender Events'!$A64,'Official Medal Table'!$C:$C,'Each Gender Events'!T$1,'Official Medal Table'!$E:$E,'Each Gender Events'!T$2)*'Medal values'!$B$3
+ COUNTIFS('Official Medal Table'!$F:$F,'Each Gender Events'!$A64,'Official Medal Table'!$C:$C,'Each Gender Events'!T$1,'Official Medal Table'!$E:$E,"Mixed")*'Medal values'!$B$1/2
+ COUNTIFS('Official Medal Table'!$G:$G,'Each Gender Events'!$A64,'Official Medal Table'!$C:$C,'Each Gender Events'!T$1,'Official Medal Table'!$E:$E,"Mixed")*'Medal values'!$B$2/2
+ COUNTIFS('Official Medal Table'!$H:$H,'Each Gender Events'!$A64,'Official Medal Table'!$C:$C,'Each Gender Events'!T$1,'Official Medal Table'!$E:$E,"Mixed")*'Medal values'!$B$3/2
+ COUNTIFS('Official Medal Table'!$I:$I,'Each Gender Events'!$A64,'Official Medal Table'!$C:$C,'Each Gender Events'!T$1,'Official Medal Table'!$E:$E,"Mixed")*'Medal values'!$B$3/2</f>
        <v>0</v>
      </c>
      <c r="U64">
        <f>COUNTIFS('Official Medal Table'!$F:$F,'Each Gender Events'!$A64,'Official Medal Table'!$C:$C,'Each Gender Events'!U$1,'Official Medal Table'!$E:$E,'Each Gender Events'!U$2)*'Medal values'!$B$1
+ COUNTIFS('Official Medal Table'!$G:$G,'Each Gender Events'!$A64,'Official Medal Table'!$C:$C,'Each Gender Events'!U$1,'Official Medal Table'!$E:$E,'Each Gender Events'!U$2)*'Medal values'!$B$2
+ COUNTIFS('Official Medal Table'!$H:$H,'Each Gender Events'!$A64,'Official Medal Table'!$C:$C,'Each Gender Events'!U$1,'Official Medal Table'!$E:$E,'Each Gender Events'!U$2)*'Medal values'!$B$3
+ COUNTIFS('Official Medal Table'!$I:$I,'Each Gender Events'!$A64,'Official Medal Table'!$C:$C,'Each Gender Events'!U$1,'Official Medal Table'!$E:$E,'Each Gender Events'!U$2)*'Medal values'!$B$3
+ COUNTIFS('Official Medal Table'!$F:$F,'Each Gender Events'!$A64,'Official Medal Table'!$C:$C,'Each Gender Events'!U$1,'Official Medal Table'!$E:$E,"Mixed")*'Medal values'!$B$1/2
+ COUNTIFS('Official Medal Table'!$G:$G,'Each Gender Events'!$A64,'Official Medal Table'!$C:$C,'Each Gender Events'!U$1,'Official Medal Table'!$E:$E,"Mixed")*'Medal values'!$B$2/2
+ COUNTIFS('Official Medal Table'!$H:$H,'Each Gender Events'!$A64,'Official Medal Table'!$C:$C,'Each Gender Events'!U$1,'Official Medal Table'!$E:$E,"Mixed")*'Medal values'!$B$3/2
+ COUNTIFS('Official Medal Table'!$I:$I,'Each Gender Events'!$A64,'Official Medal Table'!$C:$C,'Each Gender Events'!U$1,'Official Medal Table'!$E:$E,"Mixed")*'Medal values'!$B$3/2</f>
        <v>0</v>
      </c>
      <c r="V64">
        <f>COUNTIFS('Official Medal Table'!$F:$F,'Each Gender Events'!$A64,'Official Medal Table'!$C:$C,'Each Gender Events'!V$1,'Official Medal Table'!$E:$E,'Each Gender Events'!V$2)*'Medal values'!$B$1
+ COUNTIFS('Official Medal Table'!$G:$G,'Each Gender Events'!$A64,'Official Medal Table'!$C:$C,'Each Gender Events'!V$1,'Official Medal Table'!$E:$E,'Each Gender Events'!V$2)*'Medal values'!$B$2
+ COUNTIFS('Official Medal Table'!$H:$H,'Each Gender Events'!$A64,'Official Medal Table'!$C:$C,'Each Gender Events'!V$1,'Official Medal Table'!$E:$E,'Each Gender Events'!V$2)*'Medal values'!$B$3
+ COUNTIFS('Official Medal Table'!$I:$I,'Each Gender Events'!$A64,'Official Medal Table'!$C:$C,'Each Gender Events'!V$1,'Official Medal Table'!$E:$E,'Each Gender Events'!V$2)*'Medal values'!$B$3
+ COUNTIFS('Official Medal Table'!$F:$F,'Each Gender Events'!$A64,'Official Medal Table'!$C:$C,'Each Gender Events'!V$1,'Official Medal Table'!$E:$E,"Mixed")*'Medal values'!$B$1/2
+ COUNTIFS('Official Medal Table'!$G:$G,'Each Gender Events'!$A64,'Official Medal Table'!$C:$C,'Each Gender Events'!V$1,'Official Medal Table'!$E:$E,"Mixed")*'Medal values'!$B$2/2
+ COUNTIFS('Official Medal Table'!$H:$H,'Each Gender Events'!$A64,'Official Medal Table'!$C:$C,'Each Gender Events'!V$1,'Official Medal Table'!$E:$E,"Mixed")*'Medal values'!$B$3/2
+ COUNTIFS('Official Medal Table'!$I:$I,'Each Gender Events'!$A64,'Official Medal Table'!$C:$C,'Each Gender Events'!V$1,'Official Medal Table'!$E:$E,"Mixed")*'Medal values'!$B$3/2</f>
        <v>0</v>
      </c>
      <c r="W64">
        <f>COUNTIFS('Official Medal Table'!$F:$F,'Each Gender Events'!$A64,'Official Medal Table'!$C:$C,'Each Gender Events'!W$1,'Official Medal Table'!$E:$E,'Each Gender Events'!W$2)*'Medal values'!$B$1
+ COUNTIFS('Official Medal Table'!$G:$G,'Each Gender Events'!$A64,'Official Medal Table'!$C:$C,'Each Gender Events'!W$1,'Official Medal Table'!$E:$E,'Each Gender Events'!W$2)*'Medal values'!$B$2
+ COUNTIFS('Official Medal Table'!$H:$H,'Each Gender Events'!$A64,'Official Medal Table'!$C:$C,'Each Gender Events'!W$1,'Official Medal Table'!$E:$E,'Each Gender Events'!W$2)*'Medal values'!$B$3
+ COUNTIFS('Official Medal Table'!$I:$I,'Each Gender Events'!$A64,'Official Medal Table'!$C:$C,'Each Gender Events'!W$1,'Official Medal Table'!$E:$E,'Each Gender Events'!W$2)*'Medal values'!$B$3
+ COUNTIFS('Official Medal Table'!$F:$F,'Each Gender Events'!$A64,'Official Medal Table'!$C:$C,'Each Gender Events'!W$1,'Official Medal Table'!$E:$E,"Mixed")*'Medal values'!$B$1/2
+ COUNTIFS('Official Medal Table'!$G:$G,'Each Gender Events'!$A64,'Official Medal Table'!$C:$C,'Each Gender Events'!W$1,'Official Medal Table'!$E:$E,"Mixed")*'Medal values'!$B$2/2
+ COUNTIFS('Official Medal Table'!$H:$H,'Each Gender Events'!$A64,'Official Medal Table'!$C:$C,'Each Gender Events'!W$1,'Official Medal Table'!$E:$E,"Mixed")*'Medal values'!$B$3/2
+ COUNTIFS('Official Medal Table'!$I:$I,'Each Gender Events'!$A64,'Official Medal Table'!$C:$C,'Each Gender Events'!W$1,'Official Medal Table'!$E:$E,"Mixed")*'Medal values'!$B$3/2</f>
        <v>0</v>
      </c>
      <c r="X64">
        <f>COUNTIFS('Official Medal Table'!$F:$F,'Each Gender Events'!$A64,'Official Medal Table'!$C:$C,'Each Gender Events'!X$1,'Official Medal Table'!$E:$E,'Each Gender Events'!X$2)*'Medal values'!$B$1
+ COUNTIFS('Official Medal Table'!$G:$G,'Each Gender Events'!$A64,'Official Medal Table'!$C:$C,'Each Gender Events'!X$1,'Official Medal Table'!$E:$E,'Each Gender Events'!X$2)*'Medal values'!$B$2
+ COUNTIFS('Official Medal Table'!$H:$H,'Each Gender Events'!$A64,'Official Medal Table'!$C:$C,'Each Gender Events'!X$1,'Official Medal Table'!$E:$E,'Each Gender Events'!X$2)*'Medal values'!$B$3
+ COUNTIFS('Official Medal Table'!$I:$I,'Each Gender Events'!$A64,'Official Medal Table'!$C:$C,'Each Gender Events'!X$1,'Official Medal Table'!$E:$E,'Each Gender Events'!X$2)*'Medal values'!$B$3
+ COUNTIFS('Official Medal Table'!$F:$F,'Each Gender Events'!$A64,'Official Medal Table'!$C:$C,'Each Gender Events'!X$1,'Official Medal Table'!$E:$E,"Mixed")*'Medal values'!$B$1/2
+ COUNTIFS('Official Medal Table'!$G:$G,'Each Gender Events'!$A64,'Official Medal Table'!$C:$C,'Each Gender Events'!X$1,'Official Medal Table'!$E:$E,"Mixed")*'Medal values'!$B$2/2
+ COUNTIFS('Official Medal Table'!$H:$H,'Each Gender Events'!$A64,'Official Medal Table'!$C:$C,'Each Gender Events'!X$1,'Official Medal Table'!$E:$E,"Mixed")*'Medal values'!$B$3/2
+ COUNTIFS('Official Medal Table'!$I:$I,'Each Gender Events'!$A64,'Official Medal Table'!$C:$C,'Each Gender Events'!X$1,'Official Medal Table'!$E:$E,"Mixed")*'Medal values'!$B$3/2</f>
        <v>0</v>
      </c>
      <c r="Y64">
        <f>COUNTIFS('Official Medal Table'!$F:$F,'Each Gender Events'!$A64,'Official Medal Table'!$C:$C,'Each Gender Events'!Y$1,'Official Medal Table'!$E:$E,'Each Gender Events'!Y$2)*'Medal values'!$B$1
+ COUNTIFS('Official Medal Table'!$G:$G,'Each Gender Events'!$A64,'Official Medal Table'!$C:$C,'Each Gender Events'!Y$1,'Official Medal Table'!$E:$E,'Each Gender Events'!Y$2)*'Medal values'!$B$2
+ COUNTIFS('Official Medal Table'!$H:$H,'Each Gender Events'!$A64,'Official Medal Table'!$C:$C,'Each Gender Events'!Y$1,'Official Medal Table'!$E:$E,'Each Gender Events'!Y$2)*'Medal values'!$B$3
+ COUNTIFS('Official Medal Table'!$I:$I,'Each Gender Events'!$A64,'Official Medal Table'!$C:$C,'Each Gender Events'!Y$1,'Official Medal Table'!$E:$E,'Each Gender Events'!Y$2)*'Medal values'!$B$3
+ COUNTIFS('Official Medal Table'!$F:$F,'Each Gender Events'!$A64,'Official Medal Table'!$C:$C,'Each Gender Events'!Y$1,'Official Medal Table'!$E:$E,"Mixed")*'Medal values'!$B$1/2
+ COUNTIFS('Official Medal Table'!$G:$G,'Each Gender Events'!$A64,'Official Medal Table'!$C:$C,'Each Gender Events'!Y$1,'Official Medal Table'!$E:$E,"Mixed")*'Medal values'!$B$2/2
+ COUNTIFS('Official Medal Table'!$H:$H,'Each Gender Events'!$A64,'Official Medal Table'!$C:$C,'Each Gender Events'!Y$1,'Official Medal Table'!$E:$E,"Mixed")*'Medal values'!$B$3/2
+ COUNTIFS('Official Medal Table'!$I:$I,'Each Gender Events'!$A64,'Official Medal Table'!$C:$C,'Each Gender Events'!Y$1,'Official Medal Table'!$E:$E,"Mixed")*'Medal values'!$B$3/2</f>
        <v>0</v>
      </c>
      <c r="Z64">
        <f>COUNTIFS('Official Medal Table'!$F:$F,'Each Gender Events'!$A64,'Official Medal Table'!$C:$C,'Each Gender Events'!Z$1,'Official Medal Table'!$E:$E,'Each Gender Events'!Z$2)*'Medal values'!$B$1
+ COUNTIFS('Official Medal Table'!$G:$G,'Each Gender Events'!$A64,'Official Medal Table'!$C:$C,'Each Gender Events'!Z$1,'Official Medal Table'!$E:$E,'Each Gender Events'!Z$2)*'Medal values'!$B$2
+ COUNTIFS('Official Medal Table'!$H:$H,'Each Gender Events'!$A64,'Official Medal Table'!$C:$C,'Each Gender Events'!Z$1,'Official Medal Table'!$E:$E,'Each Gender Events'!Z$2)*'Medal values'!$B$3
+ COUNTIFS('Official Medal Table'!$I:$I,'Each Gender Events'!$A64,'Official Medal Table'!$C:$C,'Each Gender Events'!Z$1,'Official Medal Table'!$E:$E,'Each Gender Events'!Z$2)*'Medal values'!$B$3
+ COUNTIFS('Official Medal Table'!$F:$F,'Each Gender Events'!$A64,'Official Medal Table'!$C:$C,'Each Gender Events'!Z$1,'Official Medal Table'!$E:$E,"Mixed")*'Medal values'!$B$1/2
+ COUNTIFS('Official Medal Table'!$G:$G,'Each Gender Events'!$A64,'Official Medal Table'!$C:$C,'Each Gender Events'!Z$1,'Official Medal Table'!$E:$E,"Mixed")*'Medal values'!$B$2/2
+ COUNTIFS('Official Medal Table'!$H:$H,'Each Gender Events'!$A64,'Official Medal Table'!$C:$C,'Each Gender Events'!Z$1,'Official Medal Table'!$E:$E,"Mixed")*'Medal values'!$B$3/2
+ COUNTIFS('Official Medal Table'!$I:$I,'Each Gender Events'!$A64,'Official Medal Table'!$C:$C,'Each Gender Events'!Z$1,'Official Medal Table'!$E:$E,"Mixed")*'Medal values'!$B$3/2</f>
        <v>0</v>
      </c>
      <c r="AA64">
        <f>COUNTIFS('Official Medal Table'!$F:$F,'Each Gender Events'!$A64,'Official Medal Table'!$C:$C,'Each Gender Events'!AA$1,'Official Medal Table'!$E:$E,'Each Gender Events'!AA$2)*'Medal values'!$B$1
+ COUNTIFS('Official Medal Table'!$G:$G,'Each Gender Events'!$A64,'Official Medal Table'!$C:$C,'Each Gender Events'!AA$1,'Official Medal Table'!$E:$E,'Each Gender Events'!AA$2)*'Medal values'!$B$2
+ COUNTIFS('Official Medal Table'!$H:$H,'Each Gender Events'!$A64,'Official Medal Table'!$C:$C,'Each Gender Events'!AA$1,'Official Medal Table'!$E:$E,'Each Gender Events'!AA$2)*'Medal values'!$B$3
+ COUNTIFS('Official Medal Table'!$I:$I,'Each Gender Events'!$A64,'Official Medal Table'!$C:$C,'Each Gender Events'!AA$1,'Official Medal Table'!$E:$E,'Each Gender Events'!AA$2)*'Medal values'!$B$3
+ COUNTIFS('Official Medal Table'!$F:$F,'Each Gender Events'!$A64,'Official Medal Table'!$C:$C,'Each Gender Events'!AA$1,'Official Medal Table'!$E:$E,"Mixed")*'Medal values'!$B$1/2
+ COUNTIFS('Official Medal Table'!$G:$G,'Each Gender Events'!$A64,'Official Medal Table'!$C:$C,'Each Gender Events'!AA$1,'Official Medal Table'!$E:$E,"Mixed")*'Medal values'!$B$2/2
+ COUNTIFS('Official Medal Table'!$H:$H,'Each Gender Events'!$A64,'Official Medal Table'!$C:$C,'Each Gender Events'!AA$1,'Official Medal Table'!$E:$E,"Mixed")*'Medal values'!$B$3/2
+ COUNTIFS('Official Medal Table'!$I:$I,'Each Gender Events'!$A64,'Official Medal Table'!$C:$C,'Each Gender Events'!AA$1,'Official Medal Table'!$E:$E,"Mixed")*'Medal values'!$B$3/2</f>
        <v>0</v>
      </c>
      <c r="AB64">
        <f>COUNTIFS('Official Medal Table'!$F:$F,'Each Gender Events'!$A64,'Official Medal Table'!$C:$C,'Each Gender Events'!AB$1,'Official Medal Table'!$E:$E,'Each Gender Events'!AB$2)*'Medal values'!$B$1
+ COUNTIFS('Official Medal Table'!$G:$G,'Each Gender Events'!$A64,'Official Medal Table'!$C:$C,'Each Gender Events'!AB$1,'Official Medal Table'!$E:$E,'Each Gender Events'!AB$2)*'Medal values'!$B$2
+ COUNTIFS('Official Medal Table'!$H:$H,'Each Gender Events'!$A64,'Official Medal Table'!$C:$C,'Each Gender Events'!AB$1,'Official Medal Table'!$E:$E,'Each Gender Events'!AB$2)*'Medal values'!$B$3
+ COUNTIFS('Official Medal Table'!$I:$I,'Each Gender Events'!$A64,'Official Medal Table'!$C:$C,'Each Gender Events'!AB$1,'Official Medal Table'!$E:$E,'Each Gender Events'!AB$2)*'Medal values'!$B$3
+ COUNTIFS('Official Medal Table'!$F:$F,'Each Gender Events'!$A64,'Official Medal Table'!$C:$C,'Each Gender Events'!AB$1,'Official Medal Table'!$E:$E,"Mixed")*'Medal values'!$B$1/2
+ COUNTIFS('Official Medal Table'!$G:$G,'Each Gender Events'!$A64,'Official Medal Table'!$C:$C,'Each Gender Events'!AB$1,'Official Medal Table'!$E:$E,"Mixed")*'Medal values'!$B$2/2
+ COUNTIFS('Official Medal Table'!$H:$H,'Each Gender Events'!$A64,'Official Medal Table'!$C:$C,'Each Gender Events'!AB$1,'Official Medal Table'!$E:$E,"Mixed")*'Medal values'!$B$3/2
+ COUNTIFS('Official Medal Table'!$I:$I,'Each Gender Events'!$A64,'Official Medal Table'!$C:$C,'Each Gender Events'!AB$1,'Official Medal Table'!$E:$E,"Mixed")*'Medal values'!$B$3/2</f>
        <v>0</v>
      </c>
      <c r="AC64">
        <f>COUNTIFS('Official Medal Table'!$F:$F,'Each Gender Events'!$A64,'Official Medal Table'!$C:$C,'Each Gender Events'!AC$1,'Official Medal Table'!$E:$E,'Each Gender Events'!AC$2)*'Medal values'!$B$1
+ COUNTIFS('Official Medal Table'!$G:$G,'Each Gender Events'!$A64,'Official Medal Table'!$C:$C,'Each Gender Events'!AC$1,'Official Medal Table'!$E:$E,'Each Gender Events'!AC$2)*'Medal values'!$B$2
+ COUNTIFS('Official Medal Table'!$H:$H,'Each Gender Events'!$A64,'Official Medal Table'!$C:$C,'Each Gender Events'!AC$1,'Official Medal Table'!$E:$E,'Each Gender Events'!AC$2)*'Medal values'!$B$3
+ COUNTIFS('Official Medal Table'!$I:$I,'Each Gender Events'!$A64,'Official Medal Table'!$C:$C,'Each Gender Events'!AC$1,'Official Medal Table'!$E:$E,'Each Gender Events'!AC$2)*'Medal values'!$B$3
+ COUNTIFS('Official Medal Table'!$F:$F,'Each Gender Events'!$A64,'Official Medal Table'!$C:$C,'Each Gender Events'!AC$1,'Official Medal Table'!$E:$E,"Mixed")*'Medal values'!$B$1/2
+ COUNTIFS('Official Medal Table'!$G:$G,'Each Gender Events'!$A64,'Official Medal Table'!$C:$C,'Each Gender Events'!AC$1,'Official Medal Table'!$E:$E,"Mixed")*'Medal values'!$B$2/2
+ COUNTIFS('Official Medal Table'!$H:$H,'Each Gender Events'!$A64,'Official Medal Table'!$C:$C,'Each Gender Events'!AC$1,'Official Medal Table'!$E:$E,"Mixed")*'Medal values'!$B$3/2
+ COUNTIFS('Official Medal Table'!$I:$I,'Each Gender Events'!$A64,'Official Medal Table'!$C:$C,'Each Gender Events'!AC$1,'Official Medal Table'!$E:$E,"Mixed")*'Medal values'!$B$3/2</f>
        <v>0</v>
      </c>
      <c r="AD64">
        <f>COUNTIFS('Official Medal Table'!$F:$F,'Each Gender Events'!$A64,'Official Medal Table'!$C:$C,'Each Gender Events'!AD$1,'Official Medal Table'!$E:$E,'Each Gender Events'!AD$2)*'Medal values'!$B$1
+ COUNTIFS('Official Medal Table'!$G:$G,'Each Gender Events'!$A64,'Official Medal Table'!$C:$C,'Each Gender Events'!AD$1,'Official Medal Table'!$E:$E,'Each Gender Events'!AD$2)*'Medal values'!$B$2
+ COUNTIFS('Official Medal Table'!$H:$H,'Each Gender Events'!$A64,'Official Medal Table'!$C:$C,'Each Gender Events'!AD$1,'Official Medal Table'!$E:$E,'Each Gender Events'!AD$2)*'Medal values'!$B$3
+ COUNTIFS('Official Medal Table'!$I:$I,'Each Gender Events'!$A64,'Official Medal Table'!$C:$C,'Each Gender Events'!AD$1,'Official Medal Table'!$E:$E,'Each Gender Events'!AD$2)*'Medal values'!$B$3
+ COUNTIFS('Official Medal Table'!$F:$F,'Each Gender Events'!$A64,'Official Medal Table'!$C:$C,'Each Gender Events'!AD$1,'Official Medal Table'!$E:$E,"Mixed")*'Medal values'!$B$1/2
+ COUNTIFS('Official Medal Table'!$G:$G,'Each Gender Events'!$A64,'Official Medal Table'!$C:$C,'Each Gender Events'!AD$1,'Official Medal Table'!$E:$E,"Mixed")*'Medal values'!$B$2/2
+ COUNTIFS('Official Medal Table'!$H:$H,'Each Gender Events'!$A64,'Official Medal Table'!$C:$C,'Each Gender Events'!AD$1,'Official Medal Table'!$E:$E,"Mixed")*'Medal values'!$B$3/2
+ COUNTIFS('Official Medal Table'!$I:$I,'Each Gender Events'!$A64,'Official Medal Table'!$C:$C,'Each Gender Events'!AD$1,'Official Medal Table'!$E:$E,"Mixed")*'Medal values'!$B$3/2</f>
        <v>0</v>
      </c>
      <c r="AE64">
        <f>COUNTIFS('Official Medal Table'!$F:$F,'Each Gender Events'!$A64,'Official Medal Table'!$C:$C,'Each Gender Events'!AE$1,'Official Medal Table'!$E:$E,'Each Gender Events'!AE$2)*'Medal values'!$B$1
+ COUNTIFS('Official Medal Table'!$G:$G,'Each Gender Events'!$A64,'Official Medal Table'!$C:$C,'Each Gender Events'!AE$1,'Official Medal Table'!$E:$E,'Each Gender Events'!AE$2)*'Medal values'!$B$2
+ COUNTIFS('Official Medal Table'!$H:$H,'Each Gender Events'!$A64,'Official Medal Table'!$C:$C,'Each Gender Events'!AE$1,'Official Medal Table'!$E:$E,'Each Gender Events'!AE$2)*'Medal values'!$B$3
+ COUNTIFS('Official Medal Table'!$I:$I,'Each Gender Events'!$A64,'Official Medal Table'!$C:$C,'Each Gender Events'!AE$1,'Official Medal Table'!$E:$E,'Each Gender Events'!AE$2)*'Medal values'!$B$3
+ COUNTIFS('Official Medal Table'!$F:$F,'Each Gender Events'!$A64,'Official Medal Table'!$C:$C,'Each Gender Events'!AE$1,'Official Medal Table'!$E:$E,"Mixed")*'Medal values'!$B$1/2
+ COUNTIFS('Official Medal Table'!$G:$G,'Each Gender Events'!$A64,'Official Medal Table'!$C:$C,'Each Gender Events'!AE$1,'Official Medal Table'!$E:$E,"Mixed")*'Medal values'!$B$2/2
+ COUNTIFS('Official Medal Table'!$H:$H,'Each Gender Events'!$A64,'Official Medal Table'!$C:$C,'Each Gender Events'!AE$1,'Official Medal Table'!$E:$E,"Mixed")*'Medal values'!$B$3/2
+ COUNTIFS('Official Medal Table'!$I:$I,'Each Gender Events'!$A64,'Official Medal Table'!$C:$C,'Each Gender Events'!AE$1,'Official Medal Table'!$E:$E,"Mixed")*'Medal values'!$B$3/2</f>
        <v>0</v>
      </c>
      <c r="AF64">
        <f>COUNTIFS('Official Medal Table'!$F:$F,'Each Gender Events'!$A64,'Official Medal Table'!$C:$C,'Each Gender Events'!AF$1,'Official Medal Table'!$E:$E,'Each Gender Events'!AF$2)*'Medal values'!$B$1
+ COUNTIFS('Official Medal Table'!$G:$G,'Each Gender Events'!$A64,'Official Medal Table'!$C:$C,'Each Gender Events'!AF$1,'Official Medal Table'!$E:$E,'Each Gender Events'!AF$2)*'Medal values'!$B$2
+ COUNTIFS('Official Medal Table'!$H:$H,'Each Gender Events'!$A64,'Official Medal Table'!$C:$C,'Each Gender Events'!AF$1,'Official Medal Table'!$E:$E,'Each Gender Events'!AF$2)*'Medal values'!$B$3
+ COUNTIFS('Official Medal Table'!$I:$I,'Each Gender Events'!$A64,'Official Medal Table'!$C:$C,'Each Gender Events'!AF$1,'Official Medal Table'!$E:$E,'Each Gender Events'!AF$2)*'Medal values'!$B$3
+ COUNTIFS('Official Medal Table'!$F:$F,'Each Gender Events'!$A64,'Official Medal Table'!$C:$C,'Each Gender Events'!AF$1,'Official Medal Table'!$E:$E,"Mixed")*'Medal values'!$B$1/2
+ COUNTIFS('Official Medal Table'!$G:$G,'Each Gender Events'!$A64,'Official Medal Table'!$C:$C,'Each Gender Events'!AF$1,'Official Medal Table'!$E:$E,"Mixed")*'Medal values'!$B$2/2
+ COUNTIFS('Official Medal Table'!$H:$H,'Each Gender Events'!$A64,'Official Medal Table'!$C:$C,'Each Gender Events'!AF$1,'Official Medal Table'!$E:$E,"Mixed")*'Medal values'!$B$3/2
+ COUNTIFS('Official Medal Table'!$I:$I,'Each Gender Events'!$A64,'Official Medal Table'!$C:$C,'Each Gender Events'!AF$1,'Official Medal Table'!$E:$E,"Mixed")*'Medal values'!$B$3/2</f>
        <v>0</v>
      </c>
      <c r="AG64">
        <f>COUNTIFS('Official Medal Table'!$F:$F,'Each Gender Events'!$A64,'Official Medal Table'!$C:$C,'Each Gender Events'!AG$1,'Official Medal Table'!$E:$E,'Each Gender Events'!AG$2)*'Medal values'!$B$1
+ COUNTIFS('Official Medal Table'!$G:$G,'Each Gender Events'!$A64,'Official Medal Table'!$C:$C,'Each Gender Events'!AG$1,'Official Medal Table'!$E:$E,'Each Gender Events'!AG$2)*'Medal values'!$B$2
+ COUNTIFS('Official Medal Table'!$H:$H,'Each Gender Events'!$A64,'Official Medal Table'!$C:$C,'Each Gender Events'!AG$1,'Official Medal Table'!$E:$E,'Each Gender Events'!AG$2)*'Medal values'!$B$3
+ COUNTIFS('Official Medal Table'!$I:$I,'Each Gender Events'!$A64,'Official Medal Table'!$C:$C,'Each Gender Events'!AG$1,'Official Medal Table'!$E:$E,'Each Gender Events'!AG$2)*'Medal values'!$B$3
+ COUNTIFS('Official Medal Table'!$F:$F,'Each Gender Events'!$A64,'Official Medal Table'!$C:$C,'Each Gender Events'!AG$1,'Official Medal Table'!$E:$E,"Mixed")*'Medal values'!$B$1/2
+ COUNTIFS('Official Medal Table'!$G:$G,'Each Gender Events'!$A64,'Official Medal Table'!$C:$C,'Each Gender Events'!AG$1,'Official Medal Table'!$E:$E,"Mixed")*'Medal values'!$B$2/2
+ COUNTIFS('Official Medal Table'!$H:$H,'Each Gender Events'!$A64,'Official Medal Table'!$C:$C,'Each Gender Events'!AG$1,'Official Medal Table'!$E:$E,"Mixed")*'Medal values'!$B$3/2
+ COUNTIFS('Official Medal Table'!$I:$I,'Each Gender Events'!$A64,'Official Medal Table'!$C:$C,'Each Gender Events'!AG$1,'Official Medal Table'!$E:$E,"Mixed")*'Medal values'!$B$3/2</f>
        <v>0</v>
      </c>
      <c r="AH64">
        <f>COUNTIFS('Official Medal Table'!$F:$F,'Each Gender Events'!$A64,'Official Medal Table'!$C:$C,'Each Gender Events'!AH$1,'Official Medal Table'!$E:$E,'Each Gender Events'!AH$2)*'Medal values'!$B$1
+ COUNTIFS('Official Medal Table'!$G:$G,'Each Gender Events'!$A64,'Official Medal Table'!$C:$C,'Each Gender Events'!AH$1,'Official Medal Table'!$E:$E,'Each Gender Events'!AH$2)*'Medal values'!$B$2
+ COUNTIFS('Official Medal Table'!$H:$H,'Each Gender Events'!$A64,'Official Medal Table'!$C:$C,'Each Gender Events'!AH$1,'Official Medal Table'!$E:$E,'Each Gender Events'!AH$2)*'Medal values'!$B$3
+ COUNTIFS('Official Medal Table'!$I:$I,'Each Gender Events'!$A64,'Official Medal Table'!$C:$C,'Each Gender Events'!AH$1,'Official Medal Table'!$E:$E,'Each Gender Events'!AH$2)*'Medal values'!$B$3
+ COUNTIFS('Official Medal Table'!$F:$F,'Each Gender Events'!$A64,'Official Medal Table'!$C:$C,'Each Gender Events'!AH$1,'Official Medal Table'!$E:$E,"Mixed")*'Medal values'!$B$1/2
+ COUNTIFS('Official Medal Table'!$G:$G,'Each Gender Events'!$A64,'Official Medal Table'!$C:$C,'Each Gender Events'!AH$1,'Official Medal Table'!$E:$E,"Mixed")*'Medal values'!$B$2/2
+ COUNTIFS('Official Medal Table'!$H:$H,'Each Gender Events'!$A64,'Official Medal Table'!$C:$C,'Each Gender Events'!AH$1,'Official Medal Table'!$E:$E,"Mixed")*'Medal values'!$B$3/2
+ COUNTIFS('Official Medal Table'!$I:$I,'Each Gender Events'!$A64,'Official Medal Table'!$C:$C,'Each Gender Events'!AH$1,'Official Medal Table'!$E:$E,"Mixed")*'Medal values'!$B$3/2</f>
        <v>0</v>
      </c>
      <c r="AI64">
        <f>COUNTIFS('Official Medal Table'!$F:$F,'Each Gender Events'!$A64,'Official Medal Table'!$C:$C,'Each Gender Events'!AI$1,'Official Medal Table'!$E:$E,'Each Gender Events'!AI$2)*'Medal values'!$B$1
+ COUNTIFS('Official Medal Table'!$G:$G,'Each Gender Events'!$A64,'Official Medal Table'!$C:$C,'Each Gender Events'!AI$1,'Official Medal Table'!$E:$E,'Each Gender Events'!AI$2)*'Medal values'!$B$2
+ COUNTIFS('Official Medal Table'!$H:$H,'Each Gender Events'!$A64,'Official Medal Table'!$C:$C,'Each Gender Events'!AI$1,'Official Medal Table'!$E:$E,'Each Gender Events'!AI$2)*'Medal values'!$B$3
+ COUNTIFS('Official Medal Table'!$I:$I,'Each Gender Events'!$A64,'Official Medal Table'!$C:$C,'Each Gender Events'!AI$1,'Official Medal Table'!$E:$E,'Each Gender Events'!AI$2)*'Medal values'!$B$3
+ COUNTIFS('Official Medal Table'!$F:$F,'Each Gender Events'!$A64,'Official Medal Table'!$C:$C,'Each Gender Events'!AI$1,'Official Medal Table'!$E:$E,"Mixed")*'Medal values'!$B$1/2
+ COUNTIFS('Official Medal Table'!$G:$G,'Each Gender Events'!$A64,'Official Medal Table'!$C:$C,'Each Gender Events'!AI$1,'Official Medal Table'!$E:$E,"Mixed")*'Medal values'!$B$2/2
+ COUNTIFS('Official Medal Table'!$H:$H,'Each Gender Events'!$A64,'Official Medal Table'!$C:$C,'Each Gender Events'!AI$1,'Official Medal Table'!$E:$E,"Mixed")*'Medal values'!$B$3/2
+ COUNTIFS('Official Medal Table'!$I:$I,'Each Gender Events'!$A64,'Official Medal Table'!$C:$C,'Each Gender Events'!AI$1,'Official Medal Table'!$E:$E,"Mixed")*'Medal values'!$B$3/2</f>
        <v>0</v>
      </c>
      <c r="AJ64">
        <f>COUNTIFS('Official Medal Table'!$F:$F,'Each Gender Events'!$A64,'Official Medal Table'!$C:$C,'Each Gender Events'!AJ$1,'Official Medal Table'!$E:$E,'Each Gender Events'!AJ$2)*'Medal values'!$B$1
+ COUNTIFS('Official Medal Table'!$G:$G,'Each Gender Events'!$A64,'Official Medal Table'!$C:$C,'Each Gender Events'!AJ$1,'Official Medal Table'!$E:$E,'Each Gender Events'!AJ$2)*'Medal values'!$B$2
+ COUNTIFS('Official Medal Table'!$H:$H,'Each Gender Events'!$A64,'Official Medal Table'!$C:$C,'Each Gender Events'!AJ$1,'Official Medal Table'!$E:$E,'Each Gender Events'!AJ$2)*'Medal values'!$B$3
+ COUNTIFS('Official Medal Table'!$I:$I,'Each Gender Events'!$A64,'Official Medal Table'!$C:$C,'Each Gender Events'!AJ$1,'Official Medal Table'!$E:$E,'Each Gender Events'!AJ$2)*'Medal values'!$B$3
+ COUNTIFS('Official Medal Table'!$F:$F,'Each Gender Events'!$A64,'Official Medal Table'!$C:$C,'Each Gender Events'!AJ$1,'Official Medal Table'!$E:$E,"Mixed")*'Medal values'!$B$1/2
+ COUNTIFS('Official Medal Table'!$G:$G,'Each Gender Events'!$A64,'Official Medal Table'!$C:$C,'Each Gender Events'!AJ$1,'Official Medal Table'!$E:$E,"Mixed")*'Medal values'!$B$2/2
+ COUNTIFS('Official Medal Table'!$H:$H,'Each Gender Events'!$A64,'Official Medal Table'!$C:$C,'Each Gender Events'!AJ$1,'Official Medal Table'!$E:$E,"Mixed")*'Medal values'!$B$3/2
+ COUNTIFS('Official Medal Table'!$I:$I,'Each Gender Events'!$A64,'Official Medal Table'!$C:$C,'Each Gender Events'!AJ$1,'Official Medal Table'!$E:$E,"Mixed")*'Medal values'!$B$3/2</f>
        <v>0</v>
      </c>
      <c r="AK64">
        <f>COUNTIFS('Official Medal Table'!$F:$F,'Each Gender Events'!$A64,'Official Medal Table'!$C:$C,'Each Gender Events'!AK$1,'Official Medal Table'!$E:$E,'Each Gender Events'!AK$2)*'Medal values'!$B$1
+ COUNTIFS('Official Medal Table'!$G:$G,'Each Gender Events'!$A64,'Official Medal Table'!$C:$C,'Each Gender Events'!AK$1,'Official Medal Table'!$E:$E,'Each Gender Events'!AK$2)*'Medal values'!$B$2
+ COUNTIFS('Official Medal Table'!$H:$H,'Each Gender Events'!$A64,'Official Medal Table'!$C:$C,'Each Gender Events'!AK$1,'Official Medal Table'!$E:$E,'Each Gender Events'!AK$2)*'Medal values'!$B$3
+ COUNTIFS('Official Medal Table'!$I:$I,'Each Gender Events'!$A64,'Official Medal Table'!$C:$C,'Each Gender Events'!AK$1,'Official Medal Table'!$E:$E,'Each Gender Events'!AK$2)*'Medal values'!$B$3
+ COUNTIFS('Official Medal Table'!$F:$F,'Each Gender Events'!$A64,'Official Medal Table'!$C:$C,'Each Gender Events'!AK$1,'Official Medal Table'!$E:$E,"Mixed")*'Medal values'!$B$1/2
+ COUNTIFS('Official Medal Table'!$G:$G,'Each Gender Events'!$A64,'Official Medal Table'!$C:$C,'Each Gender Events'!AK$1,'Official Medal Table'!$E:$E,"Mixed")*'Medal values'!$B$2/2
+ COUNTIFS('Official Medal Table'!$H:$H,'Each Gender Events'!$A64,'Official Medal Table'!$C:$C,'Each Gender Events'!AK$1,'Official Medal Table'!$E:$E,"Mixed")*'Medal values'!$B$3/2
+ COUNTIFS('Official Medal Table'!$I:$I,'Each Gender Events'!$A64,'Official Medal Table'!$C:$C,'Each Gender Events'!AK$1,'Official Medal Table'!$E:$E,"Mixed")*'Medal values'!$B$3/2</f>
        <v>0</v>
      </c>
      <c r="AL64">
        <f>COUNTIFS('Official Medal Table'!$F:$F,'Each Gender Events'!$A64,'Official Medal Table'!$C:$C,'Each Gender Events'!AL$1,'Official Medal Table'!$E:$E,'Each Gender Events'!AL$2)*'Medal values'!$B$1
+ COUNTIFS('Official Medal Table'!$G:$G,'Each Gender Events'!$A64,'Official Medal Table'!$C:$C,'Each Gender Events'!AL$1,'Official Medal Table'!$E:$E,'Each Gender Events'!AL$2)*'Medal values'!$B$2
+ COUNTIFS('Official Medal Table'!$H:$H,'Each Gender Events'!$A64,'Official Medal Table'!$C:$C,'Each Gender Events'!AL$1,'Official Medal Table'!$E:$E,'Each Gender Events'!AL$2)*'Medal values'!$B$3
+ COUNTIFS('Official Medal Table'!$I:$I,'Each Gender Events'!$A64,'Official Medal Table'!$C:$C,'Each Gender Events'!AL$1,'Official Medal Table'!$E:$E,'Each Gender Events'!AL$2)*'Medal values'!$B$3
+ COUNTIFS('Official Medal Table'!$F:$F,'Each Gender Events'!$A64,'Official Medal Table'!$C:$C,'Each Gender Events'!AL$1,'Official Medal Table'!$E:$E,"Mixed")*'Medal values'!$B$1/2
+ COUNTIFS('Official Medal Table'!$G:$G,'Each Gender Events'!$A64,'Official Medal Table'!$C:$C,'Each Gender Events'!AL$1,'Official Medal Table'!$E:$E,"Mixed")*'Medal values'!$B$2/2
+ COUNTIFS('Official Medal Table'!$H:$H,'Each Gender Events'!$A64,'Official Medal Table'!$C:$C,'Each Gender Events'!AL$1,'Official Medal Table'!$E:$E,"Mixed")*'Medal values'!$B$3/2
+ COUNTIFS('Official Medal Table'!$I:$I,'Each Gender Events'!$A64,'Official Medal Table'!$C:$C,'Each Gender Events'!AL$1,'Official Medal Table'!$E:$E,"Mixed")*'Medal values'!$B$3/2</f>
        <v>0</v>
      </c>
      <c r="AM64">
        <f>COUNTIFS('Official Medal Table'!$F:$F,'Each Gender Events'!$A64,'Official Medal Table'!$C:$C,'Each Gender Events'!AM$1,'Official Medal Table'!$E:$E,'Each Gender Events'!AM$2)*'Medal values'!$B$1
+ COUNTIFS('Official Medal Table'!$G:$G,'Each Gender Events'!$A64,'Official Medal Table'!$C:$C,'Each Gender Events'!AM$1,'Official Medal Table'!$E:$E,'Each Gender Events'!AM$2)*'Medal values'!$B$2
+ COUNTIFS('Official Medal Table'!$H:$H,'Each Gender Events'!$A64,'Official Medal Table'!$C:$C,'Each Gender Events'!AM$1,'Official Medal Table'!$E:$E,'Each Gender Events'!AM$2)*'Medal values'!$B$3
+ COUNTIFS('Official Medal Table'!$I:$I,'Each Gender Events'!$A64,'Official Medal Table'!$C:$C,'Each Gender Events'!AM$1,'Official Medal Table'!$E:$E,'Each Gender Events'!AM$2)*'Medal values'!$B$3
+ COUNTIFS('Official Medal Table'!$F:$F,'Each Gender Events'!$A64,'Official Medal Table'!$C:$C,'Each Gender Events'!AM$1,'Official Medal Table'!$E:$E,"Mixed")*'Medal values'!$B$1/2
+ COUNTIFS('Official Medal Table'!$G:$G,'Each Gender Events'!$A64,'Official Medal Table'!$C:$C,'Each Gender Events'!AM$1,'Official Medal Table'!$E:$E,"Mixed")*'Medal values'!$B$2/2
+ COUNTIFS('Official Medal Table'!$H:$H,'Each Gender Events'!$A64,'Official Medal Table'!$C:$C,'Each Gender Events'!AM$1,'Official Medal Table'!$E:$E,"Mixed")*'Medal values'!$B$3/2
+ COUNTIFS('Official Medal Table'!$I:$I,'Each Gender Events'!$A64,'Official Medal Table'!$C:$C,'Each Gender Events'!AM$1,'Official Medal Table'!$E:$E,"Mixed")*'Medal values'!$B$3/2</f>
        <v>0</v>
      </c>
      <c r="AN64">
        <f>COUNTIFS('Official Medal Table'!$F:$F,'Each Gender Events'!$A64,'Official Medal Table'!$C:$C,'Each Gender Events'!AN$1,'Official Medal Table'!$E:$E,'Each Gender Events'!AN$2)*'Medal values'!$B$1
+ COUNTIFS('Official Medal Table'!$G:$G,'Each Gender Events'!$A64,'Official Medal Table'!$C:$C,'Each Gender Events'!AN$1,'Official Medal Table'!$E:$E,'Each Gender Events'!AN$2)*'Medal values'!$B$2
+ COUNTIFS('Official Medal Table'!$H:$H,'Each Gender Events'!$A64,'Official Medal Table'!$C:$C,'Each Gender Events'!AN$1,'Official Medal Table'!$E:$E,'Each Gender Events'!AN$2)*'Medal values'!$B$3
+ COUNTIFS('Official Medal Table'!$I:$I,'Each Gender Events'!$A64,'Official Medal Table'!$C:$C,'Each Gender Events'!AN$1,'Official Medal Table'!$E:$E,'Each Gender Events'!AN$2)*'Medal values'!$B$3
+ COUNTIFS('Official Medal Table'!$F:$F,'Each Gender Events'!$A64,'Official Medal Table'!$C:$C,'Each Gender Events'!AN$1,'Official Medal Table'!$E:$E,"Mixed")*'Medal values'!$B$1/2
+ COUNTIFS('Official Medal Table'!$G:$G,'Each Gender Events'!$A64,'Official Medal Table'!$C:$C,'Each Gender Events'!AN$1,'Official Medal Table'!$E:$E,"Mixed")*'Medal values'!$B$2/2
+ COUNTIFS('Official Medal Table'!$H:$H,'Each Gender Events'!$A64,'Official Medal Table'!$C:$C,'Each Gender Events'!AN$1,'Official Medal Table'!$E:$E,"Mixed")*'Medal values'!$B$3/2
+ COUNTIFS('Official Medal Table'!$I:$I,'Each Gender Events'!$A64,'Official Medal Table'!$C:$C,'Each Gender Events'!AN$1,'Official Medal Table'!$E:$E,"Mixed")*'Medal values'!$B$3/2</f>
        <v>0</v>
      </c>
      <c r="AO64">
        <f>COUNTIFS('Official Medal Table'!$F:$F,'Each Gender Events'!$A64,'Official Medal Table'!$C:$C,'Each Gender Events'!AO$1,'Official Medal Table'!$E:$E,'Each Gender Events'!AO$2)*'Medal values'!$B$1
+ COUNTIFS('Official Medal Table'!$G:$G,'Each Gender Events'!$A64,'Official Medal Table'!$C:$C,'Each Gender Events'!AO$1,'Official Medal Table'!$E:$E,'Each Gender Events'!AO$2)*'Medal values'!$B$2
+ COUNTIFS('Official Medal Table'!$H:$H,'Each Gender Events'!$A64,'Official Medal Table'!$C:$C,'Each Gender Events'!AO$1,'Official Medal Table'!$E:$E,'Each Gender Events'!AO$2)*'Medal values'!$B$3
+ COUNTIFS('Official Medal Table'!$I:$I,'Each Gender Events'!$A64,'Official Medal Table'!$C:$C,'Each Gender Events'!AO$1,'Official Medal Table'!$E:$E,'Each Gender Events'!AO$2)*'Medal values'!$B$3
+ COUNTIFS('Official Medal Table'!$F:$F,'Each Gender Events'!$A64,'Official Medal Table'!$C:$C,'Each Gender Events'!AO$1,'Official Medal Table'!$E:$E,"Mixed")*'Medal values'!$B$1/2
+ COUNTIFS('Official Medal Table'!$G:$G,'Each Gender Events'!$A64,'Official Medal Table'!$C:$C,'Each Gender Events'!AO$1,'Official Medal Table'!$E:$E,"Mixed")*'Medal values'!$B$2/2
+ COUNTIFS('Official Medal Table'!$H:$H,'Each Gender Events'!$A64,'Official Medal Table'!$C:$C,'Each Gender Events'!AO$1,'Official Medal Table'!$E:$E,"Mixed")*'Medal values'!$B$3/2
+ COUNTIFS('Official Medal Table'!$I:$I,'Each Gender Events'!$A64,'Official Medal Table'!$C:$C,'Each Gender Events'!AO$1,'Official Medal Table'!$E:$E,"Mixed")*'Medal values'!$B$3/2</f>
        <v>0</v>
      </c>
      <c r="AP64">
        <f>COUNTIFS('Official Medal Table'!$F:$F,'Each Gender Events'!$A64,'Official Medal Table'!$C:$C,'Each Gender Events'!AP$1,'Official Medal Table'!$E:$E,'Each Gender Events'!AP$2)*'Medal values'!$B$1
+ COUNTIFS('Official Medal Table'!$G:$G,'Each Gender Events'!$A64,'Official Medal Table'!$C:$C,'Each Gender Events'!AP$1,'Official Medal Table'!$E:$E,'Each Gender Events'!AP$2)*'Medal values'!$B$2
+ COUNTIFS('Official Medal Table'!$H:$H,'Each Gender Events'!$A64,'Official Medal Table'!$C:$C,'Each Gender Events'!AP$1,'Official Medal Table'!$E:$E,'Each Gender Events'!AP$2)*'Medal values'!$B$3
+ COUNTIFS('Official Medal Table'!$I:$I,'Each Gender Events'!$A64,'Official Medal Table'!$C:$C,'Each Gender Events'!AP$1,'Official Medal Table'!$E:$E,'Each Gender Events'!AP$2)*'Medal values'!$B$3
+ COUNTIFS('Official Medal Table'!$F:$F,'Each Gender Events'!$A64,'Official Medal Table'!$C:$C,'Each Gender Events'!AP$1,'Official Medal Table'!$E:$E,"Mixed")*'Medal values'!$B$1/2
+ COUNTIFS('Official Medal Table'!$G:$G,'Each Gender Events'!$A64,'Official Medal Table'!$C:$C,'Each Gender Events'!AP$1,'Official Medal Table'!$E:$E,"Mixed")*'Medal values'!$B$2/2
+ COUNTIFS('Official Medal Table'!$H:$H,'Each Gender Events'!$A64,'Official Medal Table'!$C:$C,'Each Gender Events'!AP$1,'Official Medal Table'!$E:$E,"Mixed")*'Medal values'!$B$3/2
+ COUNTIFS('Official Medal Table'!$I:$I,'Each Gender Events'!$A64,'Official Medal Table'!$C:$C,'Each Gender Events'!AP$1,'Official Medal Table'!$E:$E,"Mixed")*'Medal values'!$B$3/2</f>
        <v>0</v>
      </c>
      <c r="AQ64">
        <f>COUNTIFS('Official Medal Table'!$F:$F,'Each Gender Events'!$A64,'Official Medal Table'!$C:$C,'Each Gender Events'!AQ$1,'Official Medal Table'!$E:$E,'Each Gender Events'!AQ$2)*'Medal values'!$B$1
+ COUNTIFS('Official Medal Table'!$G:$G,'Each Gender Events'!$A64,'Official Medal Table'!$C:$C,'Each Gender Events'!AQ$1,'Official Medal Table'!$E:$E,'Each Gender Events'!AQ$2)*'Medal values'!$B$2
+ COUNTIFS('Official Medal Table'!$H:$H,'Each Gender Events'!$A64,'Official Medal Table'!$C:$C,'Each Gender Events'!AQ$1,'Official Medal Table'!$E:$E,'Each Gender Events'!AQ$2)*'Medal values'!$B$3
+ COUNTIFS('Official Medal Table'!$I:$I,'Each Gender Events'!$A64,'Official Medal Table'!$C:$C,'Each Gender Events'!AQ$1,'Official Medal Table'!$E:$E,'Each Gender Events'!AQ$2)*'Medal values'!$B$3
+ COUNTIFS('Official Medal Table'!$F:$F,'Each Gender Events'!$A64,'Official Medal Table'!$C:$C,'Each Gender Events'!AQ$1,'Official Medal Table'!$E:$E,"Mixed")*'Medal values'!$B$1/2
+ COUNTIFS('Official Medal Table'!$G:$G,'Each Gender Events'!$A64,'Official Medal Table'!$C:$C,'Each Gender Events'!AQ$1,'Official Medal Table'!$E:$E,"Mixed")*'Medal values'!$B$2/2
+ COUNTIFS('Official Medal Table'!$H:$H,'Each Gender Events'!$A64,'Official Medal Table'!$C:$C,'Each Gender Events'!AQ$1,'Official Medal Table'!$E:$E,"Mixed")*'Medal values'!$B$3/2
+ COUNTIFS('Official Medal Table'!$I:$I,'Each Gender Events'!$A64,'Official Medal Table'!$C:$C,'Each Gender Events'!AQ$1,'Official Medal Table'!$E:$E,"Mixed")*'Medal values'!$B$3/2</f>
        <v>0</v>
      </c>
      <c r="AR64">
        <f>COUNTIFS('Official Medal Table'!$F:$F,'Each Gender Events'!$A64,'Official Medal Table'!$C:$C,'Each Gender Events'!AR$1,'Official Medal Table'!$E:$E,'Each Gender Events'!AR$2)*'Medal values'!$B$1
+ COUNTIFS('Official Medal Table'!$G:$G,'Each Gender Events'!$A64,'Official Medal Table'!$C:$C,'Each Gender Events'!AR$1,'Official Medal Table'!$E:$E,'Each Gender Events'!AR$2)*'Medal values'!$B$2
+ COUNTIFS('Official Medal Table'!$H:$H,'Each Gender Events'!$A64,'Official Medal Table'!$C:$C,'Each Gender Events'!AR$1,'Official Medal Table'!$E:$E,'Each Gender Events'!AR$2)*'Medal values'!$B$3
+ COUNTIFS('Official Medal Table'!$I:$I,'Each Gender Events'!$A64,'Official Medal Table'!$C:$C,'Each Gender Events'!AR$1,'Official Medal Table'!$E:$E,'Each Gender Events'!AR$2)*'Medal values'!$B$3
+ COUNTIFS('Official Medal Table'!$F:$F,'Each Gender Events'!$A64,'Official Medal Table'!$C:$C,'Each Gender Events'!AR$1,'Official Medal Table'!$E:$E,"Mixed")*'Medal values'!$B$1/2
+ COUNTIFS('Official Medal Table'!$G:$G,'Each Gender Events'!$A64,'Official Medal Table'!$C:$C,'Each Gender Events'!AR$1,'Official Medal Table'!$E:$E,"Mixed")*'Medal values'!$B$2/2
+ COUNTIFS('Official Medal Table'!$H:$H,'Each Gender Events'!$A64,'Official Medal Table'!$C:$C,'Each Gender Events'!AR$1,'Official Medal Table'!$E:$E,"Mixed")*'Medal values'!$B$3/2
+ COUNTIFS('Official Medal Table'!$I:$I,'Each Gender Events'!$A64,'Official Medal Table'!$C:$C,'Each Gender Events'!AR$1,'Official Medal Table'!$E:$E,"Mixed")*'Medal values'!$B$3/2</f>
        <v>0</v>
      </c>
      <c r="AS64">
        <f>COUNTIFS('Official Medal Table'!$F:$F,'Each Gender Events'!$A64,'Official Medal Table'!$C:$C,'Each Gender Events'!AS$1,'Official Medal Table'!$E:$E,'Each Gender Events'!AS$2)*'Medal values'!$B$1
+ COUNTIFS('Official Medal Table'!$G:$G,'Each Gender Events'!$A64,'Official Medal Table'!$C:$C,'Each Gender Events'!AS$1,'Official Medal Table'!$E:$E,'Each Gender Events'!AS$2)*'Medal values'!$B$2
+ COUNTIFS('Official Medal Table'!$H:$H,'Each Gender Events'!$A64,'Official Medal Table'!$C:$C,'Each Gender Events'!AS$1,'Official Medal Table'!$E:$E,'Each Gender Events'!AS$2)*'Medal values'!$B$3
+ COUNTIFS('Official Medal Table'!$I:$I,'Each Gender Events'!$A64,'Official Medal Table'!$C:$C,'Each Gender Events'!AS$1,'Official Medal Table'!$E:$E,'Each Gender Events'!AS$2)*'Medal values'!$B$3
+ COUNTIFS('Official Medal Table'!$F:$F,'Each Gender Events'!$A64,'Official Medal Table'!$C:$C,'Each Gender Events'!AS$1,'Official Medal Table'!$E:$E,"Mixed")*'Medal values'!$B$1/2
+ COUNTIFS('Official Medal Table'!$G:$G,'Each Gender Events'!$A64,'Official Medal Table'!$C:$C,'Each Gender Events'!AS$1,'Official Medal Table'!$E:$E,"Mixed")*'Medal values'!$B$2/2
+ COUNTIFS('Official Medal Table'!$H:$H,'Each Gender Events'!$A64,'Official Medal Table'!$C:$C,'Each Gender Events'!AS$1,'Official Medal Table'!$E:$E,"Mixed")*'Medal values'!$B$3/2
+ COUNTIFS('Official Medal Table'!$I:$I,'Each Gender Events'!$A64,'Official Medal Table'!$C:$C,'Each Gender Events'!AS$1,'Official Medal Table'!$E:$E,"Mixed")*'Medal values'!$B$3/2</f>
        <v>0</v>
      </c>
      <c r="AT64">
        <f>COUNTIFS('Official Medal Table'!$F:$F,'Each Gender Events'!$A64,'Official Medal Table'!$C:$C,'Each Gender Events'!AT$1,'Official Medal Table'!$E:$E,'Each Gender Events'!AT$2)*'Medal values'!$B$1
+ COUNTIFS('Official Medal Table'!$G:$G,'Each Gender Events'!$A64,'Official Medal Table'!$C:$C,'Each Gender Events'!AT$1,'Official Medal Table'!$E:$E,'Each Gender Events'!AT$2)*'Medal values'!$B$2
+ COUNTIFS('Official Medal Table'!$H:$H,'Each Gender Events'!$A64,'Official Medal Table'!$C:$C,'Each Gender Events'!AT$1,'Official Medal Table'!$E:$E,'Each Gender Events'!AT$2)*'Medal values'!$B$3
+ COUNTIFS('Official Medal Table'!$I:$I,'Each Gender Events'!$A64,'Official Medal Table'!$C:$C,'Each Gender Events'!AT$1,'Official Medal Table'!$E:$E,'Each Gender Events'!AT$2)*'Medal values'!$B$3
+ COUNTIFS('Official Medal Table'!$F:$F,'Each Gender Events'!$A64,'Official Medal Table'!$C:$C,'Each Gender Events'!AT$1,'Official Medal Table'!$E:$E,"Mixed")*'Medal values'!$B$1/2
+ COUNTIFS('Official Medal Table'!$G:$G,'Each Gender Events'!$A64,'Official Medal Table'!$C:$C,'Each Gender Events'!AT$1,'Official Medal Table'!$E:$E,"Mixed")*'Medal values'!$B$2/2
+ COUNTIFS('Official Medal Table'!$H:$H,'Each Gender Events'!$A64,'Official Medal Table'!$C:$C,'Each Gender Events'!AT$1,'Official Medal Table'!$E:$E,"Mixed")*'Medal values'!$B$3/2
+ COUNTIFS('Official Medal Table'!$I:$I,'Each Gender Events'!$A64,'Official Medal Table'!$C:$C,'Each Gender Events'!AT$1,'Official Medal Table'!$E:$E,"Mixed")*'Medal values'!$B$3/2</f>
        <v>0</v>
      </c>
      <c r="AU64">
        <f>COUNTIFS('Official Medal Table'!$F:$F,'Each Gender Events'!$A64,'Official Medal Table'!$C:$C,'Each Gender Events'!AU$1,'Official Medal Table'!$E:$E,'Each Gender Events'!AU$2)*'Medal values'!$B$1
+ COUNTIFS('Official Medal Table'!$G:$G,'Each Gender Events'!$A64,'Official Medal Table'!$C:$C,'Each Gender Events'!AU$1,'Official Medal Table'!$E:$E,'Each Gender Events'!AU$2)*'Medal values'!$B$2
+ COUNTIFS('Official Medal Table'!$H:$H,'Each Gender Events'!$A64,'Official Medal Table'!$C:$C,'Each Gender Events'!AU$1,'Official Medal Table'!$E:$E,'Each Gender Events'!AU$2)*'Medal values'!$B$3
+ COUNTIFS('Official Medal Table'!$I:$I,'Each Gender Events'!$A64,'Official Medal Table'!$C:$C,'Each Gender Events'!AU$1,'Official Medal Table'!$E:$E,'Each Gender Events'!AU$2)*'Medal values'!$B$3
+ COUNTIFS('Official Medal Table'!$F:$F,'Each Gender Events'!$A64,'Official Medal Table'!$C:$C,'Each Gender Events'!AU$1,'Official Medal Table'!$E:$E,"Mixed")*'Medal values'!$B$1/2
+ COUNTIFS('Official Medal Table'!$G:$G,'Each Gender Events'!$A64,'Official Medal Table'!$C:$C,'Each Gender Events'!AU$1,'Official Medal Table'!$E:$E,"Mixed")*'Medal values'!$B$2/2
+ COUNTIFS('Official Medal Table'!$H:$H,'Each Gender Events'!$A64,'Official Medal Table'!$C:$C,'Each Gender Events'!AU$1,'Official Medal Table'!$E:$E,"Mixed")*'Medal values'!$B$3/2
+ COUNTIFS('Official Medal Table'!$I:$I,'Each Gender Events'!$A64,'Official Medal Table'!$C:$C,'Each Gender Events'!AU$1,'Official Medal Table'!$E:$E,"Mixed")*'Medal values'!$B$3/2</f>
        <v>0</v>
      </c>
      <c r="AV64">
        <f>COUNTIFS('Official Medal Table'!$F:$F,'Each Gender Events'!$A64,'Official Medal Table'!$C:$C,'Each Gender Events'!AV$1,'Official Medal Table'!$E:$E,'Each Gender Events'!AV$2)*'Medal values'!$B$1
+ COUNTIFS('Official Medal Table'!$G:$G,'Each Gender Events'!$A64,'Official Medal Table'!$C:$C,'Each Gender Events'!AV$1,'Official Medal Table'!$E:$E,'Each Gender Events'!AV$2)*'Medal values'!$B$2
+ COUNTIFS('Official Medal Table'!$H:$H,'Each Gender Events'!$A64,'Official Medal Table'!$C:$C,'Each Gender Events'!AV$1,'Official Medal Table'!$E:$E,'Each Gender Events'!AV$2)*'Medal values'!$B$3
+ COUNTIFS('Official Medal Table'!$I:$I,'Each Gender Events'!$A64,'Official Medal Table'!$C:$C,'Each Gender Events'!AV$1,'Official Medal Table'!$E:$E,'Each Gender Events'!AV$2)*'Medal values'!$B$3
+ COUNTIFS('Official Medal Table'!$F:$F,'Each Gender Events'!$A64,'Official Medal Table'!$C:$C,'Each Gender Events'!AV$1,'Official Medal Table'!$E:$E,"Mixed")*'Medal values'!$B$1/2
+ COUNTIFS('Official Medal Table'!$G:$G,'Each Gender Events'!$A64,'Official Medal Table'!$C:$C,'Each Gender Events'!AV$1,'Official Medal Table'!$E:$E,"Mixed")*'Medal values'!$B$2/2
+ COUNTIFS('Official Medal Table'!$H:$H,'Each Gender Events'!$A64,'Official Medal Table'!$C:$C,'Each Gender Events'!AV$1,'Official Medal Table'!$E:$E,"Mixed")*'Medal values'!$B$3/2
+ COUNTIFS('Official Medal Table'!$I:$I,'Each Gender Events'!$A64,'Official Medal Table'!$C:$C,'Each Gender Events'!AV$1,'Official Medal Table'!$E:$E,"Mixed")*'Medal values'!$B$3/2</f>
        <v>0</v>
      </c>
      <c r="AW64">
        <f>COUNTIFS('Official Medal Table'!$F:$F,'Each Gender Events'!$A64,'Official Medal Table'!$C:$C,'Each Gender Events'!AW$1,'Official Medal Table'!$E:$E,'Each Gender Events'!AW$2)*'Medal values'!$B$1
+ COUNTIFS('Official Medal Table'!$G:$G,'Each Gender Events'!$A64,'Official Medal Table'!$C:$C,'Each Gender Events'!AW$1,'Official Medal Table'!$E:$E,'Each Gender Events'!AW$2)*'Medal values'!$B$2
+ COUNTIFS('Official Medal Table'!$H:$H,'Each Gender Events'!$A64,'Official Medal Table'!$C:$C,'Each Gender Events'!AW$1,'Official Medal Table'!$E:$E,'Each Gender Events'!AW$2)*'Medal values'!$B$3
+ COUNTIFS('Official Medal Table'!$I:$I,'Each Gender Events'!$A64,'Official Medal Table'!$C:$C,'Each Gender Events'!AW$1,'Official Medal Table'!$E:$E,'Each Gender Events'!AW$2)*'Medal values'!$B$3
+ COUNTIFS('Official Medal Table'!$F:$F,'Each Gender Events'!$A64,'Official Medal Table'!$C:$C,'Each Gender Events'!AW$1,'Official Medal Table'!$E:$E,"Mixed")*'Medal values'!$B$1/2
+ COUNTIFS('Official Medal Table'!$G:$G,'Each Gender Events'!$A64,'Official Medal Table'!$C:$C,'Each Gender Events'!AW$1,'Official Medal Table'!$E:$E,"Mixed")*'Medal values'!$B$2/2
+ COUNTIFS('Official Medal Table'!$H:$H,'Each Gender Events'!$A64,'Official Medal Table'!$C:$C,'Each Gender Events'!AW$1,'Official Medal Table'!$E:$E,"Mixed")*'Medal values'!$B$3/2
+ COUNTIFS('Official Medal Table'!$I:$I,'Each Gender Events'!$A64,'Official Medal Table'!$C:$C,'Each Gender Events'!AW$1,'Official Medal Table'!$E:$E,"Mixed")*'Medal values'!$B$3/2</f>
        <v>0</v>
      </c>
      <c r="AX64">
        <f>COUNTIFS('Official Medal Table'!$F:$F,'Each Gender Events'!$A64,'Official Medal Table'!$C:$C,'Each Gender Events'!AX$1,'Official Medal Table'!$E:$E,'Each Gender Events'!AX$2)*'Medal values'!$B$1
+ COUNTIFS('Official Medal Table'!$G:$G,'Each Gender Events'!$A64,'Official Medal Table'!$C:$C,'Each Gender Events'!AX$1,'Official Medal Table'!$E:$E,'Each Gender Events'!AX$2)*'Medal values'!$B$2
+ COUNTIFS('Official Medal Table'!$H:$H,'Each Gender Events'!$A64,'Official Medal Table'!$C:$C,'Each Gender Events'!AX$1,'Official Medal Table'!$E:$E,'Each Gender Events'!AX$2)*'Medal values'!$B$3
+ COUNTIFS('Official Medal Table'!$I:$I,'Each Gender Events'!$A64,'Official Medal Table'!$C:$C,'Each Gender Events'!AX$1,'Official Medal Table'!$E:$E,'Each Gender Events'!AX$2)*'Medal values'!$B$3
+ COUNTIFS('Official Medal Table'!$F:$F,'Each Gender Events'!$A64,'Official Medal Table'!$C:$C,'Each Gender Events'!AX$1,'Official Medal Table'!$E:$E,"Mixed")*'Medal values'!$B$1/2
+ COUNTIFS('Official Medal Table'!$G:$G,'Each Gender Events'!$A64,'Official Medal Table'!$C:$C,'Each Gender Events'!AX$1,'Official Medal Table'!$E:$E,"Mixed")*'Medal values'!$B$2/2
+ COUNTIFS('Official Medal Table'!$H:$H,'Each Gender Events'!$A64,'Official Medal Table'!$C:$C,'Each Gender Events'!AX$1,'Official Medal Table'!$E:$E,"Mixed")*'Medal values'!$B$3/2
+ COUNTIFS('Official Medal Table'!$I:$I,'Each Gender Events'!$A64,'Official Medal Table'!$C:$C,'Each Gender Events'!AX$1,'Official Medal Table'!$E:$E,"Mixed")*'Medal values'!$B$3/2</f>
        <v>0</v>
      </c>
      <c r="AY64">
        <f>COUNTIFS('Official Medal Table'!$F:$F,'Each Gender Events'!$A64,'Official Medal Table'!$C:$C,'Each Gender Events'!AY$1,'Official Medal Table'!$E:$E,'Each Gender Events'!AY$2)*'Medal values'!$B$1
+ COUNTIFS('Official Medal Table'!$G:$G,'Each Gender Events'!$A64,'Official Medal Table'!$C:$C,'Each Gender Events'!AY$1,'Official Medal Table'!$E:$E,'Each Gender Events'!AY$2)*'Medal values'!$B$2
+ COUNTIFS('Official Medal Table'!$H:$H,'Each Gender Events'!$A64,'Official Medal Table'!$C:$C,'Each Gender Events'!AY$1,'Official Medal Table'!$E:$E,'Each Gender Events'!AY$2)*'Medal values'!$B$3
+ COUNTIFS('Official Medal Table'!$I:$I,'Each Gender Events'!$A64,'Official Medal Table'!$C:$C,'Each Gender Events'!AY$1,'Official Medal Table'!$E:$E,'Each Gender Events'!AY$2)*'Medal values'!$B$3
+ COUNTIFS('Official Medal Table'!$F:$F,'Each Gender Events'!$A64,'Official Medal Table'!$C:$C,'Each Gender Events'!AY$1,'Official Medal Table'!$E:$E,"Mixed")*'Medal values'!$B$1/2
+ COUNTIFS('Official Medal Table'!$G:$G,'Each Gender Events'!$A64,'Official Medal Table'!$C:$C,'Each Gender Events'!AY$1,'Official Medal Table'!$E:$E,"Mixed")*'Medal values'!$B$2/2
+ COUNTIFS('Official Medal Table'!$H:$H,'Each Gender Events'!$A64,'Official Medal Table'!$C:$C,'Each Gender Events'!AY$1,'Official Medal Table'!$E:$E,"Mixed")*'Medal values'!$B$3/2
+ COUNTIFS('Official Medal Table'!$I:$I,'Each Gender Events'!$A64,'Official Medal Table'!$C:$C,'Each Gender Events'!AY$1,'Official Medal Table'!$E:$E,"Mixed")*'Medal values'!$B$3/2</f>
        <v>0</v>
      </c>
      <c r="AZ64">
        <f>COUNTIFS('Official Medal Table'!$F:$F,'Each Gender Events'!$A64,'Official Medal Table'!$C:$C,'Each Gender Events'!AZ$1,'Official Medal Table'!$E:$E,'Each Gender Events'!AZ$2)*'Medal values'!$B$1
+ COUNTIFS('Official Medal Table'!$G:$G,'Each Gender Events'!$A64,'Official Medal Table'!$C:$C,'Each Gender Events'!AZ$1,'Official Medal Table'!$E:$E,'Each Gender Events'!AZ$2)*'Medal values'!$B$2
+ COUNTIFS('Official Medal Table'!$H:$H,'Each Gender Events'!$A64,'Official Medal Table'!$C:$C,'Each Gender Events'!AZ$1,'Official Medal Table'!$E:$E,'Each Gender Events'!AZ$2)*'Medal values'!$B$3
+ COUNTIFS('Official Medal Table'!$I:$I,'Each Gender Events'!$A64,'Official Medal Table'!$C:$C,'Each Gender Events'!AZ$1,'Official Medal Table'!$E:$E,'Each Gender Events'!AZ$2)*'Medal values'!$B$3
+ COUNTIFS('Official Medal Table'!$F:$F,'Each Gender Events'!$A64,'Official Medal Table'!$C:$C,'Each Gender Events'!AZ$1,'Official Medal Table'!$E:$E,"Mixed")*'Medal values'!$B$1/2
+ COUNTIFS('Official Medal Table'!$G:$G,'Each Gender Events'!$A64,'Official Medal Table'!$C:$C,'Each Gender Events'!AZ$1,'Official Medal Table'!$E:$E,"Mixed")*'Medal values'!$B$2/2
+ COUNTIFS('Official Medal Table'!$H:$H,'Each Gender Events'!$A64,'Official Medal Table'!$C:$C,'Each Gender Events'!AZ$1,'Official Medal Table'!$E:$E,"Mixed")*'Medal values'!$B$3/2
+ COUNTIFS('Official Medal Table'!$I:$I,'Each Gender Events'!$A64,'Official Medal Table'!$C:$C,'Each Gender Events'!AZ$1,'Official Medal Table'!$E:$E,"Mixed")*'Medal values'!$B$3/2</f>
        <v>0</v>
      </c>
      <c r="BA64">
        <f>COUNTIFS('Official Medal Table'!$F:$F,'Each Gender Events'!$A64,'Official Medal Table'!$C:$C,'Each Gender Events'!BA$1,'Official Medal Table'!$E:$E,'Each Gender Events'!BA$2)*'Medal values'!$B$1
+ COUNTIFS('Official Medal Table'!$G:$G,'Each Gender Events'!$A64,'Official Medal Table'!$C:$C,'Each Gender Events'!BA$1,'Official Medal Table'!$E:$E,'Each Gender Events'!BA$2)*'Medal values'!$B$2
+ COUNTIFS('Official Medal Table'!$H:$H,'Each Gender Events'!$A64,'Official Medal Table'!$C:$C,'Each Gender Events'!BA$1,'Official Medal Table'!$E:$E,'Each Gender Events'!BA$2)*'Medal values'!$B$3
+ COUNTIFS('Official Medal Table'!$I:$I,'Each Gender Events'!$A64,'Official Medal Table'!$C:$C,'Each Gender Events'!BA$1,'Official Medal Table'!$E:$E,'Each Gender Events'!BA$2)*'Medal values'!$B$3
+ COUNTIFS('Official Medal Table'!$F:$F,'Each Gender Events'!$A64,'Official Medal Table'!$C:$C,'Each Gender Events'!BA$1,'Official Medal Table'!$E:$E,"Mixed")*'Medal values'!$B$1/2
+ COUNTIFS('Official Medal Table'!$G:$G,'Each Gender Events'!$A64,'Official Medal Table'!$C:$C,'Each Gender Events'!BA$1,'Official Medal Table'!$E:$E,"Mixed")*'Medal values'!$B$2/2
+ COUNTIFS('Official Medal Table'!$H:$H,'Each Gender Events'!$A64,'Official Medal Table'!$C:$C,'Each Gender Events'!BA$1,'Official Medal Table'!$E:$E,"Mixed")*'Medal values'!$B$3/2
+ COUNTIFS('Official Medal Table'!$I:$I,'Each Gender Events'!$A64,'Official Medal Table'!$C:$C,'Each Gender Events'!BA$1,'Official Medal Table'!$E:$E,"Mixed")*'Medal values'!$B$3/2</f>
        <v>0</v>
      </c>
      <c r="BB64">
        <f>COUNTIFS('Official Medal Table'!$F:$F,'Each Gender Events'!$A64,'Official Medal Table'!$C:$C,'Each Gender Events'!BB$1,'Official Medal Table'!$E:$E,'Each Gender Events'!BB$2)*'Medal values'!$B$1
+ COUNTIFS('Official Medal Table'!$G:$G,'Each Gender Events'!$A64,'Official Medal Table'!$C:$C,'Each Gender Events'!BB$1,'Official Medal Table'!$E:$E,'Each Gender Events'!BB$2)*'Medal values'!$B$2
+ COUNTIFS('Official Medal Table'!$H:$H,'Each Gender Events'!$A64,'Official Medal Table'!$C:$C,'Each Gender Events'!BB$1,'Official Medal Table'!$E:$E,'Each Gender Events'!BB$2)*'Medal values'!$B$3
+ COUNTIFS('Official Medal Table'!$I:$I,'Each Gender Events'!$A64,'Official Medal Table'!$C:$C,'Each Gender Events'!BB$1,'Official Medal Table'!$E:$E,'Each Gender Events'!BB$2)*'Medal values'!$B$3
+ COUNTIFS('Official Medal Table'!$F:$F,'Each Gender Events'!$A64,'Official Medal Table'!$C:$C,'Each Gender Events'!BB$1,'Official Medal Table'!$E:$E,"Mixed")*'Medal values'!$B$1/2
+ COUNTIFS('Official Medal Table'!$G:$G,'Each Gender Events'!$A64,'Official Medal Table'!$C:$C,'Each Gender Events'!BB$1,'Official Medal Table'!$E:$E,"Mixed")*'Medal values'!$B$2/2
+ COUNTIFS('Official Medal Table'!$H:$H,'Each Gender Events'!$A64,'Official Medal Table'!$C:$C,'Each Gender Events'!BB$1,'Official Medal Table'!$E:$E,"Mixed")*'Medal values'!$B$3/2
+ COUNTIFS('Official Medal Table'!$I:$I,'Each Gender Events'!$A64,'Official Medal Table'!$C:$C,'Each Gender Events'!BB$1,'Official Medal Table'!$E:$E,"Mixed")*'Medal values'!$B$3/2</f>
        <v>0</v>
      </c>
      <c r="BC64">
        <f>COUNTIFS('Official Medal Table'!$F:$F,'Each Gender Events'!$A64,'Official Medal Table'!$C:$C,'Each Gender Events'!BC$1,'Official Medal Table'!$E:$E,'Each Gender Events'!BC$2)*'Medal values'!$B$1
+ COUNTIFS('Official Medal Table'!$G:$G,'Each Gender Events'!$A64,'Official Medal Table'!$C:$C,'Each Gender Events'!BC$1,'Official Medal Table'!$E:$E,'Each Gender Events'!BC$2)*'Medal values'!$B$2
+ COUNTIFS('Official Medal Table'!$H:$H,'Each Gender Events'!$A64,'Official Medal Table'!$C:$C,'Each Gender Events'!BC$1,'Official Medal Table'!$E:$E,'Each Gender Events'!BC$2)*'Medal values'!$B$3
+ COUNTIFS('Official Medal Table'!$I:$I,'Each Gender Events'!$A64,'Official Medal Table'!$C:$C,'Each Gender Events'!BC$1,'Official Medal Table'!$E:$E,'Each Gender Events'!BC$2)*'Medal values'!$B$3
+ COUNTIFS('Official Medal Table'!$F:$F,'Each Gender Events'!$A64,'Official Medal Table'!$C:$C,'Each Gender Events'!BC$1,'Official Medal Table'!$E:$E,"Mixed")*'Medal values'!$B$1/2
+ COUNTIFS('Official Medal Table'!$G:$G,'Each Gender Events'!$A64,'Official Medal Table'!$C:$C,'Each Gender Events'!BC$1,'Official Medal Table'!$E:$E,"Mixed")*'Medal values'!$B$2/2
+ COUNTIFS('Official Medal Table'!$H:$H,'Each Gender Events'!$A64,'Official Medal Table'!$C:$C,'Each Gender Events'!BC$1,'Official Medal Table'!$E:$E,"Mixed")*'Medal values'!$B$3/2
+ COUNTIFS('Official Medal Table'!$I:$I,'Each Gender Events'!$A64,'Official Medal Table'!$C:$C,'Each Gender Events'!BC$1,'Official Medal Table'!$E:$E,"Mixed")*'Medal values'!$B$3/2</f>
        <v>0</v>
      </c>
      <c r="BD64">
        <f>COUNTIFS('Official Medal Table'!$F:$F,'Each Gender Events'!$A64,'Official Medal Table'!$C:$C,'Each Gender Events'!BD$1,'Official Medal Table'!$E:$E,'Each Gender Events'!BD$2)*'Medal values'!$B$1
+ COUNTIFS('Official Medal Table'!$G:$G,'Each Gender Events'!$A64,'Official Medal Table'!$C:$C,'Each Gender Events'!BD$1,'Official Medal Table'!$E:$E,'Each Gender Events'!BD$2)*'Medal values'!$B$2
+ COUNTIFS('Official Medal Table'!$H:$H,'Each Gender Events'!$A64,'Official Medal Table'!$C:$C,'Each Gender Events'!BD$1,'Official Medal Table'!$E:$E,'Each Gender Events'!BD$2)*'Medal values'!$B$3
+ COUNTIFS('Official Medal Table'!$I:$I,'Each Gender Events'!$A64,'Official Medal Table'!$C:$C,'Each Gender Events'!BD$1,'Official Medal Table'!$E:$E,'Each Gender Events'!BD$2)*'Medal values'!$B$3
+ COUNTIFS('Official Medal Table'!$F:$F,'Each Gender Events'!$A64,'Official Medal Table'!$C:$C,'Each Gender Events'!BD$1,'Official Medal Table'!$E:$E,"Mixed")*'Medal values'!$B$1/2
+ COUNTIFS('Official Medal Table'!$G:$G,'Each Gender Events'!$A64,'Official Medal Table'!$C:$C,'Each Gender Events'!BD$1,'Official Medal Table'!$E:$E,"Mixed")*'Medal values'!$B$2/2
+ COUNTIFS('Official Medal Table'!$H:$H,'Each Gender Events'!$A64,'Official Medal Table'!$C:$C,'Each Gender Events'!BD$1,'Official Medal Table'!$E:$E,"Mixed")*'Medal values'!$B$3/2
+ COUNTIFS('Official Medal Table'!$I:$I,'Each Gender Events'!$A64,'Official Medal Table'!$C:$C,'Each Gender Events'!BD$1,'Official Medal Table'!$E:$E,"Mixed")*'Medal values'!$B$3/2</f>
        <v>0</v>
      </c>
      <c r="BE64">
        <f>COUNTIFS('Official Medal Table'!$F:$F,'Each Gender Events'!$A64,'Official Medal Table'!$C:$C,'Each Gender Events'!BE$1,'Official Medal Table'!$E:$E,'Each Gender Events'!BE$2)*'Medal values'!$B$1
+ COUNTIFS('Official Medal Table'!$G:$G,'Each Gender Events'!$A64,'Official Medal Table'!$C:$C,'Each Gender Events'!BE$1,'Official Medal Table'!$E:$E,'Each Gender Events'!BE$2)*'Medal values'!$B$2
+ COUNTIFS('Official Medal Table'!$H:$H,'Each Gender Events'!$A64,'Official Medal Table'!$C:$C,'Each Gender Events'!BE$1,'Official Medal Table'!$E:$E,'Each Gender Events'!BE$2)*'Medal values'!$B$3
+ COUNTIFS('Official Medal Table'!$I:$I,'Each Gender Events'!$A64,'Official Medal Table'!$C:$C,'Each Gender Events'!BE$1,'Official Medal Table'!$E:$E,'Each Gender Events'!BE$2)*'Medal values'!$B$3
+ COUNTIFS('Official Medal Table'!$F:$F,'Each Gender Events'!$A64,'Official Medal Table'!$C:$C,'Each Gender Events'!BE$1,'Official Medal Table'!$E:$E,"Mixed")*'Medal values'!$B$1/2
+ COUNTIFS('Official Medal Table'!$G:$G,'Each Gender Events'!$A64,'Official Medal Table'!$C:$C,'Each Gender Events'!BE$1,'Official Medal Table'!$E:$E,"Mixed")*'Medal values'!$B$2/2
+ COUNTIFS('Official Medal Table'!$H:$H,'Each Gender Events'!$A64,'Official Medal Table'!$C:$C,'Each Gender Events'!BE$1,'Official Medal Table'!$E:$E,"Mixed")*'Medal values'!$B$3/2
+ COUNTIFS('Official Medal Table'!$I:$I,'Each Gender Events'!$A64,'Official Medal Table'!$C:$C,'Each Gender Events'!BE$1,'Official Medal Table'!$E:$E,"Mixed")*'Medal values'!$B$3/2</f>
        <v>0</v>
      </c>
      <c r="BF64">
        <f>COUNTIFS('Official Medal Table'!$F:$F,'Each Gender Events'!$A64,'Official Medal Table'!$C:$C,'Each Gender Events'!BF$1,'Official Medal Table'!$E:$E,'Each Gender Events'!BF$2)*'Medal values'!$B$1
+ COUNTIFS('Official Medal Table'!$G:$G,'Each Gender Events'!$A64,'Official Medal Table'!$C:$C,'Each Gender Events'!BF$1,'Official Medal Table'!$E:$E,'Each Gender Events'!BF$2)*'Medal values'!$B$2
+ COUNTIFS('Official Medal Table'!$H:$H,'Each Gender Events'!$A64,'Official Medal Table'!$C:$C,'Each Gender Events'!BF$1,'Official Medal Table'!$E:$E,'Each Gender Events'!BF$2)*'Medal values'!$B$3
+ COUNTIFS('Official Medal Table'!$I:$I,'Each Gender Events'!$A64,'Official Medal Table'!$C:$C,'Each Gender Events'!BF$1,'Official Medal Table'!$E:$E,'Each Gender Events'!BF$2)*'Medal values'!$B$3
+ COUNTIFS('Official Medal Table'!$F:$F,'Each Gender Events'!$A64,'Official Medal Table'!$C:$C,'Each Gender Events'!BF$1,'Official Medal Table'!$E:$E,"Mixed")*'Medal values'!$B$1/2
+ COUNTIFS('Official Medal Table'!$G:$G,'Each Gender Events'!$A64,'Official Medal Table'!$C:$C,'Each Gender Events'!BF$1,'Official Medal Table'!$E:$E,"Mixed")*'Medal values'!$B$2/2
+ COUNTIFS('Official Medal Table'!$H:$H,'Each Gender Events'!$A64,'Official Medal Table'!$C:$C,'Each Gender Events'!BF$1,'Official Medal Table'!$E:$E,"Mixed")*'Medal values'!$B$3/2
+ COUNTIFS('Official Medal Table'!$I:$I,'Each Gender Events'!$A64,'Official Medal Table'!$C:$C,'Each Gender Events'!BF$1,'Official Medal Table'!$E:$E,"Mixed")*'Medal values'!$B$3/2</f>
        <v>0</v>
      </c>
      <c r="BG64">
        <f>COUNTIFS('Official Medal Table'!$F:$F,'Each Gender Events'!$A64,'Official Medal Table'!$C:$C,'Each Gender Events'!BG$1,'Official Medal Table'!$E:$E,'Each Gender Events'!BG$2)*'Medal values'!$B$1
+ COUNTIFS('Official Medal Table'!$G:$G,'Each Gender Events'!$A64,'Official Medal Table'!$C:$C,'Each Gender Events'!BG$1,'Official Medal Table'!$E:$E,'Each Gender Events'!BG$2)*'Medal values'!$B$2
+ COUNTIFS('Official Medal Table'!$H:$H,'Each Gender Events'!$A64,'Official Medal Table'!$C:$C,'Each Gender Events'!BG$1,'Official Medal Table'!$E:$E,'Each Gender Events'!BG$2)*'Medal values'!$B$3
+ COUNTIFS('Official Medal Table'!$I:$I,'Each Gender Events'!$A64,'Official Medal Table'!$C:$C,'Each Gender Events'!BG$1,'Official Medal Table'!$E:$E,'Each Gender Events'!BG$2)*'Medal values'!$B$3
+ COUNTIFS('Official Medal Table'!$F:$F,'Each Gender Events'!$A64,'Official Medal Table'!$C:$C,'Each Gender Events'!BG$1,'Official Medal Table'!$E:$E,"Mixed")*'Medal values'!$B$1/2
+ COUNTIFS('Official Medal Table'!$G:$G,'Each Gender Events'!$A64,'Official Medal Table'!$C:$C,'Each Gender Events'!BG$1,'Official Medal Table'!$E:$E,"Mixed")*'Medal values'!$B$2/2
+ COUNTIFS('Official Medal Table'!$H:$H,'Each Gender Events'!$A64,'Official Medal Table'!$C:$C,'Each Gender Events'!BG$1,'Official Medal Table'!$E:$E,"Mixed")*'Medal values'!$B$3/2
+ COUNTIFS('Official Medal Table'!$I:$I,'Each Gender Events'!$A64,'Official Medal Table'!$C:$C,'Each Gender Events'!BG$1,'Official Medal Table'!$E:$E,"Mixed")*'Medal values'!$B$3/2</f>
        <v>0</v>
      </c>
      <c r="BH64">
        <f>COUNTIFS('Official Medal Table'!$F:$F,'Each Gender Events'!$A64,'Official Medal Table'!$C:$C,'Each Gender Events'!BH$1,'Official Medal Table'!$E:$E,'Each Gender Events'!BH$2)*'Medal values'!$B$1
+ COUNTIFS('Official Medal Table'!$G:$G,'Each Gender Events'!$A64,'Official Medal Table'!$C:$C,'Each Gender Events'!BH$1,'Official Medal Table'!$E:$E,'Each Gender Events'!BH$2)*'Medal values'!$B$2
+ COUNTIFS('Official Medal Table'!$H:$H,'Each Gender Events'!$A64,'Official Medal Table'!$C:$C,'Each Gender Events'!BH$1,'Official Medal Table'!$E:$E,'Each Gender Events'!BH$2)*'Medal values'!$B$3
+ COUNTIFS('Official Medal Table'!$I:$I,'Each Gender Events'!$A64,'Official Medal Table'!$C:$C,'Each Gender Events'!BH$1,'Official Medal Table'!$E:$E,'Each Gender Events'!BH$2)*'Medal values'!$B$3
+ COUNTIFS('Official Medal Table'!$F:$F,'Each Gender Events'!$A64,'Official Medal Table'!$C:$C,'Each Gender Events'!BH$1,'Official Medal Table'!$E:$E,"Mixed")*'Medal values'!$B$1/2
+ COUNTIFS('Official Medal Table'!$G:$G,'Each Gender Events'!$A64,'Official Medal Table'!$C:$C,'Each Gender Events'!BH$1,'Official Medal Table'!$E:$E,"Mixed")*'Medal values'!$B$2/2
+ COUNTIFS('Official Medal Table'!$H:$H,'Each Gender Events'!$A64,'Official Medal Table'!$C:$C,'Each Gender Events'!BH$1,'Official Medal Table'!$E:$E,"Mixed")*'Medal values'!$B$3/2
+ COUNTIFS('Official Medal Table'!$I:$I,'Each Gender Events'!$A64,'Official Medal Table'!$C:$C,'Each Gender Events'!BH$1,'Official Medal Table'!$E:$E,"Mixed")*'Medal values'!$B$3/2</f>
        <v>0</v>
      </c>
      <c r="BI64">
        <f>COUNTIFS('Official Medal Table'!$F:$F,'Each Gender Events'!$A64,'Official Medal Table'!$C:$C,'Each Gender Events'!BI$1,'Official Medal Table'!$E:$E,'Each Gender Events'!BI$2)*'Medal values'!$B$1
+ COUNTIFS('Official Medal Table'!$G:$G,'Each Gender Events'!$A64,'Official Medal Table'!$C:$C,'Each Gender Events'!BI$1,'Official Medal Table'!$E:$E,'Each Gender Events'!BI$2)*'Medal values'!$B$2
+ COUNTIFS('Official Medal Table'!$H:$H,'Each Gender Events'!$A64,'Official Medal Table'!$C:$C,'Each Gender Events'!BI$1,'Official Medal Table'!$E:$E,'Each Gender Events'!BI$2)*'Medal values'!$B$3
+ COUNTIFS('Official Medal Table'!$I:$I,'Each Gender Events'!$A64,'Official Medal Table'!$C:$C,'Each Gender Events'!BI$1,'Official Medal Table'!$E:$E,'Each Gender Events'!BI$2)*'Medal values'!$B$3
+ COUNTIFS('Official Medal Table'!$F:$F,'Each Gender Events'!$A64,'Official Medal Table'!$C:$C,'Each Gender Events'!BI$1,'Official Medal Table'!$E:$E,"Mixed")*'Medal values'!$B$1/2
+ COUNTIFS('Official Medal Table'!$G:$G,'Each Gender Events'!$A64,'Official Medal Table'!$C:$C,'Each Gender Events'!BI$1,'Official Medal Table'!$E:$E,"Mixed")*'Medal values'!$B$2/2
+ COUNTIFS('Official Medal Table'!$H:$H,'Each Gender Events'!$A64,'Official Medal Table'!$C:$C,'Each Gender Events'!BI$1,'Official Medal Table'!$E:$E,"Mixed")*'Medal values'!$B$3/2
+ COUNTIFS('Official Medal Table'!$I:$I,'Each Gender Events'!$A64,'Official Medal Table'!$C:$C,'Each Gender Events'!BI$1,'Official Medal Table'!$E:$E,"Mixed")*'Medal values'!$B$3/2</f>
        <v>0</v>
      </c>
      <c r="BJ64">
        <f>COUNTIFS('Official Medal Table'!$F:$F,'Each Gender Events'!$A64,'Official Medal Table'!$C:$C,'Each Gender Events'!BJ$1,'Official Medal Table'!$E:$E,'Each Gender Events'!BJ$2)*'Medal values'!$B$1
+ COUNTIFS('Official Medal Table'!$G:$G,'Each Gender Events'!$A64,'Official Medal Table'!$C:$C,'Each Gender Events'!BJ$1,'Official Medal Table'!$E:$E,'Each Gender Events'!BJ$2)*'Medal values'!$B$2
+ COUNTIFS('Official Medal Table'!$H:$H,'Each Gender Events'!$A64,'Official Medal Table'!$C:$C,'Each Gender Events'!BJ$1,'Official Medal Table'!$E:$E,'Each Gender Events'!BJ$2)*'Medal values'!$B$3
+ COUNTIFS('Official Medal Table'!$I:$I,'Each Gender Events'!$A64,'Official Medal Table'!$C:$C,'Each Gender Events'!BJ$1,'Official Medal Table'!$E:$E,'Each Gender Events'!BJ$2)*'Medal values'!$B$3
+ COUNTIFS('Official Medal Table'!$F:$F,'Each Gender Events'!$A64,'Official Medal Table'!$C:$C,'Each Gender Events'!BJ$1,'Official Medal Table'!$E:$E,"Mixed")*'Medal values'!$B$1/2
+ COUNTIFS('Official Medal Table'!$G:$G,'Each Gender Events'!$A64,'Official Medal Table'!$C:$C,'Each Gender Events'!BJ$1,'Official Medal Table'!$E:$E,"Mixed")*'Medal values'!$B$2/2
+ COUNTIFS('Official Medal Table'!$H:$H,'Each Gender Events'!$A64,'Official Medal Table'!$C:$C,'Each Gender Events'!BJ$1,'Official Medal Table'!$E:$E,"Mixed")*'Medal values'!$B$3/2
+ COUNTIFS('Official Medal Table'!$I:$I,'Each Gender Events'!$A64,'Official Medal Table'!$C:$C,'Each Gender Events'!BJ$1,'Official Medal Table'!$E:$E,"Mixed")*'Medal values'!$B$3/2</f>
        <v>0</v>
      </c>
      <c r="BK64">
        <f>COUNTIFS('Official Medal Table'!$F:$F,'Each Gender Events'!$A64,'Official Medal Table'!$C:$C,'Each Gender Events'!BK$1,'Official Medal Table'!$E:$E,'Each Gender Events'!BK$2)*'Medal values'!$B$1
+ COUNTIFS('Official Medal Table'!$G:$G,'Each Gender Events'!$A64,'Official Medal Table'!$C:$C,'Each Gender Events'!BK$1,'Official Medal Table'!$E:$E,'Each Gender Events'!BK$2)*'Medal values'!$B$2
+ COUNTIFS('Official Medal Table'!$H:$H,'Each Gender Events'!$A64,'Official Medal Table'!$C:$C,'Each Gender Events'!BK$1,'Official Medal Table'!$E:$E,'Each Gender Events'!BK$2)*'Medal values'!$B$3
+ COUNTIFS('Official Medal Table'!$I:$I,'Each Gender Events'!$A64,'Official Medal Table'!$C:$C,'Each Gender Events'!BK$1,'Official Medal Table'!$E:$E,'Each Gender Events'!BK$2)*'Medal values'!$B$3
+ COUNTIFS('Official Medal Table'!$F:$F,'Each Gender Events'!$A64,'Official Medal Table'!$C:$C,'Each Gender Events'!BK$1,'Official Medal Table'!$E:$E,"Mixed")*'Medal values'!$B$1/2
+ COUNTIFS('Official Medal Table'!$G:$G,'Each Gender Events'!$A64,'Official Medal Table'!$C:$C,'Each Gender Events'!BK$1,'Official Medal Table'!$E:$E,"Mixed")*'Medal values'!$B$2/2
+ COUNTIFS('Official Medal Table'!$H:$H,'Each Gender Events'!$A64,'Official Medal Table'!$C:$C,'Each Gender Events'!BK$1,'Official Medal Table'!$E:$E,"Mixed")*'Medal values'!$B$3/2
+ COUNTIFS('Official Medal Table'!$I:$I,'Each Gender Events'!$A64,'Official Medal Table'!$C:$C,'Each Gender Events'!BK$1,'Official Medal Table'!$E:$E,"Mixed")*'Medal values'!$B$3/2</f>
        <v>0</v>
      </c>
      <c r="BL64">
        <f>COUNTIFS('Official Medal Table'!$F:$F,'Each Gender Events'!$A64,'Official Medal Table'!$C:$C,'Each Gender Events'!BL$1,'Official Medal Table'!$E:$E,'Each Gender Events'!BL$2)*'Medal values'!$B$1
+ COUNTIFS('Official Medal Table'!$G:$G,'Each Gender Events'!$A64,'Official Medal Table'!$C:$C,'Each Gender Events'!BL$1,'Official Medal Table'!$E:$E,'Each Gender Events'!BL$2)*'Medal values'!$B$2
+ COUNTIFS('Official Medal Table'!$H:$H,'Each Gender Events'!$A64,'Official Medal Table'!$C:$C,'Each Gender Events'!BL$1,'Official Medal Table'!$E:$E,'Each Gender Events'!BL$2)*'Medal values'!$B$3
+ COUNTIFS('Official Medal Table'!$I:$I,'Each Gender Events'!$A64,'Official Medal Table'!$C:$C,'Each Gender Events'!BL$1,'Official Medal Table'!$E:$E,'Each Gender Events'!BL$2)*'Medal values'!$B$3
+ COUNTIFS('Official Medal Table'!$F:$F,'Each Gender Events'!$A64,'Official Medal Table'!$C:$C,'Each Gender Events'!BL$1,'Official Medal Table'!$E:$E,"Mixed")*'Medal values'!$B$1/2
+ COUNTIFS('Official Medal Table'!$G:$G,'Each Gender Events'!$A64,'Official Medal Table'!$C:$C,'Each Gender Events'!BL$1,'Official Medal Table'!$E:$E,"Mixed")*'Medal values'!$B$2/2
+ COUNTIFS('Official Medal Table'!$H:$H,'Each Gender Events'!$A64,'Official Medal Table'!$C:$C,'Each Gender Events'!BL$1,'Official Medal Table'!$E:$E,"Mixed")*'Medal values'!$B$3/2
+ COUNTIFS('Official Medal Table'!$I:$I,'Each Gender Events'!$A64,'Official Medal Table'!$C:$C,'Each Gender Events'!BL$1,'Official Medal Table'!$E:$E,"Mixed")*'Medal values'!$B$3/2</f>
        <v>0</v>
      </c>
      <c r="BM64">
        <f>COUNTIFS('Official Medal Table'!$F:$F,'Each Gender Events'!$A64,'Official Medal Table'!$C:$C,'Each Gender Events'!BM$1,'Official Medal Table'!$E:$E,'Each Gender Events'!BM$2)*'Medal values'!$B$1
+ COUNTIFS('Official Medal Table'!$G:$G,'Each Gender Events'!$A64,'Official Medal Table'!$C:$C,'Each Gender Events'!BM$1,'Official Medal Table'!$E:$E,'Each Gender Events'!BM$2)*'Medal values'!$B$2
+ COUNTIFS('Official Medal Table'!$H:$H,'Each Gender Events'!$A64,'Official Medal Table'!$C:$C,'Each Gender Events'!BM$1,'Official Medal Table'!$E:$E,'Each Gender Events'!BM$2)*'Medal values'!$B$3
+ COUNTIFS('Official Medal Table'!$I:$I,'Each Gender Events'!$A64,'Official Medal Table'!$C:$C,'Each Gender Events'!BM$1,'Official Medal Table'!$E:$E,'Each Gender Events'!BM$2)*'Medal values'!$B$3
+ COUNTIFS('Official Medal Table'!$F:$F,'Each Gender Events'!$A64,'Official Medal Table'!$C:$C,'Each Gender Events'!BM$1,'Official Medal Table'!$E:$E,"Mixed")*'Medal values'!$B$1/2
+ COUNTIFS('Official Medal Table'!$G:$G,'Each Gender Events'!$A64,'Official Medal Table'!$C:$C,'Each Gender Events'!BM$1,'Official Medal Table'!$E:$E,"Mixed")*'Medal values'!$B$2/2
+ COUNTIFS('Official Medal Table'!$H:$H,'Each Gender Events'!$A64,'Official Medal Table'!$C:$C,'Each Gender Events'!BM$1,'Official Medal Table'!$E:$E,"Mixed")*'Medal values'!$B$3/2
+ COUNTIFS('Official Medal Table'!$I:$I,'Each Gender Events'!$A64,'Official Medal Table'!$C:$C,'Each Gender Events'!BM$1,'Official Medal Table'!$E:$E,"Mixed")*'Medal values'!$B$3/2</f>
        <v>0</v>
      </c>
      <c r="BN64">
        <f>COUNTIFS('Official Medal Table'!$F:$F,'Each Gender Events'!$A64,'Official Medal Table'!$C:$C,'Each Gender Events'!BN$1,'Official Medal Table'!$E:$E,'Each Gender Events'!BN$2)*'Medal values'!$B$1
+ COUNTIFS('Official Medal Table'!$G:$G,'Each Gender Events'!$A64,'Official Medal Table'!$C:$C,'Each Gender Events'!BN$1,'Official Medal Table'!$E:$E,'Each Gender Events'!BN$2)*'Medal values'!$B$2
+ COUNTIFS('Official Medal Table'!$H:$H,'Each Gender Events'!$A64,'Official Medal Table'!$C:$C,'Each Gender Events'!BN$1,'Official Medal Table'!$E:$E,'Each Gender Events'!BN$2)*'Medal values'!$B$3
+ COUNTIFS('Official Medal Table'!$I:$I,'Each Gender Events'!$A64,'Official Medal Table'!$C:$C,'Each Gender Events'!BN$1,'Official Medal Table'!$E:$E,'Each Gender Events'!BN$2)*'Medal values'!$B$3
+ COUNTIFS('Official Medal Table'!$F:$F,'Each Gender Events'!$A64,'Official Medal Table'!$C:$C,'Each Gender Events'!BN$1,'Official Medal Table'!$E:$E,"Mixed")*'Medal values'!$B$1/2
+ COUNTIFS('Official Medal Table'!$G:$G,'Each Gender Events'!$A64,'Official Medal Table'!$C:$C,'Each Gender Events'!BN$1,'Official Medal Table'!$E:$E,"Mixed")*'Medal values'!$B$2/2
+ COUNTIFS('Official Medal Table'!$H:$H,'Each Gender Events'!$A64,'Official Medal Table'!$C:$C,'Each Gender Events'!BN$1,'Official Medal Table'!$E:$E,"Mixed")*'Medal values'!$B$3/2
+ COUNTIFS('Official Medal Table'!$I:$I,'Each Gender Events'!$A64,'Official Medal Table'!$C:$C,'Each Gender Events'!BN$1,'Official Medal Table'!$E:$E,"Mixed")*'Medal values'!$B$3/2</f>
        <v>0</v>
      </c>
      <c r="BO64">
        <f>COUNTIFS('Official Medal Table'!$F:$F,'Each Gender Events'!$A64,'Official Medal Table'!$C:$C,'Each Gender Events'!BO$1,'Official Medal Table'!$E:$E,'Each Gender Events'!BO$2)*'Medal values'!$B$1
+ COUNTIFS('Official Medal Table'!$G:$G,'Each Gender Events'!$A64,'Official Medal Table'!$C:$C,'Each Gender Events'!BO$1,'Official Medal Table'!$E:$E,'Each Gender Events'!BO$2)*'Medal values'!$B$2
+ COUNTIFS('Official Medal Table'!$H:$H,'Each Gender Events'!$A64,'Official Medal Table'!$C:$C,'Each Gender Events'!BO$1,'Official Medal Table'!$E:$E,'Each Gender Events'!BO$2)*'Medal values'!$B$3
+ COUNTIFS('Official Medal Table'!$I:$I,'Each Gender Events'!$A64,'Official Medal Table'!$C:$C,'Each Gender Events'!BO$1,'Official Medal Table'!$E:$E,'Each Gender Events'!BO$2)*'Medal values'!$B$3
+ COUNTIFS('Official Medal Table'!$F:$F,'Each Gender Events'!$A64,'Official Medal Table'!$C:$C,'Each Gender Events'!BO$1,'Official Medal Table'!$E:$E,"Mixed")*'Medal values'!$B$1/2
+ COUNTIFS('Official Medal Table'!$G:$G,'Each Gender Events'!$A64,'Official Medal Table'!$C:$C,'Each Gender Events'!BO$1,'Official Medal Table'!$E:$E,"Mixed")*'Medal values'!$B$2/2
+ COUNTIFS('Official Medal Table'!$H:$H,'Each Gender Events'!$A64,'Official Medal Table'!$C:$C,'Each Gender Events'!BO$1,'Official Medal Table'!$E:$E,"Mixed")*'Medal values'!$B$3/2
+ COUNTIFS('Official Medal Table'!$I:$I,'Each Gender Events'!$A64,'Official Medal Table'!$C:$C,'Each Gender Events'!BO$1,'Official Medal Table'!$E:$E,"Mixed")*'Medal values'!$B$3/2</f>
        <v>0</v>
      </c>
      <c r="BP64">
        <f>COUNTIFS('Official Medal Table'!$F:$F,'Each Gender Events'!$A64,'Official Medal Table'!$C:$C,'Each Gender Events'!BP$1,'Official Medal Table'!$E:$E,'Each Gender Events'!BP$2)*'Medal values'!$B$1
+ COUNTIFS('Official Medal Table'!$G:$G,'Each Gender Events'!$A64,'Official Medal Table'!$C:$C,'Each Gender Events'!BP$1,'Official Medal Table'!$E:$E,'Each Gender Events'!BP$2)*'Medal values'!$B$2
+ COUNTIFS('Official Medal Table'!$H:$H,'Each Gender Events'!$A64,'Official Medal Table'!$C:$C,'Each Gender Events'!BP$1,'Official Medal Table'!$E:$E,'Each Gender Events'!BP$2)*'Medal values'!$B$3
+ COUNTIFS('Official Medal Table'!$I:$I,'Each Gender Events'!$A64,'Official Medal Table'!$C:$C,'Each Gender Events'!BP$1,'Official Medal Table'!$E:$E,'Each Gender Events'!BP$2)*'Medal values'!$B$3
+ COUNTIFS('Official Medal Table'!$F:$F,'Each Gender Events'!$A64,'Official Medal Table'!$C:$C,'Each Gender Events'!BP$1,'Official Medal Table'!$E:$E,"Mixed")*'Medal values'!$B$1/2
+ COUNTIFS('Official Medal Table'!$G:$G,'Each Gender Events'!$A64,'Official Medal Table'!$C:$C,'Each Gender Events'!BP$1,'Official Medal Table'!$E:$E,"Mixed")*'Medal values'!$B$2/2
+ COUNTIFS('Official Medal Table'!$H:$H,'Each Gender Events'!$A64,'Official Medal Table'!$C:$C,'Each Gender Events'!BP$1,'Official Medal Table'!$E:$E,"Mixed")*'Medal values'!$B$3/2
+ COUNTIFS('Official Medal Table'!$I:$I,'Each Gender Events'!$A64,'Official Medal Table'!$C:$C,'Each Gender Events'!BP$1,'Official Medal Table'!$E:$E,"Mixed")*'Medal values'!$B$3/2</f>
        <v>0</v>
      </c>
      <c r="BQ64">
        <f>COUNTIFS('Official Medal Table'!$F:$F,'Each Gender Events'!$A64,'Official Medal Table'!$C:$C,'Each Gender Events'!BQ$1,'Official Medal Table'!$E:$E,'Each Gender Events'!BQ$2)*'Medal values'!$B$1
+ COUNTIFS('Official Medal Table'!$G:$G,'Each Gender Events'!$A64,'Official Medal Table'!$C:$C,'Each Gender Events'!BQ$1,'Official Medal Table'!$E:$E,'Each Gender Events'!BQ$2)*'Medal values'!$B$2
+ COUNTIFS('Official Medal Table'!$H:$H,'Each Gender Events'!$A64,'Official Medal Table'!$C:$C,'Each Gender Events'!BQ$1,'Official Medal Table'!$E:$E,'Each Gender Events'!BQ$2)*'Medal values'!$B$3
+ COUNTIFS('Official Medal Table'!$I:$I,'Each Gender Events'!$A64,'Official Medal Table'!$C:$C,'Each Gender Events'!BQ$1,'Official Medal Table'!$E:$E,'Each Gender Events'!BQ$2)*'Medal values'!$B$3
+ COUNTIFS('Official Medal Table'!$F:$F,'Each Gender Events'!$A64,'Official Medal Table'!$C:$C,'Each Gender Events'!BQ$1,'Official Medal Table'!$E:$E,"Mixed")*'Medal values'!$B$1/2
+ COUNTIFS('Official Medal Table'!$G:$G,'Each Gender Events'!$A64,'Official Medal Table'!$C:$C,'Each Gender Events'!BQ$1,'Official Medal Table'!$E:$E,"Mixed")*'Medal values'!$B$2/2
+ COUNTIFS('Official Medal Table'!$H:$H,'Each Gender Events'!$A64,'Official Medal Table'!$C:$C,'Each Gender Events'!BQ$1,'Official Medal Table'!$E:$E,"Mixed")*'Medal values'!$B$3/2
+ COUNTIFS('Official Medal Table'!$I:$I,'Each Gender Events'!$A64,'Official Medal Table'!$C:$C,'Each Gender Events'!BQ$1,'Official Medal Table'!$E:$E,"Mixed")*'Medal values'!$B$3/2</f>
        <v>0</v>
      </c>
      <c r="BR64">
        <f>COUNTIFS('Official Medal Table'!$F:$F,'Each Gender Events'!$A64,'Official Medal Table'!$C:$C,'Each Gender Events'!BR$1,'Official Medal Table'!$E:$E,'Each Gender Events'!BR$2)*'Medal values'!$B$1
+ COUNTIFS('Official Medal Table'!$G:$G,'Each Gender Events'!$A64,'Official Medal Table'!$C:$C,'Each Gender Events'!BR$1,'Official Medal Table'!$E:$E,'Each Gender Events'!BR$2)*'Medal values'!$B$2
+ COUNTIFS('Official Medal Table'!$H:$H,'Each Gender Events'!$A64,'Official Medal Table'!$C:$C,'Each Gender Events'!BR$1,'Official Medal Table'!$E:$E,'Each Gender Events'!BR$2)*'Medal values'!$B$3
+ COUNTIFS('Official Medal Table'!$I:$I,'Each Gender Events'!$A64,'Official Medal Table'!$C:$C,'Each Gender Events'!BR$1,'Official Medal Table'!$E:$E,'Each Gender Events'!BR$2)*'Medal values'!$B$3
+ COUNTIFS('Official Medal Table'!$F:$F,'Each Gender Events'!$A64,'Official Medal Table'!$C:$C,'Each Gender Events'!BR$1,'Official Medal Table'!$E:$E,"Mixed")*'Medal values'!$B$1/2
+ COUNTIFS('Official Medal Table'!$G:$G,'Each Gender Events'!$A64,'Official Medal Table'!$C:$C,'Each Gender Events'!BR$1,'Official Medal Table'!$E:$E,"Mixed")*'Medal values'!$B$2/2
+ COUNTIFS('Official Medal Table'!$H:$H,'Each Gender Events'!$A64,'Official Medal Table'!$C:$C,'Each Gender Events'!BR$1,'Official Medal Table'!$E:$E,"Mixed")*'Medal values'!$B$3/2
+ COUNTIFS('Official Medal Table'!$I:$I,'Each Gender Events'!$A64,'Official Medal Table'!$C:$C,'Each Gender Events'!BR$1,'Official Medal Table'!$E:$E,"Mixed")*'Medal values'!$B$3/2</f>
        <v>0</v>
      </c>
      <c r="BS64">
        <f>COUNTIFS('Official Medal Table'!$F:$F,'Each Gender Events'!$A64,'Official Medal Table'!$C:$C,'Each Gender Events'!BS$1,'Official Medal Table'!$E:$E,'Each Gender Events'!BS$2)*'Medal values'!$B$1
+ COUNTIFS('Official Medal Table'!$G:$G,'Each Gender Events'!$A64,'Official Medal Table'!$C:$C,'Each Gender Events'!BS$1,'Official Medal Table'!$E:$E,'Each Gender Events'!BS$2)*'Medal values'!$B$2
+ COUNTIFS('Official Medal Table'!$H:$H,'Each Gender Events'!$A64,'Official Medal Table'!$C:$C,'Each Gender Events'!BS$1,'Official Medal Table'!$E:$E,'Each Gender Events'!BS$2)*'Medal values'!$B$3
+ COUNTIFS('Official Medal Table'!$I:$I,'Each Gender Events'!$A64,'Official Medal Table'!$C:$C,'Each Gender Events'!BS$1,'Official Medal Table'!$E:$E,'Each Gender Events'!BS$2)*'Medal values'!$B$3
+ COUNTIFS('Official Medal Table'!$F:$F,'Each Gender Events'!$A64,'Official Medal Table'!$C:$C,'Each Gender Events'!BS$1,'Official Medal Table'!$E:$E,"Mixed")*'Medal values'!$B$1/2
+ COUNTIFS('Official Medal Table'!$G:$G,'Each Gender Events'!$A64,'Official Medal Table'!$C:$C,'Each Gender Events'!BS$1,'Official Medal Table'!$E:$E,"Mixed")*'Medal values'!$B$2/2
+ COUNTIFS('Official Medal Table'!$H:$H,'Each Gender Events'!$A64,'Official Medal Table'!$C:$C,'Each Gender Events'!BS$1,'Official Medal Table'!$E:$E,"Mixed")*'Medal values'!$B$3/2
+ COUNTIFS('Official Medal Table'!$I:$I,'Each Gender Events'!$A64,'Official Medal Table'!$C:$C,'Each Gender Events'!BS$1,'Official Medal Table'!$E:$E,"Mixed")*'Medal values'!$B$3/2</f>
        <v>0</v>
      </c>
      <c r="BT64">
        <f>COUNTIFS('Official Medal Table'!$F:$F,'Each Gender Events'!$A64,'Official Medal Table'!$C:$C,'Each Gender Events'!BT$1,'Official Medal Table'!$E:$E,'Each Gender Events'!BT$2)*'Medal values'!$B$1
+ COUNTIFS('Official Medal Table'!$G:$G,'Each Gender Events'!$A64,'Official Medal Table'!$C:$C,'Each Gender Events'!BT$1,'Official Medal Table'!$E:$E,'Each Gender Events'!BT$2)*'Medal values'!$B$2
+ COUNTIFS('Official Medal Table'!$H:$H,'Each Gender Events'!$A64,'Official Medal Table'!$C:$C,'Each Gender Events'!BT$1,'Official Medal Table'!$E:$E,'Each Gender Events'!BT$2)*'Medal values'!$B$3
+ COUNTIFS('Official Medal Table'!$I:$I,'Each Gender Events'!$A64,'Official Medal Table'!$C:$C,'Each Gender Events'!BT$1,'Official Medal Table'!$E:$E,'Each Gender Events'!BT$2)*'Medal values'!$B$3
+ COUNTIFS('Official Medal Table'!$F:$F,'Each Gender Events'!$A64,'Official Medal Table'!$C:$C,'Each Gender Events'!BT$1,'Official Medal Table'!$E:$E,"Mixed")*'Medal values'!$B$1/2
+ COUNTIFS('Official Medal Table'!$G:$G,'Each Gender Events'!$A64,'Official Medal Table'!$C:$C,'Each Gender Events'!BT$1,'Official Medal Table'!$E:$E,"Mixed")*'Medal values'!$B$2/2
+ COUNTIFS('Official Medal Table'!$H:$H,'Each Gender Events'!$A64,'Official Medal Table'!$C:$C,'Each Gender Events'!BT$1,'Official Medal Table'!$E:$E,"Mixed")*'Medal values'!$B$3/2
+ COUNTIFS('Official Medal Table'!$I:$I,'Each Gender Events'!$A64,'Official Medal Table'!$C:$C,'Each Gender Events'!BT$1,'Official Medal Table'!$E:$E,"Mixed")*'Medal values'!$B$3/2</f>
        <v>0</v>
      </c>
      <c r="BU64">
        <f>COUNTIFS('Official Medal Table'!$F:$F,'Each Gender Events'!$A64,'Official Medal Table'!$C:$C,'Each Gender Events'!BU$1,'Official Medal Table'!$E:$E,'Each Gender Events'!BU$2)*'Medal values'!$B$1
+ COUNTIFS('Official Medal Table'!$G:$G,'Each Gender Events'!$A64,'Official Medal Table'!$C:$C,'Each Gender Events'!BU$1,'Official Medal Table'!$E:$E,'Each Gender Events'!BU$2)*'Medal values'!$B$2
+ COUNTIFS('Official Medal Table'!$H:$H,'Each Gender Events'!$A64,'Official Medal Table'!$C:$C,'Each Gender Events'!BU$1,'Official Medal Table'!$E:$E,'Each Gender Events'!BU$2)*'Medal values'!$B$3
+ COUNTIFS('Official Medal Table'!$I:$I,'Each Gender Events'!$A64,'Official Medal Table'!$C:$C,'Each Gender Events'!BU$1,'Official Medal Table'!$E:$E,'Each Gender Events'!BU$2)*'Medal values'!$B$3
+ COUNTIFS('Official Medal Table'!$F:$F,'Each Gender Events'!$A64,'Official Medal Table'!$C:$C,'Each Gender Events'!BU$1,'Official Medal Table'!$E:$E,"Mixed")*'Medal values'!$B$1/2
+ COUNTIFS('Official Medal Table'!$G:$G,'Each Gender Events'!$A64,'Official Medal Table'!$C:$C,'Each Gender Events'!BU$1,'Official Medal Table'!$E:$E,"Mixed")*'Medal values'!$B$2/2
+ COUNTIFS('Official Medal Table'!$H:$H,'Each Gender Events'!$A64,'Official Medal Table'!$C:$C,'Each Gender Events'!BU$1,'Official Medal Table'!$E:$E,"Mixed")*'Medal values'!$B$3/2
+ COUNTIFS('Official Medal Table'!$I:$I,'Each Gender Events'!$A64,'Official Medal Table'!$C:$C,'Each Gender Events'!BU$1,'Official Medal Table'!$E:$E,"Mixed")*'Medal values'!$B$3/2</f>
        <v>0</v>
      </c>
      <c r="BV64">
        <f>COUNTIFS('Official Medal Table'!$F:$F,'Each Gender Events'!$A64,'Official Medal Table'!$C:$C,'Each Gender Events'!BV$1,'Official Medal Table'!$E:$E,'Each Gender Events'!BV$2)*'Medal values'!$B$1
+ COUNTIFS('Official Medal Table'!$G:$G,'Each Gender Events'!$A64,'Official Medal Table'!$C:$C,'Each Gender Events'!BV$1,'Official Medal Table'!$E:$E,'Each Gender Events'!BV$2)*'Medal values'!$B$2
+ COUNTIFS('Official Medal Table'!$H:$H,'Each Gender Events'!$A64,'Official Medal Table'!$C:$C,'Each Gender Events'!BV$1,'Official Medal Table'!$E:$E,'Each Gender Events'!BV$2)*'Medal values'!$B$3
+ COUNTIFS('Official Medal Table'!$I:$I,'Each Gender Events'!$A64,'Official Medal Table'!$C:$C,'Each Gender Events'!BV$1,'Official Medal Table'!$E:$E,'Each Gender Events'!BV$2)*'Medal values'!$B$3
+ COUNTIFS('Official Medal Table'!$F:$F,'Each Gender Events'!$A64,'Official Medal Table'!$C:$C,'Each Gender Events'!BV$1,'Official Medal Table'!$E:$E,"Mixed")*'Medal values'!$B$1/2
+ COUNTIFS('Official Medal Table'!$G:$G,'Each Gender Events'!$A64,'Official Medal Table'!$C:$C,'Each Gender Events'!BV$1,'Official Medal Table'!$E:$E,"Mixed")*'Medal values'!$B$2/2
+ COUNTIFS('Official Medal Table'!$H:$H,'Each Gender Events'!$A64,'Official Medal Table'!$C:$C,'Each Gender Events'!BV$1,'Official Medal Table'!$E:$E,"Mixed")*'Medal values'!$B$3/2
+ COUNTIFS('Official Medal Table'!$I:$I,'Each Gender Events'!$A64,'Official Medal Table'!$C:$C,'Each Gender Events'!BV$1,'Official Medal Table'!$E:$E,"Mixed")*'Medal values'!$B$3/2</f>
        <v>0</v>
      </c>
      <c r="BW64">
        <f>COUNTIFS('Official Medal Table'!$F:$F,'Each Gender Events'!$A64,'Official Medal Table'!$C:$C,'Each Gender Events'!BW$1,'Official Medal Table'!$E:$E,'Each Gender Events'!BW$2)*'Medal values'!$B$1
+ COUNTIFS('Official Medal Table'!$G:$G,'Each Gender Events'!$A64,'Official Medal Table'!$C:$C,'Each Gender Events'!BW$1,'Official Medal Table'!$E:$E,'Each Gender Events'!BW$2)*'Medal values'!$B$2
+ COUNTIFS('Official Medal Table'!$H:$H,'Each Gender Events'!$A64,'Official Medal Table'!$C:$C,'Each Gender Events'!BW$1,'Official Medal Table'!$E:$E,'Each Gender Events'!BW$2)*'Medal values'!$B$3
+ COUNTIFS('Official Medal Table'!$I:$I,'Each Gender Events'!$A64,'Official Medal Table'!$C:$C,'Each Gender Events'!BW$1,'Official Medal Table'!$E:$E,'Each Gender Events'!BW$2)*'Medal values'!$B$3
+ COUNTIFS('Official Medal Table'!$F:$F,'Each Gender Events'!$A64,'Official Medal Table'!$C:$C,'Each Gender Events'!BW$1,'Official Medal Table'!$E:$E,"Mixed")*'Medal values'!$B$1/2
+ COUNTIFS('Official Medal Table'!$G:$G,'Each Gender Events'!$A64,'Official Medal Table'!$C:$C,'Each Gender Events'!BW$1,'Official Medal Table'!$E:$E,"Mixed")*'Medal values'!$B$2/2
+ COUNTIFS('Official Medal Table'!$H:$H,'Each Gender Events'!$A64,'Official Medal Table'!$C:$C,'Each Gender Events'!BW$1,'Official Medal Table'!$E:$E,"Mixed")*'Medal values'!$B$3/2
+ COUNTIFS('Official Medal Table'!$I:$I,'Each Gender Events'!$A64,'Official Medal Table'!$C:$C,'Each Gender Events'!BW$1,'Official Medal Table'!$E:$E,"Mixed")*'Medal values'!$B$3/2</f>
        <v>0</v>
      </c>
      <c r="BX64">
        <f>COUNTIFS('Official Medal Table'!$F:$F,'Each Gender Events'!$A64,'Official Medal Table'!$C:$C,'Each Gender Events'!BX$1,'Official Medal Table'!$E:$E,'Each Gender Events'!BX$2)*'Medal values'!$B$1
+ COUNTIFS('Official Medal Table'!$G:$G,'Each Gender Events'!$A64,'Official Medal Table'!$C:$C,'Each Gender Events'!BX$1,'Official Medal Table'!$E:$E,'Each Gender Events'!BX$2)*'Medal values'!$B$2
+ COUNTIFS('Official Medal Table'!$H:$H,'Each Gender Events'!$A64,'Official Medal Table'!$C:$C,'Each Gender Events'!BX$1,'Official Medal Table'!$E:$E,'Each Gender Events'!BX$2)*'Medal values'!$B$3
+ COUNTIFS('Official Medal Table'!$I:$I,'Each Gender Events'!$A64,'Official Medal Table'!$C:$C,'Each Gender Events'!BX$1,'Official Medal Table'!$E:$E,'Each Gender Events'!BX$2)*'Medal values'!$B$3
+ COUNTIFS('Official Medal Table'!$F:$F,'Each Gender Events'!$A64,'Official Medal Table'!$C:$C,'Each Gender Events'!BX$1,'Official Medal Table'!$E:$E,"Mixed")*'Medal values'!$B$1/2
+ COUNTIFS('Official Medal Table'!$G:$G,'Each Gender Events'!$A64,'Official Medal Table'!$C:$C,'Each Gender Events'!BX$1,'Official Medal Table'!$E:$E,"Mixed")*'Medal values'!$B$2/2
+ COUNTIFS('Official Medal Table'!$H:$H,'Each Gender Events'!$A64,'Official Medal Table'!$C:$C,'Each Gender Events'!BX$1,'Official Medal Table'!$E:$E,"Mixed")*'Medal values'!$B$3/2
+ COUNTIFS('Official Medal Table'!$I:$I,'Each Gender Events'!$A64,'Official Medal Table'!$C:$C,'Each Gender Events'!BX$1,'Official Medal Table'!$E:$E,"Mixed")*'Medal values'!$B$3/2</f>
        <v>0</v>
      </c>
      <c r="BY64">
        <f>COUNTIFS('Official Medal Table'!$F:$F,'Each Gender Events'!$A64,'Official Medal Table'!$C:$C,'Each Gender Events'!BY$1,'Official Medal Table'!$E:$E,'Each Gender Events'!BY$2)*'Medal values'!$B$1
+ COUNTIFS('Official Medal Table'!$G:$G,'Each Gender Events'!$A64,'Official Medal Table'!$C:$C,'Each Gender Events'!BY$1,'Official Medal Table'!$E:$E,'Each Gender Events'!BY$2)*'Medal values'!$B$2
+ COUNTIFS('Official Medal Table'!$H:$H,'Each Gender Events'!$A64,'Official Medal Table'!$C:$C,'Each Gender Events'!BY$1,'Official Medal Table'!$E:$E,'Each Gender Events'!BY$2)*'Medal values'!$B$3
+ COUNTIFS('Official Medal Table'!$I:$I,'Each Gender Events'!$A64,'Official Medal Table'!$C:$C,'Each Gender Events'!BY$1,'Official Medal Table'!$E:$E,'Each Gender Events'!BY$2)*'Medal values'!$B$3
+ COUNTIFS('Official Medal Table'!$F:$F,'Each Gender Events'!$A64,'Official Medal Table'!$C:$C,'Each Gender Events'!BY$1,'Official Medal Table'!$E:$E,"Mixed")*'Medal values'!$B$1/2
+ COUNTIFS('Official Medal Table'!$G:$G,'Each Gender Events'!$A64,'Official Medal Table'!$C:$C,'Each Gender Events'!BY$1,'Official Medal Table'!$E:$E,"Mixed")*'Medal values'!$B$2/2
+ COUNTIFS('Official Medal Table'!$H:$H,'Each Gender Events'!$A64,'Official Medal Table'!$C:$C,'Each Gender Events'!BY$1,'Official Medal Table'!$E:$E,"Mixed")*'Medal values'!$B$3/2
+ COUNTIFS('Official Medal Table'!$I:$I,'Each Gender Events'!$A64,'Official Medal Table'!$C:$C,'Each Gender Events'!BY$1,'Official Medal Table'!$E:$E,"Mixed")*'Medal values'!$B$3/2</f>
        <v>0</v>
      </c>
      <c r="BZ64">
        <f>COUNTIFS('Official Medal Table'!$F:$F,'Each Gender Events'!$A64,'Official Medal Table'!$C:$C,'Each Gender Events'!BZ$1,'Official Medal Table'!$E:$E,'Each Gender Events'!BZ$2)*'Medal values'!$B$1
+ COUNTIFS('Official Medal Table'!$G:$G,'Each Gender Events'!$A64,'Official Medal Table'!$C:$C,'Each Gender Events'!BZ$1,'Official Medal Table'!$E:$E,'Each Gender Events'!BZ$2)*'Medal values'!$B$2
+ COUNTIFS('Official Medal Table'!$H:$H,'Each Gender Events'!$A64,'Official Medal Table'!$C:$C,'Each Gender Events'!BZ$1,'Official Medal Table'!$E:$E,'Each Gender Events'!BZ$2)*'Medal values'!$B$3
+ COUNTIFS('Official Medal Table'!$I:$I,'Each Gender Events'!$A64,'Official Medal Table'!$C:$C,'Each Gender Events'!BZ$1,'Official Medal Table'!$E:$E,'Each Gender Events'!BZ$2)*'Medal values'!$B$3
+ COUNTIFS('Official Medal Table'!$F:$F,'Each Gender Events'!$A64,'Official Medal Table'!$C:$C,'Each Gender Events'!BZ$1,'Official Medal Table'!$E:$E,"Mixed")*'Medal values'!$B$1/2
+ COUNTIFS('Official Medal Table'!$G:$G,'Each Gender Events'!$A64,'Official Medal Table'!$C:$C,'Each Gender Events'!BZ$1,'Official Medal Table'!$E:$E,"Mixed")*'Medal values'!$B$2/2
+ COUNTIFS('Official Medal Table'!$H:$H,'Each Gender Events'!$A64,'Official Medal Table'!$C:$C,'Each Gender Events'!BZ$1,'Official Medal Table'!$E:$E,"Mixed")*'Medal values'!$B$3/2
+ COUNTIFS('Official Medal Table'!$I:$I,'Each Gender Events'!$A64,'Official Medal Table'!$C:$C,'Each Gender Events'!BZ$1,'Official Medal Table'!$E:$E,"Mixed")*'Medal values'!$B$3/2</f>
        <v>0</v>
      </c>
      <c r="CA64">
        <f>COUNTIFS('Official Medal Table'!$F:$F,'Each Gender Events'!$A64,'Official Medal Table'!$C:$C,'Each Gender Events'!CA$1,'Official Medal Table'!$E:$E,'Each Gender Events'!CA$2)*'Medal values'!$B$1
+ COUNTIFS('Official Medal Table'!$G:$G,'Each Gender Events'!$A64,'Official Medal Table'!$C:$C,'Each Gender Events'!CA$1,'Official Medal Table'!$E:$E,'Each Gender Events'!CA$2)*'Medal values'!$B$2
+ COUNTIFS('Official Medal Table'!$H:$H,'Each Gender Events'!$A64,'Official Medal Table'!$C:$C,'Each Gender Events'!CA$1,'Official Medal Table'!$E:$E,'Each Gender Events'!CA$2)*'Medal values'!$B$3
+ COUNTIFS('Official Medal Table'!$I:$I,'Each Gender Events'!$A64,'Official Medal Table'!$C:$C,'Each Gender Events'!CA$1,'Official Medal Table'!$E:$E,'Each Gender Events'!CA$2)*'Medal values'!$B$3
+ COUNTIFS('Official Medal Table'!$F:$F,'Each Gender Events'!$A64,'Official Medal Table'!$C:$C,'Each Gender Events'!CA$1,'Official Medal Table'!$E:$E,"Mixed")*'Medal values'!$B$1/2
+ COUNTIFS('Official Medal Table'!$G:$G,'Each Gender Events'!$A64,'Official Medal Table'!$C:$C,'Each Gender Events'!CA$1,'Official Medal Table'!$E:$E,"Mixed")*'Medal values'!$B$2/2
+ COUNTIFS('Official Medal Table'!$H:$H,'Each Gender Events'!$A64,'Official Medal Table'!$C:$C,'Each Gender Events'!CA$1,'Official Medal Table'!$E:$E,"Mixed")*'Medal values'!$B$3/2
+ COUNTIFS('Official Medal Table'!$I:$I,'Each Gender Events'!$A64,'Official Medal Table'!$C:$C,'Each Gender Events'!CA$1,'Official Medal Table'!$E:$E,"Mixed")*'Medal values'!$B$3/2</f>
        <v>0</v>
      </c>
      <c r="CB64">
        <f>COUNTIFS('Official Medal Table'!$F:$F,'Each Gender Events'!$A64,'Official Medal Table'!$C:$C,'Each Gender Events'!CB$1,'Official Medal Table'!$E:$E,'Each Gender Events'!CB$2)*'Medal values'!$B$1
+ COUNTIFS('Official Medal Table'!$G:$G,'Each Gender Events'!$A64,'Official Medal Table'!$C:$C,'Each Gender Events'!CB$1,'Official Medal Table'!$E:$E,'Each Gender Events'!CB$2)*'Medal values'!$B$2
+ COUNTIFS('Official Medal Table'!$H:$H,'Each Gender Events'!$A64,'Official Medal Table'!$C:$C,'Each Gender Events'!CB$1,'Official Medal Table'!$E:$E,'Each Gender Events'!CB$2)*'Medal values'!$B$3
+ COUNTIFS('Official Medal Table'!$I:$I,'Each Gender Events'!$A64,'Official Medal Table'!$C:$C,'Each Gender Events'!CB$1,'Official Medal Table'!$E:$E,'Each Gender Events'!CB$2)*'Medal values'!$B$3
+ COUNTIFS('Official Medal Table'!$F:$F,'Each Gender Events'!$A64,'Official Medal Table'!$C:$C,'Each Gender Events'!CB$1,'Official Medal Table'!$E:$E,"Mixed")*'Medal values'!$B$1/2
+ COUNTIFS('Official Medal Table'!$G:$G,'Each Gender Events'!$A64,'Official Medal Table'!$C:$C,'Each Gender Events'!CB$1,'Official Medal Table'!$E:$E,"Mixed")*'Medal values'!$B$2/2
+ COUNTIFS('Official Medal Table'!$H:$H,'Each Gender Events'!$A64,'Official Medal Table'!$C:$C,'Each Gender Events'!CB$1,'Official Medal Table'!$E:$E,"Mixed")*'Medal values'!$B$3/2
+ COUNTIFS('Official Medal Table'!$I:$I,'Each Gender Events'!$A64,'Official Medal Table'!$C:$C,'Each Gender Events'!CB$1,'Official Medal Table'!$E:$E,"Mixed")*'Medal values'!$B$3/2</f>
        <v>0</v>
      </c>
      <c r="CC64">
        <f>COUNTIFS('Official Medal Table'!$F:$F,'Each Gender Events'!$A64,'Official Medal Table'!$C:$C,'Each Gender Events'!CC$1,'Official Medal Table'!$E:$E,'Each Gender Events'!CC$2)*'Medal values'!$B$1
+ COUNTIFS('Official Medal Table'!$G:$G,'Each Gender Events'!$A64,'Official Medal Table'!$C:$C,'Each Gender Events'!CC$1,'Official Medal Table'!$E:$E,'Each Gender Events'!CC$2)*'Medal values'!$B$2
+ COUNTIFS('Official Medal Table'!$H:$H,'Each Gender Events'!$A64,'Official Medal Table'!$C:$C,'Each Gender Events'!CC$1,'Official Medal Table'!$E:$E,'Each Gender Events'!CC$2)*'Medal values'!$B$3
+ COUNTIFS('Official Medal Table'!$I:$I,'Each Gender Events'!$A64,'Official Medal Table'!$C:$C,'Each Gender Events'!CC$1,'Official Medal Table'!$E:$E,'Each Gender Events'!CC$2)*'Medal values'!$B$3
+ COUNTIFS('Official Medal Table'!$F:$F,'Each Gender Events'!$A64,'Official Medal Table'!$C:$C,'Each Gender Events'!CC$1,'Official Medal Table'!$E:$E,"Mixed")*'Medal values'!$B$1/2
+ COUNTIFS('Official Medal Table'!$G:$G,'Each Gender Events'!$A64,'Official Medal Table'!$C:$C,'Each Gender Events'!CC$1,'Official Medal Table'!$E:$E,"Mixed")*'Medal values'!$B$2/2
+ COUNTIFS('Official Medal Table'!$H:$H,'Each Gender Events'!$A64,'Official Medal Table'!$C:$C,'Each Gender Events'!CC$1,'Official Medal Table'!$E:$E,"Mixed")*'Medal values'!$B$3/2
+ COUNTIFS('Official Medal Table'!$I:$I,'Each Gender Events'!$A64,'Official Medal Table'!$C:$C,'Each Gender Events'!CC$1,'Official Medal Table'!$E:$E,"Mixed")*'Medal values'!$B$3/2</f>
        <v>0</v>
      </c>
      <c r="CD64">
        <f>COUNTIFS('Official Medal Table'!$F:$F,'Each Gender Events'!$A64,'Official Medal Table'!$C:$C,'Each Gender Events'!CD$1,'Official Medal Table'!$E:$E,'Each Gender Events'!CD$2)*'Medal values'!$B$1
+ COUNTIFS('Official Medal Table'!$G:$G,'Each Gender Events'!$A64,'Official Medal Table'!$C:$C,'Each Gender Events'!CD$1,'Official Medal Table'!$E:$E,'Each Gender Events'!CD$2)*'Medal values'!$B$2
+ COUNTIFS('Official Medal Table'!$H:$H,'Each Gender Events'!$A64,'Official Medal Table'!$C:$C,'Each Gender Events'!CD$1,'Official Medal Table'!$E:$E,'Each Gender Events'!CD$2)*'Medal values'!$B$3
+ COUNTIFS('Official Medal Table'!$I:$I,'Each Gender Events'!$A64,'Official Medal Table'!$C:$C,'Each Gender Events'!CD$1,'Official Medal Table'!$E:$E,'Each Gender Events'!CD$2)*'Medal values'!$B$3
+ COUNTIFS('Official Medal Table'!$F:$F,'Each Gender Events'!$A64,'Official Medal Table'!$C:$C,'Each Gender Events'!CD$1,'Official Medal Table'!$E:$E,"Mixed")*'Medal values'!$B$1/2
+ COUNTIFS('Official Medal Table'!$G:$G,'Each Gender Events'!$A64,'Official Medal Table'!$C:$C,'Each Gender Events'!CD$1,'Official Medal Table'!$E:$E,"Mixed")*'Medal values'!$B$2/2
+ COUNTIFS('Official Medal Table'!$H:$H,'Each Gender Events'!$A64,'Official Medal Table'!$C:$C,'Each Gender Events'!CD$1,'Official Medal Table'!$E:$E,"Mixed")*'Medal values'!$B$3/2
+ COUNTIFS('Official Medal Table'!$I:$I,'Each Gender Events'!$A64,'Official Medal Table'!$C:$C,'Each Gender Events'!CD$1,'Official Medal Table'!$E:$E,"Mixed")*'Medal values'!$B$3/2</f>
        <v>0</v>
      </c>
      <c r="CE64">
        <f>COUNTIFS('Official Medal Table'!$F:$F,'Each Gender Events'!$A64,'Official Medal Table'!$C:$C,'Each Gender Events'!CE$1,'Official Medal Table'!$E:$E,'Each Gender Events'!CE$2)*'Medal values'!$B$1
+ COUNTIFS('Official Medal Table'!$G:$G,'Each Gender Events'!$A64,'Official Medal Table'!$C:$C,'Each Gender Events'!CE$1,'Official Medal Table'!$E:$E,'Each Gender Events'!CE$2)*'Medal values'!$B$2
+ COUNTIFS('Official Medal Table'!$H:$H,'Each Gender Events'!$A64,'Official Medal Table'!$C:$C,'Each Gender Events'!CE$1,'Official Medal Table'!$E:$E,'Each Gender Events'!CE$2)*'Medal values'!$B$3
+ COUNTIFS('Official Medal Table'!$I:$I,'Each Gender Events'!$A64,'Official Medal Table'!$C:$C,'Each Gender Events'!CE$1,'Official Medal Table'!$E:$E,'Each Gender Events'!CE$2)*'Medal values'!$B$3
+ COUNTIFS('Official Medal Table'!$F:$F,'Each Gender Events'!$A64,'Official Medal Table'!$C:$C,'Each Gender Events'!CE$1,'Official Medal Table'!$E:$E,"Mixed")*'Medal values'!$B$1/2
+ COUNTIFS('Official Medal Table'!$G:$G,'Each Gender Events'!$A64,'Official Medal Table'!$C:$C,'Each Gender Events'!CE$1,'Official Medal Table'!$E:$E,"Mixed")*'Medal values'!$B$2/2
+ COUNTIFS('Official Medal Table'!$H:$H,'Each Gender Events'!$A64,'Official Medal Table'!$C:$C,'Each Gender Events'!CE$1,'Official Medal Table'!$E:$E,"Mixed")*'Medal values'!$B$3/2
+ COUNTIFS('Official Medal Table'!$I:$I,'Each Gender Events'!$A64,'Official Medal Table'!$C:$C,'Each Gender Events'!CE$1,'Official Medal Table'!$E:$E,"Mixed")*'Medal values'!$B$3/2</f>
        <v>0</v>
      </c>
      <c r="CF64">
        <f>COUNTIFS('Official Medal Table'!$F:$F,'Each Gender Events'!$A64,'Official Medal Table'!$C:$C,'Each Gender Events'!CF$1,'Official Medal Table'!$E:$E,'Each Gender Events'!CF$2)*'Medal values'!$B$1
+ COUNTIFS('Official Medal Table'!$G:$G,'Each Gender Events'!$A64,'Official Medal Table'!$C:$C,'Each Gender Events'!CF$1,'Official Medal Table'!$E:$E,'Each Gender Events'!CF$2)*'Medal values'!$B$2
+ COUNTIFS('Official Medal Table'!$H:$H,'Each Gender Events'!$A64,'Official Medal Table'!$C:$C,'Each Gender Events'!CF$1,'Official Medal Table'!$E:$E,'Each Gender Events'!CF$2)*'Medal values'!$B$3
+ COUNTIFS('Official Medal Table'!$I:$I,'Each Gender Events'!$A64,'Official Medal Table'!$C:$C,'Each Gender Events'!CF$1,'Official Medal Table'!$E:$E,'Each Gender Events'!CF$2)*'Medal values'!$B$3
+ COUNTIFS('Official Medal Table'!$F:$F,'Each Gender Events'!$A64,'Official Medal Table'!$C:$C,'Each Gender Events'!CF$1,'Official Medal Table'!$E:$E,"Mixed")*'Medal values'!$B$1/2
+ COUNTIFS('Official Medal Table'!$G:$G,'Each Gender Events'!$A64,'Official Medal Table'!$C:$C,'Each Gender Events'!CF$1,'Official Medal Table'!$E:$E,"Mixed")*'Medal values'!$B$2/2
+ COUNTIFS('Official Medal Table'!$H:$H,'Each Gender Events'!$A64,'Official Medal Table'!$C:$C,'Each Gender Events'!CF$1,'Official Medal Table'!$E:$E,"Mixed")*'Medal values'!$B$3/2
+ COUNTIFS('Official Medal Table'!$I:$I,'Each Gender Events'!$A64,'Official Medal Table'!$C:$C,'Each Gender Events'!CF$1,'Official Medal Table'!$E:$E,"Mixed")*'Medal values'!$B$3/2</f>
        <v>0</v>
      </c>
      <c r="CG64">
        <f>COUNTIFS('Official Medal Table'!$F:$F,'Each Gender Events'!$A64,'Official Medal Table'!$C:$C,'Each Gender Events'!CG$1,'Official Medal Table'!$E:$E,'Each Gender Events'!CG$2)*'Medal values'!$B$1
+ COUNTIFS('Official Medal Table'!$G:$G,'Each Gender Events'!$A64,'Official Medal Table'!$C:$C,'Each Gender Events'!CG$1,'Official Medal Table'!$E:$E,'Each Gender Events'!CG$2)*'Medal values'!$B$2
+ COUNTIFS('Official Medal Table'!$H:$H,'Each Gender Events'!$A64,'Official Medal Table'!$C:$C,'Each Gender Events'!CG$1,'Official Medal Table'!$E:$E,'Each Gender Events'!CG$2)*'Medal values'!$B$3
+ COUNTIFS('Official Medal Table'!$I:$I,'Each Gender Events'!$A64,'Official Medal Table'!$C:$C,'Each Gender Events'!CG$1,'Official Medal Table'!$E:$E,'Each Gender Events'!CG$2)*'Medal values'!$B$3
+ COUNTIFS('Official Medal Table'!$F:$F,'Each Gender Events'!$A64,'Official Medal Table'!$C:$C,'Each Gender Events'!CG$1,'Official Medal Table'!$E:$E,"Mixed")*'Medal values'!$B$1/2
+ COUNTIFS('Official Medal Table'!$G:$G,'Each Gender Events'!$A64,'Official Medal Table'!$C:$C,'Each Gender Events'!CG$1,'Official Medal Table'!$E:$E,"Mixed")*'Medal values'!$B$2/2
+ COUNTIFS('Official Medal Table'!$H:$H,'Each Gender Events'!$A64,'Official Medal Table'!$C:$C,'Each Gender Events'!CG$1,'Official Medal Table'!$E:$E,"Mixed")*'Medal values'!$B$3/2
+ COUNTIFS('Official Medal Table'!$I:$I,'Each Gender Events'!$A64,'Official Medal Table'!$C:$C,'Each Gender Events'!CG$1,'Official Medal Table'!$E:$E,"Mixed")*'Medal values'!$B$3/2</f>
        <v>0</v>
      </c>
      <c r="CH64">
        <f>COUNTIFS('Official Medal Table'!$F:$F,'Each Gender Events'!$A64,'Official Medal Table'!$C:$C,'Each Gender Events'!CH$1,'Official Medal Table'!$E:$E,'Each Gender Events'!CH$2)*'Medal values'!$B$1
+ COUNTIFS('Official Medal Table'!$G:$G,'Each Gender Events'!$A64,'Official Medal Table'!$C:$C,'Each Gender Events'!CH$1,'Official Medal Table'!$E:$E,'Each Gender Events'!CH$2)*'Medal values'!$B$2
+ COUNTIFS('Official Medal Table'!$H:$H,'Each Gender Events'!$A64,'Official Medal Table'!$C:$C,'Each Gender Events'!CH$1,'Official Medal Table'!$E:$E,'Each Gender Events'!CH$2)*'Medal values'!$B$3
+ COUNTIFS('Official Medal Table'!$I:$I,'Each Gender Events'!$A64,'Official Medal Table'!$C:$C,'Each Gender Events'!CH$1,'Official Medal Table'!$E:$E,'Each Gender Events'!CH$2)*'Medal values'!$B$3
+ COUNTIFS('Official Medal Table'!$F:$F,'Each Gender Events'!$A64,'Official Medal Table'!$C:$C,'Each Gender Events'!CH$1,'Official Medal Table'!$E:$E,"Mixed")*'Medal values'!$B$1/2
+ COUNTIFS('Official Medal Table'!$G:$G,'Each Gender Events'!$A64,'Official Medal Table'!$C:$C,'Each Gender Events'!CH$1,'Official Medal Table'!$E:$E,"Mixed")*'Medal values'!$B$2/2
+ COUNTIFS('Official Medal Table'!$H:$H,'Each Gender Events'!$A64,'Official Medal Table'!$C:$C,'Each Gender Events'!CH$1,'Official Medal Table'!$E:$E,"Mixed")*'Medal values'!$B$3/2
+ COUNTIFS('Official Medal Table'!$I:$I,'Each Gender Events'!$A64,'Official Medal Table'!$C:$C,'Each Gender Events'!CH$1,'Official Medal Table'!$E:$E,"Mixed")*'Medal values'!$B$3/2</f>
        <v>0</v>
      </c>
      <c r="CI64">
        <f>COUNTIFS('Official Medal Table'!$F:$F,'Each Gender Events'!$A64,'Official Medal Table'!$C:$C,'Each Gender Events'!CI$1,'Official Medal Table'!$E:$E,'Each Gender Events'!CI$2)*'Medal values'!$B$1
+ COUNTIFS('Official Medal Table'!$G:$G,'Each Gender Events'!$A64,'Official Medal Table'!$C:$C,'Each Gender Events'!CI$1,'Official Medal Table'!$E:$E,'Each Gender Events'!CI$2)*'Medal values'!$B$2
+ COUNTIFS('Official Medal Table'!$H:$H,'Each Gender Events'!$A64,'Official Medal Table'!$C:$C,'Each Gender Events'!CI$1,'Official Medal Table'!$E:$E,'Each Gender Events'!CI$2)*'Medal values'!$B$3
+ COUNTIFS('Official Medal Table'!$I:$I,'Each Gender Events'!$A64,'Official Medal Table'!$C:$C,'Each Gender Events'!CI$1,'Official Medal Table'!$E:$E,'Each Gender Events'!CI$2)*'Medal values'!$B$3
+ COUNTIFS('Official Medal Table'!$F:$F,'Each Gender Events'!$A64,'Official Medal Table'!$C:$C,'Each Gender Events'!CI$1,'Official Medal Table'!$E:$E,"Mixed")*'Medal values'!$B$1/2
+ COUNTIFS('Official Medal Table'!$G:$G,'Each Gender Events'!$A64,'Official Medal Table'!$C:$C,'Each Gender Events'!CI$1,'Official Medal Table'!$E:$E,"Mixed")*'Medal values'!$B$2/2
+ COUNTIFS('Official Medal Table'!$H:$H,'Each Gender Events'!$A64,'Official Medal Table'!$C:$C,'Each Gender Events'!CI$1,'Official Medal Table'!$E:$E,"Mixed")*'Medal values'!$B$3/2
+ COUNTIFS('Official Medal Table'!$I:$I,'Each Gender Events'!$A64,'Official Medal Table'!$C:$C,'Each Gender Events'!CI$1,'Official Medal Table'!$E:$E,"Mixed")*'Medal values'!$B$3/2</f>
        <v>0</v>
      </c>
      <c r="CJ64">
        <f>COUNTIFS('Official Medal Table'!$F:$F,'Each Gender Events'!$A64,'Official Medal Table'!$C:$C,'Each Gender Events'!CJ$1,'Official Medal Table'!$E:$E,'Each Gender Events'!CJ$2)*'Medal values'!$B$1
+ COUNTIFS('Official Medal Table'!$G:$G,'Each Gender Events'!$A64,'Official Medal Table'!$C:$C,'Each Gender Events'!CJ$1,'Official Medal Table'!$E:$E,'Each Gender Events'!CJ$2)*'Medal values'!$B$2
+ COUNTIFS('Official Medal Table'!$H:$H,'Each Gender Events'!$A64,'Official Medal Table'!$C:$C,'Each Gender Events'!CJ$1,'Official Medal Table'!$E:$E,'Each Gender Events'!CJ$2)*'Medal values'!$B$3
+ COUNTIFS('Official Medal Table'!$I:$I,'Each Gender Events'!$A64,'Official Medal Table'!$C:$C,'Each Gender Events'!CJ$1,'Official Medal Table'!$E:$E,'Each Gender Events'!CJ$2)*'Medal values'!$B$3
+ COUNTIFS('Official Medal Table'!$F:$F,'Each Gender Events'!$A64,'Official Medal Table'!$C:$C,'Each Gender Events'!CJ$1,'Official Medal Table'!$E:$E,"Mixed")*'Medal values'!$B$1/2
+ COUNTIFS('Official Medal Table'!$G:$G,'Each Gender Events'!$A64,'Official Medal Table'!$C:$C,'Each Gender Events'!CJ$1,'Official Medal Table'!$E:$E,"Mixed")*'Medal values'!$B$2/2
+ COUNTIFS('Official Medal Table'!$H:$H,'Each Gender Events'!$A64,'Official Medal Table'!$C:$C,'Each Gender Events'!CJ$1,'Official Medal Table'!$E:$E,"Mixed")*'Medal values'!$B$3/2
+ COUNTIFS('Official Medal Table'!$I:$I,'Each Gender Events'!$A64,'Official Medal Table'!$C:$C,'Each Gender Events'!CJ$1,'Official Medal Table'!$E:$E,"Mixed")*'Medal values'!$B$3/2</f>
        <v>0</v>
      </c>
      <c r="CK64">
        <f>COUNTIFS('Official Medal Table'!$F:$F,'Each Gender Events'!$A64,'Official Medal Table'!$C:$C,'Each Gender Events'!CK$1,'Official Medal Table'!$E:$E,'Each Gender Events'!CK$2)*'Medal values'!$B$1
+ COUNTIFS('Official Medal Table'!$G:$G,'Each Gender Events'!$A64,'Official Medal Table'!$C:$C,'Each Gender Events'!CK$1,'Official Medal Table'!$E:$E,'Each Gender Events'!CK$2)*'Medal values'!$B$2
+ COUNTIFS('Official Medal Table'!$H:$H,'Each Gender Events'!$A64,'Official Medal Table'!$C:$C,'Each Gender Events'!CK$1,'Official Medal Table'!$E:$E,'Each Gender Events'!CK$2)*'Medal values'!$B$3
+ COUNTIFS('Official Medal Table'!$I:$I,'Each Gender Events'!$A64,'Official Medal Table'!$C:$C,'Each Gender Events'!CK$1,'Official Medal Table'!$E:$E,'Each Gender Events'!CK$2)*'Medal values'!$B$3
+ COUNTIFS('Official Medal Table'!$F:$F,'Each Gender Events'!$A64,'Official Medal Table'!$C:$C,'Each Gender Events'!CK$1,'Official Medal Table'!$E:$E,"Mixed")*'Medal values'!$B$1/2
+ COUNTIFS('Official Medal Table'!$G:$G,'Each Gender Events'!$A64,'Official Medal Table'!$C:$C,'Each Gender Events'!CK$1,'Official Medal Table'!$E:$E,"Mixed")*'Medal values'!$B$2/2
+ COUNTIFS('Official Medal Table'!$H:$H,'Each Gender Events'!$A64,'Official Medal Table'!$C:$C,'Each Gender Events'!CK$1,'Official Medal Table'!$E:$E,"Mixed")*'Medal values'!$B$3/2
+ COUNTIFS('Official Medal Table'!$I:$I,'Each Gender Events'!$A64,'Official Medal Table'!$C:$C,'Each Gender Events'!CK$1,'Official Medal Table'!$E:$E,"Mixed")*'Medal values'!$B$3/2</f>
        <v>0</v>
      </c>
      <c r="CL64">
        <f>COUNTIFS('Official Medal Table'!$F:$F,'Each Gender Events'!$A64,'Official Medal Table'!$C:$C,'Each Gender Events'!CL$1,'Official Medal Table'!$E:$E,'Each Gender Events'!CL$2)*'Medal values'!$B$1
+ COUNTIFS('Official Medal Table'!$G:$G,'Each Gender Events'!$A64,'Official Medal Table'!$C:$C,'Each Gender Events'!CL$1,'Official Medal Table'!$E:$E,'Each Gender Events'!CL$2)*'Medal values'!$B$2
+ COUNTIFS('Official Medal Table'!$H:$H,'Each Gender Events'!$A64,'Official Medal Table'!$C:$C,'Each Gender Events'!CL$1,'Official Medal Table'!$E:$E,'Each Gender Events'!CL$2)*'Medal values'!$B$3
+ COUNTIFS('Official Medal Table'!$I:$I,'Each Gender Events'!$A64,'Official Medal Table'!$C:$C,'Each Gender Events'!CL$1,'Official Medal Table'!$E:$E,'Each Gender Events'!CL$2)*'Medal values'!$B$3
+ COUNTIFS('Official Medal Table'!$F:$F,'Each Gender Events'!$A64,'Official Medal Table'!$C:$C,'Each Gender Events'!CL$1,'Official Medal Table'!$E:$E,"Mixed")*'Medal values'!$B$1/2
+ COUNTIFS('Official Medal Table'!$G:$G,'Each Gender Events'!$A64,'Official Medal Table'!$C:$C,'Each Gender Events'!CL$1,'Official Medal Table'!$E:$E,"Mixed")*'Medal values'!$B$2/2
+ COUNTIFS('Official Medal Table'!$H:$H,'Each Gender Events'!$A64,'Official Medal Table'!$C:$C,'Each Gender Events'!CL$1,'Official Medal Table'!$E:$E,"Mixed")*'Medal values'!$B$3/2
+ COUNTIFS('Official Medal Table'!$I:$I,'Each Gender Events'!$A64,'Official Medal Table'!$C:$C,'Each Gender Events'!CL$1,'Official Medal Table'!$E:$E,"Mixed")*'Medal values'!$B$3/2</f>
        <v>0</v>
      </c>
      <c r="CM64">
        <f>COUNTIFS('Official Medal Table'!$F:$F,'Each Gender Events'!$A64,'Official Medal Table'!$C:$C,'Each Gender Events'!CM$1,'Official Medal Table'!$E:$E,'Each Gender Events'!CM$2)*'Medal values'!$B$1
+ COUNTIFS('Official Medal Table'!$G:$G,'Each Gender Events'!$A64,'Official Medal Table'!$C:$C,'Each Gender Events'!CM$1,'Official Medal Table'!$E:$E,'Each Gender Events'!CM$2)*'Medal values'!$B$2
+ COUNTIFS('Official Medal Table'!$H:$H,'Each Gender Events'!$A64,'Official Medal Table'!$C:$C,'Each Gender Events'!CM$1,'Official Medal Table'!$E:$E,'Each Gender Events'!CM$2)*'Medal values'!$B$3
+ COUNTIFS('Official Medal Table'!$I:$I,'Each Gender Events'!$A64,'Official Medal Table'!$C:$C,'Each Gender Events'!CM$1,'Official Medal Table'!$E:$E,'Each Gender Events'!CM$2)*'Medal values'!$B$3
+ COUNTIFS('Official Medal Table'!$F:$F,'Each Gender Events'!$A64,'Official Medal Table'!$C:$C,'Each Gender Events'!CM$1,'Official Medal Table'!$E:$E,"Mixed")*'Medal values'!$B$1/2
+ COUNTIFS('Official Medal Table'!$G:$G,'Each Gender Events'!$A64,'Official Medal Table'!$C:$C,'Each Gender Events'!CM$1,'Official Medal Table'!$E:$E,"Mixed")*'Medal values'!$B$2/2
+ COUNTIFS('Official Medal Table'!$H:$H,'Each Gender Events'!$A64,'Official Medal Table'!$C:$C,'Each Gender Events'!CM$1,'Official Medal Table'!$E:$E,"Mixed")*'Medal values'!$B$3/2
+ COUNTIFS('Official Medal Table'!$I:$I,'Each Gender Events'!$A64,'Official Medal Table'!$C:$C,'Each Gender Events'!CM$1,'Official Medal Table'!$E:$E,"Mixed")*'Medal values'!$B$3/2</f>
        <v>0</v>
      </c>
      <c r="CN64">
        <f>COUNTIFS('Official Medal Table'!$F:$F,'Each Gender Events'!$A64,'Official Medal Table'!$C:$C,'Each Gender Events'!CN$1,'Official Medal Table'!$E:$E,'Each Gender Events'!CN$2)*'Medal values'!$B$1
+ COUNTIFS('Official Medal Table'!$G:$G,'Each Gender Events'!$A64,'Official Medal Table'!$C:$C,'Each Gender Events'!CN$1,'Official Medal Table'!$E:$E,'Each Gender Events'!CN$2)*'Medal values'!$B$2
+ COUNTIFS('Official Medal Table'!$H:$H,'Each Gender Events'!$A64,'Official Medal Table'!$C:$C,'Each Gender Events'!CN$1,'Official Medal Table'!$E:$E,'Each Gender Events'!CN$2)*'Medal values'!$B$3
+ COUNTIFS('Official Medal Table'!$I:$I,'Each Gender Events'!$A64,'Official Medal Table'!$C:$C,'Each Gender Events'!CN$1,'Official Medal Table'!$E:$E,'Each Gender Events'!CN$2)*'Medal values'!$B$3
+ COUNTIFS('Official Medal Table'!$F:$F,'Each Gender Events'!$A64,'Official Medal Table'!$C:$C,'Each Gender Events'!CN$1,'Official Medal Table'!$E:$E,"Mixed")*'Medal values'!$B$1/2
+ COUNTIFS('Official Medal Table'!$G:$G,'Each Gender Events'!$A64,'Official Medal Table'!$C:$C,'Each Gender Events'!CN$1,'Official Medal Table'!$E:$E,"Mixed")*'Medal values'!$B$2/2
+ COUNTIFS('Official Medal Table'!$H:$H,'Each Gender Events'!$A64,'Official Medal Table'!$C:$C,'Each Gender Events'!CN$1,'Official Medal Table'!$E:$E,"Mixed")*'Medal values'!$B$3/2
+ COUNTIFS('Official Medal Table'!$I:$I,'Each Gender Events'!$A64,'Official Medal Table'!$C:$C,'Each Gender Events'!CN$1,'Official Medal Table'!$E:$E,"Mixed")*'Medal values'!$B$3/2</f>
        <v>0</v>
      </c>
      <c r="CO64">
        <f>COUNTIFS('Official Medal Table'!$F:$F,'Each Gender Events'!$A64,'Official Medal Table'!$C:$C,'Each Gender Events'!CO$1,'Official Medal Table'!$E:$E,'Each Gender Events'!CO$2)*'Medal values'!$B$1
+ COUNTIFS('Official Medal Table'!$G:$G,'Each Gender Events'!$A64,'Official Medal Table'!$C:$C,'Each Gender Events'!CO$1,'Official Medal Table'!$E:$E,'Each Gender Events'!CO$2)*'Medal values'!$B$2
+ COUNTIFS('Official Medal Table'!$H:$H,'Each Gender Events'!$A64,'Official Medal Table'!$C:$C,'Each Gender Events'!CO$1,'Official Medal Table'!$E:$E,'Each Gender Events'!CO$2)*'Medal values'!$B$3
+ COUNTIFS('Official Medal Table'!$I:$I,'Each Gender Events'!$A64,'Official Medal Table'!$C:$C,'Each Gender Events'!CO$1,'Official Medal Table'!$E:$E,'Each Gender Events'!CO$2)*'Medal values'!$B$3
+ COUNTIFS('Official Medal Table'!$F:$F,'Each Gender Events'!$A64,'Official Medal Table'!$C:$C,'Each Gender Events'!CO$1,'Official Medal Table'!$E:$E,"Mixed")*'Medal values'!$B$1/2
+ COUNTIFS('Official Medal Table'!$G:$G,'Each Gender Events'!$A64,'Official Medal Table'!$C:$C,'Each Gender Events'!CO$1,'Official Medal Table'!$E:$E,"Mixed")*'Medal values'!$B$2/2
+ COUNTIFS('Official Medal Table'!$H:$H,'Each Gender Events'!$A64,'Official Medal Table'!$C:$C,'Each Gender Events'!CO$1,'Official Medal Table'!$E:$E,"Mixed")*'Medal values'!$B$3/2
+ COUNTIFS('Official Medal Table'!$I:$I,'Each Gender Events'!$A64,'Official Medal Table'!$C:$C,'Each Gender Events'!CO$1,'Official Medal Table'!$E:$E,"Mixed")*'Medal values'!$B$3/2</f>
        <v>0</v>
      </c>
      <c r="CP64">
        <f>COUNTIFS('Official Medal Table'!$F:$F,'Each Gender Events'!$A64,'Official Medal Table'!$C:$C,'Each Gender Events'!CP$1,'Official Medal Table'!$E:$E,'Each Gender Events'!CP$2)*'Medal values'!$B$1
+ COUNTIFS('Official Medal Table'!$G:$G,'Each Gender Events'!$A64,'Official Medal Table'!$C:$C,'Each Gender Events'!CP$1,'Official Medal Table'!$E:$E,'Each Gender Events'!CP$2)*'Medal values'!$B$2
+ COUNTIFS('Official Medal Table'!$H:$H,'Each Gender Events'!$A64,'Official Medal Table'!$C:$C,'Each Gender Events'!CP$1,'Official Medal Table'!$E:$E,'Each Gender Events'!CP$2)*'Medal values'!$B$3
+ COUNTIFS('Official Medal Table'!$I:$I,'Each Gender Events'!$A64,'Official Medal Table'!$C:$C,'Each Gender Events'!CP$1,'Official Medal Table'!$E:$E,'Each Gender Events'!CP$2)*'Medal values'!$B$3
+ COUNTIFS('Official Medal Table'!$F:$F,'Each Gender Events'!$A64,'Official Medal Table'!$C:$C,'Each Gender Events'!CP$1,'Official Medal Table'!$E:$E,"Mixed")*'Medal values'!$B$1/2
+ COUNTIFS('Official Medal Table'!$G:$G,'Each Gender Events'!$A64,'Official Medal Table'!$C:$C,'Each Gender Events'!CP$1,'Official Medal Table'!$E:$E,"Mixed")*'Medal values'!$B$2/2
+ COUNTIFS('Official Medal Table'!$H:$H,'Each Gender Events'!$A64,'Official Medal Table'!$C:$C,'Each Gender Events'!CP$1,'Official Medal Table'!$E:$E,"Mixed")*'Medal values'!$B$3/2
+ COUNTIFS('Official Medal Table'!$I:$I,'Each Gender Events'!$A64,'Official Medal Table'!$C:$C,'Each Gender Events'!CP$1,'Official Medal Table'!$E:$E,"Mixed")*'Medal values'!$B$3/2</f>
        <v>0</v>
      </c>
      <c r="CQ64">
        <f>COUNTIFS('Official Medal Table'!$F:$F,'Each Gender Events'!$A64,'Official Medal Table'!$C:$C,'Each Gender Events'!CQ$1,'Official Medal Table'!$E:$E,'Each Gender Events'!CQ$2)*'Medal values'!$B$1
+ COUNTIFS('Official Medal Table'!$G:$G,'Each Gender Events'!$A64,'Official Medal Table'!$C:$C,'Each Gender Events'!CQ$1,'Official Medal Table'!$E:$E,'Each Gender Events'!CQ$2)*'Medal values'!$B$2
+ COUNTIFS('Official Medal Table'!$H:$H,'Each Gender Events'!$A64,'Official Medal Table'!$C:$C,'Each Gender Events'!CQ$1,'Official Medal Table'!$E:$E,'Each Gender Events'!CQ$2)*'Medal values'!$B$3
+ COUNTIFS('Official Medal Table'!$I:$I,'Each Gender Events'!$A64,'Official Medal Table'!$C:$C,'Each Gender Events'!CQ$1,'Official Medal Table'!$E:$E,'Each Gender Events'!CQ$2)*'Medal values'!$B$3
+ COUNTIFS('Official Medal Table'!$F:$F,'Each Gender Events'!$A64,'Official Medal Table'!$C:$C,'Each Gender Events'!CQ$1,'Official Medal Table'!$E:$E,"Mixed")*'Medal values'!$B$1/2
+ COUNTIFS('Official Medal Table'!$G:$G,'Each Gender Events'!$A64,'Official Medal Table'!$C:$C,'Each Gender Events'!CQ$1,'Official Medal Table'!$E:$E,"Mixed")*'Medal values'!$B$2/2
+ COUNTIFS('Official Medal Table'!$H:$H,'Each Gender Events'!$A64,'Official Medal Table'!$C:$C,'Each Gender Events'!CQ$1,'Official Medal Table'!$E:$E,"Mixed")*'Medal values'!$B$3/2
+ COUNTIFS('Official Medal Table'!$I:$I,'Each Gender Events'!$A64,'Official Medal Table'!$C:$C,'Each Gender Events'!CQ$1,'Official Medal Table'!$E:$E,"Mixed")*'Medal values'!$B$3/2</f>
        <v>0</v>
      </c>
      <c r="CR64">
        <f>COUNTIFS('Official Medal Table'!$F:$F,'Each Gender Events'!$A64,'Official Medal Table'!$C:$C,'Each Gender Events'!CR$1,'Official Medal Table'!$E:$E,'Each Gender Events'!CR$2)*'Medal values'!$B$1
+ COUNTIFS('Official Medal Table'!$G:$G,'Each Gender Events'!$A64,'Official Medal Table'!$C:$C,'Each Gender Events'!CR$1,'Official Medal Table'!$E:$E,'Each Gender Events'!CR$2)*'Medal values'!$B$2
+ COUNTIFS('Official Medal Table'!$H:$H,'Each Gender Events'!$A64,'Official Medal Table'!$C:$C,'Each Gender Events'!CR$1,'Official Medal Table'!$E:$E,'Each Gender Events'!CR$2)*'Medal values'!$B$3
+ COUNTIFS('Official Medal Table'!$I:$I,'Each Gender Events'!$A64,'Official Medal Table'!$C:$C,'Each Gender Events'!CR$1,'Official Medal Table'!$E:$E,'Each Gender Events'!CR$2)*'Medal values'!$B$3
+ COUNTIFS('Official Medal Table'!$F:$F,'Each Gender Events'!$A64,'Official Medal Table'!$C:$C,'Each Gender Events'!CR$1,'Official Medal Table'!$E:$E,"Mixed")*'Medal values'!$B$1/2
+ COUNTIFS('Official Medal Table'!$G:$G,'Each Gender Events'!$A64,'Official Medal Table'!$C:$C,'Each Gender Events'!CR$1,'Official Medal Table'!$E:$E,"Mixed")*'Medal values'!$B$2/2
+ COUNTIFS('Official Medal Table'!$H:$H,'Each Gender Events'!$A64,'Official Medal Table'!$C:$C,'Each Gender Events'!CR$1,'Official Medal Table'!$E:$E,"Mixed")*'Medal values'!$B$3/2
+ COUNTIFS('Official Medal Table'!$I:$I,'Each Gender Events'!$A64,'Official Medal Table'!$C:$C,'Each Gender Events'!CR$1,'Official Medal Table'!$E:$E,"Mixed")*'Medal values'!$B$3/2</f>
        <v>0</v>
      </c>
      <c r="CS64">
        <f>COUNTIFS('Official Medal Table'!$F:$F,'Each Gender Events'!$A64,'Official Medal Table'!$C:$C,'Each Gender Events'!CS$1,'Official Medal Table'!$E:$E,'Each Gender Events'!CS$2)*'Medal values'!$B$1
+ COUNTIFS('Official Medal Table'!$G:$G,'Each Gender Events'!$A64,'Official Medal Table'!$C:$C,'Each Gender Events'!CS$1,'Official Medal Table'!$E:$E,'Each Gender Events'!CS$2)*'Medal values'!$B$2
+ COUNTIFS('Official Medal Table'!$H:$H,'Each Gender Events'!$A64,'Official Medal Table'!$C:$C,'Each Gender Events'!CS$1,'Official Medal Table'!$E:$E,'Each Gender Events'!CS$2)*'Medal values'!$B$3
+ COUNTIFS('Official Medal Table'!$I:$I,'Each Gender Events'!$A64,'Official Medal Table'!$C:$C,'Each Gender Events'!CS$1,'Official Medal Table'!$E:$E,'Each Gender Events'!CS$2)*'Medal values'!$B$3
+ COUNTIFS('Official Medal Table'!$F:$F,'Each Gender Events'!$A64,'Official Medal Table'!$C:$C,'Each Gender Events'!CS$1,'Official Medal Table'!$E:$E,"Mixed")*'Medal values'!$B$1/2
+ COUNTIFS('Official Medal Table'!$G:$G,'Each Gender Events'!$A64,'Official Medal Table'!$C:$C,'Each Gender Events'!CS$1,'Official Medal Table'!$E:$E,"Mixed")*'Medal values'!$B$2/2
+ COUNTIFS('Official Medal Table'!$H:$H,'Each Gender Events'!$A64,'Official Medal Table'!$C:$C,'Each Gender Events'!CS$1,'Official Medal Table'!$E:$E,"Mixed")*'Medal values'!$B$3/2
+ COUNTIFS('Official Medal Table'!$I:$I,'Each Gender Events'!$A64,'Official Medal Table'!$C:$C,'Each Gender Events'!CS$1,'Official Medal Table'!$E:$E,"Mixed")*'Medal values'!$B$3/2</f>
        <v>0</v>
      </c>
      <c r="CT64">
        <f>COUNTIFS('Official Medal Table'!$F:$F,'Each Gender Events'!$A64,'Official Medal Table'!$C:$C,'Each Gender Events'!CT$1,'Official Medal Table'!$E:$E,'Each Gender Events'!CT$2)*'Medal values'!$B$1
+ COUNTIFS('Official Medal Table'!$G:$G,'Each Gender Events'!$A64,'Official Medal Table'!$C:$C,'Each Gender Events'!CT$1,'Official Medal Table'!$E:$E,'Each Gender Events'!CT$2)*'Medal values'!$B$2
+ COUNTIFS('Official Medal Table'!$H:$H,'Each Gender Events'!$A64,'Official Medal Table'!$C:$C,'Each Gender Events'!CT$1,'Official Medal Table'!$E:$E,'Each Gender Events'!CT$2)*'Medal values'!$B$3
+ COUNTIFS('Official Medal Table'!$I:$I,'Each Gender Events'!$A64,'Official Medal Table'!$C:$C,'Each Gender Events'!CT$1,'Official Medal Table'!$E:$E,'Each Gender Events'!CT$2)*'Medal values'!$B$3
+ COUNTIFS('Official Medal Table'!$F:$F,'Each Gender Events'!$A64,'Official Medal Table'!$C:$C,'Each Gender Events'!CT$1,'Official Medal Table'!$E:$E,"Mixed")*'Medal values'!$B$1/2
+ COUNTIFS('Official Medal Table'!$G:$G,'Each Gender Events'!$A64,'Official Medal Table'!$C:$C,'Each Gender Events'!CT$1,'Official Medal Table'!$E:$E,"Mixed")*'Medal values'!$B$2/2
+ COUNTIFS('Official Medal Table'!$H:$H,'Each Gender Events'!$A64,'Official Medal Table'!$C:$C,'Each Gender Events'!CT$1,'Official Medal Table'!$E:$E,"Mixed")*'Medal values'!$B$3/2
+ COUNTIFS('Official Medal Table'!$I:$I,'Each Gender Events'!$A64,'Official Medal Table'!$C:$C,'Each Gender Events'!CT$1,'Official Medal Table'!$E:$E,"Mixed")*'Medal values'!$B$3/2</f>
        <v>0</v>
      </c>
    </row>
    <row r="65" spans="1:98" x14ac:dyDescent="0.3">
      <c r="A65" t="str">
        <f>Countries!A64</f>
        <v>GRN</v>
      </c>
      <c r="B65">
        <f>COUNTIFS('Official Medal Table'!$F:$F,'Each Gender Events'!$A65,'Official Medal Table'!$C:$C,'Each Gender Events'!B$1,'Official Medal Table'!$E:$E,'Each Gender Events'!B$2)*'Medal values'!$B$1
+ COUNTIFS('Official Medal Table'!$G:$G,'Each Gender Events'!$A65,'Official Medal Table'!$C:$C,'Each Gender Events'!B$1,'Official Medal Table'!$E:$E,'Each Gender Events'!B$2)*'Medal values'!$B$2
+ COUNTIFS('Official Medal Table'!$H:$H,'Each Gender Events'!$A65,'Official Medal Table'!$C:$C,'Each Gender Events'!B$1,'Official Medal Table'!$E:$E,'Each Gender Events'!B$2)*'Medal values'!$B$3
+ COUNTIFS('Official Medal Table'!$I:$I,'Each Gender Events'!$A65,'Official Medal Table'!$C:$C,'Each Gender Events'!B$1,'Official Medal Table'!$E:$E,'Each Gender Events'!B$2)*'Medal values'!$B$3
+ COUNTIFS('Official Medal Table'!$F:$F,'Each Gender Events'!$A65,'Official Medal Table'!$C:$C,'Each Gender Events'!B$1,'Official Medal Table'!$E:$E,"Mixed")*'Medal values'!$B$1/2
+ COUNTIFS('Official Medal Table'!$G:$G,'Each Gender Events'!$A65,'Official Medal Table'!$C:$C,'Each Gender Events'!B$1,'Official Medal Table'!$E:$E,"Mixed")*'Medal values'!$B$2/2
+ COUNTIFS('Official Medal Table'!$H:$H,'Each Gender Events'!$A65,'Official Medal Table'!$C:$C,'Each Gender Events'!B$1,'Official Medal Table'!$E:$E,"Mixed")*'Medal values'!$B$3/2
+ COUNTIFS('Official Medal Table'!$I:$I,'Each Gender Events'!$A65,'Official Medal Table'!$C:$C,'Each Gender Events'!B$1,'Official Medal Table'!$E:$E,"Mixed")*'Medal values'!$B$3/2</f>
        <v>0</v>
      </c>
      <c r="C65">
        <f>COUNTIFS('Official Medal Table'!$F:$F,'Each Gender Events'!$A65,'Official Medal Table'!$C:$C,'Each Gender Events'!C$1,'Official Medal Table'!$E:$E,'Each Gender Events'!C$2)*'Medal values'!$B$1
+ COUNTIFS('Official Medal Table'!$G:$G,'Each Gender Events'!$A65,'Official Medal Table'!$C:$C,'Each Gender Events'!C$1,'Official Medal Table'!$E:$E,'Each Gender Events'!C$2)*'Medal values'!$B$2
+ COUNTIFS('Official Medal Table'!$H:$H,'Each Gender Events'!$A65,'Official Medal Table'!$C:$C,'Each Gender Events'!C$1,'Official Medal Table'!$E:$E,'Each Gender Events'!C$2)*'Medal values'!$B$3
+ COUNTIFS('Official Medal Table'!$I:$I,'Each Gender Events'!$A65,'Official Medal Table'!$C:$C,'Each Gender Events'!C$1,'Official Medal Table'!$E:$E,'Each Gender Events'!C$2)*'Medal values'!$B$3
+ COUNTIFS('Official Medal Table'!$F:$F,'Each Gender Events'!$A65,'Official Medal Table'!$C:$C,'Each Gender Events'!C$1,'Official Medal Table'!$E:$E,"Mixed")*'Medal values'!$B$1/2
+ COUNTIFS('Official Medal Table'!$G:$G,'Each Gender Events'!$A65,'Official Medal Table'!$C:$C,'Each Gender Events'!C$1,'Official Medal Table'!$E:$E,"Mixed")*'Medal values'!$B$2/2
+ COUNTIFS('Official Medal Table'!$H:$H,'Each Gender Events'!$A65,'Official Medal Table'!$C:$C,'Each Gender Events'!C$1,'Official Medal Table'!$E:$E,"Mixed")*'Medal values'!$B$3/2
+ COUNTIFS('Official Medal Table'!$I:$I,'Each Gender Events'!$A65,'Official Medal Table'!$C:$C,'Each Gender Events'!C$1,'Official Medal Table'!$E:$E,"Mixed")*'Medal values'!$B$3/2</f>
        <v>0</v>
      </c>
      <c r="D65">
        <f>COUNTIFS('Official Medal Table'!$F:$F,'Each Gender Events'!$A65,'Official Medal Table'!$C:$C,'Each Gender Events'!D$1,'Official Medal Table'!$E:$E,'Each Gender Events'!D$2)*'Medal values'!$B$1
+ COUNTIFS('Official Medal Table'!$G:$G,'Each Gender Events'!$A65,'Official Medal Table'!$C:$C,'Each Gender Events'!D$1,'Official Medal Table'!$E:$E,'Each Gender Events'!D$2)*'Medal values'!$B$2
+ COUNTIFS('Official Medal Table'!$H:$H,'Each Gender Events'!$A65,'Official Medal Table'!$C:$C,'Each Gender Events'!D$1,'Official Medal Table'!$E:$E,'Each Gender Events'!D$2)*'Medal values'!$B$3
+ COUNTIFS('Official Medal Table'!$I:$I,'Each Gender Events'!$A65,'Official Medal Table'!$C:$C,'Each Gender Events'!D$1,'Official Medal Table'!$E:$E,'Each Gender Events'!D$2)*'Medal values'!$B$3
+ COUNTIFS('Official Medal Table'!$F:$F,'Each Gender Events'!$A65,'Official Medal Table'!$C:$C,'Each Gender Events'!D$1,'Official Medal Table'!$E:$E,"Mixed")*'Medal values'!$B$1/2
+ COUNTIFS('Official Medal Table'!$G:$G,'Each Gender Events'!$A65,'Official Medal Table'!$C:$C,'Each Gender Events'!D$1,'Official Medal Table'!$E:$E,"Mixed")*'Medal values'!$B$2/2
+ COUNTIFS('Official Medal Table'!$H:$H,'Each Gender Events'!$A65,'Official Medal Table'!$C:$C,'Each Gender Events'!D$1,'Official Medal Table'!$E:$E,"Mixed")*'Medal values'!$B$3/2
+ COUNTIFS('Official Medal Table'!$I:$I,'Each Gender Events'!$A65,'Official Medal Table'!$C:$C,'Each Gender Events'!D$1,'Official Medal Table'!$E:$E,"Mixed")*'Medal values'!$B$3/2</f>
        <v>0</v>
      </c>
      <c r="E65">
        <f>COUNTIFS('Official Medal Table'!$F:$F,'Each Gender Events'!$A65,'Official Medal Table'!$C:$C,'Each Gender Events'!E$1,'Official Medal Table'!$E:$E,'Each Gender Events'!E$2)*'Medal values'!$B$1
+ COUNTIFS('Official Medal Table'!$G:$G,'Each Gender Events'!$A65,'Official Medal Table'!$C:$C,'Each Gender Events'!E$1,'Official Medal Table'!$E:$E,'Each Gender Events'!E$2)*'Medal values'!$B$2
+ COUNTIFS('Official Medal Table'!$H:$H,'Each Gender Events'!$A65,'Official Medal Table'!$C:$C,'Each Gender Events'!E$1,'Official Medal Table'!$E:$E,'Each Gender Events'!E$2)*'Medal values'!$B$3
+ COUNTIFS('Official Medal Table'!$I:$I,'Each Gender Events'!$A65,'Official Medal Table'!$C:$C,'Each Gender Events'!E$1,'Official Medal Table'!$E:$E,'Each Gender Events'!E$2)*'Medal values'!$B$3
+ COUNTIFS('Official Medal Table'!$F:$F,'Each Gender Events'!$A65,'Official Medal Table'!$C:$C,'Each Gender Events'!E$1,'Official Medal Table'!$E:$E,"Mixed")*'Medal values'!$B$1/2
+ COUNTIFS('Official Medal Table'!$G:$G,'Each Gender Events'!$A65,'Official Medal Table'!$C:$C,'Each Gender Events'!E$1,'Official Medal Table'!$E:$E,"Mixed")*'Medal values'!$B$2/2
+ COUNTIFS('Official Medal Table'!$H:$H,'Each Gender Events'!$A65,'Official Medal Table'!$C:$C,'Each Gender Events'!E$1,'Official Medal Table'!$E:$E,"Mixed")*'Medal values'!$B$3/2
+ COUNTIFS('Official Medal Table'!$I:$I,'Each Gender Events'!$A65,'Official Medal Table'!$C:$C,'Each Gender Events'!E$1,'Official Medal Table'!$E:$E,"Mixed")*'Medal values'!$B$3/2</f>
        <v>0</v>
      </c>
      <c r="F65">
        <f>COUNTIFS('Official Medal Table'!$F:$F,'Each Gender Events'!$A65,'Official Medal Table'!$C:$C,'Each Gender Events'!F$1,'Official Medal Table'!$E:$E,'Each Gender Events'!F$2)*'Medal values'!$B$1
+ COUNTIFS('Official Medal Table'!$G:$G,'Each Gender Events'!$A65,'Official Medal Table'!$C:$C,'Each Gender Events'!F$1,'Official Medal Table'!$E:$E,'Each Gender Events'!F$2)*'Medal values'!$B$2
+ COUNTIFS('Official Medal Table'!$H:$H,'Each Gender Events'!$A65,'Official Medal Table'!$C:$C,'Each Gender Events'!F$1,'Official Medal Table'!$E:$E,'Each Gender Events'!F$2)*'Medal values'!$B$3
+ COUNTIFS('Official Medal Table'!$I:$I,'Each Gender Events'!$A65,'Official Medal Table'!$C:$C,'Each Gender Events'!F$1,'Official Medal Table'!$E:$E,'Each Gender Events'!F$2)*'Medal values'!$B$3
+ COUNTIFS('Official Medal Table'!$F:$F,'Each Gender Events'!$A65,'Official Medal Table'!$C:$C,'Each Gender Events'!F$1,'Official Medal Table'!$E:$E,"Mixed")*'Medal values'!$B$1/2
+ COUNTIFS('Official Medal Table'!$G:$G,'Each Gender Events'!$A65,'Official Medal Table'!$C:$C,'Each Gender Events'!F$1,'Official Medal Table'!$E:$E,"Mixed")*'Medal values'!$B$2/2
+ COUNTIFS('Official Medal Table'!$H:$H,'Each Gender Events'!$A65,'Official Medal Table'!$C:$C,'Each Gender Events'!F$1,'Official Medal Table'!$E:$E,"Mixed")*'Medal values'!$B$3/2
+ COUNTIFS('Official Medal Table'!$I:$I,'Each Gender Events'!$A65,'Official Medal Table'!$C:$C,'Each Gender Events'!F$1,'Official Medal Table'!$E:$E,"Mixed")*'Medal values'!$B$3/2</f>
        <v>0</v>
      </c>
      <c r="G65">
        <f>COUNTIFS('Official Medal Table'!$F:$F,'Each Gender Events'!$A65,'Official Medal Table'!$C:$C,'Each Gender Events'!G$1,'Official Medal Table'!$E:$E,'Each Gender Events'!G$2)*'Medal values'!$B$1
+ COUNTIFS('Official Medal Table'!$G:$G,'Each Gender Events'!$A65,'Official Medal Table'!$C:$C,'Each Gender Events'!G$1,'Official Medal Table'!$E:$E,'Each Gender Events'!G$2)*'Medal values'!$B$2
+ COUNTIFS('Official Medal Table'!$H:$H,'Each Gender Events'!$A65,'Official Medal Table'!$C:$C,'Each Gender Events'!G$1,'Official Medal Table'!$E:$E,'Each Gender Events'!G$2)*'Medal values'!$B$3
+ COUNTIFS('Official Medal Table'!$I:$I,'Each Gender Events'!$A65,'Official Medal Table'!$C:$C,'Each Gender Events'!G$1,'Official Medal Table'!$E:$E,'Each Gender Events'!G$2)*'Medal values'!$B$3
+ COUNTIFS('Official Medal Table'!$F:$F,'Each Gender Events'!$A65,'Official Medal Table'!$C:$C,'Each Gender Events'!G$1,'Official Medal Table'!$E:$E,"Mixed")*'Medal values'!$B$1/2
+ COUNTIFS('Official Medal Table'!$G:$G,'Each Gender Events'!$A65,'Official Medal Table'!$C:$C,'Each Gender Events'!G$1,'Official Medal Table'!$E:$E,"Mixed")*'Medal values'!$B$2/2
+ COUNTIFS('Official Medal Table'!$H:$H,'Each Gender Events'!$A65,'Official Medal Table'!$C:$C,'Each Gender Events'!G$1,'Official Medal Table'!$E:$E,"Mixed")*'Medal values'!$B$3/2
+ COUNTIFS('Official Medal Table'!$I:$I,'Each Gender Events'!$A65,'Official Medal Table'!$C:$C,'Each Gender Events'!G$1,'Official Medal Table'!$E:$E,"Mixed")*'Medal values'!$B$3/2</f>
        <v>0</v>
      </c>
      <c r="H65">
        <f>COUNTIFS('Official Medal Table'!$F:$F,'Each Gender Events'!$A65,'Official Medal Table'!$C:$C,'Each Gender Events'!H$1,'Official Medal Table'!$E:$E,'Each Gender Events'!H$2)*'Medal values'!$B$1
+ COUNTIFS('Official Medal Table'!$G:$G,'Each Gender Events'!$A65,'Official Medal Table'!$C:$C,'Each Gender Events'!H$1,'Official Medal Table'!$E:$E,'Each Gender Events'!H$2)*'Medal values'!$B$2
+ COUNTIFS('Official Medal Table'!$H:$H,'Each Gender Events'!$A65,'Official Medal Table'!$C:$C,'Each Gender Events'!H$1,'Official Medal Table'!$E:$E,'Each Gender Events'!H$2)*'Medal values'!$B$3
+ COUNTIFS('Official Medal Table'!$I:$I,'Each Gender Events'!$A65,'Official Medal Table'!$C:$C,'Each Gender Events'!H$1,'Official Medal Table'!$E:$E,'Each Gender Events'!H$2)*'Medal values'!$B$3
+ COUNTIFS('Official Medal Table'!$F:$F,'Each Gender Events'!$A65,'Official Medal Table'!$C:$C,'Each Gender Events'!H$1,'Official Medal Table'!$E:$E,"Mixed")*'Medal values'!$B$1/2
+ COUNTIFS('Official Medal Table'!$G:$G,'Each Gender Events'!$A65,'Official Medal Table'!$C:$C,'Each Gender Events'!H$1,'Official Medal Table'!$E:$E,"Mixed")*'Medal values'!$B$2/2
+ COUNTIFS('Official Medal Table'!$H:$H,'Each Gender Events'!$A65,'Official Medal Table'!$C:$C,'Each Gender Events'!H$1,'Official Medal Table'!$E:$E,"Mixed")*'Medal values'!$B$3/2
+ COUNTIFS('Official Medal Table'!$I:$I,'Each Gender Events'!$A65,'Official Medal Table'!$C:$C,'Each Gender Events'!H$1,'Official Medal Table'!$E:$E,"Mixed")*'Medal values'!$B$3/2</f>
        <v>0</v>
      </c>
      <c r="I65">
        <f>COUNTIFS('Official Medal Table'!$F:$F,'Each Gender Events'!$A65,'Official Medal Table'!$C:$C,'Each Gender Events'!I$1,'Official Medal Table'!$E:$E,'Each Gender Events'!I$2)*'Medal values'!$B$1
+ COUNTIFS('Official Medal Table'!$G:$G,'Each Gender Events'!$A65,'Official Medal Table'!$C:$C,'Each Gender Events'!I$1,'Official Medal Table'!$E:$E,'Each Gender Events'!I$2)*'Medal values'!$B$2
+ COUNTIFS('Official Medal Table'!$H:$H,'Each Gender Events'!$A65,'Official Medal Table'!$C:$C,'Each Gender Events'!I$1,'Official Medal Table'!$E:$E,'Each Gender Events'!I$2)*'Medal values'!$B$3
+ COUNTIFS('Official Medal Table'!$I:$I,'Each Gender Events'!$A65,'Official Medal Table'!$C:$C,'Each Gender Events'!I$1,'Official Medal Table'!$E:$E,'Each Gender Events'!I$2)*'Medal values'!$B$3
+ COUNTIFS('Official Medal Table'!$F:$F,'Each Gender Events'!$A65,'Official Medal Table'!$C:$C,'Each Gender Events'!I$1,'Official Medal Table'!$E:$E,"Mixed")*'Medal values'!$B$1/2
+ COUNTIFS('Official Medal Table'!$G:$G,'Each Gender Events'!$A65,'Official Medal Table'!$C:$C,'Each Gender Events'!I$1,'Official Medal Table'!$E:$E,"Mixed")*'Medal values'!$B$2/2
+ COUNTIFS('Official Medal Table'!$H:$H,'Each Gender Events'!$A65,'Official Medal Table'!$C:$C,'Each Gender Events'!I$1,'Official Medal Table'!$E:$E,"Mixed")*'Medal values'!$B$3/2
+ COUNTIFS('Official Medal Table'!$I:$I,'Each Gender Events'!$A65,'Official Medal Table'!$C:$C,'Each Gender Events'!I$1,'Official Medal Table'!$E:$E,"Mixed")*'Medal values'!$B$3/2</f>
        <v>0</v>
      </c>
      <c r="J65">
        <f>COUNTIFS('Official Medal Table'!$F:$F,'Each Gender Events'!$A65,'Official Medal Table'!$C:$C,'Each Gender Events'!J$1,'Official Medal Table'!$E:$E,'Each Gender Events'!J$2)*'Medal values'!$B$1
+ COUNTIFS('Official Medal Table'!$G:$G,'Each Gender Events'!$A65,'Official Medal Table'!$C:$C,'Each Gender Events'!J$1,'Official Medal Table'!$E:$E,'Each Gender Events'!J$2)*'Medal values'!$B$2
+ COUNTIFS('Official Medal Table'!$H:$H,'Each Gender Events'!$A65,'Official Medal Table'!$C:$C,'Each Gender Events'!J$1,'Official Medal Table'!$E:$E,'Each Gender Events'!J$2)*'Medal values'!$B$3
+ COUNTIFS('Official Medal Table'!$I:$I,'Each Gender Events'!$A65,'Official Medal Table'!$C:$C,'Each Gender Events'!J$1,'Official Medal Table'!$E:$E,'Each Gender Events'!J$2)*'Medal values'!$B$3
+ COUNTIFS('Official Medal Table'!$F:$F,'Each Gender Events'!$A65,'Official Medal Table'!$C:$C,'Each Gender Events'!J$1,'Official Medal Table'!$E:$E,"Mixed")*'Medal values'!$B$1/2
+ COUNTIFS('Official Medal Table'!$G:$G,'Each Gender Events'!$A65,'Official Medal Table'!$C:$C,'Each Gender Events'!J$1,'Official Medal Table'!$E:$E,"Mixed")*'Medal values'!$B$2/2
+ COUNTIFS('Official Medal Table'!$H:$H,'Each Gender Events'!$A65,'Official Medal Table'!$C:$C,'Each Gender Events'!J$1,'Official Medal Table'!$E:$E,"Mixed")*'Medal values'!$B$3/2
+ COUNTIFS('Official Medal Table'!$I:$I,'Each Gender Events'!$A65,'Official Medal Table'!$C:$C,'Each Gender Events'!J$1,'Official Medal Table'!$E:$E,"Mixed")*'Medal values'!$B$3/2</f>
        <v>2</v>
      </c>
      <c r="K65">
        <f>COUNTIFS('Official Medal Table'!$F:$F,'Each Gender Events'!$A65,'Official Medal Table'!$C:$C,'Each Gender Events'!K$1,'Official Medal Table'!$E:$E,'Each Gender Events'!K$2)*'Medal values'!$B$1
+ COUNTIFS('Official Medal Table'!$G:$G,'Each Gender Events'!$A65,'Official Medal Table'!$C:$C,'Each Gender Events'!K$1,'Official Medal Table'!$E:$E,'Each Gender Events'!K$2)*'Medal values'!$B$2
+ COUNTIFS('Official Medal Table'!$H:$H,'Each Gender Events'!$A65,'Official Medal Table'!$C:$C,'Each Gender Events'!K$1,'Official Medal Table'!$E:$E,'Each Gender Events'!K$2)*'Medal values'!$B$3
+ COUNTIFS('Official Medal Table'!$I:$I,'Each Gender Events'!$A65,'Official Medal Table'!$C:$C,'Each Gender Events'!K$1,'Official Medal Table'!$E:$E,'Each Gender Events'!K$2)*'Medal values'!$B$3
+ COUNTIFS('Official Medal Table'!$F:$F,'Each Gender Events'!$A65,'Official Medal Table'!$C:$C,'Each Gender Events'!K$1,'Official Medal Table'!$E:$E,"Mixed")*'Medal values'!$B$1/2
+ COUNTIFS('Official Medal Table'!$G:$G,'Each Gender Events'!$A65,'Official Medal Table'!$C:$C,'Each Gender Events'!K$1,'Official Medal Table'!$E:$E,"Mixed")*'Medal values'!$B$2/2
+ COUNTIFS('Official Medal Table'!$H:$H,'Each Gender Events'!$A65,'Official Medal Table'!$C:$C,'Each Gender Events'!K$1,'Official Medal Table'!$E:$E,"Mixed")*'Medal values'!$B$3/2
+ COUNTIFS('Official Medal Table'!$I:$I,'Each Gender Events'!$A65,'Official Medal Table'!$C:$C,'Each Gender Events'!K$1,'Official Medal Table'!$E:$E,"Mixed")*'Medal values'!$B$3/2</f>
        <v>0</v>
      </c>
      <c r="L65">
        <f>COUNTIFS('Official Medal Table'!$F:$F,'Each Gender Events'!$A65,'Official Medal Table'!$C:$C,'Each Gender Events'!L$1,'Official Medal Table'!$E:$E,'Each Gender Events'!L$2)*'Medal values'!$B$1
+ COUNTIFS('Official Medal Table'!$G:$G,'Each Gender Events'!$A65,'Official Medal Table'!$C:$C,'Each Gender Events'!L$1,'Official Medal Table'!$E:$E,'Each Gender Events'!L$2)*'Medal values'!$B$2
+ COUNTIFS('Official Medal Table'!$H:$H,'Each Gender Events'!$A65,'Official Medal Table'!$C:$C,'Each Gender Events'!L$1,'Official Medal Table'!$E:$E,'Each Gender Events'!L$2)*'Medal values'!$B$3
+ COUNTIFS('Official Medal Table'!$I:$I,'Each Gender Events'!$A65,'Official Medal Table'!$C:$C,'Each Gender Events'!L$1,'Official Medal Table'!$E:$E,'Each Gender Events'!L$2)*'Medal values'!$B$3
+ COUNTIFS('Official Medal Table'!$F:$F,'Each Gender Events'!$A65,'Official Medal Table'!$C:$C,'Each Gender Events'!L$1,'Official Medal Table'!$E:$E,"Mixed")*'Medal values'!$B$1/2
+ COUNTIFS('Official Medal Table'!$G:$G,'Each Gender Events'!$A65,'Official Medal Table'!$C:$C,'Each Gender Events'!L$1,'Official Medal Table'!$E:$E,"Mixed")*'Medal values'!$B$2/2
+ COUNTIFS('Official Medal Table'!$H:$H,'Each Gender Events'!$A65,'Official Medal Table'!$C:$C,'Each Gender Events'!L$1,'Official Medal Table'!$E:$E,"Mixed")*'Medal values'!$B$3/2
+ COUNTIFS('Official Medal Table'!$I:$I,'Each Gender Events'!$A65,'Official Medal Table'!$C:$C,'Each Gender Events'!L$1,'Official Medal Table'!$E:$E,"Mixed")*'Medal values'!$B$3/2</f>
        <v>0</v>
      </c>
      <c r="M65">
        <f>COUNTIFS('Official Medal Table'!$F:$F,'Each Gender Events'!$A65,'Official Medal Table'!$C:$C,'Each Gender Events'!M$1,'Official Medal Table'!$E:$E,'Each Gender Events'!M$2)*'Medal values'!$B$1
+ COUNTIFS('Official Medal Table'!$G:$G,'Each Gender Events'!$A65,'Official Medal Table'!$C:$C,'Each Gender Events'!M$1,'Official Medal Table'!$E:$E,'Each Gender Events'!M$2)*'Medal values'!$B$2
+ COUNTIFS('Official Medal Table'!$H:$H,'Each Gender Events'!$A65,'Official Medal Table'!$C:$C,'Each Gender Events'!M$1,'Official Medal Table'!$E:$E,'Each Gender Events'!M$2)*'Medal values'!$B$3
+ COUNTIFS('Official Medal Table'!$I:$I,'Each Gender Events'!$A65,'Official Medal Table'!$C:$C,'Each Gender Events'!M$1,'Official Medal Table'!$E:$E,'Each Gender Events'!M$2)*'Medal values'!$B$3
+ COUNTIFS('Official Medal Table'!$F:$F,'Each Gender Events'!$A65,'Official Medal Table'!$C:$C,'Each Gender Events'!M$1,'Official Medal Table'!$E:$E,"Mixed")*'Medal values'!$B$1/2
+ COUNTIFS('Official Medal Table'!$G:$G,'Each Gender Events'!$A65,'Official Medal Table'!$C:$C,'Each Gender Events'!M$1,'Official Medal Table'!$E:$E,"Mixed")*'Medal values'!$B$2/2
+ COUNTIFS('Official Medal Table'!$H:$H,'Each Gender Events'!$A65,'Official Medal Table'!$C:$C,'Each Gender Events'!M$1,'Official Medal Table'!$E:$E,"Mixed")*'Medal values'!$B$3/2
+ COUNTIFS('Official Medal Table'!$I:$I,'Each Gender Events'!$A65,'Official Medal Table'!$C:$C,'Each Gender Events'!M$1,'Official Medal Table'!$E:$E,"Mixed")*'Medal values'!$B$3/2</f>
        <v>0</v>
      </c>
      <c r="N65">
        <f>COUNTIFS('Official Medal Table'!$F:$F,'Each Gender Events'!$A65,'Official Medal Table'!$C:$C,'Each Gender Events'!N$1,'Official Medal Table'!$E:$E,'Each Gender Events'!N$2)*'Medal values'!$B$1
+ COUNTIFS('Official Medal Table'!$G:$G,'Each Gender Events'!$A65,'Official Medal Table'!$C:$C,'Each Gender Events'!N$1,'Official Medal Table'!$E:$E,'Each Gender Events'!N$2)*'Medal values'!$B$2
+ COUNTIFS('Official Medal Table'!$H:$H,'Each Gender Events'!$A65,'Official Medal Table'!$C:$C,'Each Gender Events'!N$1,'Official Medal Table'!$E:$E,'Each Gender Events'!N$2)*'Medal values'!$B$3
+ COUNTIFS('Official Medal Table'!$I:$I,'Each Gender Events'!$A65,'Official Medal Table'!$C:$C,'Each Gender Events'!N$1,'Official Medal Table'!$E:$E,'Each Gender Events'!N$2)*'Medal values'!$B$3
+ COUNTIFS('Official Medal Table'!$F:$F,'Each Gender Events'!$A65,'Official Medal Table'!$C:$C,'Each Gender Events'!N$1,'Official Medal Table'!$E:$E,"Mixed")*'Medal values'!$B$1/2
+ COUNTIFS('Official Medal Table'!$G:$G,'Each Gender Events'!$A65,'Official Medal Table'!$C:$C,'Each Gender Events'!N$1,'Official Medal Table'!$E:$E,"Mixed")*'Medal values'!$B$2/2
+ COUNTIFS('Official Medal Table'!$H:$H,'Each Gender Events'!$A65,'Official Medal Table'!$C:$C,'Each Gender Events'!N$1,'Official Medal Table'!$E:$E,"Mixed")*'Medal values'!$B$3/2
+ COUNTIFS('Official Medal Table'!$I:$I,'Each Gender Events'!$A65,'Official Medal Table'!$C:$C,'Each Gender Events'!N$1,'Official Medal Table'!$E:$E,"Mixed")*'Medal values'!$B$3/2</f>
        <v>0</v>
      </c>
      <c r="O65">
        <f>COUNTIFS('Official Medal Table'!$F:$F,'Each Gender Events'!$A65,'Official Medal Table'!$C:$C,'Each Gender Events'!O$1,'Official Medal Table'!$E:$E,'Each Gender Events'!O$2)*'Medal values'!$B$1
+ COUNTIFS('Official Medal Table'!$G:$G,'Each Gender Events'!$A65,'Official Medal Table'!$C:$C,'Each Gender Events'!O$1,'Official Medal Table'!$E:$E,'Each Gender Events'!O$2)*'Medal values'!$B$2
+ COUNTIFS('Official Medal Table'!$H:$H,'Each Gender Events'!$A65,'Official Medal Table'!$C:$C,'Each Gender Events'!O$1,'Official Medal Table'!$E:$E,'Each Gender Events'!O$2)*'Medal values'!$B$3
+ COUNTIFS('Official Medal Table'!$I:$I,'Each Gender Events'!$A65,'Official Medal Table'!$C:$C,'Each Gender Events'!O$1,'Official Medal Table'!$E:$E,'Each Gender Events'!O$2)*'Medal values'!$B$3
+ COUNTIFS('Official Medal Table'!$F:$F,'Each Gender Events'!$A65,'Official Medal Table'!$C:$C,'Each Gender Events'!O$1,'Official Medal Table'!$E:$E,"Mixed")*'Medal values'!$B$1/2
+ COUNTIFS('Official Medal Table'!$G:$G,'Each Gender Events'!$A65,'Official Medal Table'!$C:$C,'Each Gender Events'!O$1,'Official Medal Table'!$E:$E,"Mixed")*'Medal values'!$B$2/2
+ COUNTIFS('Official Medal Table'!$H:$H,'Each Gender Events'!$A65,'Official Medal Table'!$C:$C,'Each Gender Events'!O$1,'Official Medal Table'!$E:$E,"Mixed")*'Medal values'!$B$3/2
+ COUNTIFS('Official Medal Table'!$I:$I,'Each Gender Events'!$A65,'Official Medal Table'!$C:$C,'Each Gender Events'!O$1,'Official Medal Table'!$E:$E,"Mixed")*'Medal values'!$B$3/2</f>
        <v>0</v>
      </c>
      <c r="P65">
        <f>COUNTIFS('Official Medal Table'!$F:$F,'Each Gender Events'!$A65,'Official Medal Table'!$C:$C,'Each Gender Events'!P$1,'Official Medal Table'!$E:$E,'Each Gender Events'!P$2)*'Medal values'!$B$1
+ COUNTIFS('Official Medal Table'!$G:$G,'Each Gender Events'!$A65,'Official Medal Table'!$C:$C,'Each Gender Events'!P$1,'Official Medal Table'!$E:$E,'Each Gender Events'!P$2)*'Medal values'!$B$2
+ COUNTIFS('Official Medal Table'!$H:$H,'Each Gender Events'!$A65,'Official Medal Table'!$C:$C,'Each Gender Events'!P$1,'Official Medal Table'!$E:$E,'Each Gender Events'!P$2)*'Medal values'!$B$3
+ COUNTIFS('Official Medal Table'!$I:$I,'Each Gender Events'!$A65,'Official Medal Table'!$C:$C,'Each Gender Events'!P$1,'Official Medal Table'!$E:$E,'Each Gender Events'!P$2)*'Medal values'!$B$3
+ COUNTIFS('Official Medal Table'!$F:$F,'Each Gender Events'!$A65,'Official Medal Table'!$C:$C,'Each Gender Events'!P$1,'Official Medal Table'!$E:$E,"Mixed")*'Medal values'!$B$1/2
+ COUNTIFS('Official Medal Table'!$G:$G,'Each Gender Events'!$A65,'Official Medal Table'!$C:$C,'Each Gender Events'!P$1,'Official Medal Table'!$E:$E,"Mixed")*'Medal values'!$B$2/2
+ COUNTIFS('Official Medal Table'!$H:$H,'Each Gender Events'!$A65,'Official Medal Table'!$C:$C,'Each Gender Events'!P$1,'Official Medal Table'!$E:$E,"Mixed")*'Medal values'!$B$3/2
+ COUNTIFS('Official Medal Table'!$I:$I,'Each Gender Events'!$A65,'Official Medal Table'!$C:$C,'Each Gender Events'!P$1,'Official Medal Table'!$E:$E,"Mixed")*'Medal values'!$B$3/2</f>
        <v>0</v>
      </c>
      <c r="Q65">
        <f>COUNTIFS('Official Medal Table'!$F:$F,'Each Gender Events'!$A65,'Official Medal Table'!$C:$C,'Each Gender Events'!Q$1,'Official Medal Table'!$E:$E,'Each Gender Events'!Q$2)*'Medal values'!$B$1
+ COUNTIFS('Official Medal Table'!$G:$G,'Each Gender Events'!$A65,'Official Medal Table'!$C:$C,'Each Gender Events'!Q$1,'Official Medal Table'!$E:$E,'Each Gender Events'!Q$2)*'Medal values'!$B$2
+ COUNTIFS('Official Medal Table'!$H:$H,'Each Gender Events'!$A65,'Official Medal Table'!$C:$C,'Each Gender Events'!Q$1,'Official Medal Table'!$E:$E,'Each Gender Events'!Q$2)*'Medal values'!$B$3
+ COUNTIFS('Official Medal Table'!$I:$I,'Each Gender Events'!$A65,'Official Medal Table'!$C:$C,'Each Gender Events'!Q$1,'Official Medal Table'!$E:$E,'Each Gender Events'!Q$2)*'Medal values'!$B$3
+ COUNTIFS('Official Medal Table'!$F:$F,'Each Gender Events'!$A65,'Official Medal Table'!$C:$C,'Each Gender Events'!Q$1,'Official Medal Table'!$E:$E,"Mixed")*'Medal values'!$B$1/2
+ COUNTIFS('Official Medal Table'!$G:$G,'Each Gender Events'!$A65,'Official Medal Table'!$C:$C,'Each Gender Events'!Q$1,'Official Medal Table'!$E:$E,"Mixed")*'Medal values'!$B$2/2
+ COUNTIFS('Official Medal Table'!$H:$H,'Each Gender Events'!$A65,'Official Medal Table'!$C:$C,'Each Gender Events'!Q$1,'Official Medal Table'!$E:$E,"Mixed")*'Medal values'!$B$3/2
+ COUNTIFS('Official Medal Table'!$I:$I,'Each Gender Events'!$A65,'Official Medal Table'!$C:$C,'Each Gender Events'!Q$1,'Official Medal Table'!$E:$E,"Mixed")*'Medal values'!$B$3/2</f>
        <v>0</v>
      </c>
      <c r="R65">
        <f>COUNTIFS('Official Medal Table'!$F:$F,'Each Gender Events'!$A65,'Official Medal Table'!$C:$C,'Each Gender Events'!R$1,'Official Medal Table'!$E:$E,'Each Gender Events'!R$2)*'Medal values'!$B$1
+ COUNTIFS('Official Medal Table'!$G:$G,'Each Gender Events'!$A65,'Official Medal Table'!$C:$C,'Each Gender Events'!R$1,'Official Medal Table'!$E:$E,'Each Gender Events'!R$2)*'Medal values'!$B$2
+ COUNTIFS('Official Medal Table'!$H:$H,'Each Gender Events'!$A65,'Official Medal Table'!$C:$C,'Each Gender Events'!R$1,'Official Medal Table'!$E:$E,'Each Gender Events'!R$2)*'Medal values'!$B$3
+ COUNTIFS('Official Medal Table'!$I:$I,'Each Gender Events'!$A65,'Official Medal Table'!$C:$C,'Each Gender Events'!R$1,'Official Medal Table'!$E:$E,'Each Gender Events'!R$2)*'Medal values'!$B$3
+ COUNTIFS('Official Medal Table'!$F:$F,'Each Gender Events'!$A65,'Official Medal Table'!$C:$C,'Each Gender Events'!R$1,'Official Medal Table'!$E:$E,"Mixed")*'Medal values'!$B$1/2
+ COUNTIFS('Official Medal Table'!$G:$G,'Each Gender Events'!$A65,'Official Medal Table'!$C:$C,'Each Gender Events'!R$1,'Official Medal Table'!$E:$E,"Mixed")*'Medal values'!$B$2/2
+ COUNTIFS('Official Medal Table'!$H:$H,'Each Gender Events'!$A65,'Official Medal Table'!$C:$C,'Each Gender Events'!R$1,'Official Medal Table'!$E:$E,"Mixed")*'Medal values'!$B$3/2
+ COUNTIFS('Official Medal Table'!$I:$I,'Each Gender Events'!$A65,'Official Medal Table'!$C:$C,'Each Gender Events'!R$1,'Official Medal Table'!$E:$E,"Mixed")*'Medal values'!$B$3/2</f>
        <v>0</v>
      </c>
      <c r="S65">
        <f>COUNTIFS('Official Medal Table'!$F:$F,'Each Gender Events'!$A65,'Official Medal Table'!$C:$C,'Each Gender Events'!S$1,'Official Medal Table'!$E:$E,'Each Gender Events'!S$2)*'Medal values'!$B$1
+ COUNTIFS('Official Medal Table'!$G:$G,'Each Gender Events'!$A65,'Official Medal Table'!$C:$C,'Each Gender Events'!S$1,'Official Medal Table'!$E:$E,'Each Gender Events'!S$2)*'Medal values'!$B$2
+ COUNTIFS('Official Medal Table'!$H:$H,'Each Gender Events'!$A65,'Official Medal Table'!$C:$C,'Each Gender Events'!S$1,'Official Medal Table'!$E:$E,'Each Gender Events'!S$2)*'Medal values'!$B$3
+ COUNTIFS('Official Medal Table'!$I:$I,'Each Gender Events'!$A65,'Official Medal Table'!$C:$C,'Each Gender Events'!S$1,'Official Medal Table'!$E:$E,'Each Gender Events'!S$2)*'Medal values'!$B$3
+ COUNTIFS('Official Medal Table'!$F:$F,'Each Gender Events'!$A65,'Official Medal Table'!$C:$C,'Each Gender Events'!S$1,'Official Medal Table'!$E:$E,"Mixed")*'Medal values'!$B$1/2
+ COUNTIFS('Official Medal Table'!$G:$G,'Each Gender Events'!$A65,'Official Medal Table'!$C:$C,'Each Gender Events'!S$1,'Official Medal Table'!$E:$E,"Mixed")*'Medal values'!$B$2/2
+ COUNTIFS('Official Medal Table'!$H:$H,'Each Gender Events'!$A65,'Official Medal Table'!$C:$C,'Each Gender Events'!S$1,'Official Medal Table'!$E:$E,"Mixed")*'Medal values'!$B$3/2
+ COUNTIFS('Official Medal Table'!$I:$I,'Each Gender Events'!$A65,'Official Medal Table'!$C:$C,'Each Gender Events'!S$1,'Official Medal Table'!$E:$E,"Mixed")*'Medal values'!$B$3/2</f>
        <v>0</v>
      </c>
      <c r="T65">
        <f>COUNTIFS('Official Medal Table'!$F:$F,'Each Gender Events'!$A65,'Official Medal Table'!$C:$C,'Each Gender Events'!T$1,'Official Medal Table'!$E:$E,'Each Gender Events'!T$2)*'Medal values'!$B$1
+ COUNTIFS('Official Medal Table'!$G:$G,'Each Gender Events'!$A65,'Official Medal Table'!$C:$C,'Each Gender Events'!T$1,'Official Medal Table'!$E:$E,'Each Gender Events'!T$2)*'Medal values'!$B$2
+ COUNTIFS('Official Medal Table'!$H:$H,'Each Gender Events'!$A65,'Official Medal Table'!$C:$C,'Each Gender Events'!T$1,'Official Medal Table'!$E:$E,'Each Gender Events'!T$2)*'Medal values'!$B$3
+ COUNTIFS('Official Medal Table'!$I:$I,'Each Gender Events'!$A65,'Official Medal Table'!$C:$C,'Each Gender Events'!T$1,'Official Medal Table'!$E:$E,'Each Gender Events'!T$2)*'Medal values'!$B$3
+ COUNTIFS('Official Medal Table'!$F:$F,'Each Gender Events'!$A65,'Official Medal Table'!$C:$C,'Each Gender Events'!T$1,'Official Medal Table'!$E:$E,"Mixed")*'Medal values'!$B$1/2
+ COUNTIFS('Official Medal Table'!$G:$G,'Each Gender Events'!$A65,'Official Medal Table'!$C:$C,'Each Gender Events'!T$1,'Official Medal Table'!$E:$E,"Mixed")*'Medal values'!$B$2/2
+ COUNTIFS('Official Medal Table'!$H:$H,'Each Gender Events'!$A65,'Official Medal Table'!$C:$C,'Each Gender Events'!T$1,'Official Medal Table'!$E:$E,"Mixed")*'Medal values'!$B$3/2
+ COUNTIFS('Official Medal Table'!$I:$I,'Each Gender Events'!$A65,'Official Medal Table'!$C:$C,'Each Gender Events'!T$1,'Official Medal Table'!$E:$E,"Mixed")*'Medal values'!$B$3/2</f>
        <v>0</v>
      </c>
      <c r="U65">
        <f>COUNTIFS('Official Medal Table'!$F:$F,'Each Gender Events'!$A65,'Official Medal Table'!$C:$C,'Each Gender Events'!U$1,'Official Medal Table'!$E:$E,'Each Gender Events'!U$2)*'Medal values'!$B$1
+ COUNTIFS('Official Medal Table'!$G:$G,'Each Gender Events'!$A65,'Official Medal Table'!$C:$C,'Each Gender Events'!U$1,'Official Medal Table'!$E:$E,'Each Gender Events'!U$2)*'Medal values'!$B$2
+ COUNTIFS('Official Medal Table'!$H:$H,'Each Gender Events'!$A65,'Official Medal Table'!$C:$C,'Each Gender Events'!U$1,'Official Medal Table'!$E:$E,'Each Gender Events'!U$2)*'Medal values'!$B$3
+ COUNTIFS('Official Medal Table'!$I:$I,'Each Gender Events'!$A65,'Official Medal Table'!$C:$C,'Each Gender Events'!U$1,'Official Medal Table'!$E:$E,'Each Gender Events'!U$2)*'Medal values'!$B$3
+ COUNTIFS('Official Medal Table'!$F:$F,'Each Gender Events'!$A65,'Official Medal Table'!$C:$C,'Each Gender Events'!U$1,'Official Medal Table'!$E:$E,"Mixed")*'Medal values'!$B$1/2
+ COUNTIFS('Official Medal Table'!$G:$G,'Each Gender Events'!$A65,'Official Medal Table'!$C:$C,'Each Gender Events'!U$1,'Official Medal Table'!$E:$E,"Mixed")*'Medal values'!$B$2/2
+ COUNTIFS('Official Medal Table'!$H:$H,'Each Gender Events'!$A65,'Official Medal Table'!$C:$C,'Each Gender Events'!U$1,'Official Medal Table'!$E:$E,"Mixed")*'Medal values'!$B$3/2
+ COUNTIFS('Official Medal Table'!$I:$I,'Each Gender Events'!$A65,'Official Medal Table'!$C:$C,'Each Gender Events'!U$1,'Official Medal Table'!$E:$E,"Mixed")*'Medal values'!$B$3/2</f>
        <v>0</v>
      </c>
      <c r="V65">
        <f>COUNTIFS('Official Medal Table'!$F:$F,'Each Gender Events'!$A65,'Official Medal Table'!$C:$C,'Each Gender Events'!V$1,'Official Medal Table'!$E:$E,'Each Gender Events'!V$2)*'Medal values'!$B$1
+ COUNTIFS('Official Medal Table'!$G:$G,'Each Gender Events'!$A65,'Official Medal Table'!$C:$C,'Each Gender Events'!V$1,'Official Medal Table'!$E:$E,'Each Gender Events'!V$2)*'Medal values'!$B$2
+ COUNTIFS('Official Medal Table'!$H:$H,'Each Gender Events'!$A65,'Official Medal Table'!$C:$C,'Each Gender Events'!V$1,'Official Medal Table'!$E:$E,'Each Gender Events'!V$2)*'Medal values'!$B$3
+ COUNTIFS('Official Medal Table'!$I:$I,'Each Gender Events'!$A65,'Official Medal Table'!$C:$C,'Each Gender Events'!V$1,'Official Medal Table'!$E:$E,'Each Gender Events'!V$2)*'Medal values'!$B$3
+ COUNTIFS('Official Medal Table'!$F:$F,'Each Gender Events'!$A65,'Official Medal Table'!$C:$C,'Each Gender Events'!V$1,'Official Medal Table'!$E:$E,"Mixed")*'Medal values'!$B$1/2
+ COUNTIFS('Official Medal Table'!$G:$G,'Each Gender Events'!$A65,'Official Medal Table'!$C:$C,'Each Gender Events'!V$1,'Official Medal Table'!$E:$E,"Mixed")*'Medal values'!$B$2/2
+ COUNTIFS('Official Medal Table'!$H:$H,'Each Gender Events'!$A65,'Official Medal Table'!$C:$C,'Each Gender Events'!V$1,'Official Medal Table'!$E:$E,"Mixed")*'Medal values'!$B$3/2
+ COUNTIFS('Official Medal Table'!$I:$I,'Each Gender Events'!$A65,'Official Medal Table'!$C:$C,'Each Gender Events'!V$1,'Official Medal Table'!$E:$E,"Mixed")*'Medal values'!$B$3/2</f>
        <v>0</v>
      </c>
      <c r="W65">
        <f>COUNTIFS('Official Medal Table'!$F:$F,'Each Gender Events'!$A65,'Official Medal Table'!$C:$C,'Each Gender Events'!W$1,'Official Medal Table'!$E:$E,'Each Gender Events'!W$2)*'Medal values'!$B$1
+ COUNTIFS('Official Medal Table'!$G:$G,'Each Gender Events'!$A65,'Official Medal Table'!$C:$C,'Each Gender Events'!W$1,'Official Medal Table'!$E:$E,'Each Gender Events'!W$2)*'Medal values'!$B$2
+ COUNTIFS('Official Medal Table'!$H:$H,'Each Gender Events'!$A65,'Official Medal Table'!$C:$C,'Each Gender Events'!W$1,'Official Medal Table'!$E:$E,'Each Gender Events'!W$2)*'Medal values'!$B$3
+ COUNTIFS('Official Medal Table'!$I:$I,'Each Gender Events'!$A65,'Official Medal Table'!$C:$C,'Each Gender Events'!W$1,'Official Medal Table'!$E:$E,'Each Gender Events'!W$2)*'Medal values'!$B$3
+ COUNTIFS('Official Medal Table'!$F:$F,'Each Gender Events'!$A65,'Official Medal Table'!$C:$C,'Each Gender Events'!W$1,'Official Medal Table'!$E:$E,"Mixed")*'Medal values'!$B$1/2
+ COUNTIFS('Official Medal Table'!$G:$G,'Each Gender Events'!$A65,'Official Medal Table'!$C:$C,'Each Gender Events'!W$1,'Official Medal Table'!$E:$E,"Mixed")*'Medal values'!$B$2/2
+ COUNTIFS('Official Medal Table'!$H:$H,'Each Gender Events'!$A65,'Official Medal Table'!$C:$C,'Each Gender Events'!W$1,'Official Medal Table'!$E:$E,"Mixed")*'Medal values'!$B$3/2
+ COUNTIFS('Official Medal Table'!$I:$I,'Each Gender Events'!$A65,'Official Medal Table'!$C:$C,'Each Gender Events'!W$1,'Official Medal Table'!$E:$E,"Mixed")*'Medal values'!$B$3/2</f>
        <v>0</v>
      </c>
      <c r="X65">
        <f>COUNTIFS('Official Medal Table'!$F:$F,'Each Gender Events'!$A65,'Official Medal Table'!$C:$C,'Each Gender Events'!X$1,'Official Medal Table'!$E:$E,'Each Gender Events'!X$2)*'Medal values'!$B$1
+ COUNTIFS('Official Medal Table'!$G:$G,'Each Gender Events'!$A65,'Official Medal Table'!$C:$C,'Each Gender Events'!X$1,'Official Medal Table'!$E:$E,'Each Gender Events'!X$2)*'Medal values'!$B$2
+ COUNTIFS('Official Medal Table'!$H:$H,'Each Gender Events'!$A65,'Official Medal Table'!$C:$C,'Each Gender Events'!X$1,'Official Medal Table'!$E:$E,'Each Gender Events'!X$2)*'Medal values'!$B$3
+ COUNTIFS('Official Medal Table'!$I:$I,'Each Gender Events'!$A65,'Official Medal Table'!$C:$C,'Each Gender Events'!X$1,'Official Medal Table'!$E:$E,'Each Gender Events'!X$2)*'Medal values'!$B$3
+ COUNTIFS('Official Medal Table'!$F:$F,'Each Gender Events'!$A65,'Official Medal Table'!$C:$C,'Each Gender Events'!X$1,'Official Medal Table'!$E:$E,"Mixed")*'Medal values'!$B$1/2
+ COUNTIFS('Official Medal Table'!$G:$G,'Each Gender Events'!$A65,'Official Medal Table'!$C:$C,'Each Gender Events'!X$1,'Official Medal Table'!$E:$E,"Mixed")*'Medal values'!$B$2/2
+ COUNTIFS('Official Medal Table'!$H:$H,'Each Gender Events'!$A65,'Official Medal Table'!$C:$C,'Each Gender Events'!X$1,'Official Medal Table'!$E:$E,"Mixed")*'Medal values'!$B$3/2
+ COUNTIFS('Official Medal Table'!$I:$I,'Each Gender Events'!$A65,'Official Medal Table'!$C:$C,'Each Gender Events'!X$1,'Official Medal Table'!$E:$E,"Mixed")*'Medal values'!$B$3/2</f>
        <v>0</v>
      </c>
      <c r="Y65">
        <f>COUNTIFS('Official Medal Table'!$F:$F,'Each Gender Events'!$A65,'Official Medal Table'!$C:$C,'Each Gender Events'!Y$1,'Official Medal Table'!$E:$E,'Each Gender Events'!Y$2)*'Medal values'!$B$1
+ COUNTIFS('Official Medal Table'!$G:$G,'Each Gender Events'!$A65,'Official Medal Table'!$C:$C,'Each Gender Events'!Y$1,'Official Medal Table'!$E:$E,'Each Gender Events'!Y$2)*'Medal values'!$B$2
+ COUNTIFS('Official Medal Table'!$H:$H,'Each Gender Events'!$A65,'Official Medal Table'!$C:$C,'Each Gender Events'!Y$1,'Official Medal Table'!$E:$E,'Each Gender Events'!Y$2)*'Medal values'!$B$3
+ COUNTIFS('Official Medal Table'!$I:$I,'Each Gender Events'!$A65,'Official Medal Table'!$C:$C,'Each Gender Events'!Y$1,'Official Medal Table'!$E:$E,'Each Gender Events'!Y$2)*'Medal values'!$B$3
+ COUNTIFS('Official Medal Table'!$F:$F,'Each Gender Events'!$A65,'Official Medal Table'!$C:$C,'Each Gender Events'!Y$1,'Official Medal Table'!$E:$E,"Mixed")*'Medal values'!$B$1/2
+ COUNTIFS('Official Medal Table'!$G:$G,'Each Gender Events'!$A65,'Official Medal Table'!$C:$C,'Each Gender Events'!Y$1,'Official Medal Table'!$E:$E,"Mixed")*'Medal values'!$B$2/2
+ COUNTIFS('Official Medal Table'!$H:$H,'Each Gender Events'!$A65,'Official Medal Table'!$C:$C,'Each Gender Events'!Y$1,'Official Medal Table'!$E:$E,"Mixed")*'Medal values'!$B$3/2
+ COUNTIFS('Official Medal Table'!$I:$I,'Each Gender Events'!$A65,'Official Medal Table'!$C:$C,'Each Gender Events'!Y$1,'Official Medal Table'!$E:$E,"Mixed")*'Medal values'!$B$3/2</f>
        <v>0</v>
      </c>
      <c r="Z65">
        <f>COUNTIFS('Official Medal Table'!$F:$F,'Each Gender Events'!$A65,'Official Medal Table'!$C:$C,'Each Gender Events'!Z$1,'Official Medal Table'!$E:$E,'Each Gender Events'!Z$2)*'Medal values'!$B$1
+ COUNTIFS('Official Medal Table'!$G:$G,'Each Gender Events'!$A65,'Official Medal Table'!$C:$C,'Each Gender Events'!Z$1,'Official Medal Table'!$E:$E,'Each Gender Events'!Z$2)*'Medal values'!$B$2
+ COUNTIFS('Official Medal Table'!$H:$H,'Each Gender Events'!$A65,'Official Medal Table'!$C:$C,'Each Gender Events'!Z$1,'Official Medal Table'!$E:$E,'Each Gender Events'!Z$2)*'Medal values'!$B$3
+ COUNTIFS('Official Medal Table'!$I:$I,'Each Gender Events'!$A65,'Official Medal Table'!$C:$C,'Each Gender Events'!Z$1,'Official Medal Table'!$E:$E,'Each Gender Events'!Z$2)*'Medal values'!$B$3
+ COUNTIFS('Official Medal Table'!$F:$F,'Each Gender Events'!$A65,'Official Medal Table'!$C:$C,'Each Gender Events'!Z$1,'Official Medal Table'!$E:$E,"Mixed")*'Medal values'!$B$1/2
+ COUNTIFS('Official Medal Table'!$G:$G,'Each Gender Events'!$A65,'Official Medal Table'!$C:$C,'Each Gender Events'!Z$1,'Official Medal Table'!$E:$E,"Mixed")*'Medal values'!$B$2/2
+ COUNTIFS('Official Medal Table'!$H:$H,'Each Gender Events'!$A65,'Official Medal Table'!$C:$C,'Each Gender Events'!Z$1,'Official Medal Table'!$E:$E,"Mixed")*'Medal values'!$B$3/2
+ COUNTIFS('Official Medal Table'!$I:$I,'Each Gender Events'!$A65,'Official Medal Table'!$C:$C,'Each Gender Events'!Z$1,'Official Medal Table'!$E:$E,"Mixed")*'Medal values'!$B$3/2</f>
        <v>0</v>
      </c>
      <c r="AA65">
        <f>COUNTIFS('Official Medal Table'!$F:$F,'Each Gender Events'!$A65,'Official Medal Table'!$C:$C,'Each Gender Events'!AA$1,'Official Medal Table'!$E:$E,'Each Gender Events'!AA$2)*'Medal values'!$B$1
+ COUNTIFS('Official Medal Table'!$G:$G,'Each Gender Events'!$A65,'Official Medal Table'!$C:$C,'Each Gender Events'!AA$1,'Official Medal Table'!$E:$E,'Each Gender Events'!AA$2)*'Medal values'!$B$2
+ COUNTIFS('Official Medal Table'!$H:$H,'Each Gender Events'!$A65,'Official Medal Table'!$C:$C,'Each Gender Events'!AA$1,'Official Medal Table'!$E:$E,'Each Gender Events'!AA$2)*'Medal values'!$B$3
+ COUNTIFS('Official Medal Table'!$I:$I,'Each Gender Events'!$A65,'Official Medal Table'!$C:$C,'Each Gender Events'!AA$1,'Official Medal Table'!$E:$E,'Each Gender Events'!AA$2)*'Medal values'!$B$3
+ COUNTIFS('Official Medal Table'!$F:$F,'Each Gender Events'!$A65,'Official Medal Table'!$C:$C,'Each Gender Events'!AA$1,'Official Medal Table'!$E:$E,"Mixed")*'Medal values'!$B$1/2
+ COUNTIFS('Official Medal Table'!$G:$G,'Each Gender Events'!$A65,'Official Medal Table'!$C:$C,'Each Gender Events'!AA$1,'Official Medal Table'!$E:$E,"Mixed")*'Medal values'!$B$2/2
+ COUNTIFS('Official Medal Table'!$H:$H,'Each Gender Events'!$A65,'Official Medal Table'!$C:$C,'Each Gender Events'!AA$1,'Official Medal Table'!$E:$E,"Mixed")*'Medal values'!$B$3/2
+ COUNTIFS('Official Medal Table'!$I:$I,'Each Gender Events'!$A65,'Official Medal Table'!$C:$C,'Each Gender Events'!AA$1,'Official Medal Table'!$E:$E,"Mixed")*'Medal values'!$B$3/2</f>
        <v>0</v>
      </c>
      <c r="AB65">
        <f>COUNTIFS('Official Medal Table'!$F:$F,'Each Gender Events'!$A65,'Official Medal Table'!$C:$C,'Each Gender Events'!AB$1,'Official Medal Table'!$E:$E,'Each Gender Events'!AB$2)*'Medal values'!$B$1
+ COUNTIFS('Official Medal Table'!$G:$G,'Each Gender Events'!$A65,'Official Medal Table'!$C:$C,'Each Gender Events'!AB$1,'Official Medal Table'!$E:$E,'Each Gender Events'!AB$2)*'Medal values'!$B$2
+ COUNTIFS('Official Medal Table'!$H:$H,'Each Gender Events'!$A65,'Official Medal Table'!$C:$C,'Each Gender Events'!AB$1,'Official Medal Table'!$E:$E,'Each Gender Events'!AB$2)*'Medal values'!$B$3
+ COUNTIFS('Official Medal Table'!$I:$I,'Each Gender Events'!$A65,'Official Medal Table'!$C:$C,'Each Gender Events'!AB$1,'Official Medal Table'!$E:$E,'Each Gender Events'!AB$2)*'Medal values'!$B$3
+ COUNTIFS('Official Medal Table'!$F:$F,'Each Gender Events'!$A65,'Official Medal Table'!$C:$C,'Each Gender Events'!AB$1,'Official Medal Table'!$E:$E,"Mixed")*'Medal values'!$B$1/2
+ COUNTIFS('Official Medal Table'!$G:$G,'Each Gender Events'!$A65,'Official Medal Table'!$C:$C,'Each Gender Events'!AB$1,'Official Medal Table'!$E:$E,"Mixed")*'Medal values'!$B$2/2
+ COUNTIFS('Official Medal Table'!$H:$H,'Each Gender Events'!$A65,'Official Medal Table'!$C:$C,'Each Gender Events'!AB$1,'Official Medal Table'!$E:$E,"Mixed")*'Medal values'!$B$3/2
+ COUNTIFS('Official Medal Table'!$I:$I,'Each Gender Events'!$A65,'Official Medal Table'!$C:$C,'Each Gender Events'!AB$1,'Official Medal Table'!$E:$E,"Mixed")*'Medal values'!$B$3/2</f>
        <v>0</v>
      </c>
      <c r="AC65">
        <f>COUNTIFS('Official Medal Table'!$F:$F,'Each Gender Events'!$A65,'Official Medal Table'!$C:$C,'Each Gender Events'!AC$1,'Official Medal Table'!$E:$E,'Each Gender Events'!AC$2)*'Medal values'!$B$1
+ COUNTIFS('Official Medal Table'!$G:$G,'Each Gender Events'!$A65,'Official Medal Table'!$C:$C,'Each Gender Events'!AC$1,'Official Medal Table'!$E:$E,'Each Gender Events'!AC$2)*'Medal values'!$B$2
+ COUNTIFS('Official Medal Table'!$H:$H,'Each Gender Events'!$A65,'Official Medal Table'!$C:$C,'Each Gender Events'!AC$1,'Official Medal Table'!$E:$E,'Each Gender Events'!AC$2)*'Medal values'!$B$3
+ COUNTIFS('Official Medal Table'!$I:$I,'Each Gender Events'!$A65,'Official Medal Table'!$C:$C,'Each Gender Events'!AC$1,'Official Medal Table'!$E:$E,'Each Gender Events'!AC$2)*'Medal values'!$B$3
+ COUNTIFS('Official Medal Table'!$F:$F,'Each Gender Events'!$A65,'Official Medal Table'!$C:$C,'Each Gender Events'!AC$1,'Official Medal Table'!$E:$E,"Mixed")*'Medal values'!$B$1/2
+ COUNTIFS('Official Medal Table'!$G:$G,'Each Gender Events'!$A65,'Official Medal Table'!$C:$C,'Each Gender Events'!AC$1,'Official Medal Table'!$E:$E,"Mixed")*'Medal values'!$B$2/2
+ COUNTIFS('Official Medal Table'!$H:$H,'Each Gender Events'!$A65,'Official Medal Table'!$C:$C,'Each Gender Events'!AC$1,'Official Medal Table'!$E:$E,"Mixed")*'Medal values'!$B$3/2
+ COUNTIFS('Official Medal Table'!$I:$I,'Each Gender Events'!$A65,'Official Medal Table'!$C:$C,'Each Gender Events'!AC$1,'Official Medal Table'!$E:$E,"Mixed")*'Medal values'!$B$3/2</f>
        <v>0</v>
      </c>
      <c r="AD65">
        <f>COUNTIFS('Official Medal Table'!$F:$F,'Each Gender Events'!$A65,'Official Medal Table'!$C:$C,'Each Gender Events'!AD$1,'Official Medal Table'!$E:$E,'Each Gender Events'!AD$2)*'Medal values'!$B$1
+ COUNTIFS('Official Medal Table'!$G:$G,'Each Gender Events'!$A65,'Official Medal Table'!$C:$C,'Each Gender Events'!AD$1,'Official Medal Table'!$E:$E,'Each Gender Events'!AD$2)*'Medal values'!$B$2
+ COUNTIFS('Official Medal Table'!$H:$H,'Each Gender Events'!$A65,'Official Medal Table'!$C:$C,'Each Gender Events'!AD$1,'Official Medal Table'!$E:$E,'Each Gender Events'!AD$2)*'Medal values'!$B$3
+ COUNTIFS('Official Medal Table'!$I:$I,'Each Gender Events'!$A65,'Official Medal Table'!$C:$C,'Each Gender Events'!AD$1,'Official Medal Table'!$E:$E,'Each Gender Events'!AD$2)*'Medal values'!$B$3
+ COUNTIFS('Official Medal Table'!$F:$F,'Each Gender Events'!$A65,'Official Medal Table'!$C:$C,'Each Gender Events'!AD$1,'Official Medal Table'!$E:$E,"Mixed")*'Medal values'!$B$1/2
+ COUNTIFS('Official Medal Table'!$G:$G,'Each Gender Events'!$A65,'Official Medal Table'!$C:$C,'Each Gender Events'!AD$1,'Official Medal Table'!$E:$E,"Mixed")*'Medal values'!$B$2/2
+ COUNTIFS('Official Medal Table'!$H:$H,'Each Gender Events'!$A65,'Official Medal Table'!$C:$C,'Each Gender Events'!AD$1,'Official Medal Table'!$E:$E,"Mixed")*'Medal values'!$B$3/2
+ COUNTIFS('Official Medal Table'!$I:$I,'Each Gender Events'!$A65,'Official Medal Table'!$C:$C,'Each Gender Events'!AD$1,'Official Medal Table'!$E:$E,"Mixed")*'Medal values'!$B$3/2</f>
        <v>0</v>
      </c>
      <c r="AE65">
        <f>COUNTIFS('Official Medal Table'!$F:$F,'Each Gender Events'!$A65,'Official Medal Table'!$C:$C,'Each Gender Events'!AE$1,'Official Medal Table'!$E:$E,'Each Gender Events'!AE$2)*'Medal values'!$B$1
+ COUNTIFS('Official Medal Table'!$G:$G,'Each Gender Events'!$A65,'Official Medal Table'!$C:$C,'Each Gender Events'!AE$1,'Official Medal Table'!$E:$E,'Each Gender Events'!AE$2)*'Medal values'!$B$2
+ COUNTIFS('Official Medal Table'!$H:$H,'Each Gender Events'!$A65,'Official Medal Table'!$C:$C,'Each Gender Events'!AE$1,'Official Medal Table'!$E:$E,'Each Gender Events'!AE$2)*'Medal values'!$B$3
+ COUNTIFS('Official Medal Table'!$I:$I,'Each Gender Events'!$A65,'Official Medal Table'!$C:$C,'Each Gender Events'!AE$1,'Official Medal Table'!$E:$E,'Each Gender Events'!AE$2)*'Medal values'!$B$3
+ COUNTIFS('Official Medal Table'!$F:$F,'Each Gender Events'!$A65,'Official Medal Table'!$C:$C,'Each Gender Events'!AE$1,'Official Medal Table'!$E:$E,"Mixed")*'Medal values'!$B$1/2
+ COUNTIFS('Official Medal Table'!$G:$G,'Each Gender Events'!$A65,'Official Medal Table'!$C:$C,'Each Gender Events'!AE$1,'Official Medal Table'!$E:$E,"Mixed")*'Medal values'!$B$2/2
+ COUNTIFS('Official Medal Table'!$H:$H,'Each Gender Events'!$A65,'Official Medal Table'!$C:$C,'Each Gender Events'!AE$1,'Official Medal Table'!$E:$E,"Mixed")*'Medal values'!$B$3/2
+ COUNTIFS('Official Medal Table'!$I:$I,'Each Gender Events'!$A65,'Official Medal Table'!$C:$C,'Each Gender Events'!AE$1,'Official Medal Table'!$E:$E,"Mixed")*'Medal values'!$B$3/2</f>
        <v>0</v>
      </c>
      <c r="AF65">
        <f>COUNTIFS('Official Medal Table'!$F:$F,'Each Gender Events'!$A65,'Official Medal Table'!$C:$C,'Each Gender Events'!AF$1,'Official Medal Table'!$E:$E,'Each Gender Events'!AF$2)*'Medal values'!$B$1
+ COUNTIFS('Official Medal Table'!$G:$G,'Each Gender Events'!$A65,'Official Medal Table'!$C:$C,'Each Gender Events'!AF$1,'Official Medal Table'!$E:$E,'Each Gender Events'!AF$2)*'Medal values'!$B$2
+ COUNTIFS('Official Medal Table'!$H:$H,'Each Gender Events'!$A65,'Official Medal Table'!$C:$C,'Each Gender Events'!AF$1,'Official Medal Table'!$E:$E,'Each Gender Events'!AF$2)*'Medal values'!$B$3
+ COUNTIFS('Official Medal Table'!$I:$I,'Each Gender Events'!$A65,'Official Medal Table'!$C:$C,'Each Gender Events'!AF$1,'Official Medal Table'!$E:$E,'Each Gender Events'!AF$2)*'Medal values'!$B$3
+ COUNTIFS('Official Medal Table'!$F:$F,'Each Gender Events'!$A65,'Official Medal Table'!$C:$C,'Each Gender Events'!AF$1,'Official Medal Table'!$E:$E,"Mixed")*'Medal values'!$B$1/2
+ COUNTIFS('Official Medal Table'!$G:$G,'Each Gender Events'!$A65,'Official Medal Table'!$C:$C,'Each Gender Events'!AF$1,'Official Medal Table'!$E:$E,"Mixed")*'Medal values'!$B$2/2
+ COUNTIFS('Official Medal Table'!$H:$H,'Each Gender Events'!$A65,'Official Medal Table'!$C:$C,'Each Gender Events'!AF$1,'Official Medal Table'!$E:$E,"Mixed")*'Medal values'!$B$3/2
+ COUNTIFS('Official Medal Table'!$I:$I,'Each Gender Events'!$A65,'Official Medal Table'!$C:$C,'Each Gender Events'!AF$1,'Official Medal Table'!$E:$E,"Mixed")*'Medal values'!$B$3/2</f>
        <v>0</v>
      </c>
      <c r="AG65">
        <f>COUNTIFS('Official Medal Table'!$F:$F,'Each Gender Events'!$A65,'Official Medal Table'!$C:$C,'Each Gender Events'!AG$1,'Official Medal Table'!$E:$E,'Each Gender Events'!AG$2)*'Medal values'!$B$1
+ COUNTIFS('Official Medal Table'!$G:$G,'Each Gender Events'!$A65,'Official Medal Table'!$C:$C,'Each Gender Events'!AG$1,'Official Medal Table'!$E:$E,'Each Gender Events'!AG$2)*'Medal values'!$B$2
+ COUNTIFS('Official Medal Table'!$H:$H,'Each Gender Events'!$A65,'Official Medal Table'!$C:$C,'Each Gender Events'!AG$1,'Official Medal Table'!$E:$E,'Each Gender Events'!AG$2)*'Medal values'!$B$3
+ COUNTIFS('Official Medal Table'!$I:$I,'Each Gender Events'!$A65,'Official Medal Table'!$C:$C,'Each Gender Events'!AG$1,'Official Medal Table'!$E:$E,'Each Gender Events'!AG$2)*'Medal values'!$B$3
+ COUNTIFS('Official Medal Table'!$F:$F,'Each Gender Events'!$A65,'Official Medal Table'!$C:$C,'Each Gender Events'!AG$1,'Official Medal Table'!$E:$E,"Mixed")*'Medal values'!$B$1/2
+ COUNTIFS('Official Medal Table'!$G:$G,'Each Gender Events'!$A65,'Official Medal Table'!$C:$C,'Each Gender Events'!AG$1,'Official Medal Table'!$E:$E,"Mixed")*'Medal values'!$B$2/2
+ COUNTIFS('Official Medal Table'!$H:$H,'Each Gender Events'!$A65,'Official Medal Table'!$C:$C,'Each Gender Events'!AG$1,'Official Medal Table'!$E:$E,"Mixed")*'Medal values'!$B$3/2
+ COUNTIFS('Official Medal Table'!$I:$I,'Each Gender Events'!$A65,'Official Medal Table'!$C:$C,'Each Gender Events'!AG$1,'Official Medal Table'!$E:$E,"Mixed")*'Medal values'!$B$3/2</f>
        <v>0</v>
      </c>
      <c r="AH65">
        <f>COUNTIFS('Official Medal Table'!$F:$F,'Each Gender Events'!$A65,'Official Medal Table'!$C:$C,'Each Gender Events'!AH$1,'Official Medal Table'!$E:$E,'Each Gender Events'!AH$2)*'Medal values'!$B$1
+ COUNTIFS('Official Medal Table'!$G:$G,'Each Gender Events'!$A65,'Official Medal Table'!$C:$C,'Each Gender Events'!AH$1,'Official Medal Table'!$E:$E,'Each Gender Events'!AH$2)*'Medal values'!$B$2
+ COUNTIFS('Official Medal Table'!$H:$H,'Each Gender Events'!$A65,'Official Medal Table'!$C:$C,'Each Gender Events'!AH$1,'Official Medal Table'!$E:$E,'Each Gender Events'!AH$2)*'Medal values'!$B$3
+ COUNTIFS('Official Medal Table'!$I:$I,'Each Gender Events'!$A65,'Official Medal Table'!$C:$C,'Each Gender Events'!AH$1,'Official Medal Table'!$E:$E,'Each Gender Events'!AH$2)*'Medal values'!$B$3
+ COUNTIFS('Official Medal Table'!$F:$F,'Each Gender Events'!$A65,'Official Medal Table'!$C:$C,'Each Gender Events'!AH$1,'Official Medal Table'!$E:$E,"Mixed")*'Medal values'!$B$1/2
+ COUNTIFS('Official Medal Table'!$G:$G,'Each Gender Events'!$A65,'Official Medal Table'!$C:$C,'Each Gender Events'!AH$1,'Official Medal Table'!$E:$E,"Mixed")*'Medal values'!$B$2/2
+ COUNTIFS('Official Medal Table'!$H:$H,'Each Gender Events'!$A65,'Official Medal Table'!$C:$C,'Each Gender Events'!AH$1,'Official Medal Table'!$E:$E,"Mixed")*'Medal values'!$B$3/2
+ COUNTIFS('Official Medal Table'!$I:$I,'Each Gender Events'!$A65,'Official Medal Table'!$C:$C,'Each Gender Events'!AH$1,'Official Medal Table'!$E:$E,"Mixed")*'Medal values'!$B$3/2</f>
        <v>0</v>
      </c>
      <c r="AI65">
        <f>COUNTIFS('Official Medal Table'!$F:$F,'Each Gender Events'!$A65,'Official Medal Table'!$C:$C,'Each Gender Events'!AI$1,'Official Medal Table'!$E:$E,'Each Gender Events'!AI$2)*'Medal values'!$B$1
+ COUNTIFS('Official Medal Table'!$G:$G,'Each Gender Events'!$A65,'Official Medal Table'!$C:$C,'Each Gender Events'!AI$1,'Official Medal Table'!$E:$E,'Each Gender Events'!AI$2)*'Medal values'!$B$2
+ COUNTIFS('Official Medal Table'!$H:$H,'Each Gender Events'!$A65,'Official Medal Table'!$C:$C,'Each Gender Events'!AI$1,'Official Medal Table'!$E:$E,'Each Gender Events'!AI$2)*'Medal values'!$B$3
+ COUNTIFS('Official Medal Table'!$I:$I,'Each Gender Events'!$A65,'Official Medal Table'!$C:$C,'Each Gender Events'!AI$1,'Official Medal Table'!$E:$E,'Each Gender Events'!AI$2)*'Medal values'!$B$3
+ COUNTIFS('Official Medal Table'!$F:$F,'Each Gender Events'!$A65,'Official Medal Table'!$C:$C,'Each Gender Events'!AI$1,'Official Medal Table'!$E:$E,"Mixed")*'Medal values'!$B$1/2
+ COUNTIFS('Official Medal Table'!$G:$G,'Each Gender Events'!$A65,'Official Medal Table'!$C:$C,'Each Gender Events'!AI$1,'Official Medal Table'!$E:$E,"Mixed")*'Medal values'!$B$2/2
+ COUNTIFS('Official Medal Table'!$H:$H,'Each Gender Events'!$A65,'Official Medal Table'!$C:$C,'Each Gender Events'!AI$1,'Official Medal Table'!$E:$E,"Mixed")*'Medal values'!$B$3/2
+ COUNTIFS('Official Medal Table'!$I:$I,'Each Gender Events'!$A65,'Official Medal Table'!$C:$C,'Each Gender Events'!AI$1,'Official Medal Table'!$E:$E,"Mixed")*'Medal values'!$B$3/2</f>
        <v>0</v>
      </c>
      <c r="AJ65">
        <f>COUNTIFS('Official Medal Table'!$F:$F,'Each Gender Events'!$A65,'Official Medal Table'!$C:$C,'Each Gender Events'!AJ$1,'Official Medal Table'!$E:$E,'Each Gender Events'!AJ$2)*'Medal values'!$B$1
+ COUNTIFS('Official Medal Table'!$G:$G,'Each Gender Events'!$A65,'Official Medal Table'!$C:$C,'Each Gender Events'!AJ$1,'Official Medal Table'!$E:$E,'Each Gender Events'!AJ$2)*'Medal values'!$B$2
+ COUNTIFS('Official Medal Table'!$H:$H,'Each Gender Events'!$A65,'Official Medal Table'!$C:$C,'Each Gender Events'!AJ$1,'Official Medal Table'!$E:$E,'Each Gender Events'!AJ$2)*'Medal values'!$B$3
+ COUNTIFS('Official Medal Table'!$I:$I,'Each Gender Events'!$A65,'Official Medal Table'!$C:$C,'Each Gender Events'!AJ$1,'Official Medal Table'!$E:$E,'Each Gender Events'!AJ$2)*'Medal values'!$B$3
+ COUNTIFS('Official Medal Table'!$F:$F,'Each Gender Events'!$A65,'Official Medal Table'!$C:$C,'Each Gender Events'!AJ$1,'Official Medal Table'!$E:$E,"Mixed")*'Medal values'!$B$1/2
+ COUNTIFS('Official Medal Table'!$G:$G,'Each Gender Events'!$A65,'Official Medal Table'!$C:$C,'Each Gender Events'!AJ$1,'Official Medal Table'!$E:$E,"Mixed")*'Medal values'!$B$2/2
+ COUNTIFS('Official Medal Table'!$H:$H,'Each Gender Events'!$A65,'Official Medal Table'!$C:$C,'Each Gender Events'!AJ$1,'Official Medal Table'!$E:$E,"Mixed")*'Medal values'!$B$3/2
+ COUNTIFS('Official Medal Table'!$I:$I,'Each Gender Events'!$A65,'Official Medal Table'!$C:$C,'Each Gender Events'!AJ$1,'Official Medal Table'!$E:$E,"Mixed")*'Medal values'!$B$3/2</f>
        <v>0</v>
      </c>
      <c r="AK65">
        <f>COUNTIFS('Official Medal Table'!$F:$F,'Each Gender Events'!$A65,'Official Medal Table'!$C:$C,'Each Gender Events'!AK$1,'Official Medal Table'!$E:$E,'Each Gender Events'!AK$2)*'Medal values'!$B$1
+ COUNTIFS('Official Medal Table'!$G:$G,'Each Gender Events'!$A65,'Official Medal Table'!$C:$C,'Each Gender Events'!AK$1,'Official Medal Table'!$E:$E,'Each Gender Events'!AK$2)*'Medal values'!$B$2
+ COUNTIFS('Official Medal Table'!$H:$H,'Each Gender Events'!$A65,'Official Medal Table'!$C:$C,'Each Gender Events'!AK$1,'Official Medal Table'!$E:$E,'Each Gender Events'!AK$2)*'Medal values'!$B$3
+ COUNTIFS('Official Medal Table'!$I:$I,'Each Gender Events'!$A65,'Official Medal Table'!$C:$C,'Each Gender Events'!AK$1,'Official Medal Table'!$E:$E,'Each Gender Events'!AK$2)*'Medal values'!$B$3
+ COUNTIFS('Official Medal Table'!$F:$F,'Each Gender Events'!$A65,'Official Medal Table'!$C:$C,'Each Gender Events'!AK$1,'Official Medal Table'!$E:$E,"Mixed")*'Medal values'!$B$1/2
+ COUNTIFS('Official Medal Table'!$G:$G,'Each Gender Events'!$A65,'Official Medal Table'!$C:$C,'Each Gender Events'!AK$1,'Official Medal Table'!$E:$E,"Mixed")*'Medal values'!$B$2/2
+ COUNTIFS('Official Medal Table'!$H:$H,'Each Gender Events'!$A65,'Official Medal Table'!$C:$C,'Each Gender Events'!AK$1,'Official Medal Table'!$E:$E,"Mixed")*'Medal values'!$B$3/2
+ COUNTIFS('Official Medal Table'!$I:$I,'Each Gender Events'!$A65,'Official Medal Table'!$C:$C,'Each Gender Events'!AK$1,'Official Medal Table'!$E:$E,"Mixed")*'Medal values'!$B$3/2</f>
        <v>0</v>
      </c>
      <c r="AL65">
        <f>COUNTIFS('Official Medal Table'!$F:$F,'Each Gender Events'!$A65,'Official Medal Table'!$C:$C,'Each Gender Events'!AL$1,'Official Medal Table'!$E:$E,'Each Gender Events'!AL$2)*'Medal values'!$B$1
+ COUNTIFS('Official Medal Table'!$G:$G,'Each Gender Events'!$A65,'Official Medal Table'!$C:$C,'Each Gender Events'!AL$1,'Official Medal Table'!$E:$E,'Each Gender Events'!AL$2)*'Medal values'!$B$2
+ COUNTIFS('Official Medal Table'!$H:$H,'Each Gender Events'!$A65,'Official Medal Table'!$C:$C,'Each Gender Events'!AL$1,'Official Medal Table'!$E:$E,'Each Gender Events'!AL$2)*'Medal values'!$B$3
+ COUNTIFS('Official Medal Table'!$I:$I,'Each Gender Events'!$A65,'Official Medal Table'!$C:$C,'Each Gender Events'!AL$1,'Official Medal Table'!$E:$E,'Each Gender Events'!AL$2)*'Medal values'!$B$3
+ COUNTIFS('Official Medal Table'!$F:$F,'Each Gender Events'!$A65,'Official Medal Table'!$C:$C,'Each Gender Events'!AL$1,'Official Medal Table'!$E:$E,"Mixed")*'Medal values'!$B$1/2
+ COUNTIFS('Official Medal Table'!$G:$G,'Each Gender Events'!$A65,'Official Medal Table'!$C:$C,'Each Gender Events'!AL$1,'Official Medal Table'!$E:$E,"Mixed")*'Medal values'!$B$2/2
+ COUNTIFS('Official Medal Table'!$H:$H,'Each Gender Events'!$A65,'Official Medal Table'!$C:$C,'Each Gender Events'!AL$1,'Official Medal Table'!$E:$E,"Mixed")*'Medal values'!$B$3/2
+ COUNTIFS('Official Medal Table'!$I:$I,'Each Gender Events'!$A65,'Official Medal Table'!$C:$C,'Each Gender Events'!AL$1,'Official Medal Table'!$E:$E,"Mixed")*'Medal values'!$B$3/2</f>
        <v>0</v>
      </c>
      <c r="AM65">
        <f>COUNTIFS('Official Medal Table'!$F:$F,'Each Gender Events'!$A65,'Official Medal Table'!$C:$C,'Each Gender Events'!AM$1,'Official Medal Table'!$E:$E,'Each Gender Events'!AM$2)*'Medal values'!$B$1
+ COUNTIFS('Official Medal Table'!$G:$G,'Each Gender Events'!$A65,'Official Medal Table'!$C:$C,'Each Gender Events'!AM$1,'Official Medal Table'!$E:$E,'Each Gender Events'!AM$2)*'Medal values'!$B$2
+ COUNTIFS('Official Medal Table'!$H:$H,'Each Gender Events'!$A65,'Official Medal Table'!$C:$C,'Each Gender Events'!AM$1,'Official Medal Table'!$E:$E,'Each Gender Events'!AM$2)*'Medal values'!$B$3
+ COUNTIFS('Official Medal Table'!$I:$I,'Each Gender Events'!$A65,'Official Medal Table'!$C:$C,'Each Gender Events'!AM$1,'Official Medal Table'!$E:$E,'Each Gender Events'!AM$2)*'Medal values'!$B$3
+ COUNTIFS('Official Medal Table'!$F:$F,'Each Gender Events'!$A65,'Official Medal Table'!$C:$C,'Each Gender Events'!AM$1,'Official Medal Table'!$E:$E,"Mixed")*'Medal values'!$B$1/2
+ COUNTIFS('Official Medal Table'!$G:$G,'Each Gender Events'!$A65,'Official Medal Table'!$C:$C,'Each Gender Events'!AM$1,'Official Medal Table'!$E:$E,"Mixed")*'Medal values'!$B$2/2
+ COUNTIFS('Official Medal Table'!$H:$H,'Each Gender Events'!$A65,'Official Medal Table'!$C:$C,'Each Gender Events'!AM$1,'Official Medal Table'!$E:$E,"Mixed")*'Medal values'!$B$3/2
+ COUNTIFS('Official Medal Table'!$I:$I,'Each Gender Events'!$A65,'Official Medal Table'!$C:$C,'Each Gender Events'!AM$1,'Official Medal Table'!$E:$E,"Mixed")*'Medal values'!$B$3/2</f>
        <v>0</v>
      </c>
      <c r="AN65">
        <f>COUNTIFS('Official Medal Table'!$F:$F,'Each Gender Events'!$A65,'Official Medal Table'!$C:$C,'Each Gender Events'!AN$1,'Official Medal Table'!$E:$E,'Each Gender Events'!AN$2)*'Medal values'!$B$1
+ COUNTIFS('Official Medal Table'!$G:$G,'Each Gender Events'!$A65,'Official Medal Table'!$C:$C,'Each Gender Events'!AN$1,'Official Medal Table'!$E:$E,'Each Gender Events'!AN$2)*'Medal values'!$B$2
+ COUNTIFS('Official Medal Table'!$H:$H,'Each Gender Events'!$A65,'Official Medal Table'!$C:$C,'Each Gender Events'!AN$1,'Official Medal Table'!$E:$E,'Each Gender Events'!AN$2)*'Medal values'!$B$3
+ COUNTIFS('Official Medal Table'!$I:$I,'Each Gender Events'!$A65,'Official Medal Table'!$C:$C,'Each Gender Events'!AN$1,'Official Medal Table'!$E:$E,'Each Gender Events'!AN$2)*'Medal values'!$B$3
+ COUNTIFS('Official Medal Table'!$F:$F,'Each Gender Events'!$A65,'Official Medal Table'!$C:$C,'Each Gender Events'!AN$1,'Official Medal Table'!$E:$E,"Mixed")*'Medal values'!$B$1/2
+ COUNTIFS('Official Medal Table'!$G:$G,'Each Gender Events'!$A65,'Official Medal Table'!$C:$C,'Each Gender Events'!AN$1,'Official Medal Table'!$E:$E,"Mixed")*'Medal values'!$B$2/2
+ COUNTIFS('Official Medal Table'!$H:$H,'Each Gender Events'!$A65,'Official Medal Table'!$C:$C,'Each Gender Events'!AN$1,'Official Medal Table'!$E:$E,"Mixed")*'Medal values'!$B$3/2
+ COUNTIFS('Official Medal Table'!$I:$I,'Each Gender Events'!$A65,'Official Medal Table'!$C:$C,'Each Gender Events'!AN$1,'Official Medal Table'!$E:$E,"Mixed")*'Medal values'!$B$3/2</f>
        <v>0</v>
      </c>
      <c r="AO65">
        <f>COUNTIFS('Official Medal Table'!$F:$F,'Each Gender Events'!$A65,'Official Medal Table'!$C:$C,'Each Gender Events'!AO$1,'Official Medal Table'!$E:$E,'Each Gender Events'!AO$2)*'Medal values'!$B$1
+ COUNTIFS('Official Medal Table'!$G:$G,'Each Gender Events'!$A65,'Official Medal Table'!$C:$C,'Each Gender Events'!AO$1,'Official Medal Table'!$E:$E,'Each Gender Events'!AO$2)*'Medal values'!$B$2
+ COUNTIFS('Official Medal Table'!$H:$H,'Each Gender Events'!$A65,'Official Medal Table'!$C:$C,'Each Gender Events'!AO$1,'Official Medal Table'!$E:$E,'Each Gender Events'!AO$2)*'Medal values'!$B$3
+ COUNTIFS('Official Medal Table'!$I:$I,'Each Gender Events'!$A65,'Official Medal Table'!$C:$C,'Each Gender Events'!AO$1,'Official Medal Table'!$E:$E,'Each Gender Events'!AO$2)*'Medal values'!$B$3
+ COUNTIFS('Official Medal Table'!$F:$F,'Each Gender Events'!$A65,'Official Medal Table'!$C:$C,'Each Gender Events'!AO$1,'Official Medal Table'!$E:$E,"Mixed")*'Medal values'!$B$1/2
+ COUNTIFS('Official Medal Table'!$G:$G,'Each Gender Events'!$A65,'Official Medal Table'!$C:$C,'Each Gender Events'!AO$1,'Official Medal Table'!$E:$E,"Mixed")*'Medal values'!$B$2/2
+ COUNTIFS('Official Medal Table'!$H:$H,'Each Gender Events'!$A65,'Official Medal Table'!$C:$C,'Each Gender Events'!AO$1,'Official Medal Table'!$E:$E,"Mixed")*'Medal values'!$B$3/2
+ COUNTIFS('Official Medal Table'!$I:$I,'Each Gender Events'!$A65,'Official Medal Table'!$C:$C,'Each Gender Events'!AO$1,'Official Medal Table'!$E:$E,"Mixed")*'Medal values'!$B$3/2</f>
        <v>0</v>
      </c>
      <c r="AP65">
        <f>COUNTIFS('Official Medal Table'!$F:$F,'Each Gender Events'!$A65,'Official Medal Table'!$C:$C,'Each Gender Events'!AP$1,'Official Medal Table'!$E:$E,'Each Gender Events'!AP$2)*'Medal values'!$B$1
+ COUNTIFS('Official Medal Table'!$G:$G,'Each Gender Events'!$A65,'Official Medal Table'!$C:$C,'Each Gender Events'!AP$1,'Official Medal Table'!$E:$E,'Each Gender Events'!AP$2)*'Medal values'!$B$2
+ COUNTIFS('Official Medal Table'!$H:$H,'Each Gender Events'!$A65,'Official Medal Table'!$C:$C,'Each Gender Events'!AP$1,'Official Medal Table'!$E:$E,'Each Gender Events'!AP$2)*'Medal values'!$B$3
+ COUNTIFS('Official Medal Table'!$I:$I,'Each Gender Events'!$A65,'Official Medal Table'!$C:$C,'Each Gender Events'!AP$1,'Official Medal Table'!$E:$E,'Each Gender Events'!AP$2)*'Medal values'!$B$3
+ COUNTIFS('Official Medal Table'!$F:$F,'Each Gender Events'!$A65,'Official Medal Table'!$C:$C,'Each Gender Events'!AP$1,'Official Medal Table'!$E:$E,"Mixed")*'Medal values'!$B$1/2
+ COUNTIFS('Official Medal Table'!$G:$G,'Each Gender Events'!$A65,'Official Medal Table'!$C:$C,'Each Gender Events'!AP$1,'Official Medal Table'!$E:$E,"Mixed")*'Medal values'!$B$2/2
+ COUNTIFS('Official Medal Table'!$H:$H,'Each Gender Events'!$A65,'Official Medal Table'!$C:$C,'Each Gender Events'!AP$1,'Official Medal Table'!$E:$E,"Mixed")*'Medal values'!$B$3/2
+ COUNTIFS('Official Medal Table'!$I:$I,'Each Gender Events'!$A65,'Official Medal Table'!$C:$C,'Each Gender Events'!AP$1,'Official Medal Table'!$E:$E,"Mixed")*'Medal values'!$B$3/2</f>
        <v>0</v>
      </c>
      <c r="AQ65">
        <f>COUNTIFS('Official Medal Table'!$F:$F,'Each Gender Events'!$A65,'Official Medal Table'!$C:$C,'Each Gender Events'!AQ$1,'Official Medal Table'!$E:$E,'Each Gender Events'!AQ$2)*'Medal values'!$B$1
+ COUNTIFS('Official Medal Table'!$G:$G,'Each Gender Events'!$A65,'Official Medal Table'!$C:$C,'Each Gender Events'!AQ$1,'Official Medal Table'!$E:$E,'Each Gender Events'!AQ$2)*'Medal values'!$B$2
+ COUNTIFS('Official Medal Table'!$H:$H,'Each Gender Events'!$A65,'Official Medal Table'!$C:$C,'Each Gender Events'!AQ$1,'Official Medal Table'!$E:$E,'Each Gender Events'!AQ$2)*'Medal values'!$B$3
+ COUNTIFS('Official Medal Table'!$I:$I,'Each Gender Events'!$A65,'Official Medal Table'!$C:$C,'Each Gender Events'!AQ$1,'Official Medal Table'!$E:$E,'Each Gender Events'!AQ$2)*'Medal values'!$B$3
+ COUNTIFS('Official Medal Table'!$F:$F,'Each Gender Events'!$A65,'Official Medal Table'!$C:$C,'Each Gender Events'!AQ$1,'Official Medal Table'!$E:$E,"Mixed")*'Medal values'!$B$1/2
+ COUNTIFS('Official Medal Table'!$G:$G,'Each Gender Events'!$A65,'Official Medal Table'!$C:$C,'Each Gender Events'!AQ$1,'Official Medal Table'!$E:$E,"Mixed")*'Medal values'!$B$2/2
+ COUNTIFS('Official Medal Table'!$H:$H,'Each Gender Events'!$A65,'Official Medal Table'!$C:$C,'Each Gender Events'!AQ$1,'Official Medal Table'!$E:$E,"Mixed")*'Medal values'!$B$3/2
+ COUNTIFS('Official Medal Table'!$I:$I,'Each Gender Events'!$A65,'Official Medal Table'!$C:$C,'Each Gender Events'!AQ$1,'Official Medal Table'!$E:$E,"Mixed")*'Medal values'!$B$3/2</f>
        <v>0</v>
      </c>
      <c r="AR65">
        <f>COUNTIFS('Official Medal Table'!$F:$F,'Each Gender Events'!$A65,'Official Medal Table'!$C:$C,'Each Gender Events'!AR$1,'Official Medal Table'!$E:$E,'Each Gender Events'!AR$2)*'Medal values'!$B$1
+ COUNTIFS('Official Medal Table'!$G:$G,'Each Gender Events'!$A65,'Official Medal Table'!$C:$C,'Each Gender Events'!AR$1,'Official Medal Table'!$E:$E,'Each Gender Events'!AR$2)*'Medal values'!$B$2
+ COUNTIFS('Official Medal Table'!$H:$H,'Each Gender Events'!$A65,'Official Medal Table'!$C:$C,'Each Gender Events'!AR$1,'Official Medal Table'!$E:$E,'Each Gender Events'!AR$2)*'Medal values'!$B$3
+ COUNTIFS('Official Medal Table'!$I:$I,'Each Gender Events'!$A65,'Official Medal Table'!$C:$C,'Each Gender Events'!AR$1,'Official Medal Table'!$E:$E,'Each Gender Events'!AR$2)*'Medal values'!$B$3
+ COUNTIFS('Official Medal Table'!$F:$F,'Each Gender Events'!$A65,'Official Medal Table'!$C:$C,'Each Gender Events'!AR$1,'Official Medal Table'!$E:$E,"Mixed")*'Medal values'!$B$1/2
+ COUNTIFS('Official Medal Table'!$G:$G,'Each Gender Events'!$A65,'Official Medal Table'!$C:$C,'Each Gender Events'!AR$1,'Official Medal Table'!$E:$E,"Mixed")*'Medal values'!$B$2/2
+ COUNTIFS('Official Medal Table'!$H:$H,'Each Gender Events'!$A65,'Official Medal Table'!$C:$C,'Each Gender Events'!AR$1,'Official Medal Table'!$E:$E,"Mixed")*'Medal values'!$B$3/2
+ COUNTIFS('Official Medal Table'!$I:$I,'Each Gender Events'!$A65,'Official Medal Table'!$C:$C,'Each Gender Events'!AR$1,'Official Medal Table'!$E:$E,"Mixed")*'Medal values'!$B$3/2</f>
        <v>0</v>
      </c>
      <c r="AS65">
        <f>COUNTIFS('Official Medal Table'!$F:$F,'Each Gender Events'!$A65,'Official Medal Table'!$C:$C,'Each Gender Events'!AS$1,'Official Medal Table'!$E:$E,'Each Gender Events'!AS$2)*'Medal values'!$B$1
+ COUNTIFS('Official Medal Table'!$G:$G,'Each Gender Events'!$A65,'Official Medal Table'!$C:$C,'Each Gender Events'!AS$1,'Official Medal Table'!$E:$E,'Each Gender Events'!AS$2)*'Medal values'!$B$2
+ COUNTIFS('Official Medal Table'!$H:$H,'Each Gender Events'!$A65,'Official Medal Table'!$C:$C,'Each Gender Events'!AS$1,'Official Medal Table'!$E:$E,'Each Gender Events'!AS$2)*'Medal values'!$B$3
+ COUNTIFS('Official Medal Table'!$I:$I,'Each Gender Events'!$A65,'Official Medal Table'!$C:$C,'Each Gender Events'!AS$1,'Official Medal Table'!$E:$E,'Each Gender Events'!AS$2)*'Medal values'!$B$3
+ COUNTIFS('Official Medal Table'!$F:$F,'Each Gender Events'!$A65,'Official Medal Table'!$C:$C,'Each Gender Events'!AS$1,'Official Medal Table'!$E:$E,"Mixed")*'Medal values'!$B$1/2
+ COUNTIFS('Official Medal Table'!$G:$G,'Each Gender Events'!$A65,'Official Medal Table'!$C:$C,'Each Gender Events'!AS$1,'Official Medal Table'!$E:$E,"Mixed")*'Medal values'!$B$2/2
+ COUNTIFS('Official Medal Table'!$H:$H,'Each Gender Events'!$A65,'Official Medal Table'!$C:$C,'Each Gender Events'!AS$1,'Official Medal Table'!$E:$E,"Mixed")*'Medal values'!$B$3/2
+ COUNTIFS('Official Medal Table'!$I:$I,'Each Gender Events'!$A65,'Official Medal Table'!$C:$C,'Each Gender Events'!AS$1,'Official Medal Table'!$E:$E,"Mixed")*'Medal values'!$B$3/2</f>
        <v>0</v>
      </c>
      <c r="AT65">
        <f>COUNTIFS('Official Medal Table'!$F:$F,'Each Gender Events'!$A65,'Official Medal Table'!$C:$C,'Each Gender Events'!AT$1,'Official Medal Table'!$E:$E,'Each Gender Events'!AT$2)*'Medal values'!$B$1
+ COUNTIFS('Official Medal Table'!$G:$G,'Each Gender Events'!$A65,'Official Medal Table'!$C:$C,'Each Gender Events'!AT$1,'Official Medal Table'!$E:$E,'Each Gender Events'!AT$2)*'Medal values'!$B$2
+ COUNTIFS('Official Medal Table'!$H:$H,'Each Gender Events'!$A65,'Official Medal Table'!$C:$C,'Each Gender Events'!AT$1,'Official Medal Table'!$E:$E,'Each Gender Events'!AT$2)*'Medal values'!$B$3
+ COUNTIFS('Official Medal Table'!$I:$I,'Each Gender Events'!$A65,'Official Medal Table'!$C:$C,'Each Gender Events'!AT$1,'Official Medal Table'!$E:$E,'Each Gender Events'!AT$2)*'Medal values'!$B$3
+ COUNTIFS('Official Medal Table'!$F:$F,'Each Gender Events'!$A65,'Official Medal Table'!$C:$C,'Each Gender Events'!AT$1,'Official Medal Table'!$E:$E,"Mixed")*'Medal values'!$B$1/2
+ COUNTIFS('Official Medal Table'!$G:$G,'Each Gender Events'!$A65,'Official Medal Table'!$C:$C,'Each Gender Events'!AT$1,'Official Medal Table'!$E:$E,"Mixed")*'Medal values'!$B$2/2
+ COUNTIFS('Official Medal Table'!$H:$H,'Each Gender Events'!$A65,'Official Medal Table'!$C:$C,'Each Gender Events'!AT$1,'Official Medal Table'!$E:$E,"Mixed")*'Medal values'!$B$3/2
+ COUNTIFS('Official Medal Table'!$I:$I,'Each Gender Events'!$A65,'Official Medal Table'!$C:$C,'Each Gender Events'!AT$1,'Official Medal Table'!$E:$E,"Mixed")*'Medal values'!$B$3/2</f>
        <v>0</v>
      </c>
      <c r="AU65">
        <f>COUNTIFS('Official Medal Table'!$F:$F,'Each Gender Events'!$A65,'Official Medal Table'!$C:$C,'Each Gender Events'!AU$1,'Official Medal Table'!$E:$E,'Each Gender Events'!AU$2)*'Medal values'!$B$1
+ COUNTIFS('Official Medal Table'!$G:$G,'Each Gender Events'!$A65,'Official Medal Table'!$C:$C,'Each Gender Events'!AU$1,'Official Medal Table'!$E:$E,'Each Gender Events'!AU$2)*'Medal values'!$B$2
+ COUNTIFS('Official Medal Table'!$H:$H,'Each Gender Events'!$A65,'Official Medal Table'!$C:$C,'Each Gender Events'!AU$1,'Official Medal Table'!$E:$E,'Each Gender Events'!AU$2)*'Medal values'!$B$3
+ COUNTIFS('Official Medal Table'!$I:$I,'Each Gender Events'!$A65,'Official Medal Table'!$C:$C,'Each Gender Events'!AU$1,'Official Medal Table'!$E:$E,'Each Gender Events'!AU$2)*'Medal values'!$B$3
+ COUNTIFS('Official Medal Table'!$F:$F,'Each Gender Events'!$A65,'Official Medal Table'!$C:$C,'Each Gender Events'!AU$1,'Official Medal Table'!$E:$E,"Mixed")*'Medal values'!$B$1/2
+ COUNTIFS('Official Medal Table'!$G:$G,'Each Gender Events'!$A65,'Official Medal Table'!$C:$C,'Each Gender Events'!AU$1,'Official Medal Table'!$E:$E,"Mixed")*'Medal values'!$B$2/2
+ COUNTIFS('Official Medal Table'!$H:$H,'Each Gender Events'!$A65,'Official Medal Table'!$C:$C,'Each Gender Events'!AU$1,'Official Medal Table'!$E:$E,"Mixed")*'Medal values'!$B$3/2
+ COUNTIFS('Official Medal Table'!$I:$I,'Each Gender Events'!$A65,'Official Medal Table'!$C:$C,'Each Gender Events'!AU$1,'Official Medal Table'!$E:$E,"Mixed")*'Medal values'!$B$3/2</f>
        <v>0</v>
      </c>
      <c r="AV65">
        <f>COUNTIFS('Official Medal Table'!$F:$F,'Each Gender Events'!$A65,'Official Medal Table'!$C:$C,'Each Gender Events'!AV$1,'Official Medal Table'!$E:$E,'Each Gender Events'!AV$2)*'Medal values'!$B$1
+ COUNTIFS('Official Medal Table'!$G:$G,'Each Gender Events'!$A65,'Official Medal Table'!$C:$C,'Each Gender Events'!AV$1,'Official Medal Table'!$E:$E,'Each Gender Events'!AV$2)*'Medal values'!$B$2
+ COUNTIFS('Official Medal Table'!$H:$H,'Each Gender Events'!$A65,'Official Medal Table'!$C:$C,'Each Gender Events'!AV$1,'Official Medal Table'!$E:$E,'Each Gender Events'!AV$2)*'Medal values'!$B$3
+ COUNTIFS('Official Medal Table'!$I:$I,'Each Gender Events'!$A65,'Official Medal Table'!$C:$C,'Each Gender Events'!AV$1,'Official Medal Table'!$E:$E,'Each Gender Events'!AV$2)*'Medal values'!$B$3
+ COUNTIFS('Official Medal Table'!$F:$F,'Each Gender Events'!$A65,'Official Medal Table'!$C:$C,'Each Gender Events'!AV$1,'Official Medal Table'!$E:$E,"Mixed")*'Medal values'!$B$1/2
+ COUNTIFS('Official Medal Table'!$G:$G,'Each Gender Events'!$A65,'Official Medal Table'!$C:$C,'Each Gender Events'!AV$1,'Official Medal Table'!$E:$E,"Mixed")*'Medal values'!$B$2/2
+ COUNTIFS('Official Medal Table'!$H:$H,'Each Gender Events'!$A65,'Official Medal Table'!$C:$C,'Each Gender Events'!AV$1,'Official Medal Table'!$E:$E,"Mixed")*'Medal values'!$B$3/2
+ COUNTIFS('Official Medal Table'!$I:$I,'Each Gender Events'!$A65,'Official Medal Table'!$C:$C,'Each Gender Events'!AV$1,'Official Medal Table'!$E:$E,"Mixed")*'Medal values'!$B$3/2</f>
        <v>0</v>
      </c>
      <c r="AW65">
        <f>COUNTIFS('Official Medal Table'!$F:$F,'Each Gender Events'!$A65,'Official Medal Table'!$C:$C,'Each Gender Events'!AW$1,'Official Medal Table'!$E:$E,'Each Gender Events'!AW$2)*'Medal values'!$B$1
+ COUNTIFS('Official Medal Table'!$G:$G,'Each Gender Events'!$A65,'Official Medal Table'!$C:$C,'Each Gender Events'!AW$1,'Official Medal Table'!$E:$E,'Each Gender Events'!AW$2)*'Medal values'!$B$2
+ COUNTIFS('Official Medal Table'!$H:$H,'Each Gender Events'!$A65,'Official Medal Table'!$C:$C,'Each Gender Events'!AW$1,'Official Medal Table'!$E:$E,'Each Gender Events'!AW$2)*'Medal values'!$B$3
+ COUNTIFS('Official Medal Table'!$I:$I,'Each Gender Events'!$A65,'Official Medal Table'!$C:$C,'Each Gender Events'!AW$1,'Official Medal Table'!$E:$E,'Each Gender Events'!AW$2)*'Medal values'!$B$3
+ COUNTIFS('Official Medal Table'!$F:$F,'Each Gender Events'!$A65,'Official Medal Table'!$C:$C,'Each Gender Events'!AW$1,'Official Medal Table'!$E:$E,"Mixed")*'Medal values'!$B$1/2
+ COUNTIFS('Official Medal Table'!$G:$G,'Each Gender Events'!$A65,'Official Medal Table'!$C:$C,'Each Gender Events'!AW$1,'Official Medal Table'!$E:$E,"Mixed")*'Medal values'!$B$2/2
+ COUNTIFS('Official Medal Table'!$H:$H,'Each Gender Events'!$A65,'Official Medal Table'!$C:$C,'Each Gender Events'!AW$1,'Official Medal Table'!$E:$E,"Mixed")*'Medal values'!$B$3/2
+ COUNTIFS('Official Medal Table'!$I:$I,'Each Gender Events'!$A65,'Official Medal Table'!$C:$C,'Each Gender Events'!AW$1,'Official Medal Table'!$E:$E,"Mixed")*'Medal values'!$B$3/2</f>
        <v>0</v>
      </c>
      <c r="AX65">
        <f>COUNTIFS('Official Medal Table'!$F:$F,'Each Gender Events'!$A65,'Official Medal Table'!$C:$C,'Each Gender Events'!AX$1,'Official Medal Table'!$E:$E,'Each Gender Events'!AX$2)*'Medal values'!$B$1
+ COUNTIFS('Official Medal Table'!$G:$G,'Each Gender Events'!$A65,'Official Medal Table'!$C:$C,'Each Gender Events'!AX$1,'Official Medal Table'!$E:$E,'Each Gender Events'!AX$2)*'Medal values'!$B$2
+ COUNTIFS('Official Medal Table'!$H:$H,'Each Gender Events'!$A65,'Official Medal Table'!$C:$C,'Each Gender Events'!AX$1,'Official Medal Table'!$E:$E,'Each Gender Events'!AX$2)*'Medal values'!$B$3
+ COUNTIFS('Official Medal Table'!$I:$I,'Each Gender Events'!$A65,'Official Medal Table'!$C:$C,'Each Gender Events'!AX$1,'Official Medal Table'!$E:$E,'Each Gender Events'!AX$2)*'Medal values'!$B$3
+ COUNTIFS('Official Medal Table'!$F:$F,'Each Gender Events'!$A65,'Official Medal Table'!$C:$C,'Each Gender Events'!AX$1,'Official Medal Table'!$E:$E,"Mixed")*'Medal values'!$B$1/2
+ COUNTIFS('Official Medal Table'!$G:$G,'Each Gender Events'!$A65,'Official Medal Table'!$C:$C,'Each Gender Events'!AX$1,'Official Medal Table'!$E:$E,"Mixed")*'Medal values'!$B$2/2
+ COUNTIFS('Official Medal Table'!$H:$H,'Each Gender Events'!$A65,'Official Medal Table'!$C:$C,'Each Gender Events'!AX$1,'Official Medal Table'!$E:$E,"Mixed")*'Medal values'!$B$3/2
+ COUNTIFS('Official Medal Table'!$I:$I,'Each Gender Events'!$A65,'Official Medal Table'!$C:$C,'Each Gender Events'!AX$1,'Official Medal Table'!$E:$E,"Mixed")*'Medal values'!$B$3/2</f>
        <v>0</v>
      </c>
      <c r="AY65">
        <f>COUNTIFS('Official Medal Table'!$F:$F,'Each Gender Events'!$A65,'Official Medal Table'!$C:$C,'Each Gender Events'!AY$1,'Official Medal Table'!$E:$E,'Each Gender Events'!AY$2)*'Medal values'!$B$1
+ COUNTIFS('Official Medal Table'!$G:$G,'Each Gender Events'!$A65,'Official Medal Table'!$C:$C,'Each Gender Events'!AY$1,'Official Medal Table'!$E:$E,'Each Gender Events'!AY$2)*'Medal values'!$B$2
+ COUNTIFS('Official Medal Table'!$H:$H,'Each Gender Events'!$A65,'Official Medal Table'!$C:$C,'Each Gender Events'!AY$1,'Official Medal Table'!$E:$E,'Each Gender Events'!AY$2)*'Medal values'!$B$3
+ COUNTIFS('Official Medal Table'!$I:$I,'Each Gender Events'!$A65,'Official Medal Table'!$C:$C,'Each Gender Events'!AY$1,'Official Medal Table'!$E:$E,'Each Gender Events'!AY$2)*'Medal values'!$B$3
+ COUNTIFS('Official Medal Table'!$F:$F,'Each Gender Events'!$A65,'Official Medal Table'!$C:$C,'Each Gender Events'!AY$1,'Official Medal Table'!$E:$E,"Mixed")*'Medal values'!$B$1/2
+ COUNTIFS('Official Medal Table'!$G:$G,'Each Gender Events'!$A65,'Official Medal Table'!$C:$C,'Each Gender Events'!AY$1,'Official Medal Table'!$E:$E,"Mixed")*'Medal values'!$B$2/2
+ COUNTIFS('Official Medal Table'!$H:$H,'Each Gender Events'!$A65,'Official Medal Table'!$C:$C,'Each Gender Events'!AY$1,'Official Medal Table'!$E:$E,"Mixed")*'Medal values'!$B$3/2
+ COUNTIFS('Official Medal Table'!$I:$I,'Each Gender Events'!$A65,'Official Medal Table'!$C:$C,'Each Gender Events'!AY$1,'Official Medal Table'!$E:$E,"Mixed")*'Medal values'!$B$3/2</f>
        <v>0</v>
      </c>
      <c r="AZ65">
        <f>COUNTIFS('Official Medal Table'!$F:$F,'Each Gender Events'!$A65,'Official Medal Table'!$C:$C,'Each Gender Events'!AZ$1,'Official Medal Table'!$E:$E,'Each Gender Events'!AZ$2)*'Medal values'!$B$1
+ COUNTIFS('Official Medal Table'!$G:$G,'Each Gender Events'!$A65,'Official Medal Table'!$C:$C,'Each Gender Events'!AZ$1,'Official Medal Table'!$E:$E,'Each Gender Events'!AZ$2)*'Medal values'!$B$2
+ COUNTIFS('Official Medal Table'!$H:$H,'Each Gender Events'!$A65,'Official Medal Table'!$C:$C,'Each Gender Events'!AZ$1,'Official Medal Table'!$E:$E,'Each Gender Events'!AZ$2)*'Medal values'!$B$3
+ COUNTIFS('Official Medal Table'!$I:$I,'Each Gender Events'!$A65,'Official Medal Table'!$C:$C,'Each Gender Events'!AZ$1,'Official Medal Table'!$E:$E,'Each Gender Events'!AZ$2)*'Medal values'!$B$3
+ COUNTIFS('Official Medal Table'!$F:$F,'Each Gender Events'!$A65,'Official Medal Table'!$C:$C,'Each Gender Events'!AZ$1,'Official Medal Table'!$E:$E,"Mixed")*'Medal values'!$B$1/2
+ COUNTIFS('Official Medal Table'!$G:$G,'Each Gender Events'!$A65,'Official Medal Table'!$C:$C,'Each Gender Events'!AZ$1,'Official Medal Table'!$E:$E,"Mixed")*'Medal values'!$B$2/2
+ COUNTIFS('Official Medal Table'!$H:$H,'Each Gender Events'!$A65,'Official Medal Table'!$C:$C,'Each Gender Events'!AZ$1,'Official Medal Table'!$E:$E,"Mixed")*'Medal values'!$B$3/2
+ COUNTIFS('Official Medal Table'!$I:$I,'Each Gender Events'!$A65,'Official Medal Table'!$C:$C,'Each Gender Events'!AZ$1,'Official Medal Table'!$E:$E,"Mixed")*'Medal values'!$B$3/2</f>
        <v>0</v>
      </c>
      <c r="BA65">
        <f>COUNTIFS('Official Medal Table'!$F:$F,'Each Gender Events'!$A65,'Official Medal Table'!$C:$C,'Each Gender Events'!BA$1,'Official Medal Table'!$E:$E,'Each Gender Events'!BA$2)*'Medal values'!$B$1
+ COUNTIFS('Official Medal Table'!$G:$G,'Each Gender Events'!$A65,'Official Medal Table'!$C:$C,'Each Gender Events'!BA$1,'Official Medal Table'!$E:$E,'Each Gender Events'!BA$2)*'Medal values'!$B$2
+ COUNTIFS('Official Medal Table'!$H:$H,'Each Gender Events'!$A65,'Official Medal Table'!$C:$C,'Each Gender Events'!BA$1,'Official Medal Table'!$E:$E,'Each Gender Events'!BA$2)*'Medal values'!$B$3
+ COUNTIFS('Official Medal Table'!$I:$I,'Each Gender Events'!$A65,'Official Medal Table'!$C:$C,'Each Gender Events'!BA$1,'Official Medal Table'!$E:$E,'Each Gender Events'!BA$2)*'Medal values'!$B$3
+ COUNTIFS('Official Medal Table'!$F:$F,'Each Gender Events'!$A65,'Official Medal Table'!$C:$C,'Each Gender Events'!BA$1,'Official Medal Table'!$E:$E,"Mixed")*'Medal values'!$B$1/2
+ COUNTIFS('Official Medal Table'!$G:$G,'Each Gender Events'!$A65,'Official Medal Table'!$C:$C,'Each Gender Events'!BA$1,'Official Medal Table'!$E:$E,"Mixed")*'Medal values'!$B$2/2
+ COUNTIFS('Official Medal Table'!$H:$H,'Each Gender Events'!$A65,'Official Medal Table'!$C:$C,'Each Gender Events'!BA$1,'Official Medal Table'!$E:$E,"Mixed")*'Medal values'!$B$3/2
+ COUNTIFS('Official Medal Table'!$I:$I,'Each Gender Events'!$A65,'Official Medal Table'!$C:$C,'Each Gender Events'!BA$1,'Official Medal Table'!$E:$E,"Mixed")*'Medal values'!$B$3/2</f>
        <v>0</v>
      </c>
      <c r="BB65">
        <f>COUNTIFS('Official Medal Table'!$F:$F,'Each Gender Events'!$A65,'Official Medal Table'!$C:$C,'Each Gender Events'!BB$1,'Official Medal Table'!$E:$E,'Each Gender Events'!BB$2)*'Medal values'!$B$1
+ COUNTIFS('Official Medal Table'!$G:$G,'Each Gender Events'!$A65,'Official Medal Table'!$C:$C,'Each Gender Events'!BB$1,'Official Medal Table'!$E:$E,'Each Gender Events'!BB$2)*'Medal values'!$B$2
+ COUNTIFS('Official Medal Table'!$H:$H,'Each Gender Events'!$A65,'Official Medal Table'!$C:$C,'Each Gender Events'!BB$1,'Official Medal Table'!$E:$E,'Each Gender Events'!BB$2)*'Medal values'!$B$3
+ COUNTIFS('Official Medal Table'!$I:$I,'Each Gender Events'!$A65,'Official Medal Table'!$C:$C,'Each Gender Events'!BB$1,'Official Medal Table'!$E:$E,'Each Gender Events'!BB$2)*'Medal values'!$B$3
+ COUNTIFS('Official Medal Table'!$F:$F,'Each Gender Events'!$A65,'Official Medal Table'!$C:$C,'Each Gender Events'!BB$1,'Official Medal Table'!$E:$E,"Mixed")*'Medal values'!$B$1/2
+ COUNTIFS('Official Medal Table'!$G:$G,'Each Gender Events'!$A65,'Official Medal Table'!$C:$C,'Each Gender Events'!BB$1,'Official Medal Table'!$E:$E,"Mixed")*'Medal values'!$B$2/2
+ COUNTIFS('Official Medal Table'!$H:$H,'Each Gender Events'!$A65,'Official Medal Table'!$C:$C,'Each Gender Events'!BB$1,'Official Medal Table'!$E:$E,"Mixed")*'Medal values'!$B$3/2
+ COUNTIFS('Official Medal Table'!$I:$I,'Each Gender Events'!$A65,'Official Medal Table'!$C:$C,'Each Gender Events'!BB$1,'Official Medal Table'!$E:$E,"Mixed")*'Medal values'!$B$3/2</f>
        <v>0</v>
      </c>
      <c r="BC65">
        <f>COUNTIFS('Official Medal Table'!$F:$F,'Each Gender Events'!$A65,'Official Medal Table'!$C:$C,'Each Gender Events'!BC$1,'Official Medal Table'!$E:$E,'Each Gender Events'!BC$2)*'Medal values'!$B$1
+ COUNTIFS('Official Medal Table'!$G:$G,'Each Gender Events'!$A65,'Official Medal Table'!$C:$C,'Each Gender Events'!BC$1,'Official Medal Table'!$E:$E,'Each Gender Events'!BC$2)*'Medal values'!$B$2
+ COUNTIFS('Official Medal Table'!$H:$H,'Each Gender Events'!$A65,'Official Medal Table'!$C:$C,'Each Gender Events'!BC$1,'Official Medal Table'!$E:$E,'Each Gender Events'!BC$2)*'Medal values'!$B$3
+ COUNTIFS('Official Medal Table'!$I:$I,'Each Gender Events'!$A65,'Official Medal Table'!$C:$C,'Each Gender Events'!BC$1,'Official Medal Table'!$E:$E,'Each Gender Events'!BC$2)*'Medal values'!$B$3
+ COUNTIFS('Official Medal Table'!$F:$F,'Each Gender Events'!$A65,'Official Medal Table'!$C:$C,'Each Gender Events'!BC$1,'Official Medal Table'!$E:$E,"Mixed")*'Medal values'!$B$1/2
+ COUNTIFS('Official Medal Table'!$G:$G,'Each Gender Events'!$A65,'Official Medal Table'!$C:$C,'Each Gender Events'!BC$1,'Official Medal Table'!$E:$E,"Mixed")*'Medal values'!$B$2/2
+ COUNTIFS('Official Medal Table'!$H:$H,'Each Gender Events'!$A65,'Official Medal Table'!$C:$C,'Each Gender Events'!BC$1,'Official Medal Table'!$E:$E,"Mixed")*'Medal values'!$B$3/2
+ COUNTIFS('Official Medal Table'!$I:$I,'Each Gender Events'!$A65,'Official Medal Table'!$C:$C,'Each Gender Events'!BC$1,'Official Medal Table'!$E:$E,"Mixed")*'Medal values'!$B$3/2</f>
        <v>0</v>
      </c>
      <c r="BD65">
        <f>COUNTIFS('Official Medal Table'!$F:$F,'Each Gender Events'!$A65,'Official Medal Table'!$C:$C,'Each Gender Events'!BD$1,'Official Medal Table'!$E:$E,'Each Gender Events'!BD$2)*'Medal values'!$B$1
+ COUNTIFS('Official Medal Table'!$G:$G,'Each Gender Events'!$A65,'Official Medal Table'!$C:$C,'Each Gender Events'!BD$1,'Official Medal Table'!$E:$E,'Each Gender Events'!BD$2)*'Medal values'!$B$2
+ COUNTIFS('Official Medal Table'!$H:$H,'Each Gender Events'!$A65,'Official Medal Table'!$C:$C,'Each Gender Events'!BD$1,'Official Medal Table'!$E:$E,'Each Gender Events'!BD$2)*'Medal values'!$B$3
+ COUNTIFS('Official Medal Table'!$I:$I,'Each Gender Events'!$A65,'Official Medal Table'!$C:$C,'Each Gender Events'!BD$1,'Official Medal Table'!$E:$E,'Each Gender Events'!BD$2)*'Medal values'!$B$3
+ COUNTIFS('Official Medal Table'!$F:$F,'Each Gender Events'!$A65,'Official Medal Table'!$C:$C,'Each Gender Events'!BD$1,'Official Medal Table'!$E:$E,"Mixed")*'Medal values'!$B$1/2
+ COUNTIFS('Official Medal Table'!$G:$G,'Each Gender Events'!$A65,'Official Medal Table'!$C:$C,'Each Gender Events'!BD$1,'Official Medal Table'!$E:$E,"Mixed")*'Medal values'!$B$2/2
+ COUNTIFS('Official Medal Table'!$H:$H,'Each Gender Events'!$A65,'Official Medal Table'!$C:$C,'Each Gender Events'!BD$1,'Official Medal Table'!$E:$E,"Mixed")*'Medal values'!$B$3/2
+ COUNTIFS('Official Medal Table'!$I:$I,'Each Gender Events'!$A65,'Official Medal Table'!$C:$C,'Each Gender Events'!BD$1,'Official Medal Table'!$E:$E,"Mixed")*'Medal values'!$B$3/2</f>
        <v>0</v>
      </c>
      <c r="BE65">
        <f>COUNTIFS('Official Medal Table'!$F:$F,'Each Gender Events'!$A65,'Official Medal Table'!$C:$C,'Each Gender Events'!BE$1,'Official Medal Table'!$E:$E,'Each Gender Events'!BE$2)*'Medal values'!$B$1
+ COUNTIFS('Official Medal Table'!$G:$G,'Each Gender Events'!$A65,'Official Medal Table'!$C:$C,'Each Gender Events'!BE$1,'Official Medal Table'!$E:$E,'Each Gender Events'!BE$2)*'Medal values'!$B$2
+ COUNTIFS('Official Medal Table'!$H:$H,'Each Gender Events'!$A65,'Official Medal Table'!$C:$C,'Each Gender Events'!BE$1,'Official Medal Table'!$E:$E,'Each Gender Events'!BE$2)*'Medal values'!$B$3
+ COUNTIFS('Official Medal Table'!$I:$I,'Each Gender Events'!$A65,'Official Medal Table'!$C:$C,'Each Gender Events'!BE$1,'Official Medal Table'!$E:$E,'Each Gender Events'!BE$2)*'Medal values'!$B$3
+ COUNTIFS('Official Medal Table'!$F:$F,'Each Gender Events'!$A65,'Official Medal Table'!$C:$C,'Each Gender Events'!BE$1,'Official Medal Table'!$E:$E,"Mixed")*'Medal values'!$B$1/2
+ COUNTIFS('Official Medal Table'!$G:$G,'Each Gender Events'!$A65,'Official Medal Table'!$C:$C,'Each Gender Events'!BE$1,'Official Medal Table'!$E:$E,"Mixed")*'Medal values'!$B$2/2
+ COUNTIFS('Official Medal Table'!$H:$H,'Each Gender Events'!$A65,'Official Medal Table'!$C:$C,'Each Gender Events'!BE$1,'Official Medal Table'!$E:$E,"Mixed")*'Medal values'!$B$3/2
+ COUNTIFS('Official Medal Table'!$I:$I,'Each Gender Events'!$A65,'Official Medal Table'!$C:$C,'Each Gender Events'!BE$1,'Official Medal Table'!$E:$E,"Mixed")*'Medal values'!$B$3/2</f>
        <v>0</v>
      </c>
      <c r="BF65">
        <f>COUNTIFS('Official Medal Table'!$F:$F,'Each Gender Events'!$A65,'Official Medal Table'!$C:$C,'Each Gender Events'!BF$1,'Official Medal Table'!$E:$E,'Each Gender Events'!BF$2)*'Medal values'!$B$1
+ COUNTIFS('Official Medal Table'!$G:$G,'Each Gender Events'!$A65,'Official Medal Table'!$C:$C,'Each Gender Events'!BF$1,'Official Medal Table'!$E:$E,'Each Gender Events'!BF$2)*'Medal values'!$B$2
+ COUNTIFS('Official Medal Table'!$H:$H,'Each Gender Events'!$A65,'Official Medal Table'!$C:$C,'Each Gender Events'!BF$1,'Official Medal Table'!$E:$E,'Each Gender Events'!BF$2)*'Medal values'!$B$3
+ COUNTIFS('Official Medal Table'!$I:$I,'Each Gender Events'!$A65,'Official Medal Table'!$C:$C,'Each Gender Events'!BF$1,'Official Medal Table'!$E:$E,'Each Gender Events'!BF$2)*'Medal values'!$B$3
+ COUNTIFS('Official Medal Table'!$F:$F,'Each Gender Events'!$A65,'Official Medal Table'!$C:$C,'Each Gender Events'!BF$1,'Official Medal Table'!$E:$E,"Mixed")*'Medal values'!$B$1/2
+ COUNTIFS('Official Medal Table'!$G:$G,'Each Gender Events'!$A65,'Official Medal Table'!$C:$C,'Each Gender Events'!BF$1,'Official Medal Table'!$E:$E,"Mixed")*'Medal values'!$B$2/2
+ COUNTIFS('Official Medal Table'!$H:$H,'Each Gender Events'!$A65,'Official Medal Table'!$C:$C,'Each Gender Events'!BF$1,'Official Medal Table'!$E:$E,"Mixed")*'Medal values'!$B$3/2
+ COUNTIFS('Official Medal Table'!$I:$I,'Each Gender Events'!$A65,'Official Medal Table'!$C:$C,'Each Gender Events'!BF$1,'Official Medal Table'!$E:$E,"Mixed")*'Medal values'!$B$3/2</f>
        <v>0</v>
      </c>
      <c r="BG65">
        <f>COUNTIFS('Official Medal Table'!$F:$F,'Each Gender Events'!$A65,'Official Medal Table'!$C:$C,'Each Gender Events'!BG$1,'Official Medal Table'!$E:$E,'Each Gender Events'!BG$2)*'Medal values'!$B$1
+ COUNTIFS('Official Medal Table'!$G:$G,'Each Gender Events'!$A65,'Official Medal Table'!$C:$C,'Each Gender Events'!BG$1,'Official Medal Table'!$E:$E,'Each Gender Events'!BG$2)*'Medal values'!$B$2
+ COUNTIFS('Official Medal Table'!$H:$H,'Each Gender Events'!$A65,'Official Medal Table'!$C:$C,'Each Gender Events'!BG$1,'Official Medal Table'!$E:$E,'Each Gender Events'!BG$2)*'Medal values'!$B$3
+ COUNTIFS('Official Medal Table'!$I:$I,'Each Gender Events'!$A65,'Official Medal Table'!$C:$C,'Each Gender Events'!BG$1,'Official Medal Table'!$E:$E,'Each Gender Events'!BG$2)*'Medal values'!$B$3
+ COUNTIFS('Official Medal Table'!$F:$F,'Each Gender Events'!$A65,'Official Medal Table'!$C:$C,'Each Gender Events'!BG$1,'Official Medal Table'!$E:$E,"Mixed")*'Medal values'!$B$1/2
+ COUNTIFS('Official Medal Table'!$G:$G,'Each Gender Events'!$A65,'Official Medal Table'!$C:$C,'Each Gender Events'!BG$1,'Official Medal Table'!$E:$E,"Mixed")*'Medal values'!$B$2/2
+ COUNTIFS('Official Medal Table'!$H:$H,'Each Gender Events'!$A65,'Official Medal Table'!$C:$C,'Each Gender Events'!BG$1,'Official Medal Table'!$E:$E,"Mixed")*'Medal values'!$B$3/2
+ COUNTIFS('Official Medal Table'!$I:$I,'Each Gender Events'!$A65,'Official Medal Table'!$C:$C,'Each Gender Events'!BG$1,'Official Medal Table'!$E:$E,"Mixed")*'Medal values'!$B$3/2</f>
        <v>0</v>
      </c>
      <c r="BH65">
        <f>COUNTIFS('Official Medal Table'!$F:$F,'Each Gender Events'!$A65,'Official Medal Table'!$C:$C,'Each Gender Events'!BH$1,'Official Medal Table'!$E:$E,'Each Gender Events'!BH$2)*'Medal values'!$B$1
+ COUNTIFS('Official Medal Table'!$G:$G,'Each Gender Events'!$A65,'Official Medal Table'!$C:$C,'Each Gender Events'!BH$1,'Official Medal Table'!$E:$E,'Each Gender Events'!BH$2)*'Medal values'!$B$2
+ COUNTIFS('Official Medal Table'!$H:$H,'Each Gender Events'!$A65,'Official Medal Table'!$C:$C,'Each Gender Events'!BH$1,'Official Medal Table'!$E:$E,'Each Gender Events'!BH$2)*'Medal values'!$B$3
+ COUNTIFS('Official Medal Table'!$I:$I,'Each Gender Events'!$A65,'Official Medal Table'!$C:$C,'Each Gender Events'!BH$1,'Official Medal Table'!$E:$E,'Each Gender Events'!BH$2)*'Medal values'!$B$3
+ COUNTIFS('Official Medal Table'!$F:$F,'Each Gender Events'!$A65,'Official Medal Table'!$C:$C,'Each Gender Events'!BH$1,'Official Medal Table'!$E:$E,"Mixed")*'Medal values'!$B$1/2
+ COUNTIFS('Official Medal Table'!$G:$G,'Each Gender Events'!$A65,'Official Medal Table'!$C:$C,'Each Gender Events'!BH$1,'Official Medal Table'!$E:$E,"Mixed")*'Medal values'!$B$2/2
+ COUNTIFS('Official Medal Table'!$H:$H,'Each Gender Events'!$A65,'Official Medal Table'!$C:$C,'Each Gender Events'!BH$1,'Official Medal Table'!$E:$E,"Mixed")*'Medal values'!$B$3/2
+ COUNTIFS('Official Medal Table'!$I:$I,'Each Gender Events'!$A65,'Official Medal Table'!$C:$C,'Each Gender Events'!BH$1,'Official Medal Table'!$E:$E,"Mixed")*'Medal values'!$B$3/2</f>
        <v>0</v>
      </c>
      <c r="BI65">
        <f>COUNTIFS('Official Medal Table'!$F:$F,'Each Gender Events'!$A65,'Official Medal Table'!$C:$C,'Each Gender Events'!BI$1,'Official Medal Table'!$E:$E,'Each Gender Events'!BI$2)*'Medal values'!$B$1
+ COUNTIFS('Official Medal Table'!$G:$G,'Each Gender Events'!$A65,'Official Medal Table'!$C:$C,'Each Gender Events'!BI$1,'Official Medal Table'!$E:$E,'Each Gender Events'!BI$2)*'Medal values'!$B$2
+ COUNTIFS('Official Medal Table'!$H:$H,'Each Gender Events'!$A65,'Official Medal Table'!$C:$C,'Each Gender Events'!BI$1,'Official Medal Table'!$E:$E,'Each Gender Events'!BI$2)*'Medal values'!$B$3
+ COUNTIFS('Official Medal Table'!$I:$I,'Each Gender Events'!$A65,'Official Medal Table'!$C:$C,'Each Gender Events'!BI$1,'Official Medal Table'!$E:$E,'Each Gender Events'!BI$2)*'Medal values'!$B$3
+ COUNTIFS('Official Medal Table'!$F:$F,'Each Gender Events'!$A65,'Official Medal Table'!$C:$C,'Each Gender Events'!BI$1,'Official Medal Table'!$E:$E,"Mixed")*'Medal values'!$B$1/2
+ COUNTIFS('Official Medal Table'!$G:$G,'Each Gender Events'!$A65,'Official Medal Table'!$C:$C,'Each Gender Events'!BI$1,'Official Medal Table'!$E:$E,"Mixed")*'Medal values'!$B$2/2
+ COUNTIFS('Official Medal Table'!$H:$H,'Each Gender Events'!$A65,'Official Medal Table'!$C:$C,'Each Gender Events'!BI$1,'Official Medal Table'!$E:$E,"Mixed")*'Medal values'!$B$3/2
+ COUNTIFS('Official Medal Table'!$I:$I,'Each Gender Events'!$A65,'Official Medal Table'!$C:$C,'Each Gender Events'!BI$1,'Official Medal Table'!$E:$E,"Mixed")*'Medal values'!$B$3/2</f>
        <v>0</v>
      </c>
      <c r="BJ65">
        <f>COUNTIFS('Official Medal Table'!$F:$F,'Each Gender Events'!$A65,'Official Medal Table'!$C:$C,'Each Gender Events'!BJ$1,'Official Medal Table'!$E:$E,'Each Gender Events'!BJ$2)*'Medal values'!$B$1
+ COUNTIFS('Official Medal Table'!$G:$G,'Each Gender Events'!$A65,'Official Medal Table'!$C:$C,'Each Gender Events'!BJ$1,'Official Medal Table'!$E:$E,'Each Gender Events'!BJ$2)*'Medal values'!$B$2
+ COUNTIFS('Official Medal Table'!$H:$H,'Each Gender Events'!$A65,'Official Medal Table'!$C:$C,'Each Gender Events'!BJ$1,'Official Medal Table'!$E:$E,'Each Gender Events'!BJ$2)*'Medal values'!$B$3
+ COUNTIFS('Official Medal Table'!$I:$I,'Each Gender Events'!$A65,'Official Medal Table'!$C:$C,'Each Gender Events'!BJ$1,'Official Medal Table'!$E:$E,'Each Gender Events'!BJ$2)*'Medal values'!$B$3
+ COUNTIFS('Official Medal Table'!$F:$F,'Each Gender Events'!$A65,'Official Medal Table'!$C:$C,'Each Gender Events'!BJ$1,'Official Medal Table'!$E:$E,"Mixed")*'Medal values'!$B$1/2
+ COUNTIFS('Official Medal Table'!$G:$G,'Each Gender Events'!$A65,'Official Medal Table'!$C:$C,'Each Gender Events'!BJ$1,'Official Medal Table'!$E:$E,"Mixed")*'Medal values'!$B$2/2
+ COUNTIFS('Official Medal Table'!$H:$H,'Each Gender Events'!$A65,'Official Medal Table'!$C:$C,'Each Gender Events'!BJ$1,'Official Medal Table'!$E:$E,"Mixed")*'Medal values'!$B$3/2
+ COUNTIFS('Official Medal Table'!$I:$I,'Each Gender Events'!$A65,'Official Medal Table'!$C:$C,'Each Gender Events'!BJ$1,'Official Medal Table'!$E:$E,"Mixed")*'Medal values'!$B$3/2</f>
        <v>0</v>
      </c>
      <c r="BK65">
        <f>COUNTIFS('Official Medal Table'!$F:$F,'Each Gender Events'!$A65,'Official Medal Table'!$C:$C,'Each Gender Events'!BK$1,'Official Medal Table'!$E:$E,'Each Gender Events'!BK$2)*'Medal values'!$B$1
+ COUNTIFS('Official Medal Table'!$G:$G,'Each Gender Events'!$A65,'Official Medal Table'!$C:$C,'Each Gender Events'!BK$1,'Official Medal Table'!$E:$E,'Each Gender Events'!BK$2)*'Medal values'!$B$2
+ COUNTIFS('Official Medal Table'!$H:$H,'Each Gender Events'!$A65,'Official Medal Table'!$C:$C,'Each Gender Events'!BK$1,'Official Medal Table'!$E:$E,'Each Gender Events'!BK$2)*'Medal values'!$B$3
+ COUNTIFS('Official Medal Table'!$I:$I,'Each Gender Events'!$A65,'Official Medal Table'!$C:$C,'Each Gender Events'!BK$1,'Official Medal Table'!$E:$E,'Each Gender Events'!BK$2)*'Medal values'!$B$3
+ COUNTIFS('Official Medal Table'!$F:$F,'Each Gender Events'!$A65,'Official Medal Table'!$C:$C,'Each Gender Events'!BK$1,'Official Medal Table'!$E:$E,"Mixed")*'Medal values'!$B$1/2
+ COUNTIFS('Official Medal Table'!$G:$G,'Each Gender Events'!$A65,'Official Medal Table'!$C:$C,'Each Gender Events'!BK$1,'Official Medal Table'!$E:$E,"Mixed")*'Medal values'!$B$2/2
+ COUNTIFS('Official Medal Table'!$H:$H,'Each Gender Events'!$A65,'Official Medal Table'!$C:$C,'Each Gender Events'!BK$1,'Official Medal Table'!$E:$E,"Mixed")*'Medal values'!$B$3/2
+ COUNTIFS('Official Medal Table'!$I:$I,'Each Gender Events'!$A65,'Official Medal Table'!$C:$C,'Each Gender Events'!BK$1,'Official Medal Table'!$E:$E,"Mixed")*'Medal values'!$B$3/2</f>
        <v>0</v>
      </c>
      <c r="BL65">
        <f>COUNTIFS('Official Medal Table'!$F:$F,'Each Gender Events'!$A65,'Official Medal Table'!$C:$C,'Each Gender Events'!BL$1,'Official Medal Table'!$E:$E,'Each Gender Events'!BL$2)*'Medal values'!$B$1
+ COUNTIFS('Official Medal Table'!$G:$G,'Each Gender Events'!$A65,'Official Medal Table'!$C:$C,'Each Gender Events'!BL$1,'Official Medal Table'!$E:$E,'Each Gender Events'!BL$2)*'Medal values'!$B$2
+ COUNTIFS('Official Medal Table'!$H:$H,'Each Gender Events'!$A65,'Official Medal Table'!$C:$C,'Each Gender Events'!BL$1,'Official Medal Table'!$E:$E,'Each Gender Events'!BL$2)*'Medal values'!$B$3
+ COUNTIFS('Official Medal Table'!$I:$I,'Each Gender Events'!$A65,'Official Medal Table'!$C:$C,'Each Gender Events'!BL$1,'Official Medal Table'!$E:$E,'Each Gender Events'!BL$2)*'Medal values'!$B$3
+ COUNTIFS('Official Medal Table'!$F:$F,'Each Gender Events'!$A65,'Official Medal Table'!$C:$C,'Each Gender Events'!BL$1,'Official Medal Table'!$E:$E,"Mixed")*'Medal values'!$B$1/2
+ COUNTIFS('Official Medal Table'!$G:$G,'Each Gender Events'!$A65,'Official Medal Table'!$C:$C,'Each Gender Events'!BL$1,'Official Medal Table'!$E:$E,"Mixed")*'Medal values'!$B$2/2
+ COUNTIFS('Official Medal Table'!$H:$H,'Each Gender Events'!$A65,'Official Medal Table'!$C:$C,'Each Gender Events'!BL$1,'Official Medal Table'!$E:$E,"Mixed")*'Medal values'!$B$3/2
+ COUNTIFS('Official Medal Table'!$I:$I,'Each Gender Events'!$A65,'Official Medal Table'!$C:$C,'Each Gender Events'!BL$1,'Official Medal Table'!$E:$E,"Mixed")*'Medal values'!$B$3/2</f>
        <v>0</v>
      </c>
      <c r="BM65">
        <f>COUNTIFS('Official Medal Table'!$F:$F,'Each Gender Events'!$A65,'Official Medal Table'!$C:$C,'Each Gender Events'!BM$1,'Official Medal Table'!$E:$E,'Each Gender Events'!BM$2)*'Medal values'!$B$1
+ COUNTIFS('Official Medal Table'!$G:$G,'Each Gender Events'!$A65,'Official Medal Table'!$C:$C,'Each Gender Events'!BM$1,'Official Medal Table'!$E:$E,'Each Gender Events'!BM$2)*'Medal values'!$B$2
+ COUNTIFS('Official Medal Table'!$H:$H,'Each Gender Events'!$A65,'Official Medal Table'!$C:$C,'Each Gender Events'!BM$1,'Official Medal Table'!$E:$E,'Each Gender Events'!BM$2)*'Medal values'!$B$3
+ COUNTIFS('Official Medal Table'!$I:$I,'Each Gender Events'!$A65,'Official Medal Table'!$C:$C,'Each Gender Events'!BM$1,'Official Medal Table'!$E:$E,'Each Gender Events'!BM$2)*'Medal values'!$B$3
+ COUNTIFS('Official Medal Table'!$F:$F,'Each Gender Events'!$A65,'Official Medal Table'!$C:$C,'Each Gender Events'!BM$1,'Official Medal Table'!$E:$E,"Mixed")*'Medal values'!$B$1/2
+ COUNTIFS('Official Medal Table'!$G:$G,'Each Gender Events'!$A65,'Official Medal Table'!$C:$C,'Each Gender Events'!BM$1,'Official Medal Table'!$E:$E,"Mixed")*'Medal values'!$B$2/2
+ COUNTIFS('Official Medal Table'!$H:$H,'Each Gender Events'!$A65,'Official Medal Table'!$C:$C,'Each Gender Events'!BM$1,'Official Medal Table'!$E:$E,"Mixed")*'Medal values'!$B$3/2
+ COUNTIFS('Official Medal Table'!$I:$I,'Each Gender Events'!$A65,'Official Medal Table'!$C:$C,'Each Gender Events'!BM$1,'Official Medal Table'!$E:$E,"Mixed")*'Medal values'!$B$3/2</f>
        <v>0</v>
      </c>
      <c r="BN65">
        <f>COUNTIFS('Official Medal Table'!$F:$F,'Each Gender Events'!$A65,'Official Medal Table'!$C:$C,'Each Gender Events'!BN$1,'Official Medal Table'!$E:$E,'Each Gender Events'!BN$2)*'Medal values'!$B$1
+ COUNTIFS('Official Medal Table'!$G:$G,'Each Gender Events'!$A65,'Official Medal Table'!$C:$C,'Each Gender Events'!BN$1,'Official Medal Table'!$E:$E,'Each Gender Events'!BN$2)*'Medal values'!$B$2
+ COUNTIFS('Official Medal Table'!$H:$H,'Each Gender Events'!$A65,'Official Medal Table'!$C:$C,'Each Gender Events'!BN$1,'Official Medal Table'!$E:$E,'Each Gender Events'!BN$2)*'Medal values'!$B$3
+ COUNTIFS('Official Medal Table'!$I:$I,'Each Gender Events'!$A65,'Official Medal Table'!$C:$C,'Each Gender Events'!BN$1,'Official Medal Table'!$E:$E,'Each Gender Events'!BN$2)*'Medal values'!$B$3
+ COUNTIFS('Official Medal Table'!$F:$F,'Each Gender Events'!$A65,'Official Medal Table'!$C:$C,'Each Gender Events'!BN$1,'Official Medal Table'!$E:$E,"Mixed")*'Medal values'!$B$1/2
+ COUNTIFS('Official Medal Table'!$G:$G,'Each Gender Events'!$A65,'Official Medal Table'!$C:$C,'Each Gender Events'!BN$1,'Official Medal Table'!$E:$E,"Mixed")*'Medal values'!$B$2/2
+ COUNTIFS('Official Medal Table'!$H:$H,'Each Gender Events'!$A65,'Official Medal Table'!$C:$C,'Each Gender Events'!BN$1,'Official Medal Table'!$E:$E,"Mixed")*'Medal values'!$B$3/2
+ COUNTIFS('Official Medal Table'!$I:$I,'Each Gender Events'!$A65,'Official Medal Table'!$C:$C,'Each Gender Events'!BN$1,'Official Medal Table'!$E:$E,"Mixed")*'Medal values'!$B$3/2</f>
        <v>0</v>
      </c>
      <c r="BO65">
        <f>COUNTIFS('Official Medal Table'!$F:$F,'Each Gender Events'!$A65,'Official Medal Table'!$C:$C,'Each Gender Events'!BO$1,'Official Medal Table'!$E:$E,'Each Gender Events'!BO$2)*'Medal values'!$B$1
+ COUNTIFS('Official Medal Table'!$G:$G,'Each Gender Events'!$A65,'Official Medal Table'!$C:$C,'Each Gender Events'!BO$1,'Official Medal Table'!$E:$E,'Each Gender Events'!BO$2)*'Medal values'!$B$2
+ COUNTIFS('Official Medal Table'!$H:$H,'Each Gender Events'!$A65,'Official Medal Table'!$C:$C,'Each Gender Events'!BO$1,'Official Medal Table'!$E:$E,'Each Gender Events'!BO$2)*'Medal values'!$B$3
+ COUNTIFS('Official Medal Table'!$I:$I,'Each Gender Events'!$A65,'Official Medal Table'!$C:$C,'Each Gender Events'!BO$1,'Official Medal Table'!$E:$E,'Each Gender Events'!BO$2)*'Medal values'!$B$3
+ COUNTIFS('Official Medal Table'!$F:$F,'Each Gender Events'!$A65,'Official Medal Table'!$C:$C,'Each Gender Events'!BO$1,'Official Medal Table'!$E:$E,"Mixed")*'Medal values'!$B$1/2
+ COUNTIFS('Official Medal Table'!$G:$G,'Each Gender Events'!$A65,'Official Medal Table'!$C:$C,'Each Gender Events'!BO$1,'Official Medal Table'!$E:$E,"Mixed")*'Medal values'!$B$2/2
+ COUNTIFS('Official Medal Table'!$H:$H,'Each Gender Events'!$A65,'Official Medal Table'!$C:$C,'Each Gender Events'!BO$1,'Official Medal Table'!$E:$E,"Mixed")*'Medal values'!$B$3/2
+ COUNTIFS('Official Medal Table'!$I:$I,'Each Gender Events'!$A65,'Official Medal Table'!$C:$C,'Each Gender Events'!BO$1,'Official Medal Table'!$E:$E,"Mixed")*'Medal values'!$B$3/2</f>
        <v>0</v>
      </c>
      <c r="BP65">
        <f>COUNTIFS('Official Medal Table'!$F:$F,'Each Gender Events'!$A65,'Official Medal Table'!$C:$C,'Each Gender Events'!BP$1,'Official Medal Table'!$E:$E,'Each Gender Events'!BP$2)*'Medal values'!$B$1
+ COUNTIFS('Official Medal Table'!$G:$G,'Each Gender Events'!$A65,'Official Medal Table'!$C:$C,'Each Gender Events'!BP$1,'Official Medal Table'!$E:$E,'Each Gender Events'!BP$2)*'Medal values'!$B$2
+ COUNTIFS('Official Medal Table'!$H:$H,'Each Gender Events'!$A65,'Official Medal Table'!$C:$C,'Each Gender Events'!BP$1,'Official Medal Table'!$E:$E,'Each Gender Events'!BP$2)*'Medal values'!$B$3
+ COUNTIFS('Official Medal Table'!$I:$I,'Each Gender Events'!$A65,'Official Medal Table'!$C:$C,'Each Gender Events'!BP$1,'Official Medal Table'!$E:$E,'Each Gender Events'!BP$2)*'Medal values'!$B$3
+ COUNTIFS('Official Medal Table'!$F:$F,'Each Gender Events'!$A65,'Official Medal Table'!$C:$C,'Each Gender Events'!BP$1,'Official Medal Table'!$E:$E,"Mixed")*'Medal values'!$B$1/2
+ COUNTIFS('Official Medal Table'!$G:$G,'Each Gender Events'!$A65,'Official Medal Table'!$C:$C,'Each Gender Events'!BP$1,'Official Medal Table'!$E:$E,"Mixed")*'Medal values'!$B$2/2
+ COUNTIFS('Official Medal Table'!$H:$H,'Each Gender Events'!$A65,'Official Medal Table'!$C:$C,'Each Gender Events'!BP$1,'Official Medal Table'!$E:$E,"Mixed")*'Medal values'!$B$3/2
+ COUNTIFS('Official Medal Table'!$I:$I,'Each Gender Events'!$A65,'Official Medal Table'!$C:$C,'Each Gender Events'!BP$1,'Official Medal Table'!$E:$E,"Mixed")*'Medal values'!$B$3/2</f>
        <v>0</v>
      </c>
      <c r="BQ65">
        <f>COUNTIFS('Official Medal Table'!$F:$F,'Each Gender Events'!$A65,'Official Medal Table'!$C:$C,'Each Gender Events'!BQ$1,'Official Medal Table'!$E:$E,'Each Gender Events'!BQ$2)*'Medal values'!$B$1
+ COUNTIFS('Official Medal Table'!$G:$G,'Each Gender Events'!$A65,'Official Medal Table'!$C:$C,'Each Gender Events'!BQ$1,'Official Medal Table'!$E:$E,'Each Gender Events'!BQ$2)*'Medal values'!$B$2
+ COUNTIFS('Official Medal Table'!$H:$H,'Each Gender Events'!$A65,'Official Medal Table'!$C:$C,'Each Gender Events'!BQ$1,'Official Medal Table'!$E:$E,'Each Gender Events'!BQ$2)*'Medal values'!$B$3
+ COUNTIFS('Official Medal Table'!$I:$I,'Each Gender Events'!$A65,'Official Medal Table'!$C:$C,'Each Gender Events'!BQ$1,'Official Medal Table'!$E:$E,'Each Gender Events'!BQ$2)*'Medal values'!$B$3
+ COUNTIFS('Official Medal Table'!$F:$F,'Each Gender Events'!$A65,'Official Medal Table'!$C:$C,'Each Gender Events'!BQ$1,'Official Medal Table'!$E:$E,"Mixed")*'Medal values'!$B$1/2
+ COUNTIFS('Official Medal Table'!$G:$G,'Each Gender Events'!$A65,'Official Medal Table'!$C:$C,'Each Gender Events'!BQ$1,'Official Medal Table'!$E:$E,"Mixed")*'Medal values'!$B$2/2
+ COUNTIFS('Official Medal Table'!$H:$H,'Each Gender Events'!$A65,'Official Medal Table'!$C:$C,'Each Gender Events'!BQ$1,'Official Medal Table'!$E:$E,"Mixed")*'Medal values'!$B$3/2
+ COUNTIFS('Official Medal Table'!$I:$I,'Each Gender Events'!$A65,'Official Medal Table'!$C:$C,'Each Gender Events'!BQ$1,'Official Medal Table'!$E:$E,"Mixed")*'Medal values'!$B$3/2</f>
        <v>0</v>
      </c>
      <c r="BR65">
        <f>COUNTIFS('Official Medal Table'!$F:$F,'Each Gender Events'!$A65,'Official Medal Table'!$C:$C,'Each Gender Events'!BR$1,'Official Medal Table'!$E:$E,'Each Gender Events'!BR$2)*'Medal values'!$B$1
+ COUNTIFS('Official Medal Table'!$G:$G,'Each Gender Events'!$A65,'Official Medal Table'!$C:$C,'Each Gender Events'!BR$1,'Official Medal Table'!$E:$E,'Each Gender Events'!BR$2)*'Medal values'!$B$2
+ COUNTIFS('Official Medal Table'!$H:$H,'Each Gender Events'!$A65,'Official Medal Table'!$C:$C,'Each Gender Events'!BR$1,'Official Medal Table'!$E:$E,'Each Gender Events'!BR$2)*'Medal values'!$B$3
+ COUNTIFS('Official Medal Table'!$I:$I,'Each Gender Events'!$A65,'Official Medal Table'!$C:$C,'Each Gender Events'!BR$1,'Official Medal Table'!$E:$E,'Each Gender Events'!BR$2)*'Medal values'!$B$3
+ COUNTIFS('Official Medal Table'!$F:$F,'Each Gender Events'!$A65,'Official Medal Table'!$C:$C,'Each Gender Events'!BR$1,'Official Medal Table'!$E:$E,"Mixed")*'Medal values'!$B$1/2
+ COUNTIFS('Official Medal Table'!$G:$G,'Each Gender Events'!$A65,'Official Medal Table'!$C:$C,'Each Gender Events'!BR$1,'Official Medal Table'!$E:$E,"Mixed")*'Medal values'!$B$2/2
+ COUNTIFS('Official Medal Table'!$H:$H,'Each Gender Events'!$A65,'Official Medal Table'!$C:$C,'Each Gender Events'!BR$1,'Official Medal Table'!$E:$E,"Mixed")*'Medal values'!$B$3/2
+ COUNTIFS('Official Medal Table'!$I:$I,'Each Gender Events'!$A65,'Official Medal Table'!$C:$C,'Each Gender Events'!BR$1,'Official Medal Table'!$E:$E,"Mixed")*'Medal values'!$B$3/2</f>
        <v>0</v>
      </c>
      <c r="BS65">
        <f>COUNTIFS('Official Medal Table'!$F:$F,'Each Gender Events'!$A65,'Official Medal Table'!$C:$C,'Each Gender Events'!BS$1,'Official Medal Table'!$E:$E,'Each Gender Events'!BS$2)*'Medal values'!$B$1
+ COUNTIFS('Official Medal Table'!$G:$G,'Each Gender Events'!$A65,'Official Medal Table'!$C:$C,'Each Gender Events'!BS$1,'Official Medal Table'!$E:$E,'Each Gender Events'!BS$2)*'Medal values'!$B$2
+ COUNTIFS('Official Medal Table'!$H:$H,'Each Gender Events'!$A65,'Official Medal Table'!$C:$C,'Each Gender Events'!BS$1,'Official Medal Table'!$E:$E,'Each Gender Events'!BS$2)*'Medal values'!$B$3
+ COUNTIFS('Official Medal Table'!$I:$I,'Each Gender Events'!$A65,'Official Medal Table'!$C:$C,'Each Gender Events'!BS$1,'Official Medal Table'!$E:$E,'Each Gender Events'!BS$2)*'Medal values'!$B$3
+ COUNTIFS('Official Medal Table'!$F:$F,'Each Gender Events'!$A65,'Official Medal Table'!$C:$C,'Each Gender Events'!BS$1,'Official Medal Table'!$E:$E,"Mixed")*'Medal values'!$B$1/2
+ COUNTIFS('Official Medal Table'!$G:$G,'Each Gender Events'!$A65,'Official Medal Table'!$C:$C,'Each Gender Events'!BS$1,'Official Medal Table'!$E:$E,"Mixed")*'Medal values'!$B$2/2
+ COUNTIFS('Official Medal Table'!$H:$H,'Each Gender Events'!$A65,'Official Medal Table'!$C:$C,'Each Gender Events'!BS$1,'Official Medal Table'!$E:$E,"Mixed")*'Medal values'!$B$3/2
+ COUNTIFS('Official Medal Table'!$I:$I,'Each Gender Events'!$A65,'Official Medal Table'!$C:$C,'Each Gender Events'!BS$1,'Official Medal Table'!$E:$E,"Mixed")*'Medal values'!$B$3/2</f>
        <v>0</v>
      </c>
      <c r="BT65">
        <f>COUNTIFS('Official Medal Table'!$F:$F,'Each Gender Events'!$A65,'Official Medal Table'!$C:$C,'Each Gender Events'!BT$1,'Official Medal Table'!$E:$E,'Each Gender Events'!BT$2)*'Medal values'!$B$1
+ COUNTIFS('Official Medal Table'!$G:$G,'Each Gender Events'!$A65,'Official Medal Table'!$C:$C,'Each Gender Events'!BT$1,'Official Medal Table'!$E:$E,'Each Gender Events'!BT$2)*'Medal values'!$B$2
+ COUNTIFS('Official Medal Table'!$H:$H,'Each Gender Events'!$A65,'Official Medal Table'!$C:$C,'Each Gender Events'!BT$1,'Official Medal Table'!$E:$E,'Each Gender Events'!BT$2)*'Medal values'!$B$3
+ COUNTIFS('Official Medal Table'!$I:$I,'Each Gender Events'!$A65,'Official Medal Table'!$C:$C,'Each Gender Events'!BT$1,'Official Medal Table'!$E:$E,'Each Gender Events'!BT$2)*'Medal values'!$B$3
+ COUNTIFS('Official Medal Table'!$F:$F,'Each Gender Events'!$A65,'Official Medal Table'!$C:$C,'Each Gender Events'!BT$1,'Official Medal Table'!$E:$E,"Mixed")*'Medal values'!$B$1/2
+ COUNTIFS('Official Medal Table'!$G:$G,'Each Gender Events'!$A65,'Official Medal Table'!$C:$C,'Each Gender Events'!BT$1,'Official Medal Table'!$E:$E,"Mixed")*'Medal values'!$B$2/2
+ COUNTIFS('Official Medal Table'!$H:$H,'Each Gender Events'!$A65,'Official Medal Table'!$C:$C,'Each Gender Events'!BT$1,'Official Medal Table'!$E:$E,"Mixed")*'Medal values'!$B$3/2
+ COUNTIFS('Official Medal Table'!$I:$I,'Each Gender Events'!$A65,'Official Medal Table'!$C:$C,'Each Gender Events'!BT$1,'Official Medal Table'!$E:$E,"Mixed")*'Medal values'!$B$3/2</f>
        <v>0</v>
      </c>
      <c r="BU65">
        <f>COUNTIFS('Official Medal Table'!$F:$F,'Each Gender Events'!$A65,'Official Medal Table'!$C:$C,'Each Gender Events'!BU$1,'Official Medal Table'!$E:$E,'Each Gender Events'!BU$2)*'Medal values'!$B$1
+ COUNTIFS('Official Medal Table'!$G:$G,'Each Gender Events'!$A65,'Official Medal Table'!$C:$C,'Each Gender Events'!BU$1,'Official Medal Table'!$E:$E,'Each Gender Events'!BU$2)*'Medal values'!$B$2
+ COUNTIFS('Official Medal Table'!$H:$H,'Each Gender Events'!$A65,'Official Medal Table'!$C:$C,'Each Gender Events'!BU$1,'Official Medal Table'!$E:$E,'Each Gender Events'!BU$2)*'Medal values'!$B$3
+ COUNTIFS('Official Medal Table'!$I:$I,'Each Gender Events'!$A65,'Official Medal Table'!$C:$C,'Each Gender Events'!BU$1,'Official Medal Table'!$E:$E,'Each Gender Events'!BU$2)*'Medal values'!$B$3
+ COUNTIFS('Official Medal Table'!$F:$F,'Each Gender Events'!$A65,'Official Medal Table'!$C:$C,'Each Gender Events'!BU$1,'Official Medal Table'!$E:$E,"Mixed")*'Medal values'!$B$1/2
+ COUNTIFS('Official Medal Table'!$G:$G,'Each Gender Events'!$A65,'Official Medal Table'!$C:$C,'Each Gender Events'!BU$1,'Official Medal Table'!$E:$E,"Mixed")*'Medal values'!$B$2/2
+ COUNTIFS('Official Medal Table'!$H:$H,'Each Gender Events'!$A65,'Official Medal Table'!$C:$C,'Each Gender Events'!BU$1,'Official Medal Table'!$E:$E,"Mixed")*'Medal values'!$B$3/2
+ COUNTIFS('Official Medal Table'!$I:$I,'Each Gender Events'!$A65,'Official Medal Table'!$C:$C,'Each Gender Events'!BU$1,'Official Medal Table'!$E:$E,"Mixed")*'Medal values'!$B$3/2</f>
        <v>0</v>
      </c>
      <c r="BV65">
        <f>COUNTIFS('Official Medal Table'!$F:$F,'Each Gender Events'!$A65,'Official Medal Table'!$C:$C,'Each Gender Events'!BV$1,'Official Medal Table'!$E:$E,'Each Gender Events'!BV$2)*'Medal values'!$B$1
+ COUNTIFS('Official Medal Table'!$G:$G,'Each Gender Events'!$A65,'Official Medal Table'!$C:$C,'Each Gender Events'!BV$1,'Official Medal Table'!$E:$E,'Each Gender Events'!BV$2)*'Medal values'!$B$2
+ COUNTIFS('Official Medal Table'!$H:$H,'Each Gender Events'!$A65,'Official Medal Table'!$C:$C,'Each Gender Events'!BV$1,'Official Medal Table'!$E:$E,'Each Gender Events'!BV$2)*'Medal values'!$B$3
+ COUNTIFS('Official Medal Table'!$I:$I,'Each Gender Events'!$A65,'Official Medal Table'!$C:$C,'Each Gender Events'!BV$1,'Official Medal Table'!$E:$E,'Each Gender Events'!BV$2)*'Medal values'!$B$3
+ COUNTIFS('Official Medal Table'!$F:$F,'Each Gender Events'!$A65,'Official Medal Table'!$C:$C,'Each Gender Events'!BV$1,'Official Medal Table'!$E:$E,"Mixed")*'Medal values'!$B$1/2
+ COUNTIFS('Official Medal Table'!$G:$G,'Each Gender Events'!$A65,'Official Medal Table'!$C:$C,'Each Gender Events'!BV$1,'Official Medal Table'!$E:$E,"Mixed")*'Medal values'!$B$2/2
+ COUNTIFS('Official Medal Table'!$H:$H,'Each Gender Events'!$A65,'Official Medal Table'!$C:$C,'Each Gender Events'!BV$1,'Official Medal Table'!$E:$E,"Mixed")*'Medal values'!$B$3/2
+ COUNTIFS('Official Medal Table'!$I:$I,'Each Gender Events'!$A65,'Official Medal Table'!$C:$C,'Each Gender Events'!BV$1,'Official Medal Table'!$E:$E,"Mixed")*'Medal values'!$B$3/2</f>
        <v>0</v>
      </c>
      <c r="BW65">
        <f>COUNTIFS('Official Medal Table'!$F:$F,'Each Gender Events'!$A65,'Official Medal Table'!$C:$C,'Each Gender Events'!BW$1,'Official Medal Table'!$E:$E,'Each Gender Events'!BW$2)*'Medal values'!$B$1
+ COUNTIFS('Official Medal Table'!$G:$G,'Each Gender Events'!$A65,'Official Medal Table'!$C:$C,'Each Gender Events'!BW$1,'Official Medal Table'!$E:$E,'Each Gender Events'!BW$2)*'Medal values'!$B$2
+ COUNTIFS('Official Medal Table'!$H:$H,'Each Gender Events'!$A65,'Official Medal Table'!$C:$C,'Each Gender Events'!BW$1,'Official Medal Table'!$E:$E,'Each Gender Events'!BW$2)*'Medal values'!$B$3
+ COUNTIFS('Official Medal Table'!$I:$I,'Each Gender Events'!$A65,'Official Medal Table'!$C:$C,'Each Gender Events'!BW$1,'Official Medal Table'!$E:$E,'Each Gender Events'!BW$2)*'Medal values'!$B$3
+ COUNTIFS('Official Medal Table'!$F:$F,'Each Gender Events'!$A65,'Official Medal Table'!$C:$C,'Each Gender Events'!BW$1,'Official Medal Table'!$E:$E,"Mixed")*'Medal values'!$B$1/2
+ COUNTIFS('Official Medal Table'!$G:$G,'Each Gender Events'!$A65,'Official Medal Table'!$C:$C,'Each Gender Events'!BW$1,'Official Medal Table'!$E:$E,"Mixed")*'Medal values'!$B$2/2
+ COUNTIFS('Official Medal Table'!$H:$H,'Each Gender Events'!$A65,'Official Medal Table'!$C:$C,'Each Gender Events'!BW$1,'Official Medal Table'!$E:$E,"Mixed")*'Medal values'!$B$3/2
+ COUNTIFS('Official Medal Table'!$I:$I,'Each Gender Events'!$A65,'Official Medal Table'!$C:$C,'Each Gender Events'!BW$1,'Official Medal Table'!$E:$E,"Mixed")*'Medal values'!$B$3/2</f>
        <v>0</v>
      </c>
      <c r="BX65">
        <f>COUNTIFS('Official Medal Table'!$F:$F,'Each Gender Events'!$A65,'Official Medal Table'!$C:$C,'Each Gender Events'!BX$1,'Official Medal Table'!$E:$E,'Each Gender Events'!BX$2)*'Medal values'!$B$1
+ COUNTIFS('Official Medal Table'!$G:$G,'Each Gender Events'!$A65,'Official Medal Table'!$C:$C,'Each Gender Events'!BX$1,'Official Medal Table'!$E:$E,'Each Gender Events'!BX$2)*'Medal values'!$B$2
+ COUNTIFS('Official Medal Table'!$H:$H,'Each Gender Events'!$A65,'Official Medal Table'!$C:$C,'Each Gender Events'!BX$1,'Official Medal Table'!$E:$E,'Each Gender Events'!BX$2)*'Medal values'!$B$3
+ COUNTIFS('Official Medal Table'!$I:$I,'Each Gender Events'!$A65,'Official Medal Table'!$C:$C,'Each Gender Events'!BX$1,'Official Medal Table'!$E:$E,'Each Gender Events'!BX$2)*'Medal values'!$B$3
+ COUNTIFS('Official Medal Table'!$F:$F,'Each Gender Events'!$A65,'Official Medal Table'!$C:$C,'Each Gender Events'!BX$1,'Official Medal Table'!$E:$E,"Mixed")*'Medal values'!$B$1/2
+ COUNTIFS('Official Medal Table'!$G:$G,'Each Gender Events'!$A65,'Official Medal Table'!$C:$C,'Each Gender Events'!BX$1,'Official Medal Table'!$E:$E,"Mixed")*'Medal values'!$B$2/2
+ COUNTIFS('Official Medal Table'!$H:$H,'Each Gender Events'!$A65,'Official Medal Table'!$C:$C,'Each Gender Events'!BX$1,'Official Medal Table'!$E:$E,"Mixed")*'Medal values'!$B$3/2
+ COUNTIFS('Official Medal Table'!$I:$I,'Each Gender Events'!$A65,'Official Medal Table'!$C:$C,'Each Gender Events'!BX$1,'Official Medal Table'!$E:$E,"Mixed")*'Medal values'!$B$3/2</f>
        <v>0</v>
      </c>
      <c r="BY65">
        <f>COUNTIFS('Official Medal Table'!$F:$F,'Each Gender Events'!$A65,'Official Medal Table'!$C:$C,'Each Gender Events'!BY$1,'Official Medal Table'!$E:$E,'Each Gender Events'!BY$2)*'Medal values'!$B$1
+ COUNTIFS('Official Medal Table'!$G:$G,'Each Gender Events'!$A65,'Official Medal Table'!$C:$C,'Each Gender Events'!BY$1,'Official Medal Table'!$E:$E,'Each Gender Events'!BY$2)*'Medal values'!$B$2
+ COUNTIFS('Official Medal Table'!$H:$H,'Each Gender Events'!$A65,'Official Medal Table'!$C:$C,'Each Gender Events'!BY$1,'Official Medal Table'!$E:$E,'Each Gender Events'!BY$2)*'Medal values'!$B$3
+ COUNTIFS('Official Medal Table'!$I:$I,'Each Gender Events'!$A65,'Official Medal Table'!$C:$C,'Each Gender Events'!BY$1,'Official Medal Table'!$E:$E,'Each Gender Events'!BY$2)*'Medal values'!$B$3
+ COUNTIFS('Official Medal Table'!$F:$F,'Each Gender Events'!$A65,'Official Medal Table'!$C:$C,'Each Gender Events'!BY$1,'Official Medal Table'!$E:$E,"Mixed")*'Medal values'!$B$1/2
+ COUNTIFS('Official Medal Table'!$G:$G,'Each Gender Events'!$A65,'Official Medal Table'!$C:$C,'Each Gender Events'!BY$1,'Official Medal Table'!$E:$E,"Mixed")*'Medal values'!$B$2/2
+ COUNTIFS('Official Medal Table'!$H:$H,'Each Gender Events'!$A65,'Official Medal Table'!$C:$C,'Each Gender Events'!BY$1,'Official Medal Table'!$E:$E,"Mixed")*'Medal values'!$B$3/2
+ COUNTIFS('Official Medal Table'!$I:$I,'Each Gender Events'!$A65,'Official Medal Table'!$C:$C,'Each Gender Events'!BY$1,'Official Medal Table'!$E:$E,"Mixed")*'Medal values'!$B$3/2</f>
        <v>0</v>
      </c>
      <c r="BZ65">
        <f>COUNTIFS('Official Medal Table'!$F:$F,'Each Gender Events'!$A65,'Official Medal Table'!$C:$C,'Each Gender Events'!BZ$1,'Official Medal Table'!$E:$E,'Each Gender Events'!BZ$2)*'Medal values'!$B$1
+ COUNTIFS('Official Medal Table'!$G:$G,'Each Gender Events'!$A65,'Official Medal Table'!$C:$C,'Each Gender Events'!BZ$1,'Official Medal Table'!$E:$E,'Each Gender Events'!BZ$2)*'Medal values'!$B$2
+ COUNTIFS('Official Medal Table'!$H:$H,'Each Gender Events'!$A65,'Official Medal Table'!$C:$C,'Each Gender Events'!BZ$1,'Official Medal Table'!$E:$E,'Each Gender Events'!BZ$2)*'Medal values'!$B$3
+ COUNTIFS('Official Medal Table'!$I:$I,'Each Gender Events'!$A65,'Official Medal Table'!$C:$C,'Each Gender Events'!BZ$1,'Official Medal Table'!$E:$E,'Each Gender Events'!BZ$2)*'Medal values'!$B$3
+ COUNTIFS('Official Medal Table'!$F:$F,'Each Gender Events'!$A65,'Official Medal Table'!$C:$C,'Each Gender Events'!BZ$1,'Official Medal Table'!$E:$E,"Mixed")*'Medal values'!$B$1/2
+ COUNTIFS('Official Medal Table'!$G:$G,'Each Gender Events'!$A65,'Official Medal Table'!$C:$C,'Each Gender Events'!BZ$1,'Official Medal Table'!$E:$E,"Mixed")*'Medal values'!$B$2/2
+ COUNTIFS('Official Medal Table'!$H:$H,'Each Gender Events'!$A65,'Official Medal Table'!$C:$C,'Each Gender Events'!BZ$1,'Official Medal Table'!$E:$E,"Mixed")*'Medal values'!$B$3/2
+ COUNTIFS('Official Medal Table'!$I:$I,'Each Gender Events'!$A65,'Official Medal Table'!$C:$C,'Each Gender Events'!BZ$1,'Official Medal Table'!$E:$E,"Mixed")*'Medal values'!$B$3/2</f>
        <v>0</v>
      </c>
      <c r="CA65">
        <f>COUNTIFS('Official Medal Table'!$F:$F,'Each Gender Events'!$A65,'Official Medal Table'!$C:$C,'Each Gender Events'!CA$1,'Official Medal Table'!$E:$E,'Each Gender Events'!CA$2)*'Medal values'!$B$1
+ COUNTIFS('Official Medal Table'!$G:$G,'Each Gender Events'!$A65,'Official Medal Table'!$C:$C,'Each Gender Events'!CA$1,'Official Medal Table'!$E:$E,'Each Gender Events'!CA$2)*'Medal values'!$B$2
+ COUNTIFS('Official Medal Table'!$H:$H,'Each Gender Events'!$A65,'Official Medal Table'!$C:$C,'Each Gender Events'!CA$1,'Official Medal Table'!$E:$E,'Each Gender Events'!CA$2)*'Medal values'!$B$3
+ COUNTIFS('Official Medal Table'!$I:$I,'Each Gender Events'!$A65,'Official Medal Table'!$C:$C,'Each Gender Events'!CA$1,'Official Medal Table'!$E:$E,'Each Gender Events'!CA$2)*'Medal values'!$B$3
+ COUNTIFS('Official Medal Table'!$F:$F,'Each Gender Events'!$A65,'Official Medal Table'!$C:$C,'Each Gender Events'!CA$1,'Official Medal Table'!$E:$E,"Mixed")*'Medal values'!$B$1/2
+ COUNTIFS('Official Medal Table'!$G:$G,'Each Gender Events'!$A65,'Official Medal Table'!$C:$C,'Each Gender Events'!CA$1,'Official Medal Table'!$E:$E,"Mixed")*'Medal values'!$B$2/2
+ COUNTIFS('Official Medal Table'!$H:$H,'Each Gender Events'!$A65,'Official Medal Table'!$C:$C,'Each Gender Events'!CA$1,'Official Medal Table'!$E:$E,"Mixed")*'Medal values'!$B$3/2
+ COUNTIFS('Official Medal Table'!$I:$I,'Each Gender Events'!$A65,'Official Medal Table'!$C:$C,'Each Gender Events'!CA$1,'Official Medal Table'!$E:$E,"Mixed")*'Medal values'!$B$3/2</f>
        <v>0</v>
      </c>
      <c r="CB65">
        <f>COUNTIFS('Official Medal Table'!$F:$F,'Each Gender Events'!$A65,'Official Medal Table'!$C:$C,'Each Gender Events'!CB$1,'Official Medal Table'!$E:$E,'Each Gender Events'!CB$2)*'Medal values'!$B$1
+ COUNTIFS('Official Medal Table'!$G:$G,'Each Gender Events'!$A65,'Official Medal Table'!$C:$C,'Each Gender Events'!CB$1,'Official Medal Table'!$E:$E,'Each Gender Events'!CB$2)*'Medal values'!$B$2
+ COUNTIFS('Official Medal Table'!$H:$H,'Each Gender Events'!$A65,'Official Medal Table'!$C:$C,'Each Gender Events'!CB$1,'Official Medal Table'!$E:$E,'Each Gender Events'!CB$2)*'Medal values'!$B$3
+ COUNTIFS('Official Medal Table'!$I:$I,'Each Gender Events'!$A65,'Official Medal Table'!$C:$C,'Each Gender Events'!CB$1,'Official Medal Table'!$E:$E,'Each Gender Events'!CB$2)*'Medal values'!$B$3
+ COUNTIFS('Official Medal Table'!$F:$F,'Each Gender Events'!$A65,'Official Medal Table'!$C:$C,'Each Gender Events'!CB$1,'Official Medal Table'!$E:$E,"Mixed")*'Medal values'!$B$1/2
+ COUNTIFS('Official Medal Table'!$G:$G,'Each Gender Events'!$A65,'Official Medal Table'!$C:$C,'Each Gender Events'!CB$1,'Official Medal Table'!$E:$E,"Mixed")*'Medal values'!$B$2/2
+ COUNTIFS('Official Medal Table'!$H:$H,'Each Gender Events'!$A65,'Official Medal Table'!$C:$C,'Each Gender Events'!CB$1,'Official Medal Table'!$E:$E,"Mixed")*'Medal values'!$B$3/2
+ COUNTIFS('Official Medal Table'!$I:$I,'Each Gender Events'!$A65,'Official Medal Table'!$C:$C,'Each Gender Events'!CB$1,'Official Medal Table'!$E:$E,"Mixed")*'Medal values'!$B$3/2</f>
        <v>0</v>
      </c>
      <c r="CC65">
        <f>COUNTIFS('Official Medal Table'!$F:$F,'Each Gender Events'!$A65,'Official Medal Table'!$C:$C,'Each Gender Events'!CC$1,'Official Medal Table'!$E:$E,'Each Gender Events'!CC$2)*'Medal values'!$B$1
+ COUNTIFS('Official Medal Table'!$G:$G,'Each Gender Events'!$A65,'Official Medal Table'!$C:$C,'Each Gender Events'!CC$1,'Official Medal Table'!$E:$E,'Each Gender Events'!CC$2)*'Medal values'!$B$2
+ COUNTIFS('Official Medal Table'!$H:$H,'Each Gender Events'!$A65,'Official Medal Table'!$C:$C,'Each Gender Events'!CC$1,'Official Medal Table'!$E:$E,'Each Gender Events'!CC$2)*'Medal values'!$B$3
+ COUNTIFS('Official Medal Table'!$I:$I,'Each Gender Events'!$A65,'Official Medal Table'!$C:$C,'Each Gender Events'!CC$1,'Official Medal Table'!$E:$E,'Each Gender Events'!CC$2)*'Medal values'!$B$3
+ COUNTIFS('Official Medal Table'!$F:$F,'Each Gender Events'!$A65,'Official Medal Table'!$C:$C,'Each Gender Events'!CC$1,'Official Medal Table'!$E:$E,"Mixed")*'Medal values'!$B$1/2
+ COUNTIFS('Official Medal Table'!$G:$G,'Each Gender Events'!$A65,'Official Medal Table'!$C:$C,'Each Gender Events'!CC$1,'Official Medal Table'!$E:$E,"Mixed")*'Medal values'!$B$2/2
+ COUNTIFS('Official Medal Table'!$H:$H,'Each Gender Events'!$A65,'Official Medal Table'!$C:$C,'Each Gender Events'!CC$1,'Official Medal Table'!$E:$E,"Mixed")*'Medal values'!$B$3/2
+ COUNTIFS('Official Medal Table'!$I:$I,'Each Gender Events'!$A65,'Official Medal Table'!$C:$C,'Each Gender Events'!CC$1,'Official Medal Table'!$E:$E,"Mixed")*'Medal values'!$B$3/2</f>
        <v>0</v>
      </c>
      <c r="CD65">
        <f>COUNTIFS('Official Medal Table'!$F:$F,'Each Gender Events'!$A65,'Official Medal Table'!$C:$C,'Each Gender Events'!CD$1,'Official Medal Table'!$E:$E,'Each Gender Events'!CD$2)*'Medal values'!$B$1
+ COUNTIFS('Official Medal Table'!$G:$G,'Each Gender Events'!$A65,'Official Medal Table'!$C:$C,'Each Gender Events'!CD$1,'Official Medal Table'!$E:$E,'Each Gender Events'!CD$2)*'Medal values'!$B$2
+ COUNTIFS('Official Medal Table'!$H:$H,'Each Gender Events'!$A65,'Official Medal Table'!$C:$C,'Each Gender Events'!CD$1,'Official Medal Table'!$E:$E,'Each Gender Events'!CD$2)*'Medal values'!$B$3
+ COUNTIFS('Official Medal Table'!$I:$I,'Each Gender Events'!$A65,'Official Medal Table'!$C:$C,'Each Gender Events'!CD$1,'Official Medal Table'!$E:$E,'Each Gender Events'!CD$2)*'Medal values'!$B$3
+ COUNTIFS('Official Medal Table'!$F:$F,'Each Gender Events'!$A65,'Official Medal Table'!$C:$C,'Each Gender Events'!CD$1,'Official Medal Table'!$E:$E,"Mixed")*'Medal values'!$B$1/2
+ COUNTIFS('Official Medal Table'!$G:$G,'Each Gender Events'!$A65,'Official Medal Table'!$C:$C,'Each Gender Events'!CD$1,'Official Medal Table'!$E:$E,"Mixed")*'Medal values'!$B$2/2
+ COUNTIFS('Official Medal Table'!$H:$H,'Each Gender Events'!$A65,'Official Medal Table'!$C:$C,'Each Gender Events'!CD$1,'Official Medal Table'!$E:$E,"Mixed")*'Medal values'!$B$3/2
+ COUNTIFS('Official Medal Table'!$I:$I,'Each Gender Events'!$A65,'Official Medal Table'!$C:$C,'Each Gender Events'!CD$1,'Official Medal Table'!$E:$E,"Mixed")*'Medal values'!$B$3/2</f>
        <v>0</v>
      </c>
      <c r="CE65">
        <f>COUNTIFS('Official Medal Table'!$F:$F,'Each Gender Events'!$A65,'Official Medal Table'!$C:$C,'Each Gender Events'!CE$1,'Official Medal Table'!$E:$E,'Each Gender Events'!CE$2)*'Medal values'!$B$1
+ COUNTIFS('Official Medal Table'!$G:$G,'Each Gender Events'!$A65,'Official Medal Table'!$C:$C,'Each Gender Events'!CE$1,'Official Medal Table'!$E:$E,'Each Gender Events'!CE$2)*'Medal values'!$B$2
+ COUNTIFS('Official Medal Table'!$H:$H,'Each Gender Events'!$A65,'Official Medal Table'!$C:$C,'Each Gender Events'!CE$1,'Official Medal Table'!$E:$E,'Each Gender Events'!CE$2)*'Medal values'!$B$3
+ COUNTIFS('Official Medal Table'!$I:$I,'Each Gender Events'!$A65,'Official Medal Table'!$C:$C,'Each Gender Events'!CE$1,'Official Medal Table'!$E:$E,'Each Gender Events'!CE$2)*'Medal values'!$B$3
+ COUNTIFS('Official Medal Table'!$F:$F,'Each Gender Events'!$A65,'Official Medal Table'!$C:$C,'Each Gender Events'!CE$1,'Official Medal Table'!$E:$E,"Mixed")*'Medal values'!$B$1/2
+ COUNTIFS('Official Medal Table'!$G:$G,'Each Gender Events'!$A65,'Official Medal Table'!$C:$C,'Each Gender Events'!CE$1,'Official Medal Table'!$E:$E,"Mixed")*'Medal values'!$B$2/2
+ COUNTIFS('Official Medal Table'!$H:$H,'Each Gender Events'!$A65,'Official Medal Table'!$C:$C,'Each Gender Events'!CE$1,'Official Medal Table'!$E:$E,"Mixed")*'Medal values'!$B$3/2
+ COUNTIFS('Official Medal Table'!$I:$I,'Each Gender Events'!$A65,'Official Medal Table'!$C:$C,'Each Gender Events'!CE$1,'Official Medal Table'!$E:$E,"Mixed")*'Medal values'!$B$3/2</f>
        <v>0</v>
      </c>
      <c r="CF65">
        <f>COUNTIFS('Official Medal Table'!$F:$F,'Each Gender Events'!$A65,'Official Medal Table'!$C:$C,'Each Gender Events'!CF$1,'Official Medal Table'!$E:$E,'Each Gender Events'!CF$2)*'Medal values'!$B$1
+ COUNTIFS('Official Medal Table'!$G:$G,'Each Gender Events'!$A65,'Official Medal Table'!$C:$C,'Each Gender Events'!CF$1,'Official Medal Table'!$E:$E,'Each Gender Events'!CF$2)*'Medal values'!$B$2
+ COUNTIFS('Official Medal Table'!$H:$H,'Each Gender Events'!$A65,'Official Medal Table'!$C:$C,'Each Gender Events'!CF$1,'Official Medal Table'!$E:$E,'Each Gender Events'!CF$2)*'Medal values'!$B$3
+ COUNTIFS('Official Medal Table'!$I:$I,'Each Gender Events'!$A65,'Official Medal Table'!$C:$C,'Each Gender Events'!CF$1,'Official Medal Table'!$E:$E,'Each Gender Events'!CF$2)*'Medal values'!$B$3
+ COUNTIFS('Official Medal Table'!$F:$F,'Each Gender Events'!$A65,'Official Medal Table'!$C:$C,'Each Gender Events'!CF$1,'Official Medal Table'!$E:$E,"Mixed")*'Medal values'!$B$1/2
+ COUNTIFS('Official Medal Table'!$G:$G,'Each Gender Events'!$A65,'Official Medal Table'!$C:$C,'Each Gender Events'!CF$1,'Official Medal Table'!$E:$E,"Mixed")*'Medal values'!$B$2/2
+ COUNTIFS('Official Medal Table'!$H:$H,'Each Gender Events'!$A65,'Official Medal Table'!$C:$C,'Each Gender Events'!CF$1,'Official Medal Table'!$E:$E,"Mixed")*'Medal values'!$B$3/2
+ COUNTIFS('Official Medal Table'!$I:$I,'Each Gender Events'!$A65,'Official Medal Table'!$C:$C,'Each Gender Events'!CF$1,'Official Medal Table'!$E:$E,"Mixed")*'Medal values'!$B$3/2</f>
        <v>0</v>
      </c>
      <c r="CG65">
        <f>COUNTIFS('Official Medal Table'!$F:$F,'Each Gender Events'!$A65,'Official Medal Table'!$C:$C,'Each Gender Events'!CG$1,'Official Medal Table'!$E:$E,'Each Gender Events'!CG$2)*'Medal values'!$B$1
+ COUNTIFS('Official Medal Table'!$G:$G,'Each Gender Events'!$A65,'Official Medal Table'!$C:$C,'Each Gender Events'!CG$1,'Official Medal Table'!$E:$E,'Each Gender Events'!CG$2)*'Medal values'!$B$2
+ COUNTIFS('Official Medal Table'!$H:$H,'Each Gender Events'!$A65,'Official Medal Table'!$C:$C,'Each Gender Events'!CG$1,'Official Medal Table'!$E:$E,'Each Gender Events'!CG$2)*'Medal values'!$B$3
+ COUNTIFS('Official Medal Table'!$I:$I,'Each Gender Events'!$A65,'Official Medal Table'!$C:$C,'Each Gender Events'!CG$1,'Official Medal Table'!$E:$E,'Each Gender Events'!CG$2)*'Medal values'!$B$3
+ COUNTIFS('Official Medal Table'!$F:$F,'Each Gender Events'!$A65,'Official Medal Table'!$C:$C,'Each Gender Events'!CG$1,'Official Medal Table'!$E:$E,"Mixed")*'Medal values'!$B$1/2
+ COUNTIFS('Official Medal Table'!$G:$G,'Each Gender Events'!$A65,'Official Medal Table'!$C:$C,'Each Gender Events'!CG$1,'Official Medal Table'!$E:$E,"Mixed")*'Medal values'!$B$2/2
+ COUNTIFS('Official Medal Table'!$H:$H,'Each Gender Events'!$A65,'Official Medal Table'!$C:$C,'Each Gender Events'!CG$1,'Official Medal Table'!$E:$E,"Mixed")*'Medal values'!$B$3/2
+ COUNTIFS('Official Medal Table'!$I:$I,'Each Gender Events'!$A65,'Official Medal Table'!$C:$C,'Each Gender Events'!CG$1,'Official Medal Table'!$E:$E,"Mixed")*'Medal values'!$B$3/2</f>
        <v>0</v>
      </c>
      <c r="CH65">
        <f>COUNTIFS('Official Medal Table'!$F:$F,'Each Gender Events'!$A65,'Official Medal Table'!$C:$C,'Each Gender Events'!CH$1,'Official Medal Table'!$E:$E,'Each Gender Events'!CH$2)*'Medal values'!$B$1
+ COUNTIFS('Official Medal Table'!$G:$G,'Each Gender Events'!$A65,'Official Medal Table'!$C:$C,'Each Gender Events'!CH$1,'Official Medal Table'!$E:$E,'Each Gender Events'!CH$2)*'Medal values'!$B$2
+ COUNTIFS('Official Medal Table'!$H:$H,'Each Gender Events'!$A65,'Official Medal Table'!$C:$C,'Each Gender Events'!CH$1,'Official Medal Table'!$E:$E,'Each Gender Events'!CH$2)*'Medal values'!$B$3
+ COUNTIFS('Official Medal Table'!$I:$I,'Each Gender Events'!$A65,'Official Medal Table'!$C:$C,'Each Gender Events'!CH$1,'Official Medal Table'!$E:$E,'Each Gender Events'!CH$2)*'Medal values'!$B$3
+ COUNTIFS('Official Medal Table'!$F:$F,'Each Gender Events'!$A65,'Official Medal Table'!$C:$C,'Each Gender Events'!CH$1,'Official Medal Table'!$E:$E,"Mixed")*'Medal values'!$B$1/2
+ COUNTIFS('Official Medal Table'!$G:$G,'Each Gender Events'!$A65,'Official Medal Table'!$C:$C,'Each Gender Events'!CH$1,'Official Medal Table'!$E:$E,"Mixed")*'Medal values'!$B$2/2
+ COUNTIFS('Official Medal Table'!$H:$H,'Each Gender Events'!$A65,'Official Medal Table'!$C:$C,'Each Gender Events'!CH$1,'Official Medal Table'!$E:$E,"Mixed")*'Medal values'!$B$3/2
+ COUNTIFS('Official Medal Table'!$I:$I,'Each Gender Events'!$A65,'Official Medal Table'!$C:$C,'Each Gender Events'!CH$1,'Official Medal Table'!$E:$E,"Mixed")*'Medal values'!$B$3/2</f>
        <v>0</v>
      </c>
      <c r="CI65">
        <f>COUNTIFS('Official Medal Table'!$F:$F,'Each Gender Events'!$A65,'Official Medal Table'!$C:$C,'Each Gender Events'!CI$1,'Official Medal Table'!$E:$E,'Each Gender Events'!CI$2)*'Medal values'!$B$1
+ COUNTIFS('Official Medal Table'!$G:$G,'Each Gender Events'!$A65,'Official Medal Table'!$C:$C,'Each Gender Events'!CI$1,'Official Medal Table'!$E:$E,'Each Gender Events'!CI$2)*'Medal values'!$B$2
+ COUNTIFS('Official Medal Table'!$H:$H,'Each Gender Events'!$A65,'Official Medal Table'!$C:$C,'Each Gender Events'!CI$1,'Official Medal Table'!$E:$E,'Each Gender Events'!CI$2)*'Medal values'!$B$3
+ COUNTIFS('Official Medal Table'!$I:$I,'Each Gender Events'!$A65,'Official Medal Table'!$C:$C,'Each Gender Events'!CI$1,'Official Medal Table'!$E:$E,'Each Gender Events'!CI$2)*'Medal values'!$B$3
+ COUNTIFS('Official Medal Table'!$F:$F,'Each Gender Events'!$A65,'Official Medal Table'!$C:$C,'Each Gender Events'!CI$1,'Official Medal Table'!$E:$E,"Mixed")*'Medal values'!$B$1/2
+ COUNTIFS('Official Medal Table'!$G:$G,'Each Gender Events'!$A65,'Official Medal Table'!$C:$C,'Each Gender Events'!CI$1,'Official Medal Table'!$E:$E,"Mixed")*'Medal values'!$B$2/2
+ COUNTIFS('Official Medal Table'!$H:$H,'Each Gender Events'!$A65,'Official Medal Table'!$C:$C,'Each Gender Events'!CI$1,'Official Medal Table'!$E:$E,"Mixed")*'Medal values'!$B$3/2
+ COUNTIFS('Official Medal Table'!$I:$I,'Each Gender Events'!$A65,'Official Medal Table'!$C:$C,'Each Gender Events'!CI$1,'Official Medal Table'!$E:$E,"Mixed")*'Medal values'!$B$3/2</f>
        <v>0</v>
      </c>
      <c r="CJ65">
        <f>COUNTIFS('Official Medal Table'!$F:$F,'Each Gender Events'!$A65,'Official Medal Table'!$C:$C,'Each Gender Events'!CJ$1,'Official Medal Table'!$E:$E,'Each Gender Events'!CJ$2)*'Medal values'!$B$1
+ COUNTIFS('Official Medal Table'!$G:$G,'Each Gender Events'!$A65,'Official Medal Table'!$C:$C,'Each Gender Events'!CJ$1,'Official Medal Table'!$E:$E,'Each Gender Events'!CJ$2)*'Medal values'!$B$2
+ COUNTIFS('Official Medal Table'!$H:$H,'Each Gender Events'!$A65,'Official Medal Table'!$C:$C,'Each Gender Events'!CJ$1,'Official Medal Table'!$E:$E,'Each Gender Events'!CJ$2)*'Medal values'!$B$3
+ COUNTIFS('Official Medal Table'!$I:$I,'Each Gender Events'!$A65,'Official Medal Table'!$C:$C,'Each Gender Events'!CJ$1,'Official Medal Table'!$E:$E,'Each Gender Events'!CJ$2)*'Medal values'!$B$3
+ COUNTIFS('Official Medal Table'!$F:$F,'Each Gender Events'!$A65,'Official Medal Table'!$C:$C,'Each Gender Events'!CJ$1,'Official Medal Table'!$E:$E,"Mixed")*'Medal values'!$B$1/2
+ COUNTIFS('Official Medal Table'!$G:$G,'Each Gender Events'!$A65,'Official Medal Table'!$C:$C,'Each Gender Events'!CJ$1,'Official Medal Table'!$E:$E,"Mixed")*'Medal values'!$B$2/2
+ COUNTIFS('Official Medal Table'!$H:$H,'Each Gender Events'!$A65,'Official Medal Table'!$C:$C,'Each Gender Events'!CJ$1,'Official Medal Table'!$E:$E,"Mixed")*'Medal values'!$B$3/2
+ COUNTIFS('Official Medal Table'!$I:$I,'Each Gender Events'!$A65,'Official Medal Table'!$C:$C,'Each Gender Events'!CJ$1,'Official Medal Table'!$E:$E,"Mixed")*'Medal values'!$B$3/2</f>
        <v>0</v>
      </c>
      <c r="CK65">
        <f>COUNTIFS('Official Medal Table'!$F:$F,'Each Gender Events'!$A65,'Official Medal Table'!$C:$C,'Each Gender Events'!CK$1,'Official Medal Table'!$E:$E,'Each Gender Events'!CK$2)*'Medal values'!$B$1
+ COUNTIFS('Official Medal Table'!$G:$G,'Each Gender Events'!$A65,'Official Medal Table'!$C:$C,'Each Gender Events'!CK$1,'Official Medal Table'!$E:$E,'Each Gender Events'!CK$2)*'Medal values'!$B$2
+ COUNTIFS('Official Medal Table'!$H:$H,'Each Gender Events'!$A65,'Official Medal Table'!$C:$C,'Each Gender Events'!CK$1,'Official Medal Table'!$E:$E,'Each Gender Events'!CK$2)*'Medal values'!$B$3
+ COUNTIFS('Official Medal Table'!$I:$I,'Each Gender Events'!$A65,'Official Medal Table'!$C:$C,'Each Gender Events'!CK$1,'Official Medal Table'!$E:$E,'Each Gender Events'!CK$2)*'Medal values'!$B$3
+ COUNTIFS('Official Medal Table'!$F:$F,'Each Gender Events'!$A65,'Official Medal Table'!$C:$C,'Each Gender Events'!CK$1,'Official Medal Table'!$E:$E,"Mixed")*'Medal values'!$B$1/2
+ COUNTIFS('Official Medal Table'!$G:$G,'Each Gender Events'!$A65,'Official Medal Table'!$C:$C,'Each Gender Events'!CK$1,'Official Medal Table'!$E:$E,"Mixed")*'Medal values'!$B$2/2
+ COUNTIFS('Official Medal Table'!$H:$H,'Each Gender Events'!$A65,'Official Medal Table'!$C:$C,'Each Gender Events'!CK$1,'Official Medal Table'!$E:$E,"Mixed")*'Medal values'!$B$3/2
+ COUNTIFS('Official Medal Table'!$I:$I,'Each Gender Events'!$A65,'Official Medal Table'!$C:$C,'Each Gender Events'!CK$1,'Official Medal Table'!$E:$E,"Mixed")*'Medal values'!$B$3/2</f>
        <v>0</v>
      </c>
      <c r="CL65">
        <f>COUNTIFS('Official Medal Table'!$F:$F,'Each Gender Events'!$A65,'Official Medal Table'!$C:$C,'Each Gender Events'!CL$1,'Official Medal Table'!$E:$E,'Each Gender Events'!CL$2)*'Medal values'!$B$1
+ COUNTIFS('Official Medal Table'!$G:$G,'Each Gender Events'!$A65,'Official Medal Table'!$C:$C,'Each Gender Events'!CL$1,'Official Medal Table'!$E:$E,'Each Gender Events'!CL$2)*'Medal values'!$B$2
+ COUNTIFS('Official Medal Table'!$H:$H,'Each Gender Events'!$A65,'Official Medal Table'!$C:$C,'Each Gender Events'!CL$1,'Official Medal Table'!$E:$E,'Each Gender Events'!CL$2)*'Medal values'!$B$3
+ COUNTIFS('Official Medal Table'!$I:$I,'Each Gender Events'!$A65,'Official Medal Table'!$C:$C,'Each Gender Events'!CL$1,'Official Medal Table'!$E:$E,'Each Gender Events'!CL$2)*'Medal values'!$B$3
+ COUNTIFS('Official Medal Table'!$F:$F,'Each Gender Events'!$A65,'Official Medal Table'!$C:$C,'Each Gender Events'!CL$1,'Official Medal Table'!$E:$E,"Mixed")*'Medal values'!$B$1/2
+ COUNTIFS('Official Medal Table'!$G:$G,'Each Gender Events'!$A65,'Official Medal Table'!$C:$C,'Each Gender Events'!CL$1,'Official Medal Table'!$E:$E,"Mixed")*'Medal values'!$B$2/2
+ COUNTIFS('Official Medal Table'!$H:$H,'Each Gender Events'!$A65,'Official Medal Table'!$C:$C,'Each Gender Events'!CL$1,'Official Medal Table'!$E:$E,"Mixed")*'Medal values'!$B$3/2
+ COUNTIFS('Official Medal Table'!$I:$I,'Each Gender Events'!$A65,'Official Medal Table'!$C:$C,'Each Gender Events'!CL$1,'Official Medal Table'!$E:$E,"Mixed")*'Medal values'!$B$3/2</f>
        <v>0</v>
      </c>
      <c r="CM65">
        <f>COUNTIFS('Official Medal Table'!$F:$F,'Each Gender Events'!$A65,'Official Medal Table'!$C:$C,'Each Gender Events'!CM$1,'Official Medal Table'!$E:$E,'Each Gender Events'!CM$2)*'Medal values'!$B$1
+ COUNTIFS('Official Medal Table'!$G:$G,'Each Gender Events'!$A65,'Official Medal Table'!$C:$C,'Each Gender Events'!CM$1,'Official Medal Table'!$E:$E,'Each Gender Events'!CM$2)*'Medal values'!$B$2
+ COUNTIFS('Official Medal Table'!$H:$H,'Each Gender Events'!$A65,'Official Medal Table'!$C:$C,'Each Gender Events'!CM$1,'Official Medal Table'!$E:$E,'Each Gender Events'!CM$2)*'Medal values'!$B$3
+ COUNTIFS('Official Medal Table'!$I:$I,'Each Gender Events'!$A65,'Official Medal Table'!$C:$C,'Each Gender Events'!CM$1,'Official Medal Table'!$E:$E,'Each Gender Events'!CM$2)*'Medal values'!$B$3
+ COUNTIFS('Official Medal Table'!$F:$F,'Each Gender Events'!$A65,'Official Medal Table'!$C:$C,'Each Gender Events'!CM$1,'Official Medal Table'!$E:$E,"Mixed")*'Medal values'!$B$1/2
+ COUNTIFS('Official Medal Table'!$G:$G,'Each Gender Events'!$A65,'Official Medal Table'!$C:$C,'Each Gender Events'!CM$1,'Official Medal Table'!$E:$E,"Mixed")*'Medal values'!$B$2/2
+ COUNTIFS('Official Medal Table'!$H:$H,'Each Gender Events'!$A65,'Official Medal Table'!$C:$C,'Each Gender Events'!CM$1,'Official Medal Table'!$E:$E,"Mixed")*'Medal values'!$B$3/2
+ COUNTIFS('Official Medal Table'!$I:$I,'Each Gender Events'!$A65,'Official Medal Table'!$C:$C,'Each Gender Events'!CM$1,'Official Medal Table'!$E:$E,"Mixed")*'Medal values'!$B$3/2</f>
        <v>0</v>
      </c>
      <c r="CN65">
        <f>COUNTIFS('Official Medal Table'!$F:$F,'Each Gender Events'!$A65,'Official Medal Table'!$C:$C,'Each Gender Events'!CN$1,'Official Medal Table'!$E:$E,'Each Gender Events'!CN$2)*'Medal values'!$B$1
+ COUNTIFS('Official Medal Table'!$G:$G,'Each Gender Events'!$A65,'Official Medal Table'!$C:$C,'Each Gender Events'!CN$1,'Official Medal Table'!$E:$E,'Each Gender Events'!CN$2)*'Medal values'!$B$2
+ COUNTIFS('Official Medal Table'!$H:$H,'Each Gender Events'!$A65,'Official Medal Table'!$C:$C,'Each Gender Events'!CN$1,'Official Medal Table'!$E:$E,'Each Gender Events'!CN$2)*'Medal values'!$B$3
+ COUNTIFS('Official Medal Table'!$I:$I,'Each Gender Events'!$A65,'Official Medal Table'!$C:$C,'Each Gender Events'!CN$1,'Official Medal Table'!$E:$E,'Each Gender Events'!CN$2)*'Medal values'!$B$3
+ COUNTIFS('Official Medal Table'!$F:$F,'Each Gender Events'!$A65,'Official Medal Table'!$C:$C,'Each Gender Events'!CN$1,'Official Medal Table'!$E:$E,"Mixed")*'Medal values'!$B$1/2
+ COUNTIFS('Official Medal Table'!$G:$G,'Each Gender Events'!$A65,'Official Medal Table'!$C:$C,'Each Gender Events'!CN$1,'Official Medal Table'!$E:$E,"Mixed")*'Medal values'!$B$2/2
+ COUNTIFS('Official Medal Table'!$H:$H,'Each Gender Events'!$A65,'Official Medal Table'!$C:$C,'Each Gender Events'!CN$1,'Official Medal Table'!$E:$E,"Mixed")*'Medal values'!$B$3/2
+ COUNTIFS('Official Medal Table'!$I:$I,'Each Gender Events'!$A65,'Official Medal Table'!$C:$C,'Each Gender Events'!CN$1,'Official Medal Table'!$E:$E,"Mixed")*'Medal values'!$B$3/2</f>
        <v>0</v>
      </c>
      <c r="CO65">
        <f>COUNTIFS('Official Medal Table'!$F:$F,'Each Gender Events'!$A65,'Official Medal Table'!$C:$C,'Each Gender Events'!CO$1,'Official Medal Table'!$E:$E,'Each Gender Events'!CO$2)*'Medal values'!$B$1
+ COUNTIFS('Official Medal Table'!$G:$G,'Each Gender Events'!$A65,'Official Medal Table'!$C:$C,'Each Gender Events'!CO$1,'Official Medal Table'!$E:$E,'Each Gender Events'!CO$2)*'Medal values'!$B$2
+ COUNTIFS('Official Medal Table'!$H:$H,'Each Gender Events'!$A65,'Official Medal Table'!$C:$C,'Each Gender Events'!CO$1,'Official Medal Table'!$E:$E,'Each Gender Events'!CO$2)*'Medal values'!$B$3
+ COUNTIFS('Official Medal Table'!$I:$I,'Each Gender Events'!$A65,'Official Medal Table'!$C:$C,'Each Gender Events'!CO$1,'Official Medal Table'!$E:$E,'Each Gender Events'!CO$2)*'Medal values'!$B$3
+ COUNTIFS('Official Medal Table'!$F:$F,'Each Gender Events'!$A65,'Official Medal Table'!$C:$C,'Each Gender Events'!CO$1,'Official Medal Table'!$E:$E,"Mixed")*'Medal values'!$B$1/2
+ COUNTIFS('Official Medal Table'!$G:$G,'Each Gender Events'!$A65,'Official Medal Table'!$C:$C,'Each Gender Events'!CO$1,'Official Medal Table'!$E:$E,"Mixed")*'Medal values'!$B$2/2
+ COUNTIFS('Official Medal Table'!$H:$H,'Each Gender Events'!$A65,'Official Medal Table'!$C:$C,'Each Gender Events'!CO$1,'Official Medal Table'!$E:$E,"Mixed")*'Medal values'!$B$3/2
+ COUNTIFS('Official Medal Table'!$I:$I,'Each Gender Events'!$A65,'Official Medal Table'!$C:$C,'Each Gender Events'!CO$1,'Official Medal Table'!$E:$E,"Mixed")*'Medal values'!$B$3/2</f>
        <v>0</v>
      </c>
      <c r="CP65">
        <f>COUNTIFS('Official Medal Table'!$F:$F,'Each Gender Events'!$A65,'Official Medal Table'!$C:$C,'Each Gender Events'!CP$1,'Official Medal Table'!$E:$E,'Each Gender Events'!CP$2)*'Medal values'!$B$1
+ COUNTIFS('Official Medal Table'!$G:$G,'Each Gender Events'!$A65,'Official Medal Table'!$C:$C,'Each Gender Events'!CP$1,'Official Medal Table'!$E:$E,'Each Gender Events'!CP$2)*'Medal values'!$B$2
+ COUNTIFS('Official Medal Table'!$H:$H,'Each Gender Events'!$A65,'Official Medal Table'!$C:$C,'Each Gender Events'!CP$1,'Official Medal Table'!$E:$E,'Each Gender Events'!CP$2)*'Medal values'!$B$3
+ COUNTIFS('Official Medal Table'!$I:$I,'Each Gender Events'!$A65,'Official Medal Table'!$C:$C,'Each Gender Events'!CP$1,'Official Medal Table'!$E:$E,'Each Gender Events'!CP$2)*'Medal values'!$B$3
+ COUNTIFS('Official Medal Table'!$F:$F,'Each Gender Events'!$A65,'Official Medal Table'!$C:$C,'Each Gender Events'!CP$1,'Official Medal Table'!$E:$E,"Mixed")*'Medal values'!$B$1/2
+ COUNTIFS('Official Medal Table'!$G:$G,'Each Gender Events'!$A65,'Official Medal Table'!$C:$C,'Each Gender Events'!CP$1,'Official Medal Table'!$E:$E,"Mixed")*'Medal values'!$B$2/2
+ COUNTIFS('Official Medal Table'!$H:$H,'Each Gender Events'!$A65,'Official Medal Table'!$C:$C,'Each Gender Events'!CP$1,'Official Medal Table'!$E:$E,"Mixed")*'Medal values'!$B$3/2
+ COUNTIFS('Official Medal Table'!$I:$I,'Each Gender Events'!$A65,'Official Medal Table'!$C:$C,'Each Gender Events'!CP$1,'Official Medal Table'!$E:$E,"Mixed")*'Medal values'!$B$3/2</f>
        <v>0</v>
      </c>
      <c r="CQ65">
        <f>COUNTIFS('Official Medal Table'!$F:$F,'Each Gender Events'!$A65,'Official Medal Table'!$C:$C,'Each Gender Events'!CQ$1,'Official Medal Table'!$E:$E,'Each Gender Events'!CQ$2)*'Medal values'!$B$1
+ COUNTIFS('Official Medal Table'!$G:$G,'Each Gender Events'!$A65,'Official Medal Table'!$C:$C,'Each Gender Events'!CQ$1,'Official Medal Table'!$E:$E,'Each Gender Events'!CQ$2)*'Medal values'!$B$2
+ COUNTIFS('Official Medal Table'!$H:$H,'Each Gender Events'!$A65,'Official Medal Table'!$C:$C,'Each Gender Events'!CQ$1,'Official Medal Table'!$E:$E,'Each Gender Events'!CQ$2)*'Medal values'!$B$3
+ COUNTIFS('Official Medal Table'!$I:$I,'Each Gender Events'!$A65,'Official Medal Table'!$C:$C,'Each Gender Events'!CQ$1,'Official Medal Table'!$E:$E,'Each Gender Events'!CQ$2)*'Medal values'!$B$3
+ COUNTIFS('Official Medal Table'!$F:$F,'Each Gender Events'!$A65,'Official Medal Table'!$C:$C,'Each Gender Events'!CQ$1,'Official Medal Table'!$E:$E,"Mixed")*'Medal values'!$B$1/2
+ COUNTIFS('Official Medal Table'!$G:$G,'Each Gender Events'!$A65,'Official Medal Table'!$C:$C,'Each Gender Events'!CQ$1,'Official Medal Table'!$E:$E,"Mixed")*'Medal values'!$B$2/2
+ COUNTIFS('Official Medal Table'!$H:$H,'Each Gender Events'!$A65,'Official Medal Table'!$C:$C,'Each Gender Events'!CQ$1,'Official Medal Table'!$E:$E,"Mixed")*'Medal values'!$B$3/2
+ COUNTIFS('Official Medal Table'!$I:$I,'Each Gender Events'!$A65,'Official Medal Table'!$C:$C,'Each Gender Events'!CQ$1,'Official Medal Table'!$E:$E,"Mixed")*'Medal values'!$B$3/2</f>
        <v>0</v>
      </c>
      <c r="CR65">
        <f>COUNTIFS('Official Medal Table'!$F:$F,'Each Gender Events'!$A65,'Official Medal Table'!$C:$C,'Each Gender Events'!CR$1,'Official Medal Table'!$E:$E,'Each Gender Events'!CR$2)*'Medal values'!$B$1
+ COUNTIFS('Official Medal Table'!$G:$G,'Each Gender Events'!$A65,'Official Medal Table'!$C:$C,'Each Gender Events'!CR$1,'Official Medal Table'!$E:$E,'Each Gender Events'!CR$2)*'Medal values'!$B$2
+ COUNTIFS('Official Medal Table'!$H:$H,'Each Gender Events'!$A65,'Official Medal Table'!$C:$C,'Each Gender Events'!CR$1,'Official Medal Table'!$E:$E,'Each Gender Events'!CR$2)*'Medal values'!$B$3
+ COUNTIFS('Official Medal Table'!$I:$I,'Each Gender Events'!$A65,'Official Medal Table'!$C:$C,'Each Gender Events'!CR$1,'Official Medal Table'!$E:$E,'Each Gender Events'!CR$2)*'Medal values'!$B$3
+ COUNTIFS('Official Medal Table'!$F:$F,'Each Gender Events'!$A65,'Official Medal Table'!$C:$C,'Each Gender Events'!CR$1,'Official Medal Table'!$E:$E,"Mixed")*'Medal values'!$B$1/2
+ COUNTIFS('Official Medal Table'!$G:$G,'Each Gender Events'!$A65,'Official Medal Table'!$C:$C,'Each Gender Events'!CR$1,'Official Medal Table'!$E:$E,"Mixed")*'Medal values'!$B$2/2
+ COUNTIFS('Official Medal Table'!$H:$H,'Each Gender Events'!$A65,'Official Medal Table'!$C:$C,'Each Gender Events'!CR$1,'Official Medal Table'!$E:$E,"Mixed")*'Medal values'!$B$3/2
+ COUNTIFS('Official Medal Table'!$I:$I,'Each Gender Events'!$A65,'Official Medal Table'!$C:$C,'Each Gender Events'!CR$1,'Official Medal Table'!$E:$E,"Mixed")*'Medal values'!$B$3/2</f>
        <v>0</v>
      </c>
      <c r="CS65">
        <f>COUNTIFS('Official Medal Table'!$F:$F,'Each Gender Events'!$A65,'Official Medal Table'!$C:$C,'Each Gender Events'!CS$1,'Official Medal Table'!$E:$E,'Each Gender Events'!CS$2)*'Medal values'!$B$1
+ COUNTIFS('Official Medal Table'!$G:$G,'Each Gender Events'!$A65,'Official Medal Table'!$C:$C,'Each Gender Events'!CS$1,'Official Medal Table'!$E:$E,'Each Gender Events'!CS$2)*'Medal values'!$B$2
+ COUNTIFS('Official Medal Table'!$H:$H,'Each Gender Events'!$A65,'Official Medal Table'!$C:$C,'Each Gender Events'!CS$1,'Official Medal Table'!$E:$E,'Each Gender Events'!CS$2)*'Medal values'!$B$3
+ COUNTIFS('Official Medal Table'!$I:$I,'Each Gender Events'!$A65,'Official Medal Table'!$C:$C,'Each Gender Events'!CS$1,'Official Medal Table'!$E:$E,'Each Gender Events'!CS$2)*'Medal values'!$B$3
+ COUNTIFS('Official Medal Table'!$F:$F,'Each Gender Events'!$A65,'Official Medal Table'!$C:$C,'Each Gender Events'!CS$1,'Official Medal Table'!$E:$E,"Mixed")*'Medal values'!$B$1/2
+ COUNTIFS('Official Medal Table'!$G:$G,'Each Gender Events'!$A65,'Official Medal Table'!$C:$C,'Each Gender Events'!CS$1,'Official Medal Table'!$E:$E,"Mixed")*'Medal values'!$B$2/2
+ COUNTIFS('Official Medal Table'!$H:$H,'Each Gender Events'!$A65,'Official Medal Table'!$C:$C,'Each Gender Events'!CS$1,'Official Medal Table'!$E:$E,"Mixed")*'Medal values'!$B$3/2
+ COUNTIFS('Official Medal Table'!$I:$I,'Each Gender Events'!$A65,'Official Medal Table'!$C:$C,'Each Gender Events'!CS$1,'Official Medal Table'!$E:$E,"Mixed")*'Medal values'!$B$3/2</f>
        <v>0</v>
      </c>
      <c r="CT65">
        <f>COUNTIFS('Official Medal Table'!$F:$F,'Each Gender Events'!$A65,'Official Medal Table'!$C:$C,'Each Gender Events'!CT$1,'Official Medal Table'!$E:$E,'Each Gender Events'!CT$2)*'Medal values'!$B$1
+ COUNTIFS('Official Medal Table'!$G:$G,'Each Gender Events'!$A65,'Official Medal Table'!$C:$C,'Each Gender Events'!CT$1,'Official Medal Table'!$E:$E,'Each Gender Events'!CT$2)*'Medal values'!$B$2
+ COUNTIFS('Official Medal Table'!$H:$H,'Each Gender Events'!$A65,'Official Medal Table'!$C:$C,'Each Gender Events'!CT$1,'Official Medal Table'!$E:$E,'Each Gender Events'!CT$2)*'Medal values'!$B$3
+ COUNTIFS('Official Medal Table'!$I:$I,'Each Gender Events'!$A65,'Official Medal Table'!$C:$C,'Each Gender Events'!CT$1,'Official Medal Table'!$E:$E,'Each Gender Events'!CT$2)*'Medal values'!$B$3
+ COUNTIFS('Official Medal Table'!$F:$F,'Each Gender Events'!$A65,'Official Medal Table'!$C:$C,'Each Gender Events'!CT$1,'Official Medal Table'!$E:$E,"Mixed")*'Medal values'!$B$1/2
+ COUNTIFS('Official Medal Table'!$G:$G,'Each Gender Events'!$A65,'Official Medal Table'!$C:$C,'Each Gender Events'!CT$1,'Official Medal Table'!$E:$E,"Mixed")*'Medal values'!$B$2/2
+ COUNTIFS('Official Medal Table'!$H:$H,'Each Gender Events'!$A65,'Official Medal Table'!$C:$C,'Each Gender Events'!CT$1,'Official Medal Table'!$E:$E,"Mixed")*'Medal values'!$B$3/2
+ COUNTIFS('Official Medal Table'!$I:$I,'Each Gender Events'!$A65,'Official Medal Table'!$C:$C,'Each Gender Events'!CT$1,'Official Medal Table'!$E:$E,"Mixed")*'Medal values'!$B$3/2</f>
        <v>0</v>
      </c>
    </row>
    <row r="66" spans="1:98" x14ac:dyDescent="0.3">
      <c r="A66" t="str">
        <f>Countries!A65</f>
        <v>POR</v>
      </c>
      <c r="B66">
        <f>COUNTIFS('Official Medal Table'!$F:$F,'Each Gender Events'!$A66,'Official Medal Table'!$C:$C,'Each Gender Events'!B$1,'Official Medal Table'!$E:$E,'Each Gender Events'!B$2)*'Medal values'!$B$1
+ COUNTIFS('Official Medal Table'!$G:$G,'Each Gender Events'!$A66,'Official Medal Table'!$C:$C,'Each Gender Events'!B$1,'Official Medal Table'!$E:$E,'Each Gender Events'!B$2)*'Medal values'!$B$2
+ COUNTIFS('Official Medal Table'!$H:$H,'Each Gender Events'!$A66,'Official Medal Table'!$C:$C,'Each Gender Events'!B$1,'Official Medal Table'!$E:$E,'Each Gender Events'!B$2)*'Medal values'!$B$3
+ COUNTIFS('Official Medal Table'!$I:$I,'Each Gender Events'!$A66,'Official Medal Table'!$C:$C,'Each Gender Events'!B$1,'Official Medal Table'!$E:$E,'Each Gender Events'!B$2)*'Medal values'!$B$3
+ COUNTIFS('Official Medal Table'!$F:$F,'Each Gender Events'!$A66,'Official Medal Table'!$C:$C,'Each Gender Events'!B$1,'Official Medal Table'!$E:$E,"Mixed")*'Medal values'!$B$1/2
+ COUNTIFS('Official Medal Table'!$G:$G,'Each Gender Events'!$A66,'Official Medal Table'!$C:$C,'Each Gender Events'!B$1,'Official Medal Table'!$E:$E,"Mixed")*'Medal values'!$B$2/2
+ COUNTIFS('Official Medal Table'!$H:$H,'Each Gender Events'!$A66,'Official Medal Table'!$C:$C,'Each Gender Events'!B$1,'Official Medal Table'!$E:$E,"Mixed")*'Medal values'!$B$3/2
+ COUNTIFS('Official Medal Table'!$I:$I,'Each Gender Events'!$A66,'Official Medal Table'!$C:$C,'Each Gender Events'!B$1,'Official Medal Table'!$E:$E,"Mixed")*'Medal values'!$B$3/2</f>
        <v>0</v>
      </c>
      <c r="C66">
        <f>COUNTIFS('Official Medal Table'!$F:$F,'Each Gender Events'!$A66,'Official Medal Table'!$C:$C,'Each Gender Events'!C$1,'Official Medal Table'!$E:$E,'Each Gender Events'!C$2)*'Medal values'!$B$1
+ COUNTIFS('Official Medal Table'!$G:$G,'Each Gender Events'!$A66,'Official Medal Table'!$C:$C,'Each Gender Events'!C$1,'Official Medal Table'!$E:$E,'Each Gender Events'!C$2)*'Medal values'!$B$2
+ COUNTIFS('Official Medal Table'!$H:$H,'Each Gender Events'!$A66,'Official Medal Table'!$C:$C,'Each Gender Events'!C$1,'Official Medal Table'!$E:$E,'Each Gender Events'!C$2)*'Medal values'!$B$3
+ COUNTIFS('Official Medal Table'!$I:$I,'Each Gender Events'!$A66,'Official Medal Table'!$C:$C,'Each Gender Events'!C$1,'Official Medal Table'!$E:$E,'Each Gender Events'!C$2)*'Medal values'!$B$3
+ COUNTIFS('Official Medal Table'!$F:$F,'Each Gender Events'!$A66,'Official Medal Table'!$C:$C,'Each Gender Events'!C$1,'Official Medal Table'!$E:$E,"Mixed")*'Medal values'!$B$1/2
+ COUNTIFS('Official Medal Table'!$G:$G,'Each Gender Events'!$A66,'Official Medal Table'!$C:$C,'Each Gender Events'!C$1,'Official Medal Table'!$E:$E,"Mixed")*'Medal values'!$B$2/2
+ COUNTIFS('Official Medal Table'!$H:$H,'Each Gender Events'!$A66,'Official Medal Table'!$C:$C,'Each Gender Events'!C$1,'Official Medal Table'!$E:$E,"Mixed")*'Medal values'!$B$3/2
+ COUNTIFS('Official Medal Table'!$I:$I,'Each Gender Events'!$A66,'Official Medal Table'!$C:$C,'Each Gender Events'!C$1,'Official Medal Table'!$E:$E,"Mixed")*'Medal values'!$B$3/2</f>
        <v>0</v>
      </c>
      <c r="D66">
        <f>COUNTIFS('Official Medal Table'!$F:$F,'Each Gender Events'!$A66,'Official Medal Table'!$C:$C,'Each Gender Events'!D$1,'Official Medal Table'!$E:$E,'Each Gender Events'!D$2)*'Medal values'!$B$1
+ COUNTIFS('Official Medal Table'!$G:$G,'Each Gender Events'!$A66,'Official Medal Table'!$C:$C,'Each Gender Events'!D$1,'Official Medal Table'!$E:$E,'Each Gender Events'!D$2)*'Medal values'!$B$2
+ COUNTIFS('Official Medal Table'!$H:$H,'Each Gender Events'!$A66,'Official Medal Table'!$C:$C,'Each Gender Events'!D$1,'Official Medal Table'!$E:$E,'Each Gender Events'!D$2)*'Medal values'!$B$3
+ COUNTIFS('Official Medal Table'!$I:$I,'Each Gender Events'!$A66,'Official Medal Table'!$C:$C,'Each Gender Events'!D$1,'Official Medal Table'!$E:$E,'Each Gender Events'!D$2)*'Medal values'!$B$3
+ COUNTIFS('Official Medal Table'!$F:$F,'Each Gender Events'!$A66,'Official Medal Table'!$C:$C,'Each Gender Events'!D$1,'Official Medal Table'!$E:$E,"Mixed")*'Medal values'!$B$1/2
+ COUNTIFS('Official Medal Table'!$G:$G,'Each Gender Events'!$A66,'Official Medal Table'!$C:$C,'Each Gender Events'!D$1,'Official Medal Table'!$E:$E,"Mixed")*'Medal values'!$B$2/2
+ COUNTIFS('Official Medal Table'!$H:$H,'Each Gender Events'!$A66,'Official Medal Table'!$C:$C,'Each Gender Events'!D$1,'Official Medal Table'!$E:$E,"Mixed")*'Medal values'!$B$3/2
+ COUNTIFS('Official Medal Table'!$I:$I,'Each Gender Events'!$A66,'Official Medal Table'!$C:$C,'Each Gender Events'!D$1,'Official Medal Table'!$E:$E,"Mixed")*'Medal values'!$B$3/2</f>
        <v>0</v>
      </c>
      <c r="E66">
        <f>COUNTIFS('Official Medal Table'!$F:$F,'Each Gender Events'!$A66,'Official Medal Table'!$C:$C,'Each Gender Events'!E$1,'Official Medal Table'!$E:$E,'Each Gender Events'!E$2)*'Medal values'!$B$1
+ COUNTIFS('Official Medal Table'!$G:$G,'Each Gender Events'!$A66,'Official Medal Table'!$C:$C,'Each Gender Events'!E$1,'Official Medal Table'!$E:$E,'Each Gender Events'!E$2)*'Medal values'!$B$2
+ COUNTIFS('Official Medal Table'!$H:$H,'Each Gender Events'!$A66,'Official Medal Table'!$C:$C,'Each Gender Events'!E$1,'Official Medal Table'!$E:$E,'Each Gender Events'!E$2)*'Medal values'!$B$3
+ COUNTIFS('Official Medal Table'!$I:$I,'Each Gender Events'!$A66,'Official Medal Table'!$C:$C,'Each Gender Events'!E$1,'Official Medal Table'!$E:$E,'Each Gender Events'!E$2)*'Medal values'!$B$3
+ COUNTIFS('Official Medal Table'!$F:$F,'Each Gender Events'!$A66,'Official Medal Table'!$C:$C,'Each Gender Events'!E$1,'Official Medal Table'!$E:$E,"Mixed")*'Medal values'!$B$1/2
+ COUNTIFS('Official Medal Table'!$G:$G,'Each Gender Events'!$A66,'Official Medal Table'!$C:$C,'Each Gender Events'!E$1,'Official Medal Table'!$E:$E,"Mixed")*'Medal values'!$B$2/2
+ COUNTIFS('Official Medal Table'!$H:$H,'Each Gender Events'!$A66,'Official Medal Table'!$C:$C,'Each Gender Events'!E$1,'Official Medal Table'!$E:$E,"Mixed")*'Medal values'!$B$3/2
+ COUNTIFS('Official Medal Table'!$I:$I,'Each Gender Events'!$A66,'Official Medal Table'!$C:$C,'Each Gender Events'!E$1,'Official Medal Table'!$E:$E,"Mixed")*'Medal values'!$B$3/2</f>
        <v>0</v>
      </c>
      <c r="F66">
        <f>COUNTIFS('Official Medal Table'!$F:$F,'Each Gender Events'!$A66,'Official Medal Table'!$C:$C,'Each Gender Events'!F$1,'Official Medal Table'!$E:$E,'Each Gender Events'!F$2)*'Medal values'!$B$1
+ COUNTIFS('Official Medal Table'!$G:$G,'Each Gender Events'!$A66,'Official Medal Table'!$C:$C,'Each Gender Events'!F$1,'Official Medal Table'!$E:$E,'Each Gender Events'!F$2)*'Medal values'!$B$2
+ COUNTIFS('Official Medal Table'!$H:$H,'Each Gender Events'!$A66,'Official Medal Table'!$C:$C,'Each Gender Events'!F$1,'Official Medal Table'!$E:$E,'Each Gender Events'!F$2)*'Medal values'!$B$3
+ COUNTIFS('Official Medal Table'!$I:$I,'Each Gender Events'!$A66,'Official Medal Table'!$C:$C,'Each Gender Events'!F$1,'Official Medal Table'!$E:$E,'Each Gender Events'!F$2)*'Medal values'!$B$3
+ COUNTIFS('Official Medal Table'!$F:$F,'Each Gender Events'!$A66,'Official Medal Table'!$C:$C,'Each Gender Events'!F$1,'Official Medal Table'!$E:$E,"Mixed")*'Medal values'!$B$1/2
+ COUNTIFS('Official Medal Table'!$G:$G,'Each Gender Events'!$A66,'Official Medal Table'!$C:$C,'Each Gender Events'!F$1,'Official Medal Table'!$E:$E,"Mixed")*'Medal values'!$B$2/2
+ COUNTIFS('Official Medal Table'!$H:$H,'Each Gender Events'!$A66,'Official Medal Table'!$C:$C,'Each Gender Events'!F$1,'Official Medal Table'!$E:$E,"Mixed")*'Medal values'!$B$3/2
+ COUNTIFS('Official Medal Table'!$I:$I,'Each Gender Events'!$A66,'Official Medal Table'!$C:$C,'Each Gender Events'!F$1,'Official Medal Table'!$E:$E,"Mixed")*'Medal values'!$B$3/2</f>
        <v>0</v>
      </c>
      <c r="G66">
        <f>COUNTIFS('Official Medal Table'!$F:$F,'Each Gender Events'!$A66,'Official Medal Table'!$C:$C,'Each Gender Events'!G$1,'Official Medal Table'!$E:$E,'Each Gender Events'!G$2)*'Medal values'!$B$1
+ COUNTIFS('Official Medal Table'!$G:$G,'Each Gender Events'!$A66,'Official Medal Table'!$C:$C,'Each Gender Events'!G$1,'Official Medal Table'!$E:$E,'Each Gender Events'!G$2)*'Medal values'!$B$2
+ COUNTIFS('Official Medal Table'!$H:$H,'Each Gender Events'!$A66,'Official Medal Table'!$C:$C,'Each Gender Events'!G$1,'Official Medal Table'!$E:$E,'Each Gender Events'!G$2)*'Medal values'!$B$3
+ COUNTIFS('Official Medal Table'!$I:$I,'Each Gender Events'!$A66,'Official Medal Table'!$C:$C,'Each Gender Events'!G$1,'Official Medal Table'!$E:$E,'Each Gender Events'!G$2)*'Medal values'!$B$3
+ COUNTIFS('Official Medal Table'!$F:$F,'Each Gender Events'!$A66,'Official Medal Table'!$C:$C,'Each Gender Events'!G$1,'Official Medal Table'!$E:$E,"Mixed")*'Medal values'!$B$1/2
+ COUNTIFS('Official Medal Table'!$G:$G,'Each Gender Events'!$A66,'Official Medal Table'!$C:$C,'Each Gender Events'!G$1,'Official Medal Table'!$E:$E,"Mixed")*'Medal values'!$B$2/2
+ COUNTIFS('Official Medal Table'!$H:$H,'Each Gender Events'!$A66,'Official Medal Table'!$C:$C,'Each Gender Events'!G$1,'Official Medal Table'!$E:$E,"Mixed")*'Medal values'!$B$3/2
+ COUNTIFS('Official Medal Table'!$I:$I,'Each Gender Events'!$A66,'Official Medal Table'!$C:$C,'Each Gender Events'!G$1,'Official Medal Table'!$E:$E,"Mixed")*'Medal values'!$B$3/2</f>
        <v>0</v>
      </c>
      <c r="H66">
        <f>COUNTIFS('Official Medal Table'!$F:$F,'Each Gender Events'!$A66,'Official Medal Table'!$C:$C,'Each Gender Events'!H$1,'Official Medal Table'!$E:$E,'Each Gender Events'!H$2)*'Medal values'!$B$1
+ COUNTIFS('Official Medal Table'!$G:$G,'Each Gender Events'!$A66,'Official Medal Table'!$C:$C,'Each Gender Events'!H$1,'Official Medal Table'!$E:$E,'Each Gender Events'!H$2)*'Medal values'!$B$2
+ COUNTIFS('Official Medal Table'!$H:$H,'Each Gender Events'!$A66,'Official Medal Table'!$C:$C,'Each Gender Events'!H$1,'Official Medal Table'!$E:$E,'Each Gender Events'!H$2)*'Medal values'!$B$3
+ COUNTIFS('Official Medal Table'!$I:$I,'Each Gender Events'!$A66,'Official Medal Table'!$C:$C,'Each Gender Events'!H$1,'Official Medal Table'!$E:$E,'Each Gender Events'!H$2)*'Medal values'!$B$3
+ COUNTIFS('Official Medal Table'!$F:$F,'Each Gender Events'!$A66,'Official Medal Table'!$C:$C,'Each Gender Events'!H$1,'Official Medal Table'!$E:$E,"Mixed")*'Medal values'!$B$1/2
+ COUNTIFS('Official Medal Table'!$G:$G,'Each Gender Events'!$A66,'Official Medal Table'!$C:$C,'Each Gender Events'!H$1,'Official Medal Table'!$E:$E,"Mixed")*'Medal values'!$B$2/2
+ COUNTIFS('Official Medal Table'!$H:$H,'Each Gender Events'!$A66,'Official Medal Table'!$C:$C,'Each Gender Events'!H$1,'Official Medal Table'!$E:$E,"Mixed")*'Medal values'!$B$3/2
+ COUNTIFS('Official Medal Table'!$I:$I,'Each Gender Events'!$A66,'Official Medal Table'!$C:$C,'Each Gender Events'!H$1,'Official Medal Table'!$E:$E,"Mixed")*'Medal values'!$B$3/2</f>
        <v>0</v>
      </c>
      <c r="I66">
        <f>COUNTIFS('Official Medal Table'!$F:$F,'Each Gender Events'!$A66,'Official Medal Table'!$C:$C,'Each Gender Events'!I$1,'Official Medal Table'!$E:$E,'Each Gender Events'!I$2)*'Medal values'!$B$1
+ COUNTIFS('Official Medal Table'!$G:$G,'Each Gender Events'!$A66,'Official Medal Table'!$C:$C,'Each Gender Events'!I$1,'Official Medal Table'!$E:$E,'Each Gender Events'!I$2)*'Medal values'!$B$2
+ COUNTIFS('Official Medal Table'!$H:$H,'Each Gender Events'!$A66,'Official Medal Table'!$C:$C,'Each Gender Events'!I$1,'Official Medal Table'!$E:$E,'Each Gender Events'!I$2)*'Medal values'!$B$3
+ COUNTIFS('Official Medal Table'!$I:$I,'Each Gender Events'!$A66,'Official Medal Table'!$C:$C,'Each Gender Events'!I$1,'Official Medal Table'!$E:$E,'Each Gender Events'!I$2)*'Medal values'!$B$3
+ COUNTIFS('Official Medal Table'!$F:$F,'Each Gender Events'!$A66,'Official Medal Table'!$C:$C,'Each Gender Events'!I$1,'Official Medal Table'!$E:$E,"Mixed")*'Medal values'!$B$1/2
+ COUNTIFS('Official Medal Table'!$G:$G,'Each Gender Events'!$A66,'Official Medal Table'!$C:$C,'Each Gender Events'!I$1,'Official Medal Table'!$E:$E,"Mixed")*'Medal values'!$B$2/2
+ COUNTIFS('Official Medal Table'!$H:$H,'Each Gender Events'!$A66,'Official Medal Table'!$C:$C,'Each Gender Events'!I$1,'Official Medal Table'!$E:$E,"Mixed")*'Medal values'!$B$3/2
+ COUNTIFS('Official Medal Table'!$I:$I,'Each Gender Events'!$A66,'Official Medal Table'!$C:$C,'Each Gender Events'!I$1,'Official Medal Table'!$E:$E,"Mixed")*'Medal values'!$B$3/2</f>
        <v>0</v>
      </c>
      <c r="J66">
        <f>COUNTIFS('Official Medal Table'!$F:$F,'Each Gender Events'!$A66,'Official Medal Table'!$C:$C,'Each Gender Events'!J$1,'Official Medal Table'!$E:$E,'Each Gender Events'!J$2)*'Medal values'!$B$1
+ COUNTIFS('Official Medal Table'!$G:$G,'Each Gender Events'!$A66,'Official Medal Table'!$C:$C,'Each Gender Events'!J$1,'Official Medal Table'!$E:$E,'Each Gender Events'!J$2)*'Medal values'!$B$2
+ COUNTIFS('Official Medal Table'!$H:$H,'Each Gender Events'!$A66,'Official Medal Table'!$C:$C,'Each Gender Events'!J$1,'Official Medal Table'!$E:$E,'Each Gender Events'!J$2)*'Medal values'!$B$3
+ COUNTIFS('Official Medal Table'!$I:$I,'Each Gender Events'!$A66,'Official Medal Table'!$C:$C,'Each Gender Events'!J$1,'Official Medal Table'!$E:$E,'Each Gender Events'!J$2)*'Medal values'!$B$3
+ COUNTIFS('Official Medal Table'!$F:$F,'Each Gender Events'!$A66,'Official Medal Table'!$C:$C,'Each Gender Events'!J$1,'Official Medal Table'!$E:$E,"Mixed")*'Medal values'!$B$1/2
+ COUNTIFS('Official Medal Table'!$G:$G,'Each Gender Events'!$A66,'Official Medal Table'!$C:$C,'Each Gender Events'!J$1,'Official Medal Table'!$E:$E,"Mixed")*'Medal values'!$B$2/2
+ COUNTIFS('Official Medal Table'!$H:$H,'Each Gender Events'!$A66,'Official Medal Table'!$C:$C,'Each Gender Events'!J$1,'Official Medal Table'!$E:$E,"Mixed")*'Medal values'!$B$3/2
+ COUNTIFS('Official Medal Table'!$I:$I,'Each Gender Events'!$A66,'Official Medal Table'!$C:$C,'Each Gender Events'!J$1,'Official Medal Table'!$E:$E,"Mixed")*'Medal values'!$B$3/2</f>
        <v>2.0000010000000001</v>
      </c>
      <c r="K66">
        <f>COUNTIFS('Official Medal Table'!$F:$F,'Each Gender Events'!$A66,'Official Medal Table'!$C:$C,'Each Gender Events'!K$1,'Official Medal Table'!$E:$E,'Each Gender Events'!K$2)*'Medal values'!$B$1
+ COUNTIFS('Official Medal Table'!$G:$G,'Each Gender Events'!$A66,'Official Medal Table'!$C:$C,'Each Gender Events'!K$1,'Official Medal Table'!$E:$E,'Each Gender Events'!K$2)*'Medal values'!$B$2
+ COUNTIFS('Official Medal Table'!$H:$H,'Each Gender Events'!$A66,'Official Medal Table'!$C:$C,'Each Gender Events'!K$1,'Official Medal Table'!$E:$E,'Each Gender Events'!K$2)*'Medal values'!$B$3
+ COUNTIFS('Official Medal Table'!$I:$I,'Each Gender Events'!$A66,'Official Medal Table'!$C:$C,'Each Gender Events'!K$1,'Official Medal Table'!$E:$E,'Each Gender Events'!K$2)*'Medal values'!$B$3
+ COUNTIFS('Official Medal Table'!$F:$F,'Each Gender Events'!$A66,'Official Medal Table'!$C:$C,'Each Gender Events'!K$1,'Official Medal Table'!$E:$E,"Mixed")*'Medal values'!$B$1/2
+ COUNTIFS('Official Medal Table'!$G:$G,'Each Gender Events'!$A66,'Official Medal Table'!$C:$C,'Each Gender Events'!K$1,'Official Medal Table'!$E:$E,"Mixed")*'Medal values'!$B$2/2
+ COUNTIFS('Official Medal Table'!$H:$H,'Each Gender Events'!$A66,'Official Medal Table'!$C:$C,'Each Gender Events'!K$1,'Official Medal Table'!$E:$E,"Mixed")*'Medal values'!$B$3/2
+ COUNTIFS('Official Medal Table'!$I:$I,'Each Gender Events'!$A66,'Official Medal Table'!$C:$C,'Each Gender Events'!K$1,'Official Medal Table'!$E:$E,"Mixed")*'Medal values'!$B$3/2</f>
        <v>0</v>
      </c>
      <c r="L66">
        <f>COUNTIFS('Official Medal Table'!$F:$F,'Each Gender Events'!$A66,'Official Medal Table'!$C:$C,'Each Gender Events'!L$1,'Official Medal Table'!$E:$E,'Each Gender Events'!L$2)*'Medal values'!$B$1
+ COUNTIFS('Official Medal Table'!$G:$G,'Each Gender Events'!$A66,'Official Medal Table'!$C:$C,'Each Gender Events'!L$1,'Official Medal Table'!$E:$E,'Each Gender Events'!L$2)*'Medal values'!$B$2
+ COUNTIFS('Official Medal Table'!$H:$H,'Each Gender Events'!$A66,'Official Medal Table'!$C:$C,'Each Gender Events'!L$1,'Official Medal Table'!$E:$E,'Each Gender Events'!L$2)*'Medal values'!$B$3
+ COUNTIFS('Official Medal Table'!$I:$I,'Each Gender Events'!$A66,'Official Medal Table'!$C:$C,'Each Gender Events'!L$1,'Official Medal Table'!$E:$E,'Each Gender Events'!L$2)*'Medal values'!$B$3
+ COUNTIFS('Official Medal Table'!$F:$F,'Each Gender Events'!$A66,'Official Medal Table'!$C:$C,'Each Gender Events'!L$1,'Official Medal Table'!$E:$E,"Mixed")*'Medal values'!$B$1/2
+ COUNTIFS('Official Medal Table'!$G:$G,'Each Gender Events'!$A66,'Official Medal Table'!$C:$C,'Each Gender Events'!L$1,'Official Medal Table'!$E:$E,"Mixed")*'Medal values'!$B$2/2
+ COUNTIFS('Official Medal Table'!$H:$H,'Each Gender Events'!$A66,'Official Medal Table'!$C:$C,'Each Gender Events'!L$1,'Official Medal Table'!$E:$E,"Mixed")*'Medal values'!$B$3/2
+ COUNTIFS('Official Medal Table'!$I:$I,'Each Gender Events'!$A66,'Official Medal Table'!$C:$C,'Each Gender Events'!L$1,'Official Medal Table'!$E:$E,"Mixed")*'Medal values'!$B$3/2</f>
        <v>0</v>
      </c>
      <c r="M66">
        <f>COUNTIFS('Official Medal Table'!$F:$F,'Each Gender Events'!$A66,'Official Medal Table'!$C:$C,'Each Gender Events'!M$1,'Official Medal Table'!$E:$E,'Each Gender Events'!M$2)*'Medal values'!$B$1
+ COUNTIFS('Official Medal Table'!$G:$G,'Each Gender Events'!$A66,'Official Medal Table'!$C:$C,'Each Gender Events'!M$1,'Official Medal Table'!$E:$E,'Each Gender Events'!M$2)*'Medal values'!$B$2
+ COUNTIFS('Official Medal Table'!$H:$H,'Each Gender Events'!$A66,'Official Medal Table'!$C:$C,'Each Gender Events'!M$1,'Official Medal Table'!$E:$E,'Each Gender Events'!M$2)*'Medal values'!$B$3
+ COUNTIFS('Official Medal Table'!$I:$I,'Each Gender Events'!$A66,'Official Medal Table'!$C:$C,'Each Gender Events'!M$1,'Official Medal Table'!$E:$E,'Each Gender Events'!M$2)*'Medal values'!$B$3
+ COUNTIFS('Official Medal Table'!$F:$F,'Each Gender Events'!$A66,'Official Medal Table'!$C:$C,'Each Gender Events'!M$1,'Official Medal Table'!$E:$E,"Mixed")*'Medal values'!$B$1/2
+ COUNTIFS('Official Medal Table'!$G:$G,'Each Gender Events'!$A66,'Official Medal Table'!$C:$C,'Each Gender Events'!M$1,'Official Medal Table'!$E:$E,"Mixed")*'Medal values'!$B$2/2
+ COUNTIFS('Official Medal Table'!$H:$H,'Each Gender Events'!$A66,'Official Medal Table'!$C:$C,'Each Gender Events'!M$1,'Official Medal Table'!$E:$E,"Mixed")*'Medal values'!$B$3/2
+ COUNTIFS('Official Medal Table'!$I:$I,'Each Gender Events'!$A66,'Official Medal Table'!$C:$C,'Each Gender Events'!M$1,'Official Medal Table'!$E:$E,"Mixed")*'Medal values'!$B$3/2</f>
        <v>0</v>
      </c>
      <c r="N66">
        <f>COUNTIFS('Official Medal Table'!$F:$F,'Each Gender Events'!$A66,'Official Medal Table'!$C:$C,'Each Gender Events'!N$1,'Official Medal Table'!$E:$E,'Each Gender Events'!N$2)*'Medal values'!$B$1
+ COUNTIFS('Official Medal Table'!$G:$G,'Each Gender Events'!$A66,'Official Medal Table'!$C:$C,'Each Gender Events'!N$1,'Official Medal Table'!$E:$E,'Each Gender Events'!N$2)*'Medal values'!$B$2
+ COUNTIFS('Official Medal Table'!$H:$H,'Each Gender Events'!$A66,'Official Medal Table'!$C:$C,'Each Gender Events'!N$1,'Official Medal Table'!$E:$E,'Each Gender Events'!N$2)*'Medal values'!$B$3
+ COUNTIFS('Official Medal Table'!$I:$I,'Each Gender Events'!$A66,'Official Medal Table'!$C:$C,'Each Gender Events'!N$1,'Official Medal Table'!$E:$E,'Each Gender Events'!N$2)*'Medal values'!$B$3
+ COUNTIFS('Official Medal Table'!$F:$F,'Each Gender Events'!$A66,'Official Medal Table'!$C:$C,'Each Gender Events'!N$1,'Official Medal Table'!$E:$E,"Mixed")*'Medal values'!$B$1/2
+ COUNTIFS('Official Medal Table'!$G:$G,'Each Gender Events'!$A66,'Official Medal Table'!$C:$C,'Each Gender Events'!N$1,'Official Medal Table'!$E:$E,"Mixed")*'Medal values'!$B$2/2
+ COUNTIFS('Official Medal Table'!$H:$H,'Each Gender Events'!$A66,'Official Medal Table'!$C:$C,'Each Gender Events'!N$1,'Official Medal Table'!$E:$E,"Mixed")*'Medal values'!$B$3/2
+ COUNTIFS('Official Medal Table'!$I:$I,'Each Gender Events'!$A66,'Official Medal Table'!$C:$C,'Each Gender Events'!N$1,'Official Medal Table'!$E:$E,"Mixed")*'Medal values'!$B$3/2</f>
        <v>0</v>
      </c>
      <c r="O66">
        <f>COUNTIFS('Official Medal Table'!$F:$F,'Each Gender Events'!$A66,'Official Medal Table'!$C:$C,'Each Gender Events'!O$1,'Official Medal Table'!$E:$E,'Each Gender Events'!O$2)*'Medal values'!$B$1
+ COUNTIFS('Official Medal Table'!$G:$G,'Each Gender Events'!$A66,'Official Medal Table'!$C:$C,'Each Gender Events'!O$1,'Official Medal Table'!$E:$E,'Each Gender Events'!O$2)*'Medal values'!$B$2
+ COUNTIFS('Official Medal Table'!$H:$H,'Each Gender Events'!$A66,'Official Medal Table'!$C:$C,'Each Gender Events'!O$1,'Official Medal Table'!$E:$E,'Each Gender Events'!O$2)*'Medal values'!$B$3
+ COUNTIFS('Official Medal Table'!$I:$I,'Each Gender Events'!$A66,'Official Medal Table'!$C:$C,'Each Gender Events'!O$1,'Official Medal Table'!$E:$E,'Each Gender Events'!O$2)*'Medal values'!$B$3
+ COUNTIFS('Official Medal Table'!$F:$F,'Each Gender Events'!$A66,'Official Medal Table'!$C:$C,'Each Gender Events'!O$1,'Official Medal Table'!$E:$E,"Mixed")*'Medal values'!$B$1/2
+ COUNTIFS('Official Medal Table'!$G:$G,'Each Gender Events'!$A66,'Official Medal Table'!$C:$C,'Each Gender Events'!O$1,'Official Medal Table'!$E:$E,"Mixed")*'Medal values'!$B$2/2
+ COUNTIFS('Official Medal Table'!$H:$H,'Each Gender Events'!$A66,'Official Medal Table'!$C:$C,'Each Gender Events'!O$1,'Official Medal Table'!$E:$E,"Mixed")*'Medal values'!$B$3/2
+ COUNTIFS('Official Medal Table'!$I:$I,'Each Gender Events'!$A66,'Official Medal Table'!$C:$C,'Each Gender Events'!O$1,'Official Medal Table'!$E:$E,"Mixed")*'Medal values'!$B$3/2</f>
        <v>0</v>
      </c>
      <c r="P66">
        <f>COUNTIFS('Official Medal Table'!$F:$F,'Each Gender Events'!$A66,'Official Medal Table'!$C:$C,'Each Gender Events'!P$1,'Official Medal Table'!$E:$E,'Each Gender Events'!P$2)*'Medal values'!$B$1
+ COUNTIFS('Official Medal Table'!$G:$G,'Each Gender Events'!$A66,'Official Medal Table'!$C:$C,'Each Gender Events'!P$1,'Official Medal Table'!$E:$E,'Each Gender Events'!P$2)*'Medal values'!$B$2
+ COUNTIFS('Official Medal Table'!$H:$H,'Each Gender Events'!$A66,'Official Medal Table'!$C:$C,'Each Gender Events'!P$1,'Official Medal Table'!$E:$E,'Each Gender Events'!P$2)*'Medal values'!$B$3
+ COUNTIFS('Official Medal Table'!$I:$I,'Each Gender Events'!$A66,'Official Medal Table'!$C:$C,'Each Gender Events'!P$1,'Official Medal Table'!$E:$E,'Each Gender Events'!P$2)*'Medal values'!$B$3
+ COUNTIFS('Official Medal Table'!$F:$F,'Each Gender Events'!$A66,'Official Medal Table'!$C:$C,'Each Gender Events'!P$1,'Official Medal Table'!$E:$E,"Mixed")*'Medal values'!$B$1/2
+ COUNTIFS('Official Medal Table'!$G:$G,'Each Gender Events'!$A66,'Official Medal Table'!$C:$C,'Each Gender Events'!P$1,'Official Medal Table'!$E:$E,"Mixed")*'Medal values'!$B$2/2
+ COUNTIFS('Official Medal Table'!$H:$H,'Each Gender Events'!$A66,'Official Medal Table'!$C:$C,'Each Gender Events'!P$1,'Official Medal Table'!$E:$E,"Mixed")*'Medal values'!$B$3/2
+ COUNTIFS('Official Medal Table'!$I:$I,'Each Gender Events'!$A66,'Official Medal Table'!$C:$C,'Each Gender Events'!P$1,'Official Medal Table'!$E:$E,"Mixed")*'Medal values'!$B$3/2</f>
        <v>0</v>
      </c>
      <c r="Q66">
        <f>COUNTIFS('Official Medal Table'!$F:$F,'Each Gender Events'!$A66,'Official Medal Table'!$C:$C,'Each Gender Events'!Q$1,'Official Medal Table'!$E:$E,'Each Gender Events'!Q$2)*'Medal values'!$B$1
+ COUNTIFS('Official Medal Table'!$G:$G,'Each Gender Events'!$A66,'Official Medal Table'!$C:$C,'Each Gender Events'!Q$1,'Official Medal Table'!$E:$E,'Each Gender Events'!Q$2)*'Medal values'!$B$2
+ COUNTIFS('Official Medal Table'!$H:$H,'Each Gender Events'!$A66,'Official Medal Table'!$C:$C,'Each Gender Events'!Q$1,'Official Medal Table'!$E:$E,'Each Gender Events'!Q$2)*'Medal values'!$B$3
+ COUNTIFS('Official Medal Table'!$I:$I,'Each Gender Events'!$A66,'Official Medal Table'!$C:$C,'Each Gender Events'!Q$1,'Official Medal Table'!$E:$E,'Each Gender Events'!Q$2)*'Medal values'!$B$3
+ COUNTIFS('Official Medal Table'!$F:$F,'Each Gender Events'!$A66,'Official Medal Table'!$C:$C,'Each Gender Events'!Q$1,'Official Medal Table'!$E:$E,"Mixed")*'Medal values'!$B$1/2
+ COUNTIFS('Official Medal Table'!$G:$G,'Each Gender Events'!$A66,'Official Medal Table'!$C:$C,'Each Gender Events'!Q$1,'Official Medal Table'!$E:$E,"Mixed")*'Medal values'!$B$2/2
+ COUNTIFS('Official Medal Table'!$H:$H,'Each Gender Events'!$A66,'Official Medal Table'!$C:$C,'Each Gender Events'!Q$1,'Official Medal Table'!$E:$E,"Mixed")*'Medal values'!$B$3/2
+ COUNTIFS('Official Medal Table'!$I:$I,'Each Gender Events'!$A66,'Official Medal Table'!$C:$C,'Each Gender Events'!Q$1,'Official Medal Table'!$E:$E,"Mixed")*'Medal values'!$B$3/2</f>
        <v>0</v>
      </c>
      <c r="R66">
        <f>COUNTIFS('Official Medal Table'!$F:$F,'Each Gender Events'!$A66,'Official Medal Table'!$C:$C,'Each Gender Events'!R$1,'Official Medal Table'!$E:$E,'Each Gender Events'!R$2)*'Medal values'!$B$1
+ COUNTIFS('Official Medal Table'!$G:$G,'Each Gender Events'!$A66,'Official Medal Table'!$C:$C,'Each Gender Events'!R$1,'Official Medal Table'!$E:$E,'Each Gender Events'!R$2)*'Medal values'!$B$2
+ COUNTIFS('Official Medal Table'!$H:$H,'Each Gender Events'!$A66,'Official Medal Table'!$C:$C,'Each Gender Events'!R$1,'Official Medal Table'!$E:$E,'Each Gender Events'!R$2)*'Medal values'!$B$3
+ COUNTIFS('Official Medal Table'!$I:$I,'Each Gender Events'!$A66,'Official Medal Table'!$C:$C,'Each Gender Events'!R$1,'Official Medal Table'!$E:$E,'Each Gender Events'!R$2)*'Medal values'!$B$3
+ COUNTIFS('Official Medal Table'!$F:$F,'Each Gender Events'!$A66,'Official Medal Table'!$C:$C,'Each Gender Events'!R$1,'Official Medal Table'!$E:$E,"Mixed")*'Medal values'!$B$1/2
+ COUNTIFS('Official Medal Table'!$G:$G,'Each Gender Events'!$A66,'Official Medal Table'!$C:$C,'Each Gender Events'!R$1,'Official Medal Table'!$E:$E,"Mixed")*'Medal values'!$B$2/2
+ COUNTIFS('Official Medal Table'!$H:$H,'Each Gender Events'!$A66,'Official Medal Table'!$C:$C,'Each Gender Events'!R$1,'Official Medal Table'!$E:$E,"Mixed")*'Medal values'!$B$3/2
+ COUNTIFS('Official Medal Table'!$I:$I,'Each Gender Events'!$A66,'Official Medal Table'!$C:$C,'Each Gender Events'!R$1,'Official Medal Table'!$E:$E,"Mixed")*'Medal values'!$B$3/2</f>
        <v>0</v>
      </c>
      <c r="S66">
        <f>COUNTIFS('Official Medal Table'!$F:$F,'Each Gender Events'!$A66,'Official Medal Table'!$C:$C,'Each Gender Events'!S$1,'Official Medal Table'!$E:$E,'Each Gender Events'!S$2)*'Medal values'!$B$1
+ COUNTIFS('Official Medal Table'!$G:$G,'Each Gender Events'!$A66,'Official Medal Table'!$C:$C,'Each Gender Events'!S$1,'Official Medal Table'!$E:$E,'Each Gender Events'!S$2)*'Medal values'!$B$2
+ COUNTIFS('Official Medal Table'!$H:$H,'Each Gender Events'!$A66,'Official Medal Table'!$C:$C,'Each Gender Events'!S$1,'Official Medal Table'!$E:$E,'Each Gender Events'!S$2)*'Medal values'!$B$3
+ COUNTIFS('Official Medal Table'!$I:$I,'Each Gender Events'!$A66,'Official Medal Table'!$C:$C,'Each Gender Events'!S$1,'Official Medal Table'!$E:$E,'Each Gender Events'!S$2)*'Medal values'!$B$3
+ COUNTIFS('Official Medal Table'!$F:$F,'Each Gender Events'!$A66,'Official Medal Table'!$C:$C,'Each Gender Events'!S$1,'Official Medal Table'!$E:$E,"Mixed")*'Medal values'!$B$1/2
+ COUNTIFS('Official Medal Table'!$G:$G,'Each Gender Events'!$A66,'Official Medal Table'!$C:$C,'Each Gender Events'!S$1,'Official Medal Table'!$E:$E,"Mixed")*'Medal values'!$B$2/2
+ COUNTIFS('Official Medal Table'!$H:$H,'Each Gender Events'!$A66,'Official Medal Table'!$C:$C,'Each Gender Events'!S$1,'Official Medal Table'!$E:$E,"Mixed")*'Medal values'!$B$3/2
+ COUNTIFS('Official Medal Table'!$I:$I,'Each Gender Events'!$A66,'Official Medal Table'!$C:$C,'Each Gender Events'!S$1,'Official Medal Table'!$E:$E,"Mixed")*'Medal values'!$B$3/2</f>
        <v>0</v>
      </c>
      <c r="T66">
        <f>COUNTIFS('Official Medal Table'!$F:$F,'Each Gender Events'!$A66,'Official Medal Table'!$C:$C,'Each Gender Events'!T$1,'Official Medal Table'!$E:$E,'Each Gender Events'!T$2)*'Medal values'!$B$1
+ COUNTIFS('Official Medal Table'!$G:$G,'Each Gender Events'!$A66,'Official Medal Table'!$C:$C,'Each Gender Events'!T$1,'Official Medal Table'!$E:$E,'Each Gender Events'!T$2)*'Medal values'!$B$2
+ COUNTIFS('Official Medal Table'!$H:$H,'Each Gender Events'!$A66,'Official Medal Table'!$C:$C,'Each Gender Events'!T$1,'Official Medal Table'!$E:$E,'Each Gender Events'!T$2)*'Medal values'!$B$3
+ COUNTIFS('Official Medal Table'!$I:$I,'Each Gender Events'!$A66,'Official Medal Table'!$C:$C,'Each Gender Events'!T$1,'Official Medal Table'!$E:$E,'Each Gender Events'!T$2)*'Medal values'!$B$3
+ COUNTIFS('Official Medal Table'!$F:$F,'Each Gender Events'!$A66,'Official Medal Table'!$C:$C,'Each Gender Events'!T$1,'Official Medal Table'!$E:$E,"Mixed")*'Medal values'!$B$1/2
+ COUNTIFS('Official Medal Table'!$G:$G,'Each Gender Events'!$A66,'Official Medal Table'!$C:$C,'Each Gender Events'!T$1,'Official Medal Table'!$E:$E,"Mixed")*'Medal values'!$B$2/2
+ COUNTIFS('Official Medal Table'!$H:$H,'Each Gender Events'!$A66,'Official Medal Table'!$C:$C,'Each Gender Events'!T$1,'Official Medal Table'!$E:$E,"Mixed")*'Medal values'!$B$3/2
+ COUNTIFS('Official Medal Table'!$I:$I,'Each Gender Events'!$A66,'Official Medal Table'!$C:$C,'Each Gender Events'!T$1,'Official Medal Table'!$E:$E,"Mixed")*'Medal values'!$B$3/2</f>
        <v>0</v>
      </c>
      <c r="U66">
        <f>COUNTIFS('Official Medal Table'!$F:$F,'Each Gender Events'!$A66,'Official Medal Table'!$C:$C,'Each Gender Events'!U$1,'Official Medal Table'!$E:$E,'Each Gender Events'!U$2)*'Medal values'!$B$1
+ COUNTIFS('Official Medal Table'!$G:$G,'Each Gender Events'!$A66,'Official Medal Table'!$C:$C,'Each Gender Events'!U$1,'Official Medal Table'!$E:$E,'Each Gender Events'!U$2)*'Medal values'!$B$2
+ COUNTIFS('Official Medal Table'!$H:$H,'Each Gender Events'!$A66,'Official Medal Table'!$C:$C,'Each Gender Events'!U$1,'Official Medal Table'!$E:$E,'Each Gender Events'!U$2)*'Medal values'!$B$3
+ COUNTIFS('Official Medal Table'!$I:$I,'Each Gender Events'!$A66,'Official Medal Table'!$C:$C,'Each Gender Events'!U$1,'Official Medal Table'!$E:$E,'Each Gender Events'!U$2)*'Medal values'!$B$3
+ COUNTIFS('Official Medal Table'!$F:$F,'Each Gender Events'!$A66,'Official Medal Table'!$C:$C,'Each Gender Events'!U$1,'Official Medal Table'!$E:$E,"Mixed")*'Medal values'!$B$1/2
+ COUNTIFS('Official Medal Table'!$G:$G,'Each Gender Events'!$A66,'Official Medal Table'!$C:$C,'Each Gender Events'!U$1,'Official Medal Table'!$E:$E,"Mixed")*'Medal values'!$B$2/2
+ COUNTIFS('Official Medal Table'!$H:$H,'Each Gender Events'!$A66,'Official Medal Table'!$C:$C,'Each Gender Events'!U$1,'Official Medal Table'!$E:$E,"Mixed")*'Medal values'!$B$3/2
+ COUNTIFS('Official Medal Table'!$I:$I,'Each Gender Events'!$A66,'Official Medal Table'!$C:$C,'Each Gender Events'!U$1,'Official Medal Table'!$E:$E,"Mixed")*'Medal values'!$B$3/2</f>
        <v>0</v>
      </c>
      <c r="V66">
        <f>COUNTIFS('Official Medal Table'!$F:$F,'Each Gender Events'!$A66,'Official Medal Table'!$C:$C,'Each Gender Events'!V$1,'Official Medal Table'!$E:$E,'Each Gender Events'!V$2)*'Medal values'!$B$1
+ COUNTIFS('Official Medal Table'!$G:$G,'Each Gender Events'!$A66,'Official Medal Table'!$C:$C,'Each Gender Events'!V$1,'Official Medal Table'!$E:$E,'Each Gender Events'!V$2)*'Medal values'!$B$2
+ COUNTIFS('Official Medal Table'!$H:$H,'Each Gender Events'!$A66,'Official Medal Table'!$C:$C,'Each Gender Events'!V$1,'Official Medal Table'!$E:$E,'Each Gender Events'!V$2)*'Medal values'!$B$3
+ COUNTIFS('Official Medal Table'!$I:$I,'Each Gender Events'!$A66,'Official Medal Table'!$C:$C,'Each Gender Events'!V$1,'Official Medal Table'!$E:$E,'Each Gender Events'!V$2)*'Medal values'!$B$3
+ COUNTIFS('Official Medal Table'!$F:$F,'Each Gender Events'!$A66,'Official Medal Table'!$C:$C,'Each Gender Events'!V$1,'Official Medal Table'!$E:$E,"Mixed")*'Medal values'!$B$1/2
+ COUNTIFS('Official Medal Table'!$G:$G,'Each Gender Events'!$A66,'Official Medal Table'!$C:$C,'Each Gender Events'!V$1,'Official Medal Table'!$E:$E,"Mixed")*'Medal values'!$B$2/2
+ COUNTIFS('Official Medal Table'!$H:$H,'Each Gender Events'!$A66,'Official Medal Table'!$C:$C,'Each Gender Events'!V$1,'Official Medal Table'!$E:$E,"Mixed")*'Medal values'!$B$3/2
+ COUNTIFS('Official Medal Table'!$I:$I,'Each Gender Events'!$A66,'Official Medal Table'!$C:$C,'Each Gender Events'!V$1,'Official Medal Table'!$E:$E,"Mixed")*'Medal values'!$B$3/2</f>
        <v>0</v>
      </c>
      <c r="W66">
        <f>COUNTIFS('Official Medal Table'!$F:$F,'Each Gender Events'!$A66,'Official Medal Table'!$C:$C,'Each Gender Events'!W$1,'Official Medal Table'!$E:$E,'Each Gender Events'!W$2)*'Medal values'!$B$1
+ COUNTIFS('Official Medal Table'!$G:$G,'Each Gender Events'!$A66,'Official Medal Table'!$C:$C,'Each Gender Events'!W$1,'Official Medal Table'!$E:$E,'Each Gender Events'!W$2)*'Medal values'!$B$2
+ COUNTIFS('Official Medal Table'!$H:$H,'Each Gender Events'!$A66,'Official Medal Table'!$C:$C,'Each Gender Events'!W$1,'Official Medal Table'!$E:$E,'Each Gender Events'!W$2)*'Medal values'!$B$3
+ COUNTIFS('Official Medal Table'!$I:$I,'Each Gender Events'!$A66,'Official Medal Table'!$C:$C,'Each Gender Events'!W$1,'Official Medal Table'!$E:$E,'Each Gender Events'!W$2)*'Medal values'!$B$3
+ COUNTIFS('Official Medal Table'!$F:$F,'Each Gender Events'!$A66,'Official Medal Table'!$C:$C,'Each Gender Events'!W$1,'Official Medal Table'!$E:$E,"Mixed")*'Medal values'!$B$1/2
+ COUNTIFS('Official Medal Table'!$G:$G,'Each Gender Events'!$A66,'Official Medal Table'!$C:$C,'Each Gender Events'!W$1,'Official Medal Table'!$E:$E,"Mixed")*'Medal values'!$B$2/2
+ COUNTIFS('Official Medal Table'!$H:$H,'Each Gender Events'!$A66,'Official Medal Table'!$C:$C,'Each Gender Events'!W$1,'Official Medal Table'!$E:$E,"Mixed")*'Medal values'!$B$3/2
+ COUNTIFS('Official Medal Table'!$I:$I,'Each Gender Events'!$A66,'Official Medal Table'!$C:$C,'Each Gender Events'!W$1,'Official Medal Table'!$E:$E,"Mixed")*'Medal values'!$B$3/2</f>
        <v>0</v>
      </c>
      <c r="X66">
        <f>COUNTIFS('Official Medal Table'!$F:$F,'Each Gender Events'!$A66,'Official Medal Table'!$C:$C,'Each Gender Events'!X$1,'Official Medal Table'!$E:$E,'Each Gender Events'!X$2)*'Medal values'!$B$1
+ COUNTIFS('Official Medal Table'!$G:$G,'Each Gender Events'!$A66,'Official Medal Table'!$C:$C,'Each Gender Events'!X$1,'Official Medal Table'!$E:$E,'Each Gender Events'!X$2)*'Medal values'!$B$2
+ COUNTIFS('Official Medal Table'!$H:$H,'Each Gender Events'!$A66,'Official Medal Table'!$C:$C,'Each Gender Events'!X$1,'Official Medal Table'!$E:$E,'Each Gender Events'!X$2)*'Medal values'!$B$3
+ COUNTIFS('Official Medal Table'!$I:$I,'Each Gender Events'!$A66,'Official Medal Table'!$C:$C,'Each Gender Events'!X$1,'Official Medal Table'!$E:$E,'Each Gender Events'!X$2)*'Medal values'!$B$3
+ COUNTIFS('Official Medal Table'!$F:$F,'Each Gender Events'!$A66,'Official Medal Table'!$C:$C,'Each Gender Events'!X$1,'Official Medal Table'!$E:$E,"Mixed")*'Medal values'!$B$1/2
+ COUNTIFS('Official Medal Table'!$G:$G,'Each Gender Events'!$A66,'Official Medal Table'!$C:$C,'Each Gender Events'!X$1,'Official Medal Table'!$E:$E,"Mixed")*'Medal values'!$B$2/2
+ COUNTIFS('Official Medal Table'!$H:$H,'Each Gender Events'!$A66,'Official Medal Table'!$C:$C,'Each Gender Events'!X$1,'Official Medal Table'!$E:$E,"Mixed")*'Medal values'!$B$3/2
+ COUNTIFS('Official Medal Table'!$I:$I,'Each Gender Events'!$A66,'Official Medal Table'!$C:$C,'Each Gender Events'!X$1,'Official Medal Table'!$E:$E,"Mixed")*'Medal values'!$B$3/2</f>
        <v>0</v>
      </c>
      <c r="Y66">
        <f>COUNTIFS('Official Medal Table'!$F:$F,'Each Gender Events'!$A66,'Official Medal Table'!$C:$C,'Each Gender Events'!Y$1,'Official Medal Table'!$E:$E,'Each Gender Events'!Y$2)*'Medal values'!$B$1
+ COUNTIFS('Official Medal Table'!$G:$G,'Each Gender Events'!$A66,'Official Medal Table'!$C:$C,'Each Gender Events'!Y$1,'Official Medal Table'!$E:$E,'Each Gender Events'!Y$2)*'Medal values'!$B$2
+ COUNTIFS('Official Medal Table'!$H:$H,'Each Gender Events'!$A66,'Official Medal Table'!$C:$C,'Each Gender Events'!Y$1,'Official Medal Table'!$E:$E,'Each Gender Events'!Y$2)*'Medal values'!$B$3
+ COUNTIFS('Official Medal Table'!$I:$I,'Each Gender Events'!$A66,'Official Medal Table'!$C:$C,'Each Gender Events'!Y$1,'Official Medal Table'!$E:$E,'Each Gender Events'!Y$2)*'Medal values'!$B$3
+ COUNTIFS('Official Medal Table'!$F:$F,'Each Gender Events'!$A66,'Official Medal Table'!$C:$C,'Each Gender Events'!Y$1,'Official Medal Table'!$E:$E,"Mixed")*'Medal values'!$B$1/2
+ COUNTIFS('Official Medal Table'!$G:$G,'Each Gender Events'!$A66,'Official Medal Table'!$C:$C,'Each Gender Events'!Y$1,'Official Medal Table'!$E:$E,"Mixed")*'Medal values'!$B$2/2
+ COUNTIFS('Official Medal Table'!$H:$H,'Each Gender Events'!$A66,'Official Medal Table'!$C:$C,'Each Gender Events'!Y$1,'Official Medal Table'!$E:$E,"Mixed")*'Medal values'!$B$3/2
+ COUNTIFS('Official Medal Table'!$I:$I,'Each Gender Events'!$A66,'Official Medal Table'!$C:$C,'Each Gender Events'!Y$1,'Official Medal Table'!$E:$E,"Mixed")*'Medal values'!$B$3/2</f>
        <v>0</v>
      </c>
      <c r="Z66">
        <f>COUNTIFS('Official Medal Table'!$F:$F,'Each Gender Events'!$A66,'Official Medal Table'!$C:$C,'Each Gender Events'!Z$1,'Official Medal Table'!$E:$E,'Each Gender Events'!Z$2)*'Medal values'!$B$1
+ COUNTIFS('Official Medal Table'!$G:$G,'Each Gender Events'!$A66,'Official Medal Table'!$C:$C,'Each Gender Events'!Z$1,'Official Medal Table'!$E:$E,'Each Gender Events'!Z$2)*'Medal values'!$B$2
+ COUNTIFS('Official Medal Table'!$H:$H,'Each Gender Events'!$A66,'Official Medal Table'!$C:$C,'Each Gender Events'!Z$1,'Official Medal Table'!$E:$E,'Each Gender Events'!Z$2)*'Medal values'!$B$3
+ COUNTIFS('Official Medal Table'!$I:$I,'Each Gender Events'!$A66,'Official Medal Table'!$C:$C,'Each Gender Events'!Z$1,'Official Medal Table'!$E:$E,'Each Gender Events'!Z$2)*'Medal values'!$B$3
+ COUNTIFS('Official Medal Table'!$F:$F,'Each Gender Events'!$A66,'Official Medal Table'!$C:$C,'Each Gender Events'!Z$1,'Official Medal Table'!$E:$E,"Mixed")*'Medal values'!$B$1/2
+ COUNTIFS('Official Medal Table'!$G:$G,'Each Gender Events'!$A66,'Official Medal Table'!$C:$C,'Each Gender Events'!Z$1,'Official Medal Table'!$E:$E,"Mixed")*'Medal values'!$B$2/2
+ COUNTIFS('Official Medal Table'!$H:$H,'Each Gender Events'!$A66,'Official Medal Table'!$C:$C,'Each Gender Events'!Z$1,'Official Medal Table'!$E:$E,"Mixed")*'Medal values'!$B$3/2
+ COUNTIFS('Official Medal Table'!$I:$I,'Each Gender Events'!$A66,'Official Medal Table'!$C:$C,'Each Gender Events'!Z$1,'Official Medal Table'!$E:$E,"Mixed")*'Medal values'!$B$3/2</f>
        <v>0</v>
      </c>
      <c r="AA66">
        <f>COUNTIFS('Official Medal Table'!$F:$F,'Each Gender Events'!$A66,'Official Medal Table'!$C:$C,'Each Gender Events'!AA$1,'Official Medal Table'!$E:$E,'Each Gender Events'!AA$2)*'Medal values'!$B$1
+ COUNTIFS('Official Medal Table'!$G:$G,'Each Gender Events'!$A66,'Official Medal Table'!$C:$C,'Each Gender Events'!AA$1,'Official Medal Table'!$E:$E,'Each Gender Events'!AA$2)*'Medal values'!$B$2
+ COUNTIFS('Official Medal Table'!$H:$H,'Each Gender Events'!$A66,'Official Medal Table'!$C:$C,'Each Gender Events'!AA$1,'Official Medal Table'!$E:$E,'Each Gender Events'!AA$2)*'Medal values'!$B$3
+ COUNTIFS('Official Medal Table'!$I:$I,'Each Gender Events'!$A66,'Official Medal Table'!$C:$C,'Each Gender Events'!AA$1,'Official Medal Table'!$E:$E,'Each Gender Events'!AA$2)*'Medal values'!$B$3
+ COUNTIFS('Official Medal Table'!$F:$F,'Each Gender Events'!$A66,'Official Medal Table'!$C:$C,'Each Gender Events'!AA$1,'Official Medal Table'!$E:$E,"Mixed")*'Medal values'!$B$1/2
+ COUNTIFS('Official Medal Table'!$G:$G,'Each Gender Events'!$A66,'Official Medal Table'!$C:$C,'Each Gender Events'!AA$1,'Official Medal Table'!$E:$E,"Mixed")*'Medal values'!$B$2/2
+ COUNTIFS('Official Medal Table'!$H:$H,'Each Gender Events'!$A66,'Official Medal Table'!$C:$C,'Each Gender Events'!AA$1,'Official Medal Table'!$E:$E,"Mixed")*'Medal values'!$B$3/2
+ COUNTIFS('Official Medal Table'!$I:$I,'Each Gender Events'!$A66,'Official Medal Table'!$C:$C,'Each Gender Events'!AA$1,'Official Medal Table'!$E:$E,"Mixed")*'Medal values'!$B$3/2</f>
        <v>0</v>
      </c>
      <c r="AB66">
        <f>COUNTIFS('Official Medal Table'!$F:$F,'Each Gender Events'!$A66,'Official Medal Table'!$C:$C,'Each Gender Events'!AB$1,'Official Medal Table'!$E:$E,'Each Gender Events'!AB$2)*'Medal values'!$B$1
+ COUNTIFS('Official Medal Table'!$G:$G,'Each Gender Events'!$A66,'Official Medal Table'!$C:$C,'Each Gender Events'!AB$1,'Official Medal Table'!$E:$E,'Each Gender Events'!AB$2)*'Medal values'!$B$2
+ COUNTIFS('Official Medal Table'!$H:$H,'Each Gender Events'!$A66,'Official Medal Table'!$C:$C,'Each Gender Events'!AB$1,'Official Medal Table'!$E:$E,'Each Gender Events'!AB$2)*'Medal values'!$B$3
+ COUNTIFS('Official Medal Table'!$I:$I,'Each Gender Events'!$A66,'Official Medal Table'!$C:$C,'Each Gender Events'!AB$1,'Official Medal Table'!$E:$E,'Each Gender Events'!AB$2)*'Medal values'!$B$3
+ COUNTIFS('Official Medal Table'!$F:$F,'Each Gender Events'!$A66,'Official Medal Table'!$C:$C,'Each Gender Events'!AB$1,'Official Medal Table'!$E:$E,"Mixed")*'Medal values'!$B$1/2
+ COUNTIFS('Official Medal Table'!$G:$G,'Each Gender Events'!$A66,'Official Medal Table'!$C:$C,'Each Gender Events'!AB$1,'Official Medal Table'!$E:$E,"Mixed")*'Medal values'!$B$2/2
+ COUNTIFS('Official Medal Table'!$H:$H,'Each Gender Events'!$A66,'Official Medal Table'!$C:$C,'Each Gender Events'!AB$1,'Official Medal Table'!$E:$E,"Mixed")*'Medal values'!$B$3/2
+ COUNTIFS('Official Medal Table'!$I:$I,'Each Gender Events'!$A66,'Official Medal Table'!$C:$C,'Each Gender Events'!AB$1,'Official Medal Table'!$E:$E,"Mixed")*'Medal values'!$B$3/2</f>
        <v>0</v>
      </c>
      <c r="AC66">
        <f>COUNTIFS('Official Medal Table'!$F:$F,'Each Gender Events'!$A66,'Official Medal Table'!$C:$C,'Each Gender Events'!AC$1,'Official Medal Table'!$E:$E,'Each Gender Events'!AC$2)*'Medal values'!$B$1
+ COUNTIFS('Official Medal Table'!$G:$G,'Each Gender Events'!$A66,'Official Medal Table'!$C:$C,'Each Gender Events'!AC$1,'Official Medal Table'!$E:$E,'Each Gender Events'!AC$2)*'Medal values'!$B$2
+ COUNTIFS('Official Medal Table'!$H:$H,'Each Gender Events'!$A66,'Official Medal Table'!$C:$C,'Each Gender Events'!AC$1,'Official Medal Table'!$E:$E,'Each Gender Events'!AC$2)*'Medal values'!$B$3
+ COUNTIFS('Official Medal Table'!$I:$I,'Each Gender Events'!$A66,'Official Medal Table'!$C:$C,'Each Gender Events'!AC$1,'Official Medal Table'!$E:$E,'Each Gender Events'!AC$2)*'Medal values'!$B$3
+ COUNTIFS('Official Medal Table'!$F:$F,'Each Gender Events'!$A66,'Official Medal Table'!$C:$C,'Each Gender Events'!AC$1,'Official Medal Table'!$E:$E,"Mixed")*'Medal values'!$B$1/2
+ COUNTIFS('Official Medal Table'!$G:$G,'Each Gender Events'!$A66,'Official Medal Table'!$C:$C,'Each Gender Events'!AC$1,'Official Medal Table'!$E:$E,"Mixed")*'Medal values'!$B$2/2
+ COUNTIFS('Official Medal Table'!$H:$H,'Each Gender Events'!$A66,'Official Medal Table'!$C:$C,'Each Gender Events'!AC$1,'Official Medal Table'!$E:$E,"Mixed")*'Medal values'!$B$3/2
+ COUNTIFS('Official Medal Table'!$I:$I,'Each Gender Events'!$A66,'Official Medal Table'!$C:$C,'Each Gender Events'!AC$1,'Official Medal Table'!$E:$E,"Mixed")*'Medal values'!$B$3/2</f>
        <v>0</v>
      </c>
      <c r="AD66">
        <f>COUNTIFS('Official Medal Table'!$F:$F,'Each Gender Events'!$A66,'Official Medal Table'!$C:$C,'Each Gender Events'!AD$1,'Official Medal Table'!$E:$E,'Each Gender Events'!AD$2)*'Medal values'!$B$1
+ COUNTIFS('Official Medal Table'!$G:$G,'Each Gender Events'!$A66,'Official Medal Table'!$C:$C,'Each Gender Events'!AD$1,'Official Medal Table'!$E:$E,'Each Gender Events'!AD$2)*'Medal values'!$B$2
+ COUNTIFS('Official Medal Table'!$H:$H,'Each Gender Events'!$A66,'Official Medal Table'!$C:$C,'Each Gender Events'!AD$1,'Official Medal Table'!$E:$E,'Each Gender Events'!AD$2)*'Medal values'!$B$3
+ COUNTIFS('Official Medal Table'!$I:$I,'Each Gender Events'!$A66,'Official Medal Table'!$C:$C,'Each Gender Events'!AD$1,'Official Medal Table'!$E:$E,'Each Gender Events'!AD$2)*'Medal values'!$B$3
+ COUNTIFS('Official Medal Table'!$F:$F,'Each Gender Events'!$A66,'Official Medal Table'!$C:$C,'Each Gender Events'!AD$1,'Official Medal Table'!$E:$E,"Mixed")*'Medal values'!$B$1/2
+ COUNTIFS('Official Medal Table'!$G:$G,'Each Gender Events'!$A66,'Official Medal Table'!$C:$C,'Each Gender Events'!AD$1,'Official Medal Table'!$E:$E,"Mixed")*'Medal values'!$B$2/2
+ COUNTIFS('Official Medal Table'!$H:$H,'Each Gender Events'!$A66,'Official Medal Table'!$C:$C,'Each Gender Events'!AD$1,'Official Medal Table'!$E:$E,"Mixed")*'Medal values'!$B$3/2
+ COUNTIFS('Official Medal Table'!$I:$I,'Each Gender Events'!$A66,'Official Medal Table'!$C:$C,'Each Gender Events'!AD$1,'Official Medal Table'!$E:$E,"Mixed")*'Medal values'!$B$3/2</f>
        <v>0</v>
      </c>
      <c r="AE66">
        <f>COUNTIFS('Official Medal Table'!$F:$F,'Each Gender Events'!$A66,'Official Medal Table'!$C:$C,'Each Gender Events'!AE$1,'Official Medal Table'!$E:$E,'Each Gender Events'!AE$2)*'Medal values'!$B$1
+ COUNTIFS('Official Medal Table'!$G:$G,'Each Gender Events'!$A66,'Official Medal Table'!$C:$C,'Each Gender Events'!AE$1,'Official Medal Table'!$E:$E,'Each Gender Events'!AE$2)*'Medal values'!$B$2
+ COUNTIFS('Official Medal Table'!$H:$H,'Each Gender Events'!$A66,'Official Medal Table'!$C:$C,'Each Gender Events'!AE$1,'Official Medal Table'!$E:$E,'Each Gender Events'!AE$2)*'Medal values'!$B$3
+ COUNTIFS('Official Medal Table'!$I:$I,'Each Gender Events'!$A66,'Official Medal Table'!$C:$C,'Each Gender Events'!AE$1,'Official Medal Table'!$E:$E,'Each Gender Events'!AE$2)*'Medal values'!$B$3
+ COUNTIFS('Official Medal Table'!$F:$F,'Each Gender Events'!$A66,'Official Medal Table'!$C:$C,'Each Gender Events'!AE$1,'Official Medal Table'!$E:$E,"Mixed")*'Medal values'!$B$1/2
+ COUNTIFS('Official Medal Table'!$G:$G,'Each Gender Events'!$A66,'Official Medal Table'!$C:$C,'Each Gender Events'!AE$1,'Official Medal Table'!$E:$E,"Mixed")*'Medal values'!$B$2/2
+ COUNTIFS('Official Medal Table'!$H:$H,'Each Gender Events'!$A66,'Official Medal Table'!$C:$C,'Each Gender Events'!AE$1,'Official Medal Table'!$E:$E,"Mixed")*'Medal values'!$B$3/2
+ COUNTIFS('Official Medal Table'!$I:$I,'Each Gender Events'!$A66,'Official Medal Table'!$C:$C,'Each Gender Events'!AE$1,'Official Medal Table'!$E:$E,"Mixed")*'Medal values'!$B$3/2</f>
        <v>0</v>
      </c>
      <c r="AF66">
        <f>COUNTIFS('Official Medal Table'!$F:$F,'Each Gender Events'!$A66,'Official Medal Table'!$C:$C,'Each Gender Events'!AF$1,'Official Medal Table'!$E:$E,'Each Gender Events'!AF$2)*'Medal values'!$B$1
+ COUNTIFS('Official Medal Table'!$G:$G,'Each Gender Events'!$A66,'Official Medal Table'!$C:$C,'Each Gender Events'!AF$1,'Official Medal Table'!$E:$E,'Each Gender Events'!AF$2)*'Medal values'!$B$2
+ COUNTIFS('Official Medal Table'!$H:$H,'Each Gender Events'!$A66,'Official Medal Table'!$C:$C,'Each Gender Events'!AF$1,'Official Medal Table'!$E:$E,'Each Gender Events'!AF$2)*'Medal values'!$B$3
+ COUNTIFS('Official Medal Table'!$I:$I,'Each Gender Events'!$A66,'Official Medal Table'!$C:$C,'Each Gender Events'!AF$1,'Official Medal Table'!$E:$E,'Each Gender Events'!AF$2)*'Medal values'!$B$3
+ COUNTIFS('Official Medal Table'!$F:$F,'Each Gender Events'!$A66,'Official Medal Table'!$C:$C,'Each Gender Events'!AF$1,'Official Medal Table'!$E:$E,"Mixed")*'Medal values'!$B$1/2
+ COUNTIFS('Official Medal Table'!$G:$G,'Each Gender Events'!$A66,'Official Medal Table'!$C:$C,'Each Gender Events'!AF$1,'Official Medal Table'!$E:$E,"Mixed")*'Medal values'!$B$2/2
+ COUNTIFS('Official Medal Table'!$H:$H,'Each Gender Events'!$A66,'Official Medal Table'!$C:$C,'Each Gender Events'!AF$1,'Official Medal Table'!$E:$E,"Mixed")*'Medal values'!$B$3/2
+ COUNTIFS('Official Medal Table'!$I:$I,'Each Gender Events'!$A66,'Official Medal Table'!$C:$C,'Each Gender Events'!AF$1,'Official Medal Table'!$E:$E,"Mixed")*'Medal values'!$B$3/2</f>
        <v>0</v>
      </c>
      <c r="AG66">
        <f>COUNTIFS('Official Medal Table'!$F:$F,'Each Gender Events'!$A66,'Official Medal Table'!$C:$C,'Each Gender Events'!AG$1,'Official Medal Table'!$E:$E,'Each Gender Events'!AG$2)*'Medal values'!$B$1
+ COUNTIFS('Official Medal Table'!$G:$G,'Each Gender Events'!$A66,'Official Medal Table'!$C:$C,'Each Gender Events'!AG$1,'Official Medal Table'!$E:$E,'Each Gender Events'!AG$2)*'Medal values'!$B$2
+ COUNTIFS('Official Medal Table'!$H:$H,'Each Gender Events'!$A66,'Official Medal Table'!$C:$C,'Each Gender Events'!AG$1,'Official Medal Table'!$E:$E,'Each Gender Events'!AG$2)*'Medal values'!$B$3
+ COUNTIFS('Official Medal Table'!$I:$I,'Each Gender Events'!$A66,'Official Medal Table'!$C:$C,'Each Gender Events'!AG$1,'Official Medal Table'!$E:$E,'Each Gender Events'!AG$2)*'Medal values'!$B$3
+ COUNTIFS('Official Medal Table'!$F:$F,'Each Gender Events'!$A66,'Official Medal Table'!$C:$C,'Each Gender Events'!AG$1,'Official Medal Table'!$E:$E,"Mixed")*'Medal values'!$B$1/2
+ COUNTIFS('Official Medal Table'!$G:$G,'Each Gender Events'!$A66,'Official Medal Table'!$C:$C,'Each Gender Events'!AG$1,'Official Medal Table'!$E:$E,"Mixed")*'Medal values'!$B$2/2
+ COUNTIFS('Official Medal Table'!$H:$H,'Each Gender Events'!$A66,'Official Medal Table'!$C:$C,'Each Gender Events'!AG$1,'Official Medal Table'!$E:$E,"Mixed")*'Medal values'!$B$3/2
+ COUNTIFS('Official Medal Table'!$I:$I,'Each Gender Events'!$A66,'Official Medal Table'!$C:$C,'Each Gender Events'!AG$1,'Official Medal Table'!$E:$E,"Mixed")*'Medal values'!$B$3/2</f>
        <v>0</v>
      </c>
      <c r="AH66">
        <f>COUNTIFS('Official Medal Table'!$F:$F,'Each Gender Events'!$A66,'Official Medal Table'!$C:$C,'Each Gender Events'!AH$1,'Official Medal Table'!$E:$E,'Each Gender Events'!AH$2)*'Medal values'!$B$1
+ COUNTIFS('Official Medal Table'!$G:$G,'Each Gender Events'!$A66,'Official Medal Table'!$C:$C,'Each Gender Events'!AH$1,'Official Medal Table'!$E:$E,'Each Gender Events'!AH$2)*'Medal values'!$B$2
+ COUNTIFS('Official Medal Table'!$H:$H,'Each Gender Events'!$A66,'Official Medal Table'!$C:$C,'Each Gender Events'!AH$1,'Official Medal Table'!$E:$E,'Each Gender Events'!AH$2)*'Medal values'!$B$3
+ COUNTIFS('Official Medal Table'!$I:$I,'Each Gender Events'!$A66,'Official Medal Table'!$C:$C,'Each Gender Events'!AH$1,'Official Medal Table'!$E:$E,'Each Gender Events'!AH$2)*'Medal values'!$B$3
+ COUNTIFS('Official Medal Table'!$F:$F,'Each Gender Events'!$A66,'Official Medal Table'!$C:$C,'Each Gender Events'!AH$1,'Official Medal Table'!$E:$E,"Mixed")*'Medal values'!$B$1/2
+ COUNTIFS('Official Medal Table'!$G:$G,'Each Gender Events'!$A66,'Official Medal Table'!$C:$C,'Each Gender Events'!AH$1,'Official Medal Table'!$E:$E,"Mixed")*'Medal values'!$B$2/2
+ COUNTIFS('Official Medal Table'!$H:$H,'Each Gender Events'!$A66,'Official Medal Table'!$C:$C,'Each Gender Events'!AH$1,'Official Medal Table'!$E:$E,"Mixed")*'Medal values'!$B$3/2
+ COUNTIFS('Official Medal Table'!$I:$I,'Each Gender Events'!$A66,'Official Medal Table'!$C:$C,'Each Gender Events'!AH$1,'Official Medal Table'!$E:$E,"Mixed")*'Medal values'!$B$3/2</f>
        <v>0</v>
      </c>
      <c r="AI66">
        <f>COUNTIFS('Official Medal Table'!$F:$F,'Each Gender Events'!$A66,'Official Medal Table'!$C:$C,'Each Gender Events'!AI$1,'Official Medal Table'!$E:$E,'Each Gender Events'!AI$2)*'Medal values'!$B$1
+ COUNTIFS('Official Medal Table'!$G:$G,'Each Gender Events'!$A66,'Official Medal Table'!$C:$C,'Each Gender Events'!AI$1,'Official Medal Table'!$E:$E,'Each Gender Events'!AI$2)*'Medal values'!$B$2
+ COUNTIFS('Official Medal Table'!$H:$H,'Each Gender Events'!$A66,'Official Medal Table'!$C:$C,'Each Gender Events'!AI$1,'Official Medal Table'!$E:$E,'Each Gender Events'!AI$2)*'Medal values'!$B$3
+ COUNTIFS('Official Medal Table'!$I:$I,'Each Gender Events'!$A66,'Official Medal Table'!$C:$C,'Each Gender Events'!AI$1,'Official Medal Table'!$E:$E,'Each Gender Events'!AI$2)*'Medal values'!$B$3
+ COUNTIFS('Official Medal Table'!$F:$F,'Each Gender Events'!$A66,'Official Medal Table'!$C:$C,'Each Gender Events'!AI$1,'Official Medal Table'!$E:$E,"Mixed")*'Medal values'!$B$1/2
+ COUNTIFS('Official Medal Table'!$G:$G,'Each Gender Events'!$A66,'Official Medal Table'!$C:$C,'Each Gender Events'!AI$1,'Official Medal Table'!$E:$E,"Mixed")*'Medal values'!$B$2/2
+ COUNTIFS('Official Medal Table'!$H:$H,'Each Gender Events'!$A66,'Official Medal Table'!$C:$C,'Each Gender Events'!AI$1,'Official Medal Table'!$E:$E,"Mixed")*'Medal values'!$B$3/2
+ COUNTIFS('Official Medal Table'!$I:$I,'Each Gender Events'!$A66,'Official Medal Table'!$C:$C,'Each Gender Events'!AI$1,'Official Medal Table'!$E:$E,"Mixed")*'Medal values'!$B$3/2</f>
        <v>0</v>
      </c>
      <c r="AJ66">
        <f>COUNTIFS('Official Medal Table'!$F:$F,'Each Gender Events'!$A66,'Official Medal Table'!$C:$C,'Each Gender Events'!AJ$1,'Official Medal Table'!$E:$E,'Each Gender Events'!AJ$2)*'Medal values'!$B$1
+ COUNTIFS('Official Medal Table'!$G:$G,'Each Gender Events'!$A66,'Official Medal Table'!$C:$C,'Each Gender Events'!AJ$1,'Official Medal Table'!$E:$E,'Each Gender Events'!AJ$2)*'Medal values'!$B$2
+ COUNTIFS('Official Medal Table'!$H:$H,'Each Gender Events'!$A66,'Official Medal Table'!$C:$C,'Each Gender Events'!AJ$1,'Official Medal Table'!$E:$E,'Each Gender Events'!AJ$2)*'Medal values'!$B$3
+ COUNTIFS('Official Medal Table'!$I:$I,'Each Gender Events'!$A66,'Official Medal Table'!$C:$C,'Each Gender Events'!AJ$1,'Official Medal Table'!$E:$E,'Each Gender Events'!AJ$2)*'Medal values'!$B$3
+ COUNTIFS('Official Medal Table'!$F:$F,'Each Gender Events'!$A66,'Official Medal Table'!$C:$C,'Each Gender Events'!AJ$1,'Official Medal Table'!$E:$E,"Mixed")*'Medal values'!$B$1/2
+ COUNTIFS('Official Medal Table'!$G:$G,'Each Gender Events'!$A66,'Official Medal Table'!$C:$C,'Each Gender Events'!AJ$1,'Official Medal Table'!$E:$E,"Mixed")*'Medal values'!$B$2/2
+ COUNTIFS('Official Medal Table'!$H:$H,'Each Gender Events'!$A66,'Official Medal Table'!$C:$C,'Each Gender Events'!AJ$1,'Official Medal Table'!$E:$E,"Mixed")*'Medal values'!$B$3/2
+ COUNTIFS('Official Medal Table'!$I:$I,'Each Gender Events'!$A66,'Official Medal Table'!$C:$C,'Each Gender Events'!AJ$1,'Official Medal Table'!$E:$E,"Mixed")*'Medal values'!$B$3/2</f>
        <v>0</v>
      </c>
      <c r="AK66">
        <f>COUNTIFS('Official Medal Table'!$F:$F,'Each Gender Events'!$A66,'Official Medal Table'!$C:$C,'Each Gender Events'!AK$1,'Official Medal Table'!$E:$E,'Each Gender Events'!AK$2)*'Medal values'!$B$1
+ COUNTIFS('Official Medal Table'!$G:$G,'Each Gender Events'!$A66,'Official Medal Table'!$C:$C,'Each Gender Events'!AK$1,'Official Medal Table'!$E:$E,'Each Gender Events'!AK$2)*'Medal values'!$B$2
+ COUNTIFS('Official Medal Table'!$H:$H,'Each Gender Events'!$A66,'Official Medal Table'!$C:$C,'Each Gender Events'!AK$1,'Official Medal Table'!$E:$E,'Each Gender Events'!AK$2)*'Medal values'!$B$3
+ COUNTIFS('Official Medal Table'!$I:$I,'Each Gender Events'!$A66,'Official Medal Table'!$C:$C,'Each Gender Events'!AK$1,'Official Medal Table'!$E:$E,'Each Gender Events'!AK$2)*'Medal values'!$B$3
+ COUNTIFS('Official Medal Table'!$F:$F,'Each Gender Events'!$A66,'Official Medal Table'!$C:$C,'Each Gender Events'!AK$1,'Official Medal Table'!$E:$E,"Mixed")*'Medal values'!$B$1/2
+ COUNTIFS('Official Medal Table'!$G:$G,'Each Gender Events'!$A66,'Official Medal Table'!$C:$C,'Each Gender Events'!AK$1,'Official Medal Table'!$E:$E,"Mixed")*'Medal values'!$B$2/2
+ COUNTIFS('Official Medal Table'!$H:$H,'Each Gender Events'!$A66,'Official Medal Table'!$C:$C,'Each Gender Events'!AK$1,'Official Medal Table'!$E:$E,"Mixed")*'Medal values'!$B$3/2
+ COUNTIFS('Official Medal Table'!$I:$I,'Each Gender Events'!$A66,'Official Medal Table'!$C:$C,'Each Gender Events'!AK$1,'Official Medal Table'!$E:$E,"Mixed")*'Medal values'!$B$3/2</f>
        <v>5.0010010000000005</v>
      </c>
      <c r="AL66">
        <f>COUNTIFS('Official Medal Table'!$F:$F,'Each Gender Events'!$A66,'Official Medal Table'!$C:$C,'Each Gender Events'!AL$1,'Official Medal Table'!$E:$E,'Each Gender Events'!AL$2)*'Medal values'!$B$1
+ COUNTIFS('Official Medal Table'!$G:$G,'Each Gender Events'!$A66,'Official Medal Table'!$C:$C,'Each Gender Events'!AL$1,'Official Medal Table'!$E:$E,'Each Gender Events'!AL$2)*'Medal values'!$B$2
+ COUNTIFS('Official Medal Table'!$H:$H,'Each Gender Events'!$A66,'Official Medal Table'!$C:$C,'Each Gender Events'!AL$1,'Official Medal Table'!$E:$E,'Each Gender Events'!AL$2)*'Medal values'!$B$3
+ COUNTIFS('Official Medal Table'!$I:$I,'Each Gender Events'!$A66,'Official Medal Table'!$C:$C,'Each Gender Events'!AL$1,'Official Medal Table'!$E:$E,'Each Gender Events'!AL$2)*'Medal values'!$B$3
+ COUNTIFS('Official Medal Table'!$F:$F,'Each Gender Events'!$A66,'Official Medal Table'!$C:$C,'Each Gender Events'!AL$1,'Official Medal Table'!$E:$E,"Mixed")*'Medal values'!$B$1/2
+ COUNTIFS('Official Medal Table'!$G:$G,'Each Gender Events'!$A66,'Official Medal Table'!$C:$C,'Each Gender Events'!AL$1,'Official Medal Table'!$E:$E,"Mixed")*'Medal values'!$B$2/2
+ COUNTIFS('Official Medal Table'!$H:$H,'Each Gender Events'!$A66,'Official Medal Table'!$C:$C,'Each Gender Events'!AL$1,'Official Medal Table'!$E:$E,"Mixed")*'Medal values'!$B$3/2
+ COUNTIFS('Official Medal Table'!$I:$I,'Each Gender Events'!$A66,'Official Medal Table'!$C:$C,'Each Gender Events'!AL$1,'Official Medal Table'!$E:$E,"Mixed")*'Medal values'!$B$3/2</f>
        <v>0</v>
      </c>
      <c r="AM66">
        <f>COUNTIFS('Official Medal Table'!$F:$F,'Each Gender Events'!$A66,'Official Medal Table'!$C:$C,'Each Gender Events'!AM$1,'Official Medal Table'!$E:$E,'Each Gender Events'!AM$2)*'Medal values'!$B$1
+ COUNTIFS('Official Medal Table'!$G:$G,'Each Gender Events'!$A66,'Official Medal Table'!$C:$C,'Each Gender Events'!AM$1,'Official Medal Table'!$E:$E,'Each Gender Events'!AM$2)*'Medal values'!$B$2
+ COUNTIFS('Official Medal Table'!$H:$H,'Each Gender Events'!$A66,'Official Medal Table'!$C:$C,'Each Gender Events'!AM$1,'Official Medal Table'!$E:$E,'Each Gender Events'!AM$2)*'Medal values'!$B$3
+ COUNTIFS('Official Medal Table'!$I:$I,'Each Gender Events'!$A66,'Official Medal Table'!$C:$C,'Each Gender Events'!AM$1,'Official Medal Table'!$E:$E,'Each Gender Events'!AM$2)*'Medal values'!$B$3
+ COUNTIFS('Official Medal Table'!$F:$F,'Each Gender Events'!$A66,'Official Medal Table'!$C:$C,'Each Gender Events'!AM$1,'Official Medal Table'!$E:$E,"Mixed")*'Medal values'!$B$1/2
+ COUNTIFS('Official Medal Table'!$G:$G,'Each Gender Events'!$A66,'Official Medal Table'!$C:$C,'Each Gender Events'!AM$1,'Official Medal Table'!$E:$E,"Mixed")*'Medal values'!$B$2/2
+ COUNTIFS('Official Medal Table'!$H:$H,'Each Gender Events'!$A66,'Official Medal Table'!$C:$C,'Each Gender Events'!AM$1,'Official Medal Table'!$E:$E,"Mixed")*'Medal values'!$B$3/2
+ COUNTIFS('Official Medal Table'!$I:$I,'Each Gender Events'!$A66,'Official Medal Table'!$C:$C,'Each Gender Events'!AM$1,'Official Medal Table'!$E:$E,"Mixed")*'Medal values'!$B$3/2</f>
        <v>0</v>
      </c>
      <c r="AN66">
        <f>COUNTIFS('Official Medal Table'!$F:$F,'Each Gender Events'!$A66,'Official Medal Table'!$C:$C,'Each Gender Events'!AN$1,'Official Medal Table'!$E:$E,'Each Gender Events'!AN$2)*'Medal values'!$B$1
+ COUNTIFS('Official Medal Table'!$G:$G,'Each Gender Events'!$A66,'Official Medal Table'!$C:$C,'Each Gender Events'!AN$1,'Official Medal Table'!$E:$E,'Each Gender Events'!AN$2)*'Medal values'!$B$2
+ COUNTIFS('Official Medal Table'!$H:$H,'Each Gender Events'!$A66,'Official Medal Table'!$C:$C,'Each Gender Events'!AN$1,'Official Medal Table'!$E:$E,'Each Gender Events'!AN$2)*'Medal values'!$B$3
+ COUNTIFS('Official Medal Table'!$I:$I,'Each Gender Events'!$A66,'Official Medal Table'!$C:$C,'Each Gender Events'!AN$1,'Official Medal Table'!$E:$E,'Each Gender Events'!AN$2)*'Medal values'!$B$3
+ COUNTIFS('Official Medal Table'!$F:$F,'Each Gender Events'!$A66,'Official Medal Table'!$C:$C,'Each Gender Events'!AN$1,'Official Medal Table'!$E:$E,"Mixed")*'Medal values'!$B$1/2
+ COUNTIFS('Official Medal Table'!$G:$G,'Each Gender Events'!$A66,'Official Medal Table'!$C:$C,'Each Gender Events'!AN$1,'Official Medal Table'!$E:$E,"Mixed")*'Medal values'!$B$2/2
+ COUNTIFS('Official Medal Table'!$H:$H,'Each Gender Events'!$A66,'Official Medal Table'!$C:$C,'Each Gender Events'!AN$1,'Official Medal Table'!$E:$E,"Mixed")*'Medal values'!$B$3/2
+ COUNTIFS('Official Medal Table'!$I:$I,'Each Gender Events'!$A66,'Official Medal Table'!$C:$C,'Each Gender Events'!AN$1,'Official Medal Table'!$E:$E,"Mixed")*'Medal values'!$B$3/2</f>
        <v>0</v>
      </c>
      <c r="AO66">
        <f>COUNTIFS('Official Medal Table'!$F:$F,'Each Gender Events'!$A66,'Official Medal Table'!$C:$C,'Each Gender Events'!AO$1,'Official Medal Table'!$E:$E,'Each Gender Events'!AO$2)*'Medal values'!$B$1
+ COUNTIFS('Official Medal Table'!$G:$G,'Each Gender Events'!$A66,'Official Medal Table'!$C:$C,'Each Gender Events'!AO$1,'Official Medal Table'!$E:$E,'Each Gender Events'!AO$2)*'Medal values'!$B$2
+ COUNTIFS('Official Medal Table'!$H:$H,'Each Gender Events'!$A66,'Official Medal Table'!$C:$C,'Each Gender Events'!AO$1,'Official Medal Table'!$E:$E,'Each Gender Events'!AO$2)*'Medal values'!$B$3
+ COUNTIFS('Official Medal Table'!$I:$I,'Each Gender Events'!$A66,'Official Medal Table'!$C:$C,'Each Gender Events'!AO$1,'Official Medal Table'!$E:$E,'Each Gender Events'!AO$2)*'Medal values'!$B$3
+ COUNTIFS('Official Medal Table'!$F:$F,'Each Gender Events'!$A66,'Official Medal Table'!$C:$C,'Each Gender Events'!AO$1,'Official Medal Table'!$E:$E,"Mixed")*'Medal values'!$B$1/2
+ COUNTIFS('Official Medal Table'!$G:$G,'Each Gender Events'!$A66,'Official Medal Table'!$C:$C,'Each Gender Events'!AO$1,'Official Medal Table'!$E:$E,"Mixed")*'Medal values'!$B$2/2
+ COUNTIFS('Official Medal Table'!$H:$H,'Each Gender Events'!$A66,'Official Medal Table'!$C:$C,'Each Gender Events'!AO$1,'Official Medal Table'!$E:$E,"Mixed")*'Medal values'!$B$3/2
+ COUNTIFS('Official Medal Table'!$I:$I,'Each Gender Events'!$A66,'Official Medal Table'!$C:$C,'Each Gender Events'!AO$1,'Official Medal Table'!$E:$E,"Mixed")*'Medal values'!$B$3/2</f>
        <v>0</v>
      </c>
      <c r="AP66">
        <f>COUNTIFS('Official Medal Table'!$F:$F,'Each Gender Events'!$A66,'Official Medal Table'!$C:$C,'Each Gender Events'!AP$1,'Official Medal Table'!$E:$E,'Each Gender Events'!AP$2)*'Medal values'!$B$1
+ COUNTIFS('Official Medal Table'!$G:$G,'Each Gender Events'!$A66,'Official Medal Table'!$C:$C,'Each Gender Events'!AP$1,'Official Medal Table'!$E:$E,'Each Gender Events'!AP$2)*'Medal values'!$B$2
+ COUNTIFS('Official Medal Table'!$H:$H,'Each Gender Events'!$A66,'Official Medal Table'!$C:$C,'Each Gender Events'!AP$1,'Official Medal Table'!$E:$E,'Each Gender Events'!AP$2)*'Medal values'!$B$3
+ COUNTIFS('Official Medal Table'!$I:$I,'Each Gender Events'!$A66,'Official Medal Table'!$C:$C,'Each Gender Events'!AP$1,'Official Medal Table'!$E:$E,'Each Gender Events'!AP$2)*'Medal values'!$B$3
+ COUNTIFS('Official Medal Table'!$F:$F,'Each Gender Events'!$A66,'Official Medal Table'!$C:$C,'Each Gender Events'!AP$1,'Official Medal Table'!$E:$E,"Mixed")*'Medal values'!$B$1/2
+ COUNTIFS('Official Medal Table'!$G:$G,'Each Gender Events'!$A66,'Official Medal Table'!$C:$C,'Each Gender Events'!AP$1,'Official Medal Table'!$E:$E,"Mixed")*'Medal values'!$B$2/2
+ COUNTIFS('Official Medal Table'!$H:$H,'Each Gender Events'!$A66,'Official Medal Table'!$C:$C,'Each Gender Events'!AP$1,'Official Medal Table'!$E:$E,"Mixed")*'Medal values'!$B$3/2
+ COUNTIFS('Official Medal Table'!$I:$I,'Each Gender Events'!$A66,'Official Medal Table'!$C:$C,'Each Gender Events'!AP$1,'Official Medal Table'!$E:$E,"Mixed")*'Medal values'!$B$3/2</f>
        <v>0</v>
      </c>
      <c r="AQ66">
        <f>COUNTIFS('Official Medal Table'!$F:$F,'Each Gender Events'!$A66,'Official Medal Table'!$C:$C,'Each Gender Events'!AQ$1,'Official Medal Table'!$E:$E,'Each Gender Events'!AQ$2)*'Medal values'!$B$1
+ COUNTIFS('Official Medal Table'!$G:$G,'Each Gender Events'!$A66,'Official Medal Table'!$C:$C,'Each Gender Events'!AQ$1,'Official Medal Table'!$E:$E,'Each Gender Events'!AQ$2)*'Medal values'!$B$2
+ COUNTIFS('Official Medal Table'!$H:$H,'Each Gender Events'!$A66,'Official Medal Table'!$C:$C,'Each Gender Events'!AQ$1,'Official Medal Table'!$E:$E,'Each Gender Events'!AQ$2)*'Medal values'!$B$3
+ COUNTIFS('Official Medal Table'!$I:$I,'Each Gender Events'!$A66,'Official Medal Table'!$C:$C,'Each Gender Events'!AQ$1,'Official Medal Table'!$E:$E,'Each Gender Events'!AQ$2)*'Medal values'!$B$3
+ COUNTIFS('Official Medal Table'!$F:$F,'Each Gender Events'!$A66,'Official Medal Table'!$C:$C,'Each Gender Events'!AQ$1,'Official Medal Table'!$E:$E,"Mixed")*'Medal values'!$B$1/2
+ COUNTIFS('Official Medal Table'!$G:$G,'Each Gender Events'!$A66,'Official Medal Table'!$C:$C,'Each Gender Events'!AQ$1,'Official Medal Table'!$E:$E,"Mixed")*'Medal values'!$B$2/2
+ COUNTIFS('Official Medal Table'!$H:$H,'Each Gender Events'!$A66,'Official Medal Table'!$C:$C,'Each Gender Events'!AQ$1,'Official Medal Table'!$E:$E,"Mixed")*'Medal values'!$B$3/2
+ COUNTIFS('Official Medal Table'!$I:$I,'Each Gender Events'!$A66,'Official Medal Table'!$C:$C,'Each Gender Events'!AQ$1,'Official Medal Table'!$E:$E,"Mixed")*'Medal values'!$B$3/2</f>
        <v>0</v>
      </c>
      <c r="AR66">
        <f>COUNTIFS('Official Medal Table'!$F:$F,'Each Gender Events'!$A66,'Official Medal Table'!$C:$C,'Each Gender Events'!AR$1,'Official Medal Table'!$E:$E,'Each Gender Events'!AR$2)*'Medal values'!$B$1
+ COUNTIFS('Official Medal Table'!$G:$G,'Each Gender Events'!$A66,'Official Medal Table'!$C:$C,'Each Gender Events'!AR$1,'Official Medal Table'!$E:$E,'Each Gender Events'!AR$2)*'Medal values'!$B$2
+ COUNTIFS('Official Medal Table'!$H:$H,'Each Gender Events'!$A66,'Official Medal Table'!$C:$C,'Each Gender Events'!AR$1,'Official Medal Table'!$E:$E,'Each Gender Events'!AR$2)*'Medal values'!$B$3
+ COUNTIFS('Official Medal Table'!$I:$I,'Each Gender Events'!$A66,'Official Medal Table'!$C:$C,'Each Gender Events'!AR$1,'Official Medal Table'!$E:$E,'Each Gender Events'!AR$2)*'Medal values'!$B$3
+ COUNTIFS('Official Medal Table'!$F:$F,'Each Gender Events'!$A66,'Official Medal Table'!$C:$C,'Each Gender Events'!AR$1,'Official Medal Table'!$E:$E,"Mixed")*'Medal values'!$B$1/2
+ COUNTIFS('Official Medal Table'!$G:$G,'Each Gender Events'!$A66,'Official Medal Table'!$C:$C,'Each Gender Events'!AR$1,'Official Medal Table'!$E:$E,"Mixed")*'Medal values'!$B$2/2
+ COUNTIFS('Official Medal Table'!$H:$H,'Each Gender Events'!$A66,'Official Medal Table'!$C:$C,'Each Gender Events'!AR$1,'Official Medal Table'!$E:$E,"Mixed")*'Medal values'!$B$3/2
+ COUNTIFS('Official Medal Table'!$I:$I,'Each Gender Events'!$A66,'Official Medal Table'!$C:$C,'Each Gender Events'!AR$1,'Official Medal Table'!$E:$E,"Mixed")*'Medal values'!$B$3/2</f>
        <v>0</v>
      </c>
      <c r="AS66">
        <f>COUNTIFS('Official Medal Table'!$F:$F,'Each Gender Events'!$A66,'Official Medal Table'!$C:$C,'Each Gender Events'!AS$1,'Official Medal Table'!$E:$E,'Each Gender Events'!AS$2)*'Medal values'!$B$1
+ COUNTIFS('Official Medal Table'!$G:$G,'Each Gender Events'!$A66,'Official Medal Table'!$C:$C,'Each Gender Events'!AS$1,'Official Medal Table'!$E:$E,'Each Gender Events'!AS$2)*'Medal values'!$B$2
+ COUNTIFS('Official Medal Table'!$H:$H,'Each Gender Events'!$A66,'Official Medal Table'!$C:$C,'Each Gender Events'!AS$1,'Official Medal Table'!$E:$E,'Each Gender Events'!AS$2)*'Medal values'!$B$3
+ COUNTIFS('Official Medal Table'!$I:$I,'Each Gender Events'!$A66,'Official Medal Table'!$C:$C,'Each Gender Events'!AS$1,'Official Medal Table'!$E:$E,'Each Gender Events'!AS$2)*'Medal values'!$B$3
+ COUNTIFS('Official Medal Table'!$F:$F,'Each Gender Events'!$A66,'Official Medal Table'!$C:$C,'Each Gender Events'!AS$1,'Official Medal Table'!$E:$E,"Mixed")*'Medal values'!$B$1/2
+ COUNTIFS('Official Medal Table'!$G:$G,'Each Gender Events'!$A66,'Official Medal Table'!$C:$C,'Each Gender Events'!AS$1,'Official Medal Table'!$E:$E,"Mixed")*'Medal values'!$B$2/2
+ COUNTIFS('Official Medal Table'!$H:$H,'Each Gender Events'!$A66,'Official Medal Table'!$C:$C,'Each Gender Events'!AS$1,'Official Medal Table'!$E:$E,"Mixed")*'Medal values'!$B$3/2
+ COUNTIFS('Official Medal Table'!$I:$I,'Each Gender Events'!$A66,'Official Medal Table'!$C:$C,'Each Gender Events'!AS$1,'Official Medal Table'!$E:$E,"Mixed")*'Medal values'!$B$3/2</f>
        <v>0</v>
      </c>
      <c r="AT66">
        <f>COUNTIFS('Official Medal Table'!$F:$F,'Each Gender Events'!$A66,'Official Medal Table'!$C:$C,'Each Gender Events'!AT$1,'Official Medal Table'!$E:$E,'Each Gender Events'!AT$2)*'Medal values'!$B$1
+ COUNTIFS('Official Medal Table'!$G:$G,'Each Gender Events'!$A66,'Official Medal Table'!$C:$C,'Each Gender Events'!AT$1,'Official Medal Table'!$E:$E,'Each Gender Events'!AT$2)*'Medal values'!$B$2
+ COUNTIFS('Official Medal Table'!$H:$H,'Each Gender Events'!$A66,'Official Medal Table'!$C:$C,'Each Gender Events'!AT$1,'Official Medal Table'!$E:$E,'Each Gender Events'!AT$2)*'Medal values'!$B$3
+ COUNTIFS('Official Medal Table'!$I:$I,'Each Gender Events'!$A66,'Official Medal Table'!$C:$C,'Each Gender Events'!AT$1,'Official Medal Table'!$E:$E,'Each Gender Events'!AT$2)*'Medal values'!$B$3
+ COUNTIFS('Official Medal Table'!$F:$F,'Each Gender Events'!$A66,'Official Medal Table'!$C:$C,'Each Gender Events'!AT$1,'Official Medal Table'!$E:$E,"Mixed")*'Medal values'!$B$1/2
+ COUNTIFS('Official Medal Table'!$G:$G,'Each Gender Events'!$A66,'Official Medal Table'!$C:$C,'Each Gender Events'!AT$1,'Official Medal Table'!$E:$E,"Mixed")*'Medal values'!$B$2/2
+ COUNTIFS('Official Medal Table'!$H:$H,'Each Gender Events'!$A66,'Official Medal Table'!$C:$C,'Each Gender Events'!AT$1,'Official Medal Table'!$E:$E,"Mixed")*'Medal values'!$B$3/2
+ COUNTIFS('Official Medal Table'!$I:$I,'Each Gender Events'!$A66,'Official Medal Table'!$C:$C,'Each Gender Events'!AT$1,'Official Medal Table'!$E:$E,"Mixed")*'Medal values'!$B$3/2</f>
        <v>0</v>
      </c>
      <c r="AU66">
        <f>COUNTIFS('Official Medal Table'!$F:$F,'Each Gender Events'!$A66,'Official Medal Table'!$C:$C,'Each Gender Events'!AU$1,'Official Medal Table'!$E:$E,'Each Gender Events'!AU$2)*'Medal values'!$B$1
+ COUNTIFS('Official Medal Table'!$G:$G,'Each Gender Events'!$A66,'Official Medal Table'!$C:$C,'Each Gender Events'!AU$1,'Official Medal Table'!$E:$E,'Each Gender Events'!AU$2)*'Medal values'!$B$2
+ COUNTIFS('Official Medal Table'!$H:$H,'Each Gender Events'!$A66,'Official Medal Table'!$C:$C,'Each Gender Events'!AU$1,'Official Medal Table'!$E:$E,'Each Gender Events'!AU$2)*'Medal values'!$B$3
+ COUNTIFS('Official Medal Table'!$I:$I,'Each Gender Events'!$A66,'Official Medal Table'!$C:$C,'Each Gender Events'!AU$1,'Official Medal Table'!$E:$E,'Each Gender Events'!AU$2)*'Medal values'!$B$3
+ COUNTIFS('Official Medal Table'!$F:$F,'Each Gender Events'!$A66,'Official Medal Table'!$C:$C,'Each Gender Events'!AU$1,'Official Medal Table'!$E:$E,"Mixed")*'Medal values'!$B$1/2
+ COUNTIFS('Official Medal Table'!$G:$G,'Each Gender Events'!$A66,'Official Medal Table'!$C:$C,'Each Gender Events'!AU$1,'Official Medal Table'!$E:$E,"Mixed")*'Medal values'!$B$2/2
+ COUNTIFS('Official Medal Table'!$H:$H,'Each Gender Events'!$A66,'Official Medal Table'!$C:$C,'Each Gender Events'!AU$1,'Official Medal Table'!$E:$E,"Mixed")*'Medal values'!$B$3/2
+ COUNTIFS('Official Medal Table'!$I:$I,'Each Gender Events'!$A66,'Official Medal Table'!$C:$C,'Each Gender Events'!AU$1,'Official Medal Table'!$E:$E,"Mixed")*'Medal values'!$B$3/2</f>
        <v>0</v>
      </c>
      <c r="AV66">
        <f>COUNTIFS('Official Medal Table'!$F:$F,'Each Gender Events'!$A66,'Official Medal Table'!$C:$C,'Each Gender Events'!AV$1,'Official Medal Table'!$E:$E,'Each Gender Events'!AV$2)*'Medal values'!$B$1
+ COUNTIFS('Official Medal Table'!$G:$G,'Each Gender Events'!$A66,'Official Medal Table'!$C:$C,'Each Gender Events'!AV$1,'Official Medal Table'!$E:$E,'Each Gender Events'!AV$2)*'Medal values'!$B$2
+ COUNTIFS('Official Medal Table'!$H:$H,'Each Gender Events'!$A66,'Official Medal Table'!$C:$C,'Each Gender Events'!AV$1,'Official Medal Table'!$E:$E,'Each Gender Events'!AV$2)*'Medal values'!$B$3
+ COUNTIFS('Official Medal Table'!$I:$I,'Each Gender Events'!$A66,'Official Medal Table'!$C:$C,'Each Gender Events'!AV$1,'Official Medal Table'!$E:$E,'Each Gender Events'!AV$2)*'Medal values'!$B$3
+ COUNTIFS('Official Medal Table'!$F:$F,'Each Gender Events'!$A66,'Official Medal Table'!$C:$C,'Each Gender Events'!AV$1,'Official Medal Table'!$E:$E,"Mixed")*'Medal values'!$B$1/2
+ COUNTIFS('Official Medal Table'!$G:$G,'Each Gender Events'!$A66,'Official Medal Table'!$C:$C,'Each Gender Events'!AV$1,'Official Medal Table'!$E:$E,"Mixed")*'Medal values'!$B$2/2
+ COUNTIFS('Official Medal Table'!$H:$H,'Each Gender Events'!$A66,'Official Medal Table'!$C:$C,'Each Gender Events'!AV$1,'Official Medal Table'!$E:$E,"Mixed")*'Medal values'!$B$3/2
+ COUNTIFS('Official Medal Table'!$I:$I,'Each Gender Events'!$A66,'Official Medal Table'!$C:$C,'Each Gender Events'!AV$1,'Official Medal Table'!$E:$E,"Mixed")*'Medal values'!$B$3/2</f>
        <v>0</v>
      </c>
      <c r="AW66">
        <f>COUNTIFS('Official Medal Table'!$F:$F,'Each Gender Events'!$A66,'Official Medal Table'!$C:$C,'Each Gender Events'!AW$1,'Official Medal Table'!$E:$E,'Each Gender Events'!AW$2)*'Medal values'!$B$1
+ COUNTIFS('Official Medal Table'!$G:$G,'Each Gender Events'!$A66,'Official Medal Table'!$C:$C,'Each Gender Events'!AW$1,'Official Medal Table'!$E:$E,'Each Gender Events'!AW$2)*'Medal values'!$B$2
+ COUNTIFS('Official Medal Table'!$H:$H,'Each Gender Events'!$A66,'Official Medal Table'!$C:$C,'Each Gender Events'!AW$1,'Official Medal Table'!$E:$E,'Each Gender Events'!AW$2)*'Medal values'!$B$3
+ COUNTIFS('Official Medal Table'!$I:$I,'Each Gender Events'!$A66,'Official Medal Table'!$C:$C,'Each Gender Events'!AW$1,'Official Medal Table'!$E:$E,'Each Gender Events'!AW$2)*'Medal values'!$B$3
+ COUNTIFS('Official Medal Table'!$F:$F,'Each Gender Events'!$A66,'Official Medal Table'!$C:$C,'Each Gender Events'!AW$1,'Official Medal Table'!$E:$E,"Mixed")*'Medal values'!$B$1/2
+ COUNTIFS('Official Medal Table'!$G:$G,'Each Gender Events'!$A66,'Official Medal Table'!$C:$C,'Each Gender Events'!AW$1,'Official Medal Table'!$E:$E,"Mixed")*'Medal values'!$B$2/2
+ COUNTIFS('Official Medal Table'!$H:$H,'Each Gender Events'!$A66,'Official Medal Table'!$C:$C,'Each Gender Events'!AW$1,'Official Medal Table'!$E:$E,"Mixed")*'Medal values'!$B$3/2
+ COUNTIFS('Official Medal Table'!$I:$I,'Each Gender Events'!$A66,'Official Medal Table'!$C:$C,'Each Gender Events'!AW$1,'Official Medal Table'!$E:$E,"Mixed")*'Medal values'!$B$3/2</f>
        <v>0</v>
      </c>
      <c r="AX66">
        <f>COUNTIFS('Official Medal Table'!$F:$F,'Each Gender Events'!$A66,'Official Medal Table'!$C:$C,'Each Gender Events'!AX$1,'Official Medal Table'!$E:$E,'Each Gender Events'!AX$2)*'Medal values'!$B$1
+ COUNTIFS('Official Medal Table'!$G:$G,'Each Gender Events'!$A66,'Official Medal Table'!$C:$C,'Each Gender Events'!AX$1,'Official Medal Table'!$E:$E,'Each Gender Events'!AX$2)*'Medal values'!$B$2
+ COUNTIFS('Official Medal Table'!$H:$H,'Each Gender Events'!$A66,'Official Medal Table'!$C:$C,'Each Gender Events'!AX$1,'Official Medal Table'!$E:$E,'Each Gender Events'!AX$2)*'Medal values'!$B$3
+ COUNTIFS('Official Medal Table'!$I:$I,'Each Gender Events'!$A66,'Official Medal Table'!$C:$C,'Each Gender Events'!AX$1,'Official Medal Table'!$E:$E,'Each Gender Events'!AX$2)*'Medal values'!$B$3
+ COUNTIFS('Official Medal Table'!$F:$F,'Each Gender Events'!$A66,'Official Medal Table'!$C:$C,'Each Gender Events'!AX$1,'Official Medal Table'!$E:$E,"Mixed")*'Medal values'!$B$1/2
+ COUNTIFS('Official Medal Table'!$G:$G,'Each Gender Events'!$A66,'Official Medal Table'!$C:$C,'Each Gender Events'!AX$1,'Official Medal Table'!$E:$E,"Mixed")*'Medal values'!$B$2/2
+ COUNTIFS('Official Medal Table'!$H:$H,'Each Gender Events'!$A66,'Official Medal Table'!$C:$C,'Each Gender Events'!AX$1,'Official Medal Table'!$E:$E,"Mixed")*'Medal values'!$B$3/2
+ COUNTIFS('Official Medal Table'!$I:$I,'Each Gender Events'!$A66,'Official Medal Table'!$C:$C,'Each Gender Events'!AX$1,'Official Medal Table'!$E:$E,"Mixed")*'Medal values'!$B$3/2</f>
        <v>0</v>
      </c>
      <c r="AY66">
        <f>COUNTIFS('Official Medal Table'!$F:$F,'Each Gender Events'!$A66,'Official Medal Table'!$C:$C,'Each Gender Events'!AY$1,'Official Medal Table'!$E:$E,'Each Gender Events'!AY$2)*'Medal values'!$B$1
+ COUNTIFS('Official Medal Table'!$G:$G,'Each Gender Events'!$A66,'Official Medal Table'!$C:$C,'Each Gender Events'!AY$1,'Official Medal Table'!$E:$E,'Each Gender Events'!AY$2)*'Medal values'!$B$2
+ COUNTIFS('Official Medal Table'!$H:$H,'Each Gender Events'!$A66,'Official Medal Table'!$C:$C,'Each Gender Events'!AY$1,'Official Medal Table'!$E:$E,'Each Gender Events'!AY$2)*'Medal values'!$B$3
+ COUNTIFS('Official Medal Table'!$I:$I,'Each Gender Events'!$A66,'Official Medal Table'!$C:$C,'Each Gender Events'!AY$1,'Official Medal Table'!$E:$E,'Each Gender Events'!AY$2)*'Medal values'!$B$3
+ COUNTIFS('Official Medal Table'!$F:$F,'Each Gender Events'!$A66,'Official Medal Table'!$C:$C,'Each Gender Events'!AY$1,'Official Medal Table'!$E:$E,"Mixed")*'Medal values'!$B$1/2
+ COUNTIFS('Official Medal Table'!$G:$G,'Each Gender Events'!$A66,'Official Medal Table'!$C:$C,'Each Gender Events'!AY$1,'Official Medal Table'!$E:$E,"Mixed")*'Medal values'!$B$2/2
+ COUNTIFS('Official Medal Table'!$H:$H,'Each Gender Events'!$A66,'Official Medal Table'!$C:$C,'Each Gender Events'!AY$1,'Official Medal Table'!$E:$E,"Mixed")*'Medal values'!$B$3/2
+ COUNTIFS('Official Medal Table'!$I:$I,'Each Gender Events'!$A66,'Official Medal Table'!$C:$C,'Each Gender Events'!AY$1,'Official Medal Table'!$E:$E,"Mixed")*'Medal values'!$B$3/2</f>
        <v>1</v>
      </c>
      <c r="AZ66">
        <f>COUNTIFS('Official Medal Table'!$F:$F,'Each Gender Events'!$A66,'Official Medal Table'!$C:$C,'Each Gender Events'!AZ$1,'Official Medal Table'!$E:$E,'Each Gender Events'!AZ$2)*'Medal values'!$B$1
+ COUNTIFS('Official Medal Table'!$G:$G,'Each Gender Events'!$A66,'Official Medal Table'!$C:$C,'Each Gender Events'!AZ$1,'Official Medal Table'!$E:$E,'Each Gender Events'!AZ$2)*'Medal values'!$B$2
+ COUNTIFS('Official Medal Table'!$H:$H,'Each Gender Events'!$A66,'Official Medal Table'!$C:$C,'Each Gender Events'!AZ$1,'Official Medal Table'!$E:$E,'Each Gender Events'!AZ$2)*'Medal values'!$B$3
+ COUNTIFS('Official Medal Table'!$I:$I,'Each Gender Events'!$A66,'Official Medal Table'!$C:$C,'Each Gender Events'!AZ$1,'Official Medal Table'!$E:$E,'Each Gender Events'!AZ$2)*'Medal values'!$B$3
+ COUNTIFS('Official Medal Table'!$F:$F,'Each Gender Events'!$A66,'Official Medal Table'!$C:$C,'Each Gender Events'!AZ$1,'Official Medal Table'!$E:$E,"Mixed")*'Medal values'!$B$1/2
+ COUNTIFS('Official Medal Table'!$G:$G,'Each Gender Events'!$A66,'Official Medal Table'!$C:$C,'Each Gender Events'!AZ$1,'Official Medal Table'!$E:$E,"Mixed")*'Medal values'!$B$2/2
+ COUNTIFS('Official Medal Table'!$H:$H,'Each Gender Events'!$A66,'Official Medal Table'!$C:$C,'Each Gender Events'!AZ$1,'Official Medal Table'!$E:$E,"Mixed")*'Medal values'!$B$3/2
+ COUNTIFS('Official Medal Table'!$I:$I,'Each Gender Events'!$A66,'Official Medal Table'!$C:$C,'Each Gender Events'!AZ$1,'Official Medal Table'!$E:$E,"Mixed")*'Medal values'!$B$3/2</f>
        <v>0</v>
      </c>
      <c r="BA66">
        <f>COUNTIFS('Official Medal Table'!$F:$F,'Each Gender Events'!$A66,'Official Medal Table'!$C:$C,'Each Gender Events'!BA$1,'Official Medal Table'!$E:$E,'Each Gender Events'!BA$2)*'Medal values'!$B$1
+ COUNTIFS('Official Medal Table'!$G:$G,'Each Gender Events'!$A66,'Official Medal Table'!$C:$C,'Each Gender Events'!BA$1,'Official Medal Table'!$E:$E,'Each Gender Events'!BA$2)*'Medal values'!$B$2
+ COUNTIFS('Official Medal Table'!$H:$H,'Each Gender Events'!$A66,'Official Medal Table'!$C:$C,'Each Gender Events'!BA$1,'Official Medal Table'!$E:$E,'Each Gender Events'!BA$2)*'Medal values'!$B$3
+ COUNTIFS('Official Medal Table'!$I:$I,'Each Gender Events'!$A66,'Official Medal Table'!$C:$C,'Each Gender Events'!BA$1,'Official Medal Table'!$E:$E,'Each Gender Events'!BA$2)*'Medal values'!$B$3
+ COUNTIFS('Official Medal Table'!$F:$F,'Each Gender Events'!$A66,'Official Medal Table'!$C:$C,'Each Gender Events'!BA$1,'Official Medal Table'!$E:$E,"Mixed")*'Medal values'!$B$1/2
+ COUNTIFS('Official Medal Table'!$G:$G,'Each Gender Events'!$A66,'Official Medal Table'!$C:$C,'Each Gender Events'!BA$1,'Official Medal Table'!$E:$E,"Mixed")*'Medal values'!$B$2/2
+ COUNTIFS('Official Medal Table'!$H:$H,'Each Gender Events'!$A66,'Official Medal Table'!$C:$C,'Each Gender Events'!BA$1,'Official Medal Table'!$E:$E,"Mixed")*'Medal values'!$B$3/2
+ COUNTIFS('Official Medal Table'!$I:$I,'Each Gender Events'!$A66,'Official Medal Table'!$C:$C,'Each Gender Events'!BA$1,'Official Medal Table'!$E:$E,"Mixed")*'Medal values'!$B$3/2</f>
        <v>0</v>
      </c>
      <c r="BB66">
        <f>COUNTIFS('Official Medal Table'!$F:$F,'Each Gender Events'!$A66,'Official Medal Table'!$C:$C,'Each Gender Events'!BB$1,'Official Medal Table'!$E:$E,'Each Gender Events'!BB$2)*'Medal values'!$B$1
+ COUNTIFS('Official Medal Table'!$G:$G,'Each Gender Events'!$A66,'Official Medal Table'!$C:$C,'Each Gender Events'!BB$1,'Official Medal Table'!$E:$E,'Each Gender Events'!BB$2)*'Medal values'!$B$2
+ COUNTIFS('Official Medal Table'!$H:$H,'Each Gender Events'!$A66,'Official Medal Table'!$C:$C,'Each Gender Events'!BB$1,'Official Medal Table'!$E:$E,'Each Gender Events'!BB$2)*'Medal values'!$B$3
+ COUNTIFS('Official Medal Table'!$I:$I,'Each Gender Events'!$A66,'Official Medal Table'!$C:$C,'Each Gender Events'!BB$1,'Official Medal Table'!$E:$E,'Each Gender Events'!BB$2)*'Medal values'!$B$3
+ COUNTIFS('Official Medal Table'!$F:$F,'Each Gender Events'!$A66,'Official Medal Table'!$C:$C,'Each Gender Events'!BB$1,'Official Medal Table'!$E:$E,"Mixed")*'Medal values'!$B$1/2
+ COUNTIFS('Official Medal Table'!$G:$G,'Each Gender Events'!$A66,'Official Medal Table'!$C:$C,'Each Gender Events'!BB$1,'Official Medal Table'!$E:$E,"Mixed")*'Medal values'!$B$2/2
+ COUNTIFS('Official Medal Table'!$H:$H,'Each Gender Events'!$A66,'Official Medal Table'!$C:$C,'Each Gender Events'!BB$1,'Official Medal Table'!$E:$E,"Mixed")*'Medal values'!$B$3/2
+ COUNTIFS('Official Medal Table'!$I:$I,'Each Gender Events'!$A66,'Official Medal Table'!$C:$C,'Each Gender Events'!BB$1,'Official Medal Table'!$E:$E,"Mixed")*'Medal values'!$B$3/2</f>
        <v>0</v>
      </c>
      <c r="BC66">
        <f>COUNTIFS('Official Medal Table'!$F:$F,'Each Gender Events'!$A66,'Official Medal Table'!$C:$C,'Each Gender Events'!BC$1,'Official Medal Table'!$E:$E,'Each Gender Events'!BC$2)*'Medal values'!$B$1
+ COUNTIFS('Official Medal Table'!$G:$G,'Each Gender Events'!$A66,'Official Medal Table'!$C:$C,'Each Gender Events'!BC$1,'Official Medal Table'!$E:$E,'Each Gender Events'!BC$2)*'Medal values'!$B$2
+ COUNTIFS('Official Medal Table'!$H:$H,'Each Gender Events'!$A66,'Official Medal Table'!$C:$C,'Each Gender Events'!BC$1,'Official Medal Table'!$E:$E,'Each Gender Events'!BC$2)*'Medal values'!$B$3
+ COUNTIFS('Official Medal Table'!$I:$I,'Each Gender Events'!$A66,'Official Medal Table'!$C:$C,'Each Gender Events'!BC$1,'Official Medal Table'!$E:$E,'Each Gender Events'!BC$2)*'Medal values'!$B$3
+ COUNTIFS('Official Medal Table'!$F:$F,'Each Gender Events'!$A66,'Official Medal Table'!$C:$C,'Each Gender Events'!BC$1,'Official Medal Table'!$E:$E,"Mixed")*'Medal values'!$B$1/2
+ COUNTIFS('Official Medal Table'!$G:$G,'Each Gender Events'!$A66,'Official Medal Table'!$C:$C,'Each Gender Events'!BC$1,'Official Medal Table'!$E:$E,"Mixed")*'Medal values'!$B$2/2
+ COUNTIFS('Official Medal Table'!$H:$H,'Each Gender Events'!$A66,'Official Medal Table'!$C:$C,'Each Gender Events'!BC$1,'Official Medal Table'!$E:$E,"Mixed")*'Medal values'!$B$3/2
+ COUNTIFS('Official Medal Table'!$I:$I,'Each Gender Events'!$A66,'Official Medal Table'!$C:$C,'Each Gender Events'!BC$1,'Official Medal Table'!$E:$E,"Mixed")*'Medal values'!$B$3/2</f>
        <v>0</v>
      </c>
      <c r="BD66">
        <f>COUNTIFS('Official Medal Table'!$F:$F,'Each Gender Events'!$A66,'Official Medal Table'!$C:$C,'Each Gender Events'!BD$1,'Official Medal Table'!$E:$E,'Each Gender Events'!BD$2)*'Medal values'!$B$1
+ COUNTIFS('Official Medal Table'!$G:$G,'Each Gender Events'!$A66,'Official Medal Table'!$C:$C,'Each Gender Events'!BD$1,'Official Medal Table'!$E:$E,'Each Gender Events'!BD$2)*'Medal values'!$B$2
+ COUNTIFS('Official Medal Table'!$H:$H,'Each Gender Events'!$A66,'Official Medal Table'!$C:$C,'Each Gender Events'!BD$1,'Official Medal Table'!$E:$E,'Each Gender Events'!BD$2)*'Medal values'!$B$3
+ COUNTIFS('Official Medal Table'!$I:$I,'Each Gender Events'!$A66,'Official Medal Table'!$C:$C,'Each Gender Events'!BD$1,'Official Medal Table'!$E:$E,'Each Gender Events'!BD$2)*'Medal values'!$B$3
+ COUNTIFS('Official Medal Table'!$F:$F,'Each Gender Events'!$A66,'Official Medal Table'!$C:$C,'Each Gender Events'!BD$1,'Official Medal Table'!$E:$E,"Mixed")*'Medal values'!$B$1/2
+ COUNTIFS('Official Medal Table'!$G:$G,'Each Gender Events'!$A66,'Official Medal Table'!$C:$C,'Each Gender Events'!BD$1,'Official Medal Table'!$E:$E,"Mixed")*'Medal values'!$B$2/2
+ COUNTIFS('Official Medal Table'!$H:$H,'Each Gender Events'!$A66,'Official Medal Table'!$C:$C,'Each Gender Events'!BD$1,'Official Medal Table'!$E:$E,"Mixed")*'Medal values'!$B$3/2
+ COUNTIFS('Official Medal Table'!$I:$I,'Each Gender Events'!$A66,'Official Medal Table'!$C:$C,'Each Gender Events'!BD$1,'Official Medal Table'!$E:$E,"Mixed")*'Medal values'!$B$3/2</f>
        <v>0</v>
      </c>
      <c r="BE66">
        <f>COUNTIFS('Official Medal Table'!$F:$F,'Each Gender Events'!$A66,'Official Medal Table'!$C:$C,'Each Gender Events'!BE$1,'Official Medal Table'!$E:$E,'Each Gender Events'!BE$2)*'Medal values'!$B$1
+ COUNTIFS('Official Medal Table'!$G:$G,'Each Gender Events'!$A66,'Official Medal Table'!$C:$C,'Each Gender Events'!BE$1,'Official Medal Table'!$E:$E,'Each Gender Events'!BE$2)*'Medal values'!$B$2
+ COUNTIFS('Official Medal Table'!$H:$H,'Each Gender Events'!$A66,'Official Medal Table'!$C:$C,'Each Gender Events'!BE$1,'Official Medal Table'!$E:$E,'Each Gender Events'!BE$2)*'Medal values'!$B$3
+ COUNTIFS('Official Medal Table'!$I:$I,'Each Gender Events'!$A66,'Official Medal Table'!$C:$C,'Each Gender Events'!BE$1,'Official Medal Table'!$E:$E,'Each Gender Events'!BE$2)*'Medal values'!$B$3
+ COUNTIFS('Official Medal Table'!$F:$F,'Each Gender Events'!$A66,'Official Medal Table'!$C:$C,'Each Gender Events'!BE$1,'Official Medal Table'!$E:$E,"Mixed")*'Medal values'!$B$1/2
+ COUNTIFS('Official Medal Table'!$G:$G,'Each Gender Events'!$A66,'Official Medal Table'!$C:$C,'Each Gender Events'!BE$1,'Official Medal Table'!$E:$E,"Mixed")*'Medal values'!$B$2/2
+ COUNTIFS('Official Medal Table'!$H:$H,'Each Gender Events'!$A66,'Official Medal Table'!$C:$C,'Each Gender Events'!BE$1,'Official Medal Table'!$E:$E,"Mixed")*'Medal values'!$B$3/2
+ COUNTIFS('Official Medal Table'!$I:$I,'Each Gender Events'!$A66,'Official Medal Table'!$C:$C,'Each Gender Events'!BE$1,'Official Medal Table'!$E:$E,"Mixed")*'Medal values'!$B$3/2</f>
        <v>0</v>
      </c>
      <c r="BF66">
        <f>COUNTIFS('Official Medal Table'!$F:$F,'Each Gender Events'!$A66,'Official Medal Table'!$C:$C,'Each Gender Events'!BF$1,'Official Medal Table'!$E:$E,'Each Gender Events'!BF$2)*'Medal values'!$B$1
+ COUNTIFS('Official Medal Table'!$G:$G,'Each Gender Events'!$A66,'Official Medal Table'!$C:$C,'Each Gender Events'!BF$1,'Official Medal Table'!$E:$E,'Each Gender Events'!BF$2)*'Medal values'!$B$2
+ COUNTIFS('Official Medal Table'!$H:$H,'Each Gender Events'!$A66,'Official Medal Table'!$C:$C,'Each Gender Events'!BF$1,'Official Medal Table'!$E:$E,'Each Gender Events'!BF$2)*'Medal values'!$B$3
+ COUNTIFS('Official Medal Table'!$I:$I,'Each Gender Events'!$A66,'Official Medal Table'!$C:$C,'Each Gender Events'!BF$1,'Official Medal Table'!$E:$E,'Each Gender Events'!BF$2)*'Medal values'!$B$3
+ COUNTIFS('Official Medal Table'!$F:$F,'Each Gender Events'!$A66,'Official Medal Table'!$C:$C,'Each Gender Events'!BF$1,'Official Medal Table'!$E:$E,"Mixed")*'Medal values'!$B$1/2
+ COUNTIFS('Official Medal Table'!$G:$G,'Each Gender Events'!$A66,'Official Medal Table'!$C:$C,'Each Gender Events'!BF$1,'Official Medal Table'!$E:$E,"Mixed")*'Medal values'!$B$2/2
+ COUNTIFS('Official Medal Table'!$H:$H,'Each Gender Events'!$A66,'Official Medal Table'!$C:$C,'Each Gender Events'!BF$1,'Official Medal Table'!$E:$E,"Mixed")*'Medal values'!$B$3/2
+ COUNTIFS('Official Medal Table'!$I:$I,'Each Gender Events'!$A66,'Official Medal Table'!$C:$C,'Each Gender Events'!BF$1,'Official Medal Table'!$E:$E,"Mixed")*'Medal values'!$B$3/2</f>
        <v>0</v>
      </c>
      <c r="BG66">
        <f>COUNTIFS('Official Medal Table'!$F:$F,'Each Gender Events'!$A66,'Official Medal Table'!$C:$C,'Each Gender Events'!BG$1,'Official Medal Table'!$E:$E,'Each Gender Events'!BG$2)*'Medal values'!$B$1
+ COUNTIFS('Official Medal Table'!$G:$G,'Each Gender Events'!$A66,'Official Medal Table'!$C:$C,'Each Gender Events'!BG$1,'Official Medal Table'!$E:$E,'Each Gender Events'!BG$2)*'Medal values'!$B$2
+ COUNTIFS('Official Medal Table'!$H:$H,'Each Gender Events'!$A66,'Official Medal Table'!$C:$C,'Each Gender Events'!BG$1,'Official Medal Table'!$E:$E,'Each Gender Events'!BG$2)*'Medal values'!$B$3
+ COUNTIFS('Official Medal Table'!$I:$I,'Each Gender Events'!$A66,'Official Medal Table'!$C:$C,'Each Gender Events'!BG$1,'Official Medal Table'!$E:$E,'Each Gender Events'!BG$2)*'Medal values'!$B$3
+ COUNTIFS('Official Medal Table'!$F:$F,'Each Gender Events'!$A66,'Official Medal Table'!$C:$C,'Each Gender Events'!BG$1,'Official Medal Table'!$E:$E,"Mixed")*'Medal values'!$B$1/2
+ COUNTIFS('Official Medal Table'!$G:$G,'Each Gender Events'!$A66,'Official Medal Table'!$C:$C,'Each Gender Events'!BG$1,'Official Medal Table'!$E:$E,"Mixed")*'Medal values'!$B$2/2
+ COUNTIFS('Official Medal Table'!$H:$H,'Each Gender Events'!$A66,'Official Medal Table'!$C:$C,'Each Gender Events'!BG$1,'Official Medal Table'!$E:$E,"Mixed")*'Medal values'!$B$3/2
+ COUNTIFS('Official Medal Table'!$I:$I,'Each Gender Events'!$A66,'Official Medal Table'!$C:$C,'Each Gender Events'!BG$1,'Official Medal Table'!$E:$E,"Mixed")*'Medal values'!$B$3/2</f>
        <v>0</v>
      </c>
      <c r="BH66">
        <f>COUNTIFS('Official Medal Table'!$F:$F,'Each Gender Events'!$A66,'Official Medal Table'!$C:$C,'Each Gender Events'!BH$1,'Official Medal Table'!$E:$E,'Each Gender Events'!BH$2)*'Medal values'!$B$1
+ COUNTIFS('Official Medal Table'!$G:$G,'Each Gender Events'!$A66,'Official Medal Table'!$C:$C,'Each Gender Events'!BH$1,'Official Medal Table'!$E:$E,'Each Gender Events'!BH$2)*'Medal values'!$B$2
+ COUNTIFS('Official Medal Table'!$H:$H,'Each Gender Events'!$A66,'Official Medal Table'!$C:$C,'Each Gender Events'!BH$1,'Official Medal Table'!$E:$E,'Each Gender Events'!BH$2)*'Medal values'!$B$3
+ COUNTIFS('Official Medal Table'!$I:$I,'Each Gender Events'!$A66,'Official Medal Table'!$C:$C,'Each Gender Events'!BH$1,'Official Medal Table'!$E:$E,'Each Gender Events'!BH$2)*'Medal values'!$B$3
+ COUNTIFS('Official Medal Table'!$F:$F,'Each Gender Events'!$A66,'Official Medal Table'!$C:$C,'Each Gender Events'!BH$1,'Official Medal Table'!$E:$E,"Mixed")*'Medal values'!$B$1/2
+ COUNTIFS('Official Medal Table'!$G:$G,'Each Gender Events'!$A66,'Official Medal Table'!$C:$C,'Each Gender Events'!BH$1,'Official Medal Table'!$E:$E,"Mixed")*'Medal values'!$B$2/2
+ COUNTIFS('Official Medal Table'!$H:$H,'Each Gender Events'!$A66,'Official Medal Table'!$C:$C,'Each Gender Events'!BH$1,'Official Medal Table'!$E:$E,"Mixed")*'Medal values'!$B$3/2
+ COUNTIFS('Official Medal Table'!$I:$I,'Each Gender Events'!$A66,'Official Medal Table'!$C:$C,'Each Gender Events'!BH$1,'Official Medal Table'!$E:$E,"Mixed")*'Medal values'!$B$3/2</f>
        <v>0</v>
      </c>
      <c r="BI66">
        <f>COUNTIFS('Official Medal Table'!$F:$F,'Each Gender Events'!$A66,'Official Medal Table'!$C:$C,'Each Gender Events'!BI$1,'Official Medal Table'!$E:$E,'Each Gender Events'!BI$2)*'Medal values'!$B$1
+ COUNTIFS('Official Medal Table'!$G:$G,'Each Gender Events'!$A66,'Official Medal Table'!$C:$C,'Each Gender Events'!BI$1,'Official Medal Table'!$E:$E,'Each Gender Events'!BI$2)*'Medal values'!$B$2
+ COUNTIFS('Official Medal Table'!$H:$H,'Each Gender Events'!$A66,'Official Medal Table'!$C:$C,'Each Gender Events'!BI$1,'Official Medal Table'!$E:$E,'Each Gender Events'!BI$2)*'Medal values'!$B$3
+ COUNTIFS('Official Medal Table'!$I:$I,'Each Gender Events'!$A66,'Official Medal Table'!$C:$C,'Each Gender Events'!BI$1,'Official Medal Table'!$E:$E,'Each Gender Events'!BI$2)*'Medal values'!$B$3
+ COUNTIFS('Official Medal Table'!$F:$F,'Each Gender Events'!$A66,'Official Medal Table'!$C:$C,'Each Gender Events'!BI$1,'Official Medal Table'!$E:$E,"Mixed")*'Medal values'!$B$1/2
+ COUNTIFS('Official Medal Table'!$G:$G,'Each Gender Events'!$A66,'Official Medal Table'!$C:$C,'Each Gender Events'!BI$1,'Official Medal Table'!$E:$E,"Mixed")*'Medal values'!$B$2/2
+ COUNTIFS('Official Medal Table'!$H:$H,'Each Gender Events'!$A66,'Official Medal Table'!$C:$C,'Each Gender Events'!BI$1,'Official Medal Table'!$E:$E,"Mixed")*'Medal values'!$B$3/2
+ COUNTIFS('Official Medal Table'!$I:$I,'Each Gender Events'!$A66,'Official Medal Table'!$C:$C,'Each Gender Events'!BI$1,'Official Medal Table'!$E:$E,"Mixed")*'Medal values'!$B$3/2</f>
        <v>0</v>
      </c>
      <c r="BJ66">
        <f>COUNTIFS('Official Medal Table'!$F:$F,'Each Gender Events'!$A66,'Official Medal Table'!$C:$C,'Each Gender Events'!BJ$1,'Official Medal Table'!$E:$E,'Each Gender Events'!BJ$2)*'Medal values'!$B$1
+ COUNTIFS('Official Medal Table'!$G:$G,'Each Gender Events'!$A66,'Official Medal Table'!$C:$C,'Each Gender Events'!BJ$1,'Official Medal Table'!$E:$E,'Each Gender Events'!BJ$2)*'Medal values'!$B$2
+ COUNTIFS('Official Medal Table'!$H:$H,'Each Gender Events'!$A66,'Official Medal Table'!$C:$C,'Each Gender Events'!BJ$1,'Official Medal Table'!$E:$E,'Each Gender Events'!BJ$2)*'Medal values'!$B$3
+ COUNTIFS('Official Medal Table'!$I:$I,'Each Gender Events'!$A66,'Official Medal Table'!$C:$C,'Each Gender Events'!BJ$1,'Official Medal Table'!$E:$E,'Each Gender Events'!BJ$2)*'Medal values'!$B$3
+ COUNTIFS('Official Medal Table'!$F:$F,'Each Gender Events'!$A66,'Official Medal Table'!$C:$C,'Each Gender Events'!BJ$1,'Official Medal Table'!$E:$E,"Mixed")*'Medal values'!$B$1/2
+ COUNTIFS('Official Medal Table'!$G:$G,'Each Gender Events'!$A66,'Official Medal Table'!$C:$C,'Each Gender Events'!BJ$1,'Official Medal Table'!$E:$E,"Mixed")*'Medal values'!$B$2/2
+ COUNTIFS('Official Medal Table'!$H:$H,'Each Gender Events'!$A66,'Official Medal Table'!$C:$C,'Each Gender Events'!BJ$1,'Official Medal Table'!$E:$E,"Mixed")*'Medal values'!$B$3/2
+ COUNTIFS('Official Medal Table'!$I:$I,'Each Gender Events'!$A66,'Official Medal Table'!$C:$C,'Each Gender Events'!BJ$1,'Official Medal Table'!$E:$E,"Mixed")*'Medal values'!$B$3/2</f>
        <v>0</v>
      </c>
      <c r="BK66">
        <f>COUNTIFS('Official Medal Table'!$F:$F,'Each Gender Events'!$A66,'Official Medal Table'!$C:$C,'Each Gender Events'!BK$1,'Official Medal Table'!$E:$E,'Each Gender Events'!BK$2)*'Medal values'!$B$1
+ COUNTIFS('Official Medal Table'!$G:$G,'Each Gender Events'!$A66,'Official Medal Table'!$C:$C,'Each Gender Events'!BK$1,'Official Medal Table'!$E:$E,'Each Gender Events'!BK$2)*'Medal values'!$B$2
+ COUNTIFS('Official Medal Table'!$H:$H,'Each Gender Events'!$A66,'Official Medal Table'!$C:$C,'Each Gender Events'!BK$1,'Official Medal Table'!$E:$E,'Each Gender Events'!BK$2)*'Medal values'!$B$3
+ COUNTIFS('Official Medal Table'!$I:$I,'Each Gender Events'!$A66,'Official Medal Table'!$C:$C,'Each Gender Events'!BK$1,'Official Medal Table'!$E:$E,'Each Gender Events'!BK$2)*'Medal values'!$B$3
+ COUNTIFS('Official Medal Table'!$F:$F,'Each Gender Events'!$A66,'Official Medal Table'!$C:$C,'Each Gender Events'!BK$1,'Official Medal Table'!$E:$E,"Mixed")*'Medal values'!$B$1/2
+ COUNTIFS('Official Medal Table'!$G:$G,'Each Gender Events'!$A66,'Official Medal Table'!$C:$C,'Each Gender Events'!BK$1,'Official Medal Table'!$E:$E,"Mixed")*'Medal values'!$B$2/2
+ COUNTIFS('Official Medal Table'!$H:$H,'Each Gender Events'!$A66,'Official Medal Table'!$C:$C,'Each Gender Events'!BK$1,'Official Medal Table'!$E:$E,"Mixed")*'Medal values'!$B$3/2
+ COUNTIFS('Official Medal Table'!$I:$I,'Each Gender Events'!$A66,'Official Medal Table'!$C:$C,'Each Gender Events'!BK$1,'Official Medal Table'!$E:$E,"Mixed")*'Medal values'!$B$3/2</f>
        <v>0</v>
      </c>
      <c r="BL66">
        <f>COUNTIFS('Official Medal Table'!$F:$F,'Each Gender Events'!$A66,'Official Medal Table'!$C:$C,'Each Gender Events'!BL$1,'Official Medal Table'!$E:$E,'Each Gender Events'!BL$2)*'Medal values'!$B$1
+ COUNTIFS('Official Medal Table'!$G:$G,'Each Gender Events'!$A66,'Official Medal Table'!$C:$C,'Each Gender Events'!BL$1,'Official Medal Table'!$E:$E,'Each Gender Events'!BL$2)*'Medal values'!$B$2
+ COUNTIFS('Official Medal Table'!$H:$H,'Each Gender Events'!$A66,'Official Medal Table'!$C:$C,'Each Gender Events'!BL$1,'Official Medal Table'!$E:$E,'Each Gender Events'!BL$2)*'Medal values'!$B$3
+ COUNTIFS('Official Medal Table'!$I:$I,'Each Gender Events'!$A66,'Official Medal Table'!$C:$C,'Each Gender Events'!BL$1,'Official Medal Table'!$E:$E,'Each Gender Events'!BL$2)*'Medal values'!$B$3
+ COUNTIFS('Official Medal Table'!$F:$F,'Each Gender Events'!$A66,'Official Medal Table'!$C:$C,'Each Gender Events'!BL$1,'Official Medal Table'!$E:$E,"Mixed")*'Medal values'!$B$1/2
+ COUNTIFS('Official Medal Table'!$G:$G,'Each Gender Events'!$A66,'Official Medal Table'!$C:$C,'Each Gender Events'!BL$1,'Official Medal Table'!$E:$E,"Mixed")*'Medal values'!$B$2/2
+ COUNTIFS('Official Medal Table'!$H:$H,'Each Gender Events'!$A66,'Official Medal Table'!$C:$C,'Each Gender Events'!BL$1,'Official Medal Table'!$E:$E,"Mixed")*'Medal values'!$B$3/2
+ COUNTIFS('Official Medal Table'!$I:$I,'Each Gender Events'!$A66,'Official Medal Table'!$C:$C,'Each Gender Events'!BL$1,'Official Medal Table'!$E:$E,"Mixed")*'Medal values'!$B$3/2</f>
        <v>0</v>
      </c>
      <c r="BM66">
        <f>COUNTIFS('Official Medal Table'!$F:$F,'Each Gender Events'!$A66,'Official Medal Table'!$C:$C,'Each Gender Events'!BM$1,'Official Medal Table'!$E:$E,'Each Gender Events'!BM$2)*'Medal values'!$B$1
+ COUNTIFS('Official Medal Table'!$G:$G,'Each Gender Events'!$A66,'Official Medal Table'!$C:$C,'Each Gender Events'!BM$1,'Official Medal Table'!$E:$E,'Each Gender Events'!BM$2)*'Medal values'!$B$2
+ COUNTIFS('Official Medal Table'!$H:$H,'Each Gender Events'!$A66,'Official Medal Table'!$C:$C,'Each Gender Events'!BM$1,'Official Medal Table'!$E:$E,'Each Gender Events'!BM$2)*'Medal values'!$B$3
+ COUNTIFS('Official Medal Table'!$I:$I,'Each Gender Events'!$A66,'Official Medal Table'!$C:$C,'Each Gender Events'!BM$1,'Official Medal Table'!$E:$E,'Each Gender Events'!BM$2)*'Medal values'!$B$3
+ COUNTIFS('Official Medal Table'!$F:$F,'Each Gender Events'!$A66,'Official Medal Table'!$C:$C,'Each Gender Events'!BM$1,'Official Medal Table'!$E:$E,"Mixed")*'Medal values'!$B$1/2
+ COUNTIFS('Official Medal Table'!$G:$G,'Each Gender Events'!$A66,'Official Medal Table'!$C:$C,'Each Gender Events'!BM$1,'Official Medal Table'!$E:$E,"Mixed")*'Medal values'!$B$2/2
+ COUNTIFS('Official Medal Table'!$H:$H,'Each Gender Events'!$A66,'Official Medal Table'!$C:$C,'Each Gender Events'!BM$1,'Official Medal Table'!$E:$E,"Mixed")*'Medal values'!$B$3/2
+ COUNTIFS('Official Medal Table'!$I:$I,'Each Gender Events'!$A66,'Official Medal Table'!$C:$C,'Each Gender Events'!BM$1,'Official Medal Table'!$E:$E,"Mixed")*'Medal values'!$B$3/2</f>
        <v>0</v>
      </c>
      <c r="BN66">
        <f>COUNTIFS('Official Medal Table'!$F:$F,'Each Gender Events'!$A66,'Official Medal Table'!$C:$C,'Each Gender Events'!BN$1,'Official Medal Table'!$E:$E,'Each Gender Events'!BN$2)*'Medal values'!$B$1
+ COUNTIFS('Official Medal Table'!$G:$G,'Each Gender Events'!$A66,'Official Medal Table'!$C:$C,'Each Gender Events'!BN$1,'Official Medal Table'!$E:$E,'Each Gender Events'!BN$2)*'Medal values'!$B$2
+ COUNTIFS('Official Medal Table'!$H:$H,'Each Gender Events'!$A66,'Official Medal Table'!$C:$C,'Each Gender Events'!BN$1,'Official Medal Table'!$E:$E,'Each Gender Events'!BN$2)*'Medal values'!$B$3
+ COUNTIFS('Official Medal Table'!$I:$I,'Each Gender Events'!$A66,'Official Medal Table'!$C:$C,'Each Gender Events'!BN$1,'Official Medal Table'!$E:$E,'Each Gender Events'!BN$2)*'Medal values'!$B$3
+ COUNTIFS('Official Medal Table'!$F:$F,'Each Gender Events'!$A66,'Official Medal Table'!$C:$C,'Each Gender Events'!BN$1,'Official Medal Table'!$E:$E,"Mixed")*'Medal values'!$B$1/2
+ COUNTIFS('Official Medal Table'!$G:$G,'Each Gender Events'!$A66,'Official Medal Table'!$C:$C,'Each Gender Events'!BN$1,'Official Medal Table'!$E:$E,"Mixed")*'Medal values'!$B$2/2
+ COUNTIFS('Official Medal Table'!$H:$H,'Each Gender Events'!$A66,'Official Medal Table'!$C:$C,'Each Gender Events'!BN$1,'Official Medal Table'!$E:$E,"Mixed")*'Medal values'!$B$3/2
+ COUNTIFS('Official Medal Table'!$I:$I,'Each Gender Events'!$A66,'Official Medal Table'!$C:$C,'Each Gender Events'!BN$1,'Official Medal Table'!$E:$E,"Mixed")*'Medal values'!$B$3/2</f>
        <v>0</v>
      </c>
      <c r="BO66">
        <f>COUNTIFS('Official Medal Table'!$F:$F,'Each Gender Events'!$A66,'Official Medal Table'!$C:$C,'Each Gender Events'!BO$1,'Official Medal Table'!$E:$E,'Each Gender Events'!BO$2)*'Medal values'!$B$1
+ COUNTIFS('Official Medal Table'!$G:$G,'Each Gender Events'!$A66,'Official Medal Table'!$C:$C,'Each Gender Events'!BO$1,'Official Medal Table'!$E:$E,'Each Gender Events'!BO$2)*'Medal values'!$B$2
+ COUNTIFS('Official Medal Table'!$H:$H,'Each Gender Events'!$A66,'Official Medal Table'!$C:$C,'Each Gender Events'!BO$1,'Official Medal Table'!$E:$E,'Each Gender Events'!BO$2)*'Medal values'!$B$3
+ COUNTIFS('Official Medal Table'!$I:$I,'Each Gender Events'!$A66,'Official Medal Table'!$C:$C,'Each Gender Events'!BO$1,'Official Medal Table'!$E:$E,'Each Gender Events'!BO$2)*'Medal values'!$B$3
+ COUNTIFS('Official Medal Table'!$F:$F,'Each Gender Events'!$A66,'Official Medal Table'!$C:$C,'Each Gender Events'!BO$1,'Official Medal Table'!$E:$E,"Mixed")*'Medal values'!$B$1/2
+ COUNTIFS('Official Medal Table'!$G:$G,'Each Gender Events'!$A66,'Official Medal Table'!$C:$C,'Each Gender Events'!BO$1,'Official Medal Table'!$E:$E,"Mixed")*'Medal values'!$B$2/2
+ COUNTIFS('Official Medal Table'!$H:$H,'Each Gender Events'!$A66,'Official Medal Table'!$C:$C,'Each Gender Events'!BO$1,'Official Medal Table'!$E:$E,"Mixed")*'Medal values'!$B$3/2
+ COUNTIFS('Official Medal Table'!$I:$I,'Each Gender Events'!$A66,'Official Medal Table'!$C:$C,'Each Gender Events'!BO$1,'Official Medal Table'!$E:$E,"Mixed")*'Medal values'!$B$3/2</f>
        <v>0</v>
      </c>
      <c r="BP66">
        <f>COUNTIFS('Official Medal Table'!$F:$F,'Each Gender Events'!$A66,'Official Medal Table'!$C:$C,'Each Gender Events'!BP$1,'Official Medal Table'!$E:$E,'Each Gender Events'!BP$2)*'Medal values'!$B$1
+ COUNTIFS('Official Medal Table'!$G:$G,'Each Gender Events'!$A66,'Official Medal Table'!$C:$C,'Each Gender Events'!BP$1,'Official Medal Table'!$E:$E,'Each Gender Events'!BP$2)*'Medal values'!$B$2
+ COUNTIFS('Official Medal Table'!$H:$H,'Each Gender Events'!$A66,'Official Medal Table'!$C:$C,'Each Gender Events'!BP$1,'Official Medal Table'!$E:$E,'Each Gender Events'!BP$2)*'Medal values'!$B$3
+ COUNTIFS('Official Medal Table'!$I:$I,'Each Gender Events'!$A66,'Official Medal Table'!$C:$C,'Each Gender Events'!BP$1,'Official Medal Table'!$E:$E,'Each Gender Events'!BP$2)*'Medal values'!$B$3
+ COUNTIFS('Official Medal Table'!$F:$F,'Each Gender Events'!$A66,'Official Medal Table'!$C:$C,'Each Gender Events'!BP$1,'Official Medal Table'!$E:$E,"Mixed")*'Medal values'!$B$1/2
+ COUNTIFS('Official Medal Table'!$G:$G,'Each Gender Events'!$A66,'Official Medal Table'!$C:$C,'Each Gender Events'!BP$1,'Official Medal Table'!$E:$E,"Mixed")*'Medal values'!$B$2/2
+ COUNTIFS('Official Medal Table'!$H:$H,'Each Gender Events'!$A66,'Official Medal Table'!$C:$C,'Each Gender Events'!BP$1,'Official Medal Table'!$E:$E,"Mixed")*'Medal values'!$B$3/2
+ COUNTIFS('Official Medal Table'!$I:$I,'Each Gender Events'!$A66,'Official Medal Table'!$C:$C,'Each Gender Events'!BP$1,'Official Medal Table'!$E:$E,"Mixed")*'Medal values'!$B$3/2</f>
        <v>0</v>
      </c>
      <c r="BQ66">
        <f>COUNTIFS('Official Medal Table'!$F:$F,'Each Gender Events'!$A66,'Official Medal Table'!$C:$C,'Each Gender Events'!BQ$1,'Official Medal Table'!$E:$E,'Each Gender Events'!BQ$2)*'Medal values'!$B$1
+ COUNTIFS('Official Medal Table'!$G:$G,'Each Gender Events'!$A66,'Official Medal Table'!$C:$C,'Each Gender Events'!BQ$1,'Official Medal Table'!$E:$E,'Each Gender Events'!BQ$2)*'Medal values'!$B$2
+ COUNTIFS('Official Medal Table'!$H:$H,'Each Gender Events'!$A66,'Official Medal Table'!$C:$C,'Each Gender Events'!BQ$1,'Official Medal Table'!$E:$E,'Each Gender Events'!BQ$2)*'Medal values'!$B$3
+ COUNTIFS('Official Medal Table'!$I:$I,'Each Gender Events'!$A66,'Official Medal Table'!$C:$C,'Each Gender Events'!BQ$1,'Official Medal Table'!$E:$E,'Each Gender Events'!BQ$2)*'Medal values'!$B$3
+ COUNTIFS('Official Medal Table'!$F:$F,'Each Gender Events'!$A66,'Official Medal Table'!$C:$C,'Each Gender Events'!BQ$1,'Official Medal Table'!$E:$E,"Mixed")*'Medal values'!$B$1/2
+ COUNTIFS('Official Medal Table'!$G:$G,'Each Gender Events'!$A66,'Official Medal Table'!$C:$C,'Each Gender Events'!BQ$1,'Official Medal Table'!$E:$E,"Mixed")*'Medal values'!$B$2/2
+ COUNTIFS('Official Medal Table'!$H:$H,'Each Gender Events'!$A66,'Official Medal Table'!$C:$C,'Each Gender Events'!BQ$1,'Official Medal Table'!$E:$E,"Mixed")*'Medal values'!$B$3/2
+ COUNTIFS('Official Medal Table'!$I:$I,'Each Gender Events'!$A66,'Official Medal Table'!$C:$C,'Each Gender Events'!BQ$1,'Official Medal Table'!$E:$E,"Mixed")*'Medal values'!$B$3/2</f>
        <v>0</v>
      </c>
      <c r="BR66">
        <f>COUNTIFS('Official Medal Table'!$F:$F,'Each Gender Events'!$A66,'Official Medal Table'!$C:$C,'Each Gender Events'!BR$1,'Official Medal Table'!$E:$E,'Each Gender Events'!BR$2)*'Medal values'!$B$1
+ COUNTIFS('Official Medal Table'!$G:$G,'Each Gender Events'!$A66,'Official Medal Table'!$C:$C,'Each Gender Events'!BR$1,'Official Medal Table'!$E:$E,'Each Gender Events'!BR$2)*'Medal values'!$B$2
+ COUNTIFS('Official Medal Table'!$H:$H,'Each Gender Events'!$A66,'Official Medal Table'!$C:$C,'Each Gender Events'!BR$1,'Official Medal Table'!$E:$E,'Each Gender Events'!BR$2)*'Medal values'!$B$3
+ COUNTIFS('Official Medal Table'!$I:$I,'Each Gender Events'!$A66,'Official Medal Table'!$C:$C,'Each Gender Events'!BR$1,'Official Medal Table'!$E:$E,'Each Gender Events'!BR$2)*'Medal values'!$B$3
+ COUNTIFS('Official Medal Table'!$F:$F,'Each Gender Events'!$A66,'Official Medal Table'!$C:$C,'Each Gender Events'!BR$1,'Official Medal Table'!$E:$E,"Mixed")*'Medal values'!$B$1/2
+ COUNTIFS('Official Medal Table'!$G:$G,'Each Gender Events'!$A66,'Official Medal Table'!$C:$C,'Each Gender Events'!BR$1,'Official Medal Table'!$E:$E,"Mixed")*'Medal values'!$B$2/2
+ COUNTIFS('Official Medal Table'!$H:$H,'Each Gender Events'!$A66,'Official Medal Table'!$C:$C,'Each Gender Events'!BR$1,'Official Medal Table'!$E:$E,"Mixed")*'Medal values'!$B$3/2
+ COUNTIFS('Official Medal Table'!$I:$I,'Each Gender Events'!$A66,'Official Medal Table'!$C:$C,'Each Gender Events'!BR$1,'Official Medal Table'!$E:$E,"Mixed")*'Medal values'!$B$3/2</f>
        <v>0</v>
      </c>
      <c r="BS66">
        <f>COUNTIFS('Official Medal Table'!$F:$F,'Each Gender Events'!$A66,'Official Medal Table'!$C:$C,'Each Gender Events'!BS$1,'Official Medal Table'!$E:$E,'Each Gender Events'!BS$2)*'Medal values'!$B$1
+ COUNTIFS('Official Medal Table'!$G:$G,'Each Gender Events'!$A66,'Official Medal Table'!$C:$C,'Each Gender Events'!BS$1,'Official Medal Table'!$E:$E,'Each Gender Events'!BS$2)*'Medal values'!$B$2
+ COUNTIFS('Official Medal Table'!$H:$H,'Each Gender Events'!$A66,'Official Medal Table'!$C:$C,'Each Gender Events'!BS$1,'Official Medal Table'!$E:$E,'Each Gender Events'!BS$2)*'Medal values'!$B$3
+ COUNTIFS('Official Medal Table'!$I:$I,'Each Gender Events'!$A66,'Official Medal Table'!$C:$C,'Each Gender Events'!BS$1,'Official Medal Table'!$E:$E,'Each Gender Events'!BS$2)*'Medal values'!$B$3
+ COUNTIFS('Official Medal Table'!$F:$F,'Each Gender Events'!$A66,'Official Medal Table'!$C:$C,'Each Gender Events'!BS$1,'Official Medal Table'!$E:$E,"Mixed")*'Medal values'!$B$1/2
+ COUNTIFS('Official Medal Table'!$G:$G,'Each Gender Events'!$A66,'Official Medal Table'!$C:$C,'Each Gender Events'!BS$1,'Official Medal Table'!$E:$E,"Mixed")*'Medal values'!$B$2/2
+ COUNTIFS('Official Medal Table'!$H:$H,'Each Gender Events'!$A66,'Official Medal Table'!$C:$C,'Each Gender Events'!BS$1,'Official Medal Table'!$E:$E,"Mixed")*'Medal values'!$B$3/2
+ COUNTIFS('Official Medal Table'!$I:$I,'Each Gender Events'!$A66,'Official Medal Table'!$C:$C,'Each Gender Events'!BS$1,'Official Medal Table'!$E:$E,"Mixed")*'Medal values'!$B$3/2</f>
        <v>0</v>
      </c>
      <c r="BT66">
        <f>COUNTIFS('Official Medal Table'!$F:$F,'Each Gender Events'!$A66,'Official Medal Table'!$C:$C,'Each Gender Events'!BT$1,'Official Medal Table'!$E:$E,'Each Gender Events'!BT$2)*'Medal values'!$B$1
+ COUNTIFS('Official Medal Table'!$G:$G,'Each Gender Events'!$A66,'Official Medal Table'!$C:$C,'Each Gender Events'!BT$1,'Official Medal Table'!$E:$E,'Each Gender Events'!BT$2)*'Medal values'!$B$2
+ COUNTIFS('Official Medal Table'!$H:$H,'Each Gender Events'!$A66,'Official Medal Table'!$C:$C,'Each Gender Events'!BT$1,'Official Medal Table'!$E:$E,'Each Gender Events'!BT$2)*'Medal values'!$B$3
+ COUNTIFS('Official Medal Table'!$I:$I,'Each Gender Events'!$A66,'Official Medal Table'!$C:$C,'Each Gender Events'!BT$1,'Official Medal Table'!$E:$E,'Each Gender Events'!BT$2)*'Medal values'!$B$3
+ COUNTIFS('Official Medal Table'!$F:$F,'Each Gender Events'!$A66,'Official Medal Table'!$C:$C,'Each Gender Events'!BT$1,'Official Medal Table'!$E:$E,"Mixed")*'Medal values'!$B$1/2
+ COUNTIFS('Official Medal Table'!$G:$G,'Each Gender Events'!$A66,'Official Medal Table'!$C:$C,'Each Gender Events'!BT$1,'Official Medal Table'!$E:$E,"Mixed")*'Medal values'!$B$2/2
+ COUNTIFS('Official Medal Table'!$H:$H,'Each Gender Events'!$A66,'Official Medal Table'!$C:$C,'Each Gender Events'!BT$1,'Official Medal Table'!$E:$E,"Mixed")*'Medal values'!$B$3/2
+ COUNTIFS('Official Medal Table'!$I:$I,'Each Gender Events'!$A66,'Official Medal Table'!$C:$C,'Each Gender Events'!BT$1,'Official Medal Table'!$E:$E,"Mixed")*'Medal values'!$B$3/2</f>
        <v>0</v>
      </c>
      <c r="BU66">
        <f>COUNTIFS('Official Medal Table'!$F:$F,'Each Gender Events'!$A66,'Official Medal Table'!$C:$C,'Each Gender Events'!BU$1,'Official Medal Table'!$E:$E,'Each Gender Events'!BU$2)*'Medal values'!$B$1
+ COUNTIFS('Official Medal Table'!$G:$G,'Each Gender Events'!$A66,'Official Medal Table'!$C:$C,'Each Gender Events'!BU$1,'Official Medal Table'!$E:$E,'Each Gender Events'!BU$2)*'Medal values'!$B$2
+ COUNTIFS('Official Medal Table'!$H:$H,'Each Gender Events'!$A66,'Official Medal Table'!$C:$C,'Each Gender Events'!BU$1,'Official Medal Table'!$E:$E,'Each Gender Events'!BU$2)*'Medal values'!$B$3
+ COUNTIFS('Official Medal Table'!$I:$I,'Each Gender Events'!$A66,'Official Medal Table'!$C:$C,'Each Gender Events'!BU$1,'Official Medal Table'!$E:$E,'Each Gender Events'!BU$2)*'Medal values'!$B$3
+ COUNTIFS('Official Medal Table'!$F:$F,'Each Gender Events'!$A66,'Official Medal Table'!$C:$C,'Each Gender Events'!BU$1,'Official Medal Table'!$E:$E,"Mixed")*'Medal values'!$B$1/2
+ COUNTIFS('Official Medal Table'!$G:$G,'Each Gender Events'!$A66,'Official Medal Table'!$C:$C,'Each Gender Events'!BU$1,'Official Medal Table'!$E:$E,"Mixed")*'Medal values'!$B$2/2
+ COUNTIFS('Official Medal Table'!$H:$H,'Each Gender Events'!$A66,'Official Medal Table'!$C:$C,'Each Gender Events'!BU$1,'Official Medal Table'!$E:$E,"Mixed")*'Medal values'!$B$3/2
+ COUNTIFS('Official Medal Table'!$I:$I,'Each Gender Events'!$A66,'Official Medal Table'!$C:$C,'Each Gender Events'!BU$1,'Official Medal Table'!$E:$E,"Mixed")*'Medal values'!$B$3/2</f>
        <v>0</v>
      </c>
      <c r="BV66">
        <f>COUNTIFS('Official Medal Table'!$F:$F,'Each Gender Events'!$A66,'Official Medal Table'!$C:$C,'Each Gender Events'!BV$1,'Official Medal Table'!$E:$E,'Each Gender Events'!BV$2)*'Medal values'!$B$1
+ COUNTIFS('Official Medal Table'!$G:$G,'Each Gender Events'!$A66,'Official Medal Table'!$C:$C,'Each Gender Events'!BV$1,'Official Medal Table'!$E:$E,'Each Gender Events'!BV$2)*'Medal values'!$B$2
+ COUNTIFS('Official Medal Table'!$H:$H,'Each Gender Events'!$A66,'Official Medal Table'!$C:$C,'Each Gender Events'!BV$1,'Official Medal Table'!$E:$E,'Each Gender Events'!BV$2)*'Medal values'!$B$3
+ COUNTIFS('Official Medal Table'!$I:$I,'Each Gender Events'!$A66,'Official Medal Table'!$C:$C,'Each Gender Events'!BV$1,'Official Medal Table'!$E:$E,'Each Gender Events'!BV$2)*'Medal values'!$B$3
+ COUNTIFS('Official Medal Table'!$F:$F,'Each Gender Events'!$A66,'Official Medal Table'!$C:$C,'Each Gender Events'!BV$1,'Official Medal Table'!$E:$E,"Mixed")*'Medal values'!$B$1/2
+ COUNTIFS('Official Medal Table'!$G:$G,'Each Gender Events'!$A66,'Official Medal Table'!$C:$C,'Each Gender Events'!BV$1,'Official Medal Table'!$E:$E,"Mixed")*'Medal values'!$B$2/2
+ COUNTIFS('Official Medal Table'!$H:$H,'Each Gender Events'!$A66,'Official Medal Table'!$C:$C,'Each Gender Events'!BV$1,'Official Medal Table'!$E:$E,"Mixed")*'Medal values'!$B$3/2
+ COUNTIFS('Official Medal Table'!$I:$I,'Each Gender Events'!$A66,'Official Medal Table'!$C:$C,'Each Gender Events'!BV$1,'Official Medal Table'!$E:$E,"Mixed")*'Medal values'!$B$3/2</f>
        <v>0</v>
      </c>
      <c r="BW66">
        <f>COUNTIFS('Official Medal Table'!$F:$F,'Each Gender Events'!$A66,'Official Medal Table'!$C:$C,'Each Gender Events'!BW$1,'Official Medal Table'!$E:$E,'Each Gender Events'!BW$2)*'Medal values'!$B$1
+ COUNTIFS('Official Medal Table'!$G:$G,'Each Gender Events'!$A66,'Official Medal Table'!$C:$C,'Each Gender Events'!BW$1,'Official Medal Table'!$E:$E,'Each Gender Events'!BW$2)*'Medal values'!$B$2
+ COUNTIFS('Official Medal Table'!$H:$H,'Each Gender Events'!$A66,'Official Medal Table'!$C:$C,'Each Gender Events'!BW$1,'Official Medal Table'!$E:$E,'Each Gender Events'!BW$2)*'Medal values'!$B$3
+ COUNTIFS('Official Medal Table'!$I:$I,'Each Gender Events'!$A66,'Official Medal Table'!$C:$C,'Each Gender Events'!BW$1,'Official Medal Table'!$E:$E,'Each Gender Events'!BW$2)*'Medal values'!$B$3
+ COUNTIFS('Official Medal Table'!$F:$F,'Each Gender Events'!$A66,'Official Medal Table'!$C:$C,'Each Gender Events'!BW$1,'Official Medal Table'!$E:$E,"Mixed")*'Medal values'!$B$1/2
+ COUNTIFS('Official Medal Table'!$G:$G,'Each Gender Events'!$A66,'Official Medal Table'!$C:$C,'Each Gender Events'!BW$1,'Official Medal Table'!$E:$E,"Mixed")*'Medal values'!$B$2/2
+ COUNTIFS('Official Medal Table'!$H:$H,'Each Gender Events'!$A66,'Official Medal Table'!$C:$C,'Each Gender Events'!BW$1,'Official Medal Table'!$E:$E,"Mixed")*'Medal values'!$B$3/2
+ COUNTIFS('Official Medal Table'!$I:$I,'Each Gender Events'!$A66,'Official Medal Table'!$C:$C,'Each Gender Events'!BW$1,'Official Medal Table'!$E:$E,"Mixed")*'Medal values'!$B$3/2</f>
        <v>0</v>
      </c>
      <c r="BX66">
        <f>COUNTIFS('Official Medal Table'!$F:$F,'Each Gender Events'!$A66,'Official Medal Table'!$C:$C,'Each Gender Events'!BX$1,'Official Medal Table'!$E:$E,'Each Gender Events'!BX$2)*'Medal values'!$B$1
+ COUNTIFS('Official Medal Table'!$G:$G,'Each Gender Events'!$A66,'Official Medal Table'!$C:$C,'Each Gender Events'!BX$1,'Official Medal Table'!$E:$E,'Each Gender Events'!BX$2)*'Medal values'!$B$2
+ COUNTIFS('Official Medal Table'!$H:$H,'Each Gender Events'!$A66,'Official Medal Table'!$C:$C,'Each Gender Events'!BX$1,'Official Medal Table'!$E:$E,'Each Gender Events'!BX$2)*'Medal values'!$B$3
+ COUNTIFS('Official Medal Table'!$I:$I,'Each Gender Events'!$A66,'Official Medal Table'!$C:$C,'Each Gender Events'!BX$1,'Official Medal Table'!$E:$E,'Each Gender Events'!BX$2)*'Medal values'!$B$3
+ COUNTIFS('Official Medal Table'!$F:$F,'Each Gender Events'!$A66,'Official Medal Table'!$C:$C,'Each Gender Events'!BX$1,'Official Medal Table'!$E:$E,"Mixed")*'Medal values'!$B$1/2
+ COUNTIFS('Official Medal Table'!$G:$G,'Each Gender Events'!$A66,'Official Medal Table'!$C:$C,'Each Gender Events'!BX$1,'Official Medal Table'!$E:$E,"Mixed")*'Medal values'!$B$2/2
+ COUNTIFS('Official Medal Table'!$H:$H,'Each Gender Events'!$A66,'Official Medal Table'!$C:$C,'Each Gender Events'!BX$1,'Official Medal Table'!$E:$E,"Mixed")*'Medal values'!$B$3/2
+ COUNTIFS('Official Medal Table'!$I:$I,'Each Gender Events'!$A66,'Official Medal Table'!$C:$C,'Each Gender Events'!BX$1,'Official Medal Table'!$E:$E,"Mixed")*'Medal values'!$B$3/2</f>
        <v>0</v>
      </c>
      <c r="BY66">
        <f>COUNTIFS('Official Medal Table'!$F:$F,'Each Gender Events'!$A66,'Official Medal Table'!$C:$C,'Each Gender Events'!BY$1,'Official Medal Table'!$E:$E,'Each Gender Events'!BY$2)*'Medal values'!$B$1
+ COUNTIFS('Official Medal Table'!$G:$G,'Each Gender Events'!$A66,'Official Medal Table'!$C:$C,'Each Gender Events'!BY$1,'Official Medal Table'!$E:$E,'Each Gender Events'!BY$2)*'Medal values'!$B$2
+ COUNTIFS('Official Medal Table'!$H:$H,'Each Gender Events'!$A66,'Official Medal Table'!$C:$C,'Each Gender Events'!BY$1,'Official Medal Table'!$E:$E,'Each Gender Events'!BY$2)*'Medal values'!$B$3
+ COUNTIFS('Official Medal Table'!$I:$I,'Each Gender Events'!$A66,'Official Medal Table'!$C:$C,'Each Gender Events'!BY$1,'Official Medal Table'!$E:$E,'Each Gender Events'!BY$2)*'Medal values'!$B$3
+ COUNTIFS('Official Medal Table'!$F:$F,'Each Gender Events'!$A66,'Official Medal Table'!$C:$C,'Each Gender Events'!BY$1,'Official Medal Table'!$E:$E,"Mixed")*'Medal values'!$B$1/2
+ COUNTIFS('Official Medal Table'!$G:$G,'Each Gender Events'!$A66,'Official Medal Table'!$C:$C,'Each Gender Events'!BY$1,'Official Medal Table'!$E:$E,"Mixed")*'Medal values'!$B$2/2
+ COUNTIFS('Official Medal Table'!$H:$H,'Each Gender Events'!$A66,'Official Medal Table'!$C:$C,'Each Gender Events'!BY$1,'Official Medal Table'!$E:$E,"Mixed")*'Medal values'!$B$3/2
+ COUNTIFS('Official Medal Table'!$I:$I,'Each Gender Events'!$A66,'Official Medal Table'!$C:$C,'Each Gender Events'!BY$1,'Official Medal Table'!$E:$E,"Mixed")*'Medal values'!$B$3/2</f>
        <v>0</v>
      </c>
      <c r="BZ66">
        <f>COUNTIFS('Official Medal Table'!$F:$F,'Each Gender Events'!$A66,'Official Medal Table'!$C:$C,'Each Gender Events'!BZ$1,'Official Medal Table'!$E:$E,'Each Gender Events'!BZ$2)*'Medal values'!$B$1
+ COUNTIFS('Official Medal Table'!$G:$G,'Each Gender Events'!$A66,'Official Medal Table'!$C:$C,'Each Gender Events'!BZ$1,'Official Medal Table'!$E:$E,'Each Gender Events'!BZ$2)*'Medal values'!$B$2
+ COUNTIFS('Official Medal Table'!$H:$H,'Each Gender Events'!$A66,'Official Medal Table'!$C:$C,'Each Gender Events'!BZ$1,'Official Medal Table'!$E:$E,'Each Gender Events'!BZ$2)*'Medal values'!$B$3
+ COUNTIFS('Official Medal Table'!$I:$I,'Each Gender Events'!$A66,'Official Medal Table'!$C:$C,'Each Gender Events'!BZ$1,'Official Medal Table'!$E:$E,'Each Gender Events'!BZ$2)*'Medal values'!$B$3
+ COUNTIFS('Official Medal Table'!$F:$F,'Each Gender Events'!$A66,'Official Medal Table'!$C:$C,'Each Gender Events'!BZ$1,'Official Medal Table'!$E:$E,"Mixed")*'Medal values'!$B$1/2
+ COUNTIFS('Official Medal Table'!$G:$G,'Each Gender Events'!$A66,'Official Medal Table'!$C:$C,'Each Gender Events'!BZ$1,'Official Medal Table'!$E:$E,"Mixed")*'Medal values'!$B$2/2
+ COUNTIFS('Official Medal Table'!$H:$H,'Each Gender Events'!$A66,'Official Medal Table'!$C:$C,'Each Gender Events'!BZ$1,'Official Medal Table'!$E:$E,"Mixed")*'Medal values'!$B$3/2
+ COUNTIFS('Official Medal Table'!$I:$I,'Each Gender Events'!$A66,'Official Medal Table'!$C:$C,'Each Gender Events'!BZ$1,'Official Medal Table'!$E:$E,"Mixed")*'Medal values'!$B$3/2</f>
        <v>0</v>
      </c>
      <c r="CA66">
        <f>COUNTIFS('Official Medal Table'!$F:$F,'Each Gender Events'!$A66,'Official Medal Table'!$C:$C,'Each Gender Events'!CA$1,'Official Medal Table'!$E:$E,'Each Gender Events'!CA$2)*'Medal values'!$B$1
+ COUNTIFS('Official Medal Table'!$G:$G,'Each Gender Events'!$A66,'Official Medal Table'!$C:$C,'Each Gender Events'!CA$1,'Official Medal Table'!$E:$E,'Each Gender Events'!CA$2)*'Medal values'!$B$2
+ COUNTIFS('Official Medal Table'!$H:$H,'Each Gender Events'!$A66,'Official Medal Table'!$C:$C,'Each Gender Events'!CA$1,'Official Medal Table'!$E:$E,'Each Gender Events'!CA$2)*'Medal values'!$B$3
+ COUNTIFS('Official Medal Table'!$I:$I,'Each Gender Events'!$A66,'Official Medal Table'!$C:$C,'Each Gender Events'!CA$1,'Official Medal Table'!$E:$E,'Each Gender Events'!CA$2)*'Medal values'!$B$3
+ COUNTIFS('Official Medal Table'!$F:$F,'Each Gender Events'!$A66,'Official Medal Table'!$C:$C,'Each Gender Events'!CA$1,'Official Medal Table'!$E:$E,"Mixed")*'Medal values'!$B$1/2
+ COUNTIFS('Official Medal Table'!$G:$G,'Each Gender Events'!$A66,'Official Medal Table'!$C:$C,'Each Gender Events'!CA$1,'Official Medal Table'!$E:$E,"Mixed")*'Medal values'!$B$2/2
+ COUNTIFS('Official Medal Table'!$H:$H,'Each Gender Events'!$A66,'Official Medal Table'!$C:$C,'Each Gender Events'!CA$1,'Official Medal Table'!$E:$E,"Mixed")*'Medal values'!$B$3/2
+ COUNTIFS('Official Medal Table'!$I:$I,'Each Gender Events'!$A66,'Official Medal Table'!$C:$C,'Each Gender Events'!CA$1,'Official Medal Table'!$E:$E,"Mixed")*'Medal values'!$B$3/2</f>
        <v>0</v>
      </c>
      <c r="CB66">
        <f>COUNTIFS('Official Medal Table'!$F:$F,'Each Gender Events'!$A66,'Official Medal Table'!$C:$C,'Each Gender Events'!CB$1,'Official Medal Table'!$E:$E,'Each Gender Events'!CB$2)*'Medal values'!$B$1
+ COUNTIFS('Official Medal Table'!$G:$G,'Each Gender Events'!$A66,'Official Medal Table'!$C:$C,'Each Gender Events'!CB$1,'Official Medal Table'!$E:$E,'Each Gender Events'!CB$2)*'Medal values'!$B$2
+ COUNTIFS('Official Medal Table'!$H:$H,'Each Gender Events'!$A66,'Official Medal Table'!$C:$C,'Each Gender Events'!CB$1,'Official Medal Table'!$E:$E,'Each Gender Events'!CB$2)*'Medal values'!$B$3
+ COUNTIFS('Official Medal Table'!$I:$I,'Each Gender Events'!$A66,'Official Medal Table'!$C:$C,'Each Gender Events'!CB$1,'Official Medal Table'!$E:$E,'Each Gender Events'!CB$2)*'Medal values'!$B$3
+ COUNTIFS('Official Medal Table'!$F:$F,'Each Gender Events'!$A66,'Official Medal Table'!$C:$C,'Each Gender Events'!CB$1,'Official Medal Table'!$E:$E,"Mixed")*'Medal values'!$B$1/2
+ COUNTIFS('Official Medal Table'!$G:$G,'Each Gender Events'!$A66,'Official Medal Table'!$C:$C,'Each Gender Events'!CB$1,'Official Medal Table'!$E:$E,"Mixed")*'Medal values'!$B$2/2
+ COUNTIFS('Official Medal Table'!$H:$H,'Each Gender Events'!$A66,'Official Medal Table'!$C:$C,'Each Gender Events'!CB$1,'Official Medal Table'!$E:$E,"Mixed")*'Medal values'!$B$3/2
+ COUNTIFS('Official Medal Table'!$I:$I,'Each Gender Events'!$A66,'Official Medal Table'!$C:$C,'Each Gender Events'!CB$1,'Official Medal Table'!$E:$E,"Mixed")*'Medal values'!$B$3/2</f>
        <v>0</v>
      </c>
      <c r="CC66">
        <f>COUNTIFS('Official Medal Table'!$F:$F,'Each Gender Events'!$A66,'Official Medal Table'!$C:$C,'Each Gender Events'!CC$1,'Official Medal Table'!$E:$E,'Each Gender Events'!CC$2)*'Medal values'!$B$1
+ COUNTIFS('Official Medal Table'!$G:$G,'Each Gender Events'!$A66,'Official Medal Table'!$C:$C,'Each Gender Events'!CC$1,'Official Medal Table'!$E:$E,'Each Gender Events'!CC$2)*'Medal values'!$B$2
+ COUNTIFS('Official Medal Table'!$H:$H,'Each Gender Events'!$A66,'Official Medal Table'!$C:$C,'Each Gender Events'!CC$1,'Official Medal Table'!$E:$E,'Each Gender Events'!CC$2)*'Medal values'!$B$3
+ COUNTIFS('Official Medal Table'!$I:$I,'Each Gender Events'!$A66,'Official Medal Table'!$C:$C,'Each Gender Events'!CC$1,'Official Medal Table'!$E:$E,'Each Gender Events'!CC$2)*'Medal values'!$B$3
+ COUNTIFS('Official Medal Table'!$F:$F,'Each Gender Events'!$A66,'Official Medal Table'!$C:$C,'Each Gender Events'!CC$1,'Official Medal Table'!$E:$E,"Mixed")*'Medal values'!$B$1/2
+ COUNTIFS('Official Medal Table'!$G:$G,'Each Gender Events'!$A66,'Official Medal Table'!$C:$C,'Each Gender Events'!CC$1,'Official Medal Table'!$E:$E,"Mixed")*'Medal values'!$B$2/2
+ COUNTIFS('Official Medal Table'!$H:$H,'Each Gender Events'!$A66,'Official Medal Table'!$C:$C,'Each Gender Events'!CC$1,'Official Medal Table'!$E:$E,"Mixed")*'Medal values'!$B$3/2
+ COUNTIFS('Official Medal Table'!$I:$I,'Each Gender Events'!$A66,'Official Medal Table'!$C:$C,'Each Gender Events'!CC$1,'Official Medal Table'!$E:$E,"Mixed")*'Medal values'!$B$3/2</f>
        <v>0</v>
      </c>
      <c r="CD66">
        <f>COUNTIFS('Official Medal Table'!$F:$F,'Each Gender Events'!$A66,'Official Medal Table'!$C:$C,'Each Gender Events'!CD$1,'Official Medal Table'!$E:$E,'Each Gender Events'!CD$2)*'Medal values'!$B$1
+ COUNTIFS('Official Medal Table'!$G:$G,'Each Gender Events'!$A66,'Official Medal Table'!$C:$C,'Each Gender Events'!CD$1,'Official Medal Table'!$E:$E,'Each Gender Events'!CD$2)*'Medal values'!$B$2
+ COUNTIFS('Official Medal Table'!$H:$H,'Each Gender Events'!$A66,'Official Medal Table'!$C:$C,'Each Gender Events'!CD$1,'Official Medal Table'!$E:$E,'Each Gender Events'!CD$2)*'Medal values'!$B$3
+ COUNTIFS('Official Medal Table'!$I:$I,'Each Gender Events'!$A66,'Official Medal Table'!$C:$C,'Each Gender Events'!CD$1,'Official Medal Table'!$E:$E,'Each Gender Events'!CD$2)*'Medal values'!$B$3
+ COUNTIFS('Official Medal Table'!$F:$F,'Each Gender Events'!$A66,'Official Medal Table'!$C:$C,'Each Gender Events'!CD$1,'Official Medal Table'!$E:$E,"Mixed")*'Medal values'!$B$1/2
+ COUNTIFS('Official Medal Table'!$G:$G,'Each Gender Events'!$A66,'Official Medal Table'!$C:$C,'Each Gender Events'!CD$1,'Official Medal Table'!$E:$E,"Mixed")*'Medal values'!$B$2/2
+ COUNTIFS('Official Medal Table'!$H:$H,'Each Gender Events'!$A66,'Official Medal Table'!$C:$C,'Each Gender Events'!CD$1,'Official Medal Table'!$E:$E,"Mixed")*'Medal values'!$B$3/2
+ COUNTIFS('Official Medal Table'!$I:$I,'Each Gender Events'!$A66,'Official Medal Table'!$C:$C,'Each Gender Events'!CD$1,'Official Medal Table'!$E:$E,"Mixed")*'Medal values'!$B$3/2</f>
        <v>0</v>
      </c>
      <c r="CE66">
        <f>COUNTIFS('Official Medal Table'!$F:$F,'Each Gender Events'!$A66,'Official Medal Table'!$C:$C,'Each Gender Events'!CE$1,'Official Medal Table'!$E:$E,'Each Gender Events'!CE$2)*'Medal values'!$B$1
+ COUNTIFS('Official Medal Table'!$G:$G,'Each Gender Events'!$A66,'Official Medal Table'!$C:$C,'Each Gender Events'!CE$1,'Official Medal Table'!$E:$E,'Each Gender Events'!CE$2)*'Medal values'!$B$2
+ COUNTIFS('Official Medal Table'!$H:$H,'Each Gender Events'!$A66,'Official Medal Table'!$C:$C,'Each Gender Events'!CE$1,'Official Medal Table'!$E:$E,'Each Gender Events'!CE$2)*'Medal values'!$B$3
+ COUNTIFS('Official Medal Table'!$I:$I,'Each Gender Events'!$A66,'Official Medal Table'!$C:$C,'Each Gender Events'!CE$1,'Official Medal Table'!$E:$E,'Each Gender Events'!CE$2)*'Medal values'!$B$3
+ COUNTIFS('Official Medal Table'!$F:$F,'Each Gender Events'!$A66,'Official Medal Table'!$C:$C,'Each Gender Events'!CE$1,'Official Medal Table'!$E:$E,"Mixed")*'Medal values'!$B$1/2
+ COUNTIFS('Official Medal Table'!$G:$G,'Each Gender Events'!$A66,'Official Medal Table'!$C:$C,'Each Gender Events'!CE$1,'Official Medal Table'!$E:$E,"Mixed")*'Medal values'!$B$2/2
+ COUNTIFS('Official Medal Table'!$H:$H,'Each Gender Events'!$A66,'Official Medal Table'!$C:$C,'Each Gender Events'!CE$1,'Official Medal Table'!$E:$E,"Mixed")*'Medal values'!$B$3/2
+ COUNTIFS('Official Medal Table'!$I:$I,'Each Gender Events'!$A66,'Official Medal Table'!$C:$C,'Each Gender Events'!CE$1,'Official Medal Table'!$E:$E,"Mixed")*'Medal values'!$B$3/2</f>
        <v>0</v>
      </c>
      <c r="CF66">
        <f>COUNTIFS('Official Medal Table'!$F:$F,'Each Gender Events'!$A66,'Official Medal Table'!$C:$C,'Each Gender Events'!CF$1,'Official Medal Table'!$E:$E,'Each Gender Events'!CF$2)*'Medal values'!$B$1
+ COUNTIFS('Official Medal Table'!$G:$G,'Each Gender Events'!$A66,'Official Medal Table'!$C:$C,'Each Gender Events'!CF$1,'Official Medal Table'!$E:$E,'Each Gender Events'!CF$2)*'Medal values'!$B$2
+ COUNTIFS('Official Medal Table'!$H:$H,'Each Gender Events'!$A66,'Official Medal Table'!$C:$C,'Each Gender Events'!CF$1,'Official Medal Table'!$E:$E,'Each Gender Events'!CF$2)*'Medal values'!$B$3
+ COUNTIFS('Official Medal Table'!$I:$I,'Each Gender Events'!$A66,'Official Medal Table'!$C:$C,'Each Gender Events'!CF$1,'Official Medal Table'!$E:$E,'Each Gender Events'!CF$2)*'Medal values'!$B$3
+ COUNTIFS('Official Medal Table'!$F:$F,'Each Gender Events'!$A66,'Official Medal Table'!$C:$C,'Each Gender Events'!CF$1,'Official Medal Table'!$E:$E,"Mixed")*'Medal values'!$B$1/2
+ COUNTIFS('Official Medal Table'!$G:$G,'Each Gender Events'!$A66,'Official Medal Table'!$C:$C,'Each Gender Events'!CF$1,'Official Medal Table'!$E:$E,"Mixed")*'Medal values'!$B$2/2
+ COUNTIFS('Official Medal Table'!$H:$H,'Each Gender Events'!$A66,'Official Medal Table'!$C:$C,'Each Gender Events'!CF$1,'Official Medal Table'!$E:$E,"Mixed")*'Medal values'!$B$3/2
+ COUNTIFS('Official Medal Table'!$I:$I,'Each Gender Events'!$A66,'Official Medal Table'!$C:$C,'Each Gender Events'!CF$1,'Official Medal Table'!$E:$E,"Mixed")*'Medal values'!$B$3/2</f>
        <v>0</v>
      </c>
      <c r="CG66">
        <f>COUNTIFS('Official Medal Table'!$F:$F,'Each Gender Events'!$A66,'Official Medal Table'!$C:$C,'Each Gender Events'!CG$1,'Official Medal Table'!$E:$E,'Each Gender Events'!CG$2)*'Medal values'!$B$1
+ COUNTIFS('Official Medal Table'!$G:$G,'Each Gender Events'!$A66,'Official Medal Table'!$C:$C,'Each Gender Events'!CG$1,'Official Medal Table'!$E:$E,'Each Gender Events'!CG$2)*'Medal values'!$B$2
+ COUNTIFS('Official Medal Table'!$H:$H,'Each Gender Events'!$A66,'Official Medal Table'!$C:$C,'Each Gender Events'!CG$1,'Official Medal Table'!$E:$E,'Each Gender Events'!CG$2)*'Medal values'!$B$3
+ COUNTIFS('Official Medal Table'!$I:$I,'Each Gender Events'!$A66,'Official Medal Table'!$C:$C,'Each Gender Events'!CG$1,'Official Medal Table'!$E:$E,'Each Gender Events'!CG$2)*'Medal values'!$B$3
+ COUNTIFS('Official Medal Table'!$F:$F,'Each Gender Events'!$A66,'Official Medal Table'!$C:$C,'Each Gender Events'!CG$1,'Official Medal Table'!$E:$E,"Mixed")*'Medal values'!$B$1/2
+ COUNTIFS('Official Medal Table'!$G:$G,'Each Gender Events'!$A66,'Official Medal Table'!$C:$C,'Each Gender Events'!CG$1,'Official Medal Table'!$E:$E,"Mixed")*'Medal values'!$B$2/2
+ COUNTIFS('Official Medal Table'!$H:$H,'Each Gender Events'!$A66,'Official Medal Table'!$C:$C,'Each Gender Events'!CG$1,'Official Medal Table'!$E:$E,"Mixed")*'Medal values'!$B$3/2
+ COUNTIFS('Official Medal Table'!$I:$I,'Each Gender Events'!$A66,'Official Medal Table'!$C:$C,'Each Gender Events'!CG$1,'Official Medal Table'!$E:$E,"Mixed")*'Medal values'!$B$3/2</f>
        <v>0</v>
      </c>
      <c r="CH66">
        <f>COUNTIFS('Official Medal Table'!$F:$F,'Each Gender Events'!$A66,'Official Medal Table'!$C:$C,'Each Gender Events'!CH$1,'Official Medal Table'!$E:$E,'Each Gender Events'!CH$2)*'Medal values'!$B$1
+ COUNTIFS('Official Medal Table'!$G:$G,'Each Gender Events'!$A66,'Official Medal Table'!$C:$C,'Each Gender Events'!CH$1,'Official Medal Table'!$E:$E,'Each Gender Events'!CH$2)*'Medal values'!$B$2
+ COUNTIFS('Official Medal Table'!$H:$H,'Each Gender Events'!$A66,'Official Medal Table'!$C:$C,'Each Gender Events'!CH$1,'Official Medal Table'!$E:$E,'Each Gender Events'!CH$2)*'Medal values'!$B$3
+ COUNTIFS('Official Medal Table'!$I:$I,'Each Gender Events'!$A66,'Official Medal Table'!$C:$C,'Each Gender Events'!CH$1,'Official Medal Table'!$E:$E,'Each Gender Events'!CH$2)*'Medal values'!$B$3
+ COUNTIFS('Official Medal Table'!$F:$F,'Each Gender Events'!$A66,'Official Medal Table'!$C:$C,'Each Gender Events'!CH$1,'Official Medal Table'!$E:$E,"Mixed")*'Medal values'!$B$1/2
+ COUNTIFS('Official Medal Table'!$G:$G,'Each Gender Events'!$A66,'Official Medal Table'!$C:$C,'Each Gender Events'!CH$1,'Official Medal Table'!$E:$E,"Mixed")*'Medal values'!$B$2/2
+ COUNTIFS('Official Medal Table'!$H:$H,'Each Gender Events'!$A66,'Official Medal Table'!$C:$C,'Each Gender Events'!CH$1,'Official Medal Table'!$E:$E,"Mixed")*'Medal values'!$B$3/2
+ COUNTIFS('Official Medal Table'!$I:$I,'Each Gender Events'!$A66,'Official Medal Table'!$C:$C,'Each Gender Events'!CH$1,'Official Medal Table'!$E:$E,"Mixed")*'Medal values'!$B$3/2</f>
        <v>0</v>
      </c>
      <c r="CI66">
        <f>COUNTIFS('Official Medal Table'!$F:$F,'Each Gender Events'!$A66,'Official Medal Table'!$C:$C,'Each Gender Events'!CI$1,'Official Medal Table'!$E:$E,'Each Gender Events'!CI$2)*'Medal values'!$B$1
+ COUNTIFS('Official Medal Table'!$G:$G,'Each Gender Events'!$A66,'Official Medal Table'!$C:$C,'Each Gender Events'!CI$1,'Official Medal Table'!$E:$E,'Each Gender Events'!CI$2)*'Medal values'!$B$2
+ COUNTIFS('Official Medal Table'!$H:$H,'Each Gender Events'!$A66,'Official Medal Table'!$C:$C,'Each Gender Events'!CI$1,'Official Medal Table'!$E:$E,'Each Gender Events'!CI$2)*'Medal values'!$B$3
+ COUNTIFS('Official Medal Table'!$I:$I,'Each Gender Events'!$A66,'Official Medal Table'!$C:$C,'Each Gender Events'!CI$1,'Official Medal Table'!$E:$E,'Each Gender Events'!CI$2)*'Medal values'!$B$3
+ COUNTIFS('Official Medal Table'!$F:$F,'Each Gender Events'!$A66,'Official Medal Table'!$C:$C,'Each Gender Events'!CI$1,'Official Medal Table'!$E:$E,"Mixed")*'Medal values'!$B$1/2
+ COUNTIFS('Official Medal Table'!$G:$G,'Each Gender Events'!$A66,'Official Medal Table'!$C:$C,'Each Gender Events'!CI$1,'Official Medal Table'!$E:$E,"Mixed")*'Medal values'!$B$2/2
+ COUNTIFS('Official Medal Table'!$H:$H,'Each Gender Events'!$A66,'Official Medal Table'!$C:$C,'Each Gender Events'!CI$1,'Official Medal Table'!$E:$E,"Mixed")*'Medal values'!$B$3/2
+ COUNTIFS('Official Medal Table'!$I:$I,'Each Gender Events'!$A66,'Official Medal Table'!$C:$C,'Each Gender Events'!CI$1,'Official Medal Table'!$E:$E,"Mixed")*'Medal values'!$B$3/2</f>
        <v>0</v>
      </c>
      <c r="CJ66">
        <f>COUNTIFS('Official Medal Table'!$F:$F,'Each Gender Events'!$A66,'Official Medal Table'!$C:$C,'Each Gender Events'!CJ$1,'Official Medal Table'!$E:$E,'Each Gender Events'!CJ$2)*'Medal values'!$B$1
+ COUNTIFS('Official Medal Table'!$G:$G,'Each Gender Events'!$A66,'Official Medal Table'!$C:$C,'Each Gender Events'!CJ$1,'Official Medal Table'!$E:$E,'Each Gender Events'!CJ$2)*'Medal values'!$B$2
+ COUNTIFS('Official Medal Table'!$H:$H,'Each Gender Events'!$A66,'Official Medal Table'!$C:$C,'Each Gender Events'!CJ$1,'Official Medal Table'!$E:$E,'Each Gender Events'!CJ$2)*'Medal values'!$B$3
+ COUNTIFS('Official Medal Table'!$I:$I,'Each Gender Events'!$A66,'Official Medal Table'!$C:$C,'Each Gender Events'!CJ$1,'Official Medal Table'!$E:$E,'Each Gender Events'!CJ$2)*'Medal values'!$B$3
+ COUNTIFS('Official Medal Table'!$F:$F,'Each Gender Events'!$A66,'Official Medal Table'!$C:$C,'Each Gender Events'!CJ$1,'Official Medal Table'!$E:$E,"Mixed")*'Medal values'!$B$1/2
+ COUNTIFS('Official Medal Table'!$G:$G,'Each Gender Events'!$A66,'Official Medal Table'!$C:$C,'Each Gender Events'!CJ$1,'Official Medal Table'!$E:$E,"Mixed")*'Medal values'!$B$2/2
+ COUNTIFS('Official Medal Table'!$H:$H,'Each Gender Events'!$A66,'Official Medal Table'!$C:$C,'Each Gender Events'!CJ$1,'Official Medal Table'!$E:$E,"Mixed")*'Medal values'!$B$3/2
+ COUNTIFS('Official Medal Table'!$I:$I,'Each Gender Events'!$A66,'Official Medal Table'!$C:$C,'Each Gender Events'!CJ$1,'Official Medal Table'!$E:$E,"Mixed")*'Medal values'!$B$3/2</f>
        <v>0</v>
      </c>
      <c r="CK66">
        <f>COUNTIFS('Official Medal Table'!$F:$F,'Each Gender Events'!$A66,'Official Medal Table'!$C:$C,'Each Gender Events'!CK$1,'Official Medal Table'!$E:$E,'Each Gender Events'!CK$2)*'Medal values'!$B$1
+ COUNTIFS('Official Medal Table'!$G:$G,'Each Gender Events'!$A66,'Official Medal Table'!$C:$C,'Each Gender Events'!CK$1,'Official Medal Table'!$E:$E,'Each Gender Events'!CK$2)*'Medal values'!$B$2
+ COUNTIFS('Official Medal Table'!$H:$H,'Each Gender Events'!$A66,'Official Medal Table'!$C:$C,'Each Gender Events'!CK$1,'Official Medal Table'!$E:$E,'Each Gender Events'!CK$2)*'Medal values'!$B$3
+ COUNTIFS('Official Medal Table'!$I:$I,'Each Gender Events'!$A66,'Official Medal Table'!$C:$C,'Each Gender Events'!CK$1,'Official Medal Table'!$E:$E,'Each Gender Events'!CK$2)*'Medal values'!$B$3
+ COUNTIFS('Official Medal Table'!$F:$F,'Each Gender Events'!$A66,'Official Medal Table'!$C:$C,'Each Gender Events'!CK$1,'Official Medal Table'!$E:$E,"Mixed")*'Medal values'!$B$1/2
+ COUNTIFS('Official Medal Table'!$G:$G,'Each Gender Events'!$A66,'Official Medal Table'!$C:$C,'Each Gender Events'!CK$1,'Official Medal Table'!$E:$E,"Mixed")*'Medal values'!$B$2/2
+ COUNTIFS('Official Medal Table'!$H:$H,'Each Gender Events'!$A66,'Official Medal Table'!$C:$C,'Each Gender Events'!CK$1,'Official Medal Table'!$E:$E,"Mixed")*'Medal values'!$B$3/2
+ COUNTIFS('Official Medal Table'!$I:$I,'Each Gender Events'!$A66,'Official Medal Table'!$C:$C,'Each Gender Events'!CK$1,'Official Medal Table'!$E:$E,"Mixed")*'Medal values'!$B$3/2</f>
        <v>0</v>
      </c>
      <c r="CL66">
        <f>COUNTIFS('Official Medal Table'!$F:$F,'Each Gender Events'!$A66,'Official Medal Table'!$C:$C,'Each Gender Events'!CL$1,'Official Medal Table'!$E:$E,'Each Gender Events'!CL$2)*'Medal values'!$B$1
+ COUNTIFS('Official Medal Table'!$G:$G,'Each Gender Events'!$A66,'Official Medal Table'!$C:$C,'Each Gender Events'!CL$1,'Official Medal Table'!$E:$E,'Each Gender Events'!CL$2)*'Medal values'!$B$2
+ COUNTIFS('Official Medal Table'!$H:$H,'Each Gender Events'!$A66,'Official Medal Table'!$C:$C,'Each Gender Events'!CL$1,'Official Medal Table'!$E:$E,'Each Gender Events'!CL$2)*'Medal values'!$B$3
+ COUNTIFS('Official Medal Table'!$I:$I,'Each Gender Events'!$A66,'Official Medal Table'!$C:$C,'Each Gender Events'!CL$1,'Official Medal Table'!$E:$E,'Each Gender Events'!CL$2)*'Medal values'!$B$3
+ COUNTIFS('Official Medal Table'!$F:$F,'Each Gender Events'!$A66,'Official Medal Table'!$C:$C,'Each Gender Events'!CL$1,'Official Medal Table'!$E:$E,"Mixed")*'Medal values'!$B$1/2
+ COUNTIFS('Official Medal Table'!$G:$G,'Each Gender Events'!$A66,'Official Medal Table'!$C:$C,'Each Gender Events'!CL$1,'Official Medal Table'!$E:$E,"Mixed")*'Medal values'!$B$2/2
+ COUNTIFS('Official Medal Table'!$H:$H,'Each Gender Events'!$A66,'Official Medal Table'!$C:$C,'Each Gender Events'!CL$1,'Official Medal Table'!$E:$E,"Mixed")*'Medal values'!$B$3/2
+ COUNTIFS('Official Medal Table'!$I:$I,'Each Gender Events'!$A66,'Official Medal Table'!$C:$C,'Each Gender Events'!CL$1,'Official Medal Table'!$E:$E,"Mixed")*'Medal values'!$B$3/2</f>
        <v>0</v>
      </c>
      <c r="CM66">
        <f>COUNTIFS('Official Medal Table'!$F:$F,'Each Gender Events'!$A66,'Official Medal Table'!$C:$C,'Each Gender Events'!CM$1,'Official Medal Table'!$E:$E,'Each Gender Events'!CM$2)*'Medal values'!$B$1
+ COUNTIFS('Official Medal Table'!$G:$G,'Each Gender Events'!$A66,'Official Medal Table'!$C:$C,'Each Gender Events'!CM$1,'Official Medal Table'!$E:$E,'Each Gender Events'!CM$2)*'Medal values'!$B$2
+ COUNTIFS('Official Medal Table'!$H:$H,'Each Gender Events'!$A66,'Official Medal Table'!$C:$C,'Each Gender Events'!CM$1,'Official Medal Table'!$E:$E,'Each Gender Events'!CM$2)*'Medal values'!$B$3
+ COUNTIFS('Official Medal Table'!$I:$I,'Each Gender Events'!$A66,'Official Medal Table'!$C:$C,'Each Gender Events'!CM$1,'Official Medal Table'!$E:$E,'Each Gender Events'!CM$2)*'Medal values'!$B$3
+ COUNTIFS('Official Medal Table'!$F:$F,'Each Gender Events'!$A66,'Official Medal Table'!$C:$C,'Each Gender Events'!CM$1,'Official Medal Table'!$E:$E,"Mixed")*'Medal values'!$B$1/2
+ COUNTIFS('Official Medal Table'!$G:$G,'Each Gender Events'!$A66,'Official Medal Table'!$C:$C,'Each Gender Events'!CM$1,'Official Medal Table'!$E:$E,"Mixed")*'Medal values'!$B$2/2
+ COUNTIFS('Official Medal Table'!$H:$H,'Each Gender Events'!$A66,'Official Medal Table'!$C:$C,'Each Gender Events'!CM$1,'Official Medal Table'!$E:$E,"Mixed")*'Medal values'!$B$3/2
+ COUNTIFS('Official Medal Table'!$I:$I,'Each Gender Events'!$A66,'Official Medal Table'!$C:$C,'Each Gender Events'!CM$1,'Official Medal Table'!$E:$E,"Mixed")*'Medal values'!$B$3/2</f>
        <v>0</v>
      </c>
      <c r="CN66">
        <f>COUNTIFS('Official Medal Table'!$F:$F,'Each Gender Events'!$A66,'Official Medal Table'!$C:$C,'Each Gender Events'!CN$1,'Official Medal Table'!$E:$E,'Each Gender Events'!CN$2)*'Medal values'!$B$1
+ COUNTIFS('Official Medal Table'!$G:$G,'Each Gender Events'!$A66,'Official Medal Table'!$C:$C,'Each Gender Events'!CN$1,'Official Medal Table'!$E:$E,'Each Gender Events'!CN$2)*'Medal values'!$B$2
+ COUNTIFS('Official Medal Table'!$H:$H,'Each Gender Events'!$A66,'Official Medal Table'!$C:$C,'Each Gender Events'!CN$1,'Official Medal Table'!$E:$E,'Each Gender Events'!CN$2)*'Medal values'!$B$3
+ COUNTIFS('Official Medal Table'!$I:$I,'Each Gender Events'!$A66,'Official Medal Table'!$C:$C,'Each Gender Events'!CN$1,'Official Medal Table'!$E:$E,'Each Gender Events'!CN$2)*'Medal values'!$B$3
+ COUNTIFS('Official Medal Table'!$F:$F,'Each Gender Events'!$A66,'Official Medal Table'!$C:$C,'Each Gender Events'!CN$1,'Official Medal Table'!$E:$E,"Mixed")*'Medal values'!$B$1/2
+ COUNTIFS('Official Medal Table'!$G:$G,'Each Gender Events'!$A66,'Official Medal Table'!$C:$C,'Each Gender Events'!CN$1,'Official Medal Table'!$E:$E,"Mixed")*'Medal values'!$B$2/2
+ COUNTIFS('Official Medal Table'!$H:$H,'Each Gender Events'!$A66,'Official Medal Table'!$C:$C,'Each Gender Events'!CN$1,'Official Medal Table'!$E:$E,"Mixed")*'Medal values'!$B$3/2
+ COUNTIFS('Official Medal Table'!$I:$I,'Each Gender Events'!$A66,'Official Medal Table'!$C:$C,'Each Gender Events'!CN$1,'Official Medal Table'!$E:$E,"Mixed")*'Medal values'!$B$3/2</f>
        <v>0</v>
      </c>
      <c r="CO66">
        <f>COUNTIFS('Official Medal Table'!$F:$F,'Each Gender Events'!$A66,'Official Medal Table'!$C:$C,'Each Gender Events'!CO$1,'Official Medal Table'!$E:$E,'Each Gender Events'!CO$2)*'Medal values'!$B$1
+ COUNTIFS('Official Medal Table'!$G:$G,'Each Gender Events'!$A66,'Official Medal Table'!$C:$C,'Each Gender Events'!CO$1,'Official Medal Table'!$E:$E,'Each Gender Events'!CO$2)*'Medal values'!$B$2
+ COUNTIFS('Official Medal Table'!$H:$H,'Each Gender Events'!$A66,'Official Medal Table'!$C:$C,'Each Gender Events'!CO$1,'Official Medal Table'!$E:$E,'Each Gender Events'!CO$2)*'Medal values'!$B$3
+ COUNTIFS('Official Medal Table'!$I:$I,'Each Gender Events'!$A66,'Official Medal Table'!$C:$C,'Each Gender Events'!CO$1,'Official Medal Table'!$E:$E,'Each Gender Events'!CO$2)*'Medal values'!$B$3
+ COUNTIFS('Official Medal Table'!$F:$F,'Each Gender Events'!$A66,'Official Medal Table'!$C:$C,'Each Gender Events'!CO$1,'Official Medal Table'!$E:$E,"Mixed")*'Medal values'!$B$1/2
+ COUNTIFS('Official Medal Table'!$G:$G,'Each Gender Events'!$A66,'Official Medal Table'!$C:$C,'Each Gender Events'!CO$1,'Official Medal Table'!$E:$E,"Mixed")*'Medal values'!$B$2/2
+ COUNTIFS('Official Medal Table'!$H:$H,'Each Gender Events'!$A66,'Official Medal Table'!$C:$C,'Each Gender Events'!CO$1,'Official Medal Table'!$E:$E,"Mixed")*'Medal values'!$B$3/2
+ COUNTIFS('Official Medal Table'!$I:$I,'Each Gender Events'!$A66,'Official Medal Table'!$C:$C,'Each Gender Events'!CO$1,'Official Medal Table'!$E:$E,"Mixed")*'Medal values'!$B$3/2</f>
        <v>0</v>
      </c>
      <c r="CP66">
        <f>COUNTIFS('Official Medal Table'!$F:$F,'Each Gender Events'!$A66,'Official Medal Table'!$C:$C,'Each Gender Events'!CP$1,'Official Medal Table'!$E:$E,'Each Gender Events'!CP$2)*'Medal values'!$B$1
+ COUNTIFS('Official Medal Table'!$G:$G,'Each Gender Events'!$A66,'Official Medal Table'!$C:$C,'Each Gender Events'!CP$1,'Official Medal Table'!$E:$E,'Each Gender Events'!CP$2)*'Medal values'!$B$2
+ COUNTIFS('Official Medal Table'!$H:$H,'Each Gender Events'!$A66,'Official Medal Table'!$C:$C,'Each Gender Events'!CP$1,'Official Medal Table'!$E:$E,'Each Gender Events'!CP$2)*'Medal values'!$B$3
+ COUNTIFS('Official Medal Table'!$I:$I,'Each Gender Events'!$A66,'Official Medal Table'!$C:$C,'Each Gender Events'!CP$1,'Official Medal Table'!$E:$E,'Each Gender Events'!CP$2)*'Medal values'!$B$3
+ COUNTIFS('Official Medal Table'!$F:$F,'Each Gender Events'!$A66,'Official Medal Table'!$C:$C,'Each Gender Events'!CP$1,'Official Medal Table'!$E:$E,"Mixed")*'Medal values'!$B$1/2
+ COUNTIFS('Official Medal Table'!$G:$G,'Each Gender Events'!$A66,'Official Medal Table'!$C:$C,'Each Gender Events'!CP$1,'Official Medal Table'!$E:$E,"Mixed")*'Medal values'!$B$2/2
+ COUNTIFS('Official Medal Table'!$H:$H,'Each Gender Events'!$A66,'Official Medal Table'!$C:$C,'Each Gender Events'!CP$1,'Official Medal Table'!$E:$E,"Mixed")*'Medal values'!$B$3/2
+ COUNTIFS('Official Medal Table'!$I:$I,'Each Gender Events'!$A66,'Official Medal Table'!$C:$C,'Each Gender Events'!CP$1,'Official Medal Table'!$E:$E,"Mixed")*'Medal values'!$B$3/2</f>
        <v>0</v>
      </c>
      <c r="CQ66">
        <f>COUNTIFS('Official Medal Table'!$F:$F,'Each Gender Events'!$A66,'Official Medal Table'!$C:$C,'Each Gender Events'!CQ$1,'Official Medal Table'!$E:$E,'Each Gender Events'!CQ$2)*'Medal values'!$B$1
+ COUNTIFS('Official Medal Table'!$G:$G,'Each Gender Events'!$A66,'Official Medal Table'!$C:$C,'Each Gender Events'!CQ$1,'Official Medal Table'!$E:$E,'Each Gender Events'!CQ$2)*'Medal values'!$B$2
+ COUNTIFS('Official Medal Table'!$H:$H,'Each Gender Events'!$A66,'Official Medal Table'!$C:$C,'Each Gender Events'!CQ$1,'Official Medal Table'!$E:$E,'Each Gender Events'!CQ$2)*'Medal values'!$B$3
+ COUNTIFS('Official Medal Table'!$I:$I,'Each Gender Events'!$A66,'Official Medal Table'!$C:$C,'Each Gender Events'!CQ$1,'Official Medal Table'!$E:$E,'Each Gender Events'!CQ$2)*'Medal values'!$B$3
+ COUNTIFS('Official Medal Table'!$F:$F,'Each Gender Events'!$A66,'Official Medal Table'!$C:$C,'Each Gender Events'!CQ$1,'Official Medal Table'!$E:$E,"Mixed")*'Medal values'!$B$1/2
+ COUNTIFS('Official Medal Table'!$G:$G,'Each Gender Events'!$A66,'Official Medal Table'!$C:$C,'Each Gender Events'!CQ$1,'Official Medal Table'!$E:$E,"Mixed")*'Medal values'!$B$2/2
+ COUNTIFS('Official Medal Table'!$H:$H,'Each Gender Events'!$A66,'Official Medal Table'!$C:$C,'Each Gender Events'!CQ$1,'Official Medal Table'!$E:$E,"Mixed")*'Medal values'!$B$3/2
+ COUNTIFS('Official Medal Table'!$I:$I,'Each Gender Events'!$A66,'Official Medal Table'!$C:$C,'Each Gender Events'!CQ$1,'Official Medal Table'!$E:$E,"Mixed")*'Medal values'!$B$3/2</f>
        <v>0</v>
      </c>
      <c r="CR66">
        <f>COUNTIFS('Official Medal Table'!$F:$F,'Each Gender Events'!$A66,'Official Medal Table'!$C:$C,'Each Gender Events'!CR$1,'Official Medal Table'!$E:$E,'Each Gender Events'!CR$2)*'Medal values'!$B$1
+ COUNTIFS('Official Medal Table'!$G:$G,'Each Gender Events'!$A66,'Official Medal Table'!$C:$C,'Each Gender Events'!CR$1,'Official Medal Table'!$E:$E,'Each Gender Events'!CR$2)*'Medal values'!$B$2
+ COUNTIFS('Official Medal Table'!$H:$H,'Each Gender Events'!$A66,'Official Medal Table'!$C:$C,'Each Gender Events'!CR$1,'Official Medal Table'!$E:$E,'Each Gender Events'!CR$2)*'Medal values'!$B$3
+ COUNTIFS('Official Medal Table'!$I:$I,'Each Gender Events'!$A66,'Official Medal Table'!$C:$C,'Each Gender Events'!CR$1,'Official Medal Table'!$E:$E,'Each Gender Events'!CR$2)*'Medal values'!$B$3
+ COUNTIFS('Official Medal Table'!$F:$F,'Each Gender Events'!$A66,'Official Medal Table'!$C:$C,'Each Gender Events'!CR$1,'Official Medal Table'!$E:$E,"Mixed")*'Medal values'!$B$1/2
+ COUNTIFS('Official Medal Table'!$G:$G,'Each Gender Events'!$A66,'Official Medal Table'!$C:$C,'Each Gender Events'!CR$1,'Official Medal Table'!$E:$E,"Mixed")*'Medal values'!$B$2/2
+ COUNTIFS('Official Medal Table'!$H:$H,'Each Gender Events'!$A66,'Official Medal Table'!$C:$C,'Each Gender Events'!CR$1,'Official Medal Table'!$E:$E,"Mixed")*'Medal values'!$B$3/2
+ COUNTIFS('Official Medal Table'!$I:$I,'Each Gender Events'!$A66,'Official Medal Table'!$C:$C,'Each Gender Events'!CR$1,'Official Medal Table'!$E:$E,"Mixed")*'Medal values'!$B$3/2</f>
        <v>0</v>
      </c>
      <c r="CS66">
        <f>COUNTIFS('Official Medal Table'!$F:$F,'Each Gender Events'!$A66,'Official Medal Table'!$C:$C,'Each Gender Events'!CS$1,'Official Medal Table'!$E:$E,'Each Gender Events'!CS$2)*'Medal values'!$B$1
+ COUNTIFS('Official Medal Table'!$G:$G,'Each Gender Events'!$A66,'Official Medal Table'!$C:$C,'Each Gender Events'!CS$1,'Official Medal Table'!$E:$E,'Each Gender Events'!CS$2)*'Medal values'!$B$2
+ COUNTIFS('Official Medal Table'!$H:$H,'Each Gender Events'!$A66,'Official Medal Table'!$C:$C,'Each Gender Events'!CS$1,'Official Medal Table'!$E:$E,'Each Gender Events'!CS$2)*'Medal values'!$B$3
+ COUNTIFS('Official Medal Table'!$I:$I,'Each Gender Events'!$A66,'Official Medal Table'!$C:$C,'Each Gender Events'!CS$1,'Official Medal Table'!$E:$E,'Each Gender Events'!CS$2)*'Medal values'!$B$3
+ COUNTIFS('Official Medal Table'!$F:$F,'Each Gender Events'!$A66,'Official Medal Table'!$C:$C,'Each Gender Events'!CS$1,'Official Medal Table'!$E:$E,"Mixed")*'Medal values'!$B$1/2
+ COUNTIFS('Official Medal Table'!$G:$G,'Each Gender Events'!$A66,'Official Medal Table'!$C:$C,'Each Gender Events'!CS$1,'Official Medal Table'!$E:$E,"Mixed")*'Medal values'!$B$2/2
+ COUNTIFS('Official Medal Table'!$H:$H,'Each Gender Events'!$A66,'Official Medal Table'!$C:$C,'Each Gender Events'!CS$1,'Official Medal Table'!$E:$E,"Mixed")*'Medal values'!$B$3/2
+ COUNTIFS('Official Medal Table'!$I:$I,'Each Gender Events'!$A66,'Official Medal Table'!$C:$C,'Each Gender Events'!CS$1,'Official Medal Table'!$E:$E,"Mixed")*'Medal values'!$B$3/2</f>
        <v>0</v>
      </c>
      <c r="CT66">
        <f>COUNTIFS('Official Medal Table'!$F:$F,'Each Gender Events'!$A66,'Official Medal Table'!$C:$C,'Each Gender Events'!CT$1,'Official Medal Table'!$E:$E,'Each Gender Events'!CT$2)*'Medal values'!$B$1
+ COUNTIFS('Official Medal Table'!$G:$G,'Each Gender Events'!$A66,'Official Medal Table'!$C:$C,'Each Gender Events'!CT$1,'Official Medal Table'!$E:$E,'Each Gender Events'!CT$2)*'Medal values'!$B$2
+ COUNTIFS('Official Medal Table'!$H:$H,'Each Gender Events'!$A66,'Official Medal Table'!$C:$C,'Each Gender Events'!CT$1,'Official Medal Table'!$E:$E,'Each Gender Events'!CT$2)*'Medal values'!$B$3
+ COUNTIFS('Official Medal Table'!$I:$I,'Each Gender Events'!$A66,'Official Medal Table'!$C:$C,'Each Gender Events'!CT$1,'Official Medal Table'!$E:$E,'Each Gender Events'!CT$2)*'Medal values'!$B$3
+ COUNTIFS('Official Medal Table'!$F:$F,'Each Gender Events'!$A66,'Official Medal Table'!$C:$C,'Each Gender Events'!CT$1,'Official Medal Table'!$E:$E,"Mixed")*'Medal values'!$B$1/2
+ COUNTIFS('Official Medal Table'!$G:$G,'Each Gender Events'!$A66,'Official Medal Table'!$C:$C,'Each Gender Events'!CT$1,'Official Medal Table'!$E:$E,"Mixed")*'Medal values'!$B$2/2
+ COUNTIFS('Official Medal Table'!$H:$H,'Each Gender Events'!$A66,'Official Medal Table'!$C:$C,'Each Gender Events'!CT$1,'Official Medal Table'!$E:$E,"Mixed")*'Medal values'!$B$3/2
+ COUNTIFS('Official Medal Table'!$I:$I,'Each Gender Events'!$A66,'Official Medal Table'!$C:$C,'Each Gender Events'!CT$1,'Official Medal Table'!$E:$E,"Mixed")*'Medal values'!$B$3/2</f>
        <v>0</v>
      </c>
    </row>
    <row r="67" spans="1:98" x14ac:dyDescent="0.3">
      <c r="A67" t="str">
        <f>Countries!A66</f>
        <v>DOM</v>
      </c>
      <c r="B67">
        <f>COUNTIFS('Official Medal Table'!$F:$F,'Each Gender Events'!$A67,'Official Medal Table'!$C:$C,'Each Gender Events'!B$1,'Official Medal Table'!$E:$E,'Each Gender Events'!B$2)*'Medal values'!$B$1
+ COUNTIFS('Official Medal Table'!$G:$G,'Each Gender Events'!$A67,'Official Medal Table'!$C:$C,'Each Gender Events'!B$1,'Official Medal Table'!$E:$E,'Each Gender Events'!B$2)*'Medal values'!$B$2
+ COUNTIFS('Official Medal Table'!$H:$H,'Each Gender Events'!$A67,'Official Medal Table'!$C:$C,'Each Gender Events'!B$1,'Official Medal Table'!$E:$E,'Each Gender Events'!B$2)*'Medal values'!$B$3
+ COUNTIFS('Official Medal Table'!$I:$I,'Each Gender Events'!$A67,'Official Medal Table'!$C:$C,'Each Gender Events'!B$1,'Official Medal Table'!$E:$E,'Each Gender Events'!B$2)*'Medal values'!$B$3
+ COUNTIFS('Official Medal Table'!$F:$F,'Each Gender Events'!$A67,'Official Medal Table'!$C:$C,'Each Gender Events'!B$1,'Official Medal Table'!$E:$E,"Mixed")*'Medal values'!$B$1/2
+ COUNTIFS('Official Medal Table'!$G:$G,'Each Gender Events'!$A67,'Official Medal Table'!$C:$C,'Each Gender Events'!B$1,'Official Medal Table'!$E:$E,"Mixed")*'Medal values'!$B$2/2
+ COUNTIFS('Official Medal Table'!$H:$H,'Each Gender Events'!$A67,'Official Medal Table'!$C:$C,'Each Gender Events'!B$1,'Official Medal Table'!$E:$E,"Mixed")*'Medal values'!$B$3/2
+ COUNTIFS('Official Medal Table'!$I:$I,'Each Gender Events'!$A67,'Official Medal Table'!$C:$C,'Each Gender Events'!B$1,'Official Medal Table'!$E:$E,"Mixed")*'Medal values'!$B$3/2</f>
        <v>0</v>
      </c>
      <c r="C67">
        <f>COUNTIFS('Official Medal Table'!$F:$F,'Each Gender Events'!$A67,'Official Medal Table'!$C:$C,'Each Gender Events'!C$1,'Official Medal Table'!$E:$E,'Each Gender Events'!C$2)*'Medal values'!$B$1
+ COUNTIFS('Official Medal Table'!$G:$G,'Each Gender Events'!$A67,'Official Medal Table'!$C:$C,'Each Gender Events'!C$1,'Official Medal Table'!$E:$E,'Each Gender Events'!C$2)*'Medal values'!$B$2
+ COUNTIFS('Official Medal Table'!$H:$H,'Each Gender Events'!$A67,'Official Medal Table'!$C:$C,'Each Gender Events'!C$1,'Official Medal Table'!$E:$E,'Each Gender Events'!C$2)*'Medal values'!$B$3
+ COUNTIFS('Official Medal Table'!$I:$I,'Each Gender Events'!$A67,'Official Medal Table'!$C:$C,'Each Gender Events'!C$1,'Official Medal Table'!$E:$E,'Each Gender Events'!C$2)*'Medal values'!$B$3
+ COUNTIFS('Official Medal Table'!$F:$F,'Each Gender Events'!$A67,'Official Medal Table'!$C:$C,'Each Gender Events'!C$1,'Official Medal Table'!$E:$E,"Mixed")*'Medal values'!$B$1/2
+ COUNTIFS('Official Medal Table'!$G:$G,'Each Gender Events'!$A67,'Official Medal Table'!$C:$C,'Each Gender Events'!C$1,'Official Medal Table'!$E:$E,"Mixed")*'Medal values'!$B$2/2
+ COUNTIFS('Official Medal Table'!$H:$H,'Each Gender Events'!$A67,'Official Medal Table'!$C:$C,'Each Gender Events'!C$1,'Official Medal Table'!$E:$E,"Mixed")*'Medal values'!$B$3/2
+ COUNTIFS('Official Medal Table'!$I:$I,'Each Gender Events'!$A67,'Official Medal Table'!$C:$C,'Each Gender Events'!C$1,'Official Medal Table'!$E:$E,"Mixed")*'Medal values'!$B$3/2</f>
        <v>0</v>
      </c>
      <c r="D67">
        <f>COUNTIFS('Official Medal Table'!$F:$F,'Each Gender Events'!$A67,'Official Medal Table'!$C:$C,'Each Gender Events'!D$1,'Official Medal Table'!$E:$E,'Each Gender Events'!D$2)*'Medal values'!$B$1
+ COUNTIFS('Official Medal Table'!$G:$G,'Each Gender Events'!$A67,'Official Medal Table'!$C:$C,'Each Gender Events'!D$1,'Official Medal Table'!$E:$E,'Each Gender Events'!D$2)*'Medal values'!$B$2
+ COUNTIFS('Official Medal Table'!$H:$H,'Each Gender Events'!$A67,'Official Medal Table'!$C:$C,'Each Gender Events'!D$1,'Official Medal Table'!$E:$E,'Each Gender Events'!D$2)*'Medal values'!$B$3
+ COUNTIFS('Official Medal Table'!$I:$I,'Each Gender Events'!$A67,'Official Medal Table'!$C:$C,'Each Gender Events'!D$1,'Official Medal Table'!$E:$E,'Each Gender Events'!D$2)*'Medal values'!$B$3
+ COUNTIFS('Official Medal Table'!$F:$F,'Each Gender Events'!$A67,'Official Medal Table'!$C:$C,'Each Gender Events'!D$1,'Official Medal Table'!$E:$E,"Mixed")*'Medal values'!$B$1/2
+ COUNTIFS('Official Medal Table'!$G:$G,'Each Gender Events'!$A67,'Official Medal Table'!$C:$C,'Each Gender Events'!D$1,'Official Medal Table'!$E:$E,"Mixed")*'Medal values'!$B$2/2
+ COUNTIFS('Official Medal Table'!$H:$H,'Each Gender Events'!$A67,'Official Medal Table'!$C:$C,'Each Gender Events'!D$1,'Official Medal Table'!$E:$E,"Mixed")*'Medal values'!$B$3/2
+ COUNTIFS('Official Medal Table'!$I:$I,'Each Gender Events'!$A67,'Official Medal Table'!$C:$C,'Each Gender Events'!D$1,'Official Medal Table'!$E:$E,"Mixed")*'Medal values'!$B$3/2</f>
        <v>0</v>
      </c>
      <c r="E67">
        <f>COUNTIFS('Official Medal Table'!$F:$F,'Each Gender Events'!$A67,'Official Medal Table'!$C:$C,'Each Gender Events'!E$1,'Official Medal Table'!$E:$E,'Each Gender Events'!E$2)*'Medal values'!$B$1
+ COUNTIFS('Official Medal Table'!$G:$G,'Each Gender Events'!$A67,'Official Medal Table'!$C:$C,'Each Gender Events'!E$1,'Official Medal Table'!$E:$E,'Each Gender Events'!E$2)*'Medal values'!$B$2
+ COUNTIFS('Official Medal Table'!$H:$H,'Each Gender Events'!$A67,'Official Medal Table'!$C:$C,'Each Gender Events'!E$1,'Official Medal Table'!$E:$E,'Each Gender Events'!E$2)*'Medal values'!$B$3
+ COUNTIFS('Official Medal Table'!$I:$I,'Each Gender Events'!$A67,'Official Medal Table'!$C:$C,'Each Gender Events'!E$1,'Official Medal Table'!$E:$E,'Each Gender Events'!E$2)*'Medal values'!$B$3
+ COUNTIFS('Official Medal Table'!$F:$F,'Each Gender Events'!$A67,'Official Medal Table'!$C:$C,'Each Gender Events'!E$1,'Official Medal Table'!$E:$E,"Mixed")*'Medal values'!$B$1/2
+ COUNTIFS('Official Medal Table'!$G:$G,'Each Gender Events'!$A67,'Official Medal Table'!$C:$C,'Each Gender Events'!E$1,'Official Medal Table'!$E:$E,"Mixed")*'Medal values'!$B$2/2
+ COUNTIFS('Official Medal Table'!$H:$H,'Each Gender Events'!$A67,'Official Medal Table'!$C:$C,'Each Gender Events'!E$1,'Official Medal Table'!$E:$E,"Mixed")*'Medal values'!$B$3/2
+ COUNTIFS('Official Medal Table'!$I:$I,'Each Gender Events'!$A67,'Official Medal Table'!$C:$C,'Each Gender Events'!E$1,'Official Medal Table'!$E:$E,"Mixed")*'Medal values'!$B$3/2</f>
        <v>0</v>
      </c>
      <c r="F67">
        <f>COUNTIFS('Official Medal Table'!$F:$F,'Each Gender Events'!$A67,'Official Medal Table'!$C:$C,'Each Gender Events'!F$1,'Official Medal Table'!$E:$E,'Each Gender Events'!F$2)*'Medal values'!$B$1
+ COUNTIFS('Official Medal Table'!$G:$G,'Each Gender Events'!$A67,'Official Medal Table'!$C:$C,'Each Gender Events'!F$1,'Official Medal Table'!$E:$E,'Each Gender Events'!F$2)*'Medal values'!$B$2
+ COUNTIFS('Official Medal Table'!$H:$H,'Each Gender Events'!$A67,'Official Medal Table'!$C:$C,'Each Gender Events'!F$1,'Official Medal Table'!$E:$E,'Each Gender Events'!F$2)*'Medal values'!$B$3
+ COUNTIFS('Official Medal Table'!$I:$I,'Each Gender Events'!$A67,'Official Medal Table'!$C:$C,'Each Gender Events'!F$1,'Official Medal Table'!$E:$E,'Each Gender Events'!F$2)*'Medal values'!$B$3
+ COUNTIFS('Official Medal Table'!$F:$F,'Each Gender Events'!$A67,'Official Medal Table'!$C:$C,'Each Gender Events'!F$1,'Official Medal Table'!$E:$E,"Mixed")*'Medal values'!$B$1/2
+ COUNTIFS('Official Medal Table'!$G:$G,'Each Gender Events'!$A67,'Official Medal Table'!$C:$C,'Each Gender Events'!F$1,'Official Medal Table'!$E:$E,"Mixed")*'Medal values'!$B$2/2
+ COUNTIFS('Official Medal Table'!$H:$H,'Each Gender Events'!$A67,'Official Medal Table'!$C:$C,'Each Gender Events'!F$1,'Official Medal Table'!$E:$E,"Mixed")*'Medal values'!$B$3/2
+ COUNTIFS('Official Medal Table'!$I:$I,'Each Gender Events'!$A67,'Official Medal Table'!$C:$C,'Each Gender Events'!F$1,'Official Medal Table'!$E:$E,"Mixed")*'Medal values'!$B$3/2</f>
        <v>0</v>
      </c>
      <c r="G67">
        <f>COUNTIFS('Official Medal Table'!$F:$F,'Each Gender Events'!$A67,'Official Medal Table'!$C:$C,'Each Gender Events'!G$1,'Official Medal Table'!$E:$E,'Each Gender Events'!G$2)*'Medal values'!$B$1
+ COUNTIFS('Official Medal Table'!$G:$G,'Each Gender Events'!$A67,'Official Medal Table'!$C:$C,'Each Gender Events'!G$1,'Official Medal Table'!$E:$E,'Each Gender Events'!G$2)*'Medal values'!$B$2
+ COUNTIFS('Official Medal Table'!$H:$H,'Each Gender Events'!$A67,'Official Medal Table'!$C:$C,'Each Gender Events'!G$1,'Official Medal Table'!$E:$E,'Each Gender Events'!G$2)*'Medal values'!$B$3
+ COUNTIFS('Official Medal Table'!$I:$I,'Each Gender Events'!$A67,'Official Medal Table'!$C:$C,'Each Gender Events'!G$1,'Official Medal Table'!$E:$E,'Each Gender Events'!G$2)*'Medal values'!$B$3
+ COUNTIFS('Official Medal Table'!$F:$F,'Each Gender Events'!$A67,'Official Medal Table'!$C:$C,'Each Gender Events'!G$1,'Official Medal Table'!$E:$E,"Mixed")*'Medal values'!$B$1/2
+ COUNTIFS('Official Medal Table'!$G:$G,'Each Gender Events'!$A67,'Official Medal Table'!$C:$C,'Each Gender Events'!G$1,'Official Medal Table'!$E:$E,"Mixed")*'Medal values'!$B$2/2
+ COUNTIFS('Official Medal Table'!$H:$H,'Each Gender Events'!$A67,'Official Medal Table'!$C:$C,'Each Gender Events'!G$1,'Official Medal Table'!$E:$E,"Mixed")*'Medal values'!$B$3/2
+ COUNTIFS('Official Medal Table'!$I:$I,'Each Gender Events'!$A67,'Official Medal Table'!$C:$C,'Each Gender Events'!G$1,'Official Medal Table'!$E:$E,"Mixed")*'Medal values'!$B$3/2</f>
        <v>0</v>
      </c>
      <c r="H67">
        <f>COUNTIFS('Official Medal Table'!$F:$F,'Each Gender Events'!$A67,'Official Medal Table'!$C:$C,'Each Gender Events'!H$1,'Official Medal Table'!$E:$E,'Each Gender Events'!H$2)*'Medal values'!$B$1
+ COUNTIFS('Official Medal Table'!$G:$G,'Each Gender Events'!$A67,'Official Medal Table'!$C:$C,'Each Gender Events'!H$1,'Official Medal Table'!$E:$E,'Each Gender Events'!H$2)*'Medal values'!$B$2
+ COUNTIFS('Official Medal Table'!$H:$H,'Each Gender Events'!$A67,'Official Medal Table'!$C:$C,'Each Gender Events'!H$1,'Official Medal Table'!$E:$E,'Each Gender Events'!H$2)*'Medal values'!$B$3
+ COUNTIFS('Official Medal Table'!$I:$I,'Each Gender Events'!$A67,'Official Medal Table'!$C:$C,'Each Gender Events'!H$1,'Official Medal Table'!$E:$E,'Each Gender Events'!H$2)*'Medal values'!$B$3
+ COUNTIFS('Official Medal Table'!$F:$F,'Each Gender Events'!$A67,'Official Medal Table'!$C:$C,'Each Gender Events'!H$1,'Official Medal Table'!$E:$E,"Mixed")*'Medal values'!$B$1/2
+ COUNTIFS('Official Medal Table'!$G:$G,'Each Gender Events'!$A67,'Official Medal Table'!$C:$C,'Each Gender Events'!H$1,'Official Medal Table'!$E:$E,"Mixed")*'Medal values'!$B$2/2
+ COUNTIFS('Official Medal Table'!$H:$H,'Each Gender Events'!$A67,'Official Medal Table'!$C:$C,'Each Gender Events'!H$1,'Official Medal Table'!$E:$E,"Mixed")*'Medal values'!$B$3/2
+ COUNTIFS('Official Medal Table'!$I:$I,'Each Gender Events'!$A67,'Official Medal Table'!$C:$C,'Each Gender Events'!H$1,'Official Medal Table'!$E:$E,"Mixed")*'Medal values'!$B$3/2</f>
        <v>0</v>
      </c>
      <c r="I67">
        <f>COUNTIFS('Official Medal Table'!$F:$F,'Each Gender Events'!$A67,'Official Medal Table'!$C:$C,'Each Gender Events'!I$1,'Official Medal Table'!$E:$E,'Each Gender Events'!I$2)*'Medal values'!$B$1
+ COUNTIFS('Official Medal Table'!$G:$G,'Each Gender Events'!$A67,'Official Medal Table'!$C:$C,'Each Gender Events'!I$1,'Official Medal Table'!$E:$E,'Each Gender Events'!I$2)*'Medal values'!$B$2
+ COUNTIFS('Official Medal Table'!$H:$H,'Each Gender Events'!$A67,'Official Medal Table'!$C:$C,'Each Gender Events'!I$1,'Official Medal Table'!$E:$E,'Each Gender Events'!I$2)*'Medal values'!$B$3
+ COUNTIFS('Official Medal Table'!$I:$I,'Each Gender Events'!$A67,'Official Medal Table'!$C:$C,'Each Gender Events'!I$1,'Official Medal Table'!$E:$E,'Each Gender Events'!I$2)*'Medal values'!$B$3
+ COUNTIFS('Official Medal Table'!$F:$F,'Each Gender Events'!$A67,'Official Medal Table'!$C:$C,'Each Gender Events'!I$1,'Official Medal Table'!$E:$E,"Mixed")*'Medal values'!$B$1/2
+ COUNTIFS('Official Medal Table'!$G:$G,'Each Gender Events'!$A67,'Official Medal Table'!$C:$C,'Each Gender Events'!I$1,'Official Medal Table'!$E:$E,"Mixed")*'Medal values'!$B$2/2
+ COUNTIFS('Official Medal Table'!$H:$H,'Each Gender Events'!$A67,'Official Medal Table'!$C:$C,'Each Gender Events'!I$1,'Official Medal Table'!$E:$E,"Mixed")*'Medal values'!$B$3/2
+ COUNTIFS('Official Medal Table'!$I:$I,'Each Gender Events'!$A67,'Official Medal Table'!$C:$C,'Each Gender Events'!I$1,'Official Medal Table'!$E:$E,"Mixed")*'Medal values'!$B$3/2</f>
        <v>0</v>
      </c>
      <c r="J67">
        <f>COUNTIFS('Official Medal Table'!$F:$F,'Each Gender Events'!$A67,'Official Medal Table'!$C:$C,'Each Gender Events'!J$1,'Official Medal Table'!$E:$E,'Each Gender Events'!J$2)*'Medal values'!$B$1
+ COUNTIFS('Official Medal Table'!$G:$G,'Each Gender Events'!$A67,'Official Medal Table'!$C:$C,'Each Gender Events'!J$1,'Official Medal Table'!$E:$E,'Each Gender Events'!J$2)*'Medal values'!$B$2
+ COUNTIFS('Official Medal Table'!$H:$H,'Each Gender Events'!$A67,'Official Medal Table'!$C:$C,'Each Gender Events'!J$1,'Official Medal Table'!$E:$E,'Each Gender Events'!J$2)*'Medal values'!$B$3
+ COUNTIFS('Official Medal Table'!$I:$I,'Each Gender Events'!$A67,'Official Medal Table'!$C:$C,'Each Gender Events'!J$1,'Official Medal Table'!$E:$E,'Each Gender Events'!J$2)*'Medal values'!$B$3
+ COUNTIFS('Official Medal Table'!$F:$F,'Each Gender Events'!$A67,'Official Medal Table'!$C:$C,'Each Gender Events'!J$1,'Official Medal Table'!$E:$E,"Mixed")*'Medal values'!$B$1/2
+ COUNTIFS('Official Medal Table'!$G:$G,'Each Gender Events'!$A67,'Official Medal Table'!$C:$C,'Each Gender Events'!J$1,'Official Medal Table'!$E:$E,"Mixed")*'Medal values'!$B$2/2
+ COUNTIFS('Official Medal Table'!$H:$H,'Each Gender Events'!$A67,'Official Medal Table'!$C:$C,'Each Gender Events'!J$1,'Official Medal Table'!$E:$E,"Mixed")*'Medal values'!$B$3/2
+ COUNTIFS('Official Medal Table'!$I:$I,'Each Gender Events'!$A67,'Official Medal Table'!$C:$C,'Each Gender Events'!J$1,'Official Medal Table'!$E:$E,"Mixed")*'Medal values'!$B$3/2</f>
        <v>0</v>
      </c>
      <c r="K67">
        <f>COUNTIFS('Official Medal Table'!$F:$F,'Each Gender Events'!$A67,'Official Medal Table'!$C:$C,'Each Gender Events'!K$1,'Official Medal Table'!$E:$E,'Each Gender Events'!K$2)*'Medal values'!$B$1
+ COUNTIFS('Official Medal Table'!$G:$G,'Each Gender Events'!$A67,'Official Medal Table'!$C:$C,'Each Gender Events'!K$1,'Official Medal Table'!$E:$E,'Each Gender Events'!K$2)*'Medal values'!$B$2
+ COUNTIFS('Official Medal Table'!$H:$H,'Each Gender Events'!$A67,'Official Medal Table'!$C:$C,'Each Gender Events'!K$1,'Official Medal Table'!$E:$E,'Each Gender Events'!K$2)*'Medal values'!$B$3
+ COUNTIFS('Official Medal Table'!$I:$I,'Each Gender Events'!$A67,'Official Medal Table'!$C:$C,'Each Gender Events'!K$1,'Official Medal Table'!$E:$E,'Each Gender Events'!K$2)*'Medal values'!$B$3
+ COUNTIFS('Official Medal Table'!$F:$F,'Each Gender Events'!$A67,'Official Medal Table'!$C:$C,'Each Gender Events'!K$1,'Official Medal Table'!$E:$E,"Mixed")*'Medal values'!$B$1/2
+ COUNTIFS('Official Medal Table'!$G:$G,'Each Gender Events'!$A67,'Official Medal Table'!$C:$C,'Each Gender Events'!K$1,'Official Medal Table'!$E:$E,"Mixed")*'Medal values'!$B$2/2
+ COUNTIFS('Official Medal Table'!$H:$H,'Each Gender Events'!$A67,'Official Medal Table'!$C:$C,'Each Gender Events'!K$1,'Official Medal Table'!$E:$E,"Mixed")*'Medal values'!$B$3/2
+ COUNTIFS('Official Medal Table'!$I:$I,'Each Gender Events'!$A67,'Official Medal Table'!$C:$C,'Each Gender Events'!K$1,'Official Medal Table'!$E:$E,"Mixed")*'Medal values'!$B$3/2</f>
        <v>3.0009999999999999</v>
      </c>
      <c r="L67">
        <f>COUNTIFS('Official Medal Table'!$F:$F,'Each Gender Events'!$A67,'Official Medal Table'!$C:$C,'Each Gender Events'!L$1,'Official Medal Table'!$E:$E,'Each Gender Events'!L$2)*'Medal values'!$B$1
+ COUNTIFS('Official Medal Table'!$G:$G,'Each Gender Events'!$A67,'Official Medal Table'!$C:$C,'Each Gender Events'!L$1,'Official Medal Table'!$E:$E,'Each Gender Events'!L$2)*'Medal values'!$B$2
+ COUNTIFS('Official Medal Table'!$H:$H,'Each Gender Events'!$A67,'Official Medal Table'!$C:$C,'Each Gender Events'!L$1,'Official Medal Table'!$E:$E,'Each Gender Events'!L$2)*'Medal values'!$B$3
+ COUNTIFS('Official Medal Table'!$I:$I,'Each Gender Events'!$A67,'Official Medal Table'!$C:$C,'Each Gender Events'!L$1,'Official Medal Table'!$E:$E,'Each Gender Events'!L$2)*'Medal values'!$B$3
+ COUNTIFS('Official Medal Table'!$F:$F,'Each Gender Events'!$A67,'Official Medal Table'!$C:$C,'Each Gender Events'!L$1,'Official Medal Table'!$E:$E,"Mixed")*'Medal values'!$B$1/2
+ COUNTIFS('Official Medal Table'!$G:$G,'Each Gender Events'!$A67,'Official Medal Table'!$C:$C,'Each Gender Events'!L$1,'Official Medal Table'!$E:$E,"Mixed")*'Medal values'!$B$2/2
+ COUNTIFS('Official Medal Table'!$H:$H,'Each Gender Events'!$A67,'Official Medal Table'!$C:$C,'Each Gender Events'!L$1,'Official Medal Table'!$E:$E,"Mixed")*'Medal values'!$B$3/2
+ COUNTIFS('Official Medal Table'!$I:$I,'Each Gender Events'!$A67,'Official Medal Table'!$C:$C,'Each Gender Events'!L$1,'Official Medal Table'!$E:$E,"Mixed")*'Medal values'!$B$3/2</f>
        <v>0</v>
      </c>
      <c r="M67">
        <f>COUNTIFS('Official Medal Table'!$F:$F,'Each Gender Events'!$A67,'Official Medal Table'!$C:$C,'Each Gender Events'!M$1,'Official Medal Table'!$E:$E,'Each Gender Events'!M$2)*'Medal values'!$B$1
+ COUNTIFS('Official Medal Table'!$G:$G,'Each Gender Events'!$A67,'Official Medal Table'!$C:$C,'Each Gender Events'!M$1,'Official Medal Table'!$E:$E,'Each Gender Events'!M$2)*'Medal values'!$B$2
+ COUNTIFS('Official Medal Table'!$H:$H,'Each Gender Events'!$A67,'Official Medal Table'!$C:$C,'Each Gender Events'!M$1,'Official Medal Table'!$E:$E,'Each Gender Events'!M$2)*'Medal values'!$B$3
+ COUNTIFS('Official Medal Table'!$I:$I,'Each Gender Events'!$A67,'Official Medal Table'!$C:$C,'Each Gender Events'!M$1,'Official Medal Table'!$E:$E,'Each Gender Events'!M$2)*'Medal values'!$B$3
+ COUNTIFS('Official Medal Table'!$F:$F,'Each Gender Events'!$A67,'Official Medal Table'!$C:$C,'Each Gender Events'!M$1,'Official Medal Table'!$E:$E,"Mixed")*'Medal values'!$B$1/2
+ COUNTIFS('Official Medal Table'!$G:$G,'Each Gender Events'!$A67,'Official Medal Table'!$C:$C,'Each Gender Events'!M$1,'Official Medal Table'!$E:$E,"Mixed")*'Medal values'!$B$2/2
+ COUNTIFS('Official Medal Table'!$H:$H,'Each Gender Events'!$A67,'Official Medal Table'!$C:$C,'Each Gender Events'!M$1,'Official Medal Table'!$E:$E,"Mixed")*'Medal values'!$B$3/2
+ COUNTIFS('Official Medal Table'!$I:$I,'Each Gender Events'!$A67,'Official Medal Table'!$C:$C,'Each Gender Events'!M$1,'Official Medal Table'!$E:$E,"Mixed")*'Medal values'!$B$3/2</f>
        <v>0</v>
      </c>
      <c r="N67">
        <f>COUNTIFS('Official Medal Table'!$F:$F,'Each Gender Events'!$A67,'Official Medal Table'!$C:$C,'Each Gender Events'!N$1,'Official Medal Table'!$E:$E,'Each Gender Events'!N$2)*'Medal values'!$B$1
+ COUNTIFS('Official Medal Table'!$G:$G,'Each Gender Events'!$A67,'Official Medal Table'!$C:$C,'Each Gender Events'!N$1,'Official Medal Table'!$E:$E,'Each Gender Events'!N$2)*'Medal values'!$B$2
+ COUNTIFS('Official Medal Table'!$H:$H,'Each Gender Events'!$A67,'Official Medal Table'!$C:$C,'Each Gender Events'!N$1,'Official Medal Table'!$E:$E,'Each Gender Events'!N$2)*'Medal values'!$B$3
+ COUNTIFS('Official Medal Table'!$I:$I,'Each Gender Events'!$A67,'Official Medal Table'!$C:$C,'Each Gender Events'!N$1,'Official Medal Table'!$E:$E,'Each Gender Events'!N$2)*'Medal values'!$B$3
+ COUNTIFS('Official Medal Table'!$F:$F,'Each Gender Events'!$A67,'Official Medal Table'!$C:$C,'Each Gender Events'!N$1,'Official Medal Table'!$E:$E,"Mixed")*'Medal values'!$B$1/2
+ COUNTIFS('Official Medal Table'!$G:$G,'Each Gender Events'!$A67,'Official Medal Table'!$C:$C,'Each Gender Events'!N$1,'Official Medal Table'!$E:$E,"Mixed")*'Medal values'!$B$2/2
+ COUNTIFS('Official Medal Table'!$H:$H,'Each Gender Events'!$A67,'Official Medal Table'!$C:$C,'Each Gender Events'!N$1,'Official Medal Table'!$E:$E,"Mixed")*'Medal values'!$B$3/2
+ COUNTIFS('Official Medal Table'!$I:$I,'Each Gender Events'!$A67,'Official Medal Table'!$C:$C,'Each Gender Events'!N$1,'Official Medal Table'!$E:$E,"Mixed")*'Medal values'!$B$3/2</f>
        <v>0</v>
      </c>
      <c r="O67">
        <f>COUNTIFS('Official Medal Table'!$F:$F,'Each Gender Events'!$A67,'Official Medal Table'!$C:$C,'Each Gender Events'!O$1,'Official Medal Table'!$E:$E,'Each Gender Events'!O$2)*'Medal values'!$B$1
+ COUNTIFS('Official Medal Table'!$G:$G,'Each Gender Events'!$A67,'Official Medal Table'!$C:$C,'Each Gender Events'!O$1,'Official Medal Table'!$E:$E,'Each Gender Events'!O$2)*'Medal values'!$B$2
+ COUNTIFS('Official Medal Table'!$H:$H,'Each Gender Events'!$A67,'Official Medal Table'!$C:$C,'Each Gender Events'!O$1,'Official Medal Table'!$E:$E,'Each Gender Events'!O$2)*'Medal values'!$B$3
+ COUNTIFS('Official Medal Table'!$I:$I,'Each Gender Events'!$A67,'Official Medal Table'!$C:$C,'Each Gender Events'!O$1,'Official Medal Table'!$E:$E,'Each Gender Events'!O$2)*'Medal values'!$B$3
+ COUNTIFS('Official Medal Table'!$F:$F,'Each Gender Events'!$A67,'Official Medal Table'!$C:$C,'Each Gender Events'!O$1,'Official Medal Table'!$E:$E,"Mixed")*'Medal values'!$B$1/2
+ COUNTIFS('Official Medal Table'!$G:$G,'Each Gender Events'!$A67,'Official Medal Table'!$C:$C,'Each Gender Events'!O$1,'Official Medal Table'!$E:$E,"Mixed")*'Medal values'!$B$2/2
+ COUNTIFS('Official Medal Table'!$H:$H,'Each Gender Events'!$A67,'Official Medal Table'!$C:$C,'Each Gender Events'!O$1,'Official Medal Table'!$E:$E,"Mixed")*'Medal values'!$B$3/2
+ COUNTIFS('Official Medal Table'!$I:$I,'Each Gender Events'!$A67,'Official Medal Table'!$C:$C,'Each Gender Events'!O$1,'Official Medal Table'!$E:$E,"Mixed")*'Medal values'!$B$3/2</f>
        <v>0</v>
      </c>
      <c r="P67">
        <f>COUNTIFS('Official Medal Table'!$F:$F,'Each Gender Events'!$A67,'Official Medal Table'!$C:$C,'Each Gender Events'!P$1,'Official Medal Table'!$E:$E,'Each Gender Events'!P$2)*'Medal values'!$B$1
+ COUNTIFS('Official Medal Table'!$G:$G,'Each Gender Events'!$A67,'Official Medal Table'!$C:$C,'Each Gender Events'!P$1,'Official Medal Table'!$E:$E,'Each Gender Events'!P$2)*'Medal values'!$B$2
+ COUNTIFS('Official Medal Table'!$H:$H,'Each Gender Events'!$A67,'Official Medal Table'!$C:$C,'Each Gender Events'!P$1,'Official Medal Table'!$E:$E,'Each Gender Events'!P$2)*'Medal values'!$B$3
+ COUNTIFS('Official Medal Table'!$I:$I,'Each Gender Events'!$A67,'Official Medal Table'!$C:$C,'Each Gender Events'!P$1,'Official Medal Table'!$E:$E,'Each Gender Events'!P$2)*'Medal values'!$B$3
+ COUNTIFS('Official Medal Table'!$F:$F,'Each Gender Events'!$A67,'Official Medal Table'!$C:$C,'Each Gender Events'!P$1,'Official Medal Table'!$E:$E,"Mixed")*'Medal values'!$B$1/2
+ COUNTIFS('Official Medal Table'!$G:$G,'Each Gender Events'!$A67,'Official Medal Table'!$C:$C,'Each Gender Events'!P$1,'Official Medal Table'!$E:$E,"Mixed")*'Medal values'!$B$2/2
+ COUNTIFS('Official Medal Table'!$H:$H,'Each Gender Events'!$A67,'Official Medal Table'!$C:$C,'Each Gender Events'!P$1,'Official Medal Table'!$E:$E,"Mixed")*'Medal values'!$B$3/2
+ COUNTIFS('Official Medal Table'!$I:$I,'Each Gender Events'!$A67,'Official Medal Table'!$C:$C,'Each Gender Events'!P$1,'Official Medal Table'!$E:$E,"Mixed")*'Medal values'!$B$3/2</f>
        <v>0</v>
      </c>
      <c r="Q67">
        <f>COUNTIFS('Official Medal Table'!$F:$F,'Each Gender Events'!$A67,'Official Medal Table'!$C:$C,'Each Gender Events'!Q$1,'Official Medal Table'!$E:$E,'Each Gender Events'!Q$2)*'Medal values'!$B$1
+ COUNTIFS('Official Medal Table'!$G:$G,'Each Gender Events'!$A67,'Official Medal Table'!$C:$C,'Each Gender Events'!Q$1,'Official Medal Table'!$E:$E,'Each Gender Events'!Q$2)*'Medal values'!$B$2
+ COUNTIFS('Official Medal Table'!$H:$H,'Each Gender Events'!$A67,'Official Medal Table'!$C:$C,'Each Gender Events'!Q$1,'Official Medal Table'!$E:$E,'Each Gender Events'!Q$2)*'Medal values'!$B$3
+ COUNTIFS('Official Medal Table'!$I:$I,'Each Gender Events'!$A67,'Official Medal Table'!$C:$C,'Each Gender Events'!Q$1,'Official Medal Table'!$E:$E,'Each Gender Events'!Q$2)*'Medal values'!$B$3
+ COUNTIFS('Official Medal Table'!$F:$F,'Each Gender Events'!$A67,'Official Medal Table'!$C:$C,'Each Gender Events'!Q$1,'Official Medal Table'!$E:$E,"Mixed")*'Medal values'!$B$1/2
+ COUNTIFS('Official Medal Table'!$G:$G,'Each Gender Events'!$A67,'Official Medal Table'!$C:$C,'Each Gender Events'!Q$1,'Official Medal Table'!$E:$E,"Mixed")*'Medal values'!$B$2/2
+ COUNTIFS('Official Medal Table'!$H:$H,'Each Gender Events'!$A67,'Official Medal Table'!$C:$C,'Each Gender Events'!Q$1,'Official Medal Table'!$E:$E,"Mixed")*'Medal values'!$B$3/2
+ COUNTIFS('Official Medal Table'!$I:$I,'Each Gender Events'!$A67,'Official Medal Table'!$C:$C,'Each Gender Events'!Q$1,'Official Medal Table'!$E:$E,"Mixed")*'Medal values'!$B$3/2</f>
        <v>0</v>
      </c>
      <c r="R67">
        <f>COUNTIFS('Official Medal Table'!$F:$F,'Each Gender Events'!$A67,'Official Medal Table'!$C:$C,'Each Gender Events'!R$1,'Official Medal Table'!$E:$E,'Each Gender Events'!R$2)*'Medal values'!$B$1
+ COUNTIFS('Official Medal Table'!$G:$G,'Each Gender Events'!$A67,'Official Medal Table'!$C:$C,'Each Gender Events'!R$1,'Official Medal Table'!$E:$E,'Each Gender Events'!R$2)*'Medal values'!$B$2
+ COUNTIFS('Official Medal Table'!$H:$H,'Each Gender Events'!$A67,'Official Medal Table'!$C:$C,'Each Gender Events'!R$1,'Official Medal Table'!$E:$E,'Each Gender Events'!R$2)*'Medal values'!$B$3
+ COUNTIFS('Official Medal Table'!$I:$I,'Each Gender Events'!$A67,'Official Medal Table'!$C:$C,'Each Gender Events'!R$1,'Official Medal Table'!$E:$E,'Each Gender Events'!R$2)*'Medal values'!$B$3
+ COUNTIFS('Official Medal Table'!$F:$F,'Each Gender Events'!$A67,'Official Medal Table'!$C:$C,'Each Gender Events'!R$1,'Official Medal Table'!$E:$E,"Mixed")*'Medal values'!$B$1/2
+ COUNTIFS('Official Medal Table'!$G:$G,'Each Gender Events'!$A67,'Official Medal Table'!$C:$C,'Each Gender Events'!R$1,'Official Medal Table'!$E:$E,"Mixed")*'Medal values'!$B$2/2
+ COUNTIFS('Official Medal Table'!$H:$H,'Each Gender Events'!$A67,'Official Medal Table'!$C:$C,'Each Gender Events'!R$1,'Official Medal Table'!$E:$E,"Mixed")*'Medal values'!$B$3/2
+ COUNTIFS('Official Medal Table'!$I:$I,'Each Gender Events'!$A67,'Official Medal Table'!$C:$C,'Each Gender Events'!R$1,'Official Medal Table'!$E:$E,"Mixed")*'Medal values'!$B$3/2</f>
        <v>0</v>
      </c>
      <c r="S67">
        <f>COUNTIFS('Official Medal Table'!$F:$F,'Each Gender Events'!$A67,'Official Medal Table'!$C:$C,'Each Gender Events'!S$1,'Official Medal Table'!$E:$E,'Each Gender Events'!S$2)*'Medal values'!$B$1
+ COUNTIFS('Official Medal Table'!$G:$G,'Each Gender Events'!$A67,'Official Medal Table'!$C:$C,'Each Gender Events'!S$1,'Official Medal Table'!$E:$E,'Each Gender Events'!S$2)*'Medal values'!$B$2
+ COUNTIFS('Official Medal Table'!$H:$H,'Each Gender Events'!$A67,'Official Medal Table'!$C:$C,'Each Gender Events'!S$1,'Official Medal Table'!$E:$E,'Each Gender Events'!S$2)*'Medal values'!$B$3
+ COUNTIFS('Official Medal Table'!$I:$I,'Each Gender Events'!$A67,'Official Medal Table'!$C:$C,'Each Gender Events'!S$1,'Official Medal Table'!$E:$E,'Each Gender Events'!S$2)*'Medal values'!$B$3
+ COUNTIFS('Official Medal Table'!$F:$F,'Each Gender Events'!$A67,'Official Medal Table'!$C:$C,'Each Gender Events'!S$1,'Official Medal Table'!$E:$E,"Mixed")*'Medal values'!$B$1/2
+ COUNTIFS('Official Medal Table'!$G:$G,'Each Gender Events'!$A67,'Official Medal Table'!$C:$C,'Each Gender Events'!S$1,'Official Medal Table'!$E:$E,"Mixed")*'Medal values'!$B$2/2
+ COUNTIFS('Official Medal Table'!$H:$H,'Each Gender Events'!$A67,'Official Medal Table'!$C:$C,'Each Gender Events'!S$1,'Official Medal Table'!$E:$E,"Mixed")*'Medal values'!$B$3/2
+ COUNTIFS('Official Medal Table'!$I:$I,'Each Gender Events'!$A67,'Official Medal Table'!$C:$C,'Each Gender Events'!S$1,'Official Medal Table'!$E:$E,"Mixed")*'Medal values'!$B$3/2</f>
        <v>0</v>
      </c>
      <c r="T67">
        <f>COUNTIFS('Official Medal Table'!$F:$F,'Each Gender Events'!$A67,'Official Medal Table'!$C:$C,'Each Gender Events'!T$1,'Official Medal Table'!$E:$E,'Each Gender Events'!T$2)*'Medal values'!$B$1
+ COUNTIFS('Official Medal Table'!$G:$G,'Each Gender Events'!$A67,'Official Medal Table'!$C:$C,'Each Gender Events'!T$1,'Official Medal Table'!$E:$E,'Each Gender Events'!T$2)*'Medal values'!$B$2
+ COUNTIFS('Official Medal Table'!$H:$H,'Each Gender Events'!$A67,'Official Medal Table'!$C:$C,'Each Gender Events'!T$1,'Official Medal Table'!$E:$E,'Each Gender Events'!T$2)*'Medal values'!$B$3
+ COUNTIFS('Official Medal Table'!$I:$I,'Each Gender Events'!$A67,'Official Medal Table'!$C:$C,'Each Gender Events'!T$1,'Official Medal Table'!$E:$E,'Each Gender Events'!T$2)*'Medal values'!$B$3
+ COUNTIFS('Official Medal Table'!$F:$F,'Each Gender Events'!$A67,'Official Medal Table'!$C:$C,'Each Gender Events'!T$1,'Official Medal Table'!$E:$E,"Mixed")*'Medal values'!$B$1/2
+ COUNTIFS('Official Medal Table'!$G:$G,'Each Gender Events'!$A67,'Official Medal Table'!$C:$C,'Each Gender Events'!T$1,'Official Medal Table'!$E:$E,"Mixed")*'Medal values'!$B$2/2
+ COUNTIFS('Official Medal Table'!$H:$H,'Each Gender Events'!$A67,'Official Medal Table'!$C:$C,'Each Gender Events'!T$1,'Official Medal Table'!$E:$E,"Mixed")*'Medal values'!$B$3/2
+ COUNTIFS('Official Medal Table'!$I:$I,'Each Gender Events'!$A67,'Official Medal Table'!$C:$C,'Each Gender Events'!T$1,'Official Medal Table'!$E:$E,"Mixed")*'Medal values'!$B$3/2</f>
        <v>0</v>
      </c>
      <c r="U67">
        <f>COUNTIFS('Official Medal Table'!$F:$F,'Each Gender Events'!$A67,'Official Medal Table'!$C:$C,'Each Gender Events'!U$1,'Official Medal Table'!$E:$E,'Each Gender Events'!U$2)*'Medal values'!$B$1
+ COUNTIFS('Official Medal Table'!$G:$G,'Each Gender Events'!$A67,'Official Medal Table'!$C:$C,'Each Gender Events'!U$1,'Official Medal Table'!$E:$E,'Each Gender Events'!U$2)*'Medal values'!$B$2
+ COUNTIFS('Official Medal Table'!$H:$H,'Each Gender Events'!$A67,'Official Medal Table'!$C:$C,'Each Gender Events'!U$1,'Official Medal Table'!$E:$E,'Each Gender Events'!U$2)*'Medal values'!$B$3
+ COUNTIFS('Official Medal Table'!$I:$I,'Each Gender Events'!$A67,'Official Medal Table'!$C:$C,'Each Gender Events'!U$1,'Official Medal Table'!$E:$E,'Each Gender Events'!U$2)*'Medal values'!$B$3
+ COUNTIFS('Official Medal Table'!$F:$F,'Each Gender Events'!$A67,'Official Medal Table'!$C:$C,'Each Gender Events'!U$1,'Official Medal Table'!$E:$E,"Mixed")*'Medal values'!$B$1/2
+ COUNTIFS('Official Medal Table'!$G:$G,'Each Gender Events'!$A67,'Official Medal Table'!$C:$C,'Each Gender Events'!U$1,'Official Medal Table'!$E:$E,"Mixed")*'Medal values'!$B$2/2
+ COUNTIFS('Official Medal Table'!$H:$H,'Each Gender Events'!$A67,'Official Medal Table'!$C:$C,'Each Gender Events'!U$1,'Official Medal Table'!$E:$E,"Mixed")*'Medal values'!$B$3/2
+ COUNTIFS('Official Medal Table'!$I:$I,'Each Gender Events'!$A67,'Official Medal Table'!$C:$C,'Each Gender Events'!U$1,'Official Medal Table'!$E:$E,"Mixed")*'Medal values'!$B$3/2</f>
        <v>2</v>
      </c>
      <c r="V67">
        <f>COUNTIFS('Official Medal Table'!$F:$F,'Each Gender Events'!$A67,'Official Medal Table'!$C:$C,'Each Gender Events'!V$1,'Official Medal Table'!$E:$E,'Each Gender Events'!V$2)*'Medal values'!$B$1
+ COUNTIFS('Official Medal Table'!$G:$G,'Each Gender Events'!$A67,'Official Medal Table'!$C:$C,'Each Gender Events'!V$1,'Official Medal Table'!$E:$E,'Each Gender Events'!V$2)*'Medal values'!$B$2
+ COUNTIFS('Official Medal Table'!$H:$H,'Each Gender Events'!$A67,'Official Medal Table'!$C:$C,'Each Gender Events'!V$1,'Official Medal Table'!$E:$E,'Each Gender Events'!V$2)*'Medal values'!$B$3
+ COUNTIFS('Official Medal Table'!$I:$I,'Each Gender Events'!$A67,'Official Medal Table'!$C:$C,'Each Gender Events'!V$1,'Official Medal Table'!$E:$E,'Each Gender Events'!V$2)*'Medal values'!$B$3
+ COUNTIFS('Official Medal Table'!$F:$F,'Each Gender Events'!$A67,'Official Medal Table'!$C:$C,'Each Gender Events'!V$1,'Official Medal Table'!$E:$E,"Mixed")*'Medal values'!$B$1/2
+ COUNTIFS('Official Medal Table'!$G:$G,'Each Gender Events'!$A67,'Official Medal Table'!$C:$C,'Each Gender Events'!V$1,'Official Medal Table'!$E:$E,"Mixed")*'Medal values'!$B$2/2
+ COUNTIFS('Official Medal Table'!$H:$H,'Each Gender Events'!$A67,'Official Medal Table'!$C:$C,'Each Gender Events'!V$1,'Official Medal Table'!$E:$E,"Mixed")*'Medal values'!$B$3/2
+ COUNTIFS('Official Medal Table'!$I:$I,'Each Gender Events'!$A67,'Official Medal Table'!$C:$C,'Each Gender Events'!V$1,'Official Medal Table'!$E:$E,"Mixed")*'Medal values'!$B$3/2</f>
        <v>0</v>
      </c>
      <c r="W67">
        <f>COUNTIFS('Official Medal Table'!$F:$F,'Each Gender Events'!$A67,'Official Medal Table'!$C:$C,'Each Gender Events'!W$1,'Official Medal Table'!$E:$E,'Each Gender Events'!W$2)*'Medal values'!$B$1
+ COUNTIFS('Official Medal Table'!$G:$G,'Each Gender Events'!$A67,'Official Medal Table'!$C:$C,'Each Gender Events'!W$1,'Official Medal Table'!$E:$E,'Each Gender Events'!W$2)*'Medal values'!$B$2
+ COUNTIFS('Official Medal Table'!$H:$H,'Each Gender Events'!$A67,'Official Medal Table'!$C:$C,'Each Gender Events'!W$1,'Official Medal Table'!$E:$E,'Each Gender Events'!W$2)*'Medal values'!$B$3
+ COUNTIFS('Official Medal Table'!$I:$I,'Each Gender Events'!$A67,'Official Medal Table'!$C:$C,'Each Gender Events'!W$1,'Official Medal Table'!$E:$E,'Each Gender Events'!W$2)*'Medal values'!$B$3
+ COUNTIFS('Official Medal Table'!$F:$F,'Each Gender Events'!$A67,'Official Medal Table'!$C:$C,'Each Gender Events'!W$1,'Official Medal Table'!$E:$E,"Mixed")*'Medal values'!$B$1/2
+ COUNTIFS('Official Medal Table'!$G:$G,'Each Gender Events'!$A67,'Official Medal Table'!$C:$C,'Each Gender Events'!W$1,'Official Medal Table'!$E:$E,"Mixed")*'Medal values'!$B$2/2
+ COUNTIFS('Official Medal Table'!$H:$H,'Each Gender Events'!$A67,'Official Medal Table'!$C:$C,'Each Gender Events'!W$1,'Official Medal Table'!$E:$E,"Mixed")*'Medal values'!$B$3/2
+ COUNTIFS('Official Medal Table'!$I:$I,'Each Gender Events'!$A67,'Official Medal Table'!$C:$C,'Each Gender Events'!W$1,'Official Medal Table'!$E:$E,"Mixed")*'Medal values'!$B$3/2</f>
        <v>0</v>
      </c>
      <c r="X67">
        <f>COUNTIFS('Official Medal Table'!$F:$F,'Each Gender Events'!$A67,'Official Medal Table'!$C:$C,'Each Gender Events'!X$1,'Official Medal Table'!$E:$E,'Each Gender Events'!X$2)*'Medal values'!$B$1
+ COUNTIFS('Official Medal Table'!$G:$G,'Each Gender Events'!$A67,'Official Medal Table'!$C:$C,'Each Gender Events'!X$1,'Official Medal Table'!$E:$E,'Each Gender Events'!X$2)*'Medal values'!$B$2
+ COUNTIFS('Official Medal Table'!$H:$H,'Each Gender Events'!$A67,'Official Medal Table'!$C:$C,'Each Gender Events'!X$1,'Official Medal Table'!$E:$E,'Each Gender Events'!X$2)*'Medal values'!$B$3
+ COUNTIFS('Official Medal Table'!$I:$I,'Each Gender Events'!$A67,'Official Medal Table'!$C:$C,'Each Gender Events'!X$1,'Official Medal Table'!$E:$E,'Each Gender Events'!X$2)*'Medal values'!$B$3
+ COUNTIFS('Official Medal Table'!$F:$F,'Each Gender Events'!$A67,'Official Medal Table'!$C:$C,'Each Gender Events'!X$1,'Official Medal Table'!$E:$E,"Mixed")*'Medal values'!$B$1/2
+ COUNTIFS('Official Medal Table'!$G:$G,'Each Gender Events'!$A67,'Official Medal Table'!$C:$C,'Each Gender Events'!X$1,'Official Medal Table'!$E:$E,"Mixed")*'Medal values'!$B$2/2
+ COUNTIFS('Official Medal Table'!$H:$H,'Each Gender Events'!$A67,'Official Medal Table'!$C:$C,'Each Gender Events'!X$1,'Official Medal Table'!$E:$E,"Mixed")*'Medal values'!$B$3/2
+ COUNTIFS('Official Medal Table'!$I:$I,'Each Gender Events'!$A67,'Official Medal Table'!$C:$C,'Each Gender Events'!X$1,'Official Medal Table'!$E:$E,"Mixed")*'Medal values'!$B$3/2</f>
        <v>0</v>
      </c>
      <c r="Y67">
        <f>COUNTIFS('Official Medal Table'!$F:$F,'Each Gender Events'!$A67,'Official Medal Table'!$C:$C,'Each Gender Events'!Y$1,'Official Medal Table'!$E:$E,'Each Gender Events'!Y$2)*'Medal values'!$B$1
+ COUNTIFS('Official Medal Table'!$G:$G,'Each Gender Events'!$A67,'Official Medal Table'!$C:$C,'Each Gender Events'!Y$1,'Official Medal Table'!$E:$E,'Each Gender Events'!Y$2)*'Medal values'!$B$2
+ COUNTIFS('Official Medal Table'!$H:$H,'Each Gender Events'!$A67,'Official Medal Table'!$C:$C,'Each Gender Events'!Y$1,'Official Medal Table'!$E:$E,'Each Gender Events'!Y$2)*'Medal values'!$B$3
+ COUNTIFS('Official Medal Table'!$I:$I,'Each Gender Events'!$A67,'Official Medal Table'!$C:$C,'Each Gender Events'!Y$1,'Official Medal Table'!$E:$E,'Each Gender Events'!Y$2)*'Medal values'!$B$3
+ COUNTIFS('Official Medal Table'!$F:$F,'Each Gender Events'!$A67,'Official Medal Table'!$C:$C,'Each Gender Events'!Y$1,'Official Medal Table'!$E:$E,"Mixed")*'Medal values'!$B$1/2
+ COUNTIFS('Official Medal Table'!$G:$G,'Each Gender Events'!$A67,'Official Medal Table'!$C:$C,'Each Gender Events'!Y$1,'Official Medal Table'!$E:$E,"Mixed")*'Medal values'!$B$2/2
+ COUNTIFS('Official Medal Table'!$H:$H,'Each Gender Events'!$A67,'Official Medal Table'!$C:$C,'Each Gender Events'!Y$1,'Official Medal Table'!$E:$E,"Mixed")*'Medal values'!$B$3/2
+ COUNTIFS('Official Medal Table'!$I:$I,'Each Gender Events'!$A67,'Official Medal Table'!$C:$C,'Each Gender Events'!Y$1,'Official Medal Table'!$E:$E,"Mixed")*'Medal values'!$B$3/2</f>
        <v>0</v>
      </c>
      <c r="Z67">
        <f>COUNTIFS('Official Medal Table'!$F:$F,'Each Gender Events'!$A67,'Official Medal Table'!$C:$C,'Each Gender Events'!Z$1,'Official Medal Table'!$E:$E,'Each Gender Events'!Z$2)*'Medal values'!$B$1
+ COUNTIFS('Official Medal Table'!$G:$G,'Each Gender Events'!$A67,'Official Medal Table'!$C:$C,'Each Gender Events'!Z$1,'Official Medal Table'!$E:$E,'Each Gender Events'!Z$2)*'Medal values'!$B$2
+ COUNTIFS('Official Medal Table'!$H:$H,'Each Gender Events'!$A67,'Official Medal Table'!$C:$C,'Each Gender Events'!Z$1,'Official Medal Table'!$E:$E,'Each Gender Events'!Z$2)*'Medal values'!$B$3
+ COUNTIFS('Official Medal Table'!$I:$I,'Each Gender Events'!$A67,'Official Medal Table'!$C:$C,'Each Gender Events'!Z$1,'Official Medal Table'!$E:$E,'Each Gender Events'!Z$2)*'Medal values'!$B$3
+ COUNTIFS('Official Medal Table'!$F:$F,'Each Gender Events'!$A67,'Official Medal Table'!$C:$C,'Each Gender Events'!Z$1,'Official Medal Table'!$E:$E,"Mixed")*'Medal values'!$B$1/2
+ COUNTIFS('Official Medal Table'!$G:$G,'Each Gender Events'!$A67,'Official Medal Table'!$C:$C,'Each Gender Events'!Z$1,'Official Medal Table'!$E:$E,"Mixed")*'Medal values'!$B$2/2
+ COUNTIFS('Official Medal Table'!$H:$H,'Each Gender Events'!$A67,'Official Medal Table'!$C:$C,'Each Gender Events'!Z$1,'Official Medal Table'!$E:$E,"Mixed")*'Medal values'!$B$3/2
+ COUNTIFS('Official Medal Table'!$I:$I,'Each Gender Events'!$A67,'Official Medal Table'!$C:$C,'Each Gender Events'!Z$1,'Official Medal Table'!$E:$E,"Mixed")*'Medal values'!$B$3/2</f>
        <v>0</v>
      </c>
      <c r="AA67">
        <f>COUNTIFS('Official Medal Table'!$F:$F,'Each Gender Events'!$A67,'Official Medal Table'!$C:$C,'Each Gender Events'!AA$1,'Official Medal Table'!$E:$E,'Each Gender Events'!AA$2)*'Medal values'!$B$1
+ COUNTIFS('Official Medal Table'!$G:$G,'Each Gender Events'!$A67,'Official Medal Table'!$C:$C,'Each Gender Events'!AA$1,'Official Medal Table'!$E:$E,'Each Gender Events'!AA$2)*'Medal values'!$B$2
+ COUNTIFS('Official Medal Table'!$H:$H,'Each Gender Events'!$A67,'Official Medal Table'!$C:$C,'Each Gender Events'!AA$1,'Official Medal Table'!$E:$E,'Each Gender Events'!AA$2)*'Medal values'!$B$3
+ COUNTIFS('Official Medal Table'!$I:$I,'Each Gender Events'!$A67,'Official Medal Table'!$C:$C,'Each Gender Events'!AA$1,'Official Medal Table'!$E:$E,'Each Gender Events'!AA$2)*'Medal values'!$B$3
+ COUNTIFS('Official Medal Table'!$F:$F,'Each Gender Events'!$A67,'Official Medal Table'!$C:$C,'Each Gender Events'!AA$1,'Official Medal Table'!$E:$E,"Mixed")*'Medal values'!$B$1/2
+ COUNTIFS('Official Medal Table'!$G:$G,'Each Gender Events'!$A67,'Official Medal Table'!$C:$C,'Each Gender Events'!AA$1,'Official Medal Table'!$E:$E,"Mixed")*'Medal values'!$B$2/2
+ COUNTIFS('Official Medal Table'!$H:$H,'Each Gender Events'!$A67,'Official Medal Table'!$C:$C,'Each Gender Events'!AA$1,'Official Medal Table'!$E:$E,"Mixed")*'Medal values'!$B$3/2
+ COUNTIFS('Official Medal Table'!$I:$I,'Each Gender Events'!$A67,'Official Medal Table'!$C:$C,'Each Gender Events'!AA$1,'Official Medal Table'!$E:$E,"Mixed")*'Medal values'!$B$3/2</f>
        <v>0</v>
      </c>
      <c r="AB67">
        <f>COUNTIFS('Official Medal Table'!$F:$F,'Each Gender Events'!$A67,'Official Medal Table'!$C:$C,'Each Gender Events'!AB$1,'Official Medal Table'!$E:$E,'Each Gender Events'!AB$2)*'Medal values'!$B$1
+ COUNTIFS('Official Medal Table'!$G:$G,'Each Gender Events'!$A67,'Official Medal Table'!$C:$C,'Each Gender Events'!AB$1,'Official Medal Table'!$E:$E,'Each Gender Events'!AB$2)*'Medal values'!$B$2
+ COUNTIFS('Official Medal Table'!$H:$H,'Each Gender Events'!$A67,'Official Medal Table'!$C:$C,'Each Gender Events'!AB$1,'Official Medal Table'!$E:$E,'Each Gender Events'!AB$2)*'Medal values'!$B$3
+ COUNTIFS('Official Medal Table'!$I:$I,'Each Gender Events'!$A67,'Official Medal Table'!$C:$C,'Each Gender Events'!AB$1,'Official Medal Table'!$E:$E,'Each Gender Events'!AB$2)*'Medal values'!$B$3
+ COUNTIFS('Official Medal Table'!$F:$F,'Each Gender Events'!$A67,'Official Medal Table'!$C:$C,'Each Gender Events'!AB$1,'Official Medal Table'!$E:$E,"Mixed")*'Medal values'!$B$1/2
+ COUNTIFS('Official Medal Table'!$G:$G,'Each Gender Events'!$A67,'Official Medal Table'!$C:$C,'Each Gender Events'!AB$1,'Official Medal Table'!$E:$E,"Mixed")*'Medal values'!$B$2/2
+ COUNTIFS('Official Medal Table'!$H:$H,'Each Gender Events'!$A67,'Official Medal Table'!$C:$C,'Each Gender Events'!AB$1,'Official Medal Table'!$E:$E,"Mixed")*'Medal values'!$B$3/2
+ COUNTIFS('Official Medal Table'!$I:$I,'Each Gender Events'!$A67,'Official Medal Table'!$C:$C,'Each Gender Events'!AB$1,'Official Medal Table'!$E:$E,"Mixed")*'Medal values'!$B$3/2</f>
        <v>0</v>
      </c>
      <c r="AC67">
        <f>COUNTIFS('Official Medal Table'!$F:$F,'Each Gender Events'!$A67,'Official Medal Table'!$C:$C,'Each Gender Events'!AC$1,'Official Medal Table'!$E:$E,'Each Gender Events'!AC$2)*'Medal values'!$B$1
+ COUNTIFS('Official Medal Table'!$G:$G,'Each Gender Events'!$A67,'Official Medal Table'!$C:$C,'Each Gender Events'!AC$1,'Official Medal Table'!$E:$E,'Each Gender Events'!AC$2)*'Medal values'!$B$2
+ COUNTIFS('Official Medal Table'!$H:$H,'Each Gender Events'!$A67,'Official Medal Table'!$C:$C,'Each Gender Events'!AC$1,'Official Medal Table'!$E:$E,'Each Gender Events'!AC$2)*'Medal values'!$B$3
+ COUNTIFS('Official Medal Table'!$I:$I,'Each Gender Events'!$A67,'Official Medal Table'!$C:$C,'Each Gender Events'!AC$1,'Official Medal Table'!$E:$E,'Each Gender Events'!AC$2)*'Medal values'!$B$3
+ COUNTIFS('Official Medal Table'!$F:$F,'Each Gender Events'!$A67,'Official Medal Table'!$C:$C,'Each Gender Events'!AC$1,'Official Medal Table'!$E:$E,"Mixed")*'Medal values'!$B$1/2
+ COUNTIFS('Official Medal Table'!$G:$G,'Each Gender Events'!$A67,'Official Medal Table'!$C:$C,'Each Gender Events'!AC$1,'Official Medal Table'!$E:$E,"Mixed")*'Medal values'!$B$2/2
+ COUNTIFS('Official Medal Table'!$H:$H,'Each Gender Events'!$A67,'Official Medal Table'!$C:$C,'Each Gender Events'!AC$1,'Official Medal Table'!$E:$E,"Mixed")*'Medal values'!$B$3/2
+ COUNTIFS('Official Medal Table'!$I:$I,'Each Gender Events'!$A67,'Official Medal Table'!$C:$C,'Each Gender Events'!AC$1,'Official Medal Table'!$E:$E,"Mixed")*'Medal values'!$B$3/2</f>
        <v>0</v>
      </c>
      <c r="AD67">
        <f>COUNTIFS('Official Medal Table'!$F:$F,'Each Gender Events'!$A67,'Official Medal Table'!$C:$C,'Each Gender Events'!AD$1,'Official Medal Table'!$E:$E,'Each Gender Events'!AD$2)*'Medal values'!$B$1
+ COUNTIFS('Official Medal Table'!$G:$G,'Each Gender Events'!$A67,'Official Medal Table'!$C:$C,'Each Gender Events'!AD$1,'Official Medal Table'!$E:$E,'Each Gender Events'!AD$2)*'Medal values'!$B$2
+ COUNTIFS('Official Medal Table'!$H:$H,'Each Gender Events'!$A67,'Official Medal Table'!$C:$C,'Each Gender Events'!AD$1,'Official Medal Table'!$E:$E,'Each Gender Events'!AD$2)*'Medal values'!$B$3
+ COUNTIFS('Official Medal Table'!$I:$I,'Each Gender Events'!$A67,'Official Medal Table'!$C:$C,'Each Gender Events'!AD$1,'Official Medal Table'!$E:$E,'Each Gender Events'!AD$2)*'Medal values'!$B$3
+ COUNTIFS('Official Medal Table'!$F:$F,'Each Gender Events'!$A67,'Official Medal Table'!$C:$C,'Each Gender Events'!AD$1,'Official Medal Table'!$E:$E,"Mixed")*'Medal values'!$B$1/2
+ COUNTIFS('Official Medal Table'!$G:$G,'Each Gender Events'!$A67,'Official Medal Table'!$C:$C,'Each Gender Events'!AD$1,'Official Medal Table'!$E:$E,"Mixed")*'Medal values'!$B$2/2
+ COUNTIFS('Official Medal Table'!$H:$H,'Each Gender Events'!$A67,'Official Medal Table'!$C:$C,'Each Gender Events'!AD$1,'Official Medal Table'!$E:$E,"Mixed")*'Medal values'!$B$3/2
+ COUNTIFS('Official Medal Table'!$I:$I,'Each Gender Events'!$A67,'Official Medal Table'!$C:$C,'Each Gender Events'!AD$1,'Official Medal Table'!$E:$E,"Mixed")*'Medal values'!$B$3/2</f>
        <v>0</v>
      </c>
      <c r="AE67">
        <f>COUNTIFS('Official Medal Table'!$F:$F,'Each Gender Events'!$A67,'Official Medal Table'!$C:$C,'Each Gender Events'!AE$1,'Official Medal Table'!$E:$E,'Each Gender Events'!AE$2)*'Medal values'!$B$1
+ COUNTIFS('Official Medal Table'!$G:$G,'Each Gender Events'!$A67,'Official Medal Table'!$C:$C,'Each Gender Events'!AE$1,'Official Medal Table'!$E:$E,'Each Gender Events'!AE$2)*'Medal values'!$B$2
+ COUNTIFS('Official Medal Table'!$H:$H,'Each Gender Events'!$A67,'Official Medal Table'!$C:$C,'Each Gender Events'!AE$1,'Official Medal Table'!$E:$E,'Each Gender Events'!AE$2)*'Medal values'!$B$3
+ COUNTIFS('Official Medal Table'!$I:$I,'Each Gender Events'!$A67,'Official Medal Table'!$C:$C,'Each Gender Events'!AE$1,'Official Medal Table'!$E:$E,'Each Gender Events'!AE$2)*'Medal values'!$B$3
+ COUNTIFS('Official Medal Table'!$F:$F,'Each Gender Events'!$A67,'Official Medal Table'!$C:$C,'Each Gender Events'!AE$1,'Official Medal Table'!$E:$E,"Mixed")*'Medal values'!$B$1/2
+ COUNTIFS('Official Medal Table'!$G:$G,'Each Gender Events'!$A67,'Official Medal Table'!$C:$C,'Each Gender Events'!AE$1,'Official Medal Table'!$E:$E,"Mixed")*'Medal values'!$B$2/2
+ COUNTIFS('Official Medal Table'!$H:$H,'Each Gender Events'!$A67,'Official Medal Table'!$C:$C,'Each Gender Events'!AE$1,'Official Medal Table'!$E:$E,"Mixed")*'Medal values'!$B$3/2
+ COUNTIFS('Official Medal Table'!$I:$I,'Each Gender Events'!$A67,'Official Medal Table'!$C:$C,'Each Gender Events'!AE$1,'Official Medal Table'!$E:$E,"Mixed")*'Medal values'!$B$3/2</f>
        <v>0</v>
      </c>
      <c r="AF67">
        <f>COUNTIFS('Official Medal Table'!$F:$F,'Each Gender Events'!$A67,'Official Medal Table'!$C:$C,'Each Gender Events'!AF$1,'Official Medal Table'!$E:$E,'Each Gender Events'!AF$2)*'Medal values'!$B$1
+ COUNTIFS('Official Medal Table'!$G:$G,'Each Gender Events'!$A67,'Official Medal Table'!$C:$C,'Each Gender Events'!AF$1,'Official Medal Table'!$E:$E,'Each Gender Events'!AF$2)*'Medal values'!$B$2
+ COUNTIFS('Official Medal Table'!$H:$H,'Each Gender Events'!$A67,'Official Medal Table'!$C:$C,'Each Gender Events'!AF$1,'Official Medal Table'!$E:$E,'Each Gender Events'!AF$2)*'Medal values'!$B$3
+ COUNTIFS('Official Medal Table'!$I:$I,'Each Gender Events'!$A67,'Official Medal Table'!$C:$C,'Each Gender Events'!AF$1,'Official Medal Table'!$E:$E,'Each Gender Events'!AF$2)*'Medal values'!$B$3
+ COUNTIFS('Official Medal Table'!$F:$F,'Each Gender Events'!$A67,'Official Medal Table'!$C:$C,'Each Gender Events'!AF$1,'Official Medal Table'!$E:$E,"Mixed")*'Medal values'!$B$1/2
+ COUNTIFS('Official Medal Table'!$G:$G,'Each Gender Events'!$A67,'Official Medal Table'!$C:$C,'Each Gender Events'!AF$1,'Official Medal Table'!$E:$E,"Mixed")*'Medal values'!$B$2/2
+ COUNTIFS('Official Medal Table'!$H:$H,'Each Gender Events'!$A67,'Official Medal Table'!$C:$C,'Each Gender Events'!AF$1,'Official Medal Table'!$E:$E,"Mixed")*'Medal values'!$B$3/2
+ COUNTIFS('Official Medal Table'!$I:$I,'Each Gender Events'!$A67,'Official Medal Table'!$C:$C,'Each Gender Events'!AF$1,'Official Medal Table'!$E:$E,"Mixed")*'Medal values'!$B$3/2</f>
        <v>0</v>
      </c>
      <c r="AG67">
        <f>COUNTIFS('Official Medal Table'!$F:$F,'Each Gender Events'!$A67,'Official Medal Table'!$C:$C,'Each Gender Events'!AG$1,'Official Medal Table'!$E:$E,'Each Gender Events'!AG$2)*'Medal values'!$B$1
+ COUNTIFS('Official Medal Table'!$G:$G,'Each Gender Events'!$A67,'Official Medal Table'!$C:$C,'Each Gender Events'!AG$1,'Official Medal Table'!$E:$E,'Each Gender Events'!AG$2)*'Medal values'!$B$2
+ COUNTIFS('Official Medal Table'!$H:$H,'Each Gender Events'!$A67,'Official Medal Table'!$C:$C,'Each Gender Events'!AG$1,'Official Medal Table'!$E:$E,'Each Gender Events'!AG$2)*'Medal values'!$B$3
+ COUNTIFS('Official Medal Table'!$I:$I,'Each Gender Events'!$A67,'Official Medal Table'!$C:$C,'Each Gender Events'!AG$1,'Official Medal Table'!$E:$E,'Each Gender Events'!AG$2)*'Medal values'!$B$3
+ COUNTIFS('Official Medal Table'!$F:$F,'Each Gender Events'!$A67,'Official Medal Table'!$C:$C,'Each Gender Events'!AG$1,'Official Medal Table'!$E:$E,"Mixed")*'Medal values'!$B$1/2
+ COUNTIFS('Official Medal Table'!$G:$G,'Each Gender Events'!$A67,'Official Medal Table'!$C:$C,'Each Gender Events'!AG$1,'Official Medal Table'!$E:$E,"Mixed")*'Medal values'!$B$2/2
+ COUNTIFS('Official Medal Table'!$H:$H,'Each Gender Events'!$A67,'Official Medal Table'!$C:$C,'Each Gender Events'!AG$1,'Official Medal Table'!$E:$E,"Mixed")*'Medal values'!$B$3/2
+ COUNTIFS('Official Medal Table'!$I:$I,'Each Gender Events'!$A67,'Official Medal Table'!$C:$C,'Each Gender Events'!AG$1,'Official Medal Table'!$E:$E,"Mixed")*'Medal values'!$B$3/2</f>
        <v>0</v>
      </c>
      <c r="AH67">
        <f>COUNTIFS('Official Medal Table'!$F:$F,'Each Gender Events'!$A67,'Official Medal Table'!$C:$C,'Each Gender Events'!AH$1,'Official Medal Table'!$E:$E,'Each Gender Events'!AH$2)*'Medal values'!$B$1
+ COUNTIFS('Official Medal Table'!$G:$G,'Each Gender Events'!$A67,'Official Medal Table'!$C:$C,'Each Gender Events'!AH$1,'Official Medal Table'!$E:$E,'Each Gender Events'!AH$2)*'Medal values'!$B$2
+ COUNTIFS('Official Medal Table'!$H:$H,'Each Gender Events'!$A67,'Official Medal Table'!$C:$C,'Each Gender Events'!AH$1,'Official Medal Table'!$E:$E,'Each Gender Events'!AH$2)*'Medal values'!$B$3
+ COUNTIFS('Official Medal Table'!$I:$I,'Each Gender Events'!$A67,'Official Medal Table'!$C:$C,'Each Gender Events'!AH$1,'Official Medal Table'!$E:$E,'Each Gender Events'!AH$2)*'Medal values'!$B$3
+ COUNTIFS('Official Medal Table'!$F:$F,'Each Gender Events'!$A67,'Official Medal Table'!$C:$C,'Each Gender Events'!AH$1,'Official Medal Table'!$E:$E,"Mixed")*'Medal values'!$B$1/2
+ COUNTIFS('Official Medal Table'!$G:$G,'Each Gender Events'!$A67,'Official Medal Table'!$C:$C,'Each Gender Events'!AH$1,'Official Medal Table'!$E:$E,"Mixed")*'Medal values'!$B$2/2
+ COUNTIFS('Official Medal Table'!$H:$H,'Each Gender Events'!$A67,'Official Medal Table'!$C:$C,'Each Gender Events'!AH$1,'Official Medal Table'!$E:$E,"Mixed")*'Medal values'!$B$3/2
+ COUNTIFS('Official Medal Table'!$I:$I,'Each Gender Events'!$A67,'Official Medal Table'!$C:$C,'Each Gender Events'!AH$1,'Official Medal Table'!$E:$E,"Mixed")*'Medal values'!$B$3/2</f>
        <v>0</v>
      </c>
      <c r="AI67">
        <f>COUNTIFS('Official Medal Table'!$F:$F,'Each Gender Events'!$A67,'Official Medal Table'!$C:$C,'Each Gender Events'!AI$1,'Official Medal Table'!$E:$E,'Each Gender Events'!AI$2)*'Medal values'!$B$1
+ COUNTIFS('Official Medal Table'!$G:$G,'Each Gender Events'!$A67,'Official Medal Table'!$C:$C,'Each Gender Events'!AI$1,'Official Medal Table'!$E:$E,'Each Gender Events'!AI$2)*'Medal values'!$B$2
+ COUNTIFS('Official Medal Table'!$H:$H,'Each Gender Events'!$A67,'Official Medal Table'!$C:$C,'Each Gender Events'!AI$1,'Official Medal Table'!$E:$E,'Each Gender Events'!AI$2)*'Medal values'!$B$3
+ COUNTIFS('Official Medal Table'!$I:$I,'Each Gender Events'!$A67,'Official Medal Table'!$C:$C,'Each Gender Events'!AI$1,'Official Medal Table'!$E:$E,'Each Gender Events'!AI$2)*'Medal values'!$B$3
+ COUNTIFS('Official Medal Table'!$F:$F,'Each Gender Events'!$A67,'Official Medal Table'!$C:$C,'Each Gender Events'!AI$1,'Official Medal Table'!$E:$E,"Mixed")*'Medal values'!$B$1/2
+ COUNTIFS('Official Medal Table'!$G:$G,'Each Gender Events'!$A67,'Official Medal Table'!$C:$C,'Each Gender Events'!AI$1,'Official Medal Table'!$E:$E,"Mixed")*'Medal values'!$B$2/2
+ COUNTIFS('Official Medal Table'!$H:$H,'Each Gender Events'!$A67,'Official Medal Table'!$C:$C,'Each Gender Events'!AI$1,'Official Medal Table'!$E:$E,"Mixed")*'Medal values'!$B$3/2
+ COUNTIFS('Official Medal Table'!$I:$I,'Each Gender Events'!$A67,'Official Medal Table'!$C:$C,'Each Gender Events'!AI$1,'Official Medal Table'!$E:$E,"Mixed")*'Medal values'!$B$3/2</f>
        <v>0</v>
      </c>
      <c r="AJ67">
        <f>COUNTIFS('Official Medal Table'!$F:$F,'Each Gender Events'!$A67,'Official Medal Table'!$C:$C,'Each Gender Events'!AJ$1,'Official Medal Table'!$E:$E,'Each Gender Events'!AJ$2)*'Medal values'!$B$1
+ COUNTIFS('Official Medal Table'!$G:$G,'Each Gender Events'!$A67,'Official Medal Table'!$C:$C,'Each Gender Events'!AJ$1,'Official Medal Table'!$E:$E,'Each Gender Events'!AJ$2)*'Medal values'!$B$2
+ COUNTIFS('Official Medal Table'!$H:$H,'Each Gender Events'!$A67,'Official Medal Table'!$C:$C,'Each Gender Events'!AJ$1,'Official Medal Table'!$E:$E,'Each Gender Events'!AJ$2)*'Medal values'!$B$3
+ COUNTIFS('Official Medal Table'!$I:$I,'Each Gender Events'!$A67,'Official Medal Table'!$C:$C,'Each Gender Events'!AJ$1,'Official Medal Table'!$E:$E,'Each Gender Events'!AJ$2)*'Medal values'!$B$3
+ COUNTIFS('Official Medal Table'!$F:$F,'Each Gender Events'!$A67,'Official Medal Table'!$C:$C,'Each Gender Events'!AJ$1,'Official Medal Table'!$E:$E,"Mixed")*'Medal values'!$B$1/2
+ COUNTIFS('Official Medal Table'!$G:$G,'Each Gender Events'!$A67,'Official Medal Table'!$C:$C,'Each Gender Events'!AJ$1,'Official Medal Table'!$E:$E,"Mixed")*'Medal values'!$B$2/2
+ COUNTIFS('Official Medal Table'!$H:$H,'Each Gender Events'!$A67,'Official Medal Table'!$C:$C,'Each Gender Events'!AJ$1,'Official Medal Table'!$E:$E,"Mixed")*'Medal values'!$B$3/2
+ COUNTIFS('Official Medal Table'!$I:$I,'Each Gender Events'!$A67,'Official Medal Table'!$C:$C,'Each Gender Events'!AJ$1,'Official Medal Table'!$E:$E,"Mixed")*'Medal values'!$B$3/2</f>
        <v>0</v>
      </c>
      <c r="AK67">
        <f>COUNTIFS('Official Medal Table'!$F:$F,'Each Gender Events'!$A67,'Official Medal Table'!$C:$C,'Each Gender Events'!AK$1,'Official Medal Table'!$E:$E,'Each Gender Events'!AK$2)*'Medal values'!$B$1
+ COUNTIFS('Official Medal Table'!$G:$G,'Each Gender Events'!$A67,'Official Medal Table'!$C:$C,'Each Gender Events'!AK$1,'Official Medal Table'!$E:$E,'Each Gender Events'!AK$2)*'Medal values'!$B$2
+ COUNTIFS('Official Medal Table'!$H:$H,'Each Gender Events'!$A67,'Official Medal Table'!$C:$C,'Each Gender Events'!AK$1,'Official Medal Table'!$E:$E,'Each Gender Events'!AK$2)*'Medal values'!$B$3
+ COUNTIFS('Official Medal Table'!$I:$I,'Each Gender Events'!$A67,'Official Medal Table'!$C:$C,'Each Gender Events'!AK$1,'Official Medal Table'!$E:$E,'Each Gender Events'!AK$2)*'Medal values'!$B$3
+ COUNTIFS('Official Medal Table'!$F:$F,'Each Gender Events'!$A67,'Official Medal Table'!$C:$C,'Each Gender Events'!AK$1,'Official Medal Table'!$E:$E,"Mixed")*'Medal values'!$B$1/2
+ COUNTIFS('Official Medal Table'!$G:$G,'Each Gender Events'!$A67,'Official Medal Table'!$C:$C,'Each Gender Events'!AK$1,'Official Medal Table'!$E:$E,"Mixed")*'Medal values'!$B$2/2
+ COUNTIFS('Official Medal Table'!$H:$H,'Each Gender Events'!$A67,'Official Medal Table'!$C:$C,'Each Gender Events'!AK$1,'Official Medal Table'!$E:$E,"Mixed")*'Medal values'!$B$3/2
+ COUNTIFS('Official Medal Table'!$I:$I,'Each Gender Events'!$A67,'Official Medal Table'!$C:$C,'Each Gender Events'!AK$1,'Official Medal Table'!$E:$E,"Mixed")*'Medal values'!$B$3/2</f>
        <v>0</v>
      </c>
      <c r="AL67">
        <f>COUNTIFS('Official Medal Table'!$F:$F,'Each Gender Events'!$A67,'Official Medal Table'!$C:$C,'Each Gender Events'!AL$1,'Official Medal Table'!$E:$E,'Each Gender Events'!AL$2)*'Medal values'!$B$1
+ COUNTIFS('Official Medal Table'!$G:$G,'Each Gender Events'!$A67,'Official Medal Table'!$C:$C,'Each Gender Events'!AL$1,'Official Medal Table'!$E:$E,'Each Gender Events'!AL$2)*'Medal values'!$B$2
+ COUNTIFS('Official Medal Table'!$H:$H,'Each Gender Events'!$A67,'Official Medal Table'!$C:$C,'Each Gender Events'!AL$1,'Official Medal Table'!$E:$E,'Each Gender Events'!AL$2)*'Medal values'!$B$3
+ COUNTIFS('Official Medal Table'!$I:$I,'Each Gender Events'!$A67,'Official Medal Table'!$C:$C,'Each Gender Events'!AL$1,'Official Medal Table'!$E:$E,'Each Gender Events'!AL$2)*'Medal values'!$B$3
+ COUNTIFS('Official Medal Table'!$F:$F,'Each Gender Events'!$A67,'Official Medal Table'!$C:$C,'Each Gender Events'!AL$1,'Official Medal Table'!$E:$E,"Mixed")*'Medal values'!$B$1/2
+ COUNTIFS('Official Medal Table'!$G:$G,'Each Gender Events'!$A67,'Official Medal Table'!$C:$C,'Each Gender Events'!AL$1,'Official Medal Table'!$E:$E,"Mixed")*'Medal values'!$B$2/2
+ COUNTIFS('Official Medal Table'!$H:$H,'Each Gender Events'!$A67,'Official Medal Table'!$C:$C,'Each Gender Events'!AL$1,'Official Medal Table'!$E:$E,"Mixed")*'Medal values'!$B$3/2
+ COUNTIFS('Official Medal Table'!$I:$I,'Each Gender Events'!$A67,'Official Medal Table'!$C:$C,'Each Gender Events'!AL$1,'Official Medal Table'!$E:$E,"Mixed")*'Medal values'!$B$3/2</f>
        <v>0</v>
      </c>
      <c r="AM67">
        <f>COUNTIFS('Official Medal Table'!$F:$F,'Each Gender Events'!$A67,'Official Medal Table'!$C:$C,'Each Gender Events'!AM$1,'Official Medal Table'!$E:$E,'Each Gender Events'!AM$2)*'Medal values'!$B$1
+ COUNTIFS('Official Medal Table'!$G:$G,'Each Gender Events'!$A67,'Official Medal Table'!$C:$C,'Each Gender Events'!AM$1,'Official Medal Table'!$E:$E,'Each Gender Events'!AM$2)*'Medal values'!$B$2
+ COUNTIFS('Official Medal Table'!$H:$H,'Each Gender Events'!$A67,'Official Medal Table'!$C:$C,'Each Gender Events'!AM$1,'Official Medal Table'!$E:$E,'Each Gender Events'!AM$2)*'Medal values'!$B$3
+ COUNTIFS('Official Medal Table'!$I:$I,'Each Gender Events'!$A67,'Official Medal Table'!$C:$C,'Each Gender Events'!AM$1,'Official Medal Table'!$E:$E,'Each Gender Events'!AM$2)*'Medal values'!$B$3
+ COUNTIFS('Official Medal Table'!$F:$F,'Each Gender Events'!$A67,'Official Medal Table'!$C:$C,'Each Gender Events'!AM$1,'Official Medal Table'!$E:$E,"Mixed")*'Medal values'!$B$1/2
+ COUNTIFS('Official Medal Table'!$G:$G,'Each Gender Events'!$A67,'Official Medal Table'!$C:$C,'Each Gender Events'!AM$1,'Official Medal Table'!$E:$E,"Mixed")*'Medal values'!$B$2/2
+ COUNTIFS('Official Medal Table'!$H:$H,'Each Gender Events'!$A67,'Official Medal Table'!$C:$C,'Each Gender Events'!AM$1,'Official Medal Table'!$E:$E,"Mixed")*'Medal values'!$B$3/2
+ COUNTIFS('Official Medal Table'!$I:$I,'Each Gender Events'!$A67,'Official Medal Table'!$C:$C,'Each Gender Events'!AM$1,'Official Medal Table'!$E:$E,"Mixed")*'Medal values'!$B$3/2</f>
        <v>0</v>
      </c>
      <c r="AN67">
        <f>COUNTIFS('Official Medal Table'!$F:$F,'Each Gender Events'!$A67,'Official Medal Table'!$C:$C,'Each Gender Events'!AN$1,'Official Medal Table'!$E:$E,'Each Gender Events'!AN$2)*'Medal values'!$B$1
+ COUNTIFS('Official Medal Table'!$G:$G,'Each Gender Events'!$A67,'Official Medal Table'!$C:$C,'Each Gender Events'!AN$1,'Official Medal Table'!$E:$E,'Each Gender Events'!AN$2)*'Medal values'!$B$2
+ COUNTIFS('Official Medal Table'!$H:$H,'Each Gender Events'!$A67,'Official Medal Table'!$C:$C,'Each Gender Events'!AN$1,'Official Medal Table'!$E:$E,'Each Gender Events'!AN$2)*'Medal values'!$B$3
+ COUNTIFS('Official Medal Table'!$I:$I,'Each Gender Events'!$A67,'Official Medal Table'!$C:$C,'Each Gender Events'!AN$1,'Official Medal Table'!$E:$E,'Each Gender Events'!AN$2)*'Medal values'!$B$3
+ COUNTIFS('Official Medal Table'!$F:$F,'Each Gender Events'!$A67,'Official Medal Table'!$C:$C,'Each Gender Events'!AN$1,'Official Medal Table'!$E:$E,"Mixed")*'Medal values'!$B$1/2
+ COUNTIFS('Official Medal Table'!$G:$G,'Each Gender Events'!$A67,'Official Medal Table'!$C:$C,'Each Gender Events'!AN$1,'Official Medal Table'!$E:$E,"Mixed")*'Medal values'!$B$2/2
+ COUNTIFS('Official Medal Table'!$H:$H,'Each Gender Events'!$A67,'Official Medal Table'!$C:$C,'Each Gender Events'!AN$1,'Official Medal Table'!$E:$E,"Mixed")*'Medal values'!$B$3/2
+ COUNTIFS('Official Medal Table'!$I:$I,'Each Gender Events'!$A67,'Official Medal Table'!$C:$C,'Each Gender Events'!AN$1,'Official Medal Table'!$E:$E,"Mixed")*'Medal values'!$B$3/2</f>
        <v>0</v>
      </c>
      <c r="AO67">
        <f>COUNTIFS('Official Medal Table'!$F:$F,'Each Gender Events'!$A67,'Official Medal Table'!$C:$C,'Each Gender Events'!AO$1,'Official Medal Table'!$E:$E,'Each Gender Events'!AO$2)*'Medal values'!$B$1
+ COUNTIFS('Official Medal Table'!$G:$G,'Each Gender Events'!$A67,'Official Medal Table'!$C:$C,'Each Gender Events'!AO$1,'Official Medal Table'!$E:$E,'Each Gender Events'!AO$2)*'Medal values'!$B$2
+ COUNTIFS('Official Medal Table'!$H:$H,'Each Gender Events'!$A67,'Official Medal Table'!$C:$C,'Each Gender Events'!AO$1,'Official Medal Table'!$E:$E,'Each Gender Events'!AO$2)*'Medal values'!$B$3
+ COUNTIFS('Official Medal Table'!$I:$I,'Each Gender Events'!$A67,'Official Medal Table'!$C:$C,'Each Gender Events'!AO$1,'Official Medal Table'!$E:$E,'Each Gender Events'!AO$2)*'Medal values'!$B$3
+ COUNTIFS('Official Medal Table'!$F:$F,'Each Gender Events'!$A67,'Official Medal Table'!$C:$C,'Each Gender Events'!AO$1,'Official Medal Table'!$E:$E,"Mixed")*'Medal values'!$B$1/2
+ COUNTIFS('Official Medal Table'!$G:$G,'Each Gender Events'!$A67,'Official Medal Table'!$C:$C,'Each Gender Events'!AO$1,'Official Medal Table'!$E:$E,"Mixed")*'Medal values'!$B$2/2
+ COUNTIFS('Official Medal Table'!$H:$H,'Each Gender Events'!$A67,'Official Medal Table'!$C:$C,'Each Gender Events'!AO$1,'Official Medal Table'!$E:$E,"Mixed")*'Medal values'!$B$3/2
+ COUNTIFS('Official Medal Table'!$I:$I,'Each Gender Events'!$A67,'Official Medal Table'!$C:$C,'Each Gender Events'!AO$1,'Official Medal Table'!$E:$E,"Mixed")*'Medal values'!$B$3/2</f>
        <v>0</v>
      </c>
      <c r="AP67">
        <f>COUNTIFS('Official Medal Table'!$F:$F,'Each Gender Events'!$A67,'Official Medal Table'!$C:$C,'Each Gender Events'!AP$1,'Official Medal Table'!$E:$E,'Each Gender Events'!AP$2)*'Medal values'!$B$1
+ COUNTIFS('Official Medal Table'!$G:$G,'Each Gender Events'!$A67,'Official Medal Table'!$C:$C,'Each Gender Events'!AP$1,'Official Medal Table'!$E:$E,'Each Gender Events'!AP$2)*'Medal values'!$B$2
+ COUNTIFS('Official Medal Table'!$H:$H,'Each Gender Events'!$A67,'Official Medal Table'!$C:$C,'Each Gender Events'!AP$1,'Official Medal Table'!$E:$E,'Each Gender Events'!AP$2)*'Medal values'!$B$3
+ COUNTIFS('Official Medal Table'!$I:$I,'Each Gender Events'!$A67,'Official Medal Table'!$C:$C,'Each Gender Events'!AP$1,'Official Medal Table'!$E:$E,'Each Gender Events'!AP$2)*'Medal values'!$B$3
+ COUNTIFS('Official Medal Table'!$F:$F,'Each Gender Events'!$A67,'Official Medal Table'!$C:$C,'Each Gender Events'!AP$1,'Official Medal Table'!$E:$E,"Mixed")*'Medal values'!$B$1/2
+ COUNTIFS('Official Medal Table'!$G:$G,'Each Gender Events'!$A67,'Official Medal Table'!$C:$C,'Each Gender Events'!AP$1,'Official Medal Table'!$E:$E,"Mixed")*'Medal values'!$B$2/2
+ COUNTIFS('Official Medal Table'!$H:$H,'Each Gender Events'!$A67,'Official Medal Table'!$C:$C,'Each Gender Events'!AP$1,'Official Medal Table'!$E:$E,"Mixed")*'Medal values'!$B$3/2
+ COUNTIFS('Official Medal Table'!$I:$I,'Each Gender Events'!$A67,'Official Medal Table'!$C:$C,'Each Gender Events'!AP$1,'Official Medal Table'!$E:$E,"Mixed")*'Medal values'!$B$3/2</f>
        <v>0</v>
      </c>
      <c r="AQ67">
        <f>COUNTIFS('Official Medal Table'!$F:$F,'Each Gender Events'!$A67,'Official Medal Table'!$C:$C,'Each Gender Events'!AQ$1,'Official Medal Table'!$E:$E,'Each Gender Events'!AQ$2)*'Medal values'!$B$1
+ COUNTIFS('Official Medal Table'!$G:$G,'Each Gender Events'!$A67,'Official Medal Table'!$C:$C,'Each Gender Events'!AQ$1,'Official Medal Table'!$E:$E,'Each Gender Events'!AQ$2)*'Medal values'!$B$2
+ COUNTIFS('Official Medal Table'!$H:$H,'Each Gender Events'!$A67,'Official Medal Table'!$C:$C,'Each Gender Events'!AQ$1,'Official Medal Table'!$E:$E,'Each Gender Events'!AQ$2)*'Medal values'!$B$3
+ COUNTIFS('Official Medal Table'!$I:$I,'Each Gender Events'!$A67,'Official Medal Table'!$C:$C,'Each Gender Events'!AQ$1,'Official Medal Table'!$E:$E,'Each Gender Events'!AQ$2)*'Medal values'!$B$3
+ COUNTIFS('Official Medal Table'!$F:$F,'Each Gender Events'!$A67,'Official Medal Table'!$C:$C,'Each Gender Events'!AQ$1,'Official Medal Table'!$E:$E,"Mixed")*'Medal values'!$B$1/2
+ COUNTIFS('Official Medal Table'!$G:$G,'Each Gender Events'!$A67,'Official Medal Table'!$C:$C,'Each Gender Events'!AQ$1,'Official Medal Table'!$E:$E,"Mixed")*'Medal values'!$B$2/2
+ COUNTIFS('Official Medal Table'!$H:$H,'Each Gender Events'!$A67,'Official Medal Table'!$C:$C,'Each Gender Events'!AQ$1,'Official Medal Table'!$E:$E,"Mixed")*'Medal values'!$B$3/2
+ COUNTIFS('Official Medal Table'!$I:$I,'Each Gender Events'!$A67,'Official Medal Table'!$C:$C,'Each Gender Events'!AQ$1,'Official Medal Table'!$E:$E,"Mixed")*'Medal values'!$B$3/2</f>
        <v>0</v>
      </c>
      <c r="AR67">
        <f>COUNTIFS('Official Medal Table'!$F:$F,'Each Gender Events'!$A67,'Official Medal Table'!$C:$C,'Each Gender Events'!AR$1,'Official Medal Table'!$E:$E,'Each Gender Events'!AR$2)*'Medal values'!$B$1
+ COUNTIFS('Official Medal Table'!$G:$G,'Each Gender Events'!$A67,'Official Medal Table'!$C:$C,'Each Gender Events'!AR$1,'Official Medal Table'!$E:$E,'Each Gender Events'!AR$2)*'Medal values'!$B$2
+ COUNTIFS('Official Medal Table'!$H:$H,'Each Gender Events'!$A67,'Official Medal Table'!$C:$C,'Each Gender Events'!AR$1,'Official Medal Table'!$E:$E,'Each Gender Events'!AR$2)*'Medal values'!$B$3
+ COUNTIFS('Official Medal Table'!$I:$I,'Each Gender Events'!$A67,'Official Medal Table'!$C:$C,'Each Gender Events'!AR$1,'Official Medal Table'!$E:$E,'Each Gender Events'!AR$2)*'Medal values'!$B$3
+ COUNTIFS('Official Medal Table'!$F:$F,'Each Gender Events'!$A67,'Official Medal Table'!$C:$C,'Each Gender Events'!AR$1,'Official Medal Table'!$E:$E,"Mixed")*'Medal values'!$B$1/2
+ COUNTIFS('Official Medal Table'!$G:$G,'Each Gender Events'!$A67,'Official Medal Table'!$C:$C,'Each Gender Events'!AR$1,'Official Medal Table'!$E:$E,"Mixed")*'Medal values'!$B$2/2
+ COUNTIFS('Official Medal Table'!$H:$H,'Each Gender Events'!$A67,'Official Medal Table'!$C:$C,'Each Gender Events'!AR$1,'Official Medal Table'!$E:$E,"Mixed")*'Medal values'!$B$3/2
+ COUNTIFS('Official Medal Table'!$I:$I,'Each Gender Events'!$A67,'Official Medal Table'!$C:$C,'Each Gender Events'!AR$1,'Official Medal Table'!$E:$E,"Mixed")*'Medal values'!$B$3/2</f>
        <v>0</v>
      </c>
      <c r="AS67">
        <f>COUNTIFS('Official Medal Table'!$F:$F,'Each Gender Events'!$A67,'Official Medal Table'!$C:$C,'Each Gender Events'!AS$1,'Official Medal Table'!$E:$E,'Each Gender Events'!AS$2)*'Medal values'!$B$1
+ COUNTIFS('Official Medal Table'!$G:$G,'Each Gender Events'!$A67,'Official Medal Table'!$C:$C,'Each Gender Events'!AS$1,'Official Medal Table'!$E:$E,'Each Gender Events'!AS$2)*'Medal values'!$B$2
+ COUNTIFS('Official Medal Table'!$H:$H,'Each Gender Events'!$A67,'Official Medal Table'!$C:$C,'Each Gender Events'!AS$1,'Official Medal Table'!$E:$E,'Each Gender Events'!AS$2)*'Medal values'!$B$3
+ COUNTIFS('Official Medal Table'!$I:$I,'Each Gender Events'!$A67,'Official Medal Table'!$C:$C,'Each Gender Events'!AS$1,'Official Medal Table'!$E:$E,'Each Gender Events'!AS$2)*'Medal values'!$B$3
+ COUNTIFS('Official Medal Table'!$F:$F,'Each Gender Events'!$A67,'Official Medal Table'!$C:$C,'Each Gender Events'!AS$1,'Official Medal Table'!$E:$E,"Mixed")*'Medal values'!$B$1/2
+ COUNTIFS('Official Medal Table'!$G:$G,'Each Gender Events'!$A67,'Official Medal Table'!$C:$C,'Each Gender Events'!AS$1,'Official Medal Table'!$E:$E,"Mixed")*'Medal values'!$B$2/2
+ COUNTIFS('Official Medal Table'!$H:$H,'Each Gender Events'!$A67,'Official Medal Table'!$C:$C,'Each Gender Events'!AS$1,'Official Medal Table'!$E:$E,"Mixed")*'Medal values'!$B$3/2
+ COUNTIFS('Official Medal Table'!$I:$I,'Each Gender Events'!$A67,'Official Medal Table'!$C:$C,'Each Gender Events'!AS$1,'Official Medal Table'!$E:$E,"Mixed")*'Medal values'!$B$3/2</f>
        <v>0</v>
      </c>
      <c r="AT67">
        <f>COUNTIFS('Official Medal Table'!$F:$F,'Each Gender Events'!$A67,'Official Medal Table'!$C:$C,'Each Gender Events'!AT$1,'Official Medal Table'!$E:$E,'Each Gender Events'!AT$2)*'Medal values'!$B$1
+ COUNTIFS('Official Medal Table'!$G:$G,'Each Gender Events'!$A67,'Official Medal Table'!$C:$C,'Each Gender Events'!AT$1,'Official Medal Table'!$E:$E,'Each Gender Events'!AT$2)*'Medal values'!$B$2
+ COUNTIFS('Official Medal Table'!$H:$H,'Each Gender Events'!$A67,'Official Medal Table'!$C:$C,'Each Gender Events'!AT$1,'Official Medal Table'!$E:$E,'Each Gender Events'!AT$2)*'Medal values'!$B$3
+ COUNTIFS('Official Medal Table'!$I:$I,'Each Gender Events'!$A67,'Official Medal Table'!$C:$C,'Each Gender Events'!AT$1,'Official Medal Table'!$E:$E,'Each Gender Events'!AT$2)*'Medal values'!$B$3
+ COUNTIFS('Official Medal Table'!$F:$F,'Each Gender Events'!$A67,'Official Medal Table'!$C:$C,'Each Gender Events'!AT$1,'Official Medal Table'!$E:$E,"Mixed")*'Medal values'!$B$1/2
+ COUNTIFS('Official Medal Table'!$G:$G,'Each Gender Events'!$A67,'Official Medal Table'!$C:$C,'Each Gender Events'!AT$1,'Official Medal Table'!$E:$E,"Mixed")*'Medal values'!$B$2/2
+ COUNTIFS('Official Medal Table'!$H:$H,'Each Gender Events'!$A67,'Official Medal Table'!$C:$C,'Each Gender Events'!AT$1,'Official Medal Table'!$E:$E,"Mixed")*'Medal values'!$B$3/2
+ COUNTIFS('Official Medal Table'!$I:$I,'Each Gender Events'!$A67,'Official Medal Table'!$C:$C,'Each Gender Events'!AT$1,'Official Medal Table'!$E:$E,"Mixed")*'Medal values'!$B$3/2</f>
        <v>0</v>
      </c>
      <c r="AU67">
        <f>COUNTIFS('Official Medal Table'!$F:$F,'Each Gender Events'!$A67,'Official Medal Table'!$C:$C,'Each Gender Events'!AU$1,'Official Medal Table'!$E:$E,'Each Gender Events'!AU$2)*'Medal values'!$B$1
+ COUNTIFS('Official Medal Table'!$G:$G,'Each Gender Events'!$A67,'Official Medal Table'!$C:$C,'Each Gender Events'!AU$1,'Official Medal Table'!$E:$E,'Each Gender Events'!AU$2)*'Medal values'!$B$2
+ COUNTIFS('Official Medal Table'!$H:$H,'Each Gender Events'!$A67,'Official Medal Table'!$C:$C,'Each Gender Events'!AU$1,'Official Medal Table'!$E:$E,'Each Gender Events'!AU$2)*'Medal values'!$B$3
+ COUNTIFS('Official Medal Table'!$I:$I,'Each Gender Events'!$A67,'Official Medal Table'!$C:$C,'Each Gender Events'!AU$1,'Official Medal Table'!$E:$E,'Each Gender Events'!AU$2)*'Medal values'!$B$3
+ COUNTIFS('Official Medal Table'!$F:$F,'Each Gender Events'!$A67,'Official Medal Table'!$C:$C,'Each Gender Events'!AU$1,'Official Medal Table'!$E:$E,"Mixed")*'Medal values'!$B$1/2
+ COUNTIFS('Official Medal Table'!$G:$G,'Each Gender Events'!$A67,'Official Medal Table'!$C:$C,'Each Gender Events'!AU$1,'Official Medal Table'!$E:$E,"Mixed")*'Medal values'!$B$2/2
+ COUNTIFS('Official Medal Table'!$H:$H,'Each Gender Events'!$A67,'Official Medal Table'!$C:$C,'Each Gender Events'!AU$1,'Official Medal Table'!$E:$E,"Mixed")*'Medal values'!$B$3/2
+ COUNTIFS('Official Medal Table'!$I:$I,'Each Gender Events'!$A67,'Official Medal Table'!$C:$C,'Each Gender Events'!AU$1,'Official Medal Table'!$E:$E,"Mixed")*'Medal values'!$B$3/2</f>
        <v>0</v>
      </c>
      <c r="AV67">
        <f>COUNTIFS('Official Medal Table'!$F:$F,'Each Gender Events'!$A67,'Official Medal Table'!$C:$C,'Each Gender Events'!AV$1,'Official Medal Table'!$E:$E,'Each Gender Events'!AV$2)*'Medal values'!$B$1
+ COUNTIFS('Official Medal Table'!$G:$G,'Each Gender Events'!$A67,'Official Medal Table'!$C:$C,'Each Gender Events'!AV$1,'Official Medal Table'!$E:$E,'Each Gender Events'!AV$2)*'Medal values'!$B$2
+ COUNTIFS('Official Medal Table'!$H:$H,'Each Gender Events'!$A67,'Official Medal Table'!$C:$C,'Each Gender Events'!AV$1,'Official Medal Table'!$E:$E,'Each Gender Events'!AV$2)*'Medal values'!$B$3
+ COUNTIFS('Official Medal Table'!$I:$I,'Each Gender Events'!$A67,'Official Medal Table'!$C:$C,'Each Gender Events'!AV$1,'Official Medal Table'!$E:$E,'Each Gender Events'!AV$2)*'Medal values'!$B$3
+ COUNTIFS('Official Medal Table'!$F:$F,'Each Gender Events'!$A67,'Official Medal Table'!$C:$C,'Each Gender Events'!AV$1,'Official Medal Table'!$E:$E,"Mixed")*'Medal values'!$B$1/2
+ COUNTIFS('Official Medal Table'!$G:$G,'Each Gender Events'!$A67,'Official Medal Table'!$C:$C,'Each Gender Events'!AV$1,'Official Medal Table'!$E:$E,"Mixed")*'Medal values'!$B$2/2
+ COUNTIFS('Official Medal Table'!$H:$H,'Each Gender Events'!$A67,'Official Medal Table'!$C:$C,'Each Gender Events'!AV$1,'Official Medal Table'!$E:$E,"Mixed")*'Medal values'!$B$3/2
+ COUNTIFS('Official Medal Table'!$I:$I,'Each Gender Events'!$A67,'Official Medal Table'!$C:$C,'Each Gender Events'!AV$1,'Official Medal Table'!$E:$E,"Mixed")*'Medal values'!$B$3/2</f>
        <v>0</v>
      </c>
      <c r="AW67">
        <f>COUNTIFS('Official Medal Table'!$F:$F,'Each Gender Events'!$A67,'Official Medal Table'!$C:$C,'Each Gender Events'!AW$1,'Official Medal Table'!$E:$E,'Each Gender Events'!AW$2)*'Medal values'!$B$1
+ COUNTIFS('Official Medal Table'!$G:$G,'Each Gender Events'!$A67,'Official Medal Table'!$C:$C,'Each Gender Events'!AW$1,'Official Medal Table'!$E:$E,'Each Gender Events'!AW$2)*'Medal values'!$B$2
+ COUNTIFS('Official Medal Table'!$H:$H,'Each Gender Events'!$A67,'Official Medal Table'!$C:$C,'Each Gender Events'!AW$1,'Official Medal Table'!$E:$E,'Each Gender Events'!AW$2)*'Medal values'!$B$3
+ COUNTIFS('Official Medal Table'!$I:$I,'Each Gender Events'!$A67,'Official Medal Table'!$C:$C,'Each Gender Events'!AW$1,'Official Medal Table'!$E:$E,'Each Gender Events'!AW$2)*'Medal values'!$B$3
+ COUNTIFS('Official Medal Table'!$F:$F,'Each Gender Events'!$A67,'Official Medal Table'!$C:$C,'Each Gender Events'!AW$1,'Official Medal Table'!$E:$E,"Mixed")*'Medal values'!$B$1/2
+ COUNTIFS('Official Medal Table'!$G:$G,'Each Gender Events'!$A67,'Official Medal Table'!$C:$C,'Each Gender Events'!AW$1,'Official Medal Table'!$E:$E,"Mixed")*'Medal values'!$B$2/2
+ COUNTIFS('Official Medal Table'!$H:$H,'Each Gender Events'!$A67,'Official Medal Table'!$C:$C,'Each Gender Events'!AW$1,'Official Medal Table'!$E:$E,"Mixed")*'Medal values'!$B$3/2
+ COUNTIFS('Official Medal Table'!$I:$I,'Each Gender Events'!$A67,'Official Medal Table'!$C:$C,'Each Gender Events'!AW$1,'Official Medal Table'!$E:$E,"Mixed")*'Medal values'!$B$3/2</f>
        <v>0</v>
      </c>
      <c r="AX67">
        <f>COUNTIFS('Official Medal Table'!$F:$F,'Each Gender Events'!$A67,'Official Medal Table'!$C:$C,'Each Gender Events'!AX$1,'Official Medal Table'!$E:$E,'Each Gender Events'!AX$2)*'Medal values'!$B$1
+ COUNTIFS('Official Medal Table'!$G:$G,'Each Gender Events'!$A67,'Official Medal Table'!$C:$C,'Each Gender Events'!AX$1,'Official Medal Table'!$E:$E,'Each Gender Events'!AX$2)*'Medal values'!$B$2
+ COUNTIFS('Official Medal Table'!$H:$H,'Each Gender Events'!$A67,'Official Medal Table'!$C:$C,'Each Gender Events'!AX$1,'Official Medal Table'!$E:$E,'Each Gender Events'!AX$2)*'Medal values'!$B$3
+ COUNTIFS('Official Medal Table'!$I:$I,'Each Gender Events'!$A67,'Official Medal Table'!$C:$C,'Each Gender Events'!AX$1,'Official Medal Table'!$E:$E,'Each Gender Events'!AX$2)*'Medal values'!$B$3
+ COUNTIFS('Official Medal Table'!$F:$F,'Each Gender Events'!$A67,'Official Medal Table'!$C:$C,'Each Gender Events'!AX$1,'Official Medal Table'!$E:$E,"Mixed")*'Medal values'!$B$1/2
+ COUNTIFS('Official Medal Table'!$G:$G,'Each Gender Events'!$A67,'Official Medal Table'!$C:$C,'Each Gender Events'!AX$1,'Official Medal Table'!$E:$E,"Mixed")*'Medal values'!$B$2/2
+ COUNTIFS('Official Medal Table'!$H:$H,'Each Gender Events'!$A67,'Official Medal Table'!$C:$C,'Each Gender Events'!AX$1,'Official Medal Table'!$E:$E,"Mixed")*'Medal values'!$B$3/2
+ COUNTIFS('Official Medal Table'!$I:$I,'Each Gender Events'!$A67,'Official Medal Table'!$C:$C,'Each Gender Events'!AX$1,'Official Medal Table'!$E:$E,"Mixed")*'Medal values'!$B$3/2</f>
        <v>0</v>
      </c>
      <c r="AY67">
        <f>COUNTIFS('Official Medal Table'!$F:$F,'Each Gender Events'!$A67,'Official Medal Table'!$C:$C,'Each Gender Events'!AY$1,'Official Medal Table'!$E:$E,'Each Gender Events'!AY$2)*'Medal values'!$B$1
+ COUNTIFS('Official Medal Table'!$G:$G,'Each Gender Events'!$A67,'Official Medal Table'!$C:$C,'Each Gender Events'!AY$1,'Official Medal Table'!$E:$E,'Each Gender Events'!AY$2)*'Medal values'!$B$2
+ COUNTIFS('Official Medal Table'!$H:$H,'Each Gender Events'!$A67,'Official Medal Table'!$C:$C,'Each Gender Events'!AY$1,'Official Medal Table'!$E:$E,'Each Gender Events'!AY$2)*'Medal values'!$B$3
+ COUNTIFS('Official Medal Table'!$I:$I,'Each Gender Events'!$A67,'Official Medal Table'!$C:$C,'Each Gender Events'!AY$1,'Official Medal Table'!$E:$E,'Each Gender Events'!AY$2)*'Medal values'!$B$3
+ COUNTIFS('Official Medal Table'!$F:$F,'Each Gender Events'!$A67,'Official Medal Table'!$C:$C,'Each Gender Events'!AY$1,'Official Medal Table'!$E:$E,"Mixed")*'Medal values'!$B$1/2
+ COUNTIFS('Official Medal Table'!$G:$G,'Each Gender Events'!$A67,'Official Medal Table'!$C:$C,'Each Gender Events'!AY$1,'Official Medal Table'!$E:$E,"Mixed")*'Medal values'!$B$2/2
+ COUNTIFS('Official Medal Table'!$H:$H,'Each Gender Events'!$A67,'Official Medal Table'!$C:$C,'Each Gender Events'!AY$1,'Official Medal Table'!$E:$E,"Mixed")*'Medal values'!$B$3/2
+ COUNTIFS('Official Medal Table'!$I:$I,'Each Gender Events'!$A67,'Official Medal Table'!$C:$C,'Each Gender Events'!AY$1,'Official Medal Table'!$E:$E,"Mixed")*'Medal values'!$B$3/2</f>
        <v>0</v>
      </c>
      <c r="AZ67">
        <f>COUNTIFS('Official Medal Table'!$F:$F,'Each Gender Events'!$A67,'Official Medal Table'!$C:$C,'Each Gender Events'!AZ$1,'Official Medal Table'!$E:$E,'Each Gender Events'!AZ$2)*'Medal values'!$B$1
+ COUNTIFS('Official Medal Table'!$G:$G,'Each Gender Events'!$A67,'Official Medal Table'!$C:$C,'Each Gender Events'!AZ$1,'Official Medal Table'!$E:$E,'Each Gender Events'!AZ$2)*'Medal values'!$B$2
+ COUNTIFS('Official Medal Table'!$H:$H,'Each Gender Events'!$A67,'Official Medal Table'!$C:$C,'Each Gender Events'!AZ$1,'Official Medal Table'!$E:$E,'Each Gender Events'!AZ$2)*'Medal values'!$B$3
+ COUNTIFS('Official Medal Table'!$I:$I,'Each Gender Events'!$A67,'Official Medal Table'!$C:$C,'Each Gender Events'!AZ$1,'Official Medal Table'!$E:$E,'Each Gender Events'!AZ$2)*'Medal values'!$B$3
+ COUNTIFS('Official Medal Table'!$F:$F,'Each Gender Events'!$A67,'Official Medal Table'!$C:$C,'Each Gender Events'!AZ$1,'Official Medal Table'!$E:$E,"Mixed")*'Medal values'!$B$1/2
+ COUNTIFS('Official Medal Table'!$G:$G,'Each Gender Events'!$A67,'Official Medal Table'!$C:$C,'Each Gender Events'!AZ$1,'Official Medal Table'!$E:$E,"Mixed")*'Medal values'!$B$2/2
+ COUNTIFS('Official Medal Table'!$H:$H,'Each Gender Events'!$A67,'Official Medal Table'!$C:$C,'Each Gender Events'!AZ$1,'Official Medal Table'!$E:$E,"Mixed")*'Medal values'!$B$3/2
+ COUNTIFS('Official Medal Table'!$I:$I,'Each Gender Events'!$A67,'Official Medal Table'!$C:$C,'Each Gender Events'!AZ$1,'Official Medal Table'!$E:$E,"Mixed")*'Medal values'!$B$3/2</f>
        <v>0</v>
      </c>
      <c r="BA67">
        <f>COUNTIFS('Official Medal Table'!$F:$F,'Each Gender Events'!$A67,'Official Medal Table'!$C:$C,'Each Gender Events'!BA$1,'Official Medal Table'!$E:$E,'Each Gender Events'!BA$2)*'Medal values'!$B$1
+ COUNTIFS('Official Medal Table'!$G:$G,'Each Gender Events'!$A67,'Official Medal Table'!$C:$C,'Each Gender Events'!BA$1,'Official Medal Table'!$E:$E,'Each Gender Events'!BA$2)*'Medal values'!$B$2
+ COUNTIFS('Official Medal Table'!$H:$H,'Each Gender Events'!$A67,'Official Medal Table'!$C:$C,'Each Gender Events'!BA$1,'Official Medal Table'!$E:$E,'Each Gender Events'!BA$2)*'Medal values'!$B$3
+ COUNTIFS('Official Medal Table'!$I:$I,'Each Gender Events'!$A67,'Official Medal Table'!$C:$C,'Each Gender Events'!BA$1,'Official Medal Table'!$E:$E,'Each Gender Events'!BA$2)*'Medal values'!$B$3
+ COUNTIFS('Official Medal Table'!$F:$F,'Each Gender Events'!$A67,'Official Medal Table'!$C:$C,'Each Gender Events'!BA$1,'Official Medal Table'!$E:$E,"Mixed")*'Medal values'!$B$1/2
+ COUNTIFS('Official Medal Table'!$G:$G,'Each Gender Events'!$A67,'Official Medal Table'!$C:$C,'Each Gender Events'!BA$1,'Official Medal Table'!$E:$E,"Mixed")*'Medal values'!$B$2/2
+ COUNTIFS('Official Medal Table'!$H:$H,'Each Gender Events'!$A67,'Official Medal Table'!$C:$C,'Each Gender Events'!BA$1,'Official Medal Table'!$E:$E,"Mixed")*'Medal values'!$B$3/2
+ COUNTIFS('Official Medal Table'!$I:$I,'Each Gender Events'!$A67,'Official Medal Table'!$C:$C,'Each Gender Events'!BA$1,'Official Medal Table'!$E:$E,"Mixed")*'Medal values'!$B$3/2</f>
        <v>0</v>
      </c>
      <c r="BB67">
        <f>COUNTIFS('Official Medal Table'!$F:$F,'Each Gender Events'!$A67,'Official Medal Table'!$C:$C,'Each Gender Events'!BB$1,'Official Medal Table'!$E:$E,'Each Gender Events'!BB$2)*'Medal values'!$B$1
+ COUNTIFS('Official Medal Table'!$G:$G,'Each Gender Events'!$A67,'Official Medal Table'!$C:$C,'Each Gender Events'!BB$1,'Official Medal Table'!$E:$E,'Each Gender Events'!BB$2)*'Medal values'!$B$2
+ COUNTIFS('Official Medal Table'!$H:$H,'Each Gender Events'!$A67,'Official Medal Table'!$C:$C,'Each Gender Events'!BB$1,'Official Medal Table'!$E:$E,'Each Gender Events'!BB$2)*'Medal values'!$B$3
+ COUNTIFS('Official Medal Table'!$I:$I,'Each Gender Events'!$A67,'Official Medal Table'!$C:$C,'Each Gender Events'!BB$1,'Official Medal Table'!$E:$E,'Each Gender Events'!BB$2)*'Medal values'!$B$3
+ COUNTIFS('Official Medal Table'!$F:$F,'Each Gender Events'!$A67,'Official Medal Table'!$C:$C,'Each Gender Events'!BB$1,'Official Medal Table'!$E:$E,"Mixed")*'Medal values'!$B$1/2
+ COUNTIFS('Official Medal Table'!$G:$G,'Each Gender Events'!$A67,'Official Medal Table'!$C:$C,'Each Gender Events'!BB$1,'Official Medal Table'!$E:$E,"Mixed")*'Medal values'!$B$2/2
+ COUNTIFS('Official Medal Table'!$H:$H,'Each Gender Events'!$A67,'Official Medal Table'!$C:$C,'Each Gender Events'!BB$1,'Official Medal Table'!$E:$E,"Mixed")*'Medal values'!$B$3/2
+ COUNTIFS('Official Medal Table'!$I:$I,'Each Gender Events'!$A67,'Official Medal Table'!$C:$C,'Each Gender Events'!BB$1,'Official Medal Table'!$E:$E,"Mixed")*'Medal values'!$B$3/2</f>
        <v>0</v>
      </c>
      <c r="BC67">
        <f>COUNTIFS('Official Medal Table'!$F:$F,'Each Gender Events'!$A67,'Official Medal Table'!$C:$C,'Each Gender Events'!BC$1,'Official Medal Table'!$E:$E,'Each Gender Events'!BC$2)*'Medal values'!$B$1
+ COUNTIFS('Official Medal Table'!$G:$G,'Each Gender Events'!$A67,'Official Medal Table'!$C:$C,'Each Gender Events'!BC$1,'Official Medal Table'!$E:$E,'Each Gender Events'!BC$2)*'Medal values'!$B$2
+ COUNTIFS('Official Medal Table'!$H:$H,'Each Gender Events'!$A67,'Official Medal Table'!$C:$C,'Each Gender Events'!BC$1,'Official Medal Table'!$E:$E,'Each Gender Events'!BC$2)*'Medal values'!$B$3
+ COUNTIFS('Official Medal Table'!$I:$I,'Each Gender Events'!$A67,'Official Medal Table'!$C:$C,'Each Gender Events'!BC$1,'Official Medal Table'!$E:$E,'Each Gender Events'!BC$2)*'Medal values'!$B$3
+ COUNTIFS('Official Medal Table'!$F:$F,'Each Gender Events'!$A67,'Official Medal Table'!$C:$C,'Each Gender Events'!BC$1,'Official Medal Table'!$E:$E,"Mixed")*'Medal values'!$B$1/2
+ COUNTIFS('Official Medal Table'!$G:$G,'Each Gender Events'!$A67,'Official Medal Table'!$C:$C,'Each Gender Events'!BC$1,'Official Medal Table'!$E:$E,"Mixed")*'Medal values'!$B$2/2
+ COUNTIFS('Official Medal Table'!$H:$H,'Each Gender Events'!$A67,'Official Medal Table'!$C:$C,'Each Gender Events'!BC$1,'Official Medal Table'!$E:$E,"Mixed")*'Medal values'!$B$3/2
+ COUNTIFS('Official Medal Table'!$I:$I,'Each Gender Events'!$A67,'Official Medal Table'!$C:$C,'Each Gender Events'!BC$1,'Official Medal Table'!$E:$E,"Mixed")*'Medal values'!$B$3/2</f>
        <v>0</v>
      </c>
      <c r="BD67">
        <f>COUNTIFS('Official Medal Table'!$F:$F,'Each Gender Events'!$A67,'Official Medal Table'!$C:$C,'Each Gender Events'!BD$1,'Official Medal Table'!$E:$E,'Each Gender Events'!BD$2)*'Medal values'!$B$1
+ COUNTIFS('Official Medal Table'!$G:$G,'Each Gender Events'!$A67,'Official Medal Table'!$C:$C,'Each Gender Events'!BD$1,'Official Medal Table'!$E:$E,'Each Gender Events'!BD$2)*'Medal values'!$B$2
+ COUNTIFS('Official Medal Table'!$H:$H,'Each Gender Events'!$A67,'Official Medal Table'!$C:$C,'Each Gender Events'!BD$1,'Official Medal Table'!$E:$E,'Each Gender Events'!BD$2)*'Medal values'!$B$3
+ COUNTIFS('Official Medal Table'!$I:$I,'Each Gender Events'!$A67,'Official Medal Table'!$C:$C,'Each Gender Events'!BD$1,'Official Medal Table'!$E:$E,'Each Gender Events'!BD$2)*'Medal values'!$B$3
+ COUNTIFS('Official Medal Table'!$F:$F,'Each Gender Events'!$A67,'Official Medal Table'!$C:$C,'Each Gender Events'!BD$1,'Official Medal Table'!$E:$E,"Mixed")*'Medal values'!$B$1/2
+ COUNTIFS('Official Medal Table'!$G:$G,'Each Gender Events'!$A67,'Official Medal Table'!$C:$C,'Each Gender Events'!BD$1,'Official Medal Table'!$E:$E,"Mixed")*'Medal values'!$B$2/2
+ COUNTIFS('Official Medal Table'!$H:$H,'Each Gender Events'!$A67,'Official Medal Table'!$C:$C,'Each Gender Events'!BD$1,'Official Medal Table'!$E:$E,"Mixed")*'Medal values'!$B$3/2
+ COUNTIFS('Official Medal Table'!$I:$I,'Each Gender Events'!$A67,'Official Medal Table'!$C:$C,'Each Gender Events'!BD$1,'Official Medal Table'!$E:$E,"Mixed")*'Medal values'!$B$3/2</f>
        <v>0</v>
      </c>
      <c r="BE67">
        <f>COUNTIFS('Official Medal Table'!$F:$F,'Each Gender Events'!$A67,'Official Medal Table'!$C:$C,'Each Gender Events'!BE$1,'Official Medal Table'!$E:$E,'Each Gender Events'!BE$2)*'Medal values'!$B$1
+ COUNTIFS('Official Medal Table'!$G:$G,'Each Gender Events'!$A67,'Official Medal Table'!$C:$C,'Each Gender Events'!BE$1,'Official Medal Table'!$E:$E,'Each Gender Events'!BE$2)*'Medal values'!$B$2
+ COUNTIFS('Official Medal Table'!$H:$H,'Each Gender Events'!$A67,'Official Medal Table'!$C:$C,'Each Gender Events'!BE$1,'Official Medal Table'!$E:$E,'Each Gender Events'!BE$2)*'Medal values'!$B$3
+ COUNTIFS('Official Medal Table'!$I:$I,'Each Gender Events'!$A67,'Official Medal Table'!$C:$C,'Each Gender Events'!BE$1,'Official Medal Table'!$E:$E,'Each Gender Events'!BE$2)*'Medal values'!$B$3
+ COUNTIFS('Official Medal Table'!$F:$F,'Each Gender Events'!$A67,'Official Medal Table'!$C:$C,'Each Gender Events'!BE$1,'Official Medal Table'!$E:$E,"Mixed")*'Medal values'!$B$1/2
+ COUNTIFS('Official Medal Table'!$G:$G,'Each Gender Events'!$A67,'Official Medal Table'!$C:$C,'Each Gender Events'!BE$1,'Official Medal Table'!$E:$E,"Mixed")*'Medal values'!$B$2/2
+ COUNTIFS('Official Medal Table'!$H:$H,'Each Gender Events'!$A67,'Official Medal Table'!$C:$C,'Each Gender Events'!BE$1,'Official Medal Table'!$E:$E,"Mixed")*'Medal values'!$B$3/2
+ COUNTIFS('Official Medal Table'!$I:$I,'Each Gender Events'!$A67,'Official Medal Table'!$C:$C,'Each Gender Events'!BE$1,'Official Medal Table'!$E:$E,"Mixed")*'Medal values'!$B$3/2</f>
        <v>0</v>
      </c>
      <c r="BF67">
        <f>COUNTIFS('Official Medal Table'!$F:$F,'Each Gender Events'!$A67,'Official Medal Table'!$C:$C,'Each Gender Events'!BF$1,'Official Medal Table'!$E:$E,'Each Gender Events'!BF$2)*'Medal values'!$B$1
+ COUNTIFS('Official Medal Table'!$G:$G,'Each Gender Events'!$A67,'Official Medal Table'!$C:$C,'Each Gender Events'!BF$1,'Official Medal Table'!$E:$E,'Each Gender Events'!BF$2)*'Medal values'!$B$2
+ COUNTIFS('Official Medal Table'!$H:$H,'Each Gender Events'!$A67,'Official Medal Table'!$C:$C,'Each Gender Events'!BF$1,'Official Medal Table'!$E:$E,'Each Gender Events'!BF$2)*'Medal values'!$B$3
+ COUNTIFS('Official Medal Table'!$I:$I,'Each Gender Events'!$A67,'Official Medal Table'!$C:$C,'Each Gender Events'!BF$1,'Official Medal Table'!$E:$E,'Each Gender Events'!BF$2)*'Medal values'!$B$3
+ COUNTIFS('Official Medal Table'!$F:$F,'Each Gender Events'!$A67,'Official Medal Table'!$C:$C,'Each Gender Events'!BF$1,'Official Medal Table'!$E:$E,"Mixed")*'Medal values'!$B$1/2
+ COUNTIFS('Official Medal Table'!$G:$G,'Each Gender Events'!$A67,'Official Medal Table'!$C:$C,'Each Gender Events'!BF$1,'Official Medal Table'!$E:$E,"Mixed")*'Medal values'!$B$2/2
+ COUNTIFS('Official Medal Table'!$H:$H,'Each Gender Events'!$A67,'Official Medal Table'!$C:$C,'Each Gender Events'!BF$1,'Official Medal Table'!$E:$E,"Mixed")*'Medal values'!$B$3/2
+ COUNTIFS('Official Medal Table'!$I:$I,'Each Gender Events'!$A67,'Official Medal Table'!$C:$C,'Each Gender Events'!BF$1,'Official Medal Table'!$E:$E,"Mixed")*'Medal values'!$B$3/2</f>
        <v>0</v>
      </c>
      <c r="BG67">
        <f>COUNTIFS('Official Medal Table'!$F:$F,'Each Gender Events'!$A67,'Official Medal Table'!$C:$C,'Each Gender Events'!BG$1,'Official Medal Table'!$E:$E,'Each Gender Events'!BG$2)*'Medal values'!$B$1
+ COUNTIFS('Official Medal Table'!$G:$G,'Each Gender Events'!$A67,'Official Medal Table'!$C:$C,'Each Gender Events'!BG$1,'Official Medal Table'!$E:$E,'Each Gender Events'!BG$2)*'Medal values'!$B$2
+ COUNTIFS('Official Medal Table'!$H:$H,'Each Gender Events'!$A67,'Official Medal Table'!$C:$C,'Each Gender Events'!BG$1,'Official Medal Table'!$E:$E,'Each Gender Events'!BG$2)*'Medal values'!$B$3
+ COUNTIFS('Official Medal Table'!$I:$I,'Each Gender Events'!$A67,'Official Medal Table'!$C:$C,'Each Gender Events'!BG$1,'Official Medal Table'!$E:$E,'Each Gender Events'!BG$2)*'Medal values'!$B$3
+ COUNTIFS('Official Medal Table'!$F:$F,'Each Gender Events'!$A67,'Official Medal Table'!$C:$C,'Each Gender Events'!BG$1,'Official Medal Table'!$E:$E,"Mixed")*'Medal values'!$B$1/2
+ COUNTIFS('Official Medal Table'!$G:$G,'Each Gender Events'!$A67,'Official Medal Table'!$C:$C,'Each Gender Events'!BG$1,'Official Medal Table'!$E:$E,"Mixed")*'Medal values'!$B$2/2
+ COUNTIFS('Official Medal Table'!$H:$H,'Each Gender Events'!$A67,'Official Medal Table'!$C:$C,'Each Gender Events'!BG$1,'Official Medal Table'!$E:$E,"Mixed")*'Medal values'!$B$3/2
+ COUNTIFS('Official Medal Table'!$I:$I,'Each Gender Events'!$A67,'Official Medal Table'!$C:$C,'Each Gender Events'!BG$1,'Official Medal Table'!$E:$E,"Mixed")*'Medal values'!$B$3/2</f>
        <v>0</v>
      </c>
      <c r="BH67">
        <f>COUNTIFS('Official Medal Table'!$F:$F,'Each Gender Events'!$A67,'Official Medal Table'!$C:$C,'Each Gender Events'!BH$1,'Official Medal Table'!$E:$E,'Each Gender Events'!BH$2)*'Medal values'!$B$1
+ COUNTIFS('Official Medal Table'!$G:$G,'Each Gender Events'!$A67,'Official Medal Table'!$C:$C,'Each Gender Events'!BH$1,'Official Medal Table'!$E:$E,'Each Gender Events'!BH$2)*'Medal values'!$B$2
+ COUNTIFS('Official Medal Table'!$H:$H,'Each Gender Events'!$A67,'Official Medal Table'!$C:$C,'Each Gender Events'!BH$1,'Official Medal Table'!$E:$E,'Each Gender Events'!BH$2)*'Medal values'!$B$3
+ COUNTIFS('Official Medal Table'!$I:$I,'Each Gender Events'!$A67,'Official Medal Table'!$C:$C,'Each Gender Events'!BH$1,'Official Medal Table'!$E:$E,'Each Gender Events'!BH$2)*'Medal values'!$B$3
+ COUNTIFS('Official Medal Table'!$F:$F,'Each Gender Events'!$A67,'Official Medal Table'!$C:$C,'Each Gender Events'!BH$1,'Official Medal Table'!$E:$E,"Mixed")*'Medal values'!$B$1/2
+ COUNTIFS('Official Medal Table'!$G:$G,'Each Gender Events'!$A67,'Official Medal Table'!$C:$C,'Each Gender Events'!BH$1,'Official Medal Table'!$E:$E,"Mixed")*'Medal values'!$B$2/2
+ COUNTIFS('Official Medal Table'!$H:$H,'Each Gender Events'!$A67,'Official Medal Table'!$C:$C,'Each Gender Events'!BH$1,'Official Medal Table'!$E:$E,"Mixed")*'Medal values'!$B$3/2
+ COUNTIFS('Official Medal Table'!$I:$I,'Each Gender Events'!$A67,'Official Medal Table'!$C:$C,'Each Gender Events'!BH$1,'Official Medal Table'!$E:$E,"Mixed")*'Medal values'!$B$3/2</f>
        <v>0</v>
      </c>
      <c r="BI67">
        <f>COUNTIFS('Official Medal Table'!$F:$F,'Each Gender Events'!$A67,'Official Medal Table'!$C:$C,'Each Gender Events'!BI$1,'Official Medal Table'!$E:$E,'Each Gender Events'!BI$2)*'Medal values'!$B$1
+ COUNTIFS('Official Medal Table'!$G:$G,'Each Gender Events'!$A67,'Official Medal Table'!$C:$C,'Each Gender Events'!BI$1,'Official Medal Table'!$E:$E,'Each Gender Events'!BI$2)*'Medal values'!$B$2
+ COUNTIFS('Official Medal Table'!$H:$H,'Each Gender Events'!$A67,'Official Medal Table'!$C:$C,'Each Gender Events'!BI$1,'Official Medal Table'!$E:$E,'Each Gender Events'!BI$2)*'Medal values'!$B$3
+ COUNTIFS('Official Medal Table'!$I:$I,'Each Gender Events'!$A67,'Official Medal Table'!$C:$C,'Each Gender Events'!BI$1,'Official Medal Table'!$E:$E,'Each Gender Events'!BI$2)*'Medal values'!$B$3
+ COUNTIFS('Official Medal Table'!$F:$F,'Each Gender Events'!$A67,'Official Medal Table'!$C:$C,'Each Gender Events'!BI$1,'Official Medal Table'!$E:$E,"Mixed")*'Medal values'!$B$1/2
+ COUNTIFS('Official Medal Table'!$G:$G,'Each Gender Events'!$A67,'Official Medal Table'!$C:$C,'Each Gender Events'!BI$1,'Official Medal Table'!$E:$E,"Mixed")*'Medal values'!$B$2/2
+ COUNTIFS('Official Medal Table'!$H:$H,'Each Gender Events'!$A67,'Official Medal Table'!$C:$C,'Each Gender Events'!BI$1,'Official Medal Table'!$E:$E,"Mixed")*'Medal values'!$B$3/2
+ COUNTIFS('Official Medal Table'!$I:$I,'Each Gender Events'!$A67,'Official Medal Table'!$C:$C,'Each Gender Events'!BI$1,'Official Medal Table'!$E:$E,"Mixed")*'Medal values'!$B$3/2</f>
        <v>0</v>
      </c>
      <c r="BJ67">
        <f>COUNTIFS('Official Medal Table'!$F:$F,'Each Gender Events'!$A67,'Official Medal Table'!$C:$C,'Each Gender Events'!BJ$1,'Official Medal Table'!$E:$E,'Each Gender Events'!BJ$2)*'Medal values'!$B$1
+ COUNTIFS('Official Medal Table'!$G:$G,'Each Gender Events'!$A67,'Official Medal Table'!$C:$C,'Each Gender Events'!BJ$1,'Official Medal Table'!$E:$E,'Each Gender Events'!BJ$2)*'Medal values'!$B$2
+ COUNTIFS('Official Medal Table'!$H:$H,'Each Gender Events'!$A67,'Official Medal Table'!$C:$C,'Each Gender Events'!BJ$1,'Official Medal Table'!$E:$E,'Each Gender Events'!BJ$2)*'Medal values'!$B$3
+ COUNTIFS('Official Medal Table'!$I:$I,'Each Gender Events'!$A67,'Official Medal Table'!$C:$C,'Each Gender Events'!BJ$1,'Official Medal Table'!$E:$E,'Each Gender Events'!BJ$2)*'Medal values'!$B$3
+ COUNTIFS('Official Medal Table'!$F:$F,'Each Gender Events'!$A67,'Official Medal Table'!$C:$C,'Each Gender Events'!BJ$1,'Official Medal Table'!$E:$E,"Mixed")*'Medal values'!$B$1/2
+ COUNTIFS('Official Medal Table'!$G:$G,'Each Gender Events'!$A67,'Official Medal Table'!$C:$C,'Each Gender Events'!BJ$1,'Official Medal Table'!$E:$E,"Mixed")*'Medal values'!$B$2/2
+ COUNTIFS('Official Medal Table'!$H:$H,'Each Gender Events'!$A67,'Official Medal Table'!$C:$C,'Each Gender Events'!BJ$1,'Official Medal Table'!$E:$E,"Mixed")*'Medal values'!$B$3/2
+ COUNTIFS('Official Medal Table'!$I:$I,'Each Gender Events'!$A67,'Official Medal Table'!$C:$C,'Each Gender Events'!BJ$1,'Official Medal Table'!$E:$E,"Mixed")*'Medal values'!$B$3/2</f>
        <v>0</v>
      </c>
      <c r="BK67">
        <f>COUNTIFS('Official Medal Table'!$F:$F,'Each Gender Events'!$A67,'Official Medal Table'!$C:$C,'Each Gender Events'!BK$1,'Official Medal Table'!$E:$E,'Each Gender Events'!BK$2)*'Medal values'!$B$1
+ COUNTIFS('Official Medal Table'!$G:$G,'Each Gender Events'!$A67,'Official Medal Table'!$C:$C,'Each Gender Events'!BK$1,'Official Medal Table'!$E:$E,'Each Gender Events'!BK$2)*'Medal values'!$B$2
+ COUNTIFS('Official Medal Table'!$H:$H,'Each Gender Events'!$A67,'Official Medal Table'!$C:$C,'Each Gender Events'!BK$1,'Official Medal Table'!$E:$E,'Each Gender Events'!BK$2)*'Medal values'!$B$3
+ COUNTIFS('Official Medal Table'!$I:$I,'Each Gender Events'!$A67,'Official Medal Table'!$C:$C,'Each Gender Events'!BK$1,'Official Medal Table'!$E:$E,'Each Gender Events'!BK$2)*'Medal values'!$B$3
+ COUNTIFS('Official Medal Table'!$F:$F,'Each Gender Events'!$A67,'Official Medal Table'!$C:$C,'Each Gender Events'!BK$1,'Official Medal Table'!$E:$E,"Mixed")*'Medal values'!$B$1/2
+ COUNTIFS('Official Medal Table'!$G:$G,'Each Gender Events'!$A67,'Official Medal Table'!$C:$C,'Each Gender Events'!BK$1,'Official Medal Table'!$E:$E,"Mixed")*'Medal values'!$B$2/2
+ COUNTIFS('Official Medal Table'!$H:$H,'Each Gender Events'!$A67,'Official Medal Table'!$C:$C,'Each Gender Events'!BK$1,'Official Medal Table'!$E:$E,"Mixed")*'Medal values'!$B$3/2
+ COUNTIFS('Official Medal Table'!$I:$I,'Each Gender Events'!$A67,'Official Medal Table'!$C:$C,'Each Gender Events'!BK$1,'Official Medal Table'!$E:$E,"Mixed")*'Medal values'!$B$3/2</f>
        <v>0</v>
      </c>
      <c r="BL67">
        <f>COUNTIFS('Official Medal Table'!$F:$F,'Each Gender Events'!$A67,'Official Medal Table'!$C:$C,'Each Gender Events'!BL$1,'Official Medal Table'!$E:$E,'Each Gender Events'!BL$2)*'Medal values'!$B$1
+ COUNTIFS('Official Medal Table'!$G:$G,'Each Gender Events'!$A67,'Official Medal Table'!$C:$C,'Each Gender Events'!BL$1,'Official Medal Table'!$E:$E,'Each Gender Events'!BL$2)*'Medal values'!$B$2
+ COUNTIFS('Official Medal Table'!$H:$H,'Each Gender Events'!$A67,'Official Medal Table'!$C:$C,'Each Gender Events'!BL$1,'Official Medal Table'!$E:$E,'Each Gender Events'!BL$2)*'Medal values'!$B$3
+ COUNTIFS('Official Medal Table'!$I:$I,'Each Gender Events'!$A67,'Official Medal Table'!$C:$C,'Each Gender Events'!BL$1,'Official Medal Table'!$E:$E,'Each Gender Events'!BL$2)*'Medal values'!$B$3
+ COUNTIFS('Official Medal Table'!$F:$F,'Each Gender Events'!$A67,'Official Medal Table'!$C:$C,'Each Gender Events'!BL$1,'Official Medal Table'!$E:$E,"Mixed")*'Medal values'!$B$1/2
+ COUNTIFS('Official Medal Table'!$G:$G,'Each Gender Events'!$A67,'Official Medal Table'!$C:$C,'Each Gender Events'!BL$1,'Official Medal Table'!$E:$E,"Mixed")*'Medal values'!$B$2/2
+ COUNTIFS('Official Medal Table'!$H:$H,'Each Gender Events'!$A67,'Official Medal Table'!$C:$C,'Each Gender Events'!BL$1,'Official Medal Table'!$E:$E,"Mixed")*'Medal values'!$B$3/2
+ COUNTIFS('Official Medal Table'!$I:$I,'Each Gender Events'!$A67,'Official Medal Table'!$C:$C,'Each Gender Events'!BL$1,'Official Medal Table'!$E:$E,"Mixed")*'Medal values'!$B$3/2</f>
        <v>0</v>
      </c>
      <c r="BM67">
        <f>COUNTIFS('Official Medal Table'!$F:$F,'Each Gender Events'!$A67,'Official Medal Table'!$C:$C,'Each Gender Events'!BM$1,'Official Medal Table'!$E:$E,'Each Gender Events'!BM$2)*'Medal values'!$B$1
+ COUNTIFS('Official Medal Table'!$G:$G,'Each Gender Events'!$A67,'Official Medal Table'!$C:$C,'Each Gender Events'!BM$1,'Official Medal Table'!$E:$E,'Each Gender Events'!BM$2)*'Medal values'!$B$2
+ COUNTIFS('Official Medal Table'!$H:$H,'Each Gender Events'!$A67,'Official Medal Table'!$C:$C,'Each Gender Events'!BM$1,'Official Medal Table'!$E:$E,'Each Gender Events'!BM$2)*'Medal values'!$B$3
+ COUNTIFS('Official Medal Table'!$I:$I,'Each Gender Events'!$A67,'Official Medal Table'!$C:$C,'Each Gender Events'!BM$1,'Official Medal Table'!$E:$E,'Each Gender Events'!BM$2)*'Medal values'!$B$3
+ COUNTIFS('Official Medal Table'!$F:$F,'Each Gender Events'!$A67,'Official Medal Table'!$C:$C,'Each Gender Events'!BM$1,'Official Medal Table'!$E:$E,"Mixed")*'Medal values'!$B$1/2
+ COUNTIFS('Official Medal Table'!$G:$G,'Each Gender Events'!$A67,'Official Medal Table'!$C:$C,'Each Gender Events'!BM$1,'Official Medal Table'!$E:$E,"Mixed")*'Medal values'!$B$2/2
+ COUNTIFS('Official Medal Table'!$H:$H,'Each Gender Events'!$A67,'Official Medal Table'!$C:$C,'Each Gender Events'!BM$1,'Official Medal Table'!$E:$E,"Mixed")*'Medal values'!$B$3/2
+ COUNTIFS('Official Medal Table'!$I:$I,'Each Gender Events'!$A67,'Official Medal Table'!$C:$C,'Each Gender Events'!BM$1,'Official Medal Table'!$E:$E,"Mixed")*'Medal values'!$B$3/2</f>
        <v>0</v>
      </c>
      <c r="BN67">
        <f>COUNTIFS('Official Medal Table'!$F:$F,'Each Gender Events'!$A67,'Official Medal Table'!$C:$C,'Each Gender Events'!BN$1,'Official Medal Table'!$E:$E,'Each Gender Events'!BN$2)*'Medal values'!$B$1
+ COUNTIFS('Official Medal Table'!$G:$G,'Each Gender Events'!$A67,'Official Medal Table'!$C:$C,'Each Gender Events'!BN$1,'Official Medal Table'!$E:$E,'Each Gender Events'!BN$2)*'Medal values'!$B$2
+ COUNTIFS('Official Medal Table'!$H:$H,'Each Gender Events'!$A67,'Official Medal Table'!$C:$C,'Each Gender Events'!BN$1,'Official Medal Table'!$E:$E,'Each Gender Events'!BN$2)*'Medal values'!$B$3
+ COUNTIFS('Official Medal Table'!$I:$I,'Each Gender Events'!$A67,'Official Medal Table'!$C:$C,'Each Gender Events'!BN$1,'Official Medal Table'!$E:$E,'Each Gender Events'!BN$2)*'Medal values'!$B$3
+ COUNTIFS('Official Medal Table'!$F:$F,'Each Gender Events'!$A67,'Official Medal Table'!$C:$C,'Each Gender Events'!BN$1,'Official Medal Table'!$E:$E,"Mixed")*'Medal values'!$B$1/2
+ COUNTIFS('Official Medal Table'!$G:$G,'Each Gender Events'!$A67,'Official Medal Table'!$C:$C,'Each Gender Events'!BN$1,'Official Medal Table'!$E:$E,"Mixed")*'Medal values'!$B$2/2
+ COUNTIFS('Official Medal Table'!$H:$H,'Each Gender Events'!$A67,'Official Medal Table'!$C:$C,'Each Gender Events'!BN$1,'Official Medal Table'!$E:$E,"Mixed")*'Medal values'!$B$3/2
+ COUNTIFS('Official Medal Table'!$I:$I,'Each Gender Events'!$A67,'Official Medal Table'!$C:$C,'Each Gender Events'!BN$1,'Official Medal Table'!$E:$E,"Mixed")*'Medal values'!$B$3/2</f>
        <v>0</v>
      </c>
      <c r="BO67">
        <f>COUNTIFS('Official Medal Table'!$F:$F,'Each Gender Events'!$A67,'Official Medal Table'!$C:$C,'Each Gender Events'!BO$1,'Official Medal Table'!$E:$E,'Each Gender Events'!BO$2)*'Medal values'!$B$1
+ COUNTIFS('Official Medal Table'!$G:$G,'Each Gender Events'!$A67,'Official Medal Table'!$C:$C,'Each Gender Events'!BO$1,'Official Medal Table'!$E:$E,'Each Gender Events'!BO$2)*'Medal values'!$B$2
+ COUNTIFS('Official Medal Table'!$H:$H,'Each Gender Events'!$A67,'Official Medal Table'!$C:$C,'Each Gender Events'!BO$1,'Official Medal Table'!$E:$E,'Each Gender Events'!BO$2)*'Medal values'!$B$3
+ COUNTIFS('Official Medal Table'!$I:$I,'Each Gender Events'!$A67,'Official Medal Table'!$C:$C,'Each Gender Events'!BO$1,'Official Medal Table'!$E:$E,'Each Gender Events'!BO$2)*'Medal values'!$B$3
+ COUNTIFS('Official Medal Table'!$F:$F,'Each Gender Events'!$A67,'Official Medal Table'!$C:$C,'Each Gender Events'!BO$1,'Official Medal Table'!$E:$E,"Mixed")*'Medal values'!$B$1/2
+ COUNTIFS('Official Medal Table'!$G:$G,'Each Gender Events'!$A67,'Official Medal Table'!$C:$C,'Each Gender Events'!BO$1,'Official Medal Table'!$E:$E,"Mixed")*'Medal values'!$B$2/2
+ COUNTIFS('Official Medal Table'!$H:$H,'Each Gender Events'!$A67,'Official Medal Table'!$C:$C,'Each Gender Events'!BO$1,'Official Medal Table'!$E:$E,"Mixed")*'Medal values'!$B$3/2
+ COUNTIFS('Official Medal Table'!$I:$I,'Each Gender Events'!$A67,'Official Medal Table'!$C:$C,'Each Gender Events'!BO$1,'Official Medal Table'!$E:$E,"Mixed")*'Medal values'!$B$3/2</f>
        <v>0</v>
      </c>
      <c r="BP67">
        <f>COUNTIFS('Official Medal Table'!$F:$F,'Each Gender Events'!$A67,'Official Medal Table'!$C:$C,'Each Gender Events'!BP$1,'Official Medal Table'!$E:$E,'Each Gender Events'!BP$2)*'Medal values'!$B$1
+ COUNTIFS('Official Medal Table'!$G:$G,'Each Gender Events'!$A67,'Official Medal Table'!$C:$C,'Each Gender Events'!BP$1,'Official Medal Table'!$E:$E,'Each Gender Events'!BP$2)*'Medal values'!$B$2
+ COUNTIFS('Official Medal Table'!$H:$H,'Each Gender Events'!$A67,'Official Medal Table'!$C:$C,'Each Gender Events'!BP$1,'Official Medal Table'!$E:$E,'Each Gender Events'!BP$2)*'Medal values'!$B$3
+ COUNTIFS('Official Medal Table'!$I:$I,'Each Gender Events'!$A67,'Official Medal Table'!$C:$C,'Each Gender Events'!BP$1,'Official Medal Table'!$E:$E,'Each Gender Events'!BP$2)*'Medal values'!$B$3
+ COUNTIFS('Official Medal Table'!$F:$F,'Each Gender Events'!$A67,'Official Medal Table'!$C:$C,'Each Gender Events'!BP$1,'Official Medal Table'!$E:$E,"Mixed")*'Medal values'!$B$1/2
+ COUNTIFS('Official Medal Table'!$G:$G,'Each Gender Events'!$A67,'Official Medal Table'!$C:$C,'Each Gender Events'!BP$1,'Official Medal Table'!$E:$E,"Mixed")*'Medal values'!$B$2/2
+ COUNTIFS('Official Medal Table'!$H:$H,'Each Gender Events'!$A67,'Official Medal Table'!$C:$C,'Each Gender Events'!BP$1,'Official Medal Table'!$E:$E,"Mixed")*'Medal values'!$B$3/2
+ COUNTIFS('Official Medal Table'!$I:$I,'Each Gender Events'!$A67,'Official Medal Table'!$C:$C,'Each Gender Events'!BP$1,'Official Medal Table'!$E:$E,"Mixed")*'Medal values'!$B$3/2</f>
        <v>0</v>
      </c>
      <c r="BQ67">
        <f>COUNTIFS('Official Medal Table'!$F:$F,'Each Gender Events'!$A67,'Official Medal Table'!$C:$C,'Each Gender Events'!BQ$1,'Official Medal Table'!$E:$E,'Each Gender Events'!BQ$2)*'Medal values'!$B$1
+ COUNTIFS('Official Medal Table'!$G:$G,'Each Gender Events'!$A67,'Official Medal Table'!$C:$C,'Each Gender Events'!BQ$1,'Official Medal Table'!$E:$E,'Each Gender Events'!BQ$2)*'Medal values'!$B$2
+ COUNTIFS('Official Medal Table'!$H:$H,'Each Gender Events'!$A67,'Official Medal Table'!$C:$C,'Each Gender Events'!BQ$1,'Official Medal Table'!$E:$E,'Each Gender Events'!BQ$2)*'Medal values'!$B$3
+ COUNTIFS('Official Medal Table'!$I:$I,'Each Gender Events'!$A67,'Official Medal Table'!$C:$C,'Each Gender Events'!BQ$1,'Official Medal Table'!$E:$E,'Each Gender Events'!BQ$2)*'Medal values'!$B$3
+ COUNTIFS('Official Medal Table'!$F:$F,'Each Gender Events'!$A67,'Official Medal Table'!$C:$C,'Each Gender Events'!BQ$1,'Official Medal Table'!$E:$E,"Mixed")*'Medal values'!$B$1/2
+ COUNTIFS('Official Medal Table'!$G:$G,'Each Gender Events'!$A67,'Official Medal Table'!$C:$C,'Each Gender Events'!BQ$1,'Official Medal Table'!$E:$E,"Mixed")*'Medal values'!$B$2/2
+ COUNTIFS('Official Medal Table'!$H:$H,'Each Gender Events'!$A67,'Official Medal Table'!$C:$C,'Each Gender Events'!BQ$1,'Official Medal Table'!$E:$E,"Mixed")*'Medal values'!$B$3/2
+ COUNTIFS('Official Medal Table'!$I:$I,'Each Gender Events'!$A67,'Official Medal Table'!$C:$C,'Each Gender Events'!BQ$1,'Official Medal Table'!$E:$E,"Mixed")*'Medal values'!$B$3/2</f>
        <v>0</v>
      </c>
      <c r="BR67">
        <f>COUNTIFS('Official Medal Table'!$F:$F,'Each Gender Events'!$A67,'Official Medal Table'!$C:$C,'Each Gender Events'!BR$1,'Official Medal Table'!$E:$E,'Each Gender Events'!BR$2)*'Medal values'!$B$1
+ COUNTIFS('Official Medal Table'!$G:$G,'Each Gender Events'!$A67,'Official Medal Table'!$C:$C,'Each Gender Events'!BR$1,'Official Medal Table'!$E:$E,'Each Gender Events'!BR$2)*'Medal values'!$B$2
+ COUNTIFS('Official Medal Table'!$H:$H,'Each Gender Events'!$A67,'Official Medal Table'!$C:$C,'Each Gender Events'!BR$1,'Official Medal Table'!$E:$E,'Each Gender Events'!BR$2)*'Medal values'!$B$3
+ COUNTIFS('Official Medal Table'!$I:$I,'Each Gender Events'!$A67,'Official Medal Table'!$C:$C,'Each Gender Events'!BR$1,'Official Medal Table'!$E:$E,'Each Gender Events'!BR$2)*'Medal values'!$B$3
+ COUNTIFS('Official Medal Table'!$F:$F,'Each Gender Events'!$A67,'Official Medal Table'!$C:$C,'Each Gender Events'!BR$1,'Official Medal Table'!$E:$E,"Mixed")*'Medal values'!$B$1/2
+ COUNTIFS('Official Medal Table'!$G:$G,'Each Gender Events'!$A67,'Official Medal Table'!$C:$C,'Each Gender Events'!BR$1,'Official Medal Table'!$E:$E,"Mixed")*'Medal values'!$B$2/2
+ COUNTIFS('Official Medal Table'!$H:$H,'Each Gender Events'!$A67,'Official Medal Table'!$C:$C,'Each Gender Events'!BR$1,'Official Medal Table'!$E:$E,"Mixed")*'Medal values'!$B$3/2
+ COUNTIFS('Official Medal Table'!$I:$I,'Each Gender Events'!$A67,'Official Medal Table'!$C:$C,'Each Gender Events'!BR$1,'Official Medal Table'!$E:$E,"Mixed")*'Medal values'!$B$3/2</f>
        <v>0</v>
      </c>
      <c r="BS67">
        <f>COUNTIFS('Official Medal Table'!$F:$F,'Each Gender Events'!$A67,'Official Medal Table'!$C:$C,'Each Gender Events'!BS$1,'Official Medal Table'!$E:$E,'Each Gender Events'!BS$2)*'Medal values'!$B$1
+ COUNTIFS('Official Medal Table'!$G:$G,'Each Gender Events'!$A67,'Official Medal Table'!$C:$C,'Each Gender Events'!BS$1,'Official Medal Table'!$E:$E,'Each Gender Events'!BS$2)*'Medal values'!$B$2
+ COUNTIFS('Official Medal Table'!$H:$H,'Each Gender Events'!$A67,'Official Medal Table'!$C:$C,'Each Gender Events'!BS$1,'Official Medal Table'!$E:$E,'Each Gender Events'!BS$2)*'Medal values'!$B$3
+ COUNTIFS('Official Medal Table'!$I:$I,'Each Gender Events'!$A67,'Official Medal Table'!$C:$C,'Each Gender Events'!BS$1,'Official Medal Table'!$E:$E,'Each Gender Events'!BS$2)*'Medal values'!$B$3
+ COUNTIFS('Official Medal Table'!$F:$F,'Each Gender Events'!$A67,'Official Medal Table'!$C:$C,'Each Gender Events'!BS$1,'Official Medal Table'!$E:$E,"Mixed")*'Medal values'!$B$1/2
+ COUNTIFS('Official Medal Table'!$G:$G,'Each Gender Events'!$A67,'Official Medal Table'!$C:$C,'Each Gender Events'!BS$1,'Official Medal Table'!$E:$E,"Mixed")*'Medal values'!$B$2/2
+ COUNTIFS('Official Medal Table'!$H:$H,'Each Gender Events'!$A67,'Official Medal Table'!$C:$C,'Each Gender Events'!BS$1,'Official Medal Table'!$E:$E,"Mixed")*'Medal values'!$B$3/2
+ COUNTIFS('Official Medal Table'!$I:$I,'Each Gender Events'!$A67,'Official Medal Table'!$C:$C,'Each Gender Events'!BS$1,'Official Medal Table'!$E:$E,"Mixed")*'Medal values'!$B$3/2</f>
        <v>0</v>
      </c>
      <c r="BT67">
        <f>COUNTIFS('Official Medal Table'!$F:$F,'Each Gender Events'!$A67,'Official Medal Table'!$C:$C,'Each Gender Events'!BT$1,'Official Medal Table'!$E:$E,'Each Gender Events'!BT$2)*'Medal values'!$B$1
+ COUNTIFS('Official Medal Table'!$G:$G,'Each Gender Events'!$A67,'Official Medal Table'!$C:$C,'Each Gender Events'!BT$1,'Official Medal Table'!$E:$E,'Each Gender Events'!BT$2)*'Medal values'!$B$2
+ COUNTIFS('Official Medal Table'!$H:$H,'Each Gender Events'!$A67,'Official Medal Table'!$C:$C,'Each Gender Events'!BT$1,'Official Medal Table'!$E:$E,'Each Gender Events'!BT$2)*'Medal values'!$B$3
+ COUNTIFS('Official Medal Table'!$I:$I,'Each Gender Events'!$A67,'Official Medal Table'!$C:$C,'Each Gender Events'!BT$1,'Official Medal Table'!$E:$E,'Each Gender Events'!BT$2)*'Medal values'!$B$3
+ COUNTIFS('Official Medal Table'!$F:$F,'Each Gender Events'!$A67,'Official Medal Table'!$C:$C,'Each Gender Events'!BT$1,'Official Medal Table'!$E:$E,"Mixed")*'Medal values'!$B$1/2
+ COUNTIFS('Official Medal Table'!$G:$G,'Each Gender Events'!$A67,'Official Medal Table'!$C:$C,'Each Gender Events'!BT$1,'Official Medal Table'!$E:$E,"Mixed")*'Medal values'!$B$2/2
+ COUNTIFS('Official Medal Table'!$H:$H,'Each Gender Events'!$A67,'Official Medal Table'!$C:$C,'Each Gender Events'!BT$1,'Official Medal Table'!$E:$E,"Mixed")*'Medal values'!$B$3/2
+ COUNTIFS('Official Medal Table'!$I:$I,'Each Gender Events'!$A67,'Official Medal Table'!$C:$C,'Each Gender Events'!BT$1,'Official Medal Table'!$E:$E,"Mixed")*'Medal values'!$B$3/2</f>
        <v>0</v>
      </c>
      <c r="BU67">
        <f>COUNTIFS('Official Medal Table'!$F:$F,'Each Gender Events'!$A67,'Official Medal Table'!$C:$C,'Each Gender Events'!BU$1,'Official Medal Table'!$E:$E,'Each Gender Events'!BU$2)*'Medal values'!$B$1
+ COUNTIFS('Official Medal Table'!$G:$G,'Each Gender Events'!$A67,'Official Medal Table'!$C:$C,'Each Gender Events'!BU$1,'Official Medal Table'!$E:$E,'Each Gender Events'!BU$2)*'Medal values'!$B$2
+ COUNTIFS('Official Medal Table'!$H:$H,'Each Gender Events'!$A67,'Official Medal Table'!$C:$C,'Each Gender Events'!BU$1,'Official Medal Table'!$E:$E,'Each Gender Events'!BU$2)*'Medal values'!$B$3
+ COUNTIFS('Official Medal Table'!$I:$I,'Each Gender Events'!$A67,'Official Medal Table'!$C:$C,'Each Gender Events'!BU$1,'Official Medal Table'!$E:$E,'Each Gender Events'!BU$2)*'Medal values'!$B$3
+ COUNTIFS('Official Medal Table'!$F:$F,'Each Gender Events'!$A67,'Official Medal Table'!$C:$C,'Each Gender Events'!BU$1,'Official Medal Table'!$E:$E,"Mixed")*'Medal values'!$B$1/2
+ COUNTIFS('Official Medal Table'!$G:$G,'Each Gender Events'!$A67,'Official Medal Table'!$C:$C,'Each Gender Events'!BU$1,'Official Medal Table'!$E:$E,"Mixed")*'Medal values'!$B$2/2
+ COUNTIFS('Official Medal Table'!$H:$H,'Each Gender Events'!$A67,'Official Medal Table'!$C:$C,'Each Gender Events'!BU$1,'Official Medal Table'!$E:$E,"Mixed")*'Medal values'!$B$3/2
+ COUNTIFS('Official Medal Table'!$I:$I,'Each Gender Events'!$A67,'Official Medal Table'!$C:$C,'Each Gender Events'!BU$1,'Official Medal Table'!$E:$E,"Mixed")*'Medal values'!$B$3/2</f>
        <v>0</v>
      </c>
      <c r="BV67">
        <f>COUNTIFS('Official Medal Table'!$F:$F,'Each Gender Events'!$A67,'Official Medal Table'!$C:$C,'Each Gender Events'!BV$1,'Official Medal Table'!$E:$E,'Each Gender Events'!BV$2)*'Medal values'!$B$1
+ COUNTIFS('Official Medal Table'!$G:$G,'Each Gender Events'!$A67,'Official Medal Table'!$C:$C,'Each Gender Events'!BV$1,'Official Medal Table'!$E:$E,'Each Gender Events'!BV$2)*'Medal values'!$B$2
+ COUNTIFS('Official Medal Table'!$H:$H,'Each Gender Events'!$A67,'Official Medal Table'!$C:$C,'Each Gender Events'!BV$1,'Official Medal Table'!$E:$E,'Each Gender Events'!BV$2)*'Medal values'!$B$3
+ COUNTIFS('Official Medal Table'!$I:$I,'Each Gender Events'!$A67,'Official Medal Table'!$C:$C,'Each Gender Events'!BV$1,'Official Medal Table'!$E:$E,'Each Gender Events'!BV$2)*'Medal values'!$B$3
+ COUNTIFS('Official Medal Table'!$F:$F,'Each Gender Events'!$A67,'Official Medal Table'!$C:$C,'Each Gender Events'!BV$1,'Official Medal Table'!$E:$E,"Mixed")*'Medal values'!$B$1/2
+ COUNTIFS('Official Medal Table'!$G:$G,'Each Gender Events'!$A67,'Official Medal Table'!$C:$C,'Each Gender Events'!BV$1,'Official Medal Table'!$E:$E,"Mixed")*'Medal values'!$B$2/2
+ COUNTIFS('Official Medal Table'!$H:$H,'Each Gender Events'!$A67,'Official Medal Table'!$C:$C,'Each Gender Events'!BV$1,'Official Medal Table'!$E:$E,"Mixed")*'Medal values'!$B$3/2
+ COUNTIFS('Official Medal Table'!$I:$I,'Each Gender Events'!$A67,'Official Medal Table'!$C:$C,'Each Gender Events'!BV$1,'Official Medal Table'!$E:$E,"Mixed")*'Medal values'!$B$3/2</f>
        <v>0</v>
      </c>
      <c r="BW67">
        <f>COUNTIFS('Official Medal Table'!$F:$F,'Each Gender Events'!$A67,'Official Medal Table'!$C:$C,'Each Gender Events'!BW$1,'Official Medal Table'!$E:$E,'Each Gender Events'!BW$2)*'Medal values'!$B$1
+ COUNTIFS('Official Medal Table'!$G:$G,'Each Gender Events'!$A67,'Official Medal Table'!$C:$C,'Each Gender Events'!BW$1,'Official Medal Table'!$E:$E,'Each Gender Events'!BW$2)*'Medal values'!$B$2
+ COUNTIFS('Official Medal Table'!$H:$H,'Each Gender Events'!$A67,'Official Medal Table'!$C:$C,'Each Gender Events'!BW$1,'Official Medal Table'!$E:$E,'Each Gender Events'!BW$2)*'Medal values'!$B$3
+ COUNTIFS('Official Medal Table'!$I:$I,'Each Gender Events'!$A67,'Official Medal Table'!$C:$C,'Each Gender Events'!BW$1,'Official Medal Table'!$E:$E,'Each Gender Events'!BW$2)*'Medal values'!$B$3
+ COUNTIFS('Official Medal Table'!$F:$F,'Each Gender Events'!$A67,'Official Medal Table'!$C:$C,'Each Gender Events'!BW$1,'Official Medal Table'!$E:$E,"Mixed")*'Medal values'!$B$1/2
+ COUNTIFS('Official Medal Table'!$G:$G,'Each Gender Events'!$A67,'Official Medal Table'!$C:$C,'Each Gender Events'!BW$1,'Official Medal Table'!$E:$E,"Mixed")*'Medal values'!$B$2/2
+ COUNTIFS('Official Medal Table'!$H:$H,'Each Gender Events'!$A67,'Official Medal Table'!$C:$C,'Each Gender Events'!BW$1,'Official Medal Table'!$E:$E,"Mixed")*'Medal values'!$B$3/2
+ COUNTIFS('Official Medal Table'!$I:$I,'Each Gender Events'!$A67,'Official Medal Table'!$C:$C,'Each Gender Events'!BW$1,'Official Medal Table'!$E:$E,"Mixed")*'Medal values'!$B$3/2</f>
        <v>0</v>
      </c>
      <c r="BX67">
        <f>COUNTIFS('Official Medal Table'!$F:$F,'Each Gender Events'!$A67,'Official Medal Table'!$C:$C,'Each Gender Events'!BX$1,'Official Medal Table'!$E:$E,'Each Gender Events'!BX$2)*'Medal values'!$B$1
+ COUNTIFS('Official Medal Table'!$G:$G,'Each Gender Events'!$A67,'Official Medal Table'!$C:$C,'Each Gender Events'!BX$1,'Official Medal Table'!$E:$E,'Each Gender Events'!BX$2)*'Medal values'!$B$2
+ COUNTIFS('Official Medal Table'!$H:$H,'Each Gender Events'!$A67,'Official Medal Table'!$C:$C,'Each Gender Events'!BX$1,'Official Medal Table'!$E:$E,'Each Gender Events'!BX$2)*'Medal values'!$B$3
+ COUNTIFS('Official Medal Table'!$I:$I,'Each Gender Events'!$A67,'Official Medal Table'!$C:$C,'Each Gender Events'!BX$1,'Official Medal Table'!$E:$E,'Each Gender Events'!BX$2)*'Medal values'!$B$3
+ COUNTIFS('Official Medal Table'!$F:$F,'Each Gender Events'!$A67,'Official Medal Table'!$C:$C,'Each Gender Events'!BX$1,'Official Medal Table'!$E:$E,"Mixed")*'Medal values'!$B$1/2
+ COUNTIFS('Official Medal Table'!$G:$G,'Each Gender Events'!$A67,'Official Medal Table'!$C:$C,'Each Gender Events'!BX$1,'Official Medal Table'!$E:$E,"Mixed")*'Medal values'!$B$2/2
+ COUNTIFS('Official Medal Table'!$H:$H,'Each Gender Events'!$A67,'Official Medal Table'!$C:$C,'Each Gender Events'!BX$1,'Official Medal Table'!$E:$E,"Mixed")*'Medal values'!$B$3/2
+ COUNTIFS('Official Medal Table'!$I:$I,'Each Gender Events'!$A67,'Official Medal Table'!$C:$C,'Each Gender Events'!BX$1,'Official Medal Table'!$E:$E,"Mixed")*'Medal values'!$B$3/2</f>
        <v>0</v>
      </c>
      <c r="BY67">
        <f>COUNTIFS('Official Medal Table'!$F:$F,'Each Gender Events'!$A67,'Official Medal Table'!$C:$C,'Each Gender Events'!BY$1,'Official Medal Table'!$E:$E,'Each Gender Events'!BY$2)*'Medal values'!$B$1
+ COUNTIFS('Official Medal Table'!$G:$G,'Each Gender Events'!$A67,'Official Medal Table'!$C:$C,'Each Gender Events'!BY$1,'Official Medal Table'!$E:$E,'Each Gender Events'!BY$2)*'Medal values'!$B$2
+ COUNTIFS('Official Medal Table'!$H:$H,'Each Gender Events'!$A67,'Official Medal Table'!$C:$C,'Each Gender Events'!BY$1,'Official Medal Table'!$E:$E,'Each Gender Events'!BY$2)*'Medal values'!$B$3
+ COUNTIFS('Official Medal Table'!$I:$I,'Each Gender Events'!$A67,'Official Medal Table'!$C:$C,'Each Gender Events'!BY$1,'Official Medal Table'!$E:$E,'Each Gender Events'!BY$2)*'Medal values'!$B$3
+ COUNTIFS('Official Medal Table'!$F:$F,'Each Gender Events'!$A67,'Official Medal Table'!$C:$C,'Each Gender Events'!BY$1,'Official Medal Table'!$E:$E,"Mixed")*'Medal values'!$B$1/2
+ COUNTIFS('Official Medal Table'!$G:$G,'Each Gender Events'!$A67,'Official Medal Table'!$C:$C,'Each Gender Events'!BY$1,'Official Medal Table'!$E:$E,"Mixed")*'Medal values'!$B$2/2
+ COUNTIFS('Official Medal Table'!$H:$H,'Each Gender Events'!$A67,'Official Medal Table'!$C:$C,'Each Gender Events'!BY$1,'Official Medal Table'!$E:$E,"Mixed")*'Medal values'!$B$3/2
+ COUNTIFS('Official Medal Table'!$I:$I,'Each Gender Events'!$A67,'Official Medal Table'!$C:$C,'Each Gender Events'!BY$1,'Official Medal Table'!$E:$E,"Mixed")*'Medal values'!$B$3/2</f>
        <v>0</v>
      </c>
      <c r="BZ67">
        <f>COUNTIFS('Official Medal Table'!$F:$F,'Each Gender Events'!$A67,'Official Medal Table'!$C:$C,'Each Gender Events'!BZ$1,'Official Medal Table'!$E:$E,'Each Gender Events'!BZ$2)*'Medal values'!$B$1
+ COUNTIFS('Official Medal Table'!$G:$G,'Each Gender Events'!$A67,'Official Medal Table'!$C:$C,'Each Gender Events'!BZ$1,'Official Medal Table'!$E:$E,'Each Gender Events'!BZ$2)*'Medal values'!$B$2
+ COUNTIFS('Official Medal Table'!$H:$H,'Each Gender Events'!$A67,'Official Medal Table'!$C:$C,'Each Gender Events'!BZ$1,'Official Medal Table'!$E:$E,'Each Gender Events'!BZ$2)*'Medal values'!$B$3
+ COUNTIFS('Official Medal Table'!$I:$I,'Each Gender Events'!$A67,'Official Medal Table'!$C:$C,'Each Gender Events'!BZ$1,'Official Medal Table'!$E:$E,'Each Gender Events'!BZ$2)*'Medal values'!$B$3
+ COUNTIFS('Official Medal Table'!$F:$F,'Each Gender Events'!$A67,'Official Medal Table'!$C:$C,'Each Gender Events'!BZ$1,'Official Medal Table'!$E:$E,"Mixed")*'Medal values'!$B$1/2
+ COUNTIFS('Official Medal Table'!$G:$G,'Each Gender Events'!$A67,'Official Medal Table'!$C:$C,'Each Gender Events'!BZ$1,'Official Medal Table'!$E:$E,"Mixed")*'Medal values'!$B$2/2
+ COUNTIFS('Official Medal Table'!$H:$H,'Each Gender Events'!$A67,'Official Medal Table'!$C:$C,'Each Gender Events'!BZ$1,'Official Medal Table'!$E:$E,"Mixed")*'Medal values'!$B$3/2
+ COUNTIFS('Official Medal Table'!$I:$I,'Each Gender Events'!$A67,'Official Medal Table'!$C:$C,'Each Gender Events'!BZ$1,'Official Medal Table'!$E:$E,"Mixed")*'Medal values'!$B$3/2</f>
        <v>0</v>
      </c>
      <c r="CA67">
        <f>COUNTIFS('Official Medal Table'!$F:$F,'Each Gender Events'!$A67,'Official Medal Table'!$C:$C,'Each Gender Events'!CA$1,'Official Medal Table'!$E:$E,'Each Gender Events'!CA$2)*'Medal values'!$B$1
+ COUNTIFS('Official Medal Table'!$G:$G,'Each Gender Events'!$A67,'Official Medal Table'!$C:$C,'Each Gender Events'!CA$1,'Official Medal Table'!$E:$E,'Each Gender Events'!CA$2)*'Medal values'!$B$2
+ COUNTIFS('Official Medal Table'!$H:$H,'Each Gender Events'!$A67,'Official Medal Table'!$C:$C,'Each Gender Events'!CA$1,'Official Medal Table'!$E:$E,'Each Gender Events'!CA$2)*'Medal values'!$B$3
+ COUNTIFS('Official Medal Table'!$I:$I,'Each Gender Events'!$A67,'Official Medal Table'!$C:$C,'Each Gender Events'!CA$1,'Official Medal Table'!$E:$E,'Each Gender Events'!CA$2)*'Medal values'!$B$3
+ COUNTIFS('Official Medal Table'!$F:$F,'Each Gender Events'!$A67,'Official Medal Table'!$C:$C,'Each Gender Events'!CA$1,'Official Medal Table'!$E:$E,"Mixed")*'Medal values'!$B$1/2
+ COUNTIFS('Official Medal Table'!$G:$G,'Each Gender Events'!$A67,'Official Medal Table'!$C:$C,'Each Gender Events'!CA$1,'Official Medal Table'!$E:$E,"Mixed")*'Medal values'!$B$2/2
+ COUNTIFS('Official Medal Table'!$H:$H,'Each Gender Events'!$A67,'Official Medal Table'!$C:$C,'Each Gender Events'!CA$1,'Official Medal Table'!$E:$E,"Mixed")*'Medal values'!$B$3/2
+ COUNTIFS('Official Medal Table'!$I:$I,'Each Gender Events'!$A67,'Official Medal Table'!$C:$C,'Each Gender Events'!CA$1,'Official Medal Table'!$E:$E,"Mixed")*'Medal values'!$B$3/2</f>
        <v>0</v>
      </c>
      <c r="CB67">
        <f>COUNTIFS('Official Medal Table'!$F:$F,'Each Gender Events'!$A67,'Official Medal Table'!$C:$C,'Each Gender Events'!CB$1,'Official Medal Table'!$E:$E,'Each Gender Events'!CB$2)*'Medal values'!$B$1
+ COUNTIFS('Official Medal Table'!$G:$G,'Each Gender Events'!$A67,'Official Medal Table'!$C:$C,'Each Gender Events'!CB$1,'Official Medal Table'!$E:$E,'Each Gender Events'!CB$2)*'Medal values'!$B$2
+ COUNTIFS('Official Medal Table'!$H:$H,'Each Gender Events'!$A67,'Official Medal Table'!$C:$C,'Each Gender Events'!CB$1,'Official Medal Table'!$E:$E,'Each Gender Events'!CB$2)*'Medal values'!$B$3
+ COUNTIFS('Official Medal Table'!$I:$I,'Each Gender Events'!$A67,'Official Medal Table'!$C:$C,'Each Gender Events'!CB$1,'Official Medal Table'!$E:$E,'Each Gender Events'!CB$2)*'Medal values'!$B$3
+ COUNTIFS('Official Medal Table'!$F:$F,'Each Gender Events'!$A67,'Official Medal Table'!$C:$C,'Each Gender Events'!CB$1,'Official Medal Table'!$E:$E,"Mixed")*'Medal values'!$B$1/2
+ COUNTIFS('Official Medal Table'!$G:$G,'Each Gender Events'!$A67,'Official Medal Table'!$C:$C,'Each Gender Events'!CB$1,'Official Medal Table'!$E:$E,"Mixed")*'Medal values'!$B$2/2
+ COUNTIFS('Official Medal Table'!$H:$H,'Each Gender Events'!$A67,'Official Medal Table'!$C:$C,'Each Gender Events'!CB$1,'Official Medal Table'!$E:$E,"Mixed")*'Medal values'!$B$3/2
+ COUNTIFS('Official Medal Table'!$I:$I,'Each Gender Events'!$A67,'Official Medal Table'!$C:$C,'Each Gender Events'!CB$1,'Official Medal Table'!$E:$E,"Mixed")*'Medal values'!$B$3/2</f>
        <v>0</v>
      </c>
      <c r="CC67">
        <f>COUNTIFS('Official Medal Table'!$F:$F,'Each Gender Events'!$A67,'Official Medal Table'!$C:$C,'Each Gender Events'!CC$1,'Official Medal Table'!$E:$E,'Each Gender Events'!CC$2)*'Medal values'!$B$1
+ COUNTIFS('Official Medal Table'!$G:$G,'Each Gender Events'!$A67,'Official Medal Table'!$C:$C,'Each Gender Events'!CC$1,'Official Medal Table'!$E:$E,'Each Gender Events'!CC$2)*'Medal values'!$B$2
+ COUNTIFS('Official Medal Table'!$H:$H,'Each Gender Events'!$A67,'Official Medal Table'!$C:$C,'Each Gender Events'!CC$1,'Official Medal Table'!$E:$E,'Each Gender Events'!CC$2)*'Medal values'!$B$3
+ COUNTIFS('Official Medal Table'!$I:$I,'Each Gender Events'!$A67,'Official Medal Table'!$C:$C,'Each Gender Events'!CC$1,'Official Medal Table'!$E:$E,'Each Gender Events'!CC$2)*'Medal values'!$B$3
+ COUNTIFS('Official Medal Table'!$F:$F,'Each Gender Events'!$A67,'Official Medal Table'!$C:$C,'Each Gender Events'!CC$1,'Official Medal Table'!$E:$E,"Mixed")*'Medal values'!$B$1/2
+ COUNTIFS('Official Medal Table'!$G:$G,'Each Gender Events'!$A67,'Official Medal Table'!$C:$C,'Each Gender Events'!CC$1,'Official Medal Table'!$E:$E,"Mixed")*'Medal values'!$B$2/2
+ COUNTIFS('Official Medal Table'!$H:$H,'Each Gender Events'!$A67,'Official Medal Table'!$C:$C,'Each Gender Events'!CC$1,'Official Medal Table'!$E:$E,"Mixed")*'Medal values'!$B$3/2
+ COUNTIFS('Official Medal Table'!$I:$I,'Each Gender Events'!$A67,'Official Medal Table'!$C:$C,'Each Gender Events'!CC$1,'Official Medal Table'!$E:$E,"Mixed")*'Medal values'!$B$3/2</f>
        <v>0</v>
      </c>
      <c r="CD67">
        <f>COUNTIFS('Official Medal Table'!$F:$F,'Each Gender Events'!$A67,'Official Medal Table'!$C:$C,'Each Gender Events'!CD$1,'Official Medal Table'!$E:$E,'Each Gender Events'!CD$2)*'Medal values'!$B$1
+ COUNTIFS('Official Medal Table'!$G:$G,'Each Gender Events'!$A67,'Official Medal Table'!$C:$C,'Each Gender Events'!CD$1,'Official Medal Table'!$E:$E,'Each Gender Events'!CD$2)*'Medal values'!$B$2
+ COUNTIFS('Official Medal Table'!$H:$H,'Each Gender Events'!$A67,'Official Medal Table'!$C:$C,'Each Gender Events'!CD$1,'Official Medal Table'!$E:$E,'Each Gender Events'!CD$2)*'Medal values'!$B$3
+ COUNTIFS('Official Medal Table'!$I:$I,'Each Gender Events'!$A67,'Official Medal Table'!$C:$C,'Each Gender Events'!CD$1,'Official Medal Table'!$E:$E,'Each Gender Events'!CD$2)*'Medal values'!$B$3
+ COUNTIFS('Official Medal Table'!$F:$F,'Each Gender Events'!$A67,'Official Medal Table'!$C:$C,'Each Gender Events'!CD$1,'Official Medal Table'!$E:$E,"Mixed")*'Medal values'!$B$1/2
+ COUNTIFS('Official Medal Table'!$G:$G,'Each Gender Events'!$A67,'Official Medal Table'!$C:$C,'Each Gender Events'!CD$1,'Official Medal Table'!$E:$E,"Mixed")*'Medal values'!$B$2/2
+ COUNTIFS('Official Medal Table'!$H:$H,'Each Gender Events'!$A67,'Official Medal Table'!$C:$C,'Each Gender Events'!CD$1,'Official Medal Table'!$E:$E,"Mixed")*'Medal values'!$B$3/2
+ COUNTIFS('Official Medal Table'!$I:$I,'Each Gender Events'!$A67,'Official Medal Table'!$C:$C,'Each Gender Events'!CD$1,'Official Medal Table'!$E:$E,"Mixed")*'Medal values'!$B$3/2</f>
        <v>0</v>
      </c>
      <c r="CE67">
        <f>COUNTIFS('Official Medal Table'!$F:$F,'Each Gender Events'!$A67,'Official Medal Table'!$C:$C,'Each Gender Events'!CE$1,'Official Medal Table'!$E:$E,'Each Gender Events'!CE$2)*'Medal values'!$B$1
+ COUNTIFS('Official Medal Table'!$G:$G,'Each Gender Events'!$A67,'Official Medal Table'!$C:$C,'Each Gender Events'!CE$1,'Official Medal Table'!$E:$E,'Each Gender Events'!CE$2)*'Medal values'!$B$2
+ COUNTIFS('Official Medal Table'!$H:$H,'Each Gender Events'!$A67,'Official Medal Table'!$C:$C,'Each Gender Events'!CE$1,'Official Medal Table'!$E:$E,'Each Gender Events'!CE$2)*'Medal values'!$B$3
+ COUNTIFS('Official Medal Table'!$I:$I,'Each Gender Events'!$A67,'Official Medal Table'!$C:$C,'Each Gender Events'!CE$1,'Official Medal Table'!$E:$E,'Each Gender Events'!CE$2)*'Medal values'!$B$3
+ COUNTIFS('Official Medal Table'!$F:$F,'Each Gender Events'!$A67,'Official Medal Table'!$C:$C,'Each Gender Events'!CE$1,'Official Medal Table'!$E:$E,"Mixed")*'Medal values'!$B$1/2
+ COUNTIFS('Official Medal Table'!$G:$G,'Each Gender Events'!$A67,'Official Medal Table'!$C:$C,'Each Gender Events'!CE$1,'Official Medal Table'!$E:$E,"Mixed")*'Medal values'!$B$2/2
+ COUNTIFS('Official Medal Table'!$H:$H,'Each Gender Events'!$A67,'Official Medal Table'!$C:$C,'Each Gender Events'!CE$1,'Official Medal Table'!$E:$E,"Mixed")*'Medal values'!$B$3/2
+ COUNTIFS('Official Medal Table'!$I:$I,'Each Gender Events'!$A67,'Official Medal Table'!$C:$C,'Each Gender Events'!CE$1,'Official Medal Table'!$E:$E,"Mixed")*'Medal values'!$B$3/2</f>
        <v>0</v>
      </c>
      <c r="CF67">
        <f>COUNTIFS('Official Medal Table'!$F:$F,'Each Gender Events'!$A67,'Official Medal Table'!$C:$C,'Each Gender Events'!CF$1,'Official Medal Table'!$E:$E,'Each Gender Events'!CF$2)*'Medal values'!$B$1
+ COUNTIFS('Official Medal Table'!$G:$G,'Each Gender Events'!$A67,'Official Medal Table'!$C:$C,'Each Gender Events'!CF$1,'Official Medal Table'!$E:$E,'Each Gender Events'!CF$2)*'Medal values'!$B$2
+ COUNTIFS('Official Medal Table'!$H:$H,'Each Gender Events'!$A67,'Official Medal Table'!$C:$C,'Each Gender Events'!CF$1,'Official Medal Table'!$E:$E,'Each Gender Events'!CF$2)*'Medal values'!$B$3
+ COUNTIFS('Official Medal Table'!$I:$I,'Each Gender Events'!$A67,'Official Medal Table'!$C:$C,'Each Gender Events'!CF$1,'Official Medal Table'!$E:$E,'Each Gender Events'!CF$2)*'Medal values'!$B$3
+ COUNTIFS('Official Medal Table'!$F:$F,'Each Gender Events'!$A67,'Official Medal Table'!$C:$C,'Each Gender Events'!CF$1,'Official Medal Table'!$E:$E,"Mixed")*'Medal values'!$B$1/2
+ COUNTIFS('Official Medal Table'!$G:$G,'Each Gender Events'!$A67,'Official Medal Table'!$C:$C,'Each Gender Events'!CF$1,'Official Medal Table'!$E:$E,"Mixed")*'Medal values'!$B$2/2
+ COUNTIFS('Official Medal Table'!$H:$H,'Each Gender Events'!$A67,'Official Medal Table'!$C:$C,'Each Gender Events'!CF$1,'Official Medal Table'!$E:$E,"Mixed")*'Medal values'!$B$3/2
+ COUNTIFS('Official Medal Table'!$I:$I,'Each Gender Events'!$A67,'Official Medal Table'!$C:$C,'Each Gender Events'!CF$1,'Official Medal Table'!$E:$E,"Mixed")*'Medal values'!$B$3/2</f>
        <v>0</v>
      </c>
      <c r="CG67">
        <f>COUNTIFS('Official Medal Table'!$F:$F,'Each Gender Events'!$A67,'Official Medal Table'!$C:$C,'Each Gender Events'!CG$1,'Official Medal Table'!$E:$E,'Each Gender Events'!CG$2)*'Medal values'!$B$1
+ COUNTIFS('Official Medal Table'!$G:$G,'Each Gender Events'!$A67,'Official Medal Table'!$C:$C,'Each Gender Events'!CG$1,'Official Medal Table'!$E:$E,'Each Gender Events'!CG$2)*'Medal values'!$B$2
+ COUNTIFS('Official Medal Table'!$H:$H,'Each Gender Events'!$A67,'Official Medal Table'!$C:$C,'Each Gender Events'!CG$1,'Official Medal Table'!$E:$E,'Each Gender Events'!CG$2)*'Medal values'!$B$3
+ COUNTIFS('Official Medal Table'!$I:$I,'Each Gender Events'!$A67,'Official Medal Table'!$C:$C,'Each Gender Events'!CG$1,'Official Medal Table'!$E:$E,'Each Gender Events'!CG$2)*'Medal values'!$B$3
+ COUNTIFS('Official Medal Table'!$F:$F,'Each Gender Events'!$A67,'Official Medal Table'!$C:$C,'Each Gender Events'!CG$1,'Official Medal Table'!$E:$E,"Mixed")*'Medal values'!$B$1/2
+ COUNTIFS('Official Medal Table'!$G:$G,'Each Gender Events'!$A67,'Official Medal Table'!$C:$C,'Each Gender Events'!CG$1,'Official Medal Table'!$E:$E,"Mixed")*'Medal values'!$B$2/2
+ COUNTIFS('Official Medal Table'!$H:$H,'Each Gender Events'!$A67,'Official Medal Table'!$C:$C,'Each Gender Events'!CG$1,'Official Medal Table'!$E:$E,"Mixed")*'Medal values'!$B$3/2
+ COUNTIFS('Official Medal Table'!$I:$I,'Each Gender Events'!$A67,'Official Medal Table'!$C:$C,'Each Gender Events'!CG$1,'Official Medal Table'!$E:$E,"Mixed")*'Medal values'!$B$3/2</f>
        <v>0</v>
      </c>
      <c r="CH67">
        <f>COUNTIFS('Official Medal Table'!$F:$F,'Each Gender Events'!$A67,'Official Medal Table'!$C:$C,'Each Gender Events'!CH$1,'Official Medal Table'!$E:$E,'Each Gender Events'!CH$2)*'Medal values'!$B$1
+ COUNTIFS('Official Medal Table'!$G:$G,'Each Gender Events'!$A67,'Official Medal Table'!$C:$C,'Each Gender Events'!CH$1,'Official Medal Table'!$E:$E,'Each Gender Events'!CH$2)*'Medal values'!$B$2
+ COUNTIFS('Official Medal Table'!$H:$H,'Each Gender Events'!$A67,'Official Medal Table'!$C:$C,'Each Gender Events'!CH$1,'Official Medal Table'!$E:$E,'Each Gender Events'!CH$2)*'Medal values'!$B$3
+ COUNTIFS('Official Medal Table'!$I:$I,'Each Gender Events'!$A67,'Official Medal Table'!$C:$C,'Each Gender Events'!CH$1,'Official Medal Table'!$E:$E,'Each Gender Events'!CH$2)*'Medal values'!$B$3
+ COUNTIFS('Official Medal Table'!$F:$F,'Each Gender Events'!$A67,'Official Medal Table'!$C:$C,'Each Gender Events'!CH$1,'Official Medal Table'!$E:$E,"Mixed")*'Medal values'!$B$1/2
+ COUNTIFS('Official Medal Table'!$G:$G,'Each Gender Events'!$A67,'Official Medal Table'!$C:$C,'Each Gender Events'!CH$1,'Official Medal Table'!$E:$E,"Mixed")*'Medal values'!$B$2/2
+ COUNTIFS('Official Medal Table'!$H:$H,'Each Gender Events'!$A67,'Official Medal Table'!$C:$C,'Each Gender Events'!CH$1,'Official Medal Table'!$E:$E,"Mixed")*'Medal values'!$B$3/2
+ COUNTIFS('Official Medal Table'!$I:$I,'Each Gender Events'!$A67,'Official Medal Table'!$C:$C,'Each Gender Events'!CH$1,'Official Medal Table'!$E:$E,"Mixed")*'Medal values'!$B$3/2</f>
        <v>0</v>
      </c>
      <c r="CI67">
        <f>COUNTIFS('Official Medal Table'!$F:$F,'Each Gender Events'!$A67,'Official Medal Table'!$C:$C,'Each Gender Events'!CI$1,'Official Medal Table'!$E:$E,'Each Gender Events'!CI$2)*'Medal values'!$B$1
+ COUNTIFS('Official Medal Table'!$G:$G,'Each Gender Events'!$A67,'Official Medal Table'!$C:$C,'Each Gender Events'!CI$1,'Official Medal Table'!$E:$E,'Each Gender Events'!CI$2)*'Medal values'!$B$2
+ COUNTIFS('Official Medal Table'!$H:$H,'Each Gender Events'!$A67,'Official Medal Table'!$C:$C,'Each Gender Events'!CI$1,'Official Medal Table'!$E:$E,'Each Gender Events'!CI$2)*'Medal values'!$B$3
+ COUNTIFS('Official Medal Table'!$I:$I,'Each Gender Events'!$A67,'Official Medal Table'!$C:$C,'Each Gender Events'!CI$1,'Official Medal Table'!$E:$E,'Each Gender Events'!CI$2)*'Medal values'!$B$3
+ COUNTIFS('Official Medal Table'!$F:$F,'Each Gender Events'!$A67,'Official Medal Table'!$C:$C,'Each Gender Events'!CI$1,'Official Medal Table'!$E:$E,"Mixed")*'Medal values'!$B$1/2
+ COUNTIFS('Official Medal Table'!$G:$G,'Each Gender Events'!$A67,'Official Medal Table'!$C:$C,'Each Gender Events'!CI$1,'Official Medal Table'!$E:$E,"Mixed")*'Medal values'!$B$2/2
+ COUNTIFS('Official Medal Table'!$H:$H,'Each Gender Events'!$A67,'Official Medal Table'!$C:$C,'Each Gender Events'!CI$1,'Official Medal Table'!$E:$E,"Mixed")*'Medal values'!$B$3/2
+ COUNTIFS('Official Medal Table'!$I:$I,'Each Gender Events'!$A67,'Official Medal Table'!$C:$C,'Each Gender Events'!CI$1,'Official Medal Table'!$E:$E,"Mixed")*'Medal values'!$B$3/2</f>
        <v>0</v>
      </c>
      <c r="CJ67">
        <f>COUNTIFS('Official Medal Table'!$F:$F,'Each Gender Events'!$A67,'Official Medal Table'!$C:$C,'Each Gender Events'!CJ$1,'Official Medal Table'!$E:$E,'Each Gender Events'!CJ$2)*'Medal values'!$B$1
+ COUNTIFS('Official Medal Table'!$G:$G,'Each Gender Events'!$A67,'Official Medal Table'!$C:$C,'Each Gender Events'!CJ$1,'Official Medal Table'!$E:$E,'Each Gender Events'!CJ$2)*'Medal values'!$B$2
+ COUNTIFS('Official Medal Table'!$H:$H,'Each Gender Events'!$A67,'Official Medal Table'!$C:$C,'Each Gender Events'!CJ$1,'Official Medal Table'!$E:$E,'Each Gender Events'!CJ$2)*'Medal values'!$B$3
+ COUNTIFS('Official Medal Table'!$I:$I,'Each Gender Events'!$A67,'Official Medal Table'!$C:$C,'Each Gender Events'!CJ$1,'Official Medal Table'!$E:$E,'Each Gender Events'!CJ$2)*'Medal values'!$B$3
+ COUNTIFS('Official Medal Table'!$F:$F,'Each Gender Events'!$A67,'Official Medal Table'!$C:$C,'Each Gender Events'!CJ$1,'Official Medal Table'!$E:$E,"Mixed")*'Medal values'!$B$1/2
+ COUNTIFS('Official Medal Table'!$G:$G,'Each Gender Events'!$A67,'Official Medal Table'!$C:$C,'Each Gender Events'!CJ$1,'Official Medal Table'!$E:$E,"Mixed")*'Medal values'!$B$2/2
+ COUNTIFS('Official Medal Table'!$H:$H,'Each Gender Events'!$A67,'Official Medal Table'!$C:$C,'Each Gender Events'!CJ$1,'Official Medal Table'!$E:$E,"Mixed")*'Medal values'!$B$3/2
+ COUNTIFS('Official Medal Table'!$I:$I,'Each Gender Events'!$A67,'Official Medal Table'!$C:$C,'Each Gender Events'!CJ$1,'Official Medal Table'!$E:$E,"Mixed")*'Medal values'!$B$3/2</f>
        <v>0</v>
      </c>
      <c r="CK67">
        <f>COUNTIFS('Official Medal Table'!$F:$F,'Each Gender Events'!$A67,'Official Medal Table'!$C:$C,'Each Gender Events'!CK$1,'Official Medal Table'!$E:$E,'Each Gender Events'!CK$2)*'Medal values'!$B$1
+ COUNTIFS('Official Medal Table'!$G:$G,'Each Gender Events'!$A67,'Official Medal Table'!$C:$C,'Each Gender Events'!CK$1,'Official Medal Table'!$E:$E,'Each Gender Events'!CK$2)*'Medal values'!$B$2
+ COUNTIFS('Official Medal Table'!$H:$H,'Each Gender Events'!$A67,'Official Medal Table'!$C:$C,'Each Gender Events'!CK$1,'Official Medal Table'!$E:$E,'Each Gender Events'!CK$2)*'Medal values'!$B$3
+ COUNTIFS('Official Medal Table'!$I:$I,'Each Gender Events'!$A67,'Official Medal Table'!$C:$C,'Each Gender Events'!CK$1,'Official Medal Table'!$E:$E,'Each Gender Events'!CK$2)*'Medal values'!$B$3
+ COUNTIFS('Official Medal Table'!$F:$F,'Each Gender Events'!$A67,'Official Medal Table'!$C:$C,'Each Gender Events'!CK$1,'Official Medal Table'!$E:$E,"Mixed")*'Medal values'!$B$1/2
+ COUNTIFS('Official Medal Table'!$G:$G,'Each Gender Events'!$A67,'Official Medal Table'!$C:$C,'Each Gender Events'!CK$1,'Official Medal Table'!$E:$E,"Mixed")*'Medal values'!$B$2/2
+ COUNTIFS('Official Medal Table'!$H:$H,'Each Gender Events'!$A67,'Official Medal Table'!$C:$C,'Each Gender Events'!CK$1,'Official Medal Table'!$E:$E,"Mixed")*'Medal values'!$B$3/2
+ COUNTIFS('Official Medal Table'!$I:$I,'Each Gender Events'!$A67,'Official Medal Table'!$C:$C,'Each Gender Events'!CK$1,'Official Medal Table'!$E:$E,"Mixed")*'Medal values'!$B$3/2</f>
        <v>0</v>
      </c>
      <c r="CL67">
        <f>COUNTIFS('Official Medal Table'!$F:$F,'Each Gender Events'!$A67,'Official Medal Table'!$C:$C,'Each Gender Events'!CL$1,'Official Medal Table'!$E:$E,'Each Gender Events'!CL$2)*'Medal values'!$B$1
+ COUNTIFS('Official Medal Table'!$G:$G,'Each Gender Events'!$A67,'Official Medal Table'!$C:$C,'Each Gender Events'!CL$1,'Official Medal Table'!$E:$E,'Each Gender Events'!CL$2)*'Medal values'!$B$2
+ COUNTIFS('Official Medal Table'!$H:$H,'Each Gender Events'!$A67,'Official Medal Table'!$C:$C,'Each Gender Events'!CL$1,'Official Medal Table'!$E:$E,'Each Gender Events'!CL$2)*'Medal values'!$B$3
+ COUNTIFS('Official Medal Table'!$I:$I,'Each Gender Events'!$A67,'Official Medal Table'!$C:$C,'Each Gender Events'!CL$1,'Official Medal Table'!$E:$E,'Each Gender Events'!CL$2)*'Medal values'!$B$3
+ COUNTIFS('Official Medal Table'!$F:$F,'Each Gender Events'!$A67,'Official Medal Table'!$C:$C,'Each Gender Events'!CL$1,'Official Medal Table'!$E:$E,"Mixed")*'Medal values'!$B$1/2
+ COUNTIFS('Official Medal Table'!$G:$G,'Each Gender Events'!$A67,'Official Medal Table'!$C:$C,'Each Gender Events'!CL$1,'Official Medal Table'!$E:$E,"Mixed")*'Medal values'!$B$2/2
+ COUNTIFS('Official Medal Table'!$H:$H,'Each Gender Events'!$A67,'Official Medal Table'!$C:$C,'Each Gender Events'!CL$1,'Official Medal Table'!$E:$E,"Mixed")*'Medal values'!$B$3/2
+ COUNTIFS('Official Medal Table'!$I:$I,'Each Gender Events'!$A67,'Official Medal Table'!$C:$C,'Each Gender Events'!CL$1,'Official Medal Table'!$E:$E,"Mixed")*'Medal values'!$B$3/2</f>
        <v>0</v>
      </c>
      <c r="CM67">
        <f>COUNTIFS('Official Medal Table'!$F:$F,'Each Gender Events'!$A67,'Official Medal Table'!$C:$C,'Each Gender Events'!CM$1,'Official Medal Table'!$E:$E,'Each Gender Events'!CM$2)*'Medal values'!$B$1
+ COUNTIFS('Official Medal Table'!$G:$G,'Each Gender Events'!$A67,'Official Medal Table'!$C:$C,'Each Gender Events'!CM$1,'Official Medal Table'!$E:$E,'Each Gender Events'!CM$2)*'Medal values'!$B$2
+ COUNTIFS('Official Medal Table'!$H:$H,'Each Gender Events'!$A67,'Official Medal Table'!$C:$C,'Each Gender Events'!CM$1,'Official Medal Table'!$E:$E,'Each Gender Events'!CM$2)*'Medal values'!$B$3
+ COUNTIFS('Official Medal Table'!$I:$I,'Each Gender Events'!$A67,'Official Medal Table'!$C:$C,'Each Gender Events'!CM$1,'Official Medal Table'!$E:$E,'Each Gender Events'!CM$2)*'Medal values'!$B$3
+ COUNTIFS('Official Medal Table'!$F:$F,'Each Gender Events'!$A67,'Official Medal Table'!$C:$C,'Each Gender Events'!CM$1,'Official Medal Table'!$E:$E,"Mixed")*'Medal values'!$B$1/2
+ COUNTIFS('Official Medal Table'!$G:$G,'Each Gender Events'!$A67,'Official Medal Table'!$C:$C,'Each Gender Events'!CM$1,'Official Medal Table'!$E:$E,"Mixed")*'Medal values'!$B$2/2
+ COUNTIFS('Official Medal Table'!$H:$H,'Each Gender Events'!$A67,'Official Medal Table'!$C:$C,'Each Gender Events'!CM$1,'Official Medal Table'!$E:$E,"Mixed")*'Medal values'!$B$3/2
+ COUNTIFS('Official Medal Table'!$I:$I,'Each Gender Events'!$A67,'Official Medal Table'!$C:$C,'Each Gender Events'!CM$1,'Official Medal Table'!$E:$E,"Mixed")*'Medal values'!$B$3/2</f>
        <v>0</v>
      </c>
      <c r="CN67">
        <f>COUNTIFS('Official Medal Table'!$F:$F,'Each Gender Events'!$A67,'Official Medal Table'!$C:$C,'Each Gender Events'!CN$1,'Official Medal Table'!$E:$E,'Each Gender Events'!CN$2)*'Medal values'!$B$1
+ COUNTIFS('Official Medal Table'!$G:$G,'Each Gender Events'!$A67,'Official Medal Table'!$C:$C,'Each Gender Events'!CN$1,'Official Medal Table'!$E:$E,'Each Gender Events'!CN$2)*'Medal values'!$B$2
+ COUNTIFS('Official Medal Table'!$H:$H,'Each Gender Events'!$A67,'Official Medal Table'!$C:$C,'Each Gender Events'!CN$1,'Official Medal Table'!$E:$E,'Each Gender Events'!CN$2)*'Medal values'!$B$3
+ COUNTIFS('Official Medal Table'!$I:$I,'Each Gender Events'!$A67,'Official Medal Table'!$C:$C,'Each Gender Events'!CN$1,'Official Medal Table'!$E:$E,'Each Gender Events'!CN$2)*'Medal values'!$B$3
+ COUNTIFS('Official Medal Table'!$F:$F,'Each Gender Events'!$A67,'Official Medal Table'!$C:$C,'Each Gender Events'!CN$1,'Official Medal Table'!$E:$E,"Mixed")*'Medal values'!$B$1/2
+ COUNTIFS('Official Medal Table'!$G:$G,'Each Gender Events'!$A67,'Official Medal Table'!$C:$C,'Each Gender Events'!CN$1,'Official Medal Table'!$E:$E,"Mixed")*'Medal values'!$B$2/2
+ COUNTIFS('Official Medal Table'!$H:$H,'Each Gender Events'!$A67,'Official Medal Table'!$C:$C,'Each Gender Events'!CN$1,'Official Medal Table'!$E:$E,"Mixed")*'Medal values'!$B$3/2
+ COUNTIFS('Official Medal Table'!$I:$I,'Each Gender Events'!$A67,'Official Medal Table'!$C:$C,'Each Gender Events'!CN$1,'Official Medal Table'!$E:$E,"Mixed")*'Medal values'!$B$3/2</f>
        <v>0</v>
      </c>
      <c r="CO67">
        <f>COUNTIFS('Official Medal Table'!$F:$F,'Each Gender Events'!$A67,'Official Medal Table'!$C:$C,'Each Gender Events'!CO$1,'Official Medal Table'!$E:$E,'Each Gender Events'!CO$2)*'Medal values'!$B$1
+ COUNTIFS('Official Medal Table'!$G:$G,'Each Gender Events'!$A67,'Official Medal Table'!$C:$C,'Each Gender Events'!CO$1,'Official Medal Table'!$E:$E,'Each Gender Events'!CO$2)*'Medal values'!$B$2
+ COUNTIFS('Official Medal Table'!$H:$H,'Each Gender Events'!$A67,'Official Medal Table'!$C:$C,'Each Gender Events'!CO$1,'Official Medal Table'!$E:$E,'Each Gender Events'!CO$2)*'Medal values'!$B$3
+ COUNTIFS('Official Medal Table'!$I:$I,'Each Gender Events'!$A67,'Official Medal Table'!$C:$C,'Each Gender Events'!CO$1,'Official Medal Table'!$E:$E,'Each Gender Events'!CO$2)*'Medal values'!$B$3
+ COUNTIFS('Official Medal Table'!$F:$F,'Each Gender Events'!$A67,'Official Medal Table'!$C:$C,'Each Gender Events'!CO$1,'Official Medal Table'!$E:$E,"Mixed")*'Medal values'!$B$1/2
+ COUNTIFS('Official Medal Table'!$G:$G,'Each Gender Events'!$A67,'Official Medal Table'!$C:$C,'Each Gender Events'!CO$1,'Official Medal Table'!$E:$E,"Mixed")*'Medal values'!$B$2/2
+ COUNTIFS('Official Medal Table'!$H:$H,'Each Gender Events'!$A67,'Official Medal Table'!$C:$C,'Each Gender Events'!CO$1,'Official Medal Table'!$E:$E,"Mixed")*'Medal values'!$B$3/2
+ COUNTIFS('Official Medal Table'!$I:$I,'Each Gender Events'!$A67,'Official Medal Table'!$C:$C,'Each Gender Events'!CO$1,'Official Medal Table'!$E:$E,"Mixed")*'Medal values'!$B$3/2</f>
        <v>0</v>
      </c>
      <c r="CP67">
        <f>COUNTIFS('Official Medal Table'!$F:$F,'Each Gender Events'!$A67,'Official Medal Table'!$C:$C,'Each Gender Events'!CP$1,'Official Medal Table'!$E:$E,'Each Gender Events'!CP$2)*'Medal values'!$B$1
+ COUNTIFS('Official Medal Table'!$G:$G,'Each Gender Events'!$A67,'Official Medal Table'!$C:$C,'Each Gender Events'!CP$1,'Official Medal Table'!$E:$E,'Each Gender Events'!CP$2)*'Medal values'!$B$2
+ COUNTIFS('Official Medal Table'!$H:$H,'Each Gender Events'!$A67,'Official Medal Table'!$C:$C,'Each Gender Events'!CP$1,'Official Medal Table'!$E:$E,'Each Gender Events'!CP$2)*'Medal values'!$B$3
+ COUNTIFS('Official Medal Table'!$I:$I,'Each Gender Events'!$A67,'Official Medal Table'!$C:$C,'Each Gender Events'!CP$1,'Official Medal Table'!$E:$E,'Each Gender Events'!CP$2)*'Medal values'!$B$3
+ COUNTIFS('Official Medal Table'!$F:$F,'Each Gender Events'!$A67,'Official Medal Table'!$C:$C,'Each Gender Events'!CP$1,'Official Medal Table'!$E:$E,"Mixed")*'Medal values'!$B$1/2
+ COUNTIFS('Official Medal Table'!$G:$G,'Each Gender Events'!$A67,'Official Medal Table'!$C:$C,'Each Gender Events'!CP$1,'Official Medal Table'!$E:$E,"Mixed")*'Medal values'!$B$2/2
+ COUNTIFS('Official Medal Table'!$H:$H,'Each Gender Events'!$A67,'Official Medal Table'!$C:$C,'Each Gender Events'!CP$1,'Official Medal Table'!$E:$E,"Mixed")*'Medal values'!$B$3/2
+ COUNTIFS('Official Medal Table'!$I:$I,'Each Gender Events'!$A67,'Official Medal Table'!$C:$C,'Each Gender Events'!CP$1,'Official Medal Table'!$E:$E,"Mixed")*'Medal values'!$B$3/2</f>
        <v>0</v>
      </c>
      <c r="CQ67">
        <f>COUNTIFS('Official Medal Table'!$F:$F,'Each Gender Events'!$A67,'Official Medal Table'!$C:$C,'Each Gender Events'!CQ$1,'Official Medal Table'!$E:$E,'Each Gender Events'!CQ$2)*'Medal values'!$B$1
+ COUNTIFS('Official Medal Table'!$G:$G,'Each Gender Events'!$A67,'Official Medal Table'!$C:$C,'Each Gender Events'!CQ$1,'Official Medal Table'!$E:$E,'Each Gender Events'!CQ$2)*'Medal values'!$B$2
+ COUNTIFS('Official Medal Table'!$H:$H,'Each Gender Events'!$A67,'Official Medal Table'!$C:$C,'Each Gender Events'!CQ$1,'Official Medal Table'!$E:$E,'Each Gender Events'!CQ$2)*'Medal values'!$B$3
+ COUNTIFS('Official Medal Table'!$I:$I,'Each Gender Events'!$A67,'Official Medal Table'!$C:$C,'Each Gender Events'!CQ$1,'Official Medal Table'!$E:$E,'Each Gender Events'!CQ$2)*'Medal values'!$B$3
+ COUNTIFS('Official Medal Table'!$F:$F,'Each Gender Events'!$A67,'Official Medal Table'!$C:$C,'Each Gender Events'!CQ$1,'Official Medal Table'!$E:$E,"Mixed")*'Medal values'!$B$1/2
+ COUNTIFS('Official Medal Table'!$G:$G,'Each Gender Events'!$A67,'Official Medal Table'!$C:$C,'Each Gender Events'!CQ$1,'Official Medal Table'!$E:$E,"Mixed")*'Medal values'!$B$2/2
+ COUNTIFS('Official Medal Table'!$H:$H,'Each Gender Events'!$A67,'Official Medal Table'!$C:$C,'Each Gender Events'!CQ$1,'Official Medal Table'!$E:$E,"Mixed")*'Medal values'!$B$3/2
+ COUNTIFS('Official Medal Table'!$I:$I,'Each Gender Events'!$A67,'Official Medal Table'!$C:$C,'Each Gender Events'!CQ$1,'Official Medal Table'!$E:$E,"Mixed")*'Medal values'!$B$3/2</f>
        <v>0</v>
      </c>
      <c r="CR67">
        <f>COUNTIFS('Official Medal Table'!$F:$F,'Each Gender Events'!$A67,'Official Medal Table'!$C:$C,'Each Gender Events'!CR$1,'Official Medal Table'!$E:$E,'Each Gender Events'!CR$2)*'Medal values'!$B$1
+ COUNTIFS('Official Medal Table'!$G:$G,'Each Gender Events'!$A67,'Official Medal Table'!$C:$C,'Each Gender Events'!CR$1,'Official Medal Table'!$E:$E,'Each Gender Events'!CR$2)*'Medal values'!$B$2
+ COUNTIFS('Official Medal Table'!$H:$H,'Each Gender Events'!$A67,'Official Medal Table'!$C:$C,'Each Gender Events'!CR$1,'Official Medal Table'!$E:$E,'Each Gender Events'!CR$2)*'Medal values'!$B$3
+ COUNTIFS('Official Medal Table'!$I:$I,'Each Gender Events'!$A67,'Official Medal Table'!$C:$C,'Each Gender Events'!CR$1,'Official Medal Table'!$E:$E,'Each Gender Events'!CR$2)*'Medal values'!$B$3
+ COUNTIFS('Official Medal Table'!$F:$F,'Each Gender Events'!$A67,'Official Medal Table'!$C:$C,'Each Gender Events'!CR$1,'Official Medal Table'!$E:$E,"Mixed")*'Medal values'!$B$1/2
+ COUNTIFS('Official Medal Table'!$G:$G,'Each Gender Events'!$A67,'Official Medal Table'!$C:$C,'Each Gender Events'!CR$1,'Official Medal Table'!$E:$E,"Mixed")*'Medal values'!$B$2/2
+ COUNTIFS('Official Medal Table'!$H:$H,'Each Gender Events'!$A67,'Official Medal Table'!$C:$C,'Each Gender Events'!CR$1,'Official Medal Table'!$E:$E,"Mixed")*'Medal values'!$B$3/2
+ COUNTIFS('Official Medal Table'!$I:$I,'Each Gender Events'!$A67,'Official Medal Table'!$C:$C,'Each Gender Events'!CR$1,'Official Medal Table'!$E:$E,"Mixed")*'Medal values'!$B$3/2</f>
        <v>0</v>
      </c>
      <c r="CS67">
        <f>COUNTIFS('Official Medal Table'!$F:$F,'Each Gender Events'!$A67,'Official Medal Table'!$C:$C,'Each Gender Events'!CS$1,'Official Medal Table'!$E:$E,'Each Gender Events'!CS$2)*'Medal values'!$B$1
+ COUNTIFS('Official Medal Table'!$G:$G,'Each Gender Events'!$A67,'Official Medal Table'!$C:$C,'Each Gender Events'!CS$1,'Official Medal Table'!$E:$E,'Each Gender Events'!CS$2)*'Medal values'!$B$2
+ COUNTIFS('Official Medal Table'!$H:$H,'Each Gender Events'!$A67,'Official Medal Table'!$C:$C,'Each Gender Events'!CS$1,'Official Medal Table'!$E:$E,'Each Gender Events'!CS$2)*'Medal values'!$B$3
+ COUNTIFS('Official Medal Table'!$I:$I,'Each Gender Events'!$A67,'Official Medal Table'!$C:$C,'Each Gender Events'!CS$1,'Official Medal Table'!$E:$E,'Each Gender Events'!CS$2)*'Medal values'!$B$3
+ COUNTIFS('Official Medal Table'!$F:$F,'Each Gender Events'!$A67,'Official Medal Table'!$C:$C,'Each Gender Events'!CS$1,'Official Medal Table'!$E:$E,"Mixed")*'Medal values'!$B$1/2
+ COUNTIFS('Official Medal Table'!$G:$G,'Each Gender Events'!$A67,'Official Medal Table'!$C:$C,'Each Gender Events'!CS$1,'Official Medal Table'!$E:$E,"Mixed")*'Medal values'!$B$2/2
+ COUNTIFS('Official Medal Table'!$H:$H,'Each Gender Events'!$A67,'Official Medal Table'!$C:$C,'Each Gender Events'!CS$1,'Official Medal Table'!$E:$E,"Mixed")*'Medal values'!$B$3/2
+ COUNTIFS('Official Medal Table'!$I:$I,'Each Gender Events'!$A67,'Official Medal Table'!$C:$C,'Each Gender Events'!CS$1,'Official Medal Table'!$E:$E,"Mixed")*'Medal values'!$B$3/2</f>
        <v>0</v>
      </c>
      <c r="CT67">
        <f>COUNTIFS('Official Medal Table'!$F:$F,'Each Gender Events'!$A67,'Official Medal Table'!$C:$C,'Each Gender Events'!CT$1,'Official Medal Table'!$E:$E,'Each Gender Events'!CT$2)*'Medal values'!$B$1
+ COUNTIFS('Official Medal Table'!$G:$G,'Each Gender Events'!$A67,'Official Medal Table'!$C:$C,'Each Gender Events'!CT$1,'Official Medal Table'!$E:$E,'Each Gender Events'!CT$2)*'Medal values'!$B$2
+ COUNTIFS('Official Medal Table'!$H:$H,'Each Gender Events'!$A67,'Official Medal Table'!$C:$C,'Each Gender Events'!CT$1,'Official Medal Table'!$E:$E,'Each Gender Events'!CT$2)*'Medal values'!$B$3
+ COUNTIFS('Official Medal Table'!$I:$I,'Each Gender Events'!$A67,'Official Medal Table'!$C:$C,'Each Gender Events'!CT$1,'Official Medal Table'!$E:$E,'Each Gender Events'!CT$2)*'Medal values'!$B$3
+ COUNTIFS('Official Medal Table'!$F:$F,'Each Gender Events'!$A67,'Official Medal Table'!$C:$C,'Each Gender Events'!CT$1,'Official Medal Table'!$E:$E,"Mixed")*'Medal values'!$B$1/2
+ COUNTIFS('Official Medal Table'!$G:$G,'Each Gender Events'!$A67,'Official Medal Table'!$C:$C,'Each Gender Events'!CT$1,'Official Medal Table'!$E:$E,"Mixed")*'Medal values'!$B$2/2
+ COUNTIFS('Official Medal Table'!$H:$H,'Each Gender Events'!$A67,'Official Medal Table'!$C:$C,'Each Gender Events'!CT$1,'Official Medal Table'!$E:$E,"Mixed")*'Medal values'!$B$3/2
+ COUNTIFS('Official Medal Table'!$I:$I,'Each Gender Events'!$A67,'Official Medal Table'!$C:$C,'Each Gender Events'!CT$1,'Official Medal Table'!$E:$E,"Mixed")*'Medal values'!$B$3/2</f>
        <v>0</v>
      </c>
    </row>
    <row r="68" spans="1:98" x14ac:dyDescent="0.3">
      <c r="A68" t="str">
        <f>Countries!A67</f>
        <v>AZE</v>
      </c>
      <c r="B68">
        <f>COUNTIFS('Official Medal Table'!$F:$F,'Each Gender Events'!$A68,'Official Medal Table'!$C:$C,'Each Gender Events'!B$1,'Official Medal Table'!$E:$E,'Each Gender Events'!B$2)*'Medal values'!$B$1
+ COUNTIFS('Official Medal Table'!$G:$G,'Each Gender Events'!$A68,'Official Medal Table'!$C:$C,'Each Gender Events'!B$1,'Official Medal Table'!$E:$E,'Each Gender Events'!B$2)*'Medal values'!$B$2
+ COUNTIFS('Official Medal Table'!$H:$H,'Each Gender Events'!$A68,'Official Medal Table'!$C:$C,'Each Gender Events'!B$1,'Official Medal Table'!$E:$E,'Each Gender Events'!B$2)*'Medal values'!$B$3
+ COUNTIFS('Official Medal Table'!$I:$I,'Each Gender Events'!$A68,'Official Medal Table'!$C:$C,'Each Gender Events'!B$1,'Official Medal Table'!$E:$E,'Each Gender Events'!B$2)*'Medal values'!$B$3
+ COUNTIFS('Official Medal Table'!$F:$F,'Each Gender Events'!$A68,'Official Medal Table'!$C:$C,'Each Gender Events'!B$1,'Official Medal Table'!$E:$E,"Mixed")*'Medal values'!$B$1/2
+ COUNTIFS('Official Medal Table'!$G:$G,'Each Gender Events'!$A68,'Official Medal Table'!$C:$C,'Each Gender Events'!B$1,'Official Medal Table'!$E:$E,"Mixed")*'Medal values'!$B$2/2
+ COUNTIFS('Official Medal Table'!$H:$H,'Each Gender Events'!$A68,'Official Medal Table'!$C:$C,'Each Gender Events'!B$1,'Official Medal Table'!$E:$E,"Mixed")*'Medal values'!$B$3/2
+ COUNTIFS('Official Medal Table'!$I:$I,'Each Gender Events'!$A68,'Official Medal Table'!$C:$C,'Each Gender Events'!B$1,'Official Medal Table'!$E:$E,"Mixed")*'Medal values'!$B$3/2</f>
        <v>0</v>
      </c>
      <c r="C68">
        <f>COUNTIFS('Official Medal Table'!$F:$F,'Each Gender Events'!$A68,'Official Medal Table'!$C:$C,'Each Gender Events'!C$1,'Official Medal Table'!$E:$E,'Each Gender Events'!C$2)*'Medal values'!$B$1
+ COUNTIFS('Official Medal Table'!$G:$G,'Each Gender Events'!$A68,'Official Medal Table'!$C:$C,'Each Gender Events'!C$1,'Official Medal Table'!$E:$E,'Each Gender Events'!C$2)*'Medal values'!$B$2
+ COUNTIFS('Official Medal Table'!$H:$H,'Each Gender Events'!$A68,'Official Medal Table'!$C:$C,'Each Gender Events'!C$1,'Official Medal Table'!$E:$E,'Each Gender Events'!C$2)*'Medal values'!$B$3
+ COUNTIFS('Official Medal Table'!$I:$I,'Each Gender Events'!$A68,'Official Medal Table'!$C:$C,'Each Gender Events'!C$1,'Official Medal Table'!$E:$E,'Each Gender Events'!C$2)*'Medal values'!$B$3
+ COUNTIFS('Official Medal Table'!$F:$F,'Each Gender Events'!$A68,'Official Medal Table'!$C:$C,'Each Gender Events'!C$1,'Official Medal Table'!$E:$E,"Mixed")*'Medal values'!$B$1/2
+ COUNTIFS('Official Medal Table'!$G:$G,'Each Gender Events'!$A68,'Official Medal Table'!$C:$C,'Each Gender Events'!C$1,'Official Medal Table'!$E:$E,"Mixed")*'Medal values'!$B$2/2
+ COUNTIFS('Official Medal Table'!$H:$H,'Each Gender Events'!$A68,'Official Medal Table'!$C:$C,'Each Gender Events'!C$1,'Official Medal Table'!$E:$E,"Mixed")*'Medal values'!$B$3/2
+ COUNTIFS('Official Medal Table'!$I:$I,'Each Gender Events'!$A68,'Official Medal Table'!$C:$C,'Each Gender Events'!C$1,'Official Medal Table'!$E:$E,"Mixed")*'Medal values'!$B$3/2</f>
        <v>0</v>
      </c>
      <c r="D68">
        <f>COUNTIFS('Official Medal Table'!$F:$F,'Each Gender Events'!$A68,'Official Medal Table'!$C:$C,'Each Gender Events'!D$1,'Official Medal Table'!$E:$E,'Each Gender Events'!D$2)*'Medal values'!$B$1
+ COUNTIFS('Official Medal Table'!$G:$G,'Each Gender Events'!$A68,'Official Medal Table'!$C:$C,'Each Gender Events'!D$1,'Official Medal Table'!$E:$E,'Each Gender Events'!D$2)*'Medal values'!$B$2
+ COUNTIFS('Official Medal Table'!$H:$H,'Each Gender Events'!$A68,'Official Medal Table'!$C:$C,'Each Gender Events'!D$1,'Official Medal Table'!$E:$E,'Each Gender Events'!D$2)*'Medal values'!$B$3
+ COUNTIFS('Official Medal Table'!$I:$I,'Each Gender Events'!$A68,'Official Medal Table'!$C:$C,'Each Gender Events'!D$1,'Official Medal Table'!$E:$E,'Each Gender Events'!D$2)*'Medal values'!$B$3
+ COUNTIFS('Official Medal Table'!$F:$F,'Each Gender Events'!$A68,'Official Medal Table'!$C:$C,'Each Gender Events'!D$1,'Official Medal Table'!$E:$E,"Mixed")*'Medal values'!$B$1/2
+ COUNTIFS('Official Medal Table'!$G:$G,'Each Gender Events'!$A68,'Official Medal Table'!$C:$C,'Each Gender Events'!D$1,'Official Medal Table'!$E:$E,"Mixed")*'Medal values'!$B$2/2
+ COUNTIFS('Official Medal Table'!$H:$H,'Each Gender Events'!$A68,'Official Medal Table'!$C:$C,'Each Gender Events'!D$1,'Official Medal Table'!$E:$E,"Mixed")*'Medal values'!$B$3/2
+ COUNTIFS('Official Medal Table'!$I:$I,'Each Gender Events'!$A68,'Official Medal Table'!$C:$C,'Each Gender Events'!D$1,'Official Medal Table'!$E:$E,"Mixed")*'Medal values'!$B$3/2</f>
        <v>0</v>
      </c>
      <c r="E68">
        <f>COUNTIFS('Official Medal Table'!$F:$F,'Each Gender Events'!$A68,'Official Medal Table'!$C:$C,'Each Gender Events'!E$1,'Official Medal Table'!$E:$E,'Each Gender Events'!E$2)*'Medal values'!$B$1
+ COUNTIFS('Official Medal Table'!$G:$G,'Each Gender Events'!$A68,'Official Medal Table'!$C:$C,'Each Gender Events'!E$1,'Official Medal Table'!$E:$E,'Each Gender Events'!E$2)*'Medal values'!$B$2
+ COUNTIFS('Official Medal Table'!$H:$H,'Each Gender Events'!$A68,'Official Medal Table'!$C:$C,'Each Gender Events'!E$1,'Official Medal Table'!$E:$E,'Each Gender Events'!E$2)*'Medal values'!$B$3
+ COUNTIFS('Official Medal Table'!$I:$I,'Each Gender Events'!$A68,'Official Medal Table'!$C:$C,'Each Gender Events'!E$1,'Official Medal Table'!$E:$E,'Each Gender Events'!E$2)*'Medal values'!$B$3
+ COUNTIFS('Official Medal Table'!$F:$F,'Each Gender Events'!$A68,'Official Medal Table'!$C:$C,'Each Gender Events'!E$1,'Official Medal Table'!$E:$E,"Mixed")*'Medal values'!$B$1/2
+ COUNTIFS('Official Medal Table'!$G:$G,'Each Gender Events'!$A68,'Official Medal Table'!$C:$C,'Each Gender Events'!E$1,'Official Medal Table'!$E:$E,"Mixed")*'Medal values'!$B$2/2
+ COUNTIFS('Official Medal Table'!$H:$H,'Each Gender Events'!$A68,'Official Medal Table'!$C:$C,'Each Gender Events'!E$1,'Official Medal Table'!$E:$E,"Mixed")*'Medal values'!$B$3/2
+ COUNTIFS('Official Medal Table'!$I:$I,'Each Gender Events'!$A68,'Official Medal Table'!$C:$C,'Each Gender Events'!E$1,'Official Medal Table'!$E:$E,"Mixed")*'Medal values'!$B$3/2</f>
        <v>0</v>
      </c>
      <c r="F68">
        <f>COUNTIFS('Official Medal Table'!$F:$F,'Each Gender Events'!$A68,'Official Medal Table'!$C:$C,'Each Gender Events'!F$1,'Official Medal Table'!$E:$E,'Each Gender Events'!F$2)*'Medal values'!$B$1
+ COUNTIFS('Official Medal Table'!$G:$G,'Each Gender Events'!$A68,'Official Medal Table'!$C:$C,'Each Gender Events'!F$1,'Official Medal Table'!$E:$E,'Each Gender Events'!F$2)*'Medal values'!$B$2
+ COUNTIFS('Official Medal Table'!$H:$H,'Each Gender Events'!$A68,'Official Medal Table'!$C:$C,'Each Gender Events'!F$1,'Official Medal Table'!$E:$E,'Each Gender Events'!F$2)*'Medal values'!$B$3
+ COUNTIFS('Official Medal Table'!$I:$I,'Each Gender Events'!$A68,'Official Medal Table'!$C:$C,'Each Gender Events'!F$1,'Official Medal Table'!$E:$E,'Each Gender Events'!F$2)*'Medal values'!$B$3
+ COUNTIFS('Official Medal Table'!$F:$F,'Each Gender Events'!$A68,'Official Medal Table'!$C:$C,'Each Gender Events'!F$1,'Official Medal Table'!$E:$E,"Mixed")*'Medal values'!$B$1/2
+ COUNTIFS('Official Medal Table'!$G:$G,'Each Gender Events'!$A68,'Official Medal Table'!$C:$C,'Each Gender Events'!F$1,'Official Medal Table'!$E:$E,"Mixed")*'Medal values'!$B$2/2
+ COUNTIFS('Official Medal Table'!$H:$H,'Each Gender Events'!$A68,'Official Medal Table'!$C:$C,'Each Gender Events'!F$1,'Official Medal Table'!$E:$E,"Mixed")*'Medal values'!$B$3/2
+ COUNTIFS('Official Medal Table'!$I:$I,'Each Gender Events'!$A68,'Official Medal Table'!$C:$C,'Each Gender Events'!F$1,'Official Medal Table'!$E:$E,"Mixed")*'Medal values'!$B$3/2</f>
        <v>0</v>
      </c>
      <c r="G68">
        <f>COUNTIFS('Official Medal Table'!$F:$F,'Each Gender Events'!$A68,'Official Medal Table'!$C:$C,'Each Gender Events'!G$1,'Official Medal Table'!$E:$E,'Each Gender Events'!G$2)*'Medal values'!$B$1
+ COUNTIFS('Official Medal Table'!$G:$G,'Each Gender Events'!$A68,'Official Medal Table'!$C:$C,'Each Gender Events'!G$1,'Official Medal Table'!$E:$E,'Each Gender Events'!G$2)*'Medal values'!$B$2
+ COUNTIFS('Official Medal Table'!$H:$H,'Each Gender Events'!$A68,'Official Medal Table'!$C:$C,'Each Gender Events'!G$1,'Official Medal Table'!$E:$E,'Each Gender Events'!G$2)*'Medal values'!$B$3
+ COUNTIFS('Official Medal Table'!$I:$I,'Each Gender Events'!$A68,'Official Medal Table'!$C:$C,'Each Gender Events'!G$1,'Official Medal Table'!$E:$E,'Each Gender Events'!G$2)*'Medal values'!$B$3
+ COUNTIFS('Official Medal Table'!$F:$F,'Each Gender Events'!$A68,'Official Medal Table'!$C:$C,'Each Gender Events'!G$1,'Official Medal Table'!$E:$E,"Mixed")*'Medal values'!$B$1/2
+ COUNTIFS('Official Medal Table'!$G:$G,'Each Gender Events'!$A68,'Official Medal Table'!$C:$C,'Each Gender Events'!G$1,'Official Medal Table'!$E:$E,"Mixed")*'Medal values'!$B$2/2
+ COUNTIFS('Official Medal Table'!$H:$H,'Each Gender Events'!$A68,'Official Medal Table'!$C:$C,'Each Gender Events'!G$1,'Official Medal Table'!$E:$E,"Mixed")*'Medal values'!$B$3/2
+ COUNTIFS('Official Medal Table'!$I:$I,'Each Gender Events'!$A68,'Official Medal Table'!$C:$C,'Each Gender Events'!G$1,'Official Medal Table'!$E:$E,"Mixed")*'Medal values'!$B$3/2</f>
        <v>0</v>
      </c>
      <c r="H68">
        <f>COUNTIFS('Official Medal Table'!$F:$F,'Each Gender Events'!$A68,'Official Medal Table'!$C:$C,'Each Gender Events'!H$1,'Official Medal Table'!$E:$E,'Each Gender Events'!H$2)*'Medal values'!$B$1
+ COUNTIFS('Official Medal Table'!$G:$G,'Each Gender Events'!$A68,'Official Medal Table'!$C:$C,'Each Gender Events'!H$1,'Official Medal Table'!$E:$E,'Each Gender Events'!H$2)*'Medal values'!$B$2
+ COUNTIFS('Official Medal Table'!$H:$H,'Each Gender Events'!$A68,'Official Medal Table'!$C:$C,'Each Gender Events'!H$1,'Official Medal Table'!$E:$E,'Each Gender Events'!H$2)*'Medal values'!$B$3
+ COUNTIFS('Official Medal Table'!$I:$I,'Each Gender Events'!$A68,'Official Medal Table'!$C:$C,'Each Gender Events'!H$1,'Official Medal Table'!$E:$E,'Each Gender Events'!H$2)*'Medal values'!$B$3
+ COUNTIFS('Official Medal Table'!$F:$F,'Each Gender Events'!$A68,'Official Medal Table'!$C:$C,'Each Gender Events'!H$1,'Official Medal Table'!$E:$E,"Mixed")*'Medal values'!$B$1/2
+ COUNTIFS('Official Medal Table'!$G:$G,'Each Gender Events'!$A68,'Official Medal Table'!$C:$C,'Each Gender Events'!H$1,'Official Medal Table'!$E:$E,"Mixed")*'Medal values'!$B$2/2
+ COUNTIFS('Official Medal Table'!$H:$H,'Each Gender Events'!$A68,'Official Medal Table'!$C:$C,'Each Gender Events'!H$1,'Official Medal Table'!$E:$E,"Mixed")*'Medal values'!$B$3/2
+ COUNTIFS('Official Medal Table'!$I:$I,'Each Gender Events'!$A68,'Official Medal Table'!$C:$C,'Each Gender Events'!H$1,'Official Medal Table'!$E:$E,"Mixed")*'Medal values'!$B$3/2</f>
        <v>0</v>
      </c>
      <c r="I68">
        <f>COUNTIFS('Official Medal Table'!$F:$F,'Each Gender Events'!$A68,'Official Medal Table'!$C:$C,'Each Gender Events'!I$1,'Official Medal Table'!$E:$E,'Each Gender Events'!I$2)*'Medal values'!$B$1
+ COUNTIFS('Official Medal Table'!$G:$G,'Each Gender Events'!$A68,'Official Medal Table'!$C:$C,'Each Gender Events'!I$1,'Official Medal Table'!$E:$E,'Each Gender Events'!I$2)*'Medal values'!$B$2
+ COUNTIFS('Official Medal Table'!$H:$H,'Each Gender Events'!$A68,'Official Medal Table'!$C:$C,'Each Gender Events'!I$1,'Official Medal Table'!$E:$E,'Each Gender Events'!I$2)*'Medal values'!$B$3
+ COUNTIFS('Official Medal Table'!$I:$I,'Each Gender Events'!$A68,'Official Medal Table'!$C:$C,'Each Gender Events'!I$1,'Official Medal Table'!$E:$E,'Each Gender Events'!I$2)*'Medal values'!$B$3
+ COUNTIFS('Official Medal Table'!$F:$F,'Each Gender Events'!$A68,'Official Medal Table'!$C:$C,'Each Gender Events'!I$1,'Official Medal Table'!$E:$E,"Mixed")*'Medal values'!$B$1/2
+ COUNTIFS('Official Medal Table'!$G:$G,'Each Gender Events'!$A68,'Official Medal Table'!$C:$C,'Each Gender Events'!I$1,'Official Medal Table'!$E:$E,"Mixed")*'Medal values'!$B$2/2
+ COUNTIFS('Official Medal Table'!$H:$H,'Each Gender Events'!$A68,'Official Medal Table'!$C:$C,'Each Gender Events'!I$1,'Official Medal Table'!$E:$E,"Mixed")*'Medal values'!$B$3/2
+ COUNTIFS('Official Medal Table'!$I:$I,'Each Gender Events'!$A68,'Official Medal Table'!$C:$C,'Each Gender Events'!I$1,'Official Medal Table'!$E:$E,"Mixed")*'Medal values'!$B$3/2</f>
        <v>0</v>
      </c>
      <c r="J68">
        <f>COUNTIFS('Official Medal Table'!$F:$F,'Each Gender Events'!$A68,'Official Medal Table'!$C:$C,'Each Gender Events'!J$1,'Official Medal Table'!$E:$E,'Each Gender Events'!J$2)*'Medal values'!$B$1
+ COUNTIFS('Official Medal Table'!$G:$G,'Each Gender Events'!$A68,'Official Medal Table'!$C:$C,'Each Gender Events'!J$1,'Official Medal Table'!$E:$E,'Each Gender Events'!J$2)*'Medal values'!$B$2
+ COUNTIFS('Official Medal Table'!$H:$H,'Each Gender Events'!$A68,'Official Medal Table'!$C:$C,'Each Gender Events'!J$1,'Official Medal Table'!$E:$E,'Each Gender Events'!J$2)*'Medal values'!$B$3
+ COUNTIFS('Official Medal Table'!$I:$I,'Each Gender Events'!$A68,'Official Medal Table'!$C:$C,'Each Gender Events'!J$1,'Official Medal Table'!$E:$E,'Each Gender Events'!J$2)*'Medal values'!$B$3
+ COUNTIFS('Official Medal Table'!$F:$F,'Each Gender Events'!$A68,'Official Medal Table'!$C:$C,'Each Gender Events'!J$1,'Official Medal Table'!$E:$E,"Mixed")*'Medal values'!$B$1/2
+ COUNTIFS('Official Medal Table'!$G:$G,'Each Gender Events'!$A68,'Official Medal Table'!$C:$C,'Each Gender Events'!J$1,'Official Medal Table'!$E:$E,"Mixed")*'Medal values'!$B$2/2
+ COUNTIFS('Official Medal Table'!$H:$H,'Each Gender Events'!$A68,'Official Medal Table'!$C:$C,'Each Gender Events'!J$1,'Official Medal Table'!$E:$E,"Mixed")*'Medal values'!$B$3/2
+ COUNTIFS('Official Medal Table'!$I:$I,'Each Gender Events'!$A68,'Official Medal Table'!$C:$C,'Each Gender Events'!J$1,'Official Medal Table'!$E:$E,"Mixed")*'Medal values'!$B$3/2</f>
        <v>0</v>
      </c>
      <c r="K68">
        <f>COUNTIFS('Official Medal Table'!$F:$F,'Each Gender Events'!$A68,'Official Medal Table'!$C:$C,'Each Gender Events'!K$1,'Official Medal Table'!$E:$E,'Each Gender Events'!K$2)*'Medal values'!$B$1
+ COUNTIFS('Official Medal Table'!$G:$G,'Each Gender Events'!$A68,'Official Medal Table'!$C:$C,'Each Gender Events'!K$1,'Official Medal Table'!$E:$E,'Each Gender Events'!K$2)*'Medal values'!$B$2
+ COUNTIFS('Official Medal Table'!$H:$H,'Each Gender Events'!$A68,'Official Medal Table'!$C:$C,'Each Gender Events'!K$1,'Official Medal Table'!$E:$E,'Each Gender Events'!K$2)*'Medal values'!$B$3
+ COUNTIFS('Official Medal Table'!$I:$I,'Each Gender Events'!$A68,'Official Medal Table'!$C:$C,'Each Gender Events'!K$1,'Official Medal Table'!$E:$E,'Each Gender Events'!K$2)*'Medal values'!$B$3
+ COUNTIFS('Official Medal Table'!$F:$F,'Each Gender Events'!$A68,'Official Medal Table'!$C:$C,'Each Gender Events'!K$1,'Official Medal Table'!$E:$E,"Mixed")*'Medal values'!$B$1/2
+ COUNTIFS('Official Medal Table'!$G:$G,'Each Gender Events'!$A68,'Official Medal Table'!$C:$C,'Each Gender Events'!K$1,'Official Medal Table'!$E:$E,"Mixed")*'Medal values'!$B$2/2
+ COUNTIFS('Official Medal Table'!$H:$H,'Each Gender Events'!$A68,'Official Medal Table'!$C:$C,'Each Gender Events'!K$1,'Official Medal Table'!$E:$E,"Mixed")*'Medal values'!$B$3/2
+ COUNTIFS('Official Medal Table'!$I:$I,'Each Gender Events'!$A68,'Official Medal Table'!$C:$C,'Each Gender Events'!K$1,'Official Medal Table'!$E:$E,"Mixed")*'Medal values'!$B$3/2</f>
        <v>0</v>
      </c>
      <c r="L68">
        <f>COUNTIFS('Official Medal Table'!$F:$F,'Each Gender Events'!$A68,'Official Medal Table'!$C:$C,'Each Gender Events'!L$1,'Official Medal Table'!$E:$E,'Each Gender Events'!L$2)*'Medal values'!$B$1
+ COUNTIFS('Official Medal Table'!$G:$G,'Each Gender Events'!$A68,'Official Medal Table'!$C:$C,'Each Gender Events'!L$1,'Official Medal Table'!$E:$E,'Each Gender Events'!L$2)*'Medal values'!$B$2
+ COUNTIFS('Official Medal Table'!$H:$H,'Each Gender Events'!$A68,'Official Medal Table'!$C:$C,'Each Gender Events'!L$1,'Official Medal Table'!$E:$E,'Each Gender Events'!L$2)*'Medal values'!$B$3
+ COUNTIFS('Official Medal Table'!$I:$I,'Each Gender Events'!$A68,'Official Medal Table'!$C:$C,'Each Gender Events'!L$1,'Official Medal Table'!$E:$E,'Each Gender Events'!L$2)*'Medal values'!$B$3
+ COUNTIFS('Official Medal Table'!$F:$F,'Each Gender Events'!$A68,'Official Medal Table'!$C:$C,'Each Gender Events'!L$1,'Official Medal Table'!$E:$E,"Mixed")*'Medal values'!$B$1/2
+ COUNTIFS('Official Medal Table'!$G:$G,'Each Gender Events'!$A68,'Official Medal Table'!$C:$C,'Each Gender Events'!L$1,'Official Medal Table'!$E:$E,"Mixed")*'Medal values'!$B$2/2
+ COUNTIFS('Official Medal Table'!$H:$H,'Each Gender Events'!$A68,'Official Medal Table'!$C:$C,'Each Gender Events'!L$1,'Official Medal Table'!$E:$E,"Mixed")*'Medal values'!$B$3/2
+ COUNTIFS('Official Medal Table'!$I:$I,'Each Gender Events'!$A68,'Official Medal Table'!$C:$C,'Each Gender Events'!L$1,'Official Medal Table'!$E:$E,"Mixed")*'Medal values'!$B$3/2</f>
        <v>0</v>
      </c>
      <c r="M68">
        <f>COUNTIFS('Official Medal Table'!$F:$F,'Each Gender Events'!$A68,'Official Medal Table'!$C:$C,'Each Gender Events'!M$1,'Official Medal Table'!$E:$E,'Each Gender Events'!M$2)*'Medal values'!$B$1
+ COUNTIFS('Official Medal Table'!$G:$G,'Each Gender Events'!$A68,'Official Medal Table'!$C:$C,'Each Gender Events'!M$1,'Official Medal Table'!$E:$E,'Each Gender Events'!M$2)*'Medal values'!$B$2
+ COUNTIFS('Official Medal Table'!$H:$H,'Each Gender Events'!$A68,'Official Medal Table'!$C:$C,'Each Gender Events'!M$1,'Official Medal Table'!$E:$E,'Each Gender Events'!M$2)*'Medal values'!$B$3
+ COUNTIFS('Official Medal Table'!$I:$I,'Each Gender Events'!$A68,'Official Medal Table'!$C:$C,'Each Gender Events'!M$1,'Official Medal Table'!$E:$E,'Each Gender Events'!M$2)*'Medal values'!$B$3
+ COUNTIFS('Official Medal Table'!$F:$F,'Each Gender Events'!$A68,'Official Medal Table'!$C:$C,'Each Gender Events'!M$1,'Official Medal Table'!$E:$E,"Mixed")*'Medal values'!$B$1/2
+ COUNTIFS('Official Medal Table'!$G:$G,'Each Gender Events'!$A68,'Official Medal Table'!$C:$C,'Each Gender Events'!M$1,'Official Medal Table'!$E:$E,"Mixed")*'Medal values'!$B$2/2
+ COUNTIFS('Official Medal Table'!$H:$H,'Each Gender Events'!$A68,'Official Medal Table'!$C:$C,'Each Gender Events'!M$1,'Official Medal Table'!$E:$E,"Mixed")*'Medal values'!$B$3/2
+ COUNTIFS('Official Medal Table'!$I:$I,'Each Gender Events'!$A68,'Official Medal Table'!$C:$C,'Each Gender Events'!M$1,'Official Medal Table'!$E:$E,"Mixed")*'Medal values'!$B$3/2</f>
        <v>0</v>
      </c>
      <c r="N68">
        <f>COUNTIFS('Official Medal Table'!$F:$F,'Each Gender Events'!$A68,'Official Medal Table'!$C:$C,'Each Gender Events'!N$1,'Official Medal Table'!$E:$E,'Each Gender Events'!N$2)*'Medal values'!$B$1
+ COUNTIFS('Official Medal Table'!$G:$G,'Each Gender Events'!$A68,'Official Medal Table'!$C:$C,'Each Gender Events'!N$1,'Official Medal Table'!$E:$E,'Each Gender Events'!N$2)*'Medal values'!$B$2
+ COUNTIFS('Official Medal Table'!$H:$H,'Each Gender Events'!$A68,'Official Medal Table'!$C:$C,'Each Gender Events'!N$1,'Official Medal Table'!$E:$E,'Each Gender Events'!N$2)*'Medal values'!$B$3
+ COUNTIFS('Official Medal Table'!$I:$I,'Each Gender Events'!$A68,'Official Medal Table'!$C:$C,'Each Gender Events'!N$1,'Official Medal Table'!$E:$E,'Each Gender Events'!N$2)*'Medal values'!$B$3
+ COUNTIFS('Official Medal Table'!$F:$F,'Each Gender Events'!$A68,'Official Medal Table'!$C:$C,'Each Gender Events'!N$1,'Official Medal Table'!$E:$E,"Mixed")*'Medal values'!$B$1/2
+ COUNTIFS('Official Medal Table'!$G:$G,'Each Gender Events'!$A68,'Official Medal Table'!$C:$C,'Each Gender Events'!N$1,'Official Medal Table'!$E:$E,"Mixed")*'Medal values'!$B$2/2
+ COUNTIFS('Official Medal Table'!$H:$H,'Each Gender Events'!$A68,'Official Medal Table'!$C:$C,'Each Gender Events'!N$1,'Official Medal Table'!$E:$E,"Mixed")*'Medal values'!$B$3/2
+ COUNTIFS('Official Medal Table'!$I:$I,'Each Gender Events'!$A68,'Official Medal Table'!$C:$C,'Each Gender Events'!N$1,'Official Medal Table'!$E:$E,"Mixed")*'Medal values'!$B$3/2</f>
        <v>0</v>
      </c>
      <c r="O68">
        <f>COUNTIFS('Official Medal Table'!$F:$F,'Each Gender Events'!$A68,'Official Medal Table'!$C:$C,'Each Gender Events'!O$1,'Official Medal Table'!$E:$E,'Each Gender Events'!O$2)*'Medal values'!$B$1
+ COUNTIFS('Official Medal Table'!$G:$G,'Each Gender Events'!$A68,'Official Medal Table'!$C:$C,'Each Gender Events'!O$1,'Official Medal Table'!$E:$E,'Each Gender Events'!O$2)*'Medal values'!$B$2
+ COUNTIFS('Official Medal Table'!$H:$H,'Each Gender Events'!$A68,'Official Medal Table'!$C:$C,'Each Gender Events'!O$1,'Official Medal Table'!$E:$E,'Each Gender Events'!O$2)*'Medal values'!$B$3
+ COUNTIFS('Official Medal Table'!$I:$I,'Each Gender Events'!$A68,'Official Medal Table'!$C:$C,'Each Gender Events'!O$1,'Official Medal Table'!$E:$E,'Each Gender Events'!O$2)*'Medal values'!$B$3
+ COUNTIFS('Official Medal Table'!$F:$F,'Each Gender Events'!$A68,'Official Medal Table'!$C:$C,'Each Gender Events'!O$1,'Official Medal Table'!$E:$E,"Mixed")*'Medal values'!$B$1/2
+ COUNTIFS('Official Medal Table'!$G:$G,'Each Gender Events'!$A68,'Official Medal Table'!$C:$C,'Each Gender Events'!O$1,'Official Medal Table'!$E:$E,"Mixed")*'Medal values'!$B$2/2
+ COUNTIFS('Official Medal Table'!$H:$H,'Each Gender Events'!$A68,'Official Medal Table'!$C:$C,'Each Gender Events'!O$1,'Official Medal Table'!$E:$E,"Mixed")*'Medal values'!$B$3/2
+ COUNTIFS('Official Medal Table'!$I:$I,'Each Gender Events'!$A68,'Official Medal Table'!$C:$C,'Each Gender Events'!O$1,'Official Medal Table'!$E:$E,"Mixed")*'Medal values'!$B$3/2</f>
        <v>0</v>
      </c>
      <c r="P68">
        <f>COUNTIFS('Official Medal Table'!$F:$F,'Each Gender Events'!$A68,'Official Medal Table'!$C:$C,'Each Gender Events'!P$1,'Official Medal Table'!$E:$E,'Each Gender Events'!P$2)*'Medal values'!$B$1
+ COUNTIFS('Official Medal Table'!$G:$G,'Each Gender Events'!$A68,'Official Medal Table'!$C:$C,'Each Gender Events'!P$1,'Official Medal Table'!$E:$E,'Each Gender Events'!P$2)*'Medal values'!$B$2
+ COUNTIFS('Official Medal Table'!$H:$H,'Each Gender Events'!$A68,'Official Medal Table'!$C:$C,'Each Gender Events'!P$1,'Official Medal Table'!$E:$E,'Each Gender Events'!P$2)*'Medal values'!$B$3
+ COUNTIFS('Official Medal Table'!$I:$I,'Each Gender Events'!$A68,'Official Medal Table'!$C:$C,'Each Gender Events'!P$1,'Official Medal Table'!$E:$E,'Each Gender Events'!P$2)*'Medal values'!$B$3
+ COUNTIFS('Official Medal Table'!$F:$F,'Each Gender Events'!$A68,'Official Medal Table'!$C:$C,'Each Gender Events'!P$1,'Official Medal Table'!$E:$E,"Mixed")*'Medal values'!$B$1/2
+ COUNTIFS('Official Medal Table'!$G:$G,'Each Gender Events'!$A68,'Official Medal Table'!$C:$C,'Each Gender Events'!P$1,'Official Medal Table'!$E:$E,"Mixed")*'Medal values'!$B$2/2
+ COUNTIFS('Official Medal Table'!$H:$H,'Each Gender Events'!$A68,'Official Medal Table'!$C:$C,'Each Gender Events'!P$1,'Official Medal Table'!$E:$E,"Mixed")*'Medal values'!$B$3/2
+ COUNTIFS('Official Medal Table'!$I:$I,'Each Gender Events'!$A68,'Official Medal Table'!$C:$C,'Each Gender Events'!P$1,'Official Medal Table'!$E:$E,"Mixed")*'Medal values'!$B$3/2</f>
        <v>0</v>
      </c>
      <c r="Q68">
        <f>COUNTIFS('Official Medal Table'!$F:$F,'Each Gender Events'!$A68,'Official Medal Table'!$C:$C,'Each Gender Events'!Q$1,'Official Medal Table'!$E:$E,'Each Gender Events'!Q$2)*'Medal values'!$B$1
+ COUNTIFS('Official Medal Table'!$G:$G,'Each Gender Events'!$A68,'Official Medal Table'!$C:$C,'Each Gender Events'!Q$1,'Official Medal Table'!$E:$E,'Each Gender Events'!Q$2)*'Medal values'!$B$2
+ COUNTIFS('Official Medal Table'!$H:$H,'Each Gender Events'!$A68,'Official Medal Table'!$C:$C,'Each Gender Events'!Q$1,'Official Medal Table'!$E:$E,'Each Gender Events'!Q$2)*'Medal values'!$B$3
+ COUNTIFS('Official Medal Table'!$I:$I,'Each Gender Events'!$A68,'Official Medal Table'!$C:$C,'Each Gender Events'!Q$1,'Official Medal Table'!$E:$E,'Each Gender Events'!Q$2)*'Medal values'!$B$3
+ COUNTIFS('Official Medal Table'!$F:$F,'Each Gender Events'!$A68,'Official Medal Table'!$C:$C,'Each Gender Events'!Q$1,'Official Medal Table'!$E:$E,"Mixed")*'Medal values'!$B$1/2
+ COUNTIFS('Official Medal Table'!$G:$G,'Each Gender Events'!$A68,'Official Medal Table'!$C:$C,'Each Gender Events'!Q$1,'Official Medal Table'!$E:$E,"Mixed")*'Medal values'!$B$2/2
+ COUNTIFS('Official Medal Table'!$H:$H,'Each Gender Events'!$A68,'Official Medal Table'!$C:$C,'Each Gender Events'!Q$1,'Official Medal Table'!$E:$E,"Mixed")*'Medal values'!$B$3/2
+ COUNTIFS('Official Medal Table'!$I:$I,'Each Gender Events'!$A68,'Official Medal Table'!$C:$C,'Each Gender Events'!Q$1,'Official Medal Table'!$E:$E,"Mixed")*'Medal values'!$B$3/2</f>
        <v>0</v>
      </c>
      <c r="R68">
        <f>COUNTIFS('Official Medal Table'!$F:$F,'Each Gender Events'!$A68,'Official Medal Table'!$C:$C,'Each Gender Events'!R$1,'Official Medal Table'!$E:$E,'Each Gender Events'!R$2)*'Medal values'!$B$1
+ COUNTIFS('Official Medal Table'!$G:$G,'Each Gender Events'!$A68,'Official Medal Table'!$C:$C,'Each Gender Events'!R$1,'Official Medal Table'!$E:$E,'Each Gender Events'!R$2)*'Medal values'!$B$2
+ COUNTIFS('Official Medal Table'!$H:$H,'Each Gender Events'!$A68,'Official Medal Table'!$C:$C,'Each Gender Events'!R$1,'Official Medal Table'!$E:$E,'Each Gender Events'!R$2)*'Medal values'!$B$3
+ COUNTIFS('Official Medal Table'!$I:$I,'Each Gender Events'!$A68,'Official Medal Table'!$C:$C,'Each Gender Events'!R$1,'Official Medal Table'!$E:$E,'Each Gender Events'!R$2)*'Medal values'!$B$3
+ COUNTIFS('Official Medal Table'!$F:$F,'Each Gender Events'!$A68,'Official Medal Table'!$C:$C,'Each Gender Events'!R$1,'Official Medal Table'!$E:$E,"Mixed")*'Medal values'!$B$1/2
+ COUNTIFS('Official Medal Table'!$G:$G,'Each Gender Events'!$A68,'Official Medal Table'!$C:$C,'Each Gender Events'!R$1,'Official Medal Table'!$E:$E,"Mixed")*'Medal values'!$B$2/2
+ COUNTIFS('Official Medal Table'!$H:$H,'Each Gender Events'!$A68,'Official Medal Table'!$C:$C,'Each Gender Events'!R$1,'Official Medal Table'!$E:$E,"Mixed")*'Medal values'!$B$3/2
+ COUNTIFS('Official Medal Table'!$I:$I,'Each Gender Events'!$A68,'Official Medal Table'!$C:$C,'Each Gender Events'!R$1,'Official Medal Table'!$E:$E,"Mixed")*'Medal values'!$B$3/2</f>
        <v>0</v>
      </c>
      <c r="S68">
        <f>COUNTIFS('Official Medal Table'!$F:$F,'Each Gender Events'!$A68,'Official Medal Table'!$C:$C,'Each Gender Events'!S$1,'Official Medal Table'!$E:$E,'Each Gender Events'!S$2)*'Medal values'!$B$1
+ COUNTIFS('Official Medal Table'!$G:$G,'Each Gender Events'!$A68,'Official Medal Table'!$C:$C,'Each Gender Events'!S$1,'Official Medal Table'!$E:$E,'Each Gender Events'!S$2)*'Medal values'!$B$2
+ COUNTIFS('Official Medal Table'!$H:$H,'Each Gender Events'!$A68,'Official Medal Table'!$C:$C,'Each Gender Events'!S$1,'Official Medal Table'!$E:$E,'Each Gender Events'!S$2)*'Medal values'!$B$3
+ COUNTIFS('Official Medal Table'!$I:$I,'Each Gender Events'!$A68,'Official Medal Table'!$C:$C,'Each Gender Events'!S$1,'Official Medal Table'!$E:$E,'Each Gender Events'!S$2)*'Medal values'!$B$3
+ COUNTIFS('Official Medal Table'!$F:$F,'Each Gender Events'!$A68,'Official Medal Table'!$C:$C,'Each Gender Events'!S$1,'Official Medal Table'!$E:$E,"Mixed")*'Medal values'!$B$1/2
+ COUNTIFS('Official Medal Table'!$G:$G,'Each Gender Events'!$A68,'Official Medal Table'!$C:$C,'Each Gender Events'!S$1,'Official Medal Table'!$E:$E,"Mixed")*'Medal values'!$B$2/2
+ COUNTIFS('Official Medal Table'!$H:$H,'Each Gender Events'!$A68,'Official Medal Table'!$C:$C,'Each Gender Events'!S$1,'Official Medal Table'!$E:$E,"Mixed")*'Medal values'!$B$3/2
+ COUNTIFS('Official Medal Table'!$I:$I,'Each Gender Events'!$A68,'Official Medal Table'!$C:$C,'Each Gender Events'!S$1,'Official Medal Table'!$E:$E,"Mixed")*'Medal values'!$B$3/2</f>
        <v>0</v>
      </c>
      <c r="T68">
        <f>COUNTIFS('Official Medal Table'!$F:$F,'Each Gender Events'!$A68,'Official Medal Table'!$C:$C,'Each Gender Events'!T$1,'Official Medal Table'!$E:$E,'Each Gender Events'!T$2)*'Medal values'!$B$1
+ COUNTIFS('Official Medal Table'!$G:$G,'Each Gender Events'!$A68,'Official Medal Table'!$C:$C,'Each Gender Events'!T$1,'Official Medal Table'!$E:$E,'Each Gender Events'!T$2)*'Medal values'!$B$2
+ COUNTIFS('Official Medal Table'!$H:$H,'Each Gender Events'!$A68,'Official Medal Table'!$C:$C,'Each Gender Events'!T$1,'Official Medal Table'!$E:$E,'Each Gender Events'!T$2)*'Medal values'!$B$3
+ COUNTIFS('Official Medal Table'!$I:$I,'Each Gender Events'!$A68,'Official Medal Table'!$C:$C,'Each Gender Events'!T$1,'Official Medal Table'!$E:$E,'Each Gender Events'!T$2)*'Medal values'!$B$3
+ COUNTIFS('Official Medal Table'!$F:$F,'Each Gender Events'!$A68,'Official Medal Table'!$C:$C,'Each Gender Events'!T$1,'Official Medal Table'!$E:$E,"Mixed")*'Medal values'!$B$1/2
+ COUNTIFS('Official Medal Table'!$G:$G,'Each Gender Events'!$A68,'Official Medal Table'!$C:$C,'Each Gender Events'!T$1,'Official Medal Table'!$E:$E,"Mixed")*'Medal values'!$B$2/2
+ COUNTIFS('Official Medal Table'!$H:$H,'Each Gender Events'!$A68,'Official Medal Table'!$C:$C,'Each Gender Events'!T$1,'Official Medal Table'!$E:$E,"Mixed")*'Medal values'!$B$3/2
+ COUNTIFS('Official Medal Table'!$I:$I,'Each Gender Events'!$A68,'Official Medal Table'!$C:$C,'Each Gender Events'!T$1,'Official Medal Table'!$E:$E,"Mixed")*'Medal values'!$B$3/2</f>
        <v>0</v>
      </c>
      <c r="U68">
        <f>COUNTIFS('Official Medal Table'!$F:$F,'Each Gender Events'!$A68,'Official Medal Table'!$C:$C,'Each Gender Events'!U$1,'Official Medal Table'!$E:$E,'Each Gender Events'!U$2)*'Medal values'!$B$1
+ COUNTIFS('Official Medal Table'!$G:$G,'Each Gender Events'!$A68,'Official Medal Table'!$C:$C,'Each Gender Events'!U$1,'Official Medal Table'!$E:$E,'Each Gender Events'!U$2)*'Medal values'!$B$2
+ COUNTIFS('Official Medal Table'!$H:$H,'Each Gender Events'!$A68,'Official Medal Table'!$C:$C,'Each Gender Events'!U$1,'Official Medal Table'!$E:$E,'Each Gender Events'!U$2)*'Medal values'!$B$3
+ COUNTIFS('Official Medal Table'!$I:$I,'Each Gender Events'!$A68,'Official Medal Table'!$C:$C,'Each Gender Events'!U$1,'Official Medal Table'!$E:$E,'Each Gender Events'!U$2)*'Medal values'!$B$3
+ COUNTIFS('Official Medal Table'!$F:$F,'Each Gender Events'!$A68,'Official Medal Table'!$C:$C,'Each Gender Events'!U$1,'Official Medal Table'!$E:$E,"Mixed")*'Medal values'!$B$1/2
+ COUNTIFS('Official Medal Table'!$G:$G,'Each Gender Events'!$A68,'Official Medal Table'!$C:$C,'Each Gender Events'!U$1,'Official Medal Table'!$E:$E,"Mixed")*'Medal values'!$B$2/2
+ COUNTIFS('Official Medal Table'!$H:$H,'Each Gender Events'!$A68,'Official Medal Table'!$C:$C,'Each Gender Events'!U$1,'Official Medal Table'!$E:$E,"Mixed")*'Medal values'!$B$3/2
+ COUNTIFS('Official Medal Table'!$I:$I,'Each Gender Events'!$A68,'Official Medal Table'!$C:$C,'Each Gender Events'!U$1,'Official Medal Table'!$E:$E,"Mixed")*'Medal values'!$B$3/2</f>
        <v>2.0000010000000001</v>
      </c>
      <c r="V68">
        <f>COUNTIFS('Official Medal Table'!$F:$F,'Each Gender Events'!$A68,'Official Medal Table'!$C:$C,'Each Gender Events'!V$1,'Official Medal Table'!$E:$E,'Each Gender Events'!V$2)*'Medal values'!$B$1
+ COUNTIFS('Official Medal Table'!$G:$G,'Each Gender Events'!$A68,'Official Medal Table'!$C:$C,'Each Gender Events'!V$1,'Official Medal Table'!$E:$E,'Each Gender Events'!V$2)*'Medal values'!$B$2
+ COUNTIFS('Official Medal Table'!$H:$H,'Each Gender Events'!$A68,'Official Medal Table'!$C:$C,'Each Gender Events'!V$1,'Official Medal Table'!$E:$E,'Each Gender Events'!V$2)*'Medal values'!$B$3
+ COUNTIFS('Official Medal Table'!$I:$I,'Each Gender Events'!$A68,'Official Medal Table'!$C:$C,'Each Gender Events'!V$1,'Official Medal Table'!$E:$E,'Each Gender Events'!V$2)*'Medal values'!$B$3
+ COUNTIFS('Official Medal Table'!$F:$F,'Each Gender Events'!$A68,'Official Medal Table'!$C:$C,'Each Gender Events'!V$1,'Official Medal Table'!$E:$E,"Mixed")*'Medal values'!$B$1/2
+ COUNTIFS('Official Medal Table'!$G:$G,'Each Gender Events'!$A68,'Official Medal Table'!$C:$C,'Each Gender Events'!V$1,'Official Medal Table'!$E:$E,"Mixed")*'Medal values'!$B$2/2
+ COUNTIFS('Official Medal Table'!$H:$H,'Each Gender Events'!$A68,'Official Medal Table'!$C:$C,'Each Gender Events'!V$1,'Official Medal Table'!$E:$E,"Mixed")*'Medal values'!$B$3/2
+ COUNTIFS('Official Medal Table'!$I:$I,'Each Gender Events'!$A68,'Official Medal Table'!$C:$C,'Each Gender Events'!V$1,'Official Medal Table'!$E:$E,"Mixed")*'Medal values'!$B$3/2</f>
        <v>0</v>
      </c>
      <c r="W68">
        <f>COUNTIFS('Official Medal Table'!$F:$F,'Each Gender Events'!$A68,'Official Medal Table'!$C:$C,'Each Gender Events'!W$1,'Official Medal Table'!$E:$E,'Each Gender Events'!W$2)*'Medal values'!$B$1
+ COUNTIFS('Official Medal Table'!$G:$G,'Each Gender Events'!$A68,'Official Medal Table'!$C:$C,'Each Gender Events'!W$1,'Official Medal Table'!$E:$E,'Each Gender Events'!W$2)*'Medal values'!$B$2
+ COUNTIFS('Official Medal Table'!$H:$H,'Each Gender Events'!$A68,'Official Medal Table'!$C:$C,'Each Gender Events'!W$1,'Official Medal Table'!$E:$E,'Each Gender Events'!W$2)*'Medal values'!$B$3
+ COUNTIFS('Official Medal Table'!$I:$I,'Each Gender Events'!$A68,'Official Medal Table'!$C:$C,'Each Gender Events'!W$1,'Official Medal Table'!$E:$E,'Each Gender Events'!W$2)*'Medal values'!$B$3
+ COUNTIFS('Official Medal Table'!$F:$F,'Each Gender Events'!$A68,'Official Medal Table'!$C:$C,'Each Gender Events'!W$1,'Official Medal Table'!$E:$E,"Mixed")*'Medal values'!$B$1/2
+ COUNTIFS('Official Medal Table'!$G:$G,'Each Gender Events'!$A68,'Official Medal Table'!$C:$C,'Each Gender Events'!W$1,'Official Medal Table'!$E:$E,"Mixed")*'Medal values'!$B$2/2
+ COUNTIFS('Official Medal Table'!$H:$H,'Each Gender Events'!$A68,'Official Medal Table'!$C:$C,'Each Gender Events'!W$1,'Official Medal Table'!$E:$E,"Mixed")*'Medal values'!$B$3/2
+ COUNTIFS('Official Medal Table'!$I:$I,'Each Gender Events'!$A68,'Official Medal Table'!$C:$C,'Each Gender Events'!W$1,'Official Medal Table'!$E:$E,"Mixed")*'Medal values'!$B$3/2</f>
        <v>0</v>
      </c>
      <c r="X68">
        <f>COUNTIFS('Official Medal Table'!$F:$F,'Each Gender Events'!$A68,'Official Medal Table'!$C:$C,'Each Gender Events'!X$1,'Official Medal Table'!$E:$E,'Each Gender Events'!X$2)*'Medal values'!$B$1
+ COUNTIFS('Official Medal Table'!$G:$G,'Each Gender Events'!$A68,'Official Medal Table'!$C:$C,'Each Gender Events'!X$1,'Official Medal Table'!$E:$E,'Each Gender Events'!X$2)*'Medal values'!$B$2
+ COUNTIFS('Official Medal Table'!$H:$H,'Each Gender Events'!$A68,'Official Medal Table'!$C:$C,'Each Gender Events'!X$1,'Official Medal Table'!$E:$E,'Each Gender Events'!X$2)*'Medal values'!$B$3
+ COUNTIFS('Official Medal Table'!$I:$I,'Each Gender Events'!$A68,'Official Medal Table'!$C:$C,'Each Gender Events'!X$1,'Official Medal Table'!$E:$E,'Each Gender Events'!X$2)*'Medal values'!$B$3
+ COUNTIFS('Official Medal Table'!$F:$F,'Each Gender Events'!$A68,'Official Medal Table'!$C:$C,'Each Gender Events'!X$1,'Official Medal Table'!$E:$E,"Mixed")*'Medal values'!$B$1/2
+ COUNTIFS('Official Medal Table'!$G:$G,'Each Gender Events'!$A68,'Official Medal Table'!$C:$C,'Each Gender Events'!X$1,'Official Medal Table'!$E:$E,"Mixed")*'Medal values'!$B$2/2
+ COUNTIFS('Official Medal Table'!$H:$H,'Each Gender Events'!$A68,'Official Medal Table'!$C:$C,'Each Gender Events'!X$1,'Official Medal Table'!$E:$E,"Mixed")*'Medal values'!$B$3/2
+ COUNTIFS('Official Medal Table'!$I:$I,'Each Gender Events'!$A68,'Official Medal Table'!$C:$C,'Each Gender Events'!X$1,'Official Medal Table'!$E:$E,"Mixed")*'Medal values'!$B$3/2</f>
        <v>0</v>
      </c>
      <c r="Y68">
        <f>COUNTIFS('Official Medal Table'!$F:$F,'Each Gender Events'!$A68,'Official Medal Table'!$C:$C,'Each Gender Events'!Y$1,'Official Medal Table'!$E:$E,'Each Gender Events'!Y$2)*'Medal values'!$B$1
+ COUNTIFS('Official Medal Table'!$G:$G,'Each Gender Events'!$A68,'Official Medal Table'!$C:$C,'Each Gender Events'!Y$1,'Official Medal Table'!$E:$E,'Each Gender Events'!Y$2)*'Medal values'!$B$2
+ COUNTIFS('Official Medal Table'!$H:$H,'Each Gender Events'!$A68,'Official Medal Table'!$C:$C,'Each Gender Events'!Y$1,'Official Medal Table'!$E:$E,'Each Gender Events'!Y$2)*'Medal values'!$B$3
+ COUNTIFS('Official Medal Table'!$I:$I,'Each Gender Events'!$A68,'Official Medal Table'!$C:$C,'Each Gender Events'!Y$1,'Official Medal Table'!$E:$E,'Each Gender Events'!Y$2)*'Medal values'!$B$3
+ COUNTIFS('Official Medal Table'!$F:$F,'Each Gender Events'!$A68,'Official Medal Table'!$C:$C,'Each Gender Events'!Y$1,'Official Medal Table'!$E:$E,"Mixed")*'Medal values'!$B$1/2
+ COUNTIFS('Official Medal Table'!$G:$G,'Each Gender Events'!$A68,'Official Medal Table'!$C:$C,'Each Gender Events'!Y$1,'Official Medal Table'!$E:$E,"Mixed")*'Medal values'!$B$2/2
+ COUNTIFS('Official Medal Table'!$H:$H,'Each Gender Events'!$A68,'Official Medal Table'!$C:$C,'Each Gender Events'!Y$1,'Official Medal Table'!$E:$E,"Mixed")*'Medal values'!$B$3/2
+ COUNTIFS('Official Medal Table'!$I:$I,'Each Gender Events'!$A68,'Official Medal Table'!$C:$C,'Each Gender Events'!Y$1,'Official Medal Table'!$E:$E,"Mixed")*'Medal values'!$B$3/2</f>
        <v>0</v>
      </c>
      <c r="Z68">
        <f>COUNTIFS('Official Medal Table'!$F:$F,'Each Gender Events'!$A68,'Official Medal Table'!$C:$C,'Each Gender Events'!Z$1,'Official Medal Table'!$E:$E,'Each Gender Events'!Z$2)*'Medal values'!$B$1
+ COUNTIFS('Official Medal Table'!$G:$G,'Each Gender Events'!$A68,'Official Medal Table'!$C:$C,'Each Gender Events'!Z$1,'Official Medal Table'!$E:$E,'Each Gender Events'!Z$2)*'Medal values'!$B$2
+ COUNTIFS('Official Medal Table'!$H:$H,'Each Gender Events'!$A68,'Official Medal Table'!$C:$C,'Each Gender Events'!Z$1,'Official Medal Table'!$E:$E,'Each Gender Events'!Z$2)*'Medal values'!$B$3
+ COUNTIFS('Official Medal Table'!$I:$I,'Each Gender Events'!$A68,'Official Medal Table'!$C:$C,'Each Gender Events'!Z$1,'Official Medal Table'!$E:$E,'Each Gender Events'!Z$2)*'Medal values'!$B$3
+ COUNTIFS('Official Medal Table'!$F:$F,'Each Gender Events'!$A68,'Official Medal Table'!$C:$C,'Each Gender Events'!Z$1,'Official Medal Table'!$E:$E,"Mixed")*'Medal values'!$B$1/2
+ COUNTIFS('Official Medal Table'!$G:$G,'Each Gender Events'!$A68,'Official Medal Table'!$C:$C,'Each Gender Events'!Z$1,'Official Medal Table'!$E:$E,"Mixed")*'Medal values'!$B$2/2
+ COUNTIFS('Official Medal Table'!$H:$H,'Each Gender Events'!$A68,'Official Medal Table'!$C:$C,'Each Gender Events'!Z$1,'Official Medal Table'!$E:$E,"Mixed")*'Medal values'!$B$3/2
+ COUNTIFS('Official Medal Table'!$I:$I,'Each Gender Events'!$A68,'Official Medal Table'!$C:$C,'Each Gender Events'!Z$1,'Official Medal Table'!$E:$E,"Mixed")*'Medal values'!$B$3/2</f>
        <v>0</v>
      </c>
      <c r="AA68">
        <f>COUNTIFS('Official Medal Table'!$F:$F,'Each Gender Events'!$A68,'Official Medal Table'!$C:$C,'Each Gender Events'!AA$1,'Official Medal Table'!$E:$E,'Each Gender Events'!AA$2)*'Medal values'!$B$1
+ COUNTIFS('Official Medal Table'!$G:$G,'Each Gender Events'!$A68,'Official Medal Table'!$C:$C,'Each Gender Events'!AA$1,'Official Medal Table'!$E:$E,'Each Gender Events'!AA$2)*'Medal values'!$B$2
+ COUNTIFS('Official Medal Table'!$H:$H,'Each Gender Events'!$A68,'Official Medal Table'!$C:$C,'Each Gender Events'!AA$1,'Official Medal Table'!$E:$E,'Each Gender Events'!AA$2)*'Medal values'!$B$3
+ COUNTIFS('Official Medal Table'!$I:$I,'Each Gender Events'!$A68,'Official Medal Table'!$C:$C,'Each Gender Events'!AA$1,'Official Medal Table'!$E:$E,'Each Gender Events'!AA$2)*'Medal values'!$B$3
+ COUNTIFS('Official Medal Table'!$F:$F,'Each Gender Events'!$A68,'Official Medal Table'!$C:$C,'Each Gender Events'!AA$1,'Official Medal Table'!$E:$E,"Mixed")*'Medal values'!$B$1/2
+ COUNTIFS('Official Medal Table'!$G:$G,'Each Gender Events'!$A68,'Official Medal Table'!$C:$C,'Each Gender Events'!AA$1,'Official Medal Table'!$E:$E,"Mixed")*'Medal values'!$B$2/2
+ COUNTIFS('Official Medal Table'!$H:$H,'Each Gender Events'!$A68,'Official Medal Table'!$C:$C,'Each Gender Events'!AA$1,'Official Medal Table'!$E:$E,"Mixed")*'Medal values'!$B$3/2
+ COUNTIFS('Official Medal Table'!$I:$I,'Each Gender Events'!$A68,'Official Medal Table'!$C:$C,'Each Gender Events'!AA$1,'Official Medal Table'!$E:$E,"Mixed")*'Medal values'!$B$3/2</f>
        <v>0</v>
      </c>
      <c r="AB68">
        <f>COUNTIFS('Official Medal Table'!$F:$F,'Each Gender Events'!$A68,'Official Medal Table'!$C:$C,'Each Gender Events'!AB$1,'Official Medal Table'!$E:$E,'Each Gender Events'!AB$2)*'Medal values'!$B$1
+ COUNTIFS('Official Medal Table'!$G:$G,'Each Gender Events'!$A68,'Official Medal Table'!$C:$C,'Each Gender Events'!AB$1,'Official Medal Table'!$E:$E,'Each Gender Events'!AB$2)*'Medal values'!$B$2
+ COUNTIFS('Official Medal Table'!$H:$H,'Each Gender Events'!$A68,'Official Medal Table'!$C:$C,'Each Gender Events'!AB$1,'Official Medal Table'!$E:$E,'Each Gender Events'!AB$2)*'Medal values'!$B$3
+ COUNTIFS('Official Medal Table'!$I:$I,'Each Gender Events'!$A68,'Official Medal Table'!$C:$C,'Each Gender Events'!AB$1,'Official Medal Table'!$E:$E,'Each Gender Events'!AB$2)*'Medal values'!$B$3
+ COUNTIFS('Official Medal Table'!$F:$F,'Each Gender Events'!$A68,'Official Medal Table'!$C:$C,'Each Gender Events'!AB$1,'Official Medal Table'!$E:$E,"Mixed")*'Medal values'!$B$1/2
+ COUNTIFS('Official Medal Table'!$G:$G,'Each Gender Events'!$A68,'Official Medal Table'!$C:$C,'Each Gender Events'!AB$1,'Official Medal Table'!$E:$E,"Mixed")*'Medal values'!$B$2/2
+ COUNTIFS('Official Medal Table'!$H:$H,'Each Gender Events'!$A68,'Official Medal Table'!$C:$C,'Each Gender Events'!AB$1,'Official Medal Table'!$E:$E,"Mixed")*'Medal values'!$B$3/2
+ COUNTIFS('Official Medal Table'!$I:$I,'Each Gender Events'!$A68,'Official Medal Table'!$C:$C,'Each Gender Events'!AB$1,'Official Medal Table'!$E:$E,"Mixed")*'Medal values'!$B$3/2</f>
        <v>0</v>
      </c>
      <c r="AC68">
        <f>COUNTIFS('Official Medal Table'!$F:$F,'Each Gender Events'!$A68,'Official Medal Table'!$C:$C,'Each Gender Events'!AC$1,'Official Medal Table'!$E:$E,'Each Gender Events'!AC$2)*'Medal values'!$B$1
+ COUNTIFS('Official Medal Table'!$G:$G,'Each Gender Events'!$A68,'Official Medal Table'!$C:$C,'Each Gender Events'!AC$1,'Official Medal Table'!$E:$E,'Each Gender Events'!AC$2)*'Medal values'!$B$2
+ COUNTIFS('Official Medal Table'!$H:$H,'Each Gender Events'!$A68,'Official Medal Table'!$C:$C,'Each Gender Events'!AC$1,'Official Medal Table'!$E:$E,'Each Gender Events'!AC$2)*'Medal values'!$B$3
+ COUNTIFS('Official Medal Table'!$I:$I,'Each Gender Events'!$A68,'Official Medal Table'!$C:$C,'Each Gender Events'!AC$1,'Official Medal Table'!$E:$E,'Each Gender Events'!AC$2)*'Medal values'!$B$3
+ COUNTIFS('Official Medal Table'!$F:$F,'Each Gender Events'!$A68,'Official Medal Table'!$C:$C,'Each Gender Events'!AC$1,'Official Medal Table'!$E:$E,"Mixed")*'Medal values'!$B$1/2
+ COUNTIFS('Official Medal Table'!$G:$G,'Each Gender Events'!$A68,'Official Medal Table'!$C:$C,'Each Gender Events'!AC$1,'Official Medal Table'!$E:$E,"Mixed")*'Medal values'!$B$2/2
+ COUNTIFS('Official Medal Table'!$H:$H,'Each Gender Events'!$A68,'Official Medal Table'!$C:$C,'Each Gender Events'!AC$1,'Official Medal Table'!$E:$E,"Mixed")*'Medal values'!$B$3/2
+ COUNTIFS('Official Medal Table'!$I:$I,'Each Gender Events'!$A68,'Official Medal Table'!$C:$C,'Each Gender Events'!AC$1,'Official Medal Table'!$E:$E,"Mixed")*'Medal values'!$B$3/2</f>
        <v>0</v>
      </c>
      <c r="AD68">
        <f>COUNTIFS('Official Medal Table'!$F:$F,'Each Gender Events'!$A68,'Official Medal Table'!$C:$C,'Each Gender Events'!AD$1,'Official Medal Table'!$E:$E,'Each Gender Events'!AD$2)*'Medal values'!$B$1
+ COUNTIFS('Official Medal Table'!$G:$G,'Each Gender Events'!$A68,'Official Medal Table'!$C:$C,'Each Gender Events'!AD$1,'Official Medal Table'!$E:$E,'Each Gender Events'!AD$2)*'Medal values'!$B$2
+ COUNTIFS('Official Medal Table'!$H:$H,'Each Gender Events'!$A68,'Official Medal Table'!$C:$C,'Each Gender Events'!AD$1,'Official Medal Table'!$E:$E,'Each Gender Events'!AD$2)*'Medal values'!$B$3
+ COUNTIFS('Official Medal Table'!$I:$I,'Each Gender Events'!$A68,'Official Medal Table'!$C:$C,'Each Gender Events'!AD$1,'Official Medal Table'!$E:$E,'Each Gender Events'!AD$2)*'Medal values'!$B$3
+ COUNTIFS('Official Medal Table'!$F:$F,'Each Gender Events'!$A68,'Official Medal Table'!$C:$C,'Each Gender Events'!AD$1,'Official Medal Table'!$E:$E,"Mixed")*'Medal values'!$B$1/2
+ COUNTIFS('Official Medal Table'!$G:$G,'Each Gender Events'!$A68,'Official Medal Table'!$C:$C,'Each Gender Events'!AD$1,'Official Medal Table'!$E:$E,"Mixed")*'Medal values'!$B$2/2
+ COUNTIFS('Official Medal Table'!$H:$H,'Each Gender Events'!$A68,'Official Medal Table'!$C:$C,'Each Gender Events'!AD$1,'Official Medal Table'!$E:$E,"Mixed")*'Medal values'!$B$3/2
+ COUNTIFS('Official Medal Table'!$I:$I,'Each Gender Events'!$A68,'Official Medal Table'!$C:$C,'Each Gender Events'!AD$1,'Official Medal Table'!$E:$E,"Mixed")*'Medal values'!$B$3/2</f>
        <v>0</v>
      </c>
      <c r="AE68">
        <f>COUNTIFS('Official Medal Table'!$F:$F,'Each Gender Events'!$A68,'Official Medal Table'!$C:$C,'Each Gender Events'!AE$1,'Official Medal Table'!$E:$E,'Each Gender Events'!AE$2)*'Medal values'!$B$1
+ COUNTIFS('Official Medal Table'!$G:$G,'Each Gender Events'!$A68,'Official Medal Table'!$C:$C,'Each Gender Events'!AE$1,'Official Medal Table'!$E:$E,'Each Gender Events'!AE$2)*'Medal values'!$B$2
+ COUNTIFS('Official Medal Table'!$H:$H,'Each Gender Events'!$A68,'Official Medal Table'!$C:$C,'Each Gender Events'!AE$1,'Official Medal Table'!$E:$E,'Each Gender Events'!AE$2)*'Medal values'!$B$3
+ COUNTIFS('Official Medal Table'!$I:$I,'Each Gender Events'!$A68,'Official Medal Table'!$C:$C,'Each Gender Events'!AE$1,'Official Medal Table'!$E:$E,'Each Gender Events'!AE$2)*'Medal values'!$B$3
+ COUNTIFS('Official Medal Table'!$F:$F,'Each Gender Events'!$A68,'Official Medal Table'!$C:$C,'Each Gender Events'!AE$1,'Official Medal Table'!$E:$E,"Mixed")*'Medal values'!$B$1/2
+ COUNTIFS('Official Medal Table'!$G:$G,'Each Gender Events'!$A68,'Official Medal Table'!$C:$C,'Each Gender Events'!AE$1,'Official Medal Table'!$E:$E,"Mixed")*'Medal values'!$B$2/2
+ COUNTIFS('Official Medal Table'!$H:$H,'Each Gender Events'!$A68,'Official Medal Table'!$C:$C,'Each Gender Events'!AE$1,'Official Medal Table'!$E:$E,"Mixed")*'Medal values'!$B$3/2
+ COUNTIFS('Official Medal Table'!$I:$I,'Each Gender Events'!$A68,'Official Medal Table'!$C:$C,'Each Gender Events'!AE$1,'Official Medal Table'!$E:$E,"Mixed")*'Medal values'!$B$3/2</f>
        <v>0</v>
      </c>
      <c r="AF68">
        <f>COUNTIFS('Official Medal Table'!$F:$F,'Each Gender Events'!$A68,'Official Medal Table'!$C:$C,'Each Gender Events'!AF$1,'Official Medal Table'!$E:$E,'Each Gender Events'!AF$2)*'Medal values'!$B$1
+ COUNTIFS('Official Medal Table'!$G:$G,'Each Gender Events'!$A68,'Official Medal Table'!$C:$C,'Each Gender Events'!AF$1,'Official Medal Table'!$E:$E,'Each Gender Events'!AF$2)*'Medal values'!$B$2
+ COUNTIFS('Official Medal Table'!$H:$H,'Each Gender Events'!$A68,'Official Medal Table'!$C:$C,'Each Gender Events'!AF$1,'Official Medal Table'!$E:$E,'Each Gender Events'!AF$2)*'Medal values'!$B$3
+ COUNTIFS('Official Medal Table'!$I:$I,'Each Gender Events'!$A68,'Official Medal Table'!$C:$C,'Each Gender Events'!AF$1,'Official Medal Table'!$E:$E,'Each Gender Events'!AF$2)*'Medal values'!$B$3
+ COUNTIFS('Official Medal Table'!$F:$F,'Each Gender Events'!$A68,'Official Medal Table'!$C:$C,'Each Gender Events'!AF$1,'Official Medal Table'!$E:$E,"Mixed")*'Medal values'!$B$1/2
+ COUNTIFS('Official Medal Table'!$G:$G,'Each Gender Events'!$A68,'Official Medal Table'!$C:$C,'Each Gender Events'!AF$1,'Official Medal Table'!$E:$E,"Mixed")*'Medal values'!$B$2/2
+ COUNTIFS('Official Medal Table'!$H:$H,'Each Gender Events'!$A68,'Official Medal Table'!$C:$C,'Each Gender Events'!AF$1,'Official Medal Table'!$E:$E,"Mixed")*'Medal values'!$B$3/2
+ COUNTIFS('Official Medal Table'!$I:$I,'Each Gender Events'!$A68,'Official Medal Table'!$C:$C,'Each Gender Events'!AF$1,'Official Medal Table'!$E:$E,"Mixed")*'Medal values'!$B$3/2</f>
        <v>0</v>
      </c>
      <c r="AG68">
        <f>COUNTIFS('Official Medal Table'!$F:$F,'Each Gender Events'!$A68,'Official Medal Table'!$C:$C,'Each Gender Events'!AG$1,'Official Medal Table'!$E:$E,'Each Gender Events'!AG$2)*'Medal values'!$B$1
+ COUNTIFS('Official Medal Table'!$G:$G,'Each Gender Events'!$A68,'Official Medal Table'!$C:$C,'Each Gender Events'!AG$1,'Official Medal Table'!$E:$E,'Each Gender Events'!AG$2)*'Medal values'!$B$2
+ COUNTIFS('Official Medal Table'!$H:$H,'Each Gender Events'!$A68,'Official Medal Table'!$C:$C,'Each Gender Events'!AG$1,'Official Medal Table'!$E:$E,'Each Gender Events'!AG$2)*'Medal values'!$B$3
+ COUNTIFS('Official Medal Table'!$I:$I,'Each Gender Events'!$A68,'Official Medal Table'!$C:$C,'Each Gender Events'!AG$1,'Official Medal Table'!$E:$E,'Each Gender Events'!AG$2)*'Medal values'!$B$3
+ COUNTIFS('Official Medal Table'!$F:$F,'Each Gender Events'!$A68,'Official Medal Table'!$C:$C,'Each Gender Events'!AG$1,'Official Medal Table'!$E:$E,"Mixed")*'Medal values'!$B$1/2
+ COUNTIFS('Official Medal Table'!$G:$G,'Each Gender Events'!$A68,'Official Medal Table'!$C:$C,'Each Gender Events'!AG$1,'Official Medal Table'!$E:$E,"Mixed")*'Medal values'!$B$2/2
+ COUNTIFS('Official Medal Table'!$H:$H,'Each Gender Events'!$A68,'Official Medal Table'!$C:$C,'Each Gender Events'!AG$1,'Official Medal Table'!$E:$E,"Mixed")*'Medal values'!$B$3/2
+ COUNTIFS('Official Medal Table'!$I:$I,'Each Gender Events'!$A68,'Official Medal Table'!$C:$C,'Each Gender Events'!AG$1,'Official Medal Table'!$E:$E,"Mixed")*'Medal values'!$B$3/2</f>
        <v>0</v>
      </c>
      <c r="AH68">
        <f>COUNTIFS('Official Medal Table'!$F:$F,'Each Gender Events'!$A68,'Official Medal Table'!$C:$C,'Each Gender Events'!AH$1,'Official Medal Table'!$E:$E,'Each Gender Events'!AH$2)*'Medal values'!$B$1
+ COUNTIFS('Official Medal Table'!$G:$G,'Each Gender Events'!$A68,'Official Medal Table'!$C:$C,'Each Gender Events'!AH$1,'Official Medal Table'!$E:$E,'Each Gender Events'!AH$2)*'Medal values'!$B$2
+ COUNTIFS('Official Medal Table'!$H:$H,'Each Gender Events'!$A68,'Official Medal Table'!$C:$C,'Each Gender Events'!AH$1,'Official Medal Table'!$E:$E,'Each Gender Events'!AH$2)*'Medal values'!$B$3
+ COUNTIFS('Official Medal Table'!$I:$I,'Each Gender Events'!$A68,'Official Medal Table'!$C:$C,'Each Gender Events'!AH$1,'Official Medal Table'!$E:$E,'Each Gender Events'!AH$2)*'Medal values'!$B$3
+ COUNTIFS('Official Medal Table'!$F:$F,'Each Gender Events'!$A68,'Official Medal Table'!$C:$C,'Each Gender Events'!AH$1,'Official Medal Table'!$E:$E,"Mixed")*'Medal values'!$B$1/2
+ COUNTIFS('Official Medal Table'!$G:$G,'Each Gender Events'!$A68,'Official Medal Table'!$C:$C,'Each Gender Events'!AH$1,'Official Medal Table'!$E:$E,"Mixed")*'Medal values'!$B$2/2
+ COUNTIFS('Official Medal Table'!$H:$H,'Each Gender Events'!$A68,'Official Medal Table'!$C:$C,'Each Gender Events'!AH$1,'Official Medal Table'!$E:$E,"Mixed")*'Medal values'!$B$3/2
+ COUNTIFS('Official Medal Table'!$I:$I,'Each Gender Events'!$A68,'Official Medal Table'!$C:$C,'Each Gender Events'!AH$1,'Official Medal Table'!$E:$E,"Mixed")*'Medal values'!$B$3/2</f>
        <v>0</v>
      </c>
      <c r="AI68">
        <f>COUNTIFS('Official Medal Table'!$F:$F,'Each Gender Events'!$A68,'Official Medal Table'!$C:$C,'Each Gender Events'!AI$1,'Official Medal Table'!$E:$E,'Each Gender Events'!AI$2)*'Medal values'!$B$1
+ COUNTIFS('Official Medal Table'!$G:$G,'Each Gender Events'!$A68,'Official Medal Table'!$C:$C,'Each Gender Events'!AI$1,'Official Medal Table'!$E:$E,'Each Gender Events'!AI$2)*'Medal values'!$B$2
+ COUNTIFS('Official Medal Table'!$H:$H,'Each Gender Events'!$A68,'Official Medal Table'!$C:$C,'Each Gender Events'!AI$1,'Official Medal Table'!$E:$E,'Each Gender Events'!AI$2)*'Medal values'!$B$3
+ COUNTIFS('Official Medal Table'!$I:$I,'Each Gender Events'!$A68,'Official Medal Table'!$C:$C,'Each Gender Events'!AI$1,'Official Medal Table'!$E:$E,'Each Gender Events'!AI$2)*'Medal values'!$B$3
+ COUNTIFS('Official Medal Table'!$F:$F,'Each Gender Events'!$A68,'Official Medal Table'!$C:$C,'Each Gender Events'!AI$1,'Official Medal Table'!$E:$E,"Mixed")*'Medal values'!$B$1/2
+ COUNTIFS('Official Medal Table'!$G:$G,'Each Gender Events'!$A68,'Official Medal Table'!$C:$C,'Each Gender Events'!AI$1,'Official Medal Table'!$E:$E,"Mixed")*'Medal values'!$B$2/2
+ COUNTIFS('Official Medal Table'!$H:$H,'Each Gender Events'!$A68,'Official Medal Table'!$C:$C,'Each Gender Events'!AI$1,'Official Medal Table'!$E:$E,"Mixed")*'Medal values'!$B$3/2
+ COUNTIFS('Official Medal Table'!$I:$I,'Each Gender Events'!$A68,'Official Medal Table'!$C:$C,'Each Gender Events'!AI$1,'Official Medal Table'!$E:$E,"Mixed")*'Medal values'!$B$3/2</f>
        <v>0</v>
      </c>
      <c r="AJ68">
        <f>COUNTIFS('Official Medal Table'!$F:$F,'Each Gender Events'!$A68,'Official Medal Table'!$C:$C,'Each Gender Events'!AJ$1,'Official Medal Table'!$E:$E,'Each Gender Events'!AJ$2)*'Medal values'!$B$1
+ COUNTIFS('Official Medal Table'!$G:$G,'Each Gender Events'!$A68,'Official Medal Table'!$C:$C,'Each Gender Events'!AJ$1,'Official Medal Table'!$E:$E,'Each Gender Events'!AJ$2)*'Medal values'!$B$2
+ COUNTIFS('Official Medal Table'!$H:$H,'Each Gender Events'!$A68,'Official Medal Table'!$C:$C,'Each Gender Events'!AJ$1,'Official Medal Table'!$E:$E,'Each Gender Events'!AJ$2)*'Medal values'!$B$3
+ COUNTIFS('Official Medal Table'!$I:$I,'Each Gender Events'!$A68,'Official Medal Table'!$C:$C,'Each Gender Events'!AJ$1,'Official Medal Table'!$E:$E,'Each Gender Events'!AJ$2)*'Medal values'!$B$3
+ COUNTIFS('Official Medal Table'!$F:$F,'Each Gender Events'!$A68,'Official Medal Table'!$C:$C,'Each Gender Events'!AJ$1,'Official Medal Table'!$E:$E,"Mixed")*'Medal values'!$B$1/2
+ COUNTIFS('Official Medal Table'!$G:$G,'Each Gender Events'!$A68,'Official Medal Table'!$C:$C,'Each Gender Events'!AJ$1,'Official Medal Table'!$E:$E,"Mixed")*'Medal values'!$B$2/2
+ COUNTIFS('Official Medal Table'!$H:$H,'Each Gender Events'!$A68,'Official Medal Table'!$C:$C,'Each Gender Events'!AJ$1,'Official Medal Table'!$E:$E,"Mixed")*'Medal values'!$B$3/2
+ COUNTIFS('Official Medal Table'!$I:$I,'Each Gender Events'!$A68,'Official Medal Table'!$C:$C,'Each Gender Events'!AJ$1,'Official Medal Table'!$E:$E,"Mixed")*'Medal values'!$B$3/2</f>
        <v>0</v>
      </c>
      <c r="AK68">
        <f>COUNTIFS('Official Medal Table'!$F:$F,'Each Gender Events'!$A68,'Official Medal Table'!$C:$C,'Each Gender Events'!AK$1,'Official Medal Table'!$E:$E,'Each Gender Events'!AK$2)*'Medal values'!$B$1
+ COUNTIFS('Official Medal Table'!$G:$G,'Each Gender Events'!$A68,'Official Medal Table'!$C:$C,'Each Gender Events'!AK$1,'Official Medal Table'!$E:$E,'Each Gender Events'!AK$2)*'Medal values'!$B$2
+ COUNTIFS('Official Medal Table'!$H:$H,'Each Gender Events'!$A68,'Official Medal Table'!$C:$C,'Each Gender Events'!AK$1,'Official Medal Table'!$E:$E,'Each Gender Events'!AK$2)*'Medal values'!$B$3
+ COUNTIFS('Official Medal Table'!$I:$I,'Each Gender Events'!$A68,'Official Medal Table'!$C:$C,'Each Gender Events'!AK$1,'Official Medal Table'!$E:$E,'Each Gender Events'!AK$2)*'Medal values'!$B$3
+ COUNTIFS('Official Medal Table'!$F:$F,'Each Gender Events'!$A68,'Official Medal Table'!$C:$C,'Each Gender Events'!AK$1,'Official Medal Table'!$E:$E,"Mixed")*'Medal values'!$B$1/2
+ COUNTIFS('Official Medal Table'!$G:$G,'Each Gender Events'!$A68,'Official Medal Table'!$C:$C,'Each Gender Events'!AK$1,'Official Medal Table'!$E:$E,"Mixed")*'Medal values'!$B$2/2
+ COUNTIFS('Official Medal Table'!$H:$H,'Each Gender Events'!$A68,'Official Medal Table'!$C:$C,'Each Gender Events'!AK$1,'Official Medal Table'!$E:$E,"Mixed")*'Medal values'!$B$3/2
+ COUNTIFS('Official Medal Table'!$I:$I,'Each Gender Events'!$A68,'Official Medal Table'!$C:$C,'Each Gender Events'!AK$1,'Official Medal Table'!$E:$E,"Mixed")*'Medal values'!$B$3/2</f>
        <v>0</v>
      </c>
      <c r="AL68">
        <f>COUNTIFS('Official Medal Table'!$F:$F,'Each Gender Events'!$A68,'Official Medal Table'!$C:$C,'Each Gender Events'!AL$1,'Official Medal Table'!$E:$E,'Each Gender Events'!AL$2)*'Medal values'!$B$1
+ COUNTIFS('Official Medal Table'!$G:$G,'Each Gender Events'!$A68,'Official Medal Table'!$C:$C,'Each Gender Events'!AL$1,'Official Medal Table'!$E:$E,'Each Gender Events'!AL$2)*'Medal values'!$B$2
+ COUNTIFS('Official Medal Table'!$H:$H,'Each Gender Events'!$A68,'Official Medal Table'!$C:$C,'Each Gender Events'!AL$1,'Official Medal Table'!$E:$E,'Each Gender Events'!AL$2)*'Medal values'!$B$3
+ COUNTIFS('Official Medal Table'!$I:$I,'Each Gender Events'!$A68,'Official Medal Table'!$C:$C,'Each Gender Events'!AL$1,'Official Medal Table'!$E:$E,'Each Gender Events'!AL$2)*'Medal values'!$B$3
+ COUNTIFS('Official Medal Table'!$F:$F,'Each Gender Events'!$A68,'Official Medal Table'!$C:$C,'Each Gender Events'!AL$1,'Official Medal Table'!$E:$E,"Mixed")*'Medal values'!$B$1/2
+ COUNTIFS('Official Medal Table'!$G:$G,'Each Gender Events'!$A68,'Official Medal Table'!$C:$C,'Each Gender Events'!AL$1,'Official Medal Table'!$E:$E,"Mixed")*'Medal values'!$B$2/2
+ COUNTIFS('Official Medal Table'!$H:$H,'Each Gender Events'!$A68,'Official Medal Table'!$C:$C,'Each Gender Events'!AL$1,'Official Medal Table'!$E:$E,"Mixed")*'Medal values'!$B$3/2
+ COUNTIFS('Official Medal Table'!$I:$I,'Each Gender Events'!$A68,'Official Medal Table'!$C:$C,'Each Gender Events'!AL$1,'Official Medal Table'!$E:$E,"Mixed")*'Medal values'!$B$3/2</f>
        <v>0</v>
      </c>
      <c r="AM68">
        <f>COUNTIFS('Official Medal Table'!$F:$F,'Each Gender Events'!$A68,'Official Medal Table'!$C:$C,'Each Gender Events'!AM$1,'Official Medal Table'!$E:$E,'Each Gender Events'!AM$2)*'Medal values'!$B$1
+ COUNTIFS('Official Medal Table'!$G:$G,'Each Gender Events'!$A68,'Official Medal Table'!$C:$C,'Each Gender Events'!AM$1,'Official Medal Table'!$E:$E,'Each Gender Events'!AM$2)*'Medal values'!$B$2
+ COUNTIFS('Official Medal Table'!$H:$H,'Each Gender Events'!$A68,'Official Medal Table'!$C:$C,'Each Gender Events'!AM$1,'Official Medal Table'!$E:$E,'Each Gender Events'!AM$2)*'Medal values'!$B$3
+ COUNTIFS('Official Medal Table'!$I:$I,'Each Gender Events'!$A68,'Official Medal Table'!$C:$C,'Each Gender Events'!AM$1,'Official Medal Table'!$E:$E,'Each Gender Events'!AM$2)*'Medal values'!$B$3
+ COUNTIFS('Official Medal Table'!$F:$F,'Each Gender Events'!$A68,'Official Medal Table'!$C:$C,'Each Gender Events'!AM$1,'Official Medal Table'!$E:$E,"Mixed")*'Medal values'!$B$1/2
+ COUNTIFS('Official Medal Table'!$G:$G,'Each Gender Events'!$A68,'Official Medal Table'!$C:$C,'Each Gender Events'!AM$1,'Official Medal Table'!$E:$E,"Mixed")*'Medal values'!$B$2/2
+ COUNTIFS('Official Medal Table'!$H:$H,'Each Gender Events'!$A68,'Official Medal Table'!$C:$C,'Each Gender Events'!AM$1,'Official Medal Table'!$E:$E,"Mixed")*'Medal values'!$B$3/2
+ COUNTIFS('Official Medal Table'!$I:$I,'Each Gender Events'!$A68,'Official Medal Table'!$C:$C,'Each Gender Events'!AM$1,'Official Medal Table'!$E:$E,"Mixed")*'Medal values'!$B$3/2</f>
        <v>0</v>
      </c>
      <c r="AN68">
        <f>COUNTIFS('Official Medal Table'!$F:$F,'Each Gender Events'!$A68,'Official Medal Table'!$C:$C,'Each Gender Events'!AN$1,'Official Medal Table'!$E:$E,'Each Gender Events'!AN$2)*'Medal values'!$B$1
+ COUNTIFS('Official Medal Table'!$G:$G,'Each Gender Events'!$A68,'Official Medal Table'!$C:$C,'Each Gender Events'!AN$1,'Official Medal Table'!$E:$E,'Each Gender Events'!AN$2)*'Medal values'!$B$2
+ COUNTIFS('Official Medal Table'!$H:$H,'Each Gender Events'!$A68,'Official Medal Table'!$C:$C,'Each Gender Events'!AN$1,'Official Medal Table'!$E:$E,'Each Gender Events'!AN$2)*'Medal values'!$B$3
+ COUNTIFS('Official Medal Table'!$I:$I,'Each Gender Events'!$A68,'Official Medal Table'!$C:$C,'Each Gender Events'!AN$1,'Official Medal Table'!$E:$E,'Each Gender Events'!AN$2)*'Medal values'!$B$3
+ COUNTIFS('Official Medal Table'!$F:$F,'Each Gender Events'!$A68,'Official Medal Table'!$C:$C,'Each Gender Events'!AN$1,'Official Medal Table'!$E:$E,"Mixed")*'Medal values'!$B$1/2
+ COUNTIFS('Official Medal Table'!$G:$G,'Each Gender Events'!$A68,'Official Medal Table'!$C:$C,'Each Gender Events'!AN$1,'Official Medal Table'!$E:$E,"Mixed")*'Medal values'!$B$2/2
+ COUNTIFS('Official Medal Table'!$H:$H,'Each Gender Events'!$A68,'Official Medal Table'!$C:$C,'Each Gender Events'!AN$1,'Official Medal Table'!$E:$E,"Mixed")*'Medal values'!$B$3/2
+ COUNTIFS('Official Medal Table'!$I:$I,'Each Gender Events'!$A68,'Official Medal Table'!$C:$C,'Each Gender Events'!AN$1,'Official Medal Table'!$E:$E,"Mixed")*'Medal values'!$B$3/2</f>
        <v>0</v>
      </c>
      <c r="AO68">
        <f>COUNTIFS('Official Medal Table'!$F:$F,'Each Gender Events'!$A68,'Official Medal Table'!$C:$C,'Each Gender Events'!AO$1,'Official Medal Table'!$E:$E,'Each Gender Events'!AO$2)*'Medal values'!$B$1
+ COUNTIFS('Official Medal Table'!$G:$G,'Each Gender Events'!$A68,'Official Medal Table'!$C:$C,'Each Gender Events'!AO$1,'Official Medal Table'!$E:$E,'Each Gender Events'!AO$2)*'Medal values'!$B$2
+ COUNTIFS('Official Medal Table'!$H:$H,'Each Gender Events'!$A68,'Official Medal Table'!$C:$C,'Each Gender Events'!AO$1,'Official Medal Table'!$E:$E,'Each Gender Events'!AO$2)*'Medal values'!$B$3
+ COUNTIFS('Official Medal Table'!$I:$I,'Each Gender Events'!$A68,'Official Medal Table'!$C:$C,'Each Gender Events'!AO$1,'Official Medal Table'!$E:$E,'Each Gender Events'!AO$2)*'Medal values'!$B$3
+ COUNTIFS('Official Medal Table'!$F:$F,'Each Gender Events'!$A68,'Official Medal Table'!$C:$C,'Each Gender Events'!AO$1,'Official Medal Table'!$E:$E,"Mixed")*'Medal values'!$B$1/2
+ COUNTIFS('Official Medal Table'!$G:$G,'Each Gender Events'!$A68,'Official Medal Table'!$C:$C,'Each Gender Events'!AO$1,'Official Medal Table'!$E:$E,"Mixed")*'Medal values'!$B$2/2
+ COUNTIFS('Official Medal Table'!$H:$H,'Each Gender Events'!$A68,'Official Medal Table'!$C:$C,'Each Gender Events'!AO$1,'Official Medal Table'!$E:$E,"Mixed")*'Medal values'!$B$3/2
+ COUNTIFS('Official Medal Table'!$I:$I,'Each Gender Events'!$A68,'Official Medal Table'!$C:$C,'Each Gender Events'!AO$1,'Official Medal Table'!$E:$E,"Mixed")*'Medal values'!$B$3/2</f>
        <v>0</v>
      </c>
      <c r="AP68">
        <f>COUNTIFS('Official Medal Table'!$F:$F,'Each Gender Events'!$A68,'Official Medal Table'!$C:$C,'Each Gender Events'!AP$1,'Official Medal Table'!$E:$E,'Each Gender Events'!AP$2)*'Medal values'!$B$1
+ COUNTIFS('Official Medal Table'!$G:$G,'Each Gender Events'!$A68,'Official Medal Table'!$C:$C,'Each Gender Events'!AP$1,'Official Medal Table'!$E:$E,'Each Gender Events'!AP$2)*'Medal values'!$B$2
+ COUNTIFS('Official Medal Table'!$H:$H,'Each Gender Events'!$A68,'Official Medal Table'!$C:$C,'Each Gender Events'!AP$1,'Official Medal Table'!$E:$E,'Each Gender Events'!AP$2)*'Medal values'!$B$3
+ COUNTIFS('Official Medal Table'!$I:$I,'Each Gender Events'!$A68,'Official Medal Table'!$C:$C,'Each Gender Events'!AP$1,'Official Medal Table'!$E:$E,'Each Gender Events'!AP$2)*'Medal values'!$B$3
+ COUNTIFS('Official Medal Table'!$F:$F,'Each Gender Events'!$A68,'Official Medal Table'!$C:$C,'Each Gender Events'!AP$1,'Official Medal Table'!$E:$E,"Mixed")*'Medal values'!$B$1/2
+ COUNTIFS('Official Medal Table'!$G:$G,'Each Gender Events'!$A68,'Official Medal Table'!$C:$C,'Each Gender Events'!AP$1,'Official Medal Table'!$E:$E,"Mixed")*'Medal values'!$B$2/2
+ COUNTIFS('Official Medal Table'!$H:$H,'Each Gender Events'!$A68,'Official Medal Table'!$C:$C,'Each Gender Events'!AP$1,'Official Medal Table'!$E:$E,"Mixed")*'Medal values'!$B$3/2
+ COUNTIFS('Official Medal Table'!$I:$I,'Each Gender Events'!$A68,'Official Medal Table'!$C:$C,'Each Gender Events'!AP$1,'Official Medal Table'!$E:$E,"Mixed")*'Medal values'!$B$3/2</f>
        <v>0</v>
      </c>
      <c r="AQ68">
        <f>COUNTIFS('Official Medal Table'!$F:$F,'Each Gender Events'!$A68,'Official Medal Table'!$C:$C,'Each Gender Events'!AQ$1,'Official Medal Table'!$E:$E,'Each Gender Events'!AQ$2)*'Medal values'!$B$1
+ COUNTIFS('Official Medal Table'!$G:$G,'Each Gender Events'!$A68,'Official Medal Table'!$C:$C,'Each Gender Events'!AQ$1,'Official Medal Table'!$E:$E,'Each Gender Events'!AQ$2)*'Medal values'!$B$2
+ COUNTIFS('Official Medal Table'!$H:$H,'Each Gender Events'!$A68,'Official Medal Table'!$C:$C,'Each Gender Events'!AQ$1,'Official Medal Table'!$E:$E,'Each Gender Events'!AQ$2)*'Medal values'!$B$3
+ COUNTIFS('Official Medal Table'!$I:$I,'Each Gender Events'!$A68,'Official Medal Table'!$C:$C,'Each Gender Events'!AQ$1,'Official Medal Table'!$E:$E,'Each Gender Events'!AQ$2)*'Medal values'!$B$3
+ COUNTIFS('Official Medal Table'!$F:$F,'Each Gender Events'!$A68,'Official Medal Table'!$C:$C,'Each Gender Events'!AQ$1,'Official Medal Table'!$E:$E,"Mixed")*'Medal values'!$B$1/2
+ COUNTIFS('Official Medal Table'!$G:$G,'Each Gender Events'!$A68,'Official Medal Table'!$C:$C,'Each Gender Events'!AQ$1,'Official Medal Table'!$E:$E,"Mixed")*'Medal values'!$B$2/2
+ COUNTIFS('Official Medal Table'!$H:$H,'Each Gender Events'!$A68,'Official Medal Table'!$C:$C,'Each Gender Events'!AQ$1,'Official Medal Table'!$E:$E,"Mixed")*'Medal values'!$B$3/2
+ COUNTIFS('Official Medal Table'!$I:$I,'Each Gender Events'!$A68,'Official Medal Table'!$C:$C,'Each Gender Events'!AQ$1,'Official Medal Table'!$E:$E,"Mixed")*'Medal values'!$B$3/2</f>
        <v>0</v>
      </c>
      <c r="AR68">
        <f>COUNTIFS('Official Medal Table'!$F:$F,'Each Gender Events'!$A68,'Official Medal Table'!$C:$C,'Each Gender Events'!AR$1,'Official Medal Table'!$E:$E,'Each Gender Events'!AR$2)*'Medal values'!$B$1
+ COUNTIFS('Official Medal Table'!$G:$G,'Each Gender Events'!$A68,'Official Medal Table'!$C:$C,'Each Gender Events'!AR$1,'Official Medal Table'!$E:$E,'Each Gender Events'!AR$2)*'Medal values'!$B$2
+ COUNTIFS('Official Medal Table'!$H:$H,'Each Gender Events'!$A68,'Official Medal Table'!$C:$C,'Each Gender Events'!AR$1,'Official Medal Table'!$E:$E,'Each Gender Events'!AR$2)*'Medal values'!$B$3
+ COUNTIFS('Official Medal Table'!$I:$I,'Each Gender Events'!$A68,'Official Medal Table'!$C:$C,'Each Gender Events'!AR$1,'Official Medal Table'!$E:$E,'Each Gender Events'!AR$2)*'Medal values'!$B$3
+ COUNTIFS('Official Medal Table'!$F:$F,'Each Gender Events'!$A68,'Official Medal Table'!$C:$C,'Each Gender Events'!AR$1,'Official Medal Table'!$E:$E,"Mixed")*'Medal values'!$B$1/2
+ COUNTIFS('Official Medal Table'!$G:$G,'Each Gender Events'!$A68,'Official Medal Table'!$C:$C,'Each Gender Events'!AR$1,'Official Medal Table'!$E:$E,"Mixed")*'Medal values'!$B$2/2
+ COUNTIFS('Official Medal Table'!$H:$H,'Each Gender Events'!$A68,'Official Medal Table'!$C:$C,'Each Gender Events'!AR$1,'Official Medal Table'!$E:$E,"Mixed")*'Medal values'!$B$3/2
+ COUNTIFS('Official Medal Table'!$I:$I,'Each Gender Events'!$A68,'Official Medal Table'!$C:$C,'Each Gender Events'!AR$1,'Official Medal Table'!$E:$E,"Mixed")*'Medal values'!$B$3/2</f>
        <v>0</v>
      </c>
      <c r="AS68">
        <f>COUNTIFS('Official Medal Table'!$F:$F,'Each Gender Events'!$A68,'Official Medal Table'!$C:$C,'Each Gender Events'!AS$1,'Official Medal Table'!$E:$E,'Each Gender Events'!AS$2)*'Medal values'!$B$1
+ COUNTIFS('Official Medal Table'!$G:$G,'Each Gender Events'!$A68,'Official Medal Table'!$C:$C,'Each Gender Events'!AS$1,'Official Medal Table'!$E:$E,'Each Gender Events'!AS$2)*'Medal values'!$B$2
+ COUNTIFS('Official Medal Table'!$H:$H,'Each Gender Events'!$A68,'Official Medal Table'!$C:$C,'Each Gender Events'!AS$1,'Official Medal Table'!$E:$E,'Each Gender Events'!AS$2)*'Medal values'!$B$3
+ COUNTIFS('Official Medal Table'!$I:$I,'Each Gender Events'!$A68,'Official Medal Table'!$C:$C,'Each Gender Events'!AS$1,'Official Medal Table'!$E:$E,'Each Gender Events'!AS$2)*'Medal values'!$B$3
+ COUNTIFS('Official Medal Table'!$F:$F,'Each Gender Events'!$A68,'Official Medal Table'!$C:$C,'Each Gender Events'!AS$1,'Official Medal Table'!$E:$E,"Mixed")*'Medal values'!$B$1/2
+ COUNTIFS('Official Medal Table'!$G:$G,'Each Gender Events'!$A68,'Official Medal Table'!$C:$C,'Each Gender Events'!AS$1,'Official Medal Table'!$E:$E,"Mixed")*'Medal values'!$B$2/2
+ COUNTIFS('Official Medal Table'!$H:$H,'Each Gender Events'!$A68,'Official Medal Table'!$C:$C,'Each Gender Events'!AS$1,'Official Medal Table'!$E:$E,"Mixed")*'Medal values'!$B$3/2
+ COUNTIFS('Official Medal Table'!$I:$I,'Each Gender Events'!$A68,'Official Medal Table'!$C:$C,'Each Gender Events'!AS$1,'Official Medal Table'!$E:$E,"Mixed")*'Medal values'!$B$3/2</f>
        <v>0</v>
      </c>
      <c r="AT68">
        <f>COUNTIFS('Official Medal Table'!$F:$F,'Each Gender Events'!$A68,'Official Medal Table'!$C:$C,'Each Gender Events'!AT$1,'Official Medal Table'!$E:$E,'Each Gender Events'!AT$2)*'Medal values'!$B$1
+ COUNTIFS('Official Medal Table'!$G:$G,'Each Gender Events'!$A68,'Official Medal Table'!$C:$C,'Each Gender Events'!AT$1,'Official Medal Table'!$E:$E,'Each Gender Events'!AT$2)*'Medal values'!$B$2
+ COUNTIFS('Official Medal Table'!$H:$H,'Each Gender Events'!$A68,'Official Medal Table'!$C:$C,'Each Gender Events'!AT$1,'Official Medal Table'!$E:$E,'Each Gender Events'!AT$2)*'Medal values'!$B$3
+ COUNTIFS('Official Medal Table'!$I:$I,'Each Gender Events'!$A68,'Official Medal Table'!$C:$C,'Each Gender Events'!AT$1,'Official Medal Table'!$E:$E,'Each Gender Events'!AT$2)*'Medal values'!$B$3
+ COUNTIFS('Official Medal Table'!$F:$F,'Each Gender Events'!$A68,'Official Medal Table'!$C:$C,'Each Gender Events'!AT$1,'Official Medal Table'!$E:$E,"Mixed")*'Medal values'!$B$1/2
+ COUNTIFS('Official Medal Table'!$G:$G,'Each Gender Events'!$A68,'Official Medal Table'!$C:$C,'Each Gender Events'!AT$1,'Official Medal Table'!$E:$E,"Mixed")*'Medal values'!$B$2/2
+ COUNTIFS('Official Medal Table'!$H:$H,'Each Gender Events'!$A68,'Official Medal Table'!$C:$C,'Each Gender Events'!AT$1,'Official Medal Table'!$E:$E,"Mixed")*'Medal values'!$B$3/2
+ COUNTIFS('Official Medal Table'!$I:$I,'Each Gender Events'!$A68,'Official Medal Table'!$C:$C,'Each Gender Events'!AT$1,'Official Medal Table'!$E:$E,"Mixed")*'Medal values'!$B$3/2</f>
        <v>0</v>
      </c>
      <c r="AU68">
        <f>COUNTIFS('Official Medal Table'!$F:$F,'Each Gender Events'!$A68,'Official Medal Table'!$C:$C,'Each Gender Events'!AU$1,'Official Medal Table'!$E:$E,'Each Gender Events'!AU$2)*'Medal values'!$B$1
+ COUNTIFS('Official Medal Table'!$G:$G,'Each Gender Events'!$A68,'Official Medal Table'!$C:$C,'Each Gender Events'!AU$1,'Official Medal Table'!$E:$E,'Each Gender Events'!AU$2)*'Medal values'!$B$2
+ COUNTIFS('Official Medal Table'!$H:$H,'Each Gender Events'!$A68,'Official Medal Table'!$C:$C,'Each Gender Events'!AU$1,'Official Medal Table'!$E:$E,'Each Gender Events'!AU$2)*'Medal values'!$B$3
+ COUNTIFS('Official Medal Table'!$I:$I,'Each Gender Events'!$A68,'Official Medal Table'!$C:$C,'Each Gender Events'!AU$1,'Official Medal Table'!$E:$E,'Each Gender Events'!AU$2)*'Medal values'!$B$3
+ COUNTIFS('Official Medal Table'!$F:$F,'Each Gender Events'!$A68,'Official Medal Table'!$C:$C,'Each Gender Events'!AU$1,'Official Medal Table'!$E:$E,"Mixed")*'Medal values'!$B$1/2
+ COUNTIFS('Official Medal Table'!$G:$G,'Each Gender Events'!$A68,'Official Medal Table'!$C:$C,'Each Gender Events'!AU$1,'Official Medal Table'!$E:$E,"Mixed")*'Medal values'!$B$2/2
+ COUNTIFS('Official Medal Table'!$H:$H,'Each Gender Events'!$A68,'Official Medal Table'!$C:$C,'Each Gender Events'!AU$1,'Official Medal Table'!$E:$E,"Mixed")*'Medal values'!$B$3/2
+ COUNTIFS('Official Medal Table'!$I:$I,'Each Gender Events'!$A68,'Official Medal Table'!$C:$C,'Each Gender Events'!AU$1,'Official Medal Table'!$E:$E,"Mixed")*'Medal values'!$B$3/2</f>
        <v>0</v>
      </c>
      <c r="AV68">
        <f>COUNTIFS('Official Medal Table'!$F:$F,'Each Gender Events'!$A68,'Official Medal Table'!$C:$C,'Each Gender Events'!AV$1,'Official Medal Table'!$E:$E,'Each Gender Events'!AV$2)*'Medal values'!$B$1
+ COUNTIFS('Official Medal Table'!$G:$G,'Each Gender Events'!$A68,'Official Medal Table'!$C:$C,'Each Gender Events'!AV$1,'Official Medal Table'!$E:$E,'Each Gender Events'!AV$2)*'Medal values'!$B$2
+ COUNTIFS('Official Medal Table'!$H:$H,'Each Gender Events'!$A68,'Official Medal Table'!$C:$C,'Each Gender Events'!AV$1,'Official Medal Table'!$E:$E,'Each Gender Events'!AV$2)*'Medal values'!$B$3
+ COUNTIFS('Official Medal Table'!$I:$I,'Each Gender Events'!$A68,'Official Medal Table'!$C:$C,'Each Gender Events'!AV$1,'Official Medal Table'!$E:$E,'Each Gender Events'!AV$2)*'Medal values'!$B$3
+ COUNTIFS('Official Medal Table'!$F:$F,'Each Gender Events'!$A68,'Official Medal Table'!$C:$C,'Each Gender Events'!AV$1,'Official Medal Table'!$E:$E,"Mixed")*'Medal values'!$B$1/2
+ COUNTIFS('Official Medal Table'!$G:$G,'Each Gender Events'!$A68,'Official Medal Table'!$C:$C,'Each Gender Events'!AV$1,'Official Medal Table'!$E:$E,"Mixed")*'Medal values'!$B$2/2
+ COUNTIFS('Official Medal Table'!$H:$H,'Each Gender Events'!$A68,'Official Medal Table'!$C:$C,'Each Gender Events'!AV$1,'Official Medal Table'!$E:$E,"Mixed")*'Medal values'!$B$3/2
+ COUNTIFS('Official Medal Table'!$I:$I,'Each Gender Events'!$A68,'Official Medal Table'!$C:$C,'Each Gender Events'!AV$1,'Official Medal Table'!$E:$E,"Mixed")*'Medal values'!$B$3/2</f>
        <v>0</v>
      </c>
      <c r="AW68">
        <f>COUNTIFS('Official Medal Table'!$F:$F,'Each Gender Events'!$A68,'Official Medal Table'!$C:$C,'Each Gender Events'!AW$1,'Official Medal Table'!$E:$E,'Each Gender Events'!AW$2)*'Medal values'!$B$1
+ COUNTIFS('Official Medal Table'!$G:$G,'Each Gender Events'!$A68,'Official Medal Table'!$C:$C,'Each Gender Events'!AW$1,'Official Medal Table'!$E:$E,'Each Gender Events'!AW$2)*'Medal values'!$B$2
+ COUNTIFS('Official Medal Table'!$H:$H,'Each Gender Events'!$A68,'Official Medal Table'!$C:$C,'Each Gender Events'!AW$1,'Official Medal Table'!$E:$E,'Each Gender Events'!AW$2)*'Medal values'!$B$3
+ COUNTIFS('Official Medal Table'!$I:$I,'Each Gender Events'!$A68,'Official Medal Table'!$C:$C,'Each Gender Events'!AW$1,'Official Medal Table'!$E:$E,'Each Gender Events'!AW$2)*'Medal values'!$B$3
+ COUNTIFS('Official Medal Table'!$F:$F,'Each Gender Events'!$A68,'Official Medal Table'!$C:$C,'Each Gender Events'!AW$1,'Official Medal Table'!$E:$E,"Mixed")*'Medal values'!$B$1/2
+ COUNTIFS('Official Medal Table'!$G:$G,'Each Gender Events'!$A68,'Official Medal Table'!$C:$C,'Each Gender Events'!AW$1,'Official Medal Table'!$E:$E,"Mixed")*'Medal values'!$B$2/2
+ COUNTIFS('Official Medal Table'!$H:$H,'Each Gender Events'!$A68,'Official Medal Table'!$C:$C,'Each Gender Events'!AW$1,'Official Medal Table'!$E:$E,"Mixed")*'Medal values'!$B$3/2
+ COUNTIFS('Official Medal Table'!$I:$I,'Each Gender Events'!$A68,'Official Medal Table'!$C:$C,'Each Gender Events'!AW$1,'Official Medal Table'!$E:$E,"Mixed")*'Medal values'!$B$3/2</f>
        <v>0</v>
      </c>
      <c r="AX68">
        <f>COUNTIFS('Official Medal Table'!$F:$F,'Each Gender Events'!$A68,'Official Medal Table'!$C:$C,'Each Gender Events'!AX$1,'Official Medal Table'!$E:$E,'Each Gender Events'!AX$2)*'Medal values'!$B$1
+ COUNTIFS('Official Medal Table'!$G:$G,'Each Gender Events'!$A68,'Official Medal Table'!$C:$C,'Each Gender Events'!AX$1,'Official Medal Table'!$E:$E,'Each Gender Events'!AX$2)*'Medal values'!$B$2
+ COUNTIFS('Official Medal Table'!$H:$H,'Each Gender Events'!$A68,'Official Medal Table'!$C:$C,'Each Gender Events'!AX$1,'Official Medal Table'!$E:$E,'Each Gender Events'!AX$2)*'Medal values'!$B$3
+ COUNTIFS('Official Medal Table'!$I:$I,'Each Gender Events'!$A68,'Official Medal Table'!$C:$C,'Each Gender Events'!AX$1,'Official Medal Table'!$E:$E,'Each Gender Events'!AX$2)*'Medal values'!$B$3
+ COUNTIFS('Official Medal Table'!$F:$F,'Each Gender Events'!$A68,'Official Medal Table'!$C:$C,'Each Gender Events'!AX$1,'Official Medal Table'!$E:$E,"Mixed")*'Medal values'!$B$1/2
+ COUNTIFS('Official Medal Table'!$G:$G,'Each Gender Events'!$A68,'Official Medal Table'!$C:$C,'Each Gender Events'!AX$1,'Official Medal Table'!$E:$E,"Mixed")*'Medal values'!$B$2/2
+ COUNTIFS('Official Medal Table'!$H:$H,'Each Gender Events'!$A68,'Official Medal Table'!$C:$C,'Each Gender Events'!AX$1,'Official Medal Table'!$E:$E,"Mixed")*'Medal values'!$B$3/2
+ COUNTIFS('Official Medal Table'!$I:$I,'Each Gender Events'!$A68,'Official Medal Table'!$C:$C,'Each Gender Events'!AX$1,'Official Medal Table'!$E:$E,"Mixed")*'Medal values'!$B$3/2</f>
        <v>0</v>
      </c>
      <c r="AY68">
        <f>COUNTIFS('Official Medal Table'!$F:$F,'Each Gender Events'!$A68,'Official Medal Table'!$C:$C,'Each Gender Events'!AY$1,'Official Medal Table'!$E:$E,'Each Gender Events'!AY$2)*'Medal values'!$B$1
+ COUNTIFS('Official Medal Table'!$G:$G,'Each Gender Events'!$A68,'Official Medal Table'!$C:$C,'Each Gender Events'!AY$1,'Official Medal Table'!$E:$E,'Each Gender Events'!AY$2)*'Medal values'!$B$2
+ COUNTIFS('Official Medal Table'!$H:$H,'Each Gender Events'!$A68,'Official Medal Table'!$C:$C,'Each Gender Events'!AY$1,'Official Medal Table'!$E:$E,'Each Gender Events'!AY$2)*'Medal values'!$B$3
+ COUNTIFS('Official Medal Table'!$I:$I,'Each Gender Events'!$A68,'Official Medal Table'!$C:$C,'Each Gender Events'!AY$1,'Official Medal Table'!$E:$E,'Each Gender Events'!AY$2)*'Medal values'!$B$3
+ COUNTIFS('Official Medal Table'!$F:$F,'Each Gender Events'!$A68,'Official Medal Table'!$C:$C,'Each Gender Events'!AY$1,'Official Medal Table'!$E:$E,"Mixed")*'Medal values'!$B$1/2
+ COUNTIFS('Official Medal Table'!$G:$G,'Each Gender Events'!$A68,'Official Medal Table'!$C:$C,'Each Gender Events'!AY$1,'Official Medal Table'!$E:$E,"Mixed")*'Medal values'!$B$2/2
+ COUNTIFS('Official Medal Table'!$H:$H,'Each Gender Events'!$A68,'Official Medal Table'!$C:$C,'Each Gender Events'!AY$1,'Official Medal Table'!$E:$E,"Mixed")*'Medal values'!$B$3/2
+ COUNTIFS('Official Medal Table'!$I:$I,'Each Gender Events'!$A68,'Official Medal Table'!$C:$C,'Each Gender Events'!AY$1,'Official Medal Table'!$E:$E,"Mixed")*'Medal values'!$B$3/2</f>
        <v>0</v>
      </c>
      <c r="AZ68">
        <f>COUNTIFS('Official Medal Table'!$F:$F,'Each Gender Events'!$A68,'Official Medal Table'!$C:$C,'Each Gender Events'!AZ$1,'Official Medal Table'!$E:$E,'Each Gender Events'!AZ$2)*'Medal values'!$B$1
+ COUNTIFS('Official Medal Table'!$G:$G,'Each Gender Events'!$A68,'Official Medal Table'!$C:$C,'Each Gender Events'!AZ$1,'Official Medal Table'!$E:$E,'Each Gender Events'!AZ$2)*'Medal values'!$B$2
+ COUNTIFS('Official Medal Table'!$H:$H,'Each Gender Events'!$A68,'Official Medal Table'!$C:$C,'Each Gender Events'!AZ$1,'Official Medal Table'!$E:$E,'Each Gender Events'!AZ$2)*'Medal values'!$B$3
+ COUNTIFS('Official Medal Table'!$I:$I,'Each Gender Events'!$A68,'Official Medal Table'!$C:$C,'Each Gender Events'!AZ$1,'Official Medal Table'!$E:$E,'Each Gender Events'!AZ$2)*'Medal values'!$B$3
+ COUNTIFS('Official Medal Table'!$F:$F,'Each Gender Events'!$A68,'Official Medal Table'!$C:$C,'Each Gender Events'!AZ$1,'Official Medal Table'!$E:$E,"Mixed")*'Medal values'!$B$1/2
+ COUNTIFS('Official Medal Table'!$G:$G,'Each Gender Events'!$A68,'Official Medal Table'!$C:$C,'Each Gender Events'!AZ$1,'Official Medal Table'!$E:$E,"Mixed")*'Medal values'!$B$2/2
+ COUNTIFS('Official Medal Table'!$H:$H,'Each Gender Events'!$A68,'Official Medal Table'!$C:$C,'Each Gender Events'!AZ$1,'Official Medal Table'!$E:$E,"Mixed")*'Medal values'!$B$3/2
+ COUNTIFS('Official Medal Table'!$I:$I,'Each Gender Events'!$A68,'Official Medal Table'!$C:$C,'Each Gender Events'!AZ$1,'Official Medal Table'!$E:$E,"Mixed")*'Medal values'!$B$3/2</f>
        <v>6.0019999999999998</v>
      </c>
      <c r="BA68">
        <f>COUNTIFS('Official Medal Table'!$F:$F,'Each Gender Events'!$A68,'Official Medal Table'!$C:$C,'Each Gender Events'!BA$1,'Official Medal Table'!$E:$E,'Each Gender Events'!BA$2)*'Medal values'!$B$1
+ COUNTIFS('Official Medal Table'!$G:$G,'Each Gender Events'!$A68,'Official Medal Table'!$C:$C,'Each Gender Events'!BA$1,'Official Medal Table'!$E:$E,'Each Gender Events'!BA$2)*'Medal values'!$B$2
+ COUNTIFS('Official Medal Table'!$H:$H,'Each Gender Events'!$A68,'Official Medal Table'!$C:$C,'Each Gender Events'!BA$1,'Official Medal Table'!$E:$E,'Each Gender Events'!BA$2)*'Medal values'!$B$3
+ COUNTIFS('Official Medal Table'!$I:$I,'Each Gender Events'!$A68,'Official Medal Table'!$C:$C,'Each Gender Events'!BA$1,'Official Medal Table'!$E:$E,'Each Gender Events'!BA$2)*'Medal values'!$B$3
+ COUNTIFS('Official Medal Table'!$F:$F,'Each Gender Events'!$A68,'Official Medal Table'!$C:$C,'Each Gender Events'!BA$1,'Official Medal Table'!$E:$E,"Mixed")*'Medal values'!$B$1/2
+ COUNTIFS('Official Medal Table'!$G:$G,'Each Gender Events'!$A68,'Official Medal Table'!$C:$C,'Each Gender Events'!BA$1,'Official Medal Table'!$E:$E,"Mixed")*'Medal values'!$B$2/2
+ COUNTIFS('Official Medal Table'!$H:$H,'Each Gender Events'!$A68,'Official Medal Table'!$C:$C,'Each Gender Events'!BA$1,'Official Medal Table'!$E:$E,"Mixed")*'Medal values'!$B$3/2
+ COUNTIFS('Official Medal Table'!$I:$I,'Each Gender Events'!$A68,'Official Medal Table'!$C:$C,'Each Gender Events'!BA$1,'Official Medal Table'!$E:$E,"Mixed")*'Medal values'!$B$3/2</f>
        <v>0</v>
      </c>
      <c r="BB68">
        <f>COUNTIFS('Official Medal Table'!$F:$F,'Each Gender Events'!$A68,'Official Medal Table'!$C:$C,'Each Gender Events'!BB$1,'Official Medal Table'!$E:$E,'Each Gender Events'!BB$2)*'Medal values'!$B$1
+ COUNTIFS('Official Medal Table'!$G:$G,'Each Gender Events'!$A68,'Official Medal Table'!$C:$C,'Each Gender Events'!BB$1,'Official Medal Table'!$E:$E,'Each Gender Events'!BB$2)*'Medal values'!$B$2
+ COUNTIFS('Official Medal Table'!$H:$H,'Each Gender Events'!$A68,'Official Medal Table'!$C:$C,'Each Gender Events'!BB$1,'Official Medal Table'!$E:$E,'Each Gender Events'!BB$2)*'Medal values'!$B$3
+ COUNTIFS('Official Medal Table'!$I:$I,'Each Gender Events'!$A68,'Official Medal Table'!$C:$C,'Each Gender Events'!BB$1,'Official Medal Table'!$E:$E,'Each Gender Events'!BB$2)*'Medal values'!$B$3
+ COUNTIFS('Official Medal Table'!$F:$F,'Each Gender Events'!$A68,'Official Medal Table'!$C:$C,'Each Gender Events'!BB$1,'Official Medal Table'!$E:$E,"Mixed")*'Medal values'!$B$1/2
+ COUNTIFS('Official Medal Table'!$G:$G,'Each Gender Events'!$A68,'Official Medal Table'!$C:$C,'Each Gender Events'!BB$1,'Official Medal Table'!$E:$E,"Mixed")*'Medal values'!$B$2/2
+ COUNTIFS('Official Medal Table'!$H:$H,'Each Gender Events'!$A68,'Official Medal Table'!$C:$C,'Each Gender Events'!BB$1,'Official Medal Table'!$E:$E,"Mixed")*'Medal values'!$B$3/2
+ COUNTIFS('Official Medal Table'!$I:$I,'Each Gender Events'!$A68,'Official Medal Table'!$C:$C,'Each Gender Events'!BB$1,'Official Medal Table'!$E:$E,"Mixed")*'Medal values'!$B$3/2</f>
        <v>0</v>
      </c>
      <c r="BC68">
        <f>COUNTIFS('Official Medal Table'!$F:$F,'Each Gender Events'!$A68,'Official Medal Table'!$C:$C,'Each Gender Events'!BC$1,'Official Medal Table'!$E:$E,'Each Gender Events'!BC$2)*'Medal values'!$B$1
+ COUNTIFS('Official Medal Table'!$G:$G,'Each Gender Events'!$A68,'Official Medal Table'!$C:$C,'Each Gender Events'!BC$1,'Official Medal Table'!$E:$E,'Each Gender Events'!BC$2)*'Medal values'!$B$2
+ COUNTIFS('Official Medal Table'!$H:$H,'Each Gender Events'!$A68,'Official Medal Table'!$C:$C,'Each Gender Events'!BC$1,'Official Medal Table'!$E:$E,'Each Gender Events'!BC$2)*'Medal values'!$B$3
+ COUNTIFS('Official Medal Table'!$I:$I,'Each Gender Events'!$A68,'Official Medal Table'!$C:$C,'Each Gender Events'!BC$1,'Official Medal Table'!$E:$E,'Each Gender Events'!BC$2)*'Medal values'!$B$3
+ COUNTIFS('Official Medal Table'!$F:$F,'Each Gender Events'!$A68,'Official Medal Table'!$C:$C,'Each Gender Events'!BC$1,'Official Medal Table'!$E:$E,"Mixed")*'Medal values'!$B$1/2
+ COUNTIFS('Official Medal Table'!$G:$G,'Each Gender Events'!$A68,'Official Medal Table'!$C:$C,'Each Gender Events'!BC$1,'Official Medal Table'!$E:$E,"Mixed")*'Medal values'!$B$2/2
+ COUNTIFS('Official Medal Table'!$H:$H,'Each Gender Events'!$A68,'Official Medal Table'!$C:$C,'Each Gender Events'!BC$1,'Official Medal Table'!$E:$E,"Mixed")*'Medal values'!$B$3/2
+ COUNTIFS('Official Medal Table'!$I:$I,'Each Gender Events'!$A68,'Official Medal Table'!$C:$C,'Each Gender Events'!BC$1,'Official Medal Table'!$E:$E,"Mixed")*'Medal values'!$B$3/2</f>
        <v>0</v>
      </c>
      <c r="BD68">
        <f>COUNTIFS('Official Medal Table'!$F:$F,'Each Gender Events'!$A68,'Official Medal Table'!$C:$C,'Each Gender Events'!BD$1,'Official Medal Table'!$E:$E,'Each Gender Events'!BD$2)*'Medal values'!$B$1
+ COUNTIFS('Official Medal Table'!$G:$G,'Each Gender Events'!$A68,'Official Medal Table'!$C:$C,'Each Gender Events'!BD$1,'Official Medal Table'!$E:$E,'Each Gender Events'!BD$2)*'Medal values'!$B$2
+ COUNTIFS('Official Medal Table'!$H:$H,'Each Gender Events'!$A68,'Official Medal Table'!$C:$C,'Each Gender Events'!BD$1,'Official Medal Table'!$E:$E,'Each Gender Events'!BD$2)*'Medal values'!$B$3
+ COUNTIFS('Official Medal Table'!$I:$I,'Each Gender Events'!$A68,'Official Medal Table'!$C:$C,'Each Gender Events'!BD$1,'Official Medal Table'!$E:$E,'Each Gender Events'!BD$2)*'Medal values'!$B$3
+ COUNTIFS('Official Medal Table'!$F:$F,'Each Gender Events'!$A68,'Official Medal Table'!$C:$C,'Each Gender Events'!BD$1,'Official Medal Table'!$E:$E,"Mixed")*'Medal values'!$B$1/2
+ COUNTIFS('Official Medal Table'!$G:$G,'Each Gender Events'!$A68,'Official Medal Table'!$C:$C,'Each Gender Events'!BD$1,'Official Medal Table'!$E:$E,"Mixed")*'Medal values'!$B$2/2
+ COUNTIFS('Official Medal Table'!$H:$H,'Each Gender Events'!$A68,'Official Medal Table'!$C:$C,'Each Gender Events'!BD$1,'Official Medal Table'!$E:$E,"Mixed")*'Medal values'!$B$3/2
+ COUNTIFS('Official Medal Table'!$I:$I,'Each Gender Events'!$A68,'Official Medal Table'!$C:$C,'Each Gender Events'!BD$1,'Official Medal Table'!$E:$E,"Mixed")*'Medal values'!$B$3/2</f>
        <v>0</v>
      </c>
      <c r="BE68">
        <f>COUNTIFS('Official Medal Table'!$F:$F,'Each Gender Events'!$A68,'Official Medal Table'!$C:$C,'Each Gender Events'!BE$1,'Official Medal Table'!$E:$E,'Each Gender Events'!BE$2)*'Medal values'!$B$1
+ COUNTIFS('Official Medal Table'!$G:$G,'Each Gender Events'!$A68,'Official Medal Table'!$C:$C,'Each Gender Events'!BE$1,'Official Medal Table'!$E:$E,'Each Gender Events'!BE$2)*'Medal values'!$B$2
+ COUNTIFS('Official Medal Table'!$H:$H,'Each Gender Events'!$A68,'Official Medal Table'!$C:$C,'Each Gender Events'!BE$1,'Official Medal Table'!$E:$E,'Each Gender Events'!BE$2)*'Medal values'!$B$3
+ COUNTIFS('Official Medal Table'!$I:$I,'Each Gender Events'!$A68,'Official Medal Table'!$C:$C,'Each Gender Events'!BE$1,'Official Medal Table'!$E:$E,'Each Gender Events'!BE$2)*'Medal values'!$B$3
+ COUNTIFS('Official Medal Table'!$F:$F,'Each Gender Events'!$A68,'Official Medal Table'!$C:$C,'Each Gender Events'!BE$1,'Official Medal Table'!$E:$E,"Mixed")*'Medal values'!$B$1/2
+ COUNTIFS('Official Medal Table'!$G:$G,'Each Gender Events'!$A68,'Official Medal Table'!$C:$C,'Each Gender Events'!BE$1,'Official Medal Table'!$E:$E,"Mixed")*'Medal values'!$B$2/2
+ COUNTIFS('Official Medal Table'!$H:$H,'Each Gender Events'!$A68,'Official Medal Table'!$C:$C,'Each Gender Events'!BE$1,'Official Medal Table'!$E:$E,"Mixed")*'Medal values'!$B$3/2
+ COUNTIFS('Official Medal Table'!$I:$I,'Each Gender Events'!$A68,'Official Medal Table'!$C:$C,'Each Gender Events'!BE$1,'Official Medal Table'!$E:$E,"Mixed")*'Medal values'!$B$3/2</f>
        <v>0</v>
      </c>
      <c r="BF68">
        <f>COUNTIFS('Official Medal Table'!$F:$F,'Each Gender Events'!$A68,'Official Medal Table'!$C:$C,'Each Gender Events'!BF$1,'Official Medal Table'!$E:$E,'Each Gender Events'!BF$2)*'Medal values'!$B$1
+ COUNTIFS('Official Medal Table'!$G:$G,'Each Gender Events'!$A68,'Official Medal Table'!$C:$C,'Each Gender Events'!BF$1,'Official Medal Table'!$E:$E,'Each Gender Events'!BF$2)*'Medal values'!$B$2
+ COUNTIFS('Official Medal Table'!$H:$H,'Each Gender Events'!$A68,'Official Medal Table'!$C:$C,'Each Gender Events'!BF$1,'Official Medal Table'!$E:$E,'Each Gender Events'!BF$2)*'Medal values'!$B$3
+ COUNTIFS('Official Medal Table'!$I:$I,'Each Gender Events'!$A68,'Official Medal Table'!$C:$C,'Each Gender Events'!BF$1,'Official Medal Table'!$E:$E,'Each Gender Events'!BF$2)*'Medal values'!$B$3
+ COUNTIFS('Official Medal Table'!$F:$F,'Each Gender Events'!$A68,'Official Medal Table'!$C:$C,'Each Gender Events'!BF$1,'Official Medal Table'!$E:$E,"Mixed")*'Medal values'!$B$1/2
+ COUNTIFS('Official Medal Table'!$G:$G,'Each Gender Events'!$A68,'Official Medal Table'!$C:$C,'Each Gender Events'!BF$1,'Official Medal Table'!$E:$E,"Mixed")*'Medal values'!$B$2/2
+ COUNTIFS('Official Medal Table'!$H:$H,'Each Gender Events'!$A68,'Official Medal Table'!$C:$C,'Each Gender Events'!BF$1,'Official Medal Table'!$E:$E,"Mixed")*'Medal values'!$B$3/2
+ COUNTIFS('Official Medal Table'!$I:$I,'Each Gender Events'!$A68,'Official Medal Table'!$C:$C,'Each Gender Events'!BF$1,'Official Medal Table'!$E:$E,"Mixed")*'Medal values'!$B$3/2</f>
        <v>0</v>
      </c>
      <c r="BG68">
        <f>COUNTIFS('Official Medal Table'!$F:$F,'Each Gender Events'!$A68,'Official Medal Table'!$C:$C,'Each Gender Events'!BG$1,'Official Medal Table'!$E:$E,'Each Gender Events'!BG$2)*'Medal values'!$B$1
+ COUNTIFS('Official Medal Table'!$G:$G,'Each Gender Events'!$A68,'Official Medal Table'!$C:$C,'Each Gender Events'!BG$1,'Official Medal Table'!$E:$E,'Each Gender Events'!BG$2)*'Medal values'!$B$2
+ COUNTIFS('Official Medal Table'!$H:$H,'Each Gender Events'!$A68,'Official Medal Table'!$C:$C,'Each Gender Events'!BG$1,'Official Medal Table'!$E:$E,'Each Gender Events'!BG$2)*'Medal values'!$B$3
+ COUNTIFS('Official Medal Table'!$I:$I,'Each Gender Events'!$A68,'Official Medal Table'!$C:$C,'Each Gender Events'!BG$1,'Official Medal Table'!$E:$E,'Each Gender Events'!BG$2)*'Medal values'!$B$3
+ COUNTIFS('Official Medal Table'!$F:$F,'Each Gender Events'!$A68,'Official Medal Table'!$C:$C,'Each Gender Events'!BG$1,'Official Medal Table'!$E:$E,"Mixed")*'Medal values'!$B$1/2
+ COUNTIFS('Official Medal Table'!$G:$G,'Each Gender Events'!$A68,'Official Medal Table'!$C:$C,'Each Gender Events'!BG$1,'Official Medal Table'!$E:$E,"Mixed")*'Medal values'!$B$2/2
+ COUNTIFS('Official Medal Table'!$H:$H,'Each Gender Events'!$A68,'Official Medal Table'!$C:$C,'Each Gender Events'!BG$1,'Official Medal Table'!$E:$E,"Mixed")*'Medal values'!$B$3/2
+ COUNTIFS('Official Medal Table'!$I:$I,'Each Gender Events'!$A68,'Official Medal Table'!$C:$C,'Each Gender Events'!BG$1,'Official Medal Table'!$E:$E,"Mixed")*'Medal values'!$B$3/2</f>
        <v>0</v>
      </c>
      <c r="BH68">
        <f>COUNTIFS('Official Medal Table'!$F:$F,'Each Gender Events'!$A68,'Official Medal Table'!$C:$C,'Each Gender Events'!BH$1,'Official Medal Table'!$E:$E,'Each Gender Events'!BH$2)*'Medal values'!$B$1
+ COUNTIFS('Official Medal Table'!$G:$G,'Each Gender Events'!$A68,'Official Medal Table'!$C:$C,'Each Gender Events'!BH$1,'Official Medal Table'!$E:$E,'Each Gender Events'!BH$2)*'Medal values'!$B$2
+ COUNTIFS('Official Medal Table'!$H:$H,'Each Gender Events'!$A68,'Official Medal Table'!$C:$C,'Each Gender Events'!BH$1,'Official Medal Table'!$E:$E,'Each Gender Events'!BH$2)*'Medal values'!$B$3
+ COUNTIFS('Official Medal Table'!$I:$I,'Each Gender Events'!$A68,'Official Medal Table'!$C:$C,'Each Gender Events'!BH$1,'Official Medal Table'!$E:$E,'Each Gender Events'!BH$2)*'Medal values'!$B$3
+ COUNTIFS('Official Medal Table'!$F:$F,'Each Gender Events'!$A68,'Official Medal Table'!$C:$C,'Each Gender Events'!BH$1,'Official Medal Table'!$E:$E,"Mixed")*'Medal values'!$B$1/2
+ COUNTIFS('Official Medal Table'!$G:$G,'Each Gender Events'!$A68,'Official Medal Table'!$C:$C,'Each Gender Events'!BH$1,'Official Medal Table'!$E:$E,"Mixed")*'Medal values'!$B$2/2
+ COUNTIFS('Official Medal Table'!$H:$H,'Each Gender Events'!$A68,'Official Medal Table'!$C:$C,'Each Gender Events'!BH$1,'Official Medal Table'!$E:$E,"Mixed")*'Medal values'!$B$3/2
+ COUNTIFS('Official Medal Table'!$I:$I,'Each Gender Events'!$A68,'Official Medal Table'!$C:$C,'Each Gender Events'!BH$1,'Official Medal Table'!$E:$E,"Mixed")*'Medal values'!$B$3/2</f>
        <v>0</v>
      </c>
      <c r="BI68">
        <f>COUNTIFS('Official Medal Table'!$F:$F,'Each Gender Events'!$A68,'Official Medal Table'!$C:$C,'Each Gender Events'!BI$1,'Official Medal Table'!$E:$E,'Each Gender Events'!BI$2)*'Medal values'!$B$1
+ COUNTIFS('Official Medal Table'!$G:$G,'Each Gender Events'!$A68,'Official Medal Table'!$C:$C,'Each Gender Events'!BI$1,'Official Medal Table'!$E:$E,'Each Gender Events'!BI$2)*'Medal values'!$B$2
+ COUNTIFS('Official Medal Table'!$H:$H,'Each Gender Events'!$A68,'Official Medal Table'!$C:$C,'Each Gender Events'!BI$1,'Official Medal Table'!$E:$E,'Each Gender Events'!BI$2)*'Medal values'!$B$3
+ COUNTIFS('Official Medal Table'!$I:$I,'Each Gender Events'!$A68,'Official Medal Table'!$C:$C,'Each Gender Events'!BI$1,'Official Medal Table'!$E:$E,'Each Gender Events'!BI$2)*'Medal values'!$B$3
+ COUNTIFS('Official Medal Table'!$F:$F,'Each Gender Events'!$A68,'Official Medal Table'!$C:$C,'Each Gender Events'!BI$1,'Official Medal Table'!$E:$E,"Mixed")*'Medal values'!$B$1/2
+ COUNTIFS('Official Medal Table'!$G:$G,'Each Gender Events'!$A68,'Official Medal Table'!$C:$C,'Each Gender Events'!BI$1,'Official Medal Table'!$E:$E,"Mixed")*'Medal values'!$B$2/2
+ COUNTIFS('Official Medal Table'!$H:$H,'Each Gender Events'!$A68,'Official Medal Table'!$C:$C,'Each Gender Events'!BI$1,'Official Medal Table'!$E:$E,"Mixed")*'Medal values'!$B$3/2
+ COUNTIFS('Official Medal Table'!$I:$I,'Each Gender Events'!$A68,'Official Medal Table'!$C:$C,'Each Gender Events'!BI$1,'Official Medal Table'!$E:$E,"Mixed")*'Medal values'!$B$3/2</f>
        <v>0</v>
      </c>
      <c r="BJ68">
        <f>COUNTIFS('Official Medal Table'!$F:$F,'Each Gender Events'!$A68,'Official Medal Table'!$C:$C,'Each Gender Events'!BJ$1,'Official Medal Table'!$E:$E,'Each Gender Events'!BJ$2)*'Medal values'!$B$1
+ COUNTIFS('Official Medal Table'!$G:$G,'Each Gender Events'!$A68,'Official Medal Table'!$C:$C,'Each Gender Events'!BJ$1,'Official Medal Table'!$E:$E,'Each Gender Events'!BJ$2)*'Medal values'!$B$2
+ COUNTIFS('Official Medal Table'!$H:$H,'Each Gender Events'!$A68,'Official Medal Table'!$C:$C,'Each Gender Events'!BJ$1,'Official Medal Table'!$E:$E,'Each Gender Events'!BJ$2)*'Medal values'!$B$3
+ COUNTIFS('Official Medal Table'!$I:$I,'Each Gender Events'!$A68,'Official Medal Table'!$C:$C,'Each Gender Events'!BJ$1,'Official Medal Table'!$E:$E,'Each Gender Events'!BJ$2)*'Medal values'!$B$3
+ COUNTIFS('Official Medal Table'!$F:$F,'Each Gender Events'!$A68,'Official Medal Table'!$C:$C,'Each Gender Events'!BJ$1,'Official Medal Table'!$E:$E,"Mixed")*'Medal values'!$B$1/2
+ COUNTIFS('Official Medal Table'!$G:$G,'Each Gender Events'!$A68,'Official Medal Table'!$C:$C,'Each Gender Events'!BJ$1,'Official Medal Table'!$E:$E,"Mixed")*'Medal values'!$B$2/2
+ COUNTIFS('Official Medal Table'!$H:$H,'Each Gender Events'!$A68,'Official Medal Table'!$C:$C,'Each Gender Events'!BJ$1,'Official Medal Table'!$E:$E,"Mixed")*'Medal values'!$B$3/2
+ COUNTIFS('Official Medal Table'!$I:$I,'Each Gender Events'!$A68,'Official Medal Table'!$C:$C,'Each Gender Events'!BJ$1,'Official Medal Table'!$E:$E,"Mixed")*'Medal values'!$B$3/2</f>
        <v>0</v>
      </c>
      <c r="BK68">
        <f>COUNTIFS('Official Medal Table'!$F:$F,'Each Gender Events'!$A68,'Official Medal Table'!$C:$C,'Each Gender Events'!BK$1,'Official Medal Table'!$E:$E,'Each Gender Events'!BK$2)*'Medal values'!$B$1
+ COUNTIFS('Official Medal Table'!$G:$G,'Each Gender Events'!$A68,'Official Medal Table'!$C:$C,'Each Gender Events'!BK$1,'Official Medal Table'!$E:$E,'Each Gender Events'!BK$2)*'Medal values'!$B$2
+ COUNTIFS('Official Medal Table'!$H:$H,'Each Gender Events'!$A68,'Official Medal Table'!$C:$C,'Each Gender Events'!BK$1,'Official Medal Table'!$E:$E,'Each Gender Events'!BK$2)*'Medal values'!$B$3
+ COUNTIFS('Official Medal Table'!$I:$I,'Each Gender Events'!$A68,'Official Medal Table'!$C:$C,'Each Gender Events'!BK$1,'Official Medal Table'!$E:$E,'Each Gender Events'!BK$2)*'Medal values'!$B$3
+ COUNTIFS('Official Medal Table'!$F:$F,'Each Gender Events'!$A68,'Official Medal Table'!$C:$C,'Each Gender Events'!BK$1,'Official Medal Table'!$E:$E,"Mixed")*'Medal values'!$B$1/2
+ COUNTIFS('Official Medal Table'!$G:$G,'Each Gender Events'!$A68,'Official Medal Table'!$C:$C,'Each Gender Events'!BK$1,'Official Medal Table'!$E:$E,"Mixed")*'Medal values'!$B$2/2
+ COUNTIFS('Official Medal Table'!$H:$H,'Each Gender Events'!$A68,'Official Medal Table'!$C:$C,'Each Gender Events'!BK$1,'Official Medal Table'!$E:$E,"Mixed")*'Medal values'!$B$3/2
+ COUNTIFS('Official Medal Table'!$I:$I,'Each Gender Events'!$A68,'Official Medal Table'!$C:$C,'Each Gender Events'!BK$1,'Official Medal Table'!$E:$E,"Mixed")*'Medal values'!$B$3/2</f>
        <v>0</v>
      </c>
      <c r="BL68">
        <f>COUNTIFS('Official Medal Table'!$F:$F,'Each Gender Events'!$A68,'Official Medal Table'!$C:$C,'Each Gender Events'!BL$1,'Official Medal Table'!$E:$E,'Each Gender Events'!BL$2)*'Medal values'!$B$1
+ COUNTIFS('Official Medal Table'!$G:$G,'Each Gender Events'!$A68,'Official Medal Table'!$C:$C,'Each Gender Events'!BL$1,'Official Medal Table'!$E:$E,'Each Gender Events'!BL$2)*'Medal values'!$B$2
+ COUNTIFS('Official Medal Table'!$H:$H,'Each Gender Events'!$A68,'Official Medal Table'!$C:$C,'Each Gender Events'!BL$1,'Official Medal Table'!$E:$E,'Each Gender Events'!BL$2)*'Medal values'!$B$3
+ COUNTIFS('Official Medal Table'!$I:$I,'Each Gender Events'!$A68,'Official Medal Table'!$C:$C,'Each Gender Events'!BL$1,'Official Medal Table'!$E:$E,'Each Gender Events'!BL$2)*'Medal values'!$B$3
+ COUNTIFS('Official Medal Table'!$F:$F,'Each Gender Events'!$A68,'Official Medal Table'!$C:$C,'Each Gender Events'!BL$1,'Official Medal Table'!$E:$E,"Mixed")*'Medal values'!$B$1/2
+ COUNTIFS('Official Medal Table'!$G:$G,'Each Gender Events'!$A68,'Official Medal Table'!$C:$C,'Each Gender Events'!BL$1,'Official Medal Table'!$E:$E,"Mixed")*'Medal values'!$B$2/2
+ COUNTIFS('Official Medal Table'!$H:$H,'Each Gender Events'!$A68,'Official Medal Table'!$C:$C,'Each Gender Events'!BL$1,'Official Medal Table'!$E:$E,"Mixed")*'Medal values'!$B$3/2
+ COUNTIFS('Official Medal Table'!$I:$I,'Each Gender Events'!$A68,'Official Medal Table'!$C:$C,'Each Gender Events'!BL$1,'Official Medal Table'!$E:$E,"Mixed")*'Medal values'!$B$3/2</f>
        <v>0</v>
      </c>
      <c r="BM68">
        <f>COUNTIFS('Official Medal Table'!$F:$F,'Each Gender Events'!$A68,'Official Medal Table'!$C:$C,'Each Gender Events'!BM$1,'Official Medal Table'!$E:$E,'Each Gender Events'!BM$2)*'Medal values'!$B$1
+ COUNTIFS('Official Medal Table'!$G:$G,'Each Gender Events'!$A68,'Official Medal Table'!$C:$C,'Each Gender Events'!BM$1,'Official Medal Table'!$E:$E,'Each Gender Events'!BM$2)*'Medal values'!$B$2
+ COUNTIFS('Official Medal Table'!$H:$H,'Each Gender Events'!$A68,'Official Medal Table'!$C:$C,'Each Gender Events'!BM$1,'Official Medal Table'!$E:$E,'Each Gender Events'!BM$2)*'Medal values'!$B$3
+ COUNTIFS('Official Medal Table'!$I:$I,'Each Gender Events'!$A68,'Official Medal Table'!$C:$C,'Each Gender Events'!BM$1,'Official Medal Table'!$E:$E,'Each Gender Events'!BM$2)*'Medal values'!$B$3
+ COUNTIFS('Official Medal Table'!$F:$F,'Each Gender Events'!$A68,'Official Medal Table'!$C:$C,'Each Gender Events'!BM$1,'Official Medal Table'!$E:$E,"Mixed")*'Medal values'!$B$1/2
+ COUNTIFS('Official Medal Table'!$G:$G,'Each Gender Events'!$A68,'Official Medal Table'!$C:$C,'Each Gender Events'!BM$1,'Official Medal Table'!$E:$E,"Mixed")*'Medal values'!$B$2/2
+ COUNTIFS('Official Medal Table'!$H:$H,'Each Gender Events'!$A68,'Official Medal Table'!$C:$C,'Each Gender Events'!BM$1,'Official Medal Table'!$E:$E,"Mixed")*'Medal values'!$B$3/2
+ COUNTIFS('Official Medal Table'!$I:$I,'Each Gender Events'!$A68,'Official Medal Table'!$C:$C,'Each Gender Events'!BM$1,'Official Medal Table'!$E:$E,"Mixed")*'Medal values'!$B$3/2</f>
        <v>0</v>
      </c>
      <c r="BN68">
        <f>COUNTIFS('Official Medal Table'!$F:$F,'Each Gender Events'!$A68,'Official Medal Table'!$C:$C,'Each Gender Events'!BN$1,'Official Medal Table'!$E:$E,'Each Gender Events'!BN$2)*'Medal values'!$B$1
+ COUNTIFS('Official Medal Table'!$G:$G,'Each Gender Events'!$A68,'Official Medal Table'!$C:$C,'Each Gender Events'!BN$1,'Official Medal Table'!$E:$E,'Each Gender Events'!BN$2)*'Medal values'!$B$2
+ COUNTIFS('Official Medal Table'!$H:$H,'Each Gender Events'!$A68,'Official Medal Table'!$C:$C,'Each Gender Events'!BN$1,'Official Medal Table'!$E:$E,'Each Gender Events'!BN$2)*'Medal values'!$B$3
+ COUNTIFS('Official Medal Table'!$I:$I,'Each Gender Events'!$A68,'Official Medal Table'!$C:$C,'Each Gender Events'!BN$1,'Official Medal Table'!$E:$E,'Each Gender Events'!BN$2)*'Medal values'!$B$3
+ COUNTIFS('Official Medal Table'!$F:$F,'Each Gender Events'!$A68,'Official Medal Table'!$C:$C,'Each Gender Events'!BN$1,'Official Medal Table'!$E:$E,"Mixed")*'Medal values'!$B$1/2
+ COUNTIFS('Official Medal Table'!$G:$G,'Each Gender Events'!$A68,'Official Medal Table'!$C:$C,'Each Gender Events'!BN$1,'Official Medal Table'!$E:$E,"Mixed")*'Medal values'!$B$2/2
+ COUNTIFS('Official Medal Table'!$H:$H,'Each Gender Events'!$A68,'Official Medal Table'!$C:$C,'Each Gender Events'!BN$1,'Official Medal Table'!$E:$E,"Mixed")*'Medal values'!$B$3/2
+ COUNTIFS('Official Medal Table'!$I:$I,'Each Gender Events'!$A68,'Official Medal Table'!$C:$C,'Each Gender Events'!BN$1,'Official Medal Table'!$E:$E,"Mixed")*'Medal values'!$B$3/2</f>
        <v>0</v>
      </c>
      <c r="BO68">
        <f>COUNTIFS('Official Medal Table'!$F:$F,'Each Gender Events'!$A68,'Official Medal Table'!$C:$C,'Each Gender Events'!BO$1,'Official Medal Table'!$E:$E,'Each Gender Events'!BO$2)*'Medal values'!$B$1
+ COUNTIFS('Official Medal Table'!$G:$G,'Each Gender Events'!$A68,'Official Medal Table'!$C:$C,'Each Gender Events'!BO$1,'Official Medal Table'!$E:$E,'Each Gender Events'!BO$2)*'Medal values'!$B$2
+ COUNTIFS('Official Medal Table'!$H:$H,'Each Gender Events'!$A68,'Official Medal Table'!$C:$C,'Each Gender Events'!BO$1,'Official Medal Table'!$E:$E,'Each Gender Events'!BO$2)*'Medal values'!$B$3
+ COUNTIFS('Official Medal Table'!$I:$I,'Each Gender Events'!$A68,'Official Medal Table'!$C:$C,'Each Gender Events'!BO$1,'Official Medal Table'!$E:$E,'Each Gender Events'!BO$2)*'Medal values'!$B$3
+ COUNTIFS('Official Medal Table'!$F:$F,'Each Gender Events'!$A68,'Official Medal Table'!$C:$C,'Each Gender Events'!BO$1,'Official Medal Table'!$E:$E,"Mixed")*'Medal values'!$B$1/2
+ COUNTIFS('Official Medal Table'!$G:$G,'Each Gender Events'!$A68,'Official Medal Table'!$C:$C,'Each Gender Events'!BO$1,'Official Medal Table'!$E:$E,"Mixed")*'Medal values'!$B$2/2
+ COUNTIFS('Official Medal Table'!$H:$H,'Each Gender Events'!$A68,'Official Medal Table'!$C:$C,'Each Gender Events'!BO$1,'Official Medal Table'!$E:$E,"Mixed")*'Medal values'!$B$3/2
+ COUNTIFS('Official Medal Table'!$I:$I,'Each Gender Events'!$A68,'Official Medal Table'!$C:$C,'Each Gender Events'!BO$1,'Official Medal Table'!$E:$E,"Mixed")*'Medal values'!$B$3/2</f>
        <v>0</v>
      </c>
      <c r="BP68">
        <f>COUNTIFS('Official Medal Table'!$F:$F,'Each Gender Events'!$A68,'Official Medal Table'!$C:$C,'Each Gender Events'!BP$1,'Official Medal Table'!$E:$E,'Each Gender Events'!BP$2)*'Medal values'!$B$1
+ COUNTIFS('Official Medal Table'!$G:$G,'Each Gender Events'!$A68,'Official Medal Table'!$C:$C,'Each Gender Events'!BP$1,'Official Medal Table'!$E:$E,'Each Gender Events'!BP$2)*'Medal values'!$B$2
+ COUNTIFS('Official Medal Table'!$H:$H,'Each Gender Events'!$A68,'Official Medal Table'!$C:$C,'Each Gender Events'!BP$1,'Official Medal Table'!$E:$E,'Each Gender Events'!BP$2)*'Medal values'!$B$3
+ COUNTIFS('Official Medal Table'!$I:$I,'Each Gender Events'!$A68,'Official Medal Table'!$C:$C,'Each Gender Events'!BP$1,'Official Medal Table'!$E:$E,'Each Gender Events'!BP$2)*'Medal values'!$B$3
+ COUNTIFS('Official Medal Table'!$F:$F,'Each Gender Events'!$A68,'Official Medal Table'!$C:$C,'Each Gender Events'!BP$1,'Official Medal Table'!$E:$E,"Mixed")*'Medal values'!$B$1/2
+ COUNTIFS('Official Medal Table'!$G:$G,'Each Gender Events'!$A68,'Official Medal Table'!$C:$C,'Each Gender Events'!BP$1,'Official Medal Table'!$E:$E,"Mixed")*'Medal values'!$B$2/2
+ COUNTIFS('Official Medal Table'!$H:$H,'Each Gender Events'!$A68,'Official Medal Table'!$C:$C,'Each Gender Events'!BP$1,'Official Medal Table'!$E:$E,"Mixed")*'Medal values'!$B$3/2
+ COUNTIFS('Official Medal Table'!$I:$I,'Each Gender Events'!$A68,'Official Medal Table'!$C:$C,'Each Gender Events'!BP$1,'Official Medal Table'!$E:$E,"Mixed")*'Medal values'!$B$3/2</f>
        <v>0</v>
      </c>
      <c r="BQ68">
        <f>COUNTIFS('Official Medal Table'!$F:$F,'Each Gender Events'!$A68,'Official Medal Table'!$C:$C,'Each Gender Events'!BQ$1,'Official Medal Table'!$E:$E,'Each Gender Events'!BQ$2)*'Medal values'!$B$1
+ COUNTIFS('Official Medal Table'!$G:$G,'Each Gender Events'!$A68,'Official Medal Table'!$C:$C,'Each Gender Events'!BQ$1,'Official Medal Table'!$E:$E,'Each Gender Events'!BQ$2)*'Medal values'!$B$2
+ COUNTIFS('Official Medal Table'!$H:$H,'Each Gender Events'!$A68,'Official Medal Table'!$C:$C,'Each Gender Events'!BQ$1,'Official Medal Table'!$E:$E,'Each Gender Events'!BQ$2)*'Medal values'!$B$3
+ COUNTIFS('Official Medal Table'!$I:$I,'Each Gender Events'!$A68,'Official Medal Table'!$C:$C,'Each Gender Events'!BQ$1,'Official Medal Table'!$E:$E,'Each Gender Events'!BQ$2)*'Medal values'!$B$3
+ COUNTIFS('Official Medal Table'!$F:$F,'Each Gender Events'!$A68,'Official Medal Table'!$C:$C,'Each Gender Events'!BQ$1,'Official Medal Table'!$E:$E,"Mixed")*'Medal values'!$B$1/2
+ COUNTIFS('Official Medal Table'!$G:$G,'Each Gender Events'!$A68,'Official Medal Table'!$C:$C,'Each Gender Events'!BQ$1,'Official Medal Table'!$E:$E,"Mixed")*'Medal values'!$B$2/2
+ COUNTIFS('Official Medal Table'!$H:$H,'Each Gender Events'!$A68,'Official Medal Table'!$C:$C,'Each Gender Events'!BQ$1,'Official Medal Table'!$E:$E,"Mixed")*'Medal values'!$B$3/2
+ COUNTIFS('Official Medal Table'!$I:$I,'Each Gender Events'!$A68,'Official Medal Table'!$C:$C,'Each Gender Events'!BQ$1,'Official Medal Table'!$E:$E,"Mixed")*'Medal values'!$B$3/2</f>
        <v>0</v>
      </c>
      <c r="BR68">
        <f>COUNTIFS('Official Medal Table'!$F:$F,'Each Gender Events'!$A68,'Official Medal Table'!$C:$C,'Each Gender Events'!BR$1,'Official Medal Table'!$E:$E,'Each Gender Events'!BR$2)*'Medal values'!$B$1
+ COUNTIFS('Official Medal Table'!$G:$G,'Each Gender Events'!$A68,'Official Medal Table'!$C:$C,'Each Gender Events'!BR$1,'Official Medal Table'!$E:$E,'Each Gender Events'!BR$2)*'Medal values'!$B$2
+ COUNTIFS('Official Medal Table'!$H:$H,'Each Gender Events'!$A68,'Official Medal Table'!$C:$C,'Each Gender Events'!BR$1,'Official Medal Table'!$E:$E,'Each Gender Events'!BR$2)*'Medal values'!$B$3
+ COUNTIFS('Official Medal Table'!$I:$I,'Each Gender Events'!$A68,'Official Medal Table'!$C:$C,'Each Gender Events'!BR$1,'Official Medal Table'!$E:$E,'Each Gender Events'!BR$2)*'Medal values'!$B$3
+ COUNTIFS('Official Medal Table'!$F:$F,'Each Gender Events'!$A68,'Official Medal Table'!$C:$C,'Each Gender Events'!BR$1,'Official Medal Table'!$E:$E,"Mixed")*'Medal values'!$B$1/2
+ COUNTIFS('Official Medal Table'!$G:$G,'Each Gender Events'!$A68,'Official Medal Table'!$C:$C,'Each Gender Events'!BR$1,'Official Medal Table'!$E:$E,"Mixed")*'Medal values'!$B$2/2
+ COUNTIFS('Official Medal Table'!$H:$H,'Each Gender Events'!$A68,'Official Medal Table'!$C:$C,'Each Gender Events'!BR$1,'Official Medal Table'!$E:$E,"Mixed")*'Medal values'!$B$3/2
+ COUNTIFS('Official Medal Table'!$I:$I,'Each Gender Events'!$A68,'Official Medal Table'!$C:$C,'Each Gender Events'!BR$1,'Official Medal Table'!$E:$E,"Mixed")*'Medal values'!$B$3/2</f>
        <v>0</v>
      </c>
      <c r="BS68">
        <f>COUNTIFS('Official Medal Table'!$F:$F,'Each Gender Events'!$A68,'Official Medal Table'!$C:$C,'Each Gender Events'!BS$1,'Official Medal Table'!$E:$E,'Each Gender Events'!BS$2)*'Medal values'!$B$1
+ COUNTIFS('Official Medal Table'!$G:$G,'Each Gender Events'!$A68,'Official Medal Table'!$C:$C,'Each Gender Events'!BS$1,'Official Medal Table'!$E:$E,'Each Gender Events'!BS$2)*'Medal values'!$B$2
+ COUNTIFS('Official Medal Table'!$H:$H,'Each Gender Events'!$A68,'Official Medal Table'!$C:$C,'Each Gender Events'!BS$1,'Official Medal Table'!$E:$E,'Each Gender Events'!BS$2)*'Medal values'!$B$3
+ COUNTIFS('Official Medal Table'!$I:$I,'Each Gender Events'!$A68,'Official Medal Table'!$C:$C,'Each Gender Events'!BS$1,'Official Medal Table'!$E:$E,'Each Gender Events'!BS$2)*'Medal values'!$B$3
+ COUNTIFS('Official Medal Table'!$F:$F,'Each Gender Events'!$A68,'Official Medal Table'!$C:$C,'Each Gender Events'!BS$1,'Official Medal Table'!$E:$E,"Mixed")*'Medal values'!$B$1/2
+ COUNTIFS('Official Medal Table'!$G:$G,'Each Gender Events'!$A68,'Official Medal Table'!$C:$C,'Each Gender Events'!BS$1,'Official Medal Table'!$E:$E,"Mixed")*'Medal values'!$B$2/2
+ COUNTIFS('Official Medal Table'!$H:$H,'Each Gender Events'!$A68,'Official Medal Table'!$C:$C,'Each Gender Events'!BS$1,'Official Medal Table'!$E:$E,"Mixed")*'Medal values'!$B$3/2
+ COUNTIFS('Official Medal Table'!$I:$I,'Each Gender Events'!$A68,'Official Medal Table'!$C:$C,'Each Gender Events'!BS$1,'Official Medal Table'!$E:$E,"Mixed")*'Medal values'!$B$3/2</f>
        <v>0</v>
      </c>
      <c r="BT68">
        <f>COUNTIFS('Official Medal Table'!$F:$F,'Each Gender Events'!$A68,'Official Medal Table'!$C:$C,'Each Gender Events'!BT$1,'Official Medal Table'!$E:$E,'Each Gender Events'!BT$2)*'Medal values'!$B$1
+ COUNTIFS('Official Medal Table'!$G:$G,'Each Gender Events'!$A68,'Official Medal Table'!$C:$C,'Each Gender Events'!BT$1,'Official Medal Table'!$E:$E,'Each Gender Events'!BT$2)*'Medal values'!$B$2
+ COUNTIFS('Official Medal Table'!$H:$H,'Each Gender Events'!$A68,'Official Medal Table'!$C:$C,'Each Gender Events'!BT$1,'Official Medal Table'!$E:$E,'Each Gender Events'!BT$2)*'Medal values'!$B$3
+ COUNTIFS('Official Medal Table'!$I:$I,'Each Gender Events'!$A68,'Official Medal Table'!$C:$C,'Each Gender Events'!BT$1,'Official Medal Table'!$E:$E,'Each Gender Events'!BT$2)*'Medal values'!$B$3
+ COUNTIFS('Official Medal Table'!$F:$F,'Each Gender Events'!$A68,'Official Medal Table'!$C:$C,'Each Gender Events'!BT$1,'Official Medal Table'!$E:$E,"Mixed")*'Medal values'!$B$1/2
+ COUNTIFS('Official Medal Table'!$G:$G,'Each Gender Events'!$A68,'Official Medal Table'!$C:$C,'Each Gender Events'!BT$1,'Official Medal Table'!$E:$E,"Mixed")*'Medal values'!$B$2/2
+ COUNTIFS('Official Medal Table'!$H:$H,'Each Gender Events'!$A68,'Official Medal Table'!$C:$C,'Each Gender Events'!BT$1,'Official Medal Table'!$E:$E,"Mixed")*'Medal values'!$B$3/2
+ COUNTIFS('Official Medal Table'!$I:$I,'Each Gender Events'!$A68,'Official Medal Table'!$C:$C,'Each Gender Events'!BT$1,'Official Medal Table'!$E:$E,"Mixed")*'Medal values'!$B$3/2</f>
        <v>0</v>
      </c>
      <c r="BU68">
        <f>COUNTIFS('Official Medal Table'!$F:$F,'Each Gender Events'!$A68,'Official Medal Table'!$C:$C,'Each Gender Events'!BU$1,'Official Medal Table'!$E:$E,'Each Gender Events'!BU$2)*'Medal values'!$B$1
+ COUNTIFS('Official Medal Table'!$G:$G,'Each Gender Events'!$A68,'Official Medal Table'!$C:$C,'Each Gender Events'!BU$1,'Official Medal Table'!$E:$E,'Each Gender Events'!BU$2)*'Medal values'!$B$2
+ COUNTIFS('Official Medal Table'!$H:$H,'Each Gender Events'!$A68,'Official Medal Table'!$C:$C,'Each Gender Events'!BU$1,'Official Medal Table'!$E:$E,'Each Gender Events'!BU$2)*'Medal values'!$B$3
+ COUNTIFS('Official Medal Table'!$I:$I,'Each Gender Events'!$A68,'Official Medal Table'!$C:$C,'Each Gender Events'!BU$1,'Official Medal Table'!$E:$E,'Each Gender Events'!BU$2)*'Medal values'!$B$3
+ COUNTIFS('Official Medal Table'!$F:$F,'Each Gender Events'!$A68,'Official Medal Table'!$C:$C,'Each Gender Events'!BU$1,'Official Medal Table'!$E:$E,"Mixed")*'Medal values'!$B$1/2
+ COUNTIFS('Official Medal Table'!$G:$G,'Each Gender Events'!$A68,'Official Medal Table'!$C:$C,'Each Gender Events'!BU$1,'Official Medal Table'!$E:$E,"Mixed")*'Medal values'!$B$2/2
+ COUNTIFS('Official Medal Table'!$H:$H,'Each Gender Events'!$A68,'Official Medal Table'!$C:$C,'Each Gender Events'!BU$1,'Official Medal Table'!$E:$E,"Mixed")*'Medal values'!$B$3/2
+ COUNTIFS('Official Medal Table'!$I:$I,'Each Gender Events'!$A68,'Official Medal Table'!$C:$C,'Each Gender Events'!BU$1,'Official Medal Table'!$E:$E,"Mixed")*'Medal values'!$B$3/2</f>
        <v>0</v>
      </c>
      <c r="BV68">
        <f>COUNTIFS('Official Medal Table'!$F:$F,'Each Gender Events'!$A68,'Official Medal Table'!$C:$C,'Each Gender Events'!BV$1,'Official Medal Table'!$E:$E,'Each Gender Events'!BV$2)*'Medal values'!$B$1
+ COUNTIFS('Official Medal Table'!$G:$G,'Each Gender Events'!$A68,'Official Medal Table'!$C:$C,'Each Gender Events'!BV$1,'Official Medal Table'!$E:$E,'Each Gender Events'!BV$2)*'Medal values'!$B$2
+ COUNTIFS('Official Medal Table'!$H:$H,'Each Gender Events'!$A68,'Official Medal Table'!$C:$C,'Each Gender Events'!BV$1,'Official Medal Table'!$E:$E,'Each Gender Events'!BV$2)*'Medal values'!$B$3
+ COUNTIFS('Official Medal Table'!$I:$I,'Each Gender Events'!$A68,'Official Medal Table'!$C:$C,'Each Gender Events'!BV$1,'Official Medal Table'!$E:$E,'Each Gender Events'!BV$2)*'Medal values'!$B$3
+ COUNTIFS('Official Medal Table'!$F:$F,'Each Gender Events'!$A68,'Official Medal Table'!$C:$C,'Each Gender Events'!BV$1,'Official Medal Table'!$E:$E,"Mixed")*'Medal values'!$B$1/2
+ COUNTIFS('Official Medal Table'!$G:$G,'Each Gender Events'!$A68,'Official Medal Table'!$C:$C,'Each Gender Events'!BV$1,'Official Medal Table'!$E:$E,"Mixed")*'Medal values'!$B$2/2
+ COUNTIFS('Official Medal Table'!$H:$H,'Each Gender Events'!$A68,'Official Medal Table'!$C:$C,'Each Gender Events'!BV$1,'Official Medal Table'!$E:$E,"Mixed")*'Medal values'!$B$3/2
+ COUNTIFS('Official Medal Table'!$I:$I,'Each Gender Events'!$A68,'Official Medal Table'!$C:$C,'Each Gender Events'!BV$1,'Official Medal Table'!$E:$E,"Mixed")*'Medal values'!$B$3/2</f>
        <v>0</v>
      </c>
      <c r="BW68">
        <f>COUNTIFS('Official Medal Table'!$F:$F,'Each Gender Events'!$A68,'Official Medal Table'!$C:$C,'Each Gender Events'!BW$1,'Official Medal Table'!$E:$E,'Each Gender Events'!BW$2)*'Medal values'!$B$1
+ COUNTIFS('Official Medal Table'!$G:$G,'Each Gender Events'!$A68,'Official Medal Table'!$C:$C,'Each Gender Events'!BW$1,'Official Medal Table'!$E:$E,'Each Gender Events'!BW$2)*'Medal values'!$B$2
+ COUNTIFS('Official Medal Table'!$H:$H,'Each Gender Events'!$A68,'Official Medal Table'!$C:$C,'Each Gender Events'!BW$1,'Official Medal Table'!$E:$E,'Each Gender Events'!BW$2)*'Medal values'!$B$3
+ COUNTIFS('Official Medal Table'!$I:$I,'Each Gender Events'!$A68,'Official Medal Table'!$C:$C,'Each Gender Events'!BW$1,'Official Medal Table'!$E:$E,'Each Gender Events'!BW$2)*'Medal values'!$B$3
+ COUNTIFS('Official Medal Table'!$F:$F,'Each Gender Events'!$A68,'Official Medal Table'!$C:$C,'Each Gender Events'!BW$1,'Official Medal Table'!$E:$E,"Mixed")*'Medal values'!$B$1/2
+ COUNTIFS('Official Medal Table'!$G:$G,'Each Gender Events'!$A68,'Official Medal Table'!$C:$C,'Each Gender Events'!BW$1,'Official Medal Table'!$E:$E,"Mixed")*'Medal values'!$B$2/2
+ COUNTIFS('Official Medal Table'!$H:$H,'Each Gender Events'!$A68,'Official Medal Table'!$C:$C,'Each Gender Events'!BW$1,'Official Medal Table'!$E:$E,"Mixed")*'Medal values'!$B$3/2
+ COUNTIFS('Official Medal Table'!$I:$I,'Each Gender Events'!$A68,'Official Medal Table'!$C:$C,'Each Gender Events'!BW$1,'Official Medal Table'!$E:$E,"Mixed")*'Medal values'!$B$3/2</f>
        <v>0</v>
      </c>
      <c r="BX68">
        <f>COUNTIFS('Official Medal Table'!$F:$F,'Each Gender Events'!$A68,'Official Medal Table'!$C:$C,'Each Gender Events'!BX$1,'Official Medal Table'!$E:$E,'Each Gender Events'!BX$2)*'Medal values'!$B$1
+ COUNTIFS('Official Medal Table'!$G:$G,'Each Gender Events'!$A68,'Official Medal Table'!$C:$C,'Each Gender Events'!BX$1,'Official Medal Table'!$E:$E,'Each Gender Events'!BX$2)*'Medal values'!$B$2
+ COUNTIFS('Official Medal Table'!$H:$H,'Each Gender Events'!$A68,'Official Medal Table'!$C:$C,'Each Gender Events'!BX$1,'Official Medal Table'!$E:$E,'Each Gender Events'!BX$2)*'Medal values'!$B$3
+ COUNTIFS('Official Medal Table'!$I:$I,'Each Gender Events'!$A68,'Official Medal Table'!$C:$C,'Each Gender Events'!BX$1,'Official Medal Table'!$E:$E,'Each Gender Events'!BX$2)*'Medal values'!$B$3
+ COUNTIFS('Official Medal Table'!$F:$F,'Each Gender Events'!$A68,'Official Medal Table'!$C:$C,'Each Gender Events'!BX$1,'Official Medal Table'!$E:$E,"Mixed")*'Medal values'!$B$1/2
+ COUNTIFS('Official Medal Table'!$G:$G,'Each Gender Events'!$A68,'Official Medal Table'!$C:$C,'Each Gender Events'!BX$1,'Official Medal Table'!$E:$E,"Mixed")*'Medal values'!$B$2/2
+ COUNTIFS('Official Medal Table'!$H:$H,'Each Gender Events'!$A68,'Official Medal Table'!$C:$C,'Each Gender Events'!BX$1,'Official Medal Table'!$E:$E,"Mixed")*'Medal values'!$B$3/2
+ COUNTIFS('Official Medal Table'!$I:$I,'Each Gender Events'!$A68,'Official Medal Table'!$C:$C,'Each Gender Events'!BX$1,'Official Medal Table'!$E:$E,"Mixed")*'Medal values'!$B$3/2</f>
        <v>0</v>
      </c>
      <c r="BY68">
        <f>COUNTIFS('Official Medal Table'!$F:$F,'Each Gender Events'!$A68,'Official Medal Table'!$C:$C,'Each Gender Events'!BY$1,'Official Medal Table'!$E:$E,'Each Gender Events'!BY$2)*'Medal values'!$B$1
+ COUNTIFS('Official Medal Table'!$G:$G,'Each Gender Events'!$A68,'Official Medal Table'!$C:$C,'Each Gender Events'!BY$1,'Official Medal Table'!$E:$E,'Each Gender Events'!BY$2)*'Medal values'!$B$2
+ COUNTIFS('Official Medal Table'!$H:$H,'Each Gender Events'!$A68,'Official Medal Table'!$C:$C,'Each Gender Events'!BY$1,'Official Medal Table'!$E:$E,'Each Gender Events'!BY$2)*'Medal values'!$B$3
+ COUNTIFS('Official Medal Table'!$I:$I,'Each Gender Events'!$A68,'Official Medal Table'!$C:$C,'Each Gender Events'!BY$1,'Official Medal Table'!$E:$E,'Each Gender Events'!BY$2)*'Medal values'!$B$3
+ COUNTIFS('Official Medal Table'!$F:$F,'Each Gender Events'!$A68,'Official Medal Table'!$C:$C,'Each Gender Events'!BY$1,'Official Medal Table'!$E:$E,"Mixed")*'Medal values'!$B$1/2
+ COUNTIFS('Official Medal Table'!$G:$G,'Each Gender Events'!$A68,'Official Medal Table'!$C:$C,'Each Gender Events'!BY$1,'Official Medal Table'!$E:$E,"Mixed")*'Medal values'!$B$2/2
+ COUNTIFS('Official Medal Table'!$H:$H,'Each Gender Events'!$A68,'Official Medal Table'!$C:$C,'Each Gender Events'!BY$1,'Official Medal Table'!$E:$E,"Mixed")*'Medal values'!$B$3/2
+ COUNTIFS('Official Medal Table'!$I:$I,'Each Gender Events'!$A68,'Official Medal Table'!$C:$C,'Each Gender Events'!BY$1,'Official Medal Table'!$E:$E,"Mixed")*'Medal values'!$B$3/2</f>
        <v>0</v>
      </c>
      <c r="BZ68">
        <f>COUNTIFS('Official Medal Table'!$F:$F,'Each Gender Events'!$A68,'Official Medal Table'!$C:$C,'Each Gender Events'!BZ$1,'Official Medal Table'!$E:$E,'Each Gender Events'!BZ$2)*'Medal values'!$B$1
+ COUNTIFS('Official Medal Table'!$G:$G,'Each Gender Events'!$A68,'Official Medal Table'!$C:$C,'Each Gender Events'!BZ$1,'Official Medal Table'!$E:$E,'Each Gender Events'!BZ$2)*'Medal values'!$B$2
+ COUNTIFS('Official Medal Table'!$H:$H,'Each Gender Events'!$A68,'Official Medal Table'!$C:$C,'Each Gender Events'!BZ$1,'Official Medal Table'!$E:$E,'Each Gender Events'!BZ$2)*'Medal values'!$B$3
+ COUNTIFS('Official Medal Table'!$I:$I,'Each Gender Events'!$A68,'Official Medal Table'!$C:$C,'Each Gender Events'!BZ$1,'Official Medal Table'!$E:$E,'Each Gender Events'!BZ$2)*'Medal values'!$B$3
+ COUNTIFS('Official Medal Table'!$F:$F,'Each Gender Events'!$A68,'Official Medal Table'!$C:$C,'Each Gender Events'!BZ$1,'Official Medal Table'!$E:$E,"Mixed")*'Medal values'!$B$1/2
+ COUNTIFS('Official Medal Table'!$G:$G,'Each Gender Events'!$A68,'Official Medal Table'!$C:$C,'Each Gender Events'!BZ$1,'Official Medal Table'!$E:$E,"Mixed")*'Medal values'!$B$2/2
+ COUNTIFS('Official Medal Table'!$H:$H,'Each Gender Events'!$A68,'Official Medal Table'!$C:$C,'Each Gender Events'!BZ$1,'Official Medal Table'!$E:$E,"Mixed")*'Medal values'!$B$3/2
+ COUNTIFS('Official Medal Table'!$I:$I,'Each Gender Events'!$A68,'Official Medal Table'!$C:$C,'Each Gender Events'!BZ$1,'Official Medal Table'!$E:$E,"Mixed")*'Medal values'!$B$3/2</f>
        <v>0</v>
      </c>
      <c r="CA68">
        <f>COUNTIFS('Official Medal Table'!$F:$F,'Each Gender Events'!$A68,'Official Medal Table'!$C:$C,'Each Gender Events'!CA$1,'Official Medal Table'!$E:$E,'Each Gender Events'!CA$2)*'Medal values'!$B$1
+ COUNTIFS('Official Medal Table'!$G:$G,'Each Gender Events'!$A68,'Official Medal Table'!$C:$C,'Each Gender Events'!CA$1,'Official Medal Table'!$E:$E,'Each Gender Events'!CA$2)*'Medal values'!$B$2
+ COUNTIFS('Official Medal Table'!$H:$H,'Each Gender Events'!$A68,'Official Medal Table'!$C:$C,'Each Gender Events'!CA$1,'Official Medal Table'!$E:$E,'Each Gender Events'!CA$2)*'Medal values'!$B$3
+ COUNTIFS('Official Medal Table'!$I:$I,'Each Gender Events'!$A68,'Official Medal Table'!$C:$C,'Each Gender Events'!CA$1,'Official Medal Table'!$E:$E,'Each Gender Events'!CA$2)*'Medal values'!$B$3
+ COUNTIFS('Official Medal Table'!$F:$F,'Each Gender Events'!$A68,'Official Medal Table'!$C:$C,'Each Gender Events'!CA$1,'Official Medal Table'!$E:$E,"Mixed")*'Medal values'!$B$1/2
+ COUNTIFS('Official Medal Table'!$G:$G,'Each Gender Events'!$A68,'Official Medal Table'!$C:$C,'Each Gender Events'!CA$1,'Official Medal Table'!$E:$E,"Mixed")*'Medal values'!$B$2/2
+ COUNTIFS('Official Medal Table'!$H:$H,'Each Gender Events'!$A68,'Official Medal Table'!$C:$C,'Each Gender Events'!CA$1,'Official Medal Table'!$E:$E,"Mixed")*'Medal values'!$B$3/2
+ COUNTIFS('Official Medal Table'!$I:$I,'Each Gender Events'!$A68,'Official Medal Table'!$C:$C,'Each Gender Events'!CA$1,'Official Medal Table'!$E:$E,"Mixed")*'Medal values'!$B$3/2</f>
        <v>0</v>
      </c>
      <c r="CB68">
        <f>COUNTIFS('Official Medal Table'!$F:$F,'Each Gender Events'!$A68,'Official Medal Table'!$C:$C,'Each Gender Events'!CB$1,'Official Medal Table'!$E:$E,'Each Gender Events'!CB$2)*'Medal values'!$B$1
+ COUNTIFS('Official Medal Table'!$G:$G,'Each Gender Events'!$A68,'Official Medal Table'!$C:$C,'Each Gender Events'!CB$1,'Official Medal Table'!$E:$E,'Each Gender Events'!CB$2)*'Medal values'!$B$2
+ COUNTIFS('Official Medal Table'!$H:$H,'Each Gender Events'!$A68,'Official Medal Table'!$C:$C,'Each Gender Events'!CB$1,'Official Medal Table'!$E:$E,'Each Gender Events'!CB$2)*'Medal values'!$B$3
+ COUNTIFS('Official Medal Table'!$I:$I,'Each Gender Events'!$A68,'Official Medal Table'!$C:$C,'Each Gender Events'!CB$1,'Official Medal Table'!$E:$E,'Each Gender Events'!CB$2)*'Medal values'!$B$3
+ COUNTIFS('Official Medal Table'!$F:$F,'Each Gender Events'!$A68,'Official Medal Table'!$C:$C,'Each Gender Events'!CB$1,'Official Medal Table'!$E:$E,"Mixed")*'Medal values'!$B$1/2
+ COUNTIFS('Official Medal Table'!$G:$G,'Each Gender Events'!$A68,'Official Medal Table'!$C:$C,'Each Gender Events'!CB$1,'Official Medal Table'!$E:$E,"Mixed")*'Medal values'!$B$2/2
+ COUNTIFS('Official Medal Table'!$H:$H,'Each Gender Events'!$A68,'Official Medal Table'!$C:$C,'Each Gender Events'!CB$1,'Official Medal Table'!$E:$E,"Mixed")*'Medal values'!$B$3/2
+ COUNTIFS('Official Medal Table'!$I:$I,'Each Gender Events'!$A68,'Official Medal Table'!$C:$C,'Each Gender Events'!CB$1,'Official Medal Table'!$E:$E,"Mixed")*'Medal values'!$B$3/2</f>
        <v>0</v>
      </c>
      <c r="CC68">
        <f>COUNTIFS('Official Medal Table'!$F:$F,'Each Gender Events'!$A68,'Official Medal Table'!$C:$C,'Each Gender Events'!CC$1,'Official Medal Table'!$E:$E,'Each Gender Events'!CC$2)*'Medal values'!$B$1
+ COUNTIFS('Official Medal Table'!$G:$G,'Each Gender Events'!$A68,'Official Medal Table'!$C:$C,'Each Gender Events'!CC$1,'Official Medal Table'!$E:$E,'Each Gender Events'!CC$2)*'Medal values'!$B$2
+ COUNTIFS('Official Medal Table'!$H:$H,'Each Gender Events'!$A68,'Official Medal Table'!$C:$C,'Each Gender Events'!CC$1,'Official Medal Table'!$E:$E,'Each Gender Events'!CC$2)*'Medal values'!$B$3
+ COUNTIFS('Official Medal Table'!$I:$I,'Each Gender Events'!$A68,'Official Medal Table'!$C:$C,'Each Gender Events'!CC$1,'Official Medal Table'!$E:$E,'Each Gender Events'!CC$2)*'Medal values'!$B$3
+ COUNTIFS('Official Medal Table'!$F:$F,'Each Gender Events'!$A68,'Official Medal Table'!$C:$C,'Each Gender Events'!CC$1,'Official Medal Table'!$E:$E,"Mixed")*'Medal values'!$B$1/2
+ COUNTIFS('Official Medal Table'!$G:$G,'Each Gender Events'!$A68,'Official Medal Table'!$C:$C,'Each Gender Events'!CC$1,'Official Medal Table'!$E:$E,"Mixed")*'Medal values'!$B$2/2
+ COUNTIFS('Official Medal Table'!$H:$H,'Each Gender Events'!$A68,'Official Medal Table'!$C:$C,'Each Gender Events'!CC$1,'Official Medal Table'!$E:$E,"Mixed")*'Medal values'!$B$3/2
+ COUNTIFS('Official Medal Table'!$I:$I,'Each Gender Events'!$A68,'Official Medal Table'!$C:$C,'Each Gender Events'!CC$1,'Official Medal Table'!$E:$E,"Mixed")*'Medal values'!$B$3/2</f>
        <v>0</v>
      </c>
      <c r="CD68">
        <f>COUNTIFS('Official Medal Table'!$F:$F,'Each Gender Events'!$A68,'Official Medal Table'!$C:$C,'Each Gender Events'!CD$1,'Official Medal Table'!$E:$E,'Each Gender Events'!CD$2)*'Medal values'!$B$1
+ COUNTIFS('Official Medal Table'!$G:$G,'Each Gender Events'!$A68,'Official Medal Table'!$C:$C,'Each Gender Events'!CD$1,'Official Medal Table'!$E:$E,'Each Gender Events'!CD$2)*'Medal values'!$B$2
+ COUNTIFS('Official Medal Table'!$H:$H,'Each Gender Events'!$A68,'Official Medal Table'!$C:$C,'Each Gender Events'!CD$1,'Official Medal Table'!$E:$E,'Each Gender Events'!CD$2)*'Medal values'!$B$3
+ COUNTIFS('Official Medal Table'!$I:$I,'Each Gender Events'!$A68,'Official Medal Table'!$C:$C,'Each Gender Events'!CD$1,'Official Medal Table'!$E:$E,'Each Gender Events'!CD$2)*'Medal values'!$B$3
+ COUNTIFS('Official Medal Table'!$F:$F,'Each Gender Events'!$A68,'Official Medal Table'!$C:$C,'Each Gender Events'!CD$1,'Official Medal Table'!$E:$E,"Mixed")*'Medal values'!$B$1/2
+ COUNTIFS('Official Medal Table'!$G:$G,'Each Gender Events'!$A68,'Official Medal Table'!$C:$C,'Each Gender Events'!CD$1,'Official Medal Table'!$E:$E,"Mixed")*'Medal values'!$B$2/2
+ COUNTIFS('Official Medal Table'!$H:$H,'Each Gender Events'!$A68,'Official Medal Table'!$C:$C,'Each Gender Events'!CD$1,'Official Medal Table'!$E:$E,"Mixed")*'Medal values'!$B$3/2
+ COUNTIFS('Official Medal Table'!$I:$I,'Each Gender Events'!$A68,'Official Medal Table'!$C:$C,'Each Gender Events'!CD$1,'Official Medal Table'!$E:$E,"Mixed")*'Medal values'!$B$3/2</f>
        <v>2.0000010000000001</v>
      </c>
      <c r="CE68">
        <f>COUNTIFS('Official Medal Table'!$F:$F,'Each Gender Events'!$A68,'Official Medal Table'!$C:$C,'Each Gender Events'!CE$1,'Official Medal Table'!$E:$E,'Each Gender Events'!CE$2)*'Medal values'!$B$1
+ COUNTIFS('Official Medal Table'!$G:$G,'Each Gender Events'!$A68,'Official Medal Table'!$C:$C,'Each Gender Events'!CE$1,'Official Medal Table'!$E:$E,'Each Gender Events'!CE$2)*'Medal values'!$B$2
+ COUNTIFS('Official Medal Table'!$H:$H,'Each Gender Events'!$A68,'Official Medal Table'!$C:$C,'Each Gender Events'!CE$1,'Official Medal Table'!$E:$E,'Each Gender Events'!CE$2)*'Medal values'!$B$3
+ COUNTIFS('Official Medal Table'!$I:$I,'Each Gender Events'!$A68,'Official Medal Table'!$C:$C,'Each Gender Events'!CE$1,'Official Medal Table'!$E:$E,'Each Gender Events'!CE$2)*'Medal values'!$B$3
+ COUNTIFS('Official Medal Table'!$F:$F,'Each Gender Events'!$A68,'Official Medal Table'!$C:$C,'Each Gender Events'!CE$1,'Official Medal Table'!$E:$E,"Mixed")*'Medal values'!$B$1/2
+ COUNTIFS('Official Medal Table'!$G:$G,'Each Gender Events'!$A68,'Official Medal Table'!$C:$C,'Each Gender Events'!CE$1,'Official Medal Table'!$E:$E,"Mixed")*'Medal values'!$B$2/2
+ COUNTIFS('Official Medal Table'!$H:$H,'Each Gender Events'!$A68,'Official Medal Table'!$C:$C,'Each Gender Events'!CE$1,'Official Medal Table'!$E:$E,"Mixed")*'Medal values'!$B$3/2
+ COUNTIFS('Official Medal Table'!$I:$I,'Each Gender Events'!$A68,'Official Medal Table'!$C:$C,'Each Gender Events'!CE$1,'Official Medal Table'!$E:$E,"Mixed")*'Medal values'!$B$3/2</f>
        <v>0</v>
      </c>
      <c r="CF68">
        <f>COUNTIFS('Official Medal Table'!$F:$F,'Each Gender Events'!$A68,'Official Medal Table'!$C:$C,'Each Gender Events'!CF$1,'Official Medal Table'!$E:$E,'Each Gender Events'!CF$2)*'Medal values'!$B$1
+ COUNTIFS('Official Medal Table'!$G:$G,'Each Gender Events'!$A68,'Official Medal Table'!$C:$C,'Each Gender Events'!CF$1,'Official Medal Table'!$E:$E,'Each Gender Events'!CF$2)*'Medal values'!$B$2
+ COUNTIFS('Official Medal Table'!$H:$H,'Each Gender Events'!$A68,'Official Medal Table'!$C:$C,'Each Gender Events'!CF$1,'Official Medal Table'!$E:$E,'Each Gender Events'!CF$2)*'Medal values'!$B$3
+ COUNTIFS('Official Medal Table'!$I:$I,'Each Gender Events'!$A68,'Official Medal Table'!$C:$C,'Each Gender Events'!CF$1,'Official Medal Table'!$E:$E,'Each Gender Events'!CF$2)*'Medal values'!$B$3
+ COUNTIFS('Official Medal Table'!$F:$F,'Each Gender Events'!$A68,'Official Medal Table'!$C:$C,'Each Gender Events'!CF$1,'Official Medal Table'!$E:$E,"Mixed")*'Medal values'!$B$1/2
+ COUNTIFS('Official Medal Table'!$G:$G,'Each Gender Events'!$A68,'Official Medal Table'!$C:$C,'Each Gender Events'!CF$1,'Official Medal Table'!$E:$E,"Mixed")*'Medal values'!$B$2/2
+ COUNTIFS('Official Medal Table'!$H:$H,'Each Gender Events'!$A68,'Official Medal Table'!$C:$C,'Each Gender Events'!CF$1,'Official Medal Table'!$E:$E,"Mixed")*'Medal values'!$B$3/2
+ COUNTIFS('Official Medal Table'!$I:$I,'Each Gender Events'!$A68,'Official Medal Table'!$C:$C,'Each Gender Events'!CF$1,'Official Medal Table'!$E:$E,"Mixed")*'Medal values'!$B$3/2</f>
        <v>0</v>
      </c>
      <c r="CG68">
        <f>COUNTIFS('Official Medal Table'!$F:$F,'Each Gender Events'!$A68,'Official Medal Table'!$C:$C,'Each Gender Events'!CG$1,'Official Medal Table'!$E:$E,'Each Gender Events'!CG$2)*'Medal values'!$B$1
+ COUNTIFS('Official Medal Table'!$G:$G,'Each Gender Events'!$A68,'Official Medal Table'!$C:$C,'Each Gender Events'!CG$1,'Official Medal Table'!$E:$E,'Each Gender Events'!CG$2)*'Medal values'!$B$2
+ COUNTIFS('Official Medal Table'!$H:$H,'Each Gender Events'!$A68,'Official Medal Table'!$C:$C,'Each Gender Events'!CG$1,'Official Medal Table'!$E:$E,'Each Gender Events'!CG$2)*'Medal values'!$B$3
+ COUNTIFS('Official Medal Table'!$I:$I,'Each Gender Events'!$A68,'Official Medal Table'!$C:$C,'Each Gender Events'!CG$1,'Official Medal Table'!$E:$E,'Each Gender Events'!CG$2)*'Medal values'!$B$3
+ COUNTIFS('Official Medal Table'!$F:$F,'Each Gender Events'!$A68,'Official Medal Table'!$C:$C,'Each Gender Events'!CG$1,'Official Medal Table'!$E:$E,"Mixed")*'Medal values'!$B$1/2
+ COUNTIFS('Official Medal Table'!$G:$G,'Each Gender Events'!$A68,'Official Medal Table'!$C:$C,'Each Gender Events'!CG$1,'Official Medal Table'!$E:$E,"Mixed")*'Medal values'!$B$2/2
+ COUNTIFS('Official Medal Table'!$H:$H,'Each Gender Events'!$A68,'Official Medal Table'!$C:$C,'Each Gender Events'!CG$1,'Official Medal Table'!$E:$E,"Mixed")*'Medal values'!$B$3/2
+ COUNTIFS('Official Medal Table'!$I:$I,'Each Gender Events'!$A68,'Official Medal Table'!$C:$C,'Each Gender Events'!CG$1,'Official Medal Table'!$E:$E,"Mixed")*'Medal values'!$B$3/2</f>
        <v>0</v>
      </c>
      <c r="CH68">
        <f>COUNTIFS('Official Medal Table'!$F:$F,'Each Gender Events'!$A68,'Official Medal Table'!$C:$C,'Each Gender Events'!CH$1,'Official Medal Table'!$E:$E,'Each Gender Events'!CH$2)*'Medal values'!$B$1
+ COUNTIFS('Official Medal Table'!$G:$G,'Each Gender Events'!$A68,'Official Medal Table'!$C:$C,'Each Gender Events'!CH$1,'Official Medal Table'!$E:$E,'Each Gender Events'!CH$2)*'Medal values'!$B$2
+ COUNTIFS('Official Medal Table'!$H:$H,'Each Gender Events'!$A68,'Official Medal Table'!$C:$C,'Each Gender Events'!CH$1,'Official Medal Table'!$E:$E,'Each Gender Events'!CH$2)*'Medal values'!$B$3
+ COUNTIFS('Official Medal Table'!$I:$I,'Each Gender Events'!$A68,'Official Medal Table'!$C:$C,'Each Gender Events'!CH$1,'Official Medal Table'!$E:$E,'Each Gender Events'!CH$2)*'Medal values'!$B$3
+ COUNTIFS('Official Medal Table'!$F:$F,'Each Gender Events'!$A68,'Official Medal Table'!$C:$C,'Each Gender Events'!CH$1,'Official Medal Table'!$E:$E,"Mixed")*'Medal values'!$B$1/2
+ COUNTIFS('Official Medal Table'!$G:$G,'Each Gender Events'!$A68,'Official Medal Table'!$C:$C,'Each Gender Events'!CH$1,'Official Medal Table'!$E:$E,"Mixed")*'Medal values'!$B$2/2
+ COUNTIFS('Official Medal Table'!$H:$H,'Each Gender Events'!$A68,'Official Medal Table'!$C:$C,'Each Gender Events'!CH$1,'Official Medal Table'!$E:$E,"Mixed")*'Medal values'!$B$3/2
+ COUNTIFS('Official Medal Table'!$I:$I,'Each Gender Events'!$A68,'Official Medal Table'!$C:$C,'Each Gender Events'!CH$1,'Official Medal Table'!$E:$E,"Mixed")*'Medal values'!$B$3/2</f>
        <v>0</v>
      </c>
      <c r="CI68">
        <f>COUNTIFS('Official Medal Table'!$F:$F,'Each Gender Events'!$A68,'Official Medal Table'!$C:$C,'Each Gender Events'!CI$1,'Official Medal Table'!$E:$E,'Each Gender Events'!CI$2)*'Medal values'!$B$1
+ COUNTIFS('Official Medal Table'!$G:$G,'Each Gender Events'!$A68,'Official Medal Table'!$C:$C,'Each Gender Events'!CI$1,'Official Medal Table'!$E:$E,'Each Gender Events'!CI$2)*'Medal values'!$B$2
+ COUNTIFS('Official Medal Table'!$H:$H,'Each Gender Events'!$A68,'Official Medal Table'!$C:$C,'Each Gender Events'!CI$1,'Official Medal Table'!$E:$E,'Each Gender Events'!CI$2)*'Medal values'!$B$3
+ COUNTIFS('Official Medal Table'!$I:$I,'Each Gender Events'!$A68,'Official Medal Table'!$C:$C,'Each Gender Events'!CI$1,'Official Medal Table'!$E:$E,'Each Gender Events'!CI$2)*'Medal values'!$B$3
+ COUNTIFS('Official Medal Table'!$F:$F,'Each Gender Events'!$A68,'Official Medal Table'!$C:$C,'Each Gender Events'!CI$1,'Official Medal Table'!$E:$E,"Mixed")*'Medal values'!$B$1/2
+ COUNTIFS('Official Medal Table'!$G:$G,'Each Gender Events'!$A68,'Official Medal Table'!$C:$C,'Each Gender Events'!CI$1,'Official Medal Table'!$E:$E,"Mixed")*'Medal values'!$B$2/2
+ COUNTIFS('Official Medal Table'!$H:$H,'Each Gender Events'!$A68,'Official Medal Table'!$C:$C,'Each Gender Events'!CI$1,'Official Medal Table'!$E:$E,"Mixed")*'Medal values'!$B$3/2
+ COUNTIFS('Official Medal Table'!$I:$I,'Each Gender Events'!$A68,'Official Medal Table'!$C:$C,'Each Gender Events'!CI$1,'Official Medal Table'!$E:$E,"Mixed")*'Medal values'!$B$3/2</f>
        <v>0</v>
      </c>
      <c r="CJ68">
        <f>COUNTIFS('Official Medal Table'!$F:$F,'Each Gender Events'!$A68,'Official Medal Table'!$C:$C,'Each Gender Events'!CJ$1,'Official Medal Table'!$E:$E,'Each Gender Events'!CJ$2)*'Medal values'!$B$1
+ COUNTIFS('Official Medal Table'!$G:$G,'Each Gender Events'!$A68,'Official Medal Table'!$C:$C,'Each Gender Events'!CJ$1,'Official Medal Table'!$E:$E,'Each Gender Events'!CJ$2)*'Medal values'!$B$2
+ COUNTIFS('Official Medal Table'!$H:$H,'Each Gender Events'!$A68,'Official Medal Table'!$C:$C,'Each Gender Events'!CJ$1,'Official Medal Table'!$E:$E,'Each Gender Events'!CJ$2)*'Medal values'!$B$3
+ COUNTIFS('Official Medal Table'!$I:$I,'Each Gender Events'!$A68,'Official Medal Table'!$C:$C,'Each Gender Events'!CJ$1,'Official Medal Table'!$E:$E,'Each Gender Events'!CJ$2)*'Medal values'!$B$3
+ COUNTIFS('Official Medal Table'!$F:$F,'Each Gender Events'!$A68,'Official Medal Table'!$C:$C,'Each Gender Events'!CJ$1,'Official Medal Table'!$E:$E,"Mixed")*'Medal values'!$B$1/2
+ COUNTIFS('Official Medal Table'!$G:$G,'Each Gender Events'!$A68,'Official Medal Table'!$C:$C,'Each Gender Events'!CJ$1,'Official Medal Table'!$E:$E,"Mixed")*'Medal values'!$B$2/2
+ COUNTIFS('Official Medal Table'!$H:$H,'Each Gender Events'!$A68,'Official Medal Table'!$C:$C,'Each Gender Events'!CJ$1,'Official Medal Table'!$E:$E,"Mixed")*'Medal values'!$B$3/2
+ COUNTIFS('Official Medal Table'!$I:$I,'Each Gender Events'!$A68,'Official Medal Table'!$C:$C,'Each Gender Events'!CJ$1,'Official Medal Table'!$E:$E,"Mixed")*'Medal values'!$B$3/2</f>
        <v>0</v>
      </c>
      <c r="CK68">
        <f>COUNTIFS('Official Medal Table'!$F:$F,'Each Gender Events'!$A68,'Official Medal Table'!$C:$C,'Each Gender Events'!CK$1,'Official Medal Table'!$E:$E,'Each Gender Events'!CK$2)*'Medal values'!$B$1
+ COUNTIFS('Official Medal Table'!$G:$G,'Each Gender Events'!$A68,'Official Medal Table'!$C:$C,'Each Gender Events'!CK$1,'Official Medal Table'!$E:$E,'Each Gender Events'!CK$2)*'Medal values'!$B$2
+ COUNTIFS('Official Medal Table'!$H:$H,'Each Gender Events'!$A68,'Official Medal Table'!$C:$C,'Each Gender Events'!CK$1,'Official Medal Table'!$E:$E,'Each Gender Events'!CK$2)*'Medal values'!$B$3
+ COUNTIFS('Official Medal Table'!$I:$I,'Each Gender Events'!$A68,'Official Medal Table'!$C:$C,'Each Gender Events'!CK$1,'Official Medal Table'!$E:$E,'Each Gender Events'!CK$2)*'Medal values'!$B$3
+ COUNTIFS('Official Medal Table'!$F:$F,'Each Gender Events'!$A68,'Official Medal Table'!$C:$C,'Each Gender Events'!CK$1,'Official Medal Table'!$E:$E,"Mixed")*'Medal values'!$B$1/2
+ COUNTIFS('Official Medal Table'!$G:$G,'Each Gender Events'!$A68,'Official Medal Table'!$C:$C,'Each Gender Events'!CK$1,'Official Medal Table'!$E:$E,"Mixed")*'Medal values'!$B$2/2
+ COUNTIFS('Official Medal Table'!$H:$H,'Each Gender Events'!$A68,'Official Medal Table'!$C:$C,'Each Gender Events'!CK$1,'Official Medal Table'!$E:$E,"Mixed")*'Medal values'!$B$3/2
+ COUNTIFS('Official Medal Table'!$I:$I,'Each Gender Events'!$A68,'Official Medal Table'!$C:$C,'Each Gender Events'!CK$1,'Official Medal Table'!$E:$E,"Mixed")*'Medal values'!$B$3/2</f>
        <v>0</v>
      </c>
      <c r="CL68">
        <f>COUNTIFS('Official Medal Table'!$F:$F,'Each Gender Events'!$A68,'Official Medal Table'!$C:$C,'Each Gender Events'!CL$1,'Official Medal Table'!$E:$E,'Each Gender Events'!CL$2)*'Medal values'!$B$1
+ COUNTIFS('Official Medal Table'!$G:$G,'Each Gender Events'!$A68,'Official Medal Table'!$C:$C,'Each Gender Events'!CL$1,'Official Medal Table'!$E:$E,'Each Gender Events'!CL$2)*'Medal values'!$B$2
+ COUNTIFS('Official Medal Table'!$H:$H,'Each Gender Events'!$A68,'Official Medal Table'!$C:$C,'Each Gender Events'!CL$1,'Official Medal Table'!$E:$E,'Each Gender Events'!CL$2)*'Medal values'!$B$3
+ COUNTIFS('Official Medal Table'!$I:$I,'Each Gender Events'!$A68,'Official Medal Table'!$C:$C,'Each Gender Events'!CL$1,'Official Medal Table'!$E:$E,'Each Gender Events'!CL$2)*'Medal values'!$B$3
+ COUNTIFS('Official Medal Table'!$F:$F,'Each Gender Events'!$A68,'Official Medal Table'!$C:$C,'Each Gender Events'!CL$1,'Official Medal Table'!$E:$E,"Mixed")*'Medal values'!$B$1/2
+ COUNTIFS('Official Medal Table'!$G:$G,'Each Gender Events'!$A68,'Official Medal Table'!$C:$C,'Each Gender Events'!CL$1,'Official Medal Table'!$E:$E,"Mixed")*'Medal values'!$B$2/2
+ COUNTIFS('Official Medal Table'!$H:$H,'Each Gender Events'!$A68,'Official Medal Table'!$C:$C,'Each Gender Events'!CL$1,'Official Medal Table'!$E:$E,"Mixed")*'Medal values'!$B$3/2
+ COUNTIFS('Official Medal Table'!$I:$I,'Each Gender Events'!$A68,'Official Medal Table'!$C:$C,'Each Gender Events'!CL$1,'Official Medal Table'!$E:$E,"Mixed")*'Medal values'!$B$3/2</f>
        <v>0</v>
      </c>
      <c r="CM68">
        <f>COUNTIFS('Official Medal Table'!$F:$F,'Each Gender Events'!$A68,'Official Medal Table'!$C:$C,'Each Gender Events'!CM$1,'Official Medal Table'!$E:$E,'Each Gender Events'!CM$2)*'Medal values'!$B$1
+ COUNTIFS('Official Medal Table'!$G:$G,'Each Gender Events'!$A68,'Official Medal Table'!$C:$C,'Each Gender Events'!CM$1,'Official Medal Table'!$E:$E,'Each Gender Events'!CM$2)*'Medal values'!$B$2
+ COUNTIFS('Official Medal Table'!$H:$H,'Each Gender Events'!$A68,'Official Medal Table'!$C:$C,'Each Gender Events'!CM$1,'Official Medal Table'!$E:$E,'Each Gender Events'!CM$2)*'Medal values'!$B$3
+ COUNTIFS('Official Medal Table'!$I:$I,'Each Gender Events'!$A68,'Official Medal Table'!$C:$C,'Each Gender Events'!CM$1,'Official Medal Table'!$E:$E,'Each Gender Events'!CM$2)*'Medal values'!$B$3
+ COUNTIFS('Official Medal Table'!$F:$F,'Each Gender Events'!$A68,'Official Medal Table'!$C:$C,'Each Gender Events'!CM$1,'Official Medal Table'!$E:$E,"Mixed")*'Medal values'!$B$1/2
+ COUNTIFS('Official Medal Table'!$G:$G,'Each Gender Events'!$A68,'Official Medal Table'!$C:$C,'Each Gender Events'!CM$1,'Official Medal Table'!$E:$E,"Mixed")*'Medal values'!$B$2/2
+ COUNTIFS('Official Medal Table'!$H:$H,'Each Gender Events'!$A68,'Official Medal Table'!$C:$C,'Each Gender Events'!CM$1,'Official Medal Table'!$E:$E,"Mixed")*'Medal values'!$B$3/2
+ COUNTIFS('Official Medal Table'!$I:$I,'Each Gender Events'!$A68,'Official Medal Table'!$C:$C,'Each Gender Events'!CM$1,'Official Medal Table'!$E:$E,"Mixed")*'Medal values'!$B$3/2</f>
        <v>0</v>
      </c>
      <c r="CN68">
        <f>COUNTIFS('Official Medal Table'!$F:$F,'Each Gender Events'!$A68,'Official Medal Table'!$C:$C,'Each Gender Events'!CN$1,'Official Medal Table'!$E:$E,'Each Gender Events'!CN$2)*'Medal values'!$B$1
+ COUNTIFS('Official Medal Table'!$G:$G,'Each Gender Events'!$A68,'Official Medal Table'!$C:$C,'Each Gender Events'!CN$1,'Official Medal Table'!$E:$E,'Each Gender Events'!CN$2)*'Medal values'!$B$2
+ COUNTIFS('Official Medal Table'!$H:$H,'Each Gender Events'!$A68,'Official Medal Table'!$C:$C,'Each Gender Events'!CN$1,'Official Medal Table'!$E:$E,'Each Gender Events'!CN$2)*'Medal values'!$B$3
+ COUNTIFS('Official Medal Table'!$I:$I,'Each Gender Events'!$A68,'Official Medal Table'!$C:$C,'Each Gender Events'!CN$1,'Official Medal Table'!$E:$E,'Each Gender Events'!CN$2)*'Medal values'!$B$3
+ COUNTIFS('Official Medal Table'!$F:$F,'Each Gender Events'!$A68,'Official Medal Table'!$C:$C,'Each Gender Events'!CN$1,'Official Medal Table'!$E:$E,"Mixed")*'Medal values'!$B$1/2
+ COUNTIFS('Official Medal Table'!$G:$G,'Each Gender Events'!$A68,'Official Medal Table'!$C:$C,'Each Gender Events'!CN$1,'Official Medal Table'!$E:$E,"Mixed")*'Medal values'!$B$2/2
+ COUNTIFS('Official Medal Table'!$H:$H,'Each Gender Events'!$A68,'Official Medal Table'!$C:$C,'Each Gender Events'!CN$1,'Official Medal Table'!$E:$E,"Mixed")*'Medal values'!$B$3/2
+ COUNTIFS('Official Medal Table'!$I:$I,'Each Gender Events'!$A68,'Official Medal Table'!$C:$C,'Each Gender Events'!CN$1,'Official Medal Table'!$E:$E,"Mixed")*'Medal values'!$B$3/2</f>
        <v>0</v>
      </c>
      <c r="CO68">
        <f>COUNTIFS('Official Medal Table'!$F:$F,'Each Gender Events'!$A68,'Official Medal Table'!$C:$C,'Each Gender Events'!CO$1,'Official Medal Table'!$E:$E,'Each Gender Events'!CO$2)*'Medal values'!$B$1
+ COUNTIFS('Official Medal Table'!$G:$G,'Each Gender Events'!$A68,'Official Medal Table'!$C:$C,'Each Gender Events'!CO$1,'Official Medal Table'!$E:$E,'Each Gender Events'!CO$2)*'Medal values'!$B$2
+ COUNTIFS('Official Medal Table'!$H:$H,'Each Gender Events'!$A68,'Official Medal Table'!$C:$C,'Each Gender Events'!CO$1,'Official Medal Table'!$E:$E,'Each Gender Events'!CO$2)*'Medal values'!$B$3
+ COUNTIFS('Official Medal Table'!$I:$I,'Each Gender Events'!$A68,'Official Medal Table'!$C:$C,'Each Gender Events'!CO$1,'Official Medal Table'!$E:$E,'Each Gender Events'!CO$2)*'Medal values'!$B$3
+ COUNTIFS('Official Medal Table'!$F:$F,'Each Gender Events'!$A68,'Official Medal Table'!$C:$C,'Each Gender Events'!CO$1,'Official Medal Table'!$E:$E,"Mixed")*'Medal values'!$B$1/2
+ COUNTIFS('Official Medal Table'!$G:$G,'Each Gender Events'!$A68,'Official Medal Table'!$C:$C,'Each Gender Events'!CO$1,'Official Medal Table'!$E:$E,"Mixed")*'Medal values'!$B$2/2
+ COUNTIFS('Official Medal Table'!$H:$H,'Each Gender Events'!$A68,'Official Medal Table'!$C:$C,'Each Gender Events'!CO$1,'Official Medal Table'!$E:$E,"Mixed")*'Medal values'!$B$3/2
+ COUNTIFS('Official Medal Table'!$I:$I,'Each Gender Events'!$A68,'Official Medal Table'!$C:$C,'Each Gender Events'!CO$1,'Official Medal Table'!$E:$E,"Mixed")*'Medal values'!$B$3/2</f>
        <v>0</v>
      </c>
      <c r="CP68">
        <f>COUNTIFS('Official Medal Table'!$F:$F,'Each Gender Events'!$A68,'Official Medal Table'!$C:$C,'Each Gender Events'!CP$1,'Official Medal Table'!$E:$E,'Each Gender Events'!CP$2)*'Medal values'!$B$1
+ COUNTIFS('Official Medal Table'!$G:$G,'Each Gender Events'!$A68,'Official Medal Table'!$C:$C,'Each Gender Events'!CP$1,'Official Medal Table'!$E:$E,'Each Gender Events'!CP$2)*'Medal values'!$B$2
+ COUNTIFS('Official Medal Table'!$H:$H,'Each Gender Events'!$A68,'Official Medal Table'!$C:$C,'Each Gender Events'!CP$1,'Official Medal Table'!$E:$E,'Each Gender Events'!CP$2)*'Medal values'!$B$3
+ COUNTIFS('Official Medal Table'!$I:$I,'Each Gender Events'!$A68,'Official Medal Table'!$C:$C,'Each Gender Events'!CP$1,'Official Medal Table'!$E:$E,'Each Gender Events'!CP$2)*'Medal values'!$B$3
+ COUNTIFS('Official Medal Table'!$F:$F,'Each Gender Events'!$A68,'Official Medal Table'!$C:$C,'Each Gender Events'!CP$1,'Official Medal Table'!$E:$E,"Mixed")*'Medal values'!$B$1/2
+ COUNTIFS('Official Medal Table'!$G:$G,'Each Gender Events'!$A68,'Official Medal Table'!$C:$C,'Each Gender Events'!CP$1,'Official Medal Table'!$E:$E,"Mixed")*'Medal values'!$B$2/2
+ COUNTIFS('Official Medal Table'!$H:$H,'Each Gender Events'!$A68,'Official Medal Table'!$C:$C,'Each Gender Events'!CP$1,'Official Medal Table'!$E:$E,"Mixed")*'Medal values'!$B$3/2
+ COUNTIFS('Official Medal Table'!$I:$I,'Each Gender Events'!$A68,'Official Medal Table'!$C:$C,'Each Gender Events'!CP$1,'Official Medal Table'!$E:$E,"Mixed")*'Medal values'!$B$3/2</f>
        <v>0</v>
      </c>
      <c r="CQ68">
        <f>COUNTIFS('Official Medal Table'!$F:$F,'Each Gender Events'!$A68,'Official Medal Table'!$C:$C,'Each Gender Events'!CQ$1,'Official Medal Table'!$E:$E,'Each Gender Events'!CQ$2)*'Medal values'!$B$1
+ COUNTIFS('Official Medal Table'!$G:$G,'Each Gender Events'!$A68,'Official Medal Table'!$C:$C,'Each Gender Events'!CQ$1,'Official Medal Table'!$E:$E,'Each Gender Events'!CQ$2)*'Medal values'!$B$2
+ COUNTIFS('Official Medal Table'!$H:$H,'Each Gender Events'!$A68,'Official Medal Table'!$C:$C,'Each Gender Events'!CQ$1,'Official Medal Table'!$E:$E,'Each Gender Events'!CQ$2)*'Medal values'!$B$3
+ COUNTIFS('Official Medal Table'!$I:$I,'Each Gender Events'!$A68,'Official Medal Table'!$C:$C,'Each Gender Events'!CQ$1,'Official Medal Table'!$E:$E,'Each Gender Events'!CQ$2)*'Medal values'!$B$3
+ COUNTIFS('Official Medal Table'!$F:$F,'Each Gender Events'!$A68,'Official Medal Table'!$C:$C,'Each Gender Events'!CQ$1,'Official Medal Table'!$E:$E,"Mixed")*'Medal values'!$B$1/2
+ COUNTIFS('Official Medal Table'!$G:$G,'Each Gender Events'!$A68,'Official Medal Table'!$C:$C,'Each Gender Events'!CQ$1,'Official Medal Table'!$E:$E,"Mixed")*'Medal values'!$B$2/2
+ COUNTIFS('Official Medal Table'!$H:$H,'Each Gender Events'!$A68,'Official Medal Table'!$C:$C,'Each Gender Events'!CQ$1,'Official Medal Table'!$E:$E,"Mixed")*'Medal values'!$B$3/2
+ COUNTIFS('Official Medal Table'!$I:$I,'Each Gender Events'!$A68,'Official Medal Table'!$C:$C,'Each Gender Events'!CQ$1,'Official Medal Table'!$E:$E,"Mixed")*'Medal values'!$B$3/2</f>
        <v>0</v>
      </c>
      <c r="CR68">
        <f>COUNTIFS('Official Medal Table'!$F:$F,'Each Gender Events'!$A68,'Official Medal Table'!$C:$C,'Each Gender Events'!CR$1,'Official Medal Table'!$E:$E,'Each Gender Events'!CR$2)*'Medal values'!$B$1
+ COUNTIFS('Official Medal Table'!$G:$G,'Each Gender Events'!$A68,'Official Medal Table'!$C:$C,'Each Gender Events'!CR$1,'Official Medal Table'!$E:$E,'Each Gender Events'!CR$2)*'Medal values'!$B$2
+ COUNTIFS('Official Medal Table'!$H:$H,'Each Gender Events'!$A68,'Official Medal Table'!$C:$C,'Each Gender Events'!CR$1,'Official Medal Table'!$E:$E,'Each Gender Events'!CR$2)*'Medal values'!$B$3
+ COUNTIFS('Official Medal Table'!$I:$I,'Each Gender Events'!$A68,'Official Medal Table'!$C:$C,'Each Gender Events'!CR$1,'Official Medal Table'!$E:$E,'Each Gender Events'!CR$2)*'Medal values'!$B$3
+ COUNTIFS('Official Medal Table'!$F:$F,'Each Gender Events'!$A68,'Official Medal Table'!$C:$C,'Each Gender Events'!CR$1,'Official Medal Table'!$E:$E,"Mixed")*'Medal values'!$B$1/2
+ COUNTIFS('Official Medal Table'!$G:$G,'Each Gender Events'!$A68,'Official Medal Table'!$C:$C,'Each Gender Events'!CR$1,'Official Medal Table'!$E:$E,"Mixed")*'Medal values'!$B$2/2
+ COUNTIFS('Official Medal Table'!$H:$H,'Each Gender Events'!$A68,'Official Medal Table'!$C:$C,'Each Gender Events'!CR$1,'Official Medal Table'!$E:$E,"Mixed")*'Medal values'!$B$3/2
+ COUNTIFS('Official Medal Table'!$I:$I,'Each Gender Events'!$A68,'Official Medal Table'!$C:$C,'Each Gender Events'!CR$1,'Official Medal Table'!$E:$E,"Mixed")*'Medal values'!$B$3/2</f>
        <v>0</v>
      </c>
      <c r="CS68">
        <f>COUNTIFS('Official Medal Table'!$F:$F,'Each Gender Events'!$A68,'Official Medal Table'!$C:$C,'Each Gender Events'!CS$1,'Official Medal Table'!$E:$E,'Each Gender Events'!CS$2)*'Medal values'!$B$1
+ COUNTIFS('Official Medal Table'!$G:$G,'Each Gender Events'!$A68,'Official Medal Table'!$C:$C,'Each Gender Events'!CS$1,'Official Medal Table'!$E:$E,'Each Gender Events'!CS$2)*'Medal values'!$B$2
+ COUNTIFS('Official Medal Table'!$H:$H,'Each Gender Events'!$A68,'Official Medal Table'!$C:$C,'Each Gender Events'!CS$1,'Official Medal Table'!$E:$E,'Each Gender Events'!CS$2)*'Medal values'!$B$3
+ COUNTIFS('Official Medal Table'!$I:$I,'Each Gender Events'!$A68,'Official Medal Table'!$C:$C,'Each Gender Events'!CS$1,'Official Medal Table'!$E:$E,'Each Gender Events'!CS$2)*'Medal values'!$B$3
+ COUNTIFS('Official Medal Table'!$F:$F,'Each Gender Events'!$A68,'Official Medal Table'!$C:$C,'Each Gender Events'!CS$1,'Official Medal Table'!$E:$E,"Mixed")*'Medal values'!$B$1/2
+ COUNTIFS('Official Medal Table'!$G:$G,'Each Gender Events'!$A68,'Official Medal Table'!$C:$C,'Each Gender Events'!CS$1,'Official Medal Table'!$E:$E,"Mixed")*'Medal values'!$B$2/2
+ COUNTIFS('Official Medal Table'!$H:$H,'Each Gender Events'!$A68,'Official Medal Table'!$C:$C,'Each Gender Events'!CS$1,'Official Medal Table'!$E:$E,"Mixed")*'Medal values'!$B$3/2
+ COUNTIFS('Official Medal Table'!$I:$I,'Each Gender Events'!$A68,'Official Medal Table'!$C:$C,'Each Gender Events'!CS$1,'Official Medal Table'!$E:$E,"Mixed")*'Medal values'!$B$3/2</f>
        <v>3</v>
      </c>
      <c r="CT68">
        <f>COUNTIFS('Official Medal Table'!$F:$F,'Each Gender Events'!$A68,'Official Medal Table'!$C:$C,'Each Gender Events'!CT$1,'Official Medal Table'!$E:$E,'Each Gender Events'!CT$2)*'Medal values'!$B$1
+ COUNTIFS('Official Medal Table'!$G:$G,'Each Gender Events'!$A68,'Official Medal Table'!$C:$C,'Each Gender Events'!CT$1,'Official Medal Table'!$E:$E,'Each Gender Events'!CT$2)*'Medal values'!$B$2
+ COUNTIFS('Official Medal Table'!$H:$H,'Each Gender Events'!$A68,'Official Medal Table'!$C:$C,'Each Gender Events'!CT$1,'Official Medal Table'!$E:$E,'Each Gender Events'!CT$2)*'Medal values'!$B$3
+ COUNTIFS('Official Medal Table'!$I:$I,'Each Gender Events'!$A68,'Official Medal Table'!$C:$C,'Each Gender Events'!CT$1,'Official Medal Table'!$E:$E,'Each Gender Events'!CT$2)*'Medal values'!$B$3
+ COUNTIFS('Official Medal Table'!$F:$F,'Each Gender Events'!$A68,'Official Medal Table'!$C:$C,'Each Gender Events'!CT$1,'Official Medal Table'!$E:$E,"Mixed")*'Medal values'!$B$1/2
+ COUNTIFS('Official Medal Table'!$G:$G,'Each Gender Events'!$A68,'Official Medal Table'!$C:$C,'Each Gender Events'!CT$1,'Official Medal Table'!$E:$E,"Mixed")*'Medal values'!$B$2/2
+ COUNTIFS('Official Medal Table'!$H:$H,'Each Gender Events'!$A68,'Official Medal Table'!$C:$C,'Each Gender Events'!CT$1,'Official Medal Table'!$E:$E,"Mixed")*'Medal values'!$B$3/2
+ COUNTIFS('Official Medal Table'!$I:$I,'Each Gender Events'!$A68,'Official Medal Table'!$C:$C,'Each Gender Events'!CT$1,'Official Medal Table'!$E:$E,"Mixed")*'Medal values'!$B$3/2</f>
        <v>0</v>
      </c>
    </row>
    <row r="69" spans="1:98" x14ac:dyDescent="0.3">
      <c r="A69" t="str">
        <f>Countries!A68</f>
        <v>ALG</v>
      </c>
      <c r="B69">
        <f>COUNTIFS('Official Medal Table'!$F:$F,'Each Gender Events'!$A69,'Official Medal Table'!$C:$C,'Each Gender Events'!B$1,'Official Medal Table'!$E:$E,'Each Gender Events'!B$2)*'Medal values'!$B$1
+ COUNTIFS('Official Medal Table'!$G:$G,'Each Gender Events'!$A69,'Official Medal Table'!$C:$C,'Each Gender Events'!B$1,'Official Medal Table'!$E:$E,'Each Gender Events'!B$2)*'Medal values'!$B$2
+ COUNTIFS('Official Medal Table'!$H:$H,'Each Gender Events'!$A69,'Official Medal Table'!$C:$C,'Each Gender Events'!B$1,'Official Medal Table'!$E:$E,'Each Gender Events'!B$2)*'Medal values'!$B$3
+ COUNTIFS('Official Medal Table'!$I:$I,'Each Gender Events'!$A69,'Official Medal Table'!$C:$C,'Each Gender Events'!B$1,'Official Medal Table'!$E:$E,'Each Gender Events'!B$2)*'Medal values'!$B$3
+ COUNTIFS('Official Medal Table'!$F:$F,'Each Gender Events'!$A69,'Official Medal Table'!$C:$C,'Each Gender Events'!B$1,'Official Medal Table'!$E:$E,"Mixed")*'Medal values'!$B$1/2
+ COUNTIFS('Official Medal Table'!$G:$G,'Each Gender Events'!$A69,'Official Medal Table'!$C:$C,'Each Gender Events'!B$1,'Official Medal Table'!$E:$E,"Mixed")*'Medal values'!$B$2/2
+ COUNTIFS('Official Medal Table'!$H:$H,'Each Gender Events'!$A69,'Official Medal Table'!$C:$C,'Each Gender Events'!B$1,'Official Medal Table'!$E:$E,"Mixed")*'Medal values'!$B$3/2
+ COUNTIFS('Official Medal Table'!$I:$I,'Each Gender Events'!$A69,'Official Medal Table'!$C:$C,'Each Gender Events'!B$1,'Official Medal Table'!$E:$E,"Mixed")*'Medal values'!$B$3/2</f>
        <v>0</v>
      </c>
      <c r="C69">
        <f>COUNTIFS('Official Medal Table'!$F:$F,'Each Gender Events'!$A69,'Official Medal Table'!$C:$C,'Each Gender Events'!C$1,'Official Medal Table'!$E:$E,'Each Gender Events'!C$2)*'Medal values'!$B$1
+ COUNTIFS('Official Medal Table'!$G:$G,'Each Gender Events'!$A69,'Official Medal Table'!$C:$C,'Each Gender Events'!C$1,'Official Medal Table'!$E:$E,'Each Gender Events'!C$2)*'Medal values'!$B$2
+ COUNTIFS('Official Medal Table'!$H:$H,'Each Gender Events'!$A69,'Official Medal Table'!$C:$C,'Each Gender Events'!C$1,'Official Medal Table'!$E:$E,'Each Gender Events'!C$2)*'Medal values'!$B$3
+ COUNTIFS('Official Medal Table'!$I:$I,'Each Gender Events'!$A69,'Official Medal Table'!$C:$C,'Each Gender Events'!C$1,'Official Medal Table'!$E:$E,'Each Gender Events'!C$2)*'Medal values'!$B$3
+ COUNTIFS('Official Medal Table'!$F:$F,'Each Gender Events'!$A69,'Official Medal Table'!$C:$C,'Each Gender Events'!C$1,'Official Medal Table'!$E:$E,"Mixed")*'Medal values'!$B$1/2
+ COUNTIFS('Official Medal Table'!$G:$G,'Each Gender Events'!$A69,'Official Medal Table'!$C:$C,'Each Gender Events'!C$1,'Official Medal Table'!$E:$E,"Mixed")*'Medal values'!$B$2/2
+ COUNTIFS('Official Medal Table'!$H:$H,'Each Gender Events'!$A69,'Official Medal Table'!$C:$C,'Each Gender Events'!C$1,'Official Medal Table'!$E:$E,"Mixed")*'Medal values'!$B$3/2
+ COUNTIFS('Official Medal Table'!$I:$I,'Each Gender Events'!$A69,'Official Medal Table'!$C:$C,'Each Gender Events'!C$1,'Official Medal Table'!$E:$E,"Mixed")*'Medal values'!$B$3/2</f>
        <v>0</v>
      </c>
      <c r="D69">
        <f>COUNTIFS('Official Medal Table'!$F:$F,'Each Gender Events'!$A69,'Official Medal Table'!$C:$C,'Each Gender Events'!D$1,'Official Medal Table'!$E:$E,'Each Gender Events'!D$2)*'Medal values'!$B$1
+ COUNTIFS('Official Medal Table'!$G:$G,'Each Gender Events'!$A69,'Official Medal Table'!$C:$C,'Each Gender Events'!D$1,'Official Medal Table'!$E:$E,'Each Gender Events'!D$2)*'Medal values'!$B$2
+ COUNTIFS('Official Medal Table'!$H:$H,'Each Gender Events'!$A69,'Official Medal Table'!$C:$C,'Each Gender Events'!D$1,'Official Medal Table'!$E:$E,'Each Gender Events'!D$2)*'Medal values'!$B$3
+ COUNTIFS('Official Medal Table'!$I:$I,'Each Gender Events'!$A69,'Official Medal Table'!$C:$C,'Each Gender Events'!D$1,'Official Medal Table'!$E:$E,'Each Gender Events'!D$2)*'Medal values'!$B$3
+ COUNTIFS('Official Medal Table'!$F:$F,'Each Gender Events'!$A69,'Official Medal Table'!$C:$C,'Each Gender Events'!D$1,'Official Medal Table'!$E:$E,"Mixed")*'Medal values'!$B$1/2
+ COUNTIFS('Official Medal Table'!$G:$G,'Each Gender Events'!$A69,'Official Medal Table'!$C:$C,'Each Gender Events'!D$1,'Official Medal Table'!$E:$E,"Mixed")*'Medal values'!$B$2/2
+ COUNTIFS('Official Medal Table'!$H:$H,'Each Gender Events'!$A69,'Official Medal Table'!$C:$C,'Each Gender Events'!D$1,'Official Medal Table'!$E:$E,"Mixed")*'Medal values'!$B$3/2
+ COUNTIFS('Official Medal Table'!$I:$I,'Each Gender Events'!$A69,'Official Medal Table'!$C:$C,'Each Gender Events'!D$1,'Official Medal Table'!$E:$E,"Mixed")*'Medal values'!$B$3/2</f>
        <v>0</v>
      </c>
      <c r="E69">
        <f>COUNTIFS('Official Medal Table'!$F:$F,'Each Gender Events'!$A69,'Official Medal Table'!$C:$C,'Each Gender Events'!E$1,'Official Medal Table'!$E:$E,'Each Gender Events'!E$2)*'Medal values'!$B$1
+ COUNTIFS('Official Medal Table'!$G:$G,'Each Gender Events'!$A69,'Official Medal Table'!$C:$C,'Each Gender Events'!E$1,'Official Medal Table'!$E:$E,'Each Gender Events'!E$2)*'Medal values'!$B$2
+ COUNTIFS('Official Medal Table'!$H:$H,'Each Gender Events'!$A69,'Official Medal Table'!$C:$C,'Each Gender Events'!E$1,'Official Medal Table'!$E:$E,'Each Gender Events'!E$2)*'Medal values'!$B$3
+ COUNTIFS('Official Medal Table'!$I:$I,'Each Gender Events'!$A69,'Official Medal Table'!$C:$C,'Each Gender Events'!E$1,'Official Medal Table'!$E:$E,'Each Gender Events'!E$2)*'Medal values'!$B$3
+ COUNTIFS('Official Medal Table'!$F:$F,'Each Gender Events'!$A69,'Official Medal Table'!$C:$C,'Each Gender Events'!E$1,'Official Medal Table'!$E:$E,"Mixed")*'Medal values'!$B$1/2
+ COUNTIFS('Official Medal Table'!$G:$G,'Each Gender Events'!$A69,'Official Medal Table'!$C:$C,'Each Gender Events'!E$1,'Official Medal Table'!$E:$E,"Mixed")*'Medal values'!$B$2/2
+ COUNTIFS('Official Medal Table'!$H:$H,'Each Gender Events'!$A69,'Official Medal Table'!$C:$C,'Each Gender Events'!E$1,'Official Medal Table'!$E:$E,"Mixed")*'Medal values'!$B$3/2
+ COUNTIFS('Official Medal Table'!$I:$I,'Each Gender Events'!$A69,'Official Medal Table'!$C:$C,'Each Gender Events'!E$1,'Official Medal Table'!$E:$E,"Mixed")*'Medal values'!$B$3/2</f>
        <v>0</v>
      </c>
      <c r="F69">
        <f>COUNTIFS('Official Medal Table'!$F:$F,'Each Gender Events'!$A69,'Official Medal Table'!$C:$C,'Each Gender Events'!F$1,'Official Medal Table'!$E:$E,'Each Gender Events'!F$2)*'Medal values'!$B$1
+ COUNTIFS('Official Medal Table'!$G:$G,'Each Gender Events'!$A69,'Official Medal Table'!$C:$C,'Each Gender Events'!F$1,'Official Medal Table'!$E:$E,'Each Gender Events'!F$2)*'Medal values'!$B$2
+ COUNTIFS('Official Medal Table'!$H:$H,'Each Gender Events'!$A69,'Official Medal Table'!$C:$C,'Each Gender Events'!F$1,'Official Medal Table'!$E:$E,'Each Gender Events'!F$2)*'Medal values'!$B$3
+ COUNTIFS('Official Medal Table'!$I:$I,'Each Gender Events'!$A69,'Official Medal Table'!$C:$C,'Each Gender Events'!F$1,'Official Medal Table'!$E:$E,'Each Gender Events'!F$2)*'Medal values'!$B$3
+ COUNTIFS('Official Medal Table'!$F:$F,'Each Gender Events'!$A69,'Official Medal Table'!$C:$C,'Each Gender Events'!F$1,'Official Medal Table'!$E:$E,"Mixed")*'Medal values'!$B$1/2
+ COUNTIFS('Official Medal Table'!$G:$G,'Each Gender Events'!$A69,'Official Medal Table'!$C:$C,'Each Gender Events'!F$1,'Official Medal Table'!$E:$E,"Mixed")*'Medal values'!$B$2/2
+ COUNTIFS('Official Medal Table'!$H:$H,'Each Gender Events'!$A69,'Official Medal Table'!$C:$C,'Each Gender Events'!F$1,'Official Medal Table'!$E:$E,"Mixed")*'Medal values'!$B$3/2
+ COUNTIFS('Official Medal Table'!$I:$I,'Each Gender Events'!$A69,'Official Medal Table'!$C:$C,'Each Gender Events'!F$1,'Official Medal Table'!$E:$E,"Mixed")*'Medal values'!$B$3/2</f>
        <v>0</v>
      </c>
      <c r="G69">
        <f>COUNTIFS('Official Medal Table'!$F:$F,'Each Gender Events'!$A69,'Official Medal Table'!$C:$C,'Each Gender Events'!G$1,'Official Medal Table'!$E:$E,'Each Gender Events'!G$2)*'Medal values'!$B$1
+ COUNTIFS('Official Medal Table'!$G:$G,'Each Gender Events'!$A69,'Official Medal Table'!$C:$C,'Each Gender Events'!G$1,'Official Medal Table'!$E:$E,'Each Gender Events'!G$2)*'Medal values'!$B$2
+ COUNTIFS('Official Medal Table'!$H:$H,'Each Gender Events'!$A69,'Official Medal Table'!$C:$C,'Each Gender Events'!G$1,'Official Medal Table'!$E:$E,'Each Gender Events'!G$2)*'Medal values'!$B$3
+ COUNTIFS('Official Medal Table'!$I:$I,'Each Gender Events'!$A69,'Official Medal Table'!$C:$C,'Each Gender Events'!G$1,'Official Medal Table'!$E:$E,'Each Gender Events'!G$2)*'Medal values'!$B$3
+ COUNTIFS('Official Medal Table'!$F:$F,'Each Gender Events'!$A69,'Official Medal Table'!$C:$C,'Each Gender Events'!G$1,'Official Medal Table'!$E:$E,"Mixed")*'Medal values'!$B$1/2
+ COUNTIFS('Official Medal Table'!$G:$G,'Each Gender Events'!$A69,'Official Medal Table'!$C:$C,'Each Gender Events'!G$1,'Official Medal Table'!$E:$E,"Mixed")*'Medal values'!$B$2/2
+ COUNTIFS('Official Medal Table'!$H:$H,'Each Gender Events'!$A69,'Official Medal Table'!$C:$C,'Each Gender Events'!G$1,'Official Medal Table'!$E:$E,"Mixed")*'Medal values'!$B$3/2
+ COUNTIFS('Official Medal Table'!$I:$I,'Each Gender Events'!$A69,'Official Medal Table'!$C:$C,'Each Gender Events'!G$1,'Official Medal Table'!$E:$E,"Mixed")*'Medal values'!$B$3/2</f>
        <v>0</v>
      </c>
      <c r="H69">
        <f>COUNTIFS('Official Medal Table'!$F:$F,'Each Gender Events'!$A69,'Official Medal Table'!$C:$C,'Each Gender Events'!H$1,'Official Medal Table'!$E:$E,'Each Gender Events'!H$2)*'Medal values'!$B$1
+ COUNTIFS('Official Medal Table'!$G:$G,'Each Gender Events'!$A69,'Official Medal Table'!$C:$C,'Each Gender Events'!H$1,'Official Medal Table'!$E:$E,'Each Gender Events'!H$2)*'Medal values'!$B$2
+ COUNTIFS('Official Medal Table'!$H:$H,'Each Gender Events'!$A69,'Official Medal Table'!$C:$C,'Each Gender Events'!H$1,'Official Medal Table'!$E:$E,'Each Gender Events'!H$2)*'Medal values'!$B$3
+ COUNTIFS('Official Medal Table'!$I:$I,'Each Gender Events'!$A69,'Official Medal Table'!$C:$C,'Each Gender Events'!H$1,'Official Medal Table'!$E:$E,'Each Gender Events'!H$2)*'Medal values'!$B$3
+ COUNTIFS('Official Medal Table'!$F:$F,'Each Gender Events'!$A69,'Official Medal Table'!$C:$C,'Each Gender Events'!H$1,'Official Medal Table'!$E:$E,"Mixed")*'Medal values'!$B$1/2
+ COUNTIFS('Official Medal Table'!$G:$G,'Each Gender Events'!$A69,'Official Medal Table'!$C:$C,'Each Gender Events'!H$1,'Official Medal Table'!$E:$E,"Mixed")*'Medal values'!$B$2/2
+ COUNTIFS('Official Medal Table'!$H:$H,'Each Gender Events'!$A69,'Official Medal Table'!$C:$C,'Each Gender Events'!H$1,'Official Medal Table'!$E:$E,"Mixed")*'Medal values'!$B$3/2
+ COUNTIFS('Official Medal Table'!$I:$I,'Each Gender Events'!$A69,'Official Medal Table'!$C:$C,'Each Gender Events'!H$1,'Official Medal Table'!$E:$E,"Mixed")*'Medal values'!$B$3/2</f>
        <v>3.0009999999999999</v>
      </c>
      <c r="I69">
        <f>COUNTIFS('Official Medal Table'!$F:$F,'Each Gender Events'!$A69,'Official Medal Table'!$C:$C,'Each Gender Events'!I$1,'Official Medal Table'!$E:$E,'Each Gender Events'!I$2)*'Medal values'!$B$1
+ COUNTIFS('Official Medal Table'!$G:$G,'Each Gender Events'!$A69,'Official Medal Table'!$C:$C,'Each Gender Events'!I$1,'Official Medal Table'!$E:$E,'Each Gender Events'!I$2)*'Medal values'!$B$2
+ COUNTIFS('Official Medal Table'!$H:$H,'Each Gender Events'!$A69,'Official Medal Table'!$C:$C,'Each Gender Events'!I$1,'Official Medal Table'!$E:$E,'Each Gender Events'!I$2)*'Medal values'!$B$3
+ COUNTIFS('Official Medal Table'!$I:$I,'Each Gender Events'!$A69,'Official Medal Table'!$C:$C,'Each Gender Events'!I$1,'Official Medal Table'!$E:$E,'Each Gender Events'!I$2)*'Medal values'!$B$3
+ COUNTIFS('Official Medal Table'!$F:$F,'Each Gender Events'!$A69,'Official Medal Table'!$C:$C,'Each Gender Events'!I$1,'Official Medal Table'!$E:$E,"Mixed")*'Medal values'!$B$1/2
+ COUNTIFS('Official Medal Table'!$G:$G,'Each Gender Events'!$A69,'Official Medal Table'!$C:$C,'Each Gender Events'!I$1,'Official Medal Table'!$E:$E,"Mixed")*'Medal values'!$B$2/2
+ COUNTIFS('Official Medal Table'!$H:$H,'Each Gender Events'!$A69,'Official Medal Table'!$C:$C,'Each Gender Events'!I$1,'Official Medal Table'!$E:$E,"Mixed")*'Medal values'!$B$3/2
+ COUNTIFS('Official Medal Table'!$I:$I,'Each Gender Events'!$A69,'Official Medal Table'!$C:$C,'Each Gender Events'!I$1,'Official Medal Table'!$E:$E,"Mixed")*'Medal values'!$B$3/2</f>
        <v>0</v>
      </c>
      <c r="J69">
        <f>COUNTIFS('Official Medal Table'!$F:$F,'Each Gender Events'!$A69,'Official Medal Table'!$C:$C,'Each Gender Events'!J$1,'Official Medal Table'!$E:$E,'Each Gender Events'!J$2)*'Medal values'!$B$1
+ COUNTIFS('Official Medal Table'!$G:$G,'Each Gender Events'!$A69,'Official Medal Table'!$C:$C,'Each Gender Events'!J$1,'Official Medal Table'!$E:$E,'Each Gender Events'!J$2)*'Medal values'!$B$2
+ COUNTIFS('Official Medal Table'!$H:$H,'Each Gender Events'!$A69,'Official Medal Table'!$C:$C,'Each Gender Events'!J$1,'Official Medal Table'!$E:$E,'Each Gender Events'!J$2)*'Medal values'!$B$3
+ COUNTIFS('Official Medal Table'!$I:$I,'Each Gender Events'!$A69,'Official Medal Table'!$C:$C,'Each Gender Events'!J$1,'Official Medal Table'!$E:$E,'Each Gender Events'!J$2)*'Medal values'!$B$3
+ COUNTIFS('Official Medal Table'!$F:$F,'Each Gender Events'!$A69,'Official Medal Table'!$C:$C,'Each Gender Events'!J$1,'Official Medal Table'!$E:$E,"Mixed")*'Medal values'!$B$1/2
+ COUNTIFS('Official Medal Table'!$G:$G,'Each Gender Events'!$A69,'Official Medal Table'!$C:$C,'Each Gender Events'!J$1,'Official Medal Table'!$E:$E,"Mixed")*'Medal values'!$B$2/2
+ COUNTIFS('Official Medal Table'!$H:$H,'Each Gender Events'!$A69,'Official Medal Table'!$C:$C,'Each Gender Events'!J$1,'Official Medal Table'!$E:$E,"Mixed")*'Medal values'!$B$3/2
+ COUNTIFS('Official Medal Table'!$I:$I,'Each Gender Events'!$A69,'Official Medal Table'!$C:$C,'Each Gender Events'!J$1,'Official Medal Table'!$E:$E,"Mixed")*'Medal values'!$B$3/2</f>
        <v>1</v>
      </c>
      <c r="K69">
        <f>COUNTIFS('Official Medal Table'!$F:$F,'Each Gender Events'!$A69,'Official Medal Table'!$C:$C,'Each Gender Events'!K$1,'Official Medal Table'!$E:$E,'Each Gender Events'!K$2)*'Medal values'!$B$1
+ COUNTIFS('Official Medal Table'!$G:$G,'Each Gender Events'!$A69,'Official Medal Table'!$C:$C,'Each Gender Events'!K$1,'Official Medal Table'!$E:$E,'Each Gender Events'!K$2)*'Medal values'!$B$2
+ COUNTIFS('Official Medal Table'!$H:$H,'Each Gender Events'!$A69,'Official Medal Table'!$C:$C,'Each Gender Events'!K$1,'Official Medal Table'!$E:$E,'Each Gender Events'!K$2)*'Medal values'!$B$3
+ COUNTIFS('Official Medal Table'!$I:$I,'Each Gender Events'!$A69,'Official Medal Table'!$C:$C,'Each Gender Events'!K$1,'Official Medal Table'!$E:$E,'Each Gender Events'!K$2)*'Medal values'!$B$3
+ COUNTIFS('Official Medal Table'!$F:$F,'Each Gender Events'!$A69,'Official Medal Table'!$C:$C,'Each Gender Events'!K$1,'Official Medal Table'!$E:$E,"Mixed")*'Medal values'!$B$1/2
+ COUNTIFS('Official Medal Table'!$G:$G,'Each Gender Events'!$A69,'Official Medal Table'!$C:$C,'Each Gender Events'!K$1,'Official Medal Table'!$E:$E,"Mixed")*'Medal values'!$B$2/2
+ COUNTIFS('Official Medal Table'!$H:$H,'Each Gender Events'!$A69,'Official Medal Table'!$C:$C,'Each Gender Events'!K$1,'Official Medal Table'!$E:$E,"Mixed")*'Medal values'!$B$3/2
+ COUNTIFS('Official Medal Table'!$I:$I,'Each Gender Events'!$A69,'Official Medal Table'!$C:$C,'Each Gender Events'!K$1,'Official Medal Table'!$E:$E,"Mixed")*'Medal values'!$B$3/2</f>
        <v>0</v>
      </c>
      <c r="L69">
        <f>COUNTIFS('Official Medal Table'!$F:$F,'Each Gender Events'!$A69,'Official Medal Table'!$C:$C,'Each Gender Events'!L$1,'Official Medal Table'!$E:$E,'Each Gender Events'!L$2)*'Medal values'!$B$1
+ COUNTIFS('Official Medal Table'!$G:$G,'Each Gender Events'!$A69,'Official Medal Table'!$C:$C,'Each Gender Events'!L$1,'Official Medal Table'!$E:$E,'Each Gender Events'!L$2)*'Medal values'!$B$2
+ COUNTIFS('Official Medal Table'!$H:$H,'Each Gender Events'!$A69,'Official Medal Table'!$C:$C,'Each Gender Events'!L$1,'Official Medal Table'!$E:$E,'Each Gender Events'!L$2)*'Medal values'!$B$3
+ COUNTIFS('Official Medal Table'!$I:$I,'Each Gender Events'!$A69,'Official Medal Table'!$C:$C,'Each Gender Events'!L$1,'Official Medal Table'!$E:$E,'Each Gender Events'!L$2)*'Medal values'!$B$3
+ COUNTIFS('Official Medal Table'!$F:$F,'Each Gender Events'!$A69,'Official Medal Table'!$C:$C,'Each Gender Events'!L$1,'Official Medal Table'!$E:$E,"Mixed")*'Medal values'!$B$1/2
+ COUNTIFS('Official Medal Table'!$G:$G,'Each Gender Events'!$A69,'Official Medal Table'!$C:$C,'Each Gender Events'!L$1,'Official Medal Table'!$E:$E,"Mixed")*'Medal values'!$B$2/2
+ COUNTIFS('Official Medal Table'!$H:$H,'Each Gender Events'!$A69,'Official Medal Table'!$C:$C,'Each Gender Events'!L$1,'Official Medal Table'!$E:$E,"Mixed")*'Medal values'!$B$3/2
+ COUNTIFS('Official Medal Table'!$I:$I,'Each Gender Events'!$A69,'Official Medal Table'!$C:$C,'Each Gender Events'!L$1,'Official Medal Table'!$E:$E,"Mixed")*'Medal values'!$B$3/2</f>
        <v>0</v>
      </c>
      <c r="M69">
        <f>COUNTIFS('Official Medal Table'!$F:$F,'Each Gender Events'!$A69,'Official Medal Table'!$C:$C,'Each Gender Events'!M$1,'Official Medal Table'!$E:$E,'Each Gender Events'!M$2)*'Medal values'!$B$1
+ COUNTIFS('Official Medal Table'!$G:$G,'Each Gender Events'!$A69,'Official Medal Table'!$C:$C,'Each Gender Events'!M$1,'Official Medal Table'!$E:$E,'Each Gender Events'!M$2)*'Medal values'!$B$2
+ COUNTIFS('Official Medal Table'!$H:$H,'Each Gender Events'!$A69,'Official Medal Table'!$C:$C,'Each Gender Events'!M$1,'Official Medal Table'!$E:$E,'Each Gender Events'!M$2)*'Medal values'!$B$3
+ COUNTIFS('Official Medal Table'!$I:$I,'Each Gender Events'!$A69,'Official Medal Table'!$C:$C,'Each Gender Events'!M$1,'Official Medal Table'!$E:$E,'Each Gender Events'!M$2)*'Medal values'!$B$3
+ COUNTIFS('Official Medal Table'!$F:$F,'Each Gender Events'!$A69,'Official Medal Table'!$C:$C,'Each Gender Events'!M$1,'Official Medal Table'!$E:$E,"Mixed")*'Medal values'!$B$1/2
+ COUNTIFS('Official Medal Table'!$G:$G,'Each Gender Events'!$A69,'Official Medal Table'!$C:$C,'Each Gender Events'!M$1,'Official Medal Table'!$E:$E,"Mixed")*'Medal values'!$B$2/2
+ COUNTIFS('Official Medal Table'!$H:$H,'Each Gender Events'!$A69,'Official Medal Table'!$C:$C,'Each Gender Events'!M$1,'Official Medal Table'!$E:$E,"Mixed")*'Medal values'!$B$3/2
+ COUNTIFS('Official Medal Table'!$I:$I,'Each Gender Events'!$A69,'Official Medal Table'!$C:$C,'Each Gender Events'!M$1,'Official Medal Table'!$E:$E,"Mixed")*'Medal values'!$B$3/2</f>
        <v>0</v>
      </c>
      <c r="N69">
        <f>COUNTIFS('Official Medal Table'!$F:$F,'Each Gender Events'!$A69,'Official Medal Table'!$C:$C,'Each Gender Events'!N$1,'Official Medal Table'!$E:$E,'Each Gender Events'!N$2)*'Medal values'!$B$1
+ COUNTIFS('Official Medal Table'!$G:$G,'Each Gender Events'!$A69,'Official Medal Table'!$C:$C,'Each Gender Events'!N$1,'Official Medal Table'!$E:$E,'Each Gender Events'!N$2)*'Medal values'!$B$2
+ COUNTIFS('Official Medal Table'!$H:$H,'Each Gender Events'!$A69,'Official Medal Table'!$C:$C,'Each Gender Events'!N$1,'Official Medal Table'!$E:$E,'Each Gender Events'!N$2)*'Medal values'!$B$3
+ COUNTIFS('Official Medal Table'!$I:$I,'Each Gender Events'!$A69,'Official Medal Table'!$C:$C,'Each Gender Events'!N$1,'Official Medal Table'!$E:$E,'Each Gender Events'!N$2)*'Medal values'!$B$3
+ COUNTIFS('Official Medal Table'!$F:$F,'Each Gender Events'!$A69,'Official Medal Table'!$C:$C,'Each Gender Events'!N$1,'Official Medal Table'!$E:$E,"Mixed")*'Medal values'!$B$1/2
+ COUNTIFS('Official Medal Table'!$G:$G,'Each Gender Events'!$A69,'Official Medal Table'!$C:$C,'Each Gender Events'!N$1,'Official Medal Table'!$E:$E,"Mixed")*'Medal values'!$B$2/2
+ COUNTIFS('Official Medal Table'!$H:$H,'Each Gender Events'!$A69,'Official Medal Table'!$C:$C,'Each Gender Events'!N$1,'Official Medal Table'!$E:$E,"Mixed")*'Medal values'!$B$3/2
+ COUNTIFS('Official Medal Table'!$I:$I,'Each Gender Events'!$A69,'Official Medal Table'!$C:$C,'Each Gender Events'!N$1,'Official Medal Table'!$E:$E,"Mixed")*'Medal values'!$B$3/2</f>
        <v>0</v>
      </c>
      <c r="O69">
        <f>COUNTIFS('Official Medal Table'!$F:$F,'Each Gender Events'!$A69,'Official Medal Table'!$C:$C,'Each Gender Events'!O$1,'Official Medal Table'!$E:$E,'Each Gender Events'!O$2)*'Medal values'!$B$1
+ COUNTIFS('Official Medal Table'!$G:$G,'Each Gender Events'!$A69,'Official Medal Table'!$C:$C,'Each Gender Events'!O$1,'Official Medal Table'!$E:$E,'Each Gender Events'!O$2)*'Medal values'!$B$2
+ COUNTIFS('Official Medal Table'!$H:$H,'Each Gender Events'!$A69,'Official Medal Table'!$C:$C,'Each Gender Events'!O$1,'Official Medal Table'!$E:$E,'Each Gender Events'!O$2)*'Medal values'!$B$3
+ COUNTIFS('Official Medal Table'!$I:$I,'Each Gender Events'!$A69,'Official Medal Table'!$C:$C,'Each Gender Events'!O$1,'Official Medal Table'!$E:$E,'Each Gender Events'!O$2)*'Medal values'!$B$3
+ COUNTIFS('Official Medal Table'!$F:$F,'Each Gender Events'!$A69,'Official Medal Table'!$C:$C,'Each Gender Events'!O$1,'Official Medal Table'!$E:$E,"Mixed")*'Medal values'!$B$1/2
+ COUNTIFS('Official Medal Table'!$G:$G,'Each Gender Events'!$A69,'Official Medal Table'!$C:$C,'Each Gender Events'!O$1,'Official Medal Table'!$E:$E,"Mixed")*'Medal values'!$B$2/2
+ COUNTIFS('Official Medal Table'!$H:$H,'Each Gender Events'!$A69,'Official Medal Table'!$C:$C,'Each Gender Events'!O$1,'Official Medal Table'!$E:$E,"Mixed")*'Medal values'!$B$3/2
+ COUNTIFS('Official Medal Table'!$I:$I,'Each Gender Events'!$A69,'Official Medal Table'!$C:$C,'Each Gender Events'!O$1,'Official Medal Table'!$E:$E,"Mixed")*'Medal values'!$B$3/2</f>
        <v>0</v>
      </c>
      <c r="P69">
        <f>COUNTIFS('Official Medal Table'!$F:$F,'Each Gender Events'!$A69,'Official Medal Table'!$C:$C,'Each Gender Events'!P$1,'Official Medal Table'!$E:$E,'Each Gender Events'!P$2)*'Medal values'!$B$1
+ COUNTIFS('Official Medal Table'!$G:$G,'Each Gender Events'!$A69,'Official Medal Table'!$C:$C,'Each Gender Events'!P$1,'Official Medal Table'!$E:$E,'Each Gender Events'!P$2)*'Medal values'!$B$2
+ COUNTIFS('Official Medal Table'!$H:$H,'Each Gender Events'!$A69,'Official Medal Table'!$C:$C,'Each Gender Events'!P$1,'Official Medal Table'!$E:$E,'Each Gender Events'!P$2)*'Medal values'!$B$3
+ COUNTIFS('Official Medal Table'!$I:$I,'Each Gender Events'!$A69,'Official Medal Table'!$C:$C,'Each Gender Events'!P$1,'Official Medal Table'!$E:$E,'Each Gender Events'!P$2)*'Medal values'!$B$3
+ COUNTIFS('Official Medal Table'!$F:$F,'Each Gender Events'!$A69,'Official Medal Table'!$C:$C,'Each Gender Events'!P$1,'Official Medal Table'!$E:$E,"Mixed")*'Medal values'!$B$1/2
+ COUNTIFS('Official Medal Table'!$G:$G,'Each Gender Events'!$A69,'Official Medal Table'!$C:$C,'Each Gender Events'!P$1,'Official Medal Table'!$E:$E,"Mixed")*'Medal values'!$B$2/2
+ COUNTIFS('Official Medal Table'!$H:$H,'Each Gender Events'!$A69,'Official Medal Table'!$C:$C,'Each Gender Events'!P$1,'Official Medal Table'!$E:$E,"Mixed")*'Medal values'!$B$3/2
+ COUNTIFS('Official Medal Table'!$I:$I,'Each Gender Events'!$A69,'Official Medal Table'!$C:$C,'Each Gender Events'!P$1,'Official Medal Table'!$E:$E,"Mixed")*'Medal values'!$B$3/2</f>
        <v>0</v>
      </c>
      <c r="Q69">
        <f>COUNTIFS('Official Medal Table'!$F:$F,'Each Gender Events'!$A69,'Official Medal Table'!$C:$C,'Each Gender Events'!Q$1,'Official Medal Table'!$E:$E,'Each Gender Events'!Q$2)*'Medal values'!$B$1
+ COUNTIFS('Official Medal Table'!$G:$G,'Each Gender Events'!$A69,'Official Medal Table'!$C:$C,'Each Gender Events'!Q$1,'Official Medal Table'!$E:$E,'Each Gender Events'!Q$2)*'Medal values'!$B$2
+ COUNTIFS('Official Medal Table'!$H:$H,'Each Gender Events'!$A69,'Official Medal Table'!$C:$C,'Each Gender Events'!Q$1,'Official Medal Table'!$E:$E,'Each Gender Events'!Q$2)*'Medal values'!$B$3
+ COUNTIFS('Official Medal Table'!$I:$I,'Each Gender Events'!$A69,'Official Medal Table'!$C:$C,'Each Gender Events'!Q$1,'Official Medal Table'!$E:$E,'Each Gender Events'!Q$2)*'Medal values'!$B$3
+ COUNTIFS('Official Medal Table'!$F:$F,'Each Gender Events'!$A69,'Official Medal Table'!$C:$C,'Each Gender Events'!Q$1,'Official Medal Table'!$E:$E,"Mixed")*'Medal values'!$B$1/2
+ COUNTIFS('Official Medal Table'!$G:$G,'Each Gender Events'!$A69,'Official Medal Table'!$C:$C,'Each Gender Events'!Q$1,'Official Medal Table'!$E:$E,"Mixed")*'Medal values'!$B$2/2
+ COUNTIFS('Official Medal Table'!$H:$H,'Each Gender Events'!$A69,'Official Medal Table'!$C:$C,'Each Gender Events'!Q$1,'Official Medal Table'!$E:$E,"Mixed")*'Medal values'!$B$3/2
+ COUNTIFS('Official Medal Table'!$I:$I,'Each Gender Events'!$A69,'Official Medal Table'!$C:$C,'Each Gender Events'!Q$1,'Official Medal Table'!$E:$E,"Mixed")*'Medal values'!$B$3/2</f>
        <v>0</v>
      </c>
      <c r="R69">
        <f>COUNTIFS('Official Medal Table'!$F:$F,'Each Gender Events'!$A69,'Official Medal Table'!$C:$C,'Each Gender Events'!R$1,'Official Medal Table'!$E:$E,'Each Gender Events'!R$2)*'Medal values'!$B$1
+ COUNTIFS('Official Medal Table'!$G:$G,'Each Gender Events'!$A69,'Official Medal Table'!$C:$C,'Each Gender Events'!R$1,'Official Medal Table'!$E:$E,'Each Gender Events'!R$2)*'Medal values'!$B$2
+ COUNTIFS('Official Medal Table'!$H:$H,'Each Gender Events'!$A69,'Official Medal Table'!$C:$C,'Each Gender Events'!R$1,'Official Medal Table'!$E:$E,'Each Gender Events'!R$2)*'Medal values'!$B$3
+ COUNTIFS('Official Medal Table'!$I:$I,'Each Gender Events'!$A69,'Official Medal Table'!$C:$C,'Each Gender Events'!R$1,'Official Medal Table'!$E:$E,'Each Gender Events'!R$2)*'Medal values'!$B$3
+ COUNTIFS('Official Medal Table'!$F:$F,'Each Gender Events'!$A69,'Official Medal Table'!$C:$C,'Each Gender Events'!R$1,'Official Medal Table'!$E:$E,"Mixed")*'Medal values'!$B$1/2
+ COUNTIFS('Official Medal Table'!$G:$G,'Each Gender Events'!$A69,'Official Medal Table'!$C:$C,'Each Gender Events'!R$1,'Official Medal Table'!$E:$E,"Mixed")*'Medal values'!$B$2/2
+ COUNTIFS('Official Medal Table'!$H:$H,'Each Gender Events'!$A69,'Official Medal Table'!$C:$C,'Each Gender Events'!R$1,'Official Medal Table'!$E:$E,"Mixed")*'Medal values'!$B$3/2
+ COUNTIFS('Official Medal Table'!$I:$I,'Each Gender Events'!$A69,'Official Medal Table'!$C:$C,'Each Gender Events'!R$1,'Official Medal Table'!$E:$E,"Mixed")*'Medal values'!$B$3/2</f>
        <v>0</v>
      </c>
      <c r="S69">
        <f>COUNTIFS('Official Medal Table'!$F:$F,'Each Gender Events'!$A69,'Official Medal Table'!$C:$C,'Each Gender Events'!S$1,'Official Medal Table'!$E:$E,'Each Gender Events'!S$2)*'Medal values'!$B$1
+ COUNTIFS('Official Medal Table'!$G:$G,'Each Gender Events'!$A69,'Official Medal Table'!$C:$C,'Each Gender Events'!S$1,'Official Medal Table'!$E:$E,'Each Gender Events'!S$2)*'Medal values'!$B$2
+ COUNTIFS('Official Medal Table'!$H:$H,'Each Gender Events'!$A69,'Official Medal Table'!$C:$C,'Each Gender Events'!S$1,'Official Medal Table'!$E:$E,'Each Gender Events'!S$2)*'Medal values'!$B$3
+ COUNTIFS('Official Medal Table'!$I:$I,'Each Gender Events'!$A69,'Official Medal Table'!$C:$C,'Each Gender Events'!S$1,'Official Medal Table'!$E:$E,'Each Gender Events'!S$2)*'Medal values'!$B$3
+ COUNTIFS('Official Medal Table'!$F:$F,'Each Gender Events'!$A69,'Official Medal Table'!$C:$C,'Each Gender Events'!S$1,'Official Medal Table'!$E:$E,"Mixed")*'Medal values'!$B$1/2
+ COUNTIFS('Official Medal Table'!$G:$G,'Each Gender Events'!$A69,'Official Medal Table'!$C:$C,'Each Gender Events'!S$1,'Official Medal Table'!$E:$E,"Mixed")*'Medal values'!$B$2/2
+ COUNTIFS('Official Medal Table'!$H:$H,'Each Gender Events'!$A69,'Official Medal Table'!$C:$C,'Each Gender Events'!S$1,'Official Medal Table'!$E:$E,"Mixed")*'Medal values'!$B$3/2
+ COUNTIFS('Official Medal Table'!$I:$I,'Each Gender Events'!$A69,'Official Medal Table'!$C:$C,'Each Gender Events'!S$1,'Official Medal Table'!$E:$E,"Mixed")*'Medal values'!$B$3/2</f>
        <v>0</v>
      </c>
      <c r="T69">
        <f>COUNTIFS('Official Medal Table'!$F:$F,'Each Gender Events'!$A69,'Official Medal Table'!$C:$C,'Each Gender Events'!T$1,'Official Medal Table'!$E:$E,'Each Gender Events'!T$2)*'Medal values'!$B$1
+ COUNTIFS('Official Medal Table'!$G:$G,'Each Gender Events'!$A69,'Official Medal Table'!$C:$C,'Each Gender Events'!T$1,'Official Medal Table'!$E:$E,'Each Gender Events'!T$2)*'Medal values'!$B$2
+ COUNTIFS('Official Medal Table'!$H:$H,'Each Gender Events'!$A69,'Official Medal Table'!$C:$C,'Each Gender Events'!T$1,'Official Medal Table'!$E:$E,'Each Gender Events'!T$2)*'Medal values'!$B$3
+ COUNTIFS('Official Medal Table'!$I:$I,'Each Gender Events'!$A69,'Official Medal Table'!$C:$C,'Each Gender Events'!T$1,'Official Medal Table'!$E:$E,'Each Gender Events'!T$2)*'Medal values'!$B$3
+ COUNTIFS('Official Medal Table'!$F:$F,'Each Gender Events'!$A69,'Official Medal Table'!$C:$C,'Each Gender Events'!T$1,'Official Medal Table'!$E:$E,"Mixed")*'Medal values'!$B$1/2
+ COUNTIFS('Official Medal Table'!$G:$G,'Each Gender Events'!$A69,'Official Medal Table'!$C:$C,'Each Gender Events'!T$1,'Official Medal Table'!$E:$E,"Mixed")*'Medal values'!$B$2/2
+ COUNTIFS('Official Medal Table'!$H:$H,'Each Gender Events'!$A69,'Official Medal Table'!$C:$C,'Each Gender Events'!T$1,'Official Medal Table'!$E:$E,"Mixed")*'Medal values'!$B$3/2
+ COUNTIFS('Official Medal Table'!$I:$I,'Each Gender Events'!$A69,'Official Medal Table'!$C:$C,'Each Gender Events'!T$1,'Official Medal Table'!$E:$E,"Mixed")*'Medal values'!$B$3/2</f>
        <v>3.0009999999999999</v>
      </c>
      <c r="U69">
        <f>COUNTIFS('Official Medal Table'!$F:$F,'Each Gender Events'!$A69,'Official Medal Table'!$C:$C,'Each Gender Events'!U$1,'Official Medal Table'!$E:$E,'Each Gender Events'!U$2)*'Medal values'!$B$1
+ COUNTIFS('Official Medal Table'!$G:$G,'Each Gender Events'!$A69,'Official Medal Table'!$C:$C,'Each Gender Events'!U$1,'Official Medal Table'!$E:$E,'Each Gender Events'!U$2)*'Medal values'!$B$2
+ COUNTIFS('Official Medal Table'!$H:$H,'Each Gender Events'!$A69,'Official Medal Table'!$C:$C,'Each Gender Events'!U$1,'Official Medal Table'!$E:$E,'Each Gender Events'!U$2)*'Medal values'!$B$3
+ COUNTIFS('Official Medal Table'!$I:$I,'Each Gender Events'!$A69,'Official Medal Table'!$C:$C,'Each Gender Events'!U$1,'Official Medal Table'!$E:$E,'Each Gender Events'!U$2)*'Medal values'!$B$3
+ COUNTIFS('Official Medal Table'!$F:$F,'Each Gender Events'!$A69,'Official Medal Table'!$C:$C,'Each Gender Events'!U$1,'Official Medal Table'!$E:$E,"Mixed")*'Medal values'!$B$1/2
+ COUNTIFS('Official Medal Table'!$G:$G,'Each Gender Events'!$A69,'Official Medal Table'!$C:$C,'Each Gender Events'!U$1,'Official Medal Table'!$E:$E,"Mixed")*'Medal values'!$B$2/2
+ COUNTIFS('Official Medal Table'!$H:$H,'Each Gender Events'!$A69,'Official Medal Table'!$C:$C,'Each Gender Events'!U$1,'Official Medal Table'!$E:$E,"Mixed")*'Medal values'!$B$3/2
+ COUNTIFS('Official Medal Table'!$I:$I,'Each Gender Events'!$A69,'Official Medal Table'!$C:$C,'Each Gender Events'!U$1,'Official Medal Table'!$E:$E,"Mixed")*'Medal values'!$B$3/2</f>
        <v>0</v>
      </c>
      <c r="V69">
        <f>COUNTIFS('Official Medal Table'!$F:$F,'Each Gender Events'!$A69,'Official Medal Table'!$C:$C,'Each Gender Events'!V$1,'Official Medal Table'!$E:$E,'Each Gender Events'!V$2)*'Medal values'!$B$1
+ COUNTIFS('Official Medal Table'!$G:$G,'Each Gender Events'!$A69,'Official Medal Table'!$C:$C,'Each Gender Events'!V$1,'Official Medal Table'!$E:$E,'Each Gender Events'!V$2)*'Medal values'!$B$2
+ COUNTIFS('Official Medal Table'!$H:$H,'Each Gender Events'!$A69,'Official Medal Table'!$C:$C,'Each Gender Events'!V$1,'Official Medal Table'!$E:$E,'Each Gender Events'!V$2)*'Medal values'!$B$3
+ COUNTIFS('Official Medal Table'!$I:$I,'Each Gender Events'!$A69,'Official Medal Table'!$C:$C,'Each Gender Events'!V$1,'Official Medal Table'!$E:$E,'Each Gender Events'!V$2)*'Medal values'!$B$3
+ COUNTIFS('Official Medal Table'!$F:$F,'Each Gender Events'!$A69,'Official Medal Table'!$C:$C,'Each Gender Events'!V$1,'Official Medal Table'!$E:$E,"Mixed")*'Medal values'!$B$1/2
+ COUNTIFS('Official Medal Table'!$G:$G,'Each Gender Events'!$A69,'Official Medal Table'!$C:$C,'Each Gender Events'!V$1,'Official Medal Table'!$E:$E,"Mixed")*'Medal values'!$B$2/2
+ COUNTIFS('Official Medal Table'!$H:$H,'Each Gender Events'!$A69,'Official Medal Table'!$C:$C,'Each Gender Events'!V$1,'Official Medal Table'!$E:$E,"Mixed")*'Medal values'!$B$3/2
+ COUNTIFS('Official Medal Table'!$I:$I,'Each Gender Events'!$A69,'Official Medal Table'!$C:$C,'Each Gender Events'!V$1,'Official Medal Table'!$E:$E,"Mixed")*'Medal values'!$B$3/2</f>
        <v>0</v>
      </c>
      <c r="W69">
        <f>COUNTIFS('Official Medal Table'!$F:$F,'Each Gender Events'!$A69,'Official Medal Table'!$C:$C,'Each Gender Events'!W$1,'Official Medal Table'!$E:$E,'Each Gender Events'!W$2)*'Medal values'!$B$1
+ COUNTIFS('Official Medal Table'!$G:$G,'Each Gender Events'!$A69,'Official Medal Table'!$C:$C,'Each Gender Events'!W$1,'Official Medal Table'!$E:$E,'Each Gender Events'!W$2)*'Medal values'!$B$2
+ COUNTIFS('Official Medal Table'!$H:$H,'Each Gender Events'!$A69,'Official Medal Table'!$C:$C,'Each Gender Events'!W$1,'Official Medal Table'!$E:$E,'Each Gender Events'!W$2)*'Medal values'!$B$3
+ COUNTIFS('Official Medal Table'!$I:$I,'Each Gender Events'!$A69,'Official Medal Table'!$C:$C,'Each Gender Events'!W$1,'Official Medal Table'!$E:$E,'Each Gender Events'!W$2)*'Medal values'!$B$3
+ COUNTIFS('Official Medal Table'!$F:$F,'Each Gender Events'!$A69,'Official Medal Table'!$C:$C,'Each Gender Events'!W$1,'Official Medal Table'!$E:$E,"Mixed")*'Medal values'!$B$1/2
+ COUNTIFS('Official Medal Table'!$G:$G,'Each Gender Events'!$A69,'Official Medal Table'!$C:$C,'Each Gender Events'!W$1,'Official Medal Table'!$E:$E,"Mixed")*'Medal values'!$B$2/2
+ COUNTIFS('Official Medal Table'!$H:$H,'Each Gender Events'!$A69,'Official Medal Table'!$C:$C,'Each Gender Events'!W$1,'Official Medal Table'!$E:$E,"Mixed")*'Medal values'!$B$3/2
+ COUNTIFS('Official Medal Table'!$I:$I,'Each Gender Events'!$A69,'Official Medal Table'!$C:$C,'Each Gender Events'!W$1,'Official Medal Table'!$E:$E,"Mixed")*'Medal values'!$B$3/2</f>
        <v>0</v>
      </c>
      <c r="X69">
        <f>COUNTIFS('Official Medal Table'!$F:$F,'Each Gender Events'!$A69,'Official Medal Table'!$C:$C,'Each Gender Events'!X$1,'Official Medal Table'!$E:$E,'Each Gender Events'!X$2)*'Medal values'!$B$1
+ COUNTIFS('Official Medal Table'!$G:$G,'Each Gender Events'!$A69,'Official Medal Table'!$C:$C,'Each Gender Events'!X$1,'Official Medal Table'!$E:$E,'Each Gender Events'!X$2)*'Medal values'!$B$2
+ COUNTIFS('Official Medal Table'!$H:$H,'Each Gender Events'!$A69,'Official Medal Table'!$C:$C,'Each Gender Events'!X$1,'Official Medal Table'!$E:$E,'Each Gender Events'!X$2)*'Medal values'!$B$3
+ COUNTIFS('Official Medal Table'!$I:$I,'Each Gender Events'!$A69,'Official Medal Table'!$C:$C,'Each Gender Events'!X$1,'Official Medal Table'!$E:$E,'Each Gender Events'!X$2)*'Medal values'!$B$3
+ COUNTIFS('Official Medal Table'!$F:$F,'Each Gender Events'!$A69,'Official Medal Table'!$C:$C,'Each Gender Events'!X$1,'Official Medal Table'!$E:$E,"Mixed")*'Medal values'!$B$1/2
+ COUNTIFS('Official Medal Table'!$G:$G,'Each Gender Events'!$A69,'Official Medal Table'!$C:$C,'Each Gender Events'!X$1,'Official Medal Table'!$E:$E,"Mixed")*'Medal values'!$B$2/2
+ COUNTIFS('Official Medal Table'!$H:$H,'Each Gender Events'!$A69,'Official Medal Table'!$C:$C,'Each Gender Events'!X$1,'Official Medal Table'!$E:$E,"Mixed")*'Medal values'!$B$3/2
+ COUNTIFS('Official Medal Table'!$I:$I,'Each Gender Events'!$A69,'Official Medal Table'!$C:$C,'Each Gender Events'!X$1,'Official Medal Table'!$E:$E,"Mixed")*'Medal values'!$B$3/2</f>
        <v>0</v>
      </c>
      <c r="Y69">
        <f>COUNTIFS('Official Medal Table'!$F:$F,'Each Gender Events'!$A69,'Official Medal Table'!$C:$C,'Each Gender Events'!Y$1,'Official Medal Table'!$E:$E,'Each Gender Events'!Y$2)*'Medal values'!$B$1
+ COUNTIFS('Official Medal Table'!$G:$G,'Each Gender Events'!$A69,'Official Medal Table'!$C:$C,'Each Gender Events'!Y$1,'Official Medal Table'!$E:$E,'Each Gender Events'!Y$2)*'Medal values'!$B$2
+ COUNTIFS('Official Medal Table'!$H:$H,'Each Gender Events'!$A69,'Official Medal Table'!$C:$C,'Each Gender Events'!Y$1,'Official Medal Table'!$E:$E,'Each Gender Events'!Y$2)*'Medal values'!$B$3
+ COUNTIFS('Official Medal Table'!$I:$I,'Each Gender Events'!$A69,'Official Medal Table'!$C:$C,'Each Gender Events'!Y$1,'Official Medal Table'!$E:$E,'Each Gender Events'!Y$2)*'Medal values'!$B$3
+ COUNTIFS('Official Medal Table'!$F:$F,'Each Gender Events'!$A69,'Official Medal Table'!$C:$C,'Each Gender Events'!Y$1,'Official Medal Table'!$E:$E,"Mixed")*'Medal values'!$B$1/2
+ COUNTIFS('Official Medal Table'!$G:$G,'Each Gender Events'!$A69,'Official Medal Table'!$C:$C,'Each Gender Events'!Y$1,'Official Medal Table'!$E:$E,"Mixed")*'Medal values'!$B$2/2
+ COUNTIFS('Official Medal Table'!$H:$H,'Each Gender Events'!$A69,'Official Medal Table'!$C:$C,'Each Gender Events'!Y$1,'Official Medal Table'!$E:$E,"Mixed")*'Medal values'!$B$3/2
+ COUNTIFS('Official Medal Table'!$I:$I,'Each Gender Events'!$A69,'Official Medal Table'!$C:$C,'Each Gender Events'!Y$1,'Official Medal Table'!$E:$E,"Mixed")*'Medal values'!$B$3/2</f>
        <v>0</v>
      </c>
      <c r="Z69">
        <f>COUNTIFS('Official Medal Table'!$F:$F,'Each Gender Events'!$A69,'Official Medal Table'!$C:$C,'Each Gender Events'!Z$1,'Official Medal Table'!$E:$E,'Each Gender Events'!Z$2)*'Medal values'!$B$1
+ COUNTIFS('Official Medal Table'!$G:$G,'Each Gender Events'!$A69,'Official Medal Table'!$C:$C,'Each Gender Events'!Z$1,'Official Medal Table'!$E:$E,'Each Gender Events'!Z$2)*'Medal values'!$B$2
+ COUNTIFS('Official Medal Table'!$H:$H,'Each Gender Events'!$A69,'Official Medal Table'!$C:$C,'Each Gender Events'!Z$1,'Official Medal Table'!$E:$E,'Each Gender Events'!Z$2)*'Medal values'!$B$3
+ COUNTIFS('Official Medal Table'!$I:$I,'Each Gender Events'!$A69,'Official Medal Table'!$C:$C,'Each Gender Events'!Z$1,'Official Medal Table'!$E:$E,'Each Gender Events'!Z$2)*'Medal values'!$B$3
+ COUNTIFS('Official Medal Table'!$F:$F,'Each Gender Events'!$A69,'Official Medal Table'!$C:$C,'Each Gender Events'!Z$1,'Official Medal Table'!$E:$E,"Mixed")*'Medal values'!$B$1/2
+ COUNTIFS('Official Medal Table'!$G:$G,'Each Gender Events'!$A69,'Official Medal Table'!$C:$C,'Each Gender Events'!Z$1,'Official Medal Table'!$E:$E,"Mixed")*'Medal values'!$B$2/2
+ COUNTIFS('Official Medal Table'!$H:$H,'Each Gender Events'!$A69,'Official Medal Table'!$C:$C,'Each Gender Events'!Z$1,'Official Medal Table'!$E:$E,"Mixed")*'Medal values'!$B$3/2
+ COUNTIFS('Official Medal Table'!$I:$I,'Each Gender Events'!$A69,'Official Medal Table'!$C:$C,'Each Gender Events'!Z$1,'Official Medal Table'!$E:$E,"Mixed")*'Medal values'!$B$3/2</f>
        <v>0</v>
      </c>
      <c r="AA69">
        <f>COUNTIFS('Official Medal Table'!$F:$F,'Each Gender Events'!$A69,'Official Medal Table'!$C:$C,'Each Gender Events'!AA$1,'Official Medal Table'!$E:$E,'Each Gender Events'!AA$2)*'Medal values'!$B$1
+ COUNTIFS('Official Medal Table'!$G:$G,'Each Gender Events'!$A69,'Official Medal Table'!$C:$C,'Each Gender Events'!AA$1,'Official Medal Table'!$E:$E,'Each Gender Events'!AA$2)*'Medal values'!$B$2
+ COUNTIFS('Official Medal Table'!$H:$H,'Each Gender Events'!$A69,'Official Medal Table'!$C:$C,'Each Gender Events'!AA$1,'Official Medal Table'!$E:$E,'Each Gender Events'!AA$2)*'Medal values'!$B$3
+ COUNTIFS('Official Medal Table'!$I:$I,'Each Gender Events'!$A69,'Official Medal Table'!$C:$C,'Each Gender Events'!AA$1,'Official Medal Table'!$E:$E,'Each Gender Events'!AA$2)*'Medal values'!$B$3
+ COUNTIFS('Official Medal Table'!$F:$F,'Each Gender Events'!$A69,'Official Medal Table'!$C:$C,'Each Gender Events'!AA$1,'Official Medal Table'!$E:$E,"Mixed")*'Medal values'!$B$1/2
+ COUNTIFS('Official Medal Table'!$G:$G,'Each Gender Events'!$A69,'Official Medal Table'!$C:$C,'Each Gender Events'!AA$1,'Official Medal Table'!$E:$E,"Mixed")*'Medal values'!$B$2/2
+ COUNTIFS('Official Medal Table'!$H:$H,'Each Gender Events'!$A69,'Official Medal Table'!$C:$C,'Each Gender Events'!AA$1,'Official Medal Table'!$E:$E,"Mixed")*'Medal values'!$B$3/2
+ COUNTIFS('Official Medal Table'!$I:$I,'Each Gender Events'!$A69,'Official Medal Table'!$C:$C,'Each Gender Events'!AA$1,'Official Medal Table'!$E:$E,"Mixed")*'Medal values'!$B$3/2</f>
        <v>0</v>
      </c>
      <c r="AB69">
        <f>COUNTIFS('Official Medal Table'!$F:$F,'Each Gender Events'!$A69,'Official Medal Table'!$C:$C,'Each Gender Events'!AB$1,'Official Medal Table'!$E:$E,'Each Gender Events'!AB$2)*'Medal values'!$B$1
+ COUNTIFS('Official Medal Table'!$G:$G,'Each Gender Events'!$A69,'Official Medal Table'!$C:$C,'Each Gender Events'!AB$1,'Official Medal Table'!$E:$E,'Each Gender Events'!AB$2)*'Medal values'!$B$2
+ COUNTIFS('Official Medal Table'!$H:$H,'Each Gender Events'!$A69,'Official Medal Table'!$C:$C,'Each Gender Events'!AB$1,'Official Medal Table'!$E:$E,'Each Gender Events'!AB$2)*'Medal values'!$B$3
+ COUNTIFS('Official Medal Table'!$I:$I,'Each Gender Events'!$A69,'Official Medal Table'!$C:$C,'Each Gender Events'!AB$1,'Official Medal Table'!$E:$E,'Each Gender Events'!AB$2)*'Medal values'!$B$3
+ COUNTIFS('Official Medal Table'!$F:$F,'Each Gender Events'!$A69,'Official Medal Table'!$C:$C,'Each Gender Events'!AB$1,'Official Medal Table'!$E:$E,"Mixed")*'Medal values'!$B$1/2
+ COUNTIFS('Official Medal Table'!$G:$G,'Each Gender Events'!$A69,'Official Medal Table'!$C:$C,'Each Gender Events'!AB$1,'Official Medal Table'!$E:$E,"Mixed")*'Medal values'!$B$2/2
+ COUNTIFS('Official Medal Table'!$H:$H,'Each Gender Events'!$A69,'Official Medal Table'!$C:$C,'Each Gender Events'!AB$1,'Official Medal Table'!$E:$E,"Mixed")*'Medal values'!$B$3/2
+ COUNTIFS('Official Medal Table'!$I:$I,'Each Gender Events'!$A69,'Official Medal Table'!$C:$C,'Each Gender Events'!AB$1,'Official Medal Table'!$E:$E,"Mixed")*'Medal values'!$B$3/2</f>
        <v>0</v>
      </c>
      <c r="AC69">
        <f>COUNTIFS('Official Medal Table'!$F:$F,'Each Gender Events'!$A69,'Official Medal Table'!$C:$C,'Each Gender Events'!AC$1,'Official Medal Table'!$E:$E,'Each Gender Events'!AC$2)*'Medal values'!$B$1
+ COUNTIFS('Official Medal Table'!$G:$G,'Each Gender Events'!$A69,'Official Medal Table'!$C:$C,'Each Gender Events'!AC$1,'Official Medal Table'!$E:$E,'Each Gender Events'!AC$2)*'Medal values'!$B$2
+ COUNTIFS('Official Medal Table'!$H:$H,'Each Gender Events'!$A69,'Official Medal Table'!$C:$C,'Each Gender Events'!AC$1,'Official Medal Table'!$E:$E,'Each Gender Events'!AC$2)*'Medal values'!$B$3
+ COUNTIFS('Official Medal Table'!$I:$I,'Each Gender Events'!$A69,'Official Medal Table'!$C:$C,'Each Gender Events'!AC$1,'Official Medal Table'!$E:$E,'Each Gender Events'!AC$2)*'Medal values'!$B$3
+ COUNTIFS('Official Medal Table'!$F:$F,'Each Gender Events'!$A69,'Official Medal Table'!$C:$C,'Each Gender Events'!AC$1,'Official Medal Table'!$E:$E,"Mixed")*'Medal values'!$B$1/2
+ COUNTIFS('Official Medal Table'!$G:$G,'Each Gender Events'!$A69,'Official Medal Table'!$C:$C,'Each Gender Events'!AC$1,'Official Medal Table'!$E:$E,"Mixed")*'Medal values'!$B$2/2
+ COUNTIFS('Official Medal Table'!$H:$H,'Each Gender Events'!$A69,'Official Medal Table'!$C:$C,'Each Gender Events'!AC$1,'Official Medal Table'!$E:$E,"Mixed")*'Medal values'!$B$3/2
+ COUNTIFS('Official Medal Table'!$I:$I,'Each Gender Events'!$A69,'Official Medal Table'!$C:$C,'Each Gender Events'!AC$1,'Official Medal Table'!$E:$E,"Mixed")*'Medal values'!$B$3/2</f>
        <v>0</v>
      </c>
      <c r="AD69">
        <f>COUNTIFS('Official Medal Table'!$F:$F,'Each Gender Events'!$A69,'Official Medal Table'!$C:$C,'Each Gender Events'!AD$1,'Official Medal Table'!$E:$E,'Each Gender Events'!AD$2)*'Medal values'!$B$1
+ COUNTIFS('Official Medal Table'!$G:$G,'Each Gender Events'!$A69,'Official Medal Table'!$C:$C,'Each Gender Events'!AD$1,'Official Medal Table'!$E:$E,'Each Gender Events'!AD$2)*'Medal values'!$B$2
+ COUNTIFS('Official Medal Table'!$H:$H,'Each Gender Events'!$A69,'Official Medal Table'!$C:$C,'Each Gender Events'!AD$1,'Official Medal Table'!$E:$E,'Each Gender Events'!AD$2)*'Medal values'!$B$3
+ COUNTIFS('Official Medal Table'!$I:$I,'Each Gender Events'!$A69,'Official Medal Table'!$C:$C,'Each Gender Events'!AD$1,'Official Medal Table'!$E:$E,'Each Gender Events'!AD$2)*'Medal values'!$B$3
+ COUNTIFS('Official Medal Table'!$F:$F,'Each Gender Events'!$A69,'Official Medal Table'!$C:$C,'Each Gender Events'!AD$1,'Official Medal Table'!$E:$E,"Mixed")*'Medal values'!$B$1/2
+ COUNTIFS('Official Medal Table'!$G:$G,'Each Gender Events'!$A69,'Official Medal Table'!$C:$C,'Each Gender Events'!AD$1,'Official Medal Table'!$E:$E,"Mixed")*'Medal values'!$B$2/2
+ COUNTIFS('Official Medal Table'!$H:$H,'Each Gender Events'!$A69,'Official Medal Table'!$C:$C,'Each Gender Events'!AD$1,'Official Medal Table'!$E:$E,"Mixed")*'Medal values'!$B$3/2
+ COUNTIFS('Official Medal Table'!$I:$I,'Each Gender Events'!$A69,'Official Medal Table'!$C:$C,'Each Gender Events'!AD$1,'Official Medal Table'!$E:$E,"Mixed")*'Medal values'!$B$3/2</f>
        <v>0</v>
      </c>
      <c r="AE69">
        <f>COUNTIFS('Official Medal Table'!$F:$F,'Each Gender Events'!$A69,'Official Medal Table'!$C:$C,'Each Gender Events'!AE$1,'Official Medal Table'!$E:$E,'Each Gender Events'!AE$2)*'Medal values'!$B$1
+ COUNTIFS('Official Medal Table'!$G:$G,'Each Gender Events'!$A69,'Official Medal Table'!$C:$C,'Each Gender Events'!AE$1,'Official Medal Table'!$E:$E,'Each Gender Events'!AE$2)*'Medal values'!$B$2
+ COUNTIFS('Official Medal Table'!$H:$H,'Each Gender Events'!$A69,'Official Medal Table'!$C:$C,'Each Gender Events'!AE$1,'Official Medal Table'!$E:$E,'Each Gender Events'!AE$2)*'Medal values'!$B$3
+ COUNTIFS('Official Medal Table'!$I:$I,'Each Gender Events'!$A69,'Official Medal Table'!$C:$C,'Each Gender Events'!AE$1,'Official Medal Table'!$E:$E,'Each Gender Events'!AE$2)*'Medal values'!$B$3
+ COUNTIFS('Official Medal Table'!$F:$F,'Each Gender Events'!$A69,'Official Medal Table'!$C:$C,'Each Gender Events'!AE$1,'Official Medal Table'!$E:$E,"Mixed")*'Medal values'!$B$1/2
+ COUNTIFS('Official Medal Table'!$G:$G,'Each Gender Events'!$A69,'Official Medal Table'!$C:$C,'Each Gender Events'!AE$1,'Official Medal Table'!$E:$E,"Mixed")*'Medal values'!$B$2/2
+ COUNTIFS('Official Medal Table'!$H:$H,'Each Gender Events'!$A69,'Official Medal Table'!$C:$C,'Each Gender Events'!AE$1,'Official Medal Table'!$E:$E,"Mixed")*'Medal values'!$B$3/2
+ COUNTIFS('Official Medal Table'!$I:$I,'Each Gender Events'!$A69,'Official Medal Table'!$C:$C,'Each Gender Events'!AE$1,'Official Medal Table'!$E:$E,"Mixed")*'Medal values'!$B$3/2</f>
        <v>0</v>
      </c>
      <c r="AF69">
        <f>COUNTIFS('Official Medal Table'!$F:$F,'Each Gender Events'!$A69,'Official Medal Table'!$C:$C,'Each Gender Events'!AF$1,'Official Medal Table'!$E:$E,'Each Gender Events'!AF$2)*'Medal values'!$B$1
+ COUNTIFS('Official Medal Table'!$G:$G,'Each Gender Events'!$A69,'Official Medal Table'!$C:$C,'Each Gender Events'!AF$1,'Official Medal Table'!$E:$E,'Each Gender Events'!AF$2)*'Medal values'!$B$2
+ COUNTIFS('Official Medal Table'!$H:$H,'Each Gender Events'!$A69,'Official Medal Table'!$C:$C,'Each Gender Events'!AF$1,'Official Medal Table'!$E:$E,'Each Gender Events'!AF$2)*'Medal values'!$B$3
+ COUNTIFS('Official Medal Table'!$I:$I,'Each Gender Events'!$A69,'Official Medal Table'!$C:$C,'Each Gender Events'!AF$1,'Official Medal Table'!$E:$E,'Each Gender Events'!AF$2)*'Medal values'!$B$3
+ COUNTIFS('Official Medal Table'!$F:$F,'Each Gender Events'!$A69,'Official Medal Table'!$C:$C,'Each Gender Events'!AF$1,'Official Medal Table'!$E:$E,"Mixed")*'Medal values'!$B$1/2
+ COUNTIFS('Official Medal Table'!$G:$G,'Each Gender Events'!$A69,'Official Medal Table'!$C:$C,'Each Gender Events'!AF$1,'Official Medal Table'!$E:$E,"Mixed")*'Medal values'!$B$2/2
+ COUNTIFS('Official Medal Table'!$H:$H,'Each Gender Events'!$A69,'Official Medal Table'!$C:$C,'Each Gender Events'!AF$1,'Official Medal Table'!$E:$E,"Mixed")*'Medal values'!$B$3/2
+ COUNTIFS('Official Medal Table'!$I:$I,'Each Gender Events'!$A69,'Official Medal Table'!$C:$C,'Each Gender Events'!AF$1,'Official Medal Table'!$E:$E,"Mixed")*'Medal values'!$B$3/2</f>
        <v>0</v>
      </c>
      <c r="AG69">
        <f>COUNTIFS('Official Medal Table'!$F:$F,'Each Gender Events'!$A69,'Official Medal Table'!$C:$C,'Each Gender Events'!AG$1,'Official Medal Table'!$E:$E,'Each Gender Events'!AG$2)*'Medal values'!$B$1
+ COUNTIFS('Official Medal Table'!$G:$G,'Each Gender Events'!$A69,'Official Medal Table'!$C:$C,'Each Gender Events'!AG$1,'Official Medal Table'!$E:$E,'Each Gender Events'!AG$2)*'Medal values'!$B$2
+ COUNTIFS('Official Medal Table'!$H:$H,'Each Gender Events'!$A69,'Official Medal Table'!$C:$C,'Each Gender Events'!AG$1,'Official Medal Table'!$E:$E,'Each Gender Events'!AG$2)*'Medal values'!$B$3
+ COUNTIFS('Official Medal Table'!$I:$I,'Each Gender Events'!$A69,'Official Medal Table'!$C:$C,'Each Gender Events'!AG$1,'Official Medal Table'!$E:$E,'Each Gender Events'!AG$2)*'Medal values'!$B$3
+ COUNTIFS('Official Medal Table'!$F:$F,'Each Gender Events'!$A69,'Official Medal Table'!$C:$C,'Each Gender Events'!AG$1,'Official Medal Table'!$E:$E,"Mixed")*'Medal values'!$B$1/2
+ COUNTIFS('Official Medal Table'!$G:$G,'Each Gender Events'!$A69,'Official Medal Table'!$C:$C,'Each Gender Events'!AG$1,'Official Medal Table'!$E:$E,"Mixed")*'Medal values'!$B$2/2
+ COUNTIFS('Official Medal Table'!$H:$H,'Each Gender Events'!$A69,'Official Medal Table'!$C:$C,'Each Gender Events'!AG$1,'Official Medal Table'!$E:$E,"Mixed")*'Medal values'!$B$3/2
+ COUNTIFS('Official Medal Table'!$I:$I,'Each Gender Events'!$A69,'Official Medal Table'!$C:$C,'Each Gender Events'!AG$1,'Official Medal Table'!$E:$E,"Mixed")*'Medal values'!$B$3/2</f>
        <v>0</v>
      </c>
      <c r="AH69">
        <f>COUNTIFS('Official Medal Table'!$F:$F,'Each Gender Events'!$A69,'Official Medal Table'!$C:$C,'Each Gender Events'!AH$1,'Official Medal Table'!$E:$E,'Each Gender Events'!AH$2)*'Medal values'!$B$1
+ COUNTIFS('Official Medal Table'!$G:$G,'Each Gender Events'!$A69,'Official Medal Table'!$C:$C,'Each Gender Events'!AH$1,'Official Medal Table'!$E:$E,'Each Gender Events'!AH$2)*'Medal values'!$B$2
+ COUNTIFS('Official Medal Table'!$H:$H,'Each Gender Events'!$A69,'Official Medal Table'!$C:$C,'Each Gender Events'!AH$1,'Official Medal Table'!$E:$E,'Each Gender Events'!AH$2)*'Medal values'!$B$3
+ COUNTIFS('Official Medal Table'!$I:$I,'Each Gender Events'!$A69,'Official Medal Table'!$C:$C,'Each Gender Events'!AH$1,'Official Medal Table'!$E:$E,'Each Gender Events'!AH$2)*'Medal values'!$B$3
+ COUNTIFS('Official Medal Table'!$F:$F,'Each Gender Events'!$A69,'Official Medal Table'!$C:$C,'Each Gender Events'!AH$1,'Official Medal Table'!$E:$E,"Mixed")*'Medal values'!$B$1/2
+ COUNTIFS('Official Medal Table'!$G:$G,'Each Gender Events'!$A69,'Official Medal Table'!$C:$C,'Each Gender Events'!AH$1,'Official Medal Table'!$E:$E,"Mixed")*'Medal values'!$B$2/2
+ COUNTIFS('Official Medal Table'!$H:$H,'Each Gender Events'!$A69,'Official Medal Table'!$C:$C,'Each Gender Events'!AH$1,'Official Medal Table'!$E:$E,"Mixed")*'Medal values'!$B$3/2
+ COUNTIFS('Official Medal Table'!$I:$I,'Each Gender Events'!$A69,'Official Medal Table'!$C:$C,'Each Gender Events'!AH$1,'Official Medal Table'!$E:$E,"Mixed")*'Medal values'!$B$3/2</f>
        <v>0</v>
      </c>
      <c r="AI69">
        <f>COUNTIFS('Official Medal Table'!$F:$F,'Each Gender Events'!$A69,'Official Medal Table'!$C:$C,'Each Gender Events'!AI$1,'Official Medal Table'!$E:$E,'Each Gender Events'!AI$2)*'Medal values'!$B$1
+ COUNTIFS('Official Medal Table'!$G:$G,'Each Gender Events'!$A69,'Official Medal Table'!$C:$C,'Each Gender Events'!AI$1,'Official Medal Table'!$E:$E,'Each Gender Events'!AI$2)*'Medal values'!$B$2
+ COUNTIFS('Official Medal Table'!$H:$H,'Each Gender Events'!$A69,'Official Medal Table'!$C:$C,'Each Gender Events'!AI$1,'Official Medal Table'!$E:$E,'Each Gender Events'!AI$2)*'Medal values'!$B$3
+ COUNTIFS('Official Medal Table'!$I:$I,'Each Gender Events'!$A69,'Official Medal Table'!$C:$C,'Each Gender Events'!AI$1,'Official Medal Table'!$E:$E,'Each Gender Events'!AI$2)*'Medal values'!$B$3
+ COUNTIFS('Official Medal Table'!$F:$F,'Each Gender Events'!$A69,'Official Medal Table'!$C:$C,'Each Gender Events'!AI$1,'Official Medal Table'!$E:$E,"Mixed")*'Medal values'!$B$1/2
+ COUNTIFS('Official Medal Table'!$G:$G,'Each Gender Events'!$A69,'Official Medal Table'!$C:$C,'Each Gender Events'!AI$1,'Official Medal Table'!$E:$E,"Mixed")*'Medal values'!$B$2/2
+ COUNTIFS('Official Medal Table'!$H:$H,'Each Gender Events'!$A69,'Official Medal Table'!$C:$C,'Each Gender Events'!AI$1,'Official Medal Table'!$E:$E,"Mixed")*'Medal values'!$B$3/2
+ COUNTIFS('Official Medal Table'!$I:$I,'Each Gender Events'!$A69,'Official Medal Table'!$C:$C,'Each Gender Events'!AI$1,'Official Medal Table'!$E:$E,"Mixed")*'Medal values'!$B$3/2</f>
        <v>0</v>
      </c>
      <c r="AJ69">
        <f>COUNTIFS('Official Medal Table'!$F:$F,'Each Gender Events'!$A69,'Official Medal Table'!$C:$C,'Each Gender Events'!AJ$1,'Official Medal Table'!$E:$E,'Each Gender Events'!AJ$2)*'Medal values'!$B$1
+ COUNTIFS('Official Medal Table'!$G:$G,'Each Gender Events'!$A69,'Official Medal Table'!$C:$C,'Each Gender Events'!AJ$1,'Official Medal Table'!$E:$E,'Each Gender Events'!AJ$2)*'Medal values'!$B$2
+ COUNTIFS('Official Medal Table'!$H:$H,'Each Gender Events'!$A69,'Official Medal Table'!$C:$C,'Each Gender Events'!AJ$1,'Official Medal Table'!$E:$E,'Each Gender Events'!AJ$2)*'Medal values'!$B$3
+ COUNTIFS('Official Medal Table'!$I:$I,'Each Gender Events'!$A69,'Official Medal Table'!$C:$C,'Each Gender Events'!AJ$1,'Official Medal Table'!$E:$E,'Each Gender Events'!AJ$2)*'Medal values'!$B$3
+ COUNTIFS('Official Medal Table'!$F:$F,'Each Gender Events'!$A69,'Official Medal Table'!$C:$C,'Each Gender Events'!AJ$1,'Official Medal Table'!$E:$E,"Mixed")*'Medal values'!$B$1/2
+ COUNTIFS('Official Medal Table'!$G:$G,'Each Gender Events'!$A69,'Official Medal Table'!$C:$C,'Each Gender Events'!AJ$1,'Official Medal Table'!$E:$E,"Mixed")*'Medal values'!$B$2/2
+ COUNTIFS('Official Medal Table'!$H:$H,'Each Gender Events'!$A69,'Official Medal Table'!$C:$C,'Each Gender Events'!AJ$1,'Official Medal Table'!$E:$E,"Mixed")*'Medal values'!$B$3/2
+ COUNTIFS('Official Medal Table'!$I:$I,'Each Gender Events'!$A69,'Official Medal Table'!$C:$C,'Each Gender Events'!AJ$1,'Official Medal Table'!$E:$E,"Mixed")*'Medal values'!$B$3/2</f>
        <v>0</v>
      </c>
      <c r="AK69">
        <f>COUNTIFS('Official Medal Table'!$F:$F,'Each Gender Events'!$A69,'Official Medal Table'!$C:$C,'Each Gender Events'!AK$1,'Official Medal Table'!$E:$E,'Each Gender Events'!AK$2)*'Medal values'!$B$1
+ COUNTIFS('Official Medal Table'!$G:$G,'Each Gender Events'!$A69,'Official Medal Table'!$C:$C,'Each Gender Events'!AK$1,'Official Medal Table'!$E:$E,'Each Gender Events'!AK$2)*'Medal values'!$B$2
+ COUNTIFS('Official Medal Table'!$H:$H,'Each Gender Events'!$A69,'Official Medal Table'!$C:$C,'Each Gender Events'!AK$1,'Official Medal Table'!$E:$E,'Each Gender Events'!AK$2)*'Medal values'!$B$3
+ COUNTIFS('Official Medal Table'!$I:$I,'Each Gender Events'!$A69,'Official Medal Table'!$C:$C,'Each Gender Events'!AK$1,'Official Medal Table'!$E:$E,'Each Gender Events'!AK$2)*'Medal values'!$B$3
+ COUNTIFS('Official Medal Table'!$F:$F,'Each Gender Events'!$A69,'Official Medal Table'!$C:$C,'Each Gender Events'!AK$1,'Official Medal Table'!$E:$E,"Mixed")*'Medal values'!$B$1/2
+ COUNTIFS('Official Medal Table'!$G:$G,'Each Gender Events'!$A69,'Official Medal Table'!$C:$C,'Each Gender Events'!AK$1,'Official Medal Table'!$E:$E,"Mixed")*'Medal values'!$B$2/2
+ COUNTIFS('Official Medal Table'!$H:$H,'Each Gender Events'!$A69,'Official Medal Table'!$C:$C,'Each Gender Events'!AK$1,'Official Medal Table'!$E:$E,"Mixed")*'Medal values'!$B$3/2
+ COUNTIFS('Official Medal Table'!$I:$I,'Each Gender Events'!$A69,'Official Medal Table'!$C:$C,'Each Gender Events'!AK$1,'Official Medal Table'!$E:$E,"Mixed")*'Medal values'!$B$3/2</f>
        <v>0</v>
      </c>
      <c r="AL69">
        <f>COUNTIFS('Official Medal Table'!$F:$F,'Each Gender Events'!$A69,'Official Medal Table'!$C:$C,'Each Gender Events'!AL$1,'Official Medal Table'!$E:$E,'Each Gender Events'!AL$2)*'Medal values'!$B$1
+ COUNTIFS('Official Medal Table'!$G:$G,'Each Gender Events'!$A69,'Official Medal Table'!$C:$C,'Each Gender Events'!AL$1,'Official Medal Table'!$E:$E,'Each Gender Events'!AL$2)*'Medal values'!$B$2
+ COUNTIFS('Official Medal Table'!$H:$H,'Each Gender Events'!$A69,'Official Medal Table'!$C:$C,'Each Gender Events'!AL$1,'Official Medal Table'!$E:$E,'Each Gender Events'!AL$2)*'Medal values'!$B$3
+ COUNTIFS('Official Medal Table'!$I:$I,'Each Gender Events'!$A69,'Official Medal Table'!$C:$C,'Each Gender Events'!AL$1,'Official Medal Table'!$E:$E,'Each Gender Events'!AL$2)*'Medal values'!$B$3
+ COUNTIFS('Official Medal Table'!$F:$F,'Each Gender Events'!$A69,'Official Medal Table'!$C:$C,'Each Gender Events'!AL$1,'Official Medal Table'!$E:$E,"Mixed")*'Medal values'!$B$1/2
+ COUNTIFS('Official Medal Table'!$G:$G,'Each Gender Events'!$A69,'Official Medal Table'!$C:$C,'Each Gender Events'!AL$1,'Official Medal Table'!$E:$E,"Mixed")*'Medal values'!$B$2/2
+ COUNTIFS('Official Medal Table'!$H:$H,'Each Gender Events'!$A69,'Official Medal Table'!$C:$C,'Each Gender Events'!AL$1,'Official Medal Table'!$E:$E,"Mixed")*'Medal values'!$B$3/2
+ COUNTIFS('Official Medal Table'!$I:$I,'Each Gender Events'!$A69,'Official Medal Table'!$C:$C,'Each Gender Events'!AL$1,'Official Medal Table'!$E:$E,"Mixed")*'Medal values'!$B$3/2</f>
        <v>0</v>
      </c>
      <c r="AM69">
        <f>COUNTIFS('Official Medal Table'!$F:$F,'Each Gender Events'!$A69,'Official Medal Table'!$C:$C,'Each Gender Events'!AM$1,'Official Medal Table'!$E:$E,'Each Gender Events'!AM$2)*'Medal values'!$B$1
+ COUNTIFS('Official Medal Table'!$G:$G,'Each Gender Events'!$A69,'Official Medal Table'!$C:$C,'Each Gender Events'!AM$1,'Official Medal Table'!$E:$E,'Each Gender Events'!AM$2)*'Medal values'!$B$2
+ COUNTIFS('Official Medal Table'!$H:$H,'Each Gender Events'!$A69,'Official Medal Table'!$C:$C,'Each Gender Events'!AM$1,'Official Medal Table'!$E:$E,'Each Gender Events'!AM$2)*'Medal values'!$B$3
+ COUNTIFS('Official Medal Table'!$I:$I,'Each Gender Events'!$A69,'Official Medal Table'!$C:$C,'Each Gender Events'!AM$1,'Official Medal Table'!$E:$E,'Each Gender Events'!AM$2)*'Medal values'!$B$3
+ COUNTIFS('Official Medal Table'!$F:$F,'Each Gender Events'!$A69,'Official Medal Table'!$C:$C,'Each Gender Events'!AM$1,'Official Medal Table'!$E:$E,"Mixed")*'Medal values'!$B$1/2
+ COUNTIFS('Official Medal Table'!$G:$G,'Each Gender Events'!$A69,'Official Medal Table'!$C:$C,'Each Gender Events'!AM$1,'Official Medal Table'!$E:$E,"Mixed")*'Medal values'!$B$2/2
+ COUNTIFS('Official Medal Table'!$H:$H,'Each Gender Events'!$A69,'Official Medal Table'!$C:$C,'Each Gender Events'!AM$1,'Official Medal Table'!$E:$E,"Mixed")*'Medal values'!$B$3/2
+ COUNTIFS('Official Medal Table'!$I:$I,'Each Gender Events'!$A69,'Official Medal Table'!$C:$C,'Each Gender Events'!AM$1,'Official Medal Table'!$E:$E,"Mixed")*'Medal values'!$B$3/2</f>
        <v>0</v>
      </c>
      <c r="AN69">
        <f>COUNTIFS('Official Medal Table'!$F:$F,'Each Gender Events'!$A69,'Official Medal Table'!$C:$C,'Each Gender Events'!AN$1,'Official Medal Table'!$E:$E,'Each Gender Events'!AN$2)*'Medal values'!$B$1
+ COUNTIFS('Official Medal Table'!$G:$G,'Each Gender Events'!$A69,'Official Medal Table'!$C:$C,'Each Gender Events'!AN$1,'Official Medal Table'!$E:$E,'Each Gender Events'!AN$2)*'Medal values'!$B$2
+ COUNTIFS('Official Medal Table'!$H:$H,'Each Gender Events'!$A69,'Official Medal Table'!$C:$C,'Each Gender Events'!AN$1,'Official Medal Table'!$E:$E,'Each Gender Events'!AN$2)*'Medal values'!$B$3
+ COUNTIFS('Official Medal Table'!$I:$I,'Each Gender Events'!$A69,'Official Medal Table'!$C:$C,'Each Gender Events'!AN$1,'Official Medal Table'!$E:$E,'Each Gender Events'!AN$2)*'Medal values'!$B$3
+ COUNTIFS('Official Medal Table'!$F:$F,'Each Gender Events'!$A69,'Official Medal Table'!$C:$C,'Each Gender Events'!AN$1,'Official Medal Table'!$E:$E,"Mixed")*'Medal values'!$B$1/2
+ COUNTIFS('Official Medal Table'!$G:$G,'Each Gender Events'!$A69,'Official Medal Table'!$C:$C,'Each Gender Events'!AN$1,'Official Medal Table'!$E:$E,"Mixed")*'Medal values'!$B$2/2
+ COUNTIFS('Official Medal Table'!$H:$H,'Each Gender Events'!$A69,'Official Medal Table'!$C:$C,'Each Gender Events'!AN$1,'Official Medal Table'!$E:$E,"Mixed")*'Medal values'!$B$3/2
+ COUNTIFS('Official Medal Table'!$I:$I,'Each Gender Events'!$A69,'Official Medal Table'!$C:$C,'Each Gender Events'!AN$1,'Official Medal Table'!$E:$E,"Mixed")*'Medal values'!$B$3/2</f>
        <v>0</v>
      </c>
      <c r="AO69">
        <f>COUNTIFS('Official Medal Table'!$F:$F,'Each Gender Events'!$A69,'Official Medal Table'!$C:$C,'Each Gender Events'!AO$1,'Official Medal Table'!$E:$E,'Each Gender Events'!AO$2)*'Medal values'!$B$1
+ COUNTIFS('Official Medal Table'!$G:$G,'Each Gender Events'!$A69,'Official Medal Table'!$C:$C,'Each Gender Events'!AO$1,'Official Medal Table'!$E:$E,'Each Gender Events'!AO$2)*'Medal values'!$B$2
+ COUNTIFS('Official Medal Table'!$H:$H,'Each Gender Events'!$A69,'Official Medal Table'!$C:$C,'Each Gender Events'!AO$1,'Official Medal Table'!$E:$E,'Each Gender Events'!AO$2)*'Medal values'!$B$3
+ COUNTIFS('Official Medal Table'!$I:$I,'Each Gender Events'!$A69,'Official Medal Table'!$C:$C,'Each Gender Events'!AO$1,'Official Medal Table'!$E:$E,'Each Gender Events'!AO$2)*'Medal values'!$B$3
+ COUNTIFS('Official Medal Table'!$F:$F,'Each Gender Events'!$A69,'Official Medal Table'!$C:$C,'Each Gender Events'!AO$1,'Official Medal Table'!$E:$E,"Mixed")*'Medal values'!$B$1/2
+ COUNTIFS('Official Medal Table'!$G:$G,'Each Gender Events'!$A69,'Official Medal Table'!$C:$C,'Each Gender Events'!AO$1,'Official Medal Table'!$E:$E,"Mixed")*'Medal values'!$B$2/2
+ COUNTIFS('Official Medal Table'!$H:$H,'Each Gender Events'!$A69,'Official Medal Table'!$C:$C,'Each Gender Events'!AO$1,'Official Medal Table'!$E:$E,"Mixed")*'Medal values'!$B$3/2
+ COUNTIFS('Official Medal Table'!$I:$I,'Each Gender Events'!$A69,'Official Medal Table'!$C:$C,'Each Gender Events'!AO$1,'Official Medal Table'!$E:$E,"Mixed")*'Medal values'!$B$3/2</f>
        <v>0</v>
      </c>
      <c r="AP69">
        <f>COUNTIFS('Official Medal Table'!$F:$F,'Each Gender Events'!$A69,'Official Medal Table'!$C:$C,'Each Gender Events'!AP$1,'Official Medal Table'!$E:$E,'Each Gender Events'!AP$2)*'Medal values'!$B$1
+ COUNTIFS('Official Medal Table'!$G:$G,'Each Gender Events'!$A69,'Official Medal Table'!$C:$C,'Each Gender Events'!AP$1,'Official Medal Table'!$E:$E,'Each Gender Events'!AP$2)*'Medal values'!$B$2
+ COUNTIFS('Official Medal Table'!$H:$H,'Each Gender Events'!$A69,'Official Medal Table'!$C:$C,'Each Gender Events'!AP$1,'Official Medal Table'!$E:$E,'Each Gender Events'!AP$2)*'Medal values'!$B$3
+ COUNTIFS('Official Medal Table'!$I:$I,'Each Gender Events'!$A69,'Official Medal Table'!$C:$C,'Each Gender Events'!AP$1,'Official Medal Table'!$E:$E,'Each Gender Events'!AP$2)*'Medal values'!$B$3
+ COUNTIFS('Official Medal Table'!$F:$F,'Each Gender Events'!$A69,'Official Medal Table'!$C:$C,'Each Gender Events'!AP$1,'Official Medal Table'!$E:$E,"Mixed")*'Medal values'!$B$1/2
+ COUNTIFS('Official Medal Table'!$G:$G,'Each Gender Events'!$A69,'Official Medal Table'!$C:$C,'Each Gender Events'!AP$1,'Official Medal Table'!$E:$E,"Mixed")*'Medal values'!$B$2/2
+ COUNTIFS('Official Medal Table'!$H:$H,'Each Gender Events'!$A69,'Official Medal Table'!$C:$C,'Each Gender Events'!AP$1,'Official Medal Table'!$E:$E,"Mixed")*'Medal values'!$B$3/2
+ COUNTIFS('Official Medal Table'!$I:$I,'Each Gender Events'!$A69,'Official Medal Table'!$C:$C,'Each Gender Events'!AP$1,'Official Medal Table'!$E:$E,"Mixed")*'Medal values'!$B$3/2</f>
        <v>0</v>
      </c>
      <c r="AQ69">
        <f>COUNTIFS('Official Medal Table'!$F:$F,'Each Gender Events'!$A69,'Official Medal Table'!$C:$C,'Each Gender Events'!AQ$1,'Official Medal Table'!$E:$E,'Each Gender Events'!AQ$2)*'Medal values'!$B$1
+ COUNTIFS('Official Medal Table'!$G:$G,'Each Gender Events'!$A69,'Official Medal Table'!$C:$C,'Each Gender Events'!AQ$1,'Official Medal Table'!$E:$E,'Each Gender Events'!AQ$2)*'Medal values'!$B$2
+ COUNTIFS('Official Medal Table'!$H:$H,'Each Gender Events'!$A69,'Official Medal Table'!$C:$C,'Each Gender Events'!AQ$1,'Official Medal Table'!$E:$E,'Each Gender Events'!AQ$2)*'Medal values'!$B$3
+ COUNTIFS('Official Medal Table'!$I:$I,'Each Gender Events'!$A69,'Official Medal Table'!$C:$C,'Each Gender Events'!AQ$1,'Official Medal Table'!$E:$E,'Each Gender Events'!AQ$2)*'Medal values'!$B$3
+ COUNTIFS('Official Medal Table'!$F:$F,'Each Gender Events'!$A69,'Official Medal Table'!$C:$C,'Each Gender Events'!AQ$1,'Official Medal Table'!$E:$E,"Mixed")*'Medal values'!$B$1/2
+ COUNTIFS('Official Medal Table'!$G:$G,'Each Gender Events'!$A69,'Official Medal Table'!$C:$C,'Each Gender Events'!AQ$1,'Official Medal Table'!$E:$E,"Mixed")*'Medal values'!$B$2/2
+ COUNTIFS('Official Medal Table'!$H:$H,'Each Gender Events'!$A69,'Official Medal Table'!$C:$C,'Each Gender Events'!AQ$1,'Official Medal Table'!$E:$E,"Mixed")*'Medal values'!$B$3/2
+ COUNTIFS('Official Medal Table'!$I:$I,'Each Gender Events'!$A69,'Official Medal Table'!$C:$C,'Each Gender Events'!AQ$1,'Official Medal Table'!$E:$E,"Mixed")*'Medal values'!$B$3/2</f>
        <v>0</v>
      </c>
      <c r="AR69">
        <f>COUNTIFS('Official Medal Table'!$F:$F,'Each Gender Events'!$A69,'Official Medal Table'!$C:$C,'Each Gender Events'!AR$1,'Official Medal Table'!$E:$E,'Each Gender Events'!AR$2)*'Medal values'!$B$1
+ COUNTIFS('Official Medal Table'!$G:$G,'Each Gender Events'!$A69,'Official Medal Table'!$C:$C,'Each Gender Events'!AR$1,'Official Medal Table'!$E:$E,'Each Gender Events'!AR$2)*'Medal values'!$B$2
+ COUNTIFS('Official Medal Table'!$H:$H,'Each Gender Events'!$A69,'Official Medal Table'!$C:$C,'Each Gender Events'!AR$1,'Official Medal Table'!$E:$E,'Each Gender Events'!AR$2)*'Medal values'!$B$3
+ COUNTIFS('Official Medal Table'!$I:$I,'Each Gender Events'!$A69,'Official Medal Table'!$C:$C,'Each Gender Events'!AR$1,'Official Medal Table'!$E:$E,'Each Gender Events'!AR$2)*'Medal values'!$B$3
+ COUNTIFS('Official Medal Table'!$F:$F,'Each Gender Events'!$A69,'Official Medal Table'!$C:$C,'Each Gender Events'!AR$1,'Official Medal Table'!$E:$E,"Mixed")*'Medal values'!$B$1/2
+ COUNTIFS('Official Medal Table'!$G:$G,'Each Gender Events'!$A69,'Official Medal Table'!$C:$C,'Each Gender Events'!AR$1,'Official Medal Table'!$E:$E,"Mixed")*'Medal values'!$B$2/2
+ COUNTIFS('Official Medal Table'!$H:$H,'Each Gender Events'!$A69,'Official Medal Table'!$C:$C,'Each Gender Events'!AR$1,'Official Medal Table'!$E:$E,"Mixed")*'Medal values'!$B$3/2
+ COUNTIFS('Official Medal Table'!$I:$I,'Each Gender Events'!$A69,'Official Medal Table'!$C:$C,'Each Gender Events'!AR$1,'Official Medal Table'!$E:$E,"Mixed")*'Medal values'!$B$3/2</f>
        <v>0</v>
      </c>
      <c r="AS69">
        <f>COUNTIFS('Official Medal Table'!$F:$F,'Each Gender Events'!$A69,'Official Medal Table'!$C:$C,'Each Gender Events'!AS$1,'Official Medal Table'!$E:$E,'Each Gender Events'!AS$2)*'Medal values'!$B$1
+ COUNTIFS('Official Medal Table'!$G:$G,'Each Gender Events'!$A69,'Official Medal Table'!$C:$C,'Each Gender Events'!AS$1,'Official Medal Table'!$E:$E,'Each Gender Events'!AS$2)*'Medal values'!$B$2
+ COUNTIFS('Official Medal Table'!$H:$H,'Each Gender Events'!$A69,'Official Medal Table'!$C:$C,'Each Gender Events'!AS$1,'Official Medal Table'!$E:$E,'Each Gender Events'!AS$2)*'Medal values'!$B$3
+ COUNTIFS('Official Medal Table'!$I:$I,'Each Gender Events'!$A69,'Official Medal Table'!$C:$C,'Each Gender Events'!AS$1,'Official Medal Table'!$E:$E,'Each Gender Events'!AS$2)*'Medal values'!$B$3
+ COUNTIFS('Official Medal Table'!$F:$F,'Each Gender Events'!$A69,'Official Medal Table'!$C:$C,'Each Gender Events'!AS$1,'Official Medal Table'!$E:$E,"Mixed")*'Medal values'!$B$1/2
+ COUNTIFS('Official Medal Table'!$G:$G,'Each Gender Events'!$A69,'Official Medal Table'!$C:$C,'Each Gender Events'!AS$1,'Official Medal Table'!$E:$E,"Mixed")*'Medal values'!$B$2/2
+ COUNTIFS('Official Medal Table'!$H:$H,'Each Gender Events'!$A69,'Official Medal Table'!$C:$C,'Each Gender Events'!AS$1,'Official Medal Table'!$E:$E,"Mixed")*'Medal values'!$B$3/2
+ COUNTIFS('Official Medal Table'!$I:$I,'Each Gender Events'!$A69,'Official Medal Table'!$C:$C,'Each Gender Events'!AS$1,'Official Medal Table'!$E:$E,"Mixed")*'Medal values'!$B$3/2</f>
        <v>0</v>
      </c>
      <c r="AT69">
        <f>COUNTIFS('Official Medal Table'!$F:$F,'Each Gender Events'!$A69,'Official Medal Table'!$C:$C,'Each Gender Events'!AT$1,'Official Medal Table'!$E:$E,'Each Gender Events'!AT$2)*'Medal values'!$B$1
+ COUNTIFS('Official Medal Table'!$G:$G,'Each Gender Events'!$A69,'Official Medal Table'!$C:$C,'Each Gender Events'!AT$1,'Official Medal Table'!$E:$E,'Each Gender Events'!AT$2)*'Medal values'!$B$2
+ COUNTIFS('Official Medal Table'!$H:$H,'Each Gender Events'!$A69,'Official Medal Table'!$C:$C,'Each Gender Events'!AT$1,'Official Medal Table'!$E:$E,'Each Gender Events'!AT$2)*'Medal values'!$B$3
+ COUNTIFS('Official Medal Table'!$I:$I,'Each Gender Events'!$A69,'Official Medal Table'!$C:$C,'Each Gender Events'!AT$1,'Official Medal Table'!$E:$E,'Each Gender Events'!AT$2)*'Medal values'!$B$3
+ COUNTIFS('Official Medal Table'!$F:$F,'Each Gender Events'!$A69,'Official Medal Table'!$C:$C,'Each Gender Events'!AT$1,'Official Medal Table'!$E:$E,"Mixed")*'Medal values'!$B$1/2
+ COUNTIFS('Official Medal Table'!$G:$G,'Each Gender Events'!$A69,'Official Medal Table'!$C:$C,'Each Gender Events'!AT$1,'Official Medal Table'!$E:$E,"Mixed")*'Medal values'!$B$2/2
+ COUNTIFS('Official Medal Table'!$H:$H,'Each Gender Events'!$A69,'Official Medal Table'!$C:$C,'Each Gender Events'!AT$1,'Official Medal Table'!$E:$E,"Mixed")*'Medal values'!$B$3/2
+ COUNTIFS('Official Medal Table'!$I:$I,'Each Gender Events'!$A69,'Official Medal Table'!$C:$C,'Each Gender Events'!AT$1,'Official Medal Table'!$E:$E,"Mixed")*'Medal values'!$B$3/2</f>
        <v>0</v>
      </c>
      <c r="AU69">
        <f>COUNTIFS('Official Medal Table'!$F:$F,'Each Gender Events'!$A69,'Official Medal Table'!$C:$C,'Each Gender Events'!AU$1,'Official Medal Table'!$E:$E,'Each Gender Events'!AU$2)*'Medal values'!$B$1
+ COUNTIFS('Official Medal Table'!$G:$G,'Each Gender Events'!$A69,'Official Medal Table'!$C:$C,'Each Gender Events'!AU$1,'Official Medal Table'!$E:$E,'Each Gender Events'!AU$2)*'Medal values'!$B$2
+ COUNTIFS('Official Medal Table'!$H:$H,'Each Gender Events'!$A69,'Official Medal Table'!$C:$C,'Each Gender Events'!AU$1,'Official Medal Table'!$E:$E,'Each Gender Events'!AU$2)*'Medal values'!$B$3
+ COUNTIFS('Official Medal Table'!$I:$I,'Each Gender Events'!$A69,'Official Medal Table'!$C:$C,'Each Gender Events'!AU$1,'Official Medal Table'!$E:$E,'Each Gender Events'!AU$2)*'Medal values'!$B$3
+ COUNTIFS('Official Medal Table'!$F:$F,'Each Gender Events'!$A69,'Official Medal Table'!$C:$C,'Each Gender Events'!AU$1,'Official Medal Table'!$E:$E,"Mixed")*'Medal values'!$B$1/2
+ COUNTIFS('Official Medal Table'!$G:$G,'Each Gender Events'!$A69,'Official Medal Table'!$C:$C,'Each Gender Events'!AU$1,'Official Medal Table'!$E:$E,"Mixed")*'Medal values'!$B$2/2
+ COUNTIFS('Official Medal Table'!$H:$H,'Each Gender Events'!$A69,'Official Medal Table'!$C:$C,'Each Gender Events'!AU$1,'Official Medal Table'!$E:$E,"Mixed")*'Medal values'!$B$3/2
+ COUNTIFS('Official Medal Table'!$I:$I,'Each Gender Events'!$A69,'Official Medal Table'!$C:$C,'Each Gender Events'!AU$1,'Official Medal Table'!$E:$E,"Mixed")*'Medal values'!$B$3/2</f>
        <v>0</v>
      </c>
      <c r="AV69">
        <f>COUNTIFS('Official Medal Table'!$F:$F,'Each Gender Events'!$A69,'Official Medal Table'!$C:$C,'Each Gender Events'!AV$1,'Official Medal Table'!$E:$E,'Each Gender Events'!AV$2)*'Medal values'!$B$1
+ COUNTIFS('Official Medal Table'!$G:$G,'Each Gender Events'!$A69,'Official Medal Table'!$C:$C,'Each Gender Events'!AV$1,'Official Medal Table'!$E:$E,'Each Gender Events'!AV$2)*'Medal values'!$B$2
+ COUNTIFS('Official Medal Table'!$H:$H,'Each Gender Events'!$A69,'Official Medal Table'!$C:$C,'Each Gender Events'!AV$1,'Official Medal Table'!$E:$E,'Each Gender Events'!AV$2)*'Medal values'!$B$3
+ COUNTIFS('Official Medal Table'!$I:$I,'Each Gender Events'!$A69,'Official Medal Table'!$C:$C,'Each Gender Events'!AV$1,'Official Medal Table'!$E:$E,'Each Gender Events'!AV$2)*'Medal values'!$B$3
+ COUNTIFS('Official Medal Table'!$F:$F,'Each Gender Events'!$A69,'Official Medal Table'!$C:$C,'Each Gender Events'!AV$1,'Official Medal Table'!$E:$E,"Mixed")*'Medal values'!$B$1/2
+ COUNTIFS('Official Medal Table'!$G:$G,'Each Gender Events'!$A69,'Official Medal Table'!$C:$C,'Each Gender Events'!AV$1,'Official Medal Table'!$E:$E,"Mixed")*'Medal values'!$B$2/2
+ COUNTIFS('Official Medal Table'!$H:$H,'Each Gender Events'!$A69,'Official Medal Table'!$C:$C,'Each Gender Events'!AV$1,'Official Medal Table'!$E:$E,"Mixed")*'Medal values'!$B$3/2
+ COUNTIFS('Official Medal Table'!$I:$I,'Each Gender Events'!$A69,'Official Medal Table'!$C:$C,'Each Gender Events'!AV$1,'Official Medal Table'!$E:$E,"Mixed")*'Medal values'!$B$3/2</f>
        <v>0</v>
      </c>
      <c r="AW69">
        <f>COUNTIFS('Official Medal Table'!$F:$F,'Each Gender Events'!$A69,'Official Medal Table'!$C:$C,'Each Gender Events'!AW$1,'Official Medal Table'!$E:$E,'Each Gender Events'!AW$2)*'Medal values'!$B$1
+ COUNTIFS('Official Medal Table'!$G:$G,'Each Gender Events'!$A69,'Official Medal Table'!$C:$C,'Each Gender Events'!AW$1,'Official Medal Table'!$E:$E,'Each Gender Events'!AW$2)*'Medal values'!$B$2
+ COUNTIFS('Official Medal Table'!$H:$H,'Each Gender Events'!$A69,'Official Medal Table'!$C:$C,'Each Gender Events'!AW$1,'Official Medal Table'!$E:$E,'Each Gender Events'!AW$2)*'Medal values'!$B$3
+ COUNTIFS('Official Medal Table'!$I:$I,'Each Gender Events'!$A69,'Official Medal Table'!$C:$C,'Each Gender Events'!AW$1,'Official Medal Table'!$E:$E,'Each Gender Events'!AW$2)*'Medal values'!$B$3
+ COUNTIFS('Official Medal Table'!$F:$F,'Each Gender Events'!$A69,'Official Medal Table'!$C:$C,'Each Gender Events'!AW$1,'Official Medal Table'!$E:$E,"Mixed")*'Medal values'!$B$1/2
+ COUNTIFS('Official Medal Table'!$G:$G,'Each Gender Events'!$A69,'Official Medal Table'!$C:$C,'Each Gender Events'!AW$1,'Official Medal Table'!$E:$E,"Mixed")*'Medal values'!$B$2/2
+ COUNTIFS('Official Medal Table'!$H:$H,'Each Gender Events'!$A69,'Official Medal Table'!$C:$C,'Each Gender Events'!AW$1,'Official Medal Table'!$E:$E,"Mixed")*'Medal values'!$B$3/2
+ COUNTIFS('Official Medal Table'!$I:$I,'Each Gender Events'!$A69,'Official Medal Table'!$C:$C,'Each Gender Events'!AW$1,'Official Medal Table'!$E:$E,"Mixed")*'Medal values'!$B$3/2</f>
        <v>0</v>
      </c>
      <c r="AX69">
        <f>COUNTIFS('Official Medal Table'!$F:$F,'Each Gender Events'!$A69,'Official Medal Table'!$C:$C,'Each Gender Events'!AX$1,'Official Medal Table'!$E:$E,'Each Gender Events'!AX$2)*'Medal values'!$B$1
+ COUNTIFS('Official Medal Table'!$G:$G,'Each Gender Events'!$A69,'Official Medal Table'!$C:$C,'Each Gender Events'!AX$1,'Official Medal Table'!$E:$E,'Each Gender Events'!AX$2)*'Medal values'!$B$2
+ COUNTIFS('Official Medal Table'!$H:$H,'Each Gender Events'!$A69,'Official Medal Table'!$C:$C,'Each Gender Events'!AX$1,'Official Medal Table'!$E:$E,'Each Gender Events'!AX$2)*'Medal values'!$B$3
+ COUNTIFS('Official Medal Table'!$I:$I,'Each Gender Events'!$A69,'Official Medal Table'!$C:$C,'Each Gender Events'!AX$1,'Official Medal Table'!$E:$E,'Each Gender Events'!AX$2)*'Medal values'!$B$3
+ COUNTIFS('Official Medal Table'!$F:$F,'Each Gender Events'!$A69,'Official Medal Table'!$C:$C,'Each Gender Events'!AX$1,'Official Medal Table'!$E:$E,"Mixed")*'Medal values'!$B$1/2
+ COUNTIFS('Official Medal Table'!$G:$G,'Each Gender Events'!$A69,'Official Medal Table'!$C:$C,'Each Gender Events'!AX$1,'Official Medal Table'!$E:$E,"Mixed")*'Medal values'!$B$2/2
+ COUNTIFS('Official Medal Table'!$H:$H,'Each Gender Events'!$A69,'Official Medal Table'!$C:$C,'Each Gender Events'!AX$1,'Official Medal Table'!$E:$E,"Mixed")*'Medal values'!$B$3/2
+ COUNTIFS('Official Medal Table'!$I:$I,'Each Gender Events'!$A69,'Official Medal Table'!$C:$C,'Each Gender Events'!AX$1,'Official Medal Table'!$E:$E,"Mixed")*'Medal values'!$B$3/2</f>
        <v>0</v>
      </c>
      <c r="AY69">
        <f>COUNTIFS('Official Medal Table'!$F:$F,'Each Gender Events'!$A69,'Official Medal Table'!$C:$C,'Each Gender Events'!AY$1,'Official Medal Table'!$E:$E,'Each Gender Events'!AY$2)*'Medal values'!$B$1
+ COUNTIFS('Official Medal Table'!$G:$G,'Each Gender Events'!$A69,'Official Medal Table'!$C:$C,'Each Gender Events'!AY$1,'Official Medal Table'!$E:$E,'Each Gender Events'!AY$2)*'Medal values'!$B$2
+ COUNTIFS('Official Medal Table'!$H:$H,'Each Gender Events'!$A69,'Official Medal Table'!$C:$C,'Each Gender Events'!AY$1,'Official Medal Table'!$E:$E,'Each Gender Events'!AY$2)*'Medal values'!$B$3
+ COUNTIFS('Official Medal Table'!$I:$I,'Each Gender Events'!$A69,'Official Medal Table'!$C:$C,'Each Gender Events'!AY$1,'Official Medal Table'!$E:$E,'Each Gender Events'!AY$2)*'Medal values'!$B$3
+ COUNTIFS('Official Medal Table'!$F:$F,'Each Gender Events'!$A69,'Official Medal Table'!$C:$C,'Each Gender Events'!AY$1,'Official Medal Table'!$E:$E,"Mixed")*'Medal values'!$B$1/2
+ COUNTIFS('Official Medal Table'!$G:$G,'Each Gender Events'!$A69,'Official Medal Table'!$C:$C,'Each Gender Events'!AY$1,'Official Medal Table'!$E:$E,"Mixed")*'Medal values'!$B$2/2
+ COUNTIFS('Official Medal Table'!$H:$H,'Each Gender Events'!$A69,'Official Medal Table'!$C:$C,'Each Gender Events'!AY$1,'Official Medal Table'!$E:$E,"Mixed")*'Medal values'!$B$3/2
+ COUNTIFS('Official Medal Table'!$I:$I,'Each Gender Events'!$A69,'Official Medal Table'!$C:$C,'Each Gender Events'!AY$1,'Official Medal Table'!$E:$E,"Mixed")*'Medal values'!$B$3/2</f>
        <v>0</v>
      </c>
      <c r="AZ69">
        <f>COUNTIFS('Official Medal Table'!$F:$F,'Each Gender Events'!$A69,'Official Medal Table'!$C:$C,'Each Gender Events'!AZ$1,'Official Medal Table'!$E:$E,'Each Gender Events'!AZ$2)*'Medal values'!$B$1
+ COUNTIFS('Official Medal Table'!$G:$G,'Each Gender Events'!$A69,'Official Medal Table'!$C:$C,'Each Gender Events'!AZ$1,'Official Medal Table'!$E:$E,'Each Gender Events'!AZ$2)*'Medal values'!$B$2
+ COUNTIFS('Official Medal Table'!$H:$H,'Each Gender Events'!$A69,'Official Medal Table'!$C:$C,'Each Gender Events'!AZ$1,'Official Medal Table'!$E:$E,'Each Gender Events'!AZ$2)*'Medal values'!$B$3
+ COUNTIFS('Official Medal Table'!$I:$I,'Each Gender Events'!$A69,'Official Medal Table'!$C:$C,'Each Gender Events'!AZ$1,'Official Medal Table'!$E:$E,'Each Gender Events'!AZ$2)*'Medal values'!$B$3
+ COUNTIFS('Official Medal Table'!$F:$F,'Each Gender Events'!$A69,'Official Medal Table'!$C:$C,'Each Gender Events'!AZ$1,'Official Medal Table'!$E:$E,"Mixed")*'Medal values'!$B$1/2
+ COUNTIFS('Official Medal Table'!$G:$G,'Each Gender Events'!$A69,'Official Medal Table'!$C:$C,'Each Gender Events'!AZ$1,'Official Medal Table'!$E:$E,"Mixed")*'Medal values'!$B$2/2
+ COUNTIFS('Official Medal Table'!$H:$H,'Each Gender Events'!$A69,'Official Medal Table'!$C:$C,'Each Gender Events'!AZ$1,'Official Medal Table'!$E:$E,"Mixed")*'Medal values'!$B$3/2
+ COUNTIFS('Official Medal Table'!$I:$I,'Each Gender Events'!$A69,'Official Medal Table'!$C:$C,'Each Gender Events'!AZ$1,'Official Medal Table'!$E:$E,"Mixed")*'Medal values'!$B$3/2</f>
        <v>0</v>
      </c>
      <c r="BA69">
        <f>COUNTIFS('Official Medal Table'!$F:$F,'Each Gender Events'!$A69,'Official Medal Table'!$C:$C,'Each Gender Events'!BA$1,'Official Medal Table'!$E:$E,'Each Gender Events'!BA$2)*'Medal values'!$B$1
+ COUNTIFS('Official Medal Table'!$G:$G,'Each Gender Events'!$A69,'Official Medal Table'!$C:$C,'Each Gender Events'!BA$1,'Official Medal Table'!$E:$E,'Each Gender Events'!BA$2)*'Medal values'!$B$2
+ COUNTIFS('Official Medal Table'!$H:$H,'Each Gender Events'!$A69,'Official Medal Table'!$C:$C,'Each Gender Events'!BA$1,'Official Medal Table'!$E:$E,'Each Gender Events'!BA$2)*'Medal values'!$B$3
+ COUNTIFS('Official Medal Table'!$I:$I,'Each Gender Events'!$A69,'Official Medal Table'!$C:$C,'Each Gender Events'!BA$1,'Official Medal Table'!$E:$E,'Each Gender Events'!BA$2)*'Medal values'!$B$3
+ COUNTIFS('Official Medal Table'!$F:$F,'Each Gender Events'!$A69,'Official Medal Table'!$C:$C,'Each Gender Events'!BA$1,'Official Medal Table'!$E:$E,"Mixed")*'Medal values'!$B$1/2
+ COUNTIFS('Official Medal Table'!$G:$G,'Each Gender Events'!$A69,'Official Medal Table'!$C:$C,'Each Gender Events'!BA$1,'Official Medal Table'!$E:$E,"Mixed")*'Medal values'!$B$2/2
+ COUNTIFS('Official Medal Table'!$H:$H,'Each Gender Events'!$A69,'Official Medal Table'!$C:$C,'Each Gender Events'!BA$1,'Official Medal Table'!$E:$E,"Mixed")*'Medal values'!$B$3/2
+ COUNTIFS('Official Medal Table'!$I:$I,'Each Gender Events'!$A69,'Official Medal Table'!$C:$C,'Each Gender Events'!BA$1,'Official Medal Table'!$E:$E,"Mixed")*'Medal values'!$B$3/2</f>
        <v>0</v>
      </c>
      <c r="BB69">
        <f>COUNTIFS('Official Medal Table'!$F:$F,'Each Gender Events'!$A69,'Official Medal Table'!$C:$C,'Each Gender Events'!BB$1,'Official Medal Table'!$E:$E,'Each Gender Events'!BB$2)*'Medal values'!$B$1
+ COUNTIFS('Official Medal Table'!$G:$G,'Each Gender Events'!$A69,'Official Medal Table'!$C:$C,'Each Gender Events'!BB$1,'Official Medal Table'!$E:$E,'Each Gender Events'!BB$2)*'Medal values'!$B$2
+ COUNTIFS('Official Medal Table'!$H:$H,'Each Gender Events'!$A69,'Official Medal Table'!$C:$C,'Each Gender Events'!BB$1,'Official Medal Table'!$E:$E,'Each Gender Events'!BB$2)*'Medal values'!$B$3
+ COUNTIFS('Official Medal Table'!$I:$I,'Each Gender Events'!$A69,'Official Medal Table'!$C:$C,'Each Gender Events'!BB$1,'Official Medal Table'!$E:$E,'Each Gender Events'!BB$2)*'Medal values'!$B$3
+ COUNTIFS('Official Medal Table'!$F:$F,'Each Gender Events'!$A69,'Official Medal Table'!$C:$C,'Each Gender Events'!BB$1,'Official Medal Table'!$E:$E,"Mixed")*'Medal values'!$B$1/2
+ COUNTIFS('Official Medal Table'!$G:$G,'Each Gender Events'!$A69,'Official Medal Table'!$C:$C,'Each Gender Events'!BB$1,'Official Medal Table'!$E:$E,"Mixed")*'Medal values'!$B$2/2
+ COUNTIFS('Official Medal Table'!$H:$H,'Each Gender Events'!$A69,'Official Medal Table'!$C:$C,'Each Gender Events'!BB$1,'Official Medal Table'!$E:$E,"Mixed")*'Medal values'!$B$3/2
+ COUNTIFS('Official Medal Table'!$I:$I,'Each Gender Events'!$A69,'Official Medal Table'!$C:$C,'Each Gender Events'!BB$1,'Official Medal Table'!$E:$E,"Mixed")*'Medal values'!$B$3/2</f>
        <v>0</v>
      </c>
      <c r="BC69">
        <f>COUNTIFS('Official Medal Table'!$F:$F,'Each Gender Events'!$A69,'Official Medal Table'!$C:$C,'Each Gender Events'!BC$1,'Official Medal Table'!$E:$E,'Each Gender Events'!BC$2)*'Medal values'!$B$1
+ COUNTIFS('Official Medal Table'!$G:$G,'Each Gender Events'!$A69,'Official Medal Table'!$C:$C,'Each Gender Events'!BC$1,'Official Medal Table'!$E:$E,'Each Gender Events'!BC$2)*'Medal values'!$B$2
+ COUNTIFS('Official Medal Table'!$H:$H,'Each Gender Events'!$A69,'Official Medal Table'!$C:$C,'Each Gender Events'!BC$1,'Official Medal Table'!$E:$E,'Each Gender Events'!BC$2)*'Medal values'!$B$3
+ COUNTIFS('Official Medal Table'!$I:$I,'Each Gender Events'!$A69,'Official Medal Table'!$C:$C,'Each Gender Events'!BC$1,'Official Medal Table'!$E:$E,'Each Gender Events'!BC$2)*'Medal values'!$B$3
+ COUNTIFS('Official Medal Table'!$F:$F,'Each Gender Events'!$A69,'Official Medal Table'!$C:$C,'Each Gender Events'!BC$1,'Official Medal Table'!$E:$E,"Mixed")*'Medal values'!$B$1/2
+ COUNTIFS('Official Medal Table'!$G:$G,'Each Gender Events'!$A69,'Official Medal Table'!$C:$C,'Each Gender Events'!BC$1,'Official Medal Table'!$E:$E,"Mixed")*'Medal values'!$B$2/2
+ COUNTIFS('Official Medal Table'!$H:$H,'Each Gender Events'!$A69,'Official Medal Table'!$C:$C,'Each Gender Events'!BC$1,'Official Medal Table'!$E:$E,"Mixed")*'Medal values'!$B$3/2
+ COUNTIFS('Official Medal Table'!$I:$I,'Each Gender Events'!$A69,'Official Medal Table'!$C:$C,'Each Gender Events'!BC$1,'Official Medal Table'!$E:$E,"Mixed")*'Medal values'!$B$3/2</f>
        <v>0</v>
      </c>
      <c r="BD69">
        <f>COUNTIFS('Official Medal Table'!$F:$F,'Each Gender Events'!$A69,'Official Medal Table'!$C:$C,'Each Gender Events'!BD$1,'Official Medal Table'!$E:$E,'Each Gender Events'!BD$2)*'Medal values'!$B$1
+ COUNTIFS('Official Medal Table'!$G:$G,'Each Gender Events'!$A69,'Official Medal Table'!$C:$C,'Each Gender Events'!BD$1,'Official Medal Table'!$E:$E,'Each Gender Events'!BD$2)*'Medal values'!$B$2
+ COUNTIFS('Official Medal Table'!$H:$H,'Each Gender Events'!$A69,'Official Medal Table'!$C:$C,'Each Gender Events'!BD$1,'Official Medal Table'!$E:$E,'Each Gender Events'!BD$2)*'Medal values'!$B$3
+ COUNTIFS('Official Medal Table'!$I:$I,'Each Gender Events'!$A69,'Official Medal Table'!$C:$C,'Each Gender Events'!BD$1,'Official Medal Table'!$E:$E,'Each Gender Events'!BD$2)*'Medal values'!$B$3
+ COUNTIFS('Official Medal Table'!$F:$F,'Each Gender Events'!$A69,'Official Medal Table'!$C:$C,'Each Gender Events'!BD$1,'Official Medal Table'!$E:$E,"Mixed")*'Medal values'!$B$1/2
+ COUNTIFS('Official Medal Table'!$G:$G,'Each Gender Events'!$A69,'Official Medal Table'!$C:$C,'Each Gender Events'!BD$1,'Official Medal Table'!$E:$E,"Mixed")*'Medal values'!$B$2/2
+ COUNTIFS('Official Medal Table'!$H:$H,'Each Gender Events'!$A69,'Official Medal Table'!$C:$C,'Each Gender Events'!BD$1,'Official Medal Table'!$E:$E,"Mixed")*'Medal values'!$B$3/2
+ COUNTIFS('Official Medal Table'!$I:$I,'Each Gender Events'!$A69,'Official Medal Table'!$C:$C,'Each Gender Events'!BD$1,'Official Medal Table'!$E:$E,"Mixed")*'Medal values'!$B$3/2</f>
        <v>0</v>
      </c>
      <c r="BE69">
        <f>COUNTIFS('Official Medal Table'!$F:$F,'Each Gender Events'!$A69,'Official Medal Table'!$C:$C,'Each Gender Events'!BE$1,'Official Medal Table'!$E:$E,'Each Gender Events'!BE$2)*'Medal values'!$B$1
+ COUNTIFS('Official Medal Table'!$G:$G,'Each Gender Events'!$A69,'Official Medal Table'!$C:$C,'Each Gender Events'!BE$1,'Official Medal Table'!$E:$E,'Each Gender Events'!BE$2)*'Medal values'!$B$2
+ COUNTIFS('Official Medal Table'!$H:$H,'Each Gender Events'!$A69,'Official Medal Table'!$C:$C,'Each Gender Events'!BE$1,'Official Medal Table'!$E:$E,'Each Gender Events'!BE$2)*'Medal values'!$B$3
+ COUNTIFS('Official Medal Table'!$I:$I,'Each Gender Events'!$A69,'Official Medal Table'!$C:$C,'Each Gender Events'!BE$1,'Official Medal Table'!$E:$E,'Each Gender Events'!BE$2)*'Medal values'!$B$3
+ COUNTIFS('Official Medal Table'!$F:$F,'Each Gender Events'!$A69,'Official Medal Table'!$C:$C,'Each Gender Events'!BE$1,'Official Medal Table'!$E:$E,"Mixed")*'Medal values'!$B$1/2
+ COUNTIFS('Official Medal Table'!$G:$G,'Each Gender Events'!$A69,'Official Medal Table'!$C:$C,'Each Gender Events'!BE$1,'Official Medal Table'!$E:$E,"Mixed")*'Medal values'!$B$2/2
+ COUNTIFS('Official Medal Table'!$H:$H,'Each Gender Events'!$A69,'Official Medal Table'!$C:$C,'Each Gender Events'!BE$1,'Official Medal Table'!$E:$E,"Mixed")*'Medal values'!$B$3/2
+ COUNTIFS('Official Medal Table'!$I:$I,'Each Gender Events'!$A69,'Official Medal Table'!$C:$C,'Each Gender Events'!BE$1,'Official Medal Table'!$E:$E,"Mixed")*'Medal values'!$B$3/2</f>
        <v>0</v>
      </c>
      <c r="BF69">
        <f>COUNTIFS('Official Medal Table'!$F:$F,'Each Gender Events'!$A69,'Official Medal Table'!$C:$C,'Each Gender Events'!BF$1,'Official Medal Table'!$E:$E,'Each Gender Events'!BF$2)*'Medal values'!$B$1
+ COUNTIFS('Official Medal Table'!$G:$G,'Each Gender Events'!$A69,'Official Medal Table'!$C:$C,'Each Gender Events'!BF$1,'Official Medal Table'!$E:$E,'Each Gender Events'!BF$2)*'Medal values'!$B$2
+ COUNTIFS('Official Medal Table'!$H:$H,'Each Gender Events'!$A69,'Official Medal Table'!$C:$C,'Each Gender Events'!BF$1,'Official Medal Table'!$E:$E,'Each Gender Events'!BF$2)*'Medal values'!$B$3
+ COUNTIFS('Official Medal Table'!$I:$I,'Each Gender Events'!$A69,'Official Medal Table'!$C:$C,'Each Gender Events'!BF$1,'Official Medal Table'!$E:$E,'Each Gender Events'!BF$2)*'Medal values'!$B$3
+ COUNTIFS('Official Medal Table'!$F:$F,'Each Gender Events'!$A69,'Official Medal Table'!$C:$C,'Each Gender Events'!BF$1,'Official Medal Table'!$E:$E,"Mixed")*'Medal values'!$B$1/2
+ COUNTIFS('Official Medal Table'!$G:$G,'Each Gender Events'!$A69,'Official Medal Table'!$C:$C,'Each Gender Events'!BF$1,'Official Medal Table'!$E:$E,"Mixed")*'Medal values'!$B$2/2
+ COUNTIFS('Official Medal Table'!$H:$H,'Each Gender Events'!$A69,'Official Medal Table'!$C:$C,'Each Gender Events'!BF$1,'Official Medal Table'!$E:$E,"Mixed")*'Medal values'!$B$3/2
+ COUNTIFS('Official Medal Table'!$I:$I,'Each Gender Events'!$A69,'Official Medal Table'!$C:$C,'Each Gender Events'!BF$1,'Official Medal Table'!$E:$E,"Mixed")*'Medal values'!$B$3/2</f>
        <v>0</v>
      </c>
      <c r="BG69">
        <f>COUNTIFS('Official Medal Table'!$F:$F,'Each Gender Events'!$A69,'Official Medal Table'!$C:$C,'Each Gender Events'!BG$1,'Official Medal Table'!$E:$E,'Each Gender Events'!BG$2)*'Medal values'!$B$1
+ COUNTIFS('Official Medal Table'!$G:$G,'Each Gender Events'!$A69,'Official Medal Table'!$C:$C,'Each Gender Events'!BG$1,'Official Medal Table'!$E:$E,'Each Gender Events'!BG$2)*'Medal values'!$B$2
+ COUNTIFS('Official Medal Table'!$H:$H,'Each Gender Events'!$A69,'Official Medal Table'!$C:$C,'Each Gender Events'!BG$1,'Official Medal Table'!$E:$E,'Each Gender Events'!BG$2)*'Medal values'!$B$3
+ COUNTIFS('Official Medal Table'!$I:$I,'Each Gender Events'!$A69,'Official Medal Table'!$C:$C,'Each Gender Events'!BG$1,'Official Medal Table'!$E:$E,'Each Gender Events'!BG$2)*'Medal values'!$B$3
+ COUNTIFS('Official Medal Table'!$F:$F,'Each Gender Events'!$A69,'Official Medal Table'!$C:$C,'Each Gender Events'!BG$1,'Official Medal Table'!$E:$E,"Mixed")*'Medal values'!$B$1/2
+ COUNTIFS('Official Medal Table'!$G:$G,'Each Gender Events'!$A69,'Official Medal Table'!$C:$C,'Each Gender Events'!BG$1,'Official Medal Table'!$E:$E,"Mixed")*'Medal values'!$B$2/2
+ COUNTIFS('Official Medal Table'!$H:$H,'Each Gender Events'!$A69,'Official Medal Table'!$C:$C,'Each Gender Events'!BG$1,'Official Medal Table'!$E:$E,"Mixed")*'Medal values'!$B$3/2
+ COUNTIFS('Official Medal Table'!$I:$I,'Each Gender Events'!$A69,'Official Medal Table'!$C:$C,'Each Gender Events'!BG$1,'Official Medal Table'!$E:$E,"Mixed")*'Medal values'!$B$3/2</f>
        <v>0</v>
      </c>
      <c r="BH69">
        <f>COUNTIFS('Official Medal Table'!$F:$F,'Each Gender Events'!$A69,'Official Medal Table'!$C:$C,'Each Gender Events'!BH$1,'Official Medal Table'!$E:$E,'Each Gender Events'!BH$2)*'Medal values'!$B$1
+ COUNTIFS('Official Medal Table'!$G:$G,'Each Gender Events'!$A69,'Official Medal Table'!$C:$C,'Each Gender Events'!BH$1,'Official Medal Table'!$E:$E,'Each Gender Events'!BH$2)*'Medal values'!$B$2
+ COUNTIFS('Official Medal Table'!$H:$H,'Each Gender Events'!$A69,'Official Medal Table'!$C:$C,'Each Gender Events'!BH$1,'Official Medal Table'!$E:$E,'Each Gender Events'!BH$2)*'Medal values'!$B$3
+ COUNTIFS('Official Medal Table'!$I:$I,'Each Gender Events'!$A69,'Official Medal Table'!$C:$C,'Each Gender Events'!BH$1,'Official Medal Table'!$E:$E,'Each Gender Events'!BH$2)*'Medal values'!$B$3
+ COUNTIFS('Official Medal Table'!$F:$F,'Each Gender Events'!$A69,'Official Medal Table'!$C:$C,'Each Gender Events'!BH$1,'Official Medal Table'!$E:$E,"Mixed")*'Medal values'!$B$1/2
+ COUNTIFS('Official Medal Table'!$G:$G,'Each Gender Events'!$A69,'Official Medal Table'!$C:$C,'Each Gender Events'!BH$1,'Official Medal Table'!$E:$E,"Mixed")*'Medal values'!$B$2/2
+ COUNTIFS('Official Medal Table'!$H:$H,'Each Gender Events'!$A69,'Official Medal Table'!$C:$C,'Each Gender Events'!BH$1,'Official Medal Table'!$E:$E,"Mixed")*'Medal values'!$B$3/2
+ COUNTIFS('Official Medal Table'!$I:$I,'Each Gender Events'!$A69,'Official Medal Table'!$C:$C,'Each Gender Events'!BH$1,'Official Medal Table'!$E:$E,"Mixed")*'Medal values'!$B$3/2</f>
        <v>0</v>
      </c>
      <c r="BI69">
        <f>COUNTIFS('Official Medal Table'!$F:$F,'Each Gender Events'!$A69,'Official Medal Table'!$C:$C,'Each Gender Events'!BI$1,'Official Medal Table'!$E:$E,'Each Gender Events'!BI$2)*'Medal values'!$B$1
+ COUNTIFS('Official Medal Table'!$G:$G,'Each Gender Events'!$A69,'Official Medal Table'!$C:$C,'Each Gender Events'!BI$1,'Official Medal Table'!$E:$E,'Each Gender Events'!BI$2)*'Medal values'!$B$2
+ COUNTIFS('Official Medal Table'!$H:$H,'Each Gender Events'!$A69,'Official Medal Table'!$C:$C,'Each Gender Events'!BI$1,'Official Medal Table'!$E:$E,'Each Gender Events'!BI$2)*'Medal values'!$B$3
+ COUNTIFS('Official Medal Table'!$I:$I,'Each Gender Events'!$A69,'Official Medal Table'!$C:$C,'Each Gender Events'!BI$1,'Official Medal Table'!$E:$E,'Each Gender Events'!BI$2)*'Medal values'!$B$3
+ COUNTIFS('Official Medal Table'!$F:$F,'Each Gender Events'!$A69,'Official Medal Table'!$C:$C,'Each Gender Events'!BI$1,'Official Medal Table'!$E:$E,"Mixed")*'Medal values'!$B$1/2
+ COUNTIFS('Official Medal Table'!$G:$G,'Each Gender Events'!$A69,'Official Medal Table'!$C:$C,'Each Gender Events'!BI$1,'Official Medal Table'!$E:$E,"Mixed")*'Medal values'!$B$2/2
+ COUNTIFS('Official Medal Table'!$H:$H,'Each Gender Events'!$A69,'Official Medal Table'!$C:$C,'Each Gender Events'!BI$1,'Official Medal Table'!$E:$E,"Mixed")*'Medal values'!$B$3/2
+ COUNTIFS('Official Medal Table'!$I:$I,'Each Gender Events'!$A69,'Official Medal Table'!$C:$C,'Each Gender Events'!BI$1,'Official Medal Table'!$E:$E,"Mixed")*'Medal values'!$B$3/2</f>
        <v>0</v>
      </c>
      <c r="BJ69">
        <f>COUNTIFS('Official Medal Table'!$F:$F,'Each Gender Events'!$A69,'Official Medal Table'!$C:$C,'Each Gender Events'!BJ$1,'Official Medal Table'!$E:$E,'Each Gender Events'!BJ$2)*'Medal values'!$B$1
+ COUNTIFS('Official Medal Table'!$G:$G,'Each Gender Events'!$A69,'Official Medal Table'!$C:$C,'Each Gender Events'!BJ$1,'Official Medal Table'!$E:$E,'Each Gender Events'!BJ$2)*'Medal values'!$B$2
+ COUNTIFS('Official Medal Table'!$H:$H,'Each Gender Events'!$A69,'Official Medal Table'!$C:$C,'Each Gender Events'!BJ$1,'Official Medal Table'!$E:$E,'Each Gender Events'!BJ$2)*'Medal values'!$B$3
+ COUNTIFS('Official Medal Table'!$I:$I,'Each Gender Events'!$A69,'Official Medal Table'!$C:$C,'Each Gender Events'!BJ$1,'Official Medal Table'!$E:$E,'Each Gender Events'!BJ$2)*'Medal values'!$B$3
+ COUNTIFS('Official Medal Table'!$F:$F,'Each Gender Events'!$A69,'Official Medal Table'!$C:$C,'Each Gender Events'!BJ$1,'Official Medal Table'!$E:$E,"Mixed")*'Medal values'!$B$1/2
+ COUNTIFS('Official Medal Table'!$G:$G,'Each Gender Events'!$A69,'Official Medal Table'!$C:$C,'Each Gender Events'!BJ$1,'Official Medal Table'!$E:$E,"Mixed")*'Medal values'!$B$2/2
+ COUNTIFS('Official Medal Table'!$H:$H,'Each Gender Events'!$A69,'Official Medal Table'!$C:$C,'Each Gender Events'!BJ$1,'Official Medal Table'!$E:$E,"Mixed")*'Medal values'!$B$3/2
+ COUNTIFS('Official Medal Table'!$I:$I,'Each Gender Events'!$A69,'Official Medal Table'!$C:$C,'Each Gender Events'!BJ$1,'Official Medal Table'!$E:$E,"Mixed")*'Medal values'!$B$3/2</f>
        <v>0</v>
      </c>
      <c r="BK69">
        <f>COUNTIFS('Official Medal Table'!$F:$F,'Each Gender Events'!$A69,'Official Medal Table'!$C:$C,'Each Gender Events'!BK$1,'Official Medal Table'!$E:$E,'Each Gender Events'!BK$2)*'Medal values'!$B$1
+ COUNTIFS('Official Medal Table'!$G:$G,'Each Gender Events'!$A69,'Official Medal Table'!$C:$C,'Each Gender Events'!BK$1,'Official Medal Table'!$E:$E,'Each Gender Events'!BK$2)*'Medal values'!$B$2
+ COUNTIFS('Official Medal Table'!$H:$H,'Each Gender Events'!$A69,'Official Medal Table'!$C:$C,'Each Gender Events'!BK$1,'Official Medal Table'!$E:$E,'Each Gender Events'!BK$2)*'Medal values'!$B$3
+ COUNTIFS('Official Medal Table'!$I:$I,'Each Gender Events'!$A69,'Official Medal Table'!$C:$C,'Each Gender Events'!BK$1,'Official Medal Table'!$E:$E,'Each Gender Events'!BK$2)*'Medal values'!$B$3
+ COUNTIFS('Official Medal Table'!$F:$F,'Each Gender Events'!$A69,'Official Medal Table'!$C:$C,'Each Gender Events'!BK$1,'Official Medal Table'!$E:$E,"Mixed")*'Medal values'!$B$1/2
+ COUNTIFS('Official Medal Table'!$G:$G,'Each Gender Events'!$A69,'Official Medal Table'!$C:$C,'Each Gender Events'!BK$1,'Official Medal Table'!$E:$E,"Mixed")*'Medal values'!$B$2/2
+ COUNTIFS('Official Medal Table'!$H:$H,'Each Gender Events'!$A69,'Official Medal Table'!$C:$C,'Each Gender Events'!BK$1,'Official Medal Table'!$E:$E,"Mixed")*'Medal values'!$B$3/2
+ COUNTIFS('Official Medal Table'!$I:$I,'Each Gender Events'!$A69,'Official Medal Table'!$C:$C,'Each Gender Events'!BK$1,'Official Medal Table'!$E:$E,"Mixed")*'Medal values'!$B$3/2</f>
        <v>0</v>
      </c>
      <c r="BL69">
        <f>COUNTIFS('Official Medal Table'!$F:$F,'Each Gender Events'!$A69,'Official Medal Table'!$C:$C,'Each Gender Events'!BL$1,'Official Medal Table'!$E:$E,'Each Gender Events'!BL$2)*'Medal values'!$B$1
+ COUNTIFS('Official Medal Table'!$G:$G,'Each Gender Events'!$A69,'Official Medal Table'!$C:$C,'Each Gender Events'!BL$1,'Official Medal Table'!$E:$E,'Each Gender Events'!BL$2)*'Medal values'!$B$2
+ COUNTIFS('Official Medal Table'!$H:$H,'Each Gender Events'!$A69,'Official Medal Table'!$C:$C,'Each Gender Events'!BL$1,'Official Medal Table'!$E:$E,'Each Gender Events'!BL$2)*'Medal values'!$B$3
+ COUNTIFS('Official Medal Table'!$I:$I,'Each Gender Events'!$A69,'Official Medal Table'!$C:$C,'Each Gender Events'!BL$1,'Official Medal Table'!$E:$E,'Each Gender Events'!BL$2)*'Medal values'!$B$3
+ COUNTIFS('Official Medal Table'!$F:$F,'Each Gender Events'!$A69,'Official Medal Table'!$C:$C,'Each Gender Events'!BL$1,'Official Medal Table'!$E:$E,"Mixed")*'Medal values'!$B$1/2
+ COUNTIFS('Official Medal Table'!$G:$G,'Each Gender Events'!$A69,'Official Medal Table'!$C:$C,'Each Gender Events'!BL$1,'Official Medal Table'!$E:$E,"Mixed")*'Medal values'!$B$2/2
+ COUNTIFS('Official Medal Table'!$H:$H,'Each Gender Events'!$A69,'Official Medal Table'!$C:$C,'Each Gender Events'!BL$1,'Official Medal Table'!$E:$E,"Mixed")*'Medal values'!$B$3/2
+ COUNTIFS('Official Medal Table'!$I:$I,'Each Gender Events'!$A69,'Official Medal Table'!$C:$C,'Each Gender Events'!BL$1,'Official Medal Table'!$E:$E,"Mixed")*'Medal values'!$B$3/2</f>
        <v>0</v>
      </c>
      <c r="BM69">
        <f>COUNTIFS('Official Medal Table'!$F:$F,'Each Gender Events'!$A69,'Official Medal Table'!$C:$C,'Each Gender Events'!BM$1,'Official Medal Table'!$E:$E,'Each Gender Events'!BM$2)*'Medal values'!$B$1
+ COUNTIFS('Official Medal Table'!$G:$G,'Each Gender Events'!$A69,'Official Medal Table'!$C:$C,'Each Gender Events'!BM$1,'Official Medal Table'!$E:$E,'Each Gender Events'!BM$2)*'Medal values'!$B$2
+ COUNTIFS('Official Medal Table'!$H:$H,'Each Gender Events'!$A69,'Official Medal Table'!$C:$C,'Each Gender Events'!BM$1,'Official Medal Table'!$E:$E,'Each Gender Events'!BM$2)*'Medal values'!$B$3
+ COUNTIFS('Official Medal Table'!$I:$I,'Each Gender Events'!$A69,'Official Medal Table'!$C:$C,'Each Gender Events'!BM$1,'Official Medal Table'!$E:$E,'Each Gender Events'!BM$2)*'Medal values'!$B$3
+ COUNTIFS('Official Medal Table'!$F:$F,'Each Gender Events'!$A69,'Official Medal Table'!$C:$C,'Each Gender Events'!BM$1,'Official Medal Table'!$E:$E,"Mixed")*'Medal values'!$B$1/2
+ COUNTIFS('Official Medal Table'!$G:$G,'Each Gender Events'!$A69,'Official Medal Table'!$C:$C,'Each Gender Events'!BM$1,'Official Medal Table'!$E:$E,"Mixed")*'Medal values'!$B$2/2
+ COUNTIFS('Official Medal Table'!$H:$H,'Each Gender Events'!$A69,'Official Medal Table'!$C:$C,'Each Gender Events'!BM$1,'Official Medal Table'!$E:$E,"Mixed")*'Medal values'!$B$3/2
+ COUNTIFS('Official Medal Table'!$I:$I,'Each Gender Events'!$A69,'Official Medal Table'!$C:$C,'Each Gender Events'!BM$1,'Official Medal Table'!$E:$E,"Mixed")*'Medal values'!$B$3/2</f>
        <v>0</v>
      </c>
      <c r="BN69">
        <f>COUNTIFS('Official Medal Table'!$F:$F,'Each Gender Events'!$A69,'Official Medal Table'!$C:$C,'Each Gender Events'!BN$1,'Official Medal Table'!$E:$E,'Each Gender Events'!BN$2)*'Medal values'!$B$1
+ COUNTIFS('Official Medal Table'!$G:$G,'Each Gender Events'!$A69,'Official Medal Table'!$C:$C,'Each Gender Events'!BN$1,'Official Medal Table'!$E:$E,'Each Gender Events'!BN$2)*'Medal values'!$B$2
+ COUNTIFS('Official Medal Table'!$H:$H,'Each Gender Events'!$A69,'Official Medal Table'!$C:$C,'Each Gender Events'!BN$1,'Official Medal Table'!$E:$E,'Each Gender Events'!BN$2)*'Medal values'!$B$3
+ COUNTIFS('Official Medal Table'!$I:$I,'Each Gender Events'!$A69,'Official Medal Table'!$C:$C,'Each Gender Events'!BN$1,'Official Medal Table'!$E:$E,'Each Gender Events'!BN$2)*'Medal values'!$B$3
+ COUNTIFS('Official Medal Table'!$F:$F,'Each Gender Events'!$A69,'Official Medal Table'!$C:$C,'Each Gender Events'!BN$1,'Official Medal Table'!$E:$E,"Mixed")*'Medal values'!$B$1/2
+ COUNTIFS('Official Medal Table'!$G:$G,'Each Gender Events'!$A69,'Official Medal Table'!$C:$C,'Each Gender Events'!BN$1,'Official Medal Table'!$E:$E,"Mixed")*'Medal values'!$B$2/2
+ COUNTIFS('Official Medal Table'!$H:$H,'Each Gender Events'!$A69,'Official Medal Table'!$C:$C,'Each Gender Events'!BN$1,'Official Medal Table'!$E:$E,"Mixed")*'Medal values'!$B$3/2
+ COUNTIFS('Official Medal Table'!$I:$I,'Each Gender Events'!$A69,'Official Medal Table'!$C:$C,'Each Gender Events'!BN$1,'Official Medal Table'!$E:$E,"Mixed")*'Medal values'!$B$3/2</f>
        <v>0</v>
      </c>
      <c r="BO69">
        <f>COUNTIFS('Official Medal Table'!$F:$F,'Each Gender Events'!$A69,'Official Medal Table'!$C:$C,'Each Gender Events'!BO$1,'Official Medal Table'!$E:$E,'Each Gender Events'!BO$2)*'Medal values'!$B$1
+ COUNTIFS('Official Medal Table'!$G:$G,'Each Gender Events'!$A69,'Official Medal Table'!$C:$C,'Each Gender Events'!BO$1,'Official Medal Table'!$E:$E,'Each Gender Events'!BO$2)*'Medal values'!$B$2
+ COUNTIFS('Official Medal Table'!$H:$H,'Each Gender Events'!$A69,'Official Medal Table'!$C:$C,'Each Gender Events'!BO$1,'Official Medal Table'!$E:$E,'Each Gender Events'!BO$2)*'Medal values'!$B$3
+ COUNTIFS('Official Medal Table'!$I:$I,'Each Gender Events'!$A69,'Official Medal Table'!$C:$C,'Each Gender Events'!BO$1,'Official Medal Table'!$E:$E,'Each Gender Events'!BO$2)*'Medal values'!$B$3
+ COUNTIFS('Official Medal Table'!$F:$F,'Each Gender Events'!$A69,'Official Medal Table'!$C:$C,'Each Gender Events'!BO$1,'Official Medal Table'!$E:$E,"Mixed")*'Medal values'!$B$1/2
+ COUNTIFS('Official Medal Table'!$G:$G,'Each Gender Events'!$A69,'Official Medal Table'!$C:$C,'Each Gender Events'!BO$1,'Official Medal Table'!$E:$E,"Mixed")*'Medal values'!$B$2/2
+ COUNTIFS('Official Medal Table'!$H:$H,'Each Gender Events'!$A69,'Official Medal Table'!$C:$C,'Each Gender Events'!BO$1,'Official Medal Table'!$E:$E,"Mixed")*'Medal values'!$B$3/2
+ COUNTIFS('Official Medal Table'!$I:$I,'Each Gender Events'!$A69,'Official Medal Table'!$C:$C,'Each Gender Events'!BO$1,'Official Medal Table'!$E:$E,"Mixed")*'Medal values'!$B$3/2</f>
        <v>0</v>
      </c>
      <c r="BP69">
        <f>COUNTIFS('Official Medal Table'!$F:$F,'Each Gender Events'!$A69,'Official Medal Table'!$C:$C,'Each Gender Events'!BP$1,'Official Medal Table'!$E:$E,'Each Gender Events'!BP$2)*'Medal values'!$B$1
+ COUNTIFS('Official Medal Table'!$G:$G,'Each Gender Events'!$A69,'Official Medal Table'!$C:$C,'Each Gender Events'!BP$1,'Official Medal Table'!$E:$E,'Each Gender Events'!BP$2)*'Medal values'!$B$2
+ COUNTIFS('Official Medal Table'!$H:$H,'Each Gender Events'!$A69,'Official Medal Table'!$C:$C,'Each Gender Events'!BP$1,'Official Medal Table'!$E:$E,'Each Gender Events'!BP$2)*'Medal values'!$B$3
+ COUNTIFS('Official Medal Table'!$I:$I,'Each Gender Events'!$A69,'Official Medal Table'!$C:$C,'Each Gender Events'!BP$1,'Official Medal Table'!$E:$E,'Each Gender Events'!BP$2)*'Medal values'!$B$3
+ COUNTIFS('Official Medal Table'!$F:$F,'Each Gender Events'!$A69,'Official Medal Table'!$C:$C,'Each Gender Events'!BP$1,'Official Medal Table'!$E:$E,"Mixed")*'Medal values'!$B$1/2
+ COUNTIFS('Official Medal Table'!$G:$G,'Each Gender Events'!$A69,'Official Medal Table'!$C:$C,'Each Gender Events'!BP$1,'Official Medal Table'!$E:$E,"Mixed")*'Medal values'!$B$2/2
+ COUNTIFS('Official Medal Table'!$H:$H,'Each Gender Events'!$A69,'Official Medal Table'!$C:$C,'Each Gender Events'!BP$1,'Official Medal Table'!$E:$E,"Mixed")*'Medal values'!$B$3/2
+ COUNTIFS('Official Medal Table'!$I:$I,'Each Gender Events'!$A69,'Official Medal Table'!$C:$C,'Each Gender Events'!BP$1,'Official Medal Table'!$E:$E,"Mixed")*'Medal values'!$B$3/2</f>
        <v>0</v>
      </c>
      <c r="BQ69">
        <f>COUNTIFS('Official Medal Table'!$F:$F,'Each Gender Events'!$A69,'Official Medal Table'!$C:$C,'Each Gender Events'!BQ$1,'Official Medal Table'!$E:$E,'Each Gender Events'!BQ$2)*'Medal values'!$B$1
+ COUNTIFS('Official Medal Table'!$G:$G,'Each Gender Events'!$A69,'Official Medal Table'!$C:$C,'Each Gender Events'!BQ$1,'Official Medal Table'!$E:$E,'Each Gender Events'!BQ$2)*'Medal values'!$B$2
+ COUNTIFS('Official Medal Table'!$H:$H,'Each Gender Events'!$A69,'Official Medal Table'!$C:$C,'Each Gender Events'!BQ$1,'Official Medal Table'!$E:$E,'Each Gender Events'!BQ$2)*'Medal values'!$B$3
+ COUNTIFS('Official Medal Table'!$I:$I,'Each Gender Events'!$A69,'Official Medal Table'!$C:$C,'Each Gender Events'!BQ$1,'Official Medal Table'!$E:$E,'Each Gender Events'!BQ$2)*'Medal values'!$B$3
+ COUNTIFS('Official Medal Table'!$F:$F,'Each Gender Events'!$A69,'Official Medal Table'!$C:$C,'Each Gender Events'!BQ$1,'Official Medal Table'!$E:$E,"Mixed")*'Medal values'!$B$1/2
+ COUNTIFS('Official Medal Table'!$G:$G,'Each Gender Events'!$A69,'Official Medal Table'!$C:$C,'Each Gender Events'!BQ$1,'Official Medal Table'!$E:$E,"Mixed")*'Medal values'!$B$2/2
+ COUNTIFS('Official Medal Table'!$H:$H,'Each Gender Events'!$A69,'Official Medal Table'!$C:$C,'Each Gender Events'!BQ$1,'Official Medal Table'!$E:$E,"Mixed")*'Medal values'!$B$3/2
+ COUNTIFS('Official Medal Table'!$I:$I,'Each Gender Events'!$A69,'Official Medal Table'!$C:$C,'Each Gender Events'!BQ$1,'Official Medal Table'!$E:$E,"Mixed")*'Medal values'!$B$3/2</f>
        <v>0</v>
      </c>
      <c r="BR69">
        <f>COUNTIFS('Official Medal Table'!$F:$F,'Each Gender Events'!$A69,'Official Medal Table'!$C:$C,'Each Gender Events'!BR$1,'Official Medal Table'!$E:$E,'Each Gender Events'!BR$2)*'Medal values'!$B$1
+ COUNTIFS('Official Medal Table'!$G:$G,'Each Gender Events'!$A69,'Official Medal Table'!$C:$C,'Each Gender Events'!BR$1,'Official Medal Table'!$E:$E,'Each Gender Events'!BR$2)*'Medal values'!$B$2
+ COUNTIFS('Official Medal Table'!$H:$H,'Each Gender Events'!$A69,'Official Medal Table'!$C:$C,'Each Gender Events'!BR$1,'Official Medal Table'!$E:$E,'Each Gender Events'!BR$2)*'Medal values'!$B$3
+ COUNTIFS('Official Medal Table'!$I:$I,'Each Gender Events'!$A69,'Official Medal Table'!$C:$C,'Each Gender Events'!BR$1,'Official Medal Table'!$E:$E,'Each Gender Events'!BR$2)*'Medal values'!$B$3
+ COUNTIFS('Official Medal Table'!$F:$F,'Each Gender Events'!$A69,'Official Medal Table'!$C:$C,'Each Gender Events'!BR$1,'Official Medal Table'!$E:$E,"Mixed")*'Medal values'!$B$1/2
+ COUNTIFS('Official Medal Table'!$G:$G,'Each Gender Events'!$A69,'Official Medal Table'!$C:$C,'Each Gender Events'!BR$1,'Official Medal Table'!$E:$E,"Mixed")*'Medal values'!$B$2/2
+ COUNTIFS('Official Medal Table'!$H:$H,'Each Gender Events'!$A69,'Official Medal Table'!$C:$C,'Each Gender Events'!BR$1,'Official Medal Table'!$E:$E,"Mixed")*'Medal values'!$B$3/2
+ COUNTIFS('Official Medal Table'!$I:$I,'Each Gender Events'!$A69,'Official Medal Table'!$C:$C,'Each Gender Events'!BR$1,'Official Medal Table'!$E:$E,"Mixed")*'Medal values'!$B$3/2</f>
        <v>0</v>
      </c>
      <c r="BS69">
        <f>COUNTIFS('Official Medal Table'!$F:$F,'Each Gender Events'!$A69,'Official Medal Table'!$C:$C,'Each Gender Events'!BS$1,'Official Medal Table'!$E:$E,'Each Gender Events'!BS$2)*'Medal values'!$B$1
+ COUNTIFS('Official Medal Table'!$G:$G,'Each Gender Events'!$A69,'Official Medal Table'!$C:$C,'Each Gender Events'!BS$1,'Official Medal Table'!$E:$E,'Each Gender Events'!BS$2)*'Medal values'!$B$2
+ COUNTIFS('Official Medal Table'!$H:$H,'Each Gender Events'!$A69,'Official Medal Table'!$C:$C,'Each Gender Events'!BS$1,'Official Medal Table'!$E:$E,'Each Gender Events'!BS$2)*'Medal values'!$B$3
+ COUNTIFS('Official Medal Table'!$I:$I,'Each Gender Events'!$A69,'Official Medal Table'!$C:$C,'Each Gender Events'!BS$1,'Official Medal Table'!$E:$E,'Each Gender Events'!BS$2)*'Medal values'!$B$3
+ COUNTIFS('Official Medal Table'!$F:$F,'Each Gender Events'!$A69,'Official Medal Table'!$C:$C,'Each Gender Events'!BS$1,'Official Medal Table'!$E:$E,"Mixed")*'Medal values'!$B$1/2
+ COUNTIFS('Official Medal Table'!$G:$G,'Each Gender Events'!$A69,'Official Medal Table'!$C:$C,'Each Gender Events'!BS$1,'Official Medal Table'!$E:$E,"Mixed")*'Medal values'!$B$2/2
+ COUNTIFS('Official Medal Table'!$H:$H,'Each Gender Events'!$A69,'Official Medal Table'!$C:$C,'Each Gender Events'!BS$1,'Official Medal Table'!$E:$E,"Mixed")*'Medal values'!$B$3/2
+ COUNTIFS('Official Medal Table'!$I:$I,'Each Gender Events'!$A69,'Official Medal Table'!$C:$C,'Each Gender Events'!BS$1,'Official Medal Table'!$E:$E,"Mixed")*'Medal values'!$B$3/2</f>
        <v>0</v>
      </c>
      <c r="BT69">
        <f>COUNTIFS('Official Medal Table'!$F:$F,'Each Gender Events'!$A69,'Official Medal Table'!$C:$C,'Each Gender Events'!BT$1,'Official Medal Table'!$E:$E,'Each Gender Events'!BT$2)*'Medal values'!$B$1
+ COUNTIFS('Official Medal Table'!$G:$G,'Each Gender Events'!$A69,'Official Medal Table'!$C:$C,'Each Gender Events'!BT$1,'Official Medal Table'!$E:$E,'Each Gender Events'!BT$2)*'Medal values'!$B$2
+ COUNTIFS('Official Medal Table'!$H:$H,'Each Gender Events'!$A69,'Official Medal Table'!$C:$C,'Each Gender Events'!BT$1,'Official Medal Table'!$E:$E,'Each Gender Events'!BT$2)*'Medal values'!$B$3
+ COUNTIFS('Official Medal Table'!$I:$I,'Each Gender Events'!$A69,'Official Medal Table'!$C:$C,'Each Gender Events'!BT$1,'Official Medal Table'!$E:$E,'Each Gender Events'!BT$2)*'Medal values'!$B$3
+ COUNTIFS('Official Medal Table'!$F:$F,'Each Gender Events'!$A69,'Official Medal Table'!$C:$C,'Each Gender Events'!BT$1,'Official Medal Table'!$E:$E,"Mixed")*'Medal values'!$B$1/2
+ COUNTIFS('Official Medal Table'!$G:$G,'Each Gender Events'!$A69,'Official Medal Table'!$C:$C,'Each Gender Events'!BT$1,'Official Medal Table'!$E:$E,"Mixed")*'Medal values'!$B$2/2
+ COUNTIFS('Official Medal Table'!$H:$H,'Each Gender Events'!$A69,'Official Medal Table'!$C:$C,'Each Gender Events'!BT$1,'Official Medal Table'!$E:$E,"Mixed")*'Medal values'!$B$3/2
+ COUNTIFS('Official Medal Table'!$I:$I,'Each Gender Events'!$A69,'Official Medal Table'!$C:$C,'Each Gender Events'!BT$1,'Official Medal Table'!$E:$E,"Mixed")*'Medal values'!$B$3/2</f>
        <v>0</v>
      </c>
      <c r="BU69">
        <f>COUNTIFS('Official Medal Table'!$F:$F,'Each Gender Events'!$A69,'Official Medal Table'!$C:$C,'Each Gender Events'!BU$1,'Official Medal Table'!$E:$E,'Each Gender Events'!BU$2)*'Medal values'!$B$1
+ COUNTIFS('Official Medal Table'!$G:$G,'Each Gender Events'!$A69,'Official Medal Table'!$C:$C,'Each Gender Events'!BU$1,'Official Medal Table'!$E:$E,'Each Gender Events'!BU$2)*'Medal values'!$B$2
+ COUNTIFS('Official Medal Table'!$H:$H,'Each Gender Events'!$A69,'Official Medal Table'!$C:$C,'Each Gender Events'!BU$1,'Official Medal Table'!$E:$E,'Each Gender Events'!BU$2)*'Medal values'!$B$3
+ COUNTIFS('Official Medal Table'!$I:$I,'Each Gender Events'!$A69,'Official Medal Table'!$C:$C,'Each Gender Events'!BU$1,'Official Medal Table'!$E:$E,'Each Gender Events'!BU$2)*'Medal values'!$B$3
+ COUNTIFS('Official Medal Table'!$F:$F,'Each Gender Events'!$A69,'Official Medal Table'!$C:$C,'Each Gender Events'!BU$1,'Official Medal Table'!$E:$E,"Mixed")*'Medal values'!$B$1/2
+ COUNTIFS('Official Medal Table'!$G:$G,'Each Gender Events'!$A69,'Official Medal Table'!$C:$C,'Each Gender Events'!BU$1,'Official Medal Table'!$E:$E,"Mixed")*'Medal values'!$B$2/2
+ COUNTIFS('Official Medal Table'!$H:$H,'Each Gender Events'!$A69,'Official Medal Table'!$C:$C,'Each Gender Events'!BU$1,'Official Medal Table'!$E:$E,"Mixed")*'Medal values'!$B$3/2
+ COUNTIFS('Official Medal Table'!$I:$I,'Each Gender Events'!$A69,'Official Medal Table'!$C:$C,'Each Gender Events'!BU$1,'Official Medal Table'!$E:$E,"Mixed")*'Medal values'!$B$3/2</f>
        <v>0</v>
      </c>
      <c r="BV69">
        <f>COUNTIFS('Official Medal Table'!$F:$F,'Each Gender Events'!$A69,'Official Medal Table'!$C:$C,'Each Gender Events'!BV$1,'Official Medal Table'!$E:$E,'Each Gender Events'!BV$2)*'Medal values'!$B$1
+ COUNTIFS('Official Medal Table'!$G:$G,'Each Gender Events'!$A69,'Official Medal Table'!$C:$C,'Each Gender Events'!BV$1,'Official Medal Table'!$E:$E,'Each Gender Events'!BV$2)*'Medal values'!$B$2
+ COUNTIFS('Official Medal Table'!$H:$H,'Each Gender Events'!$A69,'Official Medal Table'!$C:$C,'Each Gender Events'!BV$1,'Official Medal Table'!$E:$E,'Each Gender Events'!BV$2)*'Medal values'!$B$3
+ COUNTIFS('Official Medal Table'!$I:$I,'Each Gender Events'!$A69,'Official Medal Table'!$C:$C,'Each Gender Events'!BV$1,'Official Medal Table'!$E:$E,'Each Gender Events'!BV$2)*'Medal values'!$B$3
+ COUNTIFS('Official Medal Table'!$F:$F,'Each Gender Events'!$A69,'Official Medal Table'!$C:$C,'Each Gender Events'!BV$1,'Official Medal Table'!$E:$E,"Mixed")*'Medal values'!$B$1/2
+ COUNTIFS('Official Medal Table'!$G:$G,'Each Gender Events'!$A69,'Official Medal Table'!$C:$C,'Each Gender Events'!BV$1,'Official Medal Table'!$E:$E,"Mixed")*'Medal values'!$B$2/2
+ COUNTIFS('Official Medal Table'!$H:$H,'Each Gender Events'!$A69,'Official Medal Table'!$C:$C,'Each Gender Events'!BV$1,'Official Medal Table'!$E:$E,"Mixed")*'Medal values'!$B$3/2
+ COUNTIFS('Official Medal Table'!$I:$I,'Each Gender Events'!$A69,'Official Medal Table'!$C:$C,'Each Gender Events'!BV$1,'Official Medal Table'!$E:$E,"Mixed")*'Medal values'!$B$3/2</f>
        <v>0</v>
      </c>
      <c r="BW69">
        <f>COUNTIFS('Official Medal Table'!$F:$F,'Each Gender Events'!$A69,'Official Medal Table'!$C:$C,'Each Gender Events'!BW$1,'Official Medal Table'!$E:$E,'Each Gender Events'!BW$2)*'Medal values'!$B$1
+ COUNTIFS('Official Medal Table'!$G:$G,'Each Gender Events'!$A69,'Official Medal Table'!$C:$C,'Each Gender Events'!BW$1,'Official Medal Table'!$E:$E,'Each Gender Events'!BW$2)*'Medal values'!$B$2
+ COUNTIFS('Official Medal Table'!$H:$H,'Each Gender Events'!$A69,'Official Medal Table'!$C:$C,'Each Gender Events'!BW$1,'Official Medal Table'!$E:$E,'Each Gender Events'!BW$2)*'Medal values'!$B$3
+ COUNTIFS('Official Medal Table'!$I:$I,'Each Gender Events'!$A69,'Official Medal Table'!$C:$C,'Each Gender Events'!BW$1,'Official Medal Table'!$E:$E,'Each Gender Events'!BW$2)*'Medal values'!$B$3
+ COUNTIFS('Official Medal Table'!$F:$F,'Each Gender Events'!$A69,'Official Medal Table'!$C:$C,'Each Gender Events'!BW$1,'Official Medal Table'!$E:$E,"Mixed")*'Medal values'!$B$1/2
+ COUNTIFS('Official Medal Table'!$G:$G,'Each Gender Events'!$A69,'Official Medal Table'!$C:$C,'Each Gender Events'!BW$1,'Official Medal Table'!$E:$E,"Mixed")*'Medal values'!$B$2/2
+ COUNTIFS('Official Medal Table'!$H:$H,'Each Gender Events'!$A69,'Official Medal Table'!$C:$C,'Each Gender Events'!BW$1,'Official Medal Table'!$E:$E,"Mixed")*'Medal values'!$B$3/2
+ COUNTIFS('Official Medal Table'!$I:$I,'Each Gender Events'!$A69,'Official Medal Table'!$C:$C,'Each Gender Events'!BW$1,'Official Medal Table'!$E:$E,"Mixed")*'Medal values'!$B$3/2</f>
        <v>0</v>
      </c>
      <c r="BX69">
        <f>COUNTIFS('Official Medal Table'!$F:$F,'Each Gender Events'!$A69,'Official Medal Table'!$C:$C,'Each Gender Events'!BX$1,'Official Medal Table'!$E:$E,'Each Gender Events'!BX$2)*'Medal values'!$B$1
+ COUNTIFS('Official Medal Table'!$G:$G,'Each Gender Events'!$A69,'Official Medal Table'!$C:$C,'Each Gender Events'!BX$1,'Official Medal Table'!$E:$E,'Each Gender Events'!BX$2)*'Medal values'!$B$2
+ COUNTIFS('Official Medal Table'!$H:$H,'Each Gender Events'!$A69,'Official Medal Table'!$C:$C,'Each Gender Events'!BX$1,'Official Medal Table'!$E:$E,'Each Gender Events'!BX$2)*'Medal values'!$B$3
+ COUNTIFS('Official Medal Table'!$I:$I,'Each Gender Events'!$A69,'Official Medal Table'!$C:$C,'Each Gender Events'!BX$1,'Official Medal Table'!$E:$E,'Each Gender Events'!BX$2)*'Medal values'!$B$3
+ COUNTIFS('Official Medal Table'!$F:$F,'Each Gender Events'!$A69,'Official Medal Table'!$C:$C,'Each Gender Events'!BX$1,'Official Medal Table'!$E:$E,"Mixed")*'Medal values'!$B$1/2
+ COUNTIFS('Official Medal Table'!$G:$G,'Each Gender Events'!$A69,'Official Medal Table'!$C:$C,'Each Gender Events'!BX$1,'Official Medal Table'!$E:$E,"Mixed")*'Medal values'!$B$2/2
+ COUNTIFS('Official Medal Table'!$H:$H,'Each Gender Events'!$A69,'Official Medal Table'!$C:$C,'Each Gender Events'!BX$1,'Official Medal Table'!$E:$E,"Mixed")*'Medal values'!$B$3/2
+ COUNTIFS('Official Medal Table'!$I:$I,'Each Gender Events'!$A69,'Official Medal Table'!$C:$C,'Each Gender Events'!BX$1,'Official Medal Table'!$E:$E,"Mixed")*'Medal values'!$B$3/2</f>
        <v>0</v>
      </c>
      <c r="BY69">
        <f>COUNTIFS('Official Medal Table'!$F:$F,'Each Gender Events'!$A69,'Official Medal Table'!$C:$C,'Each Gender Events'!BY$1,'Official Medal Table'!$E:$E,'Each Gender Events'!BY$2)*'Medal values'!$B$1
+ COUNTIFS('Official Medal Table'!$G:$G,'Each Gender Events'!$A69,'Official Medal Table'!$C:$C,'Each Gender Events'!BY$1,'Official Medal Table'!$E:$E,'Each Gender Events'!BY$2)*'Medal values'!$B$2
+ COUNTIFS('Official Medal Table'!$H:$H,'Each Gender Events'!$A69,'Official Medal Table'!$C:$C,'Each Gender Events'!BY$1,'Official Medal Table'!$E:$E,'Each Gender Events'!BY$2)*'Medal values'!$B$3
+ COUNTIFS('Official Medal Table'!$I:$I,'Each Gender Events'!$A69,'Official Medal Table'!$C:$C,'Each Gender Events'!BY$1,'Official Medal Table'!$E:$E,'Each Gender Events'!BY$2)*'Medal values'!$B$3
+ COUNTIFS('Official Medal Table'!$F:$F,'Each Gender Events'!$A69,'Official Medal Table'!$C:$C,'Each Gender Events'!BY$1,'Official Medal Table'!$E:$E,"Mixed")*'Medal values'!$B$1/2
+ COUNTIFS('Official Medal Table'!$G:$G,'Each Gender Events'!$A69,'Official Medal Table'!$C:$C,'Each Gender Events'!BY$1,'Official Medal Table'!$E:$E,"Mixed")*'Medal values'!$B$2/2
+ COUNTIFS('Official Medal Table'!$H:$H,'Each Gender Events'!$A69,'Official Medal Table'!$C:$C,'Each Gender Events'!BY$1,'Official Medal Table'!$E:$E,"Mixed")*'Medal values'!$B$3/2
+ COUNTIFS('Official Medal Table'!$I:$I,'Each Gender Events'!$A69,'Official Medal Table'!$C:$C,'Each Gender Events'!BY$1,'Official Medal Table'!$E:$E,"Mixed")*'Medal values'!$B$3/2</f>
        <v>0</v>
      </c>
      <c r="BZ69">
        <f>COUNTIFS('Official Medal Table'!$F:$F,'Each Gender Events'!$A69,'Official Medal Table'!$C:$C,'Each Gender Events'!BZ$1,'Official Medal Table'!$E:$E,'Each Gender Events'!BZ$2)*'Medal values'!$B$1
+ COUNTIFS('Official Medal Table'!$G:$G,'Each Gender Events'!$A69,'Official Medal Table'!$C:$C,'Each Gender Events'!BZ$1,'Official Medal Table'!$E:$E,'Each Gender Events'!BZ$2)*'Medal values'!$B$2
+ COUNTIFS('Official Medal Table'!$H:$H,'Each Gender Events'!$A69,'Official Medal Table'!$C:$C,'Each Gender Events'!BZ$1,'Official Medal Table'!$E:$E,'Each Gender Events'!BZ$2)*'Medal values'!$B$3
+ COUNTIFS('Official Medal Table'!$I:$I,'Each Gender Events'!$A69,'Official Medal Table'!$C:$C,'Each Gender Events'!BZ$1,'Official Medal Table'!$E:$E,'Each Gender Events'!BZ$2)*'Medal values'!$B$3
+ COUNTIFS('Official Medal Table'!$F:$F,'Each Gender Events'!$A69,'Official Medal Table'!$C:$C,'Each Gender Events'!BZ$1,'Official Medal Table'!$E:$E,"Mixed")*'Medal values'!$B$1/2
+ COUNTIFS('Official Medal Table'!$G:$G,'Each Gender Events'!$A69,'Official Medal Table'!$C:$C,'Each Gender Events'!BZ$1,'Official Medal Table'!$E:$E,"Mixed")*'Medal values'!$B$2/2
+ COUNTIFS('Official Medal Table'!$H:$H,'Each Gender Events'!$A69,'Official Medal Table'!$C:$C,'Each Gender Events'!BZ$1,'Official Medal Table'!$E:$E,"Mixed")*'Medal values'!$B$3/2
+ COUNTIFS('Official Medal Table'!$I:$I,'Each Gender Events'!$A69,'Official Medal Table'!$C:$C,'Each Gender Events'!BZ$1,'Official Medal Table'!$E:$E,"Mixed")*'Medal values'!$B$3/2</f>
        <v>0</v>
      </c>
      <c r="CA69">
        <f>COUNTIFS('Official Medal Table'!$F:$F,'Each Gender Events'!$A69,'Official Medal Table'!$C:$C,'Each Gender Events'!CA$1,'Official Medal Table'!$E:$E,'Each Gender Events'!CA$2)*'Medal values'!$B$1
+ COUNTIFS('Official Medal Table'!$G:$G,'Each Gender Events'!$A69,'Official Medal Table'!$C:$C,'Each Gender Events'!CA$1,'Official Medal Table'!$E:$E,'Each Gender Events'!CA$2)*'Medal values'!$B$2
+ COUNTIFS('Official Medal Table'!$H:$H,'Each Gender Events'!$A69,'Official Medal Table'!$C:$C,'Each Gender Events'!CA$1,'Official Medal Table'!$E:$E,'Each Gender Events'!CA$2)*'Medal values'!$B$3
+ COUNTIFS('Official Medal Table'!$I:$I,'Each Gender Events'!$A69,'Official Medal Table'!$C:$C,'Each Gender Events'!CA$1,'Official Medal Table'!$E:$E,'Each Gender Events'!CA$2)*'Medal values'!$B$3
+ COUNTIFS('Official Medal Table'!$F:$F,'Each Gender Events'!$A69,'Official Medal Table'!$C:$C,'Each Gender Events'!CA$1,'Official Medal Table'!$E:$E,"Mixed")*'Medal values'!$B$1/2
+ COUNTIFS('Official Medal Table'!$G:$G,'Each Gender Events'!$A69,'Official Medal Table'!$C:$C,'Each Gender Events'!CA$1,'Official Medal Table'!$E:$E,"Mixed")*'Medal values'!$B$2/2
+ COUNTIFS('Official Medal Table'!$H:$H,'Each Gender Events'!$A69,'Official Medal Table'!$C:$C,'Each Gender Events'!CA$1,'Official Medal Table'!$E:$E,"Mixed")*'Medal values'!$B$3/2
+ COUNTIFS('Official Medal Table'!$I:$I,'Each Gender Events'!$A69,'Official Medal Table'!$C:$C,'Each Gender Events'!CA$1,'Official Medal Table'!$E:$E,"Mixed")*'Medal values'!$B$3/2</f>
        <v>0</v>
      </c>
      <c r="CB69">
        <f>COUNTIFS('Official Medal Table'!$F:$F,'Each Gender Events'!$A69,'Official Medal Table'!$C:$C,'Each Gender Events'!CB$1,'Official Medal Table'!$E:$E,'Each Gender Events'!CB$2)*'Medal values'!$B$1
+ COUNTIFS('Official Medal Table'!$G:$G,'Each Gender Events'!$A69,'Official Medal Table'!$C:$C,'Each Gender Events'!CB$1,'Official Medal Table'!$E:$E,'Each Gender Events'!CB$2)*'Medal values'!$B$2
+ COUNTIFS('Official Medal Table'!$H:$H,'Each Gender Events'!$A69,'Official Medal Table'!$C:$C,'Each Gender Events'!CB$1,'Official Medal Table'!$E:$E,'Each Gender Events'!CB$2)*'Medal values'!$B$3
+ COUNTIFS('Official Medal Table'!$I:$I,'Each Gender Events'!$A69,'Official Medal Table'!$C:$C,'Each Gender Events'!CB$1,'Official Medal Table'!$E:$E,'Each Gender Events'!CB$2)*'Medal values'!$B$3
+ COUNTIFS('Official Medal Table'!$F:$F,'Each Gender Events'!$A69,'Official Medal Table'!$C:$C,'Each Gender Events'!CB$1,'Official Medal Table'!$E:$E,"Mixed")*'Medal values'!$B$1/2
+ COUNTIFS('Official Medal Table'!$G:$G,'Each Gender Events'!$A69,'Official Medal Table'!$C:$C,'Each Gender Events'!CB$1,'Official Medal Table'!$E:$E,"Mixed")*'Medal values'!$B$2/2
+ COUNTIFS('Official Medal Table'!$H:$H,'Each Gender Events'!$A69,'Official Medal Table'!$C:$C,'Each Gender Events'!CB$1,'Official Medal Table'!$E:$E,"Mixed")*'Medal values'!$B$3/2
+ COUNTIFS('Official Medal Table'!$I:$I,'Each Gender Events'!$A69,'Official Medal Table'!$C:$C,'Each Gender Events'!CB$1,'Official Medal Table'!$E:$E,"Mixed")*'Medal values'!$B$3/2</f>
        <v>0</v>
      </c>
      <c r="CC69">
        <f>COUNTIFS('Official Medal Table'!$F:$F,'Each Gender Events'!$A69,'Official Medal Table'!$C:$C,'Each Gender Events'!CC$1,'Official Medal Table'!$E:$E,'Each Gender Events'!CC$2)*'Medal values'!$B$1
+ COUNTIFS('Official Medal Table'!$G:$G,'Each Gender Events'!$A69,'Official Medal Table'!$C:$C,'Each Gender Events'!CC$1,'Official Medal Table'!$E:$E,'Each Gender Events'!CC$2)*'Medal values'!$B$2
+ COUNTIFS('Official Medal Table'!$H:$H,'Each Gender Events'!$A69,'Official Medal Table'!$C:$C,'Each Gender Events'!CC$1,'Official Medal Table'!$E:$E,'Each Gender Events'!CC$2)*'Medal values'!$B$3
+ COUNTIFS('Official Medal Table'!$I:$I,'Each Gender Events'!$A69,'Official Medal Table'!$C:$C,'Each Gender Events'!CC$1,'Official Medal Table'!$E:$E,'Each Gender Events'!CC$2)*'Medal values'!$B$3
+ COUNTIFS('Official Medal Table'!$F:$F,'Each Gender Events'!$A69,'Official Medal Table'!$C:$C,'Each Gender Events'!CC$1,'Official Medal Table'!$E:$E,"Mixed")*'Medal values'!$B$1/2
+ COUNTIFS('Official Medal Table'!$G:$G,'Each Gender Events'!$A69,'Official Medal Table'!$C:$C,'Each Gender Events'!CC$1,'Official Medal Table'!$E:$E,"Mixed")*'Medal values'!$B$2/2
+ COUNTIFS('Official Medal Table'!$H:$H,'Each Gender Events'!$A69,'Official Medal Table'!$C:$C,'Each Gender Events'!CC$1,'Official Medal Table'!$E:$E,"Mixed")*'Medal values'!$B$3/2
+ COUNTIFS('Official Medal Table'!$I:$I,'Each Gender Events'!$A69,'Official Medal Table'!$C:$C,'Each Gender Events'!CC$1,'Official Medal Table'!$E:$E,"Mixed")*'Medal values'!$B$3/2</f>
        <v>0</v>
      </c>
      <c r="CD69">
        <f>COUNTIFS('Official Medal Table'!$F:$F,'Each Gender Events'!$A69,'Official Medal Table'!$C:$C,'Each Gender Events'!CD$1,'Official Medal Table'!$E:$E,'Each Gender Events'!CD$2)*'Medal values'!$B$1
+ COUNTIFS('Official Medal Table'!$G:$G,'Each Gender Events'!$A69,'Official Medal Table'!$C:$C,'Each Gender Events'!CD$1,'Official Medal Table'!$E:$E,'Each Gender Events'!CD$2)*'Medal values'!$B$2
+ COUNTIFS('Official Medal Table'!$H:$H,'Each Gender Events'!$A69,'Official Medal Table'!$C:$C,'Each Gender Events'!CD$1,'Official Medal Table'!$E:$E,'Each Gender Events'!CD$2)*'Medal values'!$B$3
+ COUNTIFS('Official Medal Table'!$I:$I,'Each Gender Events'!$A69,'Official Medal Table'!$C:$C,'Each Gender Events'!CD$1,'Official Medal Table'!$E:$E,'Each Gender Events'!CD$2)*'Medal values'!$B$3
+ COUNTIFS('Official Medal Table'!$F:$F,'Each Gender Events'!$A69,'Official Medal Table'!$C:$C,'Each Gender Events'!CD$1,'Official Medal Table'!$E:$E,"Mixed")*'Medal values'!$B$1/2
+ COUNTIFS('Official Medal Table'!$G:$G,'Each Gender Events'!$A69,'Official Medal Table'!$C:$C,'Each Gender Events'!CD$1,'Official Medal Table'!$E:$E,"Mixed")*'Medal values'!$B$2/2
+ COUNTIFS('Official Medal Table'!$H:$H,'Each Gender Events'!$A69,'Official Medal Table'!$C:$C,'Each Gender Events'!CD$1,'Official Medal Table'!$E:$E,"Mixed")*'Medal values'!$B$3/2
+ COUNTIFS('Official Medal Table'!$I:$I,'Each Gender Events'!$A69,'Official Medal Table'!$C:$C,'Each Gender Events'!CD$1,'Official Medal Table'!$E:$E,"Mixed")*'Medal values'!$B$3/2</f>
        <v>0</v>
      </c>
      <c r="CE69">
        <f>COUNTIFS('Official Medal Table'!$F:$F,'Each Gender Events'!$A69,'Official Medal Table'!$C:$C,'Each Gender Events'!CE$1,'Official Medal Table'!$E:$E,'Each Gender Events'!CE$2)*'Medal values'!$B$1
+ COUNTIFS('Official Medal Table'!$G:$G,'Each Gender Events'!$A69,'Official Medal Table'!$C:$C,'Each Gender Events'!CE$1,'Official Medal Table'!$E:$E,'Each Gender Events'!CE$2)*'Medal values'!$B$2
+ COUNTIFS('Official Medal Table'!$H:$H,'Each Gender Events'!$A69,'Official Medal Table'!$C:$C,'Each Gender Events'!CE$1,'Official Medal Table'!$E:$E,'Each Gender Events'!CE$2)*'Medal values'!$B$3
+ COUNTIFS('Official Medal Table'!$I:$I,'Each Gender Events'!$A69,'Official Medal Table'!$C:$C,'Each Gender Events'!CE$1,'Official Medal Table'!$E:$E,'Each Gender Events'!CE$2)*'Medal values'!$B$3
+ COUNTIFS('Official Medal Table'!$F:$F,'Each Gender Events'!$A69,'Official Medal Table'!$C:$C,'Each Gender Events'!CE$1,'Official Medal Table'!$E:$E,"Mixed")*'Medal values'!$B$1/2
+ COUNTIFS('Official Medal Table'!$G:$G,'Each Gender Events'!$A69,'Official Medal Table'!$C:$C,'Each Gender Events'!CE$1,'Official Medal Table'!$E:$E,"Mixed")*'Medal values'!$B$2/2
+ COUNTIFS('Official Medal Table'!$H:$H,'Each Gender Events'!$A69,'Official Medal Table'!$C:$C,'Each Gender Events'!CE$1,'Official Medal Table'!$E:$E,"Mixed")*'Medal values'!$B$3/2
+ COUNTIFS('Official Medal Table'!$I:$I,'Each Gender Events'!$A69,'Official Medal Table'!$C:$C,'Each Gender Events'!CE$1,'Official Medal Table'!$E:$E,"Mixed")*'Medal values'!$B$3/2</f>
        <v>0</v>
      </c>
      <c r="CF69">
        <f>COUNTIFS('Official Medal Table'!$F:$F,'Each Gender Events'!$A69,'Official Medal Table'!$C:$C,'Each Gender Events'!CF$1,'Official Medal Table'!$E:$E,'Each Gender Events'!CF$2)*'Medal values'!$B$1
+ COUNTIFS('Official Medal Table'!$G:$G,'Each Gender Events'!$A69,'Official Medal Table'!$C:$C,'Each Gender Events'!CF$1,'Official Medal Table'!$E:$E,'Each Gender Events'!CF$2)*'Medal values'!$B$2
+ COUNTIFS('Official Medal Table'!$H:$H,'Each Gender Events'!$A69,'Official Medal Table'!$C:$C,'Each Gender Events'!CF$1,'Official Medal Table'!$E:$E,'Each Gender Events'!CF$2)*'Medal values'!$B$3
+ COUNTIFS('Official Medal Table'!$I:$I,'Each Gender Events'!$A69,'Official Medal Table'!$C:$C,'Each Gender Events'!CF$1,'Official Medal Table'!$E:$E,'Each Gender Events'!CF$2)*'Medal values'!$B$3
+ COUNTIFS('Official Medal Table'!$F:$F,'Each Gender Events'!$A69,'Official Medal Table'!$C:$C,'Each Gender Events'!CF$1,'Official Medal Table'!$E:$E,"Mixed")*'Medal values'!$B$1/2
+ COUNTIFS('Official Medal Table'!$G:$G,'Each Gender Events'!$A69,'Official Medal Table'!$C:$C,'Each Gender Events'!CF$1,'Official Medal Table'!$E:$E,"Mixed")*'Medal values'!$B$2/2
+ COUNTIFS('Official Medal Table'!$H:$H,'Each Gender Events'!$A69,'Official Medal Table'!$C:$C,'Each Gender Events'!CF$1,'Official Medal Table'!$E:$E,"Mixed")*'Medal values'!$B$3/2
+ COUNTIFS('Official Medal Table'!$I:$I,'Each Gender Events'!$A69,'Official Medal Table'!$C:$C,'Each Gender Events'!CF$1,'Official Medal Table'!$E:$E,"Mixed")*'Medal values'!$B$3/2</f>
        <v>0</v>
      </c>
      <c r="CG69">
        <f>COUNTIFS('Official Medal Table'!$F:$F,'Each Gender Events'!$A69,'Official Medal Table'!$C:$C,'Each Gender Events'!CG$1,'Official Medal Table'!$E:$E,'Each Gender Events'!CG$2)*'Medal values'!$B$1
+ COUNTIFS('Official Medal Table'!$G:$G,'Each Gender Events'!$A69,'Official Medal Table'!$C:$C,'Each Gender Events'!CG$1,'Official Medal Table'!$E:$E,'Each Gender Events'!CG$2)*'Medal values'!$B$2
+ COUNTIFS('Official Medal Table'!$H:$H,'Each Gender Events'!$A69,'Official Medal Table'!$C:$C,'Each Gender Events'!CG$1,'Official Medal Table'!$E:$E,'Each Gender Events'!CG$2)*'Medal values'!$B$3
+ COUNTIFS('Official Medal Table'!$I:$I,'Each Gender Events'!$A69,'Official Medal Table'!$C:$C,'Each Gender Events'!CG$1,'Official Medal Table'!$E:$E,'Each Gender Events'!CG$2)*'Medal values'!$B$3
+ COUNTIFS('Official Medal Table'!$F:$F,'Each Gender Events'!$A69,'Official Medal Table'!$C:$C,'Each Gender Events'!CG$1,'Official Medal Table'!$E:$E,"Mixed")*'Medal values'!$B$1/2
+ COUNTIFS('Official Medal Table'!$G:$G,'Each Gender Events'!$A69,'Official Medal Table'!$C:$C,'Each Gender Events'!CG$1,'Official Medal Table'!$E:$E,"Mixed")*'Medal values'!$B$2/2
+ COUNTIFS('Official Medal Table'!$H:$H,'Each Gender Events'!$A69,'Official Medal Table'!$C:$C,'Each Gender Events'!CG$1,'Official Medal Table'!$E:$E,"Mixed")*'Medal values'!$B$3/2
+ COUNTIFS('Official Medal Table'!$I:$I,'Each Gender Events'!$A69,'Official Medal Table'!$C:$C,'Each Gender Events'!CG$1,'Official Medal Table'!$E:$E,"Mixed")*'Medal values'!$B$3/2</f>
        <v>0</v>
      </c>
      <c r="CH69">
        <f>COUNTIFS('Official Medal Table'!$F:$F,'Each Gender Events'!$A69,'Official Medal Table'!$C:$C,'Each Gender Events'!CH$1,'Official Medal Table'!$E:$E,'Each Gender Events'!CH$2)*'Medal values'!$B$1
+ COUNTIFS('Official Medal Table'!$G:$G,'Each Gender Events'!$A69,'Official Medal Table'!$C:$C,'Each Gender Events'!CH$1,'Official Medal Table'!$E:$E,'Each Gender Events'!CH$2)*'Medal values'!$B$2
+ COUNTIFS('Official Medal Table'!$H:$H,'Each Gender Events'!$A69,'Official Medal Table'!$C:$C,'Each Gender Events'!CH$1,'Official Medal Table'!$E:$E,'Each Gender Events'!CH$2)*'Medal values'!$B$3
+ COUNTIFS('Official Medal Table'!$I:$I,'Each Gender Events'!$A69,'Official Medal Table'!$C:$C,'Each Gender Events'!CH$1,'Official Medal Table'!$E:$E,'Each Gender Events'!CH$2)*'Medal values'!$B$3
+ COUNTIFS('Official Medal Table'!$F:$F,'Each Gender Events'!$A69,'Official Medal Table'!$C:$C,'Each Gender Events'!CH$1,'Official Medal Table'!$E:$E,"Mixed")*'Medal values'!$B$1/2
+ COUNTIFS('Official Medal Table'!$G:$G,'Each Gender Events'!$A69,'Official Medal Table'!$C:$C,'Each Gender Events'!CH$1,'Official Medal Table'!$E:$E,"Mixed")*'Medal values'!$B$2/2
+ COUNTIFS('Official Medal Table'!$H:$H,'Each Gender Events'!$A69,'Official Medal Table'!$C:$C,'Each Gender Events'!CH$1,'Official Medal Table'!$E:$E,"Mixed")*'Medal values'!$B$3/2
+ COUNTIFS('Official Medal Table'!$I:$I,'Each Gender Events'!$A69,'Official Medal Table'!$C:$C,'Each Gender Events'!CH$1,'Official Medal Table'!$E:$E,"Mixed")*'Medal values'!$B$3/2</f>
        <v>0</v>
      </c>
      <c r="CI69">
        <f>COUNTIFS('Official Medal Table'!$F:$F,'Each Gender Events'!$A69,'Official Medal Table'!$C:$C,'Each Gender Events'!CI$1,'Official Medal Table'!$E:$E,'Each Gender Events'!CI$2)*'Medal values'!$B$1
+ COUNTIFS('Official Medal Table'!$G:$G,'Each Gender Events'!$A69,'Official Medal Table'!$C:$C,'Each Gender Events'!CI$1,'Official Medal Table'!$E:$E,'Each Gender Events'!CI$2)*'Medal values'!$B$2
+ COUNTIFS('Official Medal Table'!$H:$H,'Each Gender Events'!$A69,'Official Medal Table'!$C:$C,'Each Gender Events'!CI$1,'Official Medal Table'!$E:$E,'Each Gender Events'!CI$2)*'Medal values'!$B$3
+ COUNTIFS('Official Medal Table'!$I:$I,'Each Gender Events'!$A69,'Official Medal Table'!$C:$C,'Each Gender Events'!CI$1,'Official Medal Table'!$E:$E,'Each Gender Events'!CI$2)*'Medal values'!$B$3
+ COUNTIFS('Official Medal Table'!$F:$F,'Each Gender Events'!$A69,'Official Medal Table'!$C:$C,'Each Gender Events'!CI$1,'Official Medal Table'!$E:$E,"Mixed")*'Medal values'!$B$1/2
+ COUNTIFS('Official Medal Table'!$G:$G,'Each Gender Events'!$A69,'Official Medal Table'!$C:$C,'Each Gender Events'!CI$1,'Official Medal Table'!$E:$E,"Mixed")*'Medal values'!$B$2/2
+ COUNTIFS('Official Medal Table'!$H:$H,'Each Gender Events'!$A69,'Official Medal Table'!$C:$C,'Each Gender Events'!CI$1,'Official Medal Table'!$E:$E,"Mixed")*'Medal values'!$B$3/2
+ COUNTIFS('Official Medal Table'!$I:$I,'Each Gender Events'!$A69,'Official Medal Table'!$C:$C,'Each Gender Events'!CI$1,'Official Medal Table'!$E:$E,"Mixed")*'Medal values'!$B$3/2</f>
        <v>0</v>
      </c>
      <c r="CJ69">
        <f>COUNTIFS('Official Medal Table'!$F:$F,'Each Gender Events'!$A69,'Official Medal Table'!$C:$C,'Each Gender Events'!CJ$1,'Official Medal Table'!$E:$E,'Each Gender Events'!CJ$2)*'Medal values'!$B$1
+ COUNTIFS('Official Medal Table'!$G:$G,'Each Gender Events'!$A69,'Official Medal Table'!$C:$C,'Each Gender Events'!CJ$1,'Official Medal Table'!$E:$E,'Each Gender Events'!CJ$2)*'Medal values'!$B$2
+ COUNTIFS('Official Medal Table'!$H:$H,'Each Gender Events'!$A69,'Official Medal Table'!$C:$C,'Each Gender Events'!CJ$1,'Official Medal Table'!$E:$E,'Each Gender Events'!CJ$2)*'Medal values'!$B$3
+ COUNTIFS('Official Medal Table'!$I:$I,'Each Gender Events'!$A69,'Official Medal Table'!$C:$C,'Each Gender Events'!CJ$1,'Official Medal Table'!$E:$E,'Each Gender Events'!CJ$2)*'Medal values'!$B$3
+ COUNTIFS('Official Medal Table'!$F:$F,'Each Gender Events'!$A69,'Official Medal Table'!$C:$C,'Each Gender Events'!CJ$1,'Official Medal Table'!$E:$E,"Mixed")*'Medal values'!$B$1/2
+ COUNTIFS('Official Medal Table'!$G:$G,'Each Gender Events'!$A69,'Official Medal Table'!$C:$C,'Each Gender Events'!CJ$1,'Official Medal Table'!$E:$E,"Mixed")*'Medal values'!$B$2/2
+ COUNTIFS('Official Medal Table'!$H:$H,'Each Gender Events'!$A69,'Official Medal Table'!$C:$C,'Each Gender Events'!CJ$1,'Official Medal Table'!$E:$E,"Mixed")*'Medal values'!$B$3/2
+ COUNTIFS('Official Medal Table'!$I:$I,'Each Gender Events'!$A69,'Official Medal Table'!$C:$C,'Each Gender Events'!CJ$1,'Official Medal Table'!$E:$E,"Mixed")*'Medal values'!$B$3/2</f>
        <v>0</v>
      </c>
      <c r="CK69">
        <f>COUNTIFS('Official Medal Table'!$F:$F,'Each Gender Events'!$A69,'Official Medal Table'!$C:$C,'Each Gender Events'!CK$1,'Official Medal Table'!$E:$E,'Each Gender Events'!CK$2)*'Medal values'!$B$1
+ COUNTIFS('Official Medal Table'!$G:$G,'Each Gender Events'!$A69,'Official Medal Table'!$C:$C,'Each Gender Events'!CK$1,'Official Medal Table'!$E:$E,'Each Gender Events'!CK$2)*'Medal values'!$B$2
+ COUNTIFS('Official Medal Table'!$H:$H,'Each Gender Events'!$A69,'Official Medal Table'!$C:$C,'Each Gender Events'!CK$1,'Official Medal Table'!$E:$E,'Each Gender Events'!CK$2)*'Medal values'!$B$3
+ COUNTIFS('Official Medal Table'!$I:$I,'Each Gender Events'!$A69,'Official Medal Table'!$C:$C,'Each Gender Events'!CK$1,'Official Medal Table'!$E:$E,'Each Gender Events'!CK$2)*'Medal values'!$B$3
+ COUNTIFS('Official Medal Table'!$F:$F,'Each Gender Events'!$A69,'Official Medal Table'!$C:$C,'Each Gender Events'!CK$1,'Official Medal Table'!$E:$E,"Mixed")*'Medal values'!$B$1/2
+ COUNTIFS('Official Medal Table'!$G:$G,'Each Gender Events'!$A69,'Official Medal Table'!$C:$C,'Each Gender Events'!CK$1,'Official Medal Table'!$E:$E,"Mixed")*'Medal values'!$B$2/2
+ COUNTIFS('Official Medal Table'!$H:$H,'Each Gender Events'!$A69,'Official Medal Table'!$C:$C,'Each Gender Events'!CK$1,'Official Medal Table'!$E:$E,"Mixed")*'Medal values'!$B$3/2
+ COUNTIFS('Official Medal Table'!$I:$I,'Each Gender Events'!$A69,'Official Medal Table'!$C:$C,'Each Gender Events'!CK$1,'Official Medal Table'!$E:$E,"Mixed")*'Medal values'!$B$3/2</f>
        <v>0</v>
      </c>
      <c r="CL69">
        <f>COUNTIFS('Official Medal Table'!$F:$F,'Each Gender Events'!$A69,'Official Medal Table'!$C:$C,'Each Gender Events'!CL$1,'Official Medal Table'!$E:$E,'Each Gender Events'!CL$2)*'Medal values'!$B$1
+ COUNTIFS('Official Medal Table'!$G:$G,'Each Gender Events'!$A69,'Official Medal Table'!$C:$C,'Each Gender Events'!CL$1,'Official Medal Table'!$E:$E,'Each Gender Events'!CL$2)*'Medal values'!$B$2
+ COUNTIFS('Official Medal Table'!$H:$H,'Each Gender Events'!$A69,'Official Medal Table'!$C:$C,'Each Gender Events'!CL$1,'Official Medal Table'!$E:$E,'Each Gender Events'!CL$2)*'Medal values'!$B$3
+ COUNTIFS('Official Medal Table'!$I:$I,'Each Gender Events'!$A69,'Official Medal Table'!$C:$C,'Each Gender Events'!CL$1,'Official Medal Table'!$E:$E,'Each Gender Events'!CL$2)*'Medal values'!$B$3
+ COUNTIFS('Official Medal Table'!$F:$F,'Each Gender Events'!$A69,'Official Medal Table'!$C:$C,'Each Gender Events'!CL$1,'Official Medal Table'!$E:$E,"Mixed")*'Medal values'!$B$1/2
+ COUNTIFS('Official Medal Table'!$G:$G,'Each Gender Events'!$A69,'Official Medal Table'!$C:$C,'Each Gender Events'!CL$1,'Official Medal Table'!$E:$E,"Mixed")*'Medal values'!$B$2/2
+ COUNTIFS('Official Medal Table'!$H:$H,'Each Gender Events'!$A69,'Official Medal Table'!$C:$C,'Each Gender Events'!CL$1,'Official Medal Table'!$E:$E,"Mixed")*'Medal values'!$B$3/2
+ COUNTIFS('Official Medal Table'!$I:$I,'Each Gender Events'!$A69,'Official Medal Table'!$C:$C,'Each Gender Events'!CL$1,'Official Medal Table'!$E:$E,"Mixed")*'Medal values'!$B$3/2</f>
        <v>0</v>
      </c>
      <c r="CM69">
        <f>COUNTIFS('Official Medal Table'!$F:$F,'Each Gender Events'!$A69,'Official Medal Table'!$C:$C,'Each Gender Events'!CM$1,'Official Medal Table'!$E:$E,'Each Gender Events'!CM$2)*'Medal values'!$B$1
+ COUNTIFS('Official Medal Table'!$G:$G,'Each Gender Events'!$A69,'Official Medal Table'!$C:$C,'Each Gender Events'!CM$1,'Official Medal Table'!$E:$E,'Each Gender Events'!CM$2)*'Medal values'!$B$2
+ COUNTIFS('Official Medal Table'!$H:$H,'Each Gender Events'!$A69,'Official Medal Table'!$C:$C,'Each Gender Events'!CM$1,'Official Medal Table'!$E:$E,'Each Gender Events'!CM$2)*'Medal values'!$B$3
+ COUNTIFS('Official Medal Table'!$I:$I,'Each Gender Events'!$A69,'Official Medal Table'!$C:$C,'Each Gender Events'!CM$1,'Official Medal Table'!$E:$E,'Each Gender Events'!CM$2)*'Medal values'!$B$3
+ COUNTIFS('Official Medal Table'!$F:$F,'Each Gender Events'!$A69,'Official Medal Table'!$C:$C,'Each Gender Events'!CM$1,'Official Medal Table'!$E:$E,"Mixed")*'Medal values'!$B$1/2
+ COUNTIFS('Official Medal Table'!$G:$G,'Each Gender Events'!$A69,'Official Medal Table'!$C:$C,'Each Gender Events'!CM$1,'Official Medal Table'!$E:$E,"Mixed")*'Medal values'!$B$2/2
+ COUNTIFS('Official Medal Table'!$H:$H,'Each Gender Events'!$A69,'Official Medal Table'!$C:$C,'Each Gender Events'!CM$1,'Official Medal Table'!$E:$E,"Mixed")*'Medal values'!$B$3/2
+ COUNTIFS('Official Medal Table'!$I:$I,'Each Gender Events'!$A69,'Official Medal Table'!$C:$C,'Each Gender Events'!CM$1,'Official Medal Table'!$E:$E,"Mixed")*'Medal values'!$B$3/2</f>
        <v>0</v>
      </c>
      <c r="CN69">
        <f>COUNTIFS('Official Medal Table'!$F:$F,'Each Gender Events'!$A69,'Official Medal Table'!$C:$C,'Each Gender Events'!CN$1,'Official Medal Table'!$E:$E,'Each Gender Events'!CN$2)*'Medal values'!$B$1
+ COUNTIFS('Official Medal Table'!$G:$G,'Each Gender Events'!$A69,'Official Medal Table'!$C:$C,'Each Gender Events'!CN$1,'Official Medal Table'!$E:$E,'Each Gender Events'!CN$2)*'Medal values'!$B$2
+ COUNTIFS('Official Medal Table'!$H:$H,'Each Gender Events'!$A69,'Official Medal Table'!$C:$C,'Each Gender Events'!CN$1,'Official Medal Table'!$E:$E,'Each Gender Events'!CN$2)*'Medal values'!$B$3
+ COUNTIFS('Official Medal Table'!$I:$I,'Each Gender Events'!$A69,'Official Medal Table'!$C:$C,'Each Gender Events'!CN$1,'Official Medal Table'!$E:$E,'Each Gender Events'!CN$2)*'Medal values'!$B$3
+ COUNTIFS('Official Medal Table'!$F:$F,'Each Gender Events'!$A69,'Official Medal Table'!$C:$C,'Each Gender Events'!CN$1,'Official Medal Table'!$E:$E,"Mixed")*'Medal values'!$B$1/2
+ COUNTIFS('Official Medal Table'!$G:$G,'Each Gender Events'!$A69,'Official Medal Table'!$C:$C,'Each Gender Events'!CN$1,'Official Medal Table'!$E:$E,"Mixed")*'Medal values'!$B$2/2
+ COUNTIFS('Official Medal Table'!$H:$H,'Each Gender Events'!$A69,'Official Medal Table'!$C:$C,'Each Gender Events'!CN$1,'Official Medal Table'!$E:$E,"Mixed")*'Medal values'!$B$3/2
+ COUNTIFS('Official Medal Table'!$I:$I,'Each Gender Events'!$A69,'Official Medal Table'!$C:$C,'Each Gender Events'!CN$1,'Official Medal Table'!$E:$E,"Mixed")*'Medal values'!$B$3/2</f>
        <v>0</v>
      </c>
      <c r="CO69">
        <f>COUNTIFS('Official Medal Table'!$F:$F,'Each Gender Events'!$A69,'Official Medal Table'!$C:$C,'Each Gender Events'!CO$1,'Official Medal Table'!$E:$E,'Each Gender Events'!CO$2)*'Medal values'!$B$1
+ COUNTIFS('Official Medal Table'!$G:$G,'Each Gender Events'!$A69,'Official Medal Table'!$C:$C,'Each Gender Events'!CO$1,'Official Medal Table'!$E:$E,'Each Gender Events'!CO$2)*'Medal values'!$B$2
+ COUNTIFS('Official Medal Table'!$H:$H,'Each Gender Events'!$A69,'Official Medal Table'!$C:$C,'Each Gender Events'!CO$1,'Official Medal Table'!$E:$E,'Each Gender Events'!CO$2)*'Medal values'!$B$3
+ COUNTIFS('Official Medal Table'!$I:$I,'Each Gender Events'!$A69,'Official Medal Table'!$C:$C,'Each Gender Events'!CO$1,'Official Medal Table'!$E:$E,'Each Gender Events'!CO$2)*'Medal values'!$B$3
+ COUNTIFS('Official Medal Table'!$F:$F,'Each Gender Events'!$A69,'Official Medal Table'!$C:$C,'Each Gender Events'!CO$1,'Official Medal Table'!$E:$E,"Mixed")*'Medal values'!$B$1/2
+ COUNTIFS('Official Medal Table'!$G:$G,'Each Gender Events'!$A69,'Official Medal Table'!$C:$C,'Each Gender Events'!CO$1,'Official Medal Table'!$E:$E,"Mixed")*'Medal values'!$B$2/2
+ COUNTIFS('Official Medal Table'!$H:$H,'Each Gender Events'!$A69,'Official Medal Table'!$C:$C,'Each Gender Events'!CO$1,'Official Medal Table'!$E:$E,"Mixed")*'Medal values'!$B$3/2
+ COUNTIFS('Official Medal Table'!$I:$I,'Each Gender Events'!$A69,'Official Medal Table'!$C:$C,'Each Gender Events'!CO$1,'Official Medal Table'!$E:$E,"Mixed")*'Medal values'!$B$3/2</f>
        <v>0</v>
      </c>
      <c r="CP69">
        <f>COUNTIFS('Official Medal Table'!$F:$F,'Each Gender Events'!$A69,'Official Medal Table'!$C:$C,'Each Gender Events'!CP$1,'Official Medal Table'!$E:$E,'Each Gender Events'!CP$2)*'Medal values'!$B$1
+ COUNTIFS('Official Medal Table'!$G:$G,'Each Gender Events'!$A69,'Official Medal Table'!$C:$C,'Each Gender Events'!CP$1,'Official Medal Table'!$E:$E,'Each Gender Events'!CP$2)*'Medal values'!$B$2
+ COUNTIFS('Official Medal Table'!$H:$H,'Each Gender Events'!$A69,'Official Medal Table'!$C:$C,'Each Gender Events'!CP$1,'Official Medal Table'!$E:$E,'Each Gender Events'!CP$2)*'Medal values'!$B$3
+ COUNTIFS('Official Medal Table'!$I:$I,'Each Gender Events'!$A69,'Official Medal Table'!$C:$C,'Each Gender Events'!CP$1,'Official Medal Table'!$E:$E,'Each Gender Events'!CP$2)*'Medal values'!$B$3
+ COUNTIFS('Official Medal Table'!$F:$F,'Each Gender Events'!$A69,'Official Medal Table'!$C:$C,'Each Gender Events'!CP$1,'Official Medal Table'!$E:$E,"Mixed")*'Medal values'!$B$1/2
+ COUNTIFS('Official Medal Table'!$G:$G,'Each Gender Events'!$A69,'Official Medal Table'!$C:$C,'Each Gender Events'!CP$1,'Official Medal Table'!$E:$E,"Mixed")*'Medal values'!$B$2/2
+ COUNTIFS('Official Medal Table'!$H:$H,'Each Gender Events'!$A69,'Official Medal Table'!$C:$C,'Each Gender Events'!CP$1,'Official Medal Table'!$E:$E,"Mixed")*'Medal values'!$B$3/2
+ COUNTIFS('Official Medal Table'!$I:$I,'Each Gender Events'!$A69,'Official Medal Table'!$C:$C,'Each Gender Events'!CP$1,'Official Medal Table'!$E:$E,"Mixed")*'Medal values'!$B$3/2</f>
        <v>0</v>
      </c>
      <c r="CQ69">
        <f>COUNTIFS('Official Medal Table'!$F:$F,'Each Gender Events'!$A69,'Official Medal Table'!$C:$C,'Each Gender Events'!CQ$1,'Official Medal Table'!$E:$E,'Each Gender Events'!CQ$2)*'Medal values'!$B$1
+ COUNTIFS('Official Medal Table'!$G:$G,'Each Gender Events'!$A69,'Official Medal Table'!$C:$C,'Each Gender Events'!CQ$1,'Official Medal Table'!$E:$E,'Each Gender Events'!CQ$2)*'Medal values'!$B$2
+ COUNTIFS('Official Medal Table'!$H:$H,'Each Gender Events'!$A69,'Official Medal Table'!$C:$C,'Each Gender Events'!CQ$1,'Official Medal Table'!$E:$E,'Each Gender Events'!CQ$2)*'Medal values'!$B$3
+ COUNTIFS('Official Medal Table'!$I:$I,'Each Gender Events'!$A69,'Official Medal Table'!$C:$C,'Each Gender Events'!CQ$1,'Official Medal Table'!$E:$E,'Each Gender Events'!CQ$2)*'Medal values'!$B$3
+ COUNTIFS('Official Medal Table'!$F:$F,'Each Gender Events'!$A69,'Official Medal Table'!$C:$C,'Each Gender Events'!CQ$1,'Official Medal Table'!$E:$E,"Mixed")*'Medal values'!$B$1/2
+ COUNTIFS('Official Medal Table'!$G:$G,'Each Gender Events'!$A69,'Official Medal Table'!$C:$C,'Each Gender Events'!CQ$1,'Official Medal Table'!$E:$E,"Mixed")*'Medal values'!$B$2/2
+ COUNTIFS('Official Medal Table'!$H:$H,'Each Gender Events'!$A69,'Official Medal Table'!$C:$C,'Each Gender Events'!CQ$1,'Official Medal Table'!$E:$E,"Mixed")*'Medal values'!$B$3/2
+ COUNTIFS('Official Medal Table'!$I:$I,'Each Gender Events'!$A69,'Official Medal Table'!$C:$C,'Each Gender Events'!CQ$1,'Official Medal Table'!$E:$E,"Mixed")*'Medal values'!$B$3/2</f>
        <v>0</v>
      </c>
      <c r="CR69">
        <f>COUNTIFS('Official Medal Table'!$F:$F,'Each Gender Events'!$A69,'Official Medal Table'!$C:$C,'Each Gender Events'!CR$1,'Official Medal Table'!$E:$E,'Each Gender Events'!CR$2)*'Medal values'!$B$1
+ COUNTIFS('Official Medal Table'!$G:$G,'Each Gender Events'!$A69,'Official Medal Table'!$C:$C,'Each Gender Events'!CR$1,'Official Medal Table'!$E:$E,'Each Gender Events'!CR$2)*'Medal values'!$B$2
+ COUNTIFS('Official Medal Table'!$H:$H,'Each Gender Events'!$A69,'Official Medal Table'!$C:$C,'Each Gender Events'!CR$1,'Official Medal Table'!$E:$E,'Each Gender Events'!CR$2)*'Medal values'!$B$3
+ COUNTIFS('Official Medal Table'!$I:$I,'Each Gender Events'!$A69,'Official Medal Table'!$C:$C,'Each Gender Events'!CR$1,'Official Medal Table'!$E:$E,'Each Gender Events'!CR$2)*'Medal values'!$B$3
+ COUNTIFS('Official Medal Table'!$F:$F,'Each Gender Events'!$A69,'Official Medal Table'!$C:$C,'Each Gender Events'!CR$1,'Official Medal Table'!$E:$E,"Mixed")*'Medal values'!$B$1/2
+ COUNTIFS('Official Medal Table'!$G:$G,'Each Gender Events'!$A69,'Official Medal Table'!$C:$C,'Each Gender Events'!CR$1,'Official Medal Table'!$E:$E,"Mixed")*'Medal values'!$B$2/2
+ COUNTIFS('Official Medal Table'!$H:$H,'Each Gender Events'!$A69,'Official Medal Table'!$C:$C,'Each Gender Events'!CR$1,'Official Medal Table'!$E:$E,"Mixed")*'Medal values'!$B$3/2
+ COUNTIFS('Official Medal Table'!$I:$I,'Each Gender Events'!$A69,'Official Medal Table'!$C:$C,'Each Gender Events'!CR$1,'Official Medal Table'!$E:$E,"Mixed")*'Medal values'!$B$3/2</f>
        <v>0</v>
      </c>
      <c r="CS69">
        <f>COUNTIFS('Official Medal Table'!$F:$F,'Each Gender Events'!$A69,'Official Medal Table'!$C:$C,'Each Gender Events'!CS$1,'Official Medal Table'!$E:$E,'Each Gender Events'!CS$2)*'Medal values'!$B$1
+ COUNTIFS('Official Medal Table'!$G:$G,'Each Gender Events'!$A69,'Official Medal Table'!$C:$C,'Each Gender Events'!CS$1,'Official Medal Table'!$E:$E,'Each Gender Events'!CS$2)*'Medal values'!$B$2
+ COUNTIFS('Official Medal Table'!$H:$H,'Each Gender Events'!$A69,'Official Medal Table'!$C:$C,'Each Gender Events'!CS$1,'Official Medal Table'!$E:$E,'Each Gender Events'!CS$2)*'Medal values'!$B$3
+ COUNTIFS('Official Medal Table'!$I:$I,'Each Gender Events'!$A69,'Official Medal Table'!$C:$C,'Each Gender Events'!CS$1,'Official Medal Table'!$E:$E,'Each Gender Events'!CS$2)*'Medal values'!$B$3
+ COUNTIFS('Official Medal Table'!$F:$F,'Each Gender Events'!$A69,'Official Medal Table'!$C:$C,'Each Gender Events'!CS$1,'Official Medal Table'!$E:$E,"Mixed")*'Medal values'!$B$1/2
+ COUNTIFS('Official Medal Table'!$G:$G,'Each Gender Events'!$A69,'Official Medal Table'!$C:$C,'Each Gender Events'!CS$1,'Official Medal Table'!$E:$E,"Mixed")*'Medal values'!$B$2/2
+ COUNTIFS('Official Medal Table'!$H:$H,'Each Gender Events'!$A69,'Official Medal Table'!$C:$C,'Each Gender Events'!CS$1,'Official Medal Table'!$E:$E,"Mixed")*'Medal values'!$B$3/2
+ COUNTIFS('Official Medal Table'!$I:$I,'Each Gender Events'!$A69,'Official Medal Table'!$C:$C,'Each Gender Events'!CS$1,'Official Medal Table'!$E:$E,"Mixed")*'Medal values'!$B$3/2</f>
        <v>0</v>
      </c>
      <c r="CT69">
        <f>COUNTIFS('Official Medal Table'!$F:$F,'Each Gender Events'!$A69,'Official Medal Table'!$C:$C,'Each Gender Events'!CT$1,'Official Medal Table'!$E:$E,'Each Gender Events'!CT$2)*'Medal values'!$B$1
+ COUNTIFS('Official Medal Table'!$G:$G,'Each Gender Events'!$A69,'Official Medal Table'!$C:$C,'Each Gender Events'!CT$1,'Official Medal Table'!$E:$E,'Each Gender Events'!CT$2)*'Medal values'!$B$2
+ COUNTIFS('Official Medal Table'!$H:$H,'Each Gender Events'!$A69,'Official Medal Table'!$C:$C,'Each Gender Events'!CT$1,'Official Medal Table'!$E:$E,'Each Gender Events'!CT$2)*'Medal values'!$B$3
+ COUNTIFS('Official Medal Table'!$I:$I,'Each Gender Events'!$A69,'Official Medal Table'!$C:$C,'Each Gender Events'!CT$1,'Official Medal Table'!$E:$E,'Each Gender Events'!CT$2)*'Medal values'!$B$3
+ COUNTIFS('Official Medal Table'!$F:$F,'Each Gender Events'!$A69,'Official Medal Table'!$C:$C,'Each Gender Events'!CT$1,'Official Medal Table'!$E:$E,"Mixed")*'Medal values'!$B$1/2
+ COUNTIFS('Official Medal Table'!$G:$G,'Each Gender Events'!$A69,'Official Medal Table'!$C:$C,'Each Gender Events'!CT$1,'Official Medal Table'!$E:$E,"Mixed")*'Medal values'!$B$2/2
+ COUNTIFS('Official Medal Table'!$H:$H,'Each Gender Events'!$A69,'Official Medal Table'!$C:$C,'Each Gender Events'!CT$1,'Official Medal Table'!$E:$E,"Mixed")*'Medal values'!$B$3/2
+ COUNTIFS('Official Medal Table'!$I:$I,'Each Gender Events'!$A69,'Official Medal Table'!$C:$C,'Each Gender Events'!CT$1,'Official Medal Table'!$E:$E,"Mixed")*'Medal values'!$B$3/2</f>
        <v>0</v>
      </c>
    </row>
    <row r="70" spans="1:98" x14ac:dyDescent="0.3">
      <c r="A70" t="str">
        <f>Countries!A69</f>
        <v>CHI</v>
      </c>
      <c r="B70">
        <f>COUNTIFS('Official Medal Table'!$F:$F,'Each Gender Events'!$A70,'Official Medal Table'!$C:$C,'Each Gender Events'!B$1,'Official Medal Table'!$E:$E,'Each Gender Events'!B$2)*'Medal values'!$B$1
+ COUNTIFS('Official Medal Table'!$G:$G,'Each Gender Events'!$A70,'Official Medal Table'!$C:$C,'Each Gender Events'!B$1,'Official Medal Table'!$E:$E,'Each Gender Events'!B$2)*'Medal values'!$B$2
+ COUNTIFS('Official Medal Table'!$H:$H,'Each Gender Events'!$A70,'Official Medal Table'!$C:$C,'Each Gender Events'!B$1,'Official Medal Table'!$E:$E,'Each Gender Events'!B$2)*'Medal values'!$B$3
+ COUNTIFS('Official Medal Table'!$I:$I,'Each Gender Events'!$A70,'Official Medal Table'!$C:$C,'Each Gender Events'!B$1,'Official Medal Table'!$E:$E,'Each Gender Events'!B$2)*'Medal values'!$B$3
+ COUNTIFS('Official Medal Table'!$F:$F,'Each Gender Events'!$A70,'Official Medal Table'!$C:$C,'Each Gender Events'!B$1,'Official Medal Table'!$E:$E,"Mixed")*'Medal values'!$B$1/2
+ COUNTIFS('Official Medal Table'!$G:$G,'Each Gender Events'!$A70,'Official Medal Table'!$C:$C,'Each Gender Events'!B$1,'Official Medal Table'!$E:$E,"Mixed")*'Medal values'!$B$2/2
+ COUNTIFS('Official Medal Table'!$H:$H,'Each Gender Events'!$A70,'Official Medal Table'!$C:$C,'Each Gender Events'!B$1,'Official Medal Table'!$E:$E,"Mixed")*'Medal values'!$B$3/2
+ COUNTIFS('Official Medal Table'!$I:$I,'Each Gender Events'!$A70,'Official Medal Table'!$C:$C,'Each Gender Events'!B$1,'Official Medal Table'!$E:$E,"Mixed")*'Medal values'!$B$3/2</f>
        <v>0</v>
      </c>
      <c r="C70">
        <f>COUNTIFS('Official Medal Table'!$F:$F,'Each Gender Events'!$A70,'Official Medal Table'!$C:$C,'Each Gender Events'!C$1,'Official Medal Table'!$E:$E,'Each Gender Events'!C$2)*'Medal values'!$B$1
+ COUNTIFS('Official Medal Table'!$G:$G,'Each Gender Events'!$A70,'Official Medal Table'!$C:$C,'Each Gender Events'!C$1,'Official Medal Table'!$E:$E,'Each Gender Events'!C$2)*'Medal values'!$B$2
+ COUNTIFS('Official Medal Table'!$H:$H,'Each Gender Events'!$A70,'Official Medal Table'!$C:$C,'Each Gender Events'!C$1,'Official Medal Table'!$E:$E,'Each Gender Events'!C$2)*'Medal values'!$B$3
+ COUNTIFS('Official Medal Table'!$I:$I,'Each Gender Events'!$A70,'Official Medal Table'!$C:$C,'Each Gender Events'!C$1,'Official Medal Table'!$E:$E,'Each Gender Events'!C$2)*'Medal values'!$B$3
+ COUNTIFS('Official Medal Table'!$F:$F,'Each Gender Events'!$A70,'Official Medal Table'!$C:$C,'Each Gender Events'!C$1,'Official Medal Table'!$E:$E,"Mixed")*'Medal values'!$B$1/2
+ COUNTIFS('Official Medal Table'!$G:$G,'Each Gender Events'!$A70,'Official Medal Table'!$C:$C,'Each Gender Events'!C$1,'Official Medal Table'!$E:$E,"Mixed")*'Medal values'!$B$2/2
+ COUNTIFS('Official Medal Table'!$H:$H,'Each Gender Events'!$A70,'Official Medal Table'!$C:$C,'Each Gender Events'!C$1,'Official Medal Table'!$E:$E,"Mixed")*'Medal values'!$B$3/2
+ COUNTIFS('Official Medal Table'!$I:$I,'Each Gender Events'!$A70,'Official Medal Table'!$C:$C,'Each Gender Events'!C$1,'Official Medal Table'!$E:$E,"Mixed")*'Medal values'!$B$3/2</f>
        <v>0</v>
      </c>
      <c r="D70">
        <f>COUNTIFS('Official Medal Table'!$F:$F,'Each Gender Events'!$A70,'Official Medal Table'!$C:$C,'Each Gender Events'!D$1,'Official Medal Table'!$E:$E,'Each Gender Events'!D$2)*'Medal values'!$B$1
+ COUNTIFS('Official Medal Table'!$G:$G,'Each Gender Events'!$A70,'Official Medal Table'!$C:$C,'Each Gender Events'!D$1,'Official Medal Table'!$E:$E,'Each Gender Events'!D$2)*'Medal values'!$B$2
+ COUNTIFS('Official Medal Table'!$H:$H,'Each Gender Events'!$A70,'Official Medal Table'!$C:$C,'Each Gender Events'!D$1,'Official Medal Table'!$E:$E,'Each Gender Events'!D$2)*'Medal values'!$B$3
+ COUNTIFS('Official Medal Table'!$I:$I,'Each Gender Events'!$A70,'Official Medal Table'!$C:$C,'Each Gender Events'!D$1,'Official Medal Table'!$E:$E,'Each Gender Events'!D$2)*'Medal values'!$B$3
+ COUNTIFS('Official Medal Table'!$F:$F,'Each Gender Events'!$A70,'Official Medal Table'!$C:$C,'Each Gender Events'!D$1,'Official Medal Table'!$E:$E,"Mixed")*'Medal values'!$B$1/2
+ COUNTIFS('Official Medal Table'!$G:$G,'Each Gender Events'!$A70,'Official Medal Table'!$C:$C,'Each Gender Events'!D$1,'Official Medal Table'!$E:$E,"Mixed")*'Medal values'!$B$2/2
+ COUNTIFS('Official Medal Table'!$H:$H,'Each Gender Events'!$A70,'Official Medal Table'!$C:$C,'Each Gender Events'!D$1,'Official Medal Table'!$E:$E,"Mixed")*'Medal values'!$B$3/2
+ COUNTIFS('Official Medal Table'!$I:$I,'Each Gender Events'!$A70,'Official Medal Table'!$C:$C,'Each Gender Events'!D$1,'Official Medal Table'!$E:$E,"Mixed")*'Medal values'!$B$3/2</f>
        <v>0</v>
      </c>
      <c r="E70">
        <f>COUNTIFS('Official Medal Table'!$F:$F,'Each Gender Events'!$A70,'Official Medal Table'!$C:$C,'Each Gender Events'!E$1,'Official Medal Table'!$E:$E,'Each Gender Events'!E$2)*'Medal values'!$B$1
+ COUNTIFS('Official Medal Table'!$G:$G,'Each Gender Events'!$A70,'Official Medal Table'!$C:$C,'Each Gender Events'!E$1,'Official Medal Table'!$E:$E,'Each Gender Events'!E$2)*'Medal values'!$B$2
+ COUNTIFS('Official Medal Table'!$H:$H,'Each Gender Events'!$A70,'Official Medal Table'!$C:$C,'Each Gender Events'!E$1,'Official Medal Table'!$E:$E,'Each Gender Events'!E$2)*'Medal values'!$B$3
+ COUNTIFS('Official Medal Table'!$I:$I,'Each Gender Events'!$A70,'Official Medal Table'!$C:$C,'Each Gender Events'!E$1,'Official Medal Table'!$E:$E,'Each Gender Events'!E$2)*'Medal values'!$B$3
+ COUNTIFS('Official Medal Table'!$F:$F,'Each Gender Events'!$A70,'Official Medal Table'!$C:$C,'Each Gender Events'!E$1,'Official Medal Table'!$E:$E,"Mixed")*'Medal values'!$B$1/2
+ COUNTIFS('Official Medal Table'!$G:$G,'Each Gender Events'!$A70,'Official Medal Table'!$C:$C,'Each Gender Events'!E$1,'Official Medal Table'!$E:$E,"Mixed")*'Medal values'!$B$2/2
+ COUNTIFS('Official Medal Table'!$H:$H,'Each Gender Events'!$A70,'Official Medal Table'!$C:$C,'Each Gender Events'!E$1,'Official Medal Table'!$E:$E,"Mixed")*'Medal values'!$B$3/2
+ COUNTIFS('Official Medal Table'!$I:$I,'Each Gender Events'!$A70,'Official Medal Table'!$C:$C,'Each Gender Events'!E$1,'Official Medal Table'!$E:$E,"Mixed")*'Medal values'!$B$3/2</f>
        <v>0</v>
      </c>
      <c r="F70">
        <f>COUNTIFS('Official Medal Table'!$F:$F,'Each Gender Events'!$A70,'Official Medal Table'!$C:$C,'Each Gender Events'!F$1,'Official Medal Table'!$E:$E,'Each Gender Events'!F$2)*'Medal values'!$B$1
+ COUNTIFS('Official Medal Table'!$G:$G,'Each Gender Events'!$A70,'Official Medal Table'!$C:$C,'Each Gender Events'!F$1,'Official Medal Table'!$E:$E,'Each Gender Events'!F$2)*'Medal values'!$B$2
+ COUNTIFS('Official Medal Table'!$H:$H,'Each Gender Events'!$A70,'Official Medal Table'!$C:$C,'Each Gender Events'!F$1,'Official Medal Table'!$E:$E,'Each Gender Events'!F$2)*'Medal values'!$B$3
+ COUNTIFS('Official Medal Table'!$I:$I,'Each Gender Events'!$A70,'Official Medal Table'!$C:$C,'Each Gender Events'!F$1,'Official Medal Table'!$E:$E,'Each Gender Events'!F$2)*'Medal values'!$B$3
+ COUNTIFS('Official Medal Table'!$F:$F,'Each Gender Events'!$A70,'Official Medal Table'!$C:$C,'Each Gender Events'!F$1,'Official Medal Table'!$E:$E,"Mixed")*'Medal values'!$B$1/2
+ COUNTIFS('Official Medal Table'!$G:$G,'Each Gender Events'!$A70,'Official Medal Table'!$C:$C,'Each Gender Events'!F$1,'Official Medal Table'!$E:$E,"Mixed")*'Medal values'!$B$2/2
+ COUNTIFS('Official Medal Table'!$H:$H,'Each Gender Events'!$A70,'Official Medal Table'!$C:$C,'Each Gender Events'!F$1,'Official Medal Table'!$E:$E,"Mixed")*'Medal values'!$B$3/2
+ COUNTIFS('Official Medal Table'!$I:$I,'Each Gender Events'!$A70,'Official Medal Table'!$C:$C,'Each Gender Events'!F$1,'Official Medal Table'!$E:$E,"Mixed")*'Medal values'!$B$3/2</f>
        <v>0</v>
      </c>
      <c r="G70">
        <f>COUNTIFS('Official Medal Table'!$F:$F,'Each Gender Events'!$A70,'Official Medal Table'!$C:$C,'Each Gender Events'!G$1,'Official Medal Table'!$E:$E,'Each Gender Events'!G$2)*'Medal values'!$B$1
+ COUNTIFS('Official Medal Table'!$G:$G,'Each Gender Events'!$A70,'Official Medal Table'!$C:$C,'Each Gender Events'!G$1,'Official Medal Table'!$E:$E,'Each Gender Events'!G$2)*'Medal values'!$B$2
+ COUNTIFS('Official Medal Table'!$H:$H,'Each Gender Events'!$A70,'Official Medal Table'!$C:$C,'Each Gender Events'!G$1,'Official Medal Table'!$E:$E,'Each Gender Events'!G$2)*'Medal values'!$B$3
+ COUNTIFS('Official Medal Table'!$I:$I,'Each Gender Events'!$A70,'Official Medal Table'!$C:$C,'Each Gender Events'!G$1,'Official Medal Table'!$E:$E,'Each Gender Events'!G$2)*'Medal values'!$B$3
+ COUNTIFS('Official Medal Table'!$F:$F,'Each Gender Events'!$A70,'Official Medal Table'!$C:$C,'Each Gender Events'!G$1,'Official Medal Table'!$E:$E,"Mixed")*'Medal values'!$B$1/2
+ COUNTIFS('Official Medal Table'!$G:$G,'Each Gender Events'!$A70,'Official Medal Table'!$C:$C,'Each Gender Events'!G$1,'Official Medal Table'!$E:$E,"Mixed")*'Medal values'!$B$2/2
+ COUNTIFS('Official Medal Table'!$H:$H,'Each Gender Events'!$A70,'Official Medal Table'!$C:$C,'Each Gender Events'!G$1,'Official Medal Table'!$E:$E,"Mixed")*'Medal values'!$B$3/2
+ COUNTIFS('Official Medal Table'!$I:$I,'Each Gender Events'!$A70,'Official Medal Table'!$C:$C,'Each Gender Events'!G$1,'Official Medal Table'!$E:$E,"Mixed")*'Medal values'!$B$3/2</f>
        <v>0</v>
      </c>
      <c r="H70">
        <f>COUNTIFS('Official Medal Table'!$F:$F,'Each Gender Events'!$A70,'Official Medal Table'!$C:$C,'Each Gender Events'!H$1,'Official Medal Table'!$E:$E,'Each Gender Events'!H$2)*'Medal values'!$B$1
+ COUNTIFS('Official Medal Table'!$G:$G,'Each Gender Events'!$A70,'Official Medal Table'!$C:$C,'Each Gender Events'!H$1,'Official Medal Table'!$E:$E,'Each Gender Events'!H$2)*'Medal values'!$B$2
+ COUNTIFS('Official Medal Table'!$H:$H,'Each Gender Events'!$A70,'Official Medal Table'!$C:$C,'Each Gender Events'!H$1,'Official Medal Table'!$E:$E,'Each Gender Events'!H$2)*'Medal values'!$B$3
+ COUNTIFS('Official Medal Table'!$I:$I,'Each Gender Events'!$A70,'Official Medal Table'!$C:$C,'Each Gender Events'!H$1,'Official Medal Table'!$E:$E,'Each Gender Events'!H$2)*'Medal values'!$B$3
+ COUNTIFS('Official Medal Table'!$F:$F,'Each Gender Events'!$A70,'Official Medal Table'!$C:$C,'Each Gender Events'!H$1,'Official Medal Table'!$E:$E,"Mixed")*'Medal values'!$B$1/2
+ COUNTIFS('Official Medal Table'!$G:$G,'Each Gender Events'!$A70,'Official Medal Table'!$C:$C,'Each Gender Events'!H$1,'Official Medal Table'!$E:$E,"Mixed")*'Medal values'!$B$2/2
+ COUNTIFS('Official Medal Table'!$H:$H,'Each Gender Events'!$A70,'Official Medal Table'!$C:$C,'Each Gender Events'!H$1,'Official Medal Table'!$E:$E,"Mixed")*'Medal values'!$B$3/2
+ COUNTIFS('Official Medal Table'!$I:$I,'Each Gender Events'!$A70,'Official Medal Table'!$C:$C,'Each Gender Events'!H$1,'Official Medal Table'!$E:$E,"Mixed")*'Medal values'!$B$3/2</f>
        <v>0</v>
      </c>
      <c r="I70">
        <f>COUNTIFS('Official Medal Table'!$F:$F,'Each Gender Events'!$A70,'Official Medal Table'!$C:$C,'Each Gender Events'!I$1,'Official Medal Table'!$E:$E,'Each Gender Events'!I$2)*'Medal values'!$B$1
+ COUNTIFS('Official Medal Table'!$G:$G,'Each Gender Events'!$A70,'Official Medal Table'!$C:$C,'Each Gender Events'!I$1,'Official Medal Table'!$E:$E,'Each Gender Events'!I$2)*'Medal values'!$B$2
+ COUNTIFS('Official Medal Table'!$H:$H,'Each Gender Events'!$A70,'Official Medal Table'!$C:$C,'Each Gender Events'!I$1,'Official Medal Table'!$E:$E,'Each Gender Events'!I$2)*'Medal values'!$B$3
+ COUNTIFS('Official Medal Table'!$I:$I,'Each Gender Events'!$A70,'Official Medal Table'!$C:$C,'Each Gender Events'!I$1,'Official Medal Table'!$E:$E,'Each Gender Events'!I$2)*'Medal values'!$B$3
+ COUNTIFS('Official Medal Table'!$F:$F,'Each Gender Events'!$A70,'Official Medal Table'!$C:$C,'Each Gender Events'!I$1,'Official Medal Table'!$E:$E,"Mixed")*'Medal values'!$B$1/2
+ COUNTIFS('Official Medal Table'!$G:$G,'Each Gender Events'!$A70,'Official Medal Table'!$C:$C,'Each Gender Events'!I$1,'Official Medal Table'!$E:$E,"Mixed")*'Medal values'!$B$2/2
+ COUNTIFS('Official Medal Table'!$H:$H,'Each Gender Events'!$A70,'Official Medal Table'!$C:$C,'Each Gender Events'!I$1,'Official Medal Table'!$E:$E,"Mixed")*'Medal values'!$B$3/2
+ COUNTIFS('Official Medal Table'!$I:$I,'Each Gender Events'!$A70,'Official Medal Table'!$C:$C,'Each Gender Events'!I$1,'Official Medal Table'!$E:$E,"Mixed")*'Medal values'!$B$3/2</f>
        <v>0</v>
      </c>
      <c r="J70">
        <f>COUNTIFS('Official Medal Table'!$F:$F,'Each Gender Events'!$A70,'Official Medal Table'!$C:$C,'Each Gender Events'!J$1,'Official Medal Table'!$E:$E,'Each Gender Events'!J$2)*'Medal values'!$B$1
+ COUNTIFS('Official Medal Table'!$G:$G,'Each Gender Events'!$A70,'Official Medal Table'!$C:$C,'Each Gender Events'!J$1,'Official Medal Table'!$E:$E,'Each Gender Events'!J$2)*'Medal values'!$B$2
+ COUNTIFS('Official Medal Table'!$H:$H,'Each Gender Events'!$A70,'Official Medal Table'!$C:$C,'Each Gender Events'!J$1,'Official Medal Table'!$E:$E,'Each Gender Events'!J$2)*'Medal values'!$B$3
+ COUNTIFS('Official Medal Table'!$I:$I,'Each Gender Events'!$A70,'Official Medal Table'!$C:$C,'Each Gender Events'!J$1,'Official Medal Table'!$E:$E,'Each Gender Events'!J$2)*'Medal values'!$B$3
+ COUNTIFS('Official Medal Table'!$F:$F,'Each Gender Events'!$A70,'Official Medal Table'!$C:$C,'Each Gender Events'!J$1,'Official Medal Table'!$E:$E,"Mixed")*'Medal values'!$B$1/2
+ COUNTIFS('Official Medal Table'!$G:$G,'Each Gender Events'!$A70,'Official Medal Table'!$C:$C,'Each Gender Events'!J$1,'Official Medal Table'!$E:$E,"Mixed")*'Medal values'!$B$2/2
+ COUNTIFS('Official Medal Table'!$H:$H,'Each Gender Events'!$A70,'Official Medal Table'!$C:$C,'Each Gender Events'!J$1,'Official Medal Table'!$E:$E,"Mixed")*'Medal values'!$B$3/2
+ COUNTIFS('Official Medal Table'!$I:$I,'Each Gender Events'!$A70,'Official Medal Table'!$C:$C,'Each Gender Events'!J$1,'Official Medal Table'!$E:$E,"Mixed")*'Medal values'!$B$3/2</f>
        <v>0</v>
      </c>
      <c r="K70">
        <f>COUNTIFS('Official Medal Table'!$F:$F,'Each Gender Events'!$A70,'Official Medal Table'!$C:$C,'Each Gender Events'!K$1,'Official Medal Table'!$E:$E,'Each Gender Events'!K$2)*'Medal values'!$B$1
+ COUNTIFS('Official Medal Table'!$G:$G,'Each Gender Events'!$A70,'Official Medal Table'!$C:$C,'Each Gender Events'!K$1,'Official Medal Table'!$E:$E,'Each Gender Events'!K$2)*'Medal values'!$B$2
+ COUNTIFS('Official Medal Table'!$H:$H,'Each Gender Events'!$A70,'Official Medal Table'!$C:$C,'Each Gender Events'!K$1,'Official Medal Table'!$E:$E,'Each Gender Events'!K$2)*'Medal values'!$B$3
+ COUNTIFS('Official Medal Table'!$I:$I,'Each Gender Events'!$A70,'Official Medal Table'!$C:$C,'Each Gender Events'!K$1,'Official Medal Table'!$E:$E,'Each Gender Events'!K$2)*'Medal values'!$B$3
+ COUNTIFS('Official Medal Table'!$F:$F,'Each Gender Events'!$A70,'Official Medal Table'!$C:$C,'Each Gender Events'!K$1,'Official Medal Table'!$E:$E,"Mixed")*'Medal values'!$B$1/2
+ COUNTIFS('Official Medal Table'!$G:$G,'Each Gender Events'!$A70,'Official Medal Table'!$C:$C,'Each Gender Events'!K$1,'Official Medal Table'!$E:$E,"Mixed")*'Medal values'!$B$2/2
+ COUNTIFS('Official Medal Table'!$H:$H,'Each Gender Events'!$A70,'Official Medal Table'!$C:$C,'Each Gender Events'!K$1,'Official Medal Table'!$E:$E,"Mixed")*'Medal values'!$B$3/2
+ COUNTIFS('Official Medal Table'!$I:$I,'Each Gender Events'!$A70,'Official Medal Table'!$C:$C,'Each Gender Events'!K$1,'Official Medal Table'!$E:$E,"Mixed")*'Medal values'!$B$3/2</f>
        <v>0</v>
      </c>
      <c r="L70">
        <f>COUNTIFS('Official Medal Table'!$F:$F,'Each Gender Events'!$A70,'Official Medal Table'!$C:$C,'Each Gender Events'!L$1,'Official Medal Table'!$E:$E,'Each Gender Events'!L$2)*'Medal values'!$B$1
+ COUNTIFS('Official Medal Table'!$G:$G,'Each Gender Events'!$A70,'Official Medal Table'!$C:$C,'Each Gender Events'!L$1,'Official Medal Table'!$E:$E,'Each Gender Events'!L$2)*'Medal values'!$B$2
+ COUNTIFS('Official Medal Table'!$H:$H,'Each Gender Events'!$A70,'Official Medal Table'!$C:$C,'Each Gender Events'!L$1,'Official Medal Table'!$E:$E,'Each Gender Events'!L$2)*'Medal values'!$B$3
+ COUNTIFS('Official Medal Table'!$I:$I,'Each Gender Events'!$A70,'Official Medal Table'!$C:$C,'Each Gender Events'!L$1,'Official Medal Table'!$E:$E,'Each Gender Events'!L$2)*'Medal values'!$B$3
+ COUNTIFS('Official Medal Table'!$F:$F,'Each Gender Events'!$A70,'Official Medal Table'!$C:$C,'Each Gender Events'!L$1,'Official Medal Table'!$E:$E,"Mixed")*'Medal values'!$B$1/2
+ COUNTIFS('Official Medal Table'!$G:$G,'Each Gender Events'!$A70,'Official Medal Table'!$C:$C,'Each Gender Events'!L$1,'Official Medal Table'!$E:$E,"Mixed")*'Medal values'!$B$2/2
+ COUNTIFS('Official Medal Table'!$H:$H,'Each Gender Events'!$A70,'Official Medal Table'!$C:$C,'Each Gender Events'!L$1,'Official Medal Table'!$E:$E,"Mixed")*'Medal values'!$B$3/2
+ COUNTIFS('Official Medal Table'!$I:$I,'Each Gender Events'!$A70,'Official Medal Table'!$C:$C,'Each Gender Events'!L$1,'Official Medal Table'!$E:$E,"Mixed")*'Medal values'!$B$3/2</f>
        <v>0</v>
      </c>
      <c r="M70">
        <f>COUNTIFS('Official Medal Table'!$F:$F,'Each Gender Events'!$A70,'Official Medal Table'!$C:$C,'Each Gender Events'!M$1,'Official Medal Table'!$E:$E,'Each Gender Events'!M$2)*'Medal values'!$B$1
+ COUNTIFS('Official Medal Table'!$G:$G,'Each Gender Events'!$A70,'Official Medal Table'!$C:$C,'Each Gender Events'!M$1,'Official Medal Table'!$E:$E,'Each Gender Events'!M$2)*'Medal values'!$B$2
+ COUNTIFS('Official Medal Table'!$H:$H,'Each Gender Events'!$A70,'Official Medal Table'!$C:$C,'Each Gender Events'!M$1,'Official Medal Table'!$E:$E,'Each Gender Events'!M$2)*'Medal values'!$B$3
+ COUNTIFS('Official Medal Table'!$I:$I,'Each Gender Events'!$A70,'Official Medal Table'!$C:$C,'Each Gender Events'!M$1,'Official Medal Table'!$E:$E,'Each Gender Events'!M$2)*'Medal values'!$B$3
+ COUNTIFS('Official Medal Table'!$F:$F,'Each Gender Events'!$A70,'Official Medal Table'!$C:$C,'Each Gender Events'!M$1,'Official Medal Table'!$E:$E,"Mixed")*'Medal values'!$B$1/2
+ COUNTIFS('Official Medal Table'!$G:$G,'Each Gender Events'!$A70,'Official Medal Table'!$C:$C,'Each Gender Events'!M$1,'Official Medal Table'!$E:$E,"Mixed")*'Medal values'!$B$2/2
+ COUNTIFS('Official Medal Table'!$H:$H,'Each Gender Events'!$A70,'Official Medal Table'!$C:$C,'Each Gender Events'!M$1,'Official Medal Table'!$E:$E,"Mixed")*'Medal values'!$B$3/2
+ COUNTIFS('Official Medal Table'!$I:$I,'Each Gender Events'!$A70,'Official Medal Table'!$C:$C,'Each Gender Events'!M$1,'Official Medal Table'!$E:$E,"Mixed")*'Medal values'!$B$3/2</f>
        <v>0</v>
      </c>
      <c r="N70">
        <f>COUNTIFS('Official Medal Table'!$F:$F,'Each Gender Events'!$A70,'Official Medal Table'!$C:$C,'Each Gender Events'!N$1,'Official Medal Table'!$E:$E,'Each Gender Events'!N$2)*'Medal values'!$B$1
+ COUNTIFS('Official Medal Table'!$G:$G,'Each Gender Events'!$A70,'Official Medal Table'!$C:$C,'Each Gender Events'!N$1,'Official Medal Table'!$E:$E,'Each Gender Events'!N$2)*'Medal values'!$B$2
+ COUNTIFS('Official Medal Table'!$H:$H,'Each Gender Events'!$A70,'Official Medal Table'!$C:$C,'Each Gender Events'!N$1,'Official Medal Table'!$E:$E,'Each Gender Events'!N$2)*'Medal values'!$B$3
+ COUNTIFS('Official Medal Table'!$I:$I,'Each Gender Events'!$A70,'Official Medal Table'!$C:$C,'Each Gender Events'!N$1,'Official Medal Table'!$E:$E,'Each Gender Events'!N$2)*'Medal values'!$B$3
+ COUNTIFS('Official Medal Table'!$F:$F,'Each Gender Events'!$A70,'Official Medal Table'!$C:$C,'Each Gender Events'!N$1,'Official Medal Table'!$E:$E,"Mixed")*'Medal values'!$B$1/2
+ COUNTIFS('Official Medal Table'!$G:$G,'Each Gender Events'!$A70,'Official Medal Table'!$C:$C,'Each Gender Events'!N$1,'Official Medal Table'!$E:$E,"Mixed")*'Medal values'!$B$2/2
+ COUNTIFS('Official Medal Table'!$H:$H,'Each Gender Events'!$A70,'Official Medal Table'!$C:$C,'Each Gender Events'!N$1,'Official Medal Table'!$E:$E,"Mixed")*'Medal values'!$B$3/2
+ COUNTIFS('Official Medal Table'!$I:$I,'Each Gender Events'!$A70,'Official Medal Table'!$C:$C,'Each Gender Events'!N$1,'Official Medal Table'!$E:$E,"Mixed")*'Medal values'!$B$3/2</f>
        <v>0</v>
      </c>
      <c r="O70">
        <f>COUNTIFS('Official Medal Table'!$F:$F,'Each Gender Events'!$A70,'Official Medal Table'!$C:$C,'Each Gender Events'!O$1,'Official Medal Table'!$E:$E,'Each Gender Events'!O$2)*'Medal values'!$B$1
+ COUNTIFS('Official Medal Table'!$G:$G,'Each Gender Events'!$A70,'Official Medal Table'!$C:$C,'Each Gender Events'!O$1,'Official Medal Table'!$E:$E,'Each Gender Events'!O$2)*'Medal values'!$B$2
+ COUNTIFS('Official Medal Table'!$H:$H,'Each Gender Events'!$A70,'Official Medal Table'!$C:$C,'Each Gender Events'!O$1,'Official Medal Table'!$E:$E,'Each Gender Events'!O$2)*'Medal values'!$B$3
+ COUNTIFS('Official Medal Table'!$I:$I,'Each Gender Events'!$A70,'Official Medal Table'!$C:$C,'Each Gender Events'!O$1,'Official Medal Table'!$E:$E,'Each Gender Events'!O$2)*'Medal values'!$B$3
+ COUNTIFS('Official Medal Table'!$F:$F,'Each Gender Events'!$A70,'Official Medal Table'!$C:$C,'Each Gender Events'!O$1,'Official Medal Table'!$E:$E,"Mixed")*'Medal values'!$B$1/2
+ COUNTIFS('Official Medal Table'!$G:$G,'Each Gender Events'!$A70,'Official Medal Table'!$C:$C,'Each Gender Events'!O$1,'Official Medal Table'!$E:$E,"Mixed")*'Medal values'!$B$2/2
+ COUNTIFS('Official Medal Table'!$H:$H,'Each Gender Events'!$A70,'Official Medal Table'!$C:$C,'Each Gender Events'!O$1,'Official Medal Table'!$E:$E,"Mixed")*'Medal values'!$B$3/2
+ COUNTIFS('Official Medal Table'!$I:$I,'Each Gender Events'!$A70,'Official Medal Table'!$C:$C,'Each Gender Events'!O$1,'Official Medal Table'!$E:$E,"Mixed")*'Medal values'!$B$3/2</f>
        <v>0</v>
      </c>
      <c r="P70">
        <f>COUNTIFS('Official Medal Table'!$F:$F,'Each Gender Events'!$A70,'Official Medal Table'!$C:$C,'Each Gender Events'!P$1,'Official Medal Table'!$E:$E,'Each Gender Events'!P$2)*'Medal values'!$B$1
+ COUNTIFS('Official Medal Table'!$G:$G,'Each Gender Events'!$A70,'Official Medal Table'!$C:$C,'Each Gender Events'!P$1,'Official Medal Table'!$E:$E,'Each Gender Events'!P$2)*'Medal values'!$B$2
+ COUNTIFS('Official Medal Table'!$H:$H,'Each Gender Events'!$A70,'Official Medal Table'!$C:$C,'Each Gender Events'!P$1,'Official Medal Table'!$E:$E,'Each Gender Events'!P$2)*'Medal values'!$B$3
+ COUNTIFS('Official Medal Table'!$I:$I,'Each Gender Events'!$A70,'Official Medal Table'!$C:$C,'Each Gender Events'!P$1,'Official Medal Table'!$E:$E,'Each Gender Events'!P$2)*'Medal values'!$B$3
+ COUNTIFS('Official Medal Table'!$F:$F,'Each Gender Events'!$A70,'Official Medal Table'!$C:$C,'Each Gender Events'!P$1,'Official Medal Table'!$E:$E,"Mixed")*'Medal values'!$B$1/2
+ COUNTIFS('Official Medal Table'!$G:$G,'Each Gender Events'!$A70,'Official Medal Table'!$C:$C,'Each Gender Events'!P$1,'Official Medal Table'!$E:$E,"Mixed")*'Medal values'!$B$2/2
+ COUNTIFS('Official Medal Table'!$H:$H,'Each Gender Events'!$A70,'Official Medal Table'!$C:$C,'Each Gender Events'!P$1,'Official Medal Table'!$E:$E,"Mixed")*'Medal values'!$B$3/2
+ COUNTIFS('Official Medal Table'!$I:$I,'Each Gender Events'!$A70,'Official Medal Table'!$C:$C,'Each Gender Events'!P$1,'Official Medal Table'!$E:$E,"Mixed")*'Medal values'!$B$3/2</f>
        <v>0</v>
      </c>
      <c r="Q70">
        <f>COUNTIFS('Official Medal Table'!$F:$F,'Each Gender Events'!$A70,'Official Medal Table'!$C:$C,'Each Gender Events'!Q$1,'Official Medal Table'!$E:$E,'Each Gender Events'!Q$2)*'Medal values'!$B$1
+ COUNTIFS('Official Medal Table'!$G:$G,'Each Gender Events'!$A70,'Official Medal Table'!$C:$C,'Each Gender Events'!Q$1,'Official Medal Table'!$E:$E,'Each Gender Events'!Q$2)*'Medal values'!$B$2
+ COUNTIFS('Official Medal Table'!$H:$H,'Each Gender Events'!$A70,'Official Medal Table'!$C:$C,'Each Gender Events'!Q$1,'Official Medal Table'!$E:$E,'Each Gender Events'!Q$2)*'Medal values'!$B$3
+ COUNTIFS('Official Medal Table'!$I:$I,'Each Gender Events'!$A70,'Official Medal Table'!$C:$C,'Each Gender Events'!Q$1,'Official Medal Table'!$E:$E,'Each Gender Events'!Q$2)*'Medal values'!$B$3
+ COUNTIFS('Official Medal Table'!$F:$F,'Each Gender Events'!$A70,'Official Medal Table'!$C:$C,'Each Gender Events'!Q$1,'Official Medal Table'!$E:$E,"Mixed")*'Medal values'!$B$1/2
+ COUNTIFS('Official Medal Table'!$G:$G,'Each Gender Events'!$A70,'Official Medal Table'!$C:$C,'Each Gender Events'!Q$1,'Official Medal Table'!$E:$E,"Mixed")*'Medal values'!$B$2/2
+ COUNTIFS('Official Medal Table'!$H:$H,'Each Gender Events'!$A70,'Official Medal Table'!$C:$C,'Each Gender Events'!Q$1,'Official Medal Table'!$E:$E,"Mixed")*'Medal values'!$B$3/2
+ COUNTIFS('Official Medal Table'!$I:$I,'Each Gender Events'!$A70,'Official Medal Table'!$C:$C,'Each Gender Events'!Q$1,'Official Medal Table'!$E:$E,"Mixed")*'Medal values'!$B$3/2</f>
        <v>0</v>
      </c>
      <c r="R70">
        <f>COUNTIFS('Official Medal Table'!$F:$F,'Each Gender Events'!$A70,'Official Medal Table'!$C:$C,'Each Gender Events'!R$1,'Official Medal Table'!$E:$E,'Each Gender Events'!R$2)*'Medal values'!$B$1
+ COUNTIFS('Official Medal Table'!$G:$G,'Each Gender Events'!$A70,'Official Medal Table'!$C:$C,'Each Gender Events'!R$1,'Official Medal Table'!$E:$E,'Each Gender Events'!R$2)*'Medal values'!$B$2
+ COUNTIFS('Official Medal Table'!$H:$H,'Each Gender Events'!$A70,'Official Medal Table'!$C:$C,'Each Gender Events'!R$1,'Official Medal Table'!$E:$E,'Each Gender Events'!R$2)*'Medal values'!$B$3
+ COUNTIFS('Official Medal Table'!$I:$I,'Each Gender Events'!$A70,'Official Medal Table'!$C:$C,'Each Gender Events'!R$1,'Official Medal Table'!$E:$E,'Each Gender Events'!R$2)*'Medal values'!$B$3
+ COUNTIFS('Official Medal Table'!$F:$F,'Each Gender Events'!$A70,'Official Medal Table'!$C:$C,'Each Gender Events'!R$1,'Official Medal Table'!$E:$E,"Mixed")*'Medal values'!$B$1/2
+ COUNTIFS('Official Medal Table'!$G:$G,'Each Gender Events'!$A70,'Official Medal Table'!$C:$C,'Each Gender Events'!R$1,'Official Medal Table'!$E:$E,"Mixed")*'Medal values'!$B$2/2
+ COUNTIFS('Official Medal Table'!$H:$H,'Each Gender Events'!$A70,'Official Medal Table'!$C:$C,'Each Gender Events'!R$1,'Official Medal Table'!$E:$E,"Mixed")*'Medal values'!$B$3/2
+ COUNTIFS('Official Medal Table'!$I:$I,'Each Gender Events'!$A70,'Official Medal Table'!$C:$C,'Each Gender Events'!R$1,'Official Medal Table'!$E:$E,"Mixed")*'Medal values'!$B$3/2</f>
        <v>0</v>
      </c>
      <c r="S70">
        <f>COUNTIFS('Official Medal Table'!$F:$F,'Each Gender Events'!$A70,'Official Medal Table'!$C:$C,'Each Gender Events'!S$1,'Official Medal Table'!$E:$E,'Each Gender Events'!S$2)*'Medal values'!$B$1
+ COUNTIFS('Official Medal Table'!$G:$G,'Each Gender Events'!$A70,'Official Medal Table'!$C:$C,'Each Gender Events'!S$1,'Official Medal Table'!$E:$E,'Each Gender Events'!S$2)*'Medal values'!$B$2
+ COUNTIFS('Official Medal Table'!$H:$H,'Each Gender Events'!$A70,'Official Medal Table'!$C:$C,'Each Gender Events'!S$1,'Official Medal Table'!$E:$E,'Each Gender Events'!S$2)*'Medal values'!$B$3
+ COUNTIFS('Official Medal Table'!$I:$I,'Each Gender Events'!$A70,'Official Medal Table'!$C:$C,'Each Gender Events'!S$1,'Official Medal Table'!$E:$E,'Each Gender Events'!S$2)*'Medal values'!$B$3
+ COUNTIFS('Official Medal Table'!$F:$F,'Each Gender Events'!$A70,'Official Medal Table'!$C:$C,'Each Gender Events'!S$1,'Official Medal Table'!$E:$E,"Mixed")*'Medal values'!$B$1/2
+ COUNTIFS('Official Medal Table'!$G:$G,'Each Gender Events'!$A70,'Official Medal Table'!$C:$C,'Each Gender Events'!S$1,'Official Medal Table'!$E:$E,"Mixed")*'Medal values'!$B$2/2
+ COUNTIFS('Official Medal Table'!$H:$H,'Each Gender Events'!$A70,'Official Medal Table'!$C:$C,'Each Gender Events'!S$1,'Official Medal Table'!$E:$E,"Mixed")*'Medal values'!$B$3/2
+ COUNTIFS('Official Medal Table'!$I:$I,'Each Gender Events'!$A70,'Official Medal Table'!$C:$C,'Each Gender Events'!S$1,'Official Medal Table'!$E:$E,"Mixed")*'Medal values'!$B$3/2</f>
        <v>0</v>
      </c>
      <c r="T70">
        <f>COUNTIFS('Official Medal Table'!$F:$F,'Each Gender Events'!$A70,'Official Medal Table'!$C:$C,'Each Gender Events'!T$1,'Official Medal Table'!$E:$E,'Each Gender Events'!T$2)*'Medal values'!$B$1
+ COUNTIFS('Official Medal Table'!$G:$G,'Each Gender Events'!$A70,'Official Medal Table'!$C:$C,'Each Gender Events'!T$1,'Official Medal Table'!$E:$E,'Each Gender Events'!T$2)*'Medal values'!$B$2
+ COUNTIFS('Official Medal Table'!$H:$H,'Each Gender Events'!$A70,'Official Medal Table'!$C:$C,'Each Gender Events'!T$1,'Official Medal Table'!$E:$E,'Each Gender Events'!T$2)*'Medal values'!$B$3
+ COUNTIFS('Official Medal Table'!$I:$I,'Each Gender Events'!$A70,'Official Medal Table'!$C:$C,'Each Gender Events'!T$1,'Official Medal Table'!$E:$E,'Each Gender Events'!T$2)*'Medal values'!$B$3
+ COUNTIFS('Official Medal Table'!$F:$F,'Each Gender Events'!$A70,'Official Medal Table'!$C:$C,'Each Gender Events'!T$1,'Official Medal Table'!$E:$E,"Mixed")*'Medal values'!$B$1/2
+ COUNTIFS('Official Medal Table'!$G:$G,'Each Gender Events'!$A70,'Official Medal Table'!$C:$C,'Each Gender Events'!T$1,'Official Medal Table'!$E:$E,"Mixed")*'Medal values'!$B$2/2
+ COUNTIFS('Official Medal Table'!$H:$H,'Each Gender Events'!$A70,'Official Medal Table'!$C:$C,'Each Gender Events'!T$1,'Official Medal Table'!$E:$E,"Mixed")*'Medal values'!$B$3/2
+ COUNTIFS('Official Medal Table'!$I:$I,'Each Gender Events'!$A70,'Official Medal Table'!$C:$C,'Each Gender Events'!T$1,'Official Medal Table'!$E:$E,"Mixed")*'Medal values'!$B$3/2</f>
        <v>0</v>
      </c>
      <c r="U70">
        <f>COUNTIFS('Official Medal Table'!$F:$F,'Each Gender Events'!$A70,'Official Medal Table'!$C:$C,'Each Gender Events'!U$1,'Official Medal Table'!$E:$E,'Each Gender Events'!U$2)*'Medal values'!$B$1
+ COUNTIFS('Official Medal Table'!$G:$G,'Each Gender Events'!$A70,'Official Medal Table'!$C:$C,'Each Gender Events'!U$1,'Official Medal Table'!$E:$E,'Each Gender Events'!U$2)*'Medal values'!$B$2
+ COUNTIFS('Official Medal Table'!$H:$H,'Each Gender Events'!$A70,'Official Medal Table'!$C:$C,'Each Gender Events'!U$1,'Official Medal Table'!$E:$E,'Each Gender Events'!U$2)*'Medal values'!$B$3
+ COUNTIFS('Official Medal Table'!$I:$I,'Each Gender Events'!$A70,'Official Medal Table'!$C:$C,'Each Gender Events'!U$1,'Official Medal Table'!$E:$E,'Each Gender Events'!U$2)*'Medal values'!$B$3
+ COUNTIFS('Official Medal Table'!$F:$F,'Each Gender Events'!$A70,'Official Medal Table'!$C:$C,'Each Gender Events'!U$1,'Official Medal Table'!$E:$E,"Mixed")*'Medal values'!$B$1/2
+ COUNTIFS('Official Medal Table'!$G:$G,'Each Gender Events'!$A70,'Official Medal Table'!$C:$C,'Each Gender Events'!U$1,'Official Medal Table'!$E:$E,"Mixed")*'Medal values'!$B$2/2
+ COUNTIFS('Official Medal Table'!$H:$H,'Each Gender Events'!$A70,'Official Medal Table'!$C:$C,'Each Gender Events'!U$1,'Official Medal Table'!$E:$E,"Mixed")*'Medal values'!$B$3/2
+ COUNTIFS('Official Medal Table'!$I:$I,'Each Gender Events'!$A70,'Official Medal Table'!$C:$C,'Each Gender Events'!U$1,'Official Medal Table'!$E:$E,"Mixed")*'Medal values'!$B$3/2</f>
        <v>0</v>
      </c>
      <c r="V70">
        <f>COUNTIFS('Official Medal Table'!$F:$F,'Each Gender Events'!$A70,'Official Medal Table'!$C:$C,'Each Gender Events'!V$1,'Official Medal Table'!$E:$E,'Each Gender Events'!V$2)*'Medal values'!$B$1
+ COUNTIFS('Official Medal Table'!$G:$G,'Each Gender Events'!$A70,'Official Medal Table'!$C:$C,'Each Gender Events'!V$1,'Official Medal Table'!$E:$E,'Each Gender Events'!V$2)*'Medal values'!$B$2
+ COUNTIFS('Official Medal Table'!$H:$H,'Each Gender Events'!$A70,'Official Medal Table'!$C:$C,'Each Gender Events'!V$1,'Official Medal Table'!$E:$E,'Each Gender Events'!V$2)*'Medal values'!$B$3
+ COUNTIFS('Official Medal Table'!$I:$I,'Each Gender Events'!$A70,'Official Medal Table'!$C:$C,'Each Gender Events'!V$1,'Official Medal Table'!$E:$E,'Each Gender Events'!V$2)*'Medal values'!$B$3
+ COUNTIFS('Official Medal Table'!$F:$F,'Each Gender Events'!$A70,'Official Medal Table'!$C:$C,'Each Gender Events'!V$1,'Official Medal Table'!$E:$E,"Mixed")*'Medal values'!$B$1/2
+ COUNTIFS('Official Medal Table'!$G:$G,'Each Gender Events'!$A70,'Official Medal Table'!$C:$C,'Each Gender Events'!V$1,'Official Medal Table'!$E:$E,"Mixed")*'Medal values'!$B$2/2
+ COUNTIFS('Official Medal Table'!$H:$H,'Each Gender Events'!$A70,'Official Medal Table'!$C:$C,'Each Gender Events'!V$1,'Official Medal Table'!$E:$E,"Mixed")*'Medal values'!$B$3/2
+ COUNTIFS('Official Medal Table'!$I:$I,'Each Gender Events'!$A70,'Official Medal Table'!$C:$C,'Each Gender Events'!V$1,'Official Medal Table'!$E:$E,"Mixed")*'Medal values'!$B$3/2</f>
        <v>0</v>
      </c>
      <c r="W70">
        <f>COUNTIFS('Official Medal Table'!$F:$F,'Each Gender Events'!$A70,'Official Medal Table'!$C:$C,'Each Gender Events'!W$1,'Official Medal Table'!$E:$E,'Each Gender Events'!W$2)*'Medal values'!$B$1
+ COUNTIFS('Official Medal Table'!$G:$G,'Each Gender Events'!$A70,'Official Medal Table'!$C:$C,'Each Gender Events'!W$1,'Official Medal Table'!$E:$E,'Each Gender Events'!W$2)*'Medal values'!$B$2
+ COUNTIFS('Official Medal Table'!$H:$H,'Each Gender Events'!$A70,'Official Medal Table'!$C:$C,'Each Gender Events'!W$1,'Official Medal Table'!$E:$E,'Each Gender Events'!W$2)*'Medal values'!$B$3
+ COUNTIFS('Official Medal Table'!$I:$I,'Each Gender Events'!$A70,'Official Medal Table'!$C:$C,'Each Gender Events'!W$1,'Official Medal Table'!$E:$E,'Each Gender Events'!W$2)*'Medal values'!$B$3
+ COUNTIFS('Official Medal Table'!$F:$F,'Each Gender Events'!$A70,'Official Medal Table'!$C:$C,'Each Gender Events'!W$1,'Official Medal Table'!$E:$E,"Mixed")*'Medal values'!$B$1/2
+ COUNTIFS('Official Medal Table'!$G:$G,'Each Gender Events'!$A70,'Official Medal Table'!$C:$C,'Each Gender Events'!W$1,'Official Medal Table'!$E:$E,"Mixed")*'Medal values'!$B$2/2
+ COUNTIFS('Official Medal Table'!$H:$H,'Each Gender Events'!$A70,'Official Medal Table'!$C:$C,'Each Gender Events'!W$1,'Official Medal Table'!$E:$E,"Mixed")*'Medal values'!$B$3/2
+ COUNTIFS('Official Medal Table'!$I:$I,'Each Gender Events'!$A70,'Official Medal Table'!$C:$C,'Each Gender Events'!W$1,'Official Medal Table'!$E:$E,"Mixed")*'Medal values'!$B$3/2</f>
        <v>0</v>
      </c>
      <c r="X70">
        <f>COUNTIFS('Official Medal Table'!$F:$F,'Each Gender Events'!$A70,'Official Medal Table'!$C:$C,'Each Gender Events'!X$1,'Official Medal Table'!$E:$E,'Each Gender Events'!X$2)*'Medal values'!$B$1
+ COUNTIFS('Official Medal Table'!$G:$G,'Each Gender Events'!$A70,'Official Medal Table'!$C:$C,'Each Gender Events'!X$1,'Official Medal Table'!$E:$E,'Each Gender Events'!X$2)*'Medal values'!$B$2
+ COUNTIFS('Official Medal Table'!$H:$H,'Each Gender Events'!$A70,'Official Medal Table'!$C:$C,'Each Gender Events'!X$1,'Official Medal Table'!$E:$E,'Each Gender Events'!X$2)*'Medal values'!$B$3
+ COUNTIFS('Official Medal Table'!$I:$I,'Each Gender Events'!$A70,'Official Medal Table'!$C:$C,'Each Gender Events'!X$1,'Official Medal Table'!$E:$E,'Each Gender Events'!X$2)*'Medal values'!$B$3
+ COUNTIFS('Official Medal Table'!$F:$F,'Each Gender Events'!$A70,'Official Medal Table'!$C:$C,'Each Gender Events'!X$1,'Official Medal Table'!$E:$E,"Mixed")*'Medal values'!$B$1/2
+ COUNTIFS('Official Medal Table'!$G:$G,'Each Gender Events'!$A70,'Official Medal Table'!$C:$C,'Each Gender Events'!X$1,'Official Medal Table'!$E:$E,"Mixed")*'Medal values'!$B$2/2
+ COUNTIFS('Official Medal Table'!$H:$H,'Each Gender Events'!$A70,'Official Medal Table'!$C:$C,'Each Gender Events'!X$1,'Official Medal Table'!$E:$E,"Mixed")*'Medal values'!$B$3/2
+ COUNTIFS('Official Medal Table'!$I:$I,'Each Gender Events'!$A70,'Official Medal Table'!$C:$C,'Each Gender Events'!X$1,'Official Medal Table'!$E:$E,"Mixed")*'Medal values'!$B$3/2</f>
        <v>0</v>
      </c>
      <c r="Y70">
        <f>COUNTIFS('Official Medal Table'!$F:$F,'Each Gender Events'!$A70,'Official Medal Table'!$C:$C,'Each Gender Events'!Y$1,'Official Medal Table'!$E:$E,'Each Gender Events'!Y$2)*'Medal values'!$B$1
+ COUNTIFS('Official Medal Table'!$G:$G,'Each Gender Events'!$A70,'Official Medal Table'!$C:$C,'Each Gender Events'!Y$1,'Official Medal Table'!$E:$E,'Each Gender Events'!Y$2)*'Medal values'!$B$2
+ COUNTIFS('Official Medal Table'!$H:$H,'Each Gender Events'!$A70,'Official Medal Table'!$C:$C,'Each Gender Events'!Y$1,'Official Medal Table'!$E:$E,'Each Gender Events'!Y$2)*'Medal values'!$B$3
+ COUNTIFS('Official Medal Table'!$I:$I,'Each Gender Events'!$A70,'Official Medal Table'!$C:$C,'Each Gender Events'!Y$1,'Official Medal Table'!$E:$E,'Each Gender Events'!Y$2)*'Medal values'!$B$3
+ COUNTIFS('Official Medal Table'!$F:$F,'Each Gender Events'!$A70,'Official Medal Table'!$C:$C,'Each Gender Events'!Y$1,'Official Medal Table'!$E:$E,"Mixed")*'Medal values'!$B$1/2
+ COUNTIFS('Official Medal Table'!$G:$G,'Each Gender Events'!$A70,'Official Medal Table'!$C:$C,'Each Gender Events'!Y$1,'Official Medal Table'!$E:$E,"Mixed")*'Medal values'!$B$2/2
+ COUNTIFS('Official Medal Table'!$H:$H,'Each Gender Events'!$A70,'Official Medal Table'!$C:$C,'Each Gender Events'!Y$1,'Official Medal Table'!$E:$E,"Mixed")*'Medal values'!$B$3/2
+ COUNTIFS('Official Medal Table'!$I:$I,'Each Gender Events'!$A70,'Official Medal Table'!$C:$C,'Each Gender Events'!Y$1,'Official Medal Table'!$E:$E,"Mixed")*'Medal values'!$B$3/2</f>
        <v>0</v>
      </c>
      <c r="Z70">
        <f>COUNTIFS('Official Medal Table'!$F:$F,'Each Gender Events'!$A70,'Official Medal Table'!$C:$C,'Each Gender Events'!Z$1,'Official Medal Table'!$E:$E,'Each Gender Events'!Z$2)*'Medal values'!$B$1
+ COUNTIFS('Official Medal Table'!$G:$G,'Each Gender Events'!$A70,'Official Medal Table'!$C:$C,'Each Gender Events'!Z$1,'Official Medal Table'!$E:$E,'Each Gender Events'!Z$2)*'Medal values'!$B$2
+ COUNTIFS('Official Medal Table'!$H:$H,'Each Gender Events'!$A70,'Official Medal Table'!$C:$C,'Each Gender Events'!Z$1,'Official Medal Table'!$E:$E,'Each Gender Events'!Z$2)*'Medal values'!$B$3
+ COUNTIFS('Official Medal Table'!$I:$I,'Each Gender Events'!$A70,'Official Medal Table'!$C:$C,'Each Gender Events'!Z$1,'Official Medal Table'!$E:$E,'Each Gender Events'!Z$2)*'Medal values'!$B$3
+ COUNTIFS('Official Medal Table'!$F:$F,'Each Gender Events'!$A70,'Official Medal Table'!$C:$C,'Each Gender Events'!Z$1,'Official Medal Table'!$E:$E,"Mixed")*'Medal values'!$B$1/2
+ COUNTIFS('Official Medal Table'!$G:$G,'Each Gender Events'!$A70,'Official Medal Table'!$C:$C,'Each Gender Events'!Z$1,'Official Medal Table'!$E:$E,"Mixed")*'Medal values'!$B$2/2
+ COUNTIFS('Official Medal Table'!$H:$H,'Each Gender Events'!$A70,'Official Medal Table'!$C:$C,'Each Gender Events'!Z$1,'Official Medal Table'!$E:$E,"Mixed")*'Medal values'!$B$3/2
+ COUNTIFS('Official Medal Table'!$I:$I,'Each Gender Events'!$A70,'Official Medal Table'!$C:$C,'Each Gender Events'!Z$1,'Official Medal Table'!$E:$E,"Mixed")*'Medal values'!$B$3/2</f>
        <v>0</v>
      </c>
      <c r="AA70">
        <f>COUNTIFS('Official Medal Table'!$F:$F,'Each Gender Events'!$A70,'Official Medal Table'!$C:$C,'Each Gender Events'!AA$1,'Official Medal Table'!$E:$E,'Each Gender Events'!AA$2)*'Medal values'!$B$1
+ COUNTIFS('Official Medal Table'!$G:$G,'Each Gender Events'!$A70,'Official Medal Table'!$C:$C,'Each Gender Events'!AA$1,'Official Medal Table'!$E:$E,'Each Gender Events'!AA$2)*'Medal values'!$B$2
+ COUNTIFS('Official Medal Table'!$H:$H,'Each Gender Events'!$A70,'Official Medal Table'!$C:$C,'Each Gender Events'!AA$1,'Official Medal Table'!$E:$E,'Each Gender Events'!AA$2)*'Medal values'!$B$3
+ COUNTIFS('Official Medal Table'!$I:$I,'Each Gender Events'!$A70,'Official Medal Table'!$C:$C,'Each Gender Events'!AA$1,'Official Medal Table'!$E:$E,'Each Gender Events'!AA$2)*'Medal values'!$B$3
+ COUNTIFS('Official Medal Table'!$F:$F,'Each Gender Events'!$A70,'Official Medal Table'!$C:$C,'Each Gender Events'!AA$1,'Official Medal Table'!$E:$E,"Mixed")*'Medal values'!$B$1/2
+ COUNTIFS('Official Medal Table'!$G:$G,'Each Gender Events'!$A70,'Official Medal Table'!$C:$C,'Each Gender Events'!AA$1,'Official Medal Table'!$E:$E,"Mixed")*'Medal values'!$B$2/2
+ COUNTIFS('Official Medal Table'!$H:$H,'Each Gender Events'!$A70,'Official Medal Table'!$C:$C,'Each Gender Events'!AA$1,'Official Medal Table'!$E:$E,"Mixed")*'Medal values'!$B$3/2
+ COUNTIFS('Official Medal Table'!$I:$I,'Each Gender Events'!$A70,'Official Medal Table'!$C:$C,'Each Gender Events'!AA$1,'Official Medal Table'!$E:$E,"Mixed")*'Medal values'!$B$3/2</f>
        <v>0</v>
      </c>
      <c r="AB70">
        <f>COUNTIFS('Official Medal Table'!$F:$F,'Each Gender Events'!$A70,'Official Medal Table'!$C:$C,'Each Gender Events'!AB$1,'Official Medal Table'!$E:$E,'Each Gender Events'!AB$2)*'Medal values'!$B$1
+ COUNTIFS('Official Medal Table'!$G:$G,'Each Gender Events'!$A70,'Official Medal Table'!$C:$C,'Each Gender Events'!AB$1,'Official Medal Table'!$E:$E,'Each Gender Events'!AB$2)*'Medal values'!$B$2
+ COUNTIFS('Official Medal Table'!$H:$H,'Each Gender Events'!$A70,'Official Medal Table'!$C:$C,'Each Gender Events'!AB$1,'Official Medal Table'!$E:$E,'Each Gender Events'!AB$2)*'Medal values'!$B$3
+ COUNTIFS('Official Medal Table'!$I:$I,'Each Gender Events'!$A70,'Official Medal Table'!$C:$C,'Each Gender Events'!AB$1,'Official Medal Table'!$E:$E,'Each Gender Events'!AB$2)*'Medal values'!$B$3
+ COUNTIFS('Official Medal Table'!$F:$F,'Each Gender Events'!$A70,'Official Medal Table'!$C:$C,'Each Gender Events'!AB$1,'Official Medal Table'!$E:$E,"Mixed")*'Medal values'!$B$1/2
+ COUNTIFS('Official Medal Table'!$G:$G,'Each Gender Events'!$A70,'Official Medal Table'!$C:$C,'Each Gender Events'!AB$1,'Official Medal Table'!$E:$E,"Mixed")*'Medal values'!$B$2/2
+ COUNTIFS('Official Medal Table'!$H:$H,'Each Gender Events'!$A70,'Official Medal Table'!$C:$C,'Each Gender Events'!AB$1,'Official Medal Table'!$E:$E,"Mixed")*'Medal values'!$B$3/2
+ COUNTIFS('Official Medal Table'!$I:$I,'Each Gender Events'!$A70,'Official Medal Table'!$C:$C,'Each Gender Events'!AB$1,'Official Medal Table'!$E:$E,"Mixed")*'Medal values'!$B$3/2</f>
        <v>0</v>
      </c>
      <c r="AC70">
        <f>COUNTIFS('Official Medal Table'!$F:$F,'Each Gender Events'!$A70,'Official Medal Table'!$C:$C,'Each Gender Events'!AC$1,'Official Medal Table'!$E:$E,'Each Gender Events'!AC$2)*'Medal values'!$B$1
+ COUNTIFS('Official Medal Table'!$G:$G,'Each Gender Events'!$A70,'Official Medal Table'!$C:$C,'Each Gender Events'!AC$1,'Official Medal Table'!$E:$E,'Each Gender Events'!AC$2)*'Medal values'!$B$2
+ COUNTIFS('Official Medal Table'!$H:$H,'Each Gender Events'!$A70,'Official Medal Table'!$C:$C,'Each Gender Events'!AC$1,'Official Medal Table'!$E:$E,'Each Gender Events'!AC$2)*'Medal values'!$B$3
+ COUNTIFS('Official Medal Table'!$I:$I,'Each Gender Events'!$A70,'Official Medal Table'!$C:$C,'Each Gender Events'!AC$1,'Official Medal Table'!$E:$E,'Each Gender Events'!AC$2)*'Medal values'!$B$3
+ COUNTIFS('Official Medal Table'!$F:$F,'Each Gender Events'!$A70,'Official Medal Table'!$C:$C,'Each Gender Events'!AC$1,'Official Medal Table'!$E:$E,"Mixed")*'Medal values'!$B$1/2
+ COUNTIFS('Official Medal Table'!$G:$G,'Each Gender Events'!$A70,'Official Medal Table'!$C:$C,'Each Gender Events'!AC$1,'Official Medal Table'!$E:$E,"Mixed")*'Medal values'!$B$2/2
+ COUNTIFS('Official Medal Table'!$H:$H,'Each Gender Events'!$A70,'Official Medal Table'!$C:$C,'Each Gender Events'!AC$1,'Official Medal Table'!$E:$E,"Mixed")*'Medal values'!$B$3/2
+ COUNTIFS('Official Medal Table'!$I:$I,'Each Gender Events'!$A70,'Official Medal Table'!$C:$C,'Each Gender Events'!AC$1,'Official Medal Table'!$E:$E,"Mixed")*'Medal values'!$B$3/2</f>
        <v>0</v>
      </c>
      <c r="AD70">
        <f>COUNTIFS('Official Medal Table'!$F:$F,'Each Gender Events'!$A70,'Official Medal Table'!$C:$C,'Each Gender Events'!AD$1,'Official Medal Table'!$E:$E,'Each Gender Events'!AD$2)*'Medal values'!$B$1
+ COUNTIFS('Official Medal Table'!$G:$G,'Each Gender Events'!$A70,'Official Medal Table'!$C:$C,'Each Gender Events'!AD$1,'Official Medal Table'!$E:$E,'Each Gender Events'!AD$2)*'Medal values'!$B$2
+ COUNTIFS('Official Medal Table'!$H:$H,'Each Gender Events'!$A70,'Official Medal Table'!$C:$C,'Each Gender Events'!AD$1,'Official Medal Table'!$E:$E,'Each Gender Events'!AD$2)*'Medal values'!$B$3
+ COUNTIFS('Official Medal Table'!$I:$I,'Each Gender Events'!$A70,'Official Medal Table'!$C:$C,'Each Gender Events'!AD$1,'Official Medal Table'!$E:$E,'Each Gender Events'!AD$2)*'Medal values'!$B$3
+ COUNTIFS('Official Medal Table'!$F:$F,'Each Gender Events'!$A70,'Official Medal Table'!$C:$C,'Each Gender Events'!AD$1,'Official Medal Table'!$E:$E,"Mixed")*'Medal values'!$B$1/2
+ COUNTIFS('Official Medal Table'!$G:$G,'Each Gender Events'!$A70,'Official Medal Table'!$C:$C,'Each Gender Events'!AD$1,'Official Medal Table'!$E:$E,"Mixed")*'Medal values'!$B$2/2
+ COUNTIFS('Official Medal Table'!$H:$H,'Each Gender Events'!$A70,'Official Medal Table'!$C:$C,'Each Gender Events'!AD$1,'Official Medal Table'!$E:$E,"Mixed")*'Medal values'!$B$3/2
+ COUNTIFS('Official Medal Table'!$I:$I,'Each Gender Events'!$A70,'Official Medal Table'!$C:$C,'Each Gender Events'!AD$1,'Official Medal Table'!$E:$E,"Mixed")*'Medal values'!$B$3/2</f>
        <v>0</v>
      </c>
      <c r="AE70">
        <f>COUNTIFS('Official Medal Table'!$F:$F,'Each Gender Events'!$A70,'Official Medal Table'!$C:$C,'Each Gender Events'!AE$1,'Official Medal Table'!$E:$E,'Each Gender Events'!AE$2)*'Medal values'!$B$1
+ COUNTIFS('Official Medal Table'!$G:$G,'Each Gender Events'!$A70,'Official Medal Table'!$C:$C,'Each Gender Events'!AE$1,'Official Medal Table'!$E:$E,'Each Gender Events'!AE$2)*'Medal values'!$B$2
+ COUNTIFS('Official Medal Table'!$H:$H,'Each Gender Events'!$A70,'Official Medal Table'!$C:$C,'Each Gender Events'!AE$1,'Official Medal Table'!$E:$E,'Each Gender Events'!AE$2)*'Medal values'!$B$3
+ COUNTIFS('Official Medal Table'!$I:$I,'Each Gender Events'!$A70,'Official Medal Table'!$C:$C,'Each Gender Events'!AE$1,'Official Medal Table'!$E:$E,'Each Gender Events'!AE$2)*'Medal values'!$B$3
+ COUNTIFS('Official Medal Table'!$F:$F,'Each Gender Events'!$A70,'Official Medal Table'!$C:$C,'Each Gender Events'!AE$1,'Official Medal Table'!$E:$E,"Mixed")*'Medal values'!$B$1/2
+ COUNTIFS('Official Medal Table'!$G:$G,'Each Gender Events'!$A70,'Official Medal Table'!$C:$C,'Each Gender Events'!AE$1,'Official Medal Table'!$E:$E,"Mixed")*'Medal values'!$B$2/2
+ COUNTIFS('Official Medal Table'!$H:$H,'Each Gender Events'!$A70,'Official Medal Table'!$C:$C,'Each Gender Events'!AE$1,'Official Medal Table'!$E:$E,"Mixed")*'Medal values'!$B$3/2
+ COUNTIFS('Official Medal Table'!$I:$I,'Each Gender Events'!$A70,'Official Medal Table'!$C:$C,'Each Gender Events'!AE$1,'Official Medal Table'!$E:$E,"Mixed")*'Medal values'!$B$3/2</f>
        <v>0</v>
      </c>
      <c r="AF70">
        <f>COUNTIFS('Official Medal Table'!$F:$F,'Each Gender Events'!$A70,'Official Medal Table'!$C:$C,'Each Gender Events'!AF$1,'Official Medal Table'!$E:$E,'Each Gender Events'!AF$2)*'Medal values'!$B$1
+ COUNTIFS('Official Medal Table'!$G:$G,'Each Gender Events'!$A70,'Official Medal Table'!$C:$C,'Each Gender Events'!AF$1,'Official Medal Table'!$E:$E,'Each Gender Events'!AF$2)*'Medal values'!$B$2
+ COUNTIFS('Official Medal Table'!$H:$H,'Each Gender Events'!$A70,'Official Medal Table'!$C:$C,'Each Gender Events'!AF$1,'Official Medal Table'!$E:$E,'Each Gender Events'!AF$2)*'Medal values'!$B$3
+ COUNTIFS('Official Medal Table'!$I:$I,'Each Gender Events'!$A70,'Official Medal Table'!$C:$C,'Each Gender Events'!AF$1,'Official Medal Table'!$E:$E,'Each Gender Events'!AF$2)*'Medal values'!$B$3
+ COUNTIFS('Official Medal Table'!$F:$F,'Each Gender Events'!$A70,'Official Medal Table'!$C:$C,'Each Gender Events'!AF$1,'Official Medal Table'!$E:$E,"Mixed")*'Medal values'!$B$1/2
+ COUNTIFS('Official Medal Table'!$G:$G,'Each Gender Events'!$A70,'Official Medal Table'!$C:$C,'Each Gender Events'!AF$1,'Official Medal Table'!$E:$E,"Mixed")*'Medal values'!$B$2/2
+ COUNTIFS('Official Medal Table'!$H:$H,'Each Gender Events'!$A70,'Official Medal Table'!$C:$C,'Each Gender Events'!AF$1,'Official Medal Table'!$E:$E,"Mixed")*'Medal values'!$B$3/2
+ COUNTIFS('Official Medal Table'!$I:$I,'Each Gender Events'!$A70,'Official Medal Table'!$C:$C,'Each Gender Events'!AF$1,'Official Medal Table'!$E:$E,"Mixed")*'Medal values'!$B$3/2</f>
        <v>0</v>
      </c>
      <c r="AG70">
        <f>COUNTIFS('Official Medal Table'!$F:$F,'Each Gender Events'!$A70,'Official Medal Table'!$C:$C,'Each Gender Events'!AG$1,'Official Medal Table'!$E:$E,'Each Gender Events'!AG$2)*'Medal values'!$B$1
+ COUNTIFS('Official Medal Table'!$G:$G,'Each Gender Events'!$A70,'Official Medal Table'!$C:$C,'Each Gender Events'!AG$1,'Official Medal Table'!$E:$E,'Each Gender Events'!AG$2)*'Medal values'!$B$2
+ COUNTIFS('Official Medal Table'!$H:$H,'Each Gender Events'!$A70,'Official Medal Table'!$C:$C,'Each Gender Events'!AG$1,'Official Medal Table'!$E:$E,'Each Gender Events'!AG$2)*'Medal values'!$B$3
+ COUNTIFS('Official Medal Table'!$I:$I,'Each Gender Events'!$A70,'Official Medal Table'!$C:$C,'Each Gender Events'!AG$1,'Official Medal Table'!$E:$E,'Each Gender Events'!AG$2)*'Medal values'!$B$3
+ COUNTIFS('Official Medal Table'!$F:$F,'Each Gender Events'!$A70,'Official Medal Table'!$C:$C,'Each Gender Events'!AG$1,'Official Medal Table'!$E:$E,"Mixed")*'Medal values'!$B$1/2
+ COUNTIFS('Official Medal Table'!$G:$G,'Each Gender Events'!$A70,'Official Medal Table'!$C:$C,'Each Gender Events'!AG$1,'Official Medal Table'!$E:$E,"Mixed")*'Medal values'!$B$2/2
+ COUNTIFS('Official Medal Table'!$H:$H,'Each Gender Events'!$A70,'Official Medal Table'!$C:$C,'Each Gender Events'!AG$1,'Official Medal Table'!$E:$E,"Mixed")*'Medal values'!$B$3/2
+ COUNTIFS('Official Medal Table'!$I:$I,'Each Gender Events'!$A70,'Official Medal Table'!$C:$C,'Each Gender Events'!AG$1,'Official Medal Table'!$E:$E,"Mixed")*'Medal values'!$B$3/2</f>
        <v>0</v>
      </c>
      <c r="AH70">
        <f>COUNTIFS('Official Medal Table'!$F:$F,'Each Gender Events'!$A70,'Official Medal Table'!$C:$C,'Each Gender Events'!AH$1,'Official Medal Table'!$E:$E,'Each Gender Events'!AH$2)*'Medal values'!$B$1
+ COUNTIFS('Official Medal Table'!$G:$G,'Each Gender Events'!$A70,'Official Medal Table'!$C:$C,'Each Gender Events'!AH$1,'Official Medal Table'!$E:$E,'Each Gender Events'!AH$2)*'Medal values'!$B$2
+ COUNTIFS('Official Medal Table'!$H:$H,'Each Gender Events'!$A70,'Official Medal Table'!$C:$C,'Each Gender Events'!AH$1,'Official Medal Table'!$E:$E,'Each Gender Events'!AH$2)*'Medal values'!$B$3
+ COUNTIFS('Official Medal Table'!$I:$I,'Each Gender Events'!$A70,'Official Medal Table'!$C:$C,'Each Gender Events'!AH$1,'Official Medal Table'!$E:$E,'Each Gender Events'!AH$2)*'Medal values'!$B$3
+ COUNTIFS('Official Medal Table'!$F:$F,'Each Gender Events'!$A70,'Official Medal Table'!$C:$C,'Each Gender Events'!AH$1,'Official Medal Table'!$E:$E,"Mixed")*'Medal values'!$B$1/2
+ COUNTIFS('Official Medal Table'!$G:$G,'Each Gender Events'!$A70,'Official Medal Table'!$C:$C,'Each Gender Events'!AH$1,'Official Medal Table'!$E:$E,"Mixed")*'Medal values'!$B$2/2
+ COUNTIFS('Official Medal Table'!$H:$H,'Each Gender Events'!$A70,'Official Medal Table'!$C:$C,'Each Gender Events'!AH$1,'Official Medal Table'!$E:$E,"Mixed")*'Medal values'!$B$3/2
+ COUNTIFS('Official Medal Table'!$I:$I,'Each Gender Events'!$A70,'Official Medal Table'!$C:$C,'Each Gender Events'!AH$1,'Official Medal Table'!$E:$E,"Mixed")*'Medal values'!$B$3/2</f>
        <v>0</v>
      </c>
      <c r="AI70">
        <f>COUNTIFS('Official Medal Table'!$F:$F,'Each Gender Events'!$A70,'Official Medal Table'!$C:$C,'Each Gender Events'!AI$1,'Official Medal Table'!$E:$E,'Each Gender Events'!AI$2)*'Medal values'!$B$1
+ COUNTIFS('Official Medal Table'!$G:$G,'Each Gender Events'!$A70,'Official Medal Table'!$C:$C,'Each Gender Events'!AI$1,'Official Medal Table'!$E:$E,'Each Gender Events'!AI$2)*'Medal values'!$B$2
+ COUNTIFS('Official Medal Table'!$H:$H,'Each Gender Events'!$A70,'Official Medal Table'!$C:$C,'Each Gender Events'!AI$1,'Official Medal Table'!$E:$E,'Each Gender Events'!AI$2)*'Medal values'!$B$3
+ COUNTIFS('Official Medal Table'!$I:$I,'Each Gender Events'!$A70,'Official Medal Table'!$C:$C,'Each Gender Events'!AI$1,'Official Medal Table'!$E:$E,'Each Gender Events'!AI$2)*'Medal values'!$B$3
+ COUNTIFS('Official Medal Table'!$F:$F,'Each Gender Events'!$A70,'Official Medal Table'!$C:$C,'Each Gender Events'!AI$1,'Official Medal Table'!$E:$E,"Mixed")*'Medal values'!$B$1/2
+ COUNTIFS('Official Medal Table'!$G:$G,'Each Gender Events'!$A70,'Official Medal Table'!$C:$C,'Each Gender Events'!AI$1,'Official Medal Table'!$E:$E,"Mixed")*'Medal values'!$B$2/2
+ COUNTIFS('Official Medal Table'!$H:$H,'Each Gender Events'!$A70,'Official Medal Table'!$C:$C,'Each Gender Events'!AI$1,'Official Medal Table'!$E:$E,"Mixed")*'Medal values'!$B$3/2
+ COUNTIFS('Official Medal Table'!$I:$I,'Each Gender Events'!$A70,'Official Medal Table'!$C:$C,'Each Gender Events'!AI$1,'Official Medal Table'!$E:$E,"Mixed")*'Medal values'!$B$3/2</f>
        <v>0</v>
      </c>
      <c r="AJ70">
        <f>COUNTIFS('Official Medal Table'!$F:$F,'Each Gender Events'!$A70,'Official Medal Table'!$C:$C,'Each Gender Events'!AJ$1,'Official Medal Table'!$E:$E,'Each Gender Events'!AJ$2)*'Medal values'!$B$1
+ COUNTIFS('Official Medal Table'!$G:$G,'Each Gender Events'!$A70,'Official Medal Table'!$C:$C,'Each Gender Events'!AJ$1,'Official Medal Table'!$E:$E,'Each Gender Events'!AJ$2)*'Medal values'!$B$2
+ COUNTIFS('Official Medal Table'!$H:$H,'Each Gender Events'!$A70,'Official Medal Table'!$C:$C,'Each Gender Events'!AJ$1,'Official Medal Table'!$E:$E,'Each Gender Events'!AJ$2)*'Medal values'!$B$3
+ COUNTIFS('Official Medal Table'!$I:$I,'Each Gender Events'!$A70,'Official Medal Table'!$C:$C,'Each Gender Events'!AJ$1,'Official Medal Table'!$E:$E,'Each Gender Events'!AJ$2)*'Medal values'!$B$3
+ COUNTIFS('Official Medal Table'!$F:$F,'Each Gender Events'!$A70,'Official Medal Table'!$C:$C,'Each Gender Events'!AJ$1,'Official Medal Table'!$E:$E,"Mixed")*'Medal values'!$B$1/2
+ COUNTIFS('Official Medal Table'!$G:$G,'Each Gender Events'!$A70,'Official Medal Table'!$C:$C,'Each Gender Events'!AJ$1,'Official Medal Table'!$E:$E,"Mixed")*'Medal values'!$B$2/2
+ COUNTIFS('Official Medal Table'!$H:$H,'Each Gender Events'!$A70,'Official Medal Table'!$C:$C,'Each Gender Events'!AJ$1,'Official Medal Table'!$E:$E,"Mixed")*'Medal values'!$B$3/2
+ COUNTIFS('Official Medal Table'!$I:$I,'Each Gender Events'!$A70,'Official Medal Table'!$C:$C,'Each Gender Events'!AJ$1,'Official Medal Table'!$E:$E,"Mixed")*'Medal values'!$B$3/2</f>
        <v>0</v>
      </c>
      <c r="AK70">
        <f>COUNTIFS('Official Medal Table'!$F:$F,'Each Gender Events'!$A70,'Official Medal Table'!$C:$C,'Each Gender Events'!AK$1,'Official Medal Table'!$E:$E,'Each Gender Events'!AK$2)*'Medal values'!$B$1
+ COUNTIFS('Official Medal Table'!$G:$G,'Each Gender Events'!$A70,'Official Medal Table'!$C:$C,'Each Gender Events'!AK$1,'Official Medal Table'!$E:$E,'Each Gender Events'!AK$2)*'Medal values'!$B$2
+ COUNTIFS('Official Medal Table'!$H:$H,'Each Gender Events'!$A70,'Official Medal Table'!$C:$C,'Each Gender Events'!AK$1,'Official Medal Table'!$E:$E,'Each Gender Events'!AK$2)*'Medal values'!$B$3
+ COUNTIFS('Official Medal Table'!$I:$I,'Each Gender Events'!$A70,'Official Medal Table'!$C:$C,'Each Gender Events'!AK$1,'Official Medal Table'!$E:$E,'Each Gender Events'!AK$2)*'Medal values'!$B$3
+ COUNTIFS('Official Medal Table'!$F:$F,'Each Gender Events'!$A70,'Official Medal Table'!$C:$C,'Each Gender Events'!AK$1,'Official Medal Table'!$E:$E,"Mixed")*'Medal values'!$B$1/2
+ COUNTIFS('Official Medal Table'!$G:$G,'Each Gender Events'!$A70,'Official Medal Table'!$C:$C,'Each Gender Events'!AK$1,'Official Medal Table'!$E:$E,"Mixed")*'Medal values'!$B$2/2
+ COUNTIFS('Official Medal Table'!$H:$H,'Each Gender Events'!$A70,'Official Medal Table'!$C:$C,'Each Gender Events'!AK$1,'Official Medal Table'!$E:$E,"Mixed")*'Medal values'!$B$3/2
+ COUNTIFS('Official Medal Table'!$I:$I,'Each Gender Events'!$A70,'Official Medal Table'!$C:$C,'Each Gender Events'!AK$1,'Official Medal Table'!$E:$E,"Mixed")*'Medal values'!$B$3/2</f>
        <v>0</v>
      </c>
      <c r="AL70">
        <f>COUNTIFS('Official Medal Table'!$F:$F,'Each Gender Events'!$A70,'Official Medal Table'!$C:$C,'Each Gender Events'!AL$1,'Official Medal Table'!$E:$E,'Each Gender Events'!AL$2)*'Medal values'!$B$1
+ COUNTIFS('Official Medal Table'!$G:$G,'Each Gender Events'!$A70,'Official Medal Table'!$C:$C,'Each Gender Events'!AL$1,'Official Medal Table'!$E:$E,'Each Gender Events'!AL$2)*'Medal values'!$B$2
+ COUNTIFS('Official Medal Table'!$H:$H,'Each Gender Events'!$A70,'Official Medal Table'!$C:$C,'Each Gender Events'!AL$1,'Official Medal Table'!$E:$E,'Each Gender Events'!AL$2)*'Medal values'!$B$3
+ COUNTIFS('Official Medal Table'!$I:$I,'Each Gender Events'!$A70,'Official Medal Table'!$C:$C,'Each Gender Events'!AL$1,'Official Medal Table'!$E:$E,'Each Gender Events'!AL$2)*'Medal values'!$B$3
+ COUNTIFS('Official Medal Table'!$F:$F,'Each Gender Events'!$A70,'Official Medal Table'!$C:$C,'Each Gender Events'!AL$1,'Official Medal Table'!$E:$E,"Mixed")*'Medal values'!$B$1/2
+ COUNTIFS('Official Medal Table'!$G:$G,'Each Gender Events'!$A70,'Official Medal Table'!$C:$C,'Each Gender Events'!AL$1,'Official Medal Table'!$E:$E,"Mixed")*'Medal values'!$B$2/2
+ COUNTIFS('Official Medal Table'!$H:$H,'Each Gender Events'!$A70,'Official Medal Table'!$C:$C,'Each Gender Events'!AL$1,'Official Medal Table'!$E:$E,"Mixed")*'Medal values'!$B$3/2
+ COUNTIFS('Official Medal Table'!$I:$I,'Each Gender Events'!$A70,'Official Medal Table'!$C:$C,'Each Gender Events'!AL$1,'Official Medal Table'!$E:$E,"Mixed")*'Medal values'!$B$3/2</f>
        <v>0</v>
      </c>
      <c r="AM70">
        <f>COUNTIFS('Official Medal Table'!$F:$F,'Each Gender Events'!$A70,'Official Medal Table'!$C:$C,'Each Gender Events'!AM$1,'Official Medal Table'!$E:$E,'Each Gender Events'!AM$2)*'Medal values'!$B$1
+ COUNTIFS('Official Medal Table'!$G:$G,'Each Gender Events'!$A70,'Official Medal Table'!$C:$C,'Each Gender Events'!AM$1,'Official Medal Table'!$E:$E,'Each Gender Events'!AM$2)*'Medal values'!$B$2
+ COUNTIFS('Official Medal Table'!$H:$H,'Each Gender Events'!$A70,'Official Medal Table'!$C:$C,'Each Gender Events'!AM$1,'Official Medal Table'!$E:$E,'Each Gender Events'!AM$2)*'Medal values'!$B$3
+ COUNTIFS('Official Medal Table'!$I:$I,'Each Gender Events'!$A70,'Official Medal Table'!$C:$C,'Each Gender Events'!AM$1,'Official Medal Table'!$E:$E,'Each Gender Events'!AM$2)*'Medal values'!$B$3
+ COUNTIFS('Official Medal Table'!$F:$F,'Each Gender Events'!$A70,'Official Medal Table'!$C:$C,'Each Gender Events'!AM$1,'Official Medal Table'!$E:$E,"Mixed")*'Medal values'!$B$1/2
+ COUNTIFS('Official Medal Table'!$G:$G,'Each Gender Events'!$A70,'Official Medal Table'!$C:$C,'Each Gender Events'!AM$1,'Official Medal Table'!$E:$E,"Mixed")*'Medal values'!$B$2/2
+ COUNTIFS('Official Medal Table'!$H:$H,'Each Gender Events'!$A70,'Official Medal Table'!$C:$C,'Each Gender Events'!AM$1,'Official Medal Table'!$E:$E,"Mixed")*'Medal values'!$B$3/2
+ COUNTIFS('Official Medal Table'!$I:$I,'Each Gender Events'!$A70,'Official Medal Table'!$C:$C,'Each Gender Events'!AM$1,'Official Medal Table'!$E:$E,"Mixed")*'Medal values'!$B$3/2</f>
        <v>0</v>
      </c>
      <c r="AN70">
        <f>COUNTIFS('Official Medal Table'!$F:$F,'Each Gender Events'!$A70,'Official Medal Table'!$C:$C,'Each Gender Events'!AN$1,'Official Medal Table'!$E:$E,'Each Gender Events'!AN$2)*'Medal values'!$B$1
+ COUNTIFS('Official Medal Table'!$G:$G,'Each Gender Events'!$A70,'Official Medal Table'!$C:$C,'Each Gender Events'!AN$1,'Official Medal Table'!$E:$E,'Each Gender Events'!AN$2)*'Medal values'!$B$2
+ COUNTIFS('Official Medal Table'!$H:$H,'Each Gender Events'!$A70,'Official Medal Table'!$C:$C,'Each Gender Events'!AN$1,'Official Medal Table'!$E:$E,'Each Gender Events'!AN$2)*'Medal values'!$B$3
+ COUNTIFS('Official Medal Table'!$I:$I,'Each Gender Events'!$A70,'Official Medal Table'!$C:$C,'Each Gender Events'!AN$1,'Official Medal Table'!$E:$E,'Each Gender Events'!AN$2)*'Medal values'!$B$3
+ COUNTIFS('Official Medal Table'!$F:$F,'Each Gender Events'!$A70,'Official Medal Table'!$C:$C,'Each Gender Events'!AN$1,'Official Medal Table'!$E:$E,"Mixed")*'Medal values'!$B$1/2
+ COUNTIFS('Official Medal Table'!$G:$G,'Each Gender Events'!$A70,'Official Medal Table'!$C:$C,'Each Gender Events'!AN$1,'Official Medal Table'!$E:$E,"Mixed")*'Medal values'!$B$2/2
+ COUNTIFS('Official Medal Table'!$H:$H,'Each Gender Events'!$A70,'Official Medal Table'!$C:$C,'Each Gender Events'!AN$1,'Official Medal Table'!$E:$E,"Mixed")*'Medal values'!$B$3/2
+ COUNTIFS('Official Medal Table'!$I:$I,'Each Gender Events'!$A70,'Official Medal Table'!$C:$C,'Each Gender Events'!AN$1,'Official Medal Table'!$E:$E,"Mixed")*'Medal values'!$B$3/2</f>
        <v>0</v>
      </c>
      <c r="AO70">
        <f>COUNTIFS('Official Medal Table'!$F:$F,'Each Gender Events'!$A70,'Official Medal Table'!$C:$C,'Each Gender Events'!AO$1,'Official Medal Table'!$E:$E,'Each Gender Events'!AO$2)*'Medal values'!$B$1
+ COUNTIFS('Official Medal Table'!$G:$G,'Each Gender Events'!$A70,'Official Medal Table'!$C:$C,'Each Gender Events'!AO$1,'Official Medal Table'!$E:$E,'Each Gender Events'!AO$2)*'Medal values'!$B$2
+ COUNTIFS('Official Medal Table'!$H:$H,'Each Gender Events'!$A70,'Official Medal Table'!$C:$C,'Each Gender Events'!AO$1,'Official Medal Table'!$E:$E,'Each Gender Events'!AO$2)*'Medal values'!$B$3
+ COUNTIFS('Official Medal Table'!$I:$I,'Each Gender Events'!$A70,'Official Medal Table'!$C:$C,'Each Gender Events'!AO$1,'Official Medal Table'!$E:$E,'Each Gender Events'!AO$2)*'Medal values'!$B$3
+ COUNTIFS('Official Medal Table'!$F:$F,'Each Gender Events'!$A70,'Official Medal Table'!$C:$C,'Each Gender Events'!AO$1,'Official Medal Table'!$E:$E,"Mixed")*'Medal values'!$B$1/2
+ COUNTIFS('Official Medal Table'!$G:$G,'Each Gender Events'!$A70,'Official Medal Table'!$C:$C,'Each Gender Events'!AO$1,'Official Medal Table'!$E:$E,"Mixed")*'Medal values'!$B$2/2
+ COUNTIFS('Official Medal Table'!$H:$H,'Each Gender Events'!$A70,'Official Medal Table'!$C:$C,'Each Gender Events'!AO$1,'Official Medal Table'!$E:$E,"Mixed")*'Medal values'!$B$3/2
+ COUNTIFS('Official Medal Table'!$I:$I,'Each Gender Events'!$A70,'Official Medal Table'!$C:$C,'Each Gender Events'!AO$1,'Official Medal Table'!$E:$E,"Mixed")*'Medal values'!$B$3/2</f>
        <v>0</v>
      </c>
      <c r="AP70">
        <f>COUNTIFS('Official Medal Table'!$F:$F,'Each Gender Events'!$A70,'Official Medal Table'!$C:$C,'Each Gender Events'!AP$1,'Official Medal Table'!$E:$E,'Each Gender Events'!AP$2)*'Medal values'!$B$1
+ COUNTIFS('Official Medal Table'!$G:$G,'Each Gender Events'!$A70,'Official Medal Table'!$C:$C,'Each Gender Events'!AP$1,'Official Medal Table'!$E:$E,'Each Gender Events'!AP$2)*'Medal values'!$B$2
+ COUNTIFS('Official Medal Table'!$H:$H,'Each Gender Events'!$A70,'Official Medal Table'!$C:$C,'Each Gender Events'!AP$1,'Official Medal Table'!$E:$E,'Each Gender Events'!AP$2)*'Medal values'!$B$3
+ COUNTIFS('Official Medal Table'!$I:$I,'Each Gender Events'!$A70,'Official Medal Table'!$C:$C,'Each Gender Events'!AP$1,'Official Medal Table'!$E:$E,'Each Gender Events'!AP$2)*'Medal values'!$B$3
+ COUNTIFS('Official Medal Table'!$F:$F,'Each Gender Events'!$A70,'Official Medal Table'!$C:$C,'Each Gender Events'!AP$1,'Official Medal Table'!$E:$E,"Mixed")*'Medal values'!$B$1/2
+ COUNTIFS('Official Medal Table'!$G:$G,'Each Gender Events'!$A70,'Official Medal Table'!$C:$C,'Each Gender Events'!AP$1,'Official Medal Table'!$E:$E,"Mixed")*'Medal values'!$B$2/2
+ COUNTIFS('Official Medal Table'!$H:$H,'Each Gender Events'!$A70,'Official Medal Table'!$C:$C,'Each Gender Events'!AP$1,'Official Medal Table'!$E:$E,"Mixed")*'Medal values'!$B$3/2
+ COUNTIFS('Official Medal Table'!$I:$I,'Each Gender Events'!$A70,'Official Medal Table'!$C:$C,'Each Gender Events'!AP$1,'Official Medal Table'!$E:$E,"Mixed")*'Medal values'!$B$3/2</f>
        <v>0</v>
      </c>
      <c r="AQ70">
        <f>COUNTIFS('Official Medal Table'!$F:$F,'Each Gender Events'!$A70,'Official Medal Table'!$C:$C,'Each Gender Events'!AQ$1,'Official Medal Table'!$E:$E,'Each Gender Events'!AQ$2)*'Medal values'!$B$1
+ COUNTIFS('Official Medal Table'!$G:$G,'Each Gender Events'!$A70,'Official Medal Table'!$C:$C,'Each Gender Events'!AQ$1,'Official Medal Table'!$E:$E,'Each Gender Events'!AQ$2)*'Medal values'!$B$2
+ COUNTIFS('Official Medal Table'!$H:$H,'Each Gender Events'!$A70,'Official Medal Table'!$C:$C,'Each Gender Events'!AQ$1,'Official Medal Table'!$E:$E,'Each Gender Events'!AQ$2)*'Medal values'!$B$3
+ COUNTIFS('Official Medal Table'!$I:$I,'Each Gender Events'!$A70,'Official Medal Table'!$C:$C,'Each Gender Events'!AQ$1,'Official Medal Table'!$E:$E,'Each Gender Events'!AQ$2)*'Medal values'!$B$3
+ COUNTIFS('Official Medal Table'!$F:$F,'Each Gender Events'!$A70,'Official Medal Table'!$C:$C,'Each Gender Events'!AQ$1,'Official Medal Table'!$E:$E,"Mixed")*'Medal values'!$B$1/2
+ COUNTIFS('Official Medal Table'!$G:$G,'Each Gender Events'!$A70,'Official Medal Table'!$C:$C,'Each Gender Events'!AQ$1,'Official Medal Table'!$E:$E,"Mixed")*'Medal values'!$B$2/2
+ COUNTIFS('Official Medal Table'!$H:$H,'Each Gender Events'!$A70,'Official Medal Table'!$C:$C,'Each Gender Events'!AQ$1,'Official Medal Table'!$E:$E,"Mixed")*'Medal values'!$B$3/2
+ COUNTIFS('Official Medal Table'!$I:$I,'Each Gender Events'!$A70,'Official Medal Table'!$C:$C,'Each Gender Events'!AQ$1,'Official Medal Table'!$E:$E,"Mixed")*'Medal values'!$B$3/2</f>
        <v>0</v>
      </c>
      <c r="AR70">
        <f>COUNTIFS('Official Medal Table'!$F:$F,'Each Gender Events'!$A70,'Official Medal Table'!$C:$C,'Each Gender Events'!AR$1,'Official Medal Table'!$E:$E,'Each Gender Events'!AR$2)*'Medal values'!$B$1
+ COUNTIFS('Official Medal Table'!$G:$G,'Each Gender Events'!$A70,'Official Medal Table'!$C:$C,'Each Gender Events'!AR$1,'Official Medal Table'!$E:$E,'Each Gender Events'!AR$2)*'Medal values'!$B$2
+ COUNTIFS('Official Medal Table'!$H:$H,'Each Gender Events'!$A70,'Official Medal Table'!$C:$C,'Each Gender Events'!AR$1,'Official Medal Table'!$E:$E,'Each Gender Events'!AR$2)*'Medal values'!$B$3
+ COUNTIFS('Official Medal Table'!$I:$I,'Each Gender Events'!$A70,'Official Medal Table'!$C:$C,'Each Gender Events'!AR$1,'Official Medal Table'!$E:$E,'Each Gender Events'!AR$2)*'Medal values'!$B$3
+ COUNTIFS('Official Medal Table'!$F:$F,'Each Gender Events'!$A70,'Official Medal Table'!$C:$C,'Each Gender Events'!AR$1,'Official Medal Table'!$E:$E,"Mixed")*'Medal values'!$B$1/2
+ COUNTIFS('Official Medal Table'!$G:$G,'Each Gender Events'!$A70,'Official Medal Table'!$C:$C,'Each Gender Events'!AR$1,'Official Medal Table'!$E:$E,"Mixed")*'Medal values'!$B$2/2
+ COUNTIFS('Official Medal Table'!$H:$H,'Each Gender Events'!$A70,'Official Medal Table'!$C:$C,'Each Gender Events'!AR$1,'Official Medal Table'!$E:$E,"Mixed")*'Medal values'!$B$3/2
+ COUNTIFS('Official Medal Table'!$I:$I,'Each Gender Events'!$A70,'Official Medal Table'!$C:$C,'Each Gender Events'!AR$1,'Official Medal Table'!$E:$E,"Mixed")*'Medal values'!$B$3/2</f>
        <v>0</v>
      </c>
      <c r="AS70">
        <f>COUNTIFS('Official Medal Table'!$F:$F,'Each Gender Events'!$A70,'Official Medal Table'!$C:$C,'Each Gender Events'!AS$1,'Official Medal Table'!$E:$E,'Each Gender Events'!AS$2)*'Medal values'!$B$1
+ COUNTIFS('Official Medal Table'!$G:$G,'Each Gender Events'!$A70,'Official Medal Table'!$C:$C,'Each Gender Events'!AS$1,'Official Medal Table'!$E:$E,'Each Gender Events'!AS$2)*'Medal values'!$B$2
+ COUNTIFS('Official Medal Table'!$H:$H,'Each Gender Events'!$A70,'Official Medal Table'!$C:$C,'Each Gender Events'!AS$1,'Official Medal Table'!$E:$E,'Each Gender Events'!AS$2)*'Medal values'!$B$3
+ COUNTIFS('Official Medal Table'!$I:$I,'Each Gender Events'!$A70,'Official Medal Table'!$C:$C,'Each Gender Events'!AS$1,'Official Medal Table'!$E:$E,'Each Gender Events'!AS$2)*'Medal values'!$B$3
+ COUNTIFS('Official Medal Table'!$F:$F,'Each Gender Events'!$A70,'Official Medal Table'!$C:$C,'Each Gender Events'!AS$1,'Official Medal Table'!$E:$E,"Mixed")*'Medal values'!$B$1/2
+ COUNTIFS('Official Medal Table'!$G:$G,'Each Gender Events'!$A70,'Official Medal Table'!$C:$C,'Each Gender Events'!AS$1,'Official Medal Table'!$E:$E,"Mixed")*'Medal values'!$B$2/2
+ COUNTIFS('Official Medal Table'!$H:$H,'Each Gender Events'!$A70,'Official Medal Table'!$C:$C,'Each Gender Events'!AS$1,'Official Medal Table'!$E:$E,"Mixed")*'Medal values'!$B$3/2
+ COUNTIFS('Official Medal Table'!$I:$I,'Each Gender Events'!$A70,'Official Medal Table'!$C:$C,'Each Gender Events'!AS$1,'Official Medal Table'!$E:$E,"Mixed")*'Medal values'!$B$3/2</f>
        <v>0</v>
      </c>
      <c r="AT70">
        <f>COUNTIFS('Official Medal Table'!$F:$F,'Each Gender Events'!$A70,'Official Medal Table'!$C:$C,'Each Gender Events'!AT$1,'Official Medal Table'!$E:$E,'Each Gender Events'!AT$2)*'Medal values'!$B$1
+ COUNTIFS('Official Medal Table'!$G:$G,'Each Gender Events'!$A70,'Official Medal Table'!$C:$C,'Each Gender Events'!AT$1,'Official Medal Table'!$E:$E,'Each Gender Events'!AT$2)*'Medal values'!$B$2
+ COUNTIFS('Official Medal Table'!$H:$H,'Each Gender Events'!$A70,'Official Medal Table'!$C:$C,'Each Gender Events'!AT$1,'Official Medal Table'!$E:$E,'Each Gender Events'!AT$2)*'Medal values'!$B$3
+ COUNTIFS('Official Medal Table'!$I:$I,'Each Gender Events'!$A70,'Official Medal Table'!$C:$C,'Each Gender Events'!AT$1,'Official Medal Table'!$E:$E,'Each Gender Events'!AT$2)*'Medal values'!$B$3
+ COUNTIFS('Official Medal Table'!$F:$F,'Each Gender Events'!$A70,'Official Medal Table'!$C:$C,'Each Gender Events'!AT$1,'Official Medal Table'!$E:$E,"Mixed")*'Medal values'!$B$1/2
+ COUNTIFS('Official Medal Table'!$G:$G,'Each Gender Events'!$A70,'Official Medal Table'!$C:$C,'Each Gender Events'!AT$1,'Official Medal Table'!$E:$E,"Mixed")*'Medal values'!$B$2/2
+ COUNTIFS('Official Medal Table'!$H:$H,'Each Gender Events'!$A70,'Official Medal Table'!$C:$C,'Each Gender Events'!AT$1,'Official Medal Table'!$E:$E,"Mixed")*'Medal values'!$B$3/2
+ COUNTIFS('Official Medal Table'!$I:$I,'Each Gender Events'!$A70,'Official Medal Table'!$C:$C,'Each Gender Events'!AT$1,'Official Medal Table'!$E:$E,"Mixed")*'Medal values'!$B$3/2</f>
        <v>0</v>
      </c>
      <c r="AU70">
        <f>COUNTIFS('Official Medal Table'!$F:$F,'Each Gender Events'!$A70,'Official Medal Table'!$C:$C,'Each Gender Events'!AU$1,'Official Medal Table'!$E:$E,'Each Gender Events'!AU$2)*'Medal values'!$B$1
+ COUNTIFS('Official Medal Table'!$G:$G,'Each Gender Events'!$A70,'Official Medal Table'!$C:$C,'Each Gender Events'!AU$1,'Official Medal Table'!$E:$E,'Each Gender Events'!AU$2)*'Medal values'!$B$2
+ COUNTIFS('Official Medal Table'!$H:$H,'Each Gender Events'!$A70,'Official Medal Table'!$C:$C,'Each Gender Events'!AU$1,'Official Medal Table'!$E:$E,'Each Gender Events'!AU$2)*'Medal values'!$B$3
+ COUNTIFS('Official Medal Table'!$I:$I,'Each Gender Events'!$A70,'Official Medal Table'!$C:$C,'Each Gender Events'!AU$1,'Official Medal Table'!$E:$E,'Each Gender Events'!AU$2)*'Medal values'!$B$3
+ COUNTIFS('Official Medal Table'!$F:$F,'Each Gender Events'!$A70,'Official Medal Table'!$C:$C,'Each Gender Events'!AU$1,'Official Medal Table'!$E:$E,"Mixed")*'Medal values'!$B$1/2
+ COUNTIFS('Official Medal Table'!$G:$G,'Each Gender Events'!$A70,'Official Medal Table'!$C:$C,'Each Gender Events'!AU$1,'Official Medal Table'!$E:$E,"Mixed")*'Medal values'!$B$2/2
+ COUNTIFS('Official Medal Table'!$H:$H,'Each Gender Events'!$A70,'Official Medal Table'!$C:$C,'Each Gender Events'!AU$1,'Official Medal Table'!$E:$E,"Mixed")*'Medal values'!$B$3/2
+ COUNTIFS('Official Medal Table'!$I:$I,'Each Gender Events'!$A70,'Official Medal Table'!$C:$C,'Each Gender Events'!AU$1,'Official Medal Table'!$E:$E,"Mixed")*'Medal values'!$B$3/2</f>
        <v>0</v>
      </c>
      <c r="AV70">
        <f>COUNTIFS('Official Medal Table'!$F:$F,'Each Gender Events'!$A70,'Official Medal Table'!$C:$C,'Each Gender Events'!AV$1,'Official Medal Table'!$E:$E,'Each Gender Events'!AV$2)*'Medal values'!$B$1
+ COUNTIFS('Official Medal Table'!$G:$G,'Each Gender Events'!$A70,'Official Medal Table'!$C:$C,'Each Gender Events'!AV$1,'Official Medal Table'!$E:$E,'Each Gender Events'!AV$2)*'Medal values'!$B$2
+ COUNTIFS('Official Medal Table'!$H:$H,'Each Gender Events'!$A70,'Official Medal Table'!$C:$C,'Each Gender Events'!AV$1,'Official Medal Table'!$E:$E,'Each Gender Events'!AV$2)*'Medal values'!$B$3
+ COUNTIFS('Official Medal Table'!$I:$I,'Each Gender Events'!$A70,'Official Medal Table'!$C:$C,'Each Gender Events'!AV$1,'Official Medal Table'!$E:$E,'Each Gender Events'!AV$2)*'Medal values'!$B$3
+ COUNTIFS('Official Medal Table'!$F:$F,'Each Gender Events'!$A70,'Official Medal Table'!$C:$C,'Each Gender Events'!AV$1,'Official Medal Table'!$E:$E,"Mixed")*'Medal values'!$B$1/2
+ COUNTIFS('Official Medal Table'!$G:$G,'Each Gender Events'!$A70,'Official Medal Table'!$C:$C,'Each Gender Events'!AV$1,'Official Medal Table'!$E:$E,"Mixed")*'Medal values'!$B$2/2
+ COUNTIFS('Official Medal Table'!$H:$H,'Each Gender Events'!$A70,'Official Medal Table'!$C:$C,'Each Gender Events'!AV$1,'Official Medal Table'!$E:$E,"Mixed")*'Medal values'!$B$3/2
+ COUNTIFS('Official Medal Table'!$I:$I,'Each Gender Events'!$A70,'Official Medal Table'!$C:$C,'Each Gender Events'!AV$1,'Official Medal Table'!$E:$E,"Mixed")*'Medal values'!$B$3/2</f>
        <v>0</v>
      </c>
      <c r="AW70">
        <f>COUNTIFS('Official Medal Table'!$F:$F,'Each Gender Events'!$A70,'Official Medal Table'!$C:$C,'Each Gender Events'!AW$1,'Official Medal Table'!$E:$E,'Each Gender Events'!AW$2)*'Medal values'!$B$1
+ COUNTIFS('Official Medal Table'!$G:$G,'Each Gender Events'!$A70,'Official Medal Table'!$C:$C,'Each Gender Events'!AW$1,'Official Medal Table'!$E:$E,'Each Gender Events'!AW$2)*'Medal values'!$B$2
+ COUNTIFS('Official Medal Table'!$H:$H,'Each Gender Events'!$A70,'Official Medal Table'!$C:$C,'Each Gender Events'!AW$1,'Official Medal Table'!$E:$E,'Each Gender Events'!AW$2)*'Medal values'!$B$3
+ COUNTIFS('Official Medal Table'!$I:$I,'Each Gender Events'!$A70,'Official Medal Table'!$C:$C,'Each Gender Events'!AW$1,'Official Medal Table'!$E:$E,'Each Gender Events'!AW$2)*'Medal values'!$B$3
+ COUNTIFS('Official Medal Table'!$F:$F,'Each Gender Events'!$A70,'Official Medal Table'!$C:$C,'Each Gender Events'!AW$1,'Official Medal Table'!$E:$E,"Mixed")*'Medal values'!$B$1/2
+ COUNTIFS('Official Medal Table'!$G:$G,'Each Gender Events'!$A70,'Official Medal Table'!$C:$C,'Each Gender Events'!AW$1,'Official Medal Table'!$E:$E,"Mixed")*'Medal values'!$B$2/2
+ COUNTIFS('Official Medal Table'!$H:$H,'Each Gender Events'!$A70,'Official Medal Table'!$C:$C,'Each Gender Events'!AW$1,'Official Medal Table'!$E:$E,"Mixed")*'Medal values'!$B$3/2
+ COUNTIFS('Official Medal Table'!$I:$I,'Each Gender Events'!$A70,'Official Medal Table'!$C:$C,'Each Gender Events'!AW$1,'Official Medal Table'!$E:$E,"Mixed")*'Medal values'!$B$3/2</f>
        <v>0</v>
      </c>
      <c r="AX70">
        <f>COUNTIFS('Official Medal Table'!$F:$F,'Each Gender Events'!$A70,'Official Medal Table'!$C:$C,'Each Gender Events'!AX$1,'Official Medal Table'!$E:$E,'Each Gender Events'!AX$2)*'Medal values'!$B$1
+ COUNTIFS('Official Medal Table'!$G:$G,'Each Gender Events'!$A70,'Official Medal Table'!$C:$C,'Each Gender Events'!AX$1,'Official Medal Table'!$E:$E,'Each Gender Events'!AX$2)*'Medal values'!$B$2
+ COUNTIFS('Official Medal Table'!$H:$H,'Each Gender Events'!$A70,'Official Medal Table'!$C:$C,'Each Gender Events'!AX$1,'Official Medal Table'!$E:$E,'Each Gender Events'!AX$2)*'Medal values'!$B$3
+ COUNTIFS('Official Medal Table'!$I:$I,'Each Gender Events'!$A70,'Official Medal Table'!$C:$C,'Each Gender Events'!AX$1,'Official Medal Table'!$E:$E,'Each Gender Events'!AX$2)*'Medal values'!$B$3
+ COUNTIFS('Official Medal Table'!$F:$F,'Each Gender Events'!$A70,'Official Medal Table'!$C:$C,'Each Gender Events'!AX$1,'Official Medal Table'!$E:$E,"Mixed")*'Medal values'!$B$1/2
+ COUNTIFS('Official Medal Table'!$G:$G,'Each Gender Events'!$A70,'Official Medal Table'!$C:$C,'Each Gender Events'!AX$1,'Official Medal Table'!$E:$E,"Mixed")*'Medal values'!$B$2/2
+ COUNTIFS('Official Medal Table'!$H:$H,'Each Gender Events'!$A70,'Official Medal Table'!$C:$C,'Each Gender Events'!AX$1,'Official Medal Table'!$E:$E,"Mixed")*'Medal values'!$B$3/2
+ COUNTIFS('Official Medal Table'!$I:$I,'Each Gender Events'!$A70,'Official Medal Table'!$C:$C,'Each Gender Events'!AX$1,'Official Medal Table'!$E:$E,"Mixed")*'Medal values'!$B$3/2</f>
        <v>0</v>
      </c>
      <c r="AY70">
        <f>COUNTIFS('Official Medal Table'!$F:$F,'Each Gender Events'!$A70,'Official Medal Table'!$C:$C,'Each Gender Events'!AY$1,'Official Medal Table'!$E:$E,'Each Gender Events'!AY$2)*'Medal values'!$B$1
+ COUNTIFS('Official Medal Table'!$G:$G,'Each Gender Events'!$A70,'Official Medal Table'!$C:$C,'Each Gender Events'!AY$1,'Official Medal Table'!$E:$E,'Each Gender Events'!AY$2)*'Medal values'!$B$2
+ COUNTIFS('Official Medal Table'!$H:$H,'Each Gender Events'!$A70,'Official Medal Table'!$C:$C,'Each Gender Events'!AY$1,'Official Medal Table'!$E:$E,'Each Gender Events'!AY$2)*'Medal values'!$B$3
+ COUNTIFS('Official Medal Table'!$I:$I,'Each Gender Events'!$A70,'Official Medal Table'!$C:$C,'Each Gender Events'!AY$1,'Official Medal Table'!$E:$E,'Each Gender Events'!AY$2)*'Medal values'!$B$3
+ COUNTIFS('Official Medal Table'!$F:$F,'Each Gender Events'!$A70,'Official Medal Table'!$C:$C,'Each Gender Events'!AY$1,'Official Medal Table'!$E:$E,"Mixed")*'Medal values'!$B$1/2
+ COUNTIFS('Official Medal Table'!$G:$G,'Each Gender Events'!$A70,'Official Medal Table'!$C:$C,'Each Gender Events'!AY$1,'Official Medal Table'!$E:$E,"Mixed")*'Medal values'!$B$2/2
+ COUNTIFS('Official Medal Table'!$H:$H,'Each Gender Events'!$A70,'Official Medal Table'!$C:$C,'Each Gender Events'!AY$1,'Official Medal Table'!$E:$E,"Mixed")*'Medal values'!$B$3/2
+ COUNTIFS('Official Medal Table'!$I:$I,'Each Gender Events'!$A70,'Official Medal Table'!$C:$C,'Each Gender Events'!AY$1,'Official Medal Table'!$E:$E,"Mixed")*'Medal values'!$B$3/2</f>
        <v>0</v>
      </c>
      <c r="AZ70">
        <f>COUNTIFS('Official Medal Table'!$F:$F,'Each Gender Events'!$A70,'Official Medal Table'!$C:$C,'Each Gender Events'!AZ$1,'Official Medal Table'!$E:$E,'Each Gender Events'!AZ$2)*'Medal values'!$B$1
+ COUNTIFS('Official Medal Table'!$G:$G,'Each Gender Events'!$A70,'Official Medal Table'!$C:$C,'Each Gender Events'!AZ$1,'Official Medal Table'!$E:$E,'Each Gender Events'!AZ$2)*'Medal values'!$B$2
+ COUNTIFS('Official Medal Table'!$H:$H,'Each Gender Events'!$A70,'Official Medal Table'!$C:$C,'Each Gender Events'!AZ$1,'Official Medal Table'!$E:$E,'Each Gender Events'!AZ$2)*'Medal values'!$B$3
+ COUNTIFS('Official Medal Table'!$I:$I,'Each Gender Events'!$A70,'Official Medal Table'!$C:$C,'Each Gender Events'!AZ$1,'Official Medal Table'!$E:$E,'Each Gender Events'!AZ$2)*'Medal values'!$B$3
+ COUNTIFS('Official Medal Table'!$F:$F,'Each Gender Events'!$A70,'Official Medal Table'!$C:$C,'Each Gender Events'!AZ$1,'Official Medal Table'!$E:$E,"Mixed")*'Medal values'!$B$1/2
+ COUNTIFS('Official Medal Table'!$G:$G,'Each Gender Events'!$A70,'Official Medal Table'!$C:$C,'Each Gender Events'!AZ$1,'Official Medal Table'!$E:$E,"Mixed")*'Medal values'!$B$2/2
+ COUNTIFS('Official Medal Table'!$H:$H,'Each Gender Events'!$A70,'Official Medal Table'!$C:$C,'Each Gender Events'!AZ$1,'Official Medal Table'!$E:$E,"Mixed")*'Medal values'!$B$3/2
+ COUNTIFS('Official Medal Table'!$I:$I,'Each Gender Events'!$A70,'Official Medal Table'!$C:$C,'Each Gender Events'!AZ$1,'Official Medal Table'!$E:$E,"Mixed")*'Medal values'!$B$3/2</f>
        <v>0</v>
      </c>
      <c r="BA70">
        <f>COUNTIFS('Official Medal Table'!$F:$F,'Each Gender Events'!$A70,'Official Medal Table'!$C:$C,'Each Gender Events'!BA$1,'Official Medal Table'!$E:$E,'Each Gender Events'!BA$2)*'Medal values'!$B$1
+ COUNTIFS('Official Medal Table'!$G:$G,'Each Gender Events'!$A70,'Official Medal Table'!$C:$C,'Each Gender Events'!BA$1,'Official Medal Table'!$E:$E,'Each Gender Events'!BA$2)*'Medal values'!$B$2
+ COUNTIFS('Official Medal Table'!$H:$H,'Each Gender Events'!$A70,'Official Medal Table'!$C:$C,'Each Gender Events'!BA$1,'Official Medal Table'!$E:$E,'Each Gender Events'!BA$2)*'Medal values'!$B$3
+ COUNTIFS('Official Medal Table'!$I:$I,'Each Gender Events'!$A70,'Official Medal Table'!$C:$C,'Each Gender Events'!BA$1,'Official Medal Table'!$E:$E,'Each Gender Events'!BA$2)*'Medal values'!$B$3
+ COUNTIFS('Official Medal Table'!$F:$F,'Each Gender Events'!$A70,'Official Medal Table'!$C:$C,'Each Gender Events'!BA$1,'Official Medal Table'!$E:$E,"Mixed")*'Medal values'!$B$1/2
+ COUNTIFS('Official Medal Table'!$G:$G,'Each Gender Events'!$A70,'Official Medal Table'!$C:$C,'Each Gender Events'!BA$1,'Official Medal Table'!$E:$E,"Mixed")*'Medal values'!$B$2/2
+ COUNTIFS('Official Medal Table'!$H:$H,'Each Gender Events'!$A70,'Official Medal Table'!$C:$C,'Each Gender Events'!BA$1,'Official Medal Table'!$E:$E,"Mixed")*'Medal values'!$B$3/2
+ COUNTIFS('Official Medal Table'!$I:$I,'Each Gender Events'!$A70,'Official Medal Table'!$C:$C,'Each Gender Events'!BA$1,'Official Medal Table'!$E:$E,"Mixed")*'Medal values'!$B$3/2</f>
        <v>0</v>
      </c>
      <c r="BB70">
        <f>COUNTIFS('Official Medal Table'!$F:$F,'Each Gender Events'!$A70,'Official Medal Table'!$C:$C,'Each Gender Events'!BB$1,'Official Medal Table'!$E:$E,'Each Gender Events'!BB$2)*'Medal values'!$B$1
+ COUNTIFS('Official Medal Table'!$G:$G,'Each Gender Events'!$A70,'Official Medal Table'!$C:$C,'Each Gender Events'!BB$1,'Official Medal Table'!$E:$E,'Each Gender Events'!BB$2)*'Medal values'!$B$2
+ COUNTIFS('Official Medal Table'!$H:$H,'Each Gender Events'!$A70,'Official Medal Table'!$C:$C,'Each Gender Events'!BB$1,'Official Medal Table'!$E:$E,'Each Gender Events'!BB$2)*'Medal values'!$B$3
+ COUNTIFS('Official Medal Table'!$I:$I,'Each Gender Events'!$A70,'Official Medal Table'!$C:$C,'Each Gender Events'!BB$1,'Official Medal Table'!$E:$E,'Each Gender Events'!BB$2)*'Medal values'!$B$3
+ COUNTIFS('Official Medal Table'!$F:$F,'Each Gender Events'!$A70,'Official Medal Table'!$C:$C,'Each Gender Events'!BB$1,'Official Medal Table'!$E:$E,"Mixed")*'Medal values'!$B$1/2
+ COUNTIFS('Official Medal Table'!$G:$G,'Each Gender Events'!$A70,'Official Medal Table'!$C:$C,'Each Gender Events'!BB$1,'Official Medal Table'!$E:$E,"Mixed")*'Medal values'!$B$2/2
+ COUNTIFS('Official Medal Table'!$H:$H,'Each Gender Events'!$A70,'Official Medal Table'!$C:$C,'Each Gender Events'!BB$1,'Official Medal Table'!$E:$E,"Mixed")*'Medal values'!$B$3/2
+ COUNTIFS('Official Medal Table'!$I:$I,'Each Gender Events'!$A70,'Official Medal Table'!$C:$C,'Each Gender Events'!BB$1,'Official Medal Table'!$E:$E,"Mixed")*'Medal values'!$B$3/2</f>
        <v>0</v>
      </c>
      <c r="BC70">
        <f>COUNTIFS('Official Medal Table'!$F:$F,'Each Gender Events'!$A70,'Official Medal Table'!$C:$C,'Each Gender Events'!BC$1,'Official Medal Table'!$E:$E,'Each Gender Events'!BC$2)*'Medal values'!$B$1
+ COUNTIFS('Official Medal Table'!$G:$G,'Each Gender Events'!$A70,'Official Medal Table'!$C:$C,'Each Gender Events'!BC$1,'Official Medal Table'!$E:$E,'Each Gender Events'!BC$2)*'Medal values'!$B$2
+ COUNTIFS('Official Medal Table'!$H:$H,'Each Gender Events'!$A70,'Official Medal Table'!$C:$C,'Each Gender Events'!BC$1,'Official Medal Table'!$E:$E,'Each Gender Events'!BC$2)*'Medal values'!$B$3
+ COUNTIFS('Official Medal Table'!$I:$I,'Each Gender Events'!$A70,'Official Medal Table'!$C:$C,'Each Gender Events'!BC$1,'Official Medal Table'!$E:$E,'Each Gender Events'!BC$2)*'Medal values'!$B$3
+ COUNTIFS('Official Medal Table'!$F:$F,'Each Gender Events'!$A70,'Official Medal Table'!$C:$C,'Each Gender Events'!BC$1,'Official Medal Table'!$E:$E,"Mixed")*'Medal values'!$B$1/2
+ COUNTIFS('Official Medal Table'!$G:$G,'Each Gender Events'!$A70,'Official Medal Table'!$C:$C,'Each Gender Events'!BC$1,'Official Medal Table'!$E:$E,"Mixed")*'Medal values'!$B$2/2
+ COUNTIFS('Official Medal Table'!$H:$H,'Each Gender Events'!$A70,'Official Medal Table'!$C:$C,'Each Gender Events'!BC$1,'Official Medal Table'!$E:$E,"Mixed")*'Medal values'!$B$3/2
+ COUNTIFS('Official Medal Table'!$I:$I,'Each Gender Events'!$A70,'Official Medal Table'!$C:$C,'Each Gender Events'!BC$1,'Official Medal Table'!$E:$E,"Mixed")*'Medal values'!$B$3/2</f>
        <v>0</v>
      </c>
      <c r="BD70">
        <f>COUNTIFS('Official Medal Table'!$F:$F,'Each Gender Events'!$A70,'Official Medal Table'!$C:$C,'Each Gender Events'!BD$1,'Official Medal Table'!$E:$E,'Each Gender Events'!BD$2)*'Medal values'!$B$1
+ COUNTIFS('Official Medal Table'!$G:$G,'Each Gender Events'!$A70,'Official Medal Table'!$C:$C,'Each Gender Events'!BD$1,'Official Medal Table'!$E:$E,'Each Gender Events'!BD$2)*'Medal values'!$B$2
+ COUNTIFS('Official Medal Table'!$H:$H,'Each Gender Events'!$A70,'Official Medal Table'!$C:$C,'Each Gender Events'!BD$1,'Official Medal Table'!$E:$E,'Each Gender Events'!BD$2)*'Medal values'!$B$3
+ COUNTIFS('Official Medal Table'!$I:$I,'Each Gender Events'!$A70,'Official Medal Table'!$C:$C,'Each Gender Events'!BD$1,'Official Medal Table'!$E:$E,'Each Gender Events'!BD$2)*'Medal values'!$B$3
+ COUNTIFS('Official Medal Table'!$F:$F,'Each Gender Events'!$A70,'Official Medal Table'!$C:$C,'Each Gender Events'!BD$1,'Official Medal Table'!$E:$E,"Mixed")*'Medal values'!$B$1/2
+ COUNTIFS('Official Medal Table'!$G:$G,'Each Gender Events'!$A70,'Official Medal Table'!$C:$C,'Each Gender Events'!BD$1,'Official Medal Table'!$E:$E,"Mixed")*'Medal values'!$B$2/2
+ COUNTIFS('Official Medal Table'!$H:$H,'Each Gender Events'!$A70,'Official Medal Table'!$C:$C,'Each Gender Events'!BD$1,'Official Medal Table'!$E:$E,"Mixed")*'Medal values'!$B$3/2
+ COUNTIFS('Official Medal Table'!$I:$I,'Each Gender Events'!$A70,'Official Medal Table'!$C:$C,'Each Gender Events'!BD$1,'Official Medal Table'!$E:$E,"Mixed")*'Medal values'!$B$3/2</f>
        <v>0</v>
      </c>
      <c r="BE70">
        <f>COUNTIFS('Official Medal Table'!$F:$F,'Each Gender Events'!$A70,'Official Medal Table'!$C:$C,'Each Gender Events'!BE$1,'Official Medal Table'!$E:$E,'Each Gender Events'!BE$2)*'Medal values'!$B$1
+ COUNTIFS('Official Medal Table'!$G:$G,'Each Gender Events'!$A70,'Official Medal Table'!$C:$C,'Each Gender Events'!BE$1,'Official Medal Table'!$E:$E,'Each Gender Events'!BE$2)*'Medal values'!$B$2
+ COUNTIFS('Official Medal Table'!$H:$H,'Each Gender Events'!$A70,'Official Medal Table'!$C:$C,'Each Gender Events'!BE$1,'Official Medal Table'!$E:$E,'Each Gender Events'!BE$2)*'Medal values'!$B$3
+ COUNTIFS('Official Medal Table'!$I:$I,'Each Gender Events'!$A70,'Official Medal Table'!$C:$C,'Each Gender Events'!BE$1,'Official Medal Table'!$E:$E,'Each Gender Events'!BE$2)*'Medal values'!$B$3
+ COUNTIFS('Official Medal Table'!$F:$F,'Each Gender Events'!$A70,'Official Medal Table'!$C:$C,'Each Gender Events'!BE$1,'Official Medal Table'!$E:$E,"Mixed")*'Medal values'!$B$1/2
+ COUNTIFS('Official Medal Table'!$G:$G,'Each Gender Events'!$A70,'Official Medal Table'!$C:$C,'Each Gender Events'!BE$1,'Official Medal Table'!$E:$E,"Mixed")*'Medal values'!$B$2/2
+ COUNTIFS('Official Medal Table'!$H:$H,'Each Gender Events'!$A70,'Official Medal Table'!$C:$C,'Each Gender Events'!BE$1,'Official Medal Table'!$E:$E,"Mixed")*'Medal values'!$B$3/2
+ COUNTIFS('Official Medal Table'!$I:$I,'Each Gender Events'!$A70,'Official Medal Table'!$C:$C,'Each Gender Events'!BE$1,'Official Medal Table'!$E:$E,"Mixed")*'Medal values'!$B$3/2</f>
        <v>0</v>
      </c>
      <c r="BF70">
        <f>COUNTIFS('Official Medal Table'!$F:$F,'Each Gender Events'!$A70,'Official Medal Table'!$C:$C,'Each Gender Events'!BF$1,'Official Medal Table'!$E:$E,'Each Gender Events'!BF$2)*'Medal values'!$B$1
+ COUNTIFS('Official Medal Table'!$G:$G,'Each Gender Events'!$A70,'Official Medal Table'!$C:$C,'Each Gender Events'!BF$1,'Official Medal Table'!$E:$E,'Each Gender Events'!BF$2)*'Medal values'!$B$2
+ COUNTIFS('Official Medal Table'!$H:$H,'Each Gender Events'!$A70,'Official Medal Table'!$C:$C,'Each Gender Events'!BF$1,'Official Medal Table'!$E:$E,'Each Gender Events'!BF$2)*'Medal values'!$B$3
+ COUNTIFS('Official Medal Table'!$I:$I,'Each Gender Events'!$A70,'Official Medal Table'!$C:$C,'Each Gender Events'!BF$1,'Official Medal Table'!$E:$E,'Each Gender Events'!BF$2)*'Medal values'!$B$3
+ COUNTIFS('Official Medal Table'!$F:$F,'Each Gender Events'!$A70,'Official Medal Table'!$C:$C,'Each Gender Events'!BF$1,'Official Medal Table'!$E:$E,"Mixed")*'Medal values'!$B$1/2
+ COUNTIFS('Official Medal Table'!$G:$G,'Each Gender Events'!$A70,'Official Medal Table'!$C:$C,'Each Gender Events'!BF$1,'Official Medal Table'!$E:$E,"Mixed")*'Medal values'!$B$2/2
+ COUNTIFS('Official Medal Table'!$H:$H,'Each Gender Events'!$A70,'Official Medal Table'!$C:$C,'Each Gender Events'!BF$1,'Official Medal Table'!$E:$E,"Mixed")*'Medal values'!$B$3/2
+ COUNTIFS('Official Medal Table'!$I:$I,'Each Gender Events'!$A70,'Official Medal Table'!$C:$C,'Each Gender Events'!BF$1,'Official Medal Table'!$E:$E,"Mixed")*'Medal values'!$B$3/2</f>
        <v>0</v>
      </c>
      <c r="BG70">
        <f>COUNTIFS('Official Medal Table'!$F:$F,'Each Gender Events'!$A70,'Official Medal Table'!$C:$C,'Each Gender Events'!BG$1,'Official Medal Table'!$E:$E,'Each Gender Events'!BG$2)*'Medal values'!$B$1
+ COUNTIFS('Official Medal Table'!$G:$G,'Each Gender Events'!$A70,'Official Medal Table'!$C:$C,'Each Gender Events'!BG$1,'Official Medal Table'!$E:$E,'Each Gender Events'!BG$2)*'Medal values'!$B$2
+ COUNTIFS('Official Medal Table'!$H:$H,'Each Gender Events'!$A70,'Official Medal Table'!$C:$C,'Each Gender Events'!BG$1,'Official Medal Table'!$E:$E,'Each Gender Events'!BG$2)*'Medal values'!$B$3
+ COUNTIFS('Official Medal Table'!$I:$I,'Each Gender Events'!$A70,'Official Medal Table'!$C:$C,'Each Gender Events'!BG$1,'Official Medal Table'!$E:$E,'Each Gender Events'!BG$2)*'Medal values'!$B$3
+ COUNTIFS('Official Medal Table'!$F:$F,'Each Gender Events'!$A70,'Official Medal Table'!$C:$C,'Each Gender Events'!BG$1,'Official Medal Table'!$E:$E,"Mixed")*'Medal values'!$B$1/2
+ COUNTIFS('Official Medal Table'!$G:$G,'Each Gender Events'!$A70,'Official Medal Table'!$C:$C,'Each Gender Events'!BG$1,'Official Medal Table'!$E:$E,"Mixed")*'Medal values'!$B$2/2
+ COUNTIFS('Official Medal Table'!$H:$H,'Each Gender Events'!$A70,'Official Medal Table'!$C:$C,'Each Gender Events'!BG$1,'Official Medal Table'!$E:$E,"Mixed")*'Medal values'!$B$3/2
+ COUNTIFS('Official Medal Table'!$I:$I,'Each Gender Events'!$A70,'Official Medal Table'!$C:$C,'Each Gender Events'!BG$1,'Official Medal Table'!$E:$E,"Mixed")*'Medal values'!$B$3/2</f>
        <v>0</v>
      </c>
      <c r="BH70">
        <f>COUNTIFS('Official Medal Table'!$F:$F,'Each Gender Events'!$A70,'Official Medal Table'!$C:$C,'Each Gender Events'!BH$1,'Official Medal Table'!$E:$E,'Each Gender Events'!BH$2)*'Medal values'!$B$1
+ COUNTIFS('Official Medal Table'!$G:$G,'Each Gender Events'!$A70,'Official Medal Table'!$C:$C,'Each Gender Events'!BH$1,'Official Medal Table'!$E:$E,'Each Gender Events'!BH$2)*'Medal values'!$B$2
+ COUNTIFS('Official Medal Table'!$H:$H,'Each Gender Events'!$A70,'Official Medal Table'!$C:$C,'Each Gender Events'!BH$1,'Official Medal Table'!$E:$E,'Each Gender Events'!BH$2)*'Medal values'!$B$3
+ COUNTIFS('Official Medal Table'!$I:$I,'Each Gender Events'!$A70,'Official Medal Table'!$C:$C,'Each Gender Events'!BH$1,'Official Medal Table'!$E:$E,'Each Gender Events'!BH$2)*'Medal values'!$B$3
+ COUNTIFS('Official Medal Table'!$F:$F,'Each Gender Events'!$A70,'Official Medal Table'!$C:$C,'Each Gender Events'!BH$1,'Official Medal Table'!$E:$E,"Mixed")*'Medal values'!$B$1/2
+ COUNTIFS('Official Medal Table'!$G:$G,'Each Gender Events'!$A70,'Official Medal Table'!$C:$C,'Each Gender Events'!BH$1,'Official Medal Table'!$E:$E,"Mixed")*'Medal values'!$B$2/2
+ COUNTIFS('Official Medal Table'!$H:$H,'Each Gender Events'!$A70,'Official Medal Table'!$C:$C,'Each Gender Events'!BH$1,'Official Medal Table'!$E:$E,"Mixed")*'Medal values'!$B$3/2
+ COUNTIFS('Official Medal Table'!$I:$I,'Each Gender Events'!$A70,'Official Medal Table'!$C:$C,'Each Gender Events'!BH$1,'Official Medal Table'!$E:$E,"Mixed")*'Medal values'!$B$3/2</f>
        <v>0</v>
      </c>
      <c r="BI70">
        <f>COUNTIFS('Official Medal Table'!$F:$F,'Each Gender Events'!$A70,'Official Medal Table'!$C:$C,'Each Gender Events'!BI$1,'Official Medal Table'!$E:$E,'Each Gender Events'!BI$2)*'Medal values'!$B$1
+ COUNTIFS('Official Medal Table'!$G:$G,'Each Gender Events'!$A70,'Official Medal Table'!$C:$C,'Each Gender Events'!BI$1,'Official Medal Table'!$E:$E,'Each Gender Events'!BI$2)*'Medal values'!$B$2
+ COUNTIFS('Official Medal Table'!$H:$H,'Each Gender Events'!$A70,'Official Medal Table'!$C:$C,'Each Gender Events'!BI$1,'Official Medal Table'!$E:$E,'Each Gender Events'!BI$2)*'Medal values'!$B$3
+ COUNTIFS('Official Medal Table'!$I:$I,'Each Gender Events'!$A70,'Official Medal Table'!$C:$C,'Each Gender Events'!BI$1,'Official Medal Table'!$E:$E,'Each Gender Events'!BI$2)*'Medal values'!$B$3
+ COUNTIFS('Official Medal Table'!$F:$F,'Each Gender Events'!$A70,'Official Medal Table'!$C:$C,'Each Gender Events'!BI$1,'Official Medal Table'!$E:$E,"Mixed")*'Medal values'!$B$1/2
+ COUNTIFS('Official Medal Table'!$G:$G,'Each Gender Events'!$A70,'Official Medal Table'!$C:$C,'Each Gender Events'!BI$1,'Official Medal Table'!$E:$E,"Mixed")*'Medal values'!$B$2/2
+ COUNTIFS('Official Medal Table'!$H:$H,'Each Gender Events'!$A70,'Official Medal Table'!$C:$C,'Each Gender Events'!BI$1,'Official Medal Table'!$E:$E,"Mixed")*'Medal values'!$B$3/2
+ COUNTIFS('Official Medal Table'!$I:$I,'Each Gender Events'!$A70,'Official Medal Table'!$C:$C,'Each Gender Events'!BI$1,'Official Medal Table'!$E:$E,"Mixed")*'Medal values'!$B$3/2</f>
        <v>0</v>
      </c>
      <c r="BJ70">
        <f>COUNTIFS('Official Medal Table'!$F:$F,'Each Gender Events'!$A70,'Official Medal Table'!$C:$C,'Each Gender Events'!BJ$1,'Official Medal Table'!$E:$E,'Each Gender Events'!BJ$2)*'Medal values'!$B$1
+ COUNTIFS('Official Medal Table'!$G:$G,'Each Gender Events'!$A70,'Official Medal Table'!$C:$C,'Each Gender Events'!BJ$1,'Official Medal Table'!$E:$E,'Each Gender Events'!BJ$2)*'Medal values'!$B$2
+ COUNTIFS('Official Medal Table'!$H:$H,'Each Gender Events'!$A70,'Official Medal Table'!$C:$C,'Each Gender Events'!BJ$1,'Official Medal Table'!$E:$E,'Each Gender Events'!BJ$2)*'Medal values'!$B$3
+ COUNTIFS('Official Medal Table'!$I:$I,'Each Gender Events'!$A70,'Official Medal Table'!$C:$C,'Each Gender Events'!BJ$1,'Official Medal Table'!$E:$E,'Each Gender Events'!BJ$2)*'Medal values'!$B$3
+ COUNTIFS('Official Medal Table'!$F:$F,'Each Gender Events'!$A70,'Official Medal Table'!$C:$C,'Each Gender Events'!BJ$1,'Official Medal Table'!$E:$E,"Mixed")*'Medal values'!$B$1/2
+ COUNTIFS('Official Medal Table'!$G:$G,'Each Gender Events'!$A70,'Official Medal Table'!$C:$C,'Each Gender Events'!BJ$1,'Official Medal Table'!$E:$E,"Mixed")*'Medal values'!$B$2/2
+ COUNTIFS('Official Medal Table'!$H:$H,'Each Gender Events'!$A70,'Official Medal Table'!$C:$C,'Each Gender Events'!BJ$1,'Official Medal Table'!$E:$E,"Mixed")*'Medal values'!$B$3/2
+ COUNTIFS('Official Medal Table'!$I:$I,'Each Gender Events'!$A70,'Official Medal Table'!$C:$C,'Each Gender Events'!BJ$1,'Official Medal Table'!$E:$E,"Mixed")*'Medal values'!$B$3/2</f>
        <v>0</v>
      </c>
      <c r="BK70">
        <f>COUNTIFS('Official Medal Table'!$F:$F,'Each Gender Events'!$A70,'Official Medal Table'!$C:$C,'Each Gender Events'!BK$1,'Official Medal Table'!$E:$E,'Each Gender Events'!BK$2)*'Medal values'!$B$1
+ COUNTIFS('Official Medal Table'!$G:$G,'Each Gender Events'!$A70,'Official Medal Table'!$C:$C,'Each Gender Events'!BK$1,'Official Medal Table'!$E:$E,'Each Gender Events'!BK$2)*'Medal values'!$B$2
+ COUNTIFS('Official Medal Table'!$H:$H,'Each Gender Events'!$A70,'Official Medal Table'!$C:$C,'Each Gender Events'!BK$1,'Official Medal Table'!$E:$E,'Each Gender Events'!BK$2)*'Medal values'!$B$3
+ COUNTIFS('Official Medal Table'!$I:$I,'Each Gender Events'!$A70,'Official Medal Table'!$C:$C,'Each Gender Events'!BK$1,'Official Medal Table'!$E:$E,'Each Gender Events'!BK$2)*'Medal values'!$B$3
+ COUNTIFS('Official Medal Table'!$F:$F,'Each Gender Events'!$A70,'Official Medal Table'!$C:$C,'Each Gender Events'!BK$1,'Official Medal Table'!$E:$E,"Mixed")*'Medal values'!$B$1/2
+ COUNTIFS('Official Medal Table'!$G:$G,'Each Gender Events'!$A70,'Official Medal Table'!$C:$C,'Each Gender Events'!BK$1,'Official Medal Table'!$E:$E,"Mixed")*'Medal values'!$B$2/2
+ COUNTIFS('Official Medal Table'!$H:$H,'Each Gender Events'!$A70,'Official Medal Table'!$C:$C,'Each Gender Events'!BK$1,'Official Medal Table'!$E:$E,"Mixed")*'Medal values'!$B$3/2
+ COUNTIFS('Official Medal Table'!$I:$I,'Each Gender Events'!$A70,'Official Medal Table'!$C:$C,'Each Gender Events'!BK$1,'Official Medal Table'!$E:$E,"Mixed")*'Medal values'!$B$3/2</f>
        <v>0</v>
      </c>
      <c r="BL70">
        <f>COUNTIFS('Official Medal Table'!$F:$F,'Each Gender Events'!$A70,'Official Medal Table'!$C:$C,'Each Gender Events'!BL$1,'Official Medal Table'!$E:$E,'Each Gender Events'!BL$2)*'Medal values'!$B$1
+ COUNTIFS('Official Medal Table'!$G:$G,'Each Gender Events'!$A70,'Official Medal Table'!$C:$C,'Each Gender Events'!BL$1,'Official Medal Table'!$E:$E,'Each Gender Events'!BL$2)*'Medal values'!$B$2
+ COUNTIFS('Official Medal Table'!$H:$H,'Each Gender Events'!$A70,'Official Medal Table'!$C:$C,'Each Gender Events'!BL$1,'Official Medal Table'!$E:$E,'Each Gender Events'!BL$2)*'Medal values'!$B$3
+ COUNTIFS('Official Medal Table'!$I:$I,'Each Gender Events'!$A70,'Official Medal Table'!$C:$C,'Each Gender Events'!BL$1,'Official Medal Table'!$E:$E,'Each Gender Events'!BL$2)*'Medal values'!$B$3
+ COUNTIFS('Official Medal Table'!$F:$F,'Each Gender Events'!$A70,'Official Medal Table'!$C:$C,'Each Gender Events'!BL$1,'Official Medal Table'!$E:$E,"Mixed")*'Medal values'!$B$1/2
+ COUNTIFS('Official Medal Table'!$G:$G,'Each Gender Events'!$A70,'Official Medal Table'!$C:$C,'Each Gender Events'!BL$1,'Official Medal Table'!$E:$E,"Mixed")*'Medal values'!$B$2/2
+ COUNTIFS('Official Medal Table'!$H:$H,'Each Gender Events'!$A70,'Official Medal Table'!$C:$C,'Each Gender Events'!BL$1,'Official Medal Table'!$E:$E,"Mixed")*'Medal values'!$B$3/2
+ COUNTIFS('Official Medal Table'!$I:$I,'Each Gender Events'!$A70,'Official Medal Table'!$C:$C,'Each Gender Events'!BL$1,'Official Medal Table'!$E:$E,"Mixed")*'Medal values'!$B$3/2</f>
        <v>0</v>
      </c>
      <c r="BM70">
        <f>COUNTIFS('Official Medal Table'!$F:$F,'Each Gender Events'!$A70,'Official Medal Table'!$C:$C,'Each Gender Events'!BM$1,'Official Medal Table'!$E:$E,'Each Gender Events'!BM$2)*'Medal values'!$B$1
+ COUNTIFS('Official Medal Table'!$G:$G,'Each Gender Events'!$A70,'Official Medal Table'!$C:$C,'Each Gender Events'!BM$1,'Official Medal Table'!$E:$E,'Each Gender Events'!BM$2)*'Medal values'!$B$2
+ COUNTIFS('Official Medal Table'!$H:$H,'Each Gender Events'!$A70,'Official Medal Table'!$C:$C,'Each Gender Events'!BM$1,'Official Medal Table'!$E:$E,'Each Gender Events'!BM$2)*'Medal values'!$B$3
+ COUNTIFS('Official Medal Table'!$I:$I,'Each Gender Events'!$A70,'Official Medal Table'!$C:$C,'Each Gender Events'!BM$1,'Official Medal Table'!$E:$E,'Each Gender Events'!BM$2)*'Medal values'!$B$3
+ COUNTIFS('Official Medal Table'!$F:$F,'Each Gender Events'!$A70,'Official Medal Table'!$C:$C,'Each Gender Events'!BM$1,'Official Medal Table'!$E:$E,"Mixed")*'Medal values'!$B$1/2
+ COUNTIFS('Official Medal Table'!$G:$G,'Each Gender Events'!$A70,'Official Medal Table'!$C:$C,'Each Gender Events'!BM$1,'Official Medal Table'!$E:$E,"Mixed")*'Medal values'!$B$2/2
+ COUNTIFS('Official Medal Table'!$H:$H,'Each Gender Events'!$A70,'Official Medal Table'!$C:$C,'Each Gender Events'!BM$1,'Official Medal Table'!$E:$E,"Mixed")*'Medal values'!$B$3/2
+ COUNTIFS('Official Medal Table'!$I:$I,'Each Gender Events'!$A70,'Official Medal Table'!$C:$C,'Each Gender Events'!BM$1,'Official Medal Table'!$E:$E,"Mixed")*'Medal values'!$B$3/2</f>
        <v>0</v>
      </c>
      <c r="BN70">
        <f>COUNTIFS('Official Medal Table'!$F:$F,'Each Gender Events'!$A70,'Official Medal Table'!$C:$C,'Each Gender Events'!BN$1,'Official Medal Table'!$E:$E,'Each Gender Events'!BN$2)*'Medal values'!$B$1
+ COUNTIFS('Official Medal Table'!$G:$G,'Each Gender Events'!$A70,'Official Medal Table'!$C:$C,'Each Gender Events'!BN$1,'Official Medal Table'!$E:$E,'Each Gender Events'!BN$2)*'Medal values'!$B$2
+ COUNTIFS('Official Medal Table'!$H:$H,'Each Gender Events'!$A70,'Official Medal Table'!$C:$C,'Each Gender Events'!BN$1,'Official Medal Table'!$E:$E,'Each Gender Events'!BN$2)*'Medal values'!$B$3
+ COUNTIFS('Official Medal Table'!$I:$I,'Each Gender Events'!$A70,'Official Medal Table'!$C:$C,'Each Gender Events'!BN$1,'Official Medal Table'!$E:$E,'Each Gender Events'!BN$2)*'Medal values'!$B$3
+ COUNTIFS('Official Medal Table'!$F:$F,'Each Gender Events'!$A70,'Official Medal Table'!$C:$C,'Each Gender Events'!BN$1,'Official Medal Table'!$E:$E,"Mixed")*'Medal values'!$B$1/2
+ COUNTIFS('Official Medal Table'!$G:$G,'Each Gender Events'!$A70,'Official Medal Table'!$C:$C,'Each Gender Events'!BN$1,'Official Medal Table'!$E:$E,"Mixed")*'Medal values'!$B$2/2
+ COUNTIFS('Official Medal Table'!$H:$H,'Each Gender Events'!$A70,'Official Medal Table'!$C:$C,'Each Gender Events'!BN$1,'Official Medal Table'!$E:$E,"Mixed")*'Medal values'!$B$3/2
+ COUNTIFS('Official Medal Table'!$I:$I,'Each Gender Events'!$A70,'Official Medal Table'!$C:$C,'Each Gender Events'!BN$1,'Official Medal Table'!$E:$E,"Mixed")*'Medal values'!$B$3/2</f>
        <v>0</v>
      </c>
      <c r="BO70">
        <f>COUNTIFS('Official Medal Table'!$F:$F,'Each Gender Events'!$A70,'Official Medal Table'!$C:$C,'Each Gender Events'!BO$1,'Official Medal Table'!$E:$E,'Each Gender Events'!BO$2)*'Medal values'!$B$1
+ COUNTIFS('Official Medal Table'!$G:$G,'Each Gender Events'!$A70,'Official Medal Table'!$C:$C,'Each Gender Events'!BO$1,'Official Medal Table'!$E:$E,'Each Gender Events'!BO$2)*'Medal values'!$B$2
+ COUNTIFS('Official Medal Table'!$H:$H,'Each Gender Events'!$A70,'Official Medal Table'!$C:$C,'Each Gender Events'!BO$1,'Official Medal Table'!$E:$E,'Each Gender Events'!BO$2)*'Medal values'!$B$3
+ COUNTIFS('Official Medal Table'!$I:$I,'Each Gender Events'!$A70,'Official Medal Table'!$C:$C,'Each Gender Events'!BO$1,'Official Medal Table'!$E:$E,'Each Gender Events'!BO$2)*'Medal values'!$B$3
+ COUNTIFS('Official Medal Table'!$F:$F,'Each Gender Events'!$A70,'Official Medal Table'!$C:$C,'Each Gender Events'!BO$1,'Official Medal Table'!$E:$E,"Mixed")*'Medal values'!$B$1/2
+ COUNTIFS('Official Medal Table'!$G:$G,'Each Gender Events'!$A70,'Official Medal Table'!$C:$C,'Each Gender Events'!BO$1,'Official Medal Table'!$E:$E,"Mixed")*'Medal values'!$B$2/2
+ COUNTIFS('Official Medal Table'!$H:$H,'Each Gender Events'!$A70,'Official Medal Table'!$C:$C,'Each Gender Events'!BO$1,'Official Medal Table'!$E:$E,"Mixed")*'Medal values'!$B$3/2
+ COUNTIFS('Official Medal Table'!$I:$I,'Each Gender Events'!$A70,'Official Medal Table'!$C:$C,'Each Gender Events'!BO$1,'Official Medal Table'!$E:$E,"Mixed")*'Medal values'!$B$3/2</f>
        <v>0</v>
      </c>
      <c r="BP70">
        <f>COUNTIFS('Official Medal Table'!$F:$F,'Each Gender Events'!$A70,'Official Medal Table'!$C:$C,'Each Gender Events'!BP$1,'Official Medal Table'!$E:$E,'Each Gender Events'!BP$2)*'Medal values'!$B$1
+ COUNTIFS('Official Medal Table'!$G:$G,'Each Gender Events'!$A70,'Official Medal Table'!$C:$C,'Each Gender Events'!BP$1,'Official Medal Table'!$E:$E,'Each Gender Events'!BP$2)*'Medal values'!$B$2
+ COUNTIFS('Official Medal Table'!$H:$H,'Each Gender Events'!$A70,'Official Medal Table'!$C:$C,'Each Gender Events'!BP$1,'Official Medal Table'!$E:$E,'Each Gender Events'!BP$2)*'Medal values'!$B$3
+ COUNTIFS('Official Medal Table'!$I:$I,'Each Gender Events'!$A70,'Official Medal Table'!$C:$C,'Each Gender Events'!BP$1,'Official Medal Table'!$E:$E,'Each Gender Events'!BP$2)*'Medal values'!$B$3
+ COUNTIFS('Official Medal Table'!$F:$F,'Each Gender Events'!$A70,'Official Medal Table'!$C:$C,'Each Gender Events'!BP$1,'Official Medal Table'!$E:$E,"Mixed")*'Medal values'!$B$1/2
+ COUNTIFS('Official Medal Table'!$G:$G,'Each Gender Events'!$A70,'Official Medal Table'!$C:$C,'Each Gender Events'!BP$1,'Official Medal Table'!$E:$E,"Mixed")*'Medal values'!$B$2/2
+ COUNTIFS('Official Medal Table'!$H:$H,'Each Gender Events'!$A70,'Official Medal Table'!$C:$C,'Each Gender Events'!BP$1,'Official Medal Table'!$E:$E,"Mixed")*'Medal values'!$B$3/2
+ COUNTIFS('Official Medal Table'!$I:$I,'Each Gender Events'!$A70,'Official Medal Table'!$C:$C,'Each Gender Events'!BP$1,'Official Medal Table'!$E:$E,"Mixed")*'Medal values'!$B$3/2</f>
        <v>3.0009999999999999</v>
      </c>
      <c r="BQ70">
        <f>COUNTIFS('Official Medal Table'!$F:$F,'Each Gender Events'!$A70,'Official Medal Table'!$C:$C,'Each Gender Events'!BQ$1,'Official Medal Table'!$E:$E,'Each Gender Events'!BQ$2)*'Medal values'!$B$1
+ COUNTIFS('Official Medal Table'!$G:$G,'Each Gender Events'!$A70,'Official Medal Table'!$C:$C,'Each Gender Events'!BQ$1,'Official Medal Table'!$E:$E,'Each Gender Events'!BQ$2)*'Medal values'!$B$2
+ COUNTIFS('Official Medal Table'!$H:$H,'Each Gender Events'!$A70,'Official Medal Table'!$C:$C,'Each Gender Events'!BQ$1,'Official Medal Table'!$E:$E,'Each Gender Events'!BQ$2)*'Medal values'!$B$3
+ COUNTIFS('Official Medal Table'!$I:$I,'Each Gender Events'!$A70,'Official Medal Table'!$C:$C,'Each Gender Events'!BQ$1,'Official Medal Table'!$E:$E,'Each Gender Events'!BQ$2)*'Medal values'!$B$3
+ COUNTIFS('Official Medal Table'!$F:$F,'Each Gender Events'!$A70,'Official Medal Table'!$C:$C,'Each Gender Events'!BQ$1,'Official Medal Table'!$E:$E,"Mixed")*'Medal values'!$B$1/2
+ COUNTIFS('Official Medal Table'!$G:$G,'Each Gender Events'!$A70,'Official Medal Table'!$C:$C,'Each Gender Events'!BQ$1,'Official Medal Table'!$E:$E,"Mixed")*'Medal values'!$B$2/2
+ COUNTIFS('Official Medal Table'!$H:$H,'Each Gender Events'!$A70,'Official Medal Table'!$C:$C,'Each Gender Events'!BQ$1,'Official Medal Table'!$E:$E,"Mixed")*'Medal values'!$B$3/2
+ COUNTIFS('Official Medal Table'!$I:$I,'Each Gender Events'!$A70,'Official Medal Table'!$C:$C,'Each Gender Events'!BQ$1,'Official Medal Table'!$E:$E,"Mixed")*'Medal values'!$B$3/2</f>
        <v>0</v>
      </c>
      <c r="BR70">
        <f>COUNTIFS('Official Medal Table'!$F:$F,'Each Gender Events'!$A70,'Official Medal Table'!$C:$C,'Each Gender Events'!BR$1,'Official Medal Table'!$E:$E,'Each Gender Events'!BR$2)*'Medal values'!$B$1
+ COUNTIFS('Official Medal Table'!$G:$G,'Each Gender Events'!$A70,'Official Medal Table'!$C:$C,'Each Gender Events'!BR$1,'Official Medal Table'!$E:$E,'Each Gender Events'!BR$2)*'Medal values'!$B$2
+ COUNTIFS('Official Medal Table'!$H:$H,'Each Gender Events'!$A70,'Official Medal Table'!$C:$C,'Each Gender Events'!BR$1,'Official Medal Table'!$E:$E,'Each Gender Events'!BR$2)*'Medal values'!$B$3
+ COUNTIFS('Official Medal Table'!$I:$I,'Each Gender Events'!$A70,'Official Medal Table'!$C:$C,'Each Gender Events'!BR$1,'Official Medal Table'!$E:$E,'Each Gender Events'!BR$2)*'Medal values'!$B$3
+ COUNTIFS('Official Medal Table'!$F:$F,'Each Gender Events'!$A70,'Official Medal Table'!$C:$C,'Each Gender Events'!BR$1,'Official Medal Table'!$E:$E,"Mixed")*'Medal values'!$B$1/2
+ COUNTIFS('Official Medal Table'!$G:$G,'Each Gender Events'!$A70,'Official Medal Table'!$C:$C,'Each Gender Events'!BR$1,'Official Medal Table'!$E:$E,"Mixed")*'Medal values'!$B$2/2
+ COUNTIFS('Official Medal Table'!$H:$H,'Each Gender Events'!$A70,'Official Medal Table'!$C:$C,'Each Gender Events'!BR$1,'Official Medal Table'!$E:$E,"Mixed")*'Medal values'!$B$3/2
+ COUNTIFS('Official Medal Table'!$I:$I,'Each Gender Events'!$A70,'Official Medal Table'!$C:$C,'Each Gender Events'!BR$1,'Official Medal Table'!$E:$E,"Mixed")*'Medal values'!$B$3/2</f>
        <v>0</v>
      </c>
      <c r="BS70">
        <f>COUNTIFS('Official Medal Table'!$F:$F,'Each Gender Events'!$A70,'Official Medal Table'!$C:$C,'Each Gender Events'!BS$1,'Official Medal Table'!$E:$E,'Each Gender Events'!BS$2)*'Medal values'!$B$1
+ COUNTIFS('Official Medal Table'!$G:$G,'Each Gender Events'!$A70,'Official Medal Table'!$C:$C,'Each Gender Events'!BS$1,'Official Medal Table'!$E:$E,'Each Gender Events'!BS$2)*'Medal values'!$B$2
+ COUNTIFS('Official Medal Table'!$H:$H,'Each Gender Events'!$A70,'Official Medal Table'!$C:$C,'Each Gender Events'!BS$1,'Official Medal Table'!$E:$E,'Each Gender Events'!BS$2)*'Medal values'!$B$3
+ COUNTIFS('Official Medal Table'!$I:$I,'Each Gender Events'!$A70,'Official Medal Table'!$C:$C,'Each Gender Events'!BS$1,'Official Medal Table'!$E:$E,'Each Gender Events'!BS$2)*'Medal values'!$B$3
+ COUNTIFS('Official Medal Table'!$F:$F,'Each Gender Events'!$A70,'Official Medal Table'!$C:$C,'Each Gender Events'!BS$1,'Official Medal Table'!$E:$E,"Mixed")*'Medal values'!$B$1/2
+ COUNTIFS('Official Medal Table'!$G:$G,'Each Gender Events'!$A70,'Official Medal Table'!$C:$C,'Each Gender Events'!BS$1,'Official Medal Table'!$E:$E,"Mixed")*'Medal values'!$B$2/2
+ COUNTIFS('Official Medal Table'!$H:$H,'Each Gender Events'!$A70,'Official Medal Table'!$C:$C,'Each Gender Events'!BS$1,'Official Medal Table'!$E:$E,"Mixed")*'Medal values'!$B$3/2
+ COUNTIFS('Official Medal Table'!$I:$I,'Each Gender Events'!$A70,'Official Medal Table'!$C:$C,'Each Gender Events'!BS$1,'Official Medal Table'!$E:$E,"Mixed")*'Medal values'!$B$3/2</f>
        <v>0</v>
      </c>
      <c r="BT70">
        <f>COUNTIFS('Official Medal Table'!$F:$F,'Each Gender Events'!$A70,'Official Medal Table'!$C:$C,'Each Gender Events'!BT$1,'Official Medal Table'!$E:$E,'Each Gender Events'!BT$2)*'Medal values'!$B$1
+ COUNTIFS('Official Medal Table'!$G:$G,'Each Gender Events'!$A70,'Official Medal Table'!$C:$C,'Each Gender Events'!BT$1,'Official Medal Table'!$E:$E,'Each Gender Events'!BT$2)*'Medal values'!$B$2
+ COUNTIFS('Official Medal Table'!$H:$H,'Each Gender Events'!$A70,'Official Medal Table'!$C:$C,'Each Gender Events'!BT$1,'Official Medal Table'!$E:$E,'Each Gender Events'!BT$2)*'Medal values'!$B$3
+ COUNTIFS('Official Medal Table'!$I:$I,'Each Gender Events'!$A70,'Official Medal Table'!$C:$C,'Each Gender Events'!BT$1,'Official Medal Table'!$E:$E,'Each Gender Events'!BT$2)*'Medal values'!$B$3
+ COUNTIFS('Official Medal Table'!$F:$F,'Each Gender Events'!$A70,'Official Medal Table'!$C:$C,'Each Gender Events'!BT$1,'Official Medal Table'!$E:$E,"Mixed")*'Medal values'!$B$1/2
+ COUNTIFS('Official Medal Table'!$G:$G,'Each Gender Events'!$A70,'Official Medal Table'!$C:$C,'Each Gender Events'!BT$1,'Official Medal Table'!$E:$E,"Mixed")*'Medal values'!$B$2/2
+ COUNTIFS('Official Medal Table'!$H:$H,'Each Gender Events'!$A70,'Official Medal Table'!$C:$C,'Each Gender Events'!BT$1,'Official Medal Table'!$E:$E,"Mixed")*'Medal values'!$B$3/2
+ COUNTIFS('Official Medal Table'!$I:$I,'Each Gender Events'!$A70,'Official Medal Table'!$C:$C,'Each Gender Events'!BT$1,'Official Medal Table'!$E:$E,"Mixed")*'Medal values'!$B$3/2</f>
        <v>0</v>
      </c>
      <c r="BU70">
        <f>COUNTIFS('Official Medal Table'!$F:$F,'Each Gender Events'!$A70,'Official Medal Table'!$C:$C,'Each Gender Events'!BU$1,'Official Medal Table'!$E:$E,'Each Gender Events'!BU$2)*'Medal values'!$B$1
+ COUNTIFS('Official Medal Table'!$G:$G,'Each Gender Events'!$A70,'Official Medal Table'!$C:$C,'Each Gender Events'!BU$1,'Official Medal Table'!$E:$E,'Each Gender Events'!BU$2)*'Medal values'!$B$2
+ COUNTIFS('Official Medal Table'!$H:$H,'Each Gender Events'!$A70,'Official Medal Table'!$C:$C,'Each Gender Events'!BU$1,'Official Medal Table'!$E:$E,'Each Gender Events'!BU$2)*'Medal values'!$B$3
+ COUNTIFS('Official Medal Table'!$I:$I,'Each Gender Events'!$A70,'Official Medal Table'!$C:$C,'Each Gender Events'!BU$1,'Official Medal Table'!$E:$E,'Each Gender Events'!BU$2)*'Medal values'!$B$3
+ COUNTIFS('Official Medal Table'!$F:$F,'Each Gender Events'!$A70,'Official Medal Table'!$C:$C,'Each Gender Events'!BU$1,'Official Medal Table'!$E:$E,"Mixed")*'Medal values'!$B$1/2
+ COUNTIFS('Official Medal Table'!$G:$G,'Each Gender Events'!$A70,'Official Medal Table'!$C:$C,'Each Gender Events'!BU$1,'Official Medal Table'!$E:$E,"Mixed")*'Medal values'!$B$2/2
+ COUNTIFS('Official Medal Table'!$H:$H,'Each Gender Events'!$A70,'Official Medal Table'!$C:$C,'Each Gender Events'!BU$1,'Official Medal Table'!$E:$E,"Mixed")*'Medal values'!$B$3/2
+ COUNTIFS('Official Medal Table'!$I:$I,'Each Gender Events'!$A70,'Official Medal Table'!$C:$C,'Each Gender Events'!BU$1,'Official Medal Table'!$E:$E,"Mixed")*'Medal values'!$B$3/2</f>
        <v>0</v>
      </c>
      <c r="BV70">
        <f>COUNTIFS('Official Medal Table'!$F:$F,'Each Gender Events'!$A70,'Official Medal Table'!$C:$C,'Each Gender Events'!BV$1,'Official Medal Table'!$E:$E,'Each Gender Events'!BV$2)*'Medal values'!$B$1
+ COUNTIFS('Official Medal Table'!$G:$G,'Each Gender Events'!$A70,'Official Medal Table'!$C:$C,'Each Gender Events'!BV$1,'Official Medal Table'!$E:$E,'Each Gender Events'!BV$2)*'Medal values'!$B$2
+ COUNTIFS('Official Medal Table'!$H:$H,'Each Gender Events'!$A70,'Official Medal Table'!$C:$C,'Each Gender Events'!BV$1,'Official Medal Table'!$E:$E,'Each Gender Events'!BV$2)*'Medal values'!$B$3
+ COUNTIFS('Official Medal Table'!$I:$I,'Each Gender Events'!$A70,'Official Medal Table'!$C:$C,'Each Gender Events'!BV$1,'Official Medal Table'!$E:$E,'Each Gender Events'!BV$2)*'Medal values'!$B$3
+ COUNTIFS('Official Medal Table'!$F:$F,'Each Gender Events'!$A70,'Official Medal Table'!$C:$C,'Each Gender Events'!BV$1,'Official Medal Table'!$E:$E,"Mixed")*'Medal values'!$B$1/2
+ COUNTIFS('Official Medal Table'!$G:$G,'Each Gender Events'!$A70,'Official Medal Table'!$C:$C,'Each Gender Events'!BV$1,'Official Medal Table'!$E:$E,"Mixed")*'Medal values'!$B$2/2
+ COUNTIFS('Official Medal Table'!$H:$H,'Each Gender Events'!$A70,'Official Medal Table'!$C:$C,'Each Gender Events'!BV$1,'Official Medal Table'!$E:$E,"Mixed")*'Medal values'!$B$3/2
+ COUNTIFS('Official Medal Table'!$I:$I,'Each Gender Events'!$A70,'Official Medal Table'!$C:$C,'Each Gender Events'!BV$1,'Official Medal Table'!$E:$E,"Mixed")*'Medal values'!$B$3/2</f>
        <v>0</v>
      </c>
      <c r="BW70">
        <f>COUNTIFS('Official Medal Table'!$F:$F,'Each Gender Events'!$A70,'Official Medal Table'!$C:$C,'Each Gender Events'!BW$1,'Official Medal Table'!$E:$E,'Each Gender Events'!BW$2)*'Medal values'!$B$1
+ COUNTIFS('Official Medal Table'!$G:$G,'Each Gender Events'!$A70,'Official Medal Table'!$C:$C,'Each Gender Events'!BW$1,'Official Medal Table'!$E:$E,'Each Gender Events'!BW$2)*'Medal values'!$B$2
+ COUNTIFS('Official Medal Table'!$H:$H,'Each Gender Events'!$A70,'Official Medal Table'!$C:$C,'Each Gender Events'!BW$1,'Official Medal Table'!$E:$E,'Each Gender Events'!BW$2)*'Medal values'!$B$3
+ COUNTIFS('Official Medal Table'!$I:$I,'Each Gender Events'!$A70,'Official Medal Table'!$C:$C,'Each Gender Events'!BW$1,'Official Medal Table'!$E:$E,'Each Gender Events'!BW$2)*'Medal values'!$B$3
+ COUNTIFS('Official Medal Table'!$F:$F,'Each Gender Events'!$A70,'Official Medal Table'!$C:$C,'Each Gender Events'!BW$1,'Official Medal Table'!$E:$E,"Mixed")*'Medal values'!$B$1/2
+ COUNTIFS('Official Medal Table'!$G:$G,'Each Gender Events'!$A70,'Official Medal Table'!$C:$C,'Each Gender Events'!BW$1,'Official Medal Table'!$E:$E,"Mixed")*'Medal values'!$B$2/2
+ COUNTIFS('Official Medal Table'!$H:$H,'Each Gender Events'!$A70,'Official Medal Table'!$C:$C,'Each Gender Events'!BW$1,'Official Medal Table'!$E:$E,"Mixed")*'Medal values'!$B$3/2
+ COUNTIFS('Official Medal Table'!$I:$I,'Each Gender Events'!$A70,'Official Medal Table'!$C:$C,'Each Gender Events'!BW$1,'Official Medal Table'!$E:$E,"Mixed")*'Medal values'!$B$3/2</f>
        <v>0</v>
      </c>
      <c r="BX70">
        <f>COUNTIFS('Official Medal Table'!$F:$F,'Each Gender Events'!$A70,'Official Medal Table'!$C:$C,'Each Gender Events'!BX$1,'Official Medal Table'!$E:$E,'Each Gender Events'!BX$2)*'Medal values'!$B$1
+ COUNTIFS('Official Medal Table'!$G:$G,'Each Gender Events'!$A70,'Official Medal Table'!$C:$C,'Each Gender Events'!BX$1,'Official Medal Table'!$E:$E,'Each Gender Events'!BX$2)*'Medal values'!$B$2
+ COUNTIFS('Official Medal Table'!$H:$H,'Each Gender Events'!$A70,'Official Medal Table'!$C:$C,'Each Gender Events'!BX$1,'Official Medal Table'!$E:$E,'Each Gender Events'!BX$2)*'Medal values'!$B$3
+ COUNTIFS('Official Medal Table'!$I:$I,'Each Gender Events'!$A70,'Official Medal Table'!$C:$C,'Each Gender Events'!BX$1,'Official Medal Table'!$E:$E,'Each Gender Events'!BX$2)*'Medal values'!$B$3
+ COUNTIFS('Official Medal Table'!$F:$F,'Each Gender Events'!$A70,'Official Medal Table'!$C:$C,'Each Gender Events'!BX$1,'Official Medal Table'!$E:$E,"Mixed")*'Medal values'!$B$1/2
+ COUNTIFS('Official Medal Table'!$G:$G,'Each Gender Events'!$A70,'Official Medal Table'!$C:$C,'Each Gender Events'!BX$1,'Official Medal Table'!$E:$E,"Mixed")*'Medal values'!$B$2/2
+ COUNTIFS('Official Medal Table'!$H:$H,'Each Gender Events'!$A70,'Official Medal Table'!$C:$C,'Each Gender Events'!BX$1,'Official Medal Table'!$E:$E,"Mixed")*'Medal values'!$B$3/2
+ COUNTIFS('Official Medal Table'!$I:$I,'Each Gender Events'!$A70,'Official Medal Table'!$C:$C,'Each Gender Events'!BX$1,'Official Medal Table'!$E:$E,"Mixed")*'Medal values'!$B$3/2</f>
        <v>0</v>
      </c>
      <c r="BY70">
        <f>COUNTIFS('Official Medal Table'!$F:$F,'Each Gender Events'!$A70,'Official Medal Table'!$C:$C,'Each Gender Events'!BY$1,'Official Medal Table'!$E:$E,'Each Gender Events'!BY$2)*'Medal values'!$B$1
+ COUNTIFS('Official Medal Table'!$G:$G,'Each Gender Events'!$A70,'Official Medal Table'!$C:$C,'Each Gender Events'!BY$1,'Official Medal Table'!$E:$E,'Each Gender Events'!BY$2)*'Medal values'!$B$2
+ COUNTIFS('Official Medal Table'!$H:$H,'Each Gender Events'!$A70,'Official Medal Table'!$C:$C,'Each Gender Events'!BY$1,'Official Medal Table'!$E:$E,'Each Gender Events'!BY$2)*'Medal values'!$B$3
+ COUNTIFS('Official Medal Table'!$I:$I,'Each Gender Events'!$A70,'Official Medal Table'!$C:$C,'Each Gender Events'!BY$1,'Official Medal Table'!$E:$E,'Each Gender Events'!BY$2)*'Medal values'!$B$3
+ COUNTIFS('Official Medal Table'!$F:$F,'Each Gender Events'!$A70,'Official Medal Table'!$C:$C,'Each Gender Events'!BY$1,'Official Medal Table'!$E:$E,"Mixed")*'Medal values'!$B$1/2
+ COUNTIFS('Official Medal Table'!$G:$G,'Each Gender Events'!$A70,'Official Medal Table'!$C:$C,'Each Gender Events'!BY$1,'Official Medal Table'!$E:$E,"Mixed")*'Medal values'!$B$2/2
+ COUNTIFS('Official Medal Table'!$H:$H,'Each Gender Events'!$A70,'Official Medal Table'!$C:$C,'Each Gender Events'!BY$1,'Official Medal Table'!$E:$E,"Mixed")*'Medal values'!$B$3/2
+ COUNTIFS('Official Medal Table'!$I:$I,'Each Gender Events'!$A70,'Official Medal Table'!$C:$C,'Each Gender Events'!BY$1,'Official Medal Table'!$E:$E,"Mixed")*'Medal values'!$B$3/2</f>
        <v>0</v>
      </c>
      <c r="BZ70">
        <f>COUNTIFS('Official Medal Table'!$F:$F,'Each Gender Events'!$A70,'Official Medal Table'!$C:$C,'Each Gender Events'!BZ$1,'Official Medal Table'!$E:$E,'Each Gender Events'!BZ$2)*'Medal values'!$B$1
+ COUNTIFS('Official Medal Table'!$G:$G,'Each Gender Events'!$A70,'Official Medal Table'!$C:$C,'Each Gender Events'!BZ$1,'Official Medal Table'!$E:$E,'Each Gender Events'!BZ$2)*'Medal values'!$B$2
+ COUNTIFS('Official Medal Table'!$H:$H,'Each Gender Events'!$A70,'Official Medal Table'!$C:$C,'Each Gender Events'!BZ$1,'Official Medal Table'!$E:$E,'Each Gender Events'!BZ$2)*'Medal values'!$B$3
+ COUNTIFS('Official Medal Table'!$I:$I,'Each Gender Events'!$A70,'Official Medal Table'!$C:$C,'Each Gender Events'!BZ$1,'Official Medal Table'!$E:$E,'Each Gender Events'!BZ$2)*'Medal values'!$B$3
+ COUNTIFS('Official Medal Table'!$F:$F,'Each Gender Events'!$A70,'Official Medal Table'!$C:$C,'Each Gender Events'!BZ$1,'Official Medal Table'!$E:$E,"Mixed")*'Medal values'!$B$1/2
+ COUNTIFS('Official Medal Table'!$G:$G,'Each Gender Events'!$A70,'Official Medal Table'!$C:$C,'Each Gender Events'!BZ$1,'Official Medal Table'!$E:$E,"Mixed")*'Medal values'!$B$2/2
+ COUNTIFS('Official Medal Table'!$H:$H,'Each Gender Events'!$A70,'Official Medal Table'!$C:$C,'Each Gender Events'!BZ$1,'Official Medal Table'!$E:$E,"Mixed")*'Medal values'!$B$3/2
+ COUNTIFS('Official Medal Table'!$I:$I,'Each Gender Events'!$A70,'Official Medal Table'!$C:$C,'Each Gender Events'!BZ$1,'Official Medal Table'!$E:$E,"Mixed")*'Medal values'!$B$3/2</f>
        <v>0</v>
      </c>
      <c r="CA70">
        <f>COUNTIFS('Official Medal Table'!$F:$F,'Each Gender Events'!$A70,'Official Medal Table'!$C:$C,'Each Gender Events'!CA$1,'Official Medal Table'!$E:$E,'Each Gender Events'!CA$2)*'Medal values'!$B$1
+ COUNTIFS('Official Medal Table'!$G:$G,'Each Gender Events'!$A70,'Official Medal Table'!$C:$C,'Each Gender Events'!CA$1,'Official Medal Table'!$E:$E,'Each Gender Events'!CA$2)*'Medal values'!$B$2
+ COUNTIFS('Official Medal Table'!$H:$H,'Each Gender Events'!$A70,'Official Medal Table'!$C:$C,'Each Gender Events'!CA$1,'Official Medal Table'!$E:$E,'Each Gender Events'!CA$2)*'Medal values'!$B$3
+ COUNTIFS('Official Medal Table'!$I:$I,'Each Gender Events'!$A70,'Official Medal Table'!$C:$C,'Each Gender Events'!CA$1,'Official Medal Table'!$E:$E,'Each Gender Events'!CA$2)*'Medal values'!$B$3
+ COUNTIFS('Official Medal Table'!$F:$F,'Each Gender Events'!$A70,'Official Medal Table'!$C:$C,'Each Gender Events'!CA$1,'Official Medal Table'!$E:$E,"Mixed")*'Medal values'!$B$1/2
+ COUNTIFS('Official Medal Table'!$G:$G,'Each Gender Events'!$A70,'Official Medal Table'!$C:$C,'Each Gender Events'!CA$1,'Official Medal Table'!$E:$E,"Mixed")*'Medal values'!$B$2/2
+ COUNTIFS('Official Medal Table'!$H:$H,'Each Gender Events'!$A70,'Official Medal Table'!$C:$C,'Each Gender Events'!CA$1,'Official Medal Table'!$E:$E,"Mixed")*'Medal values'!$B$3/2
+ COUNTIFS('Official Medal Table'!$I:$I,'Each Gender Events'!$A70,'Official Medal Table'!$C:$C,'Each Gender Events'!CA$1,'Official Medal Table'!$E:$E,"Mixed")*'Medal values'!$B$3/2</f>
        <v>0</v>
      </c>
      <c r="CB70">
        <f>COUNTIFS('Official Medal Table'!$F:$F,'Each Gender Events'!$A70,'Official Medal Table'!$C:$C,'Each Gender Events'!CB$1,'Official Medal Table'!$E:$E,'Each Gender Events'!CB$2)*'Medal values'!$B$1
+ COUNTIFS('Official Medal Table'!$G:$G,'Each Gender Events'!$A70,'Official Medal Table'!$C:$C,'Each Gender Events'!CB$1,'Official Medal Table'!$E:$E,'Each Gender Events'!CB$2)*'Medal values'!$B$2
+ COUNTIFS('Official Medal Table'!$H:$H,'Each Gender Events'!$A70,'Official Medal Table'!$C:$C,'Each Gender Events'!CB$1,'Official Medal Table'!$E:$E,'Each Gender Events'!CB$2)*'Medal values'!$B$3
+ COUNTIFS('Official Medal Table'!$I:$I,'Each Gender Events'!$A70,'Official Medal Table'!$C:$C,'Each Gender Events'!CB$1,'Official Medal Table'!$E:$E,'Each Gender Events'!CB$2)*'Medal values'!$B$3
+ COUNTIFS('Official Medal Table'!$F:$F,'Each Gender Events'!$A70,'Official Medal Table'!$C:$C,'Each Gender Events'!CB$1,'Official Medal Table'!$E:$E,"Mixed")*'Medal values'!$B$1/2
+ COUNTIFS('Official Medal Table'!$G:$G,'Each Gender Events'!$A70,'Official Medal Table'!$C:$C,'Each Gender Events'!CB$1,'Official Medal Table'!$E:$E,"Mixed")*'Medal values'!$B$2/2
+ COUNTIFS('Official Medal Table'!$H:$H,'Each Gender Events'!$A70,'Official Medal Table'!$C:$C,'Each Gender Events'!CB$1,'Official Medal Table'!$E:$E,"Mixed")*'Medal values'!$B$3/2
+ COUNTIFS('Official Medal Table'!$I:$I,'Each Gender Events'!$A70,'Official Medal Table'!$C:$C,'Each Gender Events'!CB$1,'Official Medal Table'!$E:$E,"Mixed")*'Medal values'!$B$3/2</f>
        <v>0</v>
      </c>
      <c r="CC70">
        <f>COUNTIFS('Official Medal Table'!$F:$F,'Each Gender Events'!$A70,'Official Medal Table'!$C:$C,'Each Gender Events'!CC$1,'Official Medal Table'!$E:$E,'Each Gender Events'!CC$2)*'Medal values'!$B$1
+ COUNTIFS('Official Medal Table'!$G:$G,'Each Gender Events'!$A70,'Official Medal Table'!$C:$C,'Each Gender Events'!CC$1,'Official Medal Table'!$E:$E,'Each Gender Events'!CC$2)*'Medal values'!$B$2
+ COUNTIFS('Official Medal Table'!$H:$H,'Each Gender Events'!$A70,'Official Medal Table'!$C:$C,'Each Gender Events'!CC$1,'Official Medal Table'!$E:$E,'Each Gender Events'!CC$2)*'Medal values'!$B$3
+ COUNTIFS('Official Medal Table'!$I:$I,'Each Gender Events'!$A70,'Official Medal Table'!$C:$C,'Each Gender Events'!CC$1,'Official Medal Table'!$E:$E,'Each Gender Events'!CC$2)*'Medal values'!$B$3
+ COUNTIFS('Official Medal Table'!$F:$F,'Each Gender Events'!$A70,'Official Medal Table'!$C:$C,'Each Gender Events'!CC$1,'Official Medal Table'!$E:$E,"Mixed")*'Medal values'!$B$1/2
+ COUNTIFS('Official Medal Table'!$G:$G,'Each Gender Events'!$A70,'Official Medal Table'!$C:$C,'Each Gender Events'!CC$1,'Official Medal Table'!$E:$E,"Mixed")*'Medal values'!$B$2/2
+ COUNTIFS('Official Medal Table'!$H:$H,'Each Gender Events'!$A70,'Official Medal Table'!$C:$C,'Each Gender Events'!CC$1,'Official Medal Table'!$E:$E,"Mixed")*'Medal values'!$B$3/2
+ COUNTIFS('Official Medal Table'!$I:$I,'Each Gender Events'!$A70,'Official Medal Table'!$C:$C,'Each Gender Events'!CC$1,'Official Medal Table'!$E:$E,"Mixed")*'Medal values'!$B$3/2</f>
        <v>0</v>
      </c>
      <c r="CD70">
        <f>COUNTIFS('Official Medal Table'!$F:$F,'Each Gender Events'!$A70,'Official Medal Table'!$C:$C,'Each Gender Events'!CD$1,'Official Medal Table'!$E:$E,'Each Gender Events'!CD$2)*'Medal values'!$B$1
+ COUNTIFS('Official Medal Table'!$G:$G,'Each Gender Events'!$A70,'Official Medal Table'!$C:$C,'Each Gender Events'!CD$1,'Official Medal Table'!$E:$E,'Each Gender Events'!CD$2)*'Medal values'!$B$2
+ COUNTIFS('Official Medal Table'!$H:$H,'Each Gender Events'!$A70,'Official Medal Table'!$C:$C,'Each Gender Events'!CD$1,'Official Medal Table'!$E:$E,'Each Gender Events'!CD$2)*'Medal values'!$B$3
+ COUNTIFS('Official Medal Table'!$I:$I,'Each Gender Events'!$A70,'Official Medal Table'!$C:$C,'Each Gender Events'!CD$1,'Official Medal Table'!$E:$E,'Each Gender Events'!CD$2)*'Medal values'!$B$3
+ COUNTIFS('Official Medal Table'!$F:$F,'Each Gender Events'!$A70,'Official Medal Table'!$C:$C,'Each Gender Events'!CD$1,'Official Medal Table'!$E:$E,"Mixed")*'Medal values'!$B$1/2
+ COUNTIFS('Official Medal Table'!$G:$G,'Each Gender Events'!$A70,'Official Medal Table'!$C:$C,'Each Gender Events'!CD$1,'Official Medal Table'!$E:$E,"Mixed")*'Medal values'!$B$2/2
+ COUNTIFS('Official Medal Table'!$H:$H,'Each Gender Events'!$A70,'Official Medal Table'!$C:$C,'Each Gender Events'!CD$1,'Official Medal Table'!$E:$E,"Mixed")*'Medal values'!$B$3/2
+ COUNTIFS('Official Medal Table'!$I:$I,'Each Gender Events'!$A70,'Official Medal Table'!$C:$C,'Each Gender Events'!CD$1,'Official Medal Table'!$E:$E,"Mixed")*'Medal values'!$B$3/2</f>
        <v>0</v>
      </c>
      <c r="CE70">
        <f>COUNTIFS('Official Medal Table'!$F:$F,'Each Gender Events'!$A70,'Official Medal Table'!$C:$C,'Each Gender Events'!CE$1,'Official Medal Table'!$E:$E,'Each Gender Events'!CE$2)*'Medal values'!$B$1
+ COUNTIFS('Official Medal Table'!$G:$G,'Each Gender Events'!$A70,'Official Medal Table'!$C:$C,'Each Gender Events'!CE$1,'Official Medal Table'!$E:$E,'Each Gender Events'!CE$2)*'Medal values'!$B$2
+ COUNTIFS('Official Medal Table'!$H:$H,'Each Gender Events'!$A70,'Official Medal Table'!$C:$C,'Each Gender Events'!CE$1,'Official Medal Table'!$E:$E,'Each Gender Events'!CE$2)*'Medal values'!$B$3
+ COUNTIFS('Official Medal Table'!$I:$I,'Each Gender Events'!$A70,'Official Medal Table'!$C:$C,'Each Gender Events'!CE$1,'Official Medal Table'!$E:$E,'Each Gender Events'!CE$2)*'Medal values'!$B$3
+ COUNTIFS('Official Medal Table'!$F:$F,'Each Gender Events'!$A70,'Official Medal Table'!$C:$C,'Each Gender Events'!CE$1,'Official Medal Table'!$E:$E,"Mixed")*'Medal values'!$B$1/2
+ COUNTIFS('Official Medal Table'!$G:$G,'Each Gender Events'!$A70,'Official Medal Table'!$C:$C,'Each Gender Events'!CE$1,'Official Medal Table'!$E:$E,"Mixed")*'Medal values'!$B$2/2
+ COUNTIFS('Official Medal Table'!$H:$H,'Each Gender Events'!$A70,'Official Medal Table'!$C:$C,'Each Gender Events'!CE$1,'Official Medal Table'!$E:$E,"Mixed")*'Medal values'!$B$3/2
+ COUNTIFS('Official Medal Table'!$I:$I,'Each Gender Events'!$A70,'Official Medal Table'!$C:$C,'Each Gender Events'!CE$1,'Official Medal Table'!$E:$E,"Mixed")*'Medal values'!$B$3/2</f>
        <v>0</v>
      </c>
      <c r="CF70">
        <f>COUNTIFS('Official Medal Table'!$F:$F,'Each Gender Events'!$A70,'Official Medal Table'!$C:$C,'Each Gender Events'!CF$1,'Official Medal Table'!$E:$E,'Each Gender Events'!CF$2)*'Medal values'!$B$1
+ COUNTIFS('Official Medal Table'!$G:$G,'Each Gender Events'!$A70,'Official Medal Table'!$C:$C,'Each Gender Events'!CF$1,'Official Medal Table'!$E:$E,'Each Gender Events'!CF$2)*'Medal values'!$B$2
+ COUNTIFS('Official Medal Table'!$H:$H,'Each Gender Events'!$A70,'Official Medal Table'!$C:$C,'Each Gender Events'!CF$1,'Official Medal Table'!$E:$E,'Each Gender Events'!CF$2)*'Medal values'!$B$3
+ COUNTIFS('Official Medal Table'!$I:$I,'Each Gender Events'!$A70,'Official Medal Table'!$C:$C,'Each Gender Events'!CF$1,'Official Medal Table'!$E:$E,'Each Gender Events'!CF$2)*'Medal values'!$B$3
+ COUNTIFS('Official Medal Table'!$F:$F,'Each Gender Events'!$A70,'Official Medal Table'!$C:$C,'Each Gender Events'!CF$1,'Official Medal Table'!$E:$E,"Mixed")*'Medal values'!$B$1/2
+ COUNTIFS('Official Medal Table'!$G:$G,'Each Gender Events'!$A70,'Official Medal Table'!$C:$C,'Each Gender Events'!CF$1,'Official Medal Table'!$E:$E,"Mixed")*'Medal values'!$B$2/2
+ COUNTIFS('Official Medal Table'!$H:$H,'Each Gender Events'!$A70,'Official Medal Table'!$C:$C,'Each Gender Events'!CF$1,'Official Medal Table'!$E:$E,"Mixed")*'Medal values'!$B$3/2
+ COUNTIFS('Official Medal Table'!$I:$I,'Each Gender Events'!$A70,'Official Medal Table'!$C:$C,'Each Gender Events'!CF$1,'Official Medal Table'!$E:$E,"Mixed")*'Medal values'!$B$3/2</f>
        <v>0</v>
      </c>
      <c r="CG70">
        <f>COUNTIFS('Official Medal Table'!$F:$F,'Each Gender Events'!$A70,'Official Medal Table'!$C:$C,'Each Gender Events'!CG$1,'Official Medal Table'!$E:$E,'Each Gender Events'!CG$2)*'Medal values'!$B$1
+ COUNTIFS('Official Medal Table'!$G:$G,'Each Gender Events'!$A70,'Official Medal Table'!$C:$C,'Each Gender Events'!CG$1,'Official Medal Table'!$E:$E,'Each Gender Events'!CG$2)*'Medal values'!$B$2
+ COUNTIFS('Official Medal Table'!$H:$H,'Each Gender Events'!$A70,'Official Medal Table'!$C:$C,'Each Gender Events'!CG$1,'Official Medal Table'!$E:$E,'Each Gender Events'!CG$2)*'Medal values'!$B$3
+ COUNTIFS('Official Medal Table'!$I:$I,'Each Gender Events'!$A70,'Official Medal Table'!$C:$C,'Each Gender Events'!CG$1,'Official Medal Table'!$E:$E,'Each Gender Events'!CG$2)*'Medal values'!$B$3
+ COUNTIFS('Official Medal Table'!$F:$F,'Each Gender Events'!$A70,'Official Medal Table'!$C:$C,'Each Gender Events'!CG$1,'Official Medal Table'!$E:$E,"Mixed")*'Medal values'!$B$1/2
+ COUNTIFS('Official Medal Table'!$G:$G,'Each Gender Events'!$A70,'Official Medal Table'!$C:$C,'Each Gender Events'!CG$1,'Official Medal Table'!$E:$E,"Mixed")*'Medal values'!$B$2/2
+ COUNTIFS('Official Medal Table'!$H:$H,'Each Gender Events'!$A70,'Official Medal Table'!$C:$C,'Each Gender Events'!CG$1,'Official Medal Table'!$E:$E,"Mixed")*'Medal values'!$B$3/2
+ COUNTIFS('Official Medal Table'!$I:$I,'Each Gender Events'!$A70,'Official Medal Table'!$C:$C,'Each Gender Events'!CG$1,'Official Medal Table'!$E:$E,"Mixed")*'Medal values'!$B$3/2</f>
        <v>0</v>
      </c>
      <c r="CH70">
        <f>COUNTIFS('Official Medal Table'!$F:$F,'Each Gender Events'!$A70,'Official Medal Table'!$C:$C,'Each Gender Events'!CH$1,'Official Medal Table'!$E:$E,'Each Gender Events'!CH$2)*'Medal values'!$B$1
+ COUNTIFS('Official Medal Table'!$G:$G,'Each Gender Events'!$A70,'Official Medal Table'!$C:$C,'Each Gender Events'!CH$1,'Official Medal Table'!$E:$E,'Each Gender Events'!CH$2)*'Medal values'!$B$2
+ COUNTIFS('Official Medal Table'!$H:$H,'Each Gender Events'!$A70,'Official Medal Table'!$C:$C,'Each Gender Events'!CH$1,'Official Medal Table'!$E:$E,'Each Gender Events'!CH$2)*'Medal values'!$B$3
+ COUNTIFS('Official Medal Table'!$I:$I,'Each Gender Events'!$A70,'Official Medal Table'!$C:$C,'Each Gender Events'!CH$1,'Official Medal Table'!$E:$E,'Each Gender Events'!CH$2)*'Medal values'!$B$3
+ COUNTIFS('Official Medal Table'!$F:$F,'Each Gender Events'!$A70,'Official Medal Table'!$C:$C,'Each Gender Events'!CH$1,'Official Medal Table'!$E:$E,"Mixed")*'Medal values'!$B$1/2
+ COUNTIFS('Official Medal Table'!$G:$G,'Each Gender Events'!$A70,'Official Medal Table'!$C:$C,'Each Gender Events'!CH$1,'Official Medal Table'!$E:$E,"Mixed")*'Medal values'!$B$2/2
+ COUNTIFS('Official Medal Table'!$H:$H,'Each Gender Events'!$A70,'Official Medal Table'!$C:$C,'Each Gender Events'!CH$1,'Official Medal Table'!$E:$E,"Mixed")*'Medal values'!$B$3/2
+ COUNTIFS('Official Medal Table'!$I:$I,'Each Gender Events'!$A70,'Official Medal Table'!$C:$C,'Each Gender Events'!CH$1,'Official Medal Table'!$E:$E,"Mixed")*'Medal values'!$B$3/2</f>
        <v>0</v>
      </c>
      <c r="CI70">
        <f>COUNTIFS('Official Medal Table'!$F:$F,'Each Gender Events'!$A70,'Official Medal Table'!$C:$C,'Each Gender Events'!CI$1,'Official Medal Table'!$E:$E,'Each Gender Events'!CI$2)*'Medal values'!$B$1
+ COUNTIFS('Official Medal Table'!$G:$G,'Each Gender Events'!$A70,'Official Medal Table'!$C:$C,'Each Gender Events'!CI$1,'Official Medal Table'!$E:$E,'Each Gender Events'!CI$2)*'Medal values'!$B$2
+ COUNTIFS('Official Medal Table'!$H:$H,'Each Gender Events'!$A70,'Official Medal Table'!$C:$C,'Each Gender Events'!CI$1,'Official Medal Table'!$E:$E,'Each Gender Events'!CI$2)*'Medal values'!$B$3
+ COUNTIFS('Official Medal Table'!$I:$I,'Each Gender Events'!$A70,'Official Medal Table'!$C:$C,'Each Gender Events'!CI$1,'Official Medal Table'!$E:$E,'Each Gender Events'!CI$2)*'Medal values'!$B$3
+ COUNTIFS('Official Medal Table'!$F:$F,'Each Gender Events'!$A70,'Official Medal Table'!$C:$C,'Each Gender Events'!CI$1,'Official Medal Table'!$E:$E,"Mixed")*'Medal values'!$B$1/2
+ COUNTIFS('Official Medal Table'!$G:$G,'Each Gender Events'!$A70,'Official Medal Table'!$C:$C,'Each Gender Events'!CI$1,'Official Medal Table'!$E:$E,"Mixed")*'Medal values'!$B$2/2
+ COUNTIFS('Official Medal Table'!$H:$H,'Each Gender Events'!$A70,'Official Medal Table'!$C:$C,'Each Gender Events'!CI$1,'Official Medal Table'!$E:$E,"Mixed")*'Medal values'!$B$3/2
+ COUNTIFS('Official Medal Table'!$I:$I,'Each Gender Events'!$A70,'Official Medal Table'!$C:$C,'Each Gender Events'!CI$1,'Official Medal Table'!$E:$E,"Mixed")*'Medal values'!$B$3/2</f>
        <v>0</v>
      </c>
      <c r="CJ70">
        <f>COUNTIFS('Official Medal Table'!$F:$F,'Each Gender Events'!$A70,'Official Medal Table'!$C:$C,'Each Gender Events'!CJ$1,'Official Medal Table'!$E:$E,'Each Gender Events'!CJ$2)*'Medal values'!$B$1
+ COUNTIFS('Official Medal Table'!$G:$G,'Each Gender Events'!$A70,'Official Medal Table'!$C:$C,'Each Gender Events'!CJ$1,'Official Medal Table'!$E:$E,'Each Gender Events'!CJ$2)*'Medal values'!$B$2
+ COUNTIFS('Official Medal Table'!$H:$H,'Each Gender Events'!$A70,'Official Medal Table'!$C:$C,'Each Gender Events'!CJ$1,'Official Medal Table'!$E:$E,'Each Gender Events'!CJ$2)*'Medal values'!$B$3
+ COUNTIFS('Official Medal Table'!$I:$I,'Each Gender Events'!$A70,'Official Medal Table'!$C:$C,'Each Gender Events'!CJ$1,'Official Medal Table'!$E:$E,'Each Gender Events'!CJ$2)*'Medal values'!$B$3
+ COUNTIFS('Official Medal Table'!$F:$F,'Each Gender Events'!$A70,'Official Medal Table'!$C:$C,'Each Gender Events'!CJ$1,'Official Medal Table'!$E:$E,"Mixed")*'Medal values'!$B$1/2
+ COUNTIFS('Official Medal Table'!$G:$G,'Each Gender Events'!$A70,'Official Medal Table'!$C:$C,'Each Gender Events'!CJ$1,'Official Medal Table'!$E:$E,"Mixed")*'Medal values'!$B$2/2
+ COUNTIFS('Official Medal Table'!$H:$H,'Each Gender Events'!$A70,'Official Medal Table'!$C:$C,'Each Gender Events'!CJ$1,'Official Medal Table'!$E:$E,"Mixed")*'Medal values'!$B$3/2
+ COUNTIFS('Official Medal Table'!$I:$I,'Each Gender Events'!$A70,'Official Medal Table'!$C:$C,'Each Gender Events'!CJ$1,'Official Medal Table'!$E:$E,"Mixed")*'Medal values'!$B$3/2</f>
        <v>0</v>
      </c>
      <c r="CK70">
        <f>COUNTIFS('Official Medal Table'!$F:$F,'Each Gender Events'!$A70,'Official Medal Table'!$C:$C,'Each Gender Events'!CK$1,'Official Medal Table'!$E:$E,'Each Gender Events'!CK$2)*'Medal values'!$B$1
+ COUNTIFS('Official Medal Table'!$G:$G,'Each Gender Events'!$A70,'Official Medal Table'!$C:$C,'Each Gender Events'!CK$1,'Official Medal Table'!$E:$E,'Each Gender Events'!CK$2)*'Medal values'!$B$2
+ COUNTIFS('Official Medal Table'!$H:$H,'Each Gender Events'!$A70,'Official Medal Table'!$C:$C,'Each Gender Events'!CK$1,'Official Medal Table'!$E:$E,'Each Gender Events'!CK$2)*'Medal values'!$B$3
+ COUNTIFS('Official Medal Table'!$I:$I,'Each Gender Events'!$A70,'Official Medal Table'!$C:$C,'Each Gender Events'!CK$1,'Official Medal Table'!$E:$E,'Each Gender Events'!CK$2)*'Medal values'!$B$3
+ COUNTIFS('Official Medal Table'!$F:$F,'Each Gender Events'!$A70,'Official Medal Table'!$C:$C,'Each Gender Events'!CK$1,'Official Medal Table'!$E:$E,"Mixed")*'Medal values'!$B$1/2
+ COUNTIFS('Official Medal Table'!$G:$G,'Each Gender Events'!$A70,'Official Medal Table'!$C:$C,'Each Gender Events'!CK$1,'Official Medal Table'!$E:$E,"Mixed")*'Medal values'!$B$2/2
+ COUNTIFS('Official Medal Table'!$H:$H,'Each Gender Events'!$A70,'Official Medal Table'!$C:$C,'Each Gender Events'!CK$1,'Official Medal Table'!$E:$E,"Mixed")*'Medal values'!$B$3/2
+ COUNTIFS('Official Medal Table'!$I:$I,'Each Gender Events'!$A70,'Official Medal Table'!$C:$C,'Each Gender Events'!CK$1,'Official Medal Table'!$E:$E,"Mixed")*'Medal values'!$B$3/2</f>
        <v>0</v>
      </c>
      <c r="CL70">
        <f>COUNTIFS('Official Medal Table'!$F:$F,'Each Gender Events'!$A70,'Official Medal Table'!$C:$C,'Each Gender Events'!CL$1,'Official Medal Table'!$E:$E,'Each Gender Events'!CL$2)*'Medal values'!$B$1
+ COUNTIFS('Official Medal Table'!$G:$G,'Each Gender Events'!$A70,'Official Medal Table'!$C:$C,'Each Gender Events'!CL$1,'Official Medal Table'!$E:$E,'Each Gender Events'!CL$2)*'Medal values'!$B$2
+ COUNTIFS('Official Medal Table'!$H:$H,'Each Gender Events'!$A70,'Official Medal Table'!$C:$C,'Each Gender Events'!CL$1,'Official Medal Table'!$E:$E,'Each Gender Events'!CL$2)*'Medal values'!$B$3
+ COUNTIFS('Official Medal Table'!$I:$I,'Each Gender Events'!$A70,'Official Medal Table'!$C:$C,'Each Gender Events'!CL$1,'Official Medal Table'!$E:$E,'Each Gender Events'!CL$2)*'Medal values'!$B$3
+ COUNTIFS('Official Medal Table'!$F:$F,'Each Gender Events'!$A70,'Official Medal Table'!$C:$C,'Each Gender Events'!CL$1,'Official Medal Table'!$E:$E,"Mixed")*'Medal values'!$B$1/2
+ COUNTIFS('Official Medal Table'!$G:$G,'Each Gender Events'!$A70,'Official Medal Table'!$C:$C,'Each Gender Events'!CL$1,'Official Medal Table'!$E:$E,"Mixed")*'Medal values'!$B$2/2
+ COUNTIFS('Official Medal Table'!$H:$H,'Each Gender Events'!$A70,'Official Medal Table'!$C:$C,'Each Gender Events'!CL$1,'Official Medal Table'!$E:$E,"Mixed")*'Medal values'!$B$3/2
+ COUNTIFS('Official Medal Table'!$I:$I,'Each Gender Events'!$A70,'Official Medal Table'!$C:$C,'Each Gender Events'!CL$1,'Official Medal Table'!$E:$E,"Mixed")*'Medal values'!$B$3/2</f>
        <v>0</v>
      </c>
      <c r="CM70">
        <f>COUNTIFS('Official Medal Table'!$F:$F,'Each Gender Events'!$A70,'Official Medal Table'!$C:$C,'Each Gender Events'!CM$1,'Official Medal Table'!$E:$E,'Each Gender Events'!CM$2)*'Medal values'!$B$1
+ COUNTIFS('Official Medal Table'!$G:$G,'Each Gender Events'!$A70,'Official Medal Table'!$C:$C,'Each Gender Events'!CM$1,'Official Medal Table'!$E:$E,'Each Gender Events'!CM$2)*'Medal values'!$B$2
+ COUNTIFS('Official Medal Table'!$H:$H,'Each Gender Events'!$A70,'Official Medal Table'!$C:$C,'Each Gender Events'!CM$1,'Official Medal Table'!$E:$E,'Each Gender Events'!CM$2)*'Medal values'!$B$3
+ COUNTIFS('Official Medal Table'!$I:$I,'Each Gender Events'!$A70,'Official Medal Table'!$C:$C,'Each Gender Events'!CM$1,'Official Medal Table'!$E:$E,'Each Gender Events'!CM$2)*'Medal values'!$B$3
+ COUNTIFS('Official Medal Table'!$F:$F,'Each Gender Events'!$A70,'Official Medal Table'!$C:$C,'Each Gender Events'!CM$1,'Official Medal Table'!$E:$E,"Mixed")*'Medal values'!$B$1/2
+ COUNTIFS('Official Medal Table'!$G:$G,'Each Gender Events'!$A70,'Official Medal Table'!$C:$C,'Each Gender Events'!CM$1,'Official Medal Table'!$E:$E,"Mixed")*'Medal values'!$B$2/2
+ COUNTIFS('Official Medal Table'!$H:$H,'Each Gender Events'!$A70,'Official Medal Table'!$C:$C,'Each Gender Events'!CM$1,'Official Medal Table'!$E:$E,"Mixed")*'Medal values'!$B$3/2
+ COUNTIFS('Official Medal Table'!$I:$I,'Each Gender Events'!$A70,'Official Medal Table'!$C:$C,'Each Gender Events'!CM$1,'Official Medal Table'!$E:$E,"Mixed")*'Medal values'!$B$3/2</f>
        <v>0</v>
      </c>
      <c r="CN70">
        <f>COUNTIFS('Official Medal Table'!$F:$F,'Each Gender Events'!$A70,'Official Medal Table'!$C:$C,'Each Gender Events'!CN$1,'Official Medal Table'!$E:$E,'Each Gender Events'!CN$2)*'Medal values'!$B$1
+ COUNTIFS('Official Medal Table'!$G:$G,'Each Gender Events'!$A70,'Official Medal Table'!$C:$C,'Each Gender Events'!CN$1,'Official Medal Table'!$E:$E,'Each Gender Events'!CN$2)*'Medal values'!$B$2
+ COUNTIFS('Official Medal Table'!$H:$H,'Each Gender Events'!$A70,'Official Medal Table'!$C:$C,'Each Gender Events'!CN$1,'Official Medal Table'!$E:$E,'Each Gender Events'!CN$2)*'Medal values'!$B$3
+ COUNTIFS('Official Medal Table'!$I:$I,'Each Gender Events'!$A70,'Official Medal Table'!$C:$C,'Each Gender Events'!CN$1,'Official Medal Table'!$E:$E,'Each Gender Events'!CN$2)*'Medal values'!$B$3
+ COUNTIFS('Official Medal Table'!$F:$F,'Each Gender Events'!$A70,'Official Medal Table'!$C:$C,'Each Gender Events'!CN$1,'Official Medal Table'!$E:$E,"Mixed")*'Medal values'!$B$1/2
+ COUNTIFS('Official Medal Table'!$G:$G,'Each Gender Events'!$A70,'Official Medal Table'!$C:$C,'Each Gender Events'!CN$1,'Official Medal Table'!$E:$E,"Mixed")*'Medal values'!$B$2/2
+ COUNTIFS('Official Medal Table'!$H:$H,'Each Gender Events'!$A70,'Official Medal Table'!$C:$C,'Each Gender Events'!CN$1,'Official Medal Table'!$E:$E,"Mixed")*'Medal values'!$B$3/2
+ COUNTIFS('Official Medal Table'!$I:$I,'Each Gender Events'!$A70,'Official Medal Table'!$C:$C,'Each Gender Events'!CN$1,'Official Medal Table'!$E:$E,"Mixed")*'Medal values'!$B$3/2</f>
        <v>0</v>
      </c>
      <c r="CO70">
        <f>COUNTIFS('Official Medal Table'!$F:$F,'Each Gender Events'!$A70,'Official Medal Table'!$C:$C,'Each Gender Events'!CO$1,'Official Medal Table'!$E:$E,'Each Gender Events'!CO$2)*'Medal values'!$B$1
+ COUNTIFS('Official Medal Table'!$G:$G,'Each Gender Events'!$A70,'Official Medal Table'!$C:$C,'Each Gender Events'!CO$1,'Official Medal Table'!$E:$E,'Each Gender Events'!CO$2)*'Medal values'!$B$2
+ COUNTIFS('Official Medal Table'!$H:$H,'Each Gender Events'!$A70,'Official Medal Table'!$C:$C,'Each Gender Events'!CO$1,'Official Medal Table'!$E:$E,'Each Gender Events'!CO$2)*'Medal values'!$B$3
+ COUNTIFS('Official Medal Table'!$I:$I,'Each Gender Events'!$A70,'Official Medal Table'!$C:$C,'Each Gender Events'!CO$1,'Official Medal Table'!$E:$E,'Each Gender Events'!CO$2)*'Medal values'!$B$3
+ COUNTIFS('Official Medal Table'!$F:$F,'Each Gender Events'!$A70,'Official Medal Table'!$C:$C,'Each Gender Events'!CO$1,'Official Medal Table'!$E:$E,"Mixed")*'Medal values'!$B$1/2
+ COUNTIFS('Official Medal Table'!$G:$G,'Each Gender Events'!$A70,'Official Medal Table'!$C:$C,'Each Gender Events'!CO$1,'Official Medal Table'!$E:$E,"Mixed")*'Medal values'!$B$2/2
+ COUNTIFS('Official Medal Table'!$H:$H,'Each Gender Events'!$A70,'Official Medal Table'!$C:$C,'Each Gender Events'!CO$1,'Official Medal Table'!$E:$E,"Mixed")*'Medal values'!$B$3/2
+ COUNTIFS('Official Medal Table'!$I:$I,'Each Gender Events'!$A70,'Official Medal Table'!$C:$C,'Each Gender Events'!CO$1,'Official Medal Table'!$E:$E,"Mixed")*'Medal values'!$B$3/2</f>
        <v>0</v>
      </c>
      <c r="CP70">
        <f>COUNTIFS('Official Medal Table'!$F:$F,'Each Gender Events'!$A70,'Official Medal Table'!$C:$C,'Each Gender Events'!CP$1,'Official Medal Table'!$E:$E,'Each Gender Events'!CP$2)*'Medal values'!$B$1
+ COUNTIFS('Official Medal Table'!$G:$G,'Each Gender Events'!$A70,'Official Medal Table'!$C:$C,'Each Gender Events'!CP$1,'Official Medal Table'!$E:$E,'Each Gender Events'!CP$2)*'Medal values'!$B$2
+ COUNTIFS('Official Medal Table'!$H:$H,'Each Gender Events'!$A70,'Official Medal Table'!$C:$C,'Each Gender Events'!CP$1,'Official Medal Table'!$E:$E,'Each Gender Events'!CP$2)*'Medal values'!$B$3
+ COUNTIFS('Official Medal Table'!$I:$I,'Each Gender Events'!$A70,'Official Medal Table'!$C:$C,'Each Gender Events'!CP$1,'Official Medal Table'!$E:$E,'Each Gender Events'!CP$2)*'Medal values'!$B$3
+ COUNTIFS('Official Medal Table'!$F:$F,'Each Gender Events'!$A70,'Official Medal Table'!$C:$C,'Each Gender Events'!CP$1,'Official Medal Table'!$E:$E,"Mixed")*'Medal values'!$B$1/2
+ COUNTIFS('Official Medal Table'!$G:$G,'Each Gender Events'!$A70,'Official Medal Table'!$C:$C,'Each Gender Events'!CP$1,'Official Medal Table'!$E:$E,"Mixed")*'Medal values'!$B$2/2
+ COUNTIFS('Official Medal Table'!$H:$H,'Each Gender Events'!$A70,'Official Medal Table'!$C:$C,'Each Gender Events'!CP$1,'Official Medal Table'!$E:$E,"Mixed")*'Medal values'!$B$3/2
+ COUNTIFS('Official Medal Table'!$I:$I,'Each Gender Events'!$A70,'Official Medal Table'!$C:$C,'Each Gender Events'!CP$1,'Official Medal Table'!$E:$E,"Mixed")*'Medal values'!$B$3/2</f>
        <v>0</v>
      </c>
      <c r="CQ70">
        <f>COUNTIFS('Official Medal Table'!$F:$F,'Each Gender Events'!$A70,'Official Medal Table'!$C:$C,'Each Gender Events'!CQ$1,'Official Medal Table'!$E:$E,'Each Gender Events'!CQ$2)*'Medal values'!$B$1
+ COUNTIFS('Official Medal Table'!$G:$G,'Each Gender Events'!$A70,'Official Medal Table'!$C:$C,'Each Gender Events'!CQ$1,'Official Medal Table'!$E:$E,'Each Gender Events'!CQ$2)*'Medal values'!$B$2
+ COUNTIFS('Official Medal Table'!$H:$H,'Each Gender Events'!$A70,'Official Medal Table'!$C:$C,'Each Gender Events'!CQ$1,'Official Medal Table'!$E:$E,'Each Gender Events'!CQ$2)*'Medal values'!$B$3
+ COUNTIFS('Official Medal Table'!$I:$I,'Each Gender Events'!$A70,'Official Medal Table'!$C:$C,'Each Gender Events'!CQ$1,'Official Medal Table'!$E:$E,'Each Gender Events'!CQ$2)*'Medal values'!$B$3
+ COUNTIFS('Official Medal Table'!$F:$F,'Each Gender Events'!$A70,'Official Medal Table'!$C:$C,'Each Gender Events'!CQ$1,'Official Medal Table'!$E:$E,"Mixed")*'Medal values'!$B$1/2
+ COUNTIFS('Official Medal Table'!$G:$G,'Each Gender Events'!$A70,'Official Medal Table'!$C:$C,'Each Gender Events'!CQ$1,'Official Medal Table'!$E:$E,"Mixed")*'Medal values'!$B$2/2
+ COUNTIFS('Official Medal Table'!$H:$H,'Each Gender Events'!$A70,'Official Medal Table'!$C:$C,'Each Gender Events'!CQ$1,'Official Medal Table'!$E:$E,"Mixed")*'Medal values'!$B$3/2
+ COUNTIFS('Official Medal Table'!$I:$I,'Each Gender Events'!$A70,'Official Medal Table'!$C:$C,'Each Gender Events'!CQ$1,'Official Medal Table'!$E:$E,"Mixed")*'Medal values'!$B$3/2</f>
        <v>0</v>
      </c>
      <c r="CR70">
        <f>COUNTIFS('Official Medal Table'!$F:$F,'Each Gender Events'!$A70,'Official Medal Table'!$C:$C,'Each Gender Events'!CR$1,'Official Medal Table'!$E:$E,'Each Gender Events'!CR$2)*'Medal values'!$B$1
+ COUNTIFS('Official Medal Table'!$G:$G,'Each Gender Events'!$A70,'Official Medal Table'!$C:$C,'Each Gender Events'!CR$1,'Official Medal Table'!$E:$E,'Each Gender Events'!CR$2)*'Medal values'!$B$2
+ COUNTIFS('Official Medal Table'!$H:$H,'Each Gender Events'!$A70,'Official Medal Table'!$C:$C,'Each Gender Events'!CR$1,'Official Medal Table'!$E:$E,'Each Gender Events'!CR$2)*'Medal values'!$B$3
+ COUNTIFS('Official Medal Table'!$I:$I,'Each Gender Events'!$A70,'Official Medal Table'!$C:$C,'Each Gender Events'!CR$1,'Official Medal Table'!$E:$E,'Each Gender Events'!CR$2)*'Medal values'!$B$3
+ COUNTIFS('Official Medal Table'!$F:$F,'Each Gender Events'!$A70,'Official Medal Table'!$C:$C,'Each Gender Events'!CR$1,'Official Medal Table'!$E:$E,"Mixed")*'Medal values'!$B$1/2
+ COUNTIFS('Official Medal Table'!$G:$G,'Each Gender Events'!$A70,'Official Medal Table'!$C:$C,'Each Gender Events'!CR$1,'Official Medal Table'!$E:$E,"Mixed")*'Medal values'!$B$2/2
+ COUNTIFS('Official Medal Table'!$H:$H,'Each Gender Events'!$A70,'Official Medal Table'!$C:$C,'Each Gender Events'!CR$1,'Official Medal Table'!$E:$E,"Mixed")*'Medal values'!$B$3/2
+ COUNTIFS('Official Medal Table'!$I:$I,'Each Gender Events'!$A70,'Official Medal Table'!$C:$C,'Each Gender Events'!CR$1,'Official Medal Table'!$E:$E,"Mixed")*'Medal values'!$B$3/2</f>
        <v>0</v>
      </c>
      <c r="CS70">
        <f>COUNTIFS('Official Medal Table'!$F:$F,'Each Gender Events'!$A70,'Official Medal Table'!$C:$C,'Each Gender Events'!CS$1,'Official Medal Table'!$E:$E,'Each Gender Events'!CS$2)*'Medal values'!$B$1
+ COUNTIFS('Official Medal Table'!$G:$G,'Each Gender Events'!$A70,'Official Medal Table'!$C:$C,'Each Gender Events'!CS$1,'Official Medal Table'!$E:$E,'Each Gender Events'!CS$2)*'Medal values'!$B$2
+ COUNTIFS('Official Medal Table'!$H:$H,'Each Gender Events'!$A70,'Official Medal Table'!$C:$C,'Each Gender Events'!CS$1,'Official Medal Table'!$E:$E,'Each Gender Events'!CS$2)*'Medal values'!$B$3
+ COUNTIFS('Official Medal Table'!$I:$I,'Each Gender Events'!$A70,'Official Medal Table'!$C:$C,'Each Gender Events'!CS$1,'Official Medal Table'!$E:$E,'Each Gender Events'!CS$2)*'Medal values'!$B$3
+ COUNTIFS('Official Medal Table'!$F:$F,'Each Gender Events'!$A70,'Official Medal Table'!$C:$C,'Each Gender Events'!CS$1,'Official Medal Table'!$E:$E,"Mixed")*'Medal values'!$B$1/2
+ COUNTIFS('Official Medal Table'!$G:$G,'Each Gender Events'!$A70,'Official Medal Table'!$C:$C,'Each Gender Events'!CS$1,'Official Medal Table'!$E:$E,"Mixed")*'Medal values'!$B$2/2
+ COUNTIFS('Official Medal Table'!$H:$H,'Each Gender Events'!$A70,'Official Medal Table'!$C:$C,'Each Gender Events'!CS$1,'Official Medal Table'!$E:$E,"Mixed")*'Medal values'!$B$3/2
+ COUNTIFS('Official Medal Table'!$I:$I,'Each Gender Events'!$A70,'Official Medal Table'!$C:$C,'Each Gender Events'!CS$1,'Official Medal Table'!$E:$E,"Mixed")*'Medal values'!$B$3/2</f>
        <v>2.0000010000000001</v>
      </c>
      <c r="CT70">
        <f>COUNTIFS('Official Medal Table'!$F:$F,'Each Gender Events'!$A70,'Official Medal Table'!$C:$C,'Each Gender Events'!CT$1,'Official Medal Table'!$E:$E,'Each Gender Events'!CT$2)*'Medal values'!$B$1
+ COUNTIFS('Official Medal Table'!$G:$G,'Each Gender Events'!$A70,'Official Medal Table'!$C:$C,'Each Gender Events'!CT$1,'Official Medal Table'!$E:$E,'Each Gender Events'!CT$2)*'Medal values'!$B$2
+ COUNTIFS('Official Medal Table'!$H:$H,'Each Gender Events'!$A70,'Official Medal Table'!$C:$C,'Each Gender Events'!CT$1,'Official Medal Table'!$E:$E,'Each Gender Events'!CT$2)*'Medal values'!$B$3
+ COUNTIFS('Official Medal Table'!$I:$I,'Each Gender Events'!$A70,'Official Medal Table'!$C:$C,'Each Gender Events'!CT$1,'Official Medal Table'!$E:$E,'Each Gender Events'!CT$2)*'Medal values'!$B$3
+ COUNTIFS('Official Medal Table'!$F:$F,'Each Gender Events'!$A70,'Official Medal Table'!$C:$C,'Each Gender Events'!CT$1,'Official Medal Table'!$E:$E,"Mixed")*'Medal values'!$B$1/2
+ COUNTIFS('Official Medal Table'!$G:$G,'Each Gender Events'!$A70,'Official Medal Table'!$C:$C,'Each Gender Events'!CT$1,'Official Medal Table'!$E:$E,"Mixed")*'Medal values'!$B$2/2
+ COUNTIFS('Official Medal Table'!$H:$H,'Each Gender Events'!$A70,'Official Medal Table'!$C:$C,'Each Gender Events'!CT$1,'Official Medal Table'!$E:$E,"Mixed")*'Medal values'!$B$3/2
+ COUNTIFS('Official Medal Table'!$I:$I,'Each Gender Events'!$A70,'Official Medal Table'!$C:$C,'Each Gender Events'!CT$1,'Official Medal Table'!$E:$E,"Mixed")*'Medal values'!$B$3/2</f>
        <v>0</v>
      </c>
    </row>
    <row r="71" spans="1:98" x14ac:dyDescent="0.3">
      <c r="A71" t="str">
        <f>Countries!A70</f>
        <v>MAS</v>
      </c>
      <c r="B71">
        <f>COUNTIFS('Official Medal Table'!$F:$F,'Each Gender Events'!$A71,'Official Medal Table'!$C:$C,'Each Gender Events'!B$1,'Official Medal Table'!$E:$E,'Each Gender Events'!B$2)*'Medal values'!$B$1
+ COUNTIFS('Official Medal Table'!$G:$G,'Each Gender Events'!$A71,'Official Medal Table'!$C:$C,'Each Gender Events'!B$1,'Official Medal Table'!$E:$E,'Each Gender Events'!B$2)*'Medal values'!$B$2
+ COUNTIFS('Official Medal Table'!$H:$H,'Each Gender Events'!$A71,'Official Medal Table'!$C:$C,'Each Gender Events'!B$1,'Official Medal Table'!$E:$E,'Each Gender Events'!B$2)*'Medal values'!$B$3
+ COUNTIFS('Official Medal Table'!$I:$I,'Each Gender Events'!$A71,'Official Medal Table'!$C:$C,'Each Gender Events'!B$1,'Official Medal Table'!$E:$E,'Each Gender Events'!B$2)*'Medal values'!$B$3
+ COUNTIFS('Official Medal Table'!$F:$F,'Each Gender Events'!$A71,'Official Medal Table'!$C:$C,'Each Gender Events'!B$1,'Official Medal Table'!$E:$E,"Mixed")*'Medal values'!$B$1/2
+ COUNTIFS('Official Medal Table'!$G:$G,'Each Gender Events'!$A71,'Official Medal Table'!$C:$C,'Each Gender Events'!B$1,'Official Medal Table'!$E:$E,"Mixed")*'Medal values'!$B$2/2
+ COUNTIFS('Official Medal Table'!$H:$H,'Each Gender Events'!$A71,'Official Medal Table'!$C:$C,'Each Gender Events'!B$1,'Official Medal Table'!$E:$E,"Mixed")*'Medal values'!$B$3/2
+ COUNTIFS('Official Medal Table'!$I:$I,'Each Gender Events'!$A71,'Official Medal Table'!$C:$C,'Each Gender Events'!B$1,'Official Medal Table'!$E:$E,"Mixed")*'Medal values'!$B$3/2</f>
        <v>0</v>
      </c>
      <c r="C71">
        <f>COUNTIFS('Official Medal Table'!$F:$F,'Each Gender Events'!$A71,'Official Medal Table'!$C:$C,'Each Gender Events'!C$1,'Official Medal Table'!$E:$E,'Each Gender Events'!C$2)*'Medal values'!$B$1
+ COUNTIFS('Official Medal Table'!$G:$G,'Each Gender Events'!$A71,'Official Medal Table'!$C:$C,'Each Gender Events'!C$1,'Official Medal Table'!$E:$E,'Each Gender Events'!C$2)*'Medal values'!$B$2
+ COUNTIFS('Official Medal Table'!$H:$H,'Each Gender Events'!$A71,'Official Medal Table'!$C:$C,'Each Gender Events'!C$1,'Official Medal Table'!$E:$E,'Each Gender Events'!C$2)*'Medal values'!$B$3
+ COUNTIFS('Official Medal Table'!$I:$I,'Each Gender Events'!$A71,'Official Medal Table'!$C:$C,'Each Gender Events'!C$1,'Official Medal Table'!$E:$E,'Each Gender Events'!C$2)*'Medal values'!$B$3
+ COUNTIFS('Official Medal Table'!$F:$F,'Each Gender Events'!$A71,'Official Medal Table'!$C:$C,'Each Gender Events'!C$1,'Official Medal Table'!$E:$E,"Mixed")*'Medal values'!$B$1/2
+ COUNTIFS('Official Medal Table'!$G:$G,'Each Gender Events'!$A71,'Official Medal Table'!$C:$C,'Each Gender Events'!C$1,'Official Medal Table'!$E:$E,"Mixed")*'Medal values'!$B$2/2
+ COUNTIFS('Official Medal Table'!$H:$H,'Each Gender Events'!$A71,'Official Medal Table'!$C:$C,'Each Gender Events'!C$1,'Official Medal Table'!$E:$E,"Mixed")*'Medal values'!$B$3/2
+ COUNTIFS('Official Medal Table'!$I:$I,'Each Gender Events'!$A71,'Official Medal Table'!$C:$C,'Each Gender Events'!C$1,'Official Medal Table'!$E:$E,"Mixed")*'Medal values'!$B$3/2</f>
        <v>0</v>
      </c>
      <c r="D71">
        <f>COUNTIFS('Official Medal Table'!$F:$F,'Each Gender Events'!$A71,'Official Medal Table'!$C:$C,'Each Gender Events'!D$1,'Official Medal Table'!$E:$E,'Each Gender Events'!D$2)*'Medal values'!$B$1
+ COUNTIFS('Official Medal Table'!$G:$G,'Each Gender Events'!$A71,'Official Medal Table'!$C:$C,'Each Gender Events'!D$1,'Official Medal Table'!$E:$E,'Each Gender Events'!D$2)*'Medal values'!$B$2
+ COUNTIFS('Official Medal Table'!$H:$H,'Each Gender Events'!$A71,'Official Medal Table'!$C:$C,'Each Gender Events'!D$1,'Official Medal Table'!$E:$E,'Each Gender Events'!D$2)*'Medal values'!$B$3
+ COUNTIFS('Official Medal Table'!$I:$I,'Each Gender Events'!$A71,'Official Medal Table'!$C:$C,'Each Gender Events'!D$1,'Official Medal Table'!$E:$E,'Each Gender Events'!D$2)*'Medal values'!$B$3
+ COUNTIFS('Official Medal Table'!$F:$F,'Each Gender Events'!$A71,'Official Medal Table'!$C:$C,'Each Gender Events'!D$1,'Official Medal Table'!$E:$E,"Mixed")*'Medal values'!$B$1/2
+ COUNTIFS('Official Medal Table'!$G:$G,'Each Gender Events'!$A71,'Official Medal Table'!$C:$C,'Each Gender Events'!D$1,'Official Medal Table'!$E:$E,"Mixed")*'Medal values'!$B$2/2
+ COUNTIFS('Official Medal Table'!$H:$H,'Each Gender Events'!$A71,'Official Medal Table'!$C:$C,'Each Gender Events'!D$1,'Official Medal Table'!$E:$E,"Mixed")*'Medal values'!$B$3/2
+ COUNTIFS('Official Medal Table'!$I:$I,'Each Gender Events'!$A71,'Official Medal Table'!$C:$C,'Each Gender Events'!D$1,'Official Medal Table'!$E:$E,"Mixed")*'Medal values'!$B$3/2</f>
        <v>0</v>
      </c>
      <c r="E71">
        <f>COUNTIFS('Official Medal Table'!$F:$F,'Each Gender Events'!$A71,'Official Medal Table'!$C:$C,'Each Gender Events'!E$1,'Official Medal Table'!$E:$E,'Each Gender Events'!E$2)*'Medal values'!$B$1
+ COUNTIFS('Official Medal Table'!$G:$G,'Each Gender Events'!$A71,'Official Medal Table'!$C:$C,'Each Gender Events'!E$1,'Official Medal Table'!$E:$E,'Each Gender Events'!E$2)*'Medal values'!$B$2
+ COUNTIFS('Official Medal Table'!$H:$H,'Each Gender Events'!$A71,'Official Medal Table'!$C:$C,'Each Gender Events'!E$1,'Official Medal Table'!$E:$E,'Each Gender Events'!E$2)*'Medal values'!$B$3
+ COUNTIFS('Official Medal Table'!$I:$I,'Each Gender Events'!$A71,'Official Medal Table'!$C:$C,'Each Gender Events'!E$1,'Official Medal Table'!$E:$E,'Each Gender Events'!E$2)*'Medal values'!$B$3
+ COUNTIFS('Official Medal Table'!$F:$F,'Each Gender Events'!$A71,'Official Medal Table'!$C:$C,'Each Gender Events'!E$1,'Official Medal Table'!$E:$E,"Mixed")*'Medal values'!$B$1/2
+ COUNTIFS('Official Medal Table'!$G:$G,'Each Gender Events'!$A71,'Official Medal Table'!$C:$C,'Each Gender Events'!E$1,'Official Medal Table'!$E:$E,"Mixed")*'Medal values'!$B$2/2
+ COUNTIFS('Official Medal Table'!$H:$H,'Each Gender Events'!$A71,'Official Medal Table'!$C:$C,'Each Gender Events'!E$1,'Official Medal Table'!$E:$E,"Mixed")*'Medal values'!$B$3/2
+ COUNTIFS('Official Medal Table'!$I:$I,'Each Gender Events'!$A71,'Official Medal Table'!$C:$C,'Each Gender Events'!E$1,'Official Medal Table'!$E:$E,"Mixed")*'Medal values'!$B$3/2</f>
        <v>0</v>
      </c>
      <c r="F71">
        <f>COUNTIFS('Official Medal Table'!$F:$F,'Each Gender Events'!$A71,'Official Medal Table'!$C:$C,'Each Gender Events'!F$1,'Official Medal Table'!$E:$E,'Each Gender Events'!F$2)*'Medal values'!$B$1
+ COUNTIFS('Official Medal Table'!$G:$G,'Each Gender Events'!$A71,'Official Medal Table'!$C:$C,'Each Gender Events'!F$1,'Official Medal Table'!$E:$E,'Each Gender Events'!F$2)*'Medal values'!$B$2
+ COUNTIFS('Official Medal Table'!$H:$H,'Each Gender Events'!$A71,'Official Medal Table'!$C:$C,'Each Gender Events'!F$1,'Official Medal Table'!$E:$E,'Each Gender Events'!F$2)*'Medal values'!$B$3
+ COUNTIFS('Official Medal Table'!$I:$I,'Each Gender Events'!$A71,'Official Medal Table'!$C:$C,'Each Gender Events'!F$1,'Official Medal Table'!$E:$E,'Each Gender Events'!F$2)*'Medal values'!$B$3
+ COUNTIFS('Official Medal Table'!$F:$F,'Each Gender Events'!$A71,'Official Medal Table'!$C:$C,'Each Gender Events'!F$1,'Official Medal Table'!$E:$E,"Mixed")*'Medal values'!$B$1/2
+ COUNTIFS('Official Medal Table'!$G:$G,'Each Gender Events'!$A71,'Official Medal Table'!$C:$C,'Each Gender Events'!F$1,'Official Medal Table'!$E:$E,"Mixed")*'Medal values'!$B$2/2
+ COUNTIFS('Official Medal Table'!$H:$H,'Each Gender Events'!$A71,'Official Medal Table'!$C:$C,'Each Gender Events'!F$1,'Official Medal Table'!$E:$E,"Mixed")*'Medal values'!$B$3/2
+ COUNTIFS('Official Medal Table'!$I:$I,'Each Gender Events'!$A71,'Official Medal Table'!$C:$C,'Each Gender Events'!F$1,'Official Medal Table'!$E:$E,"Mixed")*'Medal values'!$B$3/2</f>
        <v>0</v>
      </c>
      <c r="G71">
        <f>COUNTIFS('Official Medal Table'!$F:$F,'Each Gender Events'!$A71,'Official Medal Table'!$C:$C,'Each Gender Events'!G$1,'Official Medal Table'!$E:$E,'Each Gender Events'!G$2)*'Medal values'!$B$1
+ COUNTIFS('Official Medal Table'!$G:$G,'Each Gender Events'!$A71,'Official Medal Table'!$C:$C,'Each Gender Events'!G$1,'Official Medal Table'!$E:$E,'Each Gender Events'!G$2)*'Medal values'!$B$2
+ COUNTIFS('Official Medal Table'!$H:$H,'Each Gender Events'!$A71,'Official Medal Table'!$C:$C,'Each Gender Events'!G$1,'Official Medal Table'!$E:$E,'Each Gender Events'!G$2)*'Medal values'!$B$3
+ COUNTIFS('Official Medal Table'!$I:$I,'Each Gender Events'!$A71,'Official Medal Table'!$C:$C,'Each Gender Events'!G$1,'Official Medal Table'!$E:$E,'Each Gender Events'!G$2)*'Medal values'!$B$3
+ COUNTIFS('Official Medal Table'!$F:$F,'Each Gender Events'!$A71,'Official Medal Table'!$C:$C,'Each Gender Events'!G$1,'Official Medal Table'!$E:$E,"Mixed")*'Medal values'!$B$1/2
+ COUNTIFS('Official Medal Table'!$G:$G,'Each Gender Events'!$A71,'Official Medal Table'!$C:$C,'Each Gender Events'!G$1,'Official Medal Table'!$E:$E,"Mixed")*'Medal values'!$B$2/2
+ COUNTIFS('Official Medal Table'!$H:$H,'Each Gender Events'!$A71,'Official Medal Table'!$C:$C,'Each Gender Events'!G$1,'Official Medal Table'!$E:$E,"Mixed")*'Medal values'!$B$3/2
+ COUNTIFS('Official Medal Table'!$I:$I,'Each Gender Events'!$A71,'Official Medal Table'!$C:$C,'Each Gender Events'!G$1,'Official Medal Table'!$E:$E,"Mixed")*'Medal values'!$B$3/2</f>
        <v>0</v>
      </c>
      <c r="H71">
        <f>COUNTIFS('Official Medal Table'!$F:$F,'Each Gender Events'!$A71,'Official Medal Table'!$C:$C,'Each Gender Events'!H$1,'Official Medal Table'!$E:$E,'Each Gender Events'!H$2)*'Medal values'!$B$1
+ COUNTIFS('Official Medal Table'!$G:$G,'Each Gender Events'!$A71,'Official Medal Table'!$C:$C,'Each Gender Events'!H$1,'Official Medal Table'!$E:$E,'Each Gender Events'!H$2)*'Medal values'!$B$2
+ COUNTIFS('Official Medal Table'!$H:$H,'Each Gender Events'!$A71,'Official Medal Table'!$C:$C,'Each Gender Events'!H$1,'Official Medal Table'!$E:$E,'Each Gender Events'!H$2)*'Medal values'!$B$3
+ COUNTIFS('Official Medal Table'!$I:$I,'Each Gender Events'!$A71,'Official Medal Table'!$C:$C,'Each Gender Events'!H$1,'Official Medal Table'!$E:$E,'Each Gender Events'!H$2)*'Medal values'!$B$3
+ COUNTIFS('Official Medal Table'!$F:$F,'Each Gender Events'!$A71,'Official Medal Table'!$C:$C,'Each Gender Events'!H$1,'Official Medal Table'!$E:$E,"Mixed")*'Medal values'!$B$1/2
+ COUNTIFS('Official Medal Table'!$G:$G,'Each Gender Events'!$A71,'Official Medal Table'!$C:$C,'Each Gender Events'!H$1,'Official Medal Table'!$E:$E,"Mixed")*'Medal values'!$B$2/2
+ COUNTIFS('Official Medal Table'!$H:$H,'Each Gender Events'!$A71,'Official Medal Table'!$C:$C,'Each Gender Events'!H$1,'Official Medal Table'!$E:$E,"Mixed")*'Medal values'!$B$3/2
+ COUNTIFS('Official Medal Table'!$I:$I,'Each Gender Events'!$A71,'Official Medal Table'!$C:$C,'Each Gender Events'!H$1,'Official Medal Table'!$E:$E,"Mixed")*'Medal values'!$B$3/2</f>
        <v>0</v>
      </c>
      <c r="I71">
        <f>COUNTIFS('Official Medal Table'!$F:$F,'Each Gender Events'!$A71,'Official Medal Table'!$C:$C,'Each Gender Events'!I$1,'Official Medal Table'!$E:$E,'Each Gender Events'!I$2)*'Medal values'!$B$1
+ COUNTIFS('Official Medal Table'!$G:$G,'Each Gender Events'!$A71,'Official Medal Table'!$C:$C,'Each Gender Events'!I$1,'Official Medal Table'!$E:$E,'Each Gender Events'!I$2)*'Medal values'!$B$2
+ COUNTIFS('Official Medal Table'!$H:$H,'Each Gender Events'!$A71,'Official Medal Table'!$C:$C,'Each Gender Events'!I$1,'Official Medal Table'!$E:$E,'Each Gender Events'!I$2)*'Medal values'!$B$3
+ COUNTIFS('Official Medal Table'!$I:$I,'Each Gender Events'!$A71,'Official Medal Table'!$C:$C,'Each Gender Events'!I$1,'Official Medal Table'!$E:$E,'Each Gender Events'!I$2)*'Medal values'!$B$3
+ COUNTIFS('Official Medal Table'!$F:$F,'Each Gender Events'!$A71,'Official Medal Table'!$C:$C,'Each Gender Events'!I$1,'Official Medal Table'!$E:$E,"Mixed")*'Medal values'!$B$1/2
+ COUNTIFS('Official Medal Table'!$G:$G,'Each Gender Events'!$A71,'Official Medal Table'!$C:$C,'Each Gender Events'!I$1,'Official Medal Table'!$E:$E,"Mixed")*'Medal values'!$B$2/2
+ COUNTIFS('Official Medal Table'!$H:$H,'Each Gender Events'!$A71,'Official Medal Table'!$C:$C,'Each Gender Events'!I$1,'Official Medal Table'!$E:$E,"Mixed")*'Medal values'!$B$3/2
+ COUNTIFS('Official Medal Table'!$I:$I,'Each Gender Events'!$A71,'Official Medal Table'!$C:$C,'Each Gender Events'!I$1,'Official Medal Table'!$E:$E,"Mixed")*'Medal values'!$B$3/2</f>
        <v>0</v>
      </c>
      <c r="J71">
        <f>COUNTIFS('Official Medal Table'!$F:$F,'Each Gender Events'!$A71,'Official Medal Table'!$C:$C,'Each Gender Events'!J$1,'Official Medal Table'!$E:$E,'Each Gender Events'!J$2)*'Medal values'!$B$1
+ COUNTIFS('Official Medal Table'!$G:$G,'Each Gender Events'!$A71,'Official Medal Table'!$C:$C,'Each Gender Events'!J$1,'Official Medal Table'!$E:$E,'Each Gender Events'!J$2)*'Medal values'!$B$2
+ COUNTIFS('Official Medal Table'!$H:$H,'Each Gender Events'!$A71,'Official Medal Table'!$C:$C,'Each Gender Events'!J$1,'Official Medal Table'!$E:$E,'Each Gender Events'!J$2)*'Medal values'!$B$3
+ COUNTIFS('Official Medal Table'!$I:$I,'Each Gender Events'!$A71,'Official Medal Table'!$C:$C,'Each Gender Events'!J$1,'Official Medal Table'!$E:$E,'Each Gender Events'!J$2)*'Medal values'!$B$3
+ COUNTIFS('Official Medal Table'!$F:$F,'Each Gender Events'!$A71,'Official Medal Table'!$C:$C,'Each Gender Events'!J$1,'Official Medal Table'!$E:$E,"Mixed")*'Medal values'!$B$1/2
+ COUNTIFS('Official Medal Table'!$G:$G,'Each Gender Events'!$A71,'Official Medal Table'!$C:$C,'Each Gender Events'!J$1,'Official Medal Table'!$E:$E,"Mixed")*'Medal values'!$B$2/2
+ COUNTIFS('Official Medal Table'!$H:$H,'Each Gender Events'!$A71,'Official Medal Table'!$C:$C,'Each Gender Events'!J$1,'Official Medal Table'!$E:$E,"Mixed")*'Medal values'!$B$3/2
+ COUNTIFS('Official Medal Table'!$I:$I,'Each Gender Events'!$A71,'Official Medal Table'!$C:$C,'Each Gender Events'!J$1,'Official Medal Table'!$E:$E,"Mixed")*'Medal values'!$B$3/2</f>
        <v>0</v>
      </c>
      <c r="K71">
        <f>COUNTIFS('Official Medal Table'!$F:$F,'Each Gender Events'!$A71,'Official Medal Table'!$C:$C,'Each Gender Events'!K$1,'Official Medal Table'!$E:$E,'Each Gender Events'!K$2)*'Medal values'!$B$1
+ COUNTIFS('Official Medal Table'!$G:$G,'Each Gender Events'!$A71,'Official Medal Table'!$C:$C,'Each Gender Events'!K$1,'Official Medal Table'!$E:$E,'Each Gender Events'!K$2)*'Medal values'!$B$2
+ COUNTIFS('Official Medal Table'!$H:$H,'Each Gender Events'!$A71,'Official Medal Table'!$C:$C,'Each Gender Events'!K$1,'Official Medal Table'!$E:$E,'Each Gender Events'!K$2)*'Medal values'!$B$3
+ COUNTIFS('Official Medal Table'!$I:$I,'Each Gender Events'!$A71,'Official Medal Table'!$C:$C,'Each Gender Events'!K$1,'Official Medal Table'!$E:$E,'Each Gender Events'!K$2)*'Medal values'!$B$3
+ COUNTIFS('Official Medal Table'!$F:$F,'Each Gender Events'!$A71,'Official Medal Table'!$C:$C,'Each Gender Events'!K$1,'Official Medal Table'!$E:$E,"Mixed")*'Medal values'!$B$1/2
+ COUNTIFS('Official Medal Table'!$G:$G,'Each Gender Events'!$A71,'Official Medal Table'!$C:$C,'Each Gender Events'!K$1,'Official Medal Table'!$E:$E,"Mixed")*'Medal values'!$B$2/2
+ COUNTIFS('Official Medal Table'!$H:$H,'Each Gender Events'!$A71,'Official Medal Table'!$C:$C,'Each Gender Events'!K$1,'Official Medal Table'!$E:$E,"Mixed")*'Medal values'!$B$3/2
+ COUNTIFS('Official Medal Table'!$I:$I,'Each Gender Events'!$A71,'Official Medal Table'!$C:$C,'Each Gender Events'!K$1,'Official Medal Table'!$E:$E,"Mixed")*'Medal values'!$B$3/2</f>
        <v>0</v>
      </c>
      <c r="L71">
        <f>COUNTIFS('Official Medal Table'!$F:$F,'Each Gender Events'!$A71,'Official Medal Table'!$C:$C,'Each Gender Events'!L$1,'Official Medal Table'!$E:$E,'Each Gender Events'!L$2)*'Medal values'!$B$1
+ COUNTIFS('Official Medal Table'!$G:$G,'Each Gender Events'!$A71,'Official Medal Table'!$C:$C,'Each Gender Events'!L$1,'Official Medal Table'!$E:$E,'Each Gender Events'!L$2)*'Medal values'!$B$2
+ COUNTIFS('Official Medal Table'!$H:$H,'Each Gender Events'!$A71,'Official Medal Table'!$C:$C,'Each Gender Events'!L$1,'Official Medal Table'!$E:$E,'Each Gender Events'!L$2)*'Medal values'!$B$3
+ COUNTIFS('Official Medal Table'!$I:$I,'Each Gender Events'!$A71,'Official Medal Table'!$C:$C,'Each Gender Events'!L$1,'Official Medal Table'!$E:$E,'Each Gender Events'!L$2)*'Medal values'!$B$3
+ COUNTIFS('Official Medal Table'!$F:$F,'Each Gender Events'!$A71,'Official Medal Table'!$C:$C,'Each Gender Events'!L$1,'Official Medal Table'!$E:$E,"Mixed")*'Medal values'!$B$1/2
+ COUNTIFS('Official Medal Table'!$G:$G,'Each Gender Events'!$A71,'Official Medal Table'!$C:$C,'Each Gender Events'!L$1,'Official Medal Table'!$E:$E,"Mixed")*'Medal values'!$B$2/2
+ COUNTIFS('Official Medal Table'!$H:$H,'Each Gender Events'!$A71,'Official Medal Table'!$C:$C,'Each Gender Events'!L$1,'Official Medal Table'!$E:$E,"Mixed")*'Medal values'!$B$3/2
+ COUNTIFS('Official Medal Table'!$I:$I,'Each Gender Events'!$A71,'Official Medal Table'!$C:$C,'Each Gender Events'!L$1,'Official Medal Table'!$E:$E,"Mixed")*'Medal values'!$B$3/2</f>
        <v>0</v>
      </c>
      <c r="M71">
        <f>COUNTIFS('Official Medal Table'!$F:$F,'Each Gender Events'!$A71,'Official Medal Table'!$C:$C,'Each Gender Events'!M$1,'Official Medal Table'!$E:$E,'Each Gender Events'!M$2)*'Medal values'!$B$1
+ COUNTIFS('Official Medal Table'!$G:$G,'Each Gender Events'!$A71,'Official Medal Table'!$C:$C,'Each Gender Events'!M$1,'Official Medal Table'!$E:$E,'Each Gender Events'!M$2)*'Medal values'!$B$2
+ COUNTIFS('Official Medal Table'!$H:$H,'Each Gender Events'!$A71,'Official Medal Table'!$C:$C,'Each Gender Events'!M$1,'Official Medal Table'!$E:$E,'Each Gender Events'!M$2)*'Medal values'!$B$3
+ COUNTIFS('Official Medal Table'!$I:$I,'Each Gender Events'!$A71,'Official Medal Table'!$C:$C,'Each Gender Events'!M$1,'Official Medal Table'!$E:$E,'Each Gender Events'!M$2)*'Medal values'!$B$3
+ COUNTIFS('Official Medal Table'!$F:$F,'Each Gender Events'!$A71,'Official Medal Table'!$C:$C,'Each Gender Events'!M$1,'Official Medal Table'!$E:$E,"Mixed")*'Medal values'!$B$1/2
+ COUNTIFS('Official Medal Table'!$G:$G,'Each Gender Events'!$A71,'Official Medal Table'!$C:$C,'Each Gender Events'!M$1,'Official Medal Table'!$E:$E,"Mixed")*'Medal values'!$B$2/2
+ COUNTIFS('Official Medal Table'!$H:$H,'Each Gender Events'!$A71,'Official Medal Table'!$C:$C,'Each Gender Events'!M$1,'Official Medal Table'!$E:$E,"Mixed")*'Medal values'!$B$3/2
+ COUNTIFS('Official Medal Table'!$I:$I,'Each Gender Events'!$A71,'Official Medal Table'!$C:$C,'Each Gender Events'!M$1,'Official Medal Table'!$E:$E,"Mixed")*'Medal values'!$B$3/2</f>
        <v>0</v>
      </c>
      <c r="N71">
        <f>COUNTIFS('Official Medal Table'!$F:$F,'Each Gender Events'!$A71,'Official Medal Table'!$C:$C,'Each Gender Events'!N$1,'Official Medal Table'!$E:$E,'Each Gender Events'!N$2)*'Medal values'!$B$1
+ COUNTIFS('Official Medal Table'!$G:$G,'Each Gender Events'!$A71,'Official Medal Table'!$C:$C,'Each Gender Events'!N$1,'Official Medal Table'!$E:$E,'Each Gender Events'!N$2)*'Medal values'!$B$2
+ COUNTIFS('Official Medal Table'!$H:$H,'Each Gender Events'!$A71,'Official Medal Table'!$C:$C,'Each Gender Events'!N$1,'Official Medal Table'!$E:$E,'Each Gender Events'!N$2)*'Medal values'!$B$3
+ COUNTIFS('Official Medal Table'!$I:$I,'Each Gender Events'!$A71,'Official Medal Table'!$C:$C,'Each Gender Events'!N$1,'Official Medal Table'!$E:$E,'Each Gender Events'!N$2)*'Medal values'!$B$3
+ COUNTIFS('Official Medal Table'!$F:$F,'Each Gender Events'!$A71,'Official Medal Table'!$C:$C,'Each Gender Events'!N$1,'Official Medal Table'!$E:$E,"Mixed")*'Medal values'!$B$1/2
+ COUNTIFS('Official Medal Table'!$G:$G,'Each Gender Events'!$A71,'Official Medal Table'!$C:$C,'Each Gender Events'!N$1,'Official Medal Table'!$E:$E,"Mixed")*'Medal values'!$B$2/2
+ COUNTIFS('Official Medal Table'!$H:$H,'Each Gender Events'!$A71,'Official Medal Table'!$C:$C,'Each Gender Events'!N$1,'Official Medal Table'!$E:$E,"Mixed")*'Medal values'!$B$3/2
+ COUNTIFS('Official Medal Table'!$I:$I,'Each Gender Events'!$A71,'Official Medal Table'!$C:$C,'Each Gender Events'!N$1,'Official Medal Table'!$E:$E,"Mixed")*'Medal values'!$B$3/2</f>
        <v>0</v>
      </c>
      <c r="O71">
        <f>COUNTIFS('Official Medal Table'!$F:$F,'Each Gender Events'!$A71,'Official Medal Table'!$C:$C,'Each Gender Events'!O$1,'Official Medal Table'!$E:$E,'Each Gender Events'!O$2)*'Medal values'!$B$1
+ COUNTIFS('Official Medal Table'!$G:$G,'Each Gender Events'!$A71,'Official Medal Table'!$C:$C,'Each Gender Events'!O$1,'Official Medal Table'!$E:$E,'Each Gender Events'!O$2)*'Medal values'!$B$2
+ COUNTIFS('Official Medal Table'!$H:$H,'Each Gender Events'!$A71,'Official Medal Table'!$C:$C,'Each Gender Events'!O$1,'Official Medal Table'!$E:$E,'Each Gender Events'!O$2)*'Medal values'!$B$3
+ COUNTIFS('Official Medal Table'!$I:$I,'Each Gender Events'!$A71,'Official Medal Table'!$C:$C,'Each Gender Events'!O$1,'Official Medal Table'!$E:$E,'Each Gender Events'!O$2)*'Medal values'!$B$3
+ COUNTIFS('Official Medal Table'!$F:$F,'Each Gender Events'!$A71,'Official Medal Table'!$C:$C,'Each Gender Events'!O$1,'Official Medal Table'!$E:$E,"Mixed")*'Medal values'!$B$1/2
+ COUNTIFS('Official Medal Table'!$G:$G,'Each Gender Events'!$A71,'Official Medal Table'!$C:$C,'Each Gender Events'!O$1,'Official Medal Table'!$E:$E,"Mixed")*'Medal values'!$B$2/2
+ COUNTIFS('Official Medal Table'!$H:$H,'Each Gender Events'!$A71,'Official Medal Table'!$C:$C,'Each Gender Events'!O$1,'Official Medal Table'!$E:$E,"Mixed")*'Medal values'!$B$3/2
+ COUNTIFS('Official Medal Table'!$I:$I,'Each Gender Events'!$A71,'Official Medal Table'!$C:$C,'Each Gender Events'!O$1,'Official Medal Table'!$E:$E,"Mixed")*'Medal values'!$B$3/2</f>
        <v>2</v>
      </c>
      <c r="P71">
        <f>COUNTIFS('Official Medal Table'!$F:$F,'Each Gender Events'!$A71,'Official Medal Table'!$C:$C,'Each Gender Events'!P$1,'Official Medal Table'!$E:$E,'Each Gender Events'!P$2)*'Medal values'!$B$1
+ COUNTIFS('Official Medal Table'!$G:$G,'Each Gender Events'!$A71,'Official Medal Table'!$C:$C,'Each Gender Events'!P$1,'Official Medal Table'!$E:$E,'Each Gender Events'!P$2)*'Medal values'!$B$2
+ COUNTIFS('Official Medal Table'!$H:$H,'Each Gender Events'!$A71,'Official Medal Table'!$C:$C,'Each Gender Events'!P$1,'Official Medal Table'!$E:$E,'Each Gender Events'!P$2)*'Medal values'!$B$3
+ COUNTIFS('Official Medal Table'!$I:$I,'Each Gender Events'!$A71,'Official Medal Table'!$C:$C,'Each Gender Events'!P$1,'Official Medal Table'!$E:$E,'Each Gender Events'!P$2)*'Medal values'!$B$3
+ COUNTIFS('Official Medal Table'!$F:$F,'Each Gender Events'!$A71,'Official Medal Table'!$C:$C,'Each Gender Events'!P$1,'Official Medal Table'!$E:$E,"Mixed")*'Medal values'!$B$1/2
+ COUNTIFS('Official Medal Table'!$G:$G,'Each Gender Events'!$A71,'Official Medal Table'!$C:$C,'Each Gender Events'!P$1,'Official Medal Table'!$E:$E,"Mixed")*'Medal values'!$B$2/2
+ COUNTIFS('Official Medal Table'!$H:$H,'Each Gender Events'!$A71,'Official Medal Table'!$C:$C,'Each Gender Events'!P$1,'Official Medal Table'!$E:$E,"Mixed")*'Medal values'!$B$3/2
+ COUNTIFS('Official Medal Table'!$I:$I,'Each Gender Events'!$A71,'Official Medal Table'!$C:$C,'Each Gender Events'!P$1,'Official Medal Table'!$E:$E,"Mixed")*'Medal values'!$B$3/2</f>
        <v>0</v>
      </c>
      <c r="Q71">
        <f>COUNTIFS('Official Medal Table'!$F:$F,'Each Gender Events'!$A71,'Official Medal Table'!$C:$C,'Each Gender Events'!Q$1,'Official Medal Table'!$E:$E,'Each Gender Events'!Q$2)*'Medal values'!$B$1
+ COUNTIFS('Official Medal Table'!$G:$G,'Each Gender Events'!$A71,'Official Medal Table'!$C:$C,'Each Gender Events'!Q$1,'Official Medal Table'!$E:$E,'Each Gender Events'!Q$2)*'Medal values'!$B$2
+ COUNTIFS('Official Medal Table'!$H:$H,'Each Gender Events'!$A71,'Official Medal Table'!$C:$C,'Each Gender Events'!Q$1,'Official Medal Table'!$E:$E,'Each Gender Events'!Q$2)*'Medal values'!$B$3
+ COUNTIFS('Official Medal Table'!$I:$I,'Each Gender Events'!$A71,'Official Medal Table'!$C:$C,'Each Gender Events'!Q$1,'Official Medal Table'!$E:$E,'Each Gender Events'!Q$2)*'Medal values'!$B$3
+ COUNTIFS('Official Medal Table'!$F:$F,'Each Gender Events'!$A71,'Official Medal Table'!$C:$C,'Each Gender Events'!Q$1,'Official Medal Table'!$E:$E,"Mixed")*'Medal values'!$B$1/2
+ COUNTIFS('Official Medal Table'!$G:$G,'Each Gender Events'!$A71,'Official Medal Table'!$C:$C,'Each Gender Events'!Q$1,'Official Medal Table'!$E:$E,"Mixed")*'Medal values'!$B$2/2
+ COUNTIFS('Official Medal Table'!$H:$H,'Each Gender Events'!$A71,'Official Medal Table'!$C:$C,'Each Gender Events'!Q$1,'Official Medal Table'!$E:$E,"Mixed")*'Medal values'!$B$3/2
+ COUNTIFS('Official Medal Table'!$I:$I,'Each Gender Events'!$A71,'Official Medal Table'!$C:$C,'Each Gender Events'!Q$1,'Official Medal Table'!$E:$E,"Mixed")*'Medal values'!$B$3/2</f>
        <v>0</v>
      </c>
      <c r="R71">
        <f>COUNTIFS('Official Medal Table'!$F:$F,'Each Gender Events'!$A71,'Official Medal Table'!$C:$C,'Each Gender Events'!R$1,'Official Medal Table'!$E:$E,'Each Gender Events'!R$2)*'Medal values'!$B$1
+ COUNTIFS('Official Medal Table'!$G:$G,'Each Gender Events'!$A71,'Official Medal Table'!$C:$C,'Each Gender Events'!R$1,'Official Medal Table'!$E:$E,'Each Gender Events'!R$2)*'Medal values'!$B$2
+ COUNTIFS('Official Medal Table'!$H:$H,'Each Gender Events'!$A71,'Official Medal Table'!$C:$C,'Each Gender Events'!R$1,'Official Medal Table'!$E:$E,'Each Gender Events'!R$2)*'Medal values'!$B$3
+ COUNTIFS('Official Medal Table'!$I:$I,'Each Gender Events'!$A71,'Official Medal Table'!$C:$C,'Each Gender Events'!R$1,'Official Medal Table'!$E:$E,'Each Gender Events'!R$2)*'Medal values'!$B$3
+ COUNTIFS('Official Medal Table'!$F:$F,'Each Gender Events'!$A71,'Official Medal Table'!$C:$C,'Each Gender Events'!R$1,'Official Medal Table'!$E:$E,"Mixed")*'Medal values'!$B$1/2
+ COUNTIFS('Official Medal Table'!$G:$G,'Each Gender Events'!$A71,'Official Medal Table'!$C:$C,'Each Gender Events'!R$1,'Official Medal Table'!$E:$E,"Mixed")*'Medal values'!$B$2/2
+ COUNTIFS('Official Medal Table'!$H:$H,'Each Gender Events'!$A71,'Official Medal Table'!$C:$C,'Each Gender Events'!R$1,'Official Medal Table'!$E:$E,"Mixed")*'Medal values'!$B$3/2
+ COUNTIFS('Official Medal Table'!$I:$I,'Each Gender Events'!$A71,'Official Medal Table'!$C:$C,'Each Gender Events'!R$1,'Official Medal Table'!$E:$E,"Mixed")*'Medal values'!$B$3/2</f>
        <v>0</v>
      </c>
      <c r="S71">
        <f>COUNTIFS('Official Medal Table'!$F:$F,'Each Gender Events'!$A71,'Official Medal Table'!$C:$C,'Each Gender Events'!S$1,'Official Medal Table'!$E:$E,'Each Gender Events'!S$2)*'Medal values'!$B$1
+ COUNTIFS('Official Medal Table'!$G:$G,'Each Gender Events'!$A71,'Official Medal Table'!$C:$C,'Each Gender Events'!S$1,'Official Medal Table'!$E:$E,'Each Gender Events'!S$2)*'Medal values'!$B$2
+ COUNTIFS('Official Medal Table'!$H:$H,'Each Gender Events'!$A71,'Official Medal Table'!$C:$C,'Each Gender Events'!S$1,'Official Medal Table'!$E:$E,'Each Gender Events'!S$2)*'Medal values'!$B$3
+ COUNTIFS('Official Medal Table'!$I:$I,'Each Gender Events'!$A71,'Official Medal Table'!$C:$C,'Each Gender Events'!S$1,'Official Medal Table'!$E:$E,'Each Gender Events'!S$2)*'Medal values'!$B$3
+ COUNTIFS('Official Medal Table'!$F:$F,'Each Gender Events'!$A71,'Official Medal Table'!$C:$C,'Each Gender Events'!S$1,'Official Medal Table'!$E:$E,"Mixed")*'Medal values'!$B$1/2
+ COUNTIFS('Official Medal Table'!$G:$G,'Each Gender Events'!$A71,'Official Medal Table'!$C:$C,'Each Gender Events'!S$1,'Official Medal Table'!$E:$E,"Mixed")*'Medal values'!$B$2/2
+ COUNTIFS('Official Medal Table'!$H:$H,'Each Gender Events'!$A71,'Official Medal Table'!$C:$C,'Each Gender Events'!S$1,'Official Medal Table'!$E:$E,"Mixed")*'Medal values'!$B$3/2
+ COUNTIFS('Official Medal Table'!$I:$I,'Each Gender Events'!$A71,'Official Medal Table'!$C:$C,'Each Gender Events'!S$1,'Official Medal Table'!$E:$E,"Mixed")*'Medal values'!$B$3/2</f>
        <v>0</v>
      </c>
      <c r="T71">
        <f>COUNTIFS('Official Medal Table'!$F:$F,'Each Gender Events'!$A71,'Official Medal Table'!$C:$C,'Each Gender Events'!T$1,'Official Medal Table'!$E:$E,'Each Gender Events'!T$2)*'Medal values'!$B$1
+ COUNTIFS('Official Medal Table'!$G:$G,'Each Gender Events'!$A71,'Official Medal Table'!$C:$C,'Each Gender Events'!T$1,'Official Medal Table'!$E:$E,'Each Gender Events'!T$2)*'Medal values'!$B$2
+ COUNTIFS('Official Medal Table'!$H:$H,'Each Gender Events'!$A71,'Official Medal Table'!$C:$C,'Each Gender Events'!T$1,'Official Medal Table'!$E:$E,'Each Gender Events'!T$2)*'Medal values'!$B$3
+ COUNTIFS('Official Medal Table'!$I:$I,'Each Gender Events'!$A71,'Official Medal Table'!$C:$C,'Each Gender Events'!T$1,'Official Medal Table'!$E:$E,'Each Gender Events'!T$2)*'Medal values'!$B$3
+ COUNTIFS('Official Medal Table'!$F:$F,'Each Gender Events'!$A71,'Official Medal Table'!$C:$C,'Each Gender Events'!T$1,'Official Medal Table'!$E:$E,"Mixed")*'Medal values'!$B$1/2
+ COUNTIFS('Official Medal Table'!$G:$G,'Each Gender Events'!$A71,'Official Medal Table'!$C:$C,'Each Gender Events'!T$1,'Official Medal Table'!$E:$E,"Mixed")*'Medal values'!$B$2/2
+ COUNTIFS('Official Medal Table'!$H:$H,'Each Gender Events'!$A71,'Official Medal Table'!$C:$C,'Each Gender Events'!T$1,'Official Medal Table'!$E:$E,"Mixed")*'Medal values'!$B$3/2
+ COUNTIFS('Official Medal Table'!$I:$I,'Each Gender Events'!$A71,'Official Medal Table'!$C:$C,'Each Gender Events'!T$1,'Official Medal Table'!$E:$E,"Mixed")*'Medal values'!$B$3/2</f>
        <v>0</v>
      </c>
      <c r="U71">
        <f>COUNTIFS('Official Medal Table'!$F:$F,'Each Gender Events'!$A71,'Official Medal Table'!$C:$C,'Each Gender Events'!U$1,'Official Medal Table'!$E:$E,'Each Gender Events'!U$2)*'Medal values'!$B$1
+ COUNTIFS('Official Medal Table'!$G:$G,'Each Gender Events'!$A71,'Official Medal Table'!$C:$C,'Each Gender Events'!U$1,'Official Medal Table'!$E:$E,'Each Gender Events'!U$2)*'Medal values'!$B$2
+ COUNTIFS('Official Medal Table'!$H:$H,'Each Gender Events'!$A71,'Official Medal Table'!$C:$C,'Each Gender Events'!U$1,'Official Medal Table'!$E:$E,'Each Gender Events'!U$2)*'Medal values'!$B$3
+ COUNTIFS('Official Medal Table'!$I:$I,'Each Gender Events'!$A71,'Official Medal Table'!$C:$C,'Each Gender Events'!U$1,'Official Medal Table'!$E:$E,'Each Gender Events'!U$2)*'Medal values'!$B$3
+ COUNTIFS('Official Medal Table'!$F:$F,'Each Gender Events'!$A71,'Official Medal Table'!$C:$C,'Each Gender Events'!U$1,'Official Medal Table'!$E:$E,"Mixed")*'Medal values'!$B$1/2
+ COUNTIFS('Official Medal Table'!$G:$G,'Each Gender Events'!$A71,'Official Medal Table'!$C:$C,'Each Gender Events'!U$1,'Official Medal Table'!$E:$E,"Mixed")*'Medal values'!$B$2/2
+ COUNTIFS('Official Medal Table'!$H:$H,'Each Gender Events'!$A71,'Official Medal Table'!$C:$C,'Each Gender Events'!U$1,'Official Medal Table'!$E:$E,"Mixed")*'Medal values'!$B$3/2
+ COUNTIFS('Official Medal Table'!$I:$I,'Each Gender Events'!$A71,'Official Medal Table'!$C:$C,'Each Gender Events'!U$1,'Official Medal Table'!$E:$E,"Mixed")*'Medal values'!$B$3/2</f>
        <v>0</v>
      </c>
      <c r="V71">
        <f>COUNTIFS('Official Medal Table'!$F:$F,'Each Gender Events'!$A71,'Official Medal Table'!$C:$C,'Each Gender Events'!V$1,'Official Medal Table'!$E:$E,'Each Gender Events'!V$2)*'Medal values'!$B$1
+ COUNTIFS('Official Medal Table'!$G:$G,'Each Gender Events'!$A71,'Official Medal Table'!$C:$C,'Each Gender Events'!V$1,'Official Medal Table'!$E:$E,'Each Gender Events'!V$2)*'Medal values'!$B$2
+ COUNTIFS('Official Medal Table'!$H:$H,'Each Gender Events'!$A71,'Official Medal Table'!$C:$C,'Each Gender Events'!V$1,'Official Medal Table'!$E:$E,'Each Gender Events'!V$2)*'Medal values'!$B$3
+ COUNTIFS('Official Medal Table'!$I:$I,'Each Gender Events'!$A71,'Official Medal Table'!$C:$C,'Each Gender Events'!V$1,'Official Medal Table'!$E:$E,'Each Gender Events'!V$2)*'Medal values'!$B$3
+ COUNTIFS('Official Medal Table'!$F:$F,'Each Gender Events'!$A71,'Official Medal Table'!$C:$C,'Each Gender Events'!V$1,'Official Medal Table'!$E:$E,"Mixed")*'Medal values'!$B$1/2
+ COUNTIFS('Official Medal Table'!$G:$G,'Each Gender Events'!$A71,'Official Medal Table'!$C:$C,'Each Gender Events'!V$1,'Official Medal Table'!$E:$E,"Mixed")*'Medal values'!$B$2/2
+ COUNTIFS('Official Medal Table'!$H:$H,'Each Gender Events'!$A71,'Official Medal Table'!$C:$C,'Each Gender Events'!V$1,'Official Medal Table'!$E:$E,"Mixed")*'Medal values'!$B$3/2
+ COUNTIFS('Official Medal Table'!$I:$I,'Each Gender Events'!$A71,'Official Medal Table'!$C:$C,'Each Gender Events'!V$1,'Official Medal Table'!$E:$E,"Mixed")*'Medal values'!$B$3/2</f>
        <v>0</v>
      </c>
      <c r="W71">
        <f>COUNTIFS('Official Medal Table'!$F:$F,'Each Gender Events'!$A71,'Official Medal Table'!$C:$C,'Each Gender Events'!W$1,'Official Medal Table'!$E:$E,'Each Gender Events'!W$2)*'Medal values'!$B$1
+ COUNTIFS('Official Medal Table'!$G:$G,'Each Gender Events'!$A71,'Official Medal Table'!$C:$C,'Each Gender Events'!W$1,'Official Medal Table'!$E:$E,'Each Gender Events'!W$2)*'Medal values'!$B$2
+ COUNTIFS('Official Medal Table'!$H:$H,'Each Gender Events'!$A71,'Official Medal Table'!$C:$C,'Each Gender Events'!W$1,'Official Medal Table'!$E:$E,'Each Gender Events'!W$2)*'Medal values'!$B$3
+ COUNTIFS('Official Medal Table'!$I:$I,'Each Gender Events'!$A71,'Official Medal Table'!$C:$C,'Each Gender Events'!W$1,'Official Medal Table'!$E:$E,'Each Gender Events'!W$2)*'Medal values'!$B$3
+ COUNTIFS('Official Medal Table'!$F:$F,'Each Gender Events'!$A71,'Official Medal Table'!$C:$C,'Each Gender Events'!W$1,'Official Medal Table'!$E:$E,"Mixed")*'Medal values'!$B$1/2
+ COUNTIFS('Official Medal Table'!$G:$G,'Each Gender Events'!$A71,'Official Medal Table'!$C:$C,'Each Gender Events'!W$1,'Official Medal Table'!$E:$E,"Mixed")*'Medal values'!$B$2/2
+ COUNTIFS('Official Medal Table'!$H:$H,'Each Gender Events'!$A71,'Official Medal Table'!$C:$C,'Each Gender Events'!W$1,'Official Medal Table'!$E:$E,"Mixed")*'Medal values'!$B$3/2
+ COUNTIFS('Official Medal Table'!$I:$I,'Each Gender Events'!$A71,'Official Medal Table'!$C:$C,'Each Gender Events'!W$1,'Official Medal Table'!$E:$E,"Mixed")*'Medal values'!$B$3/2</f>
        <v>0</v>
      </c>
      <c r="X71">
        <f>COUNTIFS('Official Medal Table'!$F:$F,'Each Gender Events'!$A71,'Official Medal Table'!$C:$C,'Each Gender Events'!X$1,'Official Medal Table'!$E:$E,'Each Gender Events'!X$2)*'Medal values'!$B$1
+ COUNTIFS('Official Medal Table'!$G:$G,'Each Gender Events'!$A71,'Official Medal Table'!$C:$C,'Each Gender Events'!X$1,'Official Medal Table'!$E:$E,'Each Gender Events'!X$2)*'Medal values'!$B$2
+ COUNTIFS('Official Medal Table'!$H:$H,'Each Gender Events'!$A71,'Official Medal Table'!$C:$C,'Each Gender Events'!X$1,'Official Medal Table'!$E:$E,'Each Gender Events'!X$2)*'Medal values'!$B$3
+ COUNTIFS('Official Medal Table'!$I:$I,'Each Gender Events'!$A71,'Official Medal Table'!$C:$C,'Each Gender Events'!X$1,'Official Medal Table'!$E:$E,'Each Gender Events'!X$2)*'Medal values'!$B$3
+ COUNTIFS('Official Medal Table'!$F:$F,'Each Gender Events'!$A71,'Official Medal Table'!$C:$C,'Each Gender Events'!X$1,'Official Medal Table'!$E:$E,"Mixed")*'Medal values'!$B$1/2
+ COUNTIFS('Official Medal Table'!$G:$G,'Each Gender Events'!$A71,'Official Medal Table'!$C:$C,'Each Gender Events'!X$1,'Official Medal Table'!$E:$E,"Mixed")*'Medal values'!$B$2/2
+ COUNTIFS('Official Medal Table'!$H:$H,'Each Gender Events'!$A71,'Official Medal Table'!$C:$C,'Each Gender Events'!X$1,'Official Medal Table'!$E:$E,"Mixed")*'Medal values'!$B$3/2
+ COUNTIFS('Official Medal Table'!$I:$I,'Each Gender Events'!$A71,'Official Medal Table'!$C:$C,'Each Gender Events'!X$1,'Official Medal Table'!$E:$E,"Mixed")*'Medal values'!$B$3/2</f>
        <v>0</v>
      </c>
      <c r="Y71">
        <f>COUNTIFS('Official Medal Table'!$F:$F,'Each Gender Events'!$A71,'Official Medal Table'!$C:$C,'Each Gender Events'!Y$1,'Official Medal Table'!$E:$E,'Each Gender Events'!Y$2)*'Medal values'!$B$1
+ COUNTIFS('Official Medal Table'!$G:$G,'Each Gender Events'!$A71,'Official Medal Table'!$C:$C,'Each Gender Events'!Y$1,'Official Medal Table'!$E:$E,'Each Gender Events'!Y$2)*'Medal values'!$B$2
+ COUNTIFS('Official Medal Table'!$H:$H,'Each Gender Events'!$A71,'Official Medal Table'!$C:$C,'Each Gender Events'!Y$1,'Official Medal Table'!$E:$E,'Each Gender Events'!Y$2)*'Medal values'!$B$3
+ COUNTIFS('Official Medal Table'!$I:$I,'Each Gender Events'!$A71,'Official Medal Table'!$C:$C,'Each Gender Events'!Y$1,'Official Medal Table'!$E:$E,'Each Gender Events'!Y$2)*'Medal values'!$B$3
+ COUNTIFS('Official Medal Table'!$F:$F,'Each Gender Events'!$A71,'Official Medal Table'!$C:$C,'Each Gender Events'!Y$1,'Official Medal Table'!$E:$E,"Mixed")*'Medal values'!$B$1/2
+ COUNTIFS('Official Medal Table'!$G:$G,'Each Gender Events'!$A71,'Official Medal Table'!$C:$C,'Each Gender Events'!Y$1,'Official Medal Table'!$E:$E,"Mixed")*'Medal values'!$B$2/2
+ COUNTIFS('Official Medal Table'!$H:$H,'Each Gender Events'!$A71,'Official Medal Table'!$C:$C,'Each Gender Events'!Y$1,'Official Medal Table'!$E:$E,"Mixed")*'Medal values'!$B$3/2
+ COUNTIFS('Official Medal Table'!$I:$I,'Each Gender Events'!$A71,'Official Medal Table'!$C:$C,'Each Gender Events'!Y$1,'Official Medal Table'!$E:$E,"Mixed")*'Medal values'!$B$3/2</f>
        <v>0</v>
      </c>
      <c r="Z71">
        <f>COUNTIFS('Official Medal Table'!$F:$F,'Each Gender Events'!$A71,'Official Medal Table'!$C:$C,'Each Gender Events'!Z$1,'Official Medal Table'!$E:$E,'Each Gender Events'!Z$2)*'Medal values'!$B$1
+ COUNTIFS('Official Medal Table'!$G:$G,'Each Gender Events'!$A71,'Official Medal Table'!$C:$C,'Each Gender Events'!Z$1,'Official Medal Table'!$E:$E,'Each Gender Events'!Z$2)*'Medal values'!$B$2
+ COUNTIFS('Official Medal Table'!$H:$H,'Each Gender Events'!$A71,'Official Medal Table'!$C:$C,'Each Gender Events'!Z$1,'Official Medal Table'!$E:$E,'Each Gender Events'!Z$2)*'Medal values'!$B$3
+ COUNTIFS('Official Medal Table'!$I:$I,'Each Gender Events'!$A71,'Official Medal Table'!$C:$C,'Each Gender Events'!Z$1,'Official Medal Table'!$E:$E,'Each Gender Events'!Z$2)*'Medal values'!$B$3
+ COUNTIFS('Official Medal Table'!$F:$F,'Each Gender Events'!$A71,'Official Medal Table'!$C:$C,'Each Gender Events'!Z$1,'Official Medal Table'!$E:$E,"Mixed")*'Medal values'!$B$1/2
+ COUNTIFS('Official Medal Table'!$G:$G,'Each Gender Events'!$A71,'Official Medal Table'!$C:$C,'Each Gender Events'!Z$1,'Official Medal Table'!$E:$E,"Mixed")*'Medal values'!$B$2/2
+ COUNTIFS('Official Medal Table'!$H:$H,'Each Gender Events'!$A71,'Official Medal Table'!$C:$C,'Each Gender Events'!Z$1,'Official Medal Table'!$E:$E,"Mixed")*'Medal values'!$B$3/2
+ COUNTIFS('Official Medal Table'!$I:$I,'Each Gender Events'!$A71,'Official Medal Table'!$C:$C,'Each Gender Events'!Z$1,'Official Medal Table'!$E:$E,"Mixed")*'Medal values'!$B$3/2</f>
        <v>0</v>
      </c>
      <c r="AA71">
        <f>COUNTIFS('Official Medal Table'!$F:$F,'Each Gender Events'!$A71,'Official Medal Table'!$C:$C,'Each Gender Events'!AA$1,'Official Medal Table'!$E:$E,'Each Gender Events'!AA$2)*'Medal values'!$B$1
+ COUNTIFS('Official Medal Table'!$G:$G,'Each Gender Events'!$A71,'Official Medal Table'!$C:$C,'Each Gender Events'!AA$1,'Official Medal Table'!$E:$E,'Each Gender Events'!AA$2)*'Medal values'!$B$2
+ COUNTIFS('Official Medal Table'!$H:$H,'Each Gender Events'!$A71,'Official Medal Table'!$C:$C,'Each Gender Events'!AA$1,'Official Medal Table'!$E:$E,'Each Gender Events'!AA$2)*'Medal values'!$B$3
+ COUNTIFS('Official Medal Table'!$I:$I,'Each Gender Events'!$A71,'Official Medal Table'!$C:$C,'Each Gender Events'!AA$1,'Official Medal Table'!$E:$E,'Each Gender Events'!AA$2)*'Medal values'!$B$3
+ COUNTIFS('Official Medal Table'!$F:$F,'Each Gender Events'!$A71,'Official Medal Table'!$C:$C,'Each Gender Events'!AA$1,'Official Medal Table'!$E:$E,"Mixed")*'Medal values'!$B$1/2
+ COUNTIFS('Official Medal Table'!$G:$G,'Each Gender Events'!$A71,'Official Medal Table'!$C:$C,'Each Gender Events'!AA$1,'Official Medal Table'!$E:$E,"Mixed")*'Medal values'!$B$2/2
+ COUNTIFS('Official Medal Table'!$H:$H,'Each Gender Events'!$A71,'Official Medal Table'!$C:$C,'Each Gender Events'!AA$1,'Official Medal Table'!$E:$E,"Mixed")*'Medal values'!$B$3/2
+ COUNTIFS('Official Medal Table'!$I:$I,'Each Gender Events'!$A71,'Official Medal Table'!$C:$C,'Each Gender Events'!AA$1,'Official Medal Table'!$E:$E,"Mixed")*'Medal values'!$B$3/2</f>
        <v>0</v>
      </c>
      <c r="AB71">
        <f>COUNTIFS('Official Medal Table'!$F:$F,'Each Gender Events'!$A71,'Official Medal Table'!$C:$C,'Each Gender Events'!AB$1,'Official Medal Table'!$E:$E,'Each Gender Events'!AB$2)*'Medal values'!$B$1
+ COUNTIFS('Official Medal Table'!$G:$G,'Each Gender Events'!$A71,'Official Medal Table'!$C:$C,'Each Gender Events'!AB$1,'Official Medal Table'!$E:$E,'Each Gender Events'!AB$2)*'Medal values'!$B$2
+ COUNTIFS('Official Medal Table'!$H:$H,'Each Gender Events'!$A71,'Official Medal Table'!$C:$C,'Each Gender Events'!AB$1,'Official Medal Table'!$E:$E,'Each Gender Events'!AB$2)*'Medal values'!$B$3
+ COUNTIFS('Official Medal Table'!$I:$I,'Each Gender Events'!$A71,'Official Medal Table'!$C:$C,'Each Gender Events'!AB$1,'Official Medal Table'!$E:$E,'Each Gender Events'!AB$2)*'Medal values'!$B$3
+ COUNTIFS('Official Medal Table'!$F:$F,'Each Gender Events'!$A71,'Official Medal Table'!$C:$C,'Each Gender Events'!AB$1,'Official Medal Table'!$E:$E,"Mixed")*'Medal values'!$B$1/2
+ COUNTIFS('Official Medal Table'!$G:$G,'Each Gender Events'!$A71,'Official Medal Table'!$C:$C,'Each Gender Events'!AB$1,'Official Medal Table'!$E:$E,"Mixed")*'Medal values'!$B$2/2
+ COUNTIFS('Official Medal Table'!$H:$H,'Each Gender Events'!$A71,'Official Medal Table'!$C:$C,'Each Gender Events'!AB$1,'Official Medal Table'!$E:$E,"Mixed")*'Medal values'!$B$3/2
+ COUNTIFS('Official Medal Table'!$I:$I,'Each Gender Events'!$A71,'Official Medal Table'!$C:$C,'Each Gender Events'!AB$1,'Official Medal Table'!$E:$E,"Mixed")*'Medal values'!$B$3/2</f>
        <v>0</v>
      </c>
      <c r="AC71">
        <f>COUNTIFS('Official Medal Table'!$F:$F,'Each Gender Events'!$A71,'Official Medal Table'!$C:$C,'Each Gender Events'!AC$1,'Official Medal Table'!$E:$E,'Each Gender Events'!AC$2)*'Medal values'!$B$1
+ COUNTIFS('Official Medal Table'!$G:$G,'Each Gender Events'!$A71,'Official Medal Table'!$C:$C,'Each Gender Events'!AC$1,'Official Medal Table'!$E:$E,'Each Gender Events'!AC$2)*'Medal values'!$B$2
+ COUNTIFS('Official Medal Table'!$H:$H,'Each Gender Events'!$A71,'Official Medal Table'!$C:$C,'Each Gender Events'!AC$1,'Official Medal Table'!$E:$E,'Each Gender Events'!AC$2)*'Medal values'!$B$3
+ COUNTIFS('Official Medal Table'!$I:$I,'Each Gender Events'!$A71,'Official Medal Table'!$C:$C,'Each Gender Events'!AC$1,'Official Medal Table'!$E:$E,'Each Gender Events'!AC$2)*'Medal values'!$B$3
+ COUNTIFS('Official Medal Table'!$F:$F,'Each Gender Events'!$A71,'Official Medal Table'!$C:$C,'Each Gender Events'!AC$1,'Official Medal Table'!$E:$E,"Mixed")*'Medal values'!$B$1/2
+ COUNTIFS('Official Medal Table'!$G:$G,'Each Gender Events'!$A71,'Official Medal Table'!$C:$C,'Each Gender Events'!AC$1,'Official Medal Table'!$E:$E,"Mixed")*'Medal values'!$B$2/2
+ COUNTIFS('Official Medal Table'!$H:$H,'Each Gender Events'!$A71,'Official Medal Table'!$C:$C,'Each Gender Events'!AC$1,'Official Medal Table'!$E:$E,"Mixed")*'Medal values'!$B$3/2
+ COUNTIFS('Official Medal Table'!$I:$I,'Each Gender Events'!$A71,'Official Medal Table'!$C:$C,'Each Gender Events'!AC$1,'Official Medal Table'!$E:$E,"Mixed")*'Medal values'!$B$3/2</f>
        <v>0</v>
      </c>
      <c r="AD71">
        <f>COUNTIFS('Official Medal Table'!$F:$F,'Each Gender Events'!$A71,'Official Medal Table'!$C:$C,'Each Gender Events'!AD$1,'Official Medal Table'!$E:$E,'Each Gender Events'!AD$2)*'Medal values'!$B$1
+ COUNTIFS('Official Medal Table'!$G:$G,'Each Gender Events'!$A71,'Official Medal Table'!$C:$C,'Each Gender Events'!AD$1,'Official Medal Table'!$E:$E,'Each Gender Events'!AD$2)*'Medal values'!$B$2
+ COUNTIFS('Official Medal Table'!$H:$H,'Each Gender Events'!$A71,'Official Medal Table'!$C:$C,'Each Gender Events'!AD$1,'Official Medal Table'!$E:$E,'Each Gender Events'!AD$2)*'Medal values'!$B$3
+ COUNTIFS('Official Medal Table'!$I:$I,'Each Gender Events'!$A71,'Official Medal Table'!$C:$C,'Each Gender Events'!AD$1,'Official Medal Table'!$E:$E,'Each Gender Events'!AD$2)*'Medal values'!$B$3
+ COUNTIFS('Official Medal Table'!$F:$F,'Each Gender Events'!$A71,'Official Medal Table'!$C:$C,'Each Gender Events'!AD$1,'Official Medal Table'!$E:$E,"Mixed")*'Medal values'!$B$1/2
+ COUNTIFS('Official Medal Table'!$G:$G,'Each Gender Events'!$A71,'Official Medal Table'!$C:$C,'Each Gender Events'!AD$1,'Official Medal Table'!$E:$E,"Mixed")*'Medal values'!$B$2/2
+ COUNTIFS('Official Medal Table'!$H:$H,'Each Gender Events'!$A71,'Official Medal Table'!$C:$C,'Each Gender Events'!AD$1,'Official Medal Table'!$E:$E,"Mixed")*'Medal values'!$B$3/2
+ COUNTIFS('Official Medal Table'!$I:$I,'Each Gender Events'!$A71,'Official Medal Table'!$C:$C,'Each Gender Events'!AD$1,'Official Medal Table'!$E:$E,"Mixed")*'Medal values'!$B$3/2</f>
        <v>0</v>
      </c>
      <c r="AE71">
        <f>COUNTIFS('Official Medal Table'!$F:$F,'Each Gender Events'!$A71,'Official Medal Table'!$C:$C,'Each Gender Events'!AE$1,'Official Medal Table'!$E:$E,'Each Gender Events'!AE$2)*'Medal values'!$B$1
+ COUNTIFS('Official Medal Table'!$G:$G,'Each Gender Events'!$A71,'Official Medal Table'!$C:$C,'Each Gender Events'!AE$1,'Official Medal Table'!$E:$E,'Each Gender Events'!AE$2)*'Medal values'!$B$2
+ COUNTIFS('Official Medal Table'!$H:$H,'Each Gender Events'!$A71,'Official Medal Table'!$C:$C,'Each Gender Events'!AE$1,'Official Medal Table'!$E:$E,'Each Gender Events'!AE$2)*'Medal values'!$B$3
+ COUNTIFS('Official Medal Table'!$I:$I,'Each Gender Events'!$A71,'Official Medal Table'!$C:$C,'Each Gender Events'!AE$1,'Official Medal Table'!$E:$E,'Each Gender Events'!AE$2)*'Medal values'!$B$3
+ COUNTIFS('Official Medal Table'!$F:$F,'Each Gender Events'!$A71,'Official Medal Table'!$C:$C,'Each Gender Events'!AE$1,'Official Medal Table'!$E:$E,"Mixed")*'Medal values'!$B$1/2
+ COUNTIFS('Official Medal Table'!$G:$G,'Each Gender Events'!$A71,'Official Medal Table'!$C:$C,'Each Gender Events'!AE$1,'Official Medal Table'!$E:$E,"Mixed")*'Medal values'!$B$2/2
+ COUNTIFS('Official Medal Table'!$H:$H,'Each Gender Events'!$A71,'Official Medal Table'!$C:$C,'Each Gender Events'!AE$1,'Official Medal Table'!$E:$E,"Mixed")*'Medal values'!$B$3/2
+ COUNTIFS('Official Medal Table'!$I:$I,'Each Gender Events'!$A71,'Official Medal Table'!$C:$C,'Each Gender Events'!AE$1,'Official Medal Table'!$E:$E,"Mixed")*'Medal values'!$B$3/2</f>
        <v>0</v>
      </c>
      <c r="AF71">
        <f>COUNTIFS('Official Medal Table'!$F:$F,'Each Gender Events'!$A71,'Official Medal Table'!$C:$C,'Each Gender Events'!AF$1,'Official Medal Table'!$E:$E,'Each Gender Events'!AF$2)*'Medal values'!$B$1
+ COUNTIFS('Official Medal Table'!$G:$G,'Each Gender Events'!$A71,'Official Medal Table'!$C:$C,'Each Gender Events'!AF$1,'Official Medal Table'!$E:$E,'Each Gender Events'!AF$2)*'Medal values'!$B$2
+ COUNTIFS('Official Medal Table'!$H:$H,'Each Gender Events'!$A71,'Official Medal Table'!$C:$C,'Each Gender Events'!AF$1,'Official Medal Table'!$E:$E,'Each Gender Events'!AF$2)*'Medal values'!$B$3
+ COUNTIFS('Official Medal Table'!$I:$I,'Each Gender Events'!$A71,'Official Medal Table'!$C:$C,'Each Gender Events'!AF$1,'Official Medal Table'!$E:$E,'Each Gender Events'!AF$2)*'Medal values'!$B$3
+ COUNTIFS('Official Medal Table'!$F:$F,'Each Gender Events'!$A71,'Official Medal Table'!$C:$C,'Each Gender Events'!AF$1,'Official Medal Table'!$E:$E,"Mixed")*'Medal values'!$B$1/2
+ COUNTIFS('Official Medal Table'!$G:$G,'Each Gender Events'!$A71,'Official Medal Table'!$C:$C,'Each Gender Events'!AF$1,'Official Medal Table'!$E:$E,"Mixed")*'Medal values'!$B$2/2
+ COUNTIFS('Official Medal Table'!$H:$H,'Each Gender Events'!$A71,'Official Medal Table'!$C:$C,'Each Gender Events'!AF$1,'Official Medal Table'!$E:$E,"Mixed")*'Medal values'!$B$3/2
+ COUNTIFS('Official Medal Table'!$I:$I,'Each Gender Events'!$A71,'Official Medal Table'!$C:$C,'Each Gender Events'!AF$1,'Official Medal Table'!$E:$E,"Mixed")*'Medal values'!$B$3/2</f>
        <v>0</v>
      </c>
      <c r="AG71">
        <f>COUNTIFS('Official Medal Table'!$F:$F,'Each Gender Events'!$A71,'Official Medal Table'!$C:$C,'Each Gender Events'!AG$1,'Official Medal Table'!$E:$E,'Each Gender Events'!AG$2)*'Medal values'!$B$1
+ COUNTIFS('Official Medal Table'!$G:$G,'Each Gender Events'!$A71,'Official Medal Table'!$C:$C,'Each Gender Events'!AG$1,'Official Medal Table'!$E:$E,'Each Gender Events'!AG$2)*'Medal values'!$B$2
+ COUNTIFS('Official Medal Table'!$H:$H,'Each Gender Events'!$A71,'Official Medal Table'!$C:$C,'Each Gender Events'!AG$1,'Official Medal Table'!$E:$E,'Each Gender Events'!AG$2)*'Medal values'!$B$3
+ COUNTIFS('Official Medal Table'!$I:$I,'Each Gender Events'!$A71,'Official Medal Table'!$C:$C,'Each Gender Events'!AG$1,'Official Medal Table'!$E:$E,'Each Gender Events'!AG$2)*'Medal values'!$B$3
+ COUNTIFS('Official Medal Table'!$F:$F,'Each Gender Events'!$A71,'Official Medal Table'!$C:$C,'Each Gender Events'!AG$1,'Official Medal Table'!$E:$E,"Mixed")*'Medal values'!$B$1/2
+ COUNTIFS('Official Medal Table'!$G:$G,'Each Gender Events'!$A71,'Official Medal Table'!$C:$C,'Each Gender Events'!AG$1,'Official Medal Table'!$E:$E,"Mixed")*'Medal values'!$B$2/2
+ COUNTIFS('Official Medal Table'!$H:$H,'Each Gender Events'!$A71,'Official Medal Table'!$C:$C,'Each Gender Events'!AG$1,'Official Medal Table'!$E:$E,"Mixed")*'Medal values'!$B$3/2
+ COUNTIFS('Official Medal Table'!$I:$I,'Each Gender Events'!$A71,'Official Medal Table'!$C:$C,'Each Gender Events'!AG$1,'Official Medal Table'!$E:$E,"Mixed")*'Medal values'!$B$3/2</f>
        <v>0</v>
      </c>
      <c r="AH71">
        <f>COUNTIFS('Official Medal Table'!$F:$F,'Each Gender Events'!$A71,'Official Medal Table'!$C:$C,'Each Gender Events'!AH$1,'Official Medal Table'!$E:$E,'Each Gender Events'!AH$2)*'Medal values'!$B$1
+ COUNTIFS('Official Medal Table'!$G:$G,'Each Gender Events'!$A71,'Official Medal Table'!$C:$C,'Each Gender Events'!AH$1,'Official Medal Table'!$E:$E,'Each Gender Events'!AH$2)*'Medal values'!$B$2
+ COUNTIFS('Official Medal Table'!$H:$H,'Each Gender Events'!$A71,'Official Medal Table'!$C:$C,'Each Gender Events'!AH$1,'Official Medal Table'!$E:$E,'Each Gender Events'!AH$2)*'Medal values'!$B$3
+ COUNTIFS('Official Medal Table'!$I:$I,'Each Gender Events'!$A71,'Official Medal Table'!$C:$C,'Each Gender Events'!AH$1,'Official Medal Table'!$E:$E,'Each Gender Events'!AH$2)*'Medal values'!$B$3
+ COUNTIFS('Official Medal Table'!$F:$F,'Each Gender Events'!$A71,'Official Medal Table'!$C:$C,'Each Gender Events'!AH$1,'Official Medal Table'!$E:$E,"Mixed")*'Medal values'!$B$1/2
+ COUNTIFS('Official Medal Table'!$G:$G,'Each Gender Events'!$A71,'Official Medal Table'!$C:$C,'Each Gender Events'!AH$1,'Official Medal Table'!$E:$E,"Mixed")*'Medal values'!$B$2/2
+ COUNTIFS('Official Medal Table'!$H:$H,'Each Gender Events'!$A71,'Official Medal Table'!$C:$C,'Each Gender Events'!AH$1,'Official Medal Table'!$E:$E,"Mixed")*'Medal values'!$B$3/2
+ COUNTIFS('Official Medal Table'!$I:$I,'Each Gender Events'!$A71,'Official Medal Table'!$C:$C,'Each Gender Events'!AH$1,'Official Medal Table'!$E:$E,"Mixed")*'Medal values'!$B$3/2</f>
        <v>0</v>
      </c>
      <c r="AI71">
        <f>COUNTIFS('Official Medal Table'!$F:$F,'Each Gender Events'!$A71,'Official Medal Table'!$C:$C,'Each Gender Events'!AI$1,'Official Medal Table'!$E:$E,'Each Gender Events'!AI$2)*'Medal values'!$B$1
+ COUNTIFS('Official Medal Table'!$G:$G,'Each Gender Events'!$A71,'Official Medal Table'!$C:$C,'Each Gender Events'!AI$1,'Official Medal Table'!$E:$E,'Each Gender Events'!AI$2)*'Medal values'!$B$2
+ COUNTIFS('Official Medal Table'!$H:$H,'Each Gender Events'!$A71,'Official Medal Table'!$C:$C,'Each Gender Events'!AI$1,'Official Medal Table'!$E:$E,'Each Gender Events'!AI$2)*'Medal values'!$B$3
+ COUNTIFS('Official Medal Table'!$I:$I,'Each Gender Events'!$A71,'Official Medal Table'!$C:$C,'Each Gender Events'!AI$1,'Official Medal Table'!$E:$E,'Each Gender Events'!AI$2)*'Medal values'!$B$3
+ COUNTIFS('Official Medal Table'!$F:$F,'Each Gender Events'!$A71,'Official Medal Table'!$C:$C,'Each Gender Events'!AI$1,'Official Medal Table'!$E:$E,"Mixed")*'Medal values'!$B$1/2
+ COUNTIFS('Official Medal Table'!$G:$G,'Each Gender Events'!$A71,'Official Medal Table'!$C:$C,'Each Gender Events'!AI$1,'Official Medal Table'!$E:$E,"Mixed")*'Medal values'!$B$2/2
+ COUNTIFS('Official Medal Table'!$H:$H,'Each Gender Events'!$A71,'Official Medal Table'!$C:$C,'Each Gender Events'!AI$1,'Official Medal Table'!$E:$E,"Mixed")*'Medal values'!$B$3/2
+ COUNTIFS('Official Medal Table'!$I:$I,'Each Gender Events'!$A71,'Official Medal Table'!$C:$C,'Each Gender Events'!AI$1,'Official Medal Table'!$E:$E,"Mixed")*'Medal values'!$B$3/2</f>
        <v>0</v>
      </c>
      <c r="AJ71">
        <f>COUNTIFS('Official Medal Table'!$F:$F,'Each Gender Events'!$A71,'Official Medal Table'!$C:$C,'Each Gender Events'!AJ$1,'Official Medal Table'!$E:$E,'Each Gender Events'!AJ$2)*'Medal values'!$B$1
+ COUNTIFS('Official Medal Table'!$G:$G,'Each Gender Events'!$A71,'Official Medal Table'!$C:$C,'Each Gender Events'!AJ$1,'Official Medal Table'!$E:$E,'Each Gender Events'!AJ$2)*'Medal values'!$B$2
+ COUNTIFS('Official Medal Table'!$H:$H,'Each Gender Events'!$A71,'Official Medal Table'!$C:$C,'Each Gender Events'!AJ$1,'Official Medal Table'!$E:$E,'Each Gender Events'!AJ$2)*'Medal values'!$B$3
+ COUNTIFS('Official Medal Table'!$I:$I,'Each Gender Events'!$A71,'Official Medal Table'!$C:$C,'Each Gender Events'!AJ$1,'Official Medal Table'!$E:$E,'Each Gender Events'!AJ$2)*'Medal values'!$B$3
+ COUNTIFS('Official Medal Table'!$F:$F,'Each Gender Events'!$A71,'Official Medal Table'!$C:$C,'Each Gender Events'!AJ$1,'Official Medal Table'!$E:$E,"Mixed")*'Medal values'!$B$1/2
+ COUNTIFS('Official Medal Table'!$G:$G,'Each Gender Events'!$A71,'Official Medal Table'!$C:$C,'Each Gender Events'!AJ$1,'Official Medal Table'!$E:$E,"Mixed")*'Medal values'!$B$2/2
+ COUNTIFS('Official Medal Table'!$H:$H,'Each Gender Events'!$A71,'Official Medal Table'!$C:$C,'Each Gender Events'!AJ$1,'Official Medal Table'!$E:$E,"Mixed")*'Medal values'!$B$3/2
+ COUNTIFS('Official Medal Table'!$I:$I,'Each Gender Events'!$A71,'Official Medal Table'!$C:$C,'Each Gender Events'!AJ$1,'Official Medal Table'!$E:$E,"Mixed")*'Medal values'!$B$3/2</f>
        <v>0</v>
      </c>
      <c r="AK71">
        <f>COUNTIFS('Official Medal Table'!$F:$F,'Each Gender Events'!$A71,'Official Medal Table'!$C:$C,'Each Gender Events'!AK$1,'Official Medal Table'!$E:$E,'Each Gender Events'!AK$2)*'Medal values'!$B$1
+ COUNTIFS('Official Medal Table'!$G:$G,'Each Gender Events'!$A71,'Official Medal Table'!$C:$C,'Each Gender Events'!AK$1,'Official Medal Table'!$E:$E,'Each Gender Events'!AK$2)*'Medal values'!$B$2
+ COUNTIFS('Official Medal Table'!$H:$H,'Each Gender Events'!$A71,'Official Medal Table'!$C:$C,'Each Gender Events'!AK$1,'Official Medal Table'!$E:$E,'Each Gender Events'!AK$2)*'Medal values'!$B$3
+ COUNTIFS('Official Medal Table'!$I:$I,'Each Gender Events'!$A71,'Official Medal Table'!$C:$C,'Each Gender Events'!AK$1,'Official Medal Table'!$E:$E,'Each Gender Events'!AK$2)*'Medal values'!$B$3
+ COUNTIFS('Official Medal Table'!$F:$F,'Each Gender Events'!$A71,'Official Medal Table'!$C:$C,'Each Gender Events'!AK$1,'Official Medal Table'!$E:$E,"Mixed")*'Medal values'!$B$1/2
+ COUNTIFS('Official Medal Table'!$G:$G,'Each Gender Events'!$A71,'Official Medal Table'!$C:$C,'Each Gender Events'!AK$1,'Official Medal Table'!$E:$E,"Mixed")*'Medal values'!$B$2/2
+ COUNTIFS('Official Medal Table'!$H:$H,'Each Gender Events'!$A71,'Official Medal Table'!$C:$C,'Each Gender Events'!AK$1,'Official Medal Table'!$E:$E,"Mixed")*'Medal values'!$B$3/2
+ COUNTIFS('Official Medal Table'!$I:$I,'Each Gender Events'!$A71,'Official Medal Table'!$C:$C,'Each Gender Events'!AK$1,'Official Medal Table'!$E:$E,"Mixed")*'Medal values'!$B$3/2</f>
        <v>0</v>
      </c>
      <c r="AL71">
        <f>COUNTIFS('Official Medal Table'!$F:$F,'Each Gender Events'!$A71,'Official Medal Table'!$C:$C,'Each Gender Events'!AL$1,'Official Medal Table'!$E:$E,'Each Gender Events'!AL$2)*'Medal values'!$B$1
+ COUNTIFS('Official Medal Table'!$G:$G,'Each Gender Events'!$A71,'Official Medal Table'!$C:$C,'Each Gender Events'!AL$1,'Official Medal Table'!$E:$E,'Each Gender Events'!AL$2)*'Medal values'!$B$2
+ COUNTIFS('Official Medal Table'!$H:$H,'Each Gender Events'!$A71,'Official Medal Table'!$C:$C,'Each Gender Events'!AL$1,'Official Medal Table'!$E:$E,'Each Gender Events'!AL$2)*'Medal values'!$B$3
+ COUNTIFS('Official Medal Table'!$I:$I,'Each Gender Events'!$A71,'Official Medal Table'!$C:$C,'Each Gender Events'!AL$1,'Official Medal Table'!$E:$E,'Each Gender Events'!AL$2)*'Medal values'!$B$3
+ COUNTIFS('Official Medal Table'!$F:$F,'Each Gender Events'!$A71,'Official Medal Table'!$C:$C,'Each Gender Events'!AL$1,'Official Medal Table'!$E:$E,"Mixed")*'Medal values'!$B$1/2
+ COUNTIFS('Official Medal Table'!$G:$G,'Each Gender Events'!$A71,'Official Medal Table'!$C:$C,'Each Gender Events'!AL$1,'Official Medal Table'!$E:$E,"Mixed")*'Medal values'!$B$2/2
+ COUNTIFS('Official Medal Table'!$H:$H,'Each Gender Events'!$A71,'Official Medal Table'!$C:$C,'Each Gender Events'!AL$1,'Official Medal Table'!$E:$E,"Mixed")*'Medal values'!$B$3/2
+ COUNTIFS('Official Medal Table'!$I:$I,'Each Gender Events'!$A71,'Official Medal Table'!$C:$C,'Each Gender Events'!AL$1,'Official Medal Table'!$E:$E,"Mixed")*'Medal values'!$B$3/2</f>
        <v>0</v>
      </c>
      <c r="AM71">
        <f>COUNTIFS('Official Medal Table'!$F:$F,'Each Gender Events'!$A71,'Official Medal Table'!$C:$C,'Each Gender Events'!AM$1,'Official Medal Table'!$E:$E,'Each Gender Events'!AM$2)*'Medal values'!$B$1
+ COUNTIFS('Official Medal Table'!$G:$G,'Each Gender Events'!$A71,'Official Medal Table'!$C:$C,'Each Gender Events'!AM$1,'Official Medal Table'!$E:$E,'Each Gender Events'!AM$2)*'Medal values'!$B$2
+ COUNTIFS('Official Medal Table'!$H:$H,'Each Gender Events'!$A71,'Official Medal Table'!$C:$C,'Each Gender Events'!AM$1,'Official Medal Table'!$E:$E,'Each Gender Events'!AM$2)*'Medal values'!$B$3
+ COUNTIFS('Official Medal Table'!$I:$I,'Each Gender Events'!$A71,'Official Medal Table'!$C:$C,'Each Gender Events'!AM$1,'Official Medal Table'!$E:$E,'Each Gender Events'!AM$2)*'Medal values'!$B$3
+ COUNTIFS('Official Medal Table'!$F:$F,'Each Gender Events'!$A71,'Official Medal Table'!$C:$C,'Each Gender Events'!AM$1,'Official Medal Table'!$E:$E,"Mixed")*'Medal values'!$B$1/2
+ COUNTIFS('Official Medal Table'!$G:$G,'Each Gender Events'!$A71,'Official Medal Table'!$C:$C,'Each Gender Events'!AM$1,'Official Medal Table'!$E:$E,"Mixed")*'Medal values'!$B$2/2
+ COUNTIFS('Official Medal Table'!$H:$H,'Each Gender Events'!$A71,'Official Medal Table'!$C:$C,'Each Gender Events'!AM$1,'Official Medal Table'!$E:$E,"Mixed")*'Medal values'!$B$3/2
+ COUNTIFS('Official Medal Table'!$I:$I,'Each Gender Events'!$A71,'Official Medal Table'!$C:$C,'Each Gender Events'!AM$1,'Official Medal Table'!$E:$E,"Mixed")*'Medal values'!$B$3/2</f>
        <v>0</v>
      </c>
      <c r="AN71">
        <f>COUNTIFS('Official Medal Table'!$F:$F,'Each Gender Events'!$A71,'Official Medal Table'!$C:$C,'Each Gender Events'!AN$1,'Official Medal Table'!$E:$E,'Each Gender Events'!AN$2)*'Medal values'!$B$1
+ COUNTIFS('Official Medal Table'!$G:$G,'Each Gender Events'!$A71,'Official Medal Table'!$C:$C,'Each Gender Events'!AN$1,'Official Medal Table'!$E:$E,'Each Gender Events'!AN$2)*'Medal values'!$B$2
+ COUNTIFS('Official Medal Table'!$H:$H,'Each Gender Events'!$A71,'Official Medal Table'!$C:$C,'Each Gender Events'!AN$1,'Official Medal Table'!$E:$E,'Each Gender Events'!AN$2)*'Medal values'!$B$3
+ COUNTIFS('Official Medal Table'!$I:$I,'Each Gender Events'!$A71,'Official Medal Table'!$C:$C,'Each Gender Events'!AN$1,'Official Medal Table'!$E:$E,'Each Gender Events'!AN$2)*'Medal values'!$B$3
+ COUNTIFS('Official Medal Table'!$F:$F,'Each Gender Events'!$A71,'Official Medal Table'!$C:$C,'Each Gender Events'!AN$1,'Official Medal Table'!$E:$E,"Mixed")*'Medal values'!$B$1/2
+ COUNTIFS('Official Medal Table'!$G:$G,'Each Gender Events'!$A71,'Official Medal Table'!$C:$C,'Each Gender Events'!AN$1,'Official Medal Table'!$E:$E,"Mixed")*'Medal values'!$B$2/2
+ COUNTIFS('Official Medal Table'!$H:$H,'Each Gender Events'!$A71,'Official Medal Table'!$C:$C,'Each Gender Events'!AN$1,'Official Medal Table'!$E:$E,"Mixed")*'Medal values'!$B$3/2
+ COUNTIFS('Official Medal Table'!$I:$I,'Each Gender Events'!$A71,'Official Medal Table'!$C:$C,'Each Gender Events'!AN$1,'Official Medal Table'!$E:$E,"Mixed")*'Medal values'!$B$3/2</f>
        <v>0</v>
      </c>
      <c r="AO71">
        <f>COUNTIFS('Official Medal Table'!$F:$F,'Each Gender Events'!$A71,'Official Medal Table'!$C:$C,'Each Gender Events'!AO$1,'Official Medal Table'!$E:$E,'Each Gender Events'!AO$2)*'Medal values'!$B$1
+ COUNTIFS('Official Medal Table'!$G:$G,'Each Gender Events'!$A71,'Official Medal Table'!$C:$C,'Each Gender Events'!AO$1,'Official Medal Table'!$E:$E,'Each Gender Events'!AO$2)*'Medal values'!$B$2
+ COUNTIFS('Official Medal Table'!$H:$H,'Each Gender Events'!$A71,'Official Medal Table'!$C:$C,'Each Gender Events'!AO$1,'Official Medal Table'!$E:$E,'Each Gender Events'!AO$2)*'Medal values'!$B$3
+ COUNTIFS('Official Medal Table'!$I:$I,'Each Gender Events'!$A71,'Official Medal Table'!$C:$C,'Each Gender Events'!AO$1,'Official Medal Table'!$E:$E,'Each Gender Events'!AO$2)*'Medal values'!$B$3
+ COUNTIFS('Official Medal Table'!$F:$F,'Each Gender Events'!$A71,'Official Medal Table'!$C:$C,'Each Gender Events'!AO$1,'Official Medal Table'!$E:$E,"Mixed")*'Medal values'!$B$1/2
+ COUNTIFS('Official Medal Table'!$G:$G,'Each Gender Events'!$A71,'Official Medal Table'!$C:$C,'Each Gender Events'!AO$1,'Official Medal Table'!$E:$E,"Mixed")*'Medal values'!$B$2/2
+ COUNTIFS('Official Medal Table'!$H:$H,'Each Gender Events'!$A71,'Official Medal Table'!$C:$C,'Each Gender Events'!AO$1,'Official Medal Table'!$E:$E,"Mixed")*'Medal values'!$B$3/2
+ COUNTIFS('Official Medal Table'!$I:$I,'Each Gender Events'!$A71,'Official Medal Table'!$C:$C,'Each Gender Events'!AO$1,'Official Medal Table'!$E:$E,"Mixed")*'Medal values'!$B$3/2</f>
        <v>0</v>
      </c>
      <c r="AP71">
        <f>COUNTIFS('Official Medal Table'!$F:$F,'Each Gender Events'!$A71,'Official Medal Table'!$C:$C,'Each Gender Events'!AP$1,'Official Medal Table'!$E:$E,'Each Gender Events'!AP$2)*'Medal values'!$B$1
+ COUNTIFS('Official Medal Table'!$G:$G,'Each Gender Events'!$A71,'Official Medal Table'!$C:$C,'Each Gender Events'!AP$1,'Official Medal Table'!$E:$E,'Each Gender Events'!AP$2)*'Medal values'!$B$2
+ COUNTIFS('Official Medal Table'!$H:$H,'Each Gender Events'!$A71,'Official Medal Table'!$C:$C,'Each Gender Events'!AP$1,'Official Medal Table'!$E:$E,'Each Gender Events'!AP$2)*'Medal values'!$B$3
+ COUNTIFS('Official Medal Table'!$I:$I,'Each Gender Events'!$A71,'Official Medal Table'!$C:$C,'Each Gender Events'!AP$1,'Official Medal Table'!$E:$E,'Each Gender Events'!AP$2)*'Medal values'!$B$3
+ COUNTIFS('Official Medal Table'!$F:$F,'Each Gender Events'!$A71,'Official Medal Table'!$C:$C,'Each Gender Events'!AP$1,'Official Medal Table'!$E:$E,"Mixed")*'Medal values'!$B$1/2
+ COUNTIFS('Official Medal Table'!$G:$G,'Each Gender Events'!$A71,'Official Medal Table'!$C:$C,'Each Gender Events'!AP$1,'Official Medal Table'!$E:$E,"Mixed")*'Medal values'!$B$2/2
+ COUNTIFS('Official Medal Table'!$H:$H,'Each Gender Events'!$A71,'Official Medal Table'!$C:$C,'Each Gender Events'!AP$1,'Official Medal Table'!$E:$E,"Mixed")*'Medal values'!$B$3/2
+ COUNTIFS('Official Medal Table'!$I:$I,'Each Gender Events'!$A71,'Official Medal Table'!$C:$C,'Each Gender Events'!AP$1,'Official Medal Table'!$E:$E,"Mixed")*'Medal values'!$B$3/2</f>
        <v>0</v>
      </c>
      <c r="AQ71">
        <f>COUNTIFS('Official Medal Table'!$F:$F,'Each Gender Events'!$A71,'Official Medal Table'!$C:$C,'Each Gender Events'!AQ$1,'Official Medal Table'!$E:$E,'Each Gender Events'!AQ$2)*'Medal values'!$B$1
+ COUNTIFS('Official Medal Table'!$G:$G,'Each Gender Events'!$A71,'Official Medal Table'!$C:$C,'Each Gender Events'!AQ$1,'Official Medal Table'!$E:$E,'Each Gender Events'!AQ$2)*'Medal values'!$B$2
+ COUNTIFS('Official Medal Table'!$H:$H,'Each Gender Events'!$A71,'Official Medal Table'!$C:$C,'Each Gender Events'!AQ$1,'Official Medal Table'!$E:$E,'Each Gender Events'!AQ$2)*'Medal values'!$B$3
+ COUNTIFS('Official Medal Table'!$I:$I,'Each Gender Events'!$A71,'Official Medal Table'!$C:$C,'Each Gender Events'!AQ$1,'Official Medal Table'!$E:$E,'Each Gender Events'!AQ$2)*'Medal values'!$B$3
+ COUNTIFS('Official Medal Table'!$F:$F,'Each Gender Events'!$A71,'Official Medal Table'!$C:$C,'Each Gender Events'!AQ$1,'Official Medal Table'!$E:$E,"Mixed")*'Medal values'!$B$1/2
+ COUNTIFS('Official Medal Table'!$G:$G,'Each Gender Events'!$A71,'Official Medal Table'!$C:$C,'Each Gender Events'!AQ$1,'Official Medal Table'!$E:$E,"Mixed")*'Medal values'!$B$2/2
+ COUNTIFS('Official Medal Table'!$H:$H,'Each Gender Events'!$A71,'Official Medal Table'!$C:$C,'Each Gender Events'!AQ$1,'Official Medal Table'!$E:$E,"Mixed")*'Medal values'!$B$3/2
+ COUNTIFS('Official Medal Table'!$I:$I,'Each Gender Events'!$A71,'Official Medal Table'!$C:$C,'Each Gender Events'!AQ$1,'Official Medal Table'!$E:$E,"Mixed")*'Medal values'!$B$3/2</f>
        <v>0</v>
      </c>
      <c r="AR71">
        <f>COUNTIFS('Official Medal Table'!$F:$F,'Each Gender Events'!$A71,'Official Medal Table'!$C:$C,'Each Gender Events'!AR$1,'Official Medal Table'!$E:$E,'Each Gender Events'!AR$2)*'Medal values'!$B$1
+ COUNTIFS('Official Medal Table'!$G:$G,'Each Gender Events'!$A71,'Official Medal Table'!$C:$C,'Each Gender Events'!AR$1,'Official Medal Table'!$E:$E,'Each Gender Events'!AR$2)*'Medal values'!$B$2
+ COUNTIFS('Official Medal Table'!$H:$H,'Each Gender Events'!$A71,'Official Medal Table'!$C:$C,'Each Gender Events'!AR$1,'Official Medal Table'!$E:$E,'Each Gender Events'!AR$2)*'Medal values'!$B$3
+ COUNTIFS('Official Medal Table'!$I:$I,'Each Gender Events'!$A71,'Official Medal Table'!$C:$C,'Each Gender Events'!AR$1,'Official Medal Table'!$E:$E,'Each Gender Events'!AR$2)*'Medal values'!$B$3
+ COUNTIFS('Official Medal Table'!$F:$F,'Each Gender Events'!$A71,'Official Medal Table'!$C:$C,'Each Gender Events'!AR$1,'Official Medal Table'!$E:$E,"Mixed")*'Medal values'!$B$1/2
+ COUNTIFS('Official Medal Table'!$G:$G,'Each Gender Events'!$A71,'Official Medal Table'!$C:$C,'Each Gender Events'!AR$1,'Official Medal Table'!$E:$E,"Mixed")*'Medal values'!$B$2/2
+ COUNTIFS('Official Medal Table'!$H:$H,'Each Gender Events'!$A71,'Official Medal Table'!$C:$C,'Each Gender Events'!AR$1,'Official Medal Table'!$E:$E,"Mixed")*'Medal values'!$B$3/2
+ COUNTIFS('Official Medal Table'!$I:$I,'Each Gender Events'!$A71,'Official Medal Table'!$C:$C,'Each Gender Events'!AR$1,'Official Medal Table'!$E:$E,"Mixed")*'Medal values'!$B$3/2</f>
        <v>0</v>
      </c>
      <c r="AS71">
        <f>COUNTIFS('Official Medal Table'!$F:$F,'Each Gender Events'!$A71,'Official Medal Table'!$C:$C,'Each Gender Events'!AS$1,'Official Medal Table'!$E:$E,'Each Gender Events'!AS$2)*'Medal values'!$B$1
+ COUNTIFS('Official Medal Table'!$G:$G,'Each Gender Events'!$A71,'Official Medal Table'!$C:$C,'Each Gender Events'!AS$1,'Official Medal Table'!$E:$E,'Each Gender Events'!AS$2)*'Medal values'!$B$2
+ COUNTIFS('Official Medal Table'!$H:$H,'Each Gender Events'!$A71,'Official Medal Table'!$C:$C,'Each Gender Events'!AS$1,'Official Medal Table'!$E:$E,'Each Gender Events'!AS$2)*'Medal values'!$B$3
+ COUNTIFS('Official Medal Table'!$I:$I,'Each Gender Events'!$A71,'Official Medal Table'!$C:$C,'Each Gender Events'!AS$1,'Official Medal Table'!$E:$E,'Each Gender Events'!AS$2)*'Medal values'!$B$3
+ COUNTIFS('Official Medal Table'!$F:$F,'Each Gender Events'!$A71,'Official Medal Table'!$C:$C,'Each Gender Events'!AS$1,'Official Medal Table'!$E:$E,"Mixed")*'Medal values'!$B$1/2
+ COUNTIFS('Official Medal Table'!$G:$G,'Each Gender Events'!$A71,'Official Medal Table'!$C:$C,'Each Gender Events'!AS$1,'Official Medal Table'!$E:$E,"Mixed")*'Medal values'!$B$2/2
+ COUNTIFS('Official Medal Table'!$H:$H,'Each Gender Events'!$A71,'Official Medal Table'!$C:$C,'Each Gender Events'!AS$1,'Official Medal Table'!$E:$E,"Mixed")*'Medal values'!$B$3/2
+ COUNTIFS('Official Medal Table'!$I:$I,'Each Gender Events'!$A71,'Official Medal Table'!$C:$C,'Each Gender Events'!AS$1,'Official Medal Table'!$E:$E,"Mixed")*'Medal values'!$B$3/2</f>
        <v>0</v>
      </c>
      <c r="AT71">
        <f>COUNTIFS('Official Medal Table'!$F:$F,'Each Gender Events'!$A71,'Official Medal Table'!$C:$C,'Each Gender Events'!AT$1,'Official Medal Table'!$E:$E,'Each Gender Events'!AT$2)*'Medal values'!$B$1
+ COUNTIFS('Official Medal Table'!$G:$G,'Each Gender Events'!$A71,'Official Medal Table'!$C:$C,'Each Gender Events'!AT$1,'Official Medal Table'!$E:$E,'Each Gender Events'!AT$2)*'Medal values'!$B$2
+ COUNTIFS('Official Medal Table'!$H:$H,'Each Gender Events'!$A71,'Official Medal Table'!$C:$C,'Each Gender Events'!AT$1,'Official Medal Table'!$E:$E,'Each Gender Events'!AT$2)*'Medal values'!$B$3
+ COUNTIFS('Official Medal Table'!$I:$I,'Each Gender Events'!$A71,'Official Medal Table'!$C:$C,'Each Gender Events'!AT$1,'Official Medal Table'!$E:$E,'Each Gender Events'!AT$2)*'Medal values'!$B$3
+ COUNTIFS('Official Medal Table'!$F:$F,'Each Gender Events'!$A71,'Official Medal Table'!$C:$C,'Each Gender Events'!AT$1,'Official Medal Table'!$E:$E,"Mixed")*'Medal values'!$B$1/2
+ COUNTIFS('Official Medal Table'!$G:$G,'Each Gender Events'!$A71,'Official Medal Table'!$C:$C,'Each Gender Events'!AT$1,'Official Medal Table'!$E:$E,"Mixed")*'Medal values'!$B$2/2
+ COUNTIFS('Official Medal Table'!$H:$H,'Each Gender Events'!$A71,'Official Medal Table'!$C:$C,'Each Gender Events'!AT$1,'Official Medal Table'!$E:$E,"Mixed")*'Medal values'!$B$3/2
+ COUNTIFS('Official Medal Table'!$I:$I,'Each Gender Events'!$A71,'Official Medal Table'!$C:$C,'Each Gender Events'!AT$1,'Official Medal Table'!$E:$E,"Mixed")*'Medal values'!$B$3/2</f>
        <v>0</v>
      </c>
      <c r="AU71">
        <f>COUNTIFS('Official Medal Table'!$F:$F,'Each Gender Events'!$A71,'Official Medal Table'!$C:$C,'Each Gender Events'!AU$1,'Official Medal Table'!$E:$E,'Each Gender Events'!AU$2)*'Medal values'!$B$1
+ COUNTIFS('Official Medal Table'!$G:$G,'Each Gender Events'!$A71,'Official Medal Table'!$C:$C,'Each Gender Events'!AU$1,'Official Medal Table'!$E:$E,'Each Gender Events'!AU$2)*'Medal values'!$B$2
+ COUNTIFS('Official Medal Table'!$H:$H,'Each Gender Events'!$A71,'Official Medal Table'!$C:$C,'Each Gender Events'!AU$1,'Official Medal Table'!$E:$E,'Each Gender Events'!AU$2)*'Medal values'!$B$3
+ COUNTIFS('Official Medal Table'!$I:$I,'Each Gender Events'!$A71,'Official Medal Table'!$C:$C,'Each Gender Events'!AU$1,'Official Medal Table'!$E:$E,'Each Gender Events'!AU$2)*'Medal values'!$B$3
+ COUNTIFS('Official Medal Table'!$F:$F,'Each Gender Events'!$A71,'Official Medal Table'!$C:$C,'Each Gender Events'!AU$1,'Official Medal Table'!$E:$E,"Mixed")*'Medal values'!$B$1/2
+ COUNTIFS('Official Medal Table'!$G:$G,'Each Gender Events'!$A71,'Official Medal Table'!$C:$C,'Each Gender Events'!AU$1,'Official Medal Table'!$E:$E,"Mixed")*'Medal values'!$B$2/2
+ COUNTIFS('Official Medal Table'!$H:$H,'Each Gender Events'!$A71,'Official Medal Table'!$C:$C,'Each Gender Events'!AU$1,'Official Medal Table'!$E:$E,"Mixed")*'Medal values'!$B$3/2
+ COUNTIFS('Official Medal Table'!$I:$I,'Each Gender Events'!$A71,'Official Medal Table'!$C:$C,'Each Gender Events'!AU$1,'Official Medal Table'!$E:$E,"Mixed")*'Medal values'!$B$3/2</f>
        <v>0</v>
      </c>
      <c r="AV71">
        <f>COUNTIFS('Official Medal Table'!$F:$F,'Each Gender Events'!$A71,'Official Medal Table'!$C:$C,'Each Gender Events'!AV$1,'Official Medal Table'!$E:$E,'Each Gender Events'!AV$2)*'Medal values'!$B$1
+ COUNTIFS('Official Medal Table'!$G:$G,'Each Gender Events'!$A71,'Official Medal Table'!$C:$C,'Each Gender Events'!AV$1,'Official Medal Table'!$E:$E,'Each Gender Events'!AV$2)*'Medal values'!$B$2
+ COUNTIFS('Official Medal Table'!$H:$H,'Each Gender Events'!$A71,'Official Medal Table'!$C:$C,'Each Gender Events'!AV$1,'Official Medal Table'!$E:$E,'Each Gender Events'!AV$2)*'Medal values'!$B$3
+ COUNTIFS('Official Medal Table'!$I:$I,'Each Gender Events'!$A71,'Official Medal Table'!$C:$C,'Each Gender Events'!AV$1,'Official Medal Table'!$E:$E,'Each Gender Events'!AV$2)*'Medal values'!$B$3
+ COUNTIFS('Official Medal Table'!$F:$F,'Each Gender Events'!$A71,'Official Medal Table'!$C:$C,'Each Gender Events'!AV$1,'Official Medal Table'!$E:$E,"Mixed")*'Medal values'!$B$1/2
+ COUNTIFS('Official Medal Table'!$G:$G,'Each Gender Events'!$A71,'Official Medal Table'!$C:$C,'Each Gender Events'!AV$1,'Official Medal Table'!$E:$E,"Mixed")*'Medal values'!$B$2/2
+ COUNTIFS('Official Medal Table'!$H:$H,'Each Gender Events'!$A71,'Official Medal Table'!$C:$C,'Each Gender Events'!AV$1,'Official Medal Table'!$E:$E,"Mixed")*'Medal values'!$B$3/2
+ COUNTIFS('Official Medal Table'!$I:$I,'Each Gender Events'!$A71,'Official Medal Table'!$C:$C,'Each Gender Events'!AV$1,'Official Medal Table'!$E:$E,"Mixed")*'Medal values'!$B$3/2</f>
        <v>0</v>
      </c>
      <c r="AW71">
        <f>COUNTIFS('Official Medal Table'!$F:$F,'Each Gender Events'!$A71,'Official Medal Table'!$C:$C,'Each Gender Events'!AW$1,'Official Medal Table'!$E:$E,'Each Gender Events'!AW$2)*'Medal values'!$B$1
+ COUNTIFS('Official Medal Table'!$G:$G,'Each Gender Events'!$A71,'Official Medal Table'!$C:$C,'Each Gender Events'!AW$1,'Official Medal Table'!$E:$E,'Each Gender Events'!AW$2)*'Medal values'!$B$2
+ COUNTIFS('Official Medal Table'!$H:$H,'Each Gender Events'!$A71,'Official Medal Table'!$C:$C,'Each Gender Events'!AW$1,'Official Medal Table'!$E:$E,'Each Gender Events'!AW$2)*'Medal values'!$B$3
+ COUNTIFS('Official Medal Table'!$I:$I,'Each Gender Events'!$A71,'Official Medal Table'!$C:$C,'Each Gender Events'!AW$1,'Official Medal Table'!$E:$E,'Each Gender Events'!AW$2)*'Medal values'!$B$3
+ COUNTIFS('Official Medal Table'!$F:$F,'Each Gender Events'!$A71,'Official Medal Table'!$C:$C,'Each Gender Events'!AW$1,'Official Medal Table'!$E:$E,"Mixed")*'Medal values'!$B$1/2
+ COUNTIFS('Official Medal Table'!$G:$G,'Each Gender Events'!$A71,'Official Medal Table'!$C:$C,'Each Gender Events'!AW$1,'Official Medal Table'!$E:$E,"Mixed")*'Medal values'!$B$2/2
+ COUNTIFS('Official Medal Table'!$H:$H,'Each Gender Events'!$A71,'Official Medal Table'!$C:$C,'Each Gender Events'!AW$1,'Official Medal Table'!$E:$E,"Mixed")*'Medal values'!$B$3/2
+ COUNTIFS('Official Medal Table'!$I:$I,'Each Gender Events'!$A71,'Official Medal Table'!$C:$C,'Each Gender Events'!AW$1,'Official Medal Table'!$E:$E,"Mixed")*'Medal values'!$B$3/2</f>
        <v>0</v>
      </c>
      <c r="AX71">
        <f>COUNTIFS('Official Medal Table'!$F:$F,'Each Gender Events'!$A71,'Official Medal Table'!$C:$C,'Each Gender Events'!AX$1,'Official Medal Table'!$E:$E,'Each Gender Events'!AX$2)*'Medal values'!$B$1
+ COUNTIFS('Official Medal Table'!$G:$G,'Each Gender Events'!$A71,'Official Medal Table'!$C:$C,'Each Gender Events'!AX$1,'Official Medal Table'!$E:$E,'Each Gender Events'!AX$2)*'Medal values'!$B$2
+ COUNTIFS('Official Medal Table'!$H:$H,'Each Gender Events'!$A71,'Official Medal Table'!$C:$C,'Each Gender Events'!AX$1,'Official Medal Table'!$E:$E,'Each Gender Events'!AX$2)*'Medal values'!$B$3
+ COUNTIFS('Official Medal Table'!$I:$I,'Each Gender Events'!$A71,'Official Medal Table'!$C:$C,'Each Gender Events'!AX$1,'Official Medal Table'!$E:$E,'Each Gender Events'!AX$2)*'Medal values'!$B$3
+ COUNTIFS('Official Medal Table'!$F:$F,'Each Gender Events'!$A71,'Official Medal Table'!$C:$C,'Each Gender Events'!AX$1,'Official Medal Table'!$E:$E,"Mixed")*'Medal values'!$B$1/2
+ COUNTIFS('Official Medal Table'!$G:$G,'Each Gender Events'!$A71,'Official Medal Table'!$C:$C,'Each Gender Events'!AX$1,'Official Medal Table'!$E:$E,"Mixed")*'Medal values'!$B$2/2
+ COUNTIFS('Official Medal Table'!$H:$H,'Each Gender Events'!$A71,'Official Medal Table'!$C:$C,'Each Gender Events'!AX$1,'Official Medal Table'!$E:$E,"Mixed")*'Medal values'!$B$3/2
+ COUNTIFS('Official Medal Table'!$I:$I,'Each Gender Events'!$A71,'Official Medal Table'!$C:$C,'Each Gender Events'!AX$1,'Official Medal Table'!$E:$E,"Mixed")*'Medal values'!$B$3/2</f>
        <v>0</v>
      </c>
      <c r="AY71">
        <f>COUNTIFS('Official Medal Table'!$F:$F,'Each Gender Events'!$A71,'Official Medal Table'!$C:$C,'Each Gender Events'!AY$1,'Official Medal Table'!$E:$E,'Each Gender Events'!AY$2)*'Medal values'!$B$1
+ COUNTIFS('Official Medal Table'!$G:$G,'Each Gender Events'!$A71,'Official Medal Table'!$C:$C,'Each Gender Events'!AY$1,'Official Medal Table'!$E:$E,'Each Gender Events'!AY$2)*'Medal values'!$B$2
+ COUNTIFS('Official Medal Table'!$H:$H,'Each Gender Events'!$A71,'Official Medal Table'!$C:$C,'Each Gender Events'!AY$1,'Official Medal Table'!$E:$E,'Each Gender Events'!AY$2)*'Medal values'!$B$3
+ COUNTIFS('Official Medal Table'!$I:$I,'Each Gender Events'!$A71,'Official Medal Table'!$C:$C,'Each Gender Events'!AY$1,'Official Medal Table'!$E:$E,'Each Gender Events'!AY$2)*'Medal values'!$B$3
+ COUNTIFS('Official Medal Table'!$F:$F,'Each Gender Events'!$A71,'Official Medal Table'!$C:$C,'Each Gender Events'!AY$1,'Official Medal Table'!$E:$E,"Mixed")*'Medal values'!$B$1/2
+ COUNTIFS('Official Medal Table'!$G:$G,'Each Gender Events'!$A71,'Official Medal Table'!$C:$C,'Each Gender Events'!AY$1,'Official Medal Table'!$E:$E,"Mixed")*'Medal values'!$B$2/2
+ COUNTIFS('Official Medal Table'!$H:$H,'Each Gender Events'!$A71,'Official Medal Table'!$C:$C,'Each Gender Events'!AY$1,'Official Medal Table'!$E:$E,"Mixed")*'Medal values'!$B$3/2
+ COUNTIFS('Official Medal Table'!$I:$I,'Each Gender Events'!$A71,'Official Medal Table'!$C:$C,'Each Gender Events'!AY$1,'Official Medal Table'!$E:$E,"Mixed")*'Medal values'!$B$3/2</f>
        <v>0</v>
      </c>
      <c r="AZ71">
        <f>COUNTIFS('Official Medal Table'!$F:$F,'Each Gender Events'!$A71,'Official Medal Table'!$C:$C,'Each Gender Events'!AZ$1,'Official Medal Table'!$E:$E,'Each Gender Events'!AZ$2)*'Medal values'!$B$1
+ COUNTIFS('Official Medal Table'!$G:$G,'Each Gender Events'!$A71,'Official Medal Table'!$C:$C,'Each Gender Events'!AZ$1,'Official Medal Table'!$E:$E,'Each Gender Events'!AZ$2)*'Medal values'!$B$2
+ COUNTIFS('Official Medal Table'!$H:$H,'Each Gender Events'!$A71,'Official Medal Table'!$C:$C,'Each Gender Events'!AZ$1,'Official Medal Table'!$E:$E,'Each Gender Events'!AZ$2)*'Medal values'!$B$3
+ COUNTIFS('Official Medal Table'!$I:$I,'Each Gender Events'!$A71,'Official Medal Table'!$C:$C,'Each Gender Events'!AZ$1,'Official Medal Table'!$E:$E,'Each Gender Events'!AZ$2)*'Medal values'!$B$3
+ COUNTIFS('Official Medal Table'!$F:$F,'Each Gender Events'!$A71,'Official Medal Table'!$C:$C,'Each Gender Events'!AZ$1,'Official Medal Table'!$E:$E,"Mixed")*'Medal values'!$B$1/2
+ COUNTIFS('Official Medal Table'!$G:$G,'Each Gender Events'!$A71,'Official Medal Table'!$C:$C,'Each Gender Events'!AZ$1,'Official Medal Table'!$E:$E,"Mixed")*'Medal values'!$B$2/2
+ COUNTIFS('Official Medal Table'!$H:$H,'Each Gender Events'!$A71,'Official Medal Table'!$C:$C,'Each Gender Events'!AZ$1,'Official Medal Table'!$E:$E,"Mixed")*'Medal values'!$B$3/2
+ COUNTIFS('Official Medal Table'!$I:$I,'Each Gender Events'!$A71,'Official Medal Table'!$C:$C,'Each Gender Events'!AZ$1,'Official Medal Table'!$E:$E,"Mixed")*'Medal values'!$B$3/2</f>
        <v>0</v>
      </c>
      <c r="BA71">
        <f>COUNTIFS('Official Medal Table'!$F:$F,'Each Gender Events'!$A71,'Official Medal Table'!$C:$C,'Each Gender Events'!BA$1,'Official Medal Table'!$E:$E,'Each Gender Events'!BA$2)*'Medal values'!$B$1
+ COUNTIFS('Official Medal Table'!$G:$G,'Each Gender Events'!$A71,'Official Medal Table'!$C:$C,'Each Gender Events'!BA$1,'Official Medal Table'!$E:$E,'Each Gender Events'!BA$2)*'Medal values'!$B$2
+ COUNTIFS('Official Medal Table'!$H:$H,'Each Gender Events'!$A71,'Official Medal Table'!$C:$C,'Each Gender Events'!BA$1,'Official Medal Table'!$E:$E,'Each Gender Events'!BA$2)*'Medal values'!$B$3
+ COUNTIFS('Official Medal Table'!$I:$I,'Each Gender Events'!$A71,'Official Medal Table'!$C:$C,'Each Gender Events'!BA$1,'Official Medal Table'!$E:$E,'Each Gender Events'!BA$2)*'Medal values'!$B$3
+ COUNTIFS('Official Medal Table'!$F:$F,'Each Gender Events'!$A71,'Official Medal Table'!$C:$C,'Each Gender Events'!BA$1,'Official Medal Table'!$E:$E,"Mixed")*'Medal values'!$B$1/2
+ COUNTIFS('Official Medal Table'!$G:$G,'Each Gender Events'!$A71,'Official Medal Table'!$C:$C,'Each Gender Events'!BA$1,'Official Medal Table'!$E:$E,"Mixed")*'Medal values'!$B$2/2
+ COUNTIFS('Official Medal Table'!$H:$H,'Each Gender Events'!$A71,'Official Medal Table'!$C:$C,'Each Gender Events'!BA$1,'Official Medal Table'!$E:$E,"Mixed")*'Medal values'!$B$3/2
+ COUNTIFS('Official Medal Table'!$I:$I,'Each Gender Events'!$A71,'Official Medal Table'!$C:$C,'Each Gender Events'!BA$1,'Official Medal Table'!$E:$E,"Mixed")*'Medal values'!$B$3/2</f>
        <v>0</v>
      </c>
      <c r="BB71">
        <f>COUNTIFS('Official Medal Table'!$F:$F,'Each Gender Events'!$A71,'Official Medal Table'!$C:$C,'Each Gender Events'!BB$1,'Official Medal Table'!$E:$E,'Each Gender Events'!BB$2)*'Medal values'!$B$1
+ COUNTIFS('Official Medal Table'!$G:$G,'Each Gender Events'!$A71,'Official Medal Table'!$C:$C,'Each Gender Events'!BB$1,'Official Medal Table'!$E:$E,'Each Gender Events'!BB$2)*'Medal values'!$B$2
+ COUNTIFS('Official Medal Table'!$H:$H,'Each Gender Events'!$A71,'Official Medal Table'!$C:$C,'Each Gender Events'!BB$1,'Official Medal Table'!$E:$E,'Each Gender Events'!BB$2)*'Medal values'!$B$3
+ COUNTIFS('Official Medal Table'!$I:$I,'Each Gender Events'!$A71,'Official Medal Table'!$C:$C,'Each Gender Events'!BB$1,'Official Medal Table'!$E:$E,'Each Gender Events'!BB$2)*'Medal values'!$B$3
+ COUNTIFS('Official Medal Table'!$F:$F,'Each Gender Events'!$A71,'Official Medal Table'!$C:$C,'Each Gender Events'!BB$1,'Official Medal Table'!$E:$E,"Mixed")*'Medal values'!$B$1/2
+ COUNTIFS('Official Medal Table'!$G:$G,'Each Gender Events'!$A71,'Official Medal Table'!$C:$C,'Each Gender Events'!BB$1,'Official Medal Table'!$E:$E,"Mixed")*'Medal values'!$B$2/2
+ COUNTIFS('Official Medal Table'!$H:$H,'Each Gender Events'!$A71,'Official Medal Table'!$C:$C,'Each Gender Events'!BB$1,'Official Medal Table'!$E:$E,"Mixed")*'Medal values'!$B$3/2
+ COUNTIFS('Official Medal Table'!$I:$I,'Each Gender Events'!$A71,'Official Medal Table'!$C:$C,'Each Gender Events'!BB$1,'Official Medal Table'!$E:$E,"Mixed")*'Medal values'!$B$3/2</f>
        <v>0</v>
      </c>
      <c r="BC71">
        <f>COUNTIFS('Official Medal Table'!$F:$F,'Each Gender Events'!$A71,'Official Medal Table'!$C:$C,'Each Gender Events'!BC$1,'Official Medal Table'!$E:$E,'Each Gender Events'!BC$2)*'Medal values'!$B$1
+ COUNTIFS('Official Medal Table'!$G:$G,'Each Gender Events'!$A71,'Official Medal Table'!$C:$C,'Each Gender Events'!BC$1,'Official Medal Table'!$E:$E,'Each Gender Events'!BC$2)*'Medal values'!$B$2
+ COUNTIFS('Official Medal Table'!$H:$H,'Each Gender Events'!$A71,'Official Medal Table'!$C:$C,'Each Gender Events'!BC$1,'Official Medal Table'!$E:$E,'Each Gender Events'!BC$2)*'Medal values'!$B$3
+ COUNTIFS('Official Medal Table'!$I:$I,'Each Gender Events'!$A71,'Official Medal Table'!$C:$C,'Each Gender Events'!BC$1,'Official Medal Table'!$E:$E,'Each Gender Events'!BC$2)*'Medal values'!$B$3
+ COUNTIFS('Official Medal Table'!$F:$F,'Each Gender Events'!$A71,'Official Medal Table'!$C:$C,'Each Gender Events'!BC$1,'Official Medal Table'!$E:$E,"Mixed")*'Medal values'!$B$1/2
+ COUNTIFS('Official Medal Table'!$G:$G,'Each Gender Events'!$A71,'Official Medal Table'!$C:$C,'Each Gender Events'!BC$1,'Official Medal Table'!$E:$E,"Mixed")*'Medal values'!$B$2/2
+ COUNTIFS('Official Medal Table'!$H:$H,'Each Gender Events'!$A71,'Official Medal Table'!$C:$C,'Each Gender Events'!BC$1,'Official Medal Table'!$E:$E,"Mixed")*'Medal values'!$B$3/2
+ COUNTIFS('Official Medal Table'!$I:$I,'Each Gender Events'!$A71,'Official Medal Table'!$C:$C,'Each Gender Events'!BC$1,'Official Medal Table'!$E:$E,"Mixed")*'Medal values'!$B$3/2</f>
        <v>0</v>
      </c>
      <c r="BD71">
        <f>COUNTIFS('Official Medal Table'!$F:$F,'Each Gender Events'!$A71,'Official Medal Table'!$C:$C,'Each Gender Events'!BD$1,'Official Medal Table'!$E:$E,'Each Gender Events'!BD$2)*'Medal values'!$B$1
+ COUNTIFS('Official Medal Table'!$G:$G,'Each Gender Events'!$A71,'Official Medal Table'!$C:$C,'Each Gender Events'!BD$1,'Official Medal Table'!$E:$E,'Each Gender Events'!BD$2)*'Medal values'!$B$2
+ COUNTIFS('Official Medal Table'!$H:$H,'Each Gender Events'!$A71,'Official Medal Table'!$C:$C,'Each Gender Events'!BD$1,'Official Medal Table'!$E:$E,'Each Gender Events'!BD$2)*'Medal values'!$B$3
+ COUNTIFS('Official Medal Table'!$I:$I,'Each Gender Events'!$A71,'Official Medal Table'!$C:$C,'Each Gender Events'!BD$1,'Official Medal Table'!$E:$E,'Each Gender Events'!BD$2)*'Medal values'!$B$3
+ COUNTIFS('Official Medal Table'!$F:$F,'Each Gender Events'!$A71,'Official Medal Table'!$C:$C,'Each Gender Events'!BD$1,'Official Medal Table'!$E:$E,"Mixed")*'Medal values'!$B$1/2
+ COUNTIFS('Official Medal Table'!$G:$G,'Each Gender Events'!$A71,'Official Medal Table'!$C:$C,'Each Gender Events'!BD$1,'Official Medal Table'!$E:$E,"Mixed")*'Medal values'!$B$2/2
+ COUNTIFS('Official Medal Table'!$H:$H,'Each Gender Events'!$A71,'Official Medal Table'!$C:$C,'Each Gender Events'!BD$1,'Official Medal Table'!$E:$E,"Mixed")*'Medal values'!$B$3/2
+ COUNTIFS('Official Medal Table'!$I:$I,'Each Gender Events'!$A71,'Official Medal Table'!$C:$C,'Each Gender Events'!BD$1,'Official Medal Table'!$E:$E,"Mixed")*'Medal values'!$B$3/2</f>
        <v>0</v>
      </c>
      <c r="BE71">
        <f>COUNTIFS('Official Medal Table'!$F:$F,'Each Gender Events'!$A71,'Official Medal Table'!$C:$C,'Each Gender Events'!BE$1,'Official Medal Table'!$E:$E,'Each Gender Events'!BE$2)*'Medal values'!$B$1
+ COUNTIFS('Official Medal Table'!$G:$G,'Each Gender Events'!$A71,'Official Medal Table'!$C:$C,'Each Gender Events'!BE$1,'Official Medal Table'!$E:$E,'Each Gender Events'!BE$2)*'Medal values'!$B$2
+ COUNTIFS('Official Medal Table'!$H:$H,'Each Gender Events'!$A71,'Official Medal Table'!$C:$C,'Each Gender Events'!BE$1,'Official Medal Table'!$E:$E,'Each Gender Events'!BE$2)*'Medal values'!$B$3
+ COUNTIFS('Official Medal Table'!$I:$I,'Each Gender Events'!$A71,'Official Medal Table'!$C:$C,'Each Gender Events'!BE$1,'Official Medal Table'!$E:$E,'Each Gender Events'!BE$2)*'Medal values'!$B$3
+ COUNTIFS('Official Medal Table'!$F:$F,'Each Gender Events'!$A71,'Official Medal Table'!$C:$C,'Each Gender Events'!BE$1,'Official Medal Table'!$E:$E,"Mixed")*'Medal values'!$B$1/2
+ COUNTIFS('Official Medal Table'!$G:$G,'Each Gender Events'!$A71,'Official Medal Table'!$C:$C,'Each Gender Events'!BE$1,'Official Medal Table'!$E:$E,"Mixed")*'Medal values'!$B$2/2
+ COUNTIFS('Official Medal Table'!$H:$H,'Each Gender Events'!$A71,'Official Medal Table'!$C:$C,'Each Gender Events'!BE$1,'Official Medal Table'!$E:$E,"Mixed")*'Medal values'!$B$3/2
+ COUNTIFS('Official Medal Table'!$I:$I,'Each Gender Events'!$A71,'Official Medal Table'!$C:$C,'Each Gender Events'!BE$1,'Official Medal Table'!$E:$E,"Mixed")*'Medal values'!$B$3/2</f>
        <v>0</v>
      </c>
      <c r="BF71">
        <f>COUNTIFS('Official Medal Table'!$F:$F,'Each Gender Events'!$A71,'Official Medal Table'!$C:$C,'Each Gender Events'!BF$1,'Official Medal Table'!$E:$E,'Each Gender Events'!BF$2)*'Medal values'!$B$1
+ COUNTIFS('Official Medal Table'!$G:$G,'Each Gender Events'!$A71,'Official Medal Table'!$C:$C,'Each Gender Events'!BF$1,'Official Medal Table'!$E:$E,'Each Gender Events'!BF$2)*'Medal values'!$B$2
+ COUNTIFS('Official Medal Table'!$H:$H,'Each Gender Events'!$A71,'Official Medal Table'!$C:$C,'Each Gender Events'!BF$1,'Official Medal Table'!$E:$E,'Each Gender Events'!BF$2)*'Medal values'!$B$3
+ COUNTIFS('Official Medal Table'!$I:$I,'Each Gender Events'!$A71,'Official Medal Table'!$C:$C,'Each Gender Events'!BF$1,'Official Medal Table'!$E:$E,'Each Gender Events'!BF$2)*'Medal values'!$B$3
+ COUNTIFS('Official Medal Table'!$F:$F,'Each Gender Events'!$A71,'Official Medal Table'!$C:$C,'Each Gender Events'!BF$1,'Official Medal Table'!$E:$E,"Mixed")*'Medal values'!$B$1/2
+ COUNTIFS('Official Medal Table'!$G:$G,'Each Gender Events'!$A71,'Official Medal Table'!$C:$C,'Each Gender Events'!BF$1,'Official Medal Table'!$E:$E,"Mixed")*'Medal values'!$B$2/2
+ COUNTIFS('Official Medal Table'!$H:$H,'Each Gender Events'!$A71,'Official Medal Table'!$C:$C,'Each Gender Events'!BF$1,'Official Medal Table'!$E:$E,"Mixed")*'Medal values'!$B$3/2
+ COUNTIFS('Official Medal Table'!$I:$I,'Each Gender Events'!$A71,'Official Medal Table'!$C:$C,'Each Gender Events'!BF$1,'Official Medal Table'!$E:$E,"Mixed")*'Medal values'!$B$3/2</f>
        <v>0</v>
      </c>
      <c r="BG71">
        <f>COUNTIFS('Official Medal Table'!$F:$F,'Each Gender Events'!$A71,'Official Medal Table'!$C:$C,'Each Gender Events'!BG$1,'Official Medal Table'!$E:$E,'Each Gender Events'!BG$2)*'Medal values'!$B$1
+ COUNTIFS('Official Medal Table'!$G:$G,'Each Gender Events'!$A71,'Official Medal Table'!$C:$C,'Each Gender Events'!BG$1,'Official Medal Table'!$E:$E,'Each Gender Events'!BG$2)*'Medal values'!$B$2
+ COUNTIFS('Official Medal Table'!$H:$H,'Each Gender Events'!$A71,'Official Medal Table'!$C:$C,'Each Gender Events'!BG$1,'Official Medal Table'!$E:$E,'Each Gender Events'!BG$2)*'Medal values'!$B$3
+ COUNTIFS('Official Medal Table'!$I:$I,'Each Gender Events'!$A71,'Official Medal Table'!$C:$C,'Each Gender Events'!BG$1,'Official Medal Table'!$E:$E,'Each Gender Events'!BG$2)*'Medal values'!$B$3
+ COUNTIFS('Official Medal Table'!$F:$F,'Each Gender Events'!$A71,'Official Medal Table'!$C:$C,'Each Gender Events'!BG$1,'Official Medal Table'!$E:$E,"Mixed")*'Medal values'!$B$1/2
+ COUNTIFS('Official Medal Table'!$G:$G,'Each Gender Events'!$A71,'Official Medal Table'!$C:$C,'Each Gender Events'!BG$1,'Official Medal Table'!$E:$E,"Mixed")*'Medal values'!$B$2/2
+ COUNTIFS('Official Medal Table'!$H:$H,'Each Gender Events'!$A71,'Official Medal Table'!$C:$C,'Each Gender Events'!BG$1,'Official Medal Table'!$E:$E,"Mixed")*'Medal values'!$B$3/2
+ COUNTIFS('Official Medal Table'!$I:$I,'Each Gender Events'!$A71,'Official Medal Table'!$C:$C,'Each Gender Events'!BG$1,'Official Medal Table'!$E:$E,"Mixed")*'Medal values'!$B$3/2</f>
        <v>0</v>
      </c>
      <c r="BH71">
        <f>COUNTIFS('Official Medal Table'!$F:$F,'Each Gender Events'!$A71,'Official Medal Table'!$C:$C,'Each Gender Events'!BH$1,'Official Medal Table'!$E:$E,'Each Gender Events'!BH$2)*'Medal values'!$B$1
+ COUNTIFS('Official Medal Table'!$G:$G,'Each Gender Events'!$A71,'Official Medal Table'!$C:$C,'Each Gender Events'!BH$1,'Official Medal Table'!$E:$E,'Each Gender Events'!BH$2)*'Medal values'!$B$2
+ COUNTIFS('Official Medal Table'!$H:$H,'Each Gender Events'!$A71,'Official Medal Table'!$C:$C,'Each Gender Events'!BH$1,'Official Medal Table'!$E:$E,'Each Gender Events'!BH$2)*'Medal values'!$B$3
+ COUNTIFS('Official Medal Table'!$I:$I,'Each Gender Events'!$A71,'Official Medal Table'!$C:$C,'Each Gender Events'!BH$1,'Official Medal Table'!$E:$E,'Each Gender Events'!BH$2)*'Medal values'!$B$3
+ COUNTIFS('Official Medal Table'!$F:$F,'Each Gender Events'!$A71,'Official Medal Table'!$C:$C,'Each Gender Events'!BH$1,'Official Medal Table'!$E:$E,"Mixed")*'Medal values'!$B$1/2
+ COUNTIFS('Official Medal Table'!$G:$G,'Each Gender Events'!$A71,'Official Medal Table'!$C:$C,'Each Gender Events'!BH$1,'Official Medal Table'!$E:$E,"Mixed")*'Medal values'!$B$2/2
+ COUNTIFS('Official Medal Table'!$H:$H,'Each Gender Events'!$A71,'Official Medal Table'!$C:$C,'Each Gender Events'!BH$1,'Official Medal Table'!$E:$E,"Mixed")*'Medal values'!$B$3/2
+ COUNTIFS('Official Medal Table'!$I:$I,'Each Gender Events'!$A71,'Official Medal Table'!$C:$C,'Each Gender Events'!BH$1,'Official Medal Table'!$E:$E,"Mixed")*'Medal values'!$B$3/2</f>
        <v>0</v>
      </c>
      <c r="BI71">
        <f>COUNTIFS('Official Medal Table'!$F:$F,'Each Gender Events'!$A71,'Official Medal Table'!$C:$C,'Each Gender Events'!BI$1,'Official Medal Table'!$E:$E,'Each Gender Events'!BI$2)*'Medal values'!$B$1
+ COUNTIFS('Official Medal Table'!$G:$G,'Each Gender Events'!$A71,'Official Medal Table'!$C:$C,'Each Gender Events'!BI$1,'Official Medal Table'!$E:$E,'Each Gender Events'!BI$2)*'Medal values'!$B$2
+ COUNTIFS('Official Medal Table'!$H:$H,'Each Gender Events'!$A71,'Official Medal Table'!$C:$C,'Each Gender Events'!BI$1,'Official Medal Table'!$E:$E,'Each Gender Events'!BI$2)*'Medal values'!$B$3
+ COUNTIFS('Official Medal Table'!$I:$I,'Each Gender Events'!$A71,'Official Medal Table'!$C:$C,'Each Gender Events'!BI$1,'Official Medal Table'!$E:$E,'Each Gender Events'!BI$2)*'Medal values'!$B$3
+ COUNTIFS('Official Medal Table'!$F:$F,'Each Gender Events'!$A71,'Official Medal Table'!$C:$C,'Each Gender Events'!BI$1,'Official Medal Table'!$E:$E,"Mixed")*'Medal values'!$B$1/2
+ COUNTIFS('Official Medal Table'!$G:$G,'Each Gender Events'!$A71,'Official Medal Table'!$C:$C,'Each Gender Events'!BI$1,'Official Medal Table'!$E:$E,"Mixed")*'Medal values'!$B$2/2
+ COUNTIFS('Official Medal Table'!$H:$H,'Each Gender Events'!$A71,'Official Medal Table'!$C:$C,'Each Gender Events'!BI$1,'Official Medal Table'!$E:$E,"Mixed")*'Medal values'!$B$3/2
+ COUNTIFS('Official Medal Table'!$I:$I,'Each Gender Events'!$A71,'Official Medal Table'!$C:$C,'Each Gender Events'!BI$1,'Official Medal Table'!$E:$E,"Mixed")*'Medal values'!$B$3/2</f>
        <v>0</v>
      </c>
      <c r="BJ71">
        <f>COUNTIFS('Official Medal Table'!$F:$F,'Each Gender Events'!$A71,'Official Medal Table'!$C:$C,'Each Gender Events'!BJ$1,'Official Medal Table'!$E:$E,'Each Gender Events'!BJ$2)*'Medal values'!$B$1
+ COUNTIFS('Official Medal Table'!$G:$G,'Each Gender Events'!$A71,'Official Medal Table'!$C:$C,'Each Gender Events'!BJ$1,'Official Medal Table'!$E:$E,'Each Gender Events'!BJ$2)*'Medal values'!$B$2
+ COUNTIFS('Official Medal Table'!$H:$H,'Each Gender Events'!$A71,'Official Medal Table'!$C:$C,'Each Gender Events'!BJ$1,'Official Medal Table'!$E:$E,'Each Gender Events'!BJ$2)*'Medal values'!$B$3
+ COUNTIFS('Official Medal Table'!$I:$I,'Each Gender Events'!$A71,'Official Medal Table'!$C:$C,'Each Gender Events'!BJ$1,'Official Medal Table'!$E:$E,'Each Gender Events'!BJ$2)*'Medal values'!$B$3
+ COUNTIFS('Official Medal Table'!$F:$F,'Each Gender Events'!$A71,'Official Medal Table'!$C:$C,'Each Gender Events'!BJ$1,'Official Medal Table'!$E:$E,"Mixed")*'Medal values'!$B$1/2
+ COUNTIFS('Official Medal Table'!$G:$G,'Each Gender Events'!$A71,'Official Medal Table'!$C:$C,'Each Gender Events'!BJ$1,'Official Medal Table'!$E:$E,"Mixed")*'Medal values'!$B$2/2
+ COUNTIFS('Official Medal Table'!$H:$H,'Each Gender Events'!$A71,'Official Medal Table'!$C:$C,'Each Gender Events'!BJ$1,'Official Medal Table'!$E:$E,"Mixed")*'Medal values'!$B$3/2
+ COUNTIFS('Official Medal Table'!$I:$I,'Each Gender Events'!$A71,'Official Medal Table'!$C:$C,'Each Gender Events'!BJ$1,'Official Medal Table'!$E:$E,"Mixed")*'Medal values'!$B$3/2</f>
        <v>0</v>
      </c>
      <c r="BK71">
        <f>COUNTIFS('Official Medal Table'!$F:$F,'Each Gender Events'!$A71,'Official Medal Table'!$C:$C,'Each Gender Events'!BK$1,'Official Medal Table'!$E:$E,'Each Gender Events'!BK$2)*'Medal values'!$B$1
+ COUNTIFS('Official Medal Table'!$G:$G,'Each Gender Events'!$A71,'Official Medal Table'!$C:$C,'Each Gender Events'!BK$1,'Official Medal Table'!$E:$E,'Each Gender Events'!BK$2)*'Medal values'!$B$2
+ COUNTIFS('Official Medal Table'!$H:$H,'Each Gender Events'!$A71,'Official Medal Table'!$C:$C,'Each Gender Events'!BK$1,'Official Medal Table'!$E:$E,'Each Gender Events'!BK$2)*'Medal values'!$B$3
+ COUNTIFS('Official Medal Table'!$I:$I,'Each Gender Events'!$A71,'Official Medal Table'!$C:$C,'Each Gender Events'!BK$1,'Official Medal Table'!$E:$E,'Each Gender Events'!BK$2)*'Medal values'!$B$3
+ COUNTIFS('Official Medal Table'!$F:$F,'Each Gender Events'!$A71,'Official Medal Table'!$C:$C,'Each Gender Events'!BK$1,'Official Medal Table'!$E:$E,"Mixed")*'Medal values'!$B$1/2
+ COUNTIFS('Official Medal Table'!$G:$G,'Each Gender Events'!$A71,'Official Medal Table'!$C:$C,'Each Gender Events'!BK$1,'Official Medal Table'!$E:$E,"Mixed")*'Medal values'!$B$2/2
+ COUNTIFS('Official Medal Table'!$H:$H,'Each Gender Events'!$A71,'Official Medal Table'!$C:$C,'Each Gender Events'!BK$1,'Official Medal Table'!$E:$E,"Mixed")*'Medal values'!$B$3/2
+ COUNTIFS('Official Medal Table'!$I:$I,'Each Gender Events'!$A71,'Official Medal Table'!$C:$C,'Each Gender Events'!BK$1,'Official Medal Table'!$E:$E,"Mixed")*'Medal values'!$B$3/2</f>
        <v>0</v>
      </c>
      <c r="BL71">
        <f>COUNTIFS('Official Medal Table'!$F:$F,'Each Gender Events'!$A71,'Official Medal Table'!$C:$C,'Each Gender Events'!BL$1,'Official Medal Table'!$E:$E,'Each Gender Events'!BL$2)*'Medal values'!$B$1
+ COUNTIFS('Official Medal Table'!$G:$G,'Each Gender Events'!$A71,'Official Medal Table'!$C:$C,'Each Gender Events'!BL$1,'Official Medal Table'!$E:$E,'Each Gender Events'!BL$2)*'Medal values'!$B$2
+ COUNTIFS('Official Medal Table'!$H:$H,'Each Gender Events'!$A71,'Official Medal Table'!$C:$C,'Each Gender Events'!BL$1,'Official Medal Table'!$E:$E,'Each Gender Events'!BL$2)*'Medal values'!$B$3
+ COUNTIFS('Official Medal Table'!$I:$I,'Each Gender Events'!$A71,'Official Medal Table'!$C:$C,'Each Gender Events'!BL$1,'Official Medal Table'!$E:$E,'Each Gender Events'!BL$2)*'Medal values'!$B$3
+ COUNTIFS('Official Medal Table'!$F:$F,'Each Gender Events'!$A71,'Official Medal Table'!$C:$C,'Each Gender Events'!BL$1,'Official Medal Table'!$E:$E,"Mixed")*'Medal values'!$B$1/2
+ COUNTIFS('Official Medal Table'!$G:$G,'Each Gender Events'!$A71,'Official Medal Table'!$C:$C,'Each Gender Events'!BL$1,'Official Medal Table'!$E:$E,"Mixed")*'Medal values'!$B$2/2
+ COUNTIFS('Official Medal Table'!$H:$H,'Each Gender Events'!$A71,'Official Medal Table'!$C:$C,'Each Gender Events'!BL$1,'Official Medal Table'!$E:$E,"Mixed")*'Medal values'!$B$3/2
+ COUNTIFS('Official Medal Table'!$I:$I,'Each Gender Events'!$A71,'Official Medal Table'!$C:$C,'Each Gender Events'!BL$1,'Official Medal Table'!$E:$E,"Mixed")*'Medal values'!$B$3/2</f>
        <v>0</v>
      </c>
      <c r="BM71">
        <f>COUNTIFS('Official Medal Table'!$F:$F,'Each Gender Events'!$A71,'Official Medal Table'!$C:$C,'Each Gender Events'!BM$1,'Official Medal Table'!$E:$E,'Each Gender Events'!BM$2)*'Medal values'!$B$1
+ COUNTIFS('Official Medal Table'!$G:$G,'Each Gender Events'!$A71,'Official Medal Table'!$C:$C,'Each Gender Events'!BM$1,'Official Medal Table'!$E:$E,'Each Gender Events'!BM$2)*'Medal values'!$B$2
+ COUNTIFS('Official Medal Table'!$H:$H,'Each Gender Events'!$A71,'Official Medal Table'!$C:$C,'Each Gender Events'!BM$1,'Official Medal Table'!$E:$E,'Each Gender Events'!BM$2)*'Medal values'!$B$3
+ COUNTIFS('Official Medal Table'!$I:$I,'Each Gender Events'!$A71,'Official Medal Table'!$C:$C,'Each Gender Events'!BM$1,'Official Medal Table'!$E:$E,'Each Gender Events'!BM$2)*'Medal values'!$B$3
+ COUNTIFS('Official Medal Table'!$F:$F,'Each Gender Events'!$A71,'Official Medal Table'!$C:$C,'Each Gender Events'!BM$1,'Official Medal Table'!$E:$E,"Mixed")*'Medal values'!$B$1/2
+ COUNTIFS('Official Medal Table'!$G:$G,'Each Gender Events'!$A71,'Official Medal Table'!$C:$C,'Each Gender Events'!BM$1,'Official Medal Table'!$E:$E,"Mixed")*'Medal values'!$B$2/2
+ COUNTIFS('Official Medal Table'!$H:$H,'Each Gender Events'!$A71,'Official Medal Table'!$C:$C,'Each Gender Events'!BM$1,'Official Medal Table'!$E:$E,"Mixed")*'Medal values'!$B$3/2
+ COUNTIFS('Official Medal Table'!$I:$I,'Each Gender Events'!$A71,'Official Medal Table'!$C:$C,'Each Gender Events'!BM$1,'Official Medal Table'!$E:$E,"Mixed")*'Medal values'!$B$3/2</f>
        <v>0</v>
      </c>
      <c r="BN71">
        <f>COUNTIFS('Official Medal Table'!$F:$F,'Each Gender Events'!$A71,'Official Medal Table'!$C:$C,'Each Gender Events'!BN$1,'Official Medal Table'!$E:$E,'Each Gender Events'!BN$2)*'Medal values'!$B$1
+ COUNTIFS('Official Medal Table'!$G:$G,'Each Gender Events'!$A71,'Official Medal Table'!$C:$C,'Each Gender Events'!BN$1,'Official Medal Table'!$E:$E,'Each Gender Events'!BN$2)*'Medal values'!$B$2
+ COUNTIFS('Official Medal Table'!$H:$H,'Each Gender Events'!$A71,'Official Medal Table'!$C:$C,'Each Gender Events'!BN$1,'Official Medal Table'!$E:$E,'Each Gender Events'!BN$2)*'Medal values'!$B$3
+ COUNTIFS('Official Medal Table'!$I:$I,'Each Gender Events'!$A71,'Official Medal Table'!$C:$C,'Each Gender Events'!BN$1,'Official Medal Table'!$E:$E,'Each Gender Events'!BN$2)*'Medal values'!$B$3
+ COUNTIFS('Official Medal Table'!$F:$F,'Each Gender Events'!$A71,'Official Medal Table'!$C:$C,'Each Gender Events'!BN$1,'Official Medal Table'!$E:$E,"Mixed")*'Medal values'!$B$1/2
+ COUNTIFS('Official Medal Table'!$G:$G,'Each Gender Events'!$A71,'Official Medal Table'!$C:$C,'Each Gender Events'!BN$1,'Official Medal Table'!$E:$E,"Mixed")*'Medal values'!$B$2/2
+ COUNTIFS('Official Medal Table'!$H:$H,'Each Gender Events'!$A71,'Official Medal Table'!$C:$C,'Each Gender Events'!BN$1,'Official Medal Table'!$E:$E,"Mixed")*'Medal values'!$B$3/2
+ COUNTIFS('Official Medal Table'!$I:$I,'Each Gender Events'!$A71,'Official Medal Table'!$C:$C,'Each Gender Events'!BN$1,'Official Medal Table'!$E:$E,"Mixed")*'Medal values'!$B$3/2</f>
        <v>0</v>
      </c>
      <c r="BO71">
        <f>COUNTIFS('Official Medal Table'!$F:$F,'Each Gender Events'!$A71,'Official Medal Table'!$C:$C,'Each Gender Events'!BO$1,'Official Medal Table'!$E:$E,'Each Gender Events'!BO$2)*'Medal values'!$B$1
+ COUNTIFS('Official Medal Table'!$G:$G,'Each Gender Events'!$A71,'Official Medal Table'!$C:$C,'Each Gender Events'!BO$1,'Official Medal Table'!$E:$E,'Each Gender Events'!BO$2)*'Medal values'!$B$2
+ COUNTIFS('Official Medal Table'!$H:$H,'Each Gender Events'!$A71,'Official Medal Table'!$C:$C,'Each Gender Events'!BO$1,'Official Medal Table'!$E:$E,'Each Gender Events'!BO$2)*'Medal values'!$B$3
+ COUNTIFS('Official Medal Table'!$I:$I,'Each Gender Events'!$A71,'Official Medal Table'!$C:$C,'Each Gender Events'!BO$1,'Official Medal Table'!$E:$E,'Each Gender Events'!BO$2)*'Medal values'!$B$3
+ COUNTIFS('Official Medal Table'!$F:$F,'Each Gender Events'!$A71,'Official Medal Table'!$C:$C,'Each Gender Events'!BO$1,'Official Medal Table'!$E:$E,"Mixed")*'Medal values'!$B$1/2
+ COUNTIFS('Official Medal Table'!$G:$G,'Each Gender Events'!$A71,'Official Medal Table'!$C:$C,'Each Gender Events'!BO$1,'Official Medal Table'!$E:$E,"Mixed")*'Medal values'!$B$2/2
+ COUNTIFS('Official Medal Table'!$H:$H,'Each Gender Events'!$A71,'Official Medal Table'!$C:$C,'Each Gender Events'!BO$1,'Official Medal Table'!$E:$E,"Mixed")*'Medal values'!$B$3/2
+ COUNTIFS('Official Medal Table'!$I:$I,'Each Gender Events'!$A71,'Official Medal Table'!$C:$C,'Each Gender Events'!BO$1,'Official Medal Table'!$E:$E,"Mixed")*'Medal values'!$B$3/2</f>
        <v>0</v>
      </c>
      <c r="BP71">
        <f>COUNTIFS('Official Medal Table'!$F:$F,'Each Gender Events'!$A71,'Official Medal Table'!$C:$C,'Each Gender Events'!BP$1,'Official Medal Table'!$E:$E,'Each Gender Events'!BP$2)*'Medal values'!$B$1
+ COUNTIFS('Official Medal Table'!$G:$G,'Each Gender Events'!$A71,'Official Medal Table'!$C:$C,'Each Gender Events'!BP$1,'Official Medal Table'!$E:$E,'Each Gender Events'!BP$2)*'Medal values'!$B$2
+ COUNTIFS('Official Medal Table'!$H:$H,'Each Gender Events'!$A71,'Official Medal Table'!$C:$C,'Each Gender Events'!BP$1,'Official Medal Table'!$E:$E,'Each Gender Events'!BP$2)*'Medal values'!$B$3
+ COUNTIFS('Official Medal Table'!$I:$I,'Each Gender Events'!$A71,'Official Medal Table'!$C:$C,'Each Gender Events'!BP$1,'Official Medal Table'!$E:$E,'Each Gender Events'!BP$2)*'Medal values'!$B$3
+ COUNTIFS('Official Medal Table'!$F:$F,'Each Gender Events'!$A71,'Official Medal Table'!$C:$C,'Each Gender Events'!BP$1,'Official Medal Table'!$E:$E,"Mixed")*'Medal values'!$B$1/2
+ COUNTIFS('Official Medal Table'!$G:$G,'Each Gender Events'!$A71,'Official Medal Table'!$C:$C,'Each Gender Events'!BP$1,'Official Medal Table'!$E:$E,"Mixed")*'Medal values'!$B$2/2
+ COUNTIFS('Official Medal Table'!$H:$H,'Each Gender Events'!$A71,'Official Medal Table'!$C:$C,'Each Gender Events'!BP$1,'Official Medal Table'!$E:$E,"Mixed")*'Medal values'!$B$3/2
+ COUNTIFS('Official Medal Table'!$I:$I,'Each Gender Events'!$A71,'Official Medal Table'!$C:$C,'Each Gender Events'!BP$1,'Official Medal Table'!$E:$E,"Mixed")*'Medal values'!$B$3/2</f>
        <v>0</v>
      </c>
      <c r="BQ71">
        <f>COUNTIFS('Official Medal Table'!$F:$F,'Each Gender Events'!$A71,'Official Medal Table'!$C:$C,'Each Gender Events'!BQ$1,'Official Medal Table'!$E:$E,'Each Gender Events'!BQ$2)*'Medal values'!$B$1
+ COUNTIFS('Official Medal Table'!$G:$G,'Each Gender Events'!$A71,'Official Medal Table'!$C:$C,'Each Gender Events'!BQ$1,'Official Medal Table'!$E:$E,'Each Gender Events'!BQ$2)*'Medal values'!$B$2
+ COUNTIFS('Official Medal Table'!$H:$H,'Each Gender Events'!$A71,'Official Medal Table'!$C:$C,'Each Gender Events'!BQ$1,'Official Medal Table'!$E:$E,'Each Gender Events'!BQ$2)*'Medal values'!$B$3
+ COUNTIFS('Official Medal Table'!$I:$I,'Each Gender Events'!$A71,'Official Medal Table'!$C:$C,'Each Gender Events'!BQ$1,'Official Medal Table'!$E:$E,'Each Gender Events'!BQ$2)*'Medal values'!$B$3
+ COUNTIFS('Official Medal Table'!$F:$F,'Each Gender Events'!$A71,'Official Medal Table'!$C:$C,'Each Gender Events'!BQ$1,'Official Medal Table'!$E:$E,"Mixed")*'Medal values'!$B$1/2
+ COUNTIFS('Official Medal Table'!$G:$G,'Each Gender Events'!$A71,'Official Medal Table'!$C:$C,'Each Gender Events'!BQ$1,'Official Medal Table'!$E:$E,"Mixed")*'Medal values'!$B$2/2
+ COUNTIFS('Official Medal Table'!$H:$H,'Each Gender Events'!$A71,'Official Medal Table'!$C:$C,'Each Gender Events'!BQ$1,'Official Medal Table'!$E:$E,"Mixed")*'Medal values'!$B$3/2
+ COUNTIFS('Official Medal Table'!$I:$I,'Each Gender Events'!$A71,'Official Medal Table'!$C:$C,'Each Gender Events'!BQ$1,'Official Medal Table'!$E:$E,"Mixed")*'Medal values'!$B$3/2</f>
        <v>0</v>
      </c>
      <c r="BR71">
        <f>COUNTIFS('Official Medal Table'!$F:$F,'Each Gender Events'!$A71,'Official Medal Table'!$C:$C,'Each Gender Events'!BR$1,'Official Medal Table'!$E:$E,'Each Gender Events'!BR$2)*'Medal values'!$B$1
+ COUNTIFS('Official Medal Table'!$G:$G,'Each Gender Events'!$A71,'Official Medal Table'!$C:$C,'Each Gender Events'!BR$1,'Official Medal Table'!$E:$E,'Each Gender Events'!BR$2)*'Medal values'!$B$2
+ COUNTIFS('Official Medal Table'!$H:$H,'Each Gender Events'!$A71,'Official Medal Table'!$C:$C,'Each Gender Events'!BR$1,'Official Medal Table'!$E:$E,'Each Gender Events'!BR$2)*'Medal values'!$B$3
+ COUNTIFS('Official Medal Table'!$I:$I,'Each Gender Events'!$A71,'Official Medal Table'!$C:$C,'Each Gender Events'!BR$1,'Official Medal Table'!$E:$E,'Each Gender Events'!BR$2)*'Medal values'!$B$3
+ COUNTIFS('Official Medal Table'!$F:$F,'Each Gender Events'!$A71,'Official Medal Table'!$C:$C,'Each Gender Events'!BR$1,'Official Medal Table'!$E:$E,"Mixed")*'Medal values'!$B$1/2
+ COUNTIFS('Official Medal Table'!$G:$G,'Each Gender Events'!$A71,'Official Medal Table'!$C:$C,'Each Gender Events'!BR$1,'Official Medal Table'!$E:$E,"Mixed")*'Medal values'!$B$2/2
+ COUNTIFS('Official Medal Table'!$H:$H,'Each Gender Events'!$A71,'Official Medal Table'!$C:$C,'Each Gender Events'!BR$1,'Official Medal Table'!$E:$E,"Mixed")*'Medal values'!$B$3/2
+ COUNTIFS('Official Medal Table'!$I:$I,'Each Gender Events'!$A71,'Official Medal Table'!$C:$C,'Each Gender Events'!BR$1,'Official Medal Table'!$E:$E,"Mixed")*'Medal values'!$B$3/2</f>
        <v>0</v>
      </c>
      <c r="BS71">
        <f>COUNTIFS('Official Medal Table'!$F:$F,'Each Gender Events'!$A71,'Official Medal Table'!$C:$C,'Each Gender Events'!BS$1,'Official Medal Table'!$E:$E,'Each Gender Events'!BS$2)*'Medal values'!$B$1
+ COUNTIFS('Official Medal Table'!$G:$G,'Each Gender Events'!$A71,'Official Medal Table'!$C:$C,'Each Gender Events'!BS$1,'Official Medal Table'!$E:$E,'Each Gender Events'!BS$2)*'Medal values'!$B$2
+ COUNTIFS('Official Medal Table'!$H:$H,'Each Gender Events'!$A71,'Official Medal Table'!$C:$C,'Each Gender Events'!BS$1,'Official Medal Table'!$E:$E,'Each Gender Events'!BS$2)*'Medal values'!$B$3
+ COUNTIFS('Official Medal Table'!$I:$I,'Each Gender Events'!$A71,'Official Medal Table'!$C:$C,'Each Gender Events'!BS$1,'Official Medal Table'!$E:$E,'Each Gender Events'!BS$2)*'Medal values'!$B$3
+ COUNTIFS('Official Medal Table'!$F:$F,'Each Gender Events'!$A71,'Official Medal Table'!$C:$C,'Each Gender Events'!BS$1,'Official Medal Table'!$E:$E,"Mixed")*'Medal values'!$B$1/2
+ COUNTIFS('Official Medal Table'!$G:$G,'Each Gender Events'!$A71,'Official Medal Table'!$C:$C,'Each Gender Events'!BS$1,'Official Medal Table'!$E:$E,"Mixed")*'Medal values'!$B$2/2
+ COUNTIFS('Official Medal Table'!$H:$H,'Each Gender Events'!$A71,'Official Medal Table'!$C:$C,'Each Gender Events'!BS$1,'Official Medal Table'!$E:$E,"Mixed")*'Medal values'!$B$3/2
+ COUNTIFS('Official Medal Table'!$I:$I,'Each Gender Events'!$A71,'Official Medal Table'!$C:$C,'Each Gender Events'!BS$1,'Official Medal Table'!$E:$E,"Mixed")*'Medal values'!$B$3/2</f>
        <v>0</v>
      </c>
      <c r="BT71">
        <f>COUNTIFS('Official Medal Table'!$F:$F,'Each Gender Events'!$A71,'Official Medal Table'!$C:$C,'Each Gender Events'!BT$1,'Official Medal Table'!$E:$E,'Each Gender Events'!BT$2)*'Medal values'!$B$1
+ COUNTIFS('Official Medal Table'!$G:$G,'Each Gender Events'!$A71,'Official Medal Table'!$C:$C,'Each Gender Events'!BT$1,'Official Medal Table'!$E:$E,'Each Gender Events'!BT$2)*'Medal values'!$B$2
+ COUNTIFS('Official Medal Table'!$H:$H,'Each Gender Events'!$A71,'Official Medal Table'!$C:$C,'Each Gender Events'!BT$1,'Official Medal Table'!$E:$E,'Each Gender Events'!BT$2)*'Medal values'!$B$3
+ COUNTIFS('Official Medal Table'!$I:$I,'Each Gender Events'!$A71,'Official Medal Table'!$C:$C,'Each Gender Events'!BT$1,'Official Medal Table'!$E:$E,'Each Gender Events'!BT$2)*'Medal values'!$B$3
+ COUNTIFS('Official Medal Table'!$F:$F,'Each Gender Events'!$A71,'Official Medal Table'!$C:$C,'Each Gender Events'!BT$1,'Official Medal Table'!$E:$E,"Mixed")*'Medal values'!$B$1/2
+ COUNTIFS('Official Medal Table'!$G:$G,'Each Gender Events'!$A71,'Official Medal Table'!$C:$C,'Each Gender Events'!BT$1,'Official Medal Table'!$E:$E,"Mixed")*'Medal values'!$B$2/2
+ COUNTIFS('Official Medal Table'!$H:$H,'Each Gender Events'!$A71,'Official Medal Table'!$C:$C,'Each Gender Events'!BT$1,'Official Medal Table'!$E:$E,"Mixed")*'Medal values'!$B$3/2
+ COUNTIFS('Official Medal Table'!$I:$I,'Each Gender Events'!$A71,'Official Medal Table'!$C:$C,'Each Gender Events'!BT$1,'Official Medal Table'!$E:$E,"Mixed")*'Medal values'!$B$3/2</f>
        <v>0</v>
      </c>
      <c r="BU71">
        <f>COUNTIFS('Official Medal Table'!$F:$F,'Each Gender Events'!$A71,'Official Medal Table'!$C:$C,'Each Gender Events'!BU$1,'Official Medal Table'!$E:$E,'Each Gender Events'!BU$2)*'Medal values'!$B$1
+ COUNTIFS('Official Medal Table'!$G:$G,'Each Gender Events'!$A71,'Official Medal Table'!$C:$C,'Each Gender Events'!BU$1,'Official Medal Table'!$E:$E,'Each Gender Events'!BU$2)*'Medal values'!$B$2
+ COUNTIFS('Official Medal Table'!$H:$H,'Each Gender Events'!$A71,'Official Medal Table'!$C:$C,'Each Gender Events'!BU$1,'Official Medal Table'!$E:$E,'Each Gender Events'!BU$2)*'Medal values'!$B$3
+ COUNTIFS('Official Medal Table'!$I:$I,'Each Gender Events'!$A71,'Official Medal Table'!$C:$C,'Each Gender Events'!BU$1,'Official Medal Table'!$E:$E,'Each Gender Events'!BU$2)*'Medal values'!$B$3
+ COUNTIFS('Official Medal Table'!$F:$F,'Each Gender Events'!$A71,'Official Medal Table'!$C:$C,'Each Gender Events'!BU$1,'Official Medal Table'!$E:$E,"Mixed")*'Medal values'!$B$1/2
+ COUNTIFS('Official Medal Table'!$G:$G,'Each Gender Events'!$A71,'Official Medal Table'!$C:$C,'Each Gender Events'!BU$1,'Official Medal Table'!$E:$E,"Mixed")*'Medal values'!$B$2/2
+ COUNTIFS('Official Medal Table'!$H:$H,'Each Gender Events'!$A71,'Official Medal Table'!$C:$C,'Each Gender Events'!BU$1,'Official Medal Table'!$E:$E,"Mixed")*'Medal values'!$B$3/2
+ COUNTIFS('Official Medal Table'!$I:$I,'Each Gender Events'!$A71,'Official Medal Table'!$C:$C,'Each Gender Events'!BU$1,'Official Medal Table'!$E:$E,"Mixed")*'Medal values'!$B$3/2</f>
        <v>0</v>
      </c>
      <c r="BV71">
        <f>COUNTIFS('Official Medal Table'!$F:$F,'Each Gender Events'!$A71,'Official Medal Table'!$C:$C,'Each Gender Events'!BV$1,'Official Medal Table'!$E:$E,'Each Gender Events'!BV$2)*'Medal values'!$B$1
+ COUNTIFS('Official Medal Table'!$G:$G,'Each Gender Events'!$A71,'Official Medal Table'!$C:$C,'Each Gender Events'!BV$1,'Official Medal Table'!$E:$E,'Each Gender Events'!BV$2)*'Medal values'!$B$2
+ COUNTIFS('Official Medal Table'!$H:$H,'Each Gender Events'!$A71,'Official Medal Table'!$C:$C,'Each Gender Events'!BV$1,'Official Medal Table'!$E:$E,'Each Gender Events'!BV$2)*'Medal values'!$B$3
+ COUNTIFS('Official Medal Table'!$I:$I,'Each Gender Events'!$A71,'Official Medal Table'!$C:$C,'Each Gender Events'!BV$1,'Official Medal Table'!$E:$E,'Each Gender Events'!BV$2)*'Medal values'!$B$3
+ COUNTIFS('Official Medal Table'!$F:$F,'Each Gender Events'!$A71,'Official Medal Table'!$C:$C,'Each Gender Events'!BV$1,'Official Medal Table'!$E:$E,"Mixed")*'Medal values'!$B$1/2
+ COUNTIFS('Official Medal Table'!$G:$G,'Each Gender Events'!$A71,'Official Medal Table'!$C:$C,'Each Gender Events'!BV$1,'Official Medal Table'!$E:$E,"Mixed")*'Medal values'!$B$2/2
+ COUNTIFS('Official Medal Table'!$H:$H,'Each Gender Events'!$A71,'Official Medal Table'!$C:$C,'Each Gender Events'!BV$1,'Official Medal Table'!$E:$E,"Mixed")*'Medal values'!$B$3/2
+ COUNTIFS('Official Medal Table'!$I:$I,'Each Gender Events'!$A71,'Official Medal Table'!$C:$C,'Each Gender Events'!BV$1,'Official Medal Table'!$E:$E,"Mixed")*'Medal values'!$B$3/2</f>
        <v>0</v>
      </c>
      <c r="BW71">
        <f>COUNTIFS('Official Medal Table'!$F:$F,'Each Gender Events'!$A71,'Official Medal Table'!$C:$C,'Each Gender Events'!BW$1,'Official Medal Table'!$E:$E,'Each Gender Events'!BW$2)*'Medal values'!$B$1
+ COUNTIFS('Official Medal Table'!$G:$G,'Each Gender Events'!$A71,'Official Medal Table'!$C:$C,'Each Gender Events'!BW$1,'Official Medal Table'!$E:$E,'Each Gender Events'!BW$2)*'Medal values'!$B$2
+ COUNTIFS('Official Medal Table'!$H:$H,'Each Gender Events'!$A71,'Official Medal Table'!$C:$C,'Each Gender Events'!BW$1,'Official Medal Table'!$E:$E,'Each Gender Events'!BW$2)*'Medal values'!$B$3
+ COUNTIFS('Official Medal Table'!$I:$I,'Each Gender Events'!$A71,'Official Medal Table'!$C:$C,'Each Gender Events'!BW$1,'Official Medal Table'!$E:$E,'Each Gender Events'!BW$2)*'Medal values'!$B$3
+ COUNTIFS('Official Medal Table'!$F:$F,'Each Gender Events'!$A71,'Official Medal Table'!$C:$C,'Each Gender Events'!BW$1,'Official Medal Table'!$E:$E,"Mixed")*'Medal values'!$B$1/2
+ COUNTIFS('Official Medal Table'!$G:$G,'Each Gender Events'!$A71,'Official Medal Table'!$C:$C,'Each Gender Events'!BW$1,'Official Medal Table'!$E:$E,"Mixed")*'Medal values'!$B$2/2
+ COUNTIFS('Official Medal Table'!$H:$H,'Each Gender Events'!$A71,'Official Medal Table'!$C:$C,'Each Gender Events'!BW$1,'Official Medal Table'!$E:$E,"Mixed")*'Medal values'!$B$3/2
+ COUNTIFS('Official Medal Table'!$I:$I,'Each Gender Events'!$A71,'Official Medal Table'!$C:$C,'Each Gender Events'!BW$1,'Official Medal Table'!$E:$E,"Mixed")*'Medal values'!$B$3/2</f>
        <v>0</v>
      </c>
      <c r="BX71">
        <f>COUNTIFS('Official Medal Table'!$F:$F,'Each Gender Events'!$A71,'Official Medal Table'!$C:$C,'Each Gender Events'!BX$1,'Official Medal Table'!$E:$E,'Each Gender Events'!BX$2)*'Medal values'!$B$1
+ COUNTIFS('Official Medal Table'!$G:$G,'Each Gender Events'!$A71,'Official Medal Table'!$C:$C,'Each Gender Events'!BX$1,'Official Medal Table'!$E:$E,'Each Gender Events'!BX$2)*'Medal values'!$B$2
+ COUNTIFS('Official Medal Table'!$H:$H,'Each Gender Events'!$A71,'Official Medal Table'!$C:$C,'Each Gender Events'!BX$1,'Official Medal Table'!$E:$E,'Each Gender Events'!BX$2)*'Medal values'!$B$3
+ COUNTIFS('Official Medal Table'!$I:$I,'Each Gender Events'!$A71,'Official Medal Table'!$C:$C,'Each Gender Events'!BX$1,'Official Medal Table'!$E:$E,'Each Gender Events'!BX$2)*'Medal values'!$B$3
+ COUNTIFS('Official Medal Table'!$F:$F,'Each Gender Events'!$A71,'Official Medal Table'!$C:$C,'Each Gender Events'!BX$1,'Official Medal Table'!$E:$E,"Mixed")*'Medal values'!$B$1/2
+ COUNTIFS('Official Medal Table'!$G:$G,'Each Gender Events'!$A71,'Official Medal Table'!$C:$C,'Each Gender Events'!BX$1,'Official Medal Table'!$E:$E,"Mixed")*'Medal values'!$B$2/2
+ COUNTIFS('Official Medal Table'!$H:$H,'Each Gender Events'!$A71,'Official Medal Table'!$C:$C,'Each Gender Events'!BX$1,'Official Medal Table'!$E:$E,"Mixed")*'Medal values'!$B$3/2
+ COUNTIFS('Official Medal Table'!$I:$I,'Each Gender Events'!$A71,'Official Medal Table'!$C:$C,'Each Gender Events'!BX$1,'Official Medal Table'!$E:$E,"Mixed")*'Medal values'!$B$3/2</f>
        <v>0</v>
      </c>
      <c r="BY71">
        <f>COUNTIFS('Official Medal Table'!$F:$F,'Each Gender Events'!$A71,'Official Medal Table'!$C:$C,'Each Gender Events'!BY$1,'Official Medal Table'!$E:$E,'Each Gender Events'!BY$2)*'Medal values'!$B$1
+ COUNTIFS('Official Medal Table'!$G:$G,'Each Gender Events'!$A71,'Official Medal Table'!$C:$C,'Each Gender Events'!BY$1,'Official Medal Table'!$E:$E,'Each Gender Events'!BY$2)*'Medal values'!$B$2
+ COUNTIFS('Official Medal Table'!$H:$H,'Each Gender Events'!$A71,'Official Medal Table'!$C:$C,'Each Gender Events'!BY$1,'Official Medal Table'!$E:$E,'Each Gender Events'!BY$2)*'Medal values'!$B$3
+ COUNTIFS('Official Medal Table'!$I:$I,'Each Gender Events'!$A71,'Official Medal Table'!$C:$C,'Each Gender Events'!BY$1,'Official Medal Table'!$E:$E,'Each Gender Events'!BY$2)*'Medal values'!$B$3
+ COUNTIFS('Official Medal Table'!$F:$F,'Each Gender Events'!$A71,'Official Medal Table'!$C:$C,'Each Gender Events'!BY$1,'Official Medal Table'!$E:$E,"Mixed")*'Medal values'!$B$1/2
+ COUNTIFS('Official Medal Table'!$G:$G,'Each Gender Events'!$A71,'Official Medal Table'!$C:$C,'Each Gender Events'!BY$1,'Official Medal Table'!$E:$E,"Mixed")*'Medal values'!$B$2/2
+ COUNTIFS('Official Medal Table'!$H:$H,'Each Gender Events'!$A71,'Official Medal Table'!$C:$C,'Each Gender Events'!BY$1,'Official Medal Table'!$E:$E,"Mixed")*'Medal values'!$B$3/2
+ COUNTIFS('Official Medal Table'!$I:$I,'Each Gender Events'!$A71,'Official Medal Table'!$C:$C,'Each Gender Events'!BY$1,'Official Medal Table'!$E:$E,"Mixed")*'Medal values'!$B$3/2</f>
        <v>0</v>
      </c>
      <c r="BZ71">
        <f>COUNTIFS('Official Medal Table'!$F:$F,'Each Gender Events'!$A71,'Official Medal Table'!$C:$C,'Each Gender Events'!BZ$1,'Official Medal Table'!$E:$E,'Each Gender Events'!BZ$2)*'Medal values'!$B$1
+ COUNTIFS('Official Medal Table'!$G:$G,'Each Gender Events'!$A71,'Official Medal Table'!$C:$C,'Each Gender Events'!BZ$1,'Official Medal Table'!$E:$E,'Each Gender Events'!BZ$2)*'Medal values'!$B$2
+ COUNTIFS('Official Medal Table'!$H:$H,'Each Gender Events'!$A71,'Official Medal Table'!$C:$C,'Each Gender Events'!BZ$1,'Official Medal Table'!$E:$E,'Each Gender Events'!BZ$2)*'Medal values'!$B$3
+ COUNTIFS('Official Medal Table'!$I:$I,'Each Gender Events'!$A71,'Official Medal Table'!$C:$C,'Each Gender Events'!BZ$1,'Official Medal Table'!$E:$E,'Each Gender Events'!BZ$2)*'Medal values'!$B$3
+ COUNTIFS('Official Medal Table'!$F:$F,'Each Gender Events'!$A71,'Official Medal Table'!$C:$C,'Each Gender Events'!BZ$1,'Official Medal Table'!$E:$E,"Mixed")*'Medal values'!$B$1/2
+ COUNTIFS('Official Medal Table'!$G:$G,'Each Gender Events'!$A71,'Official Medal Table'!$C:$C,'Each Gender Events'!BZ$1,'Official Medal Table'!$E:$E,"Mixed")*'Medal values'!$B$2/2
+ COUNTIFS('Official Medal Table'!$H:$H,'Each Gender Events'!$A71,'Official Medal Table'!$C:$C,'Each Gender Events'!BZ$1,'Official Medal Table'!$E:$E,"Mixed")*'Medal values'!$B$3/2
+ COUNTIFS('Official Medal Table'!$I:$I,'Each Gender Events'!$A71,'Official Medal Table'!$C:$C,'Each Gender Events'!BZ$1,'Official Medal Table'!$E:$E,"Mixed")*'Medal values'!$B$3/2</f>
        <v>0</v>
      </c>
      <c r="CA71">
        <f>COUNTIFS('Official Medal Table'!$F:$F,'Each Gender Events'!$A71,'Official Medal Table'!$C:$C,'Each Gender Events'!CA$1,'Official Medal Table'!$E:$E,'Each Gender Events'!CA$2)*'Medal values'!$B$1
+ COUNTIFS('Official Medal Table'!$G:$G,'Each Gender Events'!$A71,'Official Medal Table'!$C:$C,'Each Gender Events'!CA$1,'Official Medal Table'!$E:$E,'Each Gender Events'!CA$2)*'Medal values'!$B$2
+ COUNTIFS('Official Medal Table'!$H:$H,'Each Gender Events'!$A71,'Official Medal Table'!$C:$C,'Each Gender Events'!CA$1,'Official Medal Table'!$E:$E,'Each Gender Events'!CA$2)*'Medal values'!$B$3
+ COUNTIFS('Official Medal Table'!$I:$I,'Each Gender Events'!$A71,'Official Medal Table'!$C:$C,'Each Gender Events'!CA$1,'Official Medal Table'!$E:$E,'Each Gender Events'!CA$2)*'Medal values'!$B$3
+ COUNTIFS('Official Medal Table'!$F:$F,'Each Gender Events'!$A71,'Official Medal Table'!$C:$C,'Each Gender Events'!CA$1,'Official Medal Table'!$E:$E,"Mixed")*'Medal values'!$B$1/2
+ COUNTIFS('Official Medal Table'!$G:$G,'Each Gender Events'!$A71,'Official Medal Table'!$C:$C,'Each Gender Events'!CA$1,'Official Medal Table'!$E:$E,"Mixed")*'Medal values'!$B$2/2
+ COUNTIFS('Official Medal Table'!$H:$H,'Each Gender Events'!$A71,'Official Medal Table'!$C:$C,'Each Gender Events'!CA$1,'Official Medal Table'!$E:$E,"Mixed")*'Medal values'!$B$3/2
+ COUNTIFS('Official Medal Table'!$I:$I,'Each Gender Events'!$A71,'Official Medal Table'!$C:$C,'Each Gender Events'!CA$1,'Official Medal Table'!$E:$E,"Mixed")*'Medal values'!$B$3/2</f>
        <v>0</v>
      </c>
      <c r="CB71">
        <f>COUNTIFS('Official Medal Table'!$F:$F,'Each Gender Events'!$A71,'Official Medal Table'!$C:$C,'Each Gender Events'!CB$1,'Official Medal Table'!$E:$E,'Each Gender Events'!CB$2)*'Medal values'!$B$1
+ COUNTIFS('Official Medal Table'!$G:$G,'Each Gender Events'!$A71,'Official Medal Table'!$C:$C,'Each Gender Events'!CB$1,'Official Medal Table'!$E:$E,'Each Gender Events'!CB$2)*'Medal values'!$B$2
+ COUNTIFS('Official Medal Table'!$H:$H,'Each Gender Events'!$A71,'Official Medal Table'!$C:$C,'Each Gender Events'!CB$1,'Official Medal Table'!$E:$E,'Each Gender Events'!CB$2)*'Medal values'!$B$3
+ COUNTIFS('Official Medal Table'!$I:$I,'Each Gender Events'!$A71,'Official Medal Table'!$C:$C,'Each Gender Events'!CB$1,'Official Medal Table'!$E:$E,'Each Gender Events'!CB$2)*'Medal values'!$B$3
+ COUNTIFS('Official Medal Table'!$F:$F,'Each Gender Events'!$A71,'Official Medal Table'!$C:$C,'Each Gender Events'!CB$1,'Official Medal Table'!$E:$E,"Mixed")*'Medal values'!$B$1/2
+ COUNTIFS('Official Medal Table'!$G:$G,'Each Gender Events'!$A71,'Official Medal Table'!$C:$C,'Each Gender Events'!CB$1,'Official Medal Table'!$E:$E,"Mixed")*'Medal values'!$B$2/2
+ COUNTIFS('Official Medal Table'!$H:$H,'Each Gender Events'!$A71,'Official Medal Table'!$C:$C,'Each Gender Events'!CB$1,'Official Medal Table'!$E:$E,"Mixed")*'Medal values'!$B$3/2
+ COUNTIFS('Official Medal Table'!$I:$I,'Each Gender Events'!$A71,'Official Medal Table'!$C:$C,'Each Gender Events'!CB$1,'Official Medal Table'!$E:$E,"Mixed")*'Medal values'!$B$3/2</f>
        <v>0</v>
      </c>
      <c r="CC71">
        <f>COUNTIFS('Official Medal Table'!$F:$F,'Each Gender Events'!$A71,'Official Medal Table'!$C:$C,'Each Gender Events'!CC$1,'Official Medal Table'!$E:$E,'Each Gender Events'!CC$2)*'Medal values'!$B$1
+ COUNTIFS('Official Medal Table'!$G:$G,'Each Gender Events'!$A71,'Official Medal Table'!$C:$C,'Each Gender Events'!CC$1,'Official Medal Table'!$E:$E,'Each Gender Events'!CC$2)*'Medal values'!$B$2
+ COUNTIFS('Official Medal Table'!$H:$H,'Each Gender Events'!$A71,'Official Medal Table'!$C:$C,'Each Gender Events'!CC$1,'Official Medal Table'!$E:$E,'Each Gender Events'!CC$2)*'Medal values'!$B$3
+ COUNTIFS('Official Medal Table'!$I:$I,'Each Gender Events'!$A71,'Official Medal Table'!$C:$C,'Each Gender Events'!CC$1,'Official Medal Table'!$E:$E,'Each Gender Events'!CC$2)*'Medal values'!$B$3
+ COUNTIFS('Official Medal Table'!$F:$F,'Each Gender Events'!$A71,'Official Medal Table'!$C:$C,'Each Gender Events'!CC$1,'Official Medal Table'!$E:$E,"Mixed")*'Medal values'!$B$1/2
+ COUNTIFS('Official Medal Table'!$G:$G,'Each Gender Events'!$A71,'Official Medal Table'!$C:$C,'Each Gender Events'!CC$1,'Official Medal Table'!$E:$E,"Mixed")*'Medal values'!$B$2/2
+ COUNTIFS('Official Medal Table'!$H:$H,'Each Gender Events'!$A71,'Official Medal Table'!$C:$C,'Each Gender Events'!CC$1,'Official Medal Table'!$E:$E,"Mixed")*'Medal values'!$B$3/2
+ COUNTIFS('Official Medal Table'!$I:$I,'Each Gender Events'!$A71,'Official Medal Table'!$C:$C,'Each Gender Events'!CC$1,'Official Medal Table'!$E:$E,"Mixed")*'Medal values'!$B$3/2</f>
        <v>0</v>
      </c>
      <c r="CD71">
        <f>COUNTIFS('Official Medal Table'!$F:$F,'Each Gender Events'!$A71,'Official Medal Table'!$C:$C,'Each Gender Events'!CD$1,'Official Medal Table'!$E:$E,'Each Gender Events'!CD$2)*'Medal values'!$B$1
+ COUNTIFS('Official Medal Table'!$G:$G,'Each Gender Events'!$A71,'Official Medal Table'!$C:$C,'Each Gender Events'!CD$1,'Official Medal Table'!$E:$E,'Each Gender Events'!CD$2)*'Medal values'!$B$2
+ COUNTIFS('Official Medal Table'!$H:$H,'Each Gender Events'!$A71,'Official Medal Table'!$C:$C,'Each Gender Events'!CD$1,'Official Medal Table'!$E:$E,'Each Gender Events'!CD$2)*'Medal values'!$B$3
+ COUNTIFS('Official Medal Table'!$I:$I,'Each Gender Events'!$A71,'Official Medal Table'!$C:$C,'Each Gender Events'!CD$1,'Official Medal Table'!$E:$E,'Each Gender Events'!CD$2)*'Medal values'!$B$3
+ COUNTIFS('Official Medal Table'!$F:$F,'Each Gender Events'!$A71,'Official Medal Table'!$C:$C,'Each Gender Events'!CD$1,'Official Medal Table'!$E:$E,"Mixed")*'Medal values'!$B$1/2
+ COUNTIFS('Official Medal Table'!$G:$G,'Each Gender Events'!$A71,'Official Medal Table'!$C:$C,'Each Gender Events'!CD$1,'Official Medal Table'!$E:$E,"Mixed")*'Medal values'!$B$2/2
+ COUNTIFS('Official Medal Table'!$H:$H,'Each Gender Events'!$A71,'Official Medal Table'!$C:$C,'Each Gender Events'!CD$1,'Official Medal Table'!$E:$E,"Mixed")*'Medal values'!$B$3/2
+ COUNTIFS('Official Medal Table'!$I:$I,'Each Gender Events'!$A71,'Official Medal Table'!$C:$C,'Each Gender Events'!CD$1,'Official Medal Table'!$E:$E,"Mixed")*'Medal values'!$B$3/2</f>
        <v>0</v>
      </c>
      <c r="CE71">
        <f>COUNTIFS('Official Medal Table'!$F:$F,'Each Gender Events'!$A71,'Official Medal Table'!$C:$C,'Each Gender Events'!CE$1,'Official Medal Table'!$E:$E,'Each Gender Events'!CE$2)*'Medal values'!$B$1
+ COUNTIFS('Official Medal Table'!$G:$G,'Each Gender Events'!$A71,'Official Medal Table'!$C:$C,'Each Gender Events'!CE$1,'Official Medal Table'!$E:$E,'Each Gender Events'!CE$2)*'Medal values'!$B$2
+ COUNTIFS('Official Medal Table'!$H:$H,'Each Gender Events'!$A71,'Official Medal Table'!$C:$C,'Each Gender Events'!CE$1,'Official Medal Table'!$E:$E,'Each Gender Events'!CE$2)*'Medal values'!$B$3
+ COUNTIFS('Official Medal Table'!$I:$I,'Each Gender Events'!$A71,'Official Medal Table'!$C:$C,'Each Gender Events'!CE$1,'Official Medal Table'!$E:$E,'Each Gender Events'!CE$2)*'Medal values'!$B$3
+ COUNTIFS('Official Medal Table'!$F:$F,'Each Gender Events'!$A71,'Official Medal Table'!$C:$C,'Each Gender Events'!CE$1,'Official Medal Table'!$E:$E,"Mixed")*'Medal values'!$B$1/2
+ COUNTIFS('Official Medal Table'!$G:$G,'Each Gender Events'!$A71,'Official Medal Table'!$C:$C,'Each Gender Events'!CE$1,'Official Medal Table'!$E:$E,"Mixed")*'Medal values'!$B$2/2
+ COUNTIFS('Official Medal Table'!$H:$H,'Each Gender Events'!$A71,'Official Medal Table'!$C:$C,'Each Gender Events'!CE$1,'Official Medal Table'!$E:$E,"Mixed")*'Medal values'!$B$3/2
+ COUNTIFS('Official Medal Table'!$I:$I,'Each Gender Events'!$A71,'Official Medal Table'!$C:$C,'Each Gender Events'!CE$1,'Official Medal Table'!$E:$E,"Mixed")*'Medal values'!$B$3/2</f>
        <v>0</v>
      </c>
      <c r="CF71">
        <f>COUNTIFS('Official Medal Table'!$F:$F,'Each Gender Events'!$A71,'Official Medal Table'!$C:$C,'Each Gender Events'!CF$1,'Official Medal Table'!$E:$E,'Each Gender Events'!CF$2)*'Medal values'!$B$1
+ COUNTIFS('Official Medal Table'!$G:$G,'Each Gender Events'!$A71,'Official Medal Table'!$C:$C,'Each Gender Events'!CF$1,'Official Medal Table'!$E:$E,'Each Gender Events'!CF$2)*'Medal values'!$B$2
+ COUNTIFS('Official Medal Table'!$H:$H,'Each Gender Events'!$A71,'Official Medal Table'!$C:$C,'Each Gender Events'!CF$1,'Official Medal Table'!$E:$E,'Each Gender Events'!CF$2)*'Medal values'!$B$3
+ COUNTIFS('Official Medal Table'!$I:$I,'Each Gender Events'!$A71,'Official Medal Table'!$C:$C,'Each Gender Events'!CF$1,'Official Medal Table'!$E:$E,'Each Gender Events'!CF$2)*'Medal values'!$B$3
+ COUNTIFS('Official Medal Table'!$F:$F,'Each Gender Events'!$A71,'Official Medal Table'!$C:$C,'Each Gender Events'!CF$1,'Official Medal Table'!$E:$E,"Mixed")*'Medal values'!$B$1/2
+ COUNTIFS('Official Medal Table'!$G:$G,'Each Gender Events'!$A71,'Official Medal Table'!$C:$C,'Each Gender Events'!CF$1,'Official Medal Table'!$E:$E,"Mixed")*'Medal values'!$B$2/2
+ COUNTIFS('Official Medal Table'!$H:$H,'Each Gender Events'!$A71,'Official Medal Table'!$C:$C,'Each Gender Events'!CF$1,'Official Medal Table'!$E:$E,"Mixed")*'Medal values'!$B$3/2
+ COUNTIFS('Official Medal Table'!$I:$I,'Each Gender Events'!$A71,'Official Medal Table'!$C:$C,'Each Gender Events'!CF$1,'Official Medal Table'!$E:$E,"Mixed")*'Medal values'!$B$3/2</f>
        <v>0</v>
      </c>
      <c r="CG71">
        <f>COUNTIFS('Official Medal Table'!$F:$F,'Each Gender Events'!$A71,'Official Medal Table'!$C:$C,'Each Gender Events'!CG$1,'Official Medal Table'!$E:$E,'Each Gender Events'!CG$2)*'Medal values'!$B$1
+ COUNTIFS('Official Medal Table'!$G:$G,'Each Gender Events'!$A71,'Official Medal Table'!$C:$C,'Each Gender Events'!CG$1,'Official Medal Table'!$E:$E,'Each Gender Events'!CG$2)*'Medal values'!$B$2
+ COUNTIFS('Official Medal Table'!$H:$H,'Each Gender Events'!$A71,'Official Medal Table'!$C:$C,'Each Gender Events'!CG$1,'Official Medal Table'!$E:$E,'Each Gender Events'!CG$2)*'Medal values'!$B$3
+ COUNTIFS('Official Medal Table'!$I:$I,'Each Gender Events'!$A71,'Official Medal Table'!$C:$C,'Each Gender Events'!CG$1,'Official Medal Table'!$E:$E,'Each Gender Events'!CG$2)*'Medal values'!$B$3
+ COUNTIFS('Official Medal Table'!$F:$F,'Each Gender Events'!$A71,'Official Medal Table'!$C:$C,'Each Gender Events'!CG$1,'Official Medal Table'!$E:$E,"Mixed")*'Medal values'!$B$1/2
+ COUNTIFS('Official Medal Table'!$G:$G,'Each Gender Events'!$A71,'Official Medal Table'!$C:$C,'Each Gender Events'!CG$1,'Official Medal Table'!$E:$E,"Mixed")*'Medal values'!$B$2/2
+ COUNTIFS('Official Medal Table'!$H:$H,'Each Gender Events'!$A71,'Official Medal Table'!$C:$C,'Each Gender Events'!CG$1,'Official Medal Table'!$E:$E,"Mixed")*'Medal values'!$B$3/2
+ COUNTIFS('Official Medal Table'!$I:$I,'Each Gender Events'!$A71,'Official Medal Table'!$C:$C,'Each Gender Events'!CG$1,'Official Medal Table'!$E:$E,"Mixed")*'Medal values'!$B$3/2</f>
        <v>0</v>
      </c>
      <c r="CH71">
        <f>COUNTIFS('Official Medal Table'!$F:$F,'Each Gender Events'!$A71,'Official Medal Table'!$C:$C,'Each Gender Events'!CH$1,'Official Medal Table'!$E:$E,'Each Gender Events'!CH$2)*'Medal values'!$B$1
+ COUNTIFS('Official Medal Table'!$G:$G,'Each Gender Events'!$A71,'Official Medal Table'!$C:$C,'Each Gender Events'!CH$1,'Official Medal Table'!$E:$E,'Each Gender Events'!CH$2)*'Medal values'!$B$2
+ COUNTIFS('Official Medal Table'!$H:$H,'Each Gender Events'!$A71,'Official Medal Table'!$C:$C,'Each Gender Events'!CH$1,'Official Medal Table'!$E:$E,'Each Gender Events'!CH$2)*'Medal values'!$B$3
+ COUNTIFS('Official Medal Table'!$I:$I,'Each Gender Events'!$A71,'Official Medal Table'!$C:$C,'Each Gender Events'!CH$1,'Official Medal Table'!$E:$E,'Each Gender Events'!CH$2)*'Medal values'!$B$3
+ COUNTIFS('Official Medal Table'!$F:$F,'Each Gender Events'!$A71,'Official Medal Table'!$C:$C,'Each Gender Events'!CH$1,'Official Medal Table'!$E:$E,"Mixed")*'Medal values'!$B$1/2
+ COUNTIFS('Official Medal Table'!$G:$G,'Each Gender Events'!$A71,'Official Medal Table'!$C:$C,'Each Gender Events'!CH$1,'Official Medal Table'!$E:$E,"Mixed")*'Medal values'!$B$2/2
+ COUNTIFS('Official Medal Table'!$H:$H,'Each Gender Events'!$A71,'Official Medal Table'!$C:$C,'Each Gender Events'!CH$1,'Official Medal Table'!$E:$E,"Mixed")*'Medal values'!$B$3/2
+ COUNTIFS('Official Medal Table'!$I:$I,'Each Gender Events'!$A71,'Official Medal Table'!$C:$C,'Each Gender Events'!CH$1,'Official Medal Table'!$E:$E,"Mixed")*'Medal values'!$B$3/2</f>
        <v>0</v>
      </c>
      <c r="CI71">
        <f>COUNTIFS('Official Medal Table'!$F:$F,'Each Gender Events'!$A71,'Official Medal Table'!$C:$C,'Each Gender Events'!CI$1,'Official Medal Table'!$E:$E,'Each Gender Events'!CI$2)*'Medal values'!$B$1
+ COUNTIFS('Official Medal Table'!$G:$G,'Each Gender Events'!$A71,'Official Medal Table'!$C:$C,'Each Gender Events'!CI$1,'Official Medal Table'!$E:$E,'Each Gender Events'!CI$2)*'Medal values'!$B$2
+ COUNTIFS('Official Medal Table'!$H:$H,'Each Gender Events'!$A71,'Official Medal Table'!$C:$C,'Each Gender Events'!CI$1,'Official Medal Table'!$E:$E,'Each Gender Events'!CI$2)*'Medal values'!$B$3
+ COUNTIFS('Official Medal Table'!$I:$I,'Each Gender Events'!$A71,'Official Medal Table'!$C:$C,'Each Gender Events'!CI$1,'Official Medal Table'!$E:$E,'Each Gender Events'!CI$2)*'Medal values'!$B$3
+ COUNTIFS('Official Medal Table'!$F:$F,'Each Gender Events'!$A71,'Official Medal Table'!$C:$C,'Each Gender Events'!CI$1,'Official Medal Table'!$E:$E,"Mixed")*'Medal values'!$B$1/2
+ COUNTIFS('Official Medal Table'!$G:$G,'Each Gender Events'!$A71,'Official Medal Table'!$C:$C,'Each Gender Events'!CI$1,'Official Medal Table'!$E:$E,"Mixed")*'Medal values'!$B$2/2
+ COUNTIFS('Official Medal Table'!$H:$H,'Each Gender Events'!$A71,'Official Medal Table'!$C:$C,'Each Gender Events'!CI$1,'Official Medal Table'!$E:$E,"Mixed")*'Medal values'!$B$3/2
+ COUNTIFS('Official Medal Table'!$I:$I,'Each Gender Events'!$A71,'Official Medal Table'!$C:$C,'Each Gender Events'!CI$1,'Official Medal Table'!$E:$E,"Mixed")*'Medal values'!$B$3/2</f>
        <v>0</v>
      </c>
      <c r="CJ71">
        <f>COUNTIFS('Official Medal Table'!$F:$F,'Each Gender Events'!$A71,'Official Medal Table'!$C:$C,'Each Gender Events'!CJ$1,'Official Medal Table'!$E:$E,'Each Gender Events'!CJ$2)*'Medal values'!$B$1
+ COUNTIFS('Official Medal Table'!$G:$G,'Each Gender Events'!$A71,'Official Medal Table'!$C:$C,'Each Gender Events'!CJ$1,'Official Medal Table'!$E:$E,'Each Gender Events'!CJ$2)*'Medal values'!$B$2
+ COUNTIFS('Official Medal Table'!$H:$H,'Each Gender Events'!$A71,'Official Medal Table'!$C:$C,'Each Gender Events'!CJ$1,'Official Medal Table'!$E:$E,'Each Gender Events'!CJ$2)*'Medal values'!$B$3
+ COUNTIFS('Official Medal Table'!$I:$I,'Each Gender Events'!$A71,'Official Medal Table'!$C:$C,'Each Gender Events'!CJ$1,'Official Medal Table'!$E:$E,'Each Gender Events'!CJ$2)*'Medal values'!$B$3
+ COUNTIFS('Official Medal Table'!$F:$F,'Each Gender Events'!$A71,'Official Medal Table'!$C:$C,'Each Gender Events'!CJ$1,'Official Medal Table'!$E:$E,"Mixed")*'Medal values'!$B$1/2
+ COUNTIFS('Official Medal Table'!$G:$G,'Each Gender Events'!$A71,'Official Medal Table'!$C:$C,'Each Gender Events'!CJ$1,'Official Medal Table'!$E:$E,"Mixed")*'Medal values'!$B$2/2
+ COUNTIFS('Official Medal Table'!$H:$H,'Each Gender Events'!$A71,'Official Medal Table'!$C:$C,'Each Gender Events'!CJ$1,'Official Medal Table'!$E:$E,"Mixed")*'Medal values'!$B$3/2
+ COUNTIFS('Official Medal Table'!$I:$I,'Each Gender Events'!$A71,'Official Medal Table'!$C:$C,'Each Gender Events'!CJ$1,'Official Medal Table'!$E:$E,"Mixed")*'Medal values'!$B$3/2</f>
        <v>0</v>
      </c>
      <c r="CK71">
        <f>COUNTIFS('Official Medal Table'!$F:$F,'Each Gender Events'!$A71,'Official Medal Table'!$C:$C,'Each Gender Events'!CK$1,'Official Medal Table'!$E:$E,'Each Gender Events'!CK$2)*'Medal values'!$B$1
+ COUNTIFS('Official Medal Table'!$G:$G,'Each Gender Events'!$A71,'Official Medal Table'!$C:$C,'Each Gender Events'!CK$1,'Official Medal Table'!$E:$E,'Each Gender Events'!CK$2)*'Medal values'!$B$2
+ COUNTIFS('Official Medal Table'!$H:$H,'Each Gender Events'!$A71,'Official Medal Table'!$C:$C,'Each Gender Events'!CK$1,'Official Medal Table'!$E:$E,'Each Gender Events'!CK$2)*'Medal values'!$B$3
+ COUNTIFS('Official Medal Table'!$I:$I,'Each Gender Events'!$A71,'Official Medal Table'!$C:$C,'Each Gender Events'!CK$1,'Official Medal Table'!$E:$E,'Each Gender Events'!CK$2)*'Medal values'!$B$3
+ COUNTIFS('Official Medal Table'!$F:$F,'Each Gender Events'!$A71,'Official Medal Table'!$C:$C,'Each Gender Events'!CK$1,'Official Medal Table'!$E:$E,"Mixed")*'Medal values'!$B$1/2
+ COUNTIFS('Official Medal Table'!$G:$G,'Each Gender Events'!$A71,'Official Medal Table'!$C:$C,'Each Gender Events'!CK$1,'Official Medal Table'!$E:$E,"Mixed")*'Medal values'!$B$2/2
+ COUNTIFS('Official Medal Table'!$H:$H,'Each Gender Events'!$A71,'Official Medal Table'!$C:$C,'Each Gender Events'!CK$1,'Official Medal Table'!$E:$E,"Mixed")*'Medal values'!$B$3/2
+ COUNTIFS('Official Medal Table'!$I:$I,'Each Gender Events'!$A71,'Official Medal Table'!$C:$C,'Each Gender Events'!CK$1,'Official Medal Table'!$E:$E,"Mixed")*'Medal values'!$B$3/2</f>
        <v>0</v>
      </c>
      <c r="CL71">
        <f>COUNTIFS('Official Medal Table'!$F:$F,'Each Gender Events'!$A71,'Official Medal Table'!$C:$C,'Each Gender Events'!CL$1,'Official Medal Table'!$E:$E,'Each Gender Events'!CL$2)*'Medal values'!$B$1
+ COUNTIFS('Official Medal Table'!$G:$G,'Each Gender Events'!$A71,'Official Medal Table'!$C:$C,'Each Gender Events'!CL$1,'Official Medal Table'!$E:$E,'Each Gender Events'!CL$2)*'Medal values'!$B$2
+ COUNTIFS('Official Medal Table'!$H:$H,'Each Gender Events'!$A71,'Official Medal Table'!$C:$C,'Each Gender Events'!CL$1,'Official Medal Table'!$E:$E,'Each Gender Events'!CL$2)*'Medal values'!$B$3
+ COUNTIFS('Official Medal Table'!$I:$I,'Each Gender Events'!$A71,'Official Medal Table'!$C:$C,'Each Gender Events'!CL$1,'Official Medal Table'!$E:$E,'Each Gender Events'!CL$2)*'Medal values'!$B$3
+ COUNTIFS('Official Medal Table'!$F:$F,'Each Gender Events'!$A71,'Official Medal Table'!$C:$C,'Each Gender Events'!CL$1,'Official Medal Table'!$E:$E,"Mixed")*'Medal values'!$B$1/2
+ COUNTIFS('Official Medal Table'!$G:$G,'Each Gender Events'!$A71,'Official Medal Table'!$C:$C,'Each Gender Events'!CL$1,'Official Medal Table'!$E:$E,"Mixed")*'Medal values'!$B$2/2
+ COUNTIFS('Official Medal Table'!$H:$H,'Each Gender Events'!$A71,'Official Medal Table'!$C:$C,'Each Gender Events'!CL$1,'Official Medal Table'!$E:$E,"Mixed")*'Medal values'!$B$3/2
+ COUNTIFS('Official Medal Table'!$I:$I,'Each Gender Events'!$A71,'Official Medal Table'!$C:$C,'Each Gender Events'!CL$1,'Official Medal Table'!$E:$E,"Mixed")*'Medal values'!$B$3/2</f>
        <v>0</v>
      </c>
      <c r="CM71">
        <f>COUNTIFS('Official Medal Table'!$F:$F,'Each Gender Events'!$A71,'Official Medal Table'!$C:$C,'Each Gender Events'!CM$1,'Official Medal Table'!$E:$E,'Each Gender Events'!CM$2)*'Medal values'!$B$1
+ COUNTIFS('Official Medal Table'!$G:$G,'Each Gender Events'!$A71,'Official Medal Table'!$C:$C,'Each Gender Events'!CM$1,'Official Medal Table'!$E:$E,'Each Gender Events'!CM$2)*'Medal values'!$B$2
+ COUNTIFS('Official Medal Table'!$H:$H,'Each Gender Events'!$A71,'Official Medal Table'!$C:$C,'Each Gender Events'!CM$1,'Official Medal Table'!$E:$E,'Each Gender Events'!CM$2)*'Medal values'!$B$3
+ COUNTIFS('Official Medal Table'!$I:$I,'Each Gender Events'!$A71,'Official Medal Table'!$C:$C,'Each Gender Events'!CM$1,'Official Medal Table'!$E:$E,'Each Gender Events'!CM$2)*'Medal values'!$B$3
+ COUNTIFS('Official Medal Table'!$F:$F,'Each Gender Events'!$A71,'Official Medal Table'!$C:$C,'Each Gender Events'!CM$1,'Official Medal Table'!$E:$E,"Mixed")*'Medal values'!$B$1/2
+ COUNTIFS('Official Medal Table'!$G:$G,'Each Gender Events'!$A71,'Official Medal Table'!$C:$C,'Each Gender Events'!CM$1,'Official Medal Table'!$E:$E,"Mixed")*'Medal values'!$B$2/2
+ COUNTIFS('Official Medal Table'!$H:$H,'Each Gender Events'!$A71,'Official Medal Table'!$C:$C,'Each Gender Events'!CM$1,'Official Medal Table'!$E:$E,"Mixed")*'Medal values'!$B$3/2
+ COUNTIFS('Official Medal Table'!$I:$I,'Each Gender Events'!$A71,'Official Medal Table'!$C:$C,'Each Gender Events'!CM$1,'Official Medal Table'!$E:$E,"Mixed")*'Medal values'!$B$3/2</f>
        <v>0</v>
      </c>
      <c r="CN71">
        <f>COUNTIFS('Official Medal Table'!$F:$F,'Each Gender Events'!$A71,'Official Medal Table'!$C:$C,'Each Gender Events'!CN$1,'Official Medal Table'!$E:$E,'Each Gender Events'!CN$2)*'Medal values'!$B$1
+ COUNTIFS('Official Medal Table'!$G:$G,'Each Gender Events'!$A71,'Official Medal Table'!$C:$C,'Each Gender Events'!CN$1,'Official Medal Table'!$E:$E,'Each Gender Events'!CN$2)*'Medal values'!$B$2
+ COUNTIFS('Official Medal Table'!$H:$H,'Each Gender Events'!$A71,'Official Medal Table'!$C:$C,'Each Gender Events'!CN$1,'Official Medal Table'!$E:$E,'Each Gender Events'!CN$2)*'Medal values'!$B$3
+ COUNTIFS('Official Medal Table'!$I:$I,'Each Gender Events'!$A71,'Official Medal Table'!$C:$C,'Each Gender Events'!CN$1,'Official Medal Table'!$E:$E,'Each Gender Events'!CN$2)*'Medal values'!$B$3
+ COUNTIFS('Official Medal Table'!$F:$F,'Each Gender Events'!$A71,'Official Medal Table'!$C:$C,'Each Gender Events'!CN$1,'Official Medal Table'!$E:$E,"Mixed")*'Medal values'!$B$1/2
+ COUNTIFS('Official Medal Table'!$G:$G,'Each Gender Events'!$A71,'Official Medal Table'!$C:$C,'Each Gender Events'!CN$1,'Official Medal Table'!$E:$E,"Mixed")*'Medal values'!$B$2/2
+ COUNTIFS('Official Medal Table'!$H:$H,'Each Gender Events'!$A71,'Official Medal Table'!$C:$C,'Each Gender Events'!CN$1,'Official Medal Table'!$E:$E,"Mixed")*'Medal values'!$B$3/2
+ COUNTIFS('Official Medal Table'!$I:$I,'Each Gender Events'!$A71,'Official Medal Table'!$C:$C,'Each Gender Events'!CN$1,'Official Medal Table'!$E:$E,"Mixed")*'Medal values'!$B$3/2</f>
        <v>0</v>
      </c>
      <c r="CO71">
        <f>COUNTIFS('Official Medal Table'!$F:$F,'Each Gender Events'!$A71,'Official Medal Table'!$C:$C,'Each Gender Events'!CO$1,'Official Medal Table'!$E:$E,'Each Gender Events'!CO$2)*'Medal values'!$B$1
+ COUNTIFS('Official Medal Table'!$G:$G,'Each Gender Events'!$A71,'Official Medal Table'!$C:$C,'Each Gender Events'!CO$1,'Official Medal Table'!$E:$E,'Each Gender Events'!CO$2)*'Medal values'!$B$2
+ COUNTIFS('Official Medal Table'!$H:$H,'Each Gender Events'!$A71,'Official Medal Table'!$C:$C,'Each Gender Events'!CO$1,'Official Medal Table'!$E:$E,'Each Gender Events'!CO$2)*'Medal values'!$B$3
+ COUNTIFS('Official Medal Table'!$I:$I,'Each Gender Events'!$A71,'Official Medal Table'!$C:$C,'Each Gender Events'!CO$1,'Official Medal Table'!$E:$E,'Each Gender Events'!CO$2)*'Medal values'!$B$3
+ COUNTIFS('Official Medal Table'!$F:$F,'Each Gender Events'!$A71,'Official Medal Table'!$C:$C,'Each Gender Events'!CO$1,'Official Medal Table'!$E:$E,"Mixed")*'Medal values'!$B$1/2
+ COUNTIFS('Official Medal Table'!$G:$G,'Each Gender Events'!$A71,'Official Medal Table'!$C:$C,'Each Gender Events'!CO$1,'Official Medal Table'!$E:$E,"Mixed")*'Medal values'!$B$2/2
+ COUNTIFS('Official Medal Table'!$H:$H,'Each Gender Events'!$A71,'Official Medal Table'!$C:$C,'Each Gender Events'!CO$1,'Official Medal Table'!$E:$E,"Mixed")*'Medal values'!$B$3/2
+ COUNTIFS('Official Medal Table'!$I:$I,'Each Gender Events'!$A71,'Official Medal Table'!$C:$C,'Each Gender Events'!CO$1,'Official Medal Table'!$E:$E,"Mixed")*'Medal values'!$B$3/2</f>
        <v>0</v>
      </c>
      <c r="CP71">
        <f>COUNTIFS('Official Medal Table'!$F:$F,'Each Gender Events'!$A71,'Official Medal Table'!$C:$C,'Each Gender Events'!CP$1,'Official Medal Table'!$E:$E,'Each Gender Events'!CP$2)*'Medal values'!$B$1
+ COUNTIFS('Official Medal Table'!$G:$G,'Each Gender Events'!$A71,'Official Medal Table'!$C:$C,'Each Gender Events'!CP$1,'Official Medal Table'!$E:$E,'Each Gender Events'!CP$2)*'Medal values'!$B$2
+ COUNTIFS('Official Medal Table'!$H:$H,'Each Gender Events'!$A71,'Official Medal Table'!$C:$C,'Each Gender Events'!CP$1,'Official Medal Table'!$E:$E,'Each Gender Events'!CP$2)*'Medal values'!$B$3
+ COUNTIFS('Official Medal Table'!$I:$I,'Each Gender Events'!$A71,'Official Medal Table'!$C:$C,'Each Gender Events'!CP$1,'Official Medal Table'!$E:$E,'Each Gender Events'!CP$2)*'Medal values'!$B$3
+ COUNTIFS('Official Medal Table'!$F:$F,'Each Gender Events'!$A71,'Official Medal Table'!$C:$C,'Each Gender Events'!CP$1,'Official Medal Table'!$E:$E,"Mixed")*'Medal values'!$B$1/2
+ COUNTIFS('Official Medal Table'!$G:$G,'Each Gender Events'!$A71,'Official Medal Table'!$C:$C,'Each Gender Events'!CP$1,'Official Medal Table'!$E:$E,"Mixed")*'Medal values'!$B$2/2
+ COUNTIFS('Official Medal Table'!$H:$H,'Each Gender Events'!$A71,'Official Medal Table'!$C:$C,'Each Gender Events'!CP$1,'Official Medal Table'!$E:$E,"Mixed")*'Medal values'!$B$3/2
+ COUNTIFS('Official Medal Table'!$I:$I,'Each Gender Events'!$A71,'Official Medal Table'!$C:$C,'Each Gender Events'!CP$1,'Official Medal Table'!$E:$E,"Mixed")*'Medal values'!$B$3/2</f>
        <v>0</v>
      </c>
      <c r="CQ71">
        <f>COUNTIFS('Official Medal Table'!$F:$F,'Each Gender Events'!$A71,'Official Medal Table'!$C:$C,'Each Gender Events'!CQ$1,'Official Medal Table'!$E:$E,'Each Gender Events'!CQ$2)*'Medal values'!$B$1
+ COUNTIFS('Official Medal Table'!$G:$G,'Each Gender Events'!$A71,'Official Medal Table'!$C:$C,'Each Gender Events'!CQ$1,'Official Medal Table'!$E:$E,'Each Gender Events'!CQ$2)*'Medal values'!$B$2
+ COUNTIFS('Official Medal Table'!$H:$H,'Each Gender Events'!$A71,'Official Medal Table'!$C:$C,'Each Gender Events'!CQ$1,'Official Medal Table'!$E:$E,'Each Gender Events'!CQ$2)*'Medal values'!$B$3
+ COUNTIFS('Official Medal Table'!$I:$I,'Each Gender Events'!$A71,'Official Medal Table'!$C:$C,'Each Gender Events'!CQ$1,'Official Medal Table'!$E:$E,'Each Gender Events'!CQ$2)*'Medal values'!$B$3
+ COUNTIFS('Official Medal Table'!$F:$F,'Each Gender Events'!$A71,'Official Medal Table'!$C:$C,'Each Gender Events'!CQ$1,'Official Medal Table'!$E:$E,"Mixed")*'Medal values'!$B$1/2
+ COUNTIFS('Official Medal Table'!$G:$G,'Each Gender Events'!$A71,'Official Medal Table'!$C:$C,'Each Gender Events'!CQ$1,'Official Medal Table'!$E:$E,"Mixed")*'Medal values'!$B$2/2
+ COUNTIFS('Official Medal Table'!$H:$H,'Each Gender Events'!$A71,'Official Medal Table'!$C:$C,'Each Gender Events'!CQ$1,'Official Medal Table'!$E:$E,"Mixed")*'Medal values'!$B$3/2
+ COUNTIFS('Official Medal Table'!$I:$I,'Each Gender Events'!$A71,'Official Medal Table'!$C:$C,'Each Gender Events'!CQ$1,'Official Medal Table'!$E:$E,"Mixed")*'Medal values'!$B$3/2</f>
        <v>0</v>
      </c>
      <c r="CR71">
        <f>COUNTIFS('Official Medal Table'!$F:$F,'Each Gender Events'!$A71,'Official Medal Table'!$C:$C,'Each Gender Events'!CR$1,'Official Medal Table'!$E:$E,'Each Gender Events'!CR$2)*'Medal values'!$B$1
+ COUNTIFS('Official Medal Table'!$G:$G,'Each Gender Events'!$A71,'Official Medal Table'!$C:$C,'Each Gender Events'!CR$1,'Official Medal Table'!$E:$E,'Each Gender Events'!CR$2)*'Medal values'!$B$2
+ COUNTIFS('Official Medal Table'!$H:$H,'Each Gender Events'!$A71,'Official Medal Table'!$C:$C,'Each Gender Events'!CR$1,'Official Medal Table'!$E:$E,'Each Gender Events'!CR$2)*'Medal values'!$B$3
+ COUNTIFS('Official Medal Table'!$I:$I,'Each Gender Events'!$A71,'Official Medal Table'!$C:$C,'Each Gender Events'!CR$1,'Official Medal Table'!$E:$E,'Each Gender Events'!CR$2)*'Medal values'!$B$3
+ COUNTIFS('Official Medal Table'!$F:$F,'Each Gender Events'!$A71,'Official Medal Table'!$C:$C,'Each Gender Events'!CR$1,'Official Medal Table'!$E:$E,"Mixed")*'Medal values'!$B$1/2
+ COUNTIFS('Official Medal Table'!$G:$G,'Each Gender Events'!$A71,'Official Medal Table'!$C:$C,'Each Gender Events'!CR$1,'Official Medal Table'!$E:$E,"Mixed")*'Medal values'!$B$2/2
+ COUNTIFS('Official Medal Table'!$H:$H,'Each Gender Events'!$A71,'Official Medal Table'!$C:$C,'Each Gender Events'!CR$1,'Official Medal Table'!$E:$E,"Mixed")*'Medal values'!$B$3/2
+ COUNTIFS('Official Medal Table'!$I:$I,'Each Gender Events'!$A71,'Official Medal Table'!$C:$C,'Each Gender Events'!CR$1,'Official Medal Table'!$E:$E,"Mixed")*'Medal values'!$B$3/2</f>
        <v>0</v>
      </c>
      <c r="CS71">
        <f>COUNTIFS('Official Medal Table'!$F:$F,'Each Gender Events'!$A71,'Official Medal Table'!$C:$C,'Each Gender Events'!CS$1,'Official Medal Table'!$E:$E,'Each Gender Events'!CS$2)*'Medal values'!$B$1
+ COUNTIFS('Official Medal Table'!$G:$G,'Each Gender Events'!$A71,'Official Medal Table'!$C:$C,'Each Gender Events'!CS$1,'Official Medal Table'!$E:$E,'Each Gender Events'!CS$2)*'Medal values'!$B$2
+ COUNTIFS('Official Medal Table'!$H:$H,'Each Gender Events'!$A71,'Official Medal Table'!$C:$C,'Each Gender Events'!CS$1,'Official Medal Table'!$E:$E,'Each Gender Events'!CS$2)*'Medal values'!$B$3
+ COUNTIFS('Official Medal Table'!$I:$I,'Each Gender Events'!$A71,'Official Medal Table'!$C:$C,'Each Gender Events'!CS$1,'Official Medal Table'!$E:$E,'Each Gender Events'!CS$2)*'Medal values'!$B$3
+ COUNTIFS('Official Medal Table'!$F:$F,'Each Gender Events'!$A71,'Official Medal Table'!$C:$C,'Each Gender Events'!CS$1,'Official Medal Table'!$E:$E,"Mixed")*'Medal values'!$B$1/2
+ COUNTIFS('Official Medal Table'!$G:$G,'Each Gender Events'!$A71,'Official Medal Table'!$C:$C,'Each Gender Events'!CS$1,'Official Medal Table'!$E:$E,"Mixed")*'Medal values'!$B$2/2
+ COUNTIFS('Official Medal Table'!$H:$H,'Each Gender Events'!$A71,'Official Medal Table'!$C:$C,'Each Gender Events'!CS$1,'Official Medal Table'!$E:$E,"Mixed")*'Medal values'!$B$3/2
+ COUNTIFS('Official Medal Table'!$I:$I,'Each Gender Events'!$A71,'Official Medal Table'!$C:$C,'Each Gender Events'!CS$1,'Official Medal Table'!$E:$E,"Mixed")*'Medal values'!$B$3/2</f>
        <v>0</v>
      </c>
      <c r="CT71">
        <f>COUNTIFS('Official Medal Table'!$F:$F,'Each Gender Events'!$A71,'Official Medal Table'!$C:$C,'Each Gender Events'!CT$1,'Official Medal Table'!$E:$E,'Each Gender Events'!CT$2)*'Medal values'!$B$1
+ COUNTIFS('Official Medal Table'!$G:$G,'Each Gender Events'!$A71,'Official Medal Table'!$C:$C,'Each Gender Events'!CT$1,'Official Medal Table'!$E:$E,'Each Gender Events'!CT$2)*'Medal values'!$B$2
+ COUNTIFS('Official Medal Table'!$H:$H,'Each Gender Events'!$A71,'Official Medal Table'!$C:$C,'Each Gender Events'!CT$1,'Official Medal Table'!$E:$E,'Each Gender Events'!CT$2)*'Medal values'!$B$3
+ COUNTIFS('Official Medal Table'!$I:$I,'Each Gender Events'!$A71,'Official Medal Table'!$C:$C,'Each Gender Events'!CT$1,'Official Medal Table'!$E:$E,'Each Gender Events'!CT$2)*'Medal values'!$B$3
+ COUNTIFS('Official Medal Table'!$F:$F,'Each Gender Events'!$A71,'Official Medal Table'!$C:$C,'Each Gender Events'!CT$1,'Official Medal Table'!$E:$E,"Mixed")*'Medal values'!$B$1/2
+ COUNTIFS('Official Medal Table'!$G:$G,'Each Gender Events'!$A71,'Official Medal Table'!$C:$C,'Each Gender Events'!CT$1,'Official Medal Table'!$E:$E,"Mixed")*'Medal values'!$B$2/2
+ COUNTIFS('Official Medal Table'!$H:$H,'Each Gender Events'!$A71,'Official Medal Table'!$C:$C,'Each Gender Events'!CT$1,'Official Medal Table'!$E:$E,"Mixed")*'Medal values'!$B$3/2
+ COUNTIFS('Official Medal Table'!$I:$I,'Each Gender Events'!$A71,'Official Medal Table'!$C:$C,'Each Gender Events'!CT$1,'Official Medal Table'!$E:$E,"Mixed")*'Medal values'!$B$3/2</f>
        <v>0</v>
      </c>
    </row>
    <row r="72" spans="1:98" x14ac:dyDescent="0.3">
      <c r="A72" t="str">
        <f>Countries!A71</f>
        <v>ARM</v>
      </c>
      <c r="B72">
        <f>COUNTIFS('Official Medal Table'!$F:$F,'Each Gender Events'!$A72,'Official Medal Table'!$C:$C,'Each Gender Events'!B$1,'Official Medal Table'!$E:$E,'Each Gender Events'!B$2)*'Medal values'!$B$1
+ COUNTIFS('Official Medal Table'!$G:$G,'Each Gender Events'!$A72,'Official Medal Table'!$C:$C,'Each Gender Events'!B$1,'Official Medal Table'!$E:$E,'Each Gender Events'!B$2)*'Medal values'!$B$2
+ COUNTIFS('Official Medal Table'!$H:$H,'Each Gender Events'!$A72,'Official Medal Table'!$C:$C,'Each Gender Events'!B$1,'Official Medal Table'!$E:$E,'Each Gender Events'!B$2)*'Medal values'!$B$3
+ COUNTIFS('Official Medal Table'!$I:$I,'Each Gender Events'!$A72,'Official Medal Table'!$C:$C,'Each Gender Events'!B$1,'Official Medal Table'!$E:$E,'Each Gender Events'!B$2)*'Medal values'!$B$3
+ COUNTIFS('Official Medal Table'!$F:$F,'Each Gender Events'!$A72,'Official Medal Table'!$C:$C,'Each Gender Events'!B$1,'Official Medal Table'!$E:$E,"Mixed")*'Medal values'!$B$1/2
+ COUNTIFS('Official Medal Table'!$G:$G,'Each Gender Events'!$A72,'Official Medal Table'!$C:$C,'Each Gender Events'!B$1,'Official Medal Table'!$E:$E,"Mixed")*'Medal values'!$B$2/2
+ COUNTIFS('Official Medal Table'!$H:$H,'Each Gender Events'!$A72,'Official Medal Table'!$C:$C,'Each Gender Events'!B$1,'Official Medal Table'!$E:$E,"Mixed")*'Medal values'!$B$3/2
+ COUNTIFS('Official Medal Table'!$I:$I,'Each Gender Events'!$A72,'Official Medal Table'!$C:$C,'Each Gender Events'!B$1,'Official Medal Table'!$E:$E,"Mixed")*'Medal values'!$B$3/2</f>
        <v>0</v>
      </c>
      <c r="C72">
        <f>COUNTIFS('Official Medal Table'!$F:$F,'Each Gender Events'!$A72,'Official Medal Table'!$C:$C,'Each Gender Events'!C$1,'Official Medal Table'!$E:$E,'Each Gender Events'!C$2)*'Medal values'!$B$1
+ COUNTIFS('Official Medal Table'!$G:$G,'Each Gender Events'!$A72,'Official Medal Table'!$C:$C,'Each Gender Events'!C$1,'Official Medal Table'!$E:$E,'Each Gender Events'!C$2)*'Medal values'!$B$2
+ COUNTIFS('Official Medal Table'!$H:$H,'Each Gender Events'!$A72,'Official Medal Table'!$C:$C,'Each Gender Events'!C$1,'Official Medal Table'!$E:$E,'Each Gender Events'!C$2)*'Medal values'!$B$3
+ COUNTIFS('Official Medal Table'!$I:$I,'Each Gender Events'!$A72,'Official Medal Table'!$C:$C,'Each Gender Events'!C$1,'Official Medal Table'!$E:$E,'Each Gender Events'!C$2)*'Medal values'!$B$3
+ COUNTIFS('Official Medal Table'!$F:$F,'Each Gender Events'!$A72,'Official Medal Table'!$C:$C,'Each Gender Events'!C$1,'Official Medal Table'!$E:$E,"Mixed")*'Medal values'!$B$1/2
+ COUNTIFS('Official Medal Table'!$G:$G,'Each Gender Events'!$A72,'Official Medal Table'!$C:$C,'Each Gender Events'!C$1,'Official Medal Table'!$E:$E,"Mixed")*'Medal values'!$B$2/2
+ COUNTIFS('Official Medal Table'!$H:$H,'Each Gender Events'!$A72,'Official Medal Table'!$C:$C,'Each Gender Events'!C$1,'Official Medal Table'!$E:$E,"Mixed")*'Medal values'!$B$3/2
+ COUNTIFS('Official Medal Table'!$I:$I,'Each Gender Events'!$A72,'Official Medal Table'!$C:$C,'Each Gender Events'!C$1,'Official Medal Table'!$E:$E,"Mixed")*'Medal values'!$B$3/2</f>
        <v>0</v>
      </c>
      <c r="D72">
        <f>COUNTIFS('Official Medal Table'!$F:$F,'Each Gender Events'!$A72,'Official Medal Table'!$C:$C,'Each Gender Events'!D$1,'Official Medal Table'!$E:$E,'Each Gender Events'!D$2)*'Medal values'!$B$1
+ COUNTIFS('Official Medal Table'!$G:$G,'Each Gender Events'!$A72,'Official Medal Table'!$C:$C,'Each Gender Events'!D$1,'Official Medal Table'!$E:$E,'Each Gender Events'!D$2)*'Medal values'!$B$2
+ COUNTIFS('Official Medal Table'!$H:$H,'Each Gender Events'!$A72,'Official Medal Table'!$C:$C,'Each Gender Events'!D$1,'Official Medal Table'!$E:$E,'Each Gender Events'!D$2)*'Medal values'!$B$3
+ COUNTIFS('Official Medal Table'!$I:$I,'Each Gender Events'!$A72,'Official Medal Table'!$C:$C,'Each Gender Events'!D$1,'Official Medal Table'!$E:$E,'Each Gender Events'!D$2)*'Medal values'!$B$3
+ COUNTIFS('Official Medal Table'!$F:$F,'Each Gender Events'!$A72,'Official Medal Table'!$C:$C,'Each Gender Events'!D$1,'Official Medal Table'!$E:$E,"Mixed")*'Medal values'!$B$1/2
+ COUNTIFS('Official Medal Table'!$G:$G,'Each Gender Events'!$A72,'Official Medal Table'!$C:$C,'Each Gender Events'!D$1,'Official Medal Table'!$E:$E,"Mixed")*'Medal values'!$B$2/2
+ COUNTIFS('Official Medal Table'!$H:$H,'Each Gender Events'!$A72,'Official Medal Table'!$C:$C,'Each Gender Events'!D$1,'Official Medal Table'!$E:$E,"Mixed")*'Medal values'!$B$3/2
+ COUNTIFS('Official Medal Table'!$I:$I,'Each Gender Events'!$A72,'Official Medal Table'!$C:$C,'Each Gender Events'!D$1,'Official Medal Table'!$E:$E,"Mixed")*'Medal values'!$B$3/2</f>
        <v>0</v>
      </c>
      <c r="E72">
        <f>COUNTIFS('Official Medal Table'!$F:$F,'Each Gender Events'!$A72,'Official Medal Table'!$C:$C,'Each Gender Events'!E$1,'Official Medal Table'!$E:$E,'Each Gender Events'!E$2)*'Medal values'!$B$1
+ COUNTIFS('Official Medal Table'!$G:$G,'Each Gender Events'!$A72,'Official Medal Table'!$C:$C,'Each Gender Events'!E$1,'Official Medal Table'!$E:$E,'Each Gender Events'!E$2)*'Medal values'!$B$2
+ COUNTIFS('Official Medal Table'!$H:$H,'Each Gender Events'!$A72,'Official Medal Table'!$C:$C,'Each Gender Events'!E$1,'Official Medal Table'!$E:$E,'Each Gender Events'!E$2)*'Medal values'!$B$3
+ COUNTIFS('Official Medal Table'!$I:$I,'Each Gender Events'!$A72,'Official Medal Table'!$C:$C,'Each Gender Events'!E$1,'Official Medal Table'!$E:$E,'Each Gender Events'!E$2)*'Medal values'!$B$3
+ COUNTIFS('Official Medal Table'!$F:$F,'Each Gender Events'!$A72,'Official Medal Table'!$C:$C,'Each Gender Events'!E$1,'Official Medal Table'!$E:$E,"Mixed")*'Medal values'!$B$1/2
+ COUNTIFS('Official Medal Table'!$G:$G,'Each Gender Events'!$A72,'Official Medal Table'!$C:$C,'Each Gender Events'!E$1,'Official Medal Table'!$E:$E,"Mixed")*'Medal values'!$B$2/2
+ COUNTIFS('Official Medal Table'!$H:$H,'Each Gender Events'!$A72,'Official Medal Table'!$C:$C,'Each Gender Events'!E$1,'Official Medal Table'!$E:$E,"Mixed")*'Medal values'!$B$3/2
+ COUNTIFS('Official Medal Table'!$I:$I,'Each Gender Events'!$A72,'Official Medal Table'!$C:$C,'Each Gender Events'!E$1,'Official Medal Table'!$E:$E,"Mixed")*'Medal values'!$B$3/2</f>
        <v>0</v>
      </c>
      <c r="F72">
        <f>COUNTIFS('Official Medal Table'!$F:$F,'Each Gender Events'!$A72,'Official Medal Table'!$C:$C,'Each Gender Events'!F$1,'Official Medal Table'!$E:$E,'Each Gender Events'!F$2)*'Medal values'!$B$1
+ COUNTIFS('Official Medal Table'!$G:$G,'Each Gender Events'!$A72,'Official Medal Table'!$C:$C,'Each Gender Events'!F$1,'Official Medal Table'!$E:$E,'Each Gender Events'!F$2)*'Medal values'!$B$2
+ COUNTIFS('Official Medal Table'!$H:$H,'Each Gender Events'!$A72,'Official Medal Table'!$C:$C,'Each Gender Events'!F$1,'Official Medal Table'!$E:$E,'Each Gender Events'!F$2)*'Medal values'!$B$3
+ COUNTIFS('Official Medal Table'!$I:$I,'Each Gender Events'!$A72,'Official Medal Table'!$C:$C,'Each Gender Events'!F$1,'Official Medal Table'!$E:$E,'Each Gender Events'!F$2)*'Medal values'!$B$3
+ COUNTIFS('Official Medal Table'!$F:$F,'Each Gender Events'!$A72,'Official Medal Table'!$C:$C,'Each Gender Events'!F$1,'Official Medal Table'!$E:$E,"Mixed")*'Medal values'!$B$1/2
+ COUNTIFS('Official Medal Table'!$G:$G,'Each Gender Events'!$A72,'Official Medal Table'!$C:$C,'Each Gender Events'!F$1,'Official Medal Table'!$E:$E,"Mixed")*'Medal values'!$B$2/2
+ COUNTIFS('Official Medal Table'!$H:$H,'Each Gender Events'!$A72,'Official Medal Table'!$C:$C,'Each Gender Events'!F$1,'Official Medal Table'!$E:$E,"Mixed")*'Medal values'!$B$3/2
+ COUNTIFS('Official Medal Table'!$I:$I,'Each Gender Events'!$A72,'Official Medal Table'!$C:$C,'Each Gender Events'!F$1,'Official Medal Table'!$E:$E,"Mixed")*'Medal values'!$B$3/2</f>
        <v>0</v>
      </c>
      <c r="G72">
        <f>COUNTIFS('Official Medal Table'!$F:$F,'Each Gender Events'!$A72,'Official Medal Table'!$C:$C,'Each Gender Events'!G$1,'Official Medal Table'!$E:$E,'Each Gender Events'!G$2)*'Medal values'!$B$1
+ COUNTIFS('Official Medal Table'!$G:$G,'Each Gender Events'!$A72,'Official Medal Table'!$C:$C,'Each Gender Events'!G$1,'Official Medal Table'!$E:$E,'Each Gender Events'!G$2)*'Medal values'!$B$2
+ COUNTIFS('Official Medal Table'!$H:$H,'Each Gender Events'!$A72,'Official Medal Table'!$C:$C,'Each Gender Events'!G$1,'Official Medal Table'!$E:$E,'Each Gender Events'!G$2)*'Medal values'!$B$3
+ COUNTIFS('Official Medal Table'!$I:$I,'Each Gender Events'!$A72,'Official Medal Table'!$C:$C,'Each Gender Events'!G$1,'Official Medal Table'!$E:$E,'Each Gender Events'!G$2)*'Medal values'!$B$3
+ COUNTIFS('Official Medal Table'!$F:$F,'Each Gender Events'!$A72,'Official Medal Table'!$C:$C,'Each Gender Events'!G$1,'Official Medal Table'!$E:$E,"Mixed")*'Medal values'!$B$1/2
+ COUNTIFS('Official Medal Table'!$G:$G,'Each Gender Events'!$A72,'Official Medal Table'!$C:$C,'Each Gender Events'!G$1,'Official Medal Table'!$E:$E,"Mixed")*'Medal values'!$B$2/2
+ COUNTIFS('Official Medal Table'!$H:$H,'Each Gender Events'!$A72,'Official Medal Table'!$C:$C,'Each Gender Events'!G$1,'Official Medal Table'!$E:$E,"Mixed")*'Medal values'!$B$3/2
+ COUNTIFS('Official Medal Table'!$I:$I,'Each Gender Events'!$A72,'Official Medal Table'!$C:$C,'Each Gender Events'!G$1,'Official Medal Table'!$E:$E,"Mixed")*'Medal values'!$B$3/2</f>
        <v>2.0000010000000001</v>
      </c>
      <c r="H72">
        <f>COUNTIFS('Official Medal Table'!$F:$F,'Each Gender Events'!$A72,'Official Medal Table'!$C:$C,'Each Gender Events'!H$1,'Official Medal Table'!$E:$E,'Each Gender Events'!H$2)*'Medal values'!$B$1
+ COUNTIFS('Official Medal Table'!$G:$G,'Each Gender Events'!$A72,'Official Medal Table'!$C:$C,'Each Gender Events'!H$1,'Official Medal Table'!$E:$E,'Each Gender Events'!H$2)*'Medal values'!$B$2
+ COUNTIFS('Official Medal Table'!$H:$H,'Each Gender Events'!$A72,'Official Medal Table'!$C:$C,'Each Gender Events'!H$1,'Official Medal Table'!$E:$E,'Each Gender Events'!H$2)*'Medal values'!$B$3
+ COUNTIFS('Official Medal Table'!$I:$I,'Each Gender Events'!$A72,'Official Medal Table'!$C:$C,'Each Gender Events'!H$1,'Official Medal Table'!$E:$E,'Each Gender Events'!H$2)*'Medal values'!$B$3
+ COUNTIFS('Official Medal Table'!$F:$F,'Each Gender Events'!$A72,'Official Medal Table'!$C:$C,'Each Gender Events'!H$1,'Official Medal Table'!$E:$E,"Mixed")*'Medal values'!$B$1/2
+ COUNTIFS('Official Medal Table'!$G:$G,'Each Gender Events'!$A72,'Official Medal Table'!$C:$C,'Each Gender Events'!H$1,'Official Medal Table'!$E:$E,"Mixed")*'Medal values'!$B$2/2
+ COUNTIFS('Official Medal Table'!$H:$H,'Each Gender Events'!$A72,'Official Medal Table'!$C:$C,'Each Gender Events'!H$1,'Official Medal Table'!$E:$E,"Mixed")*'Medal values'!$B$3/2
+ COUNTIFS('Official Medal Table'!$I:$I,'Each Gender Events'!$A72,'Official Medal Table'!$C:$C,'Each Gender Events'!H$1,'Official Medal Table'!$E:$E,"Mixed")*'Medal values'!$B$3/2</f>
        <v>0</v>
      </c>
      <c r="I72">
        <f>COUNTIFS('Official Medal Table'!$F:$F,'Each Gender Events'!$A72,'Official Medal Table'!$C:$C,'Each Gender Events'!I$1,'Official Medal Table'!$E:$E,'Each Gender Events'!I$2)*'Medal values'!$B$1
+ COUNTIFS('Official Medal Table'!$G:$G,'Each Gender Events'!$A72,'Official Medal Table'!$C:$C,'Each Gender Events'!I$1,'Official Medal Table'!$E:$E,'Each Gender Events'!I$2)*'Medal values'!$B$2
+ COUNTIFS('Official Medal Table'!$H:$H,'Each Gender Events'!$A72,'Official Medal Table'!$C:$C,'Each Gender Events'!I$1,'Official Medal Table'!$E:$E,'Each Gender Events'!I$2)*'Medal values'!$B$3
+ COUNTIFS('Official Medal Table'!$I:$I,'Each Gender Events'!$A72,'Official Medal Table'!$C:$C,'Each Gender Events'!I$1,'Official Medal Table'!$E:$E,'Each Gender Events'!I$2)*'Medal values'!$B$3
+ COUNTIFS('Official Medal Table'!$F:$F,'Each Gender Events'!$A72,'Official Medal Table'!$C:$C,'Each Gender Events'!I$1,'Official Medal Table'!$E:$E,"Mixed")*'Medal values'!$B$1/2
+ COUNTIFS('Official Medal Table'!$G:$G,'Each Gender Events'!$A72,'Official Medal Table'!$C:$C,'Each Gender Events'!I$1,'Official Medal Table'!$E:$E,"Mixed")*'Medal values'!$B$2/2
+ COUNTIFS('Official Medal Table'!$H:$H,'Each Gender Events'!$A72,'Official Medal Table'!$C:$C,'Each Gender Events'!I$1,'Official Medal Table'!$E:$E,"Mixed")*'Medal values'!$B$3/2
+ COUNTIFS('Official Medal Table'!$I:$I,'Each Gender Events'!$A72,'Official Medal Table'!$C:$C,'Each Gender Events'!I$1,'Official Medal Table'!$E:$E,"Mixed")*'Medal values'!$B$3/2</f>
        <v>0</v>
      </c>
      <c r="J72">
        <f>COUNTIFS('Official Medal Table'!$F:$F,'Each Gender Events'!$A72,'Official Medal Table'!$C:$C,'Each Gender Events'!J$1,'Official Medal Table'!$E:$E,'Each Gender Events'!J$2)*'Medal values'!$B$1
+ COUNTIFS('Official Medal Table'!$G:$G,'Each Gender Events'!$A72,'Official Medal Table'!$C:$C,'Each Gender Events'!J$1,'Official Medal Table'!$E:$E,'Each Gender Events'!J$2)*'Medal values'!$B$2
+ COUNTIFS('Official Medal Table'!$H:$H,'Each Gender Events'!$A72,'Official Medal Table'!$C:$C,'Each Gender Events'!J$1,'Official Medal Table'!$E:$E,'Each Gender Events'!J$2)*'Medal values'!$B$3
+ COUNTIFS('Official Medal Table'!$I:$I,'Each Gender Events'!$A72,'Official Medal Table'!$C:$C,'Each Gender Events'!J$1,'Official Medal Table'!$E:$E,'Each Gender Events'!J$2)*'Medal values'!$B$3
+ COUNTIFS('Official Medal Table'!$F:$F,'Each Gender Events'!$A72,'Official Medal Table'!$C:$C,'Each Gender Events'!J$1,'Official Medal Table'!$E:$E,"Mixed")*'Medal values'!$B$1/2
+ COUNTIFS('Official Medal Table'!$G:$G,'Each Gender Events'!$A72,'Official Medal Table'!$C:$C,'Each Gender Events'!J$1,'Official Medal Table'!$E:$E,"Mixed")*'Medal values'!$B$2/2
+ COUNTIFS('Official Medal Table'!$H:$H,'Each Gender Events'!$A72,'Official Medal Table'!$C:$C,'Each Gender Events'!J$1,'Official Medal Table'!$E:$E,"Mixed")*'Medal values'!$B$3/2
+ COUNTIFS('Official Medal Table'!$I:$I,'Each Gender Events'!$A72,'Official Medal Table'!$C:$C,'Each Gender Events'!J$1,'Official Medal Table'!$E:$E,"Mixed")*'Medal values'!$B$3/2</f>
        <v>0</v>
      </c>
      <c r="K72">
        <f>COUNTIFS('Official Medal Table'!$F:$F,'Each Gender Events'!$A72,'Official Medal Table'!$C:$C,'Each Gender Events'!K$1,'Official Medal Table'!$E:$E,'Each Gender Events'!K$2)*'Medal values'!$B$1
+ COUNTIFS('Official Medal Table'!$G:$G,'Each Gender Events'!$A72,'Official Medal Table'!$C:$C,'Each Gender Events'!K$1,'Official Medal Table'!$E:$E,'Each Gender Events'!K$2)*'Medal values'!$B$2
+ COUNTIFS('Official Medal Table'!$H:$H,'Each Gender Events'!$A72,'Official Medal Table'!$C:$C,'Each Gender Events'!K$1,'Official Medal Table'!$E:$E,'Each Gender Events'!K$2)*'Medal values'!$B$3
+ COUNTIFS('Official Medal Table'!$I:$I,'Each Gender Events'!$A72,'Official Medal Table'!$C:$C,'Each Gender Events'!K$1,'Official Medal Table'!$E:$E,'Each Gender Events'!K$2)*'Medal values'!$B$3
+ COUNTIFS('Official Medal Table'!$F:$F,'Each Gender Events'!$A72,'Official Medal Table'!$C:$C,'Each Gender Events'!K$1,'Official Medal Table'!$E:$E,"Mixed")*'Medal values'!$B$1/2
+ COUNTIFS('Official Medal Table'!$G:$G,'Each Gender Events'!$A72,'Official Medal Table'!$C:$C,'Each Gender Events'!K$1,'Official Medal Table'!$E:$E,"Mixed")*'Medal values'!$B$2/2
+ COUNTIFS('Official Medal Table'!$H:$H,'Each Gender Events'!$A72,'Official Medal Table'!$C:$C,'Each Gender Events'!K$1,'Official Medal Table'!$E:$E,"Mixed")*'Medal values'!$B$3/2
+ COUNTIFS('Official Medal Table'!$I:$I,'Each Gender Events'!$A72,'Official Medal Table'!$C:$C,'Each Gender Events'!K$1,'Official Medal Table'!$E:$E,"Mixed")*'Medal values'!$B$3/2</f>
        <v>0</v>
      </c>
      <c r="L72">
        <f>COUNTIFS('Official Medal Table'!$F:$F,'Each Gender Events'!$A72,'Official Medal Table'!$C:$C,'Each Gender Events'!L$1,'Official Medal Table'!$E:$E,'Each Gender Events'!L$2)*'Medal values'!$B$1
+ COUNTIFS('Official Medal Table'!$G:$G,'Each Gender Events'!$A72,'Official Medal Table'!$C:$C,'Each Gender Events'!L$1,'Official Medal Table'!$E:$E,'Each Gender Events'!L$2)*'Medal values'!$B$2
+ COUNTIFS('Official Medal Table'!$H:$H,'Each Gender Events'!$A72,'Official Medal Table'!$C:$C,'Each Gender Events'!L$1,'Official Medal Table'!$E:$E,'Each Gender Events'!L$2)*'Medal values'!$B$3
+ COUNTIFS('Official Medal Table'!$I:$I,'Each Gender Events'!$A72,'Official Medal Table'!$C:$C,'Each Gender Events'!L$1,'Official Medal Table'!$E:$E,'Each Gender Events'!L$2)*'Medal values'!$B$3
+ COUNTIFS('Official Medal Table'!$F:$F,'Each Gender Events'!$A72,'Official Medal Table'!$C:$C,'Each Gender Events'!L$1,'Official Medal Table'!$E:$E,"Mixed")*'Medal values'!$B$1/2
+ COUNTIFS('Official Medal Table'!$G:$G,'Each Gender Events'!$A72,'Official Medal Table'!$C:$C,'Each Gender Events'!L$1,'Official Medal Table'!$E:$E,"Mixed")*'Medal values'!$B$2/2
+ COUNTIFS('Official Medal Table'!$H:$H,'Each Gender Events'!$A72,'Official Medal Table'!$C:$C,'Each Gender Events'!L$1,'Official Medal Table'!$E:$E,"Mixed")*'Medal values'!$B$3/2
+ COUNTIFS('Official Medal Table'!$I:$I,'Each Gender Events'!$A72,'Official Medal Table'!$C:$C,'Each Gender Events'!L$1,'Official Medal Table'!$E:$E,"Mixed")*'Medal values'!$B$3/2</f>
        <v>0</v>
      </c>
      <c r="M72">
        <f>COUNTIFS('Official Medal Table'!$F:$F,'Each Gender Events'!$A72,'Official Medal Table'!$C:$C,'Each Gender Events'!M$1,'Official Medal Table'!$E:$E,'Each Gender Events'!M$2)*'Medal values'!$B$1
+ COUNTIFS('Official Medal Table'!$G:$G,'Each Gender Events'!$A72,'Official Medal Table'!$C:$C,'Each Gender Events'!M$1,'Official Medal Table'!$E:$E,'Each Gender Events'!M$2)*'Medal values'!$B$2
+ COUNTIFS('Official Medal Table'!$H:$H,'Each Gender Events'!$A72,'Official Medal Table'!$C:$C,'Each Gender Events'!M$1,'Official Medal Table'!$E:$E,'Each Gender Events'!M$2)*'Medal values'!$B$3
+ COUNTIFS('Official Medal Table'!$I:$I,'Each Gender Events'!$A72,'Official Medal Table'!$C:$C,'Each Gender Events'!M$1,'Official Medal Table'!$E:$E,'Each Gender Events'!M$2)*'Medal values'!$B$3
+ COUNTIFS('Official Medal Table'!$F:$F,'Each Gender Events'!$A72,'Official Medal Table'!$C:$C,'Each Gender Events'!M$1,'Official Medal Table'!$E:$E,"Mixed")*'Medal values'!$B$1/2
+ COUNTIFS('Official Medal Table'!$G:$G,'Each Gender Events'!$A72,'Official Medal Table'!$C:$C,'Each Gender Events'!M$1,'Official Medal Table'!$E:$E,"Mixed")*'Medal values'!$B$2/2
+ COUNTIFS('Official Medal Table'!$H:$H,'Each Gender Events'!$A72,'Official Medal Table'!$C:$C,'Each Gender Events'!M$1,'Official Medal Table'!$E:$E,"Mixed")*'Medal values'!$B$3/2
+ COUNTIFS('Official Medal Table'!$I:$I,'Each Gender Events'!$A72,'Official Medal Table'!$C:$C,'Each Gender Events'!M$1,'Official Medal Table'!$E:$E,"Mixed")*'Medal values'!$B$3/2</f>
        <v>0</v>
      </c>
      <c r="N72">
        <f>COUNTIFS('Official Medal Table'!$F:$F,'Each Gender Events'!$A72,'Official Medal Table'!$C:$C,'Each Gender Events'!N$1,'Official Medal Table'!$E:$E,'Each Gender Events'!N$2)*'Medal values'!$B$1
+ COUNTIFS('Official Medal Table'!$G:$G,'Each Gender Events'!$A72,'Official Medal Table'!$C:$C,'Each Gender Events'!N$1,'Official Medal Table'!$E:$E,'Each Gender Events'!N$2)*'Medal values'!$B$2
+ COUNTIFS('Official Medal Table'!$H:$H,'Each Gender Events'!$A72,'Official Medal Table'!$C:$C,'Each Gender Events'!N$1,'Official Medal Table'!$E:$E,'Each Gender Events'!N$2)*'Medal values'!$B$3
+ COUNTIFS('Official Medal Table'!$I:$I,'Each Gender Events'!$A72,'Official Medal Table'!$C:$C,'Each Gender Events'!N$1,'Official Medal Table'!$E:$E,'Each Gender Events'!N$2)*'Medal values'!$B$3
+ COUNTIFS('Official Medal Table'!$F:$F,'Each Gender Events'!$A72,'Official Medal Table'!$C:$C,'Each Gender Events'!N$1,'Official Medal Table'!$E:$E,"Mixed")*'Medal values'!$B$1/2
+ COUNTIFS('Official Medal Table'!$G:$G,'Each Gender Events'!$A72,'Official Medal Table'!$C:$C,'Each Gender Events'!N$1,'Official Medal Table'!$E:$E,"Mixed")*'Medal values'!$B$2/2
+ COUNTIFS('Official Medal Table'!$H:$H,'Each Gender Events'!$A72,'Official Medal Table'!$C:$C,'Each Gender Events'!N$1,'Official Medal Table'!$E:$E,"Mixed")*'Medal values'!$B$3/2
+ COUNTIFS('Official Medal Table'!$I:$I,'Each Gender Events'!$A72,'Official Medal Table'!$C:$C,'Each Gender Events'!N$1,'Official Medal Table'!$E:$E,"Mixed")*'Medal values'!$B$3/2</f>
        <v>0</v>
      </c>
      <c r="O72">
        <f>COUNTIFS('Official Medal Table'!$F:$F,'Each Gender Events'!$A72,'Official Medal Table'!$C:$C,'Each Gender Events'!O$1,'Official Medal Table'!$E:$E,'Each Gender Events'!O$2)*'Medal values'!$B$1
+ COUNTIFS('Official Medal Table'!$G:$G,'Each Gender Events'!$A72,'Official Medal Table'!$C:$C,'Each Gender Events'!O$1,'Official Medal Table'!$E:$E,'Each Gender Events'!O$2)*'Medal values'!$B$2
+ COUNTIFS('Official Medal Table'!$H:$H,'Each Gender Events'!$A72,'Official Medal Table'!$C:$C,'Each Gender Events'!O$1,'Official Medal Table'!$E:$E,'Each Gender Events'!O$2)*'Medal values'!$B$3
+ COUNTIFS('Official Medal Table'!$I:$I,'Each Gender Events'!$A72,'Official Medal Table'!$C:$C,'Each Gender Events'!O$1,'Official Medal Table'!$E:$E,'Each Gender Events'!O$2)*'Medal values'!$B$3
+ COUNTIFS('Official Medal Table'!$F:$F,'Each Gender Events'!$A72,'Official Medal Table'!$C:$C,'Each Gender Events'!O$1,'Official Medal Table'!$E:$E,"Mixed")*'Medal values'!$B$1/2
+ COUNTIFS('Official Medal Table'!$G:$G,'Each Gender Events'!$A72,'Official Medal Table'!$C:$C,'Each Gender Events'!O$1,'Official Medal Table'!$E:$E,"Mixed")*'Medal values'!$B$2/2
+ COUNTIFS('Official Medal Table'!$H:$H,'Each Gender Events'!$A72,'Official Medal Table'!$C:$C,'Each Gender Events'!O$1,'Official Medal Table'!$E:$E,"Mixed")*'Medal values'!$B$3/2
+ COUNTIFS('Official Medal Table'!$I:$I,'Each Gender Events'!$A72,'Official Medal Table'!$C:$C,'Each Gender Events'!O$1,'Official Medal Table'!$E:$E,"Mixed")*'Medal values'!$B$3/2</f>
        <v>0</v>
      </c>
      <c r="P72">
        <f>COUNTIFS('Official Medal Table'!$F:$F,'Each Gender Events'!$A72,'Official Medal Table'!$C:$C,'Each Gender Events'!P$1,'Official Medal Table'!$E:$E,'Each Gender Events'!P$2)*'Medal values'!$B$1
+ COUNTIFS('Official Medal Table'!$G:$G,'Each Gender Events'!$A72,'Official Medal Table'!$C:$C,'Each Gender Events'!P$1,'Official Medal Table'!$E:$E,'Each Gender Events'!P$2)*'Medal values'!$B$2
+ COUNTIFS('Official Medal Table'!$H:$H,'Each Gender Events'!$A72,'Official Medal Table'!$C:$C,'Each Gender Events'!P$1,'Official Medal Table'!$E:$E,'Each Gender Events'!P$2)*'Medal values'!$B$3
+ COUNTIFS('Official Medal Table'!$I:$I,'Each Gender Events'!$A72,'Official Medal Table'!$C:$C,'Each Gender Events'!P$1,'Official Medal Table'!$E:$E,'Each Gender Events'!P$2)*'Medal values'!$B$3
+ COUNTIFS('Official Medal Table'!$F:$F,'Each Gender Events'!$A72,'Official Medal Table'!$C:$C,'Each Gender Events'!P$1,'Official Medal Table'!$E:$E,"Mixed")*'Medal values'!$B$1/2
+ COUNTIFS('Official Medal Table'!$G:$G,'Each Gender Events'!$A72,'Official Medal Table'!$C:$C,'Each Gender Events'!P$1,'Official Medal Table'!$E:$E,"Mixed")*'Medal values'!$B$2/2
+ COUNTIFS('Official Medal Table'!$H:$H,'Each Gender Events'!$A72,'Official Medal Table'!$C:$C,'Each Gender Events'!P$1,'Official Medal Table'!$E:$E,"Mixed")*'Medal values'!$B$3/2
+ COUNTIFS('Official Medal Table'!$I:$I,'Each Gender Events'!$A72,'Official Medal Table'!$C:$C,'Each Gender Events'!P$1,'Official Medal Table'!$E:$E,"Mixed")*'Medal values'!$B$3/2</f>
        <v>0</v>
      </c>
      <c r="Q72">
        <f>COUNTIFS('Official Medal Table'!$F:$F,'Each Gender Events'!$A72,'Official Medal Table'!$C:$C,'Each Gender Events'!Q$1,'Official Medal Table'!$E:$E,'Each Gender Events'!Q$2)*'Medal values'!$B$1
+ COUNTIFS('Official Medal Table'!$G:$G,'Each Gender Events'!$A72,'Official Medal Table'!$C:$C,'Each Gender Events'!Q$1,'Official Medal Table'!$E:$E,'Each Gender Events'!Q$2)*'Medal values'!$B$2
+ COUNTIFS('Official Medal Table'!$H:$H,'Each Gender Events'!$A72,'Official Medal Table'!$C:$C,'Each Gender Events'!Q$1,'Official Medal Table'!$E:$E,'Each Gender Events'!Q$2)*'Medal values'!$B$3
+ COUNTIFS('Official Medal Table'!$I:$I,'Each Gender Events'!$A72,'Official Medal Table'!$C:$C,'Each Gender Events'!Q$1,'Official Medal Table'!$E:$E,'Each Gender Events'!Q$2)*'Medal values'!$B$3
+ COUNTIFS('Official Medal Table'!$F:$F,'Each Gender Events'!$A72,'Official Medal Table'!$C:$C,'Each Gender Events'!Q$1,'Official Medal Table'!$E:$E,"Mixed")*'Medal values'!$B$1/2
+ COUNTIFS('Official Medal Table'!$G:$G,'Each Gender Events'!$A72,'Official Medal Table'!$C:$C,'Each Gender Events'!Q$1,'Official Medal Table'!$E:$E,"Mixed")*'Medal values'!$B$2/2
+ COUNTIFS('Official Medal Table'!$H:$H,'Each Gender Events'!$A72,'Official Medal Table'!$C:$C,'Each Gender Events'!Q$1,'Official Medal Table'!$E:$E,"Mixed")*'Medal values'!$B$3/2
+ COUNTIFS('Official Medal Table'!$I:$I,'Each Gender Events'!$A72,'Official Medal Table'!$C:$C,'Each Gender Events'!Q$1,'Official Medal Table'!$E:$E,"Mixed")*'Medal values'!$B$3/2</f>
        <v>0</v>
      </c>
      <c r="R72">
        <f>COUNTIFS('Official Medal Table'!$F:$F,'Each Gender Events'!$A72,'Official Medal Table'!$C:$C,'Each Gender Events'!R$1,'Official Medal Table'!$E:$E,'Each Gender Events'!R$2)*'Medal values'!$B$1
+ COUNTIFS('Official Medal Table'!$G:$G,'Each Gender Events'!$A72,'Official Medal Table'!$C:$C,'Each Gender Events'!R$1,'Official Medal Table'!$E:$E,'Each Gender Events'!R$2)*'Medal values'!$B$2
+ COUNTIFS('Official Medal Table'!$H:$H,'Each Gender Events'!$A72,'Official Medal Table'!$C:$C,'Each Gender Events'!R$1,'Official Medal Table'!$E:$E,'Each Gender Events'!R$2)*'Medal values'!$B$3
+ COUNTIFS('Official Medal Table'!$I:$I,'Each Gender Events'!$A72,'Official Medal Table'!$C:$C,'Each Gender Events'!R$1,'Official Medal Table'!$E:$E,'Each Gender Events'!R$2)*'Medal values'!$B$3
+ COUNTIFS('Official Medal Table'!$F:$F,'Each Gender Events'!$A72,'Official Medal Table'!$C:$C,'Each Gender Events'!R$1,'Official Medal Table'!$E:$E,"Mixed")*'Medal values'!$B$1/2
+ COUNTIFS('Official Medal Table'!$G:$G,'Each Gender Events'!$A72,'Official Medal Table'!$C:$C,'Each Gender Events'!R$1,'Official Medal Table'!$E:$E,"Mixed")*'Medal values'!$B$2/2
+ COUNTIFS('Official Medal Table'!$H:$H,'Each Gender Events'!$A72,'Official Medal Table'!$C:$C,'Each Gender Events'!R$1,'Official Medal Table'!$E:$E,"Mixed")*'Medal values'!$B$3/2
+ COUNTIFS('Official Medal Table'!$I:$I,'Each Gender Events'!$A72,'Official Medal Table'!$C:$C,'Each Gender Events'!R$1,'Official Medal Table'!$E:$E,"Mixed")*'Medal values'!$B$3/2</f>
        <v>0</v>
      </c>
      <c r="S72">
        <f>COUNTIFS('Official Medal Table'!$F:$F,'Each Gender Events'!$A72,'Official Medal Table'!$C:$C,'Each Gender Events'!S$1,'Official Medal Table'!$E:$E,'Each Gender Events'!S$2)*'Medal values'!$B$1
+ COUNTIFS('Official Medal Table'!$G:$G,'Each Gender Events'!$A72,'Official Medal Table'!$C:$C,'Each Gender Events'!S$1,'Official Medal Table'!$E:$E,'Each Gender Events'!S$2)*'Medal values'!$B$2
+ COUNTIFS('Official Medal Table'!$H:$H,'Each Gender Events'!$A72,'Official Medal Table'!$C:$C,'Each Gender Events'!S$1,'Official Medal Table'!$E:$E,'Each Gender Events'!S$2)*'Medal values'!$B$3
+ COUNTIFS('Official Medal Table'!$I:$I,'Each Gender Events'!$A72,'Official Medal Table'!$C:$C,'Each Gender Events'!S$1,'Official Medal Table'!$E:$E,'Each Gender Events'!S$2)*'Medal values'!$B$3
+ COUNTIFS('Official Medal Table'!$F:$F,'Each Gender Events'!$A72,'Official Medal Table'!$C:$C,'Each Gender Events'!S$1,'Official Medal Table'!$E:$E,"Mixed")*'Medal values'!$B$1/2
+ COUNTIFS('Official Medal Table'!$G:$G,'Each Gender Events'!$A72,'Official Medal Table'!$C:$C,'Each Gender Events'!S$1,'Official Medal Table'!$E:$E,"Mixed")*'Medal values'!$B$2/2
+ COUNTIFS('Official Medal Table'!$H:$H,'Each Gender Events'!$A72,'Official Medal Table'!$C:$C,'Each Gender Events'!S$1,'Official Medal Table'!$E:$E,"Mixed")*'Medal values'!$B$3/2
+ COUNTIFS('Official Medal Table'!$I:$I,'Each Gender Events'!$A72,'Official Medal Table'!$C:$C,'Each Gender Events'!S$1,'Official Medal Table'!$E:$E,"Mixed")*'Medal values'!$B$3/2</f>
        <v>0</v>
      </c>
      <c r="T72">
        <f>COUNTIFS('Official Medal Table'!$F:$F,'Each Gender Events'!$A72,'Official Medal Table'!$C:$C,'Each Gender Events'!T$1,'Official Medal Table'!$E:$E,'Each Gender Events'!T$2)*'Medal values'!$B$1
+ COUNTIFS('Official Medal Table'!$G:$G,'Each Gender Events'!$A72,'Official Medal Table'!$C:$C,'Each Gender Events'!T$1,'Official Medal Table'!$E:$E,'Each Gender Events'!T$2)*'Medal values'!$B$2
+ COUNTIFS('Official Medal Table'!$H:$H,'Each Gender Events'!$A72,'Official Medal Table'!$C:$C,'Each Gender Events'!T$1,'Official Medal Table'!$E:$E,'Each Gender Events'!T$2)*'Medal values'!$B$3
+ COUNTIFS('Official Medal Table'!$I:$I,'Each Gender Events'!$A72,'Official Medal Table'!$C:$C,'Each Gender Events'!T$1,'Official Medal Table'!$E:$E,'Each Gender Events'!T$2)*'Medal values'!$B$3
+ COUNTIFS('Official Medal Table'!$F:$F,'Each Gender Events'!$A72,'Official Medal Table'!$C:$C,'Each Gender Events'!T$1,'Official Medal Table'!$E:$E,"Mixed")*'Medal values'!$B$1/2
+ COUNTIFS('Official Medal Table'!$G:$G,'Each Gender Events'!$A72,'Official Medal Table'!$C:$C,'Each Gender Events'!T$1,'Official Medal Table'!$E:$E,"Mixed")*'Medal values'!$B$2/2
+ COUNTIFS('Official Medal Table'!$H:$H,'Each Gender Events'!$A72,'Official Medal Table'!$C:$C,'Each Gender Events'!T$1,'Official Medal Table'!$E:$E,"Mixed")*'Medal values'!$B$3/2
+ COUNTIFS('Official Medal Table'!$I:$I,'Each Gender Events'!$A72,'Official Medal Table'!$C:$C,'Each Gender Events'!T$1,'Official Medal Table'!$E:$E,"Mixed")*'Medal values'!$B$3/2</f>
        <v>0</v>
      </c>
      <c r="U72">
        <f>COUNTIFS('Official Medal Table'!$F:$F,'Each Gender Events'!$A72,'Official Medal Table'!$C:$C,'Each Gender Events'!U$1,'Official Medal Table'!$E:$E,'Each Gender Events'!U$2)*'Medal values'!$B$1
+ COUNTIFS('Official Medal Table'!$G:$G,'Each Gender Events'!$A72,'Official Medal Table'!$C:$C,'Each Gender Events'!U$1,'Official Medal Table'!$E:$E,'Each Gender Events'!U$2)*'Medal values'!$B$2
+ COUNTIFS('Official Medal Table'!$H:$H,'Each Gender Events'!$A72,'Official Medal Table'!$C:$C,'Each Gender Events'!U$1,'Official Medal Table'!$E:$E,'Each Gender Events'!U$2)*'Medal values'!$B$3
+ COUNTIFS('Official Medal Table'!$I:$I,'Each Gender Events'!$A72,'Official Medal Table'!$C:$C,'Each Gender Events'!U$1,'Official Medal Table'!$E:$E,'Each Gender Events'!U$2)*'Medal values'!$B$3
+ COUNTIFS('Official Medal Table'!$F:$F,'Each Gender Events'!$A72,'Official Medal Table'!$C:$C,'Each Gender Events'!U$1,'Official Medal Table'!$E:$E,"Mixed")*'Medal values'!$B$1/2
+ COUNTIFS('Official Medal Table'!$G:$G,'Each Gender Events'!$A72,'Official Medal Table'!$C:$C,'Each Gender Events'!U$1,'Official Medal Table'!$E:$E,"Mixed")*'Medal values'!$B$2/2
+ COUNTIFS('Official Medal Table'!$H:$H,'Each Gender Events'!$A72,'Official Medal Table'!$C:$C,'Each Gender Events'!U$1,'Official Medal Table'!$E:$E,"Mixed")*'Medal values'!$B$3/2
+ COUNTIFS('Official Medal Table'!$I:$I,'Each Gender Events'!$A72,'Official Medal Table'!$C:$C,'Each Gender Events'!U$1,'Official Medal Table'!$E:$E,"Mixed")*'Medal values'!$B$3/2</f>
        <v>0</v>
      </c>
      <c r="V72">
        <f>COUNTIFS('Official Medal Table'!$F:$F,'Each Gender Events'!$A72,'Official Medal Table'!$C:$C,'Each Gender Events'!V$1,'Official Medal Table'!$E:$E,'Each Gender Events'!V$2)*'Medal values'!$B$1
+ COUNTIFS('Official Medal Table'!$G:$G,'Each Gender Events'!$A72,'Official Medal Table'!$C:$C,'Each Gender Events'!V$1,'Official Medal Table'!$E:$E,'Each Gender Events'!V$2)*'Medal values'!$B$2
+ COUNTIFS('Official Medal Table'!$H:$H,'Each Gender Events'!$A72,'Official Medal Table'!$C:$C,'Each Gender Events'!V$1,'Official Medal Table'!$E:$E,'Each Gender Events'!V$2)*'Medal values'!$B$3
+ COUNTIFS('Official Medal Table'!$I:$I,'Each Gender Events'!$A72,'Official Medal Table'!$C:$C,'Each Gender Events'!V$1,'Official Medal Table'!$E:$E,'Each Gender Events'!V$2)*'Medal values'!$B$3
+ COUNTIFS('Official Medal Table'!$F:$F,'Each Gender Events'!$A72,'Official Medal Table'!$C:$C,'Each Gender Events'!V$1,'Official Medal Table'!$E:$E,"Mixed")*'Medal values'!$B$1/2
+ COUNTIFS('Official Medal Table'!$G:$G,'Each Gender Events'!$A72,'Official Medal Table'!$C:$C,'Each Gender Events'!V$1,'Official Medal Table'!$E:$E,"Mixed")*'Medal values'!$B$2/2
+ COUNTIFS('Official Medal Table'!$H:$H,'Each Gender Events'!$A72,'Official Medal Table'!$C:$C,'Each Gender Events'!V$1,'Official Medal Table'!$E:$E,"Mixed")*'Medal values'!$B$3/2
+ COUNTIFS('Official Medal Table'!$I:$I,'Each Gender Events'!$A72,'Official Medal Table'!$C:$C,'Each Gender Events'!V$1,'Official Medal Table'!$E:$E,"Mixed")*'Medal values'!$B$3/2</f>
        <v>0</v>
      </c>
      <c r="W72">
        <f>COUNTIFS('Official Medal Table'!$F:$F,'Each Gender Events'!$A72,'Official Medal Table'!$C:$C,'Each Gender Events'!W$1,'Official Medal Table'!$E:$E,'Each Gender Events'!W$2)*'Medal values'!$B$1
+ COUNTIFS('Official Medal Table'!$G:$G,'Each Gender Events'!$A72,'Official Medal Table'!$C:$C,'Each Gender Events'!W$1,'Official Medal Table'!$E:$E,'Each Gender Events'!W$2)*'Medal values'!$B$2
+ COUNTIFS('Official Medal Table'!$H:$H,'Each Gender Events'!$A72,'Official Medal Table'!$C:$C,'Each Gender Events'!W$1,'Official Medal Table'!$E:$E,'Each Gender Events'!W$2)*'Medal values'!$B$3
+ COUNTIFS('Official Medal Table'!$I:$I,'Each Gender Events'!$A72,'Official Medal Table'!$C:$C,'Each Gender Events'!W$1,'Official Medal Table'!$E:$E,'Each Gender Events'!W$2)*'Medal values'!$B$3
+ COUNTIFS('Official Medal Table'!$F:$F,'Each Gender Events'!$A72,'Official Medal Table'!$C:$C,'Each Gender Events'!W$1,'Official Medal Table'!$E:$E,"Mixed")*'Medal values'!$B$1/2
+ COUNTIFS('Official Medal Table'!$G:$G,'Each Gender Events'!$A72,'Official Medal Table'!$C:$C,'Each Gender Events'!W$1,'Official Medal Table'!$E:$E,"Mixed")*'Medal values'!$B$2/2
+ COUNTIFS('Official Medal Table'!$H:$H,'Each Gender Events'!$A72,'Official Medal Table'!$C:$C,'Each Gender Events'!W$1,'Official Medal Table'!$E:$E,"Mixed")*'Medal values'!$B$3/2
+ COUNTIFS('Official Medal Table'!$I:$I,'Each Gender Events'!$A72,'Official Medal Table'!$C:$C,'Each Gender Events'!W$1,'Official Medal Table'!$E:$E,"Mixed")*'Medal values'!$B$3/2</f>
        <v>0</v>
      </c>
      <c r="X72">
        <f>COUNTIFS('Official Medal Table'!$F:$F,'Each Gender Events'!$A72,'Official Medal Table'!$C:$C,'Each Gender Events'!X$1,'Official Medal Table'!$E:$E,'Each Gender Events'!X$2)*'Medal values'!$B$1
+ COUNTIFS('Official Medal Table'!$G:$G,'Each Gender Events'!$A72,'Official Medal Table'!$C:$C,'Each Gender Events'!X$1,'Official Medal Table'!$E:$E,'Each Gender Events'!X$2)*'Medal values'!$B$2
+ COUNTIFS('Official Medal Table'!$H:$H,'Each Gender Events'!$A72,'Official Medal Table'!$C:$C,'Each Gender Events'!X$1,'Official Medal Table'!$E:$E,'Each Gender Events'!X$2)*'Medal values'!$B$3
+ COUNTIFS('Official Medal Table'!$I:$I,'Each Gender Events'!$A72,'Official Medal Table'!$C:$C,'Each Gender Events'!X$1,'Official Medal Table'!$E:$E,'Each Gender Events'!X$2)*'Medal values'!$B$3
+ COUNTIFS('Official Medal Table'!$F:$F,'Each Gender Events'!$A72,'Official Medal Table'!$C:$C,'Each Gender Events'!X$1,'Official Medal Table'!$E:$E,"Mixed")*'Medal values'!$B$1/2
+ COUNTIFS('Official Medal Table'!$G:$G,'Each Gender Events'!$A72,'Official Medal Table'!$C:$C,'Each Gender Events'!X$1,'Official Medal Table'!$E:$E,"Mixed")*'Medal values'!$B$2/2
+ COUNTIFS('Official Medal Table'!$H:$H,'Each Gender Events'!$A72,'Official Medal Table'!$C:$C,'Each Gender Events'!X$1,'Official Medal Table'!$E:$E,"Mixed")*'Medal values'!$B$3/2
+ COUNTIFS('Official Medal Table'!$I:$I,'Each Gender Events'!$A72,'Official Medal Table'!$C:$C,'Each Gender Events'!X$1,'Official Medal Table'!$E:$E,"Mixed")*'Medal values'!$B$3/2</f>
        <v>0</v>
      </c>
      <c r="Y72">
        <f>COUNTIFS('Official Medal Table'!$F:$F,'Each Gender Events'!$A72,'Official Medal Table'!$C:$C,'Each Gender Events'!Y$1,'Official Medal Table'!$E:$E,'Each Gender Events'!Y$2)*'Medal values'!$B$1
+ COUNTIFS('Official Medal Table'!$G:$G,'Each Gender Events'!$A72,'Official Medal Table'!$C:$C,'Each Gender Events'!Y$1,'Official Medal Table'!$E:$E,'Each Gender Events'!Y$2)*'Medal values'!$B$2
+ COUNTIFS('Official Medal Table'!$H:$H,'Each Gender Events'!$A72,'Official Medal Table'!$C:$C,'Each Gender Events'!Y$1,'Official Medal Table'!$E:$E,'Each Gender Events'!Y$2)*'Medal values'!$B$3
+ COUNTIFS('Official Medal Table'!$I:$I,'Each Gender Events'!$A72,'Official Medal Table'!$C:$C,'Each Gender Events'!Y$1,'Official Medal Table'!$E:$E,'Each Gender Events'!Y$2)*'Medal values'!$B$3
+ COUNTIFS('Official Medal Table'!$F:$F,'Each Gender Events'!$A72,'Official Medal Table'!$C:$C,'Each Gender Events'!Y$1,'Official Medal Table'!$E:$E,"Mixed")*'Medal values'!$B$1/2
+ COUNTIFS('Official Medal Table'!$G:$G,'Each Gender Events'!$A72,'Official Medal Table'!$C:$C,'Each Gender Events'!Y$1,'Official Medal Table'!$E:$E,"Mixed")*'Medal values'!$B$2/2
+ COUNTIFS('Official Medal Table'!$H:$H,'Each Gender Events'!$A72,'Official Medal Table'!$C:$C,'Each Gender Events'!Y$1,'Official Medal Table'!$E:$E,"Mixed")*'Medal values'!$B$3/2
+ COUNTIFS('Official Medal Table'!$I:$I,'Each Gender Events'!$A72,'Official Medal Table'!$C:$C,'Each Gender Events'!Y$1,'Official Medal Table'!$E:$E,"Mixed")*'Medal values'!$B$3/2</f>
        <v>0</v>
      </c>
      <c r="Z72">
        <f>COUNTIFS('Official Medal Table'!$F:$F,'Each Gender Events'!$A72,'Official Medal Table'!$C:$C,'Each Gender Events'!Z$1,'Official Medal Table'!$E:$E,'Each Gender Events'!Z$2)*'Medal values'!$B$1
+ COUNTIFS('Official Medal Table'!$G:$G,'Each Gender Events'!$A72,'Official Medal Table'!$C:$C,'Each Gender Events'!Z$1,'Official Medal Table'!$E:$E,'Each Gender Events'!Z$2)*'Medal values'!$B$2
+ COUNTIFS('Official Medal Table'!$H:$H,'Each Gender Events'!$A72,'Official Medal Table'!$C:$C,'Each Gender Events'!Z$1,'Official Medal Table'!$E:$E,'Each Gender Events'!Z$2)*'Medal values'!$B$3
+ COUNTIFS('Official Medal Table'!$I:$I,'Each Gender Events'!$A72,'Official Medal Table'!$C:$C,'Each Gender Events'!Z$1,'Official Medal Table'!$E:$E,'Each Gender Events'!Z$2)*'Medal values'!$B$3
+ COUNTIFS('Official Medal Table'!$F:$F,'Each Gender Events'!$A72,'Official Medal Table'!$C:$C,'Each Gender Events'!Z$1,'Official Medal Table'!$E:$E,"Mixed")*'Medal values'!$B$1/2
+ COUNTIFS('Official Medal Table'!$G:$G,'Each Gender Events'!$A72,'Official Medal Table'!$C:$C,'Each Gender Events'!Z$1,'Official Medal Table'!$E:$E,"Mixed")*'Medal values'!$B$2/2
+ COUNTIFS('Official Medal Table'!$H:$H,'Each Gender Events'!$A72,'Official Medal Table'!$C:$C,'Each Gender Events'!Z$1,'Official Medal Table'!$E:$E,"Mixed")*'Medal values'!$B$3/2
+ COUNTIFS('Official Medal Table'!$I:$I,'Each Gender Events'!$A72,'Official Medal Table'!$C:$C,'Each Gender Events'!Z$1,'Official Medal Table'!$E:$E,"Mixed")*'Medal values'!$B$3/2</f>
        <v>0</v>
      </c>
      <c r="AA72">
        <f>COUNTIFS('Official Medal Table'!$F:$F,'Each Gender Events'!$A72,'Official Medal Table'!$C:$C,'Each Gender Events'!AA$1,'Official Medal Table'!$E:$E,'Each Gender Events'!AA$2)*'Medal values'!$B$1
+ COUNTIFS('Official Medal Table'!$G:$G,'Each Gender Events'!$A72,'Official Medal Table'!$C:$C,'Each Gender Events'!AA$1,'Official Medal Table'!$E:$E,'Each Gender Events'!AA$2)*'Medal values'!$B$2
+ COUNTIFS('Official Medal Table'!$H:$H,'Each Gender Events'!$A72,'Official Medal Table'!$C:$C,'Each Gender Events'!AA$1,'Official Medal Table'!$E:$E,'Each Gender Events'!AA$2)*'Medal values'!$B$3
+ COUNTIFS('Official Medal Table'!$I:$I,'Each Gender Events'!$A72,'Official Medal Table'!$C:$C,'Each Gender Events'!AA$1,'Official Medal Table'!$E:$E,'Each Gender Events'!AA$2)*'Medal values'!$B$3
+ COUNTIFS('Official Medal Table'!$F:$F,'Each Gender Events'!$A72,'Official Medal Table'!$C:$C,'Each Gender Events'!AA$1,'Official Medal Table'!$E:$E,"Mixed")*'Medal values'!$B$1/2
+ COUNTIFS('Official Medal Table'!$G:$G,'Each Gender Events'!$A72,'Official Medal Table'!$C:$C,'Each Gender Events'!AA$1,'Official Medal Table'!$E:$E,"Mixed")*'Medal values'!$B$2/2
+ COUNTIFS('Official Medal Table'!$H:$H,'Each Gender Events'!$A72,'Official Medal Table'!$C:$C,'Each Gender Events'!AA$1,'Official Medal Table'!$E:$E,"Mixed")*'Medal values'!$B$3/2
+ COUNTIFS('Official Medal Table'!$I:$I,'Each Gender Events'!$A72,'Official Medal Table'!$C:$C,'Each Gender Events'!AA$1,'Official Medal Table'!$E:$E,"Mixed")*'Medal values'!$B$3/2</f>
        <v>0</v>
      </c>
      <c r="AB72">
        <f>COUNTIFS('Official Medal Table'!$F:$F,'Each Gender Events'!$A72,'Official Medal Table'!$C:$C,'Each Gender Events'!AB$1,'Official Medal Table'!$E:$E,'Each Gender Events'!AB$2)*'Medal values'!$B$1
+ COUNTIFS('Official Medal Table'!$G:$G,'Each Gender Events'!$A72,'Official Medal Table'!$C:$C,'Each Gender Events'!AB$1,'Official Medal Table'!$E:$E,'Each Gender Events'!AB$2)*'Medal values'!$B$2
+ COUNTIFS('Official Medal Table'!$H:$H,'Each Gender Events'!$A72,'Official Medal Table'!$C:$C,'Each Gender Events'!AB$1,'Official Medal Table'!$E:$E,'Each Gender Events'!AB$2)*'Medal values'!$B$3
+ COUNTIFS('Official Medal Table'!$I:$I,'Each Gender Events'!$A72,'Official Medal Table'!$C:$C,'Each Gender Events'!AB$1,'Official Medal Table'!$E:$E,'Each Gender Events'!AB$2)*'Medal values'!$B$3
+ COUNTIFS('Official Medal Table'!$F:$F,'Each Gender Events'!$A72,'Official Medal Table'!$C:$C,'Each Gender Events'!AB$1,'Official Medal Table'!$E:$E,"Mixed")*'Medal values'!$B$1/2
+ COUNTIFS('Official Medal Table'!$G:$G,'Each Gender Events'!$A72,'Official Medal Table'!$C:$C,'Each Gender Events'!AB$1,'Official Medal Table'!$E:$E,"Mixed")*'Medal values'!$B$2/2
+ COUNTIFS('Official Medal Table'!$H:$H,'Each Gender Events'!$A72,'Official Medal Table'!$C:$C,'Each Gender Events'!AB$1,'Official Medal Table'!$E:$E,"Mixed")*'Medal values'!$B$3/2
+ COUNTIFS('Official Medal Table'!$I:$I,'Each Gender Events'!$A72,'Official Medal Table'!$C:$C,'Each Gender Events'!AB$1,'Official Medal Table'!$E:$E,"Mixed")*'Medal values'!$B$3/2</f>
        <v>0</v>
      </c>
      <c r="AC72">
        <f>COUNTIFS('Official Medal Table'!$F:$F,'Each Gender Events'!$A72,'Official Medal Table'!$C:$C,'Each Gender Events'!AC$1,'Official Medal Table'!$E:$E,'Each Gender Events'!AC$2)*'Medal values'!$B$1
+ COUNTIFS('Official Medal Table'!$G:$G,'Each Gender Events'!$A72,'Official Medal Table'!$C:$C,'Each Gender Events'!AC$1,'Official Medal Table'!$E:$E,'Each Gender Events'!AC$2)*'Medal values'!$B$2
+ COUNTIFS('Official Medal Table'!$H:$H,'Each Gender Events'!$A72,'Official Medal Table'!$C:$C,'Each Gender Events'!AC$1,'Official Medal Table'!$E:$E,'Each Gender Events'!AC$2)*'Medal values'!$B$3
+ COUNTIFS('Official Medal Table'!$I:$I,'Each Gender Events'!$A72,'Official Medal Table'!$C:$C,'Each Gender Events'!AC$1,'Official Medal Table'!$E:$E,'Each Gender Events'!AC$2)*'Medal values'!$B$3
+ COUNTIFS('Official Medal Table'!$F:$F,'Each Gender Events'!$A72,'Official Medal Table'!$C:$C,'Each Gender Events'!AC$1,'Official Medal Table'!$E:$E,"Mixed")*'Medal values'!$B$1/2
+ COUNTIFS('Official Medal Table'!$G:$G,'Each Gender Events'!$A72,'Official Medal Table'!$C:$C,'Each Gender Events'!AC$1,'Official Medal Table'!$E:$E,"Mixed")*'Medal values'!$B$2/2
+ COUNTIFS('Official Medal Table'!$H:$H,'Each Gender Events'!$A72,'Official Medal Table'!$C:$C,'Each Gender Events'!AC$1,'Official Medal Table'!$E:$E,"Mixed")*'Medal values'!$B$3/2
+ COUNTIFS('Official Medal Table'!$I:$I,'Each Gender Events'!$A72,'Official Medal Table'!$C:$C,'Each Gender Events'!AC$1,'Official Medal Table'!$E:$E,"Mixed")*'Medal values'!$B$3/2</f>
        <v>0</v>
      </c>
      <c r="AD72">
        <f>COUNTIFS('Official Medal Table'!$F:$F,'Each Gender Events'!$A72,'Official Medal Table'!$C:$C,'Each Gender Events'!AD$1,'Official Medal Table'!$E:$E,'Each Gender Events'!AD$2)*'Medal values'!$B$1
+ COUNTIFS('Official Medal Table'!$G:$G,'Each Gender Events'!$A72,'Official Medal Table'!$C:$C,'Each Gender Events'!AD$1,'Official Medal Table'!$E:$E,'Each Gender Events'!AD$2)*'Medal values'!$B$2
+ COUNTIFS('Official Medal Table'!$H:$H,'Each Gender Events'!$A72,'Official Medal Table'!$C:$C,'Each Gender Events'!AD$1,'Official Medal Table'!$E:$E,'Each Gender Events'!AD$2)*'Medal values'!$B$3
+ COUNTIFS('Official Medal Table'!$I:$I,'Each Gender Events'!$A72,'Official Medal Table'!$C:$C,'Each Gender Events'!AD$1,'Official Medal Table'!$E:$E,'Each Gender Events'!AD$2)*'Medal values'!$B$3
+ COUNTIFS('Official Medal Table'!$F:$F,'Each Gender Events'!$A72,'Official Medal Table'!$C:$C,'Each Gender Events'!AD$1,'Official Medal Table'!$E:$E,"Mixed")*'Medal values'!$B$1/2
+ COUNTIFS('Official Medal Table'!$G:$G,'Each Gender Events'!$A72,'Official Medal Table'!$C:$C,'Each Gender Events'!AD$1,'Official Medal Table'!$E:$E,"Mixed")*'Medal values'!$B$2/2
+ COUNTIFS('Official Medal Table'!$H:$H,'Each Gender Events'!$A72,'Official Medal Table'!$C:$C,'Each Gender Events'!AD$1,'Official Medal Table'!$E:$E,"Mixed")*'Medal values'!$B$3/2
+ COUNTIFS('Official Medal Table'!$I:$I,'Each Gender Events'!$A72,'Official Medal Table'!$C:$C,'Each Gender Events'!AD$1,'Official Medal Table'!$E:$E,"Mixed")*'Medal values'!$B$3/2</f>
        <v>0</v>
      </c>
      <c r="AE72">
        <f>COUNTIFS('Official Medal Table'!$F:$F,'Each Gender Events'!$A72,'Official Medal Table'!$C:$C,'Each Gender Events'!AE$1,'Official Medal Table'!$E:$E,'Each Gender Events'!AE$2)*'Medal values'!$B$1
+ COUNTIFS('Official Medal Table'!$G:$G,'Each Gender Events'!$A72,'Official Medal Table'!$C:$C,'Each Gender Events'!AE$1,'Official Medal Table'!$E:$E,'Each Gender Events'!AE$2)*'Medal values'!$B$2
+ COUNTIFS('Official Medal Table'!$H:$H,'Each Gender Events'!$A72,'Official Medal Table'!$C:$C,'Each Gender Events'!AE$1,'Official Medal Table'!$E:$E,'Each Gender Events'!AE$2)*'Medal values'!$B$3
+ COUNTIFS('Official Medal Table'!$I:$I,'Each Gender Events'!$A72,'Official Medal Table'!$C:$C,'Each Gender Events'!AE$1,'Official Medal Table'!$E:$E,'Each Gender Events'!AE$2)*'Medal values'!$B$3
+ COUNTIFS('Official Medal Table'!$F:$F,'Each Gender Events'!$A72,'Official Medal Table'!$C:$C,'Each Gender Events'!AE$1,'Official Medal Table'!$E:$E,"Mixed")*'Medal values'!$B$1/2
+ COUNTIFS('Official Medal Table'!$G:$G,'Each Gender Events'!$A72,'Official Medal Table'!$C:$C,'Each Gender Events'!AE$1,'Official Medal Table'!$E:$E,"Mixed")*'Medal values'!$B$2/2
+ COUNTIFS('Official Medal Table'!$H:$H,'Each Gender Events'!$A72,'Official Medal Table'!$C:$C,'Each Gender Events'!AE$1,'Official Medal Table'!$E:$E,"Mixed")*'Medal values'!$B$3/2
+ COUNTIFS('Official Medal Table'!$I:$I,'Each Gender Events'!$A72,'Official Medal Table'!$C:$C,'Each Gender Events'!AE$1,'Official Medal Table'!$E:$E,"Mixed")*'Medal values'!$B$3/2</f>
        <v>0</v>
      </c>
      <c r="AF72">
        <f>COUNTIFS('Official Medal Table'!$F:$F,'Each Gender Events'!$A72,'Official Medal Table'!$C:$C,'Each Gender Events'!AF$1,'Official Medal Table'!$E:$E,'Each Gender Events'!AF$2)*'Medal values'!$B$1
+ COUNTIFS('Official Medal Table'!$G:$G,'Each Gender Events'!$A72,'Official Medal Table'!$C:$C,'Each Gender Events'!AF$1,'Official Medal Table'!$E:$E,'Each Gender Events'!AF$2)*'Medal values'!$B$2
+ COUNTIFS('Official Medal Table'!$H:$H,'Each Gender Events'!$A72,'Official Medal Table'!$C:$C,'Each Gender Events'!AF$1,'Official Medal Table'!$E:$E,'Each Gender Events'!AF$2)*'Medal values'!$B$3
+ COUNTIFS('Official Medal Table'!$I:$I,'Each Gender Events'!$A72,'Official Medal Table'!$C:$C,'Each Gender Events'!AF$1,'Official Medal Table'!$E:$E,'Each Gender Events'!AF$2)*'Medal values'!$B$3
+ COUNTIFS('Official Medal Table'!$F:$F,'Each Gender Events'!$A72,'Official Medal Table'!$C:$C,'Each Gender Events'!AF$1,'Official Medal Table'!$E:$E,"Mixed")*'Medal values'!$B$1/2
+ COUNTIFS('Official Medal Table'!$G:$G,'Each Gender Events'!$A72,'Official Medal Table'!$C:$C,'Each Gender Events'!AF$1,'Official Medal Table'!$E:$E,"Mixed")*'Medal values'!$B$2/2
+ COUNTIFS('Official Medal Table'!$H:$H,'Each Gender Events'!$A72,'Official Medal Table'!$C:$C,'Each Gender Events'!AF$1,'Official Medal Table'!$E:$E,"Mixed")*'Medal values'!$B$3/2
+ COUNTIFS('Official Medal Table'!$I:$I,'Each Gender Events'!$A72,'Official Medal Table'!$C:$C,'Each Gender Events'!AF$1,'Official Medal Table'!$E:$E,"Mixed")*'Medal values'!$B$3/2</f>
        <v>0</v>
      </c>
      <c r="AG72">
        <f>COUNTIFS('Official Medal Table'!$F:$F,'Each Gender Events'!$A72,'Official Medal Table'!$C:$C,'Each Gender Events'!AG$1,'Official Medal Table'!$E:$E,'Each Gender Events'!AG$2)*'Medal values'!$B$1
+ COUNTIFS('Official Medal Table'!$G:$G,'Each Gender Events'!$A72,'Official Medal Table'!$C:$C,'Each Gender Events'!AG$1,'Official Medal Table'!$E:$E,'Each Gender Events'!AG$2)*'Medal values'!$B$2
+ COUNTIFS('Official Medal Table'!$H:$H,'Each Gender Events'!$A72,'Official Medal Table'!$C:$C,'Each Gender Events'!AG$1,'Official Medal Table'!$E:$E,'Each Gender Events'!AG$2)*'Medal values'!$B$3
+ COUNTIFS('Official Medal Table'!$I:$I,'Each Gender Events'!$A72,'Official Medal Table'!$C:$C,'Each Gender Events'!AG$1,'Official Medal Table'!$E:$E,'Each Gender Events'!AG$2)*'Medal values'!$B$3
+ COUNTIFS('Official Medal Table'!$F:$F,'Each Gender Events'!$A72,'Official Medal Table'!$C:$C,'Each Gender Events'!AG$1,'Official Medal Table'!$E:$E,"Mixed")*'Medal values'!$B$1/2
+ COUNTIFS('Official Medal Table'!$G:$G,'Each Gender Events'!$A72,'Official Medal Table'!$C:$C,'Each Gender Events'!AG$1,'Official Medal Table'!$E:$E,"Mixed")*'Medal values'!$B$2/2
+ COUNTIFS('Official Medal Table'!$H:$H,'Each Gender Events'!$A72,'Official Medal Table'!$C:$C,'Each Gender Events'!AG$1,'Official Medal Table'!$E:$E,"Mixed")*'Medal values'!$B$3/2
+ COUNTIFS('Official Medal Table'!$I:$I,'Each Gender Events'!$A72,'Official Medal Table'!$C:$C,'Each Gender Events'!AG$1,'Official Medal Table'!$E:$E,"Mixed")*'Medal values'!$B$3/2</f>
        <v>0</v>
      </c>
      <c r="AH72">
        <f>COUNTIFS('Official Medal Table'!$F:$F,'Each Gender Events'!$A72,'Official Medal Table'!$C:$C,'Each Gender Events'!AH$1,'Official Medal Table'!$E:$E,'Each Gender Events'!AH$2)*'Medal values'!$B$1
+ COUNTIFS('Official Medal Table'!$G:$G,'Each Gender Events'!$A72,'Official Medal Table'!$C:$C,'Each Gender Events'!AH$1,'Official Medal Table'!$E:$E,'Each Gender Events'!AH$2)*'Medal values'!$B$2
+ COUNTIFS('Official Medal Table'!$H:$H,'Each Gender Events'!$A72,'Official Medal Table'!$C:$C,'Each Gender Events'!AH$1,'Official Medal Table'!$E:$E,'Each Gender Events'!AH$2)*'Medal values'!$B$3
+ COUNTIFS('Official Medal Table'!$I:$I,'Each Gender Events'!$A72,'Official Medal Table'!$C:$C,'Each Gender Events'!AH$1,'Official Medal Table'!$E:$E,'Each Gender Events'!AH$2)*'Medal values'!$B$3
+ COUNTIFS('Official Medal Table'!$F:$F,'Each Gender Events'!$A72,'Official Medal Table'!$C:$C,'Each Gender Events'!AH$1,'Official Medal Table'!$E:$E,"Mixed")*'Medal values'!$B$1/2
+ COUNTIFS('Official Medal Table'!$G:$G,'Each Gender Events'!$A72,'Official Medal Table'!$C:$C,'Each Gender Events'!AH$1,'Official Medal Table'!$E:$E,"Mixed")*'Medal values'!$B$2/2
+ COUNTIFS('Official Medal Table'!$H:$H,'Each Gender Events'!$A72,'Official Medal Table'!$C:$C,'Each Gender Events'!AH$1,'Official Medal Table'!$E:$E,"Mixed")*'Medal values'!$B$3/2
+ COUNTIFS('Official Medal Table'!$I:$I,'Each Gender Events'!$A72,'Official Medal Table'!$C:$C,'Each Gender Events'!AH$1,'Official Medal Table'!$E:$E,"Mixed")*'Medal values'!$B$3/2</f>
        <v>0</v>
      </c>
      <c r="AI72">
        <f>COUNTIFS('Official Medal Table'!$F:$F,'Each Gender Events'!$A72,'Official Medal Table'!$C:$C,'Each Gender Events'!AI$1,'Official Medal Table'!$E:$E,'Each Gender Events'!AI$2)*'Medal values'!$B$1
+ COUNTIFS('Official Medal Table'!$G:$G,'Each Gender Events'!$A72,'Official Medal Table'!$C:$C,'Each Gender Events'!AI$1,'Official Medal Table'!$E:$E,'Each Gender Events'!AI$2)*'Medal values'!$B$2
+ COUNTIFS('Official Medal Table'!$H:$H,'Each Gender Events'!$A72,'Official Medal Table'!$C:$C,'Each Gender Events'!AI$1,'Official Medal Table'!$E:$E,'Each Gender Events'!AI$2)*'Medal values'!$B$3
+ COUNTIFS('Official Medal Table'!$I:$I,'Each Gender Events'!$A72,'Official Medal Table'!$C:$C,'Each Gender Events'!AI$1,'Official Medal Table'!$E:$E,'Each Gender Events'!AI$2)*'Medal values'!$B$3
+ COUNTIFS('Official Medal Table'!$F:$F,'Each Gender Events'!$A72,'Official Medal Table'!$C:$C,'Each Gender Events'!AI$1,'Official Medal Table'!$E:$E,"Mixed")*'Medal values'!$B$1/2
+ COUNTIFS('Official Medal Table'!$G:$G,'Each Gender Events'!$A72,'Official Medal Table'!$C:$C,'Each Gender Events'!AI$1,'Official Medal Table'!$E:$E,"Mixed")*'Medal values'!$B$2/2
+ COUNTIFS('Official Medal Table'!$H:$H,'Each Gender Events'!$A72,'Official Medal Table'!$C:$C,'Each Gender Events'!AI$1,'Official Medal Table'!$E:$E,"Mixed")*'Medal values'!$B$3/2
+ COUNTIFS('Official Medal Table'!$I:$I,'Each Gender Events'!$A72,'Official Medal Table'!$C:$C,'Each Gender Events'!AI$1,'Official Medal Table'!$E:$E,"Mixed")*'Medal values'!$B$3/2</f>
        <v>0</v>
      </c>
      <c r="AJ72">
        <f>COUNTIFS('Official Medal Table'!$F:$F,'Each Gender Events'!$A72,'Official Medal Table'!$C:$C,'Each Gender Events'!AJ$1,'Official Medal Table'!$E:$E,'Each Gender Events'!AJ$2)*'Medal values'!$B$1
+ COUNTIFS('Official Medal Table'!$G:$G,'Each Gender Events'!$A72,'Official Medal Table'!$C:$C,'Each Gender Events'!AJ$1,'Official Medal Table'!$E:$E,'Each Gender Events'!AJ$2)*'Medal values'!$B$2
+ COUNTIFS('Official Medal Table'!$H:$H,'Each Gender Events'!$A72,'Official Medal Table'!$C:$C,'Each Gender Events'!AJ$1,'Official Medal Table'!$E:$E,'Each Gender Events'!AJ$2)*'Medal values'!$B$3
+ COUNTIFS('Official Medal Table'!$I:$I,'Each Gender Events'!$A72,'Official Medal Table'!$C:$C,'Each Gender Events'!AJ$1,'Official Medal Table'!$E:$E,'Each Gender Events'!AJ$2)*'Medal values'!$B$3
+ COUNTIFS('Official Medal Table'!$F:$F,'Each Gender Events'!$A72,'Official Medal Table'!$C:$C,'Each Gender Events'!AJ$1,'Official Medal Table'!$E:$E,"Mixed")*'Medal values'!$B$1/2
+ COUNTIFS('Official Medal Table'!$G:$G,'Each Gender Events'!$A72,'Official Medal Table'!$C:$C,'Each Gender Events'!AJ$1,'Official Medal Table'!$E:$E,"Mixed")*'Medal values'!$B$2/2
+ COUNTIFS('Official Medal Table'!$H:$H,'Each Gender Events'!$A72,'Official Medal Table'!$C:$C,'Each Gender Events'!AJ$1,'Official Medal Table'!$E:$E,"Mixed")*'Medal values'!$B$3/2
+ COUNTIFS('Official Medal Table'!$I:$I,'Each Gender Events'!$A72,'Official Medal Table'!$C:$C,'Each Gender Events'!AJ$1,'Official Medal Table'!$E:$E,"Mixed")*'Medal values'!$B$3/2</f>
        <v>0</v>
      </c>
      <c r="AK72">
        <f>COUNTIFS('Official Medal Table'!$F:$F,'Each Gender Events'!$A72,'Official Medal Table'!$C:$C,'Each Gender Events'!AK$1,'Official Medal Table'!$E:$E,'Each Gender Events'!AK$2)*'Medal values'!$B$1
+ COUNTIFS('Official Medal Table'!$G:$G,'Each Gender Events'!$A72,'Official Medal Table'!$C:$C,'Each Gender Events'!AK$1,'Official Medal Table'!$E:$E,'Each Gender Events'!AK$2)*'Medal values'!$B$2
+ COUNTIFS('Official Medal Table'!$H:$H,'Each Gender Events'!$A72,'Official Medal Table'!$C:$C,'Each Gender Events'!AK$1,'Official Medal Table'!$E:$E,'Each Gender Events'!AK$2)*'Medal values'!$B$3
+ COUNTIFS('Official Medal Table'!$I:$I,'Each Gender Events'!$A72,'Official Medal Table'!$C:$C,'Each Gender Events'!AK$1,'Official Medal Table'!$E:$E,'Each Gender Events'!AK$2)*'Medal values'!$B$3
+ COUNTIFS('Official Medal Table'!$F:$F,'Each Gender Events'!$A72,'Official Medal Table'!$C:$C,'Each Gender Events'!AK$1,'Official Medal Table'!$E:$E,"Mixed")*'Medal values'!$B$1/2
+ COUNTIFS('Official Medal Table'!$G:$G,'Each Gender Events'!$A72,'Official Medal Table'!$C:$C,'Each Gender Events'!AK$1,'Official Medal Table'!$E:$E,"Mixed")*'Medal values'!$B$2/2
+ COUNTIFS('Official Medal Table'!$H:$H,'Each Gender Events'!$A72,'Official Medal Table'!$C:$C,'Each Gender Events'!AK$1,'Official Medal Table'!$E:$E,"Mixed")*'Medal values'!$B$3/2
+ COUNTIFS('Official Medal Table'!$I:$I,'Each Gender Events'!$A72,'Official Medal Table'!$C:$C,'Each Gender Events'!AK$1,'Official Medal Table'!$E:$E,"Mixed")*'Medal values'!$B$3/2</f>
        <v>0</v>
      </c>
      <c r="AL72">
        <f>COUNTIFS('Official Medal Table'!$F:$F,'Each Gender Events'!$A72,'Official Medal Table'!$C:$C,'Each Gender Events'!AL$1,'Official Medal Table'!$E:$E,'Each Gender Events'!AL$2)*'Medal values'!$B$1
+ COUNTIFS('Official Medal Table'!$G:$G,'Each Gender Events'!$A72,'Official Medal Table'!$C:$C,'Each Gender Events'!AL$1,'Official Medal Table'!$E:$E,'Each Gender Events'!AL$2)*'Medal values'!$B$2
+ COUNTIFS('Official Medal Table'!$H:$H,'Each Gender Events'!$A72,'Official Medal Table'!$C:$C,'Each Gender Events'!AL$1,'Official Medal Table'!$E:$E,'Each Gender Events'!AL$2)*'Medal values'!$B$3
+ COUNTIFS('Official Medal Table'!$I:$I,'Each Gender Events'!$A72,'Official Medal Table'!$C:$C,'Each Gender Events'!AL$1,'Official Medal Table'!$E:$E,'Each Gender Events'!AL$2)*'Medal values'!$B$3
+ COUNTIFS('Official Medal Table'!$F:$F,'Each Gender Events'!$A72,'Official Medal Table'!$C:$C,'Each Gender Events'!AL$1,'Official Medal Table'!$E:$E,"Mixed")*'Medal values'!$B$1/2
+ COUNTIFS('Official Medal Table'!$G:$G,'Each Gender Events'!$A72,'Official Medal Table'!$C:$C,'Each Gender Events'!AL$1,'Official Medal Table'!$E:$E,"Mixed")*'Medal values'!$B$2/2
+ COUNTIFS('Official Medal Table'!$H:$H,'Each Gender Events'!$A72,'Official Medal Table'!$C:$C,'Each Gender Events'!AL$1,'Official Medal Table'!$E:$E,"Mixed")*'Medal values'!$B$3/2
+ COUNTIFS('Official Medal Table'!$I:$I,'Each Gender Events'!$A72,'Official Medal Table'!$C:$C,'Each Gender Events'!AL$1,'Official Medal Table'!$E:$E,"Mixed")*'Medal values'!$B$3/2</f>
        <v>0</v>
      </c>
      <c r="AM72">
        <f>COUNTIFS('Official Medal Table'!$F:$F,'Each Gender Events'!$A72,'Official Medal Table'!$C:$C,'Each Gender Events'!AM$1,'Official Medal Table'!$E:$E,'Each Gender Events'!AM$2)*'Medal values'!$B$1
+ COUNTIFS('Official Medal Table'!$G:$G,'Each Gender Events'!$A72,'Official Medal Table'!$C:$C,'Each Gender Events'!AM$1,'Official Medal Table'!$E:$E,'Each Gender Events'!AM$2)*'Medal values'!$B$2
+ COUNTIFS('Official Medal Table'!$H:$H,'Each Gender Events'!$A72,'Official Medal Table'!$C:$C,'Each Gender Events'!AM$1,'Official Medal Table'!$E:$E,'Each Gender Events'!AM$2)*'Medal values'!$B$3
+ COUNTIFS('Official Medal Table'!$I:$I,'Each Gender Events'!$A72,'Official Medal Table'!$C:$C,'Each Gender Events'!AM$1,'Official Medal Table'!$E:$E,'Each Gender Events'!AM$2)*'Medal values'!$B$3
+ COUNTIFS('Official Medal Table'!$F:$F,'Each Gender Events'!$A72,'Official Medal Table'!$C:$C,'Each Gender Events'!AM$1,'Official Medal Table'!$E:$E,"Mixed")*'Medal values'!$B$1/2
+ COUNTIFS('Official Medal Table'!$G:$G,'Each Gender Events'!$A72,'Official Medal Table'!$C:$C,'Each Gender Events'!AM$1,'Official Medal Table'!$E:$E,"Mixed")*'Medal values'!$B$2/2
+ COUNTIFS('Official Medal Table'!$H:$H,'Each Gender Events'!$A72,'Official Medal Table'!$C:$C,'Each Gender Events'!AM$1,'Official Medal Table'!$E:$E,"Mixed")*'Medal values'!$B$3/2
+ COUNTIFS('Official Medal Table'!$I:$I,'Each Gender Events'!$A72,'Official Medal Table'!$C:$C,'Each Gender Events'!AM$1,'Official Medal Table'!$E:$E,"Mixed")*'Medal values'!$B$3/2</f>
        <v>0</v>
      </c>
      <c r="AN72">
        <f>COUNTIFS('Official Medal Table'!$F:$F,'Each Gender Events'!$A72,'Official Medal Table'!$C:$C,'Each Gender Events'!AN$1,'Official Medal Table'!$E:$E,'Each Gender Events'!AN$2)*'Medal values'!$B$1
+ COUNTIFS('Official Medal Table'!$G:$G,'Each Gender Events'!$A72,'Official Medal Table'!$C:$C,'Each Gender Events'!AN$1,'Official Medal Table'!$E:$E,'Each Gender Events'!AN$2)*'Medal values'!$B$2
+ COUNTIFS('Official Medal Table'!$H:$H,'Each Gender Events'!$A72,'Official Medal Table'!$C:$C,'Each Gender Events'!AN$1,'Official Medal Table'!$E:$E,'Each Gender Events'!AN$2)*'Medal values'!$B$3
+ COUNTIFS('Official Medal Table'!$I:$I,'Each Gender Events'!$A72,'Official Medal Table'!$C:$C,'Each Gender Events'!AN$1,'Official Medal Table'!$E:$E,'Each Gender Events'!AN$2)*'Medal values'!$B$3
+ COUNTIFS('Official Medal Table'!$F:$F,'Each Gender Events'!$A72,'Official Medal Table'!$C:$C,'Each Gender Events'!AN$1,'Official Medal Table'!$E:$E,"Mixed")*'Medal values'!$B$1/2
+ COUNTIFS('Official Medal Table'!$G:$G,'Each Gender Events'!$A72,'Official Medal Table'!$C:$C,'Each Gender Events'!AN$1,'Official Medal Table'!$E:$E,"Mixed")*'Medal values'!$B$2/2
+ COUNTIFS('Official Medal Table'!$H:$H,'Each Gender Events'!$A72,'Official Medal Table'!$C:$C,'Each Gender Events'!AN$1,'Official Medal Table'!$E:$E,"Mixed")*'Medal values'!$B$3/2
+ COUNTIFS('Official Medal Table'!$I:$I,'Each Gender Events'!$A72,'Official Medal Table'!$C:$C,'Each Gender Events'!AN$1,'Official Medal Table'!$E:$E,"Mixed")*'Medal values'!$B$3/2</f>
        <v>0</v>
      </c>
      <c r="AO72">
        <f>COUNTIFS('Official Medal Table'!$F:$F,'Each Gender Events'!$A72,'Official Medal Table'!$C:$C,'Each Gender Events'!AO$1,'Official Medal Table'!$E:$E,'Each Gender Events'!AO$2)*'Medal values'!$B$1
+ COUNTIFS('Official Medal Table'!$G:$G,'Each Gender Events'!$A72,'Official Medal Table'!$C:$C,'Each Gender Events'!AO$1,'Official Medal Table'!$E:$E,'Each Gender Events'!AO$2)*'Medal values'!$B$2
+ COUNTIFS('Official Medal Table'!$H:$H,'Each Gender Events'!$A72,'Official Medal Table'!$C:$C,'Each Gender Events'!AO$1,'Official Medal Table'!$E:$E,'Each Gender Events'!AO$2)*'Medal values'!$B$3
+ COUNTIFS('Official Medal Table'!$I:$I,'Each Gender Events'!$A72,'Official Medal Table'!$C:$C,'Each Gender Events'!AO$1,'Official Medal Table'!$E:$E,'Each Gender Events'!AO$2)*'Medal values'!$B$3
+ COUNTIFS('Official Medal Table'!$F:$F,'Each Gender Events'!$A72,'Official Medal Table'!$C:$C,'Each Gender Events'!AO$1,'Official Medal Table'!$E:$E,"Mixed")*'Medal values'!$B$1/2
+ COUNTIFS('Official Medal Table'!$G:$G,'Each Gender Events'!$A72,'Official Medal Table'!$C:$C,'Each Gender Events'!AO$1,'Official Medal Table'!$E:$E,"Mixed")*'Medal values'!$B$2/2
+ COUNTIFS('Official Medal Table'!$H:$H,'Each Gender Events'!$A72,'Official Medal Table'!$C:$C,'Each Gender Events'!AO$1,'Official Medal Table'!$E:$E,"Mixed")*'Medal values'!$B$3/2
+ COUNTIFS('Official Medal Table'!$I:$I,'Each Gender Events'!$A72,'Official Medal Table'!$C:$C,'Each Gender Events'!AO$1,'Official Medal Table'!$E:$E,"Mixed")*'Medal values'!$B$3/2</f>
        <v>0</v>
      </c>
      <c r="AP72">
        <f>COUNTIFS('Official Medal Table'!$F:$F,'Each Gender Events'!$A72,'Official Medal Table'!$C:$C,'Each Gender Events'!AP$1,'Official Medal Table'!$E:$E,'Each Gender Events'!AP$2)*'Medal values'!$B$1
+ COUNTIFS('Official Medal Table'!$G:$G,'Each Gender Events'!$A72,'Official Medal Table'!$C:$C,'Each Gender Events'!AP$1,'Official Medal Table'!$E:$E,'Each Gender Events'!AP$2)*'Medal values'!$B$2
+ COUNTIFS('Official Medal Table'!$H:$H,'Each Gender Events'!$A72,'Official Medal Table'!$C:$C,'Each Gender Events'!AP$1,'Official Medal Table'!$E:$E,'Each Gender Events'!AP$2)*'Medal values'!$B$3
+ COUNTIFS('Official Medal Table'!$I:$I,'Each Gender Events'!$A72,'Official Medal Table'!$C:$C,'Each Gender Events'!AP$1,'Official Medal Table'!$E:$E,'Each Gender Events'!AP$2)*'Medal values'!$B$3
+ COUNTIFS('Official Medal Table'!$F:$F,'Each Gender Events'!$A72,'Official Medal Table'!$C:$C,'Each Gender Events'!AP$1,'Official Medal Table'!$E:$E,"Mixed")*'Medal values'!$B$1/2
+ COUNTIFS('Official Medal Table'!$G:$G,'Each Gender Events'!$A72,'Official Medal Table'!$C:$C,'Each Gender Events'!AP$1,'Official Medal Table'!$E:$E,"Mixed")*'Medal values'!$B$2/2
+ COUNTIFS('Official Medal Table'!$H:$H,'Each Gender Events'!$A72,'Official Medal Table'!$C:$C,'Each Gender Events'!AP$1,'Official Medal Table'!$E:$E,"Mixed")*'Medal values'!$B$3/2
+ COUNTIFS('Official Medal Table'!$I:$I,'Each Gender Events'!$A72,'Official Medal Table'!$C:$C,'Each Gender Events'!AP$1,'Official Medal Table'!$E:$E,"Mixed")*'Medal values'!$B$3/2</f>
        <v>0</v>
      </c>
      <c r="AQ72">
        <f>COUNTIFS('Official Medal Table'!$F:$F,'Each Gender Events'!$A72,'Official Medal Table'!$C:$C,'Each Gender Events'!AQ$1,'Official Medal Table'!$E:$E,'Each Gender Events'!AQ$2)*'Medal values'!$B$1
+ COUNTIFS('Official Medal Table'!$G:$G,'Each Gender Events'!$A72,'Official Medal Table'!$C:$C,'Each Gender Events'!AQ$1,'Official Medal Table'!$E:$E,'Each Gender Events'!AQ$2)*'Medal values'!$B$2
+ COUNTIFS('Official Medal Table'!$H:$H,'Each Gender Events'!$A72,'Official Medal Table'!$C:$C,'Each Gender Events'!AQ$1,'Official Medal Table'!$E:$E,'Each Gender Events'!AQ$2)*'Medal values'!$B$3
+ COUNTIFS('Official Medal Table'!$I:$I,'Each Gender Events'!$A72,'Official Medal Table'!$C:$C,'Each Gender Events'!AQ$1,'Official Medal Table'!$E:$E,'Each Gender Events'!AQ$2)*'Medal values'!$B$3
+ COUNTIFS('Official Medal Table'!$F:$F,'Each Gender Events'!$A72,'Official Medal Table'!$C:$C,'Each Gender Events'!AQ$1,'Official Medal Table'!$E:$E,"Mixed")*'Medal values'!$B$1/2
+ COUNTIFS('Official Medal Table'!$G:$G,'Each Gender Events'!$A72,'Official Medal Table'!$C:$C,'Each Gender Events'!AQ$1,'Official Medal Table'!$E:$E,"Mixed")*'Medal values'!$B$2/2
+ COUNTIFS('Official Medal Table'!$H:$H,'Each Gender Events'!$A72,'Official Medal Table'!$C:$C,'Each Gender Events'!AQ$1,'Official Medal Table'!$E:$E,"Mixed")*'Medal values'!$B$3/2
+ COUNTIFS('Official Medal Table'!$I:$I,'Each Gender Events'!$A72,'Official Medal Table'!$C:$C,'Each Gender Events'!AQ$1,'Official Medal Table'!$E:$E,"Mixed")*'Medal values'!$B$3/2</f>
        <v>0</v>
      </c>
      <c r="AR72">
        <f>COUNTIFS('Official Medal Table'!$F:$F,'Each Gender Events'!$A72,'Official Medal Table'!$C:$C,'Each Gender Events'!AR$1,'Official Medal Table'!$E:$E,'Each Gender Events'!AR$2)*'Medal values'!$B$1
+ COUNTIFS('Official Medal Table'!$G:$G,'Each Gender Events'!$A72,'Official Medal Table'!$C:$C,'Each Gender Events'!AR$1,'Official Medal Table'!$E:$E,'Each Gender Events'!AR$2)*'Medal values'!$B$2
+ COUNTIFS('Official Medal Table'!$H:$H,'Each Gender Events'!$A72,'Official Medal Table'!$C:$C,'Each Gender Events'!AR$1,'Official Medal Table'!$E:$E,'Each Gender Events'!AR$2)*'Medal values'!$B$3
+ COUNTIFS('Official Medal Table'!$I:$I,'Each Gender Events'!$A72,'Official Medal Table'!$C:$C,'Each Gender Events'!AR$1,'Official Medal Table'!$E:$E,'Each Gender Events'!AR$2)*'Medal values'!$B$3
+ COUNTIFS('Official Medal Table'!$F:$F,'Each Gender Events'!$A72,'Official Medal Table'!$C:$C,'Each Gender Events'!AR$1,'Official Medal Table'!$E:$E,"Mixed")*'Medal values'!$B$1/2
+ COUNTIFS('Official Medal Table'!$G:$G,'Each Gender Events'!$A72,'Official Medal Table'!$C:$C,'Each Gender Events'!AR$1,'Official Medal Table'!$E:$E,"Mixed")*'Medal values'!$B$2/2
+ COUNTIFS('Official Medal Table'!$H:$H,'Each Gender Events'!$A72,'Official Medal Table'!$C:$C,'Each Gender Events'!AR$1,'Official Medal Table'!$E:$E,"Mixed")*'Medal values'!$B$3/2
+ COUNTIFS('Official Medal Table'!$I:$I,'Each Gender Events'!$A72,'Official Medal Table'!$C:$C,'Each Gender Events'!AR$1,'Official Medal Table'!$E:$E,"Mixed")*'Medal values'!$B$3/2</f>
        <v>0</v>
      </c>
      <c r="AS72">
        <f>COUNTIFS('Official Medal Table'!$F:$F,'Each Gender Events'!$A72,'Official Medal Table'!$C:$C,'Each Gender Events'!AS$1,'Official Medal Table'!$E:$E,'Each Gender Events'!AS$2)*'Medal values'!$B$1
+ COUNTIFS('Official Medal Table'!$G:$G,'Each Gender Events'!$A72,'Official Medal Table'!$C:$C,'Each Gender Events'!AS$1,'Official Medal Table'!$E:$E,'Each Gender Events'!AS$2)*'Medal values'!$B$2
+ COUNTIFS('Official Medal Table'!$H:$H,'Each Gender Events'!$A72,'Official Medal Table'!$C:$C,'Each Gender Events'!AS$1,'Official Medal Table'!$E:$E,'Each Gender Events'!AS$2)*'Medal values'!$B$3
+ COUNTIFS('Official Medal Table'!$I:$I,'Each Gender Events'!$A72,'Official Medal Table'!$C:$C,'Each Gender Events'!AS$1,'Official Medal Table'!$E:$E,'Each Gender Events'!AS$2)*'Medal values'!$B$3
+ COUNTIFS('Official Medal Table'!$F:$F,'Each Gender Events'!$A72,'Official Medal Table'!$C:$C,'Each Gender Events'!AS$1,'Official Medal Table'!$E:$E,"Mixed")*'Medal values'!$B$1/2
+ COUNTIFS('Official Medal Table'!$G:$G,'Each Gender Events'!$A72,'Official Medal Table'!$C:$C,'Each Gender Events'!AS$1,'Official Medal Table'!$E:$E,"Mixed")*'Medal values'!$B$2/2
+ COUNTIFS('Official Medal Table'!$H:$H,'Each Gender Events'!$A72,'Official Medal Table'!$C:$C,'Each Gender Events'!AS$1,'Official Medal Table'!$E:$E,"Mixed")*'Medal values'!$B$3/2
+ COUNTIFS('Official Medal Table'!$I:$I,'Each Gender Events'!$A72,'Official Medal Table'!$C:$C,'Each Gender Events'!AS$1,'Official Medal Table'!$E:$E,"Mixed")*'Medal values'!$B$3/2</f>
        <v>0</v>
      </c>
      <c r="AT72">
        <f>COUNTIFS('Official Medal Table'!$F:$F,'Each Gender Events'!$A72,'Official Medal Table'!$C:$C,'Each Gender Events'!AT$1,'Official Medal Table'!$E:$E,'Each Gender Events'!AT$2)*'Medal values'!$B$1
+ COUNTIFS('Official Medal Table'!$G:$G,'Each Gender Events'!$A72,'Official Medal Table'!$C:$C,'Each Gender Events'!AT$1,'Official Medal Table'!$E:$E,'Each Gender Events'!AT$2)*'Medal values'!$B$2
+ COUNTIFS('Official Medal Table'!$H:$H,'Each Gender Events'!$A72,'Official Medal Table'!$C:$C,'Each Gender Events'!AT$1,'Official Medal Table'!$E:$E,'Each Gender Events'!AT$2)*'Medal values'!$B$3
+ COUNTIFS('Official Medal Table'!$I:$I,'Each Gender Events'!$A72,'Official Medal Table'!$C:$C,'Each Gender Events'!AT$1,'Official Medal Table'!$E:$E,'Each Gender Events'!AT$2)*'Medal values'!$B$3
+ COUNTIFS('Official Medal Table'!$F:$F,'Each Gender Events'!$A72,'Official Medal Table'!$C:$C,'Each Gender Events'!AT$1,'Official Medal Table'!$E:$E,"Mixed")*'Medal values'!$B$1/2
+ COUNTIFS('Official Medal Table'!$G:$G,'Each Gender Events'!$A72,'Official Medal Table'!$C:$C,'Each Gender Events'!AT$1,'Official Medal Table'!$E:$E,"Mixed")*'Medal values'!$B$2/2
+ COUNTIFS('Official Medal Table'!$H:$H,'Each Gender Events'!$A72,'Official Medal Table'!$C:$C,'Each Gender Events'!AT$1,'Official Medal Table'!$E:$E,"Mixed")*'Medal values'!$B$3/2
+ COUNTIFS('Official Medal Table'!$I:$I,'Each Gender Events'!$A72,'Official Medal Table'!$C:$C,'Each Gender Events'!AT$1,'Official Medal Table'!$E:$E,"Mixed")*'Medal values'!$B$3/2</f>
        <v>0</v>
      </c>
      <c r="AU72">
        <f>COUNTIFS('Official Medal Table'!$F:$F,'Each Gender Events'!$A72,'Official Medal Table'!$C:$C,'Each Gender Events'!AU$1,'Official Medal Table'!$E:$E,'Each Gender Events'!AU$2)*'Medal values'!$B$1
+ COUNTIFS('Official Medal Table'!$G:$G,'Each Gender Events'!$A72,'Official Medal Table'!$C:$C,'Each Gender Events'!AU$1,'Official Medal Table'!$E:$E,'Each Gender Events'!AU$2)*'Medal values'!$B$2
+ COUNTIFS('Official Medal Table'!$H:$H,'Each Gender Events'!$A72,'Official Medal Table'!$C:$C,'Each Gender Events'!AU$1,'Official Medal Table'!$E:$E,'Each Gender Events'!AU$2)*'Medal values'!$B$3
+ COUNTIFS('Official Medal Table'!$I:$I,'Each Gender Events'!$A72,'Official Medal Table'!$C:$C,'Each Gender Events'!AU$1,'Official Medal Table'!$E:$E,'Each Gender Events'!AU$2)*'Medal values'!$B$3
+ COUNTIFS('Official Medal Table'!$F:$F,'Each Gender Events'!$A72,'Official Medal Table'!$C:$C,'Each Gender Events'!AU$1,'Official Medal Table'!$E:$E,"Mixed")*'Medal values'!$B$1/2
+ COUNTIFS('Official Medal Table'!$G:$G,'Each Gender Events'!$A72,'Official Medal Table'!$C:$C,'Each Gender Events'!AU$1,'Official Medal Table'!$E:$E,"Mixed")*'Medal values'!$B$2/2
+ COUNTIFS('Official Medal Table'!$H:$H,'Each Gender Events'!$A72,'Official Medal Table'!$C:$C,'Each Gender Events'!AU$1,'Official Medal Table'!$E:$E,"Mixed")*'Medal values'!$B$3/2
+ COUNTIFS('Official Medal Table'!$I:$I,'Each Gender Events'!$A72,'Official Medal Table'!$C:$C,'Each Gender Events'!AU$1,'Official Medal Table'!$E:$E,"Mixed")*'Medal values'!$B$3/2</f>
        <v>0</v>
      </c>
      <c r="AV72">
        <f>COUNTIFS('Official Medal Table'!$F:$F,'Each Gender Events'!$A72,'Official Medal Table'!$C:$C,'Each Gender Events'!AV$1,'Official Medal Table'!$E:$E,'Each Gender Events'!AV$2)*'Medal values'!$B$1
+ COUNTIFS('Official Medal Table'!$G:$G,'Each Gender Events'!$A72,'Official Medal Table'!$C:$C,'Each Gender Events'!AV$1,'Official Medal Table'!$E:$E,'Each Gender Events'!AV$2)*'Medal values'!$B$2
+ COUNTIFS('Official Medal Table'!$H:$H,'Each Gender Events'!$A72,'Official Medal Table'!$C:$C,'Each Gender Events'!AV$1,'Official Medal Table'!$E:$E,'Each Gender Events'!AV$2)*'Medal values'!$B$3
+ COUNTIFS('Official Medal Table'!$I:$I,'Each Gender Events'!$A72,'Official Medal Table'!$C:$C,'Each Gender Events'!AV$1,'Official Medal Table'!$E:$E,'Each Gender Events'!AV$2)*'Medal values'!$B$3
+ COUNTIFS('Official Medal Table'!$F:$F,'Each Gender Events'!$A72,'Official Medal Table'!$C:$C,'Each Gender Events'!AV$1,'Official Medal Table'!$E:$E,"Mixed")*'Medal values'!$B$1/2
+ COUNTIFS('Official Medal Table'!$G:$G,'Each Gender Events'!$A72,'Official Medal Table'!$C:$C,'Each Gender Events'!AV$1,'Official Medal Table'!$E:$E,"Mixed")*'Medal values'!$B$2/2
+ COUNTIFS('Official Medal Table'!$H:$H,'Each Gender Events'!$A72,'Official Medal Table'!$C:$C,'Each Gender Events'!AV$1,'Official Medal Table'!$E:$E,"Mixed")*'Medal values'!$B$3/2
+ COUNTIFS('Official Medal Table'!$I:$I,'Each Gender Events'!$A72,'Official Medal Table'!$C:$C,'Each Gender Events'!AV$1,'Official Medal Table'!$E:$E,"Mixed")*'Medal values'!$B$3/2</f>
        <v>0</v>
      </c>
      <c r="AW72">
        <f>COUNTIFS('Official Medal Table'!$F:$F,'Each Gender Events'!$A72,'Official Medal Table'!$C:$C,'Each Gender Events'!AW$1,'Official Medal Table'!$E:$E,'Each Gender Events'!AW$2)*'Medal values'!$B$1
+ COUNTIFS('Official Medal Table'!$G:$G,'Each Gender Events'!$A72,'Official Medal Table'!$C:$C,'Each Gender Events'!AW$1,'Official Medal Table'!$E:$E,'Each Gender Events'!AW$2)*'Medal values'!$B$2
+ COUNTIFS('Official Medal Table'!$H:$H,'Each Gender Events'!$A72,'Official Medal Table'!$C:$C,'Each Gender Events'!AW$1,'Official Medal Table'!$E:$E,'Each Gender Events'!AW$2)*'Medal values'!$B$3
+ COUNTIFS('Official Medal Table'!$I:$I,'Each Gender Events'!$A72,'Official Medal Table'!$C:$C,'Each Gender Events'!AW$1,'Official Medal Table'!$E:$E,'Each Gender Events'!AW$2)*'Medal values'!$B$3
+ COUNTIFS('Official Medal Table'!$F:$F,'Each Gender Events'!$A72,'Official Medal Table'!$C:$C,'Each Gender Events'!AW$1,'Official Medal Table'!$E:$E,"Mixed")*'Medal values'!$B$1/2
+ COUNTIFS('Official Medal Table'!$G:$G,'Each Gender Events'!$A72,'Official Medal Table'!$C:$C,'Each Gender Events'!AW$1,'Official Medal Table'!$E:$E,"Mixed")*'Medal values'!$B$2/2
+ COUNTIFS('Official Medal Table'!$H:$H,'Each Gender Events'!$A72,'Official Medal Table'!$C:$C,'Each Gender Events'!AW$1,'Official Medal Table'!$E:$E,"Mixed")*'Medal values'!$B$3/2
+ COUNTIFS('Official Medal Table'!$I:$I,'Each Gender Events'!$A72,'Official Medal Table'!$C:$C,'Each Gender Events'!AW$1,'Official Medal Table'!$E:$E,"Mixed")*'Medal values'!$B$3/2</f>
        <v>0</v>
      </c>
      <c r="AX72">
        <f>COUNTIFS('Official Medal Table'!$F:$F,'Each Gender Events'!$A72,'Official Medal Table'!$C:$C,'Each Gender Events'!AX$1,'Official Medal Table'!$E:$E,'Each Gender Events'!AX$2)*'Medal values'!$B$1
+ COUNTIFS('Official Medal Table'!$G:$G,'Each Gender Events'!$A72,'Official Medal Table'!$C:$C,'Each Gender Events'!AX$1,'Official Medal Table'!$E:$E,'Each Gender Events'!AX$2)*'Medal values'!$B$2
+ COUNTIFS('Official Medal Table'!$H:$H,'Each Gender Events'!$A72,'Official Medal Table'!$C:$C,'Each Gender Events'!AX$1,'Official Medal Table'!$E:$E,'Each Gender Events'!AX$2)*'Medal values'!$B$3
+ COUNTIFS('Official Medal Table'!$I:$I,'Each Gender Events'!$A72,'Official Medal Table'!$C:$C,'Each Gender Events'!AX$1,'Official Medal Table'!$E:$E,'Each Gender Events'!AX$2)*'Medal values'!$B$3
+ COUNTIFS('Official Medal Table'!$F:$F,'Each Gender Events'!$A72,'Official Medal Table'!$C:$C,'Each Gender Events'!AX$1,'Official Medal Table'!$E:$E,"Mixed")*'Medal values'!$B$1/2
+ COUNTIFS('Official Medal Table'!$G:$G,'Each Gender Events'!$A72,'Official Medal Table'!$C:$C,'Each Gender Events'!AX$1,'Official Medal Table'!$E:$E,"Mixed")*'Medal values'!$B$2/2
+ COUNTIFS('Official Medal Table'!$H:$H,'Each Gender Events'!$A72,'Official Medal Table'!$C:$C,'Each Gender Events'!AX$1,'Official Medal Table'!$E:$E,"Mixed")*'Medal values'!$B$3/2
+ COUNTIFS('Official Medal Table'!$I:$I,'Each Gender Events'!$A72,'Official Medal Table'!$C:$C,'Each Gender Events'!AX$1,'Official Medal Table'!$E:$E,"Mixed")*'Medal values'!$B$3/2</f>
        <v>0</v>
      </c>
      <c r="AY72">
        <f>COUNTIFS('Official Medal Table'!$F:$F,'Each Gender Events'!$A72,'Official Medal Table'!$C:$C,'Each Gender Events'!AY$1,'Official Medal Table'!$E:$E,'Each Gender Events'!AY$2)*'Medal values'!$B$1
+ COUNTIFS('Official Medal Table'!$G:$G,'Each Gender Events'!$A72,'Official Medal Table'!$C:$C,'Each Gender Events'!AY$1,'Official Medal Table'!$E:$E,'Each Gender Events'!AY$2)*'Medal values'!$B$2
+ COUNTIFS('Official Medal Table'!$H:$H,'Each Gender Events'!$A72,'Official Medal Table'!$C:$C,'Each Gender Events'!AY$1,'Official Medal Table'!$E:$E,'Each Gender Events'!AY$2)*'Medal values'!$B$3
+ COUNTIFS('Official Medal Table'!$I:$I,'Each Gender Events'!$A72,'Official Medal Table'!$C:$C,'Each Gender Events'!AY$1,'Official Medal Table'!$E:$E,'Each Gender Events'!AY$2)*'Medal values'!$B$3
+ COUNTIFS('Official Medal Table'!$F:$F,'Each Gender Events'!$A72,'Official Medal Table'!$C:$C,'Each Gender Events'!AY$1,'Official Medal Table'!$E:$E,"Mixed")*'Medal values'!$B$1/2
+ COUNTIFS('Official Medal Table'!$G:$G,'Each Gender Events'!$A72,'Official Medal Table'!$C:$C,'Each Gender Events'!AY$1,'Official Medal Table'!$E:$E,"Mixed")*'Medal values'!$B$2/2
+ COUNTIFS('Official Medal Table'!$H:$H,'Each Gender Events'!$A72,'Official Medal Table'!$C:$C,'Each Gender Events'!AY$1,'Official Medal Table'!$E:$E,"Mixed")*'Medal values'!$B$3/2
+ COUNTIFS('Official Medal Table'!$I:$I,'Each Gender Events'!$A72,'Official Medal Table'!$C:$C,'Each Gender Events'!AY$1,'Official Medal Table'!$E:$E,"Mixed")*'Medal values'!$B$3/2</f>
        <v>0</v>
      </c>
      <c r="AZ72">
        <f>COUNTIFS('Official Medal Table'!$F:$F,'Each Gender Events'!$A72,'Official Medal Table'!$C:$C,'Each Gender Events'!AZ$1,'Official Medal Table'!$E:$E,'Each Gender Events'!AZ$2)*'Medal values'!$B$1
+ COUNTIFS('Official Medal Table'!$G:$G,'Each Gender Events'!$A72,'Official Medal Table'!$C:$C,'Each Gender Events'!AZ$1,'Official Medal Table'!$E:$E,'Each Gender Events'!AZ$2)*'Medal values'!$B$2
+ COUNTIFS('Official Medal Table'!$H:$H,'Each Gender Events'!$A72,'Official Medal Table'!$C:$C,'Each Gender Events'!AZ$1,'Official Medal Table'!$E:$E,'Each Gender Events'!AZ$2)*'Medal values'!$B$3
+ COUNTIFS('Official Medal Table'!$I:$I,'Each Gender Events'!$A72,'Official Medal Table'!$C:$C,'Each Gender Events'!AZ$1,'Official Medal Table'!$E:$E,'Each Gender Events'!AZ$2)*'Medal values'!$B$3
+ COUNTIFS('Official Medal Table'!$F:$F,'Each Gender Events'!$A72,'Official Medal Table'!$C:$C,'Each Gender Events'!AZ$1,'Official Medal Table'!$E:$E,"Mixed")*'Medal values'!$B$1/2
+ COUNTIFS('Official Medal Table'!$G:$G,'Each Gender Events'!$A72,'Official Medal Table'!$C:$C,'Each Gender Events'!AZ$1,'Official Medal Table'!$E:$E,"Mixed")*'Medal values'!$B$2/2
+ COUNTIFS('Official Medal Table'!$H:$H,'Each Gender Events'!$A72,'Official Medal Table'!$C:$C,'Each Gender Events'!AZ$1,'Official Medal Table'!$E:$E,"Mixed")*'Medal values'!$B$3/2
+ COUNTIFS('Official Medal Table'!$I:$I,'Each Gender Events'!$A72,'Official Medal Table'!$C:$C,'Each Gender Events'!AZ$1,'Official Medal Table'!$E:$E,"Mixed")*'Medal values'!$B$3/2</f>
        <v>0</v>
      </c>
      <c r="BA72">
        <f>COUNTIFS('Official Medal Table'!$F:$F,'Each Gender Events'!$A72,'Official Medal Table'!$C:$C,'Each Gender Events'!BA$1,'Official Medal Table'!$E:$E,'Each Gender Events'!BA$2)*'Medal values'!$B$1
+ COUNTIFS('Official Medal Table'!$G:$G,'Each Gender Events'!$A72,'Official Medal Table'!$C:$C,'Each Gender Events'!BA$1,'Official Medal Table'!$E:$E,'Each Gender Events'!BA$2)*'Medal values'!$B$2
+ COUNTIFS('Official Medal Table'!$H:$H,'Each Gender Events'!$A72,'Official Medal Table'!$C:$C,'Each Gender Events'!BA$1,'Official Medal Table'!$E:$E,'Each Gender Events'!BA$2)*'Medal values'!$B$3
+ COUNTIFS('Official Medal Table'!$I:$I,'Each Gender Events'!$A72,'Official Medal Table'!$C:$C,'Each Gender Events'!BA$1,'Official Medal Table'!$E:$E,'Each Gender Events'!BA$2)*'Medal values'!$B$3
+ COUNTIFS('Official Medal Table'!$F:$F,'Each Gender Events'!$A72,'Official Medal Table'!$C:$C,'Each Gender Events'!BA$1,'Official Medal Table'!$E:$E,"Mixed")*'Medal values'!$B$1/2
+ COUNTIFS('Official Medal Table'!$G:$G,'Each Gender Events'!$A72,'Official Medal Table'!$C:$C,'Each Gender Events'!BA$1,'Official Medal Table'!$E:$E,"Mixed")*'Medal values'!$B$2/2
+ COUNTIFS('Official Medal Table'!$H:$H,'Each Gender Events'!$A72,'Official Medal Table'!$C:$C,'Each Gender Events'!BA$1,'Official Medal Table'!$E:$E,"Mixed")*'Medal values'!$B$3/2
+ COUNTIFS('Official Medal Table'!$I:$I,'Each Gender Events'!$A72,'Official Medal Table'!$C:$C,'Each Gender Events'!BA$1,'Official Medal Table'!$E:$E,"Mixed")*'Medal values'!$B$3/2</f>
        <v>0</v>
      </c>
      <c r="BB72">
        <f>COUNTIFS('Official Medal Table'!$F:$F,'Each Gender Events'!$A72,'Official Medal Table'!$C:$C,'Each Gender Events'!BB$1,'Official Medal Table'!$E:$E,'Each Gender Events'!BB$2)*'Medal values'!$B$1
+ COUNTIFS('Official Medal Table'!$G:$G,'Each Gender Events'!$A72,'Official Medal Table'!$C:$C,'Each Gender Events'!BB$1,'Official Medal Table'!$E:$E,'Each Gender Events'!BB$2)*'Medal values'!$B$2
+ COUNTIFS('Official Medal Table'!$H:$H,'Each Gender Events'!$A72,'Official Medal Table'!$C:$C,'Each Gender Events'!BB$1,'Official Medal Table'!$E:$E,'Each Gender Events'!BB$2)*'Medal values'!$B$3
+ COUNTIFS('Official Medal Table'!$I:$I,'Each Gender Events'!$A72,'Official Medal Table'!$C:$C,'Each Gender Events'!BB$1,'Official Medal Table'!$E:$E,'Each Gender Events'!BB$2)*'Medal values'!$B$3
+ COUNTIFS('Official Medal Table'!$F:$F,'Each Gender Events'!$A72,'Official Medal Table'!$C:$C,'Each Gender Events'!BB$1,'Official Medal Table'!$E:$E,"Mixed")*'Medal values'!$B$1/2
+ COUNTIFS('Official Medal Table'!$G:$G,'Each Gender Events'!$A72,'Official Medal Table'!$C:$C,'Each Gender Events'!BB$1,'Official Medal Table'!$E:$E,"Mixed")*'Medal values'!$B$2/2
+ COUNTIFS('Official Medal Table'!$H:$H,'Each Gender Events'!$A72,'Official Medal Table'!$C:$C,'Each Gender Events'!BB$1,'Official Medal Table'!$E:$E,"Mixed")*'Medal values'!$B$3/2
+ COUNTIFS('Official Medal Table'!$I:$I,'Each Gender Events'!$A72,'Official Medal Table'!$C:$C,'Each Gender Events'!BB$1,'Official Medal Table'!$E:$E,"Mixed")*'Medal values'!$B$3/2</f>
        <v>0</v>
      </c>
      <c r="BC72">
        <f>COUNTIFS('Official Medal Table'!$F:$F,'Each Gender Events'!$A72,'Official Medal Table'!$C:$C,'Each Gender Events'!BC$1,'Official Medal Table'!$E:$E,'Each Gender Events'!BC$2)*'Medal values'!$B$1
+ COUNTIFS('Official Medal Table'!$G:$G,'Each Gender Events'!$A72,'Official Medal Table'!$C:$C,'Each Gender Events'!BC$1,'Official Medal Table'!$E:$E,'Each Gender Events'!BC$2)*'Medal values'!$B$2
+ COUNTIFS('Official Medal Table'!$H:$H,'Each Gender Events'!$A72,'Official Medal Table'!$C:$C,'Each Gender Events'!BC$1,'Official Medal Table'!$E:$E,'Each Gender Events'!BC$2)*'Medal values'!$B$3
+ COUNTIFS('Official Medal Table'!$I:$I,'Each Gender Events'!$A72,'Official Medal Table'!$C:$C,'Each Gender Events'!BC$1,'Official Medal Table'!$E:$E,'Each Gender Events'!BC$2)*'Medal values'!$B$3
+ COUNTIFS('Official Medal Table'!$F:$F,'Each Gender Events'!$A72,'Official Medal Table'!$C:$C,'Each Gender Events'!BC$1,'Official Medal Table'!$E:$E,"Mixed")*'Medal values'!$B$1/2
+ COUNTIFS('Official Medal Table'!$G:$G,'Each Gender Events'!$A72,'Official Medal Table'!$C:$C,'Each Gender Events'!BC$1,'Official Medal Table'!$E:$E,"Mixed")*'Medal values'!$B$2/2
+ COUNTIFS('Official Medal Table'!$H:$H,'Each Gender Events'!$A72,'Official Medal Table'!$C:$C,'Each Gender Events'!BC$1,'Official Medal Table'!$E:$E,"Mixed")*'Medal values'!$B$3/2
+ COUNTIFS('Official Medal Table'!$I:$I,'Each Gender Events'!$A72,'Official Medal Table'!$C:$C,'Each Gender Events'!BC$1,'Official Medal Table'!$E:$E,"Mixed")*'Medal values'!$B$3/2</f>
        <v>0</v>
      </c>
      <c r="BD72">
        <f>COUNTIFS('Official Medal Table'!$F:$F,'Each Gender Events'!$A72,'Official Medal Table'!$C:$C,'Each Gender Events'!BD$1,'Official Medal Table'!$E:$E,'Each Gender Events'!BD$2)*'Medal values'!$B$1
+ COUNTIFS('Official Medal Table'!$G:$G,'Each Gender Events'!$A72,'Official Medal Table'!$C:$C,'Each Gender Events'!BD$1,'Official Medal Table'!$E:$E,'Each Gender Events'!BD$2)*'Medal values'!$B$2
+ COUNTIFS('Official Medal Table'!$H:$H,'Each Gender Events'!$A72,'Official Medal Table'!$C:$C,'Each Gender Events'!BD$1,'Official Medal Table'!$E:$E,'Each Gender Events'!BD$2)*'Medal values'!$B$3
+ COUNTIFS('Official Medal Table'!$I:$I,'Each Gender Events'!$A72,'Official Medal Table'!$C:$C,'Each Gender Events'!BD$1,'Official Medal Table'!$E:$E,'Each Gender Events'!BD$2)*'Medal values'!$B$3
+ COUNTIFS('Official Medal Table'!$F:$F,'Each Gender Events'!$A72,'Official Medal Table'!$C:$C,'Each Gender Events'!BD$1,'Official Medal Table'!$E:$E,"Mixed")*'Medal values'!$B$1/2
+ COUNTIFS('Official Medal Table'!$G:$G,'Each Gender Events'!$A72,'Official Medal Table'!$C:$C,'Each Gender Events'!BD$1,'Official Medal Table'!$E:$E,"Mixed")*'Medal values'!$B$2/2
+ COUNTIFS('Official Medal Table'!$H:$H,'Each Gender Events'!$A72,'Official Medal Table'!$C:$C,'Each Gender Events'!BD$1,'Official Medal Table'!$E:$E,"Mixed")*'Medal values'!$B$3/2
+ COUNTIFS('Official Medal Table'!$I:$I,'Each Gender Events'!$A72,'Official Medal Table'!$C:$C,'Each Gender Events'!BD$1,'Official Medal Table'!$E:$E,"Mixed")*'Medal values'!$B$3/2</f>
        <v>0</v>
      </c>
      <c r="BE72">
        <f>COUNTIFS('Official Medal Table'!$F:$F,'Each Gender Events'!$A72,'Official Medal Table'!$C:$C,'Each Gender Events'!BE$1,'Official Medal Table'!$E:$E,'Each Gender Events'!BE$2)*'Medal values'!$B$1
+ COUNTIFS('Official Medal Table'!$G:$G,'Each Gender Events'!$A72,'Official Medal Table'!$C:$C,'Each Gender Events'!BE$1,'Official Medal Table'!$E:$E,'Each Gender Events'!BE$2)*'Medal values'!$B$2
+ COUNTIFS('Official Medal Table'!$H:$H,'Each Gender Events'!$A72,'Official Medal Table'!$C:$C,'Each Gender Events'!BE$1,'Official Medal Table'!$E:$E,'Each Gender Events'!BE$2)*'Medal values'!$B$3
+ COUNTIFS('Official Medal Table'!$I:$I,'Each Gender Events'!$A72,'Official Medal Table'!$C:$C,'Each Gender Events'!BE$1,'Official Medal Table'!$E:$E,'Each Gender Events'!BE$2)*'Medal values'!$B$3
+ COUNTIFS('Official Medal Table'!$F:$F,'Each Gender Events'!$A72,'Official Medal Table'!$C:$C,'Each Gender Events'!BE$1,'Official Medal Table'!$E:$E,"Mixed")*'Medal values'!$B$1/2
+ COUNTIFS('Official Medal Table'!$G:$G,'Each Gender Events'!$A72,'Official Medal Table'!$C:$C,'Each Gender Events'!BE$1,'Official Medal Table'!$E:$E,"Mixed")*'Medal values'!$B$2/2
+ COUNTIFS('Official Medal Table'!$H:$H,'Each Gender Events'!$A72,'Official Medal Table'!$C:$C,'Each Gender Events'!BE$1,'Official Medal Table'!$E:$E,"Mixed")*'Medal values'!$B$3/2
+ COUNTIFS('Official Medal Table'!$I:$I,'Each Gender Events'!$A72,'Official Medal Table'!$C:$C,'Each Gender Events'!BE$1,'Official Medal Table'!$E:$E,"Mixed")*'Medal values'!$B$3/2</f>
        <v>0</v>
      </c>
      <c r="BF72">
        <f>COUNTIFS('Official Medal Table'!$F:$F,'Each Gender Events'!$A72,'Official Medal Table'!$C:$C,'Each Gender Events'!BF$1,'Official Medal Table'!$E:$E,'Each Gender Events'!BF$2)*'Medal values'!$B$1
+ COUNTIFS('Official Medal Table'!$G:$G,'Each Gender Events'!$A72,'Official Medal Table'!$C:$C,'Each Gender Events'!BF$1,'Official Medal Table'!$E:$E,'Each Gender Events'!BF$2)*'Medal values'!$B$2
+ COUNTIFS('Official Medal Table'!$H:$H,'Each Gender Events'!$A72,'Official Medal Table'!$C:$C,'Each Gender Events'!BF$1,'Official Medal Table'!$E:$E,'Each Gender Events'!BF$2)*'Medal values'!$B$3
+ COUNTIFS('Official Medal Table'!$I:$I,'Each Gender Events'!$A72,'Official Medal Table'!$C:$C,'Each Gender Events'!BF$1,'Official Medal Table'!$E:$E,'Each Gender Events'!BF$2)*'Medal values'!$B$3
+ COUNTIFS('Official Medal Table'!$F:$F,'Each Gender Events'!$A72,'Official Medal Table'!$C:$C,'Each Gender Events'!BF$1,'Official Medal Table'!$E:$E,"Mixed")*'Medal values'!$B$1/2
+ COUNTIFS('Official Medal Table'!$G:$G,'Each Gender Events'!$A72,'Official Medal Table'!$C:$C,'Each Gender Events'!BF$1,'Official Medal Table'!$E:$E,"Mixed")*'Medal values'!$B$2/2
+ COUNTIFS('Official Medal Table'!$H:$H,'Each Gender Events'!$A72,'Official Medal Table'!$C:$C,'Each Gender Events'!BF$1,'Official Medal Table'!$E:$E,"Mixed")*'Medal values'!$B$3/2
+ COUNTIFS('Official Medal Table'!$I:$I,'Each Gender Events'!$A72,'Official Medal Table'!$C:$C,'Each Gender Events'!BF$1,'Official Medal Table'!$E:$E,"Mixed")*'Medal values'!$B$3/2</f>
        <v>0</v>
      </c>
      <c r="BG72">
        <f>COUNTIFS('Official Medal Table'!$F:$F,'Each Gender Events'!$A72,'Official Medal Table'!$C:$C,'Each Gender Events'!BG$1,'Official Medal Table'!$E:$E,'Each Gender Events'!BG$2)*'Medal values'!$B$1
+ COUNTIFS('Official Medal Table'!$G:$G,'Each Gender Events'!$A72,'Official Medal Table'!$C:$C,'Each Gender Events'!BG$1,'Official Medal Table'!$E:$E,'Each Gender Events'!BG$2)*'Medal values'!$B$2
+ COUNTIFS('Official Medal Table'!$H:$H,'Each Gender Events'!$A72,'Official Medal Table'!$C:$C,'Each Gender Events'!BG$1,'Official Medal Table'!$E:$E,'Each Gender Events'!BG$2)*'Medal values'!$B$3
+ COUNTIFS('Official Medal Table'!$I:$I,'Each Gender Events'!$A72,'Official Medal Table'!$C:$C,'Each Gender Events'!BG$1,'Official Medal Table'!$E:$E,'Each Gender Events'!BG$2)*'Medal values'!$B$3
+ COUNTIFS('Official Medal Table'!$F:$F,'Each Gender Events'!$A72,'Official Medal Table'!$C:$C,'Each Gender Events'!BG$1,'Official Medal Table'!$E:$E,"Mixed")*'Medal values'!$B$1/2
+ COUNTIFS('Official Medal Table'!$G:$G,'Each Gender Events'!$A72,'Official Medal Table'!$C:$C,'Each Gender Events'!BG$1,'Official Medal Table'!$E:$E,"Mixed")*'Medal values'!$B$2/2
+ COUNTIFS('Official Medal Table'!$H:$H,'Each Gender Events'!$A72,'Official Medal Table'!$C:$C,'Each Gender Events'!BG$1,'Official Medal Table'!$E:$E,"Mixed")*'Medal values'!$B$3/2
+ COUNTIFS('Official Medal Table'!$I:$I,'Each Gender Events'!$A72,'Official Medal Table'!$C:$C,'Each Gender Events'!BG$1,'Official Medal Table'!$E:$E,"Mixed")*'Medal values'!$B$3/2</f>
        <v>0</v>
      </c>
      <c r="BH72">
        <f>COUNTIFS('Official Medal Table'!$F:$F,'Each Gender Events'!$A72,'Official Medal Table'!$C:$C,'Each Gender Events'!BH$1,'Official Medal Table'!$E:$E,'Each Gender Events'!BH$2)*'Medal values'!$B$1
+ COUNTIFS('Official Medal Table'!$G:$G,'Each Gender Events'!$A72,'Official Medal Table'!$C:$C,'Each Gender Events'!BH$1,'Official Medal Table'!$E:$E,'Each Gender Events'!BH$2)*'Medal values'!$B$2
+ COUNTIFS('Official Medal Table'!$H:$H,'Each Gender Events'!$A72,'Official Medal Table'!$C:$C,'Each Gender Events'!BH$1,'Official Medal Table'!$E:$E,'Each Gender Events'!BH$2)*'Medal values'!$B$3
+ COUNTIFS('Official Medal Table'!$I:$I,'Each Gender Events'!$A72,'Official Medal Table'!$C:$C,'Each Gender Events'!BH$1,'Official Medal Table'!$E:$E,'Each Gender Events'!BH$2)*'Medal values'!$B$3
+ COUNTIFS('Official Medal Table'!$F:$F,'Each Gender Events'!$A72,'Official Medal Table'!$C:$C,'Each Gender Events'!BH$1,'Official Medal Table'!$E:$E,"Mixed")*'Medal values'!$B$1/2
+ COUNTIFS('Official Medal Table'!$G:$G,'Each Gender Events'!$A72,'Official Medal Table'!$C:$C,'Each Gender Events'!BH$1,'Official Medal Table'!$E:$E,"Mixed")*'Medal values'!$B$2/2
+ COUNTIFS('Official Medal Table'!$H:$H,'Each Gender Events'!$A72,'Official Medal Table'!$C:$C,'Each Gender Events'!BH$1,'Official Medal Table'!$E:$E,"Mixed")*'Medal values'!$B$3/2
+ COUNTIFS('Official Medal Table'!$I:$I,'Each Gender Events'!$A72,'Official Medal Table'!$C:$C,'Each Gender Events'!BH$1,'Official Medal Table'!$E:$E,"Mixed")*'Medal values'!$B$3/2</f>
        <v>0</v>
      </c>
      <c r="BI72">
        <f>COUNTIFS('Official Medal Table'!$F:$F,'Each Gender Events'!$A72,'Official Medal Table'!$C:$C,'Each Gender Events'!BI$1,'Official Medal Table'!$E:$E,'Each Gender Events'!BI$2)*'Medal values'!$B$1
+ COUNTIFS('Official Medal Table'!$G:$G,'Each Gender Events'!$A72,'Official Medal Table'!$C:$C,'Each Gender Events'!BI$1,'Official Medal Table'!$E:$E,'Each Gender Events'!BI$2)*'Medal values'!$B$2
+ COUNTIFS('Official Medal Table'!$H:$H,'Each Gender Events'!$A72,'Official Medal Table'!$C:$C,'Each Gender Events'!BI$1,'Official Medal Table'!$E:$E,'Each Gender Events'!BI$2)*'Medal values'!$B$3
+ COUNTIFS('Official Medal Table'!$I:$I,'Each Gender Events'!$A72,'Official Medal Table'!$C:$C,'Each Gender Events'!BI$1,'Official Medal Table'!$E:$E,'Each Gender Events'!BI$2)*'Medal values'!$B$3
+ COUNTIFS('Official Medal Table'!$F:$F,'Each Gender Events'!$A72,'Official Medal Table'!$C:$C,'Each Gender Events'!BI$1,'Official Medal Table'!$E:$E,"Mixed")*'Medal values'!$B$1/2
+ COUNTIFS('Official Medal Table'!$G:$G,'Each Gender Events'!$A72,'Official Medal Table'!$C:$C,'Each Gender Events'!BI$1,'Official Medal Table'!$E:$E,"Mixed")*'Medal values'!$B$2/2
+ COUNTIFS('Official Medal Table'!$H:$H,'Each Gender Events'!$A72,'Official Medal Table'!$C:$C,'Each Gender Events'!BI$1,'Official Medal Table'!$E:$E,"Mixed")*'Medal values'!$B$3/2
+ COUNTIFS('Official Medal Table'!$I:$I,'Each Gender Events'!$A72,'Official Medal Table'!$C:$C,'Each Gender Events'!BI$1,'Official Medal Table'!$E:$E,"Mixed")*'Medal values'!$B$3/2</f>
        <v>0</v>
      </c>
      <c r="BJ72">
        <f>COUNTIFS('Official Medal Table'!$F:$F,'Each Gender Events'!$A72,'Official Medal Table'!$C:$C,'Each Gender Events'!BJ$1,'Official Medal Table'!$E:$E,'Each Gender Events'!BJ$2)*'Medal values'!$B$1
+ COUNTIFS('Official Medal Table'!$G:$G,'Each Gender Events'!$A72,'Official Medal Table'!$C:$C,'Each Gender Events'!BJ$1,'Official Medal Table'!$E:$E,'Each Gender Events'!BJ$2)*'Medal values'!$B$2
+ COUNTIFS('Official Medal Table'!$H:$H,'Each Gender Events'!$A72,'Official Medal Table'!$C:$C,'Each Gender Events'!BJ$1,'Official Medal Table'!$E:$E,'Each Gender Events'!BJ$2)*'Medal values'!$B$3
+ COUNTIFS('Official Medal Table'!$I:$I,'Each Gender Events'!$A72,'Official Medal Table'!$C:$C,'Each Gender Events'!BJ$1,'Official Medal Table'!$E:$E,'Each Gender Events'!BJ$2)*'Medal values'!$B$3
+ COUNTIFS('Official Medal Table'!$F:$F,'Each Gender Events'!$A72,'Official Medal Table'!$C:$C,'Each Gender Events'!BJ$1,'Official Medal Table'!$E:$E,"Mixed")*'Medal values'!$B$1/2
+ COUNTIFS('Official Medal Table'!$G:$G,'Each Gender Events'!$A72,'Official Medal Table'!$C:$C,'Each Gender Events'!BJ$1,'Official Medal Table'!$E:$E,"Mixed")*'Medal values'!$B$2/2
+ COUNTIFS('Official Medal Table'!$H:$H,'Each Gender Events'!$A72,'Official Medal Table'!$C:$C,'Each Gender Events'!BJ$1,'Official Medal Table'!$E:$E,"Mixed")*'Medal values'!$B$3/2
+ COUNTIFS('Official Medal Table'!$I:$I,'Each Gender Events'!$A72,'Official Medal Table'!$C:$C,'Each Gender Events'!BJ$1,'Official Medal Table'!$E:$E,"Mixed")*'Medal values'!$B$3/2</f>
        <v>0</v>
      </c>
      <c r="BK72">
        <f>COUNTIFS('Official Medal Table'!$F:$F,'Each Gender Events'!$A72,'Official Medal Table'!$C:$C,'Each Gender Events'!BK$1,'Official Medal Table'!$E:$E,'Each Gender Events'!BK$2)*'Medal values'!$B$1
+ COUNTIFS('Official Medal Table'!$G:$G,'Each Gender Events'!$A72,'Official Medal Table'!$C:$C,'Each Gender Events'!BK$1,'Official Medal Table'!$E:$E,'Each Gender Events'!BK$2)*'Medal values'!$B$2
+ COUNTIFS('Official Medal Table'!$H:$H,'Each Gender Events'!$A72,'Official Medal Table'!$C:$C,'Each Gender Events'!BK$1,'Official Medal Table'!$E:$E,'Each Gender Events'!BK$2)*'Medal values'!$B$3
+ COUNTIFS('Official Medal Table'!$I:$I,'Each Gender Events'!$A72,'Official Medal Table'!$C:$C,'Each Gender Events'!BK$1,'Official Medal Table'!$E:$E,'Each Gender Events'!BK$2)*'Medal values'!$B$3
+ COUNTIFS('Official Medal Table'!$F:$F,'Each Gender Events'!$A72,'Official Medal Table'!$C:$C,'Each Gender Events'!BK$1,'Official Medal Table'!$E:$E,"Mixed")*'Medal values'!$B$1/2
+ COUNTIFS('Official Medal Table'!$G:$G,'Each Gender Events'!$A72,'Official Medal Table'!$C:$C,'Each Gender Events'!BK$1,'Official Medal Table'!$E:$E,"Mixed")*'Medal values'!$B$2/2
+ COUNTIFS('Official Medal Table'!$H:$H,'Each Gender Events'!$A72,'Official Medal Table'!$C:$C,'Each Gender Events'!BK$1,'Official Medal Table'!$E:$E,"Mixed")*'Medal values'!$B$3/2
+ COUNTIFS('Official Medal Table'!$I:$I,'Each Gender Events'!$A72,'Official Medal Table'!$C:$C,'Each Gender Events'!BK$1,'Official Medal Table'!$E:$E,"Mixed")*'Medal values'!$B$3/2</f>
        <v>0</v>
      </c>
      <c r="BL72">
        <f>COUNTIFS('Official Medal Table'!$F:$F,'Each Gender Events'!$A72,'Official Medal Table'!$C:$C,'Each Gender Events'!BL$1,'Official Medal Table'!$E:$E,'Each Gender Events'!BL$2)*'Medal values'!$B$1
+ COUNTIFS('Official Medal Table'!$G:$G,'Each Gender Events'!$A72,'Official Medal Table'!$C:$C,'Each Gender Events'!BL$1,'Official Medal Table'!$E:$E,'Each Gender Events'!BL$2)*'Medal values'!$B$2
+ COUNTIFS('Official Medal Table'!$H:$H,'Each Gender Events'!$A72,'Official Medal Table'!$C:$C,'Each Gender Events'!BL$1,'Official Medal Table'!$E:$E,'Each Gender Events'!BL$2)*'Medal values'!$B$3
+ COUNTIFS('Official Medal Table'!$I:$I,'Each Gender Events'!$A72,'Official Medal Table'!$C:$C,'Each Gender Events'!BL$1,'Official Medal Table'!$E:$E,'Each Gender Events'!BL$2)*'Medal values'!$B$3
+ COUNTIFS('Official Medal Table'!$F:$F,'Each Gender Events'!$A72,'Official Medal Table'!$C:$C,'Each Gender Events'!BL$1,'Official Medal Table'!$E:$E,"Mixed")*'Medal values'!$B$1/2
+ COUNTIFS('Official Medal Table'!$G:$G,'Each Gender Events'!$A72,'Official Medal Table'!$C:$C,'Each Gender Events'!BL$1,'Official Medal Table'!$E:$E,"Mixed")*'Medal values'!$B$2/2
+ COUNTIFS('Official Medal Table'!$H:$H,'Each Gender Events'!$A72,'Official Medal Table'!$C:$C,'Each Gender Events'!BL$1,'Official Medal Table'!$E:$E,"Mixed")*'Medal values'!$B$3/2
+ COUNTIFS('Official Medal Table'!$I:$I,'Each Gender Events'!$A72,'Official Medal Table'!$C:$C,'Each Gender Events'!BL$1,'Official Medal Table'!$E:$E,"Mixed")*'Medal values'!$B$3/2</f>
        <v>0</v>
      </c>
      <c r="BM72">
        <f>COUNTIFS('Official Medal Table'!$F:$F,'Each Gender Events'!$A72,'Official Medal Table'!$C:$C,'Each Gender Events'!BM$1,'Official Medal Table'!$E:$E,'Each Gender Events'!BM$2)*'Medal values'!$B$1
+ COUNTIFS('Official Medal Table'!$G:$G,'Each Gender Events'!$A72,'Official Medal Table'!$C:$C,'Each Gender Events'!BM$1,'Official Medal Table'!$E:$E,'Each Gender Events'!BM$2)*'Medal values'!$B$2
+ COUNTIFS('Official Medal Table'!$H:$H,'Each Gender Events'!$A72,'Official Medal Table'!$C:$C,'Each Gender Events'!BM$1,'Official Medal Table'!$E:$E,'Each Gender Events'!BM$2)*'Medal values'!$B$3
+ COUNTIFS('Official Medal Table'!$I:$I,'Each Gender Events'!$A72,'Official Medal Table'!$C:$C,'Each Gender Events'!BM$1,'Official Medal Table'!$E:$E,'Each Gender Events'!BM$2)*'Medal values'!$B$3
+ COUNTIFS('Official Medal Table'!$F:$F,'Each Gender Events'!$A72,'Official Medal Table'!$C:$C,'Each Gender Events'!BM$1,'Official Medal Table'!$E:$E,"Mixed")*'Medal values'!$B$1/2
+ COUNTIFS('Official Medal Table'!$G:$G,'Each Gender Events'!$A72,'Official Medal Table'!$C:$C,'Each Gender Events'!BM$1,'Official Medal Table'!$E:$E,"Mixed")*'Medal values'!$B$2/2
+ COUNTIFS('Official Medal Table'!$H:$H,'Each Gender Events'!$A72,'Official Medal Table'!$C:$C,'Each Gender Events'!BM$1,'Official Medal Table'!$E:$E,"Mixed")*'Medal values'!$B$3/2
+ COUNTIFS('Official Medal Table'!$I:$I,'Each Gender Events'!$A72,'Official Medal Table'!$C:$C,'Each Gender Events'!BM$1,'Official Medal Table'!$E:$E,"Mixed")*'Medal values'!$B$3/2</f>
        <v>0</v>
      </c>
      <c r="BN72">
        <f>COUNTIFS('Official Medal Table'!$F:$F,'Each Gender Events'!$A72,'Official Medal Table'!$C:$C,'Each Gender Events'!BN$1,'Official Medal Table'!$E:$E,'Each Gender Events'!BN$2)*'Medal values'!$B$1
+ COUNTIFS('Official Medal Table'!$G:$G,'Each Gender Events'!$A72,'Official Medal Table'!$C:$C,'Each Gender Events'!BN$1,'Official Medal Table'!$E:$E,'Each Gender Events'!BN$2)*'Medal values'!$B$2
+ COUNTIFS('Official Medal Table'!$H:$H,'Each Gender Events'!$A72,'Official Medal Table'!$C:$C,'Each Gender Events'!BN$1,'Official Medal Table'!$E:$E,'Each Gender Events'!BN$2)*'Medal values'!$B$3
+ COUNTIFS('Official Medal Table'!$I:$I,'Each Gender Events'!$A72,'Official Medal Table'!$C:$C,'Each Gender Events'!BN$1,'Official Medal Table'!$E:$E,'Each Gender Events'!BN$2)*'Medal values'!$B$3
+ COUNTIFS('Official Medal Table'!$F:$F,'Each Gender Events'!$A72,'Official Medal Table'!$C:$C,'Each Gender Events'!BN$1,'Official Medal Table'!$E:$E,"Mixed")*'Medal values'!$B$1/2
+ COUNTIFS('Official Medal Table'!$G:$G,'Each Gender Events'!$A72,'Official Medal Table'!$C:$C,'Each Gender Events'!BN$1,'Official Medal Table'!$E:$E,"Mixed")*'Medal values'!$B$2/2
+ COUNTIFS('Official Medal Table'!$H:$H,'Each Gender Events'!$A72,'Official Medal Table'!$C:$C,'Each Gender Events'!BN$1,'Official Medal Table'!$E:$E,"Mixed")*'Medal values'!$B$3/2
+ COUNTIFS('Official Medal Table'!$I:$I,'Each Gender Events'!$A72,'Official Medal Table'!$C:$C,'Each Gender Events'!BN$1,'Official Medal Table'!$E:$E,"Mixed")*'Medal values'!$B$3/2</f>
        <v>0</v>
      </c>
      <c r="BO72">
        <f>COUNTIFS('Official Medal Table'!$F:$F,'Each Gender Events'!$A72,'Official Medal Table'!$C:$C,'Each Gender Events'!BO$1,'Official Medal Table'!$E:$E,'Each Gender Events'!BO$2)*'Medal values'!$B$1
+ COUNTIFS('Official Medal Table'!$G:$G,'Each Gender Events'!$A72,'Official Medal Table'!$C:$C,'Each Gender Events'!BO$1,'Official Medal Table'!$E:$E,'Each Gender Events'!BO$2)*'Medal values'!$B$2
+ COUNTIFS('Official Medal Table'!$H:$H,'Each Gender Events'!$A72,'Official Medal Table'!$C:$C,'Each Gender Events'!BO$1,'Official Medal Table'!$E:$E,'Each Gender Events'!BO$2)*'Medal values'!$B$3
+ COUNTIFS('Official Medal Table'!$I:$I,'Each Gender Events'!$A72,'Official Medal Table'!$C:$C,'Each Gender Events'!BO$1,'Official Medal Table'!$E:$E,'Each Gender Events'!BO$2)*'Medal values'!$B$3
+ COUNTIFS('Official Medal Table'!$F:$F,'Each Gender Events'!$A72,'Official Medal Table'!$C:$C,'Each Gender Events'!BO$1,'Official Medal Table'!$E:$E,"Mixed")*'Medal values'!$B$1/2
+ COUNTIFS('Official Medal Table'!$G:$G,'Each Gender Events'!$A72,'Official Medal Table'!$C:$C,'Each Gender Events'!BO$1,'Official Medal Table'!$E:$E,"Mixed")*'Medal values'!$B$2/2
+ COUNTIFS('Official Medal Table'!$H:$H,'Each Gender Events'!$A72,'Official Medal Table'!$C:$C,'Each Gender Events'!BO$1,'Official Medal Table'!$E:$E,"Mixed")*'Medal values'!$B$3/2
+ COUNTIFS('Official Medal Table'!$I:$I,'Each Gender Events'!$A72,'Official Medal Table'!$C:$C,'Each Gender Events'!BO$1,'Official Medal Table'!$E:$E,"Mixed")*'Medal values'!$B$3/2</f>
        <v>0</v>
      </c>
      <c r="BP72">
        <f>COUNTIFS('Official Medal Table'!$F:$F,'Each Gender Events'!$A72,'Official Medal Table'!$C:$C,'Each Gender Events'!BP$1,'Official Medal Table'!$E:$E,'Each Gender Events'!BP$2)*'Medal values'!$B$1
+ COUNTIFS('Official Medal Table'!$G:$G,'Each Gender Events'!$A72,'Official Medal Table'!$C:$C,'Each Gender Events'!BP$1,'Official Medal Table'!$E:$E,'Each Gender Events'!BP$2)*'Medal values'!$B$2
+ COUNTIFS('Official Medal Table'!$H:$H,'Each Gender Events'!$A72,'Official Medal Table'!$C:$C,'Each Gender Events'!BP$1,'Official Medal Table'!$E:$E,'Each Gender Events'!BP$2)*'Medal values'!$B$3
+ COUNTIFS('Official Medal Table'!$I:$I,'Each Gender Events'!$A72,'Official Medal Table'!$C:$C,'Each Gender Events'!BP$1,'Official Medal Table'!$E:$E,'Each Gender Events'!BP$2)*'Medal values'!$B$3
+ COUNTIFS('Official Medal Table'!$F:$F,'Each Gender Events'!$A72,'Official Medal Table'!$C:$C,'Each Gender Events'!BP$1,'Official Medal Table'!$E:$E,"Mixed")*'Medal values'!$B$1/2
+ COUNTIFS('Official Medal Table'!$G:$G,'Each Gender Events'!$A72,'Official Medal Table'!$C:$C,'Each Gender Events'!BP$1,'Official Medal Table'!$E:$E,"Mixed")*'Medal values'!$B$2/2
+ COUNTIFS('Official Medal Table'!$H:$H,'Each Gender Events'!$A72,'Official Medal Table'!$C:$C,'Each Gender Events'!BP$1,'Official Medal Table'!$E:$E,"Mixed")*'Medal values'!$B$3/2
+ COUNTIFS('Official Medal Table'!$I:$I,'Each Gender Events'!$A72,'Official Medal Table'!$C:$C,'Each Gender Events'!BP$1,'Official Medal Table'!$E:$E,"Mixed")*'Medal values'!$B$3/2</f>
        <v>0</v>
      </c>
      <c r="BQ72">
        <f>COUNTIFS('Official Medal Table'!$F:$F,'Each Gender Events'!$A72,'Official Medal Table'!$C:$C,'Each Gender Events'!BQ$1,'Official Medal Table'!$E:$E,'Each Gender Events'!BQ$2)*'Medal values'!$B$1
+ COUNTIFS('Official Medal Table'!$G:$G,'Each Gender Events'!$A72,'Official Medal Table'!$C:$C,'Each Gender Events'!BQ$1,'Official Medal Table'!$E:$E,'Each Gender Events'!BQ$2)*'Medal values'!$B$2
+ COUNTIFS('Official Medal Table'!$H:$H,'Each Gender Events'!$A72,'Official Medal Table'!$C:$C,'Each Gender Events'!BQ$1,'Official Medal Table'!$E:$E,'Each Gender Events'!BQ$2)*'Medal values'!$B$3
+ COUNTIFS('Official Medal Table'!$I:$I,'Each Gender Events'!$A72,'Official Medal Table'!$C:$C,'Each Gender Events'!BQ$1,'Official Medal Table'!$E:$E,'Each Gender Events'!BQ$2)*'Medal values'!$B$3
+ COUNTIFS('Official Medal Table'!$F:$F,'Each Gender Events'!$A72,'Official Medal Table'!$C:$C,'Each Gender Events'!BQ$1,'Official Medal Table'!$E:$E,"Mixed")*'Medal values'!$B$1/2
+ COUNTIFS('Official Medal Table'!$G:$G,'Each Gender Events'!$A72,'Official Medal Table'!$C:$C,'Each Gender Events'!BQ$1,'Official Medal Table'!$E:$E,"Mixed")*'Medal values'!$B$2/2
+ COUNTIFS('Official Medal Table'!$H:$H,'Each Gender Events'!$A72,'Official Medal Table'!$C:$C,'Each Gender Events'!BQ$1,'Official Medal Table'!$E:$E,"Mixed")*'Medal values'!$B$3/2
+ COUNTIFS('Official Medal Table'!$I:$I,'Each Gender Events'!$A72,'Official Medal Table'!$C:$C,'Each Gender Events'!BQ$1,'Official Medal Table'!$E:$E,"Mixed")*'Medal values'!$B$3/2</f>
        <v>0</v>
      </c>
      <c r="BR72">
        <f>COUNTIFS('Official Medal Table'!$F:$F,'Each Gender Events'!$A72,'Official Medal Table'!$C:$C,'Each Gender Events'!BR$1,'Official Medal Table'!$E:$E,'Each Gender Events'!BR$2)*'Medal values'!$B$1
+ COUNTIFS('Official Medal Table'!$G:$G,'Each Gender Events'!$A72,'Official Medal Table'!$C:$C,'Each Gender Events'!BR$1,'Official Medal Table'!$E:$E,'Each Gender Events'!BR$2)*'Medal values'!$B$2
+ COUNTIFS('Official Medal Table'!$H:$H,'Each Gender Events'!$A72,'Official Medal Table'!$C:$C,'Each Gender Events'!BR$1,'Official Medal Table'!$E:$E,'Each Gender Events'!BR$2)*'Medal values'!$B$3
+ COUNTIFS('Official Medal Table'!$I:$I,'Each Gender Events'!$A72,'Official Medal Table'!$C:$C,'Each Gender Events'!BR$1,'Official Medal Table'!$E:$E,'Each Gender Events'!BR$2)*'Medal values'!$B$3
+ COUNTIFS('Official Medal Table'!$F:$F,'Each Gender Events'!$A72,'Official Medal Table'!$C:$C,'Each Gender Events'!BR$1,'Official Medal Table'!$E:$E,"Mixed")*'Medal values'!$B$1/2
+ COUNTIFS('Official Medal Table'!$G:$G,'Each Gender Events'!$A72,'Official Medal Table'!$C:$C,'Each Gender Events'!BR$1,'Official Medal Table'!$E:$E,"Mixed")*'Medal values'!$B$2/2
+ COUNTIFS('Official Medal Table'!$H:$H,'Each Gender Events'!$A72,'Official Medal Table'!$C:$C,'Each Gender Events'!BR$1,'Official Medal Table'!$E:$E,"Mixed")*'Medal values'!$B$3/2
+ COUNTIFS('Official Medal Table'!$I:$I,'Each Gender Events'!$A72,'Official Medal Table'!$C:$C,'Each Gender Events'!BR$1,'Official Medal Table'!$E:$E,"Mixed")*'Medal values'!$B$3/2</f>
        <v>0</v>
      </c>
      <c r="BS72">
        <f>COUNTIFS('Official Medal Table'!$F:$F,'Each Gender Events'!$A72,'Official Medal Table'!$C:$C,'Each Gender Events'!BS$1,'Official Medal Table'!$E:$E,'Each Gender Events'!BS$2)*'Medal values'!$B$1
+ COUNTIFS('Official Medal Table'!$G:$G,'Each Gender Events'!$A72,'Official Medal Table'!$C:$C,'Each Gender Events'!BS$1,'Official Medal Table'!$E:$E,'Each Gender Events'!BS$2)*'Medal values'!$B$2
+ COUNTIFS('Official Medal Table'!$H:$H,'Each Gender Events'!$A72,'Official Medal Table'!$C:$C,'Each Gender Events'!BS$1,'Official Medal Table'!$E:$E,'Each Gender Events'!BS$2)*'Medal values'!$B$3
+ COUNTIFS('Official Medal Table'!$I:$I,'Each Gender Events'!$A72,'Official Medal Table'!$C:$C,'Each Gender Events'!BS$1,'Official Medal Table'!$E:$E,'Each Gender Events'!BS$2)*'Medal values'!$B$3
+ COUNTIFS('Official Medal Table'!$F:$F,'Each Gender Events'!$A72,'Official Medal Table'!$C:$C,'Each Gender Events'!BS$1,'Official Medal Table'!$E:$E,"Mixed")*'Medal values'!$B$1/2
+ COUNTIFS('Official Medal Table'!$G:$G,'Each Gender Events'!$A72,'Official Medal Table'!$C:$C,'Each Gender Events'!BS$1,'Official Medal Table'!$E:$E,"Mixed")*'Medal values'!$B$2/2
+ COUNTIFS('Official Medal Table'!$H:$H,'Each Gender Events'!$A72,'Official Medal Table'!$C:$C,'Each Gender Events'!BS$1,'Official Medal Table'!$E:$E,"Mixed")*'Medal values'!$B$3/2
+ COUNTIFS('Official Medal Table'!$I:$I,'Each Gender Events'!$A72,'Official Medal Table'!$C:$C,'Each Gender Events'!BS$1,'Official Medal Table'!$E:$E,"Mixed")*'Medal values'!$B$3/2</f>
        <v>0</v>
      </c>
      <c r="BT72">
        <f>COUNTIFS('Official Medal Table'!$F:$F,'Each Gender Events'!$A72,'Official Medal Table'!$C:$C,'Each Gender Events'!BT$1,'Official Medal Table'!$E:$E,'Each Gender Events'!BT$2)*'Medal values'!$B$1
+ COUNTIFS('Official Medal Table'!$G:$G,'Each Gender Events'!$A72,'Official Medal Table'!$C:$C,'Each Gender Events'!BT$1,'Official Medal Table'!$E:$E,'Each Gender Events'!BT$2)*'Medal values'!$B$2
+ COUNTIFS('Official Medal Table'!$H:$H,'Each Gender Events'!$A72,'Official Medal Table'!$C:$C,'Each Gender Events'!BT$1,'Official Medal Table'!$E:$E,'Each Gender Events'!BT$2)*'Medal values'!$B$3
+ COUNTIFS('Official Medal Table'!$I:$I,'Each Gender Events'!$A72,'Official Medal Table'!$C:$C,'Each Gender Events'!BT$1,'Official Medal Table'!$E:$E,'Each Gender Events'!BT$2)*'Medal values'!$B$3
+ COUNTIFS('Official Medal Table'!$F:$F,'Each Gender Events'!$A72,'Official Medal Table'!$C:$C,'Each Gender Events'!BT$1,'Official Medal Table'!$E:$E,"Mixed")*'Medal values'!$B$1/2
+ COUNTIFS('Official Medal Table'!$G:$G,'Each Gender Events'!$A72,'Official Medal Table'!$C:$C,'Each Gender Events'!BT$1,'Official Medal Table'!$E:$E,"Mixed")*'Medal values'!$B$2/2
+ COUNTIFS('Official Medal Table'!$H:$H,'Each Gender Events'!$A72,'Official Medal Table'!$C:$C,'Each Gender Events'!BT$1,'Official Medal Table'!$E:$E,"Mixed")*'Medal values'!$B$3/2
+ COUNTIFS('Official Medal Table'!$I:$I,'Each Gender Events'!$A72,'Official Medal Table'!$C:$C,'Each Gender Events'!BT$1,'Official Medal Table'!$E:$E,"Mixed")*'Medal values'!$B$3/2</f>
        <v>0</v>
      </c>
      <c r="BU72">
        <f>COUNTIFS('Official Medal Table'!$F:$F,'Each Gender Events'!$A72,'Official Medal Table'!$C:$C,'Each Gender Events'!BU$1,'Official Medal Table'!$E:$E,'Each Gender Events'!BU$2)*'Medal values'!$B$1
+ COUNTIFS('Official Medal Table'!$G:$G,'Each Gender Events'!$A72,'Official Medal Table'!$C:$C,'Each Gender Events'!BU$1,'Official Medal Table'!$E:$E,'Each Gender Events'!BU$2)*'Medal values'!$B$2
+ COUNTIFS('Official Medal Table'!$H:$H,'Each Gender Events'!$A72,'Official Medal Table'!$C:$C,'Each Gender Events'!BU$1,'Official Medal Table'!$E:$E,'Each Gender Events'!BU$2)*'Medal values'!$B$3
+ COUNTIFS('Official Medal Table'!$I:$I,'Each Gender Events'!$A72,'Official Medal Table'!$C:$C,'Each Gender Events'!BU$1,'Official Medal Table'!$E:$E,'Each Gender Events'!BU$2)*'Medal values'!$B$3
+ COUNTIFS('Official Medal Table'!$F:$F,'Each Gender Events'!$A72,'Official Medal Table'!$C:$C,'Each Gender Events'!BU$1,'Official Medal Table'!$E:$E,"Mixed")*'Medal values'!$B$1/2
+ COUNTIFS('Official Medal Table'!$G:$G,'Each Gender Events'!$A72,'Official Medal Table'!$C:$C,'Each Gender Events'!BU$1,'Official Medal Table'!$E:$E,"Mixed")*'Medal values'!$B$2/2
+ COUNTIFS('Official Medal Table'!$H:$H,'Each Gender Events'!$A72,'Official Medal Table'!$C:$C,'Each Gender Events'!BU$1,'Official Medal Table'!$E:$E,"Mixed")*'Medal values'!$B$3/2
+ COUNTIFS('Official Medal Table'!$I:$I,'Each Gender Events'!$A72,'Official Medal Table'!$C:$C,'Each Gender Events'!BU$1,'Official Medal Table'!$E:$E,"Mixed")*'Medal values'!$B$3/2</f>
        <v>0</v>
      </c>
      <c r="BV72">
        <f>COUNTIFS('Official Medal Table'!$F:$F,'Each Gender Events'!$A72,'Official Medal Table'!$C:$C,'Each Gender Events'!BV$1,'Official Medal Table'!$E:$E,'Each Gender Events'!BV$2)*'Medal values'!$B$1
+ COUNTIFS('Official Medal Table'!$G:$G,'Each Gender Events'!$A72,'Official Medal Table'!$C:$C,'Each Gender Events'!BV$1,'Official Medal Table'!$E:$E,'Each Gender Events'!BV$2)*'Medal values'!$B$2
+ COUNTIFS('Official Medal Table'!$H:$H,'Each Gender Events'!$A72,'Official Medal Table'!$C:$C,'Each Gender Events'!BV$1,'Official Medal Table'!$E:$E,'Each Gender Events'!BV$2)*'Medal values'!$B$3
+ COUNTIFS('Official Medal Table'!$I:$I,'Each Gender Events'!$A72,'Official Medal Table'!$C:$C,'Each Gender Events'!BV$1,'Official Medal Table'!$E:$E,'Each Gender Events'!BV$2)*'Medal values'!$B$3
+ COUNTIFS('Official Medal Table'!$F:$F,'Each Gender Events'!$A72,'Official Medal Table'!$C:$C,'Each Gender Events'!BV$1,'Official Medal Table'!$E:$E,"Mixed")*'Medal values'!$B$1/2
+ COUNTIFS('Official Medal Table'!$G:$G,'Each Gender Events'!$A72,'Official Medal Table'!$C:$C,'Each Gender Events'!BV$1,'Official Medal Table'!$E:$E,"Mixed")*'Medal values'!$B$2/2
+ COUNTIFS('Official Medal Table'!$H:$H,'Each Gender Events'!$A72,'Official Medal Table'!$C:$C,'Each Gender Events'!BV$1,'Official Medal Table'!$E:$E,"Mixed")*'Medal values'!$B$3/2
+ COUNTIFS('Official Medal Table'!$I:$I,'Each Gender Events'!$A72,'Official Medal Table'!$C:$C,'Each Gender Events'!BV$1,'Official Medal Table'!$E:$E,"Mixed")*'Medal values'!$B$3/2</f>
        <v>0</v>
      </c>
      <c r="BW72">
        <f>COUNTIFS('Official Medal Table'!$F:$F,'Each Gender Events'!$A72,'Official Medal Table'!$C:$C,'Each Gender Events'!BW$1,'Official Medal Table'!$E:$E,'Each Gender Events'!BW$2)*'Medal values'!$B$1
+ COUNTIFS('Official Medal Table'!$G:$G,'Each Gender Events'!$A72,'Official Medal Table'!$C:$C,'Each Gender Events'!BW$1,'Official Medal Table'!$E:$E,'Each Gender Events'!BW$2)*'Medal values'!$B$2
+ COUNTIFS('Official Medal Table'!$H:$H,'Each Gender Events'!$A72,'Official Medal Table'!$C:$C,'Each Gender Events'!BW$1,'Official Medal Table'!$E:$E,'Each Gender Events'!BW$2)*'Medal values'!$B$3
+ COUNTIFS('Official Medal Table'!$I:$I,'Each Gender Events'!$A72,'Official Medal Table'!$C:$C,'Each Gender Events'!BW$1,'Official Medal Table'!$E:$E,'Each Gender Events'!BW$2)*'Medal values'!$B$3
+ COUNTIFS('Official Medal Table'!$F:$F,'Each Gender Events'!$A72,'Official Medal Table'!$C:$C,'Each Gender Events'!BW$1,'Official Medal Table'!$E:$E,"Mixed")*'Medal values'!$B$1/2
+ COUNTIFS('Official Medal Table'!$G:$G,'Each Gender Events'!$A72,'Official Medal Table'!$C:$C,'Each Gender Events'!BW$1,'Official Medal Table'!$E:$E,"Mixed")*'Medal values'!$B$2/2
+ COUNTIFS('Official Medal Table'!$H:$H,'Each Gender Events'!$A72,'Official Medal Table'!$C:$C,'Each Gender Events'!BW$1,'Official Medal Table'!$E:$E,"Mixed")*'Medal values'!$B$3/2
+ COUNTIFS('Official Medal Table'!$I:$I,'Each Gender Events'!$A72,'Official Medal Table'!$C:$C,'Each Gender Events'!BW$1,'Official Medal Table'!$E:$E,"Mixed")*'Medal values'!$B$3/2</f>
        <v>0</v>
      </c>
      <c r="BX72">
        <f>COUNTIFS('Official Medal Table'!$F:$F,'Each Gender Events'!$A72,'Official Medal Table'!$C:$C,'Each Gender Events'!BX$1,'Official Medal Table'!$E:$E,'Each Gender Events'!BX$2)*'Medal values'!$B$1
+ COUNTIFS('Official Medal Table'!$G:$G,'Each Gender Events'!$A72,'Official Medal Table'!$C:$C,'Each Gender Events'!BX$1,'Official Medal Table'!$E:$E,'Each Gender Events'!BX$2)*'Medal values'!$B$2
+ COUNTIFS('Official Medal Table'!$H:$H,'Each Gender Events'!$A72,'Official Medal Table'!$C:$C,'Each Gender Events'!BX$1,'Official Medal Table'!$E:$E,'Each Gender Events'!BX$2)*'Medal values'!$B$3
+ COUNTIFS('Official Medal Table'!$I:$I,'Each Gender Events'!$A72,'Official Medal Table'!$C:$C,'Each Gender Events'!BX$1,'Official Medal Table'!$E:$E,'Each Gender Events'!BX$2)*'Medal values'!$B$3
+ COUNTIFS('Official Medal Table'!$F:$F,'Each Gender Events'!$A72,'Official Medal Table'!$C:$C,'Each Gender Events'!BX$1,'Official Medal Table'!$E:$E,"Mixed")*'Medal values'!$B$1/2
+ COUNTIFS('Official Medal Table'!$G:$G,'Each Gender Events'!$A72,'Official Medal Table'!$C:$C,'Each Gender Events'!BX$1,'Official Medal Table'!$E:$E,"Mixed")*'Medal values'!$B$2/2
+ COUNTIFS('Official Medal Table'!$H:$H,'Each Gender Events'!$A72,'Official Medal Table'!$C:$C,'Each Gender Events'!BX$1,'Official Medal Table'!$E:$E,"Mixed")*'Medal values'!$B$3/2
+ COUNTIFS('Official Medal Table'!$I:$I,'Each Gender Events'!$A72,'Official Medal Table'!$C:$C,'Each Gender Events'!BX$1,'Official Medal Table'!$E:$E,"Mixed")*'Medal values'!$B$3/2</f>
        <v>0</v>
      </c>
      <c r="BY72">
        <f>COUNTIFS('Official Medal Table'!$F:$F,'Each Gender Events'!$A72,'Official Medal Table'!$C:$C,'Each Gender Events'!BY$1,'Official Medal Table'!$E:$E,'Each Gender Events'!BY$2)*'Medal values'!$B$1
+ COUNTIFS('Official Medal Table'!$G:$G,'Each Gender Events'!$A72,'Official Medal Table'!$C:$C,'Each Gender Events'!BY$1,'Official Medal Table'!$E:$E,'Each Gender Events'!BY$2)*'Medal values'!$B$2
+ COUNTIFS('Official Medal Table'!$H:$H,'Each Gender Events'!$A72,'Official Medal Table'!$C:$C,'Each Gender Events'!BY$1,'Official Medal Table'!$E:$E,'Each Gender Events'!BY$2)*'Medal values'!$B$3
+ COUNTIFS('Official Medal Table'!$I:$I,'Each Gender Events'!$A72,'Official Medal Table'!$C:$C,'Each Gender Events'!BY$1,'Official Medal Table'!$E:$E,'Each Gender Events'!BY$2)*'Medal values'!$B$3
+ COUNTIFS('Official Medal Table'!$F:$F,'Each Gender Events'!$A72,'Official Medal Table'!$C:$C,'Each Gender Events'!BY$1,'Official Medal Table'!$E:$E,"Mixed")*'Medal values'!$B$1/2
+ COUNTIFS('Official Medal Table'!$G:$G,'Each Gender Events'!$A72,'Official Medal Table'!$C:$C,'Each Gender Events'!BY$1,'Official Medal Table'!$E:$E,"Mixed")*'Medal values'!$B$2/2
+ COUNTIFS('Official Medal Table'!$H:$H,'Each Gender Events'!$A72,'Official Medal Table'!$C:$C,'Each Gender Events'!BY$1,'Official Medal Table'!$E:$E,"Mixed")*'Medal values'!$B$3/2
+ COUNTIFS('Official Medal Table'!$I:$I,'Each Gender Events'!$A72,'Official Medal Table'!$C:$C,'Each Gender Events'!BY$1,'Official Medal Table'!$E:$E,"Mixed")*'Medal values'!$B$3/2</f>
        <v>0</v>
      </c>
      <c r="BZ72">
        <f>COUNTIFS('Official Medal Table'!$F:$F,'Each Gender Events'!$A72,'Official Medal Table'!$C:$C,'Each Gender Events'!BZ$1,'Official Medal Table'!$E:$E,'Each Gender Events'!BZ$2)*'Medal values'!$B$1
+ COUNTIFS('Official Medal Table'!$G:$G,'Each Gender Events'!$A72,'Official Medal Table'!$C:$C,'Each Gender Events'!BZ$1,'Official Medal Table'!$E:$E,'Each Gender Events'!BZ$2)*'Medal values'!$B$2
+ COUNTIFS('Official Medal Table'!$H:$H,'Each Gender Events'!$A72,'Official Medal Table'!$C:$C,'Each Gender Events'!BZ$1,'Official Medal Table'!$E:$E,'Each Gender Events'!BZ$2)*'Medal values'!$B$3
+ COUNTIFS('Official Medal Table'!$I:$I,'Each Gender Events'!$A72,'Official Medal Table'!$C:$C,'Each Gender Events'!BZ$1,'Official Medal Table'!$E:$E,'Each Gender Events'!BZ$2)*'Medal values'!$B$3
+ COUNTIFS('Official Medal Table'!$F:$F,'Each Gender Events'!$A72,'Official Medal Table'!$C:$C,'Each Gender Events'!BZ$1,'Official Medal Table'!$E:$E,"Mixed")*'Medal values'!$B$1/2
+ COUNTIFS('Official Medal Table'!$G:$G,'Each Gender Events'!$A72,'Official Medal Table'!$C:$C,'Each Gender Events'!BZ$1,'Official Medal Table'!$E:$E,"Mixed")*'Medal values'!$B$2/2
+ COUNTIFS('Official Medal Table'!$H:$H,'Each Gender Events'!$A72,'Official Medal Table'!$C:$C,'Each Gender Events'!BZ$1,'Official Medal Table'!$E:$E,"Mixed")*'Medal values'!$B$3/2
+ COUNTIFS('Official Medal Table'!$I:$I,'Each Gender Events'!$A72,'Official Medal Table'!$C:$C,'Each Gender Events'!BZ$1,'Official Medal Table'!$E:$E,"Mixed")*'Medal values'!$B$3/2</f>
        <v>0</v>
      </c>
      <c r="CA72">
        <f>COUNTIFS('Official Medal Table'!$F:$F,'Each Gender Events'!$A72,'Official Medal Table'!$C:$C,'Each Gender Events'!CA$1,'Official Medal Table'!$E:$E,'Each Gender Events'!CA$2)*'Medal values'!$B$1
+ COUNTIFS('Official Medal Table'!$G:$G,'Each Gender Events'!$A72,'Official Medal Table'!$C:$C,'Each Gender Events'!CA$1,'Official Medal Table'!$E:$E,'Each Gender Events'!CA$2)*'Medal values'!$B$2
+ COUNTIFS('Official Medal Table'!$H:$H,'Each Gender Events'!$A72,'Official Medal Table'!$C:$C,'Each Gender Events'!CA$1,'Official Medal Table'!$E:$E,'Each Gender Events'!CA$2)*'Medal values'!$B$3
+ COUNTIFS('Official Medal Table'!$I:$I,'Each Gender Events'!$A72,'Official Medal Table'!$C:$C,'Each Gender Events'!CA$1,'Official Medal Table'!$E:$E,'Each Gender Events'!CA$2)*'Medal values'!$B$3
+ COUNTIFS('Official Medal Table'!$F:$F,'Each Gender Events'!$A72,'Official Medal Table'!$C:$C,'Each Gender Events'!CA$1,'Official Medal Table'!$E:$E,"Mixed")*'Medal values'!$B$1/2
+ COUNTIFS('Official Medal Table'!$G:$G,'Each Gender Events'!$A72,'Official Medal Table'!$C:$C,'Each Gender Events'!CA$1,'Official Medal Table'!$E:$E,"Mixed")*'Medal values'!$B$2/2
+ COUNTIFS('Official Medal Table'!$H:$H,'Each Gender Events'!$A72,'Official Medal Table'!$C:$C,'Each Gender Events'!CA$1,'Official Medal Table'!$E:$E,"Mixed")*'Medal values'!$B$3/2
+ COUNTIFS('Official Medal Table'!$I:$I,'Each Gender Events'!$A72,'Official Medal Table'!$C:$C,'Each Gender Events'!CA$1,'Official Medal Table'!$E:$E,"Mixed")*'Medal values'!$B$3/2</f>
        <v>0</v>
      </c>
      <c r="CB72">
        <f>COUNTIFS('Official Medal Table'!$F:$F,'Each Gender Events'!$A72,'Official Medal Table'!$C:$C,'Each Gender Events'!CB$1,'Official Medal Table'!$E:$E,'Each Gender Events'!CB$2)*'Medal values'!$B$1
+ COUNTIFS('Official Medal Table'!$G:$G,'Each Gender Events'!$A72,'Official Medal Table'!$C:$C,'Each Gender Events'!CB$1,'Official Medal Table'!$E:$E,'Each Gender Events'!CB$2)*'Medal values'!$B$2
+ COUNTIFS('Official Medal Table'!$H:$H,'Each Gender Events'!$A72,'Official Medal Table'!$C:$C,'Each Gender Events'!CB$1,'Official Medal Table'!$E:$E,'Each Gender Events'!CB$2)*'Medal values'!$B$3
+ COUNTIFS('Official Medal Table'!$I:$I,'Each Gender Events'!$A72,'Official Medal Table'!$C:$C,'Each Gender Events'!CB$1,'Official Medal Table'!$E:$E,'Each Gender Events'!CB$2)*'Medal values'!$B$3
+ COUNTIFS('Official Medal Table'!$F:$F,'Each Gender Events'!$A72,'Official Medal Table'!$C:$C,'Each Gender Events'!CB$1,'Official Medal Table'!$E:$E,"Mixed")*'Medal values'!$B$1/2
+ COUNTIFS('Official Medal Table'!$G:$G,'Each Gender Events'!$A72,'Official Medal Table'!$C:$C,'Each Gender Events'!CB$1,'Official Medal Table'!$E:$E,"Mixed")*'Medal values'!$B$2/2
+ COUNTIFS('Official Medal Table'!$H:$H,'Each Gender Events'!$A72,'Official Medal Table'!$C:$C,'Each Gender Events'!CB$1,'Official Medal Table'!$E:$E,"Mixed")*'Medal values'!$B$3/2
+ COUNTIFS('Official Medal Table'!$I:$I,'Each Gender Events'!$A72,'Official Medal Table'!$C:$C,'Each Gender Events'!CB$1,'Official Medal Table'!$E:$E,"Mixed")*'Medal values'!$B$3/2</f>
        <v>0</v>
      </c>
      <c r="CC72">
        <f>COUNTIFS('Official Medal Table'!$F:$F,'Each Gender Events'!$A72,'Official Medal Table'!$C:$C,'Each Gender Events'!CC$1,'Official Medal Table'!$E:$E,'Each Gender Events'!CC$2)*'Medal values'!$B$1
+ COUNTIFS('Official Medal Table'!$G:$G,'Each Gender Events'!$A72,'Official Medal Table'!$C:$C,'Each Gender Events'!CC$1,'Official Medal Table'!$E:$E,'Each Gender Events'!CC$2)*'Medal values'!$B$2
+ COUNTIFS('Official Medal Table'!$H:$H,'Each Gender Events'!$A72,'Official Medal Table'!$C:$C,'Each Gender Events'!CC$1,'Official Medal Table'!$E:$E,'Each Gender Events'!CC$2)*'Medal values'!$B$3
+ COUNTIFS('Official Medal Table'!$I:$I,'Each Gender Events'!$A72,'Official Medal Table'!$C:$C,'Each Gender Events'!CC$1,'Official Medal Table'!$E:$E,'Each Gender Events'!CC$2)*'Medal values'!$B$3
+ COUNTIFS('Official Medal Table'!$F:$F,'Each Gender Events'!$A72,'Official Medal Table'!$C:$C,'Each Gender Events'!CC$1,'Official Medal Table'!$E:$E,"Mixed")*'Medal values'!$B$1/2
+ COUNTIFS('Official Medal Table'!$G:$G,'Each Gender Events'!$A72,'Official Medal Table'!$C:$C,'Each Gender Events'!CC$1,'Official Medal Table'!$E:$E,"Mixed")*'Medal values'!$B$2/2
+ COUNTIFS('Official Medal Table'!$H:$H,'Each Gender Events'!$A72,'Official Medal Table'!$C:$C,'Each Gender Events'!CC$1,'Official Medal Table'!$E:$E,"Mixed")*'Medal values'!$B$3/2
+ COUNTIFS('Official Medal Table'!$I:$I,'Each Gender Events'!$A72,'Official Medal Table'!$C:$C,'Each Gender Events'!CC$1,'Official Medal Table'!$E:$E,"Mixed")*'Medal values'!$B$3/2</f>
        <v>0</v>
      </c>
      <c r="CD72">
        <f>COUNTIFS('Official Medal Table'!$F:$F,'Each Gender Events'!$A72,'Official Medal Table'!$C:$C,'Each Gender Events'!CD$1,'Official Medal Table'!$E:$E,'Each Gender Events'!CD$2)*'Medal values'!$B$1
+ COUNTIFS('Official Medal Table'!$G:$G,'Each Gender Events'!$A72,'Official Medal Table'!$C:$C,'Each Gender Events'!CD$1,'Official Medal Table'!$E:$E,'Each Gender Events'!CD$2)*'Medal values'!$B$2
+ COUNTIFS('Official Medal Table'!$H:$H,'Each Gender Events'!$A72,'Official Medal Table'!$C:$C,'Each Gender Events'!CD$1,'Official Medal Table'!$E:$E,'Each Gender Events'!CD$2)*'Medal values'!$B$3
+ COUNTIFS('Official Medal Table'!$I:$I,'Each Gender Events'!$A72,'Official Medal Table'!$C:$C,'Each Gender Events'!CD$1,'Official Medal Table'!$E:$E,'Each Gender Events'!CD$2)*'Medal values'!$B$3
+ COUNTIFS('Official Medal Table'!$F:$F,'Each Gender Events'!$A72,'Official Medal Table'!$C:$C,'Each Gender Events'!CD$1,'Official Medal Table'!$E:$E,"Mixed")*'Medal values'!$B$1/2
+ COUNTIFS('Official Medal Table'!$G:$G,'Each Gender Events'!$A72,'Official Medal Table'!$C:$C,'Each Gender Events'!CD$1,'Official Medal Table'!$E:$E,"Mixed")*'Medal values'!$B$2/2
+ COUNTIFS('Official Medal Table'!$H:$H,'Each Gender Events'!$A72,'Official Medal Table'!$C:$C,'Each Gender Events'!CD$1,'Official Medal Table'!$E:$E,"Mixed")*'Medal values'!$B$3/2
+ COUNTIFS('Official Medal Table'!$I:$I,'Each Gender Events'!$A72,'Official Medal Table'!$C:$C,'Each Gender Events'!CD$1,'Official Medal Table'!$E:$E,"Mixed")*'Medal values'!$B$3/2</f>
        <v>0</v>
      </c>
      <c r="CE72">
        <f>COUNTIFS('Official Medal Table'!$F:$F,'Each Gender Events'!$A72,'Official Medal Table'!$C:$C,'Each Gender Events'!CE$1,'Official Medal Table'!$E:$E,'Each Gender Events'!CE$2)*'Medal values'!$B$1
+ COUNTIFS('Official Medal Table'!$G:$G,'Each Gender Events'!$A72,'Official Medal Table'!$C:$C,'Each Gender Events'!CE$1,'Official Medal Table'!$E:$E,'Each Gender Events'!CE$2)*'Medal values'!$B$2
+ COUNTIFS('Official Medal Table'!$H:$H,'Each Gender Events'!$A72,'Official Medal Table'!$C:$C,'Each Gender Events'!CE$1,'Official Medal Table'!$E:$E,'Each Gender Events'!CE$2)*'Medal values'!$B$3
+ COUNTIFS('Official Medal Table'!$I:$I,'Each Gender Events'!$A72,'Official Medal Table'!$C:$C,'Each Gender Events'!CE$1,'Official Medal Table'!$E:$E,'Each Gender Events'!CE$2)*'Medal values'!$B$3
+ COUNTIFS('Official Medal Table'!$F:$F,'Each Gender Events'!$A72,'Official Medal Table'!$C:$C,'Each Gender Events'!CE$1,'Official Medal Table'!$E:$E,"Mixed")*'Medal values'!$B$1/2
+ COUNTIFS('Official Medal Table'!$G:$G,'Each Gender Events'!$A72,'Official Medal Table'!$C:$C,'Each Gender Events'!CE$1,'Official Medal Table'!$E:$E,"Mixed")*'Medal values'!$B$2/2
+ COUNTIFS('Official Medal Table'!$H:$H,'Each Gender Events'!$A72,'Official Medal Table'!$C:$C,'Each Gender Events'!CE$1,'Official Medal Table'!$E:$E,"Mixed")*'Medal values'!$B$3/2
+ COUNTIFS('Official Medal Table'!$I:$I,'Each Gender Events'!$A72,'Official Medal Table'!$C:$C,'Each Gender Events'!CE$1,'Official Medal Table'!$E:$E,"Mixed")*'Medal values'!$B$3/2</f>
        <v>0</v>
      </c>
      <c r="CF72">
        <f>COUNTIFS('Official Medal Table'!$F:$F,'Each Gender Events'!$A72,'Official Medal Table'!$C:$C,'Each Gender Events'!CF$1,'Official Medal Table'!$E:$E,'Each Gender Events'!CF$2)*'Medal values'!$B$1
+ COUNTIFS('Official Medal Table'!$G:$G,'Each Gender Events'!$A72,'Official Medal Table'!$C:$C,'Each Gender Events'!CF$1,'Official Medal Table'!$E:$E,'Each Gender Events'!CF$2)*'Medal values'!$B$2
+ COUNTIFS('Official Medal Table'!$H:$H,'Each Gender Events'!$A72,'Official Medal Table'!$C:$C,'Each Gender Events'!CF$1,'Official Medal Table'!$E:$E,'Each Gender Events'!CF$2)*'Medal values'!$B$3
+ COUNTIFS('Official Medal Table'!$I:$I,'Each Gender Events'!$A72,'Official Medal Table'!$C:$C,'Each Gender Events'!CF$1,'Official Medal Table'!$E:$E,'Each Gender Events'!CF$2)*'Medal values'!$B$3
+ COUNTIFS('Official Medal Table'!$F:$F,'Each Gender Events'!$A72,'Official Medal Table'!$C:$C,'Each Gender Events'!CF$1,'Official Medal Table'!$E:$E,"Mixed")*'Medal values'!$B$1/2
+ COUNTIFS('Official Medal Table'!$G:$G,'Each Gender Events'!$A72,'Official Medal Table'!$C:$C,'Each Gender Events'!CF$1,'Official Medal Table'!$E:$E,"Mixed")*'Medal values'!$B$2/2
+ COUNTIFS('Official Medal Table'!$H:$H,'Each Gender Events'!$A72,'Official Medal Table'!$C:$C,'Each Gender Events'!CF$1,'Official Medal Table'!$E:$E,"Mixed")*'Medal values'!$B$3/2
+ COUNTIFS('Official Medal Table'!$I:$I,'Each Gender Events'!$A72,'Official Medal Table'!$C:$C,'Each Gender Events'!CF$1,'Official Medal Table'!$E:$E,"Mixed")*'Medal values'!$B$3/2</f>
        <v>0</v>
      </c>
      <c r="CG72">
        <f>COUNTIFS('Official Medal Table'!$F:$F,'Each Gender Events'!$A72,'Official Medal Table'!$C:$C,'Each Gender Events'!CG$1,'Official Medal Table'!$E:$E,'Each Gender Events'!CG$2)*'Medal values'!$B$1
+ COUNTIFS('Official Medal Table'!$G:$G,'Each Gender Events'!$A72,'Official Medal Table'!$C:$C,'Each Gender Events'!CG$1,'Official Medal Table'!$E:$E,'Each Gender Events'!CG$2)*'Medal values'!$B$2
+ COUNTIFS('Official Medal Table'!$H:$H,'Each Gender Events'!$A72,'Official Medal Table'!$C:$C,'Each Gender Events'!CG$1,'Official Medal Table'!$E:$E,'Each Gender Events'!CG$2)*'Medal values'!$B$3
+ COUNTIFS('Official Medal Table'!$I:$I,'Each Gender Events'!$A72,'Official Medal Table'!$C:$C,'Each Gender Events'!CG$1,'Official Medal Table'!$E:$E,'Each Gender Events'!CG$2)*'Medal values'!$B$3
+ COUNTIFS('Official Medal Table'!$F:$F,'Each Gender Events'!$A72,'Official Medal Table'!$C:$C,'Each Gender Events'!CG$1,'Official Medal Table'!$E:$E,"Mixed")*'Medal values'!$B$1/2
+ COUNTIFS('Official Medal Table'!$G:$G,'Each Gender Events'!$A72,'Official Medal Table'!$C:$C,'Each Gender Events'!CG$1,'Official Medal Table'!$E:$E,"Mixed")*'Medal values'!$B$2/2
+ COUNTIFS('Official Medal Table'!$H:$H,'Each Gender Events'!$A72,'Official Medal Table'!$C:$C,'Each Gender Events'!CG$1,'Official Medal Table'!$E:$E,"Mixed")*'Medal values'!$B$3/2
+ COUNTIFS('Official Medal Table'!$I:$I,'Each Gender Events'!$A72,'Official Medal Table'!$C:$C,'Each Gender Events'!CG$1,'Official Medal Table'!$E:$E,"Mixed")*'Medal values'!$B$3/2</f>
        <v>0</v>
      </c>
      <c r="CH72">
        <f>COUNTIFS('Official Medal Table'!$F:$F,'Each Gender Events'!$A72,'Official Medal Table'!$C:$C,'Each Gender Events'!CH$1,'Official Medal Table'!$E:$E,'Each Gender Events'!CH$2)*'Medal values'!$B$1
+ COUNTIFS('Official Medal Table'!$G:$G,'Each Gender Events'!$A72,'Official Medal Table'!$C:$C,'Each Gender Events'!CH$1,'Official Medal Table'!$E:$E,'Each Gender Events'!CH$2)*'Medal values'!$B$2
+ COUNTIFS('Official Medal Table'!$H:$H,'Each Gender Events'!$A72,'Official Medal Table'!$C:$C,'Each Gender Events'!CH$1,'Official Medal Table'!$E:$E,'Each Gender Events'!CH$2)*'Medal values'!$B$3
+ COUNTIFS('Official Medal Table'!$I:$I,'Each Gender Events'!$A72,'Official Medal Table'!$C:$C,'Each Gender Events'!CH$1,'Official Medal Table'!$E:$E,'Each Gender Events'!CH$2)*'Medal values'!$B$3
+ COUNTIFS('Official Medal Table'!$F:$F,'Each Gender Events'!$A72,'Official Medal Table'!$C:$C,'Each Gender Events'!CH$1,'Official Medal Table'!$E:$E,"Mixed")*'Medal values'!$B$1/2
+ COUNTIFS('Official Medal Table'!$G:$G,'Each Gender Events'!$A72,'Official Medal Table'!$C:$C,'Each Gender Events'!CH$1,'Official Medal Table'!$E:$E,"Mixed")*'Medal values'!$B$2/2
+ COUNTIFS('Official Medal Table'!$H:$H,'Each Gender Events'!$A72,'Official Medal Table'!$C:$C,'Each Gender Events'!CH$1,'Official Medal Table'!$E:$E,"Mixed")*'Medal values'!$B$3/2
+ COUNTIFS('Official Medal Table'!$I:$I,'Each Gender Events'!$A72,'Official Medal Table'!$C:$C,'Each Gender Events'!CH$1,'Official Medal Table'!$E:$E,"Mixed")*'Medal values'!$B$3/2</f>
        <v>0</v>
      </c>
      <c r="CI72">
        <f>COUNTIFS('Official Medal Table'!$F:$F,'Each Gender Events'!$A72,'Official Medal Table'!$C:$C,'Each Gender Events'!CI$1,'Official Medal Table'!$E:$E,'Each Gender Events'!CI$2)*'Medal values'!$B$1
+ COUNTIFS('Official Medal Table'!$G:$G,'Each Gender Events'!$A72,'Official Medal Table'!$C:$C,'Each Gender Events'!CI$1,'Official Medal Table'!$E:$E,'Each Gender Events'!CI$2)*'Medal values'!$B$2
+ COUNTIFS('Official Medal Table'!$H:$H,'Each Gender Events'!$A72,'Official Medal Table'!$C:$C,'Each Gender Events'!CI$1,'Official Medal Table'!$E:$E,'Each Gender Events'!CI$2)*'Medal values'!$B$3
+ COUNTIFS('Official Medal Table'!$I:$I,'Each Gender Events'!$A72,'Official Medal Table'!$C:$C,'Each Gender Events'!CI$1,'Official Medal Table'!$E:$E,'Each Gender Events'!CI$2)*'Medal values'!$B$3
+ COUNTIFS('Official Medal Table'!$F:$F,'Each Gender Events'!$A72,'Official Medal Table'!$C:$C,'Each Gender Events'!CI$1,'Official Medal Table'!$E:$E,"Mixed")*'Medal values'!$B$1/2
+ COUNTIFS('Official Medal Table'!$G:$G,'Each Gender Events'!$A72,'Official Medal Table'!$C:$C,'Each Gender Events'!CI$1,'Official Medal Table'!$E:$E,"Mixed")*'Medal values'!$B$2/2
+ COUNTIFS('Official Medal Table'!$H:$H,'Each Gender Events'!$A72,'Official Medal Table'!$C:$C,'Each Gender Events'!CI$1,'Official Medal Table'!$E:$E,"Mixed")*'Medal values'!$B$3/2
+ COUNTIFS('Official Medal Table'!$I:$I,'Each Gender Events'!$A72,'Official Medal Table'!$C:$C,'Each Gender Events'!CI$1,'Official Medal Table'!$E:$E,"Mixed")*'Medal values'!$B$3/2</f>
        <v>0</v>
      </c>
      <c r="CJ72">
        <f>COUNTIFS('Official Medal Table'!$F:$F,'Each Gender Events'!$A72,'Official Medal Table'!$C:$C,'Each Gender Events'!CJ$1,'Official Medal Table'!$E:$E,'Each Gender Events'!CJ$2)*'Medal values'!$B$1
+ COUNTIFS('Official Medal Table'!$G:$G,'Each Gender Events'!$A72,'Official Medal Table'!$C:$C,'Each Gender Events'!CJ$1,'Official Medal Table'!$E:$E,'Each Gender Events'!CJ$2)*'Medal values'!$B$2
+ COUNTIFS('Official Medal Table'!$H:$H,'Each Gender Events'!$A72,'Official Medal Table'!$C:$C,'Each Gender Events'!CJ$1,'Official Medal Table'!$E:$E,'Each Gender Events'!CJ$2)*'Medal values'!$B$3
+ COUNTIFS('Official Medal Table'!$I:$I,'Each Gender Events'!$A72,'Official Medal Table'!$C:$C,'Each Gender Events'!CJ$1,'Official Medal Table'!$E:$E,'Each Gender Events'!CJ$2)*'Medal values'!$B$3
+ COUNTIFS('Official Medal Table'!$F:$F,'Each Gender Events'!$A72,'Official Medal Table'!$C:$C,'Each Gender Events'!CJ$1,'Official Medal Table'!$E:$E,"Mixed")*'Medal values'!$B$1/2
+ COUNTIFS('Official Medal Table'!$G:$G,'Each Gender Events'!$A72,'Official Medal Table'!$C:$C,'Each Gender Events'!CJ$1,'Official Medal Table'!$E:$E,"Mixed")*'Medal values'!$B$2/2
+ COUNTIFS('Official Medal Table'!$H:$H,'Each Gender Events'!$A72,'Official Medal Table'!$C:$C,'Each Gender Events'!CJ$1,'Official Medal Table'!$E:$E,"Mixed")*'Medal values'!$B$3/2
+ COUNTIFS('Official Medal Table'!$I:$I,'Each Gender Events'!$A72,'Official Medal Table'!$C:$C,'Each Gender Events'!CJ$1,'Official Medal Table'!$E:$E,"Mixed")*'Medal values'!$B$3/2</f>
        <v>0</v>
      </c>
      <c r="CK72">
        <f>COUNTIFS('Official Medal Table'!$F:$F,'Each Gender Events'!$A72,'Official Medal Table'!$C:$C,'Each Gender Events'!CK$1,'Official Medal Table'!$E:$E,'Each Gender Events'!CK$2)*'Medal values'!$B$1
+ COUNTIFS('Official Medal Table'!$G:$G,'Each Gender Events'!$A72,'Official Medal Table'!$C:$C,'Each Gender Events'!CK$1,'Official Medal Table'!$E:$E,'Each Gender Events'!CK$2)*'Medal values'!$B$2
+ COUNTIFS('Official Medal Table'!$H:$H,'Each Gender Events'!$A72,'Official Medal Table'!$C:$C,'Each Gender Events'!CK$1,'Official Medal Table'!$E:$E,'Each Gender Events'!CK$2)*'Medal values'!$B$3
+ COUNTIFS('Official Medal Table'!$I:$I,'Each Gender Events'!$A72,'Official Medal Table'!$C:$C,'Each Gender Events'!CK$1,'Official Medal Table'!$E:$E,'Each Gender Events'!CK$2)*'Medal values'!$B$3
+ COUNTIFS('Official Medal Table'!$F:$F,'Each Gender Events'!$A72,'Official Medal Table'!$C:$C,'Each Gender Events'!CK$1,'Official Medal Table'!$E:$E,"Mixed")*'Medal values'!$B$1/2
+ COUNTIFS('Official Medal Table'!$G:$G,'Each Gender Events'!$A72,'Official Medal Table'!$C:$C,'Each Gender Events'!CK$1,'Official Medal Table'!$E:$E,"Mixed")*'Medal values'!$B$2/2
+ COUNTIFS('Official Medal Table'!$H:$H,'Each Gender Events'!$A72,'Official Medal Table'!$C:$C,'Each Gender Events'!CK$1,'Official Medal Table'!$E:$E,"Mixed")*'Medal values'!$B$3/2
+ COUNTIFS('Official Medal Table'!$I:$I,'Each Gender Events'!$A72,'Official Medal Table'!$C:$C,'Each Gender Events'!CK$1,'Official Medal Table'!$E:$E,"Mixed")*'Medal values'!$B$3/2</f>
        <v>0</v>
      </c>
      <c r="CL72">
        <f>COUNTIFS('Official Medal Table'!$F:$F,'Each Gender Events'!$A72,'Official Medal Table'!$C:$C,'Each Gender Events'!CL$1,'Official Medal Table'!$E:$E,'Each Gender Events'!CL$2)*'Medal values'!$B$1
+ COUNTIFS('Official Medal Table'!$G:$G,'Each Gender Events'!$A72,'Official Medal Table'!$C:$C,'Each Gender Events'!CL$1,'Official Medal Table'!$E:$E,'Each Gender Events'!CL$2)*'Medal values'!$B$2
+ COUNTIFS('Official Medal Table'!$H:$H,'Each Gender Events'!$A72,'Official Medal Table'!$C:$C,'Each Gender Events'!CL$1,'Official Medal Table'!$E:$E,'Each Gender Events'!CL$2)*'Medal values'!$B$3
+ COUNTIFS('Official Medal Table'!$I:$I,'Each Gender Events'!$A72,'Official Medal Table'!$C:$C,'Each Gender Events'!CL$1,'Official Medal Table'!$E:$E,'Each Gender Events'!CL$2)*'Medal values'!$B$3
+ COUNTIFS('Official Medal Table'!$F:$F,'Each Gender Events'!$A72,'Official Medal Table'!$C:$C,'Each Gender Events'!CL$1,'Official Medal Table'!$E:$E,"Mixed")*'Medal values'!$B$1/2
+ COUNTIFS('Official Medal Table'!$G:$G,'Each Gender Events'!$A72,'Official Medal Table'!$C:$C,'Each Gender Events'!CL$1,'Official Medal Table'!$E:$E,"Mixed")*'Medal values'!$B$2/2
+ COUNTIFS('Official Medal Table'!$H:$H,'Each Gender Events'!$A72,'Official Medal Table'!$C:$C,'Each Gender Events'!CL$1,'Official Medal Table'!$E:$E,"Mixed")*'Medal values'!$B$3/2
+ COUNTIFS('Official Medal Table'!$I:$I,'Each Gender Events'!$A72,'Official Medal Table'!$C:$C,'Each Gender Events'!CL$1,'Official Medal Table'!$E:$E,"Mixed")*'Medal values'!$B$3/2</f>
        <v>0</v>
      </c>
      <c r="CM72">
        <f>COUNTIFS('Official Medal Table'!$F:$F,'Each Gender Events'!$A72,'Official Medal Table'!$C:$C,'Each Gender Events'!CM$1,'Official Medal Table'!$E:$E,'Each Gender Events'!CM$2)*'Medal values'!$B$1
+ COUNTIFS('Official Medal Table'!$G:$G,'Each Gender Events'!$A72,'Official Medal Table'!$C:$C,'Each Gender Events'!CM$1,'Official Medal Table'!$E:$E,'Each Gender Events'!CM$2)*'Medal values'!$B$2
+ COUNTIFS('Official Medal Table'!$H:$H,'Each Gender Events'!$A72,'Official Medal Table'!$C:$C,'Each Gender Events'!CM$1,'Official Medal Table'!$E:$E,'Each Gender Events'!CM$2)*'Medal values'!$B$3
+ COUNTIFS('Official Medal Table'!$I:$I,'Each Gender Events'!$A72,'Official Medal Table'!$C:$C,'Each Gender Events'!CM$1,'Official Medal Table'!$E:$E,'Each Gender Events'!CM$2)*'Medal values'!$B$3
+ COUNTIFS('Official Medal Table'!$F:$F,'Each Gender Events'!$A72,'Official Medal Table'!$C:$C,'Each Gender Events'!CM$1,'Official Medal Table'!$E:$E,"Mixed")*'Medal values'!$B$1/2
+ COUNTIFS('Official Medal Table'!$G:$G,'Each Gender Events'!$A72,'Official Medal Table'!$C:$C,'Each Gender Events'!CM$1,'Official Medal Table'!$E:$E,"Mixed")*'Medal values'!$B$2/2
+ COUNTIFS('Official Medal Table'!$H:$H,'Each Gender Events'!$A72,'Official Medal Table'!$C:$C,'Each Gender Events'!CM$1,'Official Medal Table'!$E:$E,"Mixed")*'Medal values'!$B$3/2
+ COUNTIFS('Official Medal Table'!$I:$I,'Each Gender Events'!$A72,'Official Medal Table'!$C:$C,'Each Gender Events'!CM$1,'Official Medal Table'!$E:$E,"Mixed")*'Medal values'!$B$3/2</f>
        <v>0</v>
      </c>
      <c r="CN72">
        <f>COUNTIFS('Official Medal Table'!$F:$F,'Each Gender Events'!$A72,'Official Medal Table'!$C:$C,'Each Gender Events'!CN$1,'Official Medal Table'!$E:$E,'Each Gender Events'!CN$2)*'Medal values'!$B$1
+ COUNTIFS('Official Medal Table'!$G:$G,'Each Gender Events'!$A72,'Official Medal Table'!$C:$C,'Each Gender Events'!CN$1,'Official Medal Table'!$E:$E,'Each Gender Events'!CN$2)*'Medal values'!$B$2
+ COUNTIFS('Official Medal Table'!$H:$H,'Each Gender Events'!$A72,'Official Medal Table'!$C:$C,'Each Gender Events'!CN$1,'Official Medal Table'!$E:$E,'Each Gender Events'!CN$2)*'Medal values'!$B$3
+ COUNTIFS('Official Medal Table'!$I:$I,'Each Gender Events'!$A72,'Official Medal Table'!$C:$C,'Each Gender Events'!CN$1,'Official Medal Table'!$E:$E,'Each Gender Events'!CN$2)*'Medal values'!$B$3
+ COUNTIFS('Official Medal Table'!$F:$F,'Each Gender Events'!$A72,'Official Medal Table'!$C:$C,'Each Gender Events'!CN$1,'Official Medal Table'!$E:$E,"Mixed")*'Medal values'!$B$1/2
+ COUNTIFS('Official Medal Table'!$G:$G,'Each Gender Events'!$A72,'Official Medal Table'!$C:$C,'Each Gender Events'!CN$1,'Official Medal Table'!$E:$E,"Mixed")*'Medal values'!$B$2/2
+ COUNTIFS('Official Medal Table'!$H:$H,'Each Gender Events'!$A72,'Official Medal Table'!$C:$C,'Each Gender Events'!CN$1,'Official Medal Table'!$E:$E,"Mixed")*'Medal values'!$B$3/2
+ COUNTIFS('Official Medal Table'!$I:$I,'Each Gender Events'!$A72,'Official Medal Table'!$C:$C,'Each Gender Events'!CN$1,'Official Medal Table'!$E:$E,"Mixed")*'Medal values'!$B$3/2</f>
        <v>0</v>
      </c>
      <c r="CO72">
        <f>COUNTIFS('Official Medal Table'!$F:$F,'Each Gender Events'!$A72,'Official Medal Table'!$C:$C,'Each Gender Events'!CO$1,'Official Medal Table'!$E:$E,'Each Gender Events'!CO$2)*'Medal values'!$B$1
+ COUNTIFS('Official Medal Table'!$G:$G,'Each Gender Events'!$A72,'Official Medal Table'!$C:$C,'Each Gender Events'!CO$1,'Official Medal Table'!$E:$E,'Each Gender Events'!CO$2)*'Medal values'!$B$2
+ COUNTIFS('Official Medal Table'!$H:$H,'Each Gender Events'!$A72,'Official Medal Table'!$C:$C,'Each Gender Events'!CO$1,'Official Medal Table'!$E:$E,'Each Gender Events'!CO$2)*'Medal values'!$B$3
+ COUNTIFS('Official Medal Table'!$I:$I,'Each Gender Events'!$A72,'Official Medal Table'!$C:$C,'Each Gender Events'!CO$1,'Official Medal Table'!$E:$E,'Each Gender Events'!CO$2)*'Medal values'!$B$3
+ COUNTIFS('Official Medal Table'!$F:$F,'Each Gender Events'!$A72,'Official Medal Table'!$C:$C,'Each Gender Events'!CO$1,'Official Medal Table'!$E:$E,"Mixed")*'Medal values'!$B$1/2
+ COUNTIFS('Official Medal Table'!$G:$G,'Each Gender Events'!$A72,'Official Medal Table'!$C:$C,'Each Gender Events'!CO$1,'Official Medal Table'!$E:$E,"Mixed")*'Medal values'!$B$2/2
+ COUNTIFS('Official Medal Table'!$H:$H,'Each Gender Events'!$A72,'Official Medal Table'!$C:$C,'Each Gender Events'!CO$1,'Official Medal Table'!$E:$E,"Mixed")*'Medal values'!$B$3/2
+ COUNTIFS('Official Medal Table'!$I:$I,'Each Gender Events'!$A72,'Official Medal Table'!$C:$C,'Each Gender Events'!CO$1,'Official Medal Table'!$E:$E,"Mixed")*'Medal values'!$B$3/2</f>
        <v>0</v>
      </c>
      <c r="CP72">
        <f>COUNTIFS('Official Medal Table'!$F:$F,'Each Gender Events'!$A72,'Official Medal Table'!$C:$C,'Each Gender Events'!CP$1,'Official Medal Table'!$E:$E,'Each Gender Events'!CP$2)*'Medal values'!$B$1
+ COUNTIFS('Official Medal Table'!$G:$G,'Each Gender Events'!$A72,'Official Medal Table'!$C:$C,'Each Gender Events'!CP$1,'Official Medal Table'!$E:$E,'Each Gender Events'!CP$2)*'Medal values'!$B$2
+ COUNTIFS('Official Medal Table'!$H:$H,'Each Gender Events'!$A72,'Official Medal Table'!$C:$C,'Each Gender Events'!CP$1,'Official Medal Table'!$E:$E,'Each Gender Events'!CP$2)*'Medal values'!$B$3
+ COUNTIFS('Official Medal Table'!$I:$I,'Each Gender Events'!$A72,'Official Medal Table'!$C:$C,'Each Gender Events'!CP$1,'Official Medal Table'!$E:$E,'Each Gender Events'!CP$2)*'Medal values'!$B$3
+ COUNTIFS('Official Medal Table'!$F:$F,'Each Gender Events'!$A72,'Official Medal Table'!$C:$C,'Each Gender Events'!CP$1,'Official Medal Table'!$E:$E,"Mixed")*'Medal values'!$B$1/2
+ COUNTIFS('Official Medal Table'!$G:$G,'Each Gender Events'!$A72,'Official Medal Table'!$C:$C,'Each Gender Events'!CP$1,'Official Medal Table'!$E:$E,"Mixed")*'Medal values'!$B$2/2
+ COUNTIFS('Official Medal Table'!$H:$H,'Each Gender Events'!$A72,'Official Medal Table'!$C:$C,'Each Gender Events'!CP$1,'Official Medal Table'!$E:$E,"Mixed")*'Medal values'!$B$3/2
+ COUNTIFS('Official Medal Table'!$I:$I,'Each Gender Events'!$A72,'Official Medal Table'!$C:$C,'Each Gender Events'!CP$1,'Official Medal Table'!$E:$E,"Mixed")*'Medal values'!$B$3/2</f>
        <v>0</v>
      </c>
      <c r="CQ72">
        <f>COUNTIFS('Official Medal Table'!$F:$F,'Each Gender Events'!$A72,'Official Medal Table'!$C:$C,'Each Gender Events'!CQ$1,'Official Medal Table'!$E:$E,'Each Gender Events'!CQ$2)*'Medal values'!$B$1
+ COUNTIFS('Official Medal Table'!$G:$G,'Each Gender Events'!$A72,'Official Medal Table'!$C:$C,'Each Gender Events'!CQ$1,'Official Medal Table'!$E:$E,'Each Gender Events'!CQ$2)*'Medal values'!$B$2
+ COUNTIFS('Official Medal Table'!$H:$H,'Each Gender Events'!$A72,'Official Medal Table'!$C:$C,'Each Gender Events'!CQ$1,'Official Medal Table'!$E:$E,'Each Gender Events'!CQ$2)*'Medal values'!$B$3
+ COUNTIFS('Official Medal Table'!$I:$I,'Each Gender Events'!$A72,'Official Medal Table'!$C:$C,'Each Gender Events'!CQ$1,'Official Medal Table'!$E:$E,'Each Gender Events'!CQ$2)*'Medal values'!$B$3
+ COUNTIFS('Official Medal Table'!$F:$F,'Each Gender Events'!$A72,'Official Medal Table'!$C:$C,'Each Gender Events'!CQ$1,'Official Medal Table'!$E:$E,"Mixed")*'Medal values'!$B$1/2
+ COUNTIFS('Official Medal Table'!$G:$G,'Each Gender Events'!$A72,'Official Medal Table'!$C:$C,'Each Gender Events'!CQ$1,'Official Medal Table'!$E:$E,"Mixed")*'Medal values'!$B$2/2
+ COUNTIFS('Official Medal Table'!$H:$H,'Each Gender Events'!$A72,'Official Medal Table'!$C:$C,'Each Gender Events'!CQ$1,'Official Medal Table'!$E:$E,"Mixed")*'Medal values'!$B$3/2
+ COUNTIFS('Official Medal Table'!$I:$I,'Each Gender Events'!$A72,'Official Medal Table'!$C:$C,'Each Gender Events'!CQ$1,'Official Medal Table'!$E:$E,"Mixed")*'Medal values'!$B$3/2</f>
        <v>2.0000010000000001</v>
      </c>
      <c r="CR72">
        <f>COUNTIFS('Official Medal Table'!$F:$F,'Each Gender Events'!$A72,'Official Medal Table'!$C:$C,'Each Gender Events'!CR$1,'Official Medal Table'!$E:$E,'Each Gender Events'!CR$2)*'Medal values'!$B$1
+ COUNTIFS('Official Medal Table'!$G:$G,'Each Gender Events'!$A72,'Official Medal Table'!$C:$C,'Each Gender Events'!CR$1,'Official Medal Table'!$E:$E,'Each Gender Events'!CR$2)*'Medal values'!$B$2
+ COUNTIFS('Official Medal Table'!$H:$H,'Each Gender Events'!$A72,'Official Medal Table'!$C:$C,'Each Gender Events'!CR$1,'Official Medal Table'!$E:$E,'Each Gender Events'!CR$2)*'Medal values'!$B$3
+ COUNTIFS('Official Medal Table'!$I:$I,'Each Gender Events'!$A72,'Official Medal Table'!$C:$C,'Each Gender Events'!CR$1,'Official Medal Table'!$E:$E,'Each Gender Events'!CR$2)*'Medal values'!$B$3
+ COUNTIFS('Official Medal Table'!$F:$F,'Each Gender Events'!$A72,'Official Medal Table'!$C:$C,'Each Gender Events'!CR$1,'Official Medal Table'!$E:$E,"Mixed")*'Medal values'!$B$1/2
+ COUNTIFS('Official Medal Table'!$G:$G,'Each Gender Events'!$A72,'Official Medal Table'!$C:$C,'Each Gender Events'!CR$1,'Official Medal Table'!$E:$E,"Mixed")*'Medal values'!$B$2/2
+ COUNTIFS('Official Medal Table'!$H:$H,'Each Gender Events'!$A72,'Official Medal Table'!$C:$C,'Each Gender Events'!CR$1,'Official Medal Table'!$E:$E,"Mixed")*'Medal values'!$B$3/2
+ COUNTIFS('Official Medal Table'!$I:$I,'Each Gender Events'!$A72,'Official Medal Table'!$C:$C,'Each Gender Events'!CR$1,'Official Medal Table'!$E:$E,"Mixed")*'Medal values'!$B$3/2</f>
        <v>0</v>
      </c>
      <c r="CS72">
        <f>COUNTIFS('Official Medal Table'!$F:$F,'Each Gender Events'!$A72,'Official Medal Table'!$C:$C,'Each Gender Events'!CS$1,'Official Medal Table'!$E:$E,'Each Gender Events'!CS$2)*'Medal values'!$B$1
+ COUNTIFS('Official Medal Table'!$G:$G,'Each Gender Events'!$A72,'Official Medal Table'!$C:$C,'Each Gender Events'!CS$1,'Official Medal Table'!$E:$E,'Each Gender Events'!CS$2)*'Medal values'!$B$2
+ COUNTIFS('Official Medal Table'!$H:$H,'Each Gender Events'!$A72,'Official Medal Table'!$C:$C,'Each Gender Events'!CS$1,'Official Medal Table'!$E:$E,'Each Gender Events'!CS$2)*'Medal values'!$B$3
+ COUNTIFS('Official Medal Table'!$I:$I,'Each Gender Events'!$A72,'Official Medal Table'!$C:$C,'Each Gender Events'!CS$1,'Official Medal Table'!$E:$E,'Each Gender Events'!CS$2)*'Medal values'!$B$3
+ COUNTIFS('Official Medal Table'!$F:$F,'Each Gender Events'!$A72,'Official Medal Table'!$C:$C,'Each Gender Events'!CS$1,'Official Medal Table'!$E:$E,"Mixed")*'Medal values'!$B$1/2
+ COUNTIFS('Official Medal Table'!$G:$G,'Each Gender Events'!$A72,'Official Medal Table'!$C:$C,'Each Gender Events'!CS$1,'Official Medal Table'!$E:$E,"Mixed")*'Medal values'!$B$2/2
+ COUNTIFS('Official Medal Table'!$H:$H,'Each Gender Events'!$A72,'Official Medal Table'!$C:$C,'Each Gender Events'!CS$1,'Official Medal Table'!$E:$E,"Mixed")*'Medal values'!$B$3/2
+ COUNTIFS('Official Medal Table'!$I:$I,'Each Gender Events'!$A72,'Official Medal Table'!$C:$C,'Each Gender Events'!CS$1,'Official Medal Table'!$E:$E,"Mixed")*'Medal values'!$B$3/2</f>
        <v>3.0000010000000001</v>
      </c>
      <c r="CT72">
        <f>COUNTIFS('Official Medal Table'!$F:$F,'Each Gender Events'!$A72,'Official Medal Table'!$C:$C,'Each Gender Events'!CT$1,'Official Medal Table'!$E:$E,'Each Gender Events'!CT$2)*'Medal values'!$B$1
+ COUNTIFS('Official Medal Table'!$G:$G,'Each Gender Events'!$A72,'Official Medal Table'!$C:$C,'Each Gender Events'!CT$1,'Official Medal Table'!$E:$E,'Each Gender Events'!CT$2)*'Medal values'!$B$2
+ COUNTIFS('Official Medal Table'!$H:$H,'Each Gender Events'!$A72,'Official Medal Table'!$C:$C,'Each Gender Events'!CT$1,'Official Medal Table'!$E:$E,'Each Gender Events'!CT$2)*'Medal values'!$B$3
+ COUNTIFS('Official Medal Table'!$I:$I,'Each Gender Events'!$A72,'Official Medal Table'!$C:$C,'Each Gender Events'!CT$1,'Official Medal Table'!$E:$E,'Each Gender Events'!CT$2)*'Medal values'!$B$3
+ COUNTIFS('Official Medal Table'!$F:$F,'Each Gender Events'!$A72,'Official Medal Table'!$C:$C,'Each Gender Events'!CT$1,'Official Medal Table'!$E:$E,"Mixed")*'Medal values'!$B$1/2
+ COUNTIFS('Official Medal Table'!$G:$G,'Each Gender Events'!$A72,'Official Medal Table'!$C:$C,'Each Gender Events'!CT$1,'Official Medal Table'!$E:$E,"Mixed")*'Medal values'!$B$2/2
+ COUNTIFS('Official Medal Table'!$H:$H,'Each Gender Events'!$A72,'Official Medal Table'!$C:$C,'Each Gender Events'!CT$1,'Official Medal Table'!$E:$E,"Mixed")*'Medal values'!$B$3/2
+ COUNTIFS('Official Medal Table'!$I:$I,'Each Gender Events'!$A72,'Official Medal Table'!$C:$C,'Each Gender Events'!CT$1,'Official Medal Table'!$E:$E,"Mixed")*'Medal values'!$B$3/2</f>
        <v>0</v>
      </c>
    </row>
    <row r="73" spans="1:98" x14ac:dyDescent="0.3">
      <c r="A73" t="str">
        <f>Countries!A72</f>
        <v>CPV</v>
      </c>
      <c r="B73">
        <f>COUNTIFS('Official Medal Table'!$F:$F,'Each Gender Events'!$A73,'Official Medal Table'!$C:$C,'Each Gender Events'!B$1,'Official Medal Table'!$E:$E,'Each Gender Events'!B$2)*'Medal values'!$B$1
+ COUNTIFS('Official Medal Table'!$G:$G,'Each Gender Events'!$A73,'Official Medal Table'!$C:$C,'Each Gender Events'!B$1,'Official Medal Table'!$E:$E,'Each Gender Events'!B$2)*'Medal values'!$B$2
+ COUNTIFS('Official Medal Table'!$H:$H,'Each Gender Events'!$A73,'Official Medal Table'!$C:$C,'Each Gender Events'!B$1,'Official Medal Table'!$E:$E,'Each Gender Events'!B$2)*'Medal values'!$B$3
+ COUNTIFS('Official Medal Table'!$I:$I,'Each Gender Events'!$A73,'Official Medal Table'!$C:$C,'Each Gender Events'!B$1,'Official Medal Table'!$E:$E,'Each Gender Events'!B$2)*'Medal values'!$B$3
+ COUNTIFS('Official Medal Table'!$F:$F,'Each Gender Events'!$A73,'Official Medal Table'!$C:$C,'Each Gender Events'!B$1,'Official Medal Table'!$E:$E,"Mixed")*'Medal values'!$B$1/2
+ COUNTIFS('Official Medal Table'!$G:$G,'Each Gender Events'!$A73,'Official Medal Table'!$C:$C,'Each Gender Events'!B$1,'Official Medal Table'!$E:$E,"Mixed")*'Medal values'!$B$2/2
+ COUNTIFS('Official Medal Table'!$H:$H,'Each Gender Events'!$A73,'Official Medal Table'!$C:$C,'Each Gender Events'!B$1,'Official Medal Table'!$E:$E,"Mixed")*'Medal values'!$B$3/2
+ COUNTIFS('Official Medal Table'!$I:$I,'Each Gender Events'!$A73,'Official Medal Table'!$C:$C,'Each Gender Events'!B$1,'Official Medal Table'!$E:$E,"Mixed")*'Medal values'!$B$3/2</f>
        <v>0</v>
      </c>
      <c r="C73">
        <f>COUNTIFS('Official Medal Table'!$F:$F,'Each Gender Events'!$A73,'Official Medal Table'!$C:$C,'Each Gender Events'!C$1,'Official Medal Table'!$E:$E,'Each Gender Events'!C$2)*'Medal values'!$B$1
+ COUNTIFS('Official Medal Table'!$G:$G,'Each Gender Events'!$A73,'Official Medal Table'!$C:$C,'Each Gender Events'!C$1,'Official Medal Table'!$E:$E,'Each Gender Events'!C$2)*'Medal values'!$B$2
+ COUNTIFS('Official Medal Table'!$H:$H,'Each Gender Events'!$A73,'Official Medal Table'!$C:$C,'Each Gender Events'!C$1,'Official Medal Table'!$E:$E,'Each Gender Events'!C$2)*'Medal values'!$B$3
+ COUNTIFS('Official Medal Table'!$I:$I,'Each Gender Events'!$A73,'Official Medal Table'!$C:$C,'Each Gender Events'!C$1,'Official Medal Table'!$E:$E,'Each Gender Events'!C$2)*'Medal values'!$B$3
+ COUNTIFS('Official Medal Table'!$F:$F,'Each Gender Events'!$A73,'Official Medal Table'!$C:$C,'Each Gender Events'!C$1,'Official Medal Table'!$E:$E,"Mixed")*'Medal values'!$B$1/2
+ COUNTIFS('Official Medal Table'!$G:$G,'Each Gender Events'!$A73,'Official Medal Table'!$C:$C,'Each Gender Events'!C$1,'Official Medal Table'!$E:$E,"Mixed")*'Medal values'!$B$2/2
+ COUNTIFS('Official Medal Table'!$H:$H,'Each Gender Events'!$A73,'Official Medal Table'!$C:$C,'Each Gender Events'!C$1,'Official Medal Table'!$E:$E,"Mixed")*'Medal values'!$B$3/2
+ COUNTIFS('Official Medal Table'!$I:$I,'Each Gender Events'!$A73,'Official Medal Table'!$C:$C,'Each Gender Events'!C$1,'Official Medal Table'!$E:$E,"Mixed")*'Medal values'!$B$3/2</f>
        <v>0</v>
      </c>
      <c r="D73">
        <f>COUNTIFS('Official Medal Table'!$F:$F,'Each Gender Events'!$A73,'Official Medal Table'!$C:$C,'Each Gender Events'!D$1,'Official Medal Table'!$E:$E,'Each Gender Events'!D$2)*'Medal values'!$B$1
+ COUNTIFS('Official Medal Table'!$G:$G,'Each Gender Events'!$A73,'Official Medal Table'!$C:$C,'Each Gender Events'!D$1,'Official Medal Table'!$E:$E,'Each Gender Events'!D$2)*'Medal values'!$B$2
+ COUNTIFS('Official Medal Table'!$H:$H,'Each Gender Events'!$A73,'Official Medal Table'!$C:$C,'Each Gender Events'!D$1,'Official Medal Table'!$E:$E,'Each Gender Events'!D$2)*'Medal values'!$B$3
+ COUNTIFS('Official Medal Table'!$I:$I,'Each Gender Events'!$A73,'Official Medal Table'!$C:$C,'Each Gender Events'!D$1,'Official Medal Table'!$E:$E,'Each Gender Events'!D$2)*'Medal values'!$B$3
+ COUNTIFS('Official Medal Table'!$F:$F,'Each Gender Events'!$A73,'Official Medal Table'!$C:$C,'Each Gender Events'!D$1,'Official Medal Table'!$E:$E,"Mixed")*'Medal values'!$B$1/2
+ COUNTIFS('Official Medal Table'!$G:$G,'Each Gender Events'!$A73,'Official Medal Table'!$C:$C,'Each Gender Events'!D$1,'Official Medal Table'!$E:$E,"Mixed")*'Medal values'!$B$2/2
+ COUNTIFS('Official Medal Table'!$H:$H,'Each Gender Events'!$A73,'Official Medal Table'!$C:$C,'Each Gender Events'!D$1,'Official Medal Table'!$E:$E,"Mixed")*'Medal values'!$B$3/2
+ COUNTIFS('Official Medal Table'!$I:$I,'Each Gender Events'!$A73,'Official Medal Table'!$C:$C,'Each Gender Events'!D$1,'Official Medal Table'!$E:$E,"Mixed")*'Medal values'!$B$3/2</f>
        <v>0</v>
      </c>
      <c r="E73">
        <f>COUNTIFS('Official Medal Table'!$F:$F,'Each Gender Events'!$A73,'Official Medal Table'!$C:$C,'Each Gender Events'!E$1,'Official Medal Table'!$E:$E,'Each Gender Events'!E$2)*'Medal values'!$B$1
+ COUNTIFS('Official Medal Table'!$G:$G,'Each Gender Events'!$A73,'Official Medal Table'!$C:$C,'Each Gender Events'!E$1,'Official Medal Table'!$E:$E,'Each Gender Events'!E$2)*'Medal values'!$B$2
+ COUNTIFS('Official Medal Table'!$H:$H,'Each Gender Events'!$A73,'Official Medal Table'!$C:$C,'Each Gender Events'!E$1,'Official Medal Table'!$E:$E,'Each Gender Events'!E$2)*'Medal values'!$B$3
+ COUNTIFS('Official Medal Table'!$I:$I,'Each Gender Events'!$A73,'Official Medal Table'!$C:$C,'Each Gender Events'!E$1,'Official Medal Table'!$E:$E,'Each Gender Events'!E$2)*'Medal values'!$B$3
+ COUNTIFS('Official Medal Table'!$F:$F,'Each Gender Events'!$A73,'Official Medal Table'!$C:$C,'Each Gender Events'!E$1,'Official Medal Table'!$E:$E,"Mixed")*'Medal values'!$B$1/2
+ COUNTIFS('Official Medal Table'!$G:$G,'Each Gender Events'!$A73,'Official Medal Table'!$C:$C,'Each Gender Events'!E$1,'Official Medal Table'!$E:$E,"Mixed")*'Medal values'!$B$2/2
+ COUNTIFS('Official Medal Table'!$H:$H,'Each Gender Events'!$A73,'Official Medal Table'!$C:$C,'Each Gender Events'!E$1,'Official Medal Table'!$E:$E,"Mixed")*'Medal values'!$B$3/2
+ COUNTIFS('Official Medal Table'!$I:$I,'Each Gender Events'!$A73,'Official Medal Table'!$C:$C,'Each Gender Events'!E$1,'Official Medal Table'!$E:$E,"Mixed")*'Medal values'!$B$3/2</f>
        <v>0</v>
      </c>
      <c r="F73">
        <f>COUNTIFS('Official Medal Table'!$F:$F,'Each Gender Events'!$A73,'Official Medal Table'!$C:$C,'Each Gender Events'!F$1,'Official Medal Table'!$E:$E,'Each Gender Events'!F$2)*'Medal values'!$B$1
+ COUNTIFS('Official Medal Table'!$G:$G,'Each Gender Events'!$A73,'Official Medal Table'!$C:$C,'Each Gender Events'!F$1,'Official Medal Table'!$E:$E,'Each Gender Events'!F$2)*'Medal values'!$B$2
+ COUNTIFS('Official Medal Table'!$H:$H,'Each Gender Events'!$A73,'Official Medal Table'!$C:$C,'Each Gender Events'!F$1,'Official Medal Table'!$E:$E,'Each Gender Events'!F$2)*'Medal values'!$B$3
+ COUNTIFS('Official Medal Table'!$I:$I,'Each Gender Events'!$A73,'Official Medal Table'!$C:$C,'Each Gender Events'!F$1,'Official Medal Table'!$E:$E,'Each Gender Events'!F$2)*'Medal values'!$B$3
+ COUNTIFS('Official Medal Table'!$F:$F,'Each Gender Events'!$A73,'Official Medal Table'!$C:$C,'Each Gender Events'!F$1,'Official Medal Table'!$E:$E,"Mixed")*'Medal values'!$B$1/2
+ COUNTIFS('Official Medal Table'!$G:$G,'Each Gender Events'!$A73,'Official Medal Table'!$C:$C,'Each Gender Events'!F$1,'Official Medal Table'!$E:$E,"Mixed")*'Medal values'!$B$2/2
+ COUNTIFS('Official Medal Table'!$H:$H,'Each Gender Events'!$A73,'Official Medal Table'!$C:$C,'Each Gender Events'!F$1,'Official Medal Table'!$E:$E,"Mixed")*'Medal values'!$B$3/2
+ COUNTIFS('Official Medal Table'!$I:$I,'Each Gender Events'!$A73,'Official Medal Table'!$C:$C,'Each Gender Events'!F$1,'Official Medal Table'!$E:$E,"Mixed")*'Medal values'!$B$3/2</f>
        <v>0</v>
      </c>
      <c r="G73">
        <f>COUNTIFS('Official Medal Table'!$F:$F,'Each Gender Events'!$A73,'Official Medal Table'!$C:$C,'Each Gender Events'!G$1,'Official Medal Table'!$E:$E,'Each Gender Events'!G$2)*'Medal values'!$B$1
+ COUNTIFS('Official Medal Table'!$G:$G,'Each Gender Events'!$A73,'Official Medal Table'!$C:$C,'Each Gender Events'!G$1,'Official Medal Table'!$E:$E,'Each Gender Events'!G$2)*'Medal values'!$B$2
+ COUNTIFS('Official Medal Table'!$H:$H,'Each Gender Events'!$A73,'Official Medal Table'!$C:$C,'Each Gender Events'!G$1,'Official Medal Table'!$E:$E,'Each Gender Events'!G$2)*'Medal values'!$B$3
+ COUNTIFS('Official Medal Table'!$I:$I,'Each Gender Events'!$A73,'Official Medal Table'!$C:$C,'Each Gender Events'!G$1,'Official Medal Table'!$E:$E,'Each Gender Events'!G$2)*'Medal values'!$B$3
+ COUNTIFS('Official Medal Table'!$F:$F,'Each Gender Events'!$A73,'Official Medal Table'!$C:$C,'Each Gender Events'!G$1,'Official Medal Table'!$E:$E,"Mixed")*'Medal values'!$B$1/2
+ COUNTIFS('Official Medal Table'!$G:$G,'Each Gender Events'!$A73,'Official Medal Table'!$C:$C,'Each Gender Events'!G$1,'Official Medal Table'!$E:$E,"Mixed")*'Medal values'!$B$2/2
+ COUNTIFS('Official Medal Table'!$H:$H,'Each Gender Events'!$A73,'Official Medal Table'!$C:$C,'Each Gender Events'!G$1,'Official Medal Table'!$E:$E,"Mixed")*'Medal values'!$B$3/2
+ COUNTIFS('Official Medal Table'!$I:$I,'Each Gender Events'!$A73,'Official Medal Table'!$C:$C,'Each Gender Events'!G$1,'Official Medal Table'!$E:$E,"Mixed")*'Medal values'!$B$3/2</f>
        <v>0</v>
      </c>
      <c r="H73">
        <f>COUNTIFS('Official Medal Table'!$F:$F,'Each Gender Events'!$A73,'Official Medal Table'!$C:$C,'Each Gender Events'!H$1,'Official Medal Table'!$E:$E,'Each Gender Events'!H$2)*'Medal values'!$B$1
+ COUNTIFS('Official Medal Table'!$G:$G,'Each Gender Events'!$A73,'Official Medal Table'!$C:$C,'Each Gender Events'!H$1,'Official Medal Table'!$E:$E,'Each Gender Events'!H$2)*'Medal values'!$B$2
+ COUNTIFS('Official Medal Table'!$H:$H,'Each Gender Events'!$A73,'Official Medal Table'!$C:$C,'Each Gender Events'!H$1,'Official Medal Table'!$E:$E,'Each Gender Events'!H$2)*'Medal values'!$B$3
+ COUNTIFS('Official Medal Table'!$I:$I,'Each Gender Events'!$A73,'Official Medal Table'!$C:$C,'Each Gender Events'!H$1,'Official Medal Table'!$E:$E,'Each Gender Events'!H$2)*'Medal values'!$B$3
+ COUNTIFS('Official Medal Table'!$F:$F,'Each Gender Events'!$A73,'Official Medal Table'!$C:$C,'Each Gender Events'!H$1,'Official Medal Table'!$E:$E,"Mixed")*'Medal values'!$B$1/2
+ COUNTIFS('Official Medal Table'!$G:$G,'Each Gender Events'!$A73,'Official Medal Table'!$C:$C,'Each Gender Events'!H$1,'Official Medal Table'!$E:$E,"Mixed")*'Medal values'!$B$2/2
+ COUNTIFS('Official Medal Table'!$H:$H,'Each Gender Events'!$A73,'Official Medal Table'!$C:$C,'Each Gender Events'!H$1,'Official Medal Table'!$E:$E,"Mixed")*'Medal values'!$B$3/2
+ COUNTIFS('Official Medal Table'!$I:$I,'Each Gender Events'!$A73,'Official Medal Table'!$C:$C,'Each Gender Events'!H$1,'Official Medal Table'!$E:$E,"Mixed")*'Medal values'!$B$3/2</f>
        <v>0</v>
      </c>
      <c r="I73">
        <f>COUNTIFS('Official Medal Table'!$F:$F,'Each Gender Events'!$A73,'Official Medal Table'!$C:$C,'Each Gender Events'!I$1,'Official Medal Table'!$E:$E,'Each Gender Events'!I$2)*'Medal values'!$B$1
+ COUNTIFS('Official Medal Table'!$G:$G,'Each Gender Events'!$A73,'Official Medal Table'!$C:$C,'Each Gender Events'!I$1,'Official Medal Table'!$E:$E,'Each Gender Events'!I$2)*'Medal values'!$B$2
+ COUNTIFS('Official Medal Table'!$H:$H,'Each Gender Events'!$A73,'Official Medal Table'!$C:$C,'Each Gender Events'!I$1,'Official Medal Table'!$E:$E,'Each Gender Events'!I$2)*'Medal values'!$B$3
+ COUNTIFS('Official Medal Table'!$I:$I,'Each Gender Events'!$A73,'Official Medal Table'!$C:$C,'Each Gender Events'!I$1,'Official Medal Table'!$E:$E,'Each Gender Events'!I$2)*'Medal values'!$B$3
+ COUNTIFS('Official Medal Table'!$F:$F,'Each Gender Events'!$A73,'Official Medal Table'!$C:$C,'Each Gender Events'!I$1,'Official Medal Table'!$E:$E,"Mixed")*'Medal values'!$B$1/2
+ COUNTIFS('Official Medal Table'!$G:$G,'Each Gender Events'!$A73,'Official Medal Table'!$C:$C,'Each Gender Events'!I$1,'Official Medal Table'!$E:$E,"Mixed")*'Medal values'!$B$2/2
+ COUNTIFS('Official Medal Table'!$H:$H,'Each Gender Events'!$A73,'Official Medal Table'!$C:$C,'Each Gender Events'!I$1,'Official Medal Table'!$E:$E,"Mixed")*'Medal values'!$B$3/2
+ COUNTIFS('Official Medal Table'!$I:$I,'Each Gender Events'!$A73,'Official Medal Table'!$C:$C,'Each Gender Events'!I$1,'Official Medal Table'!$E:$E,"Mixed")*'Medal values'!$B$3/2</f>
        <v>0</v>
      </c>
      <c r="J73">
        <f>COUNTIFS('Official Medal Table'!$F:$F,'Each Gender Events'!$A73,'Official Medal Table'!$C:$C,'Each Gender Events'!J$1,'Official Medal Table'!$E:$E,'Each Gender Events'!J$2)*'Medal values'!$B$1
+ COUNTIFS('Official Medal Table'!$G:$G,'Each Gender Events'!$A73,'Official Medal Table'!$C:$C,'Each Gender Events'!J$1,'Official Medal Table'!$E:$E,'Each Gender Events'!J$2)*'Medal values'!$B$2
+ COUNTIFS('Official Medal Table'!$H:$H,'Each Gender Events'!$A73,'Official Medal Table'!$C:$C,'Each Gender Events'!J$1,'Official Medal Table'!$E:$E,'Each Gender Events'!J$2)*'Medal values'!$B$3
+ COUNTIFS('Official Medal Table'!$I:$I,'Each Gender Events'!$A73,'Official Medal Table'!$C:$C,'Each Gender Events'!J$1,'Official Medal Table'!$E:$E,'Each Gender Events'!J$2)*'Medal values'!$B$3
+ COUNTIFS('Official Medal Table'!$F:$F,'Each Gender Events'!$A73,'Official Medal Table'!$C:$C,'Each Gender Events'!J$1,'Official Medal Table'!$E:$E,"Mixed")*'Medal values'!$B$1/2
+ COUNTIFS('Official Medal Table'!$G:$G,'Each Gender Events'!$A73,'Official Medal Table'!$C:$C,'Each Gender Events'!J$1,'Official Medal Table'!$E:$E,"Mixed")*'Medal values'!$B$2/2
+ COUNTIFS('Official Medal Table'!$H:$H,'Each Gender Events'!$A73,'Official Medal Table'!$C:$C,'Each Gender Events'!J$1,'Official Medal Table'!$E:$E,"Mixed")*'Medal values'!$B$3/2
+ COUNTIFS('Official Medal Table'!$I:$I,'Each Gender Events'!$A73,'Official Medal Table'!$C:$C,'Each Gender Events'!J$1,'Official Medal Table'!$E:$E,"Mixed")*'Medal values'!$B$3/2</f>
        <v>0</v>
      </c>
      <c r="K73">
        <f>COUNTIFS('Official Medal Table'!$F:$F,'Each Gender Events'!$A73,'Official Medal Table'!$C:$C,'Each Gender Events'!K$1,'Official Medal Table'!$E:$E,'Each Gender Events'!K$2)*'Medal values'!$B$1
+ COUNTIFS('Official Medal Table'!$G:$G,'Each Gender Events'!$A73,'Official Medal Table'!$C:$C,'Each Gender Events'!K$1,'Official Medal Table'!$E:$E,'Each Gender Events'!K$2)*'Medal values'!$B$2
+ COUNTIFS('Official Medal Table'!$H:$H,'Each Gender Events'!$A73,'Official Medal Table'!$C:$C,'Each Gender Events'!K$1,'Official Medal Table'!$E:$E,'Each Gender Events'!K$2)*'Medal values'!$B$3
+ COUNTIFS('Official Medal Table'!$I:$I,'Each Gender Events'!$A73,'Official Medal Table'!$C:$C,'Each Gender Events'!K$1,'Official Medal Table'!$E:$E,'Each Gender Events'!K$2)*'Medal values'!$B$3
+ COUNTIFS('Official Medal Table'!$F:$F,'Each Gender Events'!$A73,'Official Medal Table'!$C:$C,'Each Gender Events'!K$1,'Official Medal Table'!$E:$E,"Mixed")*'Medal values'!$B$1/2
+ COUNTIFS('Official Medal Table'!$G:$G,'Each Gender Events'!$A73,'Official Medal Table'!$C:$C,'Each Gender Events'!K$1,'Official Medal Table'!$E:$E,"Mixed")*'Medal values'!$B$2/2
+ COUNTIFS('Official Medal Table'!$H:$H,'Each Gender Events'!$A73,'Official Medal Table'!$C:$C,'Each Gender Events'!K$1,'Official Medal Table'!$E:$E,"Mixed")*'Medal values'!$B$3/2
+ COUNTIFS('Official Medal Table'!$I:$I,'Each Gender Events'!$A73,'Official Medal Table'!$C:$C,'Each Gender Events'!K$1,'Official Medal Table'!$E:$E,"Mixed")*'Medal values'!$B$3/2</f>
        <v>0</v>
      </c>
      <c r="L73">
        <f>COUNTIFS('Official Medal Table'!$F:$F,'Each Gender Events'!$A73,'Official Medal Table'!$C:$C,'Each Gender Events'!L$1,'Official Medal Table'!$E:$E,'Each Gender Events'!L$2)*'Medal values'!$B$1
+ COUNTIFS('Official Medal Table'!$G:$G,'Each Gender Events'!$A73,'Official Medal Table'!$C:$C,'Each Gender Events'!L$1,'Official Medal Table'!$E:$E,'Each Gender Events'!L$2)*'Medal values'!$B$2
+ COUNTIFS('Official Medal Table'!$H:$H,'Each Gender Events'!$A73,'Official Medal Table'!$C:$C,'Each Gender Events'!L$1,'Official Medal Table'!$E:$E,'Each Gender Events'!L$2)*'Medal values'!$B$3
+ COUNTIFS('Official Medal Table'!$I:$I,'Each Gender Events'!$A73,'Official Medal Table'!$C:$C,'Each Gender Events'!L$1,'Official Medal Table'!$E:$E,'Each Gender Events'!L$2)*'Medal values'!$B$3
+ COUNTIFS('Official Medal Table'!$F:$F,'Each Gender Events'!$A73,'Official Medal Table'!$C:$C,'Each Gender Events'!L$1,'Official Medal Table'!$E:$E,"Mixed")*'Medal values'!$B$1/2
+ COUNTIFS('Official Medal Table'!$G:$G,'Each Gender Events'!$A73,'Official Medal Table'!$C:$C,'Each Gender Events'!L$1,'Official Medal Table'!$E:$E,"Mixed")*'Medal values'!$B$2/2
+ COUNTIFS('Official Medal Table'!$H:$H,'Each Gender Events'!$A73,'Official Medal Table'!$C:$C,'Each Gender Events'!L$1,'Official Medal Table'!$E:$E,"Mixed")*'Medal values'!$B$3/2
+ COUNTIFS('Official Medal Table'!$I:$I,'Each Gender Events'!$A73,'Official Medal Table'!$C:$C,'Each Gender Events'!L$1,'Official Medal Table'!$E:$E,"Mixed")*'Medal values'!$B$3/2</f>
        <v>0</v>
      </c>
      <c r="M73">
        <f>COUNTIFS('Official Medal Table'!$F:$F,'Each Gender Events'!$A73,'Official Medal Table'!$C:$C,'Each Gender Events'!M$1,'Official Medal Table'!$E:$E,'Each Gender Events'!M$2)*'Medal values'!$B$1
+ COUNTIFS('Official Medal Table'!$G:$G,'Each Gender Events'!$A73,'Official Medal Table'!$C:$C,'Each Gender Events'!M$1,'Official Medal Table'!$E:$E,'Each Gender Events'!M$2)*'Medal values'!$B$2
+ COUNTIFS('Official Medal Table'!$H:$H,'Each Gender Events'!$A73,'Official Medal Table'!$C:$C,'Each Gender Events'!M$1,'Official Medal Table'!$E:$E,'Each Gender Events'!M$2)*'Medal values'!$B$3
+ COUNTIFS('Official Medal Table'!$I:$I,'Each Gender Events'!$A73,'Official Medal Table'!$C:$C,'Each Gender Events'!M$1,'Official Medal Table'!$E:$E,'Each Gender Events'!M$2)*'Medal values'!$B$3
+ COUNTIFS('Official Medal Table'!$F:$F,'Each Gender Events'!$A73,'Official Medal Table'!$C:$C,'Each Gender Events'!M$1,'Official Medal Table'!$E:$E,"Mixed")*'Medal values'!$B$1/2
+ COUNTIFS('Official Medal Table'!$G:$G,'Each Gender Events'!$A73,'Official Medal Table'!$C:$C,'Each Gender Events'!M$1,'Official Medal Table'!$E:$E,"Mixed")*'Medal values'!$B$2/2
+ COUNTIFS('Official Medal Table'!$H:$H,'Each Gender Events'!$A73,'Official Medal Table'!$C:$C,'Each Gender Events'!M$1,'Official Medal Table'!$E:$E,"Mixed")*'Medal values'!$B$3/2
+ COUNTIFS('Official Medal Table'!$I:$I,'Each Gender Events'!$A73,'Official Medal Table'!$C:$C,'Each Gender Events'!M$1,'Official Medal Table'!$E:$E,"Mixed")*'Medal values'!$B$3/2</f>
        <v>0</v>
      </c>
      <c r="N73">
        <f>COUNTIFS('Official Medal Table'!$F:$F,'Each Gender Events'!$A73,'Official Medal Table'!$C:$C,'Each Gender Events'!N$1,'Official Medal Table'!$E:$E,'Each Gender Events'!N$2)*'Medal values'!$B$1
+ COUNTIFS('Official Medal Table'!$G:$G,'Each Gender Events'!$A73,'Official Medal Table'!$C:$C,'Each Gender Events'!N$1,'Official Medal Table'!$E:$E,'Each Gender Events'!N$2)*'Medal values'!$B$2
+ COUNTIFS('Official Medal Table'!$H:$H,'Each Gender Events'!$A73,'Official Medal Table'!$C:$C,'Each Gender Events'!N$1,'Official Medal Table'!$E:$E,'Each Gender Events'!N$2)*'Medal values'!$B$3
+ COUNTIFS('Official Medal Table'!$I:$I,'Each Gender Events'!$A73,'Official Medal Table'!$C:$C,'Each Gender Events'!N$1,'Official Medal Table'!$E:$E,'Each Gender Events'!N$2)*'Medal values'!$B$3
+ COUNTIFS('Official Medal Table'!$F:$F,'Each Gender Events'!$A73,'Official Medal Table'!$C:$C,'Each Gender Events'!N$1,'Official Medal Table'!$E:$E,"Mixed")*'Medal values'!$B$1/2
+ COUNTIFS('Official Medal Table'!$G:$G,'Each Gender Events'!$A73,'Official Medal Table'!$C:$C,'Each Gender Events'!N$1,'Official Medal Table'!$E:$E,"Mixed")*'Medal values'!$B$2/2
+ COUNTIFS('Official Medal Table'!$H:$H,'Each Gender Events'!$A73,'Official Medal Table'!$C:$C,'Each Gender Events'!N$1,'Official Medal Table'!$E:$E,"Mixed")*'Medal values'!$B$3/2
+ COUNTIFS('Official Medal Table'!$I:$I,'Each Gender Events'!$A73,'Official Medal Table'!$C:$C,'Each Gender Events'!N$1,'Official Medal Table'!$E:$E,"Mixed")*'Medal values'!$B$3/2</f>
        <v>0</v>
      </c>
      <c r="O73">
        <f>COUNTIFS('Official Medal Table'!$F:$F,'Each Gender Events'!$A73,'Official Medal Table'!$C:$C,'Each Gender Events'!O$1,'Official Medal Table'!$E:$E,'Each Gender Events'!O$2)*'Medal values'!$B$1
+ COUNTIFS('Official Medal Table'!$G:$G,'Each Gender Events'!$A73,'Official Medal Table'!$C:$C,'Each Gender Events'!O$1,'Official Medal Table'!$E:$E,'Each Gender Events'!O$2)*'Medal values'!$B$2
+ COUNTIFS('Official Medal Table'!$H:$H,'Each Gender Events'!$A73,'Official Medal Table'!$C:$C,'Each Gender Events'!O$1,'Official Medal Table'!$E:$E,'Each Gender Events'!O$2)*'Medal values'!$B$3
+ COUNTIFS('Official Medal Table'!$I:$I,'Each Gender Events'!$A73,'Official Medal Table'!$C:$C,'Each Gender Events'!O$1,'Official Medal Table'!$E:$E,'Each Gender Events'!O$2)*'Medal values'!$B$3
+ COUNTIFS('Official Medal Table'!$F:$F,'Each Gender Events'!$A73,'Official Medal Table'!$C:$C,'Each Gender Events'!O$1,'Official Medal Table'!$E:$E,"Mixed")*'Medal values'!$B$1/2
+ COUNTIFS('Official Medal Table'!$G:$G,'Each Gender Events'!$A73,'Official Medal Table'!$C:$C,'Each Gender Events'!O$1,'Official Medal Table'!$E:$E,"Mixed")*'Medal values'!$B$2/2
+ COUNTIFS('Official Medal Table'!$H:$H,'Each Gender Events'!$A73,'Official Medal Table'!$C:$C,'Each Gender Events'!O$1,'Official Medal Table'!$E:$E,"Mixed")*'Medal values'!$B$3/2
+ COUNTIFS('Official Medal Table'!$I:$I,'Each Gender Events'!$A73,'Official Medal Table'!$C:$C,'Each Gender Events'!O$1,'Official Medal Table'!$E:$E,"Mixed")*'Medal values'!$B$3/2</f>
        <v>0</v>
      </c>
      <c r="P73">
        <f>COUNTIFS('Official Medal Table'!$F:$F,'Each Gender Events'!$A73,'Official Medal Table'!$C:$C,'Each Gender Events'!P$1,'Official Medal Table'!$E:$E,'Each Gender Events'!P$2)*'Medal values'!$B$1
+ COUNTIFS('Official Medal Table'!$G:$G,'Each Gender Events'!$A73,'Official Medal Table'!$C:$C,'Each Gender Events'!P$1,'Official Medal Table'!$E:$E,'Each Gender Events'!P$2)*'Medal values'!$B$2
+ COUNTIFS('Official Medal Table'!$H:$H,'Each Gender Events'!$A73,'Official Medal Table'!$C:$C,'Each Gender Events'!P$1,'Official Medal Table'!$E:$E,'Each Gender Events'!P$2)*'Medal values'!$B$3
+ COUNTIFS('Official Medal Table'!$I:$I,'Each Gender Events'!$A73,'Official Medal Table'!$C:$C,'Each Gender Events'!P$1,'Official Medal Table'!$E:$E,'Each Gender Events'!P$2)*'Medal values'!$B$3
+ COUNTIFS('Official Medal Table'!$F:$F,'Each Gender Events'!$A73,'Official Medal Table'!$C:$C,'Each Gender Events'!P$1,'Official Medal Table'!$E:$E,"Mixed")*'Medal values'!$B$1/2
+ COUNTIFS('Official Medal Table'!$G:$G,'Each Gender Events'!$A73,'Official Medal Table'!$C:$C,'Each Gender Events'!P$1,'Official Medal Table'!$E:$E,"Mixed")*'Medal values'!$B$2/2
+ COUNTIFS('Official Medal Table'!$H:$H,'Each Gender Events'!$A73,'Official Medal Table'!$C:$C,'Each Gender Events'!P$1,'Official Medal Table'!$E:$E,"Mixed")*'Medal values'!$B$3/2
+ COUNTIFS('Official Medal Table'!$I:$I,'Each Gender Events'!$A73,'Official Medal Table'!$C:$C,'Each Gender Events'!P$1,'Official Medal Table'!$E:$E,"Mixed")*'Medal values'!$B$3/2</f>
        <v>0</v>
      </c>
      <c r="Q73">
        <f>COUNTIFS('Official Medal Table'!$F:$F,'Each Gender Events'!$A73,'Official Medal Table'!$C:$C,'Each Gender Events'!Q$1,'Official Medal Table'!$E:$E,'Each Gender Events'!Q$2)*'Medal values'!$B$1
+ COUNTIFS('Official Medal Table'!$G:$G,'Each Gender Events'!$A73,'Official Medal Table'!$C:$C,'Each Gender Events'!Q$1,'Official Medal Table'!$E:$E,'Each Gender Events'!Q$2)*'Medal values'!$B$2
+ COUNTIFS('Official Medal Table'!$H:$H,'Each Gender Events'!$A73,'Official Medal Table'!$C:$C,'Each Gender Events'!Q$1,'Official Medal Table'!$E:$E,'Each Gender Events'!Q$2)*'Medal values'!$B$3
+ COUNTIFS('Official Medal Table'!$I:$I,'Each Gender Events'!$A73,'Official Medal Table'!$C:$C,'Each Gender Events'!Q$1,'Official Medal Table'!$E:$E,'Each Gender Events'!Q$2)*'Medal values'!$B$3
+ COUNTIFS('Official Medal Table'!$F:$F,'Each Gender Events'!$A73,'Official Medal Table'!$C:$C,'Each Gender Events'!Q$1,'Official Medal Table'!$E:$E,"Mixed")*'Medal values'!$B$1/2
+ COUNTIFS('Official Medal Table'!$G:$G,'Each Gender Events'!$A73,'Official Medal Table'!$C:$C,'Each Gender Events'!Q$1,'Official Medal Table'!$E:$E,"Mixed")*'Medal values'!$B$2/2
+ COUNTIFS('Official Medal Table'!$H:$H,'Each Gender Events'!$A73,'Official Medal Table'!$C:$C,'Each Gender Events'!Q$1,'Official Medal Table'!$E:$E,"Mixed")*'Medal values'!$B$3/2
+ COUNTIFS('Official Medal Table'!$I:$I,'Each Gender Events'!$A73,'Official Medal Table'!$C:$C,'Each Gender Events'!Q$1,'Official Medal Table'!$E:$E,"Mixed")*'Medal values'!$B$3/2</f>
        <v>0</v>
      </c>
      <c r="R73">
        <f>COUNTIFS('Official Medal Table'!$F:$F,'Each Gender Events'!$A73,'Official Medal Table'!$C:$C,'Each Gender Events'!R$1,'Official Medal Table'!$E:$E,'Each Gender Events'!R$2)*'Medal values'!$B$1
+ COUNTIFS('Official Medal Table'!$G:$G,'Each Gender Events'!$A73,'Official Medal Table'!$C:$C,'Each Gender Events'!R$1,'Official Medal Table'!$E:$E,'Each Gender Events'!R$2)*'Medal values'!$B$2
+ COUNTIFS('Official Medal Table'!$H:$H,'Each Gender Events'!$A73,'Official Medal Table'!$C:$C,'Each Gender Events'!R$1,'Official Medal Table'!$E:$E,'Each Gender Events'!R$2)*'Medal values'!$B$3
+ COUNTIFS('Official Medal Table'!$I:$I,'Each Gender Events'!$A73,'Official Medal Table'!$C:$C,'Each Gender Events'!R$1,'Official Medal Table'!$E:$E,'Each Gender Events'!R$2)*'Medal values'!$B$3
+ COUNTIFS('Official Medal Table'!$F:$F,'Each Gender Events'!$A73,'Official Medal Table'!$C:$C,'Each Gender Events'!R$1,'Official Medal Table'!$E:$E,"Mixed")*'Medal values'!$B$1/2
+ COUNTIFS('Official Medal Table'!$G:$G,'Each Gender Events'!$A73,'Official Medal Table'!$C:$C,'Each Gender Events'!R$1,'Official Medal Table'!$E:$E,"Mixed")*'Medal values'!$B$2/2
+ COUNTIFS('Official Medal Table'!$H:$H,'Each Gender Events'!$A73,'Official Medal Table'!$C:$C,'Each Gender Events'!R$1,'Official Medal Table'!$E:$E,"Mixed")*'Medal values'!$B$3/2
+ COUNTIFS('Official Medal Table'!$I:$I,'Each Gender Events'!$A73,'Official Medal Table'!$C:$C,'Each Gender Events'!R$1,'Official Medal Table'!$E:$E,"Mixed")*'Medal values'!$B$3/2</f>
        <v>0</v>
      </c>
      <c r="S73">
        <f>COUNTIFS('Official Medal Table'!$F:$F,'Each Gender Events'!$A73,'Official Medal Table'!$C:$C,'Each Gender Events'!S$1,'Official Medal Table'!$E:$E,'Each Gender Events'!S$2)*'Medal values'!$B$1
+ COUNTIFS('Official Medal Table'!$G:$G,'Each Gender Events'!$A73,'Official Medal Table'!$C:$C,'Each Gender Events'!S$1,'Official Medal Table'!$E:$E,'Each Gender Events'!S$2)*'Medal values'!$B$2
+ COUNTIFS('Official Medal Table'!$H:$H,'Each Gender Events'!$A73,'Official Medal Table'!$C:$C,'Each Gender Events'!S$1,'Official Medal Table'!$E:$E,'Each Gender Events'!S$2)*'Medal values'!$B$3
+ COUNTIFS('Official Medal Table'!$I:$I,'Each Gender Events'!$A73,'Official Medal Table'!$C:$C,'Each Gender Events'!S$1,'Official Medal Table'!$E:$E,'Each Gender Events'!S$2)*'Medal values'!$B$3
+ COUNTIFS('Official Medal Table'!$F:$F,'Each Gender Events'!$A73,'Official Medal Table'!$C:$C,'Each Gender Events'!S$1,'Official Medal Table'!$E:$E,"Mixed")*'Medal values'!$B$1/2
+ COUNTIFS('Official Medal Table'!$G:$G,'Each Gender Events'!$A73,'Official Medal Table'!$C:$C,'Each Gender Events'!S$1,'Official Medal Table'!$E:$E,"Mixed")*'Medal values'!$B$2/2
+ COUNTIFS('Official Medal Table'!$H:$H,'Each Gender Events'!$A73,'Official Medal Table'!$C:$C,'Each Gender Events'!S$1,'Official Medal Table'!$E:$E,"Mixed")*'Medal values'!$B$3/2
+ COUNTIFS('Official Medal Table'!$I:$I,'Each Gender Events'!$A73,'Official Medal Table'!$C:$C,'Each Gender Events'!S$1,'Official Medal Table'!$E:$E,"Mixed")*'Medal values'!$B$3/2</f>
        <v>0</v>
      </c>
      <c r="T73">
        <f>COUNTIFS('Official Medal Table'!$F:$F,'Each Gender Events'!$A73,'Official Medal Table'!$C:$C,'Each Gender Events'!T$1,'Official Medal Table'!$E:$E,'Each Gender Events'!T$2)*'Medal values'!$B$1
+ COUNTIFS('Official Medal Table'!$G:$G,'Each Gender Events'!$A73,'Official Medal Table'!$C:$C,'Each Gender Events'!T$1,'Official Medal Table'!$E:$E,'Each Gender Events'!T$2)*'Medal values'!$B$2
+ COUNTIFS('Official Medal Table'!$H:$H,'Each Gender Events'!$A73,'Official Medal Table'!$C:$C,'Each Gender Events'!T$1,'Official Medal Table'!$E:$E,'Each Gender Events'!T$2)*'Medal values'!$B$3
+ COUNTIFS('Official Medal Table'!$I:$I,'Each Gender Events'!$A73,'Official Medal Table'!$C:$C,'Each Gender Events'!T$1,'Official Medal Table'!$E:$E,'Each Gender Events'!T$2)*'Medal values'!$B$3
+ COUNTIFS('Official Medal Table'!$F:$F,'Each Gender Events'!$A73,'Official Medal Table'!$C:$C,'Each Gender Events'!T$1,'Official Medal Table'!$E:$E,"Mixed")*'Medal values'!$B$1/2
+ COUNTIFS('Official Medal Table'!$G:$G,'Each Gender Events'!$A73,'Official Medal Table'!$C:$C,'Each Gender Events'!T$1,'Official Medal Table'!$E:$E,"Mixed")*'Medal values'!$B$2/2
+ COUNTIFS('Official Medal Table'!$H:$H,'Each Gender Events'!$A73,'Official Medal Table'!$C:$C,'Each Gender Events'!T$1,'Official Medal Table'!$E:$E,"Mixed")*'Medal values'!$B$3/2
+ COUNTIFS('Official Medal Table'!$I:$I,'Each Gender Events'!$A73,'Official Medal Table'!$C:$C,'Each Gender Events'!T$1,'Official Medal Table'!$E:$E,"Mixed")*'Medal values'!$B$3/2</f>
        <v>0</v>
      </c>
      <c r="U73">
        <f>COUNTIFS('Official Medal Table'!$F:$F,'Each Gender Events'!$A73,'Official Medal Table'!$C:$C,'Each Gender Events'!U$1,'Official Medal Table'!$E:$E,'Each Gender Events'!U$2)*'Medal values'!$B$1
+ COUNTIFS('Official Medal Table'!$G:$G,'Each Gender Events'!$A73,'Official Medal Table'!$C:$C,'Each Gender Events'!U$1,'Official Medal Table'!$E:$E,'Each Gender Events'!U$2)*'Medal values'!$B$2
+ COUNTIFS('Official Medal Table'!$H:$H,'Each Gender Events'!$A73,'Official Medal Table'!$C:$C,'Each Gender Events'!U$1,'Official Medal Table'!$E:$E,'Each Gender Events'!U$2)*'Medal values'!$B$3
+ COUNTIFS('Official Medal Table'!$I:$I,'Each Gender Events'!$A73,'Official Medal Table'!$C:$C,'Each Gender Events'!U$1,'Official Medal Table'!$E:$E,'Each Gender Events'!U$2)*'Medal values'!$B$3
+ COUNTIFS('Official Medal Table'!$F:$F,'Each Gender Events'!$A73,'Official Medal Table'!$C:$C,'Each Gender Events'!U$1,'Official Medal Table'!$E:$E,"Mixed")*'Medal values'!$B$1/2
+ COUNTIFS('Official Medal Table'!$G:$G,'Each Gender Events'!$A73,'Official Medal Table'!$C:$C,'Each Gender Events'!U$1,'Official Medal Table'!$E:$E,"Mixed")*'Medal values'!$B$2/2
+ COUNTIFS('Official Medal Table'!$H:$H,'Each Gender Events'!$A73,'Official Medal Table'!$C:$C,'Each Gender Events'!U$1,'Official Medal Table'!$E:$E,"Mixed")*'Medal values'!$B$3/2
+ COUNTIFS('Official Medal Table'!$I:$I,'Each Gender Events'!$A73,'Official Medal Table'!$C:$C,'Each Gender Events'!U$1,'Official Medal Table'!$E:$E,"Mixed")*'Medal values'!$B$3/2</f>
        <v>1</v>
      </c>
      <c r="V73">
        <f>COUNTIFS('Official Medal Table'!$F:$F,'Each Gender Events'!$A73,'Official Medal Table'!$C:$C,'Each Gender Events'!V$1,'Official Medal Table'!$E:$E,'Each Gender Events'!V$2)*'Medal values'!$B$1
+ COUNTIFS('Official Medal Table'!$G:$G,'Each Gender Events'!$A73,'Official Medal Table'!$C:$C,'Each Gender Events'!V$1,'Official Medal Table'!$E:$E,'Each Gender Events'!V$2)*'Medal values'!$B$2
+ COUNTIFS('Official Medal Table'!$H:$H,'Each Gender Events'!$A73,'Official Medal Table'!$C:$C,'Each Gender Events'!V$1,'Official Medal Table'!$E:$E,'Each Gender Events'!V$2)*'Medal values'!$B$3
+ COUNTIFS('Official Medal Table'!$I:$I,'Each Gender Events'!$A73,'Official Medal Table'!$C:$C,'Each Gender Events'!V$1,'Official Medal Table'!$E:$E,'Each Gender Events'!V$2)*'Medal values'!$B$3
+ COUNTIFS('Official Medal Table'!$F:$F,'Each Gender Events'!$A73,'Official Medal Table'!$C:$C,'Each Gender Events'!V$1,'Official Medal Table'!$E:$E,"Mixed")*'Medal values'!$B$1/2
+ COUNTIFS('Official Medal Table'!$G:$G,'Each Gender Events'!$A73,'Official Medal Table'!$C:$C,'Each Gender Events'!V$1,'Official Medal Table'!$E:$E,"Mixed")*'Medal values'!$B$2/2
+ COUNTIFS('Official Medal Table'!$H:$H,'Each Gender Events'!$A73,'Official Medal Table'!$C:$C,'Each Gender Events'!V$1,'Official Medal Table'!$E:$E,"Mixed")*'Medal values'!$B$3/2
+ COUNTIFS('Official Medal Table'!$I:$I,'Each Gender Events'!$A73,'Official Medal Table'!$C:$C,'Each Gender Events'!V$1,'Official Medal Table'!$E:$E,"Mixed")*'Medal values'!$B$3/2</f>
        <v>0</v>
      </c>
      <c r="W73">
        <f>COUNTIFS('Official Medal Table'!$F:$F,'Each Gender Events'!$A73,'Official Medal Table'!$C:$C,'Each Gender Events'!W$1,'Official Medal Table'!$E:$E,'Each Gender Events'!W$2)*'Medal values'!$B$1
+ COUNTIFS('Official Medal Table'!$G:$G,'Each Gender Events'!$A73,'Official Medal Table'!$C:$C,'Each Gender Events'!W$1,'Official Medal Table'!$E:$E,'Each Gender Events'!W$2)*'Medal values'!$B$2
+ COUNTIFS('Official Medal Table'!$H:$H,'Each Gender Events'!$A73,'Official Medal Table'!$C:$C,'Each Gender Events'!W$1,'Official Medal Table'!$E:$E,'Each Gender Events'!W$2)*'Medal values'!$B$3
+ COUNTIFS('Official Medal Table'!$I:$I,'Each Gender Events'!$A73,'Official Medal Table'!$C:$C,'Each Gender Events'!W$1,'Official Medal Table'!$E:$E,'Each Gender Events'!W$2)*'Medal values'!$B$3
+ COUNTIFS('Official Medal Table'!$F:$F,'Each Gender Events'!$A73,'Official Medal Table'!$C:$C,'Each Gender Events'!W$1,'Official Medal Table'!$E:$E,"Mixed")*'Medal values'!$B$1/2
+ COUNTIFS('Official Medal Table'!$G:$G,'Each Gender Events'!$A73,'Official Medal Table'!$C:$C,'Each Gender Events'!W$1,'Official Medal Table'!$E:$E,"Mixed")*'Medal values'!$B$2/2
+ COUNTIFS('Official Medal Table'!$H:$H,'Each Gender Events'!$A73,'Official Medal Table'!$C:$C,'Each Gender Events'!W$1,'Official Medal Table'!$E:$E,"Mixed")*'Medal values'!$B$3/2
+ COUNTIFS('Official Medal Table'!$I:$I,'Each Gender Events'!$A73,'Official Medal Table'!$C:$C,'Each Gender Events'!W$1,'Official Medal Table'!$E:$E,"Mixed")*'Medal values'!$B$3/2</f>
        <v>0</v>
      </c>
      <c r="X73">
        <f>COUNTIFS('Official Medal Table'!$F:$F,'Each Gender Events'!$A73,'Official Medal Table'!$C:$C,'Each Gender Events'!X$1,'Official Medal Table'!$E:$E,'Each Gender Events'!X$2)*'Medal values'!$B$1
+ COUNTIFS('Official Medal Table'!$G:$G,'Each Gender Events'!$A73,'Official Medal Table'!$C:$C,'Each Gender Events'!X$1,'Official Medal Table'!$E:$E,'Each Gender Events'!X$2)*'Medal values'!$B$2
+ COUNTIFS('Official Medal Table'!$H:$H,'Each Gender Events'!$A73,'Official Medal Table'!$C:$C,'Each Gender Events'!X$1,'Official Medal Table'!$E:$E,'Each Gender Events'!X$2)*'Medal values'!$B$3
+ COUNTIFS('Official Medal Table'!$I:$I,'Each Gender Events'!$A73,'Official Medal Table'!$C:$C,'Each Gender Events'!X$1,'Official Medal Table'!$E:$E,'Each Gender Events'!X$2)*'Medal values'!$B$3
+ COUNTIFS('Official Medal Table'!$F:$F,'Each Gender Events'!$A73,'Official Medal Table'!$C:$C,'Each Gender Events'!X$1,'Official Medal Table'!$E:$E,"Mixed")*'Medal values'!$B$1/2
+ COUNTIFS('Official Medal Table'!$G:$G,'Each Gender Events'!$A73,'Official Medal Table'!$C:$C,'Each Gender Events'!X$1,'Official Medal Table'!$E:$E,"Mixed")*'Medal values'!$B$2/2
+ COUNTIFS('Official Medal Table'!$H:$H,'Each Gender Events'!$A73,'Official Medal Table'!$C:$C,'Each Gender Events'!X$1,'Official Medal Table'!$E:$E,"Mixed")*'Medal values'!$B$3/2
+ COUNTIFS('Official Medal Table'!$I:$I,'Each Gender Events'!$A73,'Official Medal Table'!$C:$C,'Each Gender Events'!X$1,'Official Medal Table'!$E:$E,"Mixed")*'Medal values'!$B$3/2</f>
        <v>0</v>
      </c>
      <c r="Y73">
        <f>COUNTIFS('Official Medal Table'!$F:$F,'Each Gender Events'!$A73,'Official Medal Table'!$C:$C,'Each Gender Events'!Y$1,'Official Medal Table'!$E:$E,'Each Gender Events'!Y$2)*'Medal values'!$B$1
+ COUNTIFS('Official Medal Table'!$G:$G,'Each Gender Events'!$A73,'Official Medal Table'!$C:$C,'Each Gender Events'!Y$1,'Official Medal Table'!$E:$E,'Each Gender Events'!Y$2)*'Medal values'!$B$2
+ COUNTIFS('Official Medal Table'!$H:$H,'Each Gender Events'!$A73,'Official Medal Table'!$C:$C,'Each Gender Events'!Y$1,'Official Medal Table'!$E:$E,'Each Gender Events'!Y$2)*'Medal values'!$B$3
+ COUNTIFS('Official Medal Table'!$I:$I,'Each Gender Events'!$A73,'Official Medal Table'!$C:$C,'Each Gender Events'!Y$1,'Official Medal Table'!$E:$E,'Each Gender Events'!Y$2)*'Medal values'!$B$3
+ COUNTIFS('Official Medal Table'!$F:$F,'Each Gender Events'!$A73,'Official Medal Table'!$C:$C,'Each Gender Events'!Y$1,'Official Medal Table'!$E:$E,"Mixed")*'Medal values'!$B$1/2
+ COUNTIFS('Official Medal Table'!$G:$G,'Each Gender Events'!$A73,'Official Medal Table'!$C:$C,'Each Gender Events'!Y$1,'Official Medal Table'!$E:$E,"Mixed")*'Medal values'!$B$2/2
+ COUNTIFS('Official Medal Table'!$H:$H,'Each Gender Events'!$A73,'Official Medal Table'!$C:$C,'Each Gender Events'!Y$1,'Official Medal Table'!$E:$E,"Mixed")*'Medal values'!$B$3/2
+ COUNTIFS('Official Medal Table'!$I:$I,'Each Gender Events'!$A73,'Official Medal Table'!$C:$C,'Each Gender Events'!Y$1,'Official Medal Table'!$E:$E,"Mixed")*'Medal values'!$B$3/2</f>
        <v>0</v>
      </c>
      <c r="Z73">
        <f>COUNTIFS('Official Medal Table'!$F:$F,'Each Gender Events'!$A73,'Official Medal Table'!$C:$C,'Each Gender Events'!Z$1,'Official Medal Table'!$E:$E,'Each Gender Events'!Z$2)*'Medal values'!$B$1
+ COUNTIFS('Official Medal Table'!$G:$G,'Each Gender Events'!$A73,'Official Medal Table'!$C:$C,'Each Gender Events'!Z$1,'Official Medal Table'!$E:$E,'Each Gender Events'!Z$2)*'Medal values'!$B$2
+ COUNTIFS('Official Medal Table'!$H:$H,'Each Gender Events'!$A73,'Official Medal Table'!$C:$C,'Each Gender Events'!Z$1,'Official Medal Table'!$E:$E,'Each Gender Events'!Z$2)*'Medal values'!$B$3
+ COUNTIFS('Official Medal Table'!$I:$I,'Each Gender Events'!$A73,'Official Medal Table'!$C:$C,'Each Gender Events'!Z$1,'Official Medal Table'!$E:$E,'Each Gender Events'!Z$2)*'Medal values'!$B$3
+ COUNTIFS('Official Medal Table'!$F:$F,'Each Gender Events'!$A73,'Official Medal Table'!$C:$C,'Each Gender Events'!Z$1,'Official Medal Table'!$E:$E,"Mixed")*'Medal values'!$B$1/2
+ COUNTIFS('Official Medal Table'!$G:$G,'Each Gender Events'!$A73,'Official Medal Table'!$C:$C,'Each Gender Events'!Z$1,'Official Medal Table'!$E:$E,"Mixed")*'Medal values'!$B$2/2
+ COUNTIFS('Official Medal Table'!$H:$H,'Each Gender Events'!$A73,'Official Medal Table'!$C:$C,'Each Gender Events'!Z$1,'Official Medal Table'!$E:$E,"Mixed")*'Medal values'!$B$3/2
+ COUNTIFS('Official Medal Table'!$I:$I,'Each Gender Events'!$A73,'Official Medal Table'!$C:$C,'Each Gender Events'!Z$1,'Official Medal Table'!$E:$E,"Mixed")*'Medal values'!$B$3/2</f>
        <v>0</v>
      </c>
      <c r="AA73">
        <f>COUNTIFS('Official Medal Table'!$F:$F,'Each Gender Events'!$A73,'Official Medal Table'!$C:$C,'Each Gender Events'!AA$1,'Official Medal Table'!$E:$E,'Each Gender Events'!AA$2)*'Medal values'!$B$1
+ COUNTIFS('Official Medal Table'!$G:$G,'Each Gender Events'!$A73,'Official Medal Table'!$C:$C,'Each Gender Events'!AA$1,'Official Medal Table'!$E:$E,'Each Gender Events'!AA$2)*'Medal values'!$B$2
+ COUNTIFS('Official Medal Table'!$H:$H,'Each Gender Events'!$A73,'Official Medal Table'!$C:$C,'Each Gender Events'!AA$1,'Official Medal Table'!$E:$E,'Each Gender Events'!AA$2)*'Medal values'!$B$3
+ COUNTIFS('Official Medal Table'!$I:$I,'Each Gender Events'!$A73,'Official Medal Table'!$C:$C,'Each Gender Events'!AA$1,'Official Medal Table'!$E:$E,'Each Gender Events'!AA$2)*'Medal values'!$B$3
+ COUNTIFS('Official Medal Table'!$F:$F,'Each Gender Events'!$A73,'Official Medal Table'!$C:$C,'Each Gender Events'!AA$1,'Official Medal Table'!$E:$E,"Mixed")*'Medal values'!$B$1/2
+ COUNTIFS('Official Medal Table'!$G:$G,'Each Gender Events'!$A73,'Official Medal Table'!$C:$C,'Each Gender Events'!AA$1,'Official Medal Table'!$E:$E,"Mixed")*'Medal values'!$B$2/2
+ COUNTIFS('Official Medal Table'!$H:$H,'Each Gender Events'!$A73,'Official Medal Table'!$C:$C,'Each Gender Events'!AA$1,'Official Medal Table'!$E:$E,"Mixed")*'Medal values'!$B$3/2
+ COUNTIFS('Official Medal Table'!$I:$I,'Each Gender Events'!$A73,'Official Medal Table'!$C:$C,'Each Gender Events'!AA$1,'Official Medal Table'!$E:$E,"Mixed")*'Medal values'!$B$3/2</f>
        <v>0</v>
      </c>
      <c r="AB73">
        <f>COUNTIFS('Official Medal Table'!$F:$F,'Each Gender Events'!$A73,'Official Medal Table'!$C:$C,'Each Gender Events'!AB$1,'Official Medal Table'!$E:$E,'Each Gender Events'!AB$2)*'Medal values'!$B$1
+ COUNTIFS('Official Medal Table'!$G:$G,'Each Gender Events'!$A73,'Official Medal Table'!$C:$C,'Each Gender Events'!AB$1,'Official Medal Table'!$E:$E,'Each Gender Events'!AB$2)*'Medal values'!$B$2
+ COUNTIFS('Official Medal Table'!$H:$H,'Each Gender Events'!$A73,'Official Medal Table'!$C:$C,'Each Gender Events'!AB$1,'Official Medal Table'!$E:$E,'Each Gender Events'!AB$2)*'Medal values'!$B$3
+ COUNTIFS('Official Medal Table'!$I:$I,'Each Gender Events'!$A73,'Official Medal Table'!$C:$C,'Each Gender Events'!AB$1,'Official Medal Table'!$E:$E,'Each Gender Events'!AB$2)*'Medal values'!$B$3
+ COUNTIFS('Official Medal Table'!$F:$F,'Each Gender Events'!$A73,'Official Medal Table'!$C:$C,'Each Gender Events'!AB$1,'Official Medal Table'!$E:$E,"Mixed")*'Medal values'!$B$1/2
+ COUNTIFS('Official Medal Table'!$G:$G,'Each Gender Events'!$A73,'Official Medal Table'!$C:$C,'Each Gender Events'!AB$1,'Official Medal Table'!$E:$E,"Mixed")*'Medal values'!$B$2/2
+ COUNTIFS('Official Medal Table'!$H:$H,'Each Gender Events'!$A73,'Official Medal Table'!$C:$C,'Each Gender Events'!AB$1,'Official Medal Table'!$E:$E,"Mixed")*'Medal values'!$B$3/2
+ COUNTIFS('Official Medal Table'!$I:$I,'Each Gender Events'!$A73,'Official Medal Table'!$C:$C,'Each Gender Events'!AB$1,'Official Medal Table'!$E:$E,"Mixed")*'Medal values'!$B$3/2</f>
        <v>0</v>
      </c>
      <c r="AC73">
        <f>COUNTIFS('Official Medal Table'!$F:$F,'Each Gender Events'!$A73,'Official Medal Table'!$C:$C,'Each Gender Events'!AC$1,'Official Medal Table'!$E:$E,'Each Gender Events'!AC$2)*'Medal values'!$B$1
+ COUNTIFS('Official Medal Table'!$G:$G,'Each Gender Events'!$A73,'Official Medal Table'!$C:$C,'Each Gender Events'!AC$1,'Official Medal Table'!$E:$E,'Each Gender Events'!AC$2)*'Medal values'!$B$2
+ COUNTIFS('Official Medal Table'!$H:$H,'Each Gender Events'!$A73,'Official Medal Table'!$C:$C,'Each Gender Events'!AC$1,'Official Medal Table'!$E:$E,'Each Gender Events'!AC$2)*'Medal values'!$B$3
+ COUNTIFS('Official Medal Table'!$I:$I,'Each Gender Events'!$A73,'Official Medal Table'!$C:$C,'Each Gender Events'!AC$1,'Official Medal Table'!$E:$E,'Each Gender Events'!AC$2)*'Medal values'!$B$3
+ COUNTIFS('Official Medal Table'!$F:$F,'Each Gender Events'!$A73,'Official Medal Table'!$C:$C,'Each Gender Events'!AC$1,'Official Medal Table'!$E:$E,"Mixed")*'Medal values'!$B$1/2
+ COUNTIFS('Official Medal Table'!$G:$G,'Each Gender Events'!$A73,'Official Medal Table'!$C:$C,'Each Gender Events'!AC$1,'Official Medal Table'!$E:$E,"Mixed")*'Medal values'!$B$2/2
+ COUNTIFS('Official Medal Table'!$H:$H,'Each Gender Events'!$A73,'Official Medal Table'!$C:$C,'Each Gender Events'!AC$1,'Official Medal Table'!$E:$E,"Mixed")*'Medal values'!$B$3/2
+ COUNTIFS('Official Medal Table'!$I:$I,'Each Gender Events'!$A73,'Official Medal Table'!$C:$C,'Each Gender Events'!AC$1,'Official Medal Table'!$E:$E,"Mixed")*'Medal values'!$B$3/2</f>
        <v>0</v>
      </c>
      <c r="AD73">
        <f>COUNTIFS('Official Medal Table'!$F:$F,'Each Gender Events'!$A73,'Official Medal Table'!$C:$C,'Each Gender Events'!AD$1,'Official Medal Table'!$E:$E,'Each Gender Events'!AD$2)*'Medal values'!$B$1
+ COUNTIFS('Official Medal Table'!$G:$G,'Each Gender Events'!$A73,'Official Medal Table'!$C:$C,'Each Gender Events'!AD$1,'Official Medal Table'!$E:$E,'Each Gender Events'!AD$2)*'Medal values'!$B$2
+ COUNTIFS('Official Medal Table'!$H:$H,'Each Gender Events'!$A73,'Official Medal Table'!$C:$C,'Each Gender Events'!AD$1,'Official Medal Table'!$E:$E,'Each Gender Events'!AD$2)*'Medal values'!$B$3
+ COUNTIFS('Official Medal Table'!$I:$I,'Each Gender Events'!$A73,'Official Medal Table'!$C:$C,'Each Gender Events'!AD$1,'Official Medal Table'!$E:$E,'Each Gender Events'!AD$2)*'Medal values'!$B$3
+ COUNTIFS('Official Medal Table'!$F:$F,'Each Gender Events'!$A73,'Official Medal Table'!$C:$C,'Each Gender Events'!AD$1,'Official Medal Table'!$E:$E,"Mixed")*'Medal values'!$B$1/2
+ COUNTIFS('Official Medal Table'!$G:$G,'Each Gender Events'!$A73,'Official Medal Table'!$C:$C,'Each Gender Events'!AD$1,'Official Medal Table'!$E:$E,"Mixed")*'Medal values'!$B$2/2
+ COUNTIFS('Official Medal Table'!$H:$H,'Each Gender Events'!$A73,'Official Medal Table'!$C:$C,'Each Gender Events'!AD$1,'Official Medal Table'!$E:$E,"Mixed")*'Medal values'!$B$3/2
+ COUNTIFS('Official Medal Table'!$I:$I,'Each Gender Events'!$A73,'Official Medal Table'!$C:$C,'Each Gender Events'!AD$1,'Official Medal Table'!$E:$E,"Mixed")*'Medal values'!$B$3/2</f>
        <v>0</v>
      </c>
      <c r="AE73">
        <f>COUNTIFS('Official Medal Table'!$F:$F,'Each Gender Events'!$A73,'Official Medal Table'!$C:$C,'Each Gender Events'!AE$1,'Official Medal Table'!$E:$E,'Each Gender Events'!AE$2)*'Medal values'!$B$1
+ COUNTIFS('Official Medal Table'!$G:$G,'Each Gender Events'!$A73,'Official Medal Table'!$C:$C,'Each Gender Events'!AE$1,'Official Medal Table'!$E:$E,'Each Gender Events'!AE$2)*'Medal values'!$B$2
+ COUNTIFS('Official Medal Table'!$H:$H,'Each Gender Events'!$A73,'Official Medal Table'!$C:$C,'Each Gender Events'!AE$1,'Official Medal Table'!$E:$E,'Each Gender Events'!AE$2)*'Medal values'!$B$3
+ COUNTIFS('Official Medal Table'!$I:$I,'Each Gender Events'!$A73,'Official Medal Table'!$C:$C,'Each Gender Events'!AE$1,'Official Medal Table'!$E:$E,'Each Gender Events'!AE$2)*'Medal values'!$B$3
+ COUNTIFS('Official Medal Table'!$F:$F,'Each Gender Events'!$A73,'Official Medal Table'!$C:$C,'Each Gender Events'!AE$1,'Official Medal Table'!$E:$E,"Mixed")*'Medal values'!$B$1/2
+ COUNTIFS('Official Medal Table'!$G:$G,'Each Gender Events'!$A73,'Official Medal Table'!$C:$C,'Each Gender Events'!AE$1,'Official Medal Table'!$E:$E,"Mixed")*'Medal values'!$B$2/2
+ COUNTIFS('Official Medal Table'!$H:$H,'Each Gender Events'!$A73,'Official Medal Table'!$C:$C,'Each Gender Events'!AE$1,'Official Medal Table'!$E:$E,"Mixed")*'Medal values'!$B$3/2
+ COUNTIFS('Official Medal Table'!$I:$I,'Each Gender Events'!$A73,'Official Medal Table'!$C:$C,'Each Gender Events'!AE$1,'Official Medal Table'!$E:$E,"Mixed")*'Medal values'!$B$3/2</f>
        <v>0</v>
      </c>
      <c r="AF73">
        <f>COUNTIFS('Official Medal Table'!$F:$F,'Each Gender Events'!$A73,'Official Medal Table'!$C:$C,'Each Gender Events'!AF$1,'Official Medal Table'!$E:$E,'Each Gender Events'!AF$2)*'Medal values'!$B$1
+ COUNTIFS('Official Medal Table'!$G:$G,'Each Gender Events'!$A73,'Official Medal Table'!$C:$C,'Each Gender Events'!AF$1,'Official Medal Table'!$E:$E,'Each Gender Events'!AF$2)*'Medal values'!$B$2
+ COUNTIFS('Official Medal Table'!$H:$H,'Each Gender Events'!$A73,'Official Medal Table'!$C:$C,'Each Gender Events'!AF$1,'Official Medal Table'!$E:$E,'Each Gender Events'!AF$2)*'Medal values'!$B$3
+ COUNTIFS('Official Medal Table'!$I:$I,'Each Gender Events'!$A73,'Official Medal Table'!$C:$C,'Each Gender Events'!AF$1,'Official Medal Table'!$E:$E,'Each Gender Events'!AF$2)*'Medal values'!$B$3
+ COUNTIFS('Official Medal Table'!$F:$F,'Each Gender Events'!$A73,'Official Medal Table'!$C:$C,'Each Gender Events'!AF$1,'Official Medal Table'!$E:$E,"Mixed")*'Medal values'!$B$1/2
+ COUNTIFS('Official Medal Table'!$G:$G,'Each Gender Events'!$A73,'Official Medal Table'!$C:$C,'Each Gender Events'!AF$1,'Official Medal Table'!$E:$E,"Mixed")*'Medal values'!$B$2/2
+ COUNTIFS('Official Medal Table'!$H:$H,'Each Gender Events'!$A73,'Official Medal Table'!$C:$C,'Each Gender Events'!AF$1,'Official Medal Table'!$E:$E,"Mixed")*'Medal values'!$B$3/2
+ COUNTIFS('Official Medal Table'!$I:$I,'Each Gender Events'!$A73,'Official Medal Table'!$C:$C,'Each Gender Events'!AF$1,'Official Medal Table'!$E:$E,"Mixed")*'Medal values'!$B$3/2</f>
        <v>0</v>
      </c>
      <c r="AG73">
        <f>COUNTIFS('Official Medal Table'!$F:$F,'Each Gender Events'!$A73,'Official Medal Table'!$C:$C,'Each Gender Events'!AG$1,'Official Medal Table'!$E:$E,'Each Gender Events'!AG$2)*'Medal values'!$B$1
+ COUNTIFS('Official Medal Table'!$G:$G,'Each Gender Events'!$A73,'Official Medal Table'!$C:$C,'Each Gender Events'!AG$1,'Official Medal Table'!$E:$E,'Each Gender Events'!AG$2)*'Medal values'!$B$2
+ COUNTIFS('Official Medal Table'!$H:$H,'Each Gender Events'!$A73,'Official Medal Table'!$C:$C,'Each Gender Events'!AG$1,'Official Medal Table'!$E:$E,'Each Gender Events'!AG$2)*'Medal values'!$B$3
+ COUNTIFS('Official Medal Table'!$I:$I,'Each Gender Events'!$A73,'Official Medal Table'!$C:$C,'Each Gender Events'!AG$1,'Official Medal Table'!$E:$E,'Each Gender Events'!AG$2)*'Medal values'!$B$3
+ COUNTIFS('Official Medal Table'!$F:$F,'Each Gender Events'!$A73,'Official Medal Table'!$C:$C,'Each Gender Events'!AG$1,'Official Medal Table'!$E:$E,"Mixed")*'Medal values'!$B$1/2
+ COUNTIFS('Official Medal Table'!$G:$G,'Each Gender Events'!$A73,'Official Medal Table'!$C:$C,'Each Gender Events'!AG$1,'Official Medal Table'!$E:$E,"Mixed")*'Medal values'!$B$2/2
+ COUNTIFS('Official Medal Table'!$H:$H,'Each Gender Events'!$A73,'Official Medal Table'!$C:$C,'Each Gender Events'!AG$1,'Official Medal Table'!$E:$E,"Mixed")*'Medal values'!$B$3/2
+ COUNTIFS('Official Medal Table'!$I:$I,'Each Gender Events'!$A73,'Official Medal Table'!$C:$C,'Each Gender Events'!AG$1,'Official Medal Table'!$E:$E,"Mixed")*'Medal values'!$B$3/2</f>
        <v>0</v>
      </c>
      <c r="AH73">
        <f>COUNTIFS('Official Medal Table'!$F:$F,'Each Gender Events'!$A73,'Official Medal Table'!$C:$C,'Each Gender Events'!AH$1,'Official Medal Table'!$E:$E,'Each Gender Events'!AH$2)*'Medal values'!$B$1
+ COUNTIFS('Official Medal Table'!$G:$G,'Each Gender Events'!$A73,'Official Medal Table'!$C:$C,'Each Gender Events'!AH$1,'Official Medal Table'!$E:$E,'Each Gender Events'!AH$2)*'Medal values'!$B$2
+ COUNTIFS('Official Medal Table'!$H:$H,'Each Gender Events'!$A73,'Official Medal Table'!$C:$C,'Each Gender Events'!AH$1,'Official Medal Table'!$E:$E,'Each Gender Events'!AH$2)*'Medal values'!$B$3
+ COUNTIFS('Official Medal Table'!$I:$I,'Each Gender Events'!$A73,'Official Medal Table'!$C:$C,'Each Gender Events'!AH$1,'Official Medal Table'!$E:$E,'Each Gender Events'!AH$2)*'Medal values'!$B$3
+ COUNTIFS('Official Medal Table'!$F:$F,'Each Gender Events'!$A73,'Official Medal Table'!$C:$C,'Each Gender Events'!AH$1,'Official Medal Table'!$E:$E,"Mixed")*'Medal values'!$B$1/2
+ COUNTIFS('Official Medal Table'!$G:$G,'Each Gender Events'!$A73,'Official Medal Table'!$C:$C,'Each Gender Events'!AH$1,'Official Medal Table'!$E:$E,"Mixed")*'Medal values'!$B$2/2
+ COUNTIFS('Official Medal Table'!$H:$H,'Each Gender Events'!$A73,'Official Medal Table'!$C:$C,'Each Gender Events'!AH$1,'Official Medal Table'!$E:$E,"Mixed")*'Medal values'!$B$3/2
+ COUNTIFS('Official Medal Table'!$I:$I,'Each Gender Events'!$A73,'Official Medal Table'!$C:$C,'Each Gender Events'!AH$1,'Official Medal Table'!$E:$E,"Mixed")*'Medal values'!$B$3/2</f>
        <v>0</v>
      </c>
      <c r="AI73">
        <f>COUNTIFS('Official Medal Table'!$F:$F,'Each Gender Events'!$A73,'Official Medal Table'!$C:$C,'Each Gender Events'!AI$1,'Official Medal Table'!$E:$E,'Each Gender Events'!AI$2)*'Medal values'!$B$1
+ COUNTIFS('Official Medal Table'!$G:$G,'Each Gender Events'!$A73,'Official Medal Table'!$C:$C,'Each Gender Events'!AI$1,'Official Medal Table'!$E:$E,'Each Gender Events'!AI$2)*'Medal values'!$B$2
+ COUNTIFS('Official Medal Table'!$H:$H,'Each Gender Events'!$A73,'Official Medal Table'!$C:$C,'Each Gender Events'!AI$1,'Official Medal Table'!$E:$E,'Each Gender Events'!AI$2)*'Medal values'!$B$3
+ COUNTIFS('Official Medal Table'!$I:$I,'Each Gender Events'!$A73,'Official Medal Table'!$C:$C,'Each Gender Events'!AI$1,'Official Medal Table'!$E:$E,'Each Gender Events'!AI$2)*'Medal values'!$B$3
+ COUNTIFS('Official Medal Table'!$F:$F,'Each Gender Events'!$A73,'Official Medal Table'!$C:$C,'Each Gender Events'!AI$1,'Official Medal Table'!$E:$E,"Mixed")*'Medal values'!$B$1/2
+ COUNTIFS('Official Medal Table'!$G:$G,'Each Gender Events'!$A73,'Official Medal Table'!$C:$C,'Each Gender Events'!AI$1,'Official Medal Table'!$E:$E,"Mixed")*'Medal values'!$B$2/2
+ COUNTIFS('Official Medal Table'!$H:$H,'Each Gender Events'!$A73,'Official Medal Table'!$C:$C,'Each Gender Events'!AI$1,'Official Medal Table'!$E:$E,"Mixed")*'Medal values'!$B$3/2
+ COUNTIFS('Official Medal Table'!$I:$I,'Each Gender Events'!$A73,'Official Medal Table'!$C:$C,'Each Gender Events'!AI$1,'Official Medal Table'!$E:$E,"Mixed")*'Medal values'!$B$3/2</f>
        <v>0</v>
      </c>
      <c r="AJ73">
        <f>COUNTIFS('Official Medal Table'!$F:$F,'Each Gender Events'!$A73,'Official Medal Table'!$C:$C,'Each Gender Events'!AJ$1,'Official Medal Table'!$E:$E,'Each Gender Events'!AJ$2)*'Medal values'!$B$1
+ COUNTIFS('Official Medal Table'!$G:$G,'Each Gender Events'!$A73,'Official Medal Table'!$C:$C,'Each Gender Events'!AJ$1,'Official Medal Table'!$E:$E,'Each Gender Events'!AJ$2)*'Medal values'!$B$2
+ COUNTIFS('Official Medal Table'!$H:$H,'Each Gender Events'!$A73,'Official Medal Table'!$C:$C,'Each Gender Events'!AJ$1,'Official Medal Table'!$E:$E,'Each Gender Events'!AJ$2)*'Medal values'!$B$3
+ COUNTIFS('Official Medal Table'!$I:$I,'Each Gender Events'!$A73,'Official Medal Table'!$C:$C,'Each Gender Events'!AJ$1,'Official Medal Table'!$E:$E,'Each Gender Events'!AJ$2)*'Medal values'!$B$3
+ COUNTIFS('Official Medal Table'!$F:$F,'Each Gender Events'!$A73,'Official Medal Table'!$C:$C,'Each Gender Events'!AJ$1,'Official Medal Table'!$E:$E,"Mixed")*'Medal values'!$B$1/2
+ COUNTIFS('Official Medal Table'!$G:$G,'Each Gender Events'!$A73,'Official Medal Table'!$C:$C,'Each Gender Events'!AJ$1,'Official Medal Table'!$E:$E,"Mixed")*'Medal values'!$B$2/2
+ COUNTIFS('Official Medal Table'!$H:$H,'Each Gender Events'!$A73,'Official Medal Table'!$C:$C,'Each Gender Events'!AJ$1,'Official Medal Table'!$E:$E,"Mixed")*'Medal values'!$B$3/2
+ COUNTIFS('Official Medal Table'!$I:$I,'Each Gender Events'!$A73,'Official Medal Table'!$C:$C,'Each Gender Events'!AJ$1,'Official Medal Table'!$E:$E,"Mixed")*'Medal values'!$B$3/2</f>
        <v>0</v>
      </c>
      <c r="AK73">
        <f>COUNTIFS('Official Medal Table'!$F:$F,'Each Gender Events'!$A73,'Official Medal Table'!$C:$C,'Each Gender Events'!AK$1,'Official Medal Table'!$E:$E,'Each Gender Events'!AK$2)*'Medal values'!$B$1
+ COUNTIFS('Official Medal Table'!$G:$G,'Each Gender Events'!$A73,'Official Medal Table'!$C:$C,'Each Gender Events'!AK$1,'Official Medal Table'!$E:$E,'Each Gender Events'!AK$2)*'Medal values'!$B$2
+ COUNTIFS('Official Medal Table'!$H:$H,'Each Gender Events'!$A73,'Official Medal Table'!$C:$C,'Each Gender Events'!AK$1,'Official Medal Table'!$E:$E,'Each Gender Events'!AK$2)*'Medal values'!$B$3
+ COUNTIFS('Official Medal Table'!$I:$I,'Each Gender Events'!$A73,'Official Medal Table'!$C:$C,'Each Gender Events'!AK$1,'Official Medal Table'!$E:$E,'Each Gender Events'!AK$2)*'Medal values'!$B$3
+ COUNTIFS('Official Medal Table'!$F:$F,'Each Gender Events'!$A73,'Official Medal Table'!$C:$C,'Each Gender Events'!AK$1,'Official Medal Table'!$E:$E,"Mixed")*'Medal values'!$B$1/2
+ COUNTIFS('Official Medal Table'!$G:$G,'Each Gender Events'!$A73,'Official Medal Table'!$C:$C,'Each Gender Events'!AK$1,'Official Medal Table'!$E:$E,"Mixed")*'Medal values'!$B$2/2
+ COUNTIFS('Official Medal Table'!$H:$H,'Each Gender Events'!$A73,'Official Medal Table'!$C:$C,'Each Gender Events'!AK$1,'Official Medal Table'!$E:$E,"Mixed")*'Medal values'!$B$3/2
+ COUNTIFS('Official Medal Table'!$I:$I,'Each Gender Events'!$A73,'Official Medal Table'!$C:$C,'Each Gender Events'!AK$1,'Official Medal Table'!$E:$E,"Mixed")*'Medal values'!$B$3/2</f>
        <v>0</v>
      </c>
      <c r="AL73">
        <f>COUNTIFS('Official Medal Table'!$F:$F,'Each Gender Events'!$A73,'Official Medal Table'!$C:$C,'Each Gender Events'!AL$1,'Official Medal Table'!$E:$E,'Each Gender Events'!AL$2)*'Medal values'!$B$1
+ COUNTIFS('Official Medal Table'!$G:$G,'Each Gender Events'!$A73,'Official Medal Table'!$C:$C,'Each Gender Events'!AL$1,'Official Medal Table'!$E:$E,'Each Gender Events'!AL$2)*'Medal values'!$B$2
+ COUNTIFS('Official Medal Table'!$H:$H,'Each Gender Events'!$A73,'Official Medal Table'!$C:$C,'Each Gender Events'!AL$1,'Official Medal Table'!$E:$E,'Each Gender Events'!AL$2)*'Medal values'!$B$3
+ COUNTIFS('Official Medal Table'!$I:$I,'Each Gender Events'!$A73,'Official Medal Table'!$C:$C,'Each Gender Events'!AL$1,'Official Medal Table'!$E:$E,'Each Gender Events'!AL$2)*'Medal values'!$B$3
+ COUNTIFS('Official Medal Table'!$F:$F,'Each Gender Events'!$A73,'Official Medal Table'!$C:$C,'Each Gender Events'!AL$1,'Official Medal Table'!$E:$E,"Mixed")*'Medal values'!$B$1/2
+ COUNTIFS('Official Medal Table'!$G:$G,'Each Gender Events'!$A73,'Official Medal Table'!$C:$C,'Each Gender Events'!AL$1,'Official Medal Table'!$E:$E,"Mixed")*'Medal values'!$B$2/2
+ COUNTIFS('Official Medal Table'!$H:$H,'Each Gender Events'!$A73,'Official Medal Table'!$C:$C,'Each Gender Events'!AL$1,'Official Medal Table'!$E:$E,"Mixed")*'Medal values'!$B$3/2
+ COUNTIFS('Official Medal Table'!$I:$I,'Each Gender Events'!$A73,'Official Medal Table'!$C:$C,'Each Gender Events'!AL$1,'Official Medal Table'!$E:$E,"Mixed")*'Medal values'!$B$3/2</f>
        <v>0</v>
      </c>
      <c r="AM73">
        <f>COUNTIFS('Official Medal Table'!$F:$F,'Each Gender Events'!$A73,'Official Medal Table'!$C:$C,'Each Gender Events'!AM$1,'Official Medal Table'!$E:$E,'Each Gender Events'!AM$2)*'Medal values'!$B$1
+ COUNTIFS('Official Medal Table'!$G:$G,'Each Gender Events'!$A73,'Official Medal Table'!$C:$C,'Each Gender Events'!AM$1,'Official Medal Table'!$E:$E,'Each Gender Events'!AM$2)*'Medal values'!$B$2
+ COUNTIFS('Official Medal Table'!$H:$H,'Each Gender Events'!$A73,'Official Medal Table'!$C:$C,'Each Gender Events'!AM$1,'Official Medal Table'!$E:$E,'Each Gender Events'!AM$2)*'Medal values'!$B$3
+ COUNTIFS('Official Medal Table'!$I:$I,'Each Gender Events'!$A73,'Official Medal Table'!$C:$C,'Each Gender Events'!AM$1,'Official Medal Table'!$E:$E,'Each Gender Events'!AM$2)*'Medal values'!$B$3
+ COUNTIFS('Official Medal Table'!$F:$F,'Each Gender Events'!$A73,'Official Medal Table'!$C:$C,'Each Gender Events'!AM$1,'Official Medal Table'!$E:$E,"Mixed")*'Medal values'!$B$1/2
+ COUNTIFS('Official Medal Table'!$G:$G,'Each Gender Events'!$A73,'Official Medal Table'!$C:$C,'Each Gender Events'!AM$1,'Official Medal Table'!$E:$E,"Mixed")*'Medal values'!$B$2/2
+ COUNTIFS('Official Medal Table'!$H:$H,'Each Gender Events'!$A73,'Official Medal Table'!$C:$C,'Each Gender Events'!AM$1,'Official Medal Table'!$E:$E,"Mixed")*'Medal values'!$B$3/2
+ COUNTIFS('Official Medal Table'!$I:$I,'Each Gender Events'!$A73,'Official Medal Table'!$C:$C,'Each Gender Events'!AM$1,'Official Medal Table'!$E:$E,"Mixed")*'Medal values'!$B$3/2</f>
        <v>0</v>
      </c>
      <c r="AN73">
        <f>COUNTIFS('Official Medal Table'!$F:$F,'Each Gender Events'!$A73,'Official Medal Table'!$C:$C,'Each Gender Events'!AN$1,'Official Medal Table'!$E:$E,'Each Gender Events'!AN$2)*'Medal values'!$B$1
+ COUNTIFS('Official Medal Table'!$G:$G,'Each Gender Events'!$A73,'Official Medal Table'!$C:$C,'Each Gender Events'!AN$1,'Official Medal Table'!$E:$E,'Each Gender Events'!AN$2)*'Medal values'!$B$2
+ COUNTIFS('Official Medal Table'!$H:$H,'Each Gender Events'!$A73,'Official Medal Table'!$C:$C,'Each Gender Events'!AN$1,'Official Medal Table'!$E:$E,'Each Gender Events'!AN$2)*'Medal values'!$B$3
+ COUNTIFS('Official Medal Table'!$I:$I,'Each Gender Events'!$A73,'Official Medal Table'!$C:$C,'Each Gender Events'!AN$1,'Official Medal Table'!$E:$E,'Each Gender Events'!AN$2)*'Medal values'!$B$3
+ COUNTIFS('Official Medal Table'!$F:$F,'Each Gender Events'!$A73,'Official Medal Table'!$C:$C,'Each Gender Events'!AN$1,'Official Medal Table'!$E:$E,"Mixed")*'Medal values'!$B$1/2
+ COUNTIFS('Official Medal Table'!$G:$G,'Each Gender Events'!$A73,'Official Medal Table'!$C:$C,'Each Gender Events'!AN$1,'Official Medal Table'!$E:$E,"Mixed")*'Medal values'!$B$2/2
+ COUNTIFS('Official Medal Table'!$H:$H,'Each Gender Events'!$A73,'Official Medal Table'!$C:$C,'Each Gender Events'!AN$1,'Official Medal Table'!$E:$E,"Mixed")*'Medal values'!$B$3/2
+ COUNTIFS('Official Medal Table'!$I:$I,'Each Gender Events'!$A73,'Official Medal Table'!$C:$C,'Each Gender Events'!AN$1,'Official Medal Table'!$E:$E,"Mixed")*'Medal values'!$B$3/2</f>
        <v>0</v>
      </c>
      <c r="AO73">
        <f>COUNTIFS('Official Medal Table'!$F:$F,'Each Gender Events'!$A73,'Official Medal Table'!$C:$C,'Each Gender Events'!AO$1,'Official Medal Table'!$E:$E,'Each Gender Events'!AO$2)*'Medal values'!$B$1
+ COUNTIFS('Official Medal Table'!$G:$G,'Each Gender Events'!$A73,'Official Medal Table'!$C:$C,'Each Gender Events'!AO$1,'Official Medal Table'!$E:$E,'Each Gender Events'!AO$2)*'Medal values'!$B$2
+ COUNTIFS('Official Medal Table'!$H:$H,'Each Gender Events'!$A73,'Official Medal Table'!$C:$C,'Each Gender Events'!AO$1,'Official Medal Table'!$E:$E,'Each Gender Events'!AO$2)*'Medal values'!$B$3
+ COUNTIFS('Official Medal Table'!$I:$I,'Each Gender Events'!$A73,'Official Medal Table'!$C:$C,'Each Gender Events'!AO$1,'Official Medal Table'!$E:$E,'Each Gender Events'!AO$2)*'Medal values'!$B$3
+ COUNTIFS('Official Medal Table'!$F:$F,'Each Gender Events'!$A73,'Official Medal Table'!$C:$C,'Each Gender Events'!AO$1,'Official Medal Table'!$E:$E,"Mixed")*'Medal values'!$B$1/2
+ COUNTIFS('Official Medal Table'!$G:$G,'Each Gender Events'!$A73,'Official Medal Table'!$C:$C,'Each Gender Events'!AO$1,'Official Medal Table'!$E:$E,"Mixed")*'Medal values'!$B$2/2
+ COUNTIFS('Official Medal Table'!$H:$H,'Each Gender Events'!$A73,'Official Medal Table'!$C:$C,'Each Gender Events'!AO$1,'Official Medal Table'!$E:$E,"Mixed")*'Medal values'!$B$3/2
+ COUNTIFS('Official Medal Table'!$I:$I,'Each Gender Events'!$A73,'Official Medal Table'!$C:$C,'Each Gender Events'!AO$1,'Official Medal Table'!$E:$E,"Mixed")*'Medal values'!$B$3/2</f>
        <v>0</v>
      </c>
      <c r="AP73">
        <f>COUNTIFS('Official Medal Table'!$F:$F,'Each Gender Events'!$A73,'Official Medal Table'!$C:$C,'Each Gender Events'!AP$1,'Official Medal Table'!$E:$E,'Each Gender Events'!AP$2)*'Medal values'!$B$1
+ COUNTIFS('Official Medal Table'!$G:$G,'Each Gender Events'!$A73,'Official Medal Table'!$C:$C,'Each Gender Events'!AP$1,'Official Medal Table'!$E:$E,'Each Gender Events'!AP$2)*'Medal values'!$B$2
+ COUNTIFS('Official Medal Table'!$H:$H,'Each Gender Events'!$A73,'Official Medal Table'!$C:$C,'Each Gender Events'!AP$1,'Official Medal Table'!$E:$E,'Each Gender Events'!AP$2)*'Medal values'!$B$3
+ COUNTIFS('Official Medal Table'!$I:$I,'Each Gender Events'!$A73,'Official Medal Table'!$C:$C,'Each Gender Events'!AP$1,'Official Medal Table'!$E:$E,'Each Gender Events'!AP$2)*'Medal values'!$B$3
+ COUNTIFS('Official Medal Table'!$F:$F,'Each Gender Events'!$A73,'Official Medal Table'!$C:$C,'Each Gender Events'!AP$1,'Official Medal Table'!$E:$E,"Mixed")*'Medal values'!$B$1/2
+ COUNTIFS('Official Medal Table'!$G:$G,'Each Gender Events'!$A73,'Official Medal Table'!$C:$C,'Each Gender Events'!AP$1,'Official Medal Table'!$E:$E,"Mixed")*'Medal values'!$B$2/2
+ COUNTIFS('Official Medal Table'!$H:$H,'Each Gender Events'!$A73,'Official Medal Table'!$C:$C,'Each Gender Events'!AP$1,'Official Medal Table'!$E:$E,"Mixed")*'Medal values'!$B$3/2
+ COUNTIFS('Official Medal Table'!$I:$I,'Each Gender Events'!$A73,'Official Medal Table'!$C:$C,'Each Gender Events'!AP$1,'Official Medal Table'!$E:$E,"Mixed")*'Medal values'!$B$3/2</f>
        <v>0</v>
      </c>
      <c r="AQ73">
        <f>COUNTIFS('Official Medal Table'!$F:$F,'Each Gender Events'!$A73,'Official Medal Table'!$C:$C,'Each Gender Events'!AQ$1,'Official Medal Table'!$E:$E,'Each Gender Events'!AQ$2)*'Medal values'!$B$1
+ COUNTIFS('Official Medal Table'!$G:$G,'Each Gender Events'!$A73,'Official Medal Table'!$C:$C,'Each Gender Events'!AQ$1,'Official Medal Table'!$E:$E,'Each Gender Events'!AQ$2)*'Medal values'!$B$2
+ COUNTIFS('Official Medal Table'!$H:$H,'Each Gender Events'!$A73,'Official Medal Table'!$C:$C,'Each Gender Events'!AQ$1,'Official Medal Table'!$E:$E,'Each Gender Events'!AQ$2)*'Medal values'!$B$3
+ COUNTIFS('Official Medal Table'!$I:$I,'Each Gender Events'!$A73,'Official Medal Table'!$C:$C,'Each Gender Events'!AQ$1,'Official Medal Table'!$E:$E,'Each Gender Events'!AQ$2)*'Medal values'!$B$3
+ COUNTIFS('Official Medal Table'!$F:$F,'Each Gender Events'!$A73,'Official Medal Table'!$C:$C,'Each Gender Events'!AQ$1,'Official Medal Table'!$E:$E,"Mixed")*'Medal values'!$B$1/2
+ COUNTIFS('Official Medal Table'!$G:$G,'Each Gender Events'!$A73,'Official Medal Table'!$C:$C,'Each Gender Events'!AQ$1,'Official Medal Table'!$E:$E,"Mixed")*'Medal values'!$B$2/2
+ COUNTIFS('Official Medal Table'!$H:$H,'Each Gender Events'!$A73,'Official Medal Table'!$C:$C,'Each Gender Events'!AQ$1,'Official Medal Table'!$E:$E,"Mixed")*'Medal values'!$B$3/2
+ COUNTIFS('Official Medal Table'!$I:$I,'Each Gender Events'!$A73,'Official Medal Table'!$C:$C,'Each Gender Events'!AQ$1,'Official Medal Table'!$E:$E,"Mixed")*'Medal values'!$B$3/2</f>
        <v>0</v>
      </c>
      <c r="AR73">
        <f>COUNTIFS('Official Medal Table'!$F:$F,'Each Gender Events'!$A73,'Official Medal Table'!$C:$C,'Each Gender Events'!AR$1,'Official Medal Table'!$E:$E,'Each Gender Events'!AR$2)*'Medal values'!$B$1
+ COUNTIFS('Official Medal Table'!$G:$G,'Each Gender Events'!$A73,'Official Medal Table'!$C:$C,'Each Gender Events'!AR$1,'Official Medal Table'!$E:$E,'Each Gender Events'!AR$2)*'Medal values'!$B$2
+ COUNTIFS('Official Medal Table'!$H:$H,'Each Gender Events'!$A73,'Official Medal Table'!$C:$C,'Each Gender Events'!AR$1,'Official Medal Table'!$E:$E,'Each Gender Events'!AR$2)*'Medal values'!$B$3
+ COUNTIFS('Official Medal Table'!$I:$I,'Each Gender Events'!$A73,'Official Medal Table'!$C:$C,'Each Gender Events'!AR$1,'Official Medal Table'!$E:$E,'Each Gender Events'!AR$2)*'Medal values'!$B$3
+ COUNTIFS('Official Medal Table'!$F:$F,'Each Gender Events'!$A73,'Official Medal Table'!$C:$C,'Each Gender Events'!AR$1,'Official Medal Table'!$E:$E,"Mixed")*'Medal values'!$B$1/2
+ COUNTIFS('Official Medal Table'!$G:$G,'Each Gender Events'!$A73,'Official Medal Table'!$C:$C,'Each Gender Events'!AR$1,'Official Medal Table'!$E:$E,"Mixed")*'Medal values'!$B$2/2
+ COUNTIFS('Official Medal Table'!$H:$H,'Each Gender Events'!$A73,'Official Medal Table'!$C:$C,'Each Gender Events'!AR$1,'Official Medal Table'!$E:$E,"Mixed")*'Medal values'!$B$3/2
+ COUNTIFS('Official Medal Table'!$I:$I,'Each Gender Events'!$A73,'Official Medal Table'!$C:$C,'Each Gender Events'!AR$1,'Official Medal Table'!$E:$E,"Mixed")*'Medal values'!$B$3/2</f>
        <v>0</v>
      </c>
      <c r="AS73">
        <f>COUNTIFS('Official Medal Table'!$F:$F,'Each Gender Events'!$A73,'Official Medal Table'!$C:$C,'Each Gender Events'!AS$1,'Official Medal Table'!$E:$E,'Each Gender Events'!AS$2)*'Medal values'!$B$1
+ COUNTIFS('Official Medal Table'!$G:$G,'Each Gender Events'!$A73,'Official Medal Table'!$C:$C,'Each Gender Events'!AS$1,'Official Medal Table'!$E:$E,'Each Gender Events'!AS$2)*'Medal values'!$B$2
+ COUNTIFS('Official Medal Table'!$H:$H,'Each Gender Events'!$A73,'Official Medal Table'!$C:$C,'Each Gender Events'!AS$1,'Official Medal Table'!$E:$E,'Each Gender Events'!AS$2)*'Medal values'!$B$3
+ COUNTIFS('Official Medal Table'!$I:$I,'Each Gender Events'!$A73,'Official Medal Table'!$C:$C,'Each Gender Events'!AS$1,'Official Medal Table'!$E:$E,'Each Gender Events'!AS$2)*'Medal values'!$B$3
+ COUNTIFS('Official Medal Table'!$F:$F,'Each Gender Events'!$A73,'Official Medal Table'!$C:$C,'Each Gender Events'!AS$1,'Official Medal Table'!$E:$E,"Mixed")*'Medal values'!$B$1/2
+ COUNTIFS('Official Medal Table'!$G:$G,'Each Gender Events'!$A73,'Official Medal Table'!$C:$C,'Each Gender Events'!AS$1,'Official Medal Table'!$E:$E,"Mixed")*'Medal values'!$B$2/2
+ COUNTIFS('Official Medal Table'!$H:$H,'Each Gender Events'!$A73,'Official Medal Table'!$C:$C,'Each Gender Events'!AS$1,'Official Medal Table'!$E:$E,"Mixed")*'Medal values'!$B$3/2
+ COUNTIFS('Official Medal Table'!$I:$I,'Each Gender Events'!$A73,'Official Medal Table'!$C:$C,'Each Gender Events'!AS$1,'Official Medal Table'!$E:$E,"Mixed")*'Medal values'!$B$3/2</f>
        <v>0</v>
      </c>
      <c r="AT73">
        <f>COUNTIFS('Official Medal Table'!$F:$F,'Each Gender Events'!$A73,'Official Medal Table'!$C:$C,'Each Gender Events'!AT$1,'Official Medal Table'!$E:$E,'Each Gender Events'!AT$2)*'Medal values'!$B$1
+ COUNTIFS('Official Medal Table'!$G:$G,'Each Gender Events'!$A73,'Official Medal Table'!$C:$C,'Each Gender Events'!AT$1,'Official Medal Table'!$E:$E,'Each Gender Events'!AT$2)*'Medal values'!$B$2
+ COUNTIFS('Official Medal Table'!$H:$H,'Each Gender Events'!$A73,'Official Medal Table'!$C:$C,'Each Gender Events'!AT$1,'Official Medal Table'!$E:$E,'Each Gender Events'!AT$2)*'Medal values'!$B$3
+ COUNTIFS('Official Medal Table'!$I:$I,'Each Gender Events'!$A73,'Official Medal Table'!$C:$C,'Each Gender Events'!AT$1,'Official Medal Table'!$E:$E,'Each Gender Events'!AT$2)*'Medal values'!$B$3
+ COUNTIFS('Official Medal Table'!$F:$F,'Each Gender Events'!$A73,'Official Medal Table'!$C:$C,'Each Gender Events'!AT$1,'Official Medal Table'!$E:$E,"Mixed")*'Medal values'!$B$1/2
+ COUNTIFS('Official Medal Table'!$G:$G,'Each Gender Events'!$A73,'Official Medal Table'!$C:$C,'Each Gender Events'!AT$1,'Official Medal Table'!$E:$E,"Mixed")*'Medal values'!$B$2/2
+ COUNTIFS('Official Medal Table'!$H:$H,'Each Gender Events'!$A73,'Official Medal Table'!$C:$C,'Each Gender Events'!AT$1,'Official Medal Table'!$E:$E,"Mixed")*'Medal values'!$B$3/2
+ COUNTIFS('Official Medal Table'!$I:$I,'Each Gender Events'!$A73,'Official Medal Table'!$C:$C,'Each Gender Events'!AT$1,'Official Medal Table'!$E:$E,"Mixed")*'Medal values'!$B$3/2</f>
        <v>0</v>
      </c>
      <c r="AU73">
        <f>COUNTIFS('Official Medal Table'!$F:$F,'Each Gender Events'!$A73,'Official Medal Table'!$C:$C,'Each Gender Events'!AU$1,'Official Medal Table'!$E:$E,'Each Gender Events'!AU$2)*'Medal values'!$B$1
+ COUNTIFS('Official Medal Table'!$G:$G,'Each Gender Events'!$A73,'Official Medal Table'!$C:$C,'Each Gender Events'!AU$1,'Official Medal Table'!$E:$E,'Each Gender Events'!AU$2)*'Medal values'!$B$2
+ COUNTIFS('Official Medal Table'!$H:$H,'Each Gender Events'!$A73,'Official Medal Table'!$C:$C,'Each Gender Events'!AU$1,'Official Medal Table'!$E:$E,'Each Gender Events'!AU$2)*'Medal values'!$B$3
+ COUNTIFS('Official Medal Table'!$I:$I,'Each Gender Events'!$A73,'Official Medal Table'!$C:$C,'Each Gender Events'!AU$1,'Official Medal Table'!$E:$E,'Each Gender Events'!AU$2)*'Medal values'!$B$3
+ COUNTIFS('Official Medal Table'!$F:$F,'Each Gender Events'!$A73,'Official Medal Table'!$C:$C,'Each Gender Events'!AU$1,'Official Medal Table'!$E:$E,"Mixed")*'Medal values'!$B$1/2
+ COUNTIFS('Official Medal Table'!$G:$G,'Each Gender Events'!$A73,'Official Medal Table'!$C:$C,'Each Gender Events'!AU$1,'Official Medal Table'!$E:$E,"Mixed")*'Medal values'!$B$2/2
+ COUNTIFS('Official Medal Table'!$H:$H,'Each Gender Events'!$A73,'Official Medal Table'!$C:$C,'Each Gender Events'!AU$1,'Official Medal Table'!$E:$E,"Mixed")*'Medal values'!$B$3/2
+ COUNTIFS('Official Medal Table'!$I:$I,'Each Gender Events'!$A73,'Official Medal Table'!$C:$C,'Each Gender Events'!AU$1,'Official Medal Table'!$E:$E,"Mixed")*'Medal values'!$B$3/2</f>
        <v>0</v>
      </c>
      <c r="AV73">
        <f>COUNTIFS('Official Medal Table'!$F:$F,'Each Gender Events'!$A73,'Official Medal Table'!$C:$C,'Each Gender Events'!AV$1,'Official Medal Table'!$E:$E,'Each Gender Events'!AV$2)*'Medal values'!$B$1
+ COUNTIFS('Official Medal Table'!$G:$G,'Each Gender Events'!$A73,'Official Medal Table'!$C:$C,'Each Gender Events'!AV$1,'Official Medal Table'!$E:$E,'Each Gender Events'!AV$2)*'Medal values'!$B$2
+ COUNTIFS('Official Medal Table'!$H:$H,'Each Gender Events'!$A73,'Official Medal Table'!$C:$C,'Each Gender Events'!AV$1,'Official Medal Table'!$E:$E,'Each Gender Events'!AV$2)*'Medal values'!$B$3
+ COUNTIFS('Official Medal Table'!$I:$I,'Each Gender Events'!$A73,'Official Medal Table'!$C:$C,'Each Gender Events'!AV$1,'Official Medal Table'!$E:$E,'Each Gender Events'!AV$2)*'Medal values'!$B$3
+ COUNTIFS('Official Medal Table'!$F:$F,'Each Gender Events'!$A73,'Official Medal Table'!$C:$C,'Each Gender Events'!AV$1,'Official Medal Table'!$E:$E,"Mixed")*'Medal values'!$B$1/2
+ COUNTIFS('Official Medal Table'!$G:$G,'Each Gender Events'!$A73,'Official Medal Table'!$C:$C,'Each Gender Events'!AV$1,'Official Medal Table'!$E:$E,"Mixed")*'Medal values'!$B$2/2
+ COUNTIFS('Official Medal Table'!$H:$H,'Each Gender Events'!$A73,'Official Medal Table'!$C:$C,'Each Gender Events'!AV$1,'Official Medal Table'!$E:$E,"Mixed")*'Medal values'!$B$3/2
+ COUNTIFS('Official Medal Table'!$I:$I,'Each Gender Events'!$A73,'Official Medal Table'!$C:$C,'Each Gender Events'!AV$1,'Official Medal Table'!$E:$E,"Mixed")*'Medal values'!$B$3/2</f>
        <v>0</v>
      </c>
      <c r="AW73">
        <f>COUNTIFS('Official Medal Table'!$F:$F,'Each Gender Events'!$A73,'Official Medal Table'!$C:$C,'Each Gender Events'!AW$1,'Official Medal Table'!$E:$E,'Each Gender Events'!AW$2)*'Medal values'!$B$1
+ COUNTIFS('Official Medal Table'!$G:$G,'Each Gender Events'!$A73,'Official Medal Table'!$C:$C,'Each Gender Events'!AW$1,'Official Medal Table'!$E:$E,'Each Gender Events'!AW$2)*'Medal values'!$B$2
+ COUNTIFS('Official Medal Table'!$H:$H,'Each Gender Events'!$A73,'Official Medal Table'!$C:$C,'Each Gender Events'!AW$1,'Official Medal Table'!$E:$E,'Each Gender Events'!AW$2)*'Medal values'!$B$3
+ COUNTIFS('Official Medal Table'!$I:$I,'Each Gender Events'!$A73,'Official Medal Table'!$C:$C,'Each Gender Events'!AW$1,'Official Medal Table'!$E:$E,'Each Gender Events'!AW$2)*'Medal values'!$B$3
+ COUNTIFS('Official Medal Table'!$F:$F,'Each Gender Events'!$A73,'Official Medal Table'!$C:$C,'Each Gender Events'!AW$1,'Official Medal Table'!$E:$E,"Mixed")*'Medal values'!$B$1/2
+ COUNTIFS('Official Medal Table'!$G:$G,'Each Gender Events'!$A73,'Official Medal Table'!$C:$C,'Each Gender Events'!AW$1,'Official Medal Table'!$E:$E,"Mixed")*'Medal values'!$B$2/2
+ COUNTIFS('Official Medal Table'!$H:$H,'Each Gender Events'!$A73,'Official Medal Table'!$C:$C,'Each Gender Events'!AW$1,'Official Medal Table'!$E:$E,"Mixed")*'Medal values'!$B$3/2
+ COUNTIFS('Official Medal Table'!$I:$I,'Each Gender Events'!$A73,'Official Medal Table'!$C:$C,'Each Gender Events'!AW$1,'Official Medal Table'!$E:$E,"Mixed")*'Medal values'!$B$3/2</f>
        <v>0</v>
      </c>
      <c r="AX73">
        <f>COUNTIFS('Official Medal Table'!$F:$F,'Each Gender Events'!$A73,'Official Medal Table'!$C:$C,'Each Gender Events'!AX$1,'Official Medal Table'!$E:$E,'Each Gender Events'!AX$2)*'Medal values'!$B$1
+ COUNTIFS('Official Medal Table'!$G:$G,'Each Gender Events'!$A73,'Official Medal Table'!$C:$C,'Each Gender Events'!AX$1,'Official Medal Table'!$E:$E,'Each Gender Events'!AX$2)*'Medal values'!$B$2
+ COUNTIFS('Official Medal Table'!$H:$H,'Each Gender Events'!$A73,'Official Medal Table'!$C:$C,'Each Gender Events'!AX$1,'Official Medal Table'!$E:$E,'Each Gender Events'!AX$2)*'Medal values'!$B$3
+ COUNTIFS('Official Medal Table'!$I:$I,'Each Gender Events'!$A73,'Official Medal Table'!$C:$C,'Each Gender Events'!AX$1,'Official Medal Table'!$E:$E,'Each Gender Events'!AX$2)*'Medal values'!$B$3
+ COUNTIFS('Official Medal Table'!$F:$F,'Each Gender Events'!$A73,'Official Medal Table'!$C:$C,'Each Gender Events'!AX$1,'Official Medal Table'!$E:$E,"Mixed")*'Medal values'!$B$1/2
+ COUNTIFS('Official Medal Table'!$G:$G,'Each Gender Events'!$A73,'Official Medal Table'!$C:$C,'Each Gender Events'!AX$1,'Official Medal Table'!$E:$E,"Mixed")*'Medal values'!$B$2/2
+ COUNTIFS('Official Medal Table'!$H:$H,'Each Gender Events'!$A73,'Official Medal Table'!$C:$C,'Each Gender Events'!AX$1,'Official Medal Table'!$E:$E,"Mixed")*'Medal values'!$B$3/2
+ COUNTIFS('Official Medal Table'!$I:$I,'Each Gender Events'!$A73,'Official Medal Table'!$C:$C,'Each Gender Events'!AX$1,'Official Medal Table'!$E:$E,"Mixed")*'Medal values'!$B$3/2</f>
        <v>0</v>
      </c>
      <c r="AY73">
        <f>COUNTIFS('Official Medal Table'!$F:$F,'Each Gender Events'!$A73,'Official Medal Table'!$C:$C,'Each Gender Events'!AY$1,'Official Medal Table'!$E:$E,'Each Gender Events'!AY$2)*'Medal values'!$B$1
+ COUNTIFS('Official Medal Table'!$G:$G,'Each Gender Events'!$A73,'Official Medal Table'!$C:$C,'Each Gender Events'!AY$1,'Official Medal Table'!$E:$E,'Each Gender Events'!AY$2)*'Medal values'!$B$2
+ COUNTIFS('Official Medal Table'!$H:$H,'Each Gender Events'!$A73,'Official Medal Table'!$C:$C,'Each Gender Events'!AY$1,'Official Medal Table'!$E:$E,'Each Gender Events'!AY$2)*'Medal values'!$B$3
+ COUNTIFS('Official Medal Table'!$I:$I,'Each Gender Events'!$A73,'Official Medal Table'!$C:$C,'Each Gender Events'!AY$1,'Official Medal Table'!$E:$E,'Each Gender Events'!AY$2)*'Medal values'!$B$3
+ COUNTIFS('Official Medal Table'!$F:$F,'Each Gender Events'!$A73,'Official Medal Table'!$C:$C,'Each Gender Events'!AY$1,'Official Medal Table'!$E:$E,"Mixed")*'Medal values'!$B$1/2
+ COUNTIFS('Official Medal Table'!$G:$G,'Each Gender Events'!$A73,'Official Medal Table'!$C:$C,'Each Gender Events'!AY$1,'Official Medal Table'!$E:$E,"Mixed")*'Medal values'!$B$2/2
+ COUNTIFS('Official Medal Table'!$H:$H,'Each Gender Events'!$A73,'Official Medal Table'!$C:$C,'Each Gender Events'!AY$1,'Official Medal Table'!$E:$E,"Mixed")*'Medal values'!$B$3/2
+ COUNTIFS('Official Medal Table'!$I:$I,'Each Gender Events'!$A73,'Official Medal Table'!$C:$C,'Each Gender Events'!AY$1,'Official Medal Table'!$E:$E,"Mixed")*'Medal values'!$B$3/2</f>
        <v>0</v>
      </c>
      <c r="AZ73">
        <f>COUNTIFS('Official Medal Table'!$F:$F,'Each Gender Events'!$A73,'Official Medal Table'!$C:$C,'Each Gender Events'!AZ$1,'Official Medal Table'!$E:$E,'Each Gender Events'!AZ$2)*'Medal values'!$B$1
+ COUNTIFS('Official Medal Table'!$G:$G,'Each Gender Events'!$A73,'Official Medal Table'!$C:$C,'Each Gender Events'!AZ$1,'Official Medal Table'!$E:$E,'Each Gender Events'!AZ$2)*'Medal values'!$B$2
+ COUNTIFS('Official Medal Table'!$H:$H,'Each Gender Events'!$A73,'Official Medal Table'!$C:$C,'Each Gender Events'!AZ$1,'Official Medal Table'!$E:$E,'Each Gender Events'!AZ$2)*'Medal values'!$B$3
+ COUNTIFS('Official Medal Table'!$I:$I,'Each Gender Events'!$A73,'Official Medal Table'!$C:$C,'Each Gender Events'!AZ$1,'Official Medal Table'!$E:$E,'Each Gender Events'!AZ$2)*'Medal values'!$B$3
+ COUNTIFS('Official Medal Table'!$F:$F,'Each Gender Events'!$A73,'Official Medal Table'!$C:$C,'Each Gender Events'!AZ$1,'Official Medal Table'!$E:$E,"Mixed")*'Medal values'!$B$1/2
+ COUNTIFS('Official Medal Table'!$G:$G,'Each Gender Events'!$A73,'Official Medal Table'!$C:$C,'Each Gender Events'!AZ$1,'Official Medal Table'!$E:$E,"Mixed")*'Medal values'!$B$2/2
+ COUNTIFS('Official Medal Table'!$H:$H,'Each Gender Events'!$A73,'Official Medal Table'!$C:$C,'Each Gender Events'!AZ$1,'Official Medal Table'!$E:$E,"Mixed")*'Medal values'!$B$3/2
+ COUNTIFS('Official Medal Table'!$I:$I,'Each Gender Events'!$A73,'Official Medal Table'!$C:$C,'Each Gender Events'!AZ$1,'Official Medal Table'!$E:$E,"Mixed")*'Medal values'!$B$3/2</f>
        <v>0</v>
      </c>
      <c r="BA73">
        <f>COUNTIFS('Official Medal Table'!$F:$F,'Each Gender Events'!$A73,'Official Medal Table'!$C:$C,'Each Gender Events'!BA$1,'Official Medal Table'!$E:$E,'Each Gender Events'!BA$2)*'Medal values'!$B$1
+ COUNTIFS('Official Medal Table'!$G:$G,'Each Gender Events'!$A73,'Official Medal Table'!$C:$C,'Each Gender Events'!BA$1,'Official Medal Table'!$E:$E,'Each Gender Events'!BA$2)*'Medal values'!$B$2
+ COUNTIFS('Official Medal Table'!$H:$H,'Each Gender Events'!$A73,'Official Medal Table'!$C:$C,'Each Gender Events'!BA$1,'Official Medal Table'!$E:$E,'Each Gender Events'!BA$2)*'Medal values'!$B$3
+ COUNTIFS('Official Medal Table'!$I:$I,'Each Gender Events'!$A73,'Official Medal Table'!$C:$C,'Each Gender Events'!BA$1,'Official Medal Table'!$E:$E,'Each Gender Events'!BA$2)*'Medal values'!$B$3
+ COUNTIFS('Official Medal Table'!$F:$F,'Each Gender Events'!$A73,'Official Medal Table'!$C:$C,'Each Gender Events'!BA$1,'Official Medal Table'!$E:$E,"Mixed")*'Medal values'!$B$1/2
+ COUNTIFS('Official Medal Table'!$G:$G,'Each Gender Events'!$A73,'Official Medal Table'!$C:$C,'Each Gender Events'!BA$1,'Official Medal Table'!$E:$E,"Mixed")*'Medal values'!$B$2/2
+ COUNTIFS('Official Medal Table'!$H:$H,'Each Gender Events'!$A73,'Official Medal Table'!$C:$C,'Each Gender Events'!BA$1,'Official Medal Table'!$E:$E,"Mixed")*'Medal values'!$B$3/2
+ COUNTIFS('Official Medal Table'!$I:$I,'Each Gender Events'!$A73,'Official Medal Table'!$C:$C,'Each Gender Events'!BA$1,'Official Medal Table'!$E:$E,"Mixed")*'Medal values'!$B$3/2</f>
        <v>0</v>
      </c>
      <c r="BB73">
        <f>COUNTIFS('Official Medal Table'!$F:$F,'Each Gender Events'!$A73,'Official Medal Table'!$C:$C,'Each Gender Events'!BB$1,'Official Medal Table'!$E:$E,'Each Gender Events'!BB$2)*'Medal values'!$B$1
+ COUNTIFS('Official Medal Table'!$G:$G,'Each Gender Events'!$A73,'Official Medal Table'!$C:$C,'Each Gender Events'!BB$1,'Official Medal Table'!$E:$E,'Each Gender Events'!BB$2)*'Medal values'!$B$2
+ COUNTIFS('Official Medal Table'!$H:$H,'Each Gender Events'!$A73,'Official Medal Table'!$C:$C,'Each Gender Events'!BB$1,'Official Medal Table'!$E:$E,'Each Gender Events'!BB$2)*'Medal values'!$B$3
+ COUNTIFS('Official Medal Table'!$I:$I,'Each Gender Events'!$A73,'Official Medal Table'!$C:$C,'Each Gender Events'!BB$1,'Official Medal Table'!$E:$E,'Each Gender Events'!BB$2)*'Medal values'!$B$3
+ COUNTIFS('Official Medal Table'!$F:$F,'Each Gender Events'!$A73,'Official Medal Table'!$C:$C,'Each Gender Events'!BB$1,'Official Medal Table'!$E:$E,"Mixed")*'Medal values'!$B$1/2
+ COUNTIFS('Official Medal Table'!$G:$G,'Each Gender Events'!$A73,'Official Medal Table'!$C:$C,'Each Gender Events'!BB$1,'Official Medal Table'!$E:$E,"Mixed")*'Medal values'!$B$2/2
+ COUNTIFS('Official Medal Table'!$H:$H,'Each Gender Events'!$A73,'Official Medal Table'!$C:$C,'Each Gender Events'!BB$1,'Official Medal Table'!$E:$E,"Mixed")*'Medal values'!$B$3/2
+ COUNTIFS('Official Medal Table'!$I:$I,'Each Gender Events'!$A73,'Official Medal Table'!$C:$C,'Each Gender Events'!BB$1,'Official Medal Table'!$E:$E,"Mixed")*'Medal values'!$B$3/2</f>
        <v>0</v>
      </c>
      <c r="BC73">
        <f>COUNTIFS('Official Medal Table'!$F:$F,'Each Gender Events'!$A73,'Official Medal Table'!$C:$C,'Each Gender Events'!BC$1,'Official Medal Table'!$E:$E,'Each Gender Events'!BC$2)*'Medal values'!$B$1
+ COUNTIFS('Official Medal Table'!$G:$G,'Each Gender Events'!$A73,'Official Medal Table'!$C:$C,'Each Gender Events'!BC$1,'Official Medal Table'!$E:$E,'Each Gender Events'!BC$2)*'Medal values'!$B$2
+ COUNTIFS('Official Medal Table'!$H:$H,'Each Gender Events'!$A73,'Official Medal Table'!$C:$C,'Each Gender Events'!BC$1,'Official Medal Table'!$E:$E,'Each Gender Events'!BC$2)*'Medal values'!$B$3
+ COUNTIFS('Official Medal Table'!$I:$I,'Each Gender Events'!$A73,'Official Medal Table'!$C:$C,'Each Gender Events'!BC$1,'Official Medal Table'!$E:$E,'Each Gender Events'!BC$2)*'Medal values'!$B$3
+ COUNTIFS('Official Medal Table'!$F:$F,'Each Gender Events'!$A73,'Official Medal Table'!$C:$C,'Each Gender Events'!BC$1,'Official Medal Table'!$E:$E,"Mixed")*'Medal values'!$B$1/2
+ COUNTIFS('Official Medal Table'!$G:$G,'Each Gender Events'!$A73,'Official Medal Table'!$C:$C,'Each Gender Events'!BC$1,'Official Medal Table'!$E:$E,"Mixed")*'Medal values'!$B$2/2
+ COUNTIFS('Official Medal Table'!$H:$H,'Each Gender Events'!$A73,'Official Medal Table'!$C:$C,'Each Gender Events'!BC$1,'Official Medal Table'!$E:$E,"Mixed")*'Medal values'!$B$3/2
+ COUNTIFS('Official Medal Table'!$I:$I,'Each Gender Events'!$A73,'Official Medal Table'!$C:$C,'Each Gender Events'!BC$1,'Official Medal Table'!$E:$E,"Mixed")*'Medal values'!$B$3/2</f>
        <v>0</v>
      </c>
      <c r="BD73">
        <f>COUNTIFS('Official Medal Table'!$F:$F,'Each Gender Events'!$A73,'Official Medal Table'!$C:$C,'Each Gender Events'!BD$1,'Official Medal Table'!$E:$E,'Each Gender Events'!BD$2)*'Medal values'!$B$1
+ COUNTIFS('Official Medal Table'!$G:$G,'Each Gender Events'!$A73,'Official Medal Table'!$C:$C,'Each Gender Events'!BD$1,'Official Medal Table'!$E:$E,'Each Gender Events'!BD$2)*'Medal values'!$B$2
+ COUNTIFS('Official Medal Table'!$H:$H,'Each Gender Events'!$A73,'Official Medal Table'!$C:$C,'Each Gender Events'!BD$1,'Official Medal Table'!$E:$E,'Each Gender Events'!BD$2)*'Medal values'!$B$3
+ COUNTIFS('Official Medal Table'!$I:$I,'Each Gender Events'!$A73,'Official Medal Table'!$C:$C,'Each Gender Events'!BD$1,'Official Medal Table'!$E:$E,'Each Gender Events'!BD$2)*'Medal values'!$B$3
+ COUNTIFS('Official Medal Table'!$F:$F,'Each Gender Events'!$A73,'Official Medal Table'!$C:$C,'Each Gender Events'!BD$1,'Official Medal Table'!$E:$E,"Mixed")*'Medal values'!$B$1/2
+ COUNTIFS('Official Medal Table'!$G:$G,'Each Gender Events'!$A73,'Official Medal Table'!$C:$C,'Each Gender Events'!BD$1,'Official Medal Table'!$E:$E,"Mixed")*'Medal values'!$B$2/2
+ COUNTIFS('Official Medal Table'!$H:$H,'Each Gender Events'!$A73,'Official Medal Table'!$C:$C,'Each Gender Events'!BD$1,'Official Medal Table'!$E:$E,"Mixed")*'Medal values'!$B$3/2
+ COUNTIFS('Official Medal Table'!$I:$I,'Each Gender Events'!$A73,'Official Medal Table'!$C:$C,'Each Gender Events'!BD$1,'Official Medal Table'!$E:$E,"Mixed")*'Medal values'!$B$3/2</f>
        <v>0</v>
      </c>
      <c r="BE73">
        <f>COUNTIFS('Official Medal Table'!$F:$F,'Each Gender Events'!$A73,'Official Medal Table'!$C:$C,'Each Gender Events'!BE$1,'Official Medal Table'!$E:$E,'Each Gender Events'!BE$2)*'Medal values'!$B$1
+ COUNTIFS('Official Medal Table'!$G:$G,'Each Gender Events'!$A73,'Official Medal Table'!$C:$C,'Each Gender Events'!BE$1,'Official Medal Table'!$E:$E,'Each Gender Events'!BE$2)*'Medal values'!$B$2
+ COUNTIFS('Official Medal Table'!$H:$H,'Each Gender Events'!$A73,'Official Medal Table'!$C:$C,'Each Gender Events'!BE$1,'Official Medal Table'!$E:$E,'Each Gender Events'!BE$2)*'Medal values'!$B$3
+ COUNTIFS('Official Medal Table'!$I:$I,'Each Gender Events'!$A73,'Official Medal Table'!$C:$C,'Each Gender Events'!BE$1,'Official Medal Table'!$E:$E,'Each Gender Events'!BE$2)*'Medal values'!$B$3
+ COUNTIFS('Official Medal Table'!$F:$F,'Each Gender Events'!$A73,'Official Medal Table'!$C:$C,'Each Gender Events'!BE$1,'Official Medal Table'!$E:$E,"Mixed")*'Medal values'!$B$1/2
+ COUNTIFS('Official Medal Table'!$G:$G,'Each Gender Events'!$A73,'Official Medal Table'!$C:$C,'Each Gender Events'!BE$1,'Official Medal Table'!$E:$E,"Mixed")*'Medal values'!$B$2/2
+ COUNTIFS('Official Medal Table'!$H:$H,'Each Gender Events'!$A73,'Official Medal Table'!$C:$C,'Each Gender Events'!BE$1,'Official Medal Table'!$E:$E,"Mixed")*'Medal values'!$B$3/2
+ COUNTIFS('Official Medal Table'!$I:$I,'Each Gender Events'!$A73,'Official Medal Table'!$C:$C,'Each Gender Events'!BE$1,'Official Medal Table'!$E:$E,"Mixed")*'Medal values'!$B$3/2</f>
        <v>0</v>
      </c>
      <c r="BF73">
        <f>COUNTIFS('Official Medal Table'!$F:$F,'Each Gender Events'!$A73,'Official Medal Table'!$C:$C,'Each Gender Events'!BF$1,'Official Medal Table'!$E:$E,'Each Gender Events'!BF$2)*'Medal values'!$B$1
+ COUNTIFS('Official Medal Table'!$G:$G,'Each Gender Events'!$A73,'Official Medal Table'!$C:$C,'Each Gender Events'!BF$1,'Official Medal Table'!$E:$E,'Each Gender Events'!BF$2)*'Medal values'!$B$2
+ COUNTIFS('Official Medal Table'!$H:$H,'Each Gender Events'!$A73,'Official Medal Table'!$C:$C,'Each Gender Events'!BF$1,'Official Medal Table'!$E:$E,'Each Gender Events'!BF$2)*'Medal values'!$B$3
+ COUNTIFS('Official Medal Table'!$I:$I,'Each Gender Events'!$A73,'Official Medal Table'!$C:$C,'Each Gender Events'!BF$1,'Official Medal Table'!$E:$E,'Each Gender Events'!BF$2)*'Medal values'!$B$3
+ COUNTIFS('Official Medal Table'!$F:$F,'Each Gender Events'!$A73,'Official Medal Table'!$C:$C,'Each Gender Events'!BF$1,'Official Medal Table'!$E:$E,"Mixed")*'Medal values'!$B$1/2
+ COUNTIFS('Official Medal Table'!$G:$G,'Each Gender Events'!$A73,'Official Medal Table'!$C:$C,'Each Gender Events'!BF$1,'Official Medal Table'!$E:$E,"Mixed")*'Medal values'!$B$2/2
+ COUNTIFS('Official Medal Table'!$H:$H,'Each Gender Events'!$A73,'Official Medal Table'!$C:$C,'Each Gender Events'!BF$1,'Official Medal Table'!$E:$E,"Mixed")*'Medal values'!$B$3/2
+ COUNTIFS('Official Medal Table'!$I:$I,'Each Gender Events'!$A73,'Official Medal Table'!$C:$C,'Each Gender Events'!BF$1,'Official Medal Table'!$E:$E,"Mixed")*'Medal values'!$B$3/2</f>
        <v>0</v>
      </c>
      <c r="BG73">
        <f>COUNTIFS('Official Medal Table'!$F:$F,'Each Gender Events'!$A73,'Official Medal Table'!$C:$C,'Each Gender Events'!BG$1,'Official Medal Table'!$E:$E,'Each Gender Events'!BG$2)*'Medal values'!$B$1
+ COUNTIFS('Official Medal Table'!$G:$G,'Each Gender Events'!$A73,'Official Medal Table'!$C:$C,'Each Gender Events'!BG$1,'Official Medal Table'!$E:$E,'Each Gender Events'!BG$2)*'Medal values'!$B$2
+ COUNTIFS('Official Medal Table'!$H:$H,'Each Gender Events'!$A73,'Official Medal Table'!$C:$C,'Each Gender Events'!BG$1,'Official Medal Table'!$E:$E,'Each Gender Events'!BG$2)*'Medal values'!$B$3
+ COUNTIFS('Official Medal Table'!$I:$I,'Each Gender Events'!$A73,'Official Medal Table'!$C:$C,'Each Gender Events'!BG$1,'Official Medal Table'!$E:$E,'Each Gender Events'!BG$2)*'Medal values'!$B$3
+ COUNTIFS('Official Medal Table'!$F:$F,'Each Gender Events'!$A73,'Official Medal Table'!$C:$C,'Each Gender Events'!BG$1,'Official Medal Table'!$E:$E,"Mixed")*'Medal values'!$B$1/2
+ COUNTIFS('Official Medal Table'!$G:$G,'Each Gender Events'!$A73,'Official Medal Table'!$C:$C,'Each Gender Events'!BG$1,'Official Medal Table'!$E:$E,"Mixed")*'Medal values'!$B$2/2
+ COUNTIFS('Official Medal Table'!$H:$H,'Each Gender Events'!$A73,'Official Medal Table'!$C:$C,'Each Gender Events'!BG$1,'Official Medal Table'!$E:$E,"Mixed")*'Medal values'!$B$3/2
+ COUNTIFS('Official Medal Table'!$I:$I,'Each Gender Events'!$A73,'Official Medal Table'!$C:$C,'Each Gender Events'!BG$1,'Official Medal Table'!$E:$E,"Mixed")*'Medal values'!$B$3/2</f>
        <v>0</v>
      </c>
      <c r="BH73">
        <f>COUNTIFS('Official Medal Table'!$F:$F,'Each Gender Events'!$A73,'Official Medal Table'!$C:$C,'Each Gender Events'!BH$1,'Official Medal Table'!$E:$E,'Each Gender Events'!BH$2)*'Medal values'!$B$1
+ COUNTIFS('Official Medal Table'!$G:$G,'Each Gender Events'!$A73,'Official Medal Table'!$C:$C,'Each Gender Events'!BH$1,'Official Medal Table'!$E:$E,'Each Gender Events'!BH$2)*'Medal values'!$B$2
+ COUNTIFS('Official Medal Table'!$H:$H,'Each Gender Events'!$A73,'Official Medal Table'!$C:$C,'Each Gender Events'!BH$1,'Official Medal Table'!$E:$E,'Each Gender Events'!BH$2)*'Medal values'!$B$3
+ COUNTIFS('Official Medal Table'!$I:$I,'Each Gender Events'!$A73,'Official Medal Table'!$C:$C,'Each Gender Events'!BH$1,'Official Medal Table'!$E:$E,'Each Gender Events'!BH$2)*'Medal values'!$B$3
+ COUNTIFS('Official Medal Table'!$F:$F,'Each Gender Events'!$A73,'Official Medal Table'!$C:$C,'Each Gender Events'!BH$1,'Official Medal Table'!$E:$E,"Mixed")*'Medal values'!$B$1/2
+ COUNTIFS('Official Medal Table'!$G:$G,'Each Gender Events'!$A73,'Official Medal Table'!$C:$C,'Each Gender Events'!BH$1,'Official Medal Table'!$E:$E,"Mixed")*'Medal values'!$B$2/2
+ COUNTIFS('Official Medal Table'!$H:$H,'Each Gender Events'!$A73,'Official Medal Table'!$C:$C,'Each Gender Events'!BH$1,'Official Medal Table'!$E:$E,"Mixed")*'Medal values'!$B$3/2
+ COUNTIFS('Official Medal Table'!$I:$I,'Each Gender Events'!$A73,'Official Medal Table'!$C:$C,'Each Gender Events'!BH$1,'Official Medal Table'!$E:$E,"Mixed")*'Medal values'!$B$3/2</f>
        <v>0</v>
      </c>
      <c r="BI73">
        <f>COUNTIFS('Official Medal Table'!$F:$F,'Each Gender Events'!$A73,'Official Medal Table'!$C:$C,'Each Gender Events'!BI$1,'Official Medal Table'!$E:$E,'Each Gender Events'!BI$2)*'Medal values'!$B$1
+ COUNTIFS('Official Medal Table'!$G:$G,'Each Gender Events'!$A73,'Official Medal Table'!$C:$C,'Each Gender Events'!BI$1,'Official Medal Table'!$E:$E,'Each Gender Events'!BI$2)*'Medal values'!$B$2
+ COUNTIFS('Official Medal Table'!$H:$H,'Each Gender Events'!$A73,'Official Medal Table'!$C:$C,'Each Gender Events'!BI$1,'Official Medal Table'!$E:$E,'Each Gender Events'!BI$2)*'Medal values'!$B$3
+ COUNTIFS('Official Medal Table'!$I:$I,'Each Gender Events'!$A73,'Official Medal Table'!$C:$C,'Each Gender Events'!BI$1,'Official Medal Table'!$E:$E,'Each Gender Events'!BI$2)*'Medal values'!$B$3
+ COUNTIFS('Official Medal Table'!$F:$F,'Each Gender Events'!$A73,'Official Medal Table'!$C:$C,'Each Gender Events'!BI$1,'Official Medal Table'!$E:$E,"Mixed")*'Medal values'!$B$1/2
+ COUNTIFS('Official Medal Table'!$G:$G,'Each Gender Events'!$A73,'Official Medal Table'!$C:$C,'Each Gender Events'!BI$1,'Official Medal Table'!$E:$E,"Mixed")*'Medal values'!$B$2/2
+ COUNTIFS('Official Medal Table'!$H:$H,'Each Gender Events'!$A73,'Official Medal Table'!$C:$C,'Each Gender Events'!BI$1,'Official Medal Table'!$E:$E,"Mixed")*'Medal values'!$B$3/2
+ COUNTIFS('Official Medal Table'!$I:$I,'Each Gender Events'!$A73,'Official Medal Table'!$C:$C,'Each Gender Events'!BI$1,'Official Medal Table'!$E:$E,"Mixed")*'Medal values'!$B$3/2</f>
        <v>0</v>
      </c>
      <c r="BJ73">
        <f>COUNTIFS('Official Medal Table'!$F:$F,'Each Gender Events'!$A73,'Official Medal Table'!$C:$C,'Each Gender Events'!BJ$1,'Official Medal Table'!$E:$E,'Each Gender Events'!BJ$2)*'Medal values'!$B$1
+ COUNTIFS('Official Medal Table'!$G:$G,'Each Gender Events'!$A73,'Official Medal Table'!$C:$C,'Each Gender Events'!BJ$1,'Official Medal Table'!$E:$E,'Each Gender Events'!BJ$2)*'Medal values'!$B$2
+ COUNTIFS('Official Medal Table'!$H:$H,'Each Gender Events'!$A73,'Official Medal Table'!$C:$C,'Each Gender Events'!BJ$1,'Official Medal Table'!$E:$E,'Each Gender Events'!BJ$2)*'Medal values'!$B$3
+ COUNTIFS('Official Medal Table'!$I:$I,'Each Gender Events'!$A73,'Official Medal Table'!$C:$C,'Each Gender Events'!BJ$1,'Official Medal Table'!$E:$E,'Each Gender Events'!BJ$2)*'Medal values'!$B$3
+ COUNTIFS('Official Medal Table'!$F:$F,'Each Gender Events'!$A73,'Official Medal Table'!$C:$C,'Each Gender Events'!BJ$1,'Official Medal Table'!$E:$E,"Mixed")*'Medal values'!$B$1/2
+ COUNTIFS('Official Medal Table'!$G:$G,'Each Gender Events'!$A73,'Official Medal Table'!$C:$C,'Each Gender Events'!BJ$1,'Official Medal Table'!$E:$E,"Mixed")*'Medal values'!$B$2/2
+ COUNTIFS('Official Medal Table'!$H:$H,'Each Gender Events'!$A73,'Official Medal Table'!$C:$C,'Each Gender Events'!BJ$1,'Official Medal Table'!$E:$E,"Mixed")*'Medal values'!$B$3/2
+ COUNTIFS('Official Medal Table'!$I:$I,'Each Gender Events'!$A73,'Official Medal Table'!$C:$C,'Each Gender Events'!BJ$1,'Official Medal Table'!$E:$E,"Mixed")*'Medal values'!$B$3/2</f>
        <v>0</v>
      </c>
      <c r="BK73">
        <f>COUNTIFS('Official Medal Table'!$F:$F,'Each Gender Events'!$A73,'Official Medal Table'!$C:$C,'Each Gender Events'!BK$1,'Official Medal Table'!$E:$E,'Each Gender Events'!BK$2)*'Medal values'!$B$1
+ COUNTIFS('Official Medal Table'!$G:$G,'Each Gender Events'!$A73,'Official Medal Table'!$C:$C,'Each Gender Events'!BK$1,'Official Medal Table'!$E:$E,'Each Gender Events'!BK$2)*'Medal values'!$B$2
+ COUNTIFS('Official Medal Table'!$H:$H,'Each Gender Events'!$A73,'Official Medal Table'!$C:$C,'Each Gender Events'!BK$1,'Official Medal Table'!$E:$E,'Each Gender Events'!BK$2)*'Medal values'!$B$3
+ COUNTIFS('Official Medal Table'!$I:$I,'Each Gender Events'!$A73,'Official Medal Table'!$C:$C,'Each Gender Events'!BK$1,'Official Medal Table'!$E:$E,'Each Gender Events'!BK$2)*'Medal values'!$B$3
+ COUNTIFS('Official Medal Table'!$F:$F,'Each Gender Events'!$A73,'Official Medal Table'!$C:$C,'Each Gender Events'!BK$1,'Official Medal Table'!$E:$E,"Mixed")*'Medal values'!$B$1/2
+ COUNTIFS('Official Medal Table'!$G:$G,'Each Gender Events'!$A73,'Official Medal Table'!$C:$C,'Each Gender Events'!BK$1,'Official Medal Table'!$E:$E,"Mixed")*'Medal values'!$B$2/2
+ COUNTIFS('Official Medal Table'!$H:$H,'Each Gender Events'!$A73,'Official Medal Table'!$C:$C,'Each Gender Events'!BK$1,'Official Medal Table'!$E:$E,"Mixed")*'Medal values'!$B$3/2
+ COUNTIFS('Official Medal Table'!$I:$I,'Each Gender Events'!$A73,'Official Medal Table'!$C:$C,'Each Gender Events'!BK$1,'Official Medal Table'!$E:$E,"Mixed")*'Medal values'!$B$3/2</f>
        <v>0</v>
      </c>
      <c r="BL73">
        <f>COUNTIFS('Official Medal Table'!$F:$F,'Each Gender Events'!$A73,'Official Medal Table'!$C:$C,'Each Gender Events'!BL$1,'Official Medal Table'!$E:$E,'Each Gender Events'!BL$2)*'Medal values'!$B$1
+ COUNTIFS('Official Medal Table'!$G:$G,'Each Gender Events'!$A73,'Official Medal Table'!$C:$C,'Each Gender Events'!BL$1,'Official Medal Table'!$E:$E,'Each Gender Events'!BL$2)*'Medal values'!$B$2
+ COUNTIFS('Official Medal Table'!$H:$H,'Each Gender Events'!$A73,'Official Medal Table'!$C:$C,'Each Gender Events'!BL$1,'Official Medal Table'!$E:$E,'Each Gender Events'!BL$2)*'Medal values'!$B$3
+ COUNTIFS('Official Medal Table'!$I:$I,'Each Gender Events'!$A73,'Official Medal Table'!$C:$C,'Each Gender Events'!BL$1,'Official Medal Table'!$E:$E,'Each Gender Events'!BL$2)*'Medal values'!$B$3
+ COUNTIFS('Official Medal Table'!$F:$F,'Each Gender Events'!$A73,'Official Medal Table'!$C:$C,'Each Gender Events'!BL$1,'Official Medal Table'!$E:$E,"Mixed")*'Medal values'!$B$1/2
+ COUNTIFS('Official Medal Table'!$G:$G,'Each Gender Events'!$A73,'Official Medal Table'!$C:$C,'Each Gender Events'!BL$1,'Official Medal Table'!$E:$E,"Mixed")*'Medal values'!$B$2/2
+ COUNTIFS('Official Medal Table'!$H:$H,'Each Gender Events'!$A73,'Official Medal Table'!$C:$C,'Each Gender Events'!BL$1,'Official Medal Table'!$E:$E,"Mixed")*'Medal values'!$B$3/2
+ COUNTIFS('Official Medal Table'!$I:$I,'Each Gender Events'!$A73,'Official Medal Table'!$C:$C,'Each Gender Events'!BL$1,'Official Medal Table'!$E:$E,"Mixed")*'Medal values'!$B$3/2</f>
        <v>0</v>
      </c>
      <c r="BM73">
        <f>COUNTIFS('Official Medal Table'!$F:$F,'Each Gender Events'!$A73,'Official Medal Table'!$C:$C,'Each Gender Events'!BM$1,'Official Medal Table'!$E:$E,'Each Gender Events'!BM$2)*'Medal values'!$B$1
+ COUNTIFS('Official Medal Table'!$G:$G,'Each Gender Events'!$A73,'Official Medal Table'!$C:$C,'Each Gender Events'!BM$1,'Official Medal Table'!$E:$E,'Each Gender Events'!BM$2)*'Medal values'!$B$2
+ COUNTIFS('Official Medal Table'!$H:$H,'Each Gender Events'!$A73,'Official Medal Table'!$C:$C,'Each Gender Events'!BM$1,'Official Medal Table'!$E:$E,'Each Gender Events'!BM$2)*'Medal values'!$B$3
+ COUNTIFS('Official Medal Table'!$I:$I,'Each Gender Events'!$A73,'Official Medal Table'!$C:$C,'Each Gender Events'!BM$1,'Official Medal Table'!$E:$E,'Each Gender Events'!BM$2)*'Medal values'!$B$3
+ COUNTIFS('Official Medal Table'!$F:$F,'Each Gender Events'!$A73,'Official Medal Table'!$C:$C,'Each Gender Events'!BM$1,'Official Medal Table'!$E:$E,"Mixed")*'Medal values'!$B$1/2
+ COUNTIFS('Official Medal Table'!$G:$G,'Each Gender Events'!$A73,'Official Medal Table'!$C:$C,'Each Gender Events'!BM$1,'Official Medal Table'!$E:$E,"Mixed")*'Medal values'!$B$2/2
+ COUNTIFS('Official Medal Table'!$H:$H,'Each Gender Events'!$A73,'Official Medal Table'!$C:$C,'Each Gender Events'!BM$1,'Official Medal Table'!$E:$E,"Mixed")*'Medal values'!$B$3/2
+ COUNTIFS('Official Medal Table'!$I:$I,'Each Gender Events'!$A73,'Official Medal Table'!$C:$C,'Each Gender Events'!BM$1,'Official Medal Table'!$E:$E,"Mixed")*'Medal values'!$B$3/2</f>
        <v>0</v>
      </c>
      <c r="BN73">
        <f>COUNTIFS('Official Medal Table'!$F:$F,'Each Gender Events'!$A73,'Official Medal Table'!$C:$C,'Each Gender Events'!BN$1,'Official Medal Table'!$E:$E,'Each Gender Events'!BN$2)*'Medal values'!$B$1
+ COUNTIFS('Official Medal Table'!$G:$G,'Each Gender Events'!$A73,'Official Medal Table'!$C:$C,'Each Gender Events'!BN$1,'Official Medal Table'!$E:$E,'Each Gender Events'!BN$2)*'Medal values'!$B$2
+ COUNTIFS('Official Medal Table'!$H:$H,'Each Gender Events'!$A73,'Official Medal Table'!$C:$C,'Each Gender Events'!BN$1,'Official Medal Table'!$E:$E,'Each Gender Events'!BN$2)*'Medal values'!$B$3
+ COUNTIFS('Official Medal Table'!$I:$I,'Each Gender Events'!$A73,'Official Medal Table'!$C:$C,'Each Gender Events'!BN$1,'Official Medal Table'!$E:$E,'Each Gender Events'!BN$2)*'Medal values'!$B$3
+ COUNTIFS('Official Medal Table'!$F:$F,'Each Gender Events'!$A73,'Official Medal Table'!$C:$C,'Each Gender Events'!BN$1,'Official Medal Table'!$E:$E,"Mixed")*'Medal values'!$B$1/2
+ COUNTIFS('Official Medal Table'!$G:$G,'Each Gender Events'!$A73,'Official Medal Table'!$C:$C,'Each Gender Events'!BN$1,'Official Medal Table'!$E:$E,"Mixed")*'Medal values'!$B$2/2
+ COUNTIFS('Official Medal Table'!$H:$H,'Each Gender Events'!$A73,'Official Medal Table'!$C:$C,'Each Gender Events'!BN$1,'Official Medal Table'!$E:$E,"Mixed")*'Medal values'!$B$3/2
+ COUNTIFS('Official Medal Table'!$I:$I,'Each Gender Events'!$A73,'Official Medal Table'!$C:$C,'Each Gender Events'!BN$1,'Official Medal Table'!$E:$E,"Mixed")*'Medal values'!$B$3/2</f>
        <v>0</v>
      </c>
      <c r="BO73">
        <f>COUNTIFS('Official Medal Table'!$F:$F,'Each Gender Events'!$A73,'Official Medal Table'!$C:$C,'Each Gender Events'!BO$1,'Official Medal Table'!$E:$E,'Each Gender Events'!BO$2)*'Medal values'!$B$1
+ COUNTIFS('Official Medal Table'!$G:$G,'Each Gender Events'!$A73,'Official Medal Table'!$C:$C,'Each Gender Events'!BO$1,'Official Medal Table'!$E:$E,'Each Gender Events'!BO$2)*'Medal values'!$B$2
+ COUNTIFS('Official Medal Table'!$H:$H,'Each Gender Events'!$A73,'Official Medal Table'!$C:$C,'Each Gender Events'!BO$1,'Official Medal Table'!$E:$E,'Each Gender Events'!BO$2)*'Medal values'!$B$3
+ COUNTIFS('Official Medal Table'!$I:$I,'Each Gender Events'!$A73,'Official Medal Table'!$C:$C,'Each Gender Events'!BO$1,'Official Medal Table'!$E:$E,'Each Gender Events'!BO$2)*'Medal values'!$B$3
+ COUNTIFS('Official Medal Table'!$F:$F,'Each Gender Events'!$A73,'Official Medal Table'!$C:$C,'Each Gender Events'!BO$1,'Official Medal Table'!$E:$E,"Mixed")*'Medal values'!$B$1/2
+ COUNTIFS('Official Medal Table'!$G:$G,'Each Gender Events'!$A73,'Official Medal Table'!$C:$C,'Each Gender Events'!BO$1,'Official Medal Table'!$E:$E,"Mixed")*'Medal values'!$B$2/2
+ COUNTIFS('Official Medal Table'!$H:$H,'Each Gender Events'!$A73,'Official Medal Table'!$C:$C,'Each Gender Events'!BO$1,'Official Medal Table'!$E:$E,"Mixed")*'Medal values'!$B$3/2
+ COUNTIFS('Official Medal Table'!$I:$I,'Each Gender Events'!$A73,'Official Medal Table'!$C:$C,'Each Gender Events'!BO$1,'Official Medal Table'!$E:$E,"Mixed")*'Medal values'!$B$3/2</f>
        <v>0</v>
      </c>
      <c r="BP73">
        <f>COUNTIFS('Official Medal Table'!$F:$F,'Each Gender Events'!$A73,'Official Medal Table'!$C:$C,'Each Gender Events'!BP$1,'Official Medal Table'!$E:$E,'Each Gender Events'!BP$2)*'Medal values'!$B$1
+ COUNTIFS('Official Medal Table'!$G:$G,'Each Gender Events'!$A73,'Official Medal Table'!$C:$C,'Each Gender Events'!BP$1,'Official Medal Table'!$E:$E,'Each Gender Events'!BP$2)*'Medal values'!$B$2
+ COUNTIFS('Official Medal Table'!$H:$H,'Each Gender Events'!$A73,'Official Medal Table'!$C:$C,'Each Gender Events'!BP$1,'Official Medal Table'!$E:$E,'Each Gender Events'!BP$2)*'Medal values'!$B$3
+ COUNTIFS('Official Medal Table'!$I:$I,'Each Gender Events'!$A73,'Official Medal Table'!$C:$C,'Each Gender Events'!BP$1,'Official Medal Table'!$E:$E,'Each Gender Events'!BP$2)*'Medal values'!$B$3
+ COUNTIFS('Official Medal Table'!$F:$F,'Each Gender Events'!$A73,'Official Medal Table'!$C:$C,'Each Gender Events'!BP$1,'Official Medal Table'!$E:$E,"Mixed")*'Medal values'!$B$1/2
+ COUNTIFS('Official Medal Table'!$G:$G,'Each Gender Events'!$A73,'Official Medal Table'!$C:$C,'Each Gender Events'!BP$1,'Official Medal Table'!$E:$E,"Mixed")*'Medal values'!$B$2/2
+ COUNTIFS('Official Medal Table'!$H:$H,'Each Gender Events'!$A73,'Official Medal Table'!$C:$C,'Each Gender Events'!BP$1,'Official Medal Table'!$E:$E,"Mixed")*'Medal values'!$B$3/2
+ COUNTIFS('Official Medal Table'!$I:$I,'Each Gender Events'!$A73,'Official Medal Table'!$C:$C,'Each Gender Events'!BP$1,'Official Medal Table'!$E:$E,"Mixed")*'Medal values'!$B$3/2</f>
        <v>0</v>
      </c>
      <c r="BQ73">
        <f>COUNTIFS('Official Medal Table'!$F:$F,'Each Gender Events'!$A73,'Official Medal Table'!$C:$C,'Each Gender Events'!BQ$1,'Official Medal Table'!$E:$E,'Each Gender Events'!BQ$2)*'Medal values'!$B$1
+ COUNTIFS('Official Medal Table'!$G:$G,'Each Gender Events'!$A73,'Official Medal Table'!$C:$C,'Each Gender Events'!BQ$1,'Official Medal Table'!$E:$E,'Each Gender Events'!BQ$2)*'Medal values'!$B$2
+ COUNTIFS('Official Medal Table'!$H:$H,'Each Gender Events'!$A73,'Official Medal Table'!$C:$C,'Each Gender Events'!BQ$1,'Official Medal Table'!$E:$E,'Each Gender Events'!BQ$2)*'Medal values'!$B$3
+ COUNTIFS('Official Medal Table'!$I:$I,'Each Gender Events'!$A73,'Official Medal Table'!$C:$C,'Each Gender Events'!BQ$1,'Official Medal Table'!$E:$E,'Each Gender Events'!BQ$2)*'Medal values'!$B$3
+ COUNTIFS('Official Medal Table'!$F:$F,'Each Gender Events'!$A73,'Official Medal Table'!$C:$C,'Each Gender Events'!BQ$1,'Official Medal Table'!$E:$E,"Mixed")*'Medal values'!$B$1/2
+ COUNTIFS('Official Medal Table'!$G:$G,'Each Gender Events'!$A73,'Official Medal Table'!$C:$C,'Each Gender Events'!BQ$1,'Official Medal Table'!$E:$E,"Mixed")*'Medal values'!$B$2/2
+ COUNTIFS('Official Medal Table'!$H:$H,'Each Gender Events'!$A73,'Official Medal Table'!$C:$C,'Each Gender Events'!BQ$1,'Official Medal Table'!$E:$E,"Mixed")*'Medal values'!$B$3/2
+ COUNTIFS('Official Medal Table'!$I:$I,'Each Gender Events'!$A73,'Official Medal Table'!$C:$C,'Each Gender Events'!BQ$1,'Official Medal Table'!$E:$E,"Mixed")*'Medal values'!$B$3/2</f>
        <v>0</v>
      </c>
      <c r="BR73">
        <f>COUNTIFS('Official Medal Table'!$F:$F,'Each Gender Events'!$A73,'Official Medal Table'!$C:$C,'Each Gender Events'!BR$1,'Official Medal Table'!$E:$E,'Each Gender Events'!BR$2)*'Medal values'!$B$1
+ COUNTIFS('Official Medal Table'!$G:$G,'Each Gender Events'!$A73,'Official Medal Table'!$C:$C,'Each Gender Events'!BR$1,'Official Medal Table'!$E:$E,'Each Gender Events'!BR$2)*'Medal values'!$B$2
+ COUNTIFS('Official Medal Table'!$H:$H,'Each Gender Events'!$A73,'Official Medal Table'!$C:$C,'Each Gender Events'!BR$1,'Official Medal Table'!$E:$E,'Each Gender Events'!BR$2)*'Medal values'!$B$3
+ COUNTIFS('Official Medal Table'!$I:$I,'Each Gender Events'!$A73,'Official Medal Table'!$C:$C,'Each Gender Events'!BR$1,'Official Medal Table'!$E:$E,'Each Gender Events'!BR$2)*'Medal values'!$B$3
+ COUNTIFS('Official Medal Table'!$F:$F,'Each Gender Events'!$A73,'Official Medal Table'!$C:$C,'Each Gender Events'!BR$1,'Official Medal Table'!$E:$E,"Mixed")*'Medal values'!$B$1/2
+ COUNTIFS('Official Medal Table'!$G:$G,'Each Gender Events'!$A73,'Official Medal Table'!$C:$C,'Each Gender Events'!BR$1,'Official Medal Table'!$E:$E,"Mixed")*'Medal values'!$B$2/2
+ COUNTIFS('Official Medal Table'!$H:$H,'Each Gender Events'!$A73,'Official Medal Table'!$C:$C,'Each Gender Events'!BR$1,'Official Medal Table'!$E:$E,"Mixed")*'Medal values'!$B$3/2
+ COUNTIFS('Official Medal Table'!$I:$I,'Each Gender Events'!$A73,'Official Medal Table'!$C:$C,'Each Gender Events'!BR$1,'Official Medal Table'!$E:$E,"Mixed")*'Medal values'!$B$3/2</f>
        <v>0</v>
      </c>
      <c r="BS73">
        <f>COUNTIFS('Official Medal Table'!$F:$F,'Each Gender Events'!$A73,'Official Medal Table'!$C:$C,'Each Gender Events'!BS$1,'Official Medal Table'!$E:$E,'Each Gender Events'!BS$2)*'Medal values'!$B$1
+ COUNTIFS('Official Medal Table'!$G:$G,'Each Gender Events'!$A73,'Official Medal Table'!$C:$C,'Each Gender Events'!BS$1,'Official Medal Table'!$E:$E,'Each Gender Events'!BS$2)*'Medal values'!$B$2
+ COUNTIFS('Official Medal Table'!$H:$H,'Each Gender Events'!$A73,'Official Medal Table'!$C:$C,'Each Gender Events'!BS$1,'Official Medal Table'!$E:$E,'Each Gender Events'!BS$2)*'Medal values'!$B$3
+ COUNTIFS('Official Medal Table'!$I:$I,'Each Gender Events'!$A73,'Official Medal Table'!$C:$C,'Each Gender Events'!BS$1,'Official Medal Table'!$E:$E,'Each Gender Events'!BS$2)*'Medal values'!$B$3
+ COUNTIFS('Official Medal Table'!$F:$F,'Each Gender Events'!$A73,'Official Medal Table'!$C:$C,'Each Gender Events'!BS$1,'Official Medal Table'!$E:$E,"Mixed")*'Medal values'!$B$1/2
+ COUNTIFS('Official Medal Table'!$G:$G,'Each Gender Events'!$A73,'Official Medal Table'!$C:$C,'Each Gender Events'!BS$1,'Official Medal Table'!$E:$E,"Mixed")*'Medal values'!$B$2/2
+ COUNTIFS('Official Medal Table'!$H:$H,'Each Gender Events'!$A73,'Official Medal Table'!$C:$C,'Each Gender Events'!BS$1,'Official Medal Table'!$E:$E,"Mixed")*'Medal values'!$B$3/2
+ COUNTIFS('Official Medal Table'!$I:$I,'Each Gender Events'!$A73,'Official Medal Table'!$C:$C,'Each Gender Events'!BS$1,'Official Medal Table'!$E:$E,"Mixed")*'Medal values'!$B$3/2</f>
        <v>0</v>
      </c>
      <c r="BT73">
        <f>COUNTIFS('Official Medal Table'!$F:$F,'Each Gender Events'!$A73,'Official Medal Table'!$C:$C,'Each Gender Events'!BT$1,'Official Medal Table'!$E:$E,'Each Gender Events'!BT$2)*'Medal values'!$B$1
+ COUNTIFS('Official Medal Table'!$G:$G,'Each Gender Events'!$A73,'Official Medal Table'!$C:$C,'Each Gender Events'!BT$1,'Official Medal Table'!$E:$E,'Each Gender Events'!BT$2)*'Medal values'!$B$2
+ COUNTIFS('Official Medal Table'!$H:$H,'Each Gender Events'!$A73,'Official Medal Table'!$C:$C,'Each Gender Events'!BT$1,'Official Medal Table'!$E:$E,'Each Gender Events'!BT$2)*'Medal values'!$B$3
+ COUNTIFS('Official Medal Table'!$I:$I,'Each Gender Events'!$A73,'Official Medal Table'!$C:$C,'Each Gender Events'!BT$1,'Official Medal Table'!$E:$E,'Each Gender Events'!BT$2)*'Medal values'!$B$3
+ COUNTIFS('Official Medal Table'!$F:$F,'Each Gender Events'!$A73,'Official Medal Table'!$C:$C,'Each Gender Events'!BT$1,'Official Medal Table'!$E:$E,"Mixed")*'Medal values'!$B$1/2
+ COUNTIFS('Official Medal Table'!$G:$G,'Each Gender Events'!$A73,'Official Medal Table'!$C:$C,'Each Gender Events'!BT$1,'Official Medal Table'!$E:$E,"Mixed")*'Medal values'!$B$2/2
+ COUNTIFS('Official Medal Table'!$H:$H,'Each Gender Events'!$A73,'Official Medal Table'!$C:$C,'Each Gender Events'!BT$1,'Official Medal Table'!$E:$E,"Mixed")*'Medal values'!$B$3/2
+ COUNTIFS('Official Medal Table'!$I:$I,'Each Gender Events'!$A73,'Official Medal Table'!$C:$C,'Each Gender Events'!BT$1,'Official Medal Table'!$E:$E,"Mixed")*'Medal values'!$B$3/2</f>
        <v>0</v>
      </c>
      <c r="BU73">
        <f>COUNTIFS('Official Medal Table'!$F:$F,'Each Gender Events'!$A73,'Official Medal Table'!$C:$C,'Each Gender Events'!BU$1,'Official Medal Table'!$E:$E,'Each Gender Events'!BU$2)*'Medal values'!$B$1
+ COUNTIFS('Official Medal Table'!$G:$G,'Each Gender Events'!$A73,'Official Medal Table'!$C:$C,'Each Gender Events'!BU$1,'Official Medal Table'!$E:$E,'Each Gender Events'!BU$2)*'Medal values'!$B$2
+ COUNTIFS('Official Medal Table'!$H:$H,'Each Gender Events'!$A73,'Official Medal Table'!$C:$C,'Each Gender Events'!BU$1,'Official Medal Table'!$E:$E,'Each Gender Events'!BU$2)*'Medal values'!$B$3
+ COUNTIFS('Official Medal Table'!$I:$I,'Each Gender Events'!$A73,'Official Medal Table'!$C:$C,'Each Gender Events'!BU$1,'Official Medal Table'!$E:$E,'Each Gender Events'!BU$2)*'Medal values'!$B$3
+ COUNTIFS('Official Medal Table'!$F:$F,'Each Gender Events'!$A73,'Official Medal Table'!$C:$C,'Each Gender Events'!BU$1,'Official Medal Table'!$E:$E,"Mixed")*'Medal values'!$B$1/2
+ COUNTIFS('Official Medal Table'!$G:$G,'Each Gender Events'!$A73,'Official Medal Table'!$C:$C,'Each Gender Events'!BU$1,'Official Medal Table'!$E:$E,"Mixed")*'Medal values'!$B$2/2
+ COUNTIFS('Official Medal Table'!$H:$H,'Each Gender Events'!$A73,'Official Medal Table'!$C:$C,'Each Gender Events'!BU$1,'Official Medal Table'!$E:$E,"Mixed")*'Medal values'!$B$3/2
+ COUNTIFS('Official Medal Table'!$I:$I,'Each Gender Events'!$A73,'Official Medal Table'!$C:$C,'Each Gender Events'!BU$1,'Official Medal Table'!$E:$E,"Mixed")*'Medal values'!$B$3/2</f>
        <v>0</v>
      </c>
      <c r="BV73">
        <f>COUNTIFS('Official Medal Table'!$F:$F,'Each Gender Events'!$A73,'Official Medal Table'!$C:$C,'Each Gender Events'!BV$1,'Official Medal Table'!$E:$E,'Each Gender Events'!BV$2)*'Medal values'!$B$1
+ COUNTIFS('Official Medal Table'!$G:$G,'Each Gender Events'!$A73,'Official Medal Table'!$C:$C,'Each Gender Events'!BV$1,'Official Medal Table'!$E:$E,'Each Gender Events'!BV$2)*'Medal values'!$B$2
+ COUNTIFS('Official Medal Table'!$H:$H,'Each Gender Events'!$A73,'Official Medal Table'!$C:$C,'Each Gender Events'!BV$1,'Official Medal Table'!$E:$E,'Each Gender Events'!BV$2)*'Medal values'!$B$3
+ COUNTIFS('Official Medal Table'!$I:$I,'Each Gender Events'!$A73,'Official Medal Table'!$C:$C,'Each Gender Events'!BV$1,'Official Medal Table'!$E:$E,'Each Gender Events'!BV$2)*'Medal values'!$B$3
+ COUNTIFS('Official Medal Table'!$F:$F,'Each Gender Events'!$A73,'Official Medal Table'!$C:$C,'Each Gender Events'!BV$1,'Official Medal Table'!$E:$E,"Mixed")*'Medal values'!$B$1/2
+ COUNTIFS('Official Medal Table'!$G:$G,'Each Gender Events'!$A73,'Official Medal Table'!$C:$C,'Each Gender Events'!BV$1,'Official Medal Table'!$E:$E,"Mixed")*'Medal values'!$B$2/2
+ COUNTIFS('Official Medal Table'!$H:$H,'Each Gender Events'!$A73,'Official Medal Table'!$C:$C,'Each Gender Events'!BV$1,'Official Medal Table'!$E:$E,"Mixed")*'Medal values'!$B$3/2
+ COUNTIFS('Official Medal Table'!$I:$I,'Each Gender Events'!$A73,'Official Medal Table'!$C:$C,'Each Gender Events'!BV$1,'Official Medal Table'!$E:$E,"Mixed")*'Medal values'!$B$3/2</f>
        <v>0</v>
      </c>
      <c r="BW73">
        <f>COUNTIFS('Official Medal Table'!$F:$F,'Each Gender Events'!$A73,'Official Medal Table'!$C:$C,'Each Gender Events'!BW$1,'Official Medal Table'!$E:$E,'Each Gender Events'!BW$2)*'Medal values'!$B$1
+ COUNTIFS('Official Medal Table'!$G:$G,'Each Gender Events'!$A73,'Official Medal Table'!$C:$C,'Each Gender Events'!BW$1,'Official Medal Table'!$E:$E,'Each Gender Events'!BW$2)*'Medal values'!$B$2
+ COUNTIFS('Official Medal Table'!$H:$H,'Each Gender Events'!$A73,'Official Medal Table'!$C:$C,'Each Gender Events'!BW$1,'Official Medal Table'!$E:$E,'Each Gender Events'!BW$2)*'Medal values'!$B$3
+ COUNTIFS('Official Medal Table'!$I:$I,'Each Gender Events'!$A73,'Official Medal Table'!$C:$C,'Each Gender Events'!BW$1,'Official Medal Table'!$E:$E,'Each Gender Events'!BW$2)*'Medal values'!$B$3
+ COUNTIFS('Official Medal Table'!$F:$F,'Each Gender Events'!$A73,'Official Medal Table'!$C:$C,'Each Gender Events'!BW$1,'Official Medal Table'!$E:$E,"Mixed")*'Medal values'!$B$1/2
+ COUNTIFS('Official Medal Table'!$G:$G,'Each Gender Events'!$A73,'Official Medal Table'!$C:$C,'Each Gender Events'!BW$1,'Official Medal Table'!$E:$E,"Mixed")*'Medal values'!$B$2/2
+ COUNTIFS('Official Medal Table'!$H:$H,'Each Gender Events'!$A73,'Official Medal Table'!$C:$C,'Each Gender Events'!BW$1,'Official Medal Table'!$E:$E,"Mixed")*'Medal values'!$B$3/2
+ COUNTIFS('Official Medal Table'!$I:$I,'Each Gender Events'!$A73,'Official Medal Table'!$C:$C,'Each Gender Events'!BW$1,'Official Medal Table'!$E:$E,"Mixed")*'Medal values'!$B$3/2</f>
        <v>0</v>
      </c>
      <c r="BX73">
        <f>COUNTIFS('Official Medal Table'!$F:$F,'Each Gender Events'!$A73,'Official Medal Table'!$C:$C,'Each Gender Events'!BX$1,'Official Medal Table'!$E:$E,'Each Gender Events'!BX$2)*'Medal values'!$B$1
+ COUNTIFS('Official Medal Table'!$G:$G,'Each Gender Events'!$A73,'Official Medal Table'!$C:$C,'Each Gender Events'!BX$1,'Official Medal Table'!$E:$E,'Each Gender Events'!BX$2)*'Medal values'!$B$2
+ COUNTIFS('Official Medal Table'!$H:$H,'Each Gender Events'!$A73,'Official Medal Table'!$C:$C,'Each Gender Events'!BX$1,'Official Medal Table'!$E:$E,'Each Gender Events'!BX$2)*'Medal values'!$B$3
+ COUNTIFS('Official Medal Table'!$I:$I,'Each Gender Events'!$A73,'Official Medal Table'!$C:$C,'Each Gender Events'!BX$1,'Official Medal Table'!$E:$E,'Each Gender Events'!BX$2)*'Medal values'!$B$3
+ COUNTIFS('Official Medal Table'!$F:$F,'Each Gender Events'!$A73,'Official Medal Table'!$C:$C,'Each Gender Events'!BX$1,'Official Medal Table'!$E:$E,"Mixed")*'Medal values'!$B$1/2
+ COUNTIFS('Official Medal Table'!$G:$G,'Each Gender Events'!$A73,'Official Medal Table'!$C:$C,'Each Gender Events'!BX$1,'Official Medal Table'!$E:$E,"Mixed")*'Medal values'!$B$2/2
+ COUNTIFS('Official Medal Table'!$H:$H,'Each Gender Events'!$A73,'Official Medal Table'!$C:$C,'Each Gender Events'!BX$1,'Official Medal Table'!$E:$E,"Mixed")*'Medal values'!$B$3/2
+ COUNTIFS('Official Medal Table'!$I:$I,'Each Gender Events'!$A73,'Official Medal Table'!$C:$C,'Each Gender Events'!BX$1,'Official Medal Table'!$E:$E,"Mixed")*'Medal values'!$B$3/2</f>
        <v>0</v>
      </c>
      <c r="BY73">
        <f>COUNTIFS('Official Medal Table'!$F:$F,'Each Gender Events'!$A73,'Official Medal Table'!$C:$C,'Each Gender Events'!BY$1,'Official Medal Table'!$E:$E,'Each Gender Events'!BY$2)*'Medal values'!$B$1
+ COUNTIFS('Official Medal Table'!$G:$G,'Each Gender Events'!$A73,'Official Medal Table'!$C:$C,'Each Gender Events'!BY$1,'Official Medal Table'!$E:$E,'Each Gender Events'!BY$2)*'Medal values'!$B$2
+ COUNTIFS('Official Medal Table'!$H:$H,'Each Gender Events'!$A73,'Official Medal Table'!$C:$C,'Each Gender Events'!BY$1,'Official Medal Table'!$E:$E,'Each Gender Events'!BY$2)*'Medal values'!$B$3
+ COUNTIFS('Official Medal Table'!$I:$I,'Each Gender Events'!$A73,'Official Medal Table'!$C:$C,'Each Gender Events'!BY$1,'Official Medal Table'!$E:$E,'Each Gender Events'!BY$2)*'Medal values'!$B$3
+ COUNTIFS('Official Medal Table'!$F:$F,'Each Gender Events'!$A73,'Official Medal Table'!$C:$C,'Each Gender Events'!BY$1,'Official Medal Table'!$E:$E,"Mixed")*'Medal values'!$B$1/2
+ COUNTIFS('Official Medal Table'!$G:$G,'Each Gender Events'!$A73,'Official Medal Table'!$C:$C,'Each Gender Events'!BY$1,'Official Medal Table'!$E:$E,"Mixed")*'Medal values'!$B$2/2
+ COUNTIFS('Official Medal Table'!$H:$H,'Each Gender Events'!$A73,'Official Medal Table'!$C:$C,'Each Gender Events'!BY$1,'Official Medal Table'!$E:$E,"Mixed")*'Medal values'!$B$3/2
+ COUNTIFS('Official Medal Table'!$I:$I,'Each Gender Events'!$A73,'Official Medal Table'!$C:$C,'Each Gender Events'!BY$1,'Official Medal Table'!$E:$E,"Mixed")*'Medal values'!$B$3/2</f>
        <v>0</v>
      </c>
      <c r="BZ73">
        <f>COUNTIFS('Official Medal Table'!$F:$F,'Each Gender Events'!$A73,'Official Medal Table'!$C:$C,'Each Gender Events'!BZ$1,'Official Medal Table'!$E:$E,'Each Gender Events'!BZ$2)*'Medal values'!$B$1
+ COUNTIFS('Official Medal Table'!$G:$G,'Each Gender Events'!$A73,'Official Medal Table'!$C:$C,'Each Gender Events'!BZ$1,'Official Medal Table'!$E:$E,'Each Gender Events'!BZ$2)*'Medal values'!$B$2
+ COUNTIFS('Official Medal Table'!$H:$H,'Each Gender Events'!$A73,'Official Medal Table'!$C:$C,'Each Gender Events'!BZ$1,'Official Medal Table'!$E:$E,'Each Gender Events'!BZ$2)*'Medal values'!$B$3
+ COUNTIFS('Official Medal Table'!$I:$I,'Each Gender Events'!$A73,'Official Medal Table'!$C:$C,'Each Gender Events'!BZ$1,'Official Medal Table'!$E:$E,'Each Gender Events'!BZ$2)*'Medal values'!$B$3
+ COUNTIFS('Official Medal Table'!$F:$F,'Each Gender Events'!$A73,'Official Medal Table'!$C:$C,'Each Gender Events'!BZ$1,'Official Medal Table'!$E:$E,"Mixed")*'Medal values'!$B$1/2
+ COUNTIFS('Official Medal Table'!$G:$G,'Each Gender Events'!$A73,'Official Medal Table'!$C:$C,'Each Gender Events'!BZ$1,'Official Medal Table'!$E:$E,"Mixed")*'Medal values'!$B$2/2
+ COUNTIFS('Official Medal Table'!$H:$H,'Each Gender Events'!$A73,'Official Medal Table'!$C:$C,'Each Gender Events'!BZ$1,'Official Medal Table'!$E:$E,"Mixed")*'Medal values'!$B$3/2
+ COUNTIFS('Official Medal Table'!$I:$I,'Each Gender Events'!$A73,'Official Medal Table'!$C:$C,'Each Gender Events'!BZ$1,'Official Medal Table'!$E:$E,"Mixed")*'Medal values'!$B$3/2</f>
        <v>0</v>
      </c>
      <c r="CA73">
        <f>COUNTIFS('Official Medal Table'!$F:$F,'Each Gender Events'!$A73,'Official Medal Table'!$C:$C,'Each Gender Events'!CA$1,'Official Medal Table'!$E:$E,'Each Gender Events'!CA$2)*'Medal values'!$B$1
+ COUNTIFS('Official Medal Table'!$G:$G,'Each Gender Events'!$A73,'Official Medal Table'!$C:$C,'Each Gender Events'!CA$1,'Official Medal Table'!$E:$E,'Each Gender Events'!CA$2)*'Medal values'!$B$2
+ COUNTIFS('Official Medal Table'!$H:$H,'Each Gender Events'!$A73,'Official Medal Table'!$C:$C,'Each Gender Events'!CA$1,'Official Medal Table'!$E:$E,'Each Gender Events'!CA$2)*'Medal values'!$B$3
+ COUNTIFS('Official Medal Table'!$I:$I,'Each Gender Events'!$A73,'Official Medal Table'!$C:$C,'Each Gender Events'!CA$1,'Official Medal Table'!$E:$E,'Each Gender Events'!CA$2)*'Medal values'!$B$3
+ COUNTIFS('Official Medal Table'!$F:$F,'Each Gender Events'!$A73,'Official Medal Table'!$C:$C,'Each Gender Events'!CA$1,'Official Medal Table'!$E:$E,"Mixed")*'Medal values'!$B$1/2
+ COUNTIFS('Official Medal Table'!$G:$G,'Each Gender Events'!$A73,'Official Medal Table'!$C:$C,'Each Gender Events'!CA$1,'Official Medal Table'!$E:$E,"Mixed")*'Medal values'!$B$2/2
+ COUNTIFS('Official Medal Table'!$H:$H,'Each Gender Events'!$A73,'Official Medal Table'!$C:$C,'Each Gender Events'!CA$1,'Official Medal Table'!$E:$E,"Mixed")*'Medal values'!$B$3/2
+ COUNTIFS('Official Medal Table'!$I:$I,'Each Gender Events'!$A73,'Official Medal Table'!$C:$C,'Each Gender Events'!CA$1,'Official Medal Table'!$E:$E,"Mixed")*'Medal values'!$B$3/2</f>
        <v>0</v>
      </c>
      <c r="CB73">
        <f>COUNTIFS('Official Medal Table'!$F:$F,'Each Gender Events'!$A73,'Official Medal Table'!$C:$C,'Each Gender Events'!CB$1,'Official Medal Table'!$E:$E,'Each Gender Events'!CB$2)*'Medal values'!$B$1
+ COUNTIFS('Official Medal Table'!$G:$G,'Each Gender Events'!$A73,'Official Medal Table'!$C:$C,'Each Gender Events'!CB$1,'Official Medal Table'!$E:$E,'Each Gender Events'!CB$2)*'Medal values'!$B$2
+ COUNTIFS('Official Medal Table'!$H:$H,'Each Gender Events'!$A73,'Official Medal Table'!$C:$C,'Each Gender Events'!CB$1,'Official Medal Table'!$E:$E,'Each Gender Events'!CB$2)*'Medal values'!$B$3
+ COUNTIFS('Official Medal Table'!$I:$I,'Each Gender Events'!$A73,'Official Medal Table'!$C:$C,'Each Gender Events'!CB$1,'Official Medal Table'!$E:$E,'Each Gender Events'!CB$2)*'Medal values'!$B$3
+ COUNTIFS('Official Medal Table'!$F:$F,'Each Gender Events'!$A73,'Official Medal Table'!$C:$C,'Each Gender Events'!CB$1,'Official Medal Table'!$E:$E,"Mixed")*'Medal values'!$B$1/2
+ COUNTIFS('Official Medal Table'!$G:$G,'Each Gender Events'!$A73,'Official Medal Table'!$C:$C,'Each Gender Events'!CB$1,'Official Medal Table'!$E:$E,"Mixed")*'Medal values'!$B$2/2
+ COUNTIFS('Official Medal Table'!$H:$H,'Each Gender Events'!$A73,'Official Medal Table'!$C:$C,'Each Gender Events'!CB$1,'Official Medal Table'!$E:$E,"Mixed")*'Medal values'!$B$3/2
+ COUNTIFS('Official Medal Table'!$I:$I,'Each Gender Events'!$A73,'Official Medal Table'!$C:$C,'Each Gender Events'!CB$1,'Official Medal Table'!$E:$E,"Mixed")*'Medal values'!$B$3/2</f>
        <v>0</v>
      </c>
      <c r="CC73">
        <f>COUNTIFS('Official Medal Table'!$F:$F,'Each Gender Events'!$A73,'Official Medal Table'!$C:$C,'Each Gender Events'!CC$1,'Official Medal Table'!$E:$E,'Each Gender Events'!CC$2)*'Medal values'!$B$1
+ COUNTIFS('Official Medal Table'!$G:$G,'Each Gender Events'!$A73,'Official Medal Table'!$C:$C,'Each Gender Events'!CC$1,'Official Medal Table'!$E:$E,'Each Gender Events'!CC$2)*'Medal values'!$B$2
+ COUNTIFS('Official Medal Table'!$H:$H,'Each Gender Events'!$A73,'Official Medal Table'!$C:$C,'Each Gender Events'!CC$1,'Official Medal Table'!$E:$E,'Each Gender Events'!CC$2)*'Medal values'!$B$3
+ COUNTIFS('Official Medal Table'!$I:$I,'Each Gender Events'!$A73,'Official Medal Table'!$C:$C,'Each Gender Events'!CC$1,'Official Medal Table'!$E:$E,'Each Gender Events'!CC$2)*'Medal values'!$B$3
+ COUNTIFS('Official Medal Table'!$F:$F,'Each Gender Events'!$A73,'Official Medal Table'!$C:$C,'Each Gender Events'!CC$1,'Official Medal Table'!$E:$E,"Mixed")*'Medal values'!$B$1/2
+ COUNTIFS('Official Medal Table'!$G:$G,'Each Gender Events'!$A73,'Official Medal Table'!$C:$C,'Each Gender Events'!CC$1,'Official Medal Table'!$E:$E,"Mixed")*'Medal values'!$B$2/2
+ COUNTIFS('Official Medal Table'!$H:$H,'Each Gender Events'!$A73,'Official Medal Table'!$C:$C,'Each Gender Events'!CC$1,'Official Medal Table'!$E:$E,"Mixed")*'Medal values'!$B$3/2
+ COUNTIFS('Official Medal Table'!$I:$I,'Each Gender Events'!$A73,'Official Medal Table'!$C:$C,'Each Gender Events'!CC$1,'Official Medal Table'!$E:$E,"Mixed")*'Medal values'!$B$3/2</f>
        <v>0</v>
      </c>
      <c r="CD73">
        <f>COUNTIFS('Official Medal Table'!$F:$F,'Each Gender Events'!$A73,'Official Medal Table'!$C:$C,'Each Gender Events'!CD$1,'Official Medal Table'!$E:$E,'Each Gender Events'!CD$2)*'Medal values'!$B$1
+ COUNTIFS('Official Medal Table'!$G:$G,'Each Gender Events'!$A73,'Official Medal Table'!$C:$C,'Each Gender Events'!CD$1,'Official Medal Table'!$E:$E,'Each Gender Events'!CD$2)*'Medal values'!$B$2
+ COUNTIFS('Official Medal Table'!$H:$H,'Each Gender Events'!$A73,'Official Medal Table'!$C:$C,'Each Gender Events'!CD$1,'Official Medal Table'!$E:$E,'Each Gender Events'!CD$2)*'Medal values'!$B$3
+ COUNTIFS('Official Medal Table'!$I:$I,'Each Gender Events'!$A73,'Official Medal Table'!$C:$C,'Each Gender Events'!CD$1,'Official Medal Table'!$E:$E,'Each Gender Events'!CD$2)*'Medal values'!$B$3
+ COUNTIFS('Official Medal Table'!$F:$F,'Each Gender Events'!$A73,'Official Medal Table'!$C:$C,'Each Gender Events'!CD$1,'Official Medal Table'!$E:$E,"Mixed")*'Medal values'!$B$1/2
+ COUNTIFS('Official Medal Table'!$G:$G,'Each Gender Events'!$A73,'Official Medal Table'!$C:$C,'Each Gender Events'!CD$1,'Official Medal Table'!$E:$E,"Mixed")*'Medal values'!$B$2/2
+ COUNTIFS('Official Medal Table'!$H:$H,'Each Gender Events'!$A73,'Official Medal Table'!$C:$C,'Each Gender Events'!CD$1,'Official Medal Table'!$E:$E,"Mixed")*'Medal values'!$B$3/2
+ COUNTIFS('Official Medal Table'!$I:$I,'Each Gender Events'!$A73,'Official Medal Table'!$C:$C,'Each Gender Events'!CD$1,'Official Medal Table'!$E:$E,"Mixed")*'Medal values'!$B$3/2</f>
        <v>0</v>
      </c>
      <c r="CE73">
        <f>COUNTIFS('Official Medal Table'!$F:$F,'Each Gender Events'!$A73,'Official Medal Table'!$C:$C,'Each Gender Events'!CE$1,'Official Medal Table'!$E:$E,'Each Gender Events'!CE$2)*'Medal values'!$B$1
+ COUNTIFS('Official Medal Table'!$G:$G,'Each Gender Events'!$A73,'Official Medal Table'!$C:$C,'Each Gender Events'!CE$1,'Official Medal Table'!$E:$E,'Each Gender Events'!CE$2)*'Medal values'!$B$2
+ COUNTIFS('Official Medal Table'!$H:$H,'Each Gender Events'!$A73,'Official Medal Table'!$C:$C,'Each Gender Events'!CE$1,'Official Medal Table'!$E:$E,'Each Gender Events'!CE$2)*'Medal values'!$B$3
+ COUNTIFS('Official Medal Table'!$I:$I,'Each Gender Events'!$A73,'Official Medal Table'!$C:$C,'Each Gender Events'!CE$1,'Official Medal Table'!$E:$E,'Each Gender Events'!CE$2)*'Medal values'!$B$3
+ COUNTIFS('Official Medal Table'!$F:$F,'Each Gender Events'!$A73,'Official Medal Table'!$C:$C,'Each Gender Events'!CE$1,'Official Medal Table'!$E:$E,"Mixed")*'Medal values'!$B$1/2
+ COUNTIFS('Official Medal Table'!$G:$G,'Each Gender Events'!$A73,'Official Medal Table'!$C:$C,'Each Gender Events'!CE$1,'Official Medal Table'!$E:$E,"Mixed")*'Medal values'!$B$2/2
+ COUNTIFS('Official Medal Table'!$H:$H,'Each Gender Events'!$A73,'Official Medal Table'!$C:$C,'Each Gender Events'!CE$1,'Official Medal Table'!$E:$E,"Mixed")*'Medal values'!$B$3/2
+ COUNTIFS('Official Medal Table'!$I:$I,'Each Gender Events'!$A73,'Official Medal Table'!$C:$C,'Each Gender Events'!CE$1,'Official Medal Table'!$E:$E,"Mixed")*'Medal values'!$B$3/2</f>
        <v>0</v>
      </c>
      <c r="CF73">
        <f>COUNTIFS('Official Medal Table'!$F:$F,'Each Gender Events'!$A73,'Official Medal Table'!$C:$C,'Each Gender Events'!CF$1,'Official Medal Table'!$E:$E,'Each Gender Events'!CF$2)*'Medal values'!$B$1
+ COUNTIFS('Official Medal Table'!$G:$G,'Each Gender Events'!$A73,'Official Medal Table'!$C:$C,'Each Gender Events'!CF$1,'Official Medal Table'!$E:$E,'Each Gender Events'!CF$2)*'Medal values'!$B$2
+ COUNTIFS('Official Medal Table'!$H:$H,'Each Gender Events'!$A73,'Official Medal Table'!$C:$C,'Each Gender Events'!CF$1,'Official Medal Table'!$E:$E,'Each Gender Events'!CF$2)*'Medal values'!$B$3
+ COUNTIFS('Official Medal Table'!$I:$I,'Each Gender Events'!$A73,'Official Medal Table'!$C:$C,'Each Gender Events'!CF$1,'Official Medal Table'!$E:$E,'Each Gender Events'!CF$2)*'Medal values'!$B$3
+ COUNTIFS('Official Medal Table'!$F:$F,'Each Gender Events'!$A73,'Official Medal Table'!$C:$C,'Each Gender Events'!CF$1,'Official Medal Table'!$E:$E,"Mixed")*'Medal values'!$B$1/2
+ COUNTIFS('Official Medal Table'!$G:$G,'Each Gender Events'!$A73,'Official Medal Table'!$C:$C,'Each Gender Events'!CF$1,'Official Medal Table'!$E:$E,"Mixed")*'Medal values'!$B$2/2
+ COUNTIFS('Official Medal Table'!$H:$H,'Each Gender Events'!$A73,'Official Medal Table'!$C:$C,'Each Gender Events'!CF$1,'Official Medal Table'!$E:$E,"Mixed")*'Medal values'!$B$3/2
+ COUNTIFS('Official Medal Table'!$I:$I,'Each Gender Events'!$A73,'Official Medal Table'!$C:$C,'Each Gender Events'!CF$1,'Official Medal Table'!$E:$E,"Mixed")*'Medal values'!$B$3/2</f>
        <v>0</v>
      </c>
      <c r="CG73">
        <f>COUNTIFS('Official Medal Table'!$F:$F,'Each Gender Events'!$A73,'Official Medal Table'!$C:$C,'Each Gender Events'!CG$1,'Official Medal Table'!$E:$E,'Each Gender Events'!CG$2)*'Medal values'!$B$1
+ COUNTIFS('Official Medal Table'!$G:$G,'Each Gender Events'!$A73,'Official Medal Table'!$C:$C,'Each Gender Events'!CG$1,'Official Medal Table'!$E:$E,'Each Gender Events'!CG$2)*'Medal values'!$B$2
+ COUNTIFS('Official Medal Table'!$H:$H,'Each Gender Events'!$A73,'Official Medal Table'!$C:$C,'Each Gender Events'!CG$1,'Official Medal Table'!$E:$E,'Each Gender Events'!CG$2)*'Medal values'!$B$3
+ COUNTIFS('Official Medal Table'!$I:$I,'Each Gender Events'!$A73,'Official Medal Table'!$C:$C,'Each Gender Events'!CG$1,'Official Medal Table'!$E:$E,'Each Gender Events'!CG$2)*'Medal values'!$B$3
+ COUNTIFS('Official Medal Table'!$F:$F,'Each Gender Events'!$A73,'Official Medal Table'!$C:$C,'Each Gender Events'!CG$1,'Official Medal Table'!$E:$E,"Mixed")*'Medal values'!$B$1/2
+ COUNTIFS('Official Medal Table'!$G:$G,'Each Gender Events'!$A73,'Official Medal Table'!$C:$C,'Each Gender Events'!CG$1,'Official Medal Table'!$E:$E,"Mixed")*'Medal values'!$B$2/2
+ COUNTIFS('Official Medal Table'!$H:$H,'Each Gender Events'!$A73,'Official Medal Table'!$C:$C,'Each Gender Events'!CG$1,'Official Medal Table'!$E:$E,"Mixed")*'Medal values'!$B$3/2
+ COUNTIFS('Official Medal Table'!$I:$I,'Each Gender Events'!$A73,'Official Medal Table'!$C:$C,'Each Gender Events'!CG$1,'Official Medal Table'!$E:$E,"Mixed")*'Medal values'!$B$3/2</f>
        <v>0</v>
      </c>
      <c r="CH73">
        <f>COUNTIFS('Official Medal Table'!$F:$F,'Each Gender Events'!$A73,'Official Medal Table'!$C:$C,'Each Gender Events'!CH$1,'Official Medal Table'!$E:$E,'Each Gender Events'!CH$2)*'Medal values'!$B$1
+ COUNTIFS('Official Medal Table'!$G:$G,'Each Gender Events'!$A73,'Official Medal Table'!$C:$C,'Each Gender Events'!CH$1,'Official Medal Table'!$E:$E,'Each Gender Events'!CH$2)*'Medal values'!$B$2
+ COUNTIFS('Official Medal Table'!$H:$H,'Each Gender Events'!$A73,'Official Medal Table'!$C:$C,'Each Gender Events'!CH$1,'Official Medal Table'!$E:$E,'Each Gender Events'!CH$2)*'Medal values'!$B$3
+ COUNTIFS('Official Medal Table'!$I:$I,'Each Gender Events'!$A73,'Official Medal Table'!$C:$C,'Each Gender Events'!CH$1,'Official Medal Table'!$E:$E,'Each Gender Events'!CH$2)*'Medal values'!$B$3
+ COUNTIFS('Official Medal Table'!$F:$F,'Each Gender Events'!$A73,'Official Medal Table'!$C:$C,'Each Gender Events'!CH$1,'Official Medal Table'!$E:$E,"Mixed")*'Medal values'!$B$1/2
+ COUNTIFS('Official Medal Table'!$G:$G,'Each Gender Events'!$A73,'Official Medal Table'!$C:$C,'Each Gender Events'!CH$1,'Official Medal Table'!$E:$E,"Mixed")*'Medal values'!$B$2/2
+ COUNTIFS('Official Medal Table'!$H:$H,'Each Gender Events'!$A73,'Official Medal Table'!$C:$C,'Each Gender Events'!CH$1,'Official Medal Table'!$E:$E,"Mixed")*'Medal values'!$B$3/2
+ COUNTIFS('Official Medal Table'!$I:$I,'Each Gender Events'!$A73,'Official Medal Table'!$C:$C,'Each Gender Events'!CH$1,'Official Medal Table'!$E:$E,"Mixed")*'Medal values'!$B$3/2</f>
        <v>0</v>
      </c>
      <c r="CI73">
        <f>COUNTIFS('Official Medal Table'!$F:$F,'Each Gender Events'!$A73,'Official Medal Table'!$C:$C,'Each Gender Events'!CI$1,'Official Medal Table'!$E:$E,'Each Gender Events'!CI$2)*'Medal values'!$B$1
+ COUNTIFS('Official Medal Table'!$G:$G,'Each Gender Events'!$A73,'Official Medal Table'!$C:$C,'Each Gender Events'!CI$1,'Official Medal Table'!$E:$E,'Each Gender Events'!CI$2)*'Medal values'!$B$2
+ COUNTIFS('Official Medal Table'!$H:$H,'Each Gender Events'!$A73,'Official Medal Table'!$C:$C,'Each Gender Events'!CI$1,'Official Medal Table'!$E:$E,'Each Gender Events'!CI$2)*'Medal values'!$B$3
+ COUNTIFS('Official Medal Table'!$I:$I,'Each Gender Events'!$A73,'Official Medal Table'!$C:$C,'Each Gender Events'!CI$1,'Official Medal Table'!$E:$E,'Each Gender Events'!CI$2)*'Medal values'!$B$3
+ COUNTIFS('Official Medal Table'!$F:$F,'Each Gender Events'!$A73,'Official Medal Table'!$C:$C,'Each Gender Events'!CI$1,'Official Medal Table'!$E:$E,"Mixed")*'Medal values'!$B$1/2
+ COUNTIFS('Official Medal Table'!$G:$G,'Each Gender Events'!$A73,'Official Medal Table'!$C:$C,'Each Gender Events'!CI$1,'Official Medal Table'!$E:$E,"Mixed")*'Medal values'!$B$2/2
+ COUNTIFS('Official Medal Table'!$H:$H,'Each Gender Events'!$A73,'Official Medal Table'!$C:$C,'Each Gender Events'!CI$1,'Official Medal Table'!$E:$E,"Mixed")*'Medal values'!$B$3/2
+ COUNTIFS('Official Medal Table'!$I:$I,'Each Gender Events'!$A73,'Official Medal Table'!$C:$C,'Each Gender Events'!CI$1,'Official Medal Table'!$E:$E,"Mixed")*'Medal values'!$B$3/2</f>
        <v>0</v>
      </c>
      <c r="CJ73">
        <f>COUNTIFS('Official Medal Table'!$F:$F,'Each Gender Events'!$A73,'Official Medal Table'!$C:$C,'Each Gender Events'!CJ$1,'Official Medal Table'!$E:$E,'Each Gender Events'!CJ$2)*'Medal values'!$B$1
+ COUNTIFS('Official Medal Table'!$G:$G,'Each Gender Events'!$A73,'Official Medal Table'!$C:$C,'Each Gender Events'!CJ$1,'Official Medal Table'!$E:$E,'Each Gender Events'!CJ$2)*'Medal values'!$B$2
+ COUNTIFS('Official Medal Table'!$H:$H,'Each Gender Events'!$A73,'Official Medal Table'!$C:$C,'Each Gender Events'!CJ$1,'Official Medal Table'!$E:$E,'Each Gender Events'!CJ$2)*'Medal values'!$B$3
+ COUNTIFS('Official Medal Table'!$I:$I,'Each Gender Events'!$A73,'Official Medal Table'!$C:$C,'Each Gender Events'!CJ$1,'Official Medal Table'!$E:$E,'Each Gender Events'!CJ$2)*'Medal values'!$B$3
+ COUNTIFS('Official Medal Table'!$F:$F,'Each Gender Events'!$A73,'Official Medal Table'!$C:$C,'Each Gender Events'!CJ$1,'Official Medal Table'!$E:$E,"Mixed")*'Medal values'!$B$1/2
+ COUNTIFS('Official Medal Table'!$G:$G,'Each Gender Events'!$A73,'Official Medal Table'!$C:$C,'Each Gender Events'!CJ$1,'Official Medal Table'!$E:$E,"Mixed")*'Medal values'!$B$2/2
+ COUNTIFS('Official Medal Table'!$H:$H,'Each Gender Events'!$A73,'Official Medal Table'!$C:$C,'Each Gender Events'!CJ$1,'Official Medal Table'!$E:$E,"Mixed")*'Medal values'!$B$3/2
+ COUNTIFS('Official Medal Table'!$I:$I,'Each Gender Events'!$A73,'Official Medal Table'!$C:$C,'Each Gender Events'!CJ$1,'Official Medal Table'!$E:$E,"Mixed")*'Medal values'!$B$3/2</f>
        <v>0</v>
      </c>
      <c r="CK73">
        <f>COUNTIFS('Official Medal Table'!$F:$F,'Each Gender Events'!$A73,'Official Medal Table'!$C:$C,'Each Gender Events'!CK$1,'Official Medal Table'!$E:$E,'Each Gender Events'!CK$2)*'Medal values'!$B$1
+ COUNTIFS('Official Medal Table'!$G:$G,'Each Gender Events'!$A73,'Official Medal Table'!$C:$C,'Each Gender Events'!CK$1,'Official Medal Table'!$E:$E,'Each Gender Events'!CK$2)*'Medal values'!$B$2
+ COUNTIFS('Official Medal Table'!$H:$H,'Each Gender Events'!$A73,'Official Medal Table'!$C:$C,'Each Gender Events'!CK$1,'Official Medal Table'!$E:$E,'Each Gender Events'!CK$2)*'Medal values'!$B$3
+ COUNTIFS('Official Medal Table'!$I:$I,'Each Gender Events'!$A73,'Official Medal Table'!$C:$C,'Each Gender Events'!CK$1,'Official Medal Table'!$E:$E,'Each Gender Events'!CK$2)*'Medal values'!$B$3
+ COUNTIFS('Official Medal Table'!$F:$F,'Each Gender Events'!$A73,'Official Medal Table'!$C:$C,'Each Gender Events'!CK$1,'Official Medal Table'!$E:$E,"Mixed")*'Medal values'!$B$1/2
+ COUNTIFS('Official Medal Table'!$G:$G,'Each Gender Events'!$A73,'Official Medal Table'!$C:$C,'Each Gender Events'!CK$1,'Official Medal Table'!$E:$E,"Mixed")*'Medal values'!$B$2/2
+ COUNTIFS('Official Medal Table'!$H:$H,'Each Gender Events'!$A73,'Official Medal Table'!$C:$C,'Each Gender Events'!CK$1,'Official Medal Table'!$E:$E,"Mixed")*'Medal values'!$B$3/2
+ COUNTIFS('Official Medal Table'!$I:$I,'Each Gender Events'!$A73,'Official Medal Table'!$C:$C,'Each Gender Events'!CK$1,'Official Medal Table'!$E:$E,"Mixed")*'Medal values'!$B$3/2</f>
        <v>0</v>
      </c>
      <c r="CL73">
        <f>COUNTIFS('Official Medal Table'!$F:$F,'Each Gender Events'!$A73,'Official Medal Table'!$C:$C,'Each Gender Events'!CL$1,'Official Medal Table'!$E:$E,'Each Gender Events'!CL$2)*'Medal values'!$B$1
+ COUNTIFS('Official Medal Table'!$G:$G,'Each Gender Events'!$A73,'Official Medal Table'!$C:$C,'Each Gender Events'!CL$1,'Official Medal Table'!$E:$E,'Each Gender Events'!CL$2)*'Medal values'!$B$2
+ COUNTIFS('Official Medal Table'!$H:$H,'Each Gender Events'!$A73,'Official Medal Table'!$C:$C,'Each Gender Events'!CL$1,'Official Medal Table'!$E:$E,'Each Gender Events'!CL$2)*'Medal values'!$B$3
+ COUNTIFS('Official Medal Table'!$I:$I,'Each Gender Events'!$A73,'Official Medal Table'!$C:$C,'Each Gender Events'!CL$1,'Official Medal Table'!$E:$E,'Each Gender Events'!CL$2)*'Medal values'!$B$3
+ COUNTIFS('Official Medal Table'!$F:$F,'Each Gender Events'!$A73,'Official Medal Table'!$C:$C,'Each Gender Events'!CL$1,'Official Medal Table'!$E:$E,"Mixed")*'Medal values'!$B$1/2
+ COUNTIFS('Official Medal Table'!$G:$G,'Each Gender Events'!$A73,'Official Medal Table'!$C:$C,'Each Gender Events'!CL$1,'Official Medal Table'!$E:$E,"Mixed")*'Medal values'!$B$2/2
+ COUNTIFS('Official Medal Table'!$H:$H,'Each Gender Events'!$A73,'Official Medal Table'!$C:$C,'Each Gender Events'!CL$1,'Official Medal Table'!$E:$E,"Mixed")*'Medal values'!$B$3/2
+ COUNTIFS('Official Medal Table'!$I:$I,'Each Gender Events'!$A73,'Official Medal Table'!$C:$C,'Each Gender Events'!CL$1,'Official Medal Table'!$E:$E,"Mixed")*'Medal values'!$B$3/2</f>
        <v>0</v>
      </c>
      <c r="CM73">
        <f>COUNTIFS('Official Medal Table'!$F:$F,'Each Gender Events'!$A73,'Official Medal Table'!$C:$C,'Each Gender Events'!CM$1,'Official Medal Table'!$E:$E,'Each Gender Events'!CM$2)*'Medal values'!$B$1
+ COUNTIFS('Official Medal Table'!$G:$G,'Each Gender Events'!$A73,'Official Medal Table'!$C:$C,'Each Gender Events'!CM$1,'Official Medal Table'!$E:$E,'Each Gender Events'!CM$2)*'Medal values'!$B$2
+ COUNTIFS('Official Medal Table'!$H:$H,'Each Gender Events'!$A73,'Official Medal Table'!$C:$C,'Each Gender Events'!CM$1,'Official Medal Table'!$E:$E,'Each Gender Events'!CM$2)*'Medal values'!$B$3
+ COUNTIFS('Official Medal Table'!$I:$I,'Each Gender Events'!$A73,'Official Medal Table'!$C:$C,'Each Gender Events'!CM$1,'Official Medal Table'!$E:$E,'Each Gender Events'!CM$2)*'Medal values'!$B$3
+ COUNTIFS('Official Medal Table'!$F:$F,'Each Gender Events'!$A73,'Official Medal Table'!$C:$C,'Each Gender Events'!CM$1,'Official Medal Table'!$E:$E,"Mixed")*'Medal values'!$B$1/2
+ COUNTIFS('Official Medal Table'!$G:$G,'Each Gender Events'!$A73,'Official Medal Table'!$C:$C,'Each Gender Events'!CM$1,'Official Medal Table'!$E:$E,"Mixed")*'Medal values'!$B$2/2
+ COUNTIFS('Official Medal Table'!$H:$H,'Each Gender Events'!$A73,'Official Medal Table'!$C:$C,'Each Gender Events'!CM$1,'Official Medal Table'!$E:$E,"Mixed")*'Medal values'!$B$3/2
+ COUNTIFS('Official Medal Table'!$I:$I,'Each Gender Events'!$A73,'Official Medal Table'!$C:$C,'Each Gender Events'!CM$1,'Official Medal Table'!$E:$E,"Mixed")*'Medal values'!$B$3/2</f>
        <v>0</v>
      </c>
      <c r="CN73">
        <f>COUNTIFS('Official Medal Table'!$F:$F,'Each Gender Events'!$A73,'Official Medal Table'!$C:$C,'Each Gender Events'!CN$1,'Official Medal Table'!$E:$E,'Each Gender Events'!CN$2)*'Medal values'!$B$1
+ COUNTIFS('Official Medal Table'!$G:$G,'Each Gender Events'!$A73,'Official Medal Table'!$C:$C,'Each Gender Events'!CN$1,'Official Medal Table'!$E:$E,'Each Gender Events'!CN$2)*'Medal values'!$B$2
+ COUNTIFS('Official Medal Table'!$H:$H,'Each Gender Events'!$A73,'Official Medal Table'!$C:$C,'Each Gender Events'!CN$1,'Official Medal Table'!$E:$E,'Each Gender Events'!CN$2)*'Medal values'!$B$3
+ COUNTIFS('Official Medal Table'!$I:$I,'Each Gender Events'!$A73,'Official Medal Table'!$C:$C,'Each Gender Events'!CN$1,'Official Medal Table'!$E:$E,'Each Gender Events'!CN$2)*'Medal values'!$B$3
+ COUNTIFS('Official Medal Table'!$F:$F,'Each Gender Events'!$A73,'Official Medal Table'!$C:$C,'Each Gender Events'!CN$1,'Official Medal Table'!$E:$E,"Mixed")*'Medal values'!$B$1/2
+ COUNTIFS('Official Medal Table'!$G:$G,'Each Gender Events'!$A73,'Official Medal Table'!$C:$C,'Each Gender Events'!CN$1,'Official Medal Table'!$E:$E,"Mixed")*'Medal values'!$B$2/2
+ COUNTIFS('Official Medal Table'!$H:$H,'Each Gender Events'!$A73,'Official Medal Table'!$C:$C,'Each Gender Events'!CN$1,'Official Medal Table'!$E:$E,"Mixed")*'Medal values'!$B$3/2
+ COUNTIFS('Official Medal Table'!$I:$I,'Each Gender Events'!$A73,'Official Medal Table'!$C:$C,'Each Gender Events'!CN$1,'Official Medal Table'!$E:$E,"Mixed")*'Medal values'!$B$3/2</f>
        <v>0</v>
      </c>
      <c r="CO73">
        <f>COUNTIFS('Official Medal Table'!$F:$F,'Each Gender Events'!$A73,'Official Medal Table'!$C:$C,'Each Gender Events'!CO$1,'Official Medal Table'!$E:$E,'Each Gender Events'!CO$2)*'Medal values'!$B$1
+ COUNTIFS('Official Medal Table'!$G:$G,'Each Gender Events'!$A73,'Official Medal Table'!$C:$C,'Each Gender Events'!CO$1,'Official Medal Table'!$E:$E,'Each Gender Events'!CO$2)*'Medal values'!$B$2
+ COUNTIFS('Official Medal Table'!$H:$H,'Each Gender Events'!$A73,'Official Medal Table'!$C:$C,'Each Gender Events'!CO$1,'Official Medal Table'!$E:$E,'Each Gender Events'!CO$2)*'Medal values'!$B$3
+ COUNTIFS('Official Medal Table'!$I:$I,'Each Gender Events'!$A73,'Official Medal Table'!$C:$C,'Each Gender Events'!CO$1,'Official Medal Table'!$E:$E,'Each Gender Events'!CO$2)*'Medal values'!$B$3
+ COUNTIFS('Official Medal Table'!$F:$F,'Each Gender Events'!$A73,'Official Medal Table'!$C:$C,'Each Gender Events'!CO$1,'Official Medal Table'!$E:$E,"Mixed")*'Medal values'!$B$1/2
+ COUNTIFS('Official Medal Table'!$G:$G,'Each Gender Events'!$A73,'Official Medal Table'!$C:$C,'Each Gender Events'!CO$1,'Official Medal Table'!$E:$E,"Mixed")*'Medal values'!$B$2/2
+ COUNTIFS('Official Medal Table'!$H:$H,'Each Gender Events'!$A73,'Official Medal Table'!$C:$C,'Each Gender Events'!CO$1,'Official Medal Table'!$E:$E,"Mixed")*'Medal values'!$B$3/2
+ COUNTIFS('Official Medal Table'!$I:$I,'Each Gender Events'!$A73,'Official Medal Table'!$C:$C,'Each Gender Events'!CO$1,'Official Medal Table'!$E:$E,"Mixed")*'Medal values'!$B$3/2</f>
        <v>0</v>
      </c>
      <c r="CP73">
        <f>COUNTIFS('Official Medal Table'!$F:$F,'Each Gender Events'!$A73,'Official Medal Table'!$C:$C,'Each Gender Events'!CP$1,'Official Medal Table'!$E:$E,'Each Gender Events'!CP$2)*'Medal values'!$B$1
+ COUNTIFS('Official Medal Table'!$G:$G,'Each Gender Events'!$A73,'Official Medal Table'!$C:$C,'Each Gender Events'!CP$1,'Official Medal Table'!$E:$E,'Each Gender Events'!CP$2)*'Medal values'!$B$2
+ COUNTIFS('Official Medal Table'!$H:$H,'Each Gender Events'!$A73,'Official Medal Table'!$C:$C,'Each Gender Events'!CP$1,'Official Medal Table'!$E:$E,'Each Gender Events'!CP$2)*'Medal values'!$B$3
+ COUNTIFS('Official Medal Table'!$I:$I,'Each Gender Events'!$A73,'Official Medal Table'!$C:$C,'Each Gender Events'!CP$1,'Official Medal Table'!$E:$E,'Each Gender Events'!CP$2)*'Medal values'!$B$3
+ COUNTIFS('Official Medal Table'!$F:$F,'Each Gender Events'!$A73,'Official Medal Table'!$C:$C,'Each Gender Events'!CP$1,'Official Medal Table'!$E:$E,"Mixed")*'Medal values'!$B$1/2
+ COUNTIFS('Official Medal Table'!$G:$G,'Each Gender Events'!$A73,'Official Medal Table'!$C:$C,'Each Gender Events'!CP$1,'Official Medal Table'!$E:$E,"Mixed")*'Medal values'!$B$2/2
+ COUNTIFS('Official Medal Table'!$H:$H,'Each Gender Events'!$A73,'Official Medal Table'!$C:$C,'Each Gender Events'!CP$1,'Official Medal Table'!$E:$E,"Mixed")*'Medal values'!$B$3/2
+ COUNTIFS('Official Medal Table'!$I:$I,'Each Gender Events'!$A73,'Official Medal Table'!$C:$C,'Each Gender Events'!CP$1,'Official Medal Table'!$E:$E,"Mixed")*'Medal values'!$B$3/2</f>
        <v>0</v>
      </c>
      <c r="CQ73">
        <f>COUNTIFS('Official Medal Table'!$F:$F,'Each Gender Events'!$A73,'Official Medal Table'!$C:$C,'Each Gender Events'!CQ$1,'Official Medal Table'!$E:$E,'Each Gender Events'!CQ$2)*'Medal values'!$B$1
+ COUNTIFS('Official Medal Table'!$G:$G,'Each Gender Events'!$A73,'Official Medal Table'!$C:$C,'Each Gender Events'!CQ$1,'Official Medal Table'!$E:$E,'Each Gender Events'!CQ$2)*'Medal values'!$B$2
+ COUNTIFS('Official Medal Table'!$H:$H,'Each Gender Events'!$A73,'Official Medal Table'!$C:$C,'Each Gender Events'!CQ$1,'Official Medal Table'!$E:$E,'Each Gender Events'!CQ$2)*'Medal values'!$B$3
+ COUNTIFS('Official Medal Table'!$I:$I,'Each Gender Events'!$A73,'Official Medal Table'!$C:$C,'Each Gender Events'!CQ$1,'Official Medal Table'!$E:$E,'Each Gender Events'!CQ$2)*'Medal values'!$B$3
+ COUNTIFS('Official Medal Table'!$F:$F,'Each Gender Events'!$A73,'Official Medal Table'!$C:$C,'Each Gender Events'!CQ$1,'Official Medal Table'!$E:$E,"Mixed")*'Medal values'!$B$1/2
+ COUNTIFS('Official Medal Table'!$G:$G,'Each Gender Events'!$A73,'Official Medal Table'!$C:$C,'Each Gender Events'!CQ$1,'Official Medal Table'!$E:$E,"Mixed")*'Medal values'!$B$2/2
+ COUNTIFS('Official Medal Table'!$H:$H,'Each Gender Events'!$A73,'Official Medal Table'!$C:$C,'Each Gender Events'!CQ$1,'Official Medal Table'!$E:$E,"Mixed")*'Medal values'!$B$3/2
+ COUNTIFS('Official Medal Table'!$I:$I,'Each Gender Events'!$A73,'Official Medal Table'!$C:$C,'Each Gender Events'!CQ$1,'Official Medal Table'!$E:$E,"Mixed")*'Medal values'!$B$3/2</f>
        <v>0</v>
      </c>
      <c r="CR73">
        <f>COUNTIFS('Official Medal Table'!$F:$F,'Each Gender Events'!$A73,'Official Medal Table'!$C:$C,'Each Gender Events'!CR$1,'Official Medal Table'!$E:$E,'Each Gender Events'!CR$2)*'Medal values'!$B$1
+ COUNTIFS('Official Medal Table'!$G:$G,'Each Gender Events'!$A73,'Official Medal Table'!$C:$C,'Each Gender Events'!CR$1,'Official Medal Table'!$E:$E,'Each Gender Events'!CR$2)*'Medal values'!$B$2
+ COUNTIFS('Official Medal Table'!$H:$H,'Each Gender Events'!$A73,'Official Medal Table'!$C:$C,'Each Gender Events'!CR$1,'Official Medal Table'!$E:$E,'Each Gender Events'!CR$2)*'Medal values'!$B$3
+ COUNTIFS('Official Medal Table'!$I:$I,'Each Gender Events'!$A73,'Official Medal Table'!$C:$C,'Each Gender Events'!CR$1,'Official Medal Table'!$E:$E,'Each Gender Events'!CR$2)*'Medal values'!$B$3
+ COUNTIFS('Official Medal Table'!$F:$F,'Each Gender Events'!$A73,'Official Medal Table'!$C:$C,'Each Gender Events'!CR$1,'Official Medal Table'!$E:$E,"Mixed")*'Medal values'!$B$1/2
+ COUNTIFS('Official Medal Table'!$G:$G,'Each Gender Events'!$A73,'Official Medal Table'!$C:$C,'Each Gender Events'!CR$1,'Official Medal Table'!$E:$E,"Mixed")*'Medal values'!$B$2/2
+ COUNTIFS('Official Medal Table'!$H:$H,'Each Gender Events'!$A73,'Official Medal Table'!$C:$C,'Each Gender Events'!CR$1,'Official Medal Table'!$E:$E,"Mixed")*'Medal values'!$B$3/2
+ COUNTIFS('Official Medal Table'!$I:$I,'Each Gender Events'!$A73,'Official Medal Table'!$C:$C,'Each Gender Events'!CR$1,'Official Medal Table'!$E:$E,"Mixed")*'Medal values'!$B$3/2</f>
        <v>0</v>
      </c>
      <c r="CS73">
        <f>COUNTIFS('Official Medal Table'!$F:$F,'Each Gender Events'!$A73,'Official Medal Table'!$C:$C,'Each Gender Events'!CS$1,'Official Medal Table'!$E:$E,'Each Gender Events'!CS$2)*'Medal values'!$B$1
+ COUNTIFS('Official Medal Table'!$G:$G,'Each Gender Events'!$A73,'Official Medal Table'!$C:$C,'Each Gender Events'!CS$1,'Official Medal Table'!$E:$E,'Each Gender Events'!CS$2)*'Medal values'!$B$2
+ COUNTIFS('Official Medal Table'!$H:$H,'Each Gender Events'!$A73,'Official Medal Table'!$C:$C,'Each Gender Events'!CS$1,'Official Medal Table'!$E:$E,'Each Gender Events'!CS$2)*'Medal values'!$B$3
+ COUNTIFS('Official Medal Table'!$I:$I,'Each Gender Events'!$A73,'Official Medal Table'!$C:$C,'Each Gender Events'!CS$1,'Official Medal Table'!$E:$E,'Each Gender Events'!CS$2)*'Medal values'!$B$3
+ COUNTIFS('Official Medal Table'!$F:$F,'Each Gender Events'!$A73,'Official Medal Table'!$C:$C,'Each Gender Events'!CS$1,'Official Medal Table'!$E:$E,"Mixed")*'Medal values'!$B$1/2
+ COUNTIFS('Official Medal Table'!$G:$G,'Each Gender Events'!$A73,'Official Medal Table'!$C:$C,'Each Gender Events'!CS$1,'Official Medal Table'!$E:$E,"Mixed")*'Medal values'!$B$2/2
+ COUNTIFS('Official Medal Table'!$H:$H,'Each Gender Events'!$A73,'Official Medal Table'!$C:$C,'Each Gender Events'!CS$1,'Official Medal Table'!$E:$E,"Mixed")*'Medal values'!$B$3/2
+ COUNTIFS('Official Medal Table'!$I:$I,'Each Gender Events'!$A73,'Official Medal Table'!$C:$C,'Each Gender Events'!CS$1,'Official Medal Table'!$E:$E,"Mixed")*'Medal values'!$B$3/2</f>
        <v>0</v>
      </c>
      <c r="CT73">
        <f>COUNTIFS('Official Medal Table'!$F:$F,'Each Gender Events'!$A73,'Official Medal Table'!$C:$C,'Each Gender Events'!CT$1,'Official Medal Table'!$E:$E,'Each Gender Events'!CT$2)*'Medal values'!$B$1
+ COUNTIFS('Official Medal Table'!$G:$G,'Each Gender Events'!$A73,'Official Medal Table'!$C:$C,'Each Gender Events'!CT$1,'Official Medal Table'!$E:$E,'Each Gender Events'!CT$2)*'Medal values'!$B$2
+ COUNTIFS('Official Medal Table'!$H:$H,'Each Gender Events'!$A73,'Official Medal Table'!$C:$C,'Each Gender Events'!CT$1,'Official Medal Table'!$E:$E,'Each Gender Events'!CT$2)*'Medal values'!$B$3
+ COUNTIFS('Official Medal Table'!$I:$I,'Each Gender Events'!$A73,'Official Medal Table'!$C:$C,'Each Gender Events'!CT$1,'Official Medal Table'!$E:$E,'Each Gender Events'!CT$2)*'Medal values'!$B$3
+ COUNTIFS('Official Medal Table'!$F:$F,'Each Gender Events'!$A73,'Official Medal Table'!$C:$C,'Each Gender Events'!CT$1,'Official Medal Table'!$E:$E,"Mixed")*'Medal values'!$B$1/2
+ COUNTIFS('Official Medal Table'!$G:$G,'Each Gender Events'!$A73,'Official Medal Table'!$C:$C,'Each Gender Events'!CT$1,'Official Medal Table'!$E:$E,"Mixed")*'Medal values'!$B$2/2
+ COUNTIFS('Official Medal Table'!$H:$H,'Each Gender Events'!$A73,'Official Medal Table'!$C:$C,'Each Gender Events'!CT$1,'Official Medal Table'!$E:$E,"Mixed")*'Medal values'!$B$3/2
+ COUNTIFS('Official Medal Table'!$I:$I,'Each Gender Events'!$A73,'Official Medal Table'!$C:$C,'Each Gender Events'!CT$1,'Official Medal Table'!$E:$E,"Mixed")*'Medal values'!$B$3/2</f>
        <v>0</v>
      </c>
    </row>
    <row r="74" spans="1:98" x14ac:dyDescent="0.3">
      <c r="A74" t="str">
        <f>Countries!A73</f>
        <v>CUB</v>
      </c>
      <c r="B74">
        <f>COUNTIFS('Official Medal Table'!$F:$F,'Each Gender Events'!$A74,'Official Medal Table'!$C:$C,'Each Gender Events'!B$1,'Official Medal Table'!$E:$E,'Each Gender Events'!B$2)*'Medal values'!$B$1
+ COUNTIFS('Official Medal Table'!$G:$G,'Each Gender Events'!$A74,'Official Medal Table'!$C:$C,'Each Gender Events'!B$1,'Official Medal Table'!$E:$E,'Each Gender Events'!B$2)*'Medal values'!$B$2
+ COUNTIFS('Official Medal Table'!$H:$H,'Each Gender Events'!$A74,'Official Medal Table'!$C:$C,'Each Gender Events'!B$1,'Official Medal Table'!$E:$E,'Each Gender Events'!B$2)*'Medal values'!$B$3
+ COUNTIFS('Official Medal Table'!$I:$I,'Each Gender Events'!$A74,'Official Medal Table'!$C:$C,'Each Gender Events'!B$1,'Official Medal Table'!$E:$E,'Each Gender Events'!B$2)*'Medal values'!$B$3
+ COUNTIFS('Official Medal Table'!$F:$F,'Each Gender Events'!$A74,'Official Medal Table'!$C:$C,'Each Gender Events'!B$1,'Official Medal Table'!$E:$E,"Mixed")*'Medal values'!$B$1/2
+ COUNTIFS('Official Medal Table'!$G:$G,'Each Gender Events'!$A74,'Official Medal Table'!$C:$C,'Each Gender Events'!B$1,'Official Medal Table'!$E:$E,"Mixed")*'Medal values'!$B$2/2
+ COUNTIFS('Official Medal Table'!$H:$H,'Each Gender Events'!$A74,'Official Medal Table'!$C:$C,'Each Gender Events'!B$1,'Official Medal Table'!$E:$E,"Mixed")*'Medal values'!$B$3/2
+ COUNTIFS('Official Medal Table'!$I:$I,'Each Gender Events'!$A74,'Official Medal Table'!$C:$C,'Each Gender Events'!B$1,'Official Medal Table'!$E:$E,"Mixed")*'Medal values'!$B$3/2</f>
        <v>0</v>
      </c>
      <c r="C74">
        <f>COUNTIFS('Official Medal Table'!$F:$F,'Each Gender Events'!$A74,'Official Medal Table'!$C:$C,'Each Gender Events'!C$1,'Official Medal Table'!$E:$E,'Each Gender Events'!C$2)*'Medal values'!$B$1
+ COUNTIFS('Official Medal Table'!$G:$G,'Each Gender Events'!$A74,'Official Medal Table'!$C:$C,'Each Gender Events'!C$1,'Official Medal Table'!$E:$E,'Each Gender Events'!C$2)*'Medal values'!$B$2
+ COUNTIFS('Official Medal Table'!$H:$H,'Each Gender Events'!$A74,'Official Medal Table'!$C:$C,'Each Gender Events'!C$1,'Official Medal Table'!$E:$E,'Each Gender Events'!C$2)*'Medal values'!$B$3
+ COUNTIFS('Official Medal Table'!$I:$I,'Each Gender Events'!$A74,'Official Medal Table'!$C:$C,'Each Gender Events'!C$1,'Official Medal Table'!$E:$E,'Each Gender Events'!C$2)*'Medal values'!$B$3
+ COUNTIFS('Official Medal Table'!$F:$F,'Each Gender Events'!$A74,'Official Medal Table'!$C:$C,'Each Gender Events'!C$1,'Official Medal Table'!$E:$E,"Mixed")*'Medal values'!$B$1/2
+ COUNTIFS('Official Medal Table'!$G:$G,'Each Gender Events'!$A74,'Official Medal Table'!$C:$C,'Each Gender Events'!C$1,'Official Medal Table'!$E:$E,"Mixed")*'Medal values'!$B$2/2
+ COUNTIFS('Official Medal Table'!$H:$H,'Each Gender Events'!$A74,'Official Medal Table'!$C:$C,'Each Gender Events'!C$1,'Official Medal Table'!$E:$E,"Mixed")*'Medal values'!$B$3/2
+ COUNTIFS('Official Medal Table'!$I:$I,'Each Gender Events'!$A74,'Official Medal Table'!$C:$C,'Each Gender Events'!C$1,'Official Medal Table'!$E:$E,"Mixed")*'Medal values'!$B$3/2</f>
        <v>0</v>
      </c>
      <c r="D74">
        <f>COUNTIFS('Official Medal Table'!$F:$F,'Each Gender Events'!$A74,'Official Medal Table'!$C:$C,'Each Gender Events'!D$1,'Official Medal Table'!$E:$E,'Each Gender Events'!D$2)*'Medal values'!$B$1
+ COUNTIFS('Official Medal Table'!$G:$G,'Each Gender Events'!$A74,'Official Medal Table'!$C:$C,'Each Gender Events'!D$1,'Official Medal Table'!$E:$E,'Each Gender Events'!D$2)*'Medal values'!$B$2
+ COUNTIFS('Official Medal Table'!$H:$H,'Each Gender Events'!$A74,'Official Medal Table'!$C:$C,'Each Gender Events'!D$1,'Official Medal Table'!$E:$E,'Each Gender Events'!D$2)*'Medal values'!$B$3
+ COUNTIFS('Official Medal Table'!$I:$I,'Each Gender Events'!$A74,'Official Medal Table'!$C:$C,'Each Gender Events'!D$1,'Official Medal Table'!$E:$E,'Each Gender Events'!D$2)*'Medal values'!$B$3
+ COUNTIFS('Official Medal Table'!$F:$F,'Each Gender Events'!$A74,'Official Medal Table'!$C:$C,'Each Gender Events'!D$1,'Official Medal Table'!$E:$E,"Mixed")*'Medal values'!$B$1/2
+ COUNTIFS('Official Medal Table'!$G:$G,'Each Gender Events'!$A74,'Official Medal Table'!$C:$C,'Each Gender Events'!D$1,'Official Medal Table'!$E:$E,"Mixed")*'Medal values'!$B$2/2
+ COUNTIFS('Official Medal Table'!$H:$H,'Each Gender Events'!$A74,'Official Medal Table'!$C:$C,'Each Gender Events'!D$1,'Official Medal Table'!$E:$E,"Mixed")*'Medal values'!$B$3/2
+ COUNTIFS('Official Medal Table'!$I:$I,'Each Gender Events'!$A74,'Official Medal Table'!$C:$C,'Each Gender Events'!D$1,'Official Medal Table'!$E:$E,"Mixed")*'Medal values'!$B$3/2</f>
        <v>0</v>
      </c>
      <c r="E74">
        <f>COUNTIFS('Official Medal Table'!$F:$F,'Each Gender Events'!$A74,'Official Medal Table'!$C:$C,'Each Gender Events'!E$1,'Official Medal Table'!$E:$E,'Each Gender Events'!E$2)*'Medal values'!$B$1
+ COUNTIFS('Official Medal Table'!$G:$G,'Each Gender Events'!$A74,'Official Medal Table'!$C:$C,'Each Gender Events'!E$1,'Official Medal Table'!$E:$E,'Each Gender Events'!E$2)*'Medal values'!$B$2
+ COUNTIFS('Official Medal Table'!$H:$H,'Each Gender Events'!$A74,'Official Medal Table'!$C:$C,'Each Gender Events'!E$1,'Official Medal Table'!$E:$E,'Each Gender Events'!E$2)*'Medal values'!$B$3
+ COUNTIFS('Official Medal Table'!$I:$I,'Each Gender Events'!$A74,'Official Medal Table'!$C:$C,'Each Gender Events'!E$1,'Official Medal Table'!$E:$E,'Each Gender Events'!E$2)*'Medal values'!$B$3
+ COUNTIFS('Official Medal Table'!$F:$F,'Each Gender Events'!$A74,'Official Medal Table'!$C:$C,'Each Gender Events'!E$1,'Official Medal Table'!$E:$E,"Mixed")*'Medal values'!$B$1/2
+ COUNTIFS('Official Medal Table'!$G:$G,'Each Gender Events'!$A74,'Official Medal Table'!$C:$C,'Each Gender Events'!E$1,'Official Medal Table'!$E:$E,"Mixed")*'Medal values'!$B$2/2
+ COUNTIFS('Official Medal Table'!$H:$H,'Each Gender Events'!$A74,'Official Medal Table'!$C:$C,'Each Gender Events'!E$1,'Official Medal Table'!$E:$E,"Mixed")*'Medal values'!$B$3/2
+ COUNTIFS('Official Medal Table'!$I:$I,'Each Gender Events'!$A74,'Official Medal Table'!$C:$C,'Each Gender Events'!E$1,'Official Medal Table'!$E:$E,"Mixed")*'Medal values'!$B$3/2</f>
        <v>0</v>
      </c>
      <c r="F74">
        <f>COUNTIFS('Official Medal Table'!$F:$F,'Each Gender Events'!$A74,'Official Medal Table'!$C:$C,'Each Gender Events'!F$1,'Official Medal Table'!$E:$E,'Each Gender Events'!F$2)*'Medal values'!$B$1
+ COUNTIFS('Official Medal Table'!$G:$G,'Each Gender Events'!$A74,'Official Medal Table'!$C:$C,'Each Gender Events'!F$1,'Official Medal Table'!$E:$E,'Each Gender Events'!F$2)*'Medal values'!$B$2
+ COUNTIFS('Official Medal Table'!$H:$H,'Each Gender Events'!$A74,'Official Medal Table'!$C:$C,'Each Gender Events'!F$1,'Official Medal Table'!$E:$E,'Each Gender Events'!F$2)*'Medal values'!$B$3
+ COUNTIFS('Official Medal Table'!$I:$I,'Each Gender Events'!$A74,'Official Medal Table'!$C:$C,'Each Gender Events'!F$1,'Official Medal Table'!$E:$E,'Each Gender Events'!F$2)*'Medal values'!$B$3
+ COUNTIFS('Official Medal Table'!$F:$F,'Each Gender Events'!$A74,'Official Medal Table'!$C:$C,'Each Gender Events'!F$1,'Official Medal Table'!$E:$E,"Mixed")*'Medal values'!$B$1/2
+ COUNTIFS('Official Medal Table'!$G:$G,'Each Gender Events'!$A74,'Official Medal Table'!$C:$C,'Each Gender Events'!F$1,'Official Medal Table'!$E:$E,"Mixed")*'Medal values'!$B$2/2
+ COUNTIFS('Official Medal Table'!$H:$H,'Each Gender Events'!$A74,'Official Medal Table'!$C:$C,'Each Gender Events'!F$1,'Official Medal Table'!$E:$E,"Mixed")*'Medal values'!$B$3/2
+ COUNTIFS('Official Medal Table'!$I:$I,'Each Gender Events'!$A74,'Official Medal Table'!$C:$C,'Each Gender Events'!F$1,'Official Medal Table'!$E:$E,"Mixed")*'Medal values'!$B$3/2</f>
        <v>0</v>
      </c>
      <c r="G74">
        <f>COUNTIFS('Official Medal Table'!$F:$F,'Each Gender Events'!$A74,'Official Medal Table'!$C:$C,'Each Gender Events'!G$1,'Official Medal Table'!$E:$E,'Each Gender Events'!G$2)*'Medal values'!$B$1
+ COUNTIFS('Official Medal Table'!$G:$G,'Each Gender Events'!$A74,'Official Medal Table'!$C:$C,'Each Gender Events'!G$1,'Official Medal Table'!$E:$E,'Each Gender Events'!G$2)*'Medal values'!$B$2
+ COUNTIFS('Official Medal Table'!$H:$H,'Each Gender Events'!$A74,'Official Medal Table'!$C:$C,'Each Gender Events'!G$1,'Official Medal Table'!$E:$E,'Each Gender Events'!G$2)*'Medal values'!$B$3
+ COUNTIFS('Official Medal Table'!$I:$I,'Each Gender Events'!$A74,'Official Medal Table'!$C:$C,'Each Gender Events'!G$1,'Official Medal Table'!$E:$E,'Each Gender Events'!G$2)*'Medal values'!$B$3
+ COUNTIFS('Official Medal Table'!$F:$F,'Each Gender Events'!$A74,'Official Medal Table'!$C:$C,'Each Gender Events'!G$1,'Official Medal Table'!$E:$E,"Mixed")*'Medal values'!$B$1/2
+ COUNTIFS('Official Medal Table'!$G:$G,'Each Gender Events'!$A74,'Official Medal Table'!$C:$C,'Each Gender Events'!G$1,'Official Medal Table'!$E:$E,"Mixed")*'Medal values'!$B$2/2
+ COUNTIFS('Official Medal Table'!$H:$H,'Each Gender Events'!$A74,'Official Medal Table'!$C:$C,'Each Gender Events'!G$1,'Official Medal Table'!$E:$E,"Mixed")*'Medal values'!$B$3/2
+ COUNTIFS('Official Medal Table'!$I:$I,'Each Gender Events'!$A74,'Official Medal Table'!$C:$C,'Each Gender Events'!G$1,'Official Medal Table'!$E:$E,"Mixed")*'Medal values'!$B$3/2</f>
        <v>0</v>
      </c>
      <c r="H74">
        <f>COUNTIFS('Official Medal Table'!$F:$F,'Each Gender Events'!$A74,'Official Medal Table'!$C:$C,'Each Gender Events'!H$1,'Official Medal Table'!$E:$E,'Each Gender Events'!H$2)*'Medal values'!$B$1
+ COUNTIFS('Official Medal Table'!$G:$G,'Each Gender Events'!$A74,'Official Medal Table'!$C:$C,'Each Gender Events'!H$1,'Official Medal Table'!$E:$E,'Each Gender Events'!H$2)*'Medal values'!$B$2
+ COUNTIFS('Official Medal Table'!$H:$H,'Each Gender Events'!$A74,'Official Medal Table'!$C:$C,'Each Gender Events'!H$1,'Official Medal Table'!$E:$E,'Each Gender Events'!H$2)*'Medal values'!$B$3
+ COUNTIFS('Official Medal Table'!$I:$I,'Each Gender Events'!$A74,'Official Medal Table'!$C:$C,'Each Gender Events'!H$1,'Official Medal Table'!$E:$E,'Each Gender Events'!H$2)*'Medal values'!$B$3
+ COUNTIFS('Official Medal Table'!$F:$F,'Each Gender Events'!$A74,'Official Medal Table'!$C:$C,'Each Gender Events'!H$1,'Official Medal Table'!$E:$E,"Mixed")*'Medal values'!$B$1/2
+ COUNTIFS('Official Medal Table'!$G:$G,'Each Gender Events'!$A74,'Official Medal Table'!$C:$C,'Each Gender Events'!H$1,'Official Medal Table'!$E:$E,"Mixed")*'Medal values'!$B$2/2
+ COUNTIFS('Official Medal Table'!$H:$H,'Each Gender Events'!$A74,'Official Medal Table'!$C:$C,'Each Gender Events'!H$1,'Official Medal Table'!$E:$E,"Mixed")*'Medal values'!$B$3/2
+ COUNTIFS('Official Medal Table'!$I:$I,'Each Gender Events'!$A74,'Official Medal Table'!$C:$C,'Each Gender Events'!H$1,'Official Medal Table'!$E:$E,"Mixed")*'Medal values'!$B$3/2</f>
        <v>0</v>
      </c>
      <c r="I74">
        <f>COUNTIFS('Official Medal Table'!$F:$F,'Each Gender Events'!$A74,'Official Medal Table'!$C:$C,'Each Gender Events'!I$1,'Official Medal Table'!$E:$E,'Each Gender Events'!I$2)*'Medal values'!$B$1
+ COUNTIFS('Official Medal Table'!$G:$G,'Each Gender Events'!$A74,'Official Medal Table'!$C:$C,'Each Gender Events'!I$1,'Official Medal Table'!$E:$E,'Each Gender Events'!I$2)*'Medal values'!$B$2
+ COUNTIFS('Official Medal Table'!$H:$H,'Each Gender Events'!$A74,'Official Medal Table'!$C:$C,'Each Gender Events'!I$1,'Official Medal Table'!$E:$E,'Each Gender Events'!I$2)*'Medal values'!$B$3
+ COUNTIFS('Official Medal Table'!$I:$I,'Each Gender Events'!$A74,'Official Medal Table'!$C:$C,'Each Gender Events'!I$1,'Official Medal Table'!$E:$E,'Each Gender Events'!I$2)*'Medal values'!$B$3
+ COUNTIFS('Official Medal Table'!$F:$F,'Each Gender Events'!$A74,'Official Medal Table'!$C:$C,'Each Gender Events'!I$1,'Official Medal Table'!$E:$E,"Mixed")*'Medal values'!$B$1/2
+ COUNTIFS('Official Medal Table'!$G:$G,'Each Gender Events'!$A74,'Official Medal Table'!$C:$C,'Each Gender Events'!I$1,'Official Medal Table'!$E:$E,"Mixed")*'Medal values'!$B$2/2
+ COUNTIFS('Official Medal Table'!$H:$H,'Each Gender Events'!$A74,'Official Medal Table'!$C:$C,'Each Gender Events'!I$1,'Official Medal Table'!$E:$E,"Mixed")*'Medal values'!$B$3/2
+ COUNTIFS('Official Medal Table'!$I:$I,'Each Gender Events'!$A74,'Official Medal Table'!$C:$C,'Each Gender Events'!I$1,'Official Medal Table'!$E:$E,"Mixed")*'Medal values'!$B$3/2</f>
        <v>0</v>
      </c>
      <c r="J74">
        <f>COUNTIFS('Official Medal Table'!$F:$F,'Each Gender Events'!$A74,'Official Medal Table'!$C:$C,'Each Gender Events'!J$1,'Official Medal Table'!$E:$E,'Each Gender Events'!J$2)*'Medal values'!$B$1
+ COUNTIFS('Official Medal Table'!$G:$G,'Each Gender Events'!$A74,'Official Medal Table'!$C:$C,'Each Gender Events'!J$1,'Official Medal Table'!$E:$E,'Each Gender Events'!J$2)*'Medal values'!$B$2
+ COUNTIFS('Official Medal Table'!$H:$H,'Each Gender Events'!$A74,'Official Medal Table'!$C:$C,'Each Gender Events'!J$1,'Official Medal Table'!$E:$E,'Each Gender Events'!J$2)*'Medal values'!$B$3
+ COUNTIFS('Official Medal Table'!$I:$I,'Each Gender Events'!$A74,'Official Medal Table'!$C:$C,'Each Gender Events'!J$1,'Official Medal Table'!$E:$E,'Each Gender Events'!J$2)*'Medal values'!$B$3
+ COUNTIFS('Official Medal Table'!$F:$F,'Each Gender Events'!$A74,'Official Medal Table'!$C:$C,'Each Gender Events'!J$1,'Official Medal Table'!$E:$E,"Mixed")*'Medal values'!$B$1/2
+ COUNTIFS('Official Medal Table'!$G:$G,'Each Gender Events'!$A74,'Official Medal Table'!$C:$C,'Each Gender Events'!J$1,'Official Medal Table'!$E:$E,"Mixed")*'Medal values'!$B$2/2
+ COUNTIFS('Official Medal Table'!$H:$H,'Each Gender Events'!$A74,'Official Medal Table'!$C:$C,'Each Gender Events'!J$1,'Official Medal Table'!$E:$E,"Mixed")*'Medal values'!$B$3/2
+ COUNTIFS('Official Medal Table'!$I:$I,'Each Gender Events'!$A74,'Official Medal Table'!$C:$C,'Each Gender Events'!J$1,'Official Medal Table'!$E:$E,"Mixed")*'Medal values'!$B$3/2</f>
        <v>0</v>
      </c>
      <c r="K74">
        <f>COUNTIFS('Official Medal Table'!$F:$F,'Each Gender Events'!$A74,'Official Medal Table'!$C:$C,'Each Gender Events'!K$1,'Official Medal Table'!$E:$E,'Each Gender Events'!K$2)*'Medal values'!$B$1
+ COUNTIFS('Official Medal Table'!$G:$G,'Each Gender Events'!$A74,'Official Medal Table'!$C:$C,'Each Gender Events'!K$1,'Official Medal Table'!$E:$E,'Each Gender Events'!K$2)*'Medal values'!$B$2
+ COUNTIFS('Official Medal Table'!$H:$H,'Each Gender Events'!$A74,'Official Medal Table'!$C:$C,'Each Gender Events'!K$1,'Official Medal Table'!$E:$E,'Each Gender Events'!K$2)*'Medal values'!$B$3
+ COUNTIFS('Official Medal Table'!$I:$I,'Each Gender Events'!$A74,'Official Medal Table'!$C:$C,'Each Gender Events'!K$1,'Official Medal Table'!$E:$E,'Each Gender Events'!K$2)*'Medal values'!$B$3
+ COUNTIFS('Official Medal Table'!$F:$F,'Each Gender Events'!$A74,'Official Medal Table'!$C:$C,'Each Gender Events'!K$1,'Official Medal Table'!$E:$E,"Mixed")*'Medal values'!$B$1/2
+ COUNTIFS('Official Medal Table'!$G:$G,'Each Gender Events'!$A74,'Official Medal Table'!$C:$C,'Each Gender Events'!K$1,'Official Medal Table'!$E:$E,"Mixed")*'Medal values'!$B$2/2
+ COUNTIFS('Official Medal Table'!$H:$H,'Each Gender Events'!$A74,'Official Medal Table'!$C:$C,'Each Gender Events'!K$1,'Official Medal Table'!$E:$E,"Mixed")*'Medal values'!$B$3/2
+ COUNTIFS('Official Medal Table'!$I:$I,'Each Gender Events'!$A74,'Official Medal Table'!$C:$C,'Each Gender Events'!K$1,'Official Medal Table'!$E:$E,"Mixed")*'Medal values'!$B$3/2</f>
        <v>0</v>
      </c>
      <c r="L74">
        <f>COUNTIFS('Official Medal Table'!$F:$F,'Each Gender Events'!$A74,'Official Medal Table'!$C:$C,'Each Gender Events'!L$1,'Official Medal Table'!$E:$E,'Each Gender Events'!L$2)*'Medal values'!$B$1
+ COUNTIFS('Official Medal Table'!$G:$G,'Each Gender Events'!$A74,'Official Medal Table'!$C:$C,'Each Gender Events'!L$1,'Official Medal Table'!$E:$E,'Each Gender Events'!L$2)*'Medal values'!$B$2
+ COUNTIFS('Official Medal Table'!$H:$H,'Each Gender Events'!$A74,'Official Medal Table'!$C:$C,'Each Gender Events'!L$1,'Official Medal Table'!$E:$E,'Each Gender Events'!L$2)*'Medal values'!$B$3
+ COUNTIFS('Official Medal Table'!$I:$I,'Each Gender Events'!$A74,'Official Medal Table'!$C:$C,'Each Gender Events'!L$1,'Official Medal Table'!$E:$E,'Each Gender Events'!L$2)*'Medal values'!$B$3
+ COUNTIFS('Official Medal Table'!$F:$F,'Each Gender Events'!$A74,'Official Medal Table'!$C:$C,'Each Gender Events'!L$1,'Official Medal Table'!$E:$E,"Mixed")*'Medal values'!$B$1/2
+ COUNTIFS('Official Medal Table'!$G:$G,'Each Gender Events'!$A74,'Official Medal Table'!$C:$C,'Each Gender Events'!L$1,'Official Medal Table'!$E:$E,"Mixed")*'Medal values'!$B$2/2
+ COUNTIFS('Official Medal Table'!$H:$H,'Each Gender Events'!$A74,'Official Medal Table'!$C:$C,'Each Gender Events'!L$1,'Official Medal Table'!$E:$E,"Mixed")*'Medal values'!$B$3/2
+ COUNTIFS('Official Medal Table'!$I:$I,'Each Gender Events'!$A74,'Official Medal Table'!$C:$C,'Each Gender Events'!L$1,'Official Medal Table'!$E:$E,"Mixed")*'Medal values'!$B$3/2</f>
        <v>0</v>
      </c>
      <c r="M74">
        <f>COUNTIFS('Official Medal Table'!$F:$F,'Each Gender Events'!$A74,'Official Medal Table'!$C:$C,'Each Gender Events'!M$1,'Official Medal Table'!$E:$E,'Each Gender Events'!M$2)*'Medal values'!$B$1
+ COUNTIFS('Official Medal Table'!$G:$G,'Each Gender Events'!$A74,'Official Medal Table'!$C:$C,'Each Gender Events'!M$1,'Official Medal Table'!$E:$E,'Each Gender Events'!M$2)*'Medal values'!$B$2
+ COUNTIFS('Official Medal Table'!$H:$H,'Each Gender Events'!$A74,'Official Medal Table'!$C:$C,'Each Gender Events'!M$1,'Official Medal Table'!$E:$E,'Each Gender Events'!M$2)*'Medal values'!$B$3
+ COUNTIFS('Official Medal Table'!$I:$I,'Each Gender Events'!$A74,'Official Medal Table'!$C:$C,'Each Gender Events'!M$1,'Official Medal Table'!$E:$E,'Each Gender Events'!M$2)*'Medal values'!$B$3
+ COUNTIFS('Official Medal Table'!$F:$F,'Each Gender Events'!$A74,'Official Medal Table'!$C:$C,'Each Gender Events'!M$1,'Official Medal Table'!$E:$E,"Mixed")*'Medal values'!$B$1/2
+ COUNTIFS('Official Medal Table'!$G:$G,'Each Gender Events'!$A74,'Official Medal Table'!$C:$C,'Each Gender Events'!M$1,'Official Medal Table'!$E:$E,"Mixed")*'Medal values'!$B$2/2
+ COUNTIFS('Official Medal Table'!$H:$H,'Each Gender Events'!$A74,'Official Medal Table'!$C:$C,'Each Gender Events'!M$1,'Official Medal Table'!$E:$E,"Mixed")*'Medal values'!$B$3/2
+ COUNTIFS('Official Medal Table'!$I:$I,'Each Gender Events'!$A74,'Official Medal Table'!$C:$C,'Each Gender Events'!M$1,'Official Medal Table'!$E:$E,"Mixed")*'Medal values'!$B$3/2</f>
        <v>0</v>
      </c>
      <c r="N74">
        <f>COUNTIFS('Official Medal Table'!$F:$F,'Each Gender Events'!$A74,'Official Medal Table'!$C:$C,'Each Gender Events'!N$1,'Official Medal Table'!$E:$E,'Each Gender Events'!N$2)*'Medal values'!$B$1
+ COUNTIFS('Official Medal Table'!$G:$G,'Each Gender Events'!$A74,'Official Medal Table'!$C:$C,'Each Gender Events'!N$1,'Official Medal Table'!$E:$E,'Each Gender Events'!N$2)*'Medal values'!$B$2
+ COUNTIFS('Official Medal Table'!$H:$H,'Each Gender Events'!$A74,'Official Medal Table'!$C:$C,'Each Gender Events'!N$1,'Official Medal Table'!$E:$E,'Each Gender Events'!N$2)*'Medal values'!$B$3
+ COUNTIFS('Official Medal Table'!$I:$I,'Each Gender Events'!$A74,'Official Medal Table'!$C:$C,'Each Gender Events'!N$1,'Official Medal Table'!$E:$E,'Each Gender Events'!N$2)*'Medal values'!$B$3
+ COUNTIFS('Official Medal Table'!$F:$F,'Each Gender Events'!$A74,'Official Medal Table'!$C:$C,'Each Gender Events'!N$1,'Official Medal Table'!$E:$E,"Mixed")*'Medal values'!$B$1/2
+ COUNTIFS('Official Medal Table'!$G:$G,'Each Gender Events'!$A74,'Official Medal Table'!$C:$C,'Each Gender Events'!N$1,'Official Medal Table'!$E:$E,"Mixed")*'Medal values'!$B$2/2
+ COUNTIFS('Official Medal Table'!$H:$H,'Each Gender Events'!$A74,'Official Medal Table'!$C:$C,'Each Gender Events'!N$1,'Official Medal Table'!$E:$E,"Mixed")*'Medal values'!$B$3/2
+ COUNTIFS('Official Medal Table'!$I:$I,'Each Gender Events'!$A74,'Official Medal Table'!$C:$C,'Each Gender Events'!N$1,'Official Medal Table'!$E:$E,"Mixed")*'Medal values'!$B$3/2</f>
        <v>0</v>
      </c>
      <c r="O74">
        <f>COUNTIFS('Official Medal Table'!$F:$F,'Each Gender Events'!$A74,'Official Medal Table'!$C:$C,'Each Gender Events'!O$1,'Official Medal Table'!$E:$E,'Each Gender Events'!O$2)*'Medal values'!$B$1
+ COUNTIFS('Official Medal Table'!$G:$G,'Each Gender Events'!$A74,'Official Medal Table'!$C:$C,'Each Gender Events'!O$1,'Official Medal Table'!$E:$E,'Each Gender Events'!O$2)*'Medal values'!$B$2
+ COUNTIFS('Official Medal Table'!$H:$H,'Each Gender Events'!$A74,'Official Medal Table'!$C:$C,'Each Gender Events'!O$1,'Official Medal Table'!$E:$E,'Each Gender Events'!O$2)*'Medal values'!$B$3
+ COUNTIFS('Official Medal Table'!$I:$I,'Each Gender Events'!$A74,'Official Medal Table'!$C:$C,'Each Gender Events'!O$1,'Official Medal Table'!$E:$E,'Each Gender Events'!O$2)*'Medal values'!$B$3
+ COUNTIFS('Official Medal Table'!$F:$F,'Each Gender Events'!$A74,'Official Medal Table'!$C:$C,'Each Gender Events'!O$1,'Official Medal Table'!$E:$E,"Mixed")*'Medal values'!$B$1/2
+ COUNTIFS('Official Medal Table'!$G:$G,'Each Gender Events'!$A74,'Official Medal Table'!$C:$C,'Each Gender Events'!O$1,'Official Medal Table'!$E:$E,"Mixed")*'Medal values'!$B$2/2
+ COUNTIFS('Official Medal Table'!$H:$H,'Each Gender Events'!$A74,'Official Medal Table'!$C:$C,'Each Gender Events'!O$1,'Official Medal Table'!$E:$E,"Mixed")*'Medal values'!$B$3/2
+ COUNTIFS('Official Medal Table'!$I:$I,'Each Gender Events'!$A74,'Official Medal Table'!$C:$C,'Each Gender Events'!O$1,'Official Medal Table'!$E:$E,"Mixed")*'Medal values'!$B$3/2</f>
        <v>0</v>
      </c>
      <c r="P74">
        <f>COUNTIFS('Official Medal Table'!$F:$F,'Each Gender Events'!$A74,'Official Medal Table'!$C:$C,'Each Gender Events'!P$1,'Official Medal Table'!$E:$E,'Each Gender Events'!P$2)*'Medal values'!$B$1
+ COUNTIFS('Official Medal Table'!$G:$G,'Each Gender Events'!$A74,'Official Medal Table'!$C:$C,'Each Gender Events'!P$1,'Official Medal Table'!$E:$E,'Each Gender Events'!P$2)*'Medal values'!$B$2
+ COUNTIFS('Official Medal Table'!$H:$H,'Each Gender Events'!$A74,'Official Medal Table'!$C:$C,'Each Gender Events'!P$1,'Official Medal Table'!$E:$E,'Each Gender Events'!P$2)*'Medal values'!$B$3
+ COUNTIFS('Official Medal Table'!$I:$I,'Each Gender Events'!$A74,'Official Medal Table'!$C:$C,'Each Gender Events'!P$1,'Official Medal Table'!$E:$E,'Each Gender Events'!P$2)*'Medal values'!$B$3
+ COUNTIFS('Official Medal Table'!$F:$F,'Each Gender Events'!$A74,'Official Medal Table'!$C:$C,'Each Gender Events'!P$1,'Official Medal Table'!$E:$E,"Mixed")*'Medal values'!$B$1/2
+ COUNTIFS('Official Medal Table'!$G:$G,'Each Gender Events'!$A74,'Official Medal Table'!$C:$C,'Each Gender Events'!P$1,'Official Medal Table'!$E:$E,"Mixed")*'Medal values'!$B$2/2
+ COUNTIFS('Official Medal Table'!$H:$H,'Each Gender Events'!$A74,'Official Medal Table'!$C:$C,'Each Gender Events'!P$1,'Official Medal Table'!$E:$E,"Mixed")*'Medal values'!$B$3/2
+ COUNTIFS('Official Medal Table'!$I:$I,'Each Gender Events'!$A74,'Official Medal Table'!$C:$C,'Each Gender Events'!P$1,'Official Medal Table'!$E:$E,"Mixed")*'Medal values'!$B$3/2</f>
        <v>0</v>
      </c>
      <c r="Q74">
        <f>COUNTIFS('Official Medal Table'!$F:$F,'Each Gender Events'!$A74,'Official Medal Table'!$C:$C,'Each Gender Events'!Q$1,'Official Medal Table'!$E:$E,'Each Gender Events'!Q$2)*'Medal values'!$B$1
+ COUNTIFS('Official Medal Table'!$G:$G,'Each Gender Events'!$A74,'Official Medal Table'!$C:$C,'Each Gender Events'!Q$1,'Official Medal Table'!$E:$E,'Each Gender Events'!Q$2)*'Medal values'!$B$2
+ COUNTIFS('Official Medal Table'!$H:$H,'Each Gender Events'!$A74,'Official Medal Table'!$C:$C,'Each Gender Events'!Q$1,'Official Medal Table'!$E:$E,'Each Gender Events'!Q$2)*'Medal values'!$B$3
+ COUNTIFS('Official Medal Table'!$I:$I,'Each Gender Events'!$A74,'Official Medal Table'!$C:$C,'Each Gender Events'!Q$1,'Official Medal Table'!$E:$E,'Each Gender Events'!Q$2)*'Medal values'!$B$3
+ COUNTIFS('Official Medal Table'!$F:$F,'Each Gender Events'!$A74,'Official Medal Table'!$C:$C,'Each Gender Events'!Q$1,'Official Medal Table'!$E:$E,"Mixed")*'Medal values'!$B$1/2
+ COUNTIFS('Official Medal Table'!$G:$G,'Each Gender Events'!$A74,'Official Medal Table'!$C:$C,'Each Gender Events'!Q$1,'Official Medal Table'!$E:$E,"Mixed")*'Medal values'!$B$2/2
+ COUNTIFS('Official Medal Table'!$H:$H,'Each Gender Events'!$A74,'Official Medal Table'!$C:$C,'Each Gender Events'!Q$1,'Official Medal Table'!$E:$E,"Mixed")*'Medal values'!$B$3/2
+ COUNTIFS('Official Medal Table'!$I:$I,'Each Gender Events'!$A74,'Official Medal Table'!$C:$C,'Each Gender Events'!Q$1,'Official Medal Table'!$E:$E,"Mixed")*'Medal values'!$B$3/2</f>
        <v>0</v>
      </c>
      <c r="R74">
        <f>COUNTIFS('Official Medal Table'!$F:$F,'Each Gender Events'!$A74,'Official Medal Table'!$C:$C,'Each Gender Events'!R$1,'Official Medal Table'!$E:$E,'Each Gender Events'!R$2)*'Medal values'!$B$1
+ COUNTIFS('Official Medal Table'!$G:$G,'Each Gender Events'!$A74,'Official Medal Table'!$C:$C,'Each Gender Events'!R$1,'Official Medal Table'!$E:$E,'Each Gender Events'!R$2)*'Medal values'!$B$2
+ COUNTIFS('Official Medal Table'!$H:$H,'Each Gender Events'!$A74,'Official Medal Table'!$C:$C,'Each Gender Events'!R$1,'Official Medal Table'!$E:$E,'Each Gender Events'!R$2)*'Medal values'!$B$3
+ COUNTIFS('Official Medal Table'!$I:$I,'Each Gender Events'!$A74,'Official Medal Table'!$C:$C,'Each Gender Events'!R$1,'Official Medal Table'!$E:$E,'Each Gender Events'!R$2)*'Medal values'!$B$3
+ COUNTIFS('Official Medal Table'!$F:$F,'Each Gender Events'!$A74,'Official Medal Table'!$C:$C,'Each Gender Events'!R$1,'Official Medal Table'!$E:$E,"Mixed")*'Medal values'!$B$1/2
+ COUNTIFS('Official Medal Table'!$G:$G,'Each Gender Events'!$A74,'Official Medal Table'!$C:$C,'Each Gender Events'!R$1,'Official Medal Table'!$E:$E,"Mixed")*'Medal values'!$B$2/2
+ COUNTIFS('Official Medal Table'!$H:$H,'Each Gender Events'!$A74,'Official Medal Table'!$C:$C,'Each Gender Events'!R$1,'Official Medal Table'!$E:$E,"Mixed")*'Medal values'!$B$3/2
+ COUNTIFS('Official Medal Table'!$I:$I,'Each Gender Events'!$A74,'Official Medal Table'!$C:$C,'Each Gender Events'!R$1,'Official Medal Table'!$E:$E,"Mixed")*'Medal values'!$B$3/2</f>
        <v>0</v>
      </c>
      <c r="S74">
        <f>COUNTIFS('Official Medal Table'!$F:$F,'Each Gender Events'!$A74,'Official Medal Table'!$C:$C,'Each Gender Events'!S$1,'Official Medal Table'!$E:$E,'Each Gender Events'!S$2)*'Medal values'!$B$1
+ COUNTIFS('Official Medal Table'!$G:$G,'Each Gender Events'!$A74,'Official Medal Table'!$C:$C,'Each Gender Events'!S$1,'Official Medal Table'!$E:$E,'Each Gender Events'!S$2)*'Medal values'!$B$2
+ COUNTIFS('Official Medal Table'!$H:$H,'Each Gender Events'!$A74,'Official Medal Table'!$C:$C,'Each Gender Events'!S$1,'Official Medal Table'!$E:$E,'Each Gender Events'!S$2)*'Medal values'!$B$3
+ COUNTIFS('Official Medal Table'!$I:$I,'Each Gender Events'!$A74,'Official Medal Table'!$C:$C,'Each Gender Events'!S$1,'Official Medal Table'!$E:$E,'Each Gender Events'!S$2)*'Medal values'!$B$3
+ COUNTIFS('Official Medal Table'!$F:$F,'Each Gender Events'!$A74,'Official Medal Table'!$C:$C,'Each Gender Events'!S$1,'Official Medal Table'!$E:$E,"Mixed")*'Medal values'!$B$1/2
+ COUNTIFS('Official Medal Table'!$G:$G,'Each Gender Events'!$A74,'Official Medal Table'!$C:$C,'Each Gender Events'!S$1,'Official Medal Table'!$E:$E,"Mixed")*'Medal values'!$B$2/2
+ COUNTIFS('Official Medal Table'!$H:$H,'Each Gender Events'!$A74,'Official Medal Table'!$C:$C,'Each Gender Events'!S$1,'Official Medal Table'!$E:$E,"Mixed")*'Medal values'!$B$3/2
+ COUNTIFS('Official Medal Table'!$I:$I,'Each Gender Events'!$A74,'Official Medal Table'!$C:$C,'Each Gender Events'!S$1,'Official Medal Table'!$E:$E,"Mixed")*'Medal values'!$B$3/2</f>
        <v>0</v>
      </c>
      <c r="T74">
        <f>COUNTIFS('Official Medal Table'!$F:$F,'Each Gender Events'!$A74,'Official Medal Table'!$C:$C,'Each Gender Events'!T$1,'Official Medal Table'!$E:$E,'Each Gender Events'!T$2)*'Medal values'!$B$1
+ COUNTIFS('Official Medal Table'!$G:$G,'Each Gender Events'!$A74,'Official Medal Table'!$C:$C,'Each Gender Events'!T$1,'Official Medal Table'!$E:$E,'Each Gender Events'!T$2)*'Medal values'!$B$2
+ COUNTIFS('Official Medal Table'!$H:$H,'Each Gender Events'!$A74,'Official Medal Table'!$C:$C,'Each Gender Events'!T$1,'Official Medal Table'!$E:$E,'Each Gender Events'!T$2)*'Medal values'!$B$3
+ COUNTIFS('Official Medal Table'!$I:$I,'Each Gender Events'!$A74,'Official Medal Table'!$C:$C,'Each Gender Events'!T$1,'Official Medal Table'!$E:$E,'Each Gender Events'!T$2)*'Medal values'!$B$3
+ COUNTIFS('Official Medal Table'!$F:$F,'Each Gender Events'!$A74,'Official Medal Table'!$C:$C,'Each Gender Events'!T$1,'Official Medal Table'!$E:$E,"Mixed")*'Medal values'!$B$1/2
+ COUNTIFS('Official Medal Table'!$G:$G,'Each Gender Events'!$A74,'Official Medal Table'!$C:$C,'Each Gender Events'!T$1,'Official Medal Table'!$E:$E,"Mixed")*'Medal values'!$B$2/2
+ COUNTIFS('Official Medal Table'!$H:$H,'Each Gender Events'!$A74,'Official Medal Table'!$C:$C,'Each Gender Events'!T$1,'Official Medal Table'!$E:$E,"Mixed")*'Medal values'!$B$3/2
+ COUNTIFS('Official Medal Table'!$I:$I,'Each Gender Events'!$A74,'Official Medal Table'!$C:$C,'Each Gender Events'!T$1,'Official Medal Table'!$E:$E,"Mixed")*'Medal values'!$B$3/2</f>
        <v>0</v>
      </c>
      <c r="U74">
        <f>COUNTIFS('Official Medal Table'!$F:$F,'Each Gender Events'!$A74,'Official Medal Table'!$C:$C,'Each Gender Events'!U$1,'Official Medal Table'!$E:$E,'Each Gender Events'!U$2)*'Medal values'!$B$1
+ COUNTIFS('Official Medal Table'!$G:$G,'Each Gender Events'!$A74,'Official Medal Table'!$C:$C,'Each Gender Events'!U$1,'Official Medal Table'!$E:$E,'Each Gender Events'!U$2)*'Medal values'!$B$2
+ COUNTIFS('Official Medal Table'!$H:$H,'Each Gender Events'!$A74,'Official Medal Table'!$C:$C,'Each Gender Events'!U$1,'Official Medal Table'!$E:$E,'Each Gender Events'!U$2)*'Medal values'!$B$3
+ COUNTIFS('Official Medal Table'!$I:$I,'Each Gender Events'!$A74,'Official Medal Table'!$C:$C,'Each Gender Events'!U$1,'Official Medal Table'!$E:$E,'Each Gender Events'!U$2)*'Medal values'!$B$3
+ COUNTIFS('Official Medal Table'!$F:$F,'Each Gender Events'!$A74,'Official Medal Table'!$C:$C,'Each Gender Events'!U$1,'Official Medal Table'!$E:$E,"Mixed")*'Medal values'!$B$1/2
+ COUNTIFS('Official Medal Table'!$G:$G,'Each Gender Events'!$A74,'Official Medal Table'!$C:$C,'Each Gender Events'!U$1,'Official Medal Table'!$E:$E,"Mixed")*'Medal values'!$B$2/2
+ COUNTIFS('Official Medal Table'!$H:$H,'Each Gender Events'!$A74,'Official Medal Table'!$C:$C,'Each Gender Events'!U$1,'Official Medal Table'!$E:$E,"Mixed")*'Medal values'!$B$3/2
+ COUNTIFS('Official Medal Table'!$I:$I,'Each Gender Events'!$A74,'Official Medal Table'!$C:$C,'Each Gender Events'!U$1,'Official Medal Table'!$E:$E,"Mixed")*'Medal values'!$B$3/2</f>
        <v>4.0009999999999994</v>
      </c>
      <c r="V74">
        <f>COUNTIFS('Official Medal Table'!$F:$F,'Each Gender Events'!$A74,'Official Medal Table'!$C:$C,'Each Gender Events'!V$1,'Official Medal Table'!$E:$E,'Each Gender Events'!V$2)*'Medal values'!$B$1
+ COUNTIFS('Official Medal Table'!$G:$G,'Each Gender Events'!$A74,'Official Medal Table'!$C:$C,'Each Gender Events'!V$1,'Official Medal Table'!$E:$E,'Each Gender Events'!V$2)*'Medal values'!$B$2
+ COUNTIFS('Official Medal Table'!$H:$H,'Each Gender Events'!$A74,'Official Medal Table'!$C:$C,'Each Gender Events'!V$1,'Official Medal Table'!$E:$E,'Each Gender Events'!V$2)*'Medal values'!$B$3
+ COUNTIFS('Official Medal Table'!$I:$I,'Each Gender Events'!$A74,'Official Medal Table'!$C:$C,'Each Gender Events'!V$1,'Official Medal Table'!$E:$E,'Each Gender Events'!V$2)*'Medal values'!$B$3
+ COUNTIFS('Official Medal Table'!$F:$F,'Each Gender Events'!$A74,'Official Medal Table'!$C:$C,'Each Gender Events'!V$1,'Official Medal Table'!$E:$E,"Mixed")*'Medal values'!$B$1/2
+ COUNTIFS('Official Medal Table'!$G:$G,'Each Gender Events'!$A74,'Official Medal Table'!$C:$C,'Each Gender Events'!V$1,'Official Medal Table'!$E:$E,"Mixed")*'Medal values'!$B$2/2
+ COUNTIFS('Official Medal Table'!$H:$H,'Each Gender Events'!$A74,'Official Medal Table'!$C:$C,'Each Gender Events'!V$1,'Official Medal Table'!$E:$E,"Mixed")*'Medal values'!$B$3/2
+ COUNTIFS('Official Medal Table'!$I:$I,'Each Gender Events'!$A74,'Official Medal Table'!$C:$C,'Each Gender Events'!V$1,'Official Medal Table'!$E:$E,"Mixed")*'Medal values'!$B$3/2</f>
        <v>0</v>
      </c>
      <c r="W74">
        <f>COUNTIFS('Official Medal Table'!$F:$F,'Each Gender Events'!$A74,'Official Medal Table'!$C:$C,'Each Gender Events'!W$1,'Official Medal Table'!$E:$E,'Each Gender Events'!W$2)*'Medal values'!$B$1
+ COUNTIFS('Official Medal Table'!$G:$G,'Each Gender Events'!$A74,'Official Medal Table'!$C:$C,'Each Gender Events'!W$1,'Official Medal Table'!$E:$E,'Each Gender Events'!W$2)*'Medal values'!$B$2
+ COUNTIFS('Official Medal Table'!$H:$H,'Each Gender Events'!$A74,'Official Medal Table'!$C:$C,'Each Gender Events'!W$1,'Official Medal Table'!$E:$E,'Each Gender Events'!W$2)*'Medal values'!$B$3
+ COUNTIFS('Official Medal Table'!$I:$I,'Each Gender Events'!$A74,'Official Medal Table'!$C:$C,'Each Gender Events'!W$1,'Official Medal Table'!$E:$E,'Each Gender Events'!W$2)*'Medal values'!$B$3
+ COUNTIFS('Official Medal Table'!$F:$F,'Each Gender Events'!$A74,'Official Medal Table'!$C:$C,'Each Gender Events'!W$1,'Official Medal Table'!$E:$E,"Mixed")*'Medal values'!$B$1/2
+ COUNTIFS('Official Medal Table'!$G:$G,'Each Gender Events'!$A74,'Official Medal Table'!$C:$C,'Each Gender Events'!W$1,'Official Medal Table'!$E:$E,"Mixed")*'Medal values'!$B$2/2
+ COUNTIFS('Official Medal Table'!$H:$H,'Each Gender Events'!$A74,'Official Medal Table'!$C:$C,'Each Gender Events'!W$1,'Official Medal Table'!$E:$E,"Mixed")*'Medal values'!$B$3/2
+ COUNTIFS('Official Medal Table'!$I:$I,'Each Gender Events'!$A74,'Official Medal Table'!$C:$C,'Each Gender Events'!W$1,'Official Medal Table'!$E:$E,"Mixed")*'Medal values'!$B$3/2</f>
        <v>0</v>
      </c>
      <c r="X74">
        <f>COUNTIFS('Official Medal Table'!$F:$F,'Each Gender Events'!$A74,'Official Medal Table'!$C:$C,'Each Gender Events'!X$1,'Official Medal Table'!$E:$E,'Each Gender Events'!X$2)*'Medal values'!$B$1
+ COUNTIFS('Official Medal Table'!$G:$G,'Each Gender Events'!$A74,'Official Medal Table'!$C:$C,'Each Gender Events'!X$1,'Official Medal Table'!$E:$E,'Each Gender Events'!X$2)*'Medal values'!$B$2
+ COUNTIFS('Official Medal Table'!$H:$H,'Each Gender Events'!$A74,'Official Medal Table'!$C:$C,'Each Gender Events'!X$1,'Official Medal Table'!$E:$E,'Each Gender Events'!X$2)*'Medal values'!$B$3
+ COUNTIFS('Official Medal Table'!$I:$I,'Each Gender Events'!$A74,'Official Medal Table'!$C:$C,'Each Gender Events'!X$1,'Official Medal Table'!$E:$E,'Each Gender Events'!X$2)*'Medal values'!$B$3
+ COUNTIFS('Official Medal Table'!$F:$F,'Each Gender Events'!$A74,'Official Medal Table'!$C:$C,'Each Gender Events'!X$1,'Official Medal Table'!$E:$E,"Mixed")*'Medal values'!$B$1/2
+ COUNTIFS('Official Medal Table'!$G:$G,'Each Gender Events'!$A74,'Official Medal Table'!$C:$C,'Each Gender Events'!X$1,'Official Medal Table'!$E:$E,"Mixed")*'Medal values'!$B$2/2
+ COUNTIFS('Official Medal Table'!$H:$H,'Each Gender Events'!$A74,'Official Medal Table'!$C:$C,'Each Gender Events'!X$1,'Official Medal Table'!$E:$E,"Mixed")*'Medal values'!$B$3/2
+ COUNTIFS('Official Medal Table'!$I:$I,'Each Gender Events'!$A74,'Official Medal Table'!$C:$C,'Each Gender Events'!X$1,'Official Medal Table'!$E:$E,"Mixed")*'Medal values'!$B$3/2</f>
        <v>0</v>
      </c>
      <c r="Y74">
        <f>COUNTIFS('Official Medal Table'!$F:$F,'Each Gender Events'!$A74,'Official Medal Table'!$C:$C,'Each Gender Events'!Y$1,'Official Medal Table'!$E:$E,'Each Gender Events'!Y$2)*'Medal values'!$B$1
+ COUNTIFS('Official Medal Table'!$G:$G,'Each Gender Events'!$A74,'Official Medal Table'!$C:$C,'Each Gender Events'!Y$1,'Official Medal Table'!$E:$E,'Each Gender Events'!Y$2)*'Medal values'!$B$2
+ COUNTIFS('Official Medal Table'!$H:$H,'Each Gender Events'!$A74,'Official Medal Table'!$C:$C,'Each Gender Events'!Y$1,'Official Medal Table'!$E:$E,'Each Gender Events'!Y$2)*'Medal values'!$B$3
+ COUNTIFS('Official Medal Table'!$I:$I,'Each Gender Events'!$A74,'Official Medal Table'!$C:$C,'Each Gender Events'!Y$1,'Official Medal Table'!$E:$E,'Each Gender Events'!Y$2)*'Medal values'!$B$3
+ COUNTIFS('Official Medal Table'!$F:$F,'Each Gender Events'!$A74,'Official Medal Table'!$C:$C,'Each Gender Events'!Y$1,'Official Medal Table'!$E:$E,"Mixed")*'Medal values'!$B$1/2
+ COUNTIFS('Official Medal Table'!$G:$G,'Each Gender Events'!$A74,'Official Medal Table'!$C:$C,'Each Gender Events'!Y$1,'Official Medal Table'!$E:$E,"Mixed")*'Medal values'!$B$2/2
+ COUNTIFS('Official Medal Table'!$H:$H,'Each Gender Events'!$A74,'Official Medal Table'!$C:$C,'Each Gender Events'!Y$1,'Official Medal Table'!$E:$E,"Mixed")*'Medal values'!$B$3/2
+ COUNTIFS('Official Medal Table'!$I:$I,'Each Gender Events'!$A74,'Official Medal Table'!$C:$C,'Each Gender Events'!Y$1,'Official Medal Table'!$E:$E,"Mixed")*'Medal values'!$B$3/2</f>
        <v>0</v>
      </c>
      <c r="Z74">
        <f>COUNTIFS('Official Medal Table'!$F:$F,'Each Gender Events'!$A74,'Official Medal Table'!$C:$C,'Each Gender Events'!Z$1,'Official Medal Table'!$E:$E,'Each Gender Events'!Z$2)*'Medal values'!$B$1
+ COUNTIFS('Official Medal Table'!$G:$G,'Each Gender Events'!$A74,'Official Medal Table'!$C:$C,'Each Gender Events'!Z$1,'Official Medal Table'!$E:$E,'Each Gender Events'!Z$2)*'Medal values'!$B$2
+ COUNTIFS('Official Medal Table'!$H:$H,'Each Gender Events'!$A74,'Official Medal Table'!$C:$C,'Each Gender Events'!Z$1,'Official Medal Table'!$E:$E,'Each Gender Events'!Z$2)*'Medal values'!$B$3
+ COUNTIFS('Official Medal Table'!$I:$I,'Each Gender Events'!$A74,'Official Medal Table'!$C:$C,'Each Gender Events'!Z$1,'Official Medal Table'!$E:$E,'Each Gender Events'!Z$2)*'Medal values'!$B$3
+ COUNTIFS('Official Medal Table'!$F:$F,'Each Gender Events'!$A74,'Official Medal Table'!$C:$C,'Each Gender Events'!Z$1,'Official Medal Table'!$E:$E,"Mixed")*'Medal values'!$B$1/2
+ COUNTIFS('Official Medal Table'!$G:$G,'Each Gender Events'!$A74,'Official Medal Table'!$C:$C,'Each Gender Events'!Z$1,'Official Medal Table'!$E:$E,"Mixed")*'Medal values'!$B$2/2
+ COUNTIFS('Official Medal Table'!$H:$H,'Each Gender Events'!$A74,'Official Medal Table'!$C:$C,'Each Gender Events'!Z$1,'Official Medal Table'!$E:$E,"Mixed")*'Medal values'!$B$3/2
+ COUNTIFS('Official Medal Table'!$I:$I,'Each Gender Events'!$A74,'Official Medal Table'!$C:$C,'Each Gender Events'!Z$1,'Official Medal Table'!$E:$E,"Mixed")*'Medal values'!$B$3/2</f>
        <v>0</v>
      </c>
      <c r="AA74">
        <f>COUNTIFS('Official Medal Table'!$F:$F,'Each Gender Events'!$A74,'Official Medal Table'!$C:$C,'Each Gender Events'!AA$1,'Official Medal Table'!$E:$E,'Each Gender Events'!AA$2)*'Medal values'!$B$1
+ COUNTIFS('Official Medal Table'!$G:$G,'Each Gender Events'!$A74,'Official Medal Table'!$C:$C,'Each Gender Events'!AA$1,'Official Medal Table'!$E:$E,'Each Gender Events'!AA$2)*'Medal values'!$B$2
+ COUNTIFS('Official Medal Table'!$H:$H,'Each Gender Events'!$A74,'Official Medal Table'!$C:$C,'Each Gender Events'!AA$1,'Official Medal Table'!$E:$E,'Each Gender Events'!AA$2)*'Medal values'!$B$3
+ COUNTIFS('Official Medal Table'!$I:$I,'Each Gender Events'!$A74,'Official Medal Table'!$C:$C,'Each Gender Events'!AA$1,'Official Medal Table'!$E:$E,'Each Gender Events'!AA$2)*'Medal values'!$B$3
+ COUNTIFS('Official Medal Table'!$F:$F,'Each Gender Events'!$A74,'Official Medal Table'!$C:$C,'Each Gender Events'!AA$1,'Official Medal Table'!$E:$E,"Mixed")*'Medal values'!$B$1/2
+ COUNTIFS('Official Medal Table'!$G:$G,'Each Gender Events'!$A74,'Official Medal Table'!$C:$C,'Each Gender Events'!AA$1,'Official Medal Table'!$E:$E,"Mixed")*'Medal values'!$B$2/2
+ COUNTIFS('Official Medal Table'!$H:$H,'Each Gender Events'!$A74,'Official Medal Table'!$C:$C,'Each Gender Events'!AA$1,'Official Medal Table'!$E:$E,"Mixed")*'Medal values'!$B$3/2
+ COUNTIFS('Official Medal Table'!$I:$I,'Each Gender Events'!$A74,'Official Medal Table'!$C:$C,'Each Gender Events'!AA$1,'Official Medal Table'!$E:$E,"Mixed")*'Medal values'!$B$3/2</f>
        <v>1</v>
      </c>
      <c r="AB74">
        <f>COUNTIFS('Official Medal Table'!$F:$F,'Each Gender Events'!$A74,'Official Medal Table'!$C:$C,'Each Gender Events'!AB$1,'Official Medal Table'!$E:$E,'Each Gender Events'!AB$2)*'Medal values'!$B$1
+ COUNTIFS('Official Medal Table'!$G:$G,'Each Gender Events'!$A74,'Official Medal Table'!$C:$C,'Each Gender Events'!AB$1,'Official Medal Table'!$E:$E,'Each Gender Events'!AB$2)*'Medal values'!$B$2
+ COUNTIFS('Official Medal Table'!$H:$H,'Each Gender Events'!$A74,'Official Medal Table'!$C:$C,'Each Gender Events'!AB$1,'Official Medal Table'!$E:$E,'Each Gender Events'!AB$2)*'Medal values'!$B$3
+ COUNTIFS('Official Medal Table'!$I:$I,'Each Gender Events'!$A74,'Official Medal Table'!$C:$C,'Each Gender Events'!AB$1,'Official Medal Table'!$E:$E,'Each Gender Events'!AB$2)*'Medal values'!$B$3
+ COUNTIFS('Official Medal Table'!$F:$F,'Each Gender Events'!$A74,'Official Medal Table'!$C:$C,'Each Gender Events'!AB$1,'Official Medal Table'!$E:$E,"Mixed")*'Medal values'!$B$1/2
+ COUNTIFS('Official Medal Table'!$G:$G,'Each Gender Events'!$A74,'Official Medal Table'!$C:$C,'Each Gender Events'!AB$1,'Official Medal Table'!$E:$E,"Mixed")*'Medal values'!$B$2/2
+ COUNTIFS('Official Medal Table'!$H:$H,'Each Gender Events'!$A74,'Official Medal Table'!$C:$C,'Each Gender Events'!AB$1,'Official Medal Table'!$E:$E,"Mixed")*'Medal values'!$B$3/2
+ COUNTIFS('Official Medal Table'!$I:$I,'Each Gender Events'!$A74,'Official Medal Table'!$C:$C,'Each Gender Events'!AB$1,'Official Medal Table'!$E:$E,"Mixed")*'Medal values'!$B$3/2</f>
        <v>0</v>
      </c>
      <c r="AC74">
        <f>COUNTIFS('Official Medal Table'!$F:$F,'Each Gender Events'!$A74,'Official Medal Table'!$C:$C,'Each Gender Events'!AC$1,'Official Medal Table'!$E:$E,'Each Gender Events'!AC$2)*'Medal values'!$B$1
+ COUNTIFS('Official Medal Table'!$G:$G,'Each Gender Events'!$A74,'Official Medal Table'!$C:$C,'Each Gender Events'!AC$1,'Official Medal Table'!$E:$E,'Each Gender Events'!AC$2)*'Medal values'!$B$2
+ COUNTIFS('Official Medal Table'!$H:$H,'Each Gender Events'!$A74,'Official Medal Table'!$C:$C,'Each Gender Events'!AC$1,'Official Medal Table'!$E:$E,'Each Gender Events'!AC$2)*'Medal values'!$B$3
+ COUNTIFS('Official Medal Table'!$I:$I,'Each Gender Events'!$A74,'Official Medal Table'!$C:$C,'Each Gender Events'!AC$1,'Official Medal Table'!$E:$E,'Each Gender Events'!AC$2)*'Medal values'!$B$3
+ COUNTIFS('Official Medal Table'!$F:$F,'Each Gender Events'!$A74,'Official Medal Table'!$C:$C,'Each Gender Events'!AC$1,'Official Medal Table'!$E:$E,"Mixed")*'Medal values'!$B$1/2
+ COUNTIFS('Official Medal Table'!$G:$G,'Each Gender Events'!$A74,'Official Medal Table'!$C:$C,'Each Gender Events'!AC$1,'Official Medal Table'!$E:$E,"Mixed")*'Medal values'!$B$2/2
+ COUNTIFS('Official Medal Table'!$H:$H,'Each Gender Events'!$A74,'Official Medal Table'!$C:$C,'Each Gender Events'!AC$1,'Official Medal Table'!$E:$E,"Mixed")*'Medal values'!$B$3/2
+ COUNTIFS('Official Medal Table'!$I:$I,'Each Gender Events'!$A74,'Official Medal Table'!$C:$C,'Each Gender Events'!AC$1,'Official Medal Table'!$E:$E,"Mixed")*'Medal values'!$B$3/2</f>
        <v>0</v>
      </c>
      <c r="AD74">
        <f>COUNTIFS('Official Medal Table'!$F:$F,'Each Gender Events'!$A74,'Official Medal Table'!$C:$C,'Each Gender Events'!AD$1,'Official Medal Table'!$E:$E,'Each Gender Events'!AD$2)*'Medal values'!$B$1
+ COUNTIFS('Official Medal Table'!$G:$G,'Each Gender Events'!$A74,'Official Medal Table'!$C:$C,'Each Gender Events'!AD$1,'Official Medal Table'!$E:$E,'Each Gender Events'!AD$2)*'Medal values'!$B$2
+ COUNTIFS('Official Medal Table'!$H:$H,'Each Gender Events'!$A74,'Official Medal Table'!$C:$C,'Each Gender Events'!AD$1,'Official Medal Table'!$E:$E,'Each Gender Events'!AD$2)*'Medal values'!$B$3
+ COUNTIFS('Official Medal Table'!$I:$I,'Each Gender Events'!$A74,'Official Medal Table'!$C:$C,'Each Gender Events'!AD$1,'Official Medal Table'!$E:$E,'Each Gender Events'!AD$2)*'Medal values'!$B$3
+ COUNTIFS('Official Medal Table'!$F:$F,'Each Gender Events'!$A74,'Official Medal Table'!$C:$C,'Each Gender Events'!AD$1,'Official Medal Table'!$E:$E,"Mixed")*'Medal values'!$B$1/2
+ COUNTIFS('Official Medal Table'!$G:$G,'Each Gender Events'!$A74,'Official Medal Table'!$C:$C,'Each Gender Events'!AD$1,'Official Medal Table'!$E:$E,"Mixed")*'Medal values'!$B$2/2
+ COUNTIFS('Official Medal Table'!$H:$H,'Each Gender Events'!$A74,'Official Medal Table'!$C:$C,'Each Gender Events'!AD$1,'Official Medal Table'!$E:$E,"Mixed")*'Medal values'!$B$3/2
+ COUNTIFS('Official Medal Table'!$I:$I,'Each Gender Events'!$A74,'Official Medal Table'!$C:$C,'Each Gender Events'!AD$1,'Official Medal Table'!$E:$E,"Mixed")*'Medal values'!$B$3/2</f>
        <v>0</v>
      </c>
      <c r="AE74">
        <f>COUNTIFS('Official Medal Table'!$F:$F,'Each Gender Events'!$A74,'Official Medal Table'!$C:$C,'Each Gender Events'!AE$1,'Official Medal Table'!$E:$E,'Each Gender Events'!AE$2)*'Medal values'!$B$1
+ COUNTIFS('Official Medal Table'!$G:$G,'Each Gender Events'!$A74,'Official Medal Table'!$C:$C,'Each Gender Events'!AE$1,'Official Medal Table'!$E:$E,'Each Gender Events'!AE$2)*'Medal values'!$B$2
+ COUNTIFS('Official Medal Table'!$H:$H,'Each Gender Events'!$A74,'Official Medal Table'!$C:$C,'Each Gender Events'!AE$1,'Official Medal Table'!$E:$E,'Each Gender Events'!AE$2)*'Medal values'!$B$3
+ COUNTIFS('Official Medal Table'!$I:$I,'Each Gender Events'!$A74,'Official Medal Table'!$C:$C,'Each Gender Events'!AE$1,'Official Medal Table'!$E:$E,'Each Gender Events'!AE$2)*'Medal values'!$B$3
+ COUNTIFS('Official Medal Table'!$F:$F,'Each Gender Events'!$A74,'Official Medal Table'!$C:$C,'Each Gender Events'!AE$1,'Official Medal Table'!$E:$E,"Mixed")*'Medal values'!$B$1/2
+ COUNTIFS('Official Medal Table'!$G:$G,'Each Gender Events'!$A74,'Official Medal Table'!$C:$C,'Each Gender Events'!AE$1,'Official Medal Table'!$E:$E,"Mixed")*'Medal values'!$B$2/2
+ COUNTIFS('Official Medal Table'!$H:$H,'Each Gender Events'!$A74,'Official Medal Table'!$C:$C,'Each Gender Events'!AE$1,'Official Medal Table'!$E:$E,"Mixed")*'Medal values'!$B$3/2
+ COUNTIFS('Official Medal Table'!$I:$I,'Each Gender Events'!$A74,'Official Medal Table'!$C:$C,'Each Gender Events'!AE$1,'Official Medal Table'!$E:$E,"Mixed")*'Medal values'!$B$3/2</f>
        <v>0</v>
      </c>
      <c r="AF74">
        <f>COUNTIFS('Official Medal Table'!$F:$F,'Each Gender Events'!$A74,'Official Medal Table'!$C:$C,'Each Gender Events'!AF$1,'Official Medal Table'!$E:$E,'Each Gender Events'!AF$2)*'Medal values'!$B$1
+ COUNTIFS('Official Medal Table'!$G:$G,'Each Gender Events'!$A74,'Official Medal Table'!$C:$C,'Each Gender Events'!AF$1,'Official Medal Table'!$E:$E,'Each Gender Events'!AF$2)*'Medal values'!$B$2
+ COUNTIFS('Official Medal Table'!$H:$H,'Each Gender Events'!$A74,'Official Medal Table'!$C:$C,'Each Gender Events'!AF$1,'Official Medal Table'!$E:$E,'Each Gender Events'!AF$2)*'Medal values'!$B$3
+ COUNTIFS('Official Medal Table'!$I:$I,'Each Gender Events'!$A74,'Official Medal Table'!$C:$C,'Each Gender Events'!AF$1,'Official Medal Table'!$E:$E,'Each Gender Events'!AF$2)*'Medal values'!$B$3
+ COUNTIFS('Official Medal Table'!$F:$F,'Each Gender Events'!$A74,'Official Medal Table'!$C:$C,'Each Gender Events'!AF$1,'Official Medal Table'!$E:$E,"Mixed")*'Medal values'!$B$1/2
+ COUNTIFS('Official Medal Table'!$G:$G,'Each Gender Events'!$A74,'Official Medal Table'!$C:$C,'Each Gender Events'!AF$1,'Official Medal Table'!$E:$E,"Mixed")*'Medal values'!$B$2/2
+ COUNTIFS('Official Medal Table'!$H:$H,'Each Gender Events'!$A74,'Official Medal Table'!$C:$C,'Each Gender Events'!AF$1,'Official Medal Table'!$E:$E,"Mixed")*'Medal values'!$B$3/2
+ COUNTIFS('Official Medal Table'!$I:$I,'Each Gender Events'!$A74,'Official Medal Table'!$C:$C,'Each Gender Events'!AF$1,'Official Medal Table'!$E:$E,"Mixed")*'Medal values'!$B$3/2</f>
        <v>0</v>
      </c>
      <c r="AG74">
        <f>COUNTIFS('Official Medal Table'!$F:$F,'Each Gender Events'!$A74,'Official Medal Table'!$C:$C,'Each Gender Events'!AG$1,'Official Medal Table'!$E:$E,'Each Gender Events'!AG$2)*'Medal values'!$B$1
+ COUNTIFS('Official Medal Table'!$G:$G,'Each Gender Events'!$A74,'Official Medal Table'!$C:$C,'Each Gender Events'!AG$1,'Official Medal Table'!$E:$E,'Each Gender Events'!AG$2)*'Medal values'!$B$2
+ COUNTIFS('Official Medal Table'!$H:$H,'Each Gender Events'!$A74,'Official Medal Table'!$C:$C,'Each Gender Events'!AG$1,'Official Medal Table'!$E:$E,'Each Gender Events'!AG$2)*'Medal values'!$B$3
+ COUNTIFS('Official Medal Table'!$I:$I,'Each Gender Events'!$A74,'Official Medal Table'!$C:$C,'Each Gender Events'!AG$1,'Official Medal Table'!$E:$E,'Each Gender Events'!AG$2)*'Medal values'!$B$3
+ COUNTIFS('Official Medal Table'!$F:$F,'Each Gender Events'!$A74,'Official Medal Table'!$C:$C,'Each Gender Events'!AG$1,'Official Medal Table'!$E:$E,"Mixed")*'Medal values'!$B$1/2
+ COUNTIFS('Official Medal Table'!$G:$G,'Each Gender Events'!$A74,'Official Medal Table'!$C:$C,'Each Gender Events'!AG$1,'Official Medal Table'!$E:$E,"Mixed")*'Medal values'!$B$2/2
+ COUNTIFS('Official Medal Table'!$H:$H,'Each Gender Events'!$A74,'Official Medal Table'!$C:$C,'Each Gender Events'!AG$1,'Official Medal Table'!$E:$E,"Mixed")*'Medal values'!$B$3/2
+ COUNTIFS('Official Medal Table'!$I:$I,'Each Gender Events'!$A74,'Official Medal Table'!$C:$C,'Each Gender Events'!AG$1,'Official Medal Table'!$E:$E,"Mixed")*'Medal values'!$B$3/2</f>
        <v>0</v>
      </c>
      <c r="AH74">
        <f>COUNTIFS('Official Medal Table'!$F:$F,'Each Gender Events'!$A74,'Official Medal Table'!$C:$C,'Each Gender Events'!AH$1,'Official Medal Table'!$E:$E,'Each Gender Events'!AH$2)*'Medal values'!$B$1
+ COUNTIFS('Official Medal Table'!$G:$G,'Each Gender Events'!$A74,'Official Medal Table'!$C:$C,'Each Gender Events'!AH$1,'Official Medal Table'!$E:$E,'Each Gender Events'!AH$2)*'Medal values'!$B$2
+ COUNTIFS('Official Medal Table'!$H:$H,'Each Gender Events'!$A74,'Official Medal Table'!$C:$C,'Each Gender Events'!AH$1,'Official Medal Table'!$E:$E,'Each Gender Events'!AH$2)*'Medal values'!$B$3
+ COUNTIFS('Official Medal Table'!$I:$I,'Each Gender Events'!$A74,'Official Medal Table'!$C:$C,'Each Gender Events'!AH$1,'Official Medal Table'!$E:$E,'Each Gender Events'!AH$2)*'Medal values'!$B$3
+ COUNTIFS('Official Medal Table'!$F:$F,'Each Gender Events'!$A74,'Official Medal Table'!$C:$C,'Each Gender Events'!AH$1,'Official Medal Table'!$E:$E,"Mixed")*'Medal values'!$B$1/2
+ COUNTIFS('Official Medal Table'!$G:$G,'Each Gender Events'!$A74,'Official Medal Table'!$C:$C,'Each Gender Events'!AH$1,'Official Medal Table'!$E:$E,"Mixed")*'Medal values'!$B$2/2
+ COUNTIFS('Official Medal Table'!$H:$H,'Each Gender Events'!$A74,'Official Medal Table'!$C:$C,'Each Gender Events'!AH$1,'Official Medal Table'!$E:$E,"Mixed")*'Medal values'!$B$3/2
+ COUNTIFS('Official Medal Table'!$I:$I,'Each Gender Events'!$A74,'Official Medal Table'!$C:$C,'Each Gender Events'!AH$1,'Official Medal Table'!$E:$E,"Mixed")*'Medal values'!$B$3/2</f>
        <v>0</v>
      </c>
      <c r="AI74">
        <f>COUNTIFS('Official Medal Table'!$F:$F,'Each Gender Events'!$A74,'Official Medal Table'!$C:$C,'Each Gender Events'!AI$1,'Official Medal Table'!$E:$E,'Each Gender Events'!AI$2)*'Medal values'!$B$1
+ COUNTIFS('Official Medal Table'!$G:$G,'Each Gender Events'!$A74,'Official Medal Table'!$C:$C,'Each Gender Events'!AI$1,'Official Medal Table'!$E:$E,'Each Gender Events'!AI$2)*'Medal values'!$B$2
+ COUNTIFS('Official Medal Table'!$H:$H,'Each Gender Events'!$A74,'Official Medal Table'!$C:$C,'Each Gender Events'!AI$1,'Official Medal Table'!$E:$E,'Each Gender Events'!AI$2)*'Medal values'!$B$3
+ COUNTIFS('Official Medal Table'!$I:$I,'Each Gender Events'!$A74,'Official Medal Table'!$C:$C,'Each Gender Events'!AI$1,'Official Medal Table'!$E:$E,'Each Gender Events'!AI$2)*'Medal values'!$B$3
+ COUNTIFS('Official Medal Table'!$F:$F,'Each Gender Events'!$A74,'Official Medal Table'!$C:$C,'Each Gender Events'!AI$1,'Official Medal Table'!$E:$E,"Mixed")*'Medal values'!$B$1/2
+ COUNTIFS('Official Medal Table'!$G:$G,'Each Gender Events'!$A74,'Official Medal Table'!$C:$C,'Each Gender Events'!AI$1,'Official Medal Table'!$E:$E,"Mixed")*'Medal values'!$B$2/2
+ COUNTIFS('Official Medal Table'!$H:$H,'Each Gender Events'!$A74,'Official Medal Table'!$C:$C,'Each Gender Events'!AI$1,'Official Medal Table'!$E:$E,"Mixed")*'Medal values'!$B$3/2
+ COUNTIFS('Official Medal Table'!$I:$I,'Each Gender Events'!$A74,'Official Medal Table'!$C:$C,'Each Gender Events'!AI$1,'Official Medal Table'!$E:$E,"Mixed")*'Medal values'!$B$3/2</f>
        <v>0</v>
      </c>
      <c r="AJ74">
        <f>COUNTIFS('Official Medal Table'!$F:$F,'Each Gender Events'!$A74,'Official Medal Table'!$C:$C,'Each Gender Events'!AJ$1,'Official Medal Table'!$E:$E,'Each Gender Events'!AJ$2)*'Medal values'!$B$1
+ COUNTIFS('Official Medal Table'!$G:$G,'Each Gender Events'!$A74,'Official Medal Table'!$C:$C,'Each Gender Events'!AJ$1,'Official Medal Table'!$E:$E,'Each Gender Events'!AJ$2)*'Medal values'!$B$2
+ COUNTIFS('Official Medal Table'!$H:$H,'Each Gender Events'!$A74,'Official Medal Table'!$C:$C,'Each Gender Events'!AJ$1,'Official Medal Table'!$E:$E,'Each Gender Events'!AJ$2)*'Medal values'!$B$3
+ COUNTIFS('Official Medal Table'!$I:$I,'Each Gender Events'!$A74,'Official Medal Table'!$C:$C,'Each Gender Events'!AJ$1,'Official Medal Table'!$E:$E,'Each Gender Events'!AJ$2)*'Medal values'!$B$3
+ COUNTIFS('Official Medal Table'!$F:$F,'Each Gender Events'!$A74,'Official Medal Table'!$C:$C,'Each Gender Events'!AJ$1,'Official Medal Table'!$E:$E,"Mixed")*'Medal values'!$B$1/2
+ COUNTIFS('Official Medal Table'!$G:$G,'Each Gender Events'!$A74,'Official Medal Table'!$C:$C,'Each Gender Events'!AJ$1,'Official Medal Table'!$E:$E,"Mixed")*'Medal values'!$B$2/2
+ COUNTIFS('Official Medal Table'!$H:$H,'Each Gender Events'!$A74,'Official Medal Table'!$C:$C,'Each Gender Events'!AJ$1,'Official Medal Table'!$E:$E,"Mixed")*'Medal values'!$B$3/2
+ COUNTIFS('Official Medal Table'!$I:$I,'Each Gender Events'!$A74,'Official Medal Table'!$C:$C,'Each Gender Events'!AJ$1,'Official Medal Table'!$E:$E,"Mixed")*'Medal values'!$B$3/2</f>
        <v>0</v>
      </c>
      <c r="AK74">
        <f>COUNTIFS('Official Medal Table'!$F:$F,'Each Gender Events'!$A74,'Official Medal Table'!$C:$C,'Each Gender Events'!AK$1,'Official Medal Table'!$E:$E,'Each Gender Events'!AK$2)*'Medal values'!$B$1
+ COUNTIFS('Official Medal Table'!$G:$G,'Each Gender Events'!$A74,'Official Medal Table'!$C:$C,'Each Gender Events'!AK$1,'Official Medal Table'!$E:$E,'Each Gender Events'!AK$2)*'Medal values'!$B$2
+ COUNTIFS('Official Medal Table'!$H:$H,'Each Gender Events'!$A74,'Official Medal Table'!$C:$C,'Each Gender Events'!AK$1,'Official Medal Table'!$E:$E,'Each Gender Events'!AK$2)*'Medal values'!$B$3
+ COUNTIFS('Official Medal Table'!$I:$I,'Each Gender Events'!$A74,'Official Medal Table'!$C:$C,'Each Gender Events'!AK$1,'Official Medal Table'!$E:$E,'Each Gender Events'!AK$2)*'Medal values'!$B$3
+ COUNTIFS('Official Medal Table'!$F:$F,'Each Gender Events'!$A74,'Official Medal Table'!$C:$C,'Each Gender Events'!AK$1,'Official Medal Table'!$E:$E,"Mixed")*'Medal values'!$B$1/2
+ COUNTIFS('Official Medal Table'!$G:$G,'Each Gender Events'!$A74,'Official Medal Table'!$C:$C,'Each Gender Events'!AK$1,'Official Medal Table'!$E:$E,"Mixed")*'Medal values'!$B$2/2
+ COUNTIFS('Official Medal Table'!$H:$H,'Each Gender Events'!$A74,'Official Medal Table'!$C:$C,'Each Gender Events'!AK$1,'Official Medal Table'!$E:$E,"Mixed")*'Medal values'!$B$3/2
+ COUNTIFS('Official Medal Table'!$I:$I,'Each Gender Events'!$A74,'Official Medal Table'!$C:$C,'Each Gender Events'!AK$1,'Official Medal Table'!$E:$E,"Mixed")*'Medal values'!$B$3/2</f>
        <v>0</v>
      </c>
      <c r="AL74">
        <f>COUNTIFS('Official Medal Table'!$F:$F,'Each Gender Events'!$A74,'Official Medal Table'!$C:$C,'Each Gender Events'!AL$1,'Official Medal Table'!$E:$E,'Each Gender Events'!AL$2)*'Medal values'!$B$1
+ COUNTIFS('Official Medal Table'!$G:$G,'Each Gender Events'!$A74,'Official Medal Table'!$C:$C,'Each Gender Events'!AL$1,'Official Medal Table'!$E:$E,'Each Gender Events'!AL$2)*'Medal values'!$B$2
+ COUNTIFS('Official Medal Table'!$H:$H,'Each Gender Events'!$A74,'Official Medal Table'!$C:$C,'Each Gender Events'!AL$1,'Official Medal Table'!$E:$E,'Each Gender Events'!AL$2)*'Medal values'!$B$3
+ COUNTIFS('Official Medal Table'!$I:$I,'Each Gender Events'!$A74,'Official Medal Table'!$C:$C,'Each Gender Events'!AL$1,'Official Medal Table'!$E:$E,'Each Gender Events'!AL$2)*'Medal values'!$B$3
+ COUNTIFS('Official Medal Table'!$F:$F,'Each Gender Events'!$A74,'Official Medal Table'!$C:$C,'Each Gender Events'!AL$1,'Official Medal Table'!$E:$E,"Mixed")*'Medal values'!$B$1/2
+ COUNTIFS('Official Medal Table'!$G:$G,'Each Gender Events'!$A74,'Official Medal Table'!$C:$C,'Each Gender Events'!AL$1,'Official Medal Table'!$E:$E,"Mixed")*'Medal values'!$B$2/2
+ COUNTIFS('Official Medal Table'!$H:$H,'Each Gender Events'!$A74,'Official Medal Table'!$C:$C,'Each Gender Events'!AL$1,'Official Medal Table'!$E:$E,"Mixed")*'Medal values'!$B$3/2
+ COUNTIFS('Official Medal Table'!$I:$I,'Each Gender Events'!$A74,'Official Medal Table'!$C:$C,'Each Gender Events'!AL$1,'Official Medal Table'!$E:$E,"Mixed")*'Medal values'!$B$3/2</f>
        <v>0</v>
      </c>
      <c r="AM74">
        <f>COUNTIFS('Official Medal Table'!$F:$F,'Each Gender Events'!$A74,'Official Medal Table'!$C:$C,'Each Gender Events'!AM$1,'Official Medal Table'!$E:$E,'Each Gender Events'!AM$2)*'Medal values'!$B$1
+ COUNTIFS('Official Medal Table'!$G:$G,'Each Gender Events'!$A74,'Official Medal Table'!$C:$C,'Each Gender Events'!AM$1,'Official Medal Table'!$E:$E,'Each Gender Events'!AM$2)*'Medal values'!$B$2
+ COUNTIFS('Official Medal Table'!$H:$H,'Each Gender Events'!$A74,'Official Medal Table'!$C:$C,'Each Gender Events'!AM$1,'Official Medal Table'!$E:$E,'Each Gender Events'!AM$2)*'Medal values'!$B$3
+ COUNTIFS('Official Medal Table'!$I:$I,'Each Gender Events'!$A74,'Official Medal Table'!$C:$C,'Each Gender Events'!AM$1,'Official Medal Table'!$E:$E,'Each Gender Events'!AM$2)*'Medal values'!$B$3
+ COUNTIFS('Official Medal Table'!$F:$F,'Each Gender Events'!$A74,'Official Medal Table'!$C:$C,'Each Gender Events'!AM$1,'Official Medal Table'!$E:$E,"Mixed")*'Medal values'!$B$1/2
+ COUNTIFS('Official Medal Table'!$G:$G,'Each Gender Events'!$A74,'Official Medal Table'!$C:$C,'Each Gender Events'!AM$1,'Official Medal Table'!$E:$E,"Mixed")*'Medal values'!$B$2/2
+ COUNTIFS('Official Medal Table'!$H:$H,'Each Gender Events'!$A74,'Official Medal Table'!$C:$C,'Each Gender Events'!AM$1,'Official Medal Table'!$E:$E,"Mixed")*'Medal values'!$B$3/2
+ COUNTIFS('Official Medal Table'!$I:$I,'Each Gender Events'!$A74,'Official Medal Table'!$C:$C,'Each Gender Events'!AM$1,'Official Medal Table'!$E:$E,"Mixed")*'Medal values'!$B$3/2</f>
        <v>0</v>
      </c>
      <c r="AN74">
        <f>COUNTIFS('Official Medal Table'!$F:$F,'Each Gender Events'!$A74,'Official Medal Table'!$C:$C,'Each Gender Events'!AN$1,'Official Medal Table'!$E:$E,'Each Gender Events'!AN$2)*'Medal values'!$B$1
+ COUNTIFS('Official Medal Table'!$G:$G,'Each Gender Events'!$A74,'Official Medal Table'!$C:$C,'Each Gender Events'!AN$1,'Official Medal Table'!$E:$E,'Each Gender Events'!AN$2)*'Medal values'!$B$2
+ COUNTIFS('Official Medal Table'!$H:$H,'Each Gender Events'!$A74,'Official Medal Table'!$C:$C,'Each Gender Events'!AN$1,'Official Medal Table'!$E:$E,'Each Gender Events'!AN$2)*'Medal values'!$B$3
+ COUNTIFS('Official Medal Table'!$I:$I,'Each Gender Events'!$A74,'Official Medal Table'!$C:$C,'Each Gender Events'!AN$1,'Official Medal Table'!$E:$E,'Each Gender Events'!AN$2)*'Medal values'!$B$3
+ COUNTIFS('Official Medal Table'!$F:$F,'Each Gender Events'!$A74,'Official Medal Table'!$C:$C,'Each Gender Events'!AN$1,'Official Medal Table'!$E:$E,"Mixed")*'Medal values'!$B$1/2
+ COUNTIFS('Official Medal Table'!$G:$G,'Each Gender Events'!$A74,'Official Medal Table'!$C:$C,'Each Gender Events'!AN$1,'Official Medal Table'!$E:$E,"Mixed")*'Medal values'!$B$2/2
+ COUNTIFS('Official Medal Table'!$H:$H,'Each Gender Events'!$A74,'Official Medal Table'!$C:$C,'Each Gender Events'!AN$1,'Official Medal Table'!$E:$E,"Mixed")*'Medal values'!$B$3/2
+ COUNTIFS('Official Medal Table'!$I:$I,'Each Gender Events'!$A74,'Official Medal Table'!$C:$C,'Each Gender Events'!AN$1,'Official Medal Table'!$E:$E,"Mixed")*'Medal values'!$B$3/2</f>
        <v>0</v>
      </c>
      <c r="AO74">
        <f>COUNTIFS('Official Medal Table'!$F:$F,'Each Gender Events'!$A74,'Official Medal Table'!$C:$C,'Each Gender Events'!AO$1,'Official Medal Table'!$E:$E,'Each Gender Events'!AO$2)*'Medal values'!$B$1
+ COUNTIFS('Official Medal Table'!$G:$G,'Each Gender Events'!$A74,'Official Medal Table'!$C:$C,'Each Gender Events'!AO$1,'Official Medal Table'!$E:$E,'Each Gender Events'!AO$2)*'Medal values'!$B$2
+ COUNTIFS('Official Medal Table'!$H:$H,'Each Gender Events'!$A74,'Official Medal Table'!$C:$C,'Each Gender Events'!AO$1,'Official Medal Table'!$E:$E,'Each Gender Events'!AO$2)*'Medal values'!$B$3
+ COUNTIFS('Official Medal Table'!$I:$I,'Each Gender Events'!$A74,'Official Medal Table'!$C:$C,'Each Gender Events'!AO$1,'Official Medal Table'!$E:$E,'Each Gender Events'!AO$2)*'Medal values'!$B$3
+ COUNTIFS('Official Medal Table'!$F:$F,'Each Gender Events'!$A74,'Official Medal Table'!$C:$C,'Each Gender Events'!AO$1,'Official Medal Table'!$E:$E,"Mixed")*'Medal values'!$B$1/2
+ COUNTIFS('Official Medal Table'!$G:$G,'Each Gender Events'!$A74,'Official Medal Table'!$C:$C,'Each Gender Events'!AO$1,'Official Medal Table'!$E:$E,"Mixed")*'Medal values'!$B$2/2
+ COUNTIFS('Official Medal Table'!$H:$H,'Each Gender Events'!$A74,'Official Medal Table'!$C:$C,'Each Gender Events'!AO$1,'Official Medal Table'!$E:$E,"Mixed")*'Medal values'!$B$3/2
+ COUNTIFS('Official Medal Table'!$I:$I,'Each Gender Events'!$A74,'Official Medal Table'!$C:$C,'Each Gender Events'!AO$1,'Official Medal Table'!$E:$E,"Mixed")*'Medal values'!$B$3/2</f>
        <v>0</v>
      </c>
      <c r="AP74">
        <f>COUNTIFS('Official Medal Table'!$F:$F,'Each Gender Events'!$A74,'Official Medal Table'!$C:$C,'Each Gender Events'!AP$1,'Official Medal Table'!$E:$E,'Each Gender Events'!AP$2)*'Medal values'!$B$1
+ COUNTIFS('Official Medal Table'!$G:$G,'Each Gender Events'!$A74,'Official Medal Table'!$C:$C,'Each Gender Events'!AP$1,'Official Medal Table'!$E:$E,'Each Gender Events'!AP$2)*'Medal values'!$B$2
+ COUNTIFS('Official Medal Table'!$H:$H,'Each Gender Events'!$A74,'Official Medal Table'!$C:$C,'Each Gender Events'!AP$1,'Official Medal Table'!$E:$E,'Each Gender Events'!AP$2)*'Medal values'!$B$3
+ COUNTIFS('Official Medal Table'!$I:$I,'Each Gender Events'!$A74,'Official Medal Table'!$C:$C,'Each Gender Events'!AP$1,'Official Medal Table'!$E:$E,'Each Gender Events'!AP$2)*'Medal values'!$B$3
+ COUNTIFS('Official Medal Table'!$F:$F,'Each Gender Events'!$A74,'Official Medal Table'!$C:$C,'Each Gender Events'!AP$1,'Official Medal Table'!$E:$E,"Mixed")*'Medal values'!$B$1/2
+ COUNTIFS('Official Medal Table'!$G:$G,'Each Gender Events'!$A74,'Official Medal Table'!$C:$C,'Each Gender Events'!AP$1,'Official Medal Table'!$E:$E,"Mixed")*'Medal values'!$B$2/2
+ COUNTIFS('Official Medal Table'!$H:$H,'Each Gender Events'!$A74,'Official Medal Table'!$C:$C,'Each Gender Events'!AP$1,'Official Medal Table'!$E:$E,"Mixed")*'Medal values'!$B$3/2
+ COUNTIFS('Official Medal Table'!$I:$I,'Each Gender Events'!$A74,'Official Medal Table'!$C:$C,'Each Gender Events'!AP$1,'Official Medal Table'!$E:$E,"Mixed")*'Medal values'!$B$3/2</f>
        <v>0</v>
      </c>
      <c r="AQ74">
        <f>COUNTIFS('Official Medal Table'!$F:$F,'Each Gender Events'!$A74,'Official Medal Table'!$C:$C,'Each Gender Events'!AQ$1,'Official Medal Table'!$E:$E,'Each Gender Events'!AQ$2)*'Medal values'!$B$1
+ COUNTIFS('Official Medal Table'!$G:$G,'Each Gender Events'!$A74,'Official Medal Table'!$C:$C,'Each Gender Events'!AQ$1,'Official Medal Table'!$E:$E,'Each Gender Events'!AQ$2)*'Medal values'!$B$2
+ COUNTIFS('Official Medal Table'!$H:$H,'Each Gender Events'!$A74,'Official Medal Table'!$C:$C,'Each Gender Events'!AQ$1,'Official Medal Table'!$E:$E,'Each Gender Events'!AQ$2)*'Medal values'!$B$3
+ COUNTIFS('Official Medal Table'!$I:$I,'Each Gender Events'!$A74,'Official Medal Table'!$C:$C,'Each Gender Events'!AQ$1,'Official Medal Table'!$E:$E,'Each Gender Events'!AQ$2)*'Medal values'!$B$3
+ COUNTIFS('Official Medal Table'!$F:$F,'Each Gender Events'!$A74,'Official Medal Table'!$C:$C,'Each Gender Events'!AQ$1,'Official Medal Table'!$E:$E,"Mixed")*'Medal values'!$B$1/2
+ COUNTIFS('Official Medal Table'!$G:$G,'Each Gender Events'!$A74,'Official Medal Table'!$C:$C,'Each Gender Events'!AQ$1,'Official Medal Table'!$E:$E,"Mixed")*'Medal values'!$B$2/2
+ COUNTIFS('Official Medal Table'!$H:$H,'Each Gender Events'!$A74,'Official Medal Table'!$C:$C,'Each Gender Events'!AQ$1,'Official Medal Table'!$E:$E,"Mixed")*'Medal values'!$B$3/2
+ COUNTIFS('Official Medal Table'!$I:$I,'Each Gender Events'!$A74,'Official Medal Table'!$C:$C,'Each Gender Events'!AQ$1,'Official Medal Table'!$E:$E,"Mixed")*'Medal values'!$B$3/2</f>
        <v>0</v>
      </c>
      <c r="AR74">
        <f>COUNTIFS('Official Medal Table'!$F:$F,'Each Gender Events'!$A74,'Official Medal Table'!$C:$C,'Each Gender Events'!AR$1,'Official Medal Table'!$E:$E,'Each Gender Events'!AR$2)*'Medal values'!$B$1
+ COUNTIFS('Official Medal Table'!$G:$G,'Each Gender Events'!$A74,'Official Medal Table'!$C:$C,'Each Gender Events'!AR$1,'Official Medal Table'!$E:$E,'Each Gender Events'!AR$2)*'Medal values'!$B$2
+ COUNTIFS('Official Medal Table'!$H:$H,'Each Gender Events'!$A74,'Official Medal Table'!$C:$C,'Each Gender Events'!AR$1,'Official Medal Table'!$E:$E,'Each Gender Events'!AR$2)*'Medal values'!$B$3
+ COUNTIFS('Official Medal Table'!$I:$I,'Each Gender Events'!$A74,'Official Medal Table'!$C:$C,'Each Gender Events'!AR$1,'Official Medal Table'!$E:$E,'Each Gender Events'!AR$2)*'Medal values'!$B$3
+ COUNTIFS('Official Medal Table'!$F:$F,'Each Gender Events'!$A74,'Official Medal Table'!$C:$C,'Each Gender Events'!AR$1,'Official Medal Table'!$E:$E,"Mixed")*'Medal values'!$B$1/2
+ COUNTIFS('Official Medal Table'!$G:$G,'Each Gender Events'!$A74,'Official Medal Table'!$C:$C,'Each Gender Events'!AR$1,'Official Medal Table'!$E:$E,"Mixed")*'Medal values'!$B$2/2
+ COUNTIFS('Official Medal Table'!$H:$H,'Each Gender Events'!$A74,'Official Medal Table'!$C:$C,'Each Gender Events'!AR$1,'Official Medal Table'!$E:$E,"Mixed")*'Medal values'!$B$3/2
+ COUNTIFS('Official Medal Table'!$I:$I,'Each Gender Events'!$A74,'Official Medal Table'!$C:$C,'Each Gender Events'!AR$1,'Official Medal Table'!$E:$E,"Mixed")*'Medal values'!$B$3/2</f>
        <v>0</v>
      </c>
      <c r="AS74">
        <f>COUNTIFS('Official Medal Table'!$F:$F,'Each Gender Events'!$A74,'Official Medal Table'!$C:$C,'Each Gender Events'!AS$1,'Official Medal Table'!$E:$E,'Each Gender Events'!AS$2)*'Medal values'!$B$1
+ COUNTIFS('Official Medal Table'!$G:$G,'Each Gender Events'!$A74,'Official Medal Table'!$C:$C,'Each Gender Events'!AS$1,'Official Medal Table'!$E:$E,'Each Gender Events'!AS$2)*'Medal values'!$B$2
+ COUNTIFS('Official Medal Table'!$H:$H,'Each Gender Events'!$A74,'Official Medal Table'!$C:$C,'Each Gender Events'!AS$1,'Official Medal Table'!$E:$E,'Each Gender Events'!AS$2)*'Medal values'!$B$3
+ COUNTIFS('Official Medal Table'!$I:$I,'Each Gender Events'!$A74,'Official Medal Table'!$C:$C,'Each Gender Events'!AS$1,'Official Medal Table'!$E:$E,'Each Gender Events'!AS$2)*'Medal values'!$B$3
+ COUNTIFS('Official Medal Table'!$F:$F,'Each Gender Events'!$A74,'Official Medal Table'!$C:$C,'Each Gender Events'!AS$1,'Official Medal Table'!$E:$E,"Mixed")*'Medal values'!$B$1/2
+ COUNTIFS('Official Medal Table'!$G:$G,'Each Gender Events'!$A74,'Official Medal Table'!$C:$C,'Each Gender Events'!AS$1,'Official Medal Table'!$E:$E,"Mixed")*'Medal values'!$B$2/2
+ COUNTIFS('Official Medal Table'!$H:$H,'Each Gender Events'!$A74,'Official Medal Table'!$C:$C,'Each Gender Events'!AS$1,'Official Medal Table'!$E:$E,"Mixed")*'Medal values'!$B$3/2
+ COUNTIFS('Official Medal Table'!$I:$I,'Each Gender Events'!$A74,'Official Medal Table'!$C:$C,'Each Gender Events'!AS$1,'Official Medal Table'!$E:$E,"Mixed")*'Medal values'!$B$3/2</f>
        <v>0</v>
      </c>
      <c r="AT74">
        <f>COUNTIFS('Official Medal Table'!$F:$F,'Each Gender Events'!$A74,'Official Medal Table'!$C:$C,'Each Gender Events'!AT$1,'Official Medal Table'!$E:$E,'Each Gender Events'!AT$2)*'Medal values'!$B$1
+ COUNTIFS('Official Medal Table'!$G:$G,'Each Gender Events'!$A74,'Official Medal Table'!$C:$C,'Each Gender Events'!AT$1,'Official Medal Table'!$E:$E,'Each Gender Events'!AT$2)*'Medal values'!$B$2
+ COUNTIFS('Official Medal Table'!$H:$H,'Each Gender Events'!$A74,'Official Medal Table'!$C:$C,'Each Gender Events'!AT$1,'Official Medal Table'!$E:$E,'Each Gender Events'!AT$2)*'Medal values'!$B$3
+ COUNTIFS('Official Medal Table'!$I:$I,'Each Gender Events'!$A74,'Official Medal Table'!$C:$C,'Each Gender Events'!AT$1,'Official Medal Table'!$E:$E,'Each Gender Events'!AT$2)*'Medal values'!$B$3
+ COUNTIFS('Official Medal Table'!$F:$F,'Each Gender Events'!$A74,'Official Medal Table'!$C:$C,'Each Gender Events'!AT$1,'Official Medal Table'!$E:$E,"Mixed")*'Medal values'!$B$1/2
+ COUNTIFS('Official Medal Table'!$G:$G,'Each Gender Events'!$A74,'Official Medal Table'!$C:$C,'Each Gender Events'!AT$1,'Official Medal Table'!$E:$E,"Mixed")*'Medal values'!$B$2/2
+ COUNTIFS('Official Medal Table'!$H:$H,'Each Gender Events'!$A74,'Official Medal Table'!$C:$C,'Each Gender Events'!AT$1,'Official Medal Table'!$E:$E,"Mixed")*'Medal values'!$B$3/2
+ COUNTIFS('Official Medal Table'!$I:$I,'Each Gender Events'!$A74,'Official Medal Table'!$C:$C,'Each Gender Events'!AT$1,'Official Medal Table'!$E:$E,"Mixed")*'Medal values'!$B$3/2</f>
        <v>0</v>
      </c>
      <c r="AU74">
        <f>COUNTIFS('Official Medal Table'!$F:$F,'Each Gender Events'!$A74,'Official Medal Table'!$C:$C,'Each Gender Events'!AU$1,'Official Medal Table'!$E:$E,'Each Gender Events'!AU$2)*'Medal values'!$B$1
+ COUNTIFS('Official Medal Table'!$G:$G,'Each Gender Events'!$A74,'Official Medal Table'!$C:$C,'Each Gender Events'!AU$1,'Official Medal Table'!$E:$E,'Each Gender Events'!AU$2)*'Medal values'!$B$2
+ COUNTIFS('Official Medal Table'!$H:$H,'Each Gender Events'!$A74,'Official Medal Table'!$C:$C,'Each Gender Events'!AU$1,'Official Medal Table'!$E:$E,'Each Gender Events'!AU$2)*'Medal values'!$B$3
+ COUNTIFS('Official Medal Table'!$I:$I,'Each Gender Events'!$A74,'Official Medal Table'!$C:$C,'Each Gender Events'!AU$1,'Official Medal Table'!$E:$E,'Each Gender Events'!AU$2)*'Medal values'!$B$3
+ COUNTIFS('Official Medal Table'!$F:$F,'Each Gender Events'!$A74,'Official Medal Table'!$C:$C,'Each Gender Events'!AU$1,'Official Medal Table'!$E:$E,"Mixed")*'Medal values'!$B$1/2
+ COUNTIFS('Official Medal Table'!$G:$G,'Each Gender Events'!$A74,'Official Medal Table'!$C:$C,'Each Gender Events'!AU$1,'Official Medal Table'!$E:$E,"Mixed")*'Medal values'!$B$2/2
+ COUNTIFS('Official Medal Table'!$H:$H,'Each Gender Events'!$A74,'Official Medal Table'!$C:$C,'Each Gender Events'!AU$1,'Official Medal Table'!$E:$E,"Mixed")*'Medal values'!$B$3/2
+ COUNTIFS('Official Medal Table'!$I:$I,'Each Gender Events'!$A74,'Official Medal Table'!$C:$C,'Each Gender Events'!AU$1,'Official Medal Table'!$E:$E,"Mixed")*'Medal values'!$B$3/2</f>
        <v>0</v>
      </c>
      <c r="AV74">
        <f>COUNTIFS('Official Medal Table'!$F:$F,'Each Gender Events'!$A74,'Official Medal Table'!$C:$C,'Each Gender Events'!AV$1,'Official Medal Table'!$E:$E,'Each Gender Events'!AV$2)*'Medal values'!$B$1
+ COUNTIFS('Official Medal Table'!$G:$G,'Each Gender Events'!$A74,'Official Medal Table'!$C:$C,'Each Gender Events'!AV$1,'Official Medal Table'!$E:$E,'Each Gender Events'!AV$2)*'Medal values'!$B$2
+ COUNTIFS('Official Medal Table'!$H:$H,'Each Gender Events'!$A74,'Official Medal Table'!$C:$C,'Each Gender Events'!AV$1,'Official Medal Table'!$E:$E,'Each Gender Events'!AV$2)*'Medal values'!$B$3
+ COUNTIFS('Official Medal Table'!$I:$I,'Each Gender Events'!$A74,'Official Medal Table'!$C:$C,'Each Gender Events'!AV$1,'Official Medal Table'!$E:$E,'Each Gender Events'!AV$2)*'Medal values'!$B$3
+ COUNTIFS('Official Medal Table'!$F:$F,'Each Gender Events'!$A74,'Official Medal Table'!$C:$C,'Each Gender Events'!AV$1,'Official Medal Table'!$E:$E,"Mixed")*'Medal values'!$B$1/2
+ COUNTIFS('Official Medal Table'!$G:$G,'Each Gender Events'!$A74,'Official Medal Table'!$C:$C,'Each Gender Events'!AV$1,'Official Medal Table'!$E:$E,"Mixed")*'Medal values'!$B$2/2
+ COUNTIFS('Official Medal Table'!$H:$H,'Each Gender Events'!$A74,'Official Medal Table'!$C:$C,'Each Gender Events'!AV$1,'Official Medal Table'!$E:$E,"Mixed")*'Medal values'!$B$3/2
+ COUNTIFS('Official Medal Table'!$I:$I,'Each Gender Events'!$A74,'Official Medal Table'!$C:$C,'Each Gender Events'!AV$1,'Official Medal Table'!$E:$E,"Mixed")*'Medal values'!$B$3/2</f>
        <v>0</v>
      </c>
      <c r="AW74">
        <f>COUNTIFS('Official Medal Table'!$F:$F,'Each Gender Events'!$A74,'Official Medal Table'!$C:$C,'Each Gender Events'!AW$1,'Official Medal Table'!$E:$E,'Each Gender Events'!AW$2)*'Medal values'!$B$1
+ COUNTIFS('Official Medal Table'!$G:$G,'Each Gender Events'!$A74,'Official Medal Table'!$C:$C,'Each Gender Events'!AW$1,'Official Medal Table'!$E:$E,'Each Gender Events'!AW$2)*'Medal values'!$B$2
+ COUNTIFS('Official Medal Table'!$H:$H,'Each Gender Events'!$A74,'Official Medal Table'!$C:$C,'Each Gender Events'!AW$1,'Official Medal Table'!$E:$E,'Each Gender Events'!AW$2)*'Medal values'!$B$3
+ COUNTIFS('Official Medal Table'!$I:$I,'Each Gender Events'!$A74,'Official Medal Table'!$C:$C,'Each Gender Events'!AW$1,'Official Medal Table'!$E:$E,'Each Gender Events'!AW$2)*'Medal values'!$B$3
+ COUNTIFS('Official Medal Table'!$F:$F,'Each Gender Events'!$A74,'Official Medal Table'!$C:$C,'Each Gender Events'!AW$1,'Official Medal Table'!$E:$E,"Mixed")*'Medal values'!$B$1/2
+ COUNTIFS('Official Medal Table'!$G:$G,'Each Gender Events'!$A74,'Official Medal Table'!$C:$C,'Each Gender Events'!AW$1,'Official Medal Table'!$E:$E,"Mixed")*'Medal values'!$B$2/2
+ COUNTIFS('Official Medal Table'!$H:$H,'Each Gender Events'!$A74,'Official Medal Table'!$C:$C,'Each Gender Events'!AW$1,'Official Medal Table'!$E:$E,"Mixed")*'Medal values'!$B$3/2
+ COUNTIFS('Official Medal Table'!$I:$I,'Each Gender Events'!$A74,'Official Medal Table'!$C:$C,'Each Gender Events'!AW$1,'Official Medal Table'!$E:$E,"Mixed")*'Medal values'!$B$3/2</f>
        <v>0</v>
      </c>
      <c r="AX74">
        <f>COUNTIFS('Official Medal Table'!$F:$F,'Each Gender Events'!$A74,'Official Medal Table'!$C:$C,'Each Gender Events'!AX$1,'Official Medal Table'!$E:$E,'Each Gender Events'!AX$2)*'Medal values'!$B$1
+ COUNTIFS('Official Medal Table'!$G:$G,'Each Gender Events'!$A74,'Official Medal Table'!$C:$C,'Each Gender Events'!AX$1,'Official Medal Table'!$E:$E,'Each Gender Events'!AX$2)*'Medal values'!$B$2
+ COUNTIFS('Official Medal Table'!$H:$H,'Each Gender Events'!$A74,'Official Medal Table'!$C:$C,'Each Gender Events'!AX$1,'Official Medal Table'!$E:$E,'Each Gender Events'!AX$2)*'Medal values'!$B$3
+ COUNTIFS('Official Medal Table'!$I:$I,'Each Gender Events'!$A74,'Official Medal Table'!$C:$C,'Each Gender Events'!AX$1,'Official Medal Table'!$E:$E,'Each Gender Events'!AX$2)*'Medal values'!$B$3
+ COUNTIFS('Official Medal Table'!$F:$F,'Each Gender Events'!$A74,'Official Medal Table'!$C:$C,'Each Gender Events'!AX$1,'Official Medal Table'!$E:$E,"Mixed")*'Medal values'!$B$1/2
+ COUNTIFS('Official Medal Table'!$G:$G,'Each Gender Events'!$A74,'Official Medal Table'!$C:$C,'Each Gender Events'!AX$1,'Official Medal Table'!$E:$E,"Mixed")*'Medal values'!$B$2/2
+ COUNTIFS('Official Medal Table'!$H:$H,'Each Gender Events'!$A74,'Official Medal Table'!$C:$C,'Each Gender Events'!AX$1,'Official Medal Table'!$E:$E,"Mixed")*'Medal values'!$B$3/2
+ COUNTIFS('Official Medal Table'!$I:$I,'Each Gender Events'!$A74,'Official Medal Table'!$C:$C,'Each Gender Events'!AX$1,'Official Medal Table'!$E:$E,"Mixed")*'Medal values'!$B$3/2</f>
        <v>0</v>
      </c>
      <c r="AY74">
        <f>COUNTIFS('Official Medal Table'!$F:$F,'Each Gender Events'!$A74,'Official Medal Table'!$C:$C,'Each Gender Events'!AY$1,'Official Medal Table'!$E:$E,'Each Gender Events'!AY$2)*'Medal values'!$B$1
+ COUNTIFS('Official Medal Table'!$G:$G,'Each Gender Events'!$A74,'Official Medal Table'!$C:$C,'Each Gender Events'!AY$1,'Official Medal Table'!$E:$E,'Each Gender Events'!AY$2)*'Medal values'!$B$2
+ COUNTIFS('Official Medal Table'!$H:$H,'Each Gender Events'!$A74,'Official Medal Table'!$C:$C,'Each Gender Events'!AY$1,'Official Medal Table'!$E:$E,'Each Gender Events'!AY$2)*'Medal values'!$B$3
+ COUNTIFS('Official Medal Table'!$I:$I,'Each Gender Events'!$A74,'Official Medal Table'!$C:$C,'Each Gender Events'!AY$1,'Official Medal Table'!$E:$E,'Each Gender Events'!AY$2)*'Medal values'!$B$3
+ COUNTIFS('Official Medal Table'!$F:$F,'Each Gender Events'!$A74,'Official Medal Table'!$C:$C,'Each Gender Events'!AY$1,'Official Medal Table'!$E:$E,"Mixed")*'Medal values'!$B$1/2
+ COUNTIFS('Official Medal Table'!$G:$G,'Each Gender Events'!$A74,'Official Medal Table'!$C:$C,'Each Gender Events'!AY$1,'Official Medal Table'!$E:$E,"Mixed")*'Medal values'!$B$2/2
+ COUNTIFS('Official Medal Table'!$H:$H,'Each Gender Events'!$A74,'Official Medal Table'!$C:$C,'Each Gender Events'!AY$1,'Official Medal Table'!$E:$E,"Mixed")*'Medal values'!$B$3/2
+ COUNTIFS('Official Medal Table'!$I:$I,'Each Gender Events'!$A74,'Official Medal Table'!$C:$C,'Each Gender Events'!AY$1,'Official Medal Table'!$E:$E,"Mixed")*'Medal values'!$B$3/2</f>
        <v>0</v>
      </c>
      <c r="AZ74">
        <f>COUNTIFS('Official Medal Table'!$F:$F,'Each Gender Events'!$A74,'Official Medal Table'!$C:$C,'Each Gender Events'!AZ$1,'Official Medal Table'!$E:$E,'Each Gender Events'!AZ$2)*'Medal values'!$B$1
+ COUNTIFS('Official Medal Table'!$G:$G,'Each Gender Events'!$A74,'Official Medal Table'!$C:$C,'Each Gender Events'!AZ$1,'Official Medal Table'!$E:$E,'Each Gender Events'!AZ$2)*'Medal values'!$B$2
+ COUNTIFS('Official Medal Table'!$H:$H,'Each Gender Events'!$A74,'Official Medal Table'!$C:$C,'Each Gender Events'!AZ$1,'Official Medal Table'!$E:$E,'Each Gender Events'!AZ$2)*'Medal values'!$B$3
+ COUNTIFS('Official Medal Table'!$I:$I,'Each Gender Events'!$A74,'Official Medal Table'!$C:$C,'Each Gender Events'!AZ$1,'Official Medal Table'!$E:$E,'Each Gender Events'!AZ$2)*'Medal values'!$B$3
+ COUNTIFS('Official Medal Table'!$F:$F,'Each Gender Events'!$A74,'Official Medal Table'!$C:$C,'Each Gender Events'!AZ$1,'Official Medal Table'!$E:$E,"Mixed")*'Medal values'!$B$1/2
+ COUNTIFS('Official Medal Table'!$G:$G,'Each Gender Events'!$A74,'Official Medal Table'!$C:$C,'Each Gender Events'!AZ$1,'Official Medal Table'!$E:$E,"Mixed")*'Medal values'!$B$2/2
+ COUNTIFS('Official Medal Table'!$H:$H,'Each Gender Events'!$A74,'Official Medal Table'!$C:$C,'Each Gender Events'!AZ$1,'Official Medal Table'!$E:$E,"Mixed")*'Medal values'!$B$3/2
+ COUNTIFS('Official Medal Table'!$I:$I,'Each Gender Events'!$A74,'Official Medal Table'!$C:$C,'Each Gender Events'!AZ$1,'Official Medal Table'!$E:$E,"Mixed")*'Medal values'!$B$3/2</f>
        <v>0</v>
      </c>
      <c r="BA74">
        <f>COUNTIFS('Official Medal Table'!$F:$F,'Each Gender Events'!$A74,'Official Medal Table'!$C:$C,'Each Gender Events'!BA$1,'Official Medal Table'!$E:$E,'Each Gender Events'!BA$2)*'Medal values'!$B$1
+ COUNTIFS('Official Medal Table'!$G:$G,'Each Gender Events'!$A74,'Official Medal Table'!$C:$C,'Each Gender Events'!BA$1,'Official Medal Table'!$E:$E,'Each Gender Events'!BA$2)*'Medal values'!$B$2
+ COUNTIFS('Official Medal Table'!$H:$H,'Each Gender Events'!$A74,'Official Medal Table'!$C:$C,'Each Gender Events'!BA$1,'Official Medal Table'!$E:$E,'Each Gender Events'!BA$2)*'Medal values'!$B$3
+ COUNTIFS('Official Medal Table'!$I:$I,'Each Gender Events'!$A74,'Official Medal Table'!$C:$C,'Each Gender Events'!BA$1,'Official Medal Table'!$E:$E,'Each Gender Events'!BA$2)*'Medal values'!$B$3
+ COUNTIFS('Official Medal Table'!$F:$F,'Each Gender Events'!$A74,'Official Medal Table'!$C:$C,'Each Gender Events'!BA$1,'Official Medal Table'!$E:$E,"Mixed")*'Medal values'!$B$1/2
+ COUNTIFS('Official Medal Table'!$G:$G,'Each Gender Events'!$A74,'Official Medal Table'!$C:$C,'Each Gender Events'!BA$1,'Official Medal Table'!$E:$E,"Mixed")*'Medal values'!$B$2/2
+ COUNTIFS('Official Medal Table'!$H:$H,'Each Gender Events'!$A74,'Official Medal Table'!$C:$C,'Each Gender Events'!BA$1,'Official Medal Table'!$E:$E,"Mixed")*'Medal values'!$B$3/2
+ COUNTIFS('Official Medal Table'!$I:$I,'Each Gender Events'!$A74,'Official Medal Table'!$C:$C,'Each Gender Events'!BA$1,'Official Medal Table'!$E:$E,"Mixed")*'Medal values'!$B$3/2</f>
        <v>0</v>
      </c>
      <c r="BB74">
        <f>COUNTIFS('Official Medal Table'!$F:$F,'Each Gender Events'!$A74,'Official Medal Table'!$C:$C,'Each Gender Events'!BB$1,'Official Medal Table'!$E:$E,'Each Gender Events'!BB$2)*'Medal values'!$B$1
+ COUNTIFS('Official Medal Table'!$G:$G,'Each Gender Events'!$A74,'Official Medal Table'!$C:$C,'Each Gender Events'!BB$1,'Official Medal Table'!$E:$E,'Each Gender Events'!BB$2)*'Medal values'!$B$2
+ COUNTIFS('Official Medal Table'!$H:$H,'Each Gender Events'!$A74,'Official Medal Table'!$C:$C,'Each Gender Events'!BB$1,'Official Medal Table'!$E:$E,'Each Gender Events'!BB$2)*'Medal values'!$B$3
+ COUNTIFS('Official Medal Table'!$I:$I,'Each Gender Events'!$A74,'Official Medal Table'!$C:$C,'Each Gender Events'!BB$1,'Official Medal Table'!$E:$E,'Each Gender Events'!BB$2)*'Medal values'!$B$3
+ COUNTIFS('Official Medal Table'!$F:$F,'Each Gender Events'!$A74,'Official Medal Table'!$C:$C,'Each Gender Events'!BB$1,'Official Medal Table'!$E:$E,"Mixed")*'Medal values'!$B$1/2
+ COUNTIFS('Official Medal Table'!$G:$G,'Each Gender Events'!$A74,'Official Medal Table'!$C:$C,'Each Gender Events'!BB$1,'Official Medal Table'!$E:$E,"Mixed")*'Medal values'!$B$2/2
+ COUNTIFS('Official Medal Table'!$H:$H,'Each Gender Events'!$A74,'Official Medal Table'!$C:$C,'Each Gender Events'!BB$1,'Official Medal Table'!$E:$E,"Mixed")*'Medal values'!$B$3/2
+ COUNTIFS('Official Medal Table'!$I:$I,'Each Gender Events'!$A74,'Official Medal Table'!$C:$C,'Each Gender Events'!BB$1,'Official Medal Table'!$E:$E,"Mixed")*'Medal values'!$B$3/2</f>
        <v>0</v>
      </c>
      <c r="BC74">
        <f>COUNTIFS('Official Medal Table'!$F:$F,'Each Gender Events'!$A74,'Official Medal Table'!$C:$C,'Each Gender Events'!BC$1,'Official Medal Table'!$E:$E,'Each Gender Events'!BC$2)*'Medal values'!$B$1
+ COUNTIFS('Official Medal Table'!$G:$G,'Each Gender Events'!$A74,'Official Medal Table'!$C:$C,'Each Gender Events'!BC$1,'Official Medal Table'!$E:$E,'Each Gender Events'!BC$2)*'Medal values'!$B$2
+ COUNTIFS('Official Medal Table'!$H:$H,'Each Gender Events'!$A74,'Official Medal Table'!$C:$C,'Each Gender Events'!BC$1,'Official Medal Table'!$E:$E,'Each Gender Events'!BC$2)*'Medal values'!$B$3
+ COUNTIFS('Official Medal Table'!$I:$I,'Each Gender Events'!$A74,'Official Medal Table'!$C:$C,'Each Gender Events'!BC$1,'Official Medal Table'!$E:$E,'Each Gender Events'!BC$2)*'Medal values'!$B$3
+ COUNTIFS('Official Medal Table'!$F:$F,'Each Gender Events'!$A74,'Official Medal Table'!$C:$C,'Each Gender Events'!BC$1,'Official Medal Table'!$E:$E,"Mixed")*'Medal values'!$B$1/2
+ COUNTIFS('Official Medal Table'!$G:$G,'Each Gender Events'!$A74,'Official Medal Table'!$C:$C,'Each Gender Events'!BC$1,'Official Medal Table'!$E:$E,"Mixed")*'Medal values'!$B$2/2
+ COUNTIFS('Official Medal Table'!$H:$H,'Each Gender Events'!$A74,'Official Medal Table'!$C:$C,'Each Gender Events'!BC$1,'Official Medal Table'!$E:$E,"Mixed")*'Medal values'!$B$3/2
+ COUNTIFS('Official Medal Table'!$I:$I,'Each Gender Events'!$A74,'Official Medal Table'!$C:$C,'Each Gender Events'!BC$1,'Official Medal Table'!$E:$E,"Mixed")*'Medal values'!$B$3/2</f>
        <v>0</v>
      </c>
      <c r="BD74">
        <f>COUNTIFS('Official Medal Table'!$F:$F,'Each Gender Events'!$A74,'Official Medal Table'!$C:$C,'Each Gender Events'!BD$1,'Official Medal Table'!$E:$E,'Each Gender Events'!BD$2)*'Medal values'!$B$1
+ COUNTIFS('Official Medal Table'!$G:$G,'Each Gender Events'!$A74,'Official Medal Table'!$C:$C,'Each Gender Events'!BD$1,'Official Medal Table'!$E:$E,'Each Gender Events'!BD$2)*'Medal values'!$B$2
+ COUNTIFS('Official Medal Table'!$H:$H,'Each Gender Events'!$A74,'Official Medal Table'!$C:$C,'Each Gender Events'!BD$1,'Official Medal Table'!$E:$E,'Each Gender Events'!BD$2)*'Medal values'!$B$3
+ COUNTIFS('Official Medal Table'!$I:$I,'Each Gender Events'!$A74,'Official Medal Table'!$C:$C,'Each Gender Events'!BD$1,'Official Medal Table'!$E:$E,'Each Gender Events'!BD$2)*'Medal values'!$B$3
+ COUNTIFS('Official Medal Table'!$F:$F,'Each Gender Events'!$A74,'Official Medal Table'!$C:$C,'Each Gender Events'!BD$1,'Official Medal Table'!$E:$E,"Mixed")*'Medal values'!$B$1/2
+ COUNTIFS('Official Medal Table'!$G:$G,'Each Gender Events'!$A74,'Official Medal Table'!$C:$C,'Each Gender Events'!BD$1,'Official Medal Table'!$E:$E,"Mixed")*'Medal values'!$B$2/2
+ COUNTIFS('Official Medal Table'!$H:$H,'Each Gender Events'!$A74,'Official Medal Table'!$C:$C,'Each Gender Events'!BD$1,'Official Medal Table'!$E:$E,"Mixed")*'Medal values'!$B$3/2
+ COUNTIFS('Official Medal Table'!$I:$I,'Each Gender Events'!$A74,'Official Medal Table'!$C:$C,'Each Gender Events'!BD$1,'Official Medal Table'!$E:$E,"Mixed")*'Medal values'!$B$3/2</f>
        <v>0</v>
      </c>
      <c r="BE74">
        <f>COUNTIFS('Official Medal Table'!$F:$F,'Each Gender Events'!$A74,'Official Medal Table'!$C:$C,'Each Gender Events'!BE$1,'Official Medal Table'!$E:$E,'Each Gender Events'!BE$2)*'Medal values'!$B$1
+ COUNTIFS('Official Medal Table'!$G:$G,'Each Gender Events'!$A74,'Official Medal Table'!$C:$C,'Each Gender Events'!BE$1,'Official Medal Table'!$E:$E,'Each Gender Events'!BE$2)*'Medal values'!$B$2
+ COUNTIFS('Official Medal Table'!$H:$H,'Each Gender Events'!$A74,'Official Medal Table'!$C:$C,'Each Gender Events'!BE$1,'Official Medal Table'!$E:$E,'Each Gender Events'!BE$2)*'Medal values'!$B$3
+ COUNTIFS('Official Medal Table'!$I:$I,'Each Gender Events'!$A74,'Official Medal Table'!$C:$C,'Each Gender Events'!BE$1,'Official Medal Table'!$E:$E,'Each Gender Events'!BE$2)*'Medal values'!$B$3
+ COUNTIFS('Official Medal Table'!$F:$F,'Each Gender Events'!$A74,'Official Medal Table'!$C:$C,'Each Gender Events'!BE$1,'Official Medal Table'!$E:$E,"Mixed")*'Medal values'!$B$1/2
+ COUNTIFS('Official Medal Table'!$G:$G,'Each Gender Events'!$A74,'Official Medal Table'!$C:$C,'Each Gender Events'!BE$1,'Official Medal Table'!$E:$E,"Mixed")*'Medal values'!$B$2/2
+ COUNTIFS('Official Medal Table'!$H:$H,'Each Gender Events'!$A74,'Official Medal Table'!$C:$C,'Each Gender Events'!BE$1,'Official Medal Table'!$E:$E,"Mixed")*'Medal values'!$B$3/2
+ COUNTIFS('Official Medal Table'!$I:$I,'Each Gender Events'!$A74,'Official Medal Table'!$C:$C,'Each Gender Events'!BE$1,'Official Medal Table'!$E:$E,"Mixed")*'Medal values'!$B$3/2</f>
        <v>0</v>
      </c>
      <c r="BF74">
        <f>COUNTIFS('Official Medal Table'!$F:$F,'Each Gender Events'!$A74,'Official Medal Table'!$C:$C,'Each Gender Events'!BF$1,'Official Medal Table'!$E:$E,'Each Gender Events'!BF$2)*'Medal values'!$B$1
+ COUNTIFS('Official Medal Table'!$G:$G,'Each Gender Events'!$A74,'Official Medal Table'!$C:$C,'Each Gender Events'!BF$1,'Official Medal Table'!$E:$E,'Each Gender Events'!BF$2)*'Medal values'!$B$2
+ COUNTIFS('Official Medal Table'!$H:$H,'Each Gender Events'!$A74,'Official Medal Table'!$C:$C,'Each Gender Events'!BF$1,'Official Medal Table'!$E:$E,'Each Gender Events'!BF$2)*'Medal values'!$B$3
+ COUNTIFS('Official Medal Table'!$I:$I,'Each Gender Events'!$A74,'Official Medal Table'!$C:$C,'Each Gender Events'!BF$1,'Official Medal Table'!$E:$E,'Each Gender Events'!BF$2)*'Medal values'!$B$3
+ COUNTIFS('Official Medal Table'!$F:$F,'Each Gender Events'!$A74,'Official Medal Table'!$C:$C,'Each Gender Events'!BF$1,'Official Medal Table'!$E:$E,"Mixed")*'Medal values'!$B$1/2
+ COUNTIFS('Official Medal Table'!$G:$G,'Each Gender Events'!$A74,'Official Medal Table'!$C:$C,'Each Gender Events'!BF$1,'Official Medal Table'!$E:$E,"Mixed")*'Medal values'!$B$2/2
+ COUNTIFS('Official Medal Table'!$H:$H,'Each Gender Events'!$A74,'Official Medal Table'!$C:$C,'Each Gender Events'!BF$1,'Official Medal Table'!$E:$E,"Mixed")*'Medal values'!$B$3/2
+ COUNTIFS('Official Medal Table'!$I:$I,'Each Gender Events'!$A74,'Official Medal Table'!$C:$C,'Each Gender Events'!BF$1,'Official Medal Table'!$E:$E,"Mixed")*'Medal values'!$B$3/2</f>
        <v>0</v>
      </c>
      <c r="BG74">
        <f>COUNTIFS('Official Medal Table'!$F:$F,'Each Gender Events'!$A74,'Official Medal Table'!$C:$C,'Each Gender Events'!BG$1,'Official Medal Table'!$E:$E,'Each Gender Events'!BG$2)*'Medal values'!$B$1
+ COUNTIFS('Official Medal Table'!$G:$G,'Each Gender Events'!$A74,'Official Medal Table'!$C:$C,'Each Gender Events'!BG$1,'Official Medal Table'!$E:$E,'Each Gender Events'!BG$2)*'Medal values'!$B$2
+ COUNTIFS('Official Medal Table'!$H:$H,'Each Gender Events'!$A74,'Official Medal Table'!$C:$C,'Each Gender Events'!BG$1,'Official Medal Table'!$E:$E,'Each Gender Events'!BG$2)*'Medal values'!$B$3
+ COUNTIFS('Official Medal Table'!$I:$I,'Each Gender Events'!$A74,'Official Medal Table'!$C:$C,'Each Gender Events'!BG$1,'Official Medal Table'!$E:$E,'Each Gender Events'!BG$2)*'Medal values'!$B$3
+ COUNTIFS('Official Medal Table'!$F:$F,'Each Gender Events'!$A74,'Official Medal Table'!$C:$C,'Each Gender Events'!BG$1,'Official Medal Table'!$E:$E,"Mixed")*'Medal values'!$B$1/2
+ COUNTIFS('Official Medal Table'!$G:$G,'Each Gender Events'!$A74,'Official Medal Table'!$C:$C,'Each Gender Events'!BG$1,'Official Medal Table'!$E:$E,"Mixed")*'Medal values'!$B$2/2
+ COUNTIFS('Official Medal Table'!$H:$H,'Each Gender Events'!$A74,'Official Medal Table'!$C:$C,'Each Gender Events'!BG$1,'Official Medal Table'!$E:$E,"Mixed")*'Medal values'!$B$3/2
+ COUNTIFS('Official Medal Table'!$I:$I,'Each Gender Events'!$A74,'Official Medal Table'!$C:$C,'Each Gender Events'!BG$1,'Official Medal Table'!$E:$E,"Mixed")*'Medal values'!$B$3/2</f>
        <v>0</v>
      </c>
      <c r="BH74">
        <f>COUNTIFS('Official Medal Table'!$F:$F,'Each Gender Events'!$A74,'Official Medal Table'!$C:$C,'Each Gender Events'!BH$1,'Official Medal Table'!$E:$E,'Each Gender Events'!BH$2)*'Medal values'!$B$1
+ COUNTIFS('Official Medal Table'!$G:$G,'Each Gender Events'!$A74,'Official Medal Table'!$C:$C,'Each Gender Events'!BH$1,'Official Medal Table'!$E:$E,'Each Gender Events'!BH$2)*'Medal values'!$B$2
+ COUNTIFS('Official Medal Table'!$H:$H,'Each Gender Events'!$A74,'Official Medal Table'!$C:$C,'Each Gender Events'!BH$1,'Official Medal Table'!$E:$E,'Each Gender Events'!BH$2)*'Medal values'!$B$3
+ COUNTIFS('Official Medal Table'!$I:$I,'Each Gender Events'!$A74,'Official Medal Table'!$C:$C,'Each Gender Events'!BH$1,'Official Medal Table'!$E:$E,'Each Gender Events'!BH$2)*'Medal values'!$B$3
+ COUNTIFS('Official Medal Table'!$F:$F,'Each Gender Events'!$A74,'Official Medal Table'!$C:$C,'Each Gender Events'!BH$1,'Official Medal Table'!$E:$E,"Mixed")*'Medal values'!$B$1/2
+ COUNTIFS('Official Medal Table'!$G:$G,'Each Gender Events'!$A74,'Official Medal Table'!$C:$C,'Each Gender Events'!BH$1,'Official Medal Table'!$E:$E,"Mixed")*'Medal values'!$B$2/2
+ COUNTIFS('Official Medal Table'!$H:$H,'Each Gender Events'!$A74,'Official Medal Table'!$C:$C,'Each Gender Events'!BH$1,'Official Medal Table'!$E:$E,"Mixed")*'Medal values'!$B$3/2
+ COUNTIFS('Official Medal Table'!$I:$I,'Each Gender Events'!$A74,'Official Medal Table'!$C:$C,'Each Gender Events'!BH$1,'Official Medal Table'!$E:$E,"Mixed")*'Medal values'!$B$3/2</f>
        <v>0</v>
      </c>
      <c r="BI74">
        <f>COUNTIFS('Official Medal Table'!$F:$F,'Each Gender Events'!$A74,'Official Medal Table'!$C:$C,'Each Gender Events'!BI$1,'Official Medal Table'!$E:$E,'Each Gender Events'!BI$2)*'Medal values'!$B$1
+ COUNTIFS('Official Medal Table'!$G:$G,'Each Gender Events'!$A74,'Official Medal Table'!$C:$C,'Each Gender Events'!BI$1,'Official Medal Table'!$E:$E,'Each Gender Events'!BI$2)*'Medal values'!$B$2
+ COUNTIFS('Official Medal Table'!$H:$H,'Each Gender Events'!$A74,'Official Medal Table'!$C:$C,'Each Gender Events'!BI$1,'Official Medal Table'!$E:$E,'Each Gender Events'!BI$2)*'Medal values'!$B$3
+ COUNTIFS('Official Medal Table'!$I:$I,'Each Gender Events'!$A74,'Official Medal Table'!$C:$C,'Each Gender Events'!BI$1,'Official Medal Table'!$E:$E,'Each Gender Events'!BI$2)*'Medal values'!$B$3
+ COUNTIFS('Official Medal Table'!$F:$F,'Each Gender Events'!$A74,'Official Medal Table'!$C:$C,'Each Gender Events'!BI$1,'Official Medal Table'!$E:$E,"Mixed")*'Medal values'!$B$1/2
+ COUNTIFS('Official Medal Table'!$G:$G,'Each Gender Events'!$A74,'Official Medal Table'!$C:$C,'Each Gender Events'!BI$1,'Official Medal Table'!$E:$E,"Mixed")*'Medal values'!$B$2/2
+ COUNTIFS('Official Medal Table'!$H:$H,'Each Gender Events'!$A74,'Official Medal Table'!$C:$C,'Each Gender Events'!BI$1,'Official Medal Table'!$E:$E,"Mixed")*'Medal values'!$B$3/2
+ COUNTIFS('Official Medal Table'!$I:$I,'Each Gender Events'!$A74,'Official Medal Table'!$C:$C,'Each Gender Events'!BI$1,'Official Medal Table'!$E:$E,"Mixed")*'Medal values'!$B$3/2</f>
        <v>0</v>
      </c>
      <c r="BJ74">
        <f>COUNTIFS('Official Medal Table'!$F:$F,'Each Gender Events'!$A74,'Official Medal Table'!$C:$C,'Each Gender Events'!BJ$1,'Official Medal Table'!$E:$E,'Each Gender Events'!BJ$2)*'Medal values'!$B$1
+ COUNTIFS('Official Medal Table'!$G:$G,'Each Gender Events'!$A74,'Official Medal Table'!$C:$C,'Each Gender Events'!BJ$1,'Official Medal Table'!$E:$E,'Each Gender Events'!BJ$2)*'Medal values'!$B$2
+ COUNTIFS('Official Medal Table'!$H:$H,'Each Gender Events'!$A74,'Official Medal Table'!$C:$C,'Each Gender Events'!BJ$1,'Official Medal Table'!$E:$E,'Each Gender Events'!BJ$2)*'Medal values'!$B$3
+ COUNTIFS('Official Medal Table'!$I:$I,'Each Gender Events'!$A74,'Official Medal Table'!$C:$C,'Each Gender Events'!BJ$1,'Official Medal Table'!$E:$E,'Each Gender Events'!BJ$2)*'Medal values'!$B$3
+ COUNTIFS('Official Medal Table'!$F:$F,'Each Gender Events'!$A74,'Official Medal Table'!$C:$C,'Each Gender Events'!BJ$1,'Official Medal Table'!$E:$E,"Mixed")*'Medal values'!$B$1/2
+ COUNTIFS('Official Medal Table'!$G:$G,'Each Gender Events'!$A74,'Official Medal Table'!$C:$C,'Each Gender Events'!BJ$1,'Official Medal Table'!$E:$E,"Mixed")*'Medal values'!$B$2/2
+ COUNTIFS('Official Medal Table'!$H:$H,'Each Gender Events'!$A74,'Official Medal Table'!$C:$C,'Each Gender Events'!BJ$1,'Official Medal Table'!$E:$E,"Mixed")*'Medal values'!$B$3/2
+ COUNTIFS('Official Medal Table'!$I:$I,'Each Gender Events'!$A74,'Official Medal Table'!$C:$C,'Each Gender Events'!BJ$1,'Official Medal Table'!$E:$E,"Mixed")*'Medal values'!$B$3/2</f>
        <v>0</v>
      </c>
      <c r="BK74">
        <f>COUNTIFS('Official Medal Table'!$F:$F,'Each Gender Events'!$A74,'Official Medal Table'!$C:$C,'Each Gender Events'!BK$1,'Official Medal Table'!$E:$E,'Each Gender Events'!BK$2)*'Medal values'!$B$1
+ COUNTIFS('Official Medal Table'!$G:$G,'Each Gender Events'!$A74,'Official Medal Table'!$C:$C,'Each Gender Events'!BK$1,'Official Medal Table'!$E:$E,'Each Gender Events'!BK$2)*'Medal values'!$B$2
+ COUNTIFS('Official Medal Table'!$H:$H,'Each Gender Events'!$A74,'Official Medal Table'!$C:$C,'Each Gender Events'!BK$1,'Official Medal Table'!$E:$E,'Each Gender Events'!BK$2)*'Medal values'!$B$3
+ COUNTIFS('Official Medal Table'!$I:$I,'Each Gender Events'!$A74,'Official Medal Table'!$C:$C,'Each Gender Events'!BK$1,'Official Medal Table'!$E:$E,'Each Gender Events'!BK$2)*'Medal values'!$B$3
+ COUNTIFS('Official Medal Table'!$F:$F,'Each Gender Events'!$A74,'Official Medal Table'!$C:$C,'Each Gender Events'!BK$1,'Official Medal Table'!$E:$E,"Mixed")*'Medal values'!$B$1/2
+ COUNTIFS('Official Medal Table'!$G:$G,'Each Gender Events'!$A74,'Official Medal Table'!$C:$C,'Each Gender Events'!BK$1,'Official Medal Table'!$E:$E,"Mixed")*'Medal values'!$B$2/2
+ COUNTIFS('Official Medal Table'!$H:$H,'Each Gender Events'!$A74,'Official Medal Table'!$C:$C,'Each Gender Events'!BK$1,'Official Medal Table'!$E:$E,"Mixed")*'Medal values'!$B$3/2
+ COUNTIFS('Official Medal Table'!$I:$I,'Each Gender Events'!$A74,'Official Medal Table'!$C:$C,'Each Gender Events'!BK$1,'Official Medal Table'!$E:$E,"Mixed")*'Medal values'!$B$3/2</f>
        <v>0</v>
      </c>
      <c r="BL74">
        <f>COUNTIFS('Official Medal Table'!$F:$F,'Each Gender Events'!$A74,'Official Medal Table'!$C:$C,'Each Gender Events'!BL$1,'Official Medal Table'!$E:$E,'Each Gender Events'!BL$2)*'Medal values'!$B$1
+ COUNTIFS('Official Medal Table'!$G:$G,'Each Gender Events'!$A74,'Official Medal Table'!$C:$C,'Each Gender Events'!BL$1,'Official Medal Table'!$E:$E,'Each Gender Events'!BL$2)*'Medal values'!$B$2
+ COUNTIFS('Official Medal Table'!$H:$H,'Each Gender Events'!$A74,'Official Medal Table'!$C:$C,'Each Gender Events'!BL$1,'Official Medal Table'!$E:$E,'Each Gender Events'!BL$2)*'Medal values'!$B$3
+ COUNTIFS('Official Medal Table'!$I:$I,'Each Gender Events'!$A74,'Official Medal Table'!$C:$C,'Each Gender Events'!BL$1,'Official Medal Table'!$E:$E,'Each Gender Events'!BL$2)*'Medal values'!$B$3
+ COUNTIFS('Official Medal Table'!$F:$F,'Each Gender Events'!$A74,'Official Medal Table'!$C:$C,'Each Gender Events'!BL$1,'Official Medal Table'!$E:$E,"Mixed")*'Medal values'!$B$1/2
+ COUNTIFS('Official Medal Table'!$G:$G,'Each Gender Events'!$A74,'Official Medal Table'!$C:$C,'Each Gender Events'!BL$1,'Official Medal Table'!$E:$E,"Mixed")*'Medal values'!$B$2/2
+ COUNTIFS('Official Medal Table'!$H:$H,'Each Gender Events'!$A74,'Official Medal Table'!$C:$C,'Each Gender Events'!BL$1,'Official Medal Table'!$E:$E,"Mixed")*'Medal values'!$B$3/2
+ COUNTIFS('Official Medal Table'!$I:$I,'Each Gender Events'!$A74,'Official Medal Table'!$C:$C,'Each Gender Events'!BL$1,'Official Medal Table'!$E:$E,"Mixed")*'Medal values'!$B$3/2</f>
        <v>0</v>
      </c>
      <c r="BM74">
        <f>COUNTIFS('Official Medal Table'!$F:$F,'Each Gender Events'!$A74,'Official Medal Table'!$C:$C,'Each Gender Events'!BM$1,'Official Medal Table'!$E:$E,'Each Gender Events'!BM$2)*'Medal values'!$B$1
+ COUNTIFS('Official Medal Table'!$G:$G,'Each Gender Events'!$A74,'Official Medal Table'!$C:$C,'Each Gender Events'!BM$1,'Official Medal Table'!$E:$E,'Each Gender Events'!BM$2)*'Medal values'!$B$2
+ COUNTIFS('Official Medal Table'!$H:$H,'Each Gender Events'!$A74,'Official Medal Table'!$C:$C,'Each Gender Events'!BM$1,'Official Medal Table'!$E:$E,'Each Gender Events'!BM$2)*'Medal values'!$B$3
+ COUNTIFS('Official Medal Table'!$I:$I,'Each Gender Events'!$A74,'Official Medal Table'!$C:$C,'Each Gender Events'!BM$1,'Official Medal Table'!$E:$E,'Each Gender Events'!BM$2)*'Medal values'!$B$3
+ COUNTIFS('Official Medal Table'!$F:$F,'Each Gender Events'!$A74,'Official Medal Table'!$C:$C,'Each Gender Events'!BM$1,'Official Medal Table'!$E:$E,"Mixed")*'Medal values'!$B$1/2
+ COUNTIFS('Official Medal Table'!$G:$G,'Each Gender Events'!$A74,'Official Medal Table'!$C:$C,'Each Gender Events'!BM$1,'Official Medal Table'!$E:$E,"Mixed")*'Medal values'!$B$2/2
+ COUNTIFS('Official Medal Table'!$H:$H,'Each Gender Events'!$A74,'Official Medal Table'!$C:$C,'Each Gender Events'!BM$1,'Official Medal Table'!$E:$E,"Mixed")*'Medal values'!$B$3/2
+ COUNTIFS('Official Medal Table'!$I:$I,'Each Gender Events'!$A74,'Official Medal Table'!$C:$C,'Each Gender Events'!BM$1,'Official Medal Table'!$E:$E,"Mixed")*'Medal values'!$B$3/2</f>
        <v>0</v>
      </c>
      <c r="BN74">
        <f>COUNTIFS('Official Medal Table'!$F:$F,'Each Gender Events'!$A74,'Official Medal Table'!$C:$C,'Each Gender Events'!BN$1,'Official Medal Table'!$E:$E,'Each Gender Events'!BN$2)*'Medal values'!$B$1
+ COUNTIFS('Official Medal Table'!$G:$G,'Each Gender Events'!$A74,'Official Medal Table'!$C:$C,'Each Gender Events'!BN$1,'Official Medal Table'!$E:$E,'Each Gender Events'!BN$2)*'Medal values'!$B$2
+ COUNTIFS('Official Medal Table'!$H:$H,'Each Gender Events'!$A74,'Official Medal Table'!$C:$C,'Each Gender Events'!BN$1,'Official Medal Table'!$E:$E,'Each Gender Events'!BN$2)*'Medal values'!$B$3
+ COUNTIFS('Official Medal Table'!$I:$I,'Each Gender Events'!$A74,'Official Medal Table'!$C:$C,'Each Gender Events'!BN$1,'Official Medal Table'!$E:$E,'Each Gender Events'!BN$2)*'Medal values'!$B$3
+ COUNTIFS('Official Medal Table'!$F:$F,'Each Gender Events'!$A74,'Official Medal Table'!$C:$C,'Each Gender Events'!BN$1,'Official Medal Table'!$E:$E,"Mixed")*'Medal values'!$B$1/2
+ COUNTIFS('Official Medal Table'!$G:$G,'Each Gender Events'!$A74,'Official Medal Table'!$C:$C,'Each Gender Events'!BN$1,'Official Medal Table'!$E:$E,"Mixed")*'Medal values'!$B$2/2
+ COUNTIFS('Official Medal Table'!$H:$H,'Each Gender Events'!$A74,'Official Medal Table'!$C:$C,'Each Gender Events'!BN$1,'Official Medal Table'!$E:$E,"Mixed")*'Medal values'!$B$3/2
+ COUNTIFS('Official Medal Table'!$I:$I,'Each Gender Events'!$A74,'Official Medal Table'!$C:$C,'Each Gender Events'!BN$1,'Official Medal Table'!$E:$E,"Mixed")*'Medal values'!$B$3/2</f>
        <v>0</v>
      </c>
      <c r="BO74">
        <f>COUNTIFS('Official Medal Table'!$F:$F,'Each Gender Events'!$A74,'Official Medal Table'!$C:$C,'Each Gender Events'!BO$1,'Official Medal Table'!$E:$E,'Each Gender Events'!BO$2)*'Medal values'!$B$1
+ COUNTIFS('Official Medal Table'!$G:$G,'Each Gender Events'!$A74,'Official Medal Table'!$C:$C,'Each Gender Events'!BO$1,'Official Medal Table'!$E:$E,'Each Gender Events'!BO$2)*'Medal values'!$B$2
+ COUNTIFS('Official Medal Table'!$H:$H,'Each Gender Events'!$A74,'Official Medal Table'!$C:$C,'Each Gender Events'!BO$1,'Official Medal Table'!$E:$E,'Each Gender Events'!BO$2)*'Medal values'!$B$3
+ COUNTIFS('Official Medal Table'!$I:$I,'Each Gender Events'!$A74,'Official Medal Table'!$C:$C,'Each Gender Events'!BO$1,'Official Medal Table'!$E:$E,'Each Gender Events'!BO$2)*'Medal values'!$B$3
+ COUNTIFS('Official Medal Table'!$F:$F,'Each Gender Events'!$A74,'Official Medal Table'!$C:$C,'Each Gender Events'!BO$1,'Official Medal Table'!$E:$E,"Mixed")*'Medal values'!$B$1/2
+ COUNTIFS('Official Medal Table'!$G:$G,'Each Gender Events'!$A74,'Official Medal Table'!$C:$C,'Each Gender Events'!BO$1,'Official Medal Table'!$E:$E,"Mixed")*'Medal values'!$B$2/2
+ COUNTIFS('Official Medal Table'!$H:$H,'Each Gender Events'!$A74,'Official Medal Table'!$C:$C,'Each Gender Events'!BO$1,'Official Medal Table'!$E:$E,"Mixed")*'Medal values'!$B$3/2
+ COUNTIFS('Official Medal Table'!$I:$I,'Each Gender Events'!$A74,'Official Medal Table'!$C:$C,'Each Gender Events'!BO$1,'Official Medal Table'!$E:$E,"Mixed")*'Medal values'!$B$3/2</f>
        <v>0</v>
      </c>
      <c r="BP74">
        <f>COUNTIFS('Official Medal Table'!$F:$F,'Each Gender Events'!$A74,'Official Medal Table'!$C:$C,'Each Gender Events'!BP$1,'Official Medal Table'!$E:$E,'Each Gender Events'!BP$2)*'Medal values'!$B$1
+ COUNTIFS('Official Medal Table'!$G:$G,'Each Gender Events'!$A74,'Official Medal Table'!$C:$C,'Each Gender Events'!BP$1,'Official Medal Table'!$E:$E,'Each Gender Events'!BP$2)*'Medal values'!$B$2
+ COUNTIFS('Official Medal Table'!$H:$H,'Each Gender Events'!$A74,'Official Medal Table'!$C:$C,'Each Gender Events'!BP$1,'Official Medal Table'!$E:$E,'Each Gender Events'!BP$2)*'Medal values'!$B$3
+ COUNTIFS('Official Medal Table'!$I:$I,'Each Gender Events'!$A74,'Official Medal Table'!$C:$C,'Each Gender Events'!BP$1,'Official Medal Table'!$E:$E,'Each Gender Events'!BP$2)*'Medal values'!$B$3
+ COUNTIFS('Official Medal Table'!$F:$F,'Each Gender Events'!$A74,'Official Medal Table'!$C:$C,'Each Gender Events'!BP$1,'Official Medal Table'!$E:$E,"Mixed")*'Medal values'!$B$1/2
+ COUNTIFS('Official Medal Table'!$G:$G,'Each Gender Events'!$A74,'Official Medal Table'!$C:$C,'Each Gender Events'!BP$1,'Official Medal Table'!$E:$E,"Mixed")*'Medal values'!$B$2/2
+ COUNTIFS('Official Medal Table'!$H:$H,'Each Gender Events'!$A74,'Official Medal Table'!$C:$C,'Each Gender Events'!BP$1,'Official Medal Table'!$E:$E,"Mixed")*'Medal values'!$B$3/2
+ COUNTIFS('Official Medal Table'!$I:$I,'Each Gender Events'!$A74,'Official Medal Table'!$C:$C,'Each Gender Events'!BP$1,'Official Medal Table'!$E:$E,"Mixed")*'Medal values'!$B$3/2</f>
        <v>0</v>
      </c>
      <c r="BQ74">
        <f>COUNTIFS('Official Medal Table'!$F:$F,'Each Gender Events'!$A74,'Official Medal Table'!$C:$C,'Each Gender Events'!BQ$1,'Official Medal Table'!$E:$E,'Each Gender Events'!BQ$2)*'Medal values'!$B$1
+ COUNTIFS('Official Medal Table'!$G:$G,'Each Gender Events'!$A74,'Official Medal Table'!$C:$C,'Each Gender Events'!BQ$1,'Official Medal Table'!$E:$E,'Each Gender Events'!BQ$2)*'Medal values'!$B$2
+ COUNTIFS('Official Medal Table'!$H:$H,'Each Gender Events'!$A74,'Official Medal Table'!$C:$C,'Each Gender Events'!BQ$1,'Official Medal Table'!$E:$E,'Each Gender Events'!BQ$2)*'Medal values'!$B$3
+ COUNTIFS('Official Medal Table'!$I:$I,'Each Gender Events'!$A74,'Official Medal Table'!$C:$C,'Each Gender Events'!BQ$1,'Official Medal Table'!$E:$E,'Each Gender Events'!BQ$2)*'Medal values'!$B$3
+ COUNTIFS('Official Medal Table'!$F:$F,'Each Gender Events'!$A74,'Official Medal Table'!$C:$C,'Each Gender Events'!BQ$1,'Official Medal Table'!$E:$E,"Mixed")*'Medal values'!$B$1/2
+ COUNTIFS('Official Medal Table'!$G:$G,'Each Gender Events'!$A74,'Official Medal Table'!$C:$C,'Each Gender Events'!BQ$1,'Official Medal Table'!$E:$E,"Mixed")*'Medal values'!$B$2/2
+ COUNTIFS('Official Medal Table'!$H:$H,'Each Gender Events'!$A74,'Official Medal Table'!$C:$C,'Each Gender Events'!BQ$1,'Official Medal Table'!$E:$E,"Mixed")*'Medal values'!$B$3/2
+ COUNTIFS('Official Medal Table'!$I:$I,'Each Gender Events'!$A74,'Official Medal Table'!$C:$C,'Each Gender Events'!BQ$1,'Official Medal Table'!$E:$E,"Mixed")*'Medal values'!$B$3/2</f>
        <v>0</v>
      </c>
      <c r="BR74">
        <f>COUNTIFS('Official Medal Table'!$F:$F,'Each Gender Events'!$A74,'Official Medal Table'!$C:$C,'Each Gender Events'!BR$1,'Official Medal Table'!$E:$E,'Each Gender Events'!BR$2)*'Medal values'!$B$1
+ COUNTIFS('Official Medal Table'!$G:$G,'Each Gender Events'!$A74,'Official Medal Table'!$C:$C,'Each Gender Events'!BR$1,'Official Medal Table'!$E:$E,'Each Gender Events'!BR$2)*'Medal values'!$B$2
+ COUNTIFS('Official Medal Table'!$H:$H,'Each Gender Events'!$A74,'Official Medal Table'!$C:$C,'Each Gender Events'!BR$1,'Official Medal Table'!$E:$E,'Each Gender Events'!BR$2)*'Medal values'!$B$3
+ COUNTIFS('Official Medal Table'!$I:$I,'Each Gender Events'!$A74,'Official Medal Table'!$C:$C,'Each Gender Events'!BR$1,'Official Medal Table'!$E:$E,'Each Gender Events'!BR$2)*'Medal values'!$B$3
+ COUNTIFS('Official Medal Table'!$F:$F,'Each Gender Events'!$A74,'Official Medal Table'!$C:$C,'Each Gender Events'!BR$1,'Official Medal Table'!$E:$E,"Mixed")*'Medal values'!$B$1/2
+ COUNTIFS('Official Medal Table'!$G:$G,'Each Gender Events'!$A74,'Official Medal Table'!$C:$C,'Each Gender Events'!BR$1,'Official Medal Table'!$E:$E,"Mixed")*'Medal values'!$B$2/2
+ COUNTIFS('Official Medal Table'!$H:$H,'Each Gender Events'!$A74,'Official Medal Table'!$C:$C,'Each Gender Events'!BR$1,'Official Medal Table'!$E:$E,"Mixed")*'Medal values'!$B$3/2
+ COUNTIFS('Official Medal Table'!$I:$I,'Each Gender Events'!$A74,'Official Medal Table'!$C:$C,'Each Gender Events'!BR$1,'Official Medal Table'!$E:$E,"Mixed")*'Medal values'!$B$3/2</f>
        <v>0</v>
      </c>
      <c r="BS74">
        <f>COUNTIFS('Official Medal Table'!$F:$F,'Each Gender Events'!$A74,'Official Medal Table'!$C:$C,'Each Gender Events'!BS$1,'Official Medal Table'!$E:$E,'Each Gender Events'!BS$2)*'Medal values'!$B$1
+ COUNTIFS('Official Medal Table'!$G:$G,'Each Gender Events'!$A74,'Official Medal Table'!$C:$C,'Each Gender Events'!BS$1,'Official Medal Table'!$E:$E,'Each Gender Events'!BS$2)*'Medal values'!$B$2
+ COUNTIFS('Official Medal Table'!$H:$H,'Each Gender Events'!$A74,'Official Medal Table'!$C:$C,'Each Gender Events'!BS$1,'Official Medal Table'!$E:$E,'Each Gender Events'!BS$2)*'Medal values'!$B$3
+ COUNTIFS('Official Medal Table'!$I:$I,'Each Gender Events'!$A74,'Official Medal Table'!$C:$C,'Each Gender Events'!BS$1,'Official Medal Table'!$E:$E,'Each Gender Events'!BS$2)*'Medal values'!$B$3
+ COUNTIFS('Official Medal Table'!$F:$F,'Each Gender Events'!$A74,'Official Medal Table'!$C:$C,'Each Gender Events'!BS$1,'Official Medal Table'!$E:$E,"Mixed")*'Medal values'!$B$1/2
+ COUNTIFS('Official Medal Table'!$G:$G,'Each Gender Events'!$A74,'Official Medal Table'!$C:$C,'Each Gender Events'!BS$1,'Official Medal Table'!$E:$E,"Mixed")*'Medal values'!$B$2/2
+ COUNTIFS('Official Medal Table'!$H:$H,'Each Gender Events'!$A74,'Official Medal Table'!$C:$C,'Each Gender Events'!BS$1,'Official Medal Table'!$E:$E,"Mixed")*'Medal values'!$B$3/2
+ COUNTIFS('Official Medal Table'!$I:$I,'Each Gender Events'!$A74,'Official Medal Table'!$C:$C,'Each Gender Events'!BS$1,'Official Medal Table'!$E:$E,"Mixed")*'Medal values'!$B$3/2</f>
        <v>0</v>
      </c>
      <c r="BT74">
        <f>COUNTIFS('Official Medal Table'!$F:$F,'Each Gender Events'!$A74,'Official Medal Table'!$C:$C,'Each Gender Events'!BT$1,'Official Medal Table'!$E:$E,'Each Gender Events'!BT$2)*'Medal values'!$B$1
+ COUNTIFS('Official Medal Table'!$G:$G,'Each Gender Events'!$A74,'Official Medal Table'!$C:$C,'Each Gender Events'!BT$1,'Official Medal Table'!$E:$E,'Each Gender Events'!BT$2)*'Medal values'!$B$2
+ COUNTIFS('Official Medal Table'!$H:$H,'Each Gender Events'!$A74,'Official Medal Table'!$C:$C,'Each Gender Events'!BT$1,'Official Medal Table'!$E:$E,'Each Gender Events'!BT$2)*'Medal values'!$B$3
+ COUNTIFS('Official Medal Table'!$I:$I,'Each Gender Events'!$A74,'Official Medal Table'!$C:$C,'Each Gender Events'!BT$1,'Official Medal Table'!$E:$E,'Each Gender Events'!BT$2)*'Medal values'!$B$3
+ COUNTIFS('Official Medal Table'!$F:$F,'Each Gender Events'!$A74,'Official Medal Table'!$C:$C,'Each Gender Events'!BT$1,'Official Medal Table'!$E:$E,"Mixed")*'Medal values'!$B$1/2
+ COUNTIFS('Official Medal Table'!$G:$G,'Each Gender Events'!$A74,'Official Medal Table'!$C:$C,'Each Gender Events'!BT$1,'Official Medal Table'!$E:$E,"Mixed")*'Medal values'!$B$2/2
+ COUNTIFS('Official Medal Table'!$H:$H,'Each Gender Events'!$A74,'Official Medal Table'!$C:$C,'Each Gender Events'!BT$1,'Official Medal Table'!$E:$E,"Mixed")*'Medal values'!$B$3/2
+ COUNTIFS('Official Medal Table'!$I:$I,'Each Gender Events'!$A74,'Official Medal Table'!$C:$C,'Each Gender Events'!BT$1,'Official Medal Table'!$E:$E,"Mixed")*'Medal values'!$B$3/2</f>
        <v>0</v>
      </c>
      <c r="BU74">
        <f>COUNTIFS('Official Medal Table'!$F:$F,'Each Gender Events'!$A74,'Official Medal Table'!$C:$C,'Each Gender Events'!BU$1,'Official Medal Table'!$E:$E,'Each Gender Events'!BU$2)*'Medal values'!$B$1
+ COUNTIFS('Official Medal Table'!$G:$G,'Each Gender Events'!$A74,'Official Medal Table'!$C:$C,'Each Gender Events'!BU$1,'Official Medal Table'!$E:$E,'Each Gender Events'!BU$2)*'Medal values'!$B$2
+ COUNTIFS('Official Medal Table'!$H:$H,'Each Gender Events'!$A74,'Official Medal Table'!$C:$C,'Each Gender Events'!BU$1,'Official Medal Table'!$E:$E,'Each Gender Events'!BU$2)*'Medal values'!$B$3
+ COUNTIFS('Official Medal Table'!$I:$I,'Each Gender Events'!$A74,'Official Medal Table'!$C:$C,'Each Gender Events'!BU$1,'Official Medal Table'!$E:$E,'Each Gender Events'!BU$2)*'Medal values'!$B$3
+ COUNTIFS('Official Medal Table'!$F:$F,'Each Gender Events'!$A74,'Official Medal Table'!$C:$C,'Each Gender Events'!BU$1,'Official Medal Table'!$E:$E,"Mixed")*'Medal values'!$B$1/2
+ COUNTIFS('Official Medal Table'!$G:$G,'Each Gender Events'!$A74,'Official Medal Table'!$C:$C,'Each Gender Events'!BU$1,'Official Medal Table'!$E:$E,"Mixed")*'Medal values'!$B$2/2
+ COUNTIFS('Official Medal Table'!$H:$H,'Each Gender Events'!$A74,'Official Medal Table'!$C:$C,'Each Gender Events'!BU$1,'Official Medal Table'!$E:$E,"Mixed")*'Medal values'!$B$3/2
+ COUNTIFS('Official Medal Table'!$I:$I,'Each Gender Events'!$A74,'Official Medal Table'!$C:$C,'Each Gender Events'!BU$1,'Official Medal Table'!$E:$E,"Mixed")*'Medal values'!$B$3/2</f>
        <v>0</v>
      </c>
      <c r="BV74">
        <f>COUNTIFS('Official Medal Table'!$F:$F,'Each Gender Events'!$A74,'Official Medal Table'!$C:$C,'Each Gender Events'!BV$1,'Official Medal Table'!$E:$E,'Each Gender Events'!BV$2)*'Medal values'!$B$1
+ COUNTIFS('Official Medal Table'!$G:$G,'Each Gender Events'!$A74,'Official Medal Table'!$C:$C,'Each Gender Events'!BV$1,'Official Medal Table'!$E:$E,'Each Gender Events'!BV$2)*'Medal values'!$B$2
+ COUNTIFS('Official Medal Table'!$H:$H,'Each Gender Events'!$A74,'Official Medal Table'!$C:$C,'Each Gender Events'!BV$1,'Official Medal Table'!$E:$E,'Each Gender Events'!BV$2)*'Medal values'!$B$3
+ COUNTIFS('Official Medal Table'!$I:$I,'Each Gender Events'!$A74,'Official Medal Table'!$C:$C,'Each Gender Events'!BV$1,'Official Medal Table'!$E:$E,'Each Gender Events'!BV$2)*'Medal values'!$B$3
+ COUNTIFS('Official Medal Table'!$F:$F,'Each Gender Events'!$A74,'Official Medal Table'!$C:$C,'Each Gender Events'!BV$1,'Official Medal Table'!$E:$E,"Mixed")*'Medal values'!$B$1/2
+ COUNTIFS('Official Medal Table'!$G:$G,'Each Gender Events'!$A74,'Official Medal Table'!$C:$C,'Each Gender Events'!BV$1,'Official Medal Table'!$E:$E,"Mixed")*'Medal values'!$B$2/2
+ COUNTIFS('Official Medal Table'!$H:$H,'Each Gender Events'!$A74,'Official Medal Table'!$C:$C,'Each Gender Events'!BV$1,'Official Medal Table'!$E:$E,"Mixed")*'Medal values'!$B$3/2
+ COUNTIFS('Official Medal Table'!$I:$I,'Each Gender Events'!$A74,'Official Medal Table'!$C:$C,'Each Gender Events'!BV$1,'Official Medal Table'!$E:$E,"Mixed")*'Medal values'!$B$3/2</f>
        <v>0</v>
      </c>
      <c r="BW74">
        <f>COUNTIFS('Official Medal Table'!$F:$F,'Each Gender Events'!$A74,'Official Medal Table'!$C:$C,'Each Gender Events'!BW$1,'Official Medal Table'!$E:$E,'Each Gender Events'!BW$2)*'Medal values'!$B$1
+ COUNTIFS('Official Medal Table'!$G:$G,'Each Gender Events'!$A74,'Official Medal Table'!$C:$C,'Each Gender Events'!BW$1,'Official Medal Table'!$E:$E,'Each Gender Events'!BW$2)*'Medal values'!$B$2
+ COUNTIFS('Official Medal Table'!$H:$H,'Each Gender Events'!$A74,'Official Medal Table'!$C:$C,'Each Gender Events'!BW$1,'Official Medal Table'!$E:$E,'Each Gender Events'!BW$2)*'Medal values'!$B$3
+ COUNTIFS('Official Medal Table'!$I:$I,'Each Gender Events'!$A74,'Official Medal Table'!$C:$C,'Each Gender Events'!BW$1,'Official Medal Table'!$E:$E,'Each Gender Events'!BW$2)*'Medal values'!$B$3
+ COUNTIFS('Official Medal Table'!$F:$F,'Each Gender Events'!$A74,'Official Medal Table'!$C:$C,'Each Gender Events'!BW$1,'Official Medal Table'!$E:$E,"Mixed")*'Medal values'!$B$1/2
+ COUNTIFS('Official Medal Table'!$G:$G,'Each Gender Events'!$A74,'Official Medal Table'!$C:$C,'Each Gender Events'!BW$1,'Official Medal Table'!$E:$E,"Mixed")*'Medal values'!$B$2/2
+ COUNTIFS('Official Medal Table'!$H:$H,'Each Gender Events'!$A74,'Official Medal Table'!$C:$C,'Each Gender Events'!BW$1,'Official Medal Table'!$E:$E,"Mixed")*'Medal values'!$B$3/2
+ COUNTIFS('Official Medal Table'!$I:$I,'Each Gender Events'!$A74,'Official Medal Table'!$C:$C,'Each Gender Events'!BW$1,'Official Medal Table'!$E:$E,"Mixed")*'Medal values'!$B$3/2</f>
        <v>0</v>
      </c>
      <c r="BX74">
        <f>COUNTIFS('Official Medal Table'!$F:$F,'Each Gender Events'!$A74,'Official Medal Table'!$C:$C,'Each Gender Events'!BX$1,'Official Medal Table'!$E:$E,'Each Gender Events'!BX$2)*'Medal values'!$B$1
+ COUNTIFS('Official Medal Table'!$G:$G,'Each Gender Events'!$A74,'Official Medal Table'!$C:$C,'Each Gender Events'!BX$1,'Official Medal Table'!$E:$E,'Each Gender Events'!BX$2)*'Medal values'!$B$2
+ COUNTIFS('Official Medal Table'!$H:$H,'Each Gender Events'!$A74,'Official Medal Table'!$C:$C,'Each Gender Events'!BX$1,'Official Medal Table'!$E:$E,'Each Gender Events'!BX$2)*'Medal values'!$B$3
+ COUNTIFS('Official Medal Table'!$I:$I,'Each Gender Events'!$A74,'Official Medal Table'!$C:$C,'Each Gender Events'!BX$1,'Official Medal Table'!$E:$E,'Each Gender Events'!BX$2)*'Medal values'!$B$3
+ COUNTIFS('Official Medal Table'!$F:$F,'Each Gender Events'!$A74,'Official Medal Table'!$C:$C,'Each Gender Events'!BX$1,'Official Medal Table'!$E:$E,"Mixed")*'Medal values'!$B$1/2
+ COUNTIFS('Official Medal Table'!$G:$G,'Each Gender Events'!$A74,'Official Medal Table'!$C:$C,'Each Gender Events'!BX$1,'Official Medal Table'!$E:$E,"Mixed")*'Medal values'!$B$2/2
+ COUNTIFS('Official Medal Table'!$H:$H,'Each Gender Events'!$A74,'Official Medal Table'!$C:$C,'Each Gender Events'!BX$1,'Official Medal Table'!$E:$E,"Mixed")*'Medal values'!$B$3/2
+ COUNTIFS('Official Medal Table'!$I:$I,'Each Gender Events'!$A74,'Official Medal Table'!$C:$C,'Each Gender Events'!BX$1,'Official Medal Table'!$E:$E,"Mixed")*'Medal values'!$B$3/2</f>
        <v>0</v>
      </c>
      <c r="BY74">
        <f>COUNTIFS('Official Medal Table'!$F:$F,'Each Gender Events'!$A74,'Official Medal Table'!$C:$C,'Each Gender Events'!BY$1,'Official Medal Table'!$E:$E,'Each Gender Events'!BY$2)*'Medal values'!$B$1
+ COUNTIFS('Official Medal Table'!$G:$G,'Each Gender Events'!$A74,'Official Medal Table'!$C:$C,'Each Gender Events'!BY$1,'Official Medal Table'!$E:$E,'Each Gender Events'!BY$2)*'Medal values'!$B$2
+ COUNTIFS('Official Medal Table'!$H:$H,'Each Gender Events'!$A74,'Official Medal Table'!$C:$C,'Each Gender Events'!BY$1,'Official Medal Table'!$E:$E,'Each Gender Events'!BY$2)*'Medal values'!$B$3
+ COUNTIFS('Official Medal Table'!$I:$I,'Each Gender Events'!$A74,'Official Medal Table'!$C:$C,'Each Gender Events'!BY$1,'Official Medal Table'!$E:$E,'Each Gender Events'!BY$2)*'Medal values'!$B$3
+ COUNTIFS('Official Medal Table'!$F:$F,'Each Gender Events'!$A74,'Official Medal Table'!$C:$C,'Each Gender Events'!BY$1,'Official Medal Table'!$E:$E,"Mixed")*'Medal values'!$B$1/2
+ COUNTIFS('Official Medal Table'!$G:$G,'Each Gender Events'!$A74,'Official Medal Table'!$C:$C,'Each Gender Events'!BY$1,'Official Medal Table'!$E:$E,"Mixed")*'Medal values'!$B$2/2
+ COUNTIFS('Official Medal Table'!$H:$H,'Each Gender Events'!$A74,'Official Medal Table'!$C:$C,'Each Gender Events'!BY$1,'Official Medal Table'!$E:$E,"Mixed")*'Medal values'!$B$3/2
+ COUNTIFS('Official Medal Table'!$I:$I,'Each Gender Events'!$A74,'Official Medal Table'!$C:$C,'Each Gender Events'!BY$1,'Official Medal Table'!$E:$E,"Mixed")*'Medal values'!$B$3/2</f>
        <v>0</v>
      </c>
      <c r="BZ74">
        <f>COUNTIFS('Official Medal Table'!$F:$F,'Each Gender Events'!$A74,'Official Medal Table'!$C:$C,'Each Gender Events'!BZ$1,'Official Medal Table'!$E:$E,'Each Gender Events'!BZ$2)*'Medal values'!$B$1
+ COUNTIFS('Official Medal Table'!$G:$G,'Each Gender Events'!$A74,'Official Medal Table'!$C:$C,'Each Gender Events'!BZ$1,'Official Medal Table'!$E:$E,'Each Gender Events'!BZ$2)*'Medal values'!$B$2
+ COUNTIFS('Official Medal Table'!$H:$H,'Each Gender Events'!$A74,'Official Medal Table'!$C:$C,'Each Gender Events'!BZ$1,'Official Medal Table'!$E:$E,'Each Gender Events'!BZ$2)*'Medal values'!$B$3
+ COUNTIFS('Official Medal Table'!$I:$I,'Each Gender Events'!$A74,'Official Medal Table'!$C:$C,'Each Gender Events'!BZ$1,'Official Medal Table'!$E:$E,'Each Gender Events'!BZ$2)*'Medal values'!$B$3
+ COUNTIFS('Official Medal Table'!$F:$F,'Each Gender Events'!$A74,'Official Medal Table'!$C:$C,'Each Gender Events'!BZ$1,'Official Medal Table'!$E:$E,"Mixed")*'Medal values'!$B$1/2
+ COUNTIFS('Official Medal Table'!$G:$G,'Each Gender Events'!$A74,'Official Medal Table'!$C:$C,'Each Gender Events'!BZ$1,'Official Medal Table'!$E:$E,"Mixed")*'Medal values'!$B$2/2
+ COUNTIFS('Official Medal Table'!$H:$H,'Each Gender Events'!$A74,'Official Medal Table'!$C:$C,'Each Gender Events'!BZ$1,'Official Medal Table'!$E:$E,"Mixed")*'Medal values'!$B$3/2
+ COUNTIFS('Official Medal Table'!$I:$I,'Each Gender Events'!$A74,'Official Medal Table'!$C:$C,'Each Gender Events'!BZ$1,'Official Medal Table'!$E:$E,"Mixed")*'Medal values'!$B$3/2</f>
        <v>0</v>
      </c>
      <c r="CA74">
        <f>COUNTIFS('Official Medal Table'!$F:$F,'Each Gender Events'!$A74,'Official Medal Table'!$C:$C,'Each Gender Events'!CA$1,'Official Medal Table'!$E:$E,'Each Gender Events'!CA$2)*'Medal values'!$B$1
+ COUNTIFS('Official Medal Table'!$G:$G,'Each Gender Events'!$A74,'Official Medal Table'!$C:$C,'Each Gender Events'!CA$1,'Official Medal Table'!$E:$E,'Each Gender Events'!CA$2)*'Medal values'!$B$2
+ COUNTIFS('Official Medal Table'!$H:$H,'Each Gender Events'!$A74,'Official Medal Table'!$C:$C,'Each Gender Events'!CA$1,'Official Medal Table'!$E:$E,'Each Gender Events'!CA$2)*'Medal values'!$B$3
+ COUNTIFS('Official Medal Table'!$I:$I,'Each Gender Events'!$A74,'Official Medal Table'!$C:$C,'Each Gender Events'!CA$1,'Official Medal Table'!$E:$E,'Each Gender Events'!CA$2)*'Medal values'!$B$3
+ COUNTIFS('Official Medal Table'!$F:$F,'Each Gender Events'!$A74,'Official Medal Table'!$C:$C,'Each Gender Events'!CA$1,'Official Medal Table'!$E:$E,"Mixed")*'Medal values'!$B$1/2
+ COUNTIFS('Official Medal Table'!$G:$G,'Each Gender Events'!$A74,'Official Medal Table'!$C:$C,'Each Gender Events'!CA$1,'Official Medal Table'!$E:$E,"Mixed")*'Medal values'!$B$2/2
+ COUNTIFS('Official Medal Table'!$H:$H,'Each Gender Events'!$A74,'Official Medal Table'!$C:$C,'Each Gender Events'!CA$1,'Official Medal Table'!$E:$E,"Mixed")*'Medal values'!$B$3/2
+ COUNTIFS('Official Medal Table'!$I:$I,'Each Gender Events'!$A74,'Official Medal Table'!$C:$C,'Each Gender Events'!CA$1,'Official Medal Table'!$E:$E,"Mixed")*'Medal values'!$B$3/2</f>
        <v>0</v>
      </c>
      <c r="CB74">
        <f>COUNTIFS('Official Medal Table'!$F:$F,'Each Gender Events'!$A74,'Official Medal Table'!$C:$C,'Each Gender Events'!CB$1,'Official Medal Table'!$E:$E,'Each Gender Events'!CB$2)*'Medal values'!$B$1
+ COUNTIFS('Official Medal Table'!$G:$G,'Each Gender Events'!$A74,'Official Medal Table'!$C:$C,'Each Gender Events'!CB$1,'Official Medal Table'!$E:$E,'Each Gender Events'!CB$2)*'Medal values'!$B$2
+ COUNTIFS('Official Medal Table'!$H:$H,'Each Gender Events'!$A74,'Official Medal Table'!$C:$C,'Each Gender Events'!CB$1,'Official Medal Table'!$E:$E,'Each Gender Events'!CB$2)*'Medal values'!$B$3
+ COUNTIFS('Official Medal Table'!$I:$I,'Each Gender Events'!$A74,'Official Medal Table'!$C:$C,'Each Gender Events'!CB$1,'Official Medal Table'!$E:$E,'Each Gender Events'!CB$2)*'Medal values'!$B$3
+ COUNTIFS('Official Medal Table'!$F:$F,'Each Gender Events'!$A74,'Official Medal Table'!$C:$C,'Each Gender Events'!CB$1,'Official Medal Table'!$E:$E,"Mixed")*'Medal values'!$B$1/2
+ COUNTIFS('Official Medal Table'!$G:$G,'Each Gender Events'!$A74,'Official Medal Table'!$C:$C,'Each Gender Events'!CB$1,'Official Medal Table'!$E:$E,"Mixed")*'Medal values'!$B$2/2
+ COUNTIFS('Official Medal Table'!$H:$H,'Each Gender Events'!$A74,'Official Medal Table'!$C:$C,'Each Gender Events'!CB$1,'Official Medal Table'!$E:$E,"Mixed")*'Medal values'!$B$3/2
+ COUNTIFS('Official Medal Table'!$I:$I,'Each Gender Events'!$A74,'Official Medal Table'!$C:$C,'Each Gender Events'!CB$1,'Official Medal Table'!$E:$E,"Mixed")*'Medal values'!$B$3/2</f>
        <v>0</v>
      </c>
      <c r="CC74">
        <f>COUNTIFS('Official Medal Table'!$F:$F,'Each Gender Events'!$A74,'Official Medal Table'!$C:$C,'Each Gender Events'!CC$1,'Official Medal Table'!$E:$E,'Each Gender Events'!CC$2)*'Medal values'!$B$1
+ COUNTIFS('Official Medal Table'!$G:$G,'Each Gender Events'!$A74,'Official Medal Table'!$C:$C,'Each Gender Events'!CC$1,'Official Medal Table'!$E:$E,'Each Gender Events'!CC$2)*'Medal values'!$B$2
+ COUNTIFS('Official Medal Table'!$H:$H,'Each Gender Events'!$A74,'Official Medal Table'!$C:$C,'Each Gender Events'!CC$1,'Official Medal Table'!$E:$E,'Each Gender Events'!CC$2)*'Medal values'!$B$3
+ COUNTIFS('Official Medal Table'!$I:$I,'Each Gender Events'!$A74,'Official Medal Table'!$C:$C,'Each Gender Events'!CC$1,'Official Medal Table'!$E:$E,'Each Gender Events'!CC$2)*'Medal values'!$B$3
+ COUNTIFS('Official Medal Table'!$F:$F,'Each Gender Events'!$A74,'Official Medal Table'!$C:$C,'Each Gender Events'!CC$1,'Official Medal Table'!$E:$E,"Mixed")*'Medal values'!$B$1/2
+ COUNTIFS('Official Medal Table'!$G:$G,'Each Gender Events'!$A74,'Official Medal Table'!$C:$C,'Each Gender Events'!CC$1,'Official Medal Table'!$E:$E,"Mixed")*'Medal values'!$B$2/2
+ COUNTIFS('Official Medal Table'!$H:$H,'Each Gender Events'!$A74,'Official Medal Table'!$C:$C,'Each Gender Events'!CC$1,'Official Medal Table'!$E:$E,"Mixed")*'Medal values'!$B$3/2
+ COUNTIFS('Official Medal Table'!$I:$I,'Each Gender Events'!$A74,'Official Medal Table'!$C:$C,'Each Gender Events'!CC$1,'Official Medal Table'!$E:$E,"Mixed")*'Medal values'!$B$3/2</f>
        <v>0</v>
      </c>
      <c r="CD74">
        <f>COUNTIFS('Official Medal Table'!$F:$F,'Each Gender Events'!$A74,'Official Medal Table'!$C:$C,'Each Gender Events'!CD$1,'Official Medal Table'!$E:$E,'Each Gender Events'!CD$2)*'Medal values'!$B$1
+ COUNTIFS('Official Medal Table'!$G:$G,'Each Gender Events'!$A74,'Official Medal Table'!$C:$C,'Each Gender Events'!CD$1,'Official Medal Table'!$E:$E,'Each Gender Events'!CD$2)*'Medal values'!$B$2
+ COUNTIFS('Official Medal Table'!$H:$H,'Each Gender Events'!$A74,'Official Medal Table'!$C:$C,'Each Gender Events'!CD$1,'Official Medal Table'!$E:$E,'Each Gender Events'!CD$2)*'Medal values'!$B$3
+ COUNTIFS('Official Medal Table'!$I:$I,'Each Gender Events'!$A74,'Official Medal Table'!$C:$C,'Each Gender Events'!CD$1,'Official Medal Table'!$E:$E,'Each Gender Events'!CD$2)*'Medal values'!$B$3
+ COUNTIFS('Official Medal Table'!$F:$F,'Each Gender Events'!$A74,'Official Medal Table'!$C:$C,'Each Gender Events'!CD$1,'Official Medal Table'!$E:$E,"Mixed")*'Medal values'!$B$1/2
+ COUNTIFS('Official Medal Table'!$G:$G,'Each Gender Events'!$A74,'Official Medal Table'!$C:$C,'Each Gender Events'!CD$1,'Official Medal Table'!$E:$E,"Mixed")*'Medal values'!$B$2/2
+ COUNTIFS('Official Medal Table'!$H:$H,'Each Gender Events'!$A74,'Official Medal Table'!$C:$C,'Each Gender Events'!CD$1,'Official Medal Table'!$E:$E,"Mixed")*'Medal values'!$B$3/2
+ COUNTIFS('Official Medal Table'!$I:$I,'Each Gender Events'!$A74,'Official Medal Table'!$C:$C,'Each Gender Events'!CD$1,'Official Medal Table'!$E:$E,"Mixed")*'Medal values'!$B$3/2</f>
        <v>1</v>
      </c>
      <c r="CE74">
        <f>COUNTIFS('Official Medal Table'!$F:$F,'Each Gender Events'!$A74,'Official Medal Table'!$C:$C,'Each Gender Events'!CE$1,'Official Medal Table'!$E:$E,'Each Gender Events'!CE$2)*'Medal values'!$B$1
+ COUNTIFS('Official Medal Table'!$G:$G,'Each Gender Events'!$A74,'Official Medal Table'!$C:$C,'Each Gender Events'!CE$1,'Official Medal Table'!$E:$E,'Each Gender Events'!CE$2)*'Medal values'!$B$2
+ COUNTIFS('Official Medal Table'!$H:$H,'Each Gender Events'!$A74,'Official Medal Table'!$C:$C,'Each Gender Events'!CE$1,'Official Medal Table'!$E:$E,'Each Gender Events'!CE$2)*'Medal values'!$B$3
+ COUNTIFS('Official Medal Table'!$I:$I,'Each Gender Events'!$A74,'Official Medal Table'!$C:$C,'Each Gender Events'!CE$1,'Official Medal Table'!$E:$E,'Each Gender Events'!CE$2)*'Medal values'!$B$3
+ COUNTIFS('Official Medal Table'!$F:$F,'Each Gender Events'!$A74,'Official Medal Table'!$C:$C,'Each Gender Events'!CE$1,'Official Medal Table'!$E:$E,"Mixed")*'Medal values'!$B$1/2
+ COUNTIFS('Official Medal Table'!$G:$G,'Each Gender Events'!$A74,'Official Medal Table'!$C:$C,'Each Gender Events'!CE$1,'Official Medal Table'!$E:$E,"Mixed")*'Medal values'!$B$2/2
+ COUNTIFS('Official Medal Table'!$H:$H,'Each Gender Events'!$A74,'Official Medal Table'!$C:$C,'Each Gender Events'!CE$1,'Official Medal Table'!$E:$E,"Mixed")*'Medal values'!$B$3/2
+ COUNTIFS('Official Medal Table'!$I:$I,'Each Gender Events'!$A74,'Official Medal Table'!$C:$C,'Each Gender Events'!CE$1,'Official Medal Table'!$E:$E,"Mixed")*'Medal values'!$B$3/2</f>
        <v>0</v>
      </c>
      <c r="CF74">
        <f>COUNTIFS('Official Medal Table'!$F:$F,'Each Gender Events'!$A74,'Official Medal Table'!$C:$C,'Each Gender Events'!CF$1,'Official Medal Table'!$E:$E,'Each Gender Events'!CF$2)*'Medal values'!$B$1
+ COUNTIFS('Official Medal Table'!$G:$G,'Each Gender Events'!$A74,'Official Medal Table'!$C:$C,'Each Gender Events'!CF$1,'Official Medal Table'!$E:$E,'Each Gender Events'!CF$2)*'Medal values'!$B$2
+ COUNTIFS('Official Medal Table'!$H:$H,'Each Gender Events'!$A74,'Official Medal Table'!$C:$C,'Each Gender Events'!CF$1,'Official Medal Table'!$E:$E,'Each Gender Events'!CF$2)*'Medal values'!$B$3
+ COUNTIFS('Official Medal Table'!$I:$I,'Each Gender Events'!$A74,'Official Medal Table'!$C:$C,'Each Gender Events'!CF$1,'Official Medal Table'!$E:$E,'Each Gender Events'!CF$2)*'Medal values'!$B$3
+ COUNTIFS('Official Medal Table'!$F:$F,'Each Gender Events'!$A74,'Official Medal Table'!$C:$C,'Each Gender Events'!CF$1,'Official Medal Table'!$E:$E,"Mixed")*'Medal values'!$B$1/2
+ COUNTIFS('Official Medal Table'!$G:$G,'Each Gender Events'!$A74,'Official Medal Table'!$C:$C,'Each Gender Events'!CF$1,'Official Medal Table'!$E:$E,"Mixed")*'Medal values'!$B$2/2
+ COUNTIFS('Official Medal Table'!$H:$H,'Each Gender Events'!$A74,'Official Medal Table'!$C:$C,'Each Gender Events'!CF$1,'Official Medal Table'!$E:$E,"Mixed")*'Medal values'!$B$3/2
+ COUNTIFS('Official Medal Table'!$I:$I,'Each Gender Events'!$A74,'Official Medal Table'!$C:$C,'Each Gender Events'!CF$1,'Official Medal Table'!$E:$E,"Mixed")*'Medal values'!$B$3/2</f>
        <v>0</v>
      </c>
      <c r="CG74">
        <f>COUNTIFS('Official Medal Table'!$F:$F,'Each Gender Events'!$A74,'Official Medal Table'!$C:$C,'Each Gender Events'!CG$1,'Official Medal Table'!$E:$E,'Each Gender Events'!CG$2)*'Medal values'!$B$1
+ COUNTIFS('Official Medal Table'!$G:$G,'Each Gender Events'!$A74,'Official Medal Table'!$C:$C,'Each Gender Events'!CG$1,'Official Medal Table'!$E:$E,'Each Gender Events'!CG$2)*'Medal values'!$B$2
+ COUNTIFS('Official Medal Table'!$H:$H,'Each Gender Events'!$A74,'Official Medal Table'!$C:$C,'Each Gender Events'!CG$1,'Official Medal Table'!$E:$E,'Each Gender Events'!CG$2)*'Medal values'!$B$3
+ COUNTIFS('Official Medal Table'!$I:$I,'Each Gender Events'!$A74,'Official Medal Table'!$C:$C,'Each Gender Events'!CG$1,'Official Medal Table'!$E:$E,'Each Gender Events'!CG$2)*'Medal values'!$B$3
+ COUNTIFS('Official Medal Table'!$F:$F,'Each Gender Events'!$A74,'Official Medal Table'!$C:$C,'Each Gender Events'!CG$1,'Official Medal Table'!$E:$E,"Mixed")*'Medal values'!$B$1/2
+ COUNTIFS('Official Medal Table'!$G:$G,'Each Gender Events'!$A74,'Official Medal Table'!$C:$C,'Each Gender Events'!CG$1,'Official Medal Table'!$E:$E,"Mixed")*'Medal values'!$B$2/2
+ COUNTIFS('Official Medal Table'!$H:$H,'Each Gender Events'!$A74,'Official Medal Table'!$C:$C,'Each Gender Events'!CG$1,'Official Medal Table'!$E:$E,"Mixed")*'Medal values'!$B$3/2
+ COUNTIFS('Official Medal Table'!$I:$I,'Each Gender Events'!$A74,'Official Medal Table'!$C:$C,'Each Gender Events'!CG$1,'Official Medal Table'!$E:$E,"Mixed")*'Medal values'!$B$3/2</f>
        <v>0</v>
      </c>
      <c r="CH74">
        <f>COUNTIFS('Official Medal Table'!$F:$F,'Each Gender Events'!$A74,'Official Medal Table'!$C:$C,'Each Gender Events'!CH$1,'Official Medal Table'!$E:$E,'Each Gender Events'!CH$2)*'Medal values'!$B$1
+ COUNTIFS('Official Medal Table'!$G:$G,'Each Gender Events'!$A74,'Official Medal Table'!$C:$C,'Each Gender Events'!CH$1,'Official Medal Table'!$E:$E,'Each Gender Events'!CH$2)*'Medal values'!$B$2
+ COUNTIFS('Official Medal Table'!$H:$H,'Each Gender Events'!$A74,'Official Medal Table'!$C:$C,'Each Gender Events'!CH$1,'Official Medal Table'!$E:$E,'Each Gender Events'!CH$2)*'Medal values'!$B$3
+ COUNTIFS('Official Medal Table'!$I:$I,'Each Gender Events'!$A74,'Official Medal Table'!$C:$C,'Each Gender Events'!CH$1,'Official Medal Table'!$E:$E,'Each Gender Events'!CH$2)*'Medal values'!$B$3
+ COUNTIFS('Official Medal Table'!$F:$F,'Each Gender Events'!$A74,'Official Medal Table'!$C:$C,'Each Gender Events'!CH$1,'Official Medal Table'!$E:$E,"Mixed")*'Medal values'!$B$1/2
+ COUNTIFS('Official Medal Table'!$G:$G,'Each Gender Events'!$A74,'Official Medal Table'!$C:$C,'Each Gender Events'!CH$1,'Official Medal Table'!$E:$E,"Mixed")*'Medal values'!$B$2/2
+ COUNTIFS('Official Medal Table'!$H:$H,'Each Gender Events'!$A74,'Official Medal Table'!$C:$C,'Each Gender Events'!CH$1,'Official Medal Table'!$E:$E,"Mixed")*'Medal values'!$B$3/2
+ COUNTIFS('Official Medal Table'!$I:$I,'Each Gender Events'!$A74,'Official Medal Table'!$C:$C,'Each Gender Events'!CH$1,'Official Medal Table'!$E:$E,"Mixed")*'Medal values'!$B$3/2</f>
        <v>0</v>
      </c>
      <c r="CI74">
        <f>COUNTIFS('Official Medal Table'!$F:$F,'Each Gender Events'!$A74,'Official Medal Table'!$C:$C,'Each Gender Events'!CI$1,'Official Medal Table'!$E:$E,'Each Gender Events'!CI$2)*'Medal values'!$B$1
+ COUNTIFS('Official Medal Table'!$G:$G,'Each Gender Events'!$A74,'Official Medal Table'!$C:$C,'Each Gender Events'!CI$1,'Official Medal Table'!$E:$E,'Each Gender Events'!CI$2)*'Medal values'!$B$2
+ COUNTIFS('Official Medal Table'!$H:$H,'Each Gender Events'!$A74,'Official Medal Table'!$C:$C,'Each Gender Events'!CI$1,'Official Medal Table'!$E:$E,'Each Gender Events'!CI$2)*'Medal values'!$B$3
+ COUNTIFS('Official Medal Table'!$I:$I,'Each Gender Events'!$A74,'Official Medal Table'!$C:$C,'Each Gender Events'!CI$1,'Official Medal Table'!$E:$E,'Each Gender Events'!CI$2)*'Medal values'!$B$3
+ COUNTIFS('Official Medal Table'!$F:$F,'Each Gender Events'!$A74,'Official Medal Table'!$C:$C,'Each Gender Events'!CI$1,'Official Medal Table'!$E:$E,"Mixed")*'Medal values'!$B$1/2
+ COUNTIFS('Official Medal Table'!$G:$G,'Each Gender Events'!$A74,'Official Medal Table'!$C:$C,'Each Gender Events'!CI$1,'Official Medal Table'!$E:$E,"Mixed")*'Medal values'!$B$2/2
+ COUNTIFS('Official Medal Table'!$H:$H,'Each Gender Events'!$A74,'Official Medal Table'!$C:$C,'Each Gender Events'!CI$1,'Official Medal Table'!$E:$E,"Mixed")*'Medal values'!$B$3/2
+ COUNTIFS('Official Medal Table'!$I:$I,'Each Gender Events'!$A74,'Official Medal Table'!$C:$C,'Each Gender Events'!CI$1,'Official Medal Table'!$E:$E,"Mixed")*'Medal values'!$B$3/2</f>
        <v>0</v>
      </c>
      <c r="CJ74">
        <f>COUNTIFS('Official Medal Table'!$F:$F,'Each Gender Events'!$A74,'Official Medal Table'!$C:$C,'Each Gender Events'!CJ$1,'Official Medal Table'!$E:$E,'Each Gender Events'!CJ$2)*'Medal values'!$B$1
+ COUNTIFS('Official Medal Table'!$G:$G,'Each Gender Events'!$A74,'Official Medal Table'!$C:$C,'Each Gender Events'!CJ$1,'Official Medal Table'!$E:$E,'Each Gender Events'!CJ$2)*'Medal values'!$B$2
+ COUNTIFS('Official Medal Table'!$H:$H,'Each Gender Events'!$A74,'Official Medal Table'!$C:$C,'Each Gender Events'!CJ$1,'Official Medal Table'!$E:$E,'Each Gender Events'!CJ$2)*'Medal values'!$B$3
+ COUNTIFS('Official Medal Table'!$I:$I,'Each Gender Events'!$A74,'Official Medal Table'!$C:$C,'Each Gender Events'!CJ$1,'Official Medal Table'!$E:$E,'Each Gender Events'!CJ$2)*'Medal values'!$B$3
+ COUNTIFS('Official Medal Table'!$F:$F,'Each Gender Events'!$A74,'Official Medal Table'!$C:$C,'Each Gender Events'!CJ$1,'Official Medal Table'!$E:$E,"Mixed")*'Medal values'!$B$1/2
+ COUNTIFS('Official Medal Table'!$G:$G,'Each Gender Events'!$A74,'Official Medal Table'!$C:$C,'Each Gender Events'!CJ$1,'Official Medal Table'!$E:$E,"Mixed")*'Medal values'!$B$2/2
+ COUNTIFS('Official Medal Table'!$H:$H,'Each Gender Events'!$A74,'Official Medal Table'!$C:$C,'Each Gender Events'!CJ$1,'Official Medal Table'!$E:$E,"Mixed")*'Medal values'!$B$3/2
+ COUNTIFS('Official Medal Table'!$I:$I,'Each Gender Events'!$A74,'Official Medal Table'!$C:$C,'Each Gender Events'!CJ$1,'Official Medal Table'!$E:$E,"Mixed")*'Medal values'!$B$3/2</f>
        <v>0</v>
      </c>
      <c r="CK74">
        <f>COUNTIFS('Official Medal Table'!$F:$F,'Each Gender Events'!$A74,'Official Medal Table'!$C:$C,'Each Gender Events'!CK$1,'Official Medal Table'!$E:$E,'Each Gender Events'!CK$2)*'Medal values'!$B$1
+ COUNTIFS('Official Medal Table'!$G:$G,'Each Gender Events'!$A74,'Official Medal Table'!$C:$C,'Each Gender Events'!CK$1,'Official Medal Table'!$E:$E,'Each Gender Events'!CK$2)*'Medal values'!$B$2
+ COUNTIFS('Official Medal Table'!$H:$H,'Each Gender Events'!$A74,'Official Medal Table'!$C:$C,'Each Gender Events'!CK$1,'Official Medal Table'!$E:$E,'Each Gender Events'!CK$2)*'Medal values'!$B$3
+ COUNTIFS('Official Medal Table'!$I:$I,'Each Gender Events'!$A74,'Official Medal Table'!$C:$C,'Each Gender Events'!CK$1,'Official Medal Table'!$E:$E,'Each Gender Events'!CK$2)*'Medal values'!$B$3
+ COUNTIFS('Official Medal Table'!$F:$F,'Each Gender Events'!$A74,'Official Medal Table'!$C:$C,'Each Gender Events'!CK$1,'Official Medal Table'!$E:$E,"Mixed")*'Medal values'!$B$1/2
+ COUNTIFS('Official Medal Table'!$G:$G,'Each Gender Events'!$A74,'Official Medal Table'!$C:$C,'Each Gender Events'!CK$1,'Official Medal Table'!$E:$E,"Mixed")*'Medal values'!$B$2/2
+ COUNTIFS('Official Medal Table'!$H:$H,'Each Gender Events'!$A74,'Official Medal Table'!$C:$C,'Each Gender Events'!CK$1,'Official Medal Table'!$E:$E,"Mixed")*'Medal values'!$B$3/2
+ COUNTIFS('Official Medal Table'!$I:$I,'Each Gender Events'!$A74,'Official Medal Table'!$C:$C,'Each Gender Events'!CK$1,'Official Medal Table'!$E:$E,"Mixed")*'Medal values'!$B$3/2</f>
        <v>0</v>
      </c>
      <c r="CL74">
        <f>COUNTIFS('Official Medal Table'!$F:$F,'Each Gender Events'!$A74,'Official Medal Table'!$C:$C,'Each Gender Events'!CL$1,'Official Medal Table'!$E:$E,'Each Gender Events'!CL$2)*'Medal values'!$B$1
+ COUNTIFS('Official Medal Table'!$G:$G,'Each Gender Events'!$A74,'Official Medal Table'!$C:$C,'Each Gender Events'!CL$1,'Official Medal Table'!$E:$E,'Each Gender Events'!CL$2)*'Medal values'!$B$2
+ COUNTIFS('Official Medal Table'!$H:$H,'Each Gender Events'!$A74,'Official Medal Table'!$C:$C,'Each Gender Events'!CL$1,'Official Medal Table'!$E:$E,'Each Gender Events'!CL$2)*'Medal values'!$B$3
+ COUNTIFS('Official Medal Table'!$I:$I,'Each Gender Events'!$A74,'Official Medal Table'!$C:$C,'Each Gender Events'!CL$1,'Official Medal Table'!$E:$E,'Each Gender Events'!CL$2)*'Medal values'!$B$3
+ COUNTIFS('Official Medal Table'!$F:$F,'Each Gender Events'!$A74,'Official Medal Table'!$C:$C,'Each Gender Events'!CL$1,'Official Medal Table'!$E:$E,"Mixed")*'Medal values'!$B$1/2
+ COUNTIFS('Official Medal Table'!$G:$G,'Each Gender Events'!$A74,'Official Medal Table'!$C:$C,'Each Gender Events'!CL$1,'Official Medal Table'!$E:$E,"Mixed")*'Medal values'!$B$2/2
+ COUNTIFS('Official Medal Table'!$H:$H,'Each Gender Events'!$A74,'Official Medal Table'!$C:$C,'Each Gender Events'!CL$1,'Official Medal Table'!$E:$E,"Mixed")*'Medal values'!$B$3/2
+ COUNTIFS('Official Medal Table'!$I:$I,'Each Gender Events'!$A74,'Official Medal Table'!$C:$C,'Each Gender Events'!CL$1,'Official Medal Table'!$E:$E,"Mixed")*'Medal values'!$B$3/2</f>
        <v>0</v>
      </c>
      <c r="CM74">
        <f>COUNTIFS('Official Medal Table'!$F:$F,'Each Gender Events'!$A74,'Official Medal Table'!$C:$C,'Each Gender Events'!CM$1,'Official Medal Table'!$E:$E,'Each Gender Events'!CM$2)*'Medal values'!$B$1
+ COUNTIFS('Official Medal Table'!$G:$G,'Each Gender Events'!$A74,'Official Medal Table'!$C:$C,'Each Gender Events'!CM$1,'Official Medal Table'!$E:$E,'Each Gender Events'!CM$2)*'Medal values'!$B$2
+ COUNTIFS('Official Medal Table'!$H:$H,'Each Gender Events'!$A74,'Official Medal Table'!$C:$C,'Each Gender Events'!CM$1,'Official Medal Table'!$E:$E,'Each Gender Events'!CM$2)*'Medal values'!$B$3
+ COUNTIFS('Official Medal Table'!$I:$I,'Each Gender Events'!$A74,'Official Medal Table'!$C:$C,'Each Gender Events'!CM$1,'Official Medal Table'!$E:$E,'Each Gender Events'!CM$2)*'Medal values'!$B$3
+ COUNTIFS('Official Medal Table'!$F:$F,'Each Gender Events'!$A74,'Official Medal Table'!$C:$C,'Each Gender Events'!CM$1,'Official Medal Table'!$E:$E,"Mixed")*'Medal values'!$B$1/2
+ COUNTIFS('Official Medal Table'!$G:$G,'Each Gender Events'!$A74,'Official Medal Table'!$C:$C,'Each Gender Events'!CM$1,'Official Medal Table'!$E:$E,"Mixed")*'Medal values'!$B$2/2
+ COUNTIFS('Official Medal Table'!$H:$H,'Each Gender Events'!$A74,'Official Medal Table'!$C:$C,'Each Gender Events'!CM$1,'Official Medal Table'!$E:$E,"Mixed")*'Medal values'!$B$3/2
+ COUNTIFS('Official Medal Table'!$I:$I,'Each Gender Events'!$A74,'Official Medal Table'!$C:$C,'Each Gender Events'!CM$1,'Official Medal Table'!$E:$E,"Mixed")*'Medal values'!$B$3/2</f>
        <v>0</v>
      </c>
      <c r="CN74">
        <f>COUNTIFS('Official Medal Table'!$F:$F,'Each Gender Events'!$A74,'Official Medal Table'!$C:$C,'Each Gender Events'!CN$1,'Official Medal Table'!$E:$E,'Each Gender Events'!CN$2)*'Medal values'!$B$1
+ COUNTIFS('Official Medal Table'!$G:$G,'Each Gender Events'!$A74,'Official Medal Table'!$C:$C,'Each Gender Events'!CN$1,'Official Medal Table'!$E:$E,'Each Gender Events'!CN$2)*'Medal values'!$B$2
+ COUNTIFS('Official Medal Table'!$H:$H,'Each Gender Events'!$A74,'Official Medal Table'!$C:$C,'Each Gender Events'!CN$1,'Official Medal Table'!$E:$E,'Each Gender Events'!CN$2)*'Medal values'!$B$3
+ COUNTIFS('Official Medal Table'!$I:$I,'Each Gender Events'!$A74,'Official Medal Table'!$C:$C,'Each Gender Events'!CN$1,'Official Medal Table'!$E:$E,'Each Gender Events'!CN$2)*'Medal values'!$B$3
+ COUNTIFS('Official Medal Table'!$F:$F,'Each Gender Events'!$A74,'Official Medal Table'!$C:$C,'Each Gender Events'!CN$1,'Official Medal Table'!$E:$E,"Mixed")*'Medal values'!$B$1/2
+ COUNTIFS('Official Medal Table'!$G:$G,'Each Gender Events'!$A74,'Official Medal Table'!$C:$C,'Each Gender Events'!CN$1,'Official Medal Table'!$E:$E,"Mixed")*'Medal values'!$B$2/2
+ COUNTIFS('Official Medal Table'!$H:$H,'Each Gender Events'!$A74,'Official Medal Table'!$C:$C,'Each Gender Events'!CN$1,'Official Medal Table'!$E:$E,"Mixed")*'Medal values'!$B$3/2
+ COUNTIFS('Official Medal Table'!$I:$I,'Each Gender Events'!$A74,'Official Medal Table'!$C:$C,'Each Gender Events'!CN$1,'Official Medal Table'!$E:$E,"Mixed")*'Medal values'!$B$3/2</f>
        <v>0</v>
      </c>
      <c r="CO74">
        <f>COUNTIFS('Official Medal Table'!$F:$F,'Each Gender Events'!$A74,'Official Medal Table'!$C:$C,'Each Gender Events'!CO$1,'Official Medal Table'!$E:$E,'Each Gender Events'!CO$2)*'Medal values'!$B$1
+ COUNTIFS('Official Medal Table'!$G:$G,'Each Gender Events'!$A74,'Official Medal Table'!$C:$C,'Each Gender Events'!CO$1,'Official Medal Table'!$E:$E,'Each Gender Events'!CO$2)*'Medal values'!$B$2
+ COUNTIFS('Official Medal Table'!$H:$H,'Each Gender Events'!$A74,'Official Medal Table'!$C:$C,'Each Gender Events'!CO$1,'Official Medal Table'!$E:$E,'Each Gender Events'!CO$2)*'Medal values'!$B$3
+ COUNTIFS('Official Medal Table'!$I:$I,'Each Gender Events'!$A74,'Official Medal Table'!$C:$C,'Each Gender Events'!CO$1,'Official Medal Table'!$E:$E,'Each Gender Events'!CO$2)*'Medal values'!$B$3
+ COUNTIFS('Official Medal Table'!$F:$F,'Each Gender Events'!$A74,'Official Medal Table'!$C:$C,'Each Gender Events'!CO$1,'Official Medal Table'!$E:$E,"Mixed")*'Medal values'!$B$1/2
+ COUNTIFS('Official Medal Table'!$G:$G,'Each Gender Events'!$A74,'Official Medal Table'!$C:$C,'Each Gender Events'!CO$1,'Official Medal Table'!$E:$E,"Mixed")*'Medal values'!$B$2/2
+ COUNTIFS('Official Medal Table'!$H:$H,'Each Gender Events'!$A74,'Official Medal Table'!$C:$C,'Each Gender Events'!CO$1,'Official Medal Table'!$E:$E,"Mixed")*'Medal values'!$B$3/2
+ COUNTIFS('Official Medal Table'!$I:$I,'Each Gender Events'!$A74,'Official Medal Table'!$C:$C,'Each Gender Events'!CO$1,'Official Medal Table'!$E:$E,"Mixed")*'Medal values'!$B$3/2</f>
        <v>0</v>
      </c>
      <c r="CP74">
        <f>COUNTIFS('Official Medal Table'!$F:$F,'Each Gender Events'!$A74,'Official Medal Table'!$C:$C,'Each Gender Events'!CP$1,'Official Medal Table'!$E:$E,'Each Gender Events'!CP$2)*'Medal values'!$B$1
+ COUNTIFS('Official Medal Table'!$G:$G,'Each Gender Events'!$A74,'Official Medal Table'!$C:$C,'Each Gender Events'!CP$1,'Official Medal Table'!$E:$E,'Each Gender Events'!CP$2)*'Medal values'!$B$2
+ COUNTIFS('Official Medal Table'!$H:$H,'Each Gender Events'!$A74,'Official Medal Table'!$C:$C,'Each Gender Events'!CP$1,'Official Medal Table'!$E:$E,'Each Gender Events'!CP$2)*'Medal values'!$B$3
+ COUNTIFS('Official Medal Table'!$I:$I,'Each Gender Events'!$A74,'Official Medal Table'!$C:$C,'Each Gender Events'!CP$1,'Official Medal Table'!$E:$E,'Each Gender Events'!CP$2)*'Medal values'!$B$3
+ COUNTIFS('Official Medal Table'!$F:$F,'Each Gender Events'!$A74,'Official Medal Table'!$C:$C,'Each Gender Events'!CP$1,'Official Medal Table'!$E:$E,"Mixed")*'Medal values'!$B$1/2
+ COUNTIFS('Official Medal Table'!$G:$G,'Each Gender Events'!$A74,'Official Medal Table'!$C:$C,'Each Gender Events'!CP$1,'Official Medal Table'!$E:$E,"Mixed")*'Medal values'!$B$2/2
+ COUNTIFS('Official Medal Table'!$H:$H,'Each Gender Events'!$A74,'Official Medal Table'!$C:$C,'Each Gender Events'!CP$1,'Official Medal Table'!$E:$E,"Mixed")*'Medal values'!$B$3/2
+ COUNTIFS('Official Medal Table'!$I:$I,'Each Gender Events'!$A74,'Official Medal Table'!$C:$C,'Each Gender Events'!CP$1,'Official Medal Table'!$E:$E,"Mixed")*'Medal values'!$B$3/2</f>
        <v>0</v>
      </c>
      <c r="CQ74">
        <f>COUNTIFS('Official Medal Table'!$F:$F,'Each Gender Events'!$A74,'Official Medal Table'!$C:$C,'Each Gender Events'!CQ$1,'Official Medal Table'!$E:$E,'Each Gender Events'!CQ$2)*'Medal values'!$B$1
+ COUNTIFS('Official Medal Table'!$G:$G,'Each Gender Events'!$A74,'Official Medal Table'!$C:$C,'Each Gender Events'!CQ$1,'Official Medal Table'!$E:$E,'Each Gender Events'!CQ$2)*'Medal values'!$B$2
+ COUNTIFS('Official Medal Table'!$H:$H,'Each Gender Events'!$A74,'Official Medal Table'!$C:$C,'Each Gender Events'!CQ$1,'Official Medal Table'!$E:$E,'Each Gender Events'!CQ$2)*'Medal values'!$B$3
+ COUNTIFS('Official Medal Table'!$I:$I,'Each Gender Events'!$A74,'Official Medal Table'!$C:$C,'Each Gender Events'!CQ$1,'Official Medal Table'!$E:$E,'Each Gender Events'!CQ$2)*'Medal values'!$B$3
+ COUNTIFS('Official Medal Table'!$F:$F,'Each Gender Events'!$A74,'Official Medal Table'!$C:$C,'Each Gender Events'!CQ$1,'Official Medal Table'!$E:$E,"Mixed")*'Medal values'!$B$1/2
+ COUNTIFS('Official Medal Table'!$G:$G,'Each Gender Events'!$A74,'Official Medal Table'!$C:$C,'Each Gender Events'!CQ$1,'Official Medal Table'!$E:$E,"Mixed")*'Medal values'!$B$2/2
+ COUNTIFS('Official Medal Table'!$H:$H,'Each Gender Events'!$A74,'Official Medal Table'!$C:$C,'Each Gender Events'!CQ$1,'Official Medal Table'!$E:$E,"Mixed")*'Medal values'!$B$3/2
+ COUNTIFS('Official Medal Table'!$I:$I,'Each Gender Events'!$A74,'Official Medal Table'!$C:$C,'Each Gender Events'!CQ$1,'Official Medal Table'!$E:$E,"Mixed")*'Medal values'!$B$3/2</f>
        <v>0</v>
      </c>
      <c r="CR74">
        <f>COUNTIFS('Official Medal Table'!$F:$F,'Each Gender Events'!$A74,'Official Medal Table'!$C:$C,'Each Gender Events'!CR$1,'Official Medal Table'!$E:$E,'Each Gender Events'!CR$2)*'Medal values'!$B$1
+ COUNTIFS('Official Medal Table'!$G:$G,'Each Gender Events'!$A74,'Official Medal Table'!$C:$C,'Each Gender Events'!CR$1,'Official Medal Table'!$E:$E,'Each Gender Events'!CR$2)*'Medal values'!$B$2
+ COUNTIFS('Official Medal Table'!$H:$H,'Each Gender Events'!$A74,'Official Medal Table'!$C:$C,'Each Gender Events'!CR$1,'Official Medal Table'!$E:$E,'Each Gender Events'!CR$2)*'Medal values'!$B$3
+ COUNTIFS('Official Medal Table'!$I:$I,'Each Gender Events'!$A74,'Official Medal Table'!$C:$C,'Each Gender Events'!CR$1,'Official Medal Table'!$E:$E,'Each Gender Events'!CR$2)*'Medal values'!$B$3
+ COUNTIFS('Official Medal Table'!$F:$F,'Each Gender Events'!$A74,'Official Medal Table'!$C:$C,'Each Gender Events'!CR$1,'Official Medal Table'!$E:$E,"Mixed")*'Medal values'!$B$1/2
+ COUNTIFS('Official Medal Table'!$G:$G,'Each Gender Events'!$A74,'Official Medal Table'!$C:$C,'Each Gender Events'!CR$1,'Official Medal Table'!$E:$E,"Mixed")*'Medal values'!$B$2/2
+ COUNTIFS('Official Medal Table'!$H:$H,'Each Gender Events'!$A74,'Official Medal Table'!$C:$C,'Each Gender Events'!CR$1,'Official Medal Table'!$E:$E,"Mixed")*'Medal values'!$B$3/2
+ COUNTIFS('Official Medal Table'!$I:$I,'Each Gender Events'!$A74,'Official Medal Table'!$C:$C,'Each Gender Events'!CR$1,'Official Medal Table'!$E:$E,"Mixed")*'Medal values'!$B$3/2</f>
        <v>0</v>
      </c>
      <c r="CS74">
        <f>COUNTIFS('Official Medal Table'!$F:$F,'Each Gender Events'!$A74,'Official Medal Table'!$C:$C,'Each Gender Events'!CS$1,'Official Medal Table'!$E:$E,'Each Gender Events'!CS$2)*'Medal values'!$B$1
+ COUNTIFS('Official Medal Table'!$G:$G,'Each Gender Events'!$A74,'Official Medal Table'!$C:$C,'Each Gender Events'!CS$1,'Official Medal Table'!$E:$E,'Each Gender Events'!CS$2)*'Medal values'!$B$2
+ COUNTIFS('Official Medal Table'!$H:$H,'Each Gender Events'!$A74,'Official Medal Table'!$C:$C,'Each Gender Events'!CS$1,'Official Medal Table'!$E:$E,'Each Gender Events'!CS$2)*'Medal values'!$B$3
+ COUNTIFS('Official Medal Table'!$I:$I,'Each Gender Events'!$A74,'Official Medal Table'!$C:$C,'Each Gender Events'!CS$1,'Official Medal Table'!$E:$E,'Each Gender Events'!CS$2)*'Medal values'!$B$3
+ COUNTIFS('Official Medal Table'!$F:$F,'Each Gender Events'!$A74,'Official Medal Table'!$C:$C,'Each Gender Events'!CS$1,'Official Medal Table'!$E:$E,"Mixed")*'Medal values'!$B$1/2
+ COUNTIFS('Official Medal Table'!$G:$G,'Each Gender Events'!$A74,'Official Medal Table'!$C:$C,'Each Gender Events'!CS$1,'Official Medal Table'!$E:$E,"Mixed")*'Medal values'!$B$2/2
+ COUNTIFS('Official Medal Table'!$H:$H,'Each Gender Events'!$A74,'Official Medal Table'!$C:$C,'Each Gender Events'!CS$1,'Official Medal Table'!$E:$E,"Mixed")*'Medal values'!$B$3/2
+ COUNTIFS('Official Medal Table'!$I:$I,'Each Gender Events'!$A74,'Official Medal Table'!$C:$C,'Each Gender Events'!CS$1,'Official Medal Table'!$E:$E,"Mixed")*'Medal values'!$B$3/2</f>
        <v>5.0009999999999994</v>
      </c>
      <c r="CT74">
        <f>COUNTIFS('Official Medal Table'!$F:$F,'Each Gender Events'!$A74,'Official Medal Table'!$C:$C,'Each Gender Events'!CT$1,'Official Medal Table'!$E:$E,'Each Gender Events'!CT$2)*'Medal values'!$B$1
+ COUNTIFS('Official Medal Table'!$G:$G,'Each Gender Events'!$A74,'Official Medal Table'!$C:$C,'Each Gender Events'!CT$1,'Official Medal Table'!$E:$E,'Each Gender Events'!CT$2)*'Medal values'!$B$2
+ COUNTIFS('Official Medal Table'!$H:$H,'Each Gender Events'!$A74,'Official Medal Table'!$C:$C,'Each Gender Events'!CT$1,'Official Medal Table'!$E:$E,'Each Gender Events'!CT$2)*'Medal values'!$B$3
+ COUNTIFS('Official Medal Table'!$I:$I,'Each Gender Events'!$A74,'Official Medal Table'!$C:$C,'Each Gender Events'!CT$1,'Official Medal Table'!$E:$E,'Each Gender Events'!CT$2)*'Medal values'!$B$3
+ COUNTIFS('Official Medal Table'!$F:$F,'Each Gender Events'!$A74,'Official Medal Table'!$C:$C,'Each Gender Events'!CT$1,'Official Medal Table'!$E:$E,"Mixed")*'Medal values'!$B$1/2
+ COUNTIFS('Official Medal Table'!$G:$G,'Each Gender Events'!$A74,'Official Medal Table'!$C:$C,'Each Gender Events'!CT$1,'Official Medal Table'!$E:$E,"Mixed")*'Medal values'!$B$2/2
+ COUNTIFS('Official Medal Table'!$H:$H,'Each Gender Events'!$A74,'Official Medal Table'!$C:$C,'Each Gender Events'!CT$1,'Official Medal Table'!$E:$E,"Mixed")*'Medal values'!$B$3/2
+ COUNTIFS('Official Medal Table'!$I:$I,'Each Gender Events'!$A74,'Official Medal Table'!$C:$C,'Each Gender Events'!CT$1,'Official Medal Table'!$E:$E,"Mixed")*'Medal values'!$B$3/2</f>
        <v>3.0000010000000001</v>
      </c>
    </row>
    <row r="75" spans="1:98" x14ac:dyDescent="0.3">
      <c r="A75" t="str">
        <f>Countries!A74</f>
        <v>INA</v>
      </c>
      <c r="B75">
        <f>COUNTIFS('Official Medal Table'!$F:$F,'Each Gender Events'!$A75,'Official Medal Table'!$C:$C,'Each Gender Events'!B$1,'Official Medal Table'!$E:$E,'Each Gender Events'!B$2)*'Medal values'!$B$1
+ COUNTIFS('Official Medal Table'!$G:$G,'Each Gender Events'!$A75,'Official Medal Table'!$C:$C,'Each Gender Events'!B$1,'Official Medal Table'!$E:$E,'Each Gender Events'!B$2)*'Medal values'!$B$2
+ COUNTIFS('Official Medal Table'!$H:$H,'Each Gender Events'!$A75,'Official Medal Table'!$C:$C,'Each Gender Events'!B$1,'Official Medal Table'!$E:$E,'Each Gender Events'!B$2)*'Medal values'!$B$3
+ COUNTIFS('Official Medal Table'!$I:$I,'Each Gender Events'!$A75,'Official Medal Table'!$C:$C,'Each Gender Events'!B$1,'Official Medal Table'!$E:$E,'Each Gender Events'!B$2)*'Medal values'!$B$3
+ COUNTIFS('Official Medal Table'!$F:$F,'Each Gender Events'!$A75,'Official Medal Table'!$C:$C,'Each Gender Events'!B$1,'Official Medal Table'!$E:$E,"Mixed")*'Medal values'!$B$1/2
+ COUNTIFS('Official Medal Table'!$G:$G,'Each Gender Events'!$A75,'Official Medal Table'!$C:$C,'Each Gender Events'!B$1,'Official Medal Table'!$E:$E,"Mixed")*'Medal values'!$B$2/2
+ COUNTIFS('Official Medal Table'!$H:$H,'Each Gender Events'!$A75,'Official Medal Table'!$C:$C,'Each Gender Events'!B$1,'Official Medal Table'!$E:$E,"Mixed")*'Medal values'!$B$3/2
+ COUNTIFS('Official Medal Table'!$I:$I,'Each Gender Events'!$A75,'Official Medal Table'!$C:$C,'Each Gender Events'!B$1,'Official Medal Table'!$E:$E,"Mixed")*'Medal values'!$B$3/2</f>
        <v>0</v>
      </c>
      <c r="C75">
        <f>COUNTIFS('Official Medal Table'!$F:$F,'Each Gender Events'!$A75,'Official Medal Table'!$C:$C,'Each Gender Events'!C$1,'Official Medal Table'!$E:$E,'Each Gender Events'!C$2)*'Medal values'!$B$1
+ COUNTIFS('Official Medal Table'!$G:$G,'Each Gender Events'!$A75,'Official Medal Table'!$C:$C,'Each Gender Events'!C$1,'Official Medal Table'!$E:$E,'Each Gender Events'!C$2)*'Medal values'!$B$2
+ COUNTIFS('Official Medal Table'!$H:$H,'Each Gender Events'!$A75,'Official Medal Table'!$C:$C,'Each Gender Events'!C$1,'Official Medal Table'!$E:$E,'Each Gender Events'!C$2)*'Medal values'!$B$3
+ COUNTIFS('Official Medal Table'!$I:$I,'Each Gender Events'!$A75,'Official Medal Table'!$C:$C,'Each Gender Events'!C$1,'Official Medal Table'!$E:$E,'Each Gender Events'!C$2)*'Medal values'!$B$3
+ COUNTIFS('Official Medal Table'!$F:$F,'Each Gender Events'!$A75,'Official Medal Table'!$C:$C,'Each Gender Events'!C$1,'Official Medal Table'!$E:$E,"Mixed")*'Medal values'!$B$1/2
+ COUNTIFS('Official Medal Table'!$G:$G,'Each Gender Events'!$A75,'Official Medal Table'!$C:$C,'Each Gender Events'!C$1,'Official Medal Table'!$E:$E,"Mixed")*'Medal values'!$B$2/2
+ COUNTIFS('Official Medal Table'!$H:$H,'Each Gender Events'!$A75,'Official Medal Table'!$C:$C,'Each Gender Events'!C$1,'Official Medal Table'!$E:$E,"Mixed")*'Medal values'!$B$3/2
+ COUNTIFS('Official Medal Table'!$I:$I,'Each Gender Events'!$A75,'Official Medal Table'!$C:$C,'Each Gender Events'!C$1,'Official Medal Table'!$E:$E,"Mixed")*'Medal values'!$B$3/2</f>
        <v>0</v>
      </c>
      <c r="D75">
        <f>COUNTIFS('Official Medal Table'!$F:$F,'Each Gender Events'!$A75,'Official Medal Table'!$C:$C,'Each Gender Events'!D$1,'Official Medal Table'!$E:$E,'Each Gender Events'!D$2)*'Medal values'!$B$1
+ COUNTIFS('Official Medal Table'!$G:$G,'Each Gender Events'!$A75,'Official Medal Table'!$C:$C,'Each Gender Events'!D$1,'Official Medal Table'!$E:$E,'Each Gender Events'!D$2)*'Medal values'!$B$2
+ COUNTIFS('Official Medal Table'!$H:$H,'Each Gender Events'!$A75,'Official Medal Table'!$C:$C,'Each Gender Events'!D$1,'Official Medal Table'!$E:$E,'Each Gender Events'!D$2)*'Medal values'!$B$3
+ COUNTIFS('Official Medal Table'!$I:$I,'Each Gender Events'!$A75,'Official Medal Table'!$C:$C,'Each Gender Events'!D$1,'Official Medal Table'!$E:$E,'Each Gender Events'!D$2)*'Medal values'!$B$3
+ COUNTIFS('Official Medal Table'!$F:$F,'Each Gender Events'!$A75,'Official Medal Table'!$C:$C,'Each Gender Events'!D$1,'Official Medal Table'!$E:$E,"Mixed")*'Medal values'!$B$1/2
+ COUNTIFS('Official Medal Table'!$G:$G,'Each Gender Events'!$A75,'Official Medal Table'!$C:$C,'Each Gender Events'!D$1,'Official Medal Table'!$E:$E,"Mixed")*'Medal values'!$B$2/2
+ COUNTIFS('Official Medal Table'!$H:$H,'Each Gender Events'!$A75,'Official Medal Table'!$C:$C,'Each Gender Events'!D$1,'Official Medal Table'!$E:$E,"Mixed")*'Medal values'!$B$3/2
+ COUNTIFS('Official Medal Table'!$I:$I,'Each Gender Events'!$A75,'Official Medal Table'!$C:$C,'Each Gender Events'!D$1,'Official Medal Table'!$E:$E,"Mixed")*'Medal values'!$B$3/2</f>
        <v>0</v>
      </c>
      <c r="E75">
        <f>COUNTIFS('Official Medal Table'!$F:$F,'Each Gender Events'!$A75,'Official Medal Table'!$C:$C,'Each Gender Events'!E$1,'Official Medal Table'!$E:$E,'Each Gender Events'!E$2)*'Medal values'!$B$1
+ COUNTIFS('Official Medal Table'!$G:$G,'Each Gender Events'!$A75,'Official Medal Table'!$C:$C,'Each Gender Events'!E$1,'Official Medal Table'!$E:$E,'Each Gender Events'!E$2)*'Medal values'!$B$2
+ COUNTIFS('Official Medal Table'!$H:$H,'Each Gender Events'!$A75,'Official Medal Table'!$C:$C,'Each Gender Events'!E$1,'Official Medal Table'!$E:$E,'Each Gender Events'!E$2)*'Medal values'!$B$3
+ COUNTIFS('Official Medal Table'!$I:$I,'Each Gender Events'!$A75,'Official Medal Table'!$C:$C,'Each Gender Events'!E$1,'Official Medal Table'!$E:$E,'Each Gender Events'!E$2)*'Medal values'!$B$3
+ COUNTIFS('Official Medal Table'!$F:$F,'Each Gender Events'!$A75,'Official Medal Table'!$C:$C,'Each Gender Events'!E$1,'Official Medal Table'!$E:$E,"Mixed")*'Medal values'!$B$1/2
+ COUNTIFS('Official Medal Table'!$G:$G,'Each Gender Events'!$A75,'Official Medal Table'!$C:$C,'Each Gender Events'!E$1,'Official Medal Table'!$E:$E,"Mixed")*'Medal values'!$B$2/2
+ COUNTIFS('Official Medal Table'!$H:$H,'Each Gender Events'!$A75,'Official Medal Table'!$C:$C,'Each Gender Events'!E$1,'Official Medal Table'!$E:$E,"Mixed")*'Medal values'!$B$3/2
+ COUNTIFS('Official Medal Table'!$I:$I,'Each Gender Events'!$A75,'Official Medal Table'!$C:$C,'Each Gender Events'!E$1,'Official Medal Table'!$E:$E,"Mixed")*'Medal values'!$B$3/2</f>
        <v>0</v>
      </c>
      <c r="F75">
        <f>COUNTIFS('Official Medal Table'!$F:$F,'Each Gender Events'!$A75,'Official Medal Table'!$C:$C,'Each Gender Events'!F$1,'Official Medal Table'!$E:$E,'Each Gender Events'!F$2)*'Medal values'!$B$1
+ COUNTIFS('Official Medal Table'!$G:$G,'Each Gender Events'!$A75,'Official Medal Table'!$C:$C,'Each Gender Events'!F$1,'Official Medal Table'!$E:$E,'Each Gender Events'!F$2)*'Medal values'!$B$2
+ COUNTIFS('Official Medal Table'!$H:$H,'Each Gender Events'!$A75,'Official Medal Table'!$C:$C,'Each Gender Events'!F$1,'Official Medal Table'!$E:$E,'Each Gender Events'!F$2)*'Medal values'!$B$3
+ COUNTIFS('Official Medal Table'!$I:$I,'Each Gender Events'!$A75,'Official Medal Table'!$C:$C,'Each Gender Events'!F$1,'Official Medal Table'!$E:$E,'Each Gender Events'!F$2)*'Medal values'!$B$3
+ COUNTIFS('Official Medal Table'!$F:$F,'Each Gender Events'!$A75,'Official Medal Table'!$C:$C,'Each Gender Events'!F$1,'Official Medal Table'!$E:$E,"Mixed")*'Medal values'!$B$1/2
+ COUNTIFS('Official Medal Table'!$G:$G,'Each Gender Events'!$A75,'Official Medal Table'!$C:$C,'Each Gender Events'!F$1,'Official Medal Table'!$E:$E,"Mixed")*'Medal values'!$B$2/2
+ COUNTIFS('Official Medal Table'!$H:$H,'Each Gender Events'!$A75,'Official Medal Table'!$C:$C,'Each Gender Events'!F$1,'Official Medal Table'!$E:$E,"Mixed")*'Medal values'!$B$3/2
+ COUNTIFS('Official Medal Table'!$I:$I,'Each Gender Events'!$A75,'Official Medal Table'!$C:$C,'Each Gender Events'!F$1,'Official Medal Table'!$E:$E,"Mixed")*'Medal values'!$B$3/2</f>
        <v>0</v>
      </c>
      <c r="G75">
        <f>COUNTIFS('Official Medal Table'!$F:$F,'Each Gender Events'!$A75,'Official Medal Table'!$C:$C,'Each Gender Events'!G$1,'Official Medal Table'!$E:$E,'Each Gender Events'!G$2)*'Medal values'!$B$1
+ COUNTIFS('Official Medal Table'!$G:$G,'Each Gender Events'!$A75,'Official Medal Table'!$C:$C,'Each Gender Events'!G$1,'Official Medal Table'!$E:$E,'Each Gender Events'!G$2)*'Medal values'!$B$2
+ COUNTIFS('Official Medal Table'!$H:$H,'Each Gender Events'!$A75,'Official Medal Table'!$C:$C,'Each Gender Events'!G$1,'Official Medal Table'!$E:$E,'Each Gender Events'!G$2)*'Medal values'!$B$3
+ COUNTIFS('Official Medal Table'!$I:$I,'Each Gender Events'!$A75,'Official Medal Table'!$C:$C,'Each Gender Events'!G$1,'Official Medal Table'!$E:$E,'Each Gender Events'!G$2)*'Medal values'!$B$3
+ COUNTIFS('Official Medal Table'!$F:$F,'Each Gender Events'!$A75,'Official Medal Table'!$C:$C,'Each Gender Events'!G$1,'Official Medal Table'!$E:$E,"Mixed")*'Medal values'!$B$1/2
+ COUNTIFS('Official Medal Table'!$G:$G,'Each Gender Events'!$A75,'Official Medal Table'!$C:$C,'Each Gender Events'!G$1,'Official Medal Table'!$E:$E,"Mixed")*'Medal values'!$B$2/2
+ COUNTIFS('Official Medal Table'!$H:$H,'Each Gender Events'!$A75,'Official Medal Table'!$C:$C,'Each Gender Events'!G$1,'Official Medal Table'!$E:$E,"Mixed")*'Medal values'!$B$3/2
+ COUNTIFS('Official Medal Table'!$I:$I,'Each Gender Events'!$A75,'Official Medal Table'!$C:$C,'Each Gender Events'!G$1,'Official Medal Table'!$E:$E,"Mixed")*'Medal values'!$B$3/2</f>
        <v>0</v>
      </c>
      <c r="H75">
        <f>COUNTIFS('Official Medal Table'!$F:$F,'Each Gender Events'!$A75,'Official Medal Table'!$C:$C,'Each Gender Events'!H$1,'Official Medal Table'!$E:$E,'Each Gender Events'!H$2)*'Medal values'!$B$1
+ COUNTIFS('Official Medal Table'!$G:$G,'Each Gender Events'!$A75,'Official Medal Table'!$C:$C,'Each Gender Events'!H$1,'Official Medal Table'!$E:$E,'Each Gender Events'!H$2)*'Medal values'!$B$2
+ COUNTIFS('Official Medal Table'!$H:$H,'Each Gender Events'!$A75,'Official Medal Table'!$C:$C,'Each Gender Events'!H$1,'Official Medal Table'!$E:$E,'Each Gender Events'!H$2)*'Medal values'!$B$3
+ COUNTIFS('Official Medal Table'!$I:$I,'Each Gender Events'!$A75,'Official Medal Table'!$C:$C,'Each Gender Events'!H$1,'Official Medal Table'!$E:$E,'Each Gender Events'!H$2)*'Medal values'!$B$3
+ COUNTIFS('Official Medal Table'!$F:$F,'Each Gender Events'!$A75,'Official Medal Table'!$C:$C,'Each Gender Events'!H$1,'Official Medal Table'!$E:$E,"Mixed")*'Medal values'!$B$1/2
+ COUNTIFS('Official Medal Table'!$G:$G,'Each Gender Events'!$A75,'Official Medal Table'!$C:$C,'Each Gender Events'!H$1,'Official Medal Table'!$E:$E,"Mixed")*'Medal values'!$B$2/2
+ COUNTIFS('Official Medal Table'!$H:$H,'Each Gender Events'!$A75,'Official Medal Table'!$C:$C,'Each Gender Events'!H$1,'Official Medal Table'!$E:$E,"Mixed")*'Medal values'!$B$3/2
+ COUNTIFS('Official Medal Table'!$I:$I,'Each Gender Events'!$A75,'Official Medal Table'!$C:$C,'Each Gender Events'!H$1,'Official Medal Table'!$E:$E,"Mixed")*'Medal values'!$B$3/2</f>
        <v>0</v>
      </c>
      <c r="I75">
        <f>COUNTIFS('Official Medal Table'!$F:$F,'Each Gender Events'!$A75,'Official Medal Table'!$C:$C,'Each Gender Events'!I$1,'Official Medal Table'!$E:$E,'Each Gender Events'!I$2)*'Medal values'!$B$1
+ COUNTIFS('Official Medal Table'!$G:$G,'Each Gender Events'!$A75,'Official Medal Table'!$C:$C,'Each Gender Events'!I$1,'Official Medal Table'!$E:$E,'Each Gender Events'!I$2)*'Medal values'!$B$2
+ COUNTIFS('Official Medal Table'!$H:$H,'Each Gender Events'!$A75,'Official Medal Table'!$C:$C,'Each Gender Events'!I$1,'Official Medal Table'!$E:$E,'Each Gender Events'!I$2)*'Medal values'!$B$3
+ COUNTIFS('Official Medal Table'!$I:$I,'Each Gender Events'!$A75,'Official Medal Table'!$C:$C,'Each Gender Events'!I$1,'Official Medal Table'!$E:$E,'Each Gender Events'!I$2)*'Medal values'!$B$3
+ COUNTIFS('Official Medal Table'!$F:$F,'Each Gender Events'!$A75,'Official Medal Table'!$C:$C,'Each Gender Events'!I$1,'Official Medal Table'!$E:$E,"Mixed")*'Medal values'!$B$1/2
+ COUNTIFS('Official Medal Table'!$G:$G,'Each Gender Events'!$A75,'Official Medal Table'!$C:$C,'Each Gender Events'!I$1,'Official Medal Table'!$E:$E,"Mixed")*'Medal values'!$B$2/2
+ COUNTIFS('Official Medal Table'!$H:$H,'Each Gender Events'!$A75,'Official Medal Table'!$C:$C,'Each Gender Events'!I$1,'Official Medal Table'!$E:$E,"Mixed")*'Medal values'!$B$3/2
+ COUNTIFS('Official Medal Table'!$I:$I,'Each Gender Events'!$A75,'Official Medal Table'!$C:$C,'Each Gender Events'!I$1,'Official Medal Table'!$E:$E,"Mixed")*'Medal values'!$B$3/2</f>
        <v>0</v>
      </c>
      <c r="J75">
        <f>COUNTIFS('Official Medal Table'!$F:$F,'Each Gender Events'!$A75,'Official Medal Table'!$C:$C,'Each Gender Events'!J$1,'Official Medal Table'!$E:$E,'Each Gender Events'!J$2)*'Medal values'!$B$1
+ COUNTIFS('Official Medal Table'!$G:$G,'Each Gender Events'!$A75,'Official Medal Table'!$C:$C,'Each Gender Events'!J$1,'Official Medal Table'!$E:$E,'Each Gender Events'!J$2)*'Medal values'!$B$2
+ COUNTIFS('Official Medal Table'!$H:$H,'Each Gender Events'!$A75,'Official Medal Table'!$C:$C,'Each Gender Events'!J$1,'Official Medal Table'!$E:$E,'Each Gender Events'!J$2)*'Medal values'!$B$3
+ COUNTIFS('Official Medal Table'!$I:$I,'Each Gender Events'!$A75,'Official Medal Table'!$C:$C,'Each Gender Events'!J$1,'Official Medal Table'!$E:$E,'Each Gender Events'!J$2)*'Medal values'!$B$3
+ COUNTIFS('Official Medal Table'!$F:$F,'Each Gender Events'!$A75,'Official Medal Table'!$C:$C,'Each Gender Events'!J$1,'Official Medal Table'!$E:$E,"Mixed")*'Medal values'!$B$1/2
+ COUNTIFS('Official Medal Table'!$G:$G,'Each Gender Events'!$A75,'Official Medal Table'!$C:$C,'Each Gender Events'!J$1,'Official Medal Table'!$E:$E,"Mixed")*'Medal values'!$B$2/2
+ COUNTIFS('Official Medal Table'!$H:$H,'Each Gender Events'!$A75,'Official Medal Table'!$C:$C,'Each Gender Events'!J$1,'Official Medal Table'!$E:$E,"Mixed")*'Medal values'!$B$3/2
+ COUNTIFS('Official Medal Table'!$I:$I,'Each Gender Events'!$A75,'Official Medal Table'!$C:$C,'Each Gender Events'!J$1,'Official Medal Table'!$E:$E,"Mixed")*'Medal values'!$B$3/2</f>
        <v>0</v>
      </c>
      <c r="K75">
        <f>COUNTIFS('Official Medal Table'!$F:$F,'Each Gender Events'!$A75,'Official Medal Table'!$C:$C,'Each Gender Events'!K$1,'Official Medal Table'!$E:$E,'Each Gender Events'!K$2)*'Medal values'!$B$1
+ COUNTIFS('Official Medal Table'!$G:$G,'Each Gender Events'!$A75,'Official Medal Table'!$C:$C,'Each Gender Events'!K$1,'Official Medal Table'!$E:$E,'Each Gender Events'!K$2)*'Medal values'!$B$2
+ COUNTIFS('Official Medal Table'!$H:$H,'Each Gender Events'!$A75,'Official Medal Table'!$C:$C,'Each Gender Events'!K$1,'Official Medal Table'!$E:$E,'Each Gender Events'!K$2)*'Medal values'!$B$3
+ COUNTIFS('Official Medal Table'!$I:$I,'Each Gender Events'!$A75,'Official Medal Table'!$C:$C,'Each Gender Events'!K$1,'Official Medal Table'!$E:$E,'Each Gender Events'!K$2)*'Medal values'!$B$3
+ COUNTIFS('Official Medal Table'!$F:$F,'Each Gender Events'!$A75,'Official Medal Table'!$C:$C,'Each Gender Events'!K$1,'Official Medal Table'!$E:$E,"Mixed")*'Medal values'!$B$1/2
+ COUNTIFS('Official Medal Table'!$G:$G,'Each Gender Events'!$A75,'Official Medal Table'!$C:$C,'Each Gender Events'!K$1,'Official Medal Table'!$E:$E,"Mixed")*'Medal values'!$B$2/2
+ COUNTIFS('Official Medal Table'!$H:$H,'Each Gender Events'!$A75,'Official Medal Table'!$C:$C,'Each Gender Events'!K$1,'Official Medal Table'!$E:$E,"Mixed")*'Medal values'!$B$3/2
+ COUNTIFS('Official Medal Table'!$I:$I,'Each Gender Events'!$A75,'Official Medal Table'!$C:$C,'Each Gender Events'!K$1,'Official Medal Table'!$E:$E,"Mixed")*'Medal values'!$B$3/2</f>
        <v>0</v>
      </c>
      <c r="L75">
        <f>COUNTIFS('Official Medal Table'!$F:$F,'Each Gender Events'!$A75,'Official Medal Table'!$C:$C,'Each Gender Events'!L$1,'Official Medal Table'!$E:$E,'Each Gender Events'!L$2)*'Medal values'!$B$1
+ COUNTIFS('Official Medal Table'!$G:$G,'Each Gender Events'!$A75,'Official Medal Table'!$C:$C,'Each Gender Events'!L$1,'Official Medal Table'!$E:$E,'Each Gender Events'!L$2)*'Medal values'!$B$2
+ COUNTIFS('Official Medal Table'!$H:$H,'Each Gender Events'!$A75,'Official Medal Table'!$C:$C,'Each Gender Events'!L$1,'Official Medal Table'!$E:$E,'Each Gender Events'!L$2)*'Medal values'!$B$3
+ COUNTIFS('Official Medal Table'!$I:$I,'Each Gender Events'!$A75,'Official Medal Table'!$C:$C,'Each Gender Events'!L$1,'Official Medal Table'!$E:$E,'Each Gender Events'!L$2)*'Medal values'!$B$3
+ COUNTIFS('Official Medal Table'!$F:$F,'Each Gender Events'!$A75,'Official Medal Table'!$C:$C,'Each Gender Events'!L$1,'Official Medal Table'!$E:$E,"Mixed")*'Medal values'!$B$1/2
+ COUNTIFS('Official Medal Table'!$G:$G,'Each Gender Events'!$A75,'Official Medal Table'!$C:$C,'Each Gender Events'!L$1,'Official Medal Table'!$E:$E,"Mixed")*'Medal values'!$B$2/2
+ COUNTIFS('Official Medal Table'!$H:$H,'Each Gender Events'!$A75,'Official Medal Table'!$C:$C,'Each Gender Events'!L$1,'Official Medal Table'!$E:$E,"Mixed")*'Medal values'!$B$3/2
+ COUNTIFS('Official Medal Table'!$I:$I,'Each Gender Events'!$A75,'Official Medal Table'!$C:$C,'Each Gender Events'!L$1,'Official Medal Table'!$E:$E,"Mixed")*'Medal values'!$B$3/2</f>
        <v>0</v>
      </c>
      <c r="M75">
        <f>COUNTIFS('Official Medal Table'!$F:$F,'Each Gender Events'!$A75,'Official Medal Table'!$C:$C,'Each Gender Events'!M$1,'Official Medal Table'!$E:$E,'Each Gender Events'!M$2)*'Medal values'!$B$1
+ COUNTIFS('Official Medal Table'!$G:$G,'Each Gender Events'!$A75,'Official Medal Table'!$C:$C,'Each Gender Events'!M$1,'Official Medal Table'!$E:$E,'Each Gender Events'!M$2)*'Medal values'!$B$2
+ COUNTIFS('Official Medal Table'!$H:$H,'Each Gender Events'!$A75,'Official Medal Table'!$C:$C,'Each Gender Events'!M$1,'Official Medal Table'!$E:$E,'Each Gender Events'!M$2)*'Medal values'!$B$3
+ COUNTIFS('Official Medal Table'!$I:$I,'Each Gender Events'!$A75,'Official Medal Table'!$C:$C,'Each Gender Events'!M$1,'Official Medal Table'!$E:$E,'Each Gender Events'!M$2)*'Medal values'!$B$3
+ COUNTIFS('Official Medal Table'!$F:$F,'Each Gender Events'!$A75,'Official Medal Table'!$C:$C,'Each Gender Events'!M$1,'Official Medal Table'!$E:$E,"Mixed")*'Medal values'!$B$1/2
+ COUNTIFS('Official Medal Table'!$G:$G,'Each Gender Events'!$A75,'Official Medal Table'!$C:$C,'Each Gender Events'!M$1,'Official Medal Table'!$E:$E,"Mixed")*'Medal values'!$B$2/2
+ COUNTIFS('Official Medal Table'!$H:$H,'Each Gender Events'!$A75,'Official Medal Table'!$C:$C,'Each Gender Events'!M$1,'Official Medal Table'!$E:$E,"Mixed")*'Medal values'!$B$3/2
+ COUNTIFS('Official Medal Table'!$I:$I,'Each Gender Events'!$A75,'Official Medal Table'!$C:$C,'Each Gender Events'!M$1,'Official Medal Table'!$E:$E,"Mixed")*'Medal values'!$B$3/2</f>
        <v>0</v>
      </c>
      <c r="N75">
        <f>COUNTIFS('Official Medal Table'!$F:$F,'Each Gender Events'!$A75,'Official Medal Table'!$C:$C,'Each Gender Events'!N$1,'Official Medal Table'!$E:$E,'Each Gender Events'!N$2)*'Medal values'!$B$1
+ COUNTIFS('Official Medal Table'!$G:$G,'Each Gender Events'!$A75,'Official Medal Table'!$C:$C,'Each Gender Events'!N$1,'Official Medal Table'!$E:$E,'Each Gender Events'!N$2)*'Medal values'!$B$2
+ COUNTIFS('Official Medal Table'!$H:$H,'Each Gender Events'!$A75,'Official Medal Table'!$C:$C,'Each Gender Events'!N$1,'Official Medal Table'!$E:$E,'Each Gender Events'!N$2)*'Medal values'!$B$3
+ COUNTIFS('Official Medal Table'!$I:$I,'Each Gender Events'!$A75,'Official Medal Table'!$C:$C,'Each Gender Events'!N$1,'Official Medal Table'!$E:$E,'Each Gender Events'!N$2)*'Medal values'!$B$3
+ COUNTIFS('Official Medal Table'!$F:$F,'Each Gender Events'!$A75,'Official Medal Table'!$C:$C,'Each Gender Events'!N$1,'Official Medal Table'!$E:$E,"Mixed")*'Medal values'!$B$1/2
+ COUNTIFS('Official Medal Table'!$G:$G,'Each Gender Events'!$A75,'Official Medal Table'!$C:$C,'Each Gender Events'!N$1,'Official Medal Table'!$E:$E,"Mixed")*'Medal values'!$B$2/2
+ COUNTIFS('Official Medal Table'!$H:$H,'Each Gender Events'!$A75,'Official Medal Table'!$C:$C,'Each Gender Events'!N$1,'Official Medal Table'!$E:$E,"Mixed")*'Medal values'!$B$3/2
+ COUNTIFS('Official Medal Table'!$I:$I,'Each Gender Events'!$A75,'Official Medal Table'!$C:$C,'Each Gender Events'!N$1,'Official Medal Table'!$E:$E,"Mixed")*'Medal values'!$B$3/2</f>
        <v>1</v>
      </c>
      <c r="O75">
        <f>COUNTIFS('Official Medal Table'!$F:$F,'Each Gender Events'!$A75,'Official Medal Table'!$C:$C,'Each Gender Events'!O$1,'Official Medal Table'!$E:$E,'Each Gender Events'!O$2)*'Medal values'!$B$1
+ COUNTIFS('Official Medal Table'!$G:$G,'Each Gender Events'!$A75,'Official Medal Table'!$C:$C,'Each Gender Events'!O$1,'Official Medal Table'!$E:$E,'Each Gender Events'!O$2)*'Medal values'!$B$2
+ COUNTIFS('Official Medal Table'!$H:$H,'Each Gender Events'!$A75,'Official Medal Table'!$C:$C,'Each Gender Events'!O$1,'Official Medal Table'!$E:$E,'Each Gender Events'!O$2)*'Medal values'!$B$3
+ COUNTIFS('Official Medal Table'!$I:$I,'Each Gender Events'!$A75,'Official Medal Table'!$C:$C,'Each Gender Events'!O$1,'Official Medal Table'!$E:$E,'Each Gender Events'!O$2)*'Medal values'!$B$3
+ COUNTIFS('Official Medal Table'!$F:$F,'Each Gender Events'!$A75,'Official Medal Table'!$C:$C,'Each Gender Events'!O$1,'Official Medal Table'!$E:$E,"Mixed")*'Medal values'!$B$1/2
+ COUNTIFS('Official Medal Table'!$G:$G,'Each Gender Events'!$A75,'Official Medal Table'!$C:$C,'Each Gender Events'!O$1,'Official Medal Table'!$E:$E,"Mixed")*'Medal values'!$B$2/2
+ COUNTIFS('Official Medal Table'!$H:$H,'Each Gender Events'!$A75,'Official Medal Table'!$C:$C,'Each Gender Events'!O$1,'Official Medal Table'!$E:$E,"Mixed")*'Medal values'!$B$3/2
+ COUNTIFS('Official Medal Table'!$I:$I,'Each Gender Events'!$A75,'Official Medal Table'!$C:$C,'Each Gender Events'!O$1,'Official Medal Table'!$E:$E,"Mixed")*'Medal values'!$B$3/2</f>
        <v>0</v>
      </c>
      <c r="P75">
        <f>COUNTIFS('Official Medal Table'!$F:$F,'Each Gender Events'!$A75,'Official Medal Table'!$C:$C,'Each Gender Events'!P$1,'Official Medal Table'!$E:$E,'Each Gender Events'!P$2)*'Medal values'!$B$1
+ COUNTIFS('Official Medal Table'!$G:$G,'Each Gender Events'!$A75,'Official Medal Table'!$C:$C,'Each Gender Events'!P$1,'Official Medal Table'!$E:$E,'Each Gender Events'!P$2)*'Medal values'!$B$2
+ COUNTIFS('Official Medal Table'!$H:$H,'Each Gender Events'!$A75,'Official Medal Table'!$C:$C,'Each Gender Events'!P$1,'Official Medal Table'!$E:$E,'Each Gender Events'!P$2)*'Medal values'!$B$3
+ COUNTIFS('Official Medal Table'!$I:$I,'Each Gender Events'!$A75,'Official Medal Table'!$C:$C,'Each Gender Events'!P$1,'Official Medal Table'!$E:$E,'Each Gender Events'!P$2)*'Medal values'!$B$3
+ COUNTIFS('Official Medal Table'!$F:$F,'Each Gender Events'!$A75,'Official Medal Table'!$C:$C,'Each Gender Events'!P$1,'Official Medal Table'!$E:$E,"Mixed")*'Medal values'!$B$1/2
+ COUNTIFS('Official Medal Table'!$G:$G,'Each Gender Events'!$A75,'Official Medal Table'!$C:$C,'Each Gender Events'!P$1,'Official Medal Table'!$E:$E,"Mixed")*'Medal values'!$B$2/2
+ COUNTIFS('Official Medal Table'!$H:$H,'Each Gender Events'!$A75,'Official Medal Table'!$C:$C,'Each Gender Events'!P$1,'Official Medal Table'!$E:$E,"Mixed")*'Medal values'!$B$3/2
+ COUNTIFS('Official Medal Table'!$I:$I,'Each Gender Events'!$A75,'Official Medal Table'!$C:$C,'Each Gender Events'!P$1,'Official Medal Table'!$E:$E,"Mixed")*'Medal values'!$B$3/2</f>
        <v>0</v>
      </c>
      <c r="Q75">
        <f>COUNTIFS('Official Medal Table'!$F:$F,'Each Gender Events'!$A75,'Official Medal Table'!$C:$C,'Each Gender Events'!Q$1,'Official Medal Table'!$E:$E,'Each Gender Events'!Q$2)*'Medal values'!$B$1
+ COUNTIFS('Official Medal Table'!$G:$G,'Each Gender Events'!$A75,'Official Medal Table'!$C:$C,'Each Gender Events'!Q$1,'Official Medal Table'!$E:$E,'Each Gender Events'!Q$2)*'Medal values'!$B$2
+ COUNTIFS('Official Medal Table'!$H:$H,'Each Gender Events'!$A75,'Official Medal Table'!$C:$C,'Each Gender Events'!Q$1,'Official Medal Table'!$E:$E,'Each Gender Events'!Q$2)*'Medal values'!$B$3
+ COUNTIFS('Official Medal Table'!$I:$I,'Each Gender Events'!$A75,'Official Medal Table'!$C:$C,'Each Gender Events'!Q$1,'Official Medal Table'!$E:$E,'Each Gender Events'!Q$2)*'Medal values'!$B$3
+ COUNTIFS('Official Medal Table'!$F:$F,'Each Gender Events'!$A75,'Official Medal Table'!$C:$C,'Each Gender Events'!Q$1,'Official Medal Table'!$E:$E,"Mixed")*'Medal values'!$B$1/2
+ COUNTIFS('Official Medal Table'!$G:$G,'Each Gender Events'!$A75,'Official Medal Table'!$C:$C,'Each Gender Events'!Q$1,'Official Medal Table'!$E:$E,"Mixed")*'Medal values'!$B$2/2
+ COUNTIFS('Official Medal Table'!$H:$H,'Each Gender Events'!$A75,'Official Medal Table'!$C:$C,'Each Gender Events'!Q$1,'Official Medal Table'!$E:$E,"Mixed")*'Medal values'!$B$3/2
+ COUNTIFS('Official Medal Table'!$I:$I,'Each Gender Events'!$A75,'Official Medal Table'!$C:$C,'Each Gender Events'!Q$1,'Official Medal Table'!$E:$E,"Mixed")*'Medal values'!$B$3/2</f>
        <v>0</v>
      </c>
      <c r="R75">
        <f>COUNTIFS('Official Medal Table'!$F:$F,'Each Gender Events'!$A75,'Official Medal Table'!$C:$C,'Each Gender Events'!R$1,'Official Medal Table'!$E:$E,'Each Gender Events'!R$2)*'Medal values'!$B$1
+ COUNTIFS('Official Medal Table'!$G:$G,'Each Gender Events'!$A75,'Official Medal Table'!$C:$C,'Each Gender Events'!R$1,'Official Medal Table'!$E:$E,'Each Gender Events'!R$2)*'Medal values'!$B$2
+ COUNTIFS('Official Medal Table'!$H:$H,'Each Gender Events'!$A75,'Official Medal Table'!$C:$C,'Each Gender Events'!R$1,'Official Medal Table'!$E:$E,'Each Gender Events'!R$2)*'Medal values'!$B$3
+ COUNTIFS('Official Medal Table'!$I:$I,'Each Gender Events'!$A75,'Official Medal Table'!$C:$C,'Each Gender Events'!R$1,'Official Medal Table'!$E:$E,'Each Gender Events'!R$2)*'Medal values'!$B$3
+ COUNTIFS('Official Medal Table'!$F:$F,'Each Gender Events'!$A75,'Official Medal Table'!$C:$C,'Each Gender Events'!R$1,'Official Medal Table'!$E:$E,"Mixed")*'Medal values'!$B$1/2
+ COUNTIFS('Official Medal Table'!$G:$G,'Each Gender Events'!$A75,'Official Medal Table'!$C:$C,'Each Gender Events'!R$1,'Official Medal Table'!$E:$E,"Mixed")*'Medal values'!$B$2/2
+ COUNTIFS('Official Medal Table'!$H:$H,'Each Gender Events'!$A75,'Official Medal Table'!$C:$C,'Each Gender Events'!R$1,'Official Medal Table'!$E:$E,"Mixed")*'Medal values'!$B$3/2
+ COUNTIFS('Official Medal Table'!$I:$I,'Each Gender Events'!$A75,'Official Medal Table'!$C:$C,'Each Gender Events'!R$1,'Official Medal Table'!$E:$E,"Mixed")*'Medal values'!$B$3/2</f>
        <v>0</v>
      </c>
      <c r="S75">
        <f>COUNTIFS('Official Medal Table'!$F:$F,'Each Gender Events'!$A75,'Official Medal Table'!$C:$C,'Each Gender Events'!S$1,'Official Medal Table'!$E:$E,'Each Gender Events'!S$2)*'Medal values'!$B$1
+ COUNTIFS('Official Medal Table'!$G:$G,'Each Gender Events'!$A75,'Official Medal Table'!$C:$C,'Each Gender Events'!S$1,'Official Medal Table'!$E:$E,'Each Gender Events'!S$2)*'Medal values'!$B$2
+ COUNTIFS('Official Medal Table'!$H:$H,'Each Gender Events'!$A75,'Official Medal Table'!$C:$C,'Each Gender Events'!S$1,'Official Medal Table'!$E:$E,'Each Gender Events'!S$2)*'Medal values'!$B$3
+ COUNTIFS('Official Medal Table'!$I:$I,'Each Gender Events'!$A75,'Official Medal Table'!$C:$C,'Each Gender Events'!S$1,'Official Medal Table'!$E:$E,'Each Gender Events'!S$2)*'Medal values'!$B$3
+ COUNTIFS('Official Medal Table'!$F:$F,'Each Gender Events'!$A75,'Official Medal Table'!$C:$C,'Each Gender Events'!S$1,'Official Medal Table'!$E:$E,"Mixed")*'Medal values'!$B$1/2
+ COUNTIFS('Official Medal Table'!$G:$G,'Each Gender Events'!$A75,'Official Medal Table'!$C:$C,'Each Gender Events'!S$1,'Official Medal Table'!$E:$E,"Mixed")*'Medal values'!$B$2/2
+ COUNTIFS('Official Medal Table'!$H:$H,'Each Gender Events'!$A75,'Official Medal Table'!$C:$C,'Each Gender Events'!S$1,'Official Medal Table'!$E:$E,"Mixed")*'Medal values'!$B$3/2
+ COUNTIFS('Official Medal Table'!$I:$I,'Each Gender Events'!$A75,'Official Medal Table'!$C:$C,'Each Gender Events'!S$1,'Official Medal Table'!$E:$E,"Mixed")*'Medal values'!$B$3/2</f>
        <v>0</v>
      </c>
      <c r="T75">
        <f>COUNTIFS('Official Medal Table'!$F:$F,'Each Gender Events'!$A75,'Official Medal Table'!$C:$C,'Each Gender Events'!T$1,'Official Medal Table'!$E:$E,'Each Gender Events'!T$2)*'Medal values'!$B$1
+ COUNTIFS('Official Medal Table'!$G:$G,'Each Gender Events'!$A75,'Official Medal Table'!$C:$C,'Each Gender Events'!T$1,'Official Medal Table'!$E:$E,'Each Gender Events'!T$2)*'Medal values'!$B$2
+ COUNTIFS('Official Medal Table'!$H:$H,'Each Gender Events'!$A75,'Official Medal Table'!$C:$C,'Each Gender Events'!T$1,'Official Medal Table'!$E:$E,'Each Gender Events'!T$2)*'Medal values'!$B$3
+ COUNTIFS('Official Medal Table'!$I:$I,'Each Gender Events'!$A75,'Official Medal Table'!$C:$C,'Each Gender Events'!T$1,'Official Medal Table'!$E:$E,'Each Gender Events'!T$2)*'Medal values'!$B$3
+ COUNTIFS('Official Medal Table'!$F:$F,'Each Gender Events'!$A75,'Official Medal Table'!$C:$C,'Each Gender Events'!T$1,'Official Medal Table'!$E:$E,"Mixed")*'Medal values'!$B$1/2
+ COUNTIFS('Official Medal Table'!$G:$G,'Each Gender Events'!$A75,'Official Medal Table'!$C:$C,'Each Gender Events'!T$1,'Official Medal Table'!$E:$E,"Mixed")*'Medal values'!$B$2/2
+ COUNTIFS('Official Medal Table'!$H:$H,'Each Gender Events'!$A75,'Official Medal Table'!$C:$C,'Each Gender Events'!T$1,'Official Medal Table'!$E:$E,"Mixed")*'Medal values'!$B$3/2
+ COUNTIFS('Official Medal Table'!$I:$I,'Each Gender Events'!$A75,'Official Medal Table'!$C:$C,'Each Gender Events'!T$1,'Official Medal Table'!$E:$E,"Mixed")*'Medal values'!$B$3/2</f>
        <v>0</v>
      </c>
      <c r="U75">
        <f>COUNTIFS('Official Medal Table'!$F:$F,'Each Gender Events'!$A75,'Official Medal Table'!$C:$C,'Each Gender Events'!U$1,'Official Medal Table'!$E:$E,'Each Gender Events'!U$2)*'Medal values'!$B$1
+ COUNTIFS('Official Medal Table'!$G:$G,'Each Gender Events'!$A75,'Official Medal Table'!$C:$C,'Each Gender Events'!U$1,'Official Medal Table'!$E:$E,'Each Gender Events'!U$2)*'Medal values'!$B$2
+ COUNTIFS('Official Medal Table'!$H:$H,'Each Gender Events'!$A75,'Official Medal Table'!$C:$C,'Each Gender Events'!U$1,'Official Medal Table'!$E:$E,'Each Gender Events'!U$2)*'Medal values'!$B$3
+ COUNTIFS('Official Medal Table'!$I:$I,'Each Gender Events'!$A75,'Official Medal Table'!$C:$C,'Each Gender Events'!U$1,'Official Medal Table'!$E:$E,'Each Gender Events'!U$2)*'Medal values'!$B$3
+ COUNTIFS('Official Medal Table'!$F:$F,'Each Gender Events'!$A75,'Official Medal Table'!$C:$C,'Each Gender Events'!U$1,'Official Medal Table'!$E:$E,"Mixed")*'Medal values'!$B$1/2
+ COUNTIFS('Official Medal Table'!$G:$G,'Each Gender Events'!$A75,'Official Medal Table'!$C:$C,'Each Gender Events'!U$1,'Official Medal Table'!$E:$E,"Mixed")*'Medal values'!$B$2/2
+ COUNTIFS('Official Medal Table'!$H:$H,'Each Gender Events'!$A75,'Official Medal Table'!$C:$C,'Each Gender Events'!U$1,'Official Medal Table'!$E:$E,"Mixed")*'Medal values'!$B$3/2
+ COUNTIFS('Official Medal Table'!$I:$I,'Each Gender Events'!$A75,'Official Medal Table'!$C:$C,'Each Gender Events'!U$1,'Official Medal Table'!$E:$E,"Mixed")*'Medal values'!$B$3/2</f>
        <v>0</v>
      </c>
      <c r="V75">
        <f>COUNTIFS('Official Medal Table'!$F:$F,'Each Gender Events'!$A75,'Official Medal Table'!$C:$C,'Each Gender Events'!V$1,'Official Medal Table'!$E:$E,'Each Gender Events'!V$2)*'Medal values'!$B$1
+ COUNTIFS('Official Medal Table'!$G:$G,'Each Gender Events'!$A75,'Official Medal Table'!$C:$C,'Each Gender Events'!V$1,'Official Medal Table'!$E:$E,'Each Gender Events'!V$2)*'Medal values'!$B$2
+ COUNTIFS('Official Medal Table'!$H:$H,'Each Gender Events'!$A75,'Official Medal Table'!$C:$C,'Each Gender Events'!V$1,'Official Medal Table'!$E:$E,'Each Gender Events'!V$2)*'Medal values'!$B$3
+ COUNTIFS('Official Medal Table'!$I:$I,'Each Gender Events'!$A75,'Official Medal Table'!$C:$C,'Each Gender Events'!V$1,'Official Medal Table'!$E:$E,'Each Gender Events'!V$2)*'Medal values'!$B$3
+ COUNTIFS('Official Medal Table'!$F:$F,'Each Gender Events'!$A75,'Official Medal Table'!$C:$C,'Each Gender Events'!V$1,'Official Medal Table'!$E:$E,"Mixed")*'Medal values'!$B$1/2
+ COUNTIFS('Official Medal Table'!$G:$G,'Each Gender Events'!$A75,'Official Medal Table'!$C:$C,'Each Gender Events'!V$1,'Official Medal Table'!$E:$E,"Mixed")*'Medal values'!$B$2/2
+ COUNTIFS('Official Medal Table'!$H:$H,'Each Gender Events'!$A75,'Official Medal Table'!$C:$C,'Each Gender Events'!V$1,'Official Medal Table'!$E:$E,"Mixed")*'Medal values'!$B$3/2
+ COUNTIFS('Official Medal Table'!$I:$I,'Each Gender Events'!$A75,'Official Medal Table'!$C:$C,'Each Gender Events'!V$1,'Official Medal Table'!$E:$E,"Mixed")*'Medal values'!$B$3/2</f>
        <v>0</v>
      </c>
      <c r="W75">
        <f>COUNTIFS('Official Medal Table'!$F:$F,'Each Gender Events'!$A75,'Official Medal Table'!$C:$C,'Each Gender Events'!W$1,'Official Medal Table'!$E:$E,'Each Gender Events'!W$2)*'Medal values'!$B$1
+ COUNTIFS('Official Medal Table'!$G:$G,'Each Gender Events'!$A75,'Official Medal Table'!$C:$C,'Each Gender Events'!W$1,'Official Medal Table'!$E:$E,'Each Gender Events'!W$2)*'Medal values'!$B$2
+ COUNTIFS('Official Medal Table'!$H:$H,'Each Gender Events'!$A75,'Official Medal Table'!$C:$C,'Each Gender Events'!W$1,'Official Medal Table'!$E:$E,'Each Gender Events'!W$2)*'Medal values'!$B$3
+ COUNTIFS('Official Medal Table'!$I:$I,'Each Gender Events'!$A75,'Official Medal Table'!$C:$C,'Each Gender Events'!W$1,'Official Medal Table'!$E:$E,'Each Gender Events'!W$2)*'Medal values'!$B$3
+ COUNTIFS('Official Medal Table'!$F:$F,'Each Gender Events'!$A75,'Official Medal Table'!$C:$C,'Each Gender Events'!W$1,'Official Medal Table'!$E:$E,"Mixed")*'Medal values'!$B$1/2
+ COUNTIFS('Official Medal Table'!$G:$G,'Each Gender Events'!$A75,'Official Medal Table'!$C:$C,'Each Gender Events'!W$1,'Official Medal Table'!$E:$E,"Mixed")*'Medal values'!$B$2/2
+ COUNTIFS('Official Medal Table'!$H:$H,'Each Gender Events'!$A75,'Official Medal Table'!$C:$C,'Each Gender Events'!W$1,'Official Medal Table'!$E:$E,"Mixed")*'Medal values'!$B$3/2
+ COUNTIFS('Official Medal Table'!$I:$I,'Each Gender Events'!$A75,'Official Medal Table'!$C:$C,'Each Gender Events'!W$1,'Official Medal Table'!$E:$E,"Mixed")*'Medal values'!$B$3/2</f>
        <v>0</v>
      </c>
      <c r="X75">
        <f>COUNTIFS('Official Medal Table'!$F:$F,'Each Gender Events'!$A75,'Official Medal Table'!$C:$C,'Each Gender Events'!X$1,'Official Medal Table'!$E:$E,'Each Gender Events'!X$2)*'Medal values'!$B$1
+ COUNTIFS('Official Medal Table'!$G:$G,'Each Gender Events'!$A75,'Official Medal Table'!$C:$C,'Each Gender Events'!X$1,'Official Medal Table'!$E:$E,'Each Gender Events'!X$2)*'Medal values'!$B$2
+ COUNTIFS('Official Medal Table'!$H:$H,'Each Gender Events'!$A75,'Official Medal Table'!$C:$C,'Each Gender Events'!X$1,'Official Medal Table'!$E:$E,'Each Gender Events'!X$2)*'Medal values'!$B$3
+ COUNTIFS('Official Medal Table'!$I:$I,'Each Gender Events'!$A75,'Official Medal Table'!$C:$C,'Each Gender Events'!X$1,'Official Medal Table'!$E:$E,'Each Gender Events'!X$2)*'Medal values'!$B$3
+ COUNTIFS('Official Medal Table'!$F:$F,'Each Gender Events'!$A75,'Official Medal Table'!$C:$C,'Each Gender Events'!X$1,'Official Medal Table'!$E:$E,"Mixed")*'Medal values'!$B$1/2
+ COUNTIFS('Official Medal Table'!$G:$G,'Each Gender Events'!$A75,'Official Medal Table'!$C:$C,'Each Gender Events'!X$1,'Official Medal Table'!$E:$E,"Mixed")*'Medal values'!$B$2/2
+ COUNTIFS('Official Medal Table'!$H:$H,'Each Gender Events'!$A75,'Official Medal Table'!$C:$C,'Each Gender Events'!X$1,'Official Medal Table'!$E:$E,"Mixed")*'Medal values'!$B$3/2
+ COUNTIFS('Official Medal Table'!$I:$I,'Each Gender Events'!$A75,'Official Medal Table'!$C:$C,'Each Gender Events'!X$1,'Official Medal Table'!$E:$E,"Mixed")*'Medal values'!$B$3/2</f>
        <v>0</v>
      </c>
      <c r="Y75">
        <f>COUNTIFS('Official Medal Table'!$F:$F,'Each Gender Events'!$A75,'Official Medal Table'!$C:$C,'Each Gender Events'!Y$1,'Official Medal Table'!$E:$E,'Each Gender Events'!Y$2)*'Medal values'!$B$1
+ COUNTIFS('Official Medal Table'!$G:$G,'Each Gender Events'!$A75,'Official Medal Table'!$C:$C,'Each Gender Events'!Y$1,'Official Medal Table'!$E:$E,'Each Gender Events'!Y$2)*'Medal values'!$B$2
+ COUNTIFS('Official Medal Table'!$H:$H,'Each Gender Events'!$A75,'Official Medal Table'!$C:$C,'Each Gender Events'!Y$1,'Official Medal Table'!$E:$E,'Each Gender Events'!Y$2)*'Medal values'!$B$3
+ COUNTIFS('Official Medal Table'!$I:$I,'Each Gender Events'!$A75,'Official Medal Table'!$C:$C,'Each Gender Events'!Y$1,'Official Medal Table'!$E:$E,'Each Gender Events'!Y$2)*'Medal values'!$B$3
+ COUNTIFS('Official Medal Table'!$F:$F,'Each Gender Events'!$A75,'Official Medal Table'!$C:$C,'Each Gender Events'!Y$1,'Official Medal Table'!$E:$E,"Mixed")*'Medal values'!$B$1/2
+ COUNTIFS('Official Medal Table'!$G:$G,'Each Gender Events'!$A75,'Official Medal Table'!$C:$C,'Each Gender Events'!Y$1,'Official Medal Table'!$E:$E,"Mixed")*'Medal values'!$B$2/2
+ COUNTIFS('Official Medal Table'!$H:$H,'Each Gender Events'!$A75,'Official Medal Table'!$C:$C,'Each Gender Events'!Y$1,'Official Medal Table'!$E:$E,"Mixed")*'Medal values'!$B$3/2
+ COUNTIFS('Official Medal Table'!$I:$I,'Each Gender Events'!$A75,'Official Medal Table'!$C:$C,'Each Gender Events'!Y$1,'Official Medal Table'!$E:$E,"Mixed")*'Medal values'!$B$3/2</f>
        <v>0</v>
      </c>
      <c r="Z75">
        <f>COUNTIFS('Official Medal Table'!$F:$F,'Each Gender Events'!$A75,'Official Medal Table'!$C:$C,'Each Gender Events'!Z$1,'Official Medal Table'!$E:$E,'Each Gender Events'!Z$2)*'Medal values'!$B$1
+ COUNTIFS('Official Medal Table'!$G:$G,'Each Gender Events'!$A75,'Official Medal Table'!$C:$C,'Each Gender Events'!Z$1,'Official Medal Table'!$E:$E,'Each Gender Events'!Z$2)*'Medal values'!$B$2
+ COUNTIFS('Official Medal Table'!$H:$H,'Each Gender Events'!$A75,'Official Medal Table'!$C:$C,'Each Gender Events'!Z$1,'Official Medal Table'!$E:$E,'Each Gender Events'!Z$2)*'Medal values'!$B$3
+ COUNTIFS('Official Medal Table'!$I:$I,'Each Gender Events'!$A75,'Official Medal Table'!$C:$C,'Each Gender Events'!Z$1,'Official Medal Table'!$E:$E,'Each Gender Events'!Z$2)*'Medal values'!$B$3
+ COUNTIFS('Official Medal Table'!$F:$F,'Each Gender Events'!$A75,'Official Medal Table'!$C:$C,'Each Gender Events'!Z$1,'Official Medal Table'!$E:$E,"Mixed")*'Medal values'!$B$1/2
+ COUNTIFS('Official Medal Table'!$G:$G,'Each Gender Events'!$A75,'Official Medal Table'!$C:$C,'Each Gender Events'!Z$1,'Official Medal Table'!$E:$E,"Mixed")*'Medal values'!$B$2/2
+ COUNTIFS('Official Medal Table'!$H:$H,'Each Gender Events'!$A75,'Official Medal Table'!$C:$C,'Each Gender Events'!Z$1,'Official Medal Table'!$E:$E,"Mixed")*'Medal values'!$B$3/2
+ COUNTIFS('Official Medal Table'!$I:$I,'Each Gender Events'!$A75,'Official Medal Table'!$C:$C,'Each Gender Events'!Z$1,'Official Medal Table'!$E:$E,"Mixed")*'Medal values'!$B$3/2</f>
        <v>0</v>
      </c>
      <c r="AA75">
        <f>COUNTIFS('Official Medal Table'!$F:$F,'Each Gender Events'!$A75,'Official Medal Table'!$C:$C,'Each Gender Events'!AA$1,'Official Medal Table'!$E:$E,'Each Gender Events'!AA$2)*'Medal values'!$B$1
+ COUNTIFS('Official Medal Table'!$G:$G,'Each Gender Events'!$A75,'Official Medal Table'!$C:$C,'Each Gender Events'!AA$1,'Official Medal Table'!$E:$E,'Each Gender Events'!AA$2)*'Medal values'!$B$2
+ COUNTIFS('Official Medal Table'!$H:$H,'Each Gender Events'!$A75,'Official Medal Table'!$C:$C,'Each Gender Events'!AA$1,'Official Medal Table'!$E:$E,'Each Gender Events'!AA$2)*'Medal values'!$B$3
+ COUNTIFS('Official Medal Table'!$I:$I,'Each Gender Events'!$A75,'Official Medal Table'!$C:$C,'Each Gender Events'!AA$1,'Official Medal Table'!$E:$E,'Each Gender Events'!AA$2)*'Medal values'!$B$3
+ COUNTIFS('Official Medal Table'!$F:$F,'Each Gender Events'!$A75,'Official Medal Table'!$C:$C,'Each Gender Events'!AA$1,'Official Medal Table'!$E:$E,"Mixed")*'Medal values'!$B$1/2
+ COUNTIFS('Official Medal Table'!$G:$G,'Each Gender Events'!$A75,'Official Medal Table'!$C:$C,'Each Gender Events'!AA$1,'Official Medal Table'!$E:$E,"Mixed")*'Medal values'!$B$2/2
+ COUNTIFS('Official Medal Table'!$H:$H,'Each Gender Events'!$A75,'Official Medal Table'!$C:$C,'Each Gender Events'!AA$1,'Official Medal Table'!$E:$E,"Mixed")*'Medal values'!$B$3/2
+ COUNTIFS('Official Medal Table'!$I:$I,'Each Gender Events'!$A75,'Official Medal Table'!$C:$C,'Each Gender Events'!AA$1,'Official Medal Table'!$E:$E,"Mixed")*'Medal values'!$B$3/2</f>
        <v>0</v>
      </c>
      <c r="AB75">
        <f>COUNTIFS('Official Medal Table'!$F:$F,'Each Gender Events'!$A75,'Official Medal Table'!$C:$C,'Each Gender Events'!AB$1,'Official Medal Table'!$E:$E,'Each Gender Events'!AB$2)*'Medal values'!$B$1
+ COUNTIFS('Official Medal Table'!$G:$G,'Each Gender Events'!$A75,'Official Medal Table'!$C:$C,'Each Gender Events'!AB$1,'Official Medal Table'!$E:$E,'Each Gender Events'!AB$2)*'Medal values'!$B$2
+ COUNTIFS('Official Medal Table'!$H:$H,'Each Gender Events'!$A75,'Official Medal Table'!$C:$C,'Each Gender Events'!AB$1,'Official Medal Table'!$E:$E,'Each Gender Events'!AB$2)*'Medal values'!$B$3
+ COUNTIFS('Official Medal Table'!$I:$I,'Each Gender Events'!$A75,'Official Medal Table'!$C:$C,'Each Gender Events'!AB$1,'Official Medal Table'!$E:$E,'Each Gender Events'!AB$2)*'Medal values'!$B$3
+ COUNTIFS('Official Medal Table'!$F:$F,'Each Gender Events'!$A75,'Official Medal Table'!$C:$C,'Each Gender Events'!AB$1,'Official Medal Table'!$E:$E,"Mixed")*'Medal values'!$B$1/2
+ COUNTIFS('Official Medal Table'!$G:$G,'Each Gender Events'!$A75,'Official Medal Table'!$C:$C,'Each Gender Events'!AB$1,'Official Medal Table'!$E:$E,"Mixed")*'Medal values'!$B$2/2
+ COUNTIFS('Official Medal Table'!$H:$H,'Each Gender Events'!$A75,'Official Medal Table'!$C:$C,'Each Gender Events'!AB$1,'Official Medal Table'!$E:$E,"Mixed")*'Medal values'!$B$3/2
+ COUNTIFS('Official Medal Table'!$I:$I,'Each Gender Events'!$A75,'Official Medal Table'!$C:$C,'Each Gender Events'!AB$1,'Official Medal Table'!$E:$E,"Mixed")*'Medal values'!$B$3/2</f>
        <v>0</v>
      </c>
      <c r="AC75">
        <f>COUNTIFS('Official Medal Table'!$F:$F,'Each Gender Events'!$A75,'Official Medal Table'!$C:$C,'Each Gender Events'!AC$1,'Official Medal Table'!$E:$E,'Each Gender Events'!AC$2)*'Medal values'!$B$1
+ COUNTIFS('Official Medal Table'!$G:$G,'Each Gender Events'!$A75,'Official Medal Table'!$C:$C,'Each Gender Events'!AC$1,'Official Medal Table'!$E:$E,'Each Gender Events'!AC$2)*'Medal values'!$B$2
+ COUNTIFS('Official Medal Table'!$H:$H,'Each Gender Events'!$A75,'Official Medal Table'!$C:$C,'Each Gender Events'!AC$1,'Official Medal Table'!$E:$E,'Each Gender Events'!AC$2)*'Medal values'!$B$3
+ COUNTIFS('Official Medal Table'!$I:$I,'Each Gender Events'!$A75,'Official Medal Table'!$C:$C,'Each Gender Events'!AC$1,'Official Medal Table'!$E:$E,'Each Gender Events'!AC$2)*'Medal values'!$B$3
+ COUNTIFS('Official Medal Table'!$F:$F,'Each Gender Events'!$A75,'Official Medal Table'!$C:$C,'Each Gender Events'!AC$1,'Official Medal Table'!$E:$E,"Mixed")*'Medal values'!$B$1/2
+ COUNTIFS('Official Medal Table'!$G:$G,'Each Gender Events'!$A75,'Official Medal Table'!$C:$C,'Each Gender Events'!AC$1,'Official Medal Table'!$E:$E,"Mixed")*'Medal values'!$B$2/2
+ COUNTIFS('Official Medal Table'!$H:$H,'Each Gender Events'!$A75,'Official Medal Table'!$C:$C,'Each Gender Events'!AC$1,'Official Medal Table'!$E:$E,"Mixed")*'Medal values'!$B$3/2
+ COUNTIFS('Official Medal Table'!$I:$I,'Each Gender Events'!$A75,'Official Medal Table'!$C:$C,'Each Gender Events'!AC$1,'Official Medal Table'!$E:$E,"Mixed")*'Medal values'!$B$3/2</f>
        <v>0</v>
      </c>
      <c r="AD75">
        <f>COUNTIFS('Official Medal Table'!$F:$F,'Each Gender Events'!$A75,'Official Medal Table'!$C:$C,'Each Gender Events'!AD$1,'Official Medal Table'!$E:$E,'Each Gender Events'!AD$2)*'Medal values'!$B$1
+ COUNTIFS('Official Medal Table'!$G:$G,'Each Gender Events'!$A75,'Official Medal Table'!$C:$C,'Each Gender Events'!AD$1,'Official Medal Table'!$E:$E,'Each Gender Events'!AD$2)*'Medal values'!$B$2
+ COUNTIFS('Official Medal Table'!$H:$H,'Each Gender Events'!$A75,'Official Medal Table'!$C:$C,'Each Gender Events'!AD$1,'Official Medal Table'!$E:$E,'Each Gender Events'!AD$2)*'Medal values'!$B$3
+ COUNTIFS('Official Medal Table'!$I:$I,'Each Gender Events'!$A75,'Official Medal Table'!$C:$C,'Each Gender Events'!AD$1,'Official Medal Table'!$E:$E,'Each Gender Events'!AD$2)*'Medal values'!$B$3
+ COUNTIFS('Official Medal Table'!$F:$F,'Each Gender Events'!$A75,'Official Medal Table'!$C:$C,'Each Gender Events'!AD$1,'Official Medal Table'!$E:$E,"Mixed")*'Medal values'!$B$1/2
+ COUNTIFS('Official Medal Table'!$G:$G,'Each Gender Events'!$A75,'Official Medal Table'!$C:$C,'Each Gender Events'!AD$1,'Official Medal Table'!$E:$E,"Mixed")*'Medal values'!$B$2/2
+ COUNTIFS('Official Medal Table'!$H:$H,'Each Gender Events'!$A75,'Official Medal Table'!$C:$C,'Each Gender Events'!AD$1,'Official Medal Table'!$E:$E,"Mixed")*'Medal values'!$B$3/2
+ COUNTIFS('Official Medal Table'!$I:$I,'Each Gender Events'!$A75,'Official Medal Table'!$C:$C,'Each Gender Events'!AD$1,'Official Medal Table'!$E:$E,"Mixed")*'Medal values'!$B$3/2</f>
        <v>0</v>
      </c>
      <c r="AE75">
        <f>COUNTIFS('Official Medal Table'!$F:$F,'Each Gender Events'!$A75,'Official Medal Table'!$C:$C,'Each Gender Events'!AE$1,'Official Medal Table'!$E:$E,'Each Gender Events'!AE$2)*'Medal values'!$B$1
+ COUNTIFS('Official Medal Table'!$G:$G,'Each Gender Events'!$A75,'Official Medal Table'!$C:$C,'Each Gender Events'!AE$1,'Official Medal Table'!$E:$E,'Each Gender Events'!AE$2)*'Medal values'!$B$2
+ COUNTIFS('Official Medal Table'!$H:$H,'Each Gender Events'!$A75,'Official Medal Table'!$C:$C,'Each Gender Events'!AE$1,'Official Medal Table'!$E:$E,'Each Gender Events'!AE$2)*'Medal values'!$B$3
+ COUNTIFS('Official Medal Table'!$I:$I,'Each Gender Events'!$A75,'Official Medal Table'!$C:$C,'Each Gender Events'!AE$1,'Official Medal Table'!$E:$E,'Each Gender Events'!AE$2)*'Medal values'!$B$3
+ COUNTIFS('Official Medal Table'!$F:$F,'Each Gender Events'!$A75,'Official Medal Table'!$C:$C,'Each Gender Events'!AE$1,'Official Medal Table'!$E:$E,"Mixed")*'Medal values'!$B$1/2
+ COUNTIFS('Official Medal Table'!$G:$G,'Each Gender Events'!$A75,'Official Medal Table'!$C:$C,'Each Gender Events'!AE$1,'Official Medal Table'!$E:$E,"Mixed")*'Medal values'!$B$2/2
+ COUNTIFS('Official Medal Table'!$H:$H,'Each Gender Events'!$A75,'Official Medal Table'!$C:$C,'Each Gender Events'!AE$1,'Official Medal Table'!$E:$E,"Mixed")*'Medal values'!$B$3/2
+ COUNTIFS('Official Medal Table'!$I:$I,'Each Gender Events'!$A75,'Official Medal Table'!$C:$C,'Each Gender Events'!AE$1,'Official Medal Table'!$E:$E,"Mixed")*'Medal values'!$B$3/2</f>
        <v>0</v>
      </c>
      <c r="AF75">
        <f>COUNTIFS('Official Medal Table'!$F:$F,'Each Gender Events'!$A75,'Official Medal Table'!$C:$C,'Each Gender Events'!AF$1,'Official Medal Table'!$E:$E,'Each Gender Events'!AF$2)*'Medal values'!$B$1
+ COUNTIFS('Official Medal Table'!$G:$G,'Each Gender Events'!$A75,'Official Medal Table'!$C:$C,'Each Gender Events'!AF$1,'Official Medal Table'!$E:$E,'Each Gender Events'!AF$2)*'Medal values'!$B$2
+ COUNTIFS('Official Medal Table'!$H:$H,'Each Gender Events'!$A75,'Official Medal Table'!$C:$C,'Each Gender Events'!AF$1,'Official Medal Table'!$E:$E,'Each Gender Events'!AF$2)*'Medal values'!$B$3
+ COUNTIFS('Official Medal Table'!$I:$I,'Each Gender Events'!$A75,'Official Medal Table'!$C:$C,'Each Gender Events'!AF$1,'Official Medal Table'!$E:$E,'Each Gender Events'!AF$2)*'Medal values'!$B$3
+ COUNTIFS('Official Medal Table'!$F:$F,'Each Gender Events'!$A75,'Official Medal Table'!$C:$C,'Each Gender Events'!AF$1,'Official Medal Table'!$E:$E,"Mixed")*'Medal values'!$B$1/2
+ COUNTIFS('Official Medal Table'!$G:$G,'Each Gender Events'!$A75,'Official Medal Table'!$C:$C,'Each Gender Events'!AF$1,'Official Medal Table'!$E:$E,"Mixed")*'Medal values'!$B$2/2
+ COUNTIFS('Official Medal Table'!$H:$H,'Each Gender Events'!$A75,'Official Medal Table'!$C:$C,'Each Gender Events'!AF$1,'Official Medal Table'!$E:$E,"Mixed")*'Medal values'!$B$3/2
+ COUNTIFS('Official Medal Table'!$I:$I,'Each Gender Events'!$A75,'Official Medal Table'!$C:$C,'Each Gender Events'!AF$1,'Official Medal Table'!$E:$E,"Mixed")*'Medal values'!$B$3/2</f>
        <v>0</v>
      </c>
      <c r="AG75">
        <f>COUNTIFS('Official Medal Table'!$F:$F,'Each Gender Events'!$A75,'Official Medal Table'!$C:$C,'Each Gender Events'!AG$1,'Official Medal Table'!$E:$E,'Each Gender Events'!AG$2)*'Medal values'!$B$1
+ COUNTIFS('Official Medal Table'!$G:$G,'Each Gender Events'!$A75,'Official Medal Table'!$C:$C,'Each Gender Events'!AG$1,'Official Medal Table'!$E:$E,'Each Gender Events'!AG$2)*'Medal values'!$B$2
+ COUNTIFS('Official Medal Table'!$H:$H,'Each Gender Events'!$A75,'Official Medal Table'!$C:$C,'Each Gender Events'!AG$1,'Official Medal Table'!$E:$E,'Each Gender Events'!AG$2)*'Medal values'!$B$3
+ COUNTIFS('Official Medal Table'!$I:$I,'Each Gender Events'!$A75,'Official Medal Table'!$C:$C,'Each Gender Events'!AG$1,'Official Medal Table'!$E:$E,'Each Gender Events'!AG$2)*'Medal values'!$B$3
+ COUNTIFS('Official Medal Table'!$F:$F,'Each Gender Events'!$A75,'Official Medal Table'!$C:$C,'Each Gender Events'!AG$1,'Official Medal Table'!$E:$E,"Mixed")*'Medal values'!$B$1/2
+ COUNTIFS('Official Medal Table'!$G:$G,'Each Gender Events'!$A75,'Official Medal Table'!$C:$C,'Each Gender Events'!AG$1,'Official Medal Table'!$E:$E,"Mixed")*'Medal values'!$B$2/2
+ COUNTIFS('Official Medal Table'!$H:$H,'Each Gender Events'!$A75,'Official Medal Table'!$C:$C,'Each Gender Events'!AG$1,'Official Medal Table'!$E:$E,"Mixed")*'Medal values'!$B$3/2
+ COUNTIFS('Official Medal Table'!$I:$I,'Each Gender Events'!$A75,'Official Medal Table'!$C:$C,'Each Gender Events'!AG$1,'Official Medal Table'!$E:$E,"Mixed")*'Medal values'!$B$3/2</f>
        <v>0</v>
      </c>
      <c r="AH75">
        <f>COUNTIFS('Official Medal Table'!$F:$F,'Each Gender Events'!$A75,'Official Medal Table'!$C:$C,'Each Gender Events'!AH$1,'Official Medal Table'!$E:$E,'Each Gender Events'!AH$2)*'Medal values'!$B$1
+ COUNTIFS('Official Medal Table'!$G:$G,'Each Gender Events'!$A75,'Official Medal Table'!$C:$C,'Each Gender Events'!AH$1,'Official Medal Table'!$E:$E,'Each Gender Events'!AH$2)*'Medal values'!$B$2
+ COUNTIFS('Official Medal Table'!$H:$H,'Each Gender Events'!$A75,'Official Medal Table'!$C:$C,'Each Gender Events'!AH$1,'Official Medal Table'!$E:$E,'Each Gender Events'!AH$2)*'Medal values'!$B$3
+ COUNTIFS('Official Medal Table'!$I:$I,'Each Gender Events'!$A75,'Official Medal Table'!$C:$C,'Each Gender Events'!AH$1,'Official Medal Table'!$E:$E,'Each Gender Events'!AH$2)*'Medal values'!$B$3
+ COUNTIFS('Official Medal Table'!$F:$F,'Each Gender Events'!$A75,'Official Medal Table'!$C:$C,'Each Gender Events'!AH$1,'Official Medal Table'!$E:$E,"Mixed")*'Medal values'!$B$1/2
+ COUNTIFS('Official Medal Table'!$G:$G,'Each Gender Events'!$A75,'Official Medal Table'!$C:$C,'Each Gender Events'!AH$1,'Official Medal Table'!$E:$E,"Mixed")*'Medal values'!$B$2/2
+ COUNTIFS('Official Medal Table'!$H:$H,'Each Gender Events'!$A75,'Official Medal Table'!$C:$C,'Each Gender Events'!AH$1,'Official Medal Table'!$E:$E,"Mixed")*'Medal values'!$B$3/2
+ COUNTIFS('Official Medal Table'!$I:$I,'Each Gender Events'!$A75,'Official Medal Table'!$C:$C,'Each Gender Events'!AH$1,'Official Medal Table'!$E:$E,"Mixed")*'Medal values'!$B$3/2</f>
        <v>0</v>
      </c>
      <c r="AI75">
        <f>COUNTIFS('Official Medal Table'!$F:$F,'Each Gender Events'!$A75,'Official Medal Table'!$C:$C,'Each Gender Events'!AI$1,'Official Medal Table'!$E:$E,'Each Gender Events'!AI$2)*'Medal values'!$B$1
+ COUNTIFS('Official Medal Table'!$G:$G,'Each Gender Events'!$A75,'Official Medal Table'!$C:$C,'Each Gender Events'!AI$1,'Official Medal Table'!$E:$E,'Each Gender Events'!AI$2)*'Medal values'!$B$2
+ COUNTIFS('Official Medal Table'!$H:$H,'Each Gender Events'!$A75,'Official Medal Table'!$C:$C,'Each Gender Events'!AI$1,'Official Medal Table'!$E:$E,'Each Gender Events'!AI$2)*'Medal values'!$B$3
+ COUNTIFS('Official Medal Table'!$I:$I,'Each Gender Events'!$A75,'Official Medal Table'!$C:$C,'Each Gender Events'!AI$1,'Official Medal Table'!$E:$E,'Each Gender Events'!AI$2)*'Medal values'!$B$3
+ COUNTIFS('Official Medal Table'!$F:$F,'Each Gender Events'!$A75,'Official Medal Table'!$C:$C,'Each Gender Events'!AI$1,'Official Medal Table'!$E:$E,"Mixed")*'Medal values'!$B$1/2
+ COUNTIFS('Official Medal Table'!$G:$G,'Each Gender Events'!$A75,'Official Medal Table'!$C:$C,'Each Gender Events'!AI$1,'Official Medal Table'!$E:$E,"Mixed")*'Medal values'!$B$2/2
+ COUNTIFS('Official Medal Table'!$H:$H,'Each Gender Events'!$A75,'Official Medal Table'!$C:$C,'Each Gender Events'!AI$1,'Official Medal Table'!$E:$E,"Mixed")*'Medal values'!$B$3/2
+ COUNTIFS('Official Medal Table'!$I:$I,'Each Gender Events'!$A75,'Official Medal Table'!$C:$C,'Each Gender Events'!AI$1,'Official Medal Table'!$E:$E,"Mixed")*'Medal values'!$B$3/2</f>
        <v>0</v>
      </c>
      <c r="AJ75">
        <f>COUNTIFS('Official Medal Table'!$F:$F,'Each Gender Events'!$A75,'Official Medal Table'!$C:$C,'Each Gender Events'!AJ$1,'Official Medal Table'!$E:$E,'Each Gender Events'!AJ$2)*'Medal values'!$B$1
+ COUNTIFS('Official Medal Table'!$G:$G,'Each Gender Events'!$A75,'Official Medal Table'!$C:$C,'Each Gender Events'!AJ$1,'Official Medal Table'!$E:$E,'Each Gender Events'!AJ$2)*'Medal values'!$B$2
+ COUNTIFS('Official Medal Table'!$H:$H,'Each Gender Events'!$A75,'Official Medal Table'!$C:$C,'Each Gender Events'!AJ$1,'Official Medal Table'!$E:$E,'Each Gender Events'!AJ$2)*'Medal values'!$B$3
+ COUNTIFS('Official Medal Table'!$I:$I,'Each Gender Events'!$A75,'Official Medal Table'!$C:$C,'Each Gender Events'!AJ$1,'Official Medal Table'!$E:$E,'Each Gender Events'!AJ$2)*'Medal values'!$B$3
+ COUNTIFS('Official Medal Table'!$F:$F,'Each Gender Events'!$A75,'Official Medal Table'!$C:$C,'Each Gender Events'!AJ$1,'Official Medal Table'!$E:$E,"Mixed")*'Medal values'!$B$1/2
+ COUNTIFS('Official Medal Table'!$G:$G,'Each Gender Events'!$A75,'Official Medal Table'!$C:$C,'Each Gender Events'!AJ$1,'Official Medal Table'!$E:$E,"Mixed")*'Medal values'!$B$2/2
+ COUNTIFS('Official Medal Table'!$H:$H,'Each Gender Events'!$A75,'Official Medal Table'!$C:$C,'Each Gender Events'!AJ$1,'Official Medal Table'!$E:$E,"Mixed")*'Medal values'!$B$3/2
+ COUNTIFS('Official Medal Table'!$I:$I,'Each Gender Events'!$A75,'Official Medal Table'!$C:$C,'Each Gender Events'!AJ$1,'Official Medal Table'!$E:$E,"Mixed")*'Medal values'!$B$3/2</f>
        <v>0</v>
      </c>
      <c r="AK75">
        <f>COUNTIFS('Official Medal Table'!$F:$F,'Each Gender Events'!$A75,'Official Medal Table'!$C:$C,'Each Gender Events'!AK$1,'Official Medal Table'!$E:$E,'Each Gender Events'!AK$2)*'Medal values'!$B$1
+ COUNTIFS('Official Medal Table'!$G:$G,'Each Gender Events'!$A75,'Official Medal Table'!$C:$C,'Each Gender Events'!AK$1,'Official Medal Table'!$E:$E,'Each Gender Events'!AK$2)*'Medal values'!$B$2
+ COUNTIFS('Official Medal Table'!$H:$H,'Each Gender Events'!$A75,'Official Medal Table'!$C:$C,'Each Gender Events'!AK$1,'Official Medal Table'!$E:$E,'Each Gender Events'!AK$2)*'Medal values'!$B$3
+ COUNTIFS('Official Medal Table'!$I:$I,'Each Gender Events'!$A75,'Official Medal Table'!$C:$C,'Each Gender Events'!AK$1,'Official Medal Table'!$E:$E,'Each Gender Events'!AK$2)*'Medal values'!$B$3
+ COUNTIFS('Official Medal Table'!$F:$F,'Each Gender Events'!$A75,'Official Medal Table'!$C:$C,'Each Gender Events'!AK$1,'Official Medal Table'!$E:$E,"Mixed")*'Medal values'!$B$1/2
+ COUNTIFS('Official Medal Table'!$G:$G,'Each Gender Events'!$A75,'Official Medal Table'!$C:$C,'Each Gender Events'!AK$1,'Official Medal Table'!$E:$E,"Mixed")*'Medal values'!$B$2/2
+ COUNTIFS('Official Medal Table'!$H:$H,'Each Gender Events'!$A75,'Official Medal Table'!$C:$C,'Each Gender Events'!AK$1,'Official Medal Table'!$E:$E,"Mixed")*'Medal values'!$B$3/2
+ COUNTIFS('Official Medal Table'!$I:$I,'Each Gender Events'!$A75,'Official Medal Table'!$C:$C,'Each Gender Events'!AK$1,'Official Medal Table'!$E:$E,"Mixed")*'Medal values'!$B$3/2</f>
        <v>0</v>
      </c>
      <c r="AL75">
        <f>COUNTIFS('Official Medal Table'!$F:$F,'Each Gender Events'!$A75,'Official Medal Table'!$C:$C,'Each Gender Events'!AL$1,'Official Medal Table'!$E:$E,'Each Gender Events'!AL$2)*'Medal values'!$B$1
+ COUNTIFS('Official Medal Table'!$G:$G,'Each Gender Events'!$A75,'Official Medal Table'!$C:$C,'Each Gender Events'!AL$1,'Official Medal Table'!$E:$E,'Each Gender Events'!AL$2)*'Medal values'!$B$2
+ COUNTIFS('Official Medal Table'!$H:$H,'Each Gender Events'!$A75,'Official Medal Table'!$C:$C,'Each Gender Events'!AL$1,'Official Medal Table'!$E:$E,'Each Gender Events'!AL$2)*'Medal values'!$B$3
+ COUNTIFS('Official Medal Table'!$I:$I,'Each Gender Events'!$A75,'Official Medal Table'!$C:$C,'Each Gender Events'!AL$1,'Official Medal Table'!$E:$E,'Each Gender Events'!AL$2)*'Medal values'!$B$3
+ COUNTIFS('Official Medal Table'!$F:$F,'Each Gender Events'!$A75,'Official Medal Table'!$C:$C,'Each Gender Events'!AL$1,'Official Medal Table'!$E:$E,"Mixed")*'Medal values'!$B$1/2
+ COUNTIFS('Official Medal Table'!$G:$G,'Each Gender Events'!$A75,'Official Medal Table'!$C:$C,'Each Gender Events'!AL$1,'Official Medal Table'!$E:$E,"Mixed")*'Medal values'!$B$2/2
+ COUNTIFS('Official Medal Table'!$H:$H,'Each Gender Events'!$A75,'Official Medal Table'!$C:$C,'Each Gender Events'!AL$1,'Official Medal Table'!$E:$E,"Mixed")*'Medal values'!$B$3/2
+ COUNTIFS('Official Medal Table'!$I:$I,'Each Gender Events'!$A75,'Official Medal Table'!$C:$C,'Each Gender Events'!AL$1,'Official Medal Table'!$E:$E,"Mixed")*'Medal values'!$B$3/2</f>
        <v>0</v>
      </c>
      <c r="AM75">
        <f>COUNTIFS('Official Medal Table'!$F:$F,'Each Gender Events'!$A75,'Official Medal Table'!$C:$C,'Each Gender Events'!AM$1,'Official Medal Table'!$E:$E,'Each Gender Events'!AM$2)*'Medal values'!$B$1
+ COUNTIFS('Official Medal Table'!$G:$G,'Each Gender Events'!$A75,'Official Medal Table'!$C:$C,'Each Gender Events'!AM$1,'Official Medal Table'!$E:$E,'Each Gender Events'!AM$2)*'Medal values'!$B$2
+ COUNTIFS('Official Medal Table'!$H:$H,'Each Gender Events'!$A75,'Official Medal Table'!$C:$C,'Each Gender Events'!AM$1,'Official Medal Table'!$E:$E,'Each Gender Events'!AM$2)*'Medal values'!$B$3
+ COUNTIFS('Official Medal Table'!$I:$I,'Each Gender Events'!$A75,'Official Medal Table'!$C:$C,'Each Gender Events'!AM$1,'Official Medal Table'!$E:$E,'Each Gender Events'!AM$2)*'Medal values'!$B$3
+ COUNTIFS('Official Medal Table'!$F:$F,'Each Gender Events'!$A75,'Official Medal Table'!$C:$C,'Each Gender Events'!AM$1,'Official Medal Table'!$E:$E,"Mixed")*'Medal values'!$B$1/2
+ COUNTIFS('Official Medal Table'!$G:$G,'Each Gender Events'!$A75,'Official Medal Table'!$C:$C,'Each Gender Events'!AM$1,'Official Medal Table'!$E:$E,"Mixed")*'Medal values'!$B$2/2
+ COUNTIFS('Official Medal Table'!$H:$H,'Each Gender Events'!$A75,'Official Medal Table'!$C:$C,'Each Gender Events'!AM$1,'Official Medal Table'!$E:$E,"Mixed")*'Medal values'!$B$3/2
+ COUNTIFS('Official Medal Table'!$I:$I,'Each Gender Events'!$A75,'Official Medal Table'!$C:$C,'Each Gender Events'!AM$1,'Official Medal Table'!$E:$E,"Mixed")*'Medal values'!$B$3/2</f>
        <v>0</v>
      </c>
      <c r="AN75">
        <f>COUNTIFS('Official Medal Table'!$F:$F,'Each Gender Events'!$A75,'Official Medal Table'!$C:$C,'Each Gender Events'!AN$1,'Official Medal Table'!$E:$E,'Each Gender Events'!AN$2)*'Medal values'!$B$1
+ COUNTIFS('Official Medal Table'!$G:$G,'Each Gender Events'!$A75,'Official Medal Table'!$C:$C,'Each Gender Events'!AN$1,'Official Medal Table'!$E:$E,'Each Gender Events'!AN$2)*'Medal values'!$B$2
+ COUNTIFS('Official Medal Table'!$H:$H,'Each Gender Events'!$A75,'Official Medal Table'!$C:$C,'Each Gender Events'!AN$1,'Official Medal Table'!$E:$E,'Each Gender Events'!AN$2)*'Medal values'!$B$3
+ COUNTIFS('Official Medal Table'!$I:$I,'Each Gender Events'!$A75,'Official Medal Table'!$C:$C,'Each Gender Events'!AN$1,'Official Medal Table'!$E:$E,'Each Gender Events'!AN$2)*'Medal values'!$B$3
+ COUNTIFS('Official Medal Table'!$F:$F,'Each Gender Events'!$A75,'Official Medal Table'!$C:$C,'Each Gender Events'!AN$1,'Official Medal Table'!$E:$E,"Mixed")*'Medal values'!$B$1/2
+ COUNTIFS('Official Medal Table'!$G:$G,'Each Gender Events'!$A75,'Official Medal Table'!$C:$C,'Each Gender Events'!AN$1,'Official Medal Table'!$E:$E,"Mixed")*'Medal values'!$B$2/2
+ COUNTIFS('Official Medal Table'!$H:$H,'Each Gender Events'!$A75,'Official Medal Table'!$C:$C,'Each Gender Events'!AN$1,'Official Medal Table'!$E:$E,"Mixed")*'Medal values'!$B$3/2
+ COUNTIFS('Official Medal Table'!$I:$I,'Each Gender Events'!$A75,'Official Medal Table'!$C:$C,'Each Gender Events'!AN$1,'Official Medal Table'!$E:$E,"Mixed")*'Medal values'!$B$3/2</f>
        <v>0</v>
      </c>
      <c r="AO75">
        <f>COUNTIFS('Official Medal Table'!$F:$F,'Each Gender Events'!$A75,'Official Medal Table'!$C:$C,'Each Gender Events'!AO$1,'Official Medal Table'!$E:$E,'Each Gender Events'!AO$2)*'Medal values'!$B$1
+ COUNTIFS('Official Medal Table'!$G:$G,'Each Gender Events'!$A75,'Official Medal Table'!$C:$C,'Each Gender Events'!AO$1,'Official Medal Table'!$E:$E,'Each Gender Events'!AO$2)*'Medal values'!$B$2
+ COUNTIFS('Official Medal Table'!$H:$H,'Each Gender Events'!$A75,'Official Medal Table'!$C:$C,'Each Gender Events'!AO$1,'Official Medal Table'!$E:$E,'Each Gender Events'!AO$2)*'Medal values'!$B$3
+ COUNTIFS('Official Medal Table'!$I:$I,'Each Gender Events'!$A75,'Official Medal Table'!$C:$C,'Each Gender Events'!AO$1,'Official Medal Table'!$E:$E,'Each Gender Events'!AO$2)*'Medal values'!$B$3
+ COUNTIFS('Official Medal Table'!$F:$F,'Each Gender Events'!$A75,'Official Medal Table'!$C:$C,'Each Gender Events'!AO$1,'Official Medal Table'!$E:$E,"Mixed")*'Medal values'!$B$1/2
+ COUNTIFS('Official Medal Table'!$G:$G,'Each Gender Events'!$A75,'Official Medal Table'!$C:$C,'Each Gender Events'!AO$1,'Official Medal Table'!$E:$E,"Mixed")*'Medal values'!$B$2/2
+ COUNTIFS('Official Medal Table'!$H:$H,'Each Gender Events'!$A75,'Official Medal Table'!$C:$C,'Each Gender Events'!AO$1,'Official Medal Table'!$E:$E,"Mixed")*'Medal values'!$B$3/2
+ COUNTIFS('Official Medal Table'!$I:$I,'Each Gender Events'!$A75,'Official Medal Table'!$C:$C,'Each Gender Events'!AO$1,'Official Medal Table'!$E:$E,"Mixed")*'Medal values'!$B$3/2</f>
        <v>0</v>
      </c>
      <c r="AP75">
        <f>COUNTIFS('Official Medal Table'!$F:$F,'Each Gender Events'!$A75,'Official Medal Table'!$C:$C,'Each Gender Events'!AP$1,'Official Medal Table'!$E:$E,'Each Gender Events'!AP$2)*'Medal values'!$B$1
+ COUNTIFS('Official Medal Table'!$G:$G,'Each Gender Events'!$A75,'Official Medal Table'!$C:$C,'Each Gender Events'!AP$1,'Official Medal Table'!$E:$E,'Each Gender Events'!AP$2)*'Medal values'!$B$2
+ COUNTIFS('Official Medal Table'!$H:$H,'Each Gender Events'!$A75,'Official Medal Table'!$C:$C,'Each Gender Events'!AP$1,'Official Medal Table'!$E:$E,'Each Gender Events'!AP$2)*'Medal values'!$B$3
+ COUNTIFS('Official Medal Table'!$I:$I,'Each Gender Events'!$A75,'Official Medal Table'!$C:$C,'Each Gender Events'!AP$1,'Official Medal Table'!$E:$E,'Each Gender Events'!AP$2)*'Medal values'!$B$3
+ COUNTIFS('Official Medal Table'!$F:$F,'Each Gender Events'!$A75,'Official Medal Table'!$C:$C,'Each Gender Events'!AP$1,'Official Medal Table'!$E:$E,"Mixed")*'Medal values'!$B$1/2
+ COUNTIFS('Official Medal Table'!$G:$G,'Each Gender Events'!$A75,'Official Medal Table'!$C:$C,'Each Gender Events'!AP$1,'Official Medal Table'!$E:$E,"Mixed")*'Medal values'!$B$2/2
+ COUNTIFS('Official Medal Table'!$H:$H,'Each Gender Events'!$A75,'Official Medal Table'!$C:$C,'Each Gender Events'!AP$1,'Official Medal Table'!$E:$E,"Mixed")*'Medal values'!$B$3/2
+ COUNTIFS('Official Medal Table'!$I:$I,'Each Gender Events'!$A75,'Official Medal Table'!$C:$C,'Each Gender Events'!AP$1,'Official Medal Table'!$E:$E,"Mixed")*'Medal values'!$B$3/2</f>
        <v>0</v>
      </c>
      <c r="AQ75">
        <f>COUNTIFS('Official Medal Table'!$F:$F,'Each Gender Events'!$A75,'Official Medal Table'!$C:$C,'Each Gender Events'!AQ$1,'Official Medal Table'!$E:$E,'Each Gender Events'!AQ$2)*'Medal values'!$B$1
+ COUNTIFS('Official Medal Table'!$G:$G,'Each Gender Events'!$A75,'Official Medal Table'!$C:$C,'Each Gender Events'!AQ$1,'Official Medal Table'!$E:$E,'Each Gender Events'!AQ$2)*'Medal values'!$B$2
+ COUNTIFS('Official Medal Table'!$H:$H,'Each Gender Events'!$A75,'Official Medal Table'!$C:$C,'Each Gender Events'!AQ$1,'Official Medal Table'!$E:$E,'Each Gender Events'!AQ$2)*'Medal values'!$B$3
+ COUNTIFS('Official Medal Table'!$I:$I,'Each Gender Events'!$A75,'Official Medal Table'!$C:$C,'Each Gender Events'!AQ$1,'Official Medal Table'!$E:$E,'Each Gender Events'!AQ$2)*'Medal values'!$B$3
+ COUNTIFS('Official Medal Table'!$F:$F,'Each Gender Events'!$A75,'Official Medal Table'!$C:$C,'Each Gender Events'!AQ$1,'Official Medal Table'!$E:$E,"Mixed")*'Medal values'!$B$1/2
+ COUNTIFS('Official Medal Table'!$G:$G,'Each Gender Events'!$A75,'Official Medal Table'!$C:$C,'Each Gender Events'!AQ$1,'Official Medal Table'!$E:$E,"Mixed")*'Medal values'!$B$2/2
+ COUNTIFS('Official Medal Table'!$H:$H,'Each Gender Events'!$A75,'Official Medal Table'!$C:$C,'Each Gender Events'!AQ$1,'Official Medal Table'!$E:$E,"Mixed")*'Medal values'!$B$3/2
+ COUNTIFS('Official Medal Table'!$I:$I,'Each Gender Events'!$A75,'Official Medal Table'!$C:$C,'Each Gender Events'!AQ$1,'Official Medal Table'!$E:$E,"Mixed")*'Medal values'!$B$3/2</f>
        <v>0</v>
      </c>
      <c r="AR75">
        <f>COUNTIFS('Official Medal Table'!$F:$F,'Each Gender Events'!$A75,'Official Medal Table'!$C:$C,'Each Gender Events'!AR$1,'Official Medal Table'!$E:$E,'Each Gender Events'!AR$2)*'Medal values'!$B$1
+ COUNTIFS('Official Medal Table'!$G:$G,'Each Gender Events'!$A75,'Official Medal Table'!$C:$C,'Each Gender Events'!AR$1,'Official Medal Table'!$E:$E,'Each Gender Events'!AR$2)*'Medal values'!$B$2
+ COUNTIFS('Official Medal Table'!$H:$H,'Each Gender Events'!$A75,'Official Medal Table'!$C:$C,'Each Gender Events'!AR$1,'Official Medal Table'!$E:$E,'Each Gender Events'!AR$2)*'Medal values'!$B$3
+ COUNTIFS('Official Medal Table'!$I:$I,'Each Gender Events'!$A75,'Official Medal Table'!$C:$C,'Each Gender Events'!AR$1,'Official Medal Table'!$E:$E,'Each Gender Events'!AR$2)*'Medal values'!$B$3
+ COUNTIFS('Official Medal Table'!$F:$F,'Each Gender Events'!$A75,'Official Medal Table'!$C:$C,'Each Gender Events'!AR$1,'Official Medal Table'!$E:$E,"Mixed")*'Medal values'!$B$1/2
+ COUNTIFS('Official Medal Table'!$G:$G,'Each Gender Events'!$A75,'Official Medal Table'!$C:$C,'Each Gender Events'!AR$1,'Official Medal Table'!$E:$E,"Mixed")*'Medal values'!$B$2/2
+ COUNTIFS('Official Medal Table'!$H:$H,'Each Gender Events'!$A75,'Official Medal Table'!$C:$C,'Each Gender Events'!AR$1,'Official Medal Table'!$E:$E,"Mixed")*'Medal values'!$B$3/2
+ COUNTIFS('Official Medal Table'!$I:$I,'Each Gender Events'!$A75,'Official Medal Table'!$C:$C,'Each Gender Events'!AR$1,'Official Medal Table'!$E:$E,"Mixed")*'Medal values'!$B$3/2</f>
        <v>0</v>
      </c>
      <c r="AS75">
        <f>COUNTIFS('Official Medal Table'!$F:$F,'Each Gender Events'!$A75,'Official Medal Table'!$C:$C,'Each Gender Events'!AS$1,'Official Medal Table'!$E:$E,'Each Gender Events'!AS$2)*'Medal values'!$B$1
+ COUNTIFS('Official Medal Table'!$G:$G,'Each Gender Events'!$A75,'Official Medal Table'!$C:$C,'Each Gender Events'!AS$1,'Official Medal Table'!$E:$E,'Each Gender Events'!AS$2)*'Medal values'!$B$2
+ COUNTIFS('Official Medal Table'!$H:$H,'Each Gender Events'!$A75,'Official Medal Table'!$C:$C,'Each Gender Events'!AS$1,'Official Medal Table'!$E:$E,'Each Gender Events'!AS$2)*'Medal values'!$B$3
+ COUNTIFS('Official Medal Table'!$I:$I,'Each Gender Events'!$A75,'Official Medal Table'!$C:$C,'Each Gender Events'!AS$1,'Official Medal Table'!$E:$E,'Each Gender Events'!AS$2)*'Medal values'!$B$3
+ COUNTIFS('Official Medal Table'!$F:$F,'Each Gender Events'!$A75,'Official Medal Table'!$C:$C,'Each Gender Events'!AS$1,'Official Medal Table'!$E:$E,"Mixed")*'Medal values'!$B$1/2
+ COUNTIFS('Official Medal Table'!$G:$G,'Each Gender Events'!$A75,'Official Medal Table'!$C:$C,'Each Gender Events'!AS$1,'Official Medal Table'!$E:$E,"Mixed")*'Medal values'!$B$2/2
+ COUNTIFS('Official Medal Table'!$H:$H,'Each Gender Events'!$A75,'Official Medal Table'!$C:$C,'Each Gender Events'!AS$1,'Official Medal Table'!$E:$E,"Mixed")*'Medal values'!$B$3/2
+ COUNTIFS('Official Medal Table'!$I:$I,'Each Gender Events'!$A75,'Official Medal Table'!$C:$C,'Each Gender Events'!AS$1,'Official Medal Table'!$E:$E,"Mixed")*'Medal values'!$B$3/2</f>
        <v>0</v>
      </c>
      <c r="AT75">
        <f>COUNTIFS('Official Medal Table'!$F:$F,'Each Gender Events'!$A75,'Official Medal Table'!$C:$C,'Each Gender Events'!AT$1,'Official Medal Table'!$E:$E,'Each Gender Events'!AT$2)*'Medal values'!$B$1
+ COUNTIFS('Official Medal Table'!$G:$G,'Each Gender Events'!$A75,'Official Medal Table'!$C:$C,'Each Gender Events'!AT$1,'Official Medal Table'!$E:$E,'Each Gender Events'!AT$2)*'Medal values'!$B$2
+ COUNTIFS('Official Medal Table'!$H:$H,'Each Gender Events'!$A75,'Official Medal Table'!$C:$C,'Each Gender Events'!AT$1,'Official Medal Table'!$E:$E,'Each Gender Events'!AT$2)*'Medal values'!$B$3
+ COUNTIFS('Official Medal Table'!$I:$I,'Each Gender Events'!$A75,'Official Medal Table'!$C:$C,'Each Gender Events'!AT$1,'Official Medal Table'!$E:$E,'Each Gender Events'!AT$2)*'Medal values'!$B$3
+ COUNTIFS('Official Medal Table'!$F:$F,'Each Gender Events'!$A75,'Official Medal Table'!$C:$C,'Each Gender Events'!AT$1,'Official Medal Table'!$E:$E,"Mixed")*'Medal values'!$B$1/2
+ COUNTIFS('Official Medal Table'!$G:$G,'Each Gender Events'!$A75,'Official Medal Table'!$C:$C,'Each Gender Events'!AT$1,'Official Medal Table'!$E:$E,"Mixed")*'Medal values'!$B$2/2
+ COUNTIFS('Official Medal Table'!$H:$H,'Each Gender Events'!$A75,'Official Medal Table'!$C:$C,'Each Gender Events'!AT$1,'Official Medal Table'!$E:$E,"Mixed")*'Medal values'!$B$3/2
+ COUNTIFS('Official Medal Table'!$I:$I,'Each Gender Events'!$A75,'Official Medal Table'!$C:$C,'Each Gender Events'!AT$1,'Official Medal Table'!$E:$E,"Mixed")*'Medal values'!$B$3/2</f>
        <v>0</v>
      </c>
      <c r="AU75">
        <f>COUNTIFS('Official Medal Table'!$F:$F,'Each Gender Events'!$A75,'Official Medal Table'!$C:$C,'Each Gender Events'!AU$1,'Official Medal Table'!$E:$E,'Each Gender Events'!AU$2)*'Medal values'!$B$1
+ COUNTIFS('Official Medal Table'!$G:$G,'Each Gender Events'!$A75,'Official Medal Table'!$C:$C,'Each Gender Events'!AU$1,'Official Medal Table'!$E:$E,'Each Gender Events'!AU$2)*'Medal values'!$B$2
+ COUNTIFS('Official Medal Table'!$H:$H,'Each Gender Events'!$A75,'Official Medal Table'!$C:$C,'Each Gender Events'!AU$1,'Official Medal Table'!$E:$E,'Each Gender Events'!AU$2)*'Medal values'!$B$3
+ COUNTIFS('Official Medal Table'!$I:$I,'Each Gender Events'!$A75,'Official Medal Table'!$C:$C,'Each Gender Events'!AU$1,'Official Medal Table'!$E:$E,'Each Gender Events'!AU$2)*'Medal values'!$B$3
+ COUNTIFS('Official Medal Table'!$F:$F,'Each Gender Events'!$A75,'Official Medal Table'!$C:$C,'Each Gender Events'!AU$1,'Official Medal Table'!$E:$E,"Mixed")*'Medal values'!$B$1/2
+ COUNTIFS('Official Medal Table'!$G:$G,'Each Gender Events'!$A75,'Official Medal Table'!$C:$C,'Each Gender Events'!AU$1,'Official Medal Table'!$E:$E,"Mixed")*'Medal values'!$B$2/2
+ COUNTIFS('Official Medal Table'!$H:$H,'Each Gender Events'!$A75,'Official Medal Table'!$C:$C,'Each Gender Events'!AU$1,'Official Medal Table'!$E:$E,"Mixed")*'Medal values'!$B$3/2
+ COUNTIFS('Official Medal Table'!$I:$I,'Each Gender Events'!$A75,'Official Medal Table'!$C:$C,'Each Gender Events'!AU$1,'Official Medal Table'!$E:$E,"Mixed")*'Medal values'!$B$3/2</f>
        <v>0</v>
      </c>
      <c r="AV75">
        <f>COUNTIFS('Official Medal Table'!$F:$F,'Each Gender Events'!$A75,'Official Medal Table'!$C:$C,'Each Gender Events'!AV$1,'Official Medal Table'!$E:$E,'Each Gender Events'!AV$2)*'Medal values'!$B$1
+ COUNTIFS('Official Medal Table'!$G:$G,'Each Gender Events'!$A75,'Official Medal Table'!$C:$C,'Each Gender Events'!AV$1,'Official Medal Table'!$E:$E,'Each Gender Events'!AV$2)*'Medal values'!$B$2
+ COUNTIFS('Official Medal Table'!$H:$H,'Each Gender Events'!$A75,'Official Medal Table'!$C:$C,'Each Gender Events'!AV$1,'Official Medal Table'!$E:$E,'Each Gender Events'!AV$2)*'Medal values'!$B$3
+ COUNTIFS('Official Medal Table'!$I:$I,'Each Gender Events'!$A75,'Official Medal Table'!$C:$C,'Each Gender Events'!AV$1,'Official Medal Table'!$E:$E,'Each Gender Events'!AV$2)*'Medal values'!$B$3
+ COUNTIFS('Official Medal Table'!$F:$F,'Each Gender Events'!$A75,'Official Medal Table'!$C:$C,'Each Gender Events'!AV$1,'Official Medal Table'!$E:$E,"Mixed")*'Medal values'!$B$1/2
+ COUNTIFS('Official Medal Table'!$G:$G,'Each Gender Events'!$A75,'Official Medal Table'!$C:$C,'Each Gender Events'!AV$1,'Official Medal Table'!$E:$E,"Mixed")*'Medal values'!$B$2/2
+ COUNTIFS('Official Medal Table'!$H:$H,'Each Gender Events'!$A75,'Official Medal Table'!$C:$C,'Each Gender Events'!AV$1,'Official Medal Table'!$E:$E,"Mixed")*'Medal values'!$B$3/2
+ COUNTIFS('Official Medal Table'!$I:$I,'Each Gender Events'!$A75,'Official Medal Table'!$C:$C,'Each Gender Events'!AV$1,'Official Medal Table'!$E:$E,"Mixed")*'Medal values'!$B$3/2</f>
        <v>0</v>
      </c>
      <c r="AW75">
        <f>COUNTIFS('Official Medal Table'!$F:$F,'Each Gender Events'!$A75,'Official Medal Table'!$C:$C,'Each Gender Events'!AW$1,'Official Medal Table'!$E:$E,'Each Gender Events'!AW$2)*'Medal values'!$B$1
+ COUNTIFS('Official Medal Table'!$G:$G,'Each Gender Events'!$A75,'Official Medal Table'!$C:$C,'Each Gender Events'!AW$1,'Official Medal Table'!$E:$E,'Each Gender Events'!AW$2)*'Medal values'!$B$2
+ COUNTIFS('Official Medal Table'!$H:$H,'Each Gender Events'!$A75,'Official Medal Table'!$C:$C,'Each Gender Events'!AW$1,'Official Medal Table'!$E:$E,'Each Gender Events'!AW$2)*'Medal values'!$B$3
+ COUNTIFS('Official Medal Table'!$I:$I,'Each Gender Events'!$A75,'Official Medal Table'!$C:$C,'Each Gender Events'!AW$1,'Official Medal Table'!$E:$E,'Each Gender Events'!AW$2)*'Medal values'!$B$3
+ COUNTIFS('Official Medal Table'!$F:$F,'Each Gender Events'!$A75,'Official Medal Table'!$C:$C,'Each Gender Events'!AW$1,'Official Medal Table'!$E:$E,"Mixed")*'Medal values'!$B$1/2
+ COUNTIFS('Official Medal Table'!$G:$G,'Each Gender Events'!$A75,'Official Medal Table'!$C:$C,'Each Gender Events'!AW$1,'Official Medal Table'!$E:$E,"Mixed")*'Medal values'!$B$2/2
+ COUNTIFS('Official Medal Table'!$H:$H,'Each Gender Events'!$A75,'Official Medal Table'!$C:$C,'Each Gender Events'!AW$1,'Official Medal Table'!$E:$E,"Mixed")*'Medal values'!$B$3/2
+ COUNTIFS('Official Medal Table'!$I:$I,'Each Gender Events'!$A75,'Official Medal Table'!$C:$C,'Each Gender Events'!AW$1,'Official Medal Table'!$E:$E,"Mixed")*'Medal values'!$B$3/2</f>
        <v>0</v>
      </c>
      <c r="AX75">
        <f>COUNTIFS('Official Medal Table'!$F:$F,'Each Gender Events'!$A75,'Official Medal Table'!$C:$C,'Each Gender Events'!AX$1,'Official Medal Table'!$E:$E,'Each Gender Events'!AX$2)*'Medal values'!$B$1
+ COUNTIFS('Official Medal Table'!$G:$G,'Each Gender Events'!$A75,'Official Medal Table'!$C:$C,'Each Gender Events'!AX$1,'Official Medal Table'!$E:$E,'Each Gender Events'!AX$2)*'Medal values'!$B$2
+ COUNTIFS('Official Medal Table'!$H:$H,'Each Gender Events'!$A75,'Official Medal Table'!$C:$C,'Each Gender Events'!AX$1,'Official Medal Table'!$E:$E,'Each Gender Events'!AX$2)*'Medal values'!$B$3
+ COUNTIFS('Official Medal Table'!$I:$I,'Each Gender Events'!$A75,'Official Medal Table'!$C:$C,'Each Gender Events'!AX$1,'Official Medal Table'!$E:$E,'Each Gender Events'!AX$2)*'Medal values'!$B$3
+ COUNTIFS('Official Medal Table'!$F:$F,'Each Gender Events'!$A75,'Official Medal Table'!$C:$C,'Each Gender Events'!AX$1,'Official Medal Table'!$E:$E,"Mixed")*'Medal values'!$B$1/2
+ COUNTIFS('Official Medal Table'!$G:$G,'Each Gender Events'!$A75,'Official Medal Table'!$C:$C,'Each Gender Events'!AX$1,'Official Medal Table'!$E:$E,"Mixed")*'Medal values'!$B$2/2
+ COUNTIFS('Official Medal Table'!$H:$H,'Each Gender Events'!$A75,'Official Medal Table'!$C:$C,'Each Gender Events'!AX$1,'Official Medal Table'!$E:$E,"Mixed")*'Medal values'!$B$3/2
+ COUNTIFS('Official Medal Table'!$I:$I,'Each Gender Events'!$A75,'Official Medal Table'!$C:$C,'Each Gender Events'!AX$1,'Official Medal Table'!$E:$E,"Mixed")*'Medal values'!$B$3/2</f>
        <v>0</v>
      </c>
      <c r="AY75">
        <f>COUNTIFS('Official Medal Table'!$F:$F,'Each Gender Events'!$A75,'Official Medal Table'!$C:$C,'Each Gender Events'!AY$1,'Official Medal Table'!$E:$E,'Each Gender Events'!AY$2)*'Medal values'!$B$1
+ COUNTIFS('Official Medal Table'!$G:$G,'Each Gender Events'!$A75,'Official Medal Table'!$C:$C,'Each Gender Events'!AY$1,'Official Medal Table'!$E:$E,'Each Gender Events'!AY$2)*'Medal values'!$B$2
+ COUNTIFS('Official Medal Table'!$H:$H,'Each Gender Events'!$A75,'Official Medal Table'!$C:$C,'Each Gender Events'!AY$1,'Official Medal Table'!$E:$E,'Each Gender Events'!AY$2)*'Medal values'!$B$3
+ COUNTIFS('Official Medal Table'!$I:$I,'Each Gender Events'!$A75,'Official Medal Table'!$C:$C,'Each Gender Events'!AY$1,'Official Medal Table'!$E:$E,'Each Gender Events'!AY$2)*'Medal values'!$B$3
+ COUNTIFS('Official Medal Table'!$F:$F,'Each Gender Events'!$A75,'Official Medal Table'!$C:$C,'Each Gender Events'!AY$1,'Official Medal Table'!$E:$E,"Mixed")*'Medal values'!$B$1/2
+ COUNTIFS('Official Medal Table'!$G:$G,'Each Gender Events'!$A75,'Official Medal Table'!$C:$C,'Each Gender Events'!AY$1,'Official Medal Table'!$E:$E,"Mixed")*'Medal values'!$B$2/2
+ COUNTIFS('Official Medal Table'!$H:$H,'Each Gender Events'!$A75,'Official Medal Table'!$C:$C,'Each Gender Events'!AY$1,'Official Medal Table'!$E:$E,"Mixed")*'Medal values'!$B$3/2
+ COUNTIFS('Official Medal Table'!$I:$I,'Each Gender Events'!$A75,'Official Medal Table'!$C:$C,'Each Gender Events'!AY$1,'Official Medal Table'!$E:$E,"Mixed")*'Medal values'!$B$3/2</f>
        <v>0</v>
      </c>
      <c r="AZ75">
        <f>COUNTIFS('Official Medal Table'!$F:$F,'Each Gender Events'!$A75,'Official Medal Table'!$C:$C,'Each Gender Events'!AZ$1,'Official Medal Table'!$E:$E,'Each Gender Events'!AZ$2)*'Medal values'!$B$1
+ COUNTIFS('Official Medal Table'!$G:$G,'Each Gender Events'!$A75,'Official Medal Table'!$C:$C,'Each Gender Events'!AZ$1,'Official Medal Table'!$E:$E,'Each Gender Events'!AZ$2)*'Medal values'!$B$2
+ COUNTIFS('Official Medal Table'!$H:$H,'Each Gender Events'!$A75,'Official Medal Table'!$C:$C,'Each Gender Events'!AZ$1,'Official Medal Table'!$E:$E,'Each Gender Events'!AZ$2)*'Medal values'!$B$3
+ COUNTIFS('Official Medal Table'!$I:$I,'Each Gender Events'!$A75,'Official Medal Table'!$C:$C,'Each Gender Events'!AZ$1,'Official Medal Table'!$E:$E,'Each Gender Events'!AZ$2)*'Medal values'!$B$3
+ COUNTIFS('Official Medal Table'!$F:$F,'Each Gender Events'!$A75,'Official Medal Table'!$C:$C,'Each Gender Events'!AZ$1,'Official Medal Table'!$E:$E,"Mixed")*'Medal values'!$B$1/2
+ COUNTIFS('Official Medal Table'!$G:$G,'Each Gender Events'!$A75,'Official Medal Table'!$C:$C,'Each Gender Events'!AZ$1,'Official Medal Table'!$E:$E,"Mixed")*'Medal values'!$B$2/2
+ COUNTIFS('Official Medal Table'!$H:$H,'Each Gender Events'!$A75,'Official Medal Table'!$C:$C,'Each Gender Events'!AZ$1,'Official Medal Table'!$E:$E,"Mixed")*'Medal values'!$B$3/2
+ COUNTIFS('Official Medal Table'!$I:$I,'Each Gender Events'!$A75,'Official Medal Table'!$C:$C,'Each Gender Events'!AZ$1,'Official Medal Table'!$E:$E,"Mixed")*'Medal values'!$B$3/2</f>
        <v>0</v>
      </c>
      <c r="BA75">
        <f>COUNTIFS('Official Medal Table'!$F:$F,'Each Gender Events'!$A75,'Official Medal Table'!$C:$C,'Each Gender Events'!BA$1,'Official Medal Table'!$E:$E,'Each Gender Events'!BA$2)*'Medal values'!$B$1
+ COUNTIFS('Official Medal Table'!$G:$G,'Each Gender Events'!$A75,'Official Medal Table'!$C:$C,'Each Gender Events'!BA$1,'Official Medal Table'!$E:$E,'Each Gender Events'!BA$2)*'Medal values'!$B$2
+ COUNTIFS('Official Medal Table'!$H:$H,'Each Gender Events'!$A75,'Official Medal Table'!$C:$C,'Each Gender Events'!BA$1,'Official Medal Table'!$E:$E,'Each Gender Events'!BA$2)*'Medal values'!$B$3
+ COUNTIFS('Official Medal Table'!$I:$I,'Each Gender Events'!$A75,'Official Medal Table'!$C:$C,'Each Gender Events'!BA$1,'Official Medal Table'!$E:$E,'Each Gender Events'!BA$2)*'Medal values'!$B$3
+ COUNTIFS('Official Medal Table'!$F:$F,'Each Gender Events'!$A75,'Official Medal Table'!$C:$C,'Each Gender Events'!BA$1,'Official Medal Table'!$E:$E,"Mixed")*'Medal values'!$B$1/2
+ COUNTIFS('Official Medal Table'!$G:$G,'Each Gender Events'!$A75,'Official Medal Table'!$C:$C,'Each Gender Events'!BA$1,'Official Medal Table'!$E:$E,"Mixed")*'Medal values'!$B$2/2
+ COUNTIFS('Official Medal Table'!$H:$H,'Each Gender Events'!$A75,'Official Medal Table'!$C:$C,'Each Gender Events'!BA$1,'Official Medal Table'!$E:$E,"Mixed")*'Medal values'!$B$3/2
+ COUNTIFS('Official Medal Table'!$I:$I,'Each Gender Events'!$A75,'Official Medal Table'!$C:$C,'Each Gender Events'!BA$1,'Official Medal Table'!$E:$E,"Mixed")*'Medal values'!$B$3/2</f>
        <v>0</v>
      </c>
      <c r="BB75">
        <f>COUNTIFS('Official Medal Table'!$F:$F,'Each Gender Events'!$A75,'Official Medal Table'!$C:$C,'Each Gender Events'!BB$1,'Official Medal Table'!$E:$E,'Each Gender Events'!BB$2)*'Medal values'!$B$1
+ COUNTIFS('Official Medal Table'!$G:$G,'Each Gender Events'!$A75,'Official Medal Table'!$C:$C,'Each Gender Events'!BB$1,'Official Medal Table'!$E:$E,'Each Gender Events'!BB$2)*'Medal values'!$B$2
+ COUNTIFS('Official Medal Table'!$H:$H,'Each Gender Events'!$A75,'Official Medal Table'!$C:$C,'Each Gender Events'!BB$1,'Official Medal Table'!$E:$E,'Each Gender Events'!BB$2)*'Medal values'!$B$3
+ COUNTIFS('Official Medal Table'!$I:$I,'Each Gender Events'!$A75,'Official Medal Table'!$C:$C,'Each Gender Events'!BB$1,'Official Medal Table'!$E:$E,'Each Gender Events'!BB$2)*'Medal values'!$B$3
+ COUNTIFS('Official Medal Table'!$F:$F,'Each Gender Events'!$A75,'Official Medal Table'!$C:$C,'Each Gender Events'!BB$1,'Official Medal Table'!$E:$E,"Mixed")*'Medal values'!$B$1/2
+ COUNTIFS('Official Medal Table'!$G:$G,'Each Gender Events'!$A75,'Official Medal Table'!$C:$C,'Each Gender Events'!BB$1,'Official Medal Table'!$E:$E,"Mixed")*'Medal values'!$B$2/2
+ COUNTIFS('Official Medal Table'!$H:$H,'Each Gender Events'!$A75,'Official Medal Table'!$C:$C,'Each Gender Events'!BB$1,'Official Medal Table'!$E:$E,"Mixed")*'Medal values'!$B$3/2
+ COUNTIFS('Official Medal Table'!$I:$I,'Each Gender Events'!$A75,'Official Medal Table'!$C:$C,'Each Gender Events'!BB$1,'Official Medal Table'!$E:$E,"Mixed")*'Medal values'!$B$3/2</f>
        <v>0</v>
      </c>
      <c r="BC75">
        <f>COUNTIFS('Official Medal Table'!$F:$F,'Each Gender Events'!$A75,'Official Medal Table'!$C:$C,'Each Gender Events'!BC$1,'Official Medal Table'!$E:$E,'Each Gender Events'!BC$2)*'Medal values'!$B$1
+ COUNTIFS('Official Medal Table'!$G:$G,'Each Gender Events'!$A75,'Official Medal Table'!$C:$C,'Each Gender Events'!BC$1,'Official Medal Table'!$E:$E,'Each Gender Events'!BC$2)*'Medal values'!$B$2
+ COUNTIFS('Official Medal Table'!$H:$H,'Each Gender Events'!$A75,'Official Medal Table'!$C:$C,'Each Gender Events'!BC$1,'Official Medal Table'!$E:$E,'Each Gender Events'!BC$2)*'Medal values'!$B$3
+ COUNTIFS('Official Medal Table'!$I:$I,'Each Gender Events'!$A75,'Official Medal Table'!$C:$C,'Each Gender Events'!BC$1,'Official Medal Table'!$E:$E,'Each Gender Events'!BC$2)*'Medal values'!$B$3
+ COUNTIFS('Official Medal Table'!$F:$F,'Each Gender Events'!$A75,'Official Medal Table'!$C:$C,'Each Gender Events'!BC$1,'Official Medal Table'!$E:$E,"Mixed")*'Medal values'!$B$1/2
+ COUNTIFS('Official Medal Table'!$G:$G,'Each Gender Events'!$A75,'Official Medal Table'!$C:$C,'Each Gender Events'!BC$1,'Official Medal Table'!$E:$E,"Mixed")*'Medal values'!$B$2/2
+ COUNTIFS('Official Medal Table'!$H:$H,'Each Gender Events'!$A75,'Official Medal Table'!$C:$C,'Each Gender Events'!BC$1,'Official Medal Table'!$E:$E,"Mixed")*'Medal values'!$B$3/2
+ COUNTIFS('Official Medal Table'!$I:$I,'Each Gender Events'!$A75,'Official Medal Table'!$C:$C,'Each Gender Events'!BC$1,'Official Medal Table'!$E:$E,"Mixed")*'Medal values'!$B$3/2</f>
        <v>0</v>
      </c>
      <c r="BD75">
        <f>COUNTIFS('Official Medal Table'!$F:$F,'Each Gender Events'!$A75,'Official Medal Table'!$C:$C,'Each Gender Events'!BD$1,'Official Medal Table'!$E:$E,'Each Gender Events'!BD$2)*'Medal values'!$B$1
+ COUNTIFS('Official Medal Table'!$G:$G,'Each Gender Events'!$A75,'Official Medal Table'!$C:$C,'Each Gender Events'!BD$1,'Official Medal Table'!$E:$E,'Each Gender Events'!BD$2)*'Medal values'!$B$2
+ COUNTIFS('Official Medal Table'!$H:$H,'Each Gender Events'!$A75,'Official Medal Table'!$C:$C,'Each Gender Events'!BD$1,'Official Medal Table'!$E:$E,'Each Gender Events'!BD$2)*'Medal values'!$B$3
+ COUNTIFS('Official Medal Table'!$I:$I,'Each Gender Events'!$A75,'Official Medal Table'!$C:$C,'Each Gender Events'!BD$1,'Official Medal Table'!$E:$E,'Each Gender Events'!BD$2)*'Medal values'!$B$3
+ COUNTIFS('Official Medal Table'!$F:$F,'Each Gender Events'!$A75,'Official Medal Table'!$C:$C,'Each Gender Events'!BD$1,'Official Medal Table'!$E:$E,"Mixed")*'Medal values'!$B$1/2
+ COUNTIFS('Official Medal Table'!$G:$G,'Each Gender Events'!$A75,'Official Medal Table'!$C:$C,'Each Gender Events'!BD$1,'Official Medal Table'!$E:$E,"Mixed")*'Medal values'!$B$2/2
+ COUNTIFS('Official Medal Table'!$H:$H,'Each Gender Events'!$A75,'Official Medal Table'!$C:$C,'Each Gender Events'!BD$1,'Official Medal Table'!$E:$E,"Mixed")*'Medal values'!$B$3/2
+ COUNTIFS('Official Medal Table'!$I:$I,'Each Gender Events'!$A75,'Official Medal Table'!$C:$C,'Each Gender Events'!BD$1,'Official Medal Table'!$E:$E,"Mixed")*'Medal values'!$B$3/2</f>
        <v>0</v>
      </c>
      <c r="BE75">
        <f>COUNTIFS('Official Medal Table'!$F:$F,'Each Gender Events'!$A75,'Official Medal Table'!$C:$C,'Each Gender Events'!BE$1,'Official Medal Table'!$E:$E,'Each Gender Events'!BE$2)*'Medal values'!$B$1
+ COUNTIFS('Official Medal Table'!$G:$G,'Each Gender Events'!$A75,'Official Medal Table'!$C:$C,'Each Gender Events'!BE$1,'Official Medal Table'!$E:$E,'Each Gender Events'!BE$2)*'Medal values'!$B$2
+ COUNTIFS('Official Medal Table'!$H:$H,'Each Gender Events'!$A75,'Official Medal Table'!$C:$C,'Each Gender Events'!BE$1,'Official Medal Table'!$E:$E,'Each Gender Events'!BE$2)*'Medal values'!$B$3
+ COUNTIFS('Official Medal Table'!$I:$I,'Each Gender Events'!$A75,'Official Medal Table'!$C:$C,'Each Gender Events'!BE$1,'Official Medal Table'!$E:$E,'Each Gender Events'!BE$2)*'Medal values'!$B$3
+ COUNTIFS('Official Medal Table'!$F:$F,'Each Gender Events'!$A75,'Official Medal Table'!$C:$C,'Each Gender Events'!BE$1,'Official Medal Table'!$E:$E,"Mixed")*'Medal values'!$B$1/2
+ COUNTIFS('Official Medal Table'!$G:$G,'Each Gender Events'!$A75,'Official Medal Table'!$C:$C,'Each Gender Events'!BE$1,'Official Medal Table'!$E:$E,"Mixed")*'Medal values'!$B$2/2
+ COUNTIFS('Official Medal Table'!$H:$H,'Each Gender Events'!$A75,'Official Medal Table'!$C:$C,'Each Gender Events'!BE$1,'Official Medal Table'!$E:$E,"Mixed")*'Medal values'!$B$3/2
+ COUNTIFS('Official Medal Table'!$I:$I,'Each Gender Events'!$A75,'Official Medal Table'!$C:$C,'Each Gender Events'!BE$1,'Official Medal Table'!$E:$E,"Mixed")*'Medal values'!$B$3/2</f>
        <v>0</v>
      </c>
      <c r="BF75">
        <f>COUNTIFS('Official Medal Table'!$F:$F,'Each Gender Events'!$A75,'Official Medal Table'!$C:$C,'Each Gender Events'!BF$1,'Official Medal Table'!$E:$E,'Each Gender Events'!BF$2)*'Medal values'!$B$1
+ COUNTIFS('Official Medal Table'!$G:$G,'Each Gender Events'!$A75,'Official Medal Table'!$C:$C,'Each Gender Events'!BF$1,'Official Medal Table'!$E:$E,'Each Gender Events'!BF$2)*'Medal values'!$B$2
+ COUNTIFS('Official Medal Table'!$H:$H,'Each Gender Events'!$A75,'Official Medal Table'!$C:$C,'Each Gender Events'!BF$1,'Official Medal Table'!$E:$E,'Each Gender Events'!BF$2)*'Medal values'!$B$3
+ COUNTIFS('Official Medal Table'!$I:$I,'Each Gender Events'!$A75,'Official Medal Table'!$C:$C,'Each Gender Events'!BF$1,'Official Medal Table'!$E:$E,'Each Gender Events'!BF$2)*'Medal values'!$B$3
+ COUNTIFS('Official Medal Table'!$F:$F,'Each Gender Events'!$A75,'Official Medal Table'!$C:$C,'Each Gender Events'!BF$1,'Official Medal Table'!$E:$E,"Mixed")*'Medal values'!$B$1/2
+ COUNTIFS('Official Medal Table'!$G:$G,'Each Gender Events'!$A75,'Official Medal Table'!$C:$C,'Each Gender Events'!BF$1,'Official Medal Table'!$E:$E,"Mixed")*'Medal values'!$B$2/2
+ COUNTIFS('Official Medal Table'!$H:$H,'Each Gender Events'!$A75,'Official Medal Table'!$C:$C,'Each Gender Events'!BF$1,'Official Medal Table'!$E:$E,"Mixed")*'Medal values'!$B$3/2
+ COUNTIFS('Official Medal Table'!$I:$I,'Each Gender Events'!$A75,'Official Medal Table'!$C:$C,'Each Gender Events'!BF$1,'Official Medal Table'!$E:$E,"Mixed")*'Medal values'!$B$3/2</f>
        <v>0</v>
      </c>
      <c r="BG75">
        <f>COUNTIFS('Official Medal Table'!$F:$F,'Each Gender Events'!$A75,'Official Medal Table'!$C:$C,'Each Gender Events'!BG$1,'Official Medal Table'!$E:$E,'Each Gender Events'!BG$2)*'Medal values'!$B$1
+ COUNTIFS('Official Medal Table'!$G:$G,'Each Gender Events'!$A75,'Official Medal Table'!$C:$C,'Each Gender Events'!BG$1,'Official Medal Table'!$E:$E,'Each Gender Events'!BG$2)*'Medal values'!$B$2
+ COUNTIFS('Official Medal Table'!$H:$H,'Each Gender Events'!$A75,'Official Medal Table'!$C:$C,'Each Gender Events'!BG$1,'Official Medal Table'!$E:$E,'Each Gender Events'!BG$2)*'Medal values'!$B$3
+ COUNTIFS('Official Medal Table'!$I:$I,'Each Gender Events'!$A75,'Official Medal Table'!$C:$C,'Each Gender Events'!BG$1,'Official Medal Table'!$E:$E,'Each Gender Events'!BG$2)*'Medal values'!$B$3
+ COUNTIFS('Official Medal Table'!$F:$F,'Each Gender Events'!$A75,'Official Medal Table'!$C:$C,'Each Gender Events'!BG$1,'Official Medal Table'!$E:$E,"Mixed")*'Medal values'!$B$1/2
+ COUNTIFS('Official Medal Table'!$G:$G,'Each Gender Events'!$A75,'Official Medal Table'!$C:$C,'Each Gender Events'!BG$1,'Official Medal Table'!$E:$E,"Mixed")*'Medal values'!$B$2/2
+ COUNTIFS('Official Medal Table'!$H:$H,'Each Gender Events'!$A75,'Official Medal Table'!$C:$C,'Each Gender Events'!BG$1,'Official Medal Table'!$E:$E,"Mixed")*'Medal values'!$B$3/2
+ COUNTIFS('Official Medal Table'!$I:$I,'Each Gender Events'!$A75,'Official Medal Table'!$C:$C,'Each Gender Events'!BG$1,'Official Medal Table'!$E:$E,"Mixed")*'Medal values'!$B$3/2</f>
        <v>0</v>
      </c>
      <c r="BH75">
        <f>COUNTIFS('Official Medal Table'!$F:$F,'Each Gender Events'!$A75,'Official Medal Table'!$C:$C,'Each Gender Events'!BH$1,'Official Medal Table'!$E:$E,'Each Gender Events'!BH$2)*'Medal values'!$B$1
+ COUNTIFS('Official Medal Table'!$G:$G,'Each Gender Events'!$A75,'Official Medal Table'!$C:$C,'Each Gender Events'!BH$1,'Official Medal Table'!$E:$E,'Each Gender Events'!BH$2)*'Medal values'!$B$2
+ COUNTIFS('Official Medal Table'!$H:$H,'Each Gender Events'!$A75,'Official Medal Table'!$C:$C,'Each Gender Events'!BH$1,'Official Medal Table'!$E:$E,'Each Gender Events'!BH$2)*'Medal values'!$B$3
+ COUNTIFS('Official Medal Table'!$I:$I,'Each Gender Events'!$A75,'Official Medal Table'!$C:$C,'Each Gender Events'!BH$1,'Official Medal Table'!$E:$E,'Each Gender Events'!BH$2)*'Medal values'!$B$3
+ COUNTIFS('Official Medal Table'!$F:$F,'Each Gender Events'!$A75,'Official Medal Table'!$C:$C,'Each Gender Events'!BH$1,'Official Medal Table'!$E:$E,"Mixed")*'Medal values'!$B$1/2
+ COUNTIFS('Official Medal Table'!$G:$G,'Each Gender Events'!$A75,'Official Medal Table'!$C:$C,'Each Gender Events'!BH$1,'Official Medal Table'!$E:$E,"Mixed")*'Medal values'!$B$2/2
+ COUNTIFS('Official Medal Table'!$H:$H,'Each Gender Events'!$A75,'Official Medal Table'!$C:$C,'Each Gender Events'!BH$1,'Official Medal Table'!$E:$E,"Mixed")*'Medal values'!$B$3/2
+ COUNTIFS('Official Medal Table'!$I:$I,'Each Gender Events'!$A75,'Official Medal Table'!$C:$C,'Each Gender Events'!BH$1,'Official Medal Table'!$E:$E,"Mixed")*'Medal values'!$B$3/2</f>
        <v>0</v>
      </c>
      <c r="BI75">
        <f>COUNTIFS('Official Medal Table'!$F:$F,'Each Gender Events'!$A75,'Official Medal Table'!$C:$C,'Each Gender Events'!BI$1,'Official Medal Table'!$E:$E,'Each Gender Events'!BI$2)*'Medal values'!$B$1
+ COUNTIFS('Official Medal Table'!$G:$G,'Each Gender Events'!$A75,'Official Medal Table'!$C:$C,'Each Gender Events'!BI$1,'Official Medal Table'!$E:$E,'Each Gender Events'!BI$2)*'Medal values'!$B$2
+ COUNTIFS('Official Medal Table'!$H:$H,'Each Gender Events'!$A75,'Official Medal Table'!$C:$C,'Each Gender Events'!BI$1,'Official Medal Table'!$E:$E,'Each Gender Events'!BI$2)*'Medal values'!$B$3
+ COUNTIFS('Official Medal Table'!$I:$I,'Each Gender Events'!$A75,'Official Medal Table'!$C:$C,'Each Gender Events'!BI$1,'Official Medal Table'!$E:$E,'Each Gender Events'!BI$2)*'Medal values'!$B$3
+ COUNTIFS('Official Medal Table'!$F:$F,'Each Gender Events'!$A75,'Official Medal Table'!$C:$C,'Each Gender Events'!BI$1,'Official Medal Table'!$E:$E,"Mixed")*'Medal values'!$B$1/2
+ COUNTIFS('Official Medal Table'!$G:$G,'Each Gender Events'!$A75,'Official Medal Table'!$C:$C,'Each Gender Events'!BI$1,'Official Medal Table'!$E:$E,"Mixed")*'Medal values'!$B$2/2
+ COUNTIFS('Official Medal Table'!$H:$H,'Each Gender Events'!$A75,'Official Medal Table'!$C:$C,'Each Gender Events'!BI$1,'Official Medal Table'!$E:$E,"Mixed")*'Medal values'!$B$3/2
+ COUNTIFS('Official Medal Table'!$I:$I,'Each Gender Events'!$A75,'Official Medal Table'!$C:$C,'Each Gender Events'!BI$1,'Official Medal Table'!$E:$E,"Mixed")*'Medal values'!$B$3/2</f>
        <v>0</v>
      </c>
      <c r="BJ75">
        <f>COUNTIFS('Official Medal Table'!$F:$F,'Each Gender Events'!$A75,'Official Medal Table'!$C:$C,'Each Gender Events'!BJ$1,'Official Medal Table'!$E:$E,'Each Gender Events'!BJ$2)*'Medal values'!$B$1
+ COUNTIFS('Official Medal Table'!$G:$G,'Each Gender Events'!$A75,'Official Medal Table'!$C:$C,'Each Gender Events'!BJ$1,'Official Medal Table'!$E:$E,'Each Gender Events'!BJ$2)*'Medal values'!$B$2
+ COUNTIFS('Official Medal Table'!$H:$H,'Each Gender Events'!$A75,'Official Medal Table'!$C:$C,'Each Gender Events'!BJ$1,'Official Medal Table'!$E:$E,'Each Gender Events'!BJ$2)*'Medal values'!$B$3
+ COUNTIFS('Official Medal Table'!$I:$I,'Each Gender Events'!$A75,'Official Medal Table'!$C:$C,'Each Gender Events'!BJ$1,'Official Medal Table'!$E:$E,'Each Gender Events'!BJ$2)*'Medal values'!$B$3
+ COUNTIFS('Official Medal Table'!$F:$F,'Each Gender Events'!$A75,'Official Medal Table'!$C:$C,'Each Gender Events'!BJ$1,'Official Medal Table'!$E:$E,"Mixed")*'Medal values'!$B$1/2
+ COUNTIFS('Official Medal Table'!$G:$G,'Each Gender Events'!$A75,'Official Medal Table'!$C:$C,'Each Gender Events'!BJ$1,'Official Medal Table'!$E:$E,"Mixed")*'Medal values'!$B$2/2
+ COUNTIFS('Official Medal Table'!$H:$H,'Each Gender Events'!$A75,'Official Medal Table'!$C:$C,'Each Gender Events'!BJ$1,'Official Medal Table'!$E:$E,"Mixed")*'Medal values'!$B$3/2
+ COUNTIFS('Official Medal Table'!$I:$I,'Each Gender Events'!$A75,'Official Medal Table'!$C:$C,'Each Gender Events'!BJ$1,'Official Medal Table'!$E:$E,"Mixed")*'Medal values'!$B$3/2</f>
        <v>0</v>
      </c>
      <c r="BK75">
        <f>COUNTIFS('Official Medal Table'!$F:$F,'Each Gender Events'!$A75,'Official Medal Table'!$C:$C,'Each Gender Events'!BK$1,'Official Medal Table'!$E:$E,'Each Gender Events'!BK$2)*'Medal values'!$B$1
+ COUNTIFS('Official Medal Table'!$G:$G,'Each Gender Events'!$A75,'Official Medal Table'!$C:$C,'Each Gender Events'!BK$1,'Official Medal Table'!$E:$E,'Each Gender Events'!BK$2)*'Medal values'!$B$2
+ COUNTIFS('Official Medal Table'!$H:$H,'Each Gender Events'!$A75,'Official Medal Table'!$C:$C,'Each Gender Events'!BK$1,'Official Medal Table'!$E:$E,'Each Gender Events'!BK$2)*'Medal values'!$B$3
+ COUNTIFS('Official Medal Table'!$I:$I,'Each Gender Events'!$A75,'Official Medal Table'!$C:$C,'Each Gender Events'!BK$1,'Official Medal Table'!$E:$E,'Each Gender Events'!BK$2)*'Medal values'!$B$3
+ COUNTIFS('Official Medal Table'!$F:$F,'Each Gender Events'!$A75,'Official Medal Table'!$C:$C,'Each Gender Events'!BK$1,'Official Medal Table'!$E:$E,"Mixed")*'Medal values'!$B$1/2
+ COUNTIFS('Official Medal Table'!$G:$G,'Each Gender Events'!$A75,'Official Medal Table'!$C:$C,'Each Gender Events'!BK$1,'Official Medal Table'!$E:$E,"Mixed")*'Medal values'!$B$2/2
+ COUNTIFS('Official Medal Table'!$H:$H,'Each Gender Events'!$A75,'Official Medal Table'!$C:$C,'Each Gender Events'!BK$1,'Official Medal Table'!$E:$E,"Mixed")*'Medal values'!$B$3/2
+ COUNTIFS('Official Medal Table'!$I:$I,'Each Gender Events'!$A75,'Official Medal Table'!$C:$C,'Each Gender Events'!BK$1,'Official Medal Table'!$E:$E,"Mixed")*'Medal values'!$B$3/2</f>
        <v>0</v>
      </c>
      <c r="BL75">
        <f>COUNTIFS('Official Medal Table'!$F:$F,'Each Gender Events'!$A75,'Official Medal Table'!$C:$C,'Each Gender Events'!BL$1,'Official Medal Table'!$E:$E,'Each Gender Events'!BL$2)*'Medal values'!$B$1
+ COUNTIFS('Official Medal Table'!$G:$G,'Each Gender Events'!$A75,'Official Medal Table'!$C:$C,'Each Gender Events'!BL$1,'Official Medal Table'!$E:$E,'Each Gender Events'!BL$2)*'Medal values'!$B$2
+ COUNTIFS('Official Medal Table'!$H:$H,'Each Gender Events'!$A75,'Official Medal Table'!$C:$C,'Each Gender Events'!BL$1,'Official Medal Table'!$E:$E,'Each Gender Events'!BL$2)*'Medal values'!$B$3
+ COUNTIFS('Official Medal Table'!$I:$I,'Each Gender Events'!$A75,'Official Medal Table'!$C:$C,'Each Gender Events'!BL$1,'Official Medal Table'!$E:$E,'Each Gender Events'!BL$2)*'Medal values'!$B$3
+ COUNTIFS('Official Medal Table'!$F:$F,'Each Gender Events'!$A75,'Official Medal Table'!$C:$C,'Each Gender Events'!BL$1,'Official Medal Table'!$E:$E,"Mixed")*'Medal values'!$B$1/2
+ COUNTIFS('Official Medal Table'!$G:$G,'Each Gender Events'!$A75,'Official Medal Table'!$C:$C,'Each Gender Events'!BL$1,'Official Medal Table'!$E:$E,"Mixed")*'Medal values'!$B$2/2
+ COUNTIFS('Official Medal Table'!$H:$H,'Each Gender Events'!$A75,'Official Medal Table'!$C:$C,'Each Gender Events'!BL$1,'Official Medal Table'!$E:$E,"Mixed")*'Medal values'!$B$3/2
+ COUNTIFS('Official Medal Table'!$I:$I,'Each Gender Events'!$A75,'Official Medal Table'!$C:$C,'Each Gender Events'!BL$1,'Official Medal Table'!$E:$E,"Mixed")*'Medal values'!$B$3/2</f>
        <v>0</v>
      </c>
      <c r="BM75">
        <f>COUNTIFS('Official Medal Table'!$F:$F,'Each Gender Events'!$A75,'Official Medal Table'!$C:$C,'Each Gender Events'!BM$1,'Official Medal Table'!$E:$E,'Each Gender Events'!BM$2)*'Medal values'!$B$1
+ COUNTIFS('Official Medal Table'!$G:$G,'Each Gender Events'!$A75,'Official Medal Table'!$C:$C,'Each Gender Events'!BM$1,'Official Medal Table'!$E:$E,'Each Gender Events'!BM$2)*'Medal values'!$B$2
+ COUNTIFS('Official Medal Table'!$H:$H,'Each Gender Events'!$A75,'Official Medal Table'!$C:$C,'Each Gender Events'!BM$1,'Official Medal Table'!$E:$E,'Each Gender Events'!BM$2)*'Medal values'!$B$3
+ COUNTIFS('Official Medal Table'!$I:$I,'Each Gender Events'!$A75,'Official Medal Table'!$C:$C,'Each Gender Events'!BM$1,'Official Medal Table'!$E:$E,'Each Gender Events'!BM$2)*'Medal values'!$B$3
+ COUNTIFS('Official Medal Table'!$F:$F,'Each Gender Events'!$A75,'Official Medal Table'!$C:$C,'Each Gender Events'!BM$1,'Official Medal Table'!$E:$E,"Mixed")*'Medal values'!$B$1/2
+ COUNTIFS('Official Medal Table'!$G:$G,'Each Gender Events'!$A75,'Official Medal Table'!$C:$C,'Each Gender Events'!BM$1,'Official Medal Table'!$E:$E,"Mixed")*'Medal values'!$B$2/2
+ COUNTIFS('Official Medal Table'!$H:$H,'Each Gender Events'!$A75,'Official Medal Table'!$C:$C,'Each Gender Events'!BM$1,'Official Medal Table'!$E:$E,"Mixed")*'Medal values'!$B$3/2
+ COUNTIFS('Official Medal Table'!$I:$I,'Each Gender Events'!$A75,'Official Medal Table'!$C:$C,'Each Gender Events'!BM$1,'Official Medal Table'!$E:$E,"Mixed")*'Medal values'!$B$3/2</f>
        <v>0</v>
      </c>
      <c r="BN75">
        <f>COUNTIFS('Official Medal Table'!$F:$F,'Each Gender Events'!$A75,'Official Medal Table'!$C:$C,'Each Gender Events'!BN$1,'Official Medal Table'!$E:$E,'Each Gender Events'!BN$2)*'Medal values'!$B$1
+ COUNTIFS('Official Medal Table'!$G:$G,'Each Gender Events'!$A75,'Official Medal Table'!$C:$C,'Each Gender Events'!BN$1,'Official Medal Table'!$E:$E,'Each Gender Events'!BN$2)*'Medal values'!$B$2
+ COUNTIFS('Official Medal Table'!$H:$H,'Each Gender Events'!$A75,'Official Medal Table'!$C:$C,'Each Gender Events'!BN$1,'Official Medal Table'!$E:$E,'Each Gender Events'!BN$2)*'Medal values'!$B$3
+ COUNTIFS('Official Medal Table'!$I:$I,'Each Gender Events'!$A75,'Official Medal Table'!$C:$C,'Each Gender Events'!BN$1,'Official Medal Table'!$E:$E,'Each Gender Events'!BN$2)*'Medal values'!$B$3
+ COUNTIFS('Official Medal Table'!$F:$F,'Each Gender Events'!$A75,'Official Medal Table'!$C:$C,'Each Gender Events'!BN$1,'Official Medal Table'!$E:$E,"Mixed")*'Medal values'!$B$1/2
+ COUNTIFS('Official Medal Table'!$G:$G,'Each Gender Events'!$A75,'Official Medal Table'!$C:$C,'Each Gender Events'!BN$1,'Official Medal Table'!$E:$E,"Mixed")*'Medal values'!$B$2/2
+ COUNTIFS('Official Medal Table'!$H:$H,'Each Gender Events'!$A75,'Official Medal Table'!$C:$C,'Each Gender Events'!BN$1,'Official Medal Table'!$E:$E,"Mixed")*'Medal values'!$B$3/2
+ COUNTIFS('Official Medal Table'!$I:$I,'Each Gender Events'!$A75,'Official Medal Table'!$C:$C,'Each Gender Events'!BN$1,'Official Medal Table'!$E:$E,"Mixed")*'Medal values'!$B$3/2</f>
        <v>0</v>
      </c>
      <c r="BO75">
        <f>COUNTIFS('Official Medal Table'!$F:$F,'Each Gender Events'!$A75,'Official Medal Table'!$C:$C,'Each Gender Events'!BO$1,'Official Medal Table'!$E:$E,'Each Gender Events'!BO$2)*'Medal values'!$B$1
+ COUNTIFS('Official Medal Table'!$G:$G,'Each Gender Events'!$A75,'Official Medal Table'!$C:$C,'Each Gender Events'!BO$1,'Official Medal Table'!$E:$E,'Each Gender Events'!BO$2)*'Medal values'!$B$2
+ COUNTIFS('Official Medal Table'!$H:$H,'Each Gender Events'!$A75,'Official Medal Table'!$C:$C,'Each Gender Events'!BO$1,'Official Medal Table'!$E:$E,'Each Gender Events'!BO$2)*'Medal values'!$B$3
+ COUNTIFS('Official Medal Table'!$I:$I,'Each Gender Events'!$A75,'Official Medal Table'!$C:$C,'Each Gender Events'!BO$1,'Official Medal Table'!$E:$E,'Each Gender Events'!BO$2)*'Medal values'!$B$3
+ COUNTIFS('Official Medal Table'!$F:$F,'Each Gender Events'!$A75,'Official Medal Table'!$C:$C,'Each Gender Events'!BO$1,'Official Medal Table'!$E:$E,"Mixed")*'Medal values'!$B$1/2
+ COUNTIFS('Official Medal Table'!$G:$G,'Each Gender Events'!$A75,'Official Medal Table'!$C:$C,'Each Gender Events'!BO$1,'Official Medal Table'!$E:$E,"Mixed")*'Medal values'!$B$2/2
+ COUNTIFS('Official Medal Table'!$H:$H,'Each Gender Events'!$A75,'Official Medal Table'!$C:$C,'Each Gender Events'!BO$1,'Official Medal Table'!$E:$E,"Mixed")*'Medal values'!$B$3/2
+ COUNTIFS('Official Medal Table'!$I:$I,'Each Gender Events'!$A75,'Official Medal Table'!$C:$C,'Each Gender Events'!BO$1,'Official Medal Table'!$E:$E,"Mixed")*'Medal values'!$B$3/2</f>
        <v>0</v>
      </c>
      <c r="BP75">
        <f>COUNTIFS('Official Medal Table'!$F:$F,'Each Gender Events'!$A75,'Official Medal Table'!$C:$C,'Each Gender Events'!BP$1,'Official Medal Table'!$E:$E,'Each Gender Events'!BP$2)*'Medal values'!$B$1
+ COUNTIFS('Official Medal Table'!$G:$G,'Each Gender Events'!$A75,'Official Medal Table'!$C:$C,'Each Gender Events'!BP$1,'Official Medal Table'!$E:$E,'Each Gender Events'!BP$2)*'Medal values'!$B$2
+ COUNTIFS('Official Medal Table'!$H:$H,'Each Gender Events'!$A75,'Official Medal Table'!$C:$C,'Each Gender Events'!BP$1,'Official Medal Table'!$E:$E,'Each Gender Events'!BP$2)*'Medal values'!$B$3
+ COUNTIFS('Official Medal Table'!$I:$I,'Each Gender Events'!$A75,'Official Medal Table'!$C:$C,'Each Gender Events'!BP$1,'Official Medal Table'!$E:$E,'Each Gender Events'!BP$2)*'Medal values'!$B$3
+ COUNTIFS('Official Medal Table'!$F:$F,'Each Gender Events'!$A75,'Official Medal Table'!$C:$C,'Each Gender Events'!BP$1,'Official Medal Table'!$E:$E,"Mixed")*'Medal values'!$B$1/2
+ COUNTIFS('Official Medal Table'!$G:$G,'Each Gender Events'!$A75,'Official Medal Table'!$C:$C,'Each Gender Events'!BP$1,'Official Medal Table'!$E:$E,"Mixed")*'Medal values'!$B$2/2
+ COUNTIFS('Official Medal Table'!$H:$H,'Each Gender Events'!$A75,'Official Medal Table'!$C:$C,'Each Gender Events'!BP$1,'Official Medal Table'!$E:$E,"Mixed")*'Medal values'!$B$3/2
+ COUNTIFS('Official Medal Table'!$I:$I,'Each Gender Events'!$A75,'Official Medal Table'!$C:$C,'Each Gender Events'!BP$1,'Official Medal Table'!$E:$E,"Mixed")*'Medal values'!$B$3/2</f>
        <v>0</v>
      </c>
      <c r="BQ75">
        <f>COUNTIFS('Official Medal Table'!$F:$F,'Each Gender Events'!$A75,'Official Medal Table'!$C:$C,'Each Gender Events'!BQ$1,'Official Medal Table'!$E:$E,'Each Gender Events'!BQ$2)*'Medal values'!$B$1
+ COUNTIFS('Official Medal Table'!$G:$G,'Each Gender Events'!$A75,'Official Medal Table'!$C:$C,'Each Gender Events'!BQ$1,'Official Medal Table'!$E:$E,'Each Gender Events'!BQ$2)*'Medal values'!$B$2
+ COUNTIFS('Official Medal Table'!$H:$H,'Each Gender Events'!$A75,'Official Medal Table'!$C:$C,'Each Gender Events'!BQ$1,'Official Medal Table'!$E:$E,'Each Gender Events'!BQ$2)*'Medal values'!$B$3
+ COUNTIFS('Official Medal Table'!$I:$I,'Each Gender Events'!$A75,'Official Medal Table'!$C:$C,'Each Gender Events'!BQ$1,'Official Medal Table'!$E:$E,'Each Gender Events'!BQ$2)*'Medal values'!$B$3
+ COUNTIFS('Official Medal Table'!$F:$F,'Each Gender Events'!$A75,'Official Medal Table'!$C:$C,'Each Gender Events'!BQ$1,'Official Medal Table'!$E:$E,"Mixed")*'Medal values'!$B$1/2
+ COUNTIFS('Official Medal Table'!$G:$G,'Each Gender Events'!$A75,'Official Medal Table'!$C:$C,'Each Gender Events'!BQ$1,'Official Medal Table'!$E:$E,"Mixed")*'Medal values'!$B$2/2
+ COUNTIFS('Official Medal Table'!$H:$H,'Each Gender Events'!$A75,'Official Medal Table'!$C:$C,'Each Gender Events'!BQ$1,'Official Medal Table'!$E:$E,"Mixed")*'Medal values'!$B$3/2
+ COUNTIFS('Official Medal Table'!$I:$I,'Each Gender Events'!$A75,'Official Medal Table'!$C:$C,'Each Gender Events'!BQ$1,'Official Medal Table'!$E:$E,"Mixed")*'Medal values'!$B$3/2</f>
        <v>0</v>
      </c>
      <c r="BR75">
        <f>COUNTIFS('Official Medal Table'!$F:$F,'Each Gender Events'!$A75,'Official Medal Table'!$C:$C,'Each Gender Events'!BR$1,'Official Medal Table'!$E:$E,'Each Gender Events'!BR$2)*'Medal values'!$B$1
+ COUNTIFS('Official Medal Table'!$G:$G,'Each Gender Events'!$A75,'Official Medal Table'!$C:$C,'Each Gender Events'!BR$1,'Official Medal Table'!$E:$E,'Each Gender Events'!BR$2)*'Medal values'!$B$2
+ COUNTIFS('Official Medal Table'!$H:$H,'Each Gender Events'!$A75,'Official Medal Table'!$C:$C,'Each Gender Events'!BR$1,'Official Medal Table'!$E:$E,'Each Gender Events'!BR$2)*'Medal values'!$B$3
+ COUNTIFS('Official Medal Table'!$I:$I,'Each Gender Events'!$A75,'Official Medal Table'!$C:$C,'Each Gender Events'!BR$1,'Official Medal Table'!$E:$E,'Each Gender Events'!BR$2)*'Medal values'!$B$3
+ COUNTIFS('Official Medal Table'!$F:$F,'Each Gender Events'!$A75,'Official Medal Table'!$C:$C,'Each Gender Events'!BR$1,'Official Medal Table'!$E:$E,"Mixed")*'Medal values'!$B$1/2
+ COUNTIFS('Official Medal Table'!$G:$G,'Each Gender Events'!$A75,'Official Medal Table'!$C:$C,'Each Gender Events'!BR$1,'Official Medal Table'!$E:$E,"Mixed")*'Medal values'!$B$2/2
+ COUNTIFS('Official Medal Table'!$H:$H,'Each Gender Events'!$A75,'Official Medal Table'!$C:$C,'Each Gender Events'!BR$1,'Official Medal Table'!$E:$E,"Mixed")*'Medal values'!$B$3/2
+ COUNTIFS('Official Medal Table'!$I:$I,'Each Gender Events'!$A75,'Official Medal Table'!$C:$C,'Each Gender Events'!BR$1,'Official Medal Table'!$E:$E,"Mixed")*'Medal values'!$B$3/2</f>
        <v>0</v>
      </c>
      <c r="BS75">
        <f>COUNTIFS('Official Medal Table'!$F:$F,'Each Gender Events'!$A75,'Official Medal Table'!$C:$C,'Each Gender Events'!BS$1,'Official Medal Table'!$E:$E,'Each Gender Events'!BS$2)*'Medal values'!$B$1
+ COUNTIFS('Official Medal Table'!$G:$G,'Each Gender Events'!$A75,'Official Medal Table'!$C:$C,'Each Gender Events'!BS$1,'Official Medal Table'!$E:$E,'Each Gender Events'!BS$2)*'Medal values'!$B$2
+ COUNTIFS('Official Medal Table'!$H:$H,'Each Gender Events'!$A75,'Official Medal Table'!$C:$C,'Each Gender Events'!BS$1,'Official Medal Table'!$E:$E,'Each Gender Events'!BS$2)*'Medal values'!$B$3
+ COUNTIFS('Official Medal Table'!$I:$I,'Each Gender Events'!$A75,'Official Medal Table'!$C:$C,'Each Gender Events'!BS$1,'Official Medal Table'!$E:$E,'Each Gender Events'!BS$2)*'Medal values'!$B$3
+ COUNTIFS('Official Medal Table'!$F:$F,'Each Gender Events'!$A75,'Official Medal Table'!$C:$C,'Each Gender Events'!BS$1,'Official Medal Table'!$E:$E,"Mixed")*'Medal values'!$B$1/2
+ COUNTIFS('Official Medal Table'!$G:$G,'Each Gender Events'!$A75,'Official Medal Table'!$C:$C,'Each Gender Events'!BS$1,'Official Medal Table'!$E:$E,"Mixed")*'Medal values'!$B$2/2
+ COUNTIFS('Official Medal Table'!$H:$H,'Each Gender Events'!$A75,'Official Medal Table'!$C:$C,'Each Gender Events'!BS$1,'Official Medal Table'!$E:$E,"Mixed")*'Medal values'!$B$3/2
+ COUNTIFS('Official Medal Table'!$I:$I,'Each Gender Events'!$A75,'Official Medal Table'!$C:$C,'Each Gender Events'!BS$1,'Official Medal Table'!$E:$E,"Mixed")*'Medal values'!$B$3/2</f>
        <v>0</v>
      </c>
      <c r="BT75">
        <f>COUNTIFS('Official Medal Table'!$F:$F,'Each Gender Events'!$A75,'Official Medal Table'!$C:$C,'Each Gender Events'!BT$1,'Official Medal Table'!$E:$E,'Each Gender Events'!BT$2)*'Medal values'!$B$1
+ COUNTIFS('Official Medal Table'!$G:$G,'Each Gender Events'!$A75,'Official Medal Table'!$C:$C,'Each Gender Events'!BT$1,'Official Medal Table'!$E:$E,'Each Gender Events'!BT$2)*'Medal values'!$B$2
+ COUNTIFS('Official Medal Table'!$H:$H,'Each Gender Events'!$A75,'Official Medal Table'!$C:$C,'Each Gender Events'!BT$1,'Official Medal Table'!$E:$E,'Each Gender Events'!BT$2)*'Medal values'!$B$3
+ COUNTIFS('Official Medal Table'!$I:$I,'Each Gender Events'!$A75,'Official Medal Table'!$C:$C,'Each Gender Events'!BT$1,'Official Medal Table'!$E:$E,'Each Gender Events'!BT$2)*'Medal values'!$B$3
+ COUNTIFS('Official Medal Table'!$F:$F,'Each Gender Events'!$A75,'Official Medal Table'!$C:$C,'Each Gender Events'!BT$1,'Official Medal Table'!$E:$E,"Mixed")*'Medal values'!$B$1/2
+ COUNTIFS('Official Medal Table'!$G:$G,'Each Gender Events'!$A75,'Official Medal Table'!$C:$C,'Each Gender Events'!BT$1,'Official Medal Table'!$E:$E,"Mixed")*'Medal values'!$B$2/2
+ COUNTIFS('Official Medal Table'!$H:$H,'Each Gender Events'!$A75,'Official Medal Table'!$C:$C,'Each Gender Events'!BT$1,'Official Medal Table'!$E:$E,"Mixed")*'Medal values'!$B$3/2
+ COUNTIFS('Official Medal Table'!$I:$I,'Each Gender Events'!$A75,'Official Medal Table'!$C:$C,'Each Gender Events'!BT$1,'Official Medal Table'!$E:$E,"Mixed")*'Medal values'!$B$3/2</f>
        <v>3.0009999999999999</v>
      </c>
      <c r="BU75">
        <f>COUNTIFS('Official Medal Table'!$F:$F,'Each Gender Events'!$A75,'Official Medal Table'!$C:$C,'Each Gender Events'!BU$1,'Official Medal Table'!$E:$E,'Each Gender Events'!BU$2)*'Medal values'!$B$1
+ COUNTIFS('Official Medal Table'!$G:$G,'Each Gender Events'!$A75,'Official Medal Table'!$C:$C,'Each Gender Events'!BU$1,'Official Medal Table'!$E:$E,'Each Gender Events'!BU$2)*'Medal values'!$B$2
+ COUNTIFS('Official Medal Table'!$H:$H,'Each Gender Events'!$A75,'Official Medal Table'!$C:$C,'Each Gender Events'!BU$1,'Official Medal Table'!$E:$E,'Each Gender Events'!BU$2)*'Medal values'!$B$3
+ COUNTIFS('Official Medal Table'!$I:$I,'Each Gender Events'!$A75,'Official Medal Table'!$C:$C,'Each Gender Events'!BU$1,'Official Medal Table'!$E:$E,'Each Gender Events'!BU$2)*'Medal values'!$B$3
+ COUNTIFS('Official Medal Table'!$F:$F,'Each Gender Events'!$A75,'Official Medal Table'!$C:$C,'Each Gender Events'!BU$1,'Official Medal Table'!$E:$E,"Mixed")*'Medal values'!$B$1/2
+ COUNTIFS('Official Medal Table'!$G:$G,'Each Gender Events'!$A75,'Official Medal Table'!$C:$C,'Each Gender Events'!BU$1,'Official Medal Table'!$E:$E,"Mixed")*'Medal values'!$B$2/2
+ COUNTIFS('Official Medal Table'!$H:$H,'Each Gender Events'!$A75,'Official Medal Table'!$C:$C,'Each Gender Events'!BU$1,'Official Medal Table'!$E:$E,"Mixed")*'Medal values'!$B$3/2
+ COUNTIFS('Official Medal Table'!$I:$I,'Each Gender Events'!$A75,'Official Medal Table'!$C:$C,'Each Gender Events'!BU$1,'Official Medal Table'!$E:$E,"Mixed")*'Medal values'!$B$3/2</f>
        <v>0</v>
      </c>
      <c r="BV75">
        <f>COUNTIFS('Official Medal Table'!$F:$F,'Each Gender Events'!$A75,'Official Medal Table'!$C:$C,'Each Gender Events'!BV$1,'Official Medal Table'!$E:$E,'Each Gender Events'!BV$2)*'Medal values'!$B$1
+ COUNTIFS('Official Medal Table'!$G:$G,'Each Gender Events'!$A75,'Official Medal Table'!$C:$C,'Each Gender Events'!BV$1,'Official Medal Table'!$E:$E,'Each Gender Events'!BV$2)*'Medal values'!$B$2
+ COUNTIFS('Official Medal Table'!$H:$H,'Each Gender Events'!$A75,'Official Medal Table'!$C:$C,'Each Gender Events'!BV$1,'Official Medal Table'!$E:$E,'Each Gender Events'!BV$2)*'Medal values'!$B$3
+ COUNTIFS('Official Medal Table'!$I:$I,'Each Gender Events'!$A75,'Official Medal Table'!$C:$C,'Each Gender Events'!BV$1,'Official Medal Table'!$E:$E,'Each Gender Events'!BV$2)*'Medal values'!$B$3
+ COUNTIFS('Official Medal Table'!$F:$F,'Each Gender Events'!$A75,'Official Medal Table'!$C:$C,'Each Gender Events'!BV$1,'Official Medal Table'!$E:$E,"Mixed")*'Medal values'!$B$1/2
+ COUNTIFS('Official Medal Table'!$G:$G,'Each Gender Events'!$A75,'Official Medal Table'!$C:$C,'Each Gender Events'!BV$1,'Official Medal Table'!$E:$E,"Mixed")*'Medal values'!$B$2/2
+ COUNTIFS('Official Medal Table'!$H:$H,'Each Gender Events'!$A75,'Official Medal Table'!$C:$C,'Each Gender Events'!BV$1,'Official Medal Table'!$E:$E,"Mixed")*'Medal values'!$B$3/2
+ COUNTIFS('Official Medal Table'!$I:$I,'Each Gender Events'!$A75,'Official Medal Table'!$C:$C,'Each Gender Events'!BV$1,'Official Medal Table'!$E:$E,"Mixed")*'Medal values'!$B$3/2</f>
        <v>0</v>
      </c>
      <c r="BW75">
        <f>COUNTIFS('Official Medal Table'!$F:$F,'Each Gender Events'!$A75,'Official Medal Table'!$C:$C,'Each Gender Events'!BW$1,'Official Medal Table'!$E:$E,'Each Gender Events'!BW$2)*'Medal values'!$B$1
+ COUNTIFS('Official Medal Table'!$G:$G,'Each Gender Events'!$A75,'Official Medal Table'!$C:$C,'Each Gender Events'!BW$1,'Official Medal Table'!$E:$E,'Each Gender Events'!BW$2)*'Medal values'!$B$2
+ COUNTIFS('Official Medal Table'!$H:$H,'Each Gender Events'!$A75,'Official Medal Table'!$C:$C,'Each Gender Events'!BW$1,'Official Medal Table'!$E:$E,'Each Gender Events'!BW$2)*'Medal values'!$B$3
+ COUNTIFS('Official Medal Table'!$I:$I,'Each Gender Events'!$A75,'Official Medal Table'!$C:$C,'Each Gender Events'!BW$1,'Official Medal Table'!$E:$E,'Each Gender Events'!BW$2)*'Medal values'!$B$3
+ COUNTIFS('Official Medal Table'!$F:$F,'Each Gender Events'!$A75,'Official Medal Table'!$C:$C,'Each Gender Events'!BW$1,'Official Medal Table'!$E:$E,"Mixed")*'Medal values'!$B$1/2
+ COUNTIFS('Official Medal Table'!$G:$G,'Each Gender Events'!$A75,'Official Medal Table'!$C:$C,'Each Gender Events'!BW$1,'Official Medal Table'!$E:$E,"Mixed")*'Medal values'!$B$2/2
+ COUNTIFS('Official Medal Table'!$H:$H,'Each Gender Events'!$A75,'Official Medal Table'!$C:$C,'Each Gender Events'!BW$1,'Official Medal Table'!$E:$E,"Mixed")*'Medal values'!$B$3/2
+ COUNTIFS('Official Medal Table'!$I:$I,'Each Gender Events'!$A75,'Official Medal Table'!$C:$C,'Each Gender Events'!BW$1,'Official Medal Table'!$E:$E,"Mixed")*'Medal values'!$B$3/2</f>
        <v>0</v>
      </c>
      <c r="BX75">
        <f>COUNTIFS('Official Medal Table'!$F:$F,'Each Gender Events'!$A75,'Official Medal Table'!$C:$C,'Each Gender Events'!BX$1,'Official Medal Table'!$E:$E,'Each Gender Events'!BX$2)*'Medal values'!$B$1
+ COUNTIFS('Official Medal Table'!$G:$G,'Each Gender Events'!$A75,'Official Medal Table'!$C:$C,'Each Gender Events'!BX$1,'Official Medal Table'!$E:$E,'Each Gender Events'!BX$2)*'Medal values'!$B$2
+ COUNTIFS('Official Medal Table'!$H:$H,'Each Gender Events'!$A75,'Official Medal Table'!$C:$C,'Each Gender Events'!BX$1,'Official Medal Table'!$E:$E,'Each Gender Events'!BX$2)*'Medal values'!$B$3
+ COUNTIFS('Official Medal Table'!$I:$I,'Each Gender Events'!$A75,'Official Medal Table'!$C:$C,'Each Gender Events'!BX$1,'Official Medal Table'!$E:$E,'Each Gender Events'!BX$2)*'Medal values'!$B$3
+ COUNTIFS('Official Medal Table'!$F:$F,'Each Gender Events'!$A75,'Official Medal Table'!$C:$C,'Each Gender Events'!BX$1,'Official Medal Table'!$E:$E,"Mixed")*'Medal values'!$B$1/2
+ COUNTIFS('Official Medal Table'!$G:$G,'Each Gender Events'!$A75,'Official Medal Table'!$C:$C,'Each Gender Events'!BX$1,'Official Medal Table'!$E:$E,"Mixed")*'Medal values'!$B$2/2
+ COUNTIFS('Official Medal Table'!$H:$H,'Each Gender Events'!$A75,'Official Medal Table'!$C:$C,'Each Gender Events'!BX$1,'Official Medal Table'!$E:$E,"Mixed")*'Medal values'!$B$3/2
+ COUNTIFS('Official Medal Table'!$I:$I,'Each Gender Events'!$A75,'Official Medal Table'!$C:$C,'Each Gender Events'!BX$1,'Official Medal Table'!$E:$E,"Mixed")*'Medal values'!$B$3/2</f>
        <v>0</v>
      </c>
      <c r="BY75">
        <f>COUNTIFS('Official Medal Table'!$F:$F,'Each Gender Events'!$A75,'Official Medal Table'!$C:$C,'Each Gender Events'!BY$1,'Official Medal Table'!$E:$E,'Each Gender Events'!BY$2)*'Medal values'!$B$1
+ COUNTIFS('Official Medal Table'!$G:$G,'Each Gender Events'!$A75,'Official Medal Table'!$C:$C,'Each Gender Events'!BY$1,'Official Medal Table'!$E:$E,'Each Gender Events'!BY$2)*'Medal values'!$B$2
+ COUNTIFS('Official Medal Table'!$H:$H,'Each Gender Events'!$A75,'Official Medal Table'!$C:$C,'Each Gender Events'!BY$1,'Official Medal Table'!$E:$E,'Each Gender Events'!BY$2)*'Medal values'!$B$3
+ COUNTIFS('Official Medal Table'!$I:$I,'Each Gender Events'!$A75,'Official Medal Table'!$C:$C,'Each Gender Events'!BY$1,'Official Medal Table'!$E:$E,'Each Gender Events'!BY$2)*'Medal values'!$B$3
+ COUNTIFS('Official Medal Table'!$F:$F,'Each Gender Events'!$A75,'Official Medal Table'!$C:$C,'Each Gender Events'!BY$1,'Official Medal Table'!$E:$E,"Mixed")*'Medal values'!$B$1/2
+ COUNTIFS('Official Medal Table'!$G:$G,'Each Gender Events'!$A75,'Official Medal Table'!$C:$C,'Each Gender Events'!BY$1,'Official Medal Table'!$E:$E,"Mixed")*'Medal values'!$B$2/2
+ COUNTIFS('Official Medal Table'!$H:$H,'Each Gender Events'!$A75,'Official Medal Table'!$C:$C,'Each Gender Events'!BY$1,'Official Medal Table'!$E:$E,"Mixed")*'Medal values'!$B$3/2
+ COUNTIFS('Official Medal Table'!$I:$I,'Each Gender Events'!$A75,'Official Medal Table'!$C:$C,'Each Gender Events'!BY$1,'Official Medal Table'!$E:$E,"Mixed")*'Medal values'!$B$3/2</f>
        <v>0</v>
      </c>
      <c r="BZ75">
        <f>COUNTIFS('Official Medal Table'!$F:$F,'Each Gender Events'!$A75,'Official Medal Table'!$C:$C,'Each Gender Events'!BZ$1,'Official Medal Table'!$E:$E,'Each Gender Events'!BZ$2)*'Medal values'!$B$1
+ COUNTIFS('Official Medal Table'!$G:$G,'Each Gender Events'!$A75,'Official Medal Table'!$C:$C,'Each Gender Events'!BZ$1,'Official Medal Table'!$E:$E,'Each Gender Events'!BZ$2)*'Medal values'!$B$2
+ COUNTIFS('Official Medal Table'!$H:$H,'Each Gender Events'!$A75,'Official Medal Table'!$C:$C,'Each Gender Events'!BZ$1,'Official Medal Table'!$E:$E,'Each Gender Events'!BZ$2)*'Medal values'!$B$3
+ COUNTIFS('Official Medal Table'!$I:$I,'Each Gender Events'!$A75,'Official Medal Table'!$C:$C,'Each Gender Events'!BZ$1,'Official Medal Table'!$E:$E,'Each Gender Events'!BZ$2)*'Medal values'!$B$3
+ COUNTIFS('Official Medal Table'!$F:$F,'Each Gender Events'!$A75,'Official Medal Table'!$C:$C,'Each Gender Events'!BZ$1,'Official Medal Table'!$E:$E,"Mixed")*'Medal values'!$B$1/2
+ COUNTIFS('Official Medal Table'!$G:$G,'Each Gender Events'!$A75,'Official Medal Table'!$C:$C,'Each Gender Events'!BZ$1,'Official Medal Table'!$E:$E,"Mixed")*'Medal values'!$B$2/2
+ COUNTIFS('Official Medal Table'!$H:$H,'Each Gender Events'!$A75,'Official Medal Table'!$C:$C,'Each Gender Events'!BZ$1,'Official Medal Table'!$E:$E,"Mixed")*'Medal values'!$B$3/2
+ COUNTIFS('Official Medal Table'!$I:$I,'Each Gender Events'!$A75,'Official Medal Table'!$C:$C,'Each Gender Events'!BZ$1,'Official Medal Table'!$E:$E,"Mixed")*'Medal values'!$B$3/2</f>
        <v>0</v>
      </c>
      <c r="CA75">
        <f>COUNTIFS('Official Medal Table'!$F:$F,'Each Gender Events'!$A75,'Official Medal Table'!$C:$C,'Each Gender Events'!CA$1,'Official Medal Table'!$E:$E,'Each Gender Events'!CA$2)*'Medal values'!$B$1
+ COUNTIFS('Official Medal Table'!$G:$G,'Each Gender Events'!$A75,'Official Medal Table'!$C:$C,'Each Gender Events'!CA$1,'Official Medal Table'!$E:$E,'Each Gender Events'!CA$2)*'Medal values'!$B$2
+ COUNTIFS('Official Medal Table'!$H:$H,'Each Gender Events'!$A75,'Official Medal Table'!$C:$C,'Each Gender Events'!CA$1,'Official Medal Table'!$E:$E,'Each Gender Events'!CA$2)*'Medal values'!$B$3
+ COUNTIFS('Official Medal Table'!$I:$I,'Each Gender Events'!$A75,'Official Medal Table'!$C:$C,'Each Gender Events'!CA$1,'Official Medal Table'!$E:$E,'Each Gender Events'!CA$2)*'Medal values'!$B$3
+ COUNTIFS('Official Medal Table'!$F:$F,'Each Gender Events'!$A75,'Official Medal Table'!$C:$C,'Each Gender Events'!CA$1,'Official Medal Table'!$E:$E,"Mixed")*'Medal values'!$B$1/2
+ COUNTIFS('Official Medal Table'!$G:$G,'Each Gender Events'!$A75,'Official Medal Table'!$C:$C,'Each Gender Events'!CA$1,'Official Medal Table'!$E:$E,"Mixed")*'Medal values'!$B$2/2
+ COUNTIFS('Official Medal Table'!$H:$H,'Each Gender Events'!$A75,'Official Medal Table'!$C:$C,'Each Gender Events'!CA$1,'Official Medal Table'!$E:$E,"Mixed")*'Medal values'!$B$3/2
+ COUNTIFS('Official Medal Table'!$I:$I,'Each Gender Events'!$A75,'Official Medal Table'!$C:$C,'Each Gender Events'!CA$1,'Official Medal Table'!$E:$E,"Mixed")*'Medal values'!$B$3/2</f>
        <v>0</v>
      </c>
      <c r="CB75">
        <f>COUNTIFS('Official Medal Table'!$F:$F,'Each Gender Events'!$A75,'Official Medal Table'!$C:$C,'Each Gender Events'!CB$1,'Official Medal Table'!$E:$E,'Each Gender Events'!CB$2)*'Medal values'!$B$1
+ COUNTIFS('Official Medal Table'!$G:$G,'Each Gender Events'!$A75,'Official Medal Table'!$C:$C,'Each Gender Events'!CB$1,'Official Medal Table'!$E:$E,'Each Gender Events'!CB$2)*'Medal values'!$B$2
+ COUNTIFS('Official Medal Table'!$H:$H,'Each Gender Events'!$A75,'Official Medal Table'!$C:$C,'Each Gender Events'!CB$1,'Official Medal Table'!$E:$E,'Each Gender Events'!CB$2)*'Medal values'!$B$3
+ COUNTIFS('Official Medal Table'!$I:$I,'Each Gender Events'!$A75,'Official Medal Table'!$C:$C,'Each Gender Events'!CB$1,'Official Medal Table'!$E:$E,'Each Gender Events'!CB$2)*'Medal values'!$B$3
+ COUNTIFS('Official Medal Table'!$F:$F,'Each Gender Events'!$A75,'Official Medal Table'!$C:$C,'Each Gender Events'!CB$1,'Official Medal Table'!$E:$E,"Mixed")*'Medal values'!$B$1/2
+ COUNTIFS('Official Medal Table'!$G:$G,'Each Gender Events'!$A75,'Official Medal Table'!$C:$C,'Each Gender Events'!CB$1,'Official Medal Table'!$E:$E,"Mixed")*'Medal values'!$B$2/2
+ COUNTIFS('Official Medal Table'!$H:$H,'Each Gender Events'!$A75,'Official Medal Table'!$C:$C,'Each Gender Events'!CB$1,'Official Medal Table'!$E:$E,"Mixed")*'Medal values'!$B$3/2
+ COUNTIFS('Official Medal Table'!$I:$I,'Each Gender Events'!$A75,'Official Medal Table'!$C:$C,'Each Gender Events'!CB$1,'Official Medal Table'!$E:$E,"Mixed")*'Medal values'!$B$3/2</f>
        <v>0</v>
      </c>
      <c r="CC75">
        <f>COUNTIFS('Official Medal Table'!$F:$F,'Each Gender Events'!$A75,'Official Medal Table'!$C:$C,'Each Gender Events'!CC$1,'Official Medal Table'!$E:$E,'Each Gender Events'!CC$2)*'Medal values'!$B$1
+ COUNTIFS('Official Medal Table'!$G:$G,'Each Gender Events'!$A75,'Official Medal Table'!$C:$C,'Each Gender Events'!CC$1,'Official Medal Table'!$E:$E,'Each Gender Events'!CC$2)*'Medal values'!$B$2
+ COUNTIFS('Official Medal Table'!$H:$H,'Each Gender Events'!$A75,'Official Medal Table'!$C:$C,'Each Gender Events'!CC$1,'Official Medal Table'!$E:$E,'Each Gender Events'!CC$2)*'Medal values'!$B$3
+ COUNTIFS('Official Medal Table'!$I:$I,'Each Gender Events'!$A75,'Official Medal Table'!$C:$C,'Each Gender Events'!CC$1,'Official Medal Table'!$E:$E,'Each Gender Events'!CC$2)*'Medal values'!$B$3
+ COUNTIFS('Official Medal Table'!$F:$F,'Each Gender Events'!$A75,'Official Medal Table'!$C:$C,'Each Gender Events'!CC$1,'Official Medal Table'!$E:$E,"Mixed")*'Medal values'!$B$1/2
+ COUNTIFS('Official Medal Table'!$G:$G,'Each Gender Events'!$A75,'Official Medal Table'!$C:$C,'Each Gender Events'!CC$1,'Official Medal Table'!$E:$E,"Mixed")*'Medal values'!$B$2/2
+ COUNTIFS('Official Medal Table'!$H:$H,'Each Gender Events'!$A75,'Official Medal Table'!$C:$C,'Each Gender Events'!CC$1,'Official Medal Table'!$E:$E,"Mixed")*'Medal values'!$B$3/2
+ COUNTIFS('Official Medal Table'!$I:$I,'Each Gender Events'!$A75,'Official Medal Table'!$C:$C,'Each Gender Events'!CC$1,'Official Medal Table'!$E:$E,"Mixed")*'Medal values'!$B$3/2</f>
        <v>0</v>
      </c>
      <c r="CD75">
        <f>COUNTIFS('Official Medal Table'!$F:$F,'Each Gender Events'!$A75,'Official Medal Table'!$C:$C,'Each Gender Events'!CD$1,'Official Medal Table'!$E:$E,'Each Gender Events'!CD$2)*'Medal values'!$B$1
+ COUNTIFS('Official Medal Table'!$G:$G,'Each Gender Events'!$A75,'Official Medal Table'!$C:$C,'Each Gender Events'!CD$1,'Official Medal Table'!$E:$E,'Each Gender Events'!CD$2)*'Medal values'!$B$2
+ COUNTIFS('Official Medal Table'!$H:$H,'Each Gender Events'!$A75,'Official Medal Table'!$C:$C,'Each Gender Events'!CD$1,'Official Medal Table'!$E:$E,'Each Gender Events'!CD$2)*'Medal values'!$B$3
+ COUNTIFS('Official Medal Table'!$I:$I,'Each Gender Events'!$A75,'Official Medal Table'!$C:$C,'Each Gender Events'!CD$1,'Official Medal Table'!$E:$E,'Each Gender Events'!CD$2)*'Medal values'!$B$3
+ COUNTIFS('Official Medal Table'!$F:$F,'Each Gender Events'!$A75,'Official Medal Table'!$C:$C,'Each Gender Events'!CD$1,'Official Medal Table'!$E:$E,"Mixed")*'Medal values'!$B$1/2
+ COUNTIFS('Official Medal Table'!$G:$G,'Each Gender Events'!$A75,'Official Medal Table'!$C:$C,'Each Gender Events'!CD$1,'Official Medal Table'!$E:$E,"Mixed")*'Medal values'!$B$2/2
+ COUNTIFS('Official Medal Table'!$H:$H,'Each Gender Events'!$A75,'Official Medal Table'!$C:$C,'Each Gender Events'!CD$1,'Official Medal Table'!$E:$E,"Mixed")*'Medal values'!$B$3/2
+ COUNTIFS('Official Medal Table'!$I:$I,'Each Gender Events'!$A75,'Official Medal Table'!$C:$C,'Each Gender Events'!CD$1,'Official Medal Table'!$E:$E,"Mixed")*'Medal values'!$B$3/2</f>
        <v>0</v>
      </c>
      <c r="CE75">
        <f>COUNTIFS('Official Medal Table'!$F:$F,'Each Gender Events'!$A75,'Official Medal Table'!$C:$C,'Each Gender Events'!CE$1,'Official Medal Table'!$E:$E,'Each Gender Events'!CE$2)*'Medal values'!$B$1
+ COUNTIFS('Official Medal Table'!$G:$G,'Each Gender Events'!$A75,'Official Medal Table'!$C:$C,'Each Gender Events'!CE$1,'Official Medal Table'!$E:$E,'Each Gender Events'!CE$2)*'Medal values'!$B$2
+ COUNTIFS('Official Medal Table'!$H:$H,'Each Gender Events'!$A75,'Official Medal Table'!$C:$C,'Each Gender Events'!CE$1,'Official Medal Table'!$E:$E,'Each Gender Events'!CE$2)*'Medal values'!$B$3
+ COUNTIFS('Official Medal Table'!$I:$I,'Each Gender Events'!$A75,'Official Medal Table'!$C:$C,'Each Gender Events'!CE$1,'Official Medal Table'!$E:$E,'Each Gender Events'!CE$2)*'Medal values'!$B$3
+ COUNTIFS('Official Medal Table'!$F:$F,'Each Gender Events'!$A75,'Official Medal Table'!$C:$C,'Each Gender Events'!CE$1,'Official Medal Table'!$E:$E,"Mixed")*'Medal values'!$B$1/2
+ COUNTIFS('Official Medal Table'!$G:$G,'Each Gender Events'!$A75,'Official Medal Table'!$C:$C,'Each Gender Events'!CE$1,'Official Medal Table'!$E:$E,"Mixed")*'Medal values'!$B$2/2
+ COUNTIFS('Official Medal Table'!$H:$H,'Each Gender Events'!$A75,'Official Medal Table'!$C:$C,'Each Gender Events'!CE$1,'Official Medal Table'!$E:$E,"Mixed")*'Medal values'!$B$3/2
+ COUNTIFS('Official Medal Table'!$I:$I,'Each Gender Events'!$A75,'Official Medal Table'!$C:$C,'Each Gender Events'!CE$1,'Official Medal Table'!$E:$E,"Mixed")*'Medal values'!$B$3/2</f>
        <v>0</v>
      </c>
      <c r="CF75">
        <f>COUNTIFS('Official Medal Table'!$F:$F,'Each Gender Events'!$A75,'Official Medal Table'!$C:$C,'Each Gender Events'!CF$1,'Official Medal Table'!$E:$E,'Each Gender Events'!CF$2)*'Medal values'!$B$1
+ COUNTIFS('Official Medal Table'!$G:$G,'Each Gender Events'!$A75,'Official Medal Table'!$C:$C,'Each Gender Events'!CF$1,'Official Medal Table'!$E:$E,'Each Gender Events'!CF$2)*'Medal values'!$B$2
+ COUNTIFS('Official Medal Table'!$H:$H,'Each Gender Events'!$A75,'Official Medal Table'!$C:$C,'Each Gender Events'!CF$1,'Official Medal Table'!$E:$E,'Each Gender Events'!CF$2)*'Medal values'!$B$3
+ COUNTIFS('Official Medal Table'!$I:$I,'Each Gender Events'!$A75,'Official Medal Table'!$C:$C,'Each Gender Events'!CF$1,'Official Medal Table'!$E:$E,'Each Gender Events'!CF$2)*'Medal values'!$B$3
+ COUNTIFS('Official Medal Table'!$F:$F,'Each Gender Events'!$A75,'Official Medal Table'!$C:$C,'Each Gender Events'!CF$1,'Official Medal Table'!$E:$E,"Mixed")*'Medal values'!$B$1/2
+ COUNTIFS('Official Medal Table'!$G:$G,'Each Gender Events'!$A75,'Official Medal Table'!$C:$C,'Each Gender Events'!CF$1,'Official Medal Table'!$E:$E,"Mixed")*'Medal values'!$B$2/2
+ COUNTIFS('Official Medal Table'!$H:$H,'Each Gender Events'!$A75,'Official Medal Table'!$C:$C,'Each Gender Events'!CF$1,'Official Medal Table'!$E:$E,"Mixed")*'Medal values'!$B$3/2
+ COUNTIFS('Official Medal Table'!$I:$I,'Each Gender Events'!$A75,'Official Medal Table'!$C:$C,'Each Gender Events'!CF$1,'Official Medal Table'!$E:$E,"Mixed")*'Medal values'!$B$3/2</f>
        <v>0</v>
      </c>
      <c r="CG75">
        <f>COUNTIFS('Official Medal Table'!$F:$F,'Each Gender Events'!$A75,'Official Medal Table'!$C:$C,'Each Gender Events'!CG$1,'Official Medal Table'!$E:$E,'Each Gender Events'!CG$2)*'Medal values'!$B$1
+ COUNTIFS('Official Medal Table'!$G:$G,'Each Gender Events'!$A75,'Official Medal Table'!$C:$C,'Each Gender Events'!CG$1,'Official Medal Table'!$E:$E,'Each Gender Events'!CG$2)*'Medal values'!$B$2
+ COUNTIFS('Official Medal Table'!$H:$H,'Each Gender Events'!$A75,'Official Medal Table'!$C:$C,'Each Gender Events'!CG$1,'Official Medal Table'!$E:$E,'Each Gender Events'!CG$2)*'Medal values'!$B$3
+ COUNTIFS('Official Medal Table'!$I:$I,'Each Gender Events'!$A75,'Official Medal Table'!$C:$C,'Each Gender Events'!CG$1,'Official Medal Table'!$E:$E,'Each Gender Events'!CG$2)*'Medal values'!$B$3
+ COUNTIFS('Official Medal Table'!$F:$F,'Each Gender Events'!$A75,'Official Medal Table'!$C:$C,'Each Gender Events'!CG$1,'Official Medal Table'!$E:$E,"Mixed")*'Medal values'!$B$1/2
+ COUNTIFS('Official Medal Table'!$G:$G,'Each Gender Events'!$A75,'Official Medal Table'!$C:$C,'Each Gender Events'!CG$1,'Official Medal Table'!$E:$E,"Mixed")*'Medal values'!$B$2/2
+ COUNTIFS('Official Medal Table'!$H:$H,'Each Gender Events'!$A75,'Official Medal Table'!$C:$C,'Each Gender Events'!CG$1,'Official Medal Table'!$E:$E,"Mixed")*'Medal values'!$B$3/2
+ COUNTIFS('Official Medal Table'!$I:$I,'Each Gender Events'!$A75,'Official Medal Table'!$C:$C,'Each Gender Events'!CG$1,'Official Medal Table'!$E:$E,"Mixed")*'Medal values'!$B$3/2</f>
        <v>0</v>
      </c>
      <c r="CH75">
        <f>COUNTIFS('Official Medal Table'!$F:$F,'Each Gender Events'!$A75,'Official Medal Table'!$C:$C,'Each Gender Events'!CH$1,'Official Medal Table'!$E:$E,'Each Gender Events'!CH$2)*'Medal values'!$B$1
+ COUNTIFS('Official Medal Table'!$G:$G,'Each Gender Events'!$A75,'Official Medal Table'!$C:$C,'Each Gender Events'!CH$1,'Official Medal Table'!$E:$E,'Each Gender Events'!CH$2)*'Medal values'!$B$2
+ COUNTIFS('Official Medal Table'!$H:$H,'Each Gender Events'!$A75,'Official Medal Table'!$C:$C,'Each Gender Events'!CH$1,'Official Medal Table'!$E:$E,'Each Gender Events'!CH$2)*'Medal values'!$B$3
+ COUNTIFS('Official Medal Table'!$I:$I,'Each Gender Events'!$A75,'Official Medal Table'!$C:$C,'Each Gender Events'!CH$1,'Official Medal Table'!$E:$E,'Each Gender Events'!CH$2)*'Medal values'!$B$3
+ COUNTIFS('Official Medal Table'!$F:$F,'Each Gender Events'!$A75,'Official Medal Table'!$C:$C,'Each Gender Events'!CH$1,'Official Medal Table'!$E:$E,"Mixed")*'Medal values'!$B$1/2
+ COUNTIFS('Official Medal Table'!$G:$G,'Each Gender Events'!$A75,'Official Medal Table'!$C:$C,'Each Gender Events'!CH$1,'Official Medal Table'!$E:$E,"Mixed")*'Medal values'!$B$2/2
+ COUNTIFS('Official Medal Table'!$H:$H,'Each Gender Events'!$A75,'Official Medal Table'!$C:$C,'Each Gender Events'!CH$1,'Official Medal Table'!$E:$E,"Mixed")*'Medal values'!$B$3/2
+ COUNTIFS('Official Medal Table'!$I:$I,'Each Gender Events'!$A75,'Official Medal Table'!$C:$C,'Each Gender Events'!CH$1,'Official Medal Table'!$E:$E,"Mixed")*'Medal values'!$B$3/2</f>
        <v>0</v>
      </c>
      <c r="CI75">
        <f>COUNTIFS('Official Medal Table'!$F:$F,'Each Gender Events'!$A75,'Official Medal Table'!$C:$C,'Each Gender Events'!CI$1,'Official Medal Table'!$E:$E,'Each Gender Events'!CI$2)*'Medal values'!$B$1
+ COUNTIFS('Official Medal Table'!$G:$G,'Each Gender Events'!$A75,'Official Medal Table'!$C:$C,'Each Gender Events'!CI$1,'Official Medal Table'!$E:$E,'Each Gender Events'!CI$2)*'Medal values'!$B$2
+ COUNTIFS('Official Medal Table'!$H:$H,'Each Gender Events'!$A75,'Official Medal Table'!$C:$C,'Each Gender Events'!CI$1,'Official Medal Table'!$E:$E,'Each Gender Events'!CI$2)*'Medal values'!$B$3
+ COUNTIFS('Official Medal Table'!$I:$I,'Each Gender Events'!$A75,'Official Medal Table'!$C:$C,'Each Gender Events'!CI$1,'Official Medal Table'!$E:$E,'Each Gender Events'!CI$2)*'Medal values'!$B$3
+ COUNTIFS('Official Medal Table'!$F:$F,'Each Gender Events'!$A75,'Official Medal Table'!$C:$C,'Each Gender Events'!CI$1,'Official Medal Table'!$E:$E,"Mixed")*'Medal values'!$B$1/2
+ COUNTIFS('Official Medal Table'!$G:$G,'Each Gender Events'!$A75,'Official Medal Table'!$C:$C,'Each Gender Events'!CI$1,'Official Medal Table'!$E:$E,"Mixed")*'Medal values'!$B$2/2
+ COUNTIFS('Official Medal Table'!$H:$H,'Each Gender Events'!$A75,'Official Medal Table'!$C:$C,'Each Gender Events'!CI$1,'Official Medal Table'!$E:$E,"Mixed")*'Medal values'!$B$3/2
+ COUNTIFS('Official Medal Table'!$I:$I,'Each Gender Events'!$A75,'Official Medal Table'!$C:$C,'Each Gender Events'!CI$1,'Official Medal Table'!$E:$E,"Mixed")*'Medal values'!$B$3/2</f>
        <v>0</v>
      </c>
      <c r="CJ75">
        <f>COUNTIFS('Official Medal Table'!$F:$F,'Each Gender Events'!$A75,'Official Medal Table'!$C:$C,'Each Gender Events'!CJ$1,'Official Medal Table'!$E:$E,'Each Gender Events'!CJ$2)*'Medal values'!$B$1
+ COUNTIFS('Official Medal Table'!$G:$G,'Each Gender Events'!$A75,'Official Medal Table'!$C:$C,'Each Gender Events'!CJ$1,'Official Medal Table'!$E:$E,'Each Gender Events'!CJ$2)*'Medal values'!$B$2
+ COUNTIFS('Official Medal Table'!$H:$H,'Each Gender Events'!$A75,'Official Medal Table'!$C:$C,'Each Gender Events'!CJ$1,'Official Medal Table'!$E:$E,'Each Gender Events'!CJ$2)*'Medal values'!$B$3
+ COUNTIFS('Official Medal Table'!$I:$I,'Each Gender Events'!$A75,'Official Medal Table'!$C:$C,'Each Gender Events'!CJ$1,'Official Medal Table'!$E:$E,'Each Gender Events'!CJ$2)*'Medal values'!$B$3
+ COUNTIFS('Official Medal Table'!$F:$F,'Each Gender Events'!$A75,'Official Medal Table'!$C:$C,'Each Gender Events'!CJ$1,'Official Medal Table'!$E:$E,"Mixed")*'Medal values'!$B$1/2
+ COUNTIFS('Official Medal Table'!$G:$G,'Each Gender Events'!$A75,'Official Medal Table'!$C:$C,'Each Gender Events'!CJ$1,'Official Medal Table'!$E:$E,"Mixed")*'Medal values'!$B$2/2
+ COUNTIFS('Official Medal Table'!$H:$H,'Each Gender Events'!$A75,'Official Medal Table'!$C:$C,'Each Gender Events'!CJ$1,'Official Medal Table'!$E:$E,"Mixed")*'Medal values'!$B$3/2
+ COUNTIFS('Official Medal Table'!$I:$I,'Each Gender Events'!$A75,'Official Medal Table'!$C:$C,'Each Gender Events'!CJ$1,'Official Medal Table'!$E:$E,"Mixed")*'Medal values'!$B$3/2</f>
        <v>0</v>
      </c>
      <c r="CK75">
        <f>COUNTIFS('Official Medal Table'!$F:$F,'Each Gender Events'!$A75,'Official Medal Table'!$C:$C,'Each Gender Events'!CK$1,'Official Medal Table'!$E:$E,'Each Gender Events'!CK$2)*'Medal values'!$B$1
+ COUNTIFS('Official Medal Table'!$G:$G,'Each Gender Events'!$A75,'Official Medal Table'!$C:$C,'Each Gender Events'!CK$1,'Official Medal Table'!$E:$E,'Each Gender Events'!CK$2)*'Medal values'!$B$2
+ COUNTIFS('Official Medal Table'!$H:$H,'Each Gender Events'!$A75,'Official Medal Table'!$C:$C,'Each Gender Events'!CK$1,'Official Medal Table'!$E:$E,'Each Gender Events'!CK$2)*'Medal values'!$B$3
+ COUNTIFS('Official Medal Table'!$I:$I,'Each Gender Events'!$A75,'Official Medal Table'!$C:$C,'Each Gender Events'!CK$1,'Official Medal Table'!$E:$E,'Each Gender Events'!CK$2)*'Medal values'!$B$3
+ COUNTIFS('Official Medal Table'!$F:$F,'Each Gender Events'!$A75,'Official Medal Table'!$C:$C,'Each Gender Events'!CK$1,'Official Medal Table'!$E:$E,"Mixed")*'Medal values'!$B$1/2
+ COUNTIFS('Official Medal Table'!$G:$G,'Each Gender Events'!$A75,'Official Medal Table'!$C:$C,'Each Gender Events'!CK$1,'Official Medal Table'!$E:$E,"Mixed")*'Medal values'!$B$2/2
+ COUNTIFS('Official Medal Table'!$H:$H,'Each Gender Events'!$A75,'Official Medal Table'!$C:$C,'Each Gender Events'!CK$1,'Official Medal Table'!$E:$E,"Mixed")*'Medal values'!$B$3/2
+ COUNTIFS('Official Medal Table'!$I:$I,'Each Gender Events'!$A75,'Official Medal Table'!$C:$C,'Each Gender Events'!CK$1,'Official Medal Table'!$E:$E,"Mixed")*'Medal values'!$B$3/2</f>
        <v>0</v>
      </c>
      <c r="CL75">
        <f>COUNTIFS('Official Medal Table'!$F:$F,'Each Gender Events'!$A75,'Official Medal Table'!$C:$C,'Each Gender Events'!CL$1,'Official Medal Table'!$E:$E,'Each Gender Events'!CL$2)*'Medal values'!$B$1
+ COUNTIFS('Official Medal Table'!$G:$G,'Each Gender Events'!$A75,'Official Medal Table'!$C:$C,'Each Gender Events'!CL$1,'Official Medal Table'!$E:$E,'Each Gender Events'!CL$2)*'Medal values'!$B$2
+ COUNTIFS('Official Medal Table'!$H:$H,'Each Gender Events'!$A75,'Official Medal Table'!$C:$C,'Each Gender Events'!CL$1,'Official Medal Table'!$E:$E,'Each Gender Events'!CL$2)*'Medal values'!$B$3
+ COUNTIFS('Official Medal Table'!$I:$I,'Each Gender Events'!$A75,'Official Medal Table'!$C:$C,'Each Gender Events'!CL$1,'Official Medal Table'!$E:$E,'Each Gender Events'!CL$2)*'Medal values'!$B$3
+ COUNTIFS('Official Medal Table'!$F:$F,'Each Gender Events'!$A75,'Official Medal Table'!$C:$C,'Each Gender Events'!CL$1,'Official Medal Table'!$E:$E,"Mixed")*'Medal values'!$B$1/2
+ COUNTIFS('Official Medal Table'!$G:$G,'Each Gender Events'!$A75,'Official Medal Table'!$C:$C,'Each Gender Events'!CL$1,'Official Medal Table'!$E:$E,"Mixed")*'Medal values'!$B$2/2
+ COUNTIFS('Official Medal Table'!$H:$H,'Each Gender Events'!$A75,'Official Medal Table'!$C:$C,'Each Gender Events'!CL$1,'Official Medal Table'!$E:$E,"Mixed")*'Medal values'!$B$3/2
+ COUNTIFS('Official Medal Table'!$I:$I,'Each Gender Events'!$A75,'Official Medal Table'!$C:$C,'Each Gender Events'!CL$1,'Official Medal Table'!$E:$E,"Mixed")*'Medal values'!$B$3/2</f>
        <v>0</v>
      </c>
      <c r="CM75">
        <f>COUNTIFS('Official Medal Table'!$F:$F,'Each Gender Events'!$A75,'Official Medal Table'!$C:$C,'Each Gender Events'!CM$1,'Official Medal Table'!$E:$E,'Each Gender Events'!CM$2)*'Medal values'!$B$1
+ COUNTIFS('Official Medal Table'!$G:$G,'Each Gender Events'!$A75,'Official Medal Table'!$C:$C,'Each Gender Events'!CM$1,'Official Medal Table'!$E:$E,'Each Gender Events'!CM$2)*'Medal values'!$B$2
+ COUNTIFS('Official Medal Table'!$H:$H,'Each Gender Events'!$A75,'Official Medal Table'!$C:$C,'Each Gender Events'!CM$1,'Official Medal Table'!$E:$E,'Each Gender Events'!CM$2)*'Medal values'!$B$3
+ COUNTIFS('Official Medal Table'!$I:$I,'Each Gender Events'!$A75,'Official Medal Table'!$C:$C,'Each Gender Events'!CM$1,'Official Medal Table'!$E:$E,'Each Gender Events'!CM$2)*'Medal values'!$B$3
+ COUNTIFS('Official Medal Table'!$F:$F,'Each Gender Events'!$A75,'Official Medal Table'!$C:$C,'Each Gender Events'!CM$1,'Official Medal Table'!$E:$E,"Mixed")*'Medal values'!$B$1/2
+ COUNTIFS('Official Medal Table'!$G:$G,'Each Gender Events'!$A75,'Official Medal Table'!$C:$C,'Each Gender Events'!CM$1,'Official Medal Table'!$E:$E,"Mixed")*'Medal values'!$B$2/2
+ COUNTIFS('Official Medal Table'!$H:$H,'Each Gender Events'!$A75,'Official Medal Table'!$C:$C,'Each Gender Events'!CM$1,'Official Medal Table'!$E:$E,"Mixed")*'Medal values'!$B$3/2
+ COUNTIFS('Official Medal Table'!$I:$I,'Each Gender Events'!$A75,'Official Medal Table'!$C:$C,'Each Gender Events'!CM$1,'Official Medal Table'!$E:$E,"Mixed")*'Medal values'!$B$3/2</f>
        <v>0</v>
      </c>
      <c r="CN75">
        <f>COUNTIFS('Official Medal Table'!$F:$F,'Each Gender Events'!$A75,'Official Medal Table'!$C:$C,'Each Gender Events'!CN$1,'Official Medal Table'!$E:$E,'Each Gender Events'!CN$2)*'Medal values'!$B$1
+ COUNTIFS('Official Medal Table'!$G:$G,'Each Gender Events'!$A75,'Official Medal Table'!$C:$C,'Each Gender Events'!CN$1,'Official Medal Table'!$E:$E,'Each Gender Events'!CN$2)*'Medal values'!$B$2
+ COUNTIFS('Official Medal Table'!$H:$H,'Each Gender Events'!$A75,'Official Medal Table'!$C:$C,'Each Gender Events'!CN$1,'Official Medal Table'!$E:$E,'Each Gender Events'!CN$2)*'Medal values'!$B$3
+ COUNTIFS('Official Medal Table'!$I:$I,'Each Gender Events'!$A75,'Official Medal Table'!$C:$C,'Each Gender Events'!CN$1,'Official Medal Table'!$E:$E,'Each Gender Events'!CN$2)*'Medal values'!$B$3
+ COUNTIFS('Official Medal Table'!$F:$F,'Each Gender Events'!$A75,'Official Medal Table'!$C:$C,'Each Gender Events'!CN$1,'Official Medal Table'!$E:$E,"Mixed")*'Medal values'!$B$1/2
+ COUNTIFS('Official Medal Table'!$G:$G,'Each Gender Events'!$A75,'Official Medal Table'!$C:$C,'Each Gender Events'!CN$1,'Official Medal Table'!$E:$E,"Mixed")*'Medal values'!$B$2/2
+ COUNTIFS('Official Medal Table'!$H:$H,'Each Gender Events'!$A75,'Official Medal Table'!$C:$C,'Each Gender Events'!CN$1,'Official Medal Table'!$E:$E,"Mixed")*'Medal values'!$B$3/2
+ COUNTIFS('Official Medal Table'!$I:$I,'Each Gender Events'!$A75,'Official Medal Table'!$C:$C,'Each Gender Events'!CN$1,'Official Medal Table'!$E:$E,"Mixed")*'Medal values'!$B$3/2</f>
        <v>0</v>
      </c>
      <c r="CO75">
        <f>COUNTIFS('Official Medal Table'!$F:$F,'Each Gender Events'!$A75,'Official Medal Table'!$C:$C,'Each Gender Events'!CO$1,'Official Medal Table'!$E:$E,'Each Gender Events'!CO$2)*'Medal values'!$B$1
+ COUNTIFS('Official Medal Table'!$G:$G,'Each Gender Events'!$A75,'Official Medal Table'!$C:$C,'Each Gender Events'!CO$1,'Official Medal Table'!$E:$E,'Each Gender Events'!CO$2)*'Medal values'!$B$2
+ COUNTIFS('Official Medal Table'!$H:$H,'Each Gender Events'!$A75,'Official Medal Table'!$C:$C,'Each Gender Events'!CO$1,'Official Medal Table'!$E:$E,'Each Gender Events'!CO$2)*'Medal values'!$B$3
+ COUNTIFS('Official Medal Table'!$I:$I,'Each Gender Events'!$A75,'Official Medal Table'!$C:$C,'Each Gender Events'!CO$1,'Official Medal Table'!$E:$E,'Each Gender Events'!CO$2)*'Medal values'!$B$3
+ COUNTIFS('Official Medal Table'!$F:$F,'Each Gender Events'!$A75,'Official Medal Table'!$C:$C,'Each Gender Events'!CO$1,'Official Medal Table'!$E:$E,"Mixed")*'Medal values'!$B$1/2
+ COUNTIFS('Official Medal Table'!$G:$G,'Each Gender Events'!$A75,'Official Medal Table'!$C:$C,'Each Gender Events'!CO$1,'Official Medal Table'!$E:$E,"Mixed")*'Medal values'!$B$2/2
+ COUNTIFS('Official Medal Table'!$H:$H,'Each Gender Events'!$A75,'Official Medal Table'!$C:$C,'Each Gender Events'!CO$1,'Official Medal Table'!$E:$E,"Mixed")*'Medal values'!$B$3/2
+ COUNTIFS('Official Medal Table'!$I:$I,'Each Gender Events'!$A75,'Official Medal Table'!$C:$C,'Each Gender Events'!CO$1,'Official Medal Table'!$E:$E,"Mixed")*'Medal values'!$B$3/2</f>
        <v>0</v>
      </c>
      <c r="CP75">
        <f>COUNTIFS('Official Medal Table'!$F:$F,'Each Gender Events'!$A75,'Official Medal Table'!$C:$C,'Each Gender Events'!CP$1,'Official Medal Table'!$E:$E,'Each Gender Events'!CP$2)*'Medal values'!$B$1
+ COUNTIFS('Official Medal Table'!$G:$G,'Each Gender Events'!$A75,'Official Medal Table'!$C:$C,'Each Gender Events'!CP$1,'Official Medal Table'!$E:$E,'Each Gender Events'!CP$2)*'Medal values'!$B$2
+ COUNTIFS('Official Medal Table'!$H:$H,'Each Gender Events'!$A75,'Official Medal Table'!$C:$C,'Each Gender Events'!CP$1,'Official Medal Table'!$E:$E,'Each Gender Events'!CP$2)*'Medal values'!$B$3
+ COUNTIFS('Official Medal Table'!$I:$I,'Each Gender Events'!$A75,'Official Medal Table'!$C:$C,'Each Gender Events'!CP$1,'Official Medal Table'!$E:$E,'Each Gender Events'!CP$2)*'Medal values'!$B$3
+ COUNTIFS('Official Medal Table'!$F:$F,'Each Gender Events'!$A75,'Official Medal Table'!$C:$C,'Each Gender Events'!CP$1,'Official Medal Table'!$E:$E,"Mixed")*'Medal values'!$B$1/2
+ COUNTIFS('Official Medal Table'!$G:$G,'Each Gender Events'!$A75,'Official Medal Table'!$C:$C,'Each Gender Events'!CP$1,'Official Medal Table'!$E:$E,"Mixed")*'Medal values'!$B$2/2
+ COUNTIFS('Official Medal Table'!$H:$H,'Each Gender Events'!$A75,'Official Medal Table'!$C:$C,'Each Gender Events'!CP$1,'Official Medal Table'!$E:$E,"Mixed")*'Medal values'!$B$3/2
+ COUNTIFS('Official Medal Table'!$I:$I,'Each Gender Events'!$A75,'Official Medal Table'!$C:$C,'Each Gender Events'!CP$1,'Official Medal Table'!$E:$E,"Mixed")*'Medal values'!$B$3/2</f>
        <v>0</v>
      </c>
      <c r="CQ75">
        <f>COUNTIFS('Official Medal Table'!$F:$F,'Each Gender Events'!$A75,'Official Medal Table'!$C:$C,'Each Gender Events'!CQ$1,'Official Medal Table'!$E:$E,'Each Gender Events'!CQ$2)*'Medal values'!$B$1
+ COUNTIFS('Official Medal Table'!$G:$G,'Each Gender Events'!$A75,'Official Medal Table'!$C:$C,'Each Gender Events'!CQ$1,'Official Medal Table'!$E:$E,'Each Gender Events'!CQ$2)*'Medal values'!$B$2
+ COUNTIFS('Official Medal Table'!$H:$H,'Each Gender Events'!$A75,'Official Medal Table'!$C:$C,'Each Gender Events'!CQ$1,'Official Medal Table'!$E:$E,'Each Gender Events'!CQ$2)*'Medal values'!$B$3
+ COUNTIFS('Official Medal Table'!$I:$I,'Each Gender Events'!$A75,'Official Medal Table'!$C:$C,'Each Gender Events'!CQ$1,'Official Medal Table'!$E:$E,'Each Gender Events'!CQ$2)*'Medal values'!$B$3
+ COUNTIFS('Official Medal Table'!$F:$F,'Each Gender Events'!$A75,'Official Medal Table'!$C:$C,'Each Gender Events'!CQ$1,'Official Medal Table'!$E:$E,"Mixed")*'Medal values'!$B$1/2
+ COUNTIFS('Official Medal Table'!$G:$G,'Each Gender Events'!$A75,'Official Medal Table'!$C:$C,'Each Gender Events'!CQ$1,'Official Medal Table'!$E:$E,"Mixed")*'Medal values'!$B$2/2
+ COUNTIFS('Official Medal Table'!$H:$H,'Each Gender Events'!$A75,'Official Medal Table'!$C:$C,'Each Gender Events'!CQ$1,'Official Medal Table'!$E:$E,"Mixed")*'Medal values'!$B$3/2
+ COUNTIFS('Official Medal Table'!$I:$I,'Each Gender Events'!$A75,'Official Medal Table'!$C:$C,'Each Gender Events'!CQ$1,'Official Medal Table'!$E:$E,"Mixed")*'Medal values'!$B$3/2</f>
        <v>3.0009999999999999</v>
      </c>
      <c r="CR75">
        <f>COUNTIFS('Official Medal Table'!$F:$F,'Each Gender Events'!$A75,'Official Medal Table'!$C:$C,'Each Gender Events'!CR$1,'Official Medal Table'!$E:$E,'Each Gender Events'!CR$2)*'Medal values'!$B$1
+ COUNTIFS('Official Medal Table'!$G:$G,'Each Gender Events'!$A75,'Official Medal Table'!$C:$C,'Each Gender Events'!CR$1,'Official Medal Table'!$E:$E,'Each Gender Events'!CR$2)*'Medal values'!$B$2
+ COUNTIFS('Official Medal Table'!$H:$H,'Each Gender Events'!$A75,'Official Medal Table'!$C:$C,'Each Gender Events'!CR$1,'Official Medal Table'!$E:$E,'Each Gender Events'!CR$2)*'Medal values'!$B$3
+ COUNTIFS('Official Medal Table'!$I:$I,'Each Gender Events'!$A75,'Official Medal Table'!$C:$C,'Each Gender Events'!CR$1,'Official Medal Table'!$E:$E,'Each Gender Events'!CR$2)*'Medal values'!$B$3
+ COUNTIFS('Official Medal Table'!$F:$F,'Each Gender Events'!$A75,'Official Medal Table'!$C:$C,'Each Gender Events'!CR$1,'Official Medal Table'!$E:$E,"Mixed")*'Medal values'!$B$1/2
+ COUNTIFS('Official Medal Table'!$G:$G,'Each Gender Events'!$A75,'Official Medal Table'!$C:$C,'Each Gender Events'!CR$1,'Official Medal Table'!$E:$E,"Mixed")*'Medal values'!$B$2/2
+ COUNTIFS('Official Medal Table'!$H:$H,'Each Gender Events'!$A75,'Official Medal Table'!$C:$C,'Each Gender Events'!CR$1,'Official Medal Table'!$E:$E,"Mixed")*'Medal values'!$B$3/2
+ COUNTIFS('Official Medal Table'!$I:$I,'Each Gender Events'!$A75,'Official Medal Table'!$C:$C,'Each Gender Events'!CR$1,'Official Medal Table'!$E:$E,"Mixed")*'Medal values'!$B$3/2</f>
        <v>0</v>
      </c>
      <c r="CS75">
        <f>COUNTIFS('Official Medal Table'!$F:$F,'Each Gender Events'!$A75,'Official Medal Table'!$C:$C,'Each Gender Events'!CS$1,'Official Medal Table'!$E:$E,'Each Gender Events'!CS$2)*'Medal values'!$B$1
+ COUNTIFS('Official Medal Table'!$G:$G,'Each Gender Events'!$A75,'Official Medal Table'!$C:$C,'Each Gender Events'!CS$1,'Official Medal Table'!$E:$E,'Each Gender Events'!CS$2)*'Medal values'!$B$2
+ COUNTIFS('Official Medal Table'!$H:$H,'Each Gender Events'!$A75,'Official Medal Table'!$C:$C,'Each Gender Events'!CS$1,'Official Medal Table'!$E:$E,'Each Gender Events'!CS$2)*'Medal values'!$B$3
+ COUNTIFS('Official Medal Table'!$I:$I,'Each Gender Events'!$A75,'Official Medal Table'!$C:$C,'Each Gender Events'!CS$1,'Official Medal Table'!$E:$E,'Each Gender Events'!CS$2)*'Medal values'!$B$3
+ COUNTIFS('Official Medal Table'!$F:$F,'Each Gender Events'!$A75,'Official Medal Table'!$C:$C,'Each Gender Events'!CS$1,'Official Medal Table'!$E:$E,"Mixed")*'Medal values'!$B$1/2
+ COUNTIFS('Official Medal Table'!$G:$G,'Each Gender Events'!$A75,'Official Medal Table'!$C:$C,'Each Gender Events'!CS$1,'Official Medal Table'!$E:$E,"Mixed")*'Medal values'!$B$2/2
+ COUNTIFS('Official Medal Table'!$H:$H,'Each Gender Events'!$A75,'Official Medal Table'!$C:$C,'Each Gender Events'!CS$1,'Official Medal Table'!$E:$E,"Mixed")*'Medal values'!$B$3/2
+ COUNTIFS('Official Medal Table'!$I:$I,'Each Gender Events'!$A75,'Official Medal Table'!$C:$C,'Each Gender Events'!CS$1,'Official Medal Table'!$E:$E,"Mixed")*'Medal values'!$B$3/2</f>
        <v>0</v>
      </c>
      <c r="CT75">
        <f>COUNTIFS('Official Medal Table'!$F:$F,'Each Gender Events'!$A75,'Official Medal Table'!$C:$C,'Each Gender Events'!CT$1,'Official Medal Table'!$E:$E,'Each Gender Events'!CT$2)*'Medal values'!$B$1
+ COUNTIFS('Official Medal Table'!$G:$G,'Each Gender Events'!$A75,'Official Medal Table'!$C:$C,'Each Gender Events'!CT$1,'Official Medal Table'!$E:$E,'Each Gender Events'!CT$2)*'Medal values'!$B$2
+ COUNTIFS('Official Medal Table'!$H:$H,'Each Gender Events'!$A75,'Official Medal Table'!$C:$C,'Each Gender Events'!CT$1,'Official Medal Table'!$E:$E,'Each Gender Events'!CT$2)*'Medal values'!$B$3
+ COUNTIFS('Official Medal Table'!$I:$I,'Each Gender Events'!$A75,'Official Medal Table'!$C:$C,'Each Gender Events'!CT$1,'Official Medal Table'!$E:$E,'Each Gender Events'!CT$2)*'Medal values'!$B$3
+ COUNTIFS('Official Medal Table'!$F:$F,'Each Gender Events'!$A75,'Official Medal Table'!$C:$C,'Each Gender Events'!CT$1,'Official Medal Table'!$E:$E,"Mixed")*'Medal values'!$B$1/2
+ COUNTIFS('Official Medal Table'!$G:$G,'Each Gender Events'!$A75,'Official Medal Table'!$C:$C,'Each Gender Events'!CT$1,'Official Medal Table'!$E:$E,"Mixed")*'Medal values'!$B$2/2
+ COUNTIFS('Official Medal Table'!$H:$H,'Each Gender Events'!$A75,'Official Medal Table'!$C:$C,'Each Gender Events'!CT$1,'Official Medal Table'!$E:$E,"Mixed")*'Medal values'!$B$3/2
+ COUNTIFS('Official Medal Table'!$I:$I,'Each Gender Events'!$A75,'Official Medal Table'!$C:$C,'Each Gender Events'!CT$1,'Official Medal Table'!$E:$E,"Mixed")*'Medal values'!$B$3/2</f>
        <v>0</v>
      </c>
    </row>
    <row r="76" spans="1:98" x14ac:dyDescent="0.3">
      <c r="A76" t="str">
        <f>Countries!A75</f>
        <v>COL</v>
      </c>
      <c r="B76">
        <f>COUNTIFS('Official Medal Table'!$F:$F,'Each Gender Events'!$A76,'Official Medal Table'!$C:$C,'Each Gender Events'!B$1,'Official Medal Table'!$E:$E,'Each Gender Events'!B$2)*'Medal values'!$B$1
+ COUNTIFS('Official Medal Table'!$G:$G,'Each Gender Events'!$A76,'Official Medal Table'!$C:$C,'Each Gender Events'!B$1,'Official Medal Table'!$E:$E,'Each Gender Events'!B$2)*'Medal values'!$B$2
+ COUNTIFS('Official Medal Table'!$H:$H,'Each Gender Events'!$A76,'Official Medal Table'!$C:$C,'Each Gender Events'!B$1,'Official Medal Table'!$E:$E,'Each Gender Events'!B$2)*'Medal values'!$B$3
+ COUNTIFS('Official Medal Table'!$I:$I,'Each Gender Events'!$A76,'Official Medal Table'!$C:$C,'Each Gender Events'!B$1,'Official Medal Table'!$E:$E,'Each Gender Events'!B$2)*'Medal values'!$B$3
+ COUNTIFS('Official Medal Table'!$F:$F,'Each Gender Events'!$A76,'Official Medal Table'!$C:$C,'Each Gender Events'!B$1,'Official Medal Table'!$E:$E,"Mixed")*'Medal values'!$B$1/2
+ COUNTIFS('Official Medal Table'!$G:$G,'Each Gender Events'!$A76,'Official Medal Table'!$C:$C,'Each Gender Events'!B$1,'Official Medal Table'!$E:$E,"Mixed")*'Medal values'!$B$2/2
+ COUNTIFS('Official Medal Table'!$H:$H,'Each Gender Events'!$A76,'Official Medal Table'!$C:$C,'Each Gender Events'!B$1,'Official Medal Table'!$E:$E,"Mixed")*'Medal values'!$B$3/2
+ COUNTIFS('Official Medal Table'!$I:$I,'Each Gender Events'!$A76,'Official Medal Table'!$C:$C,'Each Gender Events'!B$1,'Official Medal Table'!$E:$E,"Mixed")*'Medal values'!$B$3/2</f>
        <v>0</v>
      </c>
      <c r="C76">
        <f>COUNTIFS('Official Medal Table'!$F:$F,'Each Gender Events'!$A76,'Official Medal Table'!$C:$C,'Each Gender Events'!C$1,'Official Medal Table'!$E:$E,'Each Gender Events'!C$2)*'Medal values'!$B$1
+ COUNTIFS('Official Medal Table'!$G:$G,'Each Gender Events'!$A76,'Official Medal Table'!$C:$C,'Each Gender Events'!C$1,'Official Medal Table'!$E:$E,'Each Gender Events'!C$2)*'Medal values'!$B$2
+ COUNTIFS('Official Medal Table'!$H:$H,'Each Gender Events'!$A76,'Official Medal Table'!$C:$C,'Each Gender Events'!C$1,'Official Medal Table'!$E:$E,'Each Gender Events'!C$2)*'Medal values'!$B$3
+ COUNTIFS('Official Medal Table'!$I:$I,'Each Gender Events'!$A76,'Official Medal Table'!$C:$C,'Each Gender Events'!C$1,'Official Medal Table'!$E:$E,'Each Gender Events'!C$2)*'Medal values'!$B$3
+ COUNTIFS('Official Medal Table'!$F:$F,'Each Gender Events'!$A76,'Official Medal Table'!$C:$C,'Each Gender Events'!C$1,'Official Medal Table'!$E:$E,"Mixed")*'Medal values'!$B$1/2
+ COUNTIFS('Official Medal Table'!$G:$G,'Each Gender Events'!$A76,'Official Medal Table'!$C:$C,'Each Gender Events'!C$1,'Official Medal Table'!$E:$E,"Mixed")*'Medal values'!$B$2/2
+ COUNTIFS('Official Medal Table'!$H:$H,'Each Gender Events'!$A76,'Official Medal Table'!$C:$C,'Each Gender Events'!C$1,'Official Medal Table'!$E:$E,"Mixed")*'Medal values'!$B$3/2
+ COUNTIFS('Official Medal Table'!$I:$I,'Each Gender Events'!$A76,'Official Medal Table'!$C:$C,'Each Gender Events'!C$1,'Official Medal Table'!$E:$E,"Mixed")*'Medal values'!$B$3/2</f>
        <v>0</v>
      </c>
      <c r="D76">
        <f>COUNTIFS('Official Medal Table'!$F:$F,'Each Gender Events'!$A76,'Official Medal Table'!$C:$C,'Each Gender Events'!D$1,'Official Medal Table'!$E:$E,'Each Gender Events'!D$2)*'Medal values'!$B$1
+ COUNTIFS('Official Medal Table'!$G:$G,'Each Gender Events'!$A76,'Official Medal Table'!$C:$C,'Each Gender Events'!D$1,'Official Medal Table'!$E:$E,'Each Gender Events'!D$2)*'Medal values'!$B$2
+ COUNTIFS('Official Medal Table'!$H:$H,'Each Gender Events'!$A76,'Official Medal Table'!$C:$C,'Each Gender Events'!D$1,'Official Medal Table'!$E:$E,'Each Gender Events'!D$2)*'Medal values'!$B$3
+ COUNTIFS('Official Medal Table'!$I:$I,'Each Gender Events'!$A76,'Official Medal Table'!$C:$C,'Each Gender Events'!D$1,'Official Medal Table'!$E:$E,'Each Gender Events'!D$2)*'Medal values'!$B$3
+ COUNTIFS('Official Medal Table'!$F:$F,'Each Gender Events'!$A76,'Official Medal Table'!$C:$C,'Each Gender Events'!D$1,'Official Medal Table'!$E:$E,"Mixed")*'Medal values'!$B$1/2
+ COUNTIFS('Official Medal Table'!$G:$G,'Each Gender Events'!$A76,'Official Medal Table'!$C:$C,'Each Gender Events'!D$1,'Official Medal Table'!$E:$E,"Mixed")*'Medal values'!$B$2/2
+ COUNTIFS('Official Medal Table'!$H:$H,'Each Gender Events'!$A76,'Official Medal Table'!$C:$C,'Each Gender Events'!D$1,'Official Medal Table'!$E:$E,"Mixed")*'Medal values'!$B$3/2
+ COUNTIFS('Official Medal Table'!$I:$I,'Each Gender Events'!$A76,'Official Medal Table'!$C:$C,'Each Gender Events'!D$1,'Official Medal Table'!$E:$E,"Mixed")*'Medal values'!$B$3/2</f>
        <v>0</v>
      </c>
      <c r="E76">
        <f>COUNTIFS('Official Medal Table'!$F:$F,'Each Gender Events'!$A76,'Official Medal Table'!$C:$C,'Each Gender Events'!E$1,'Official Medal Table'!$E:$E,'Each Gender Events'!E$2)*'Medal values'!$B$1
+ COUNTIFS('Official Medal Table'!$G:$G,'Each Gender Events'!$A76,'Official Medal Table'!$C:$C,'Each Gender Events'!E$1,'Official Medal Table'!$E:$E,'Each Gender Events'!E$2)*'Medal values'!$B$2
+ COUNTIFS('Official Medal Table'!$H:$H,'Each Gender Events'!$A76,'Official Medal Table'!$C:$C,'Each Gender Events'!E$1,'Official Medal Table'!$E:$E,'Each Gender Events'!E$2)*'Medal values'!$B$3
+ COUNTIFS('Official Medal Table'!$I:$I,'Each Gender Events'!$A76,'Official Medal Table'!$C:$C,'Each Gender Events'!E$1,'Official Medal Table'!$E:$E,'Each Gender Events'!E$2)*'Medal values'!$B$3
+ COUNTIFS('Official Medal Table'!$F:$F,'Each Gender Events'!$A76,'Official Medal Table'!$C:$C,'Each Gender Events'!E$1,'Official Medal Table'!$E:$E,"Mixed")*'Medal values'!$B$1/2
+ COUNTIFS('Official Medal Table'!$G:$G,'Each Gender Events'!$A76,'Official Medal Table'!$C:$C,'Each Gender Events'!E$1,'Official Medal Table'!$E:$E,"Mixed")*'Medal values'!$B$2/2
+ COUNTIFS('Official Medal Table'!$H:$H,'Each Gender Events'!$A76,'Official Medal Table'!$C:$C,'Each Gender Events'!E$1,'Official Medal Table'!$E:$E,"Mixed")*'Medal values'!$B$3/2
+ COUNTIFS('Official Medal Table'!$I:$I,'Each Gender Events'!$A76,'Official Medal Table'!$C:$C,'Each Gender Events'!E$1,'Official Medal Table'!$E:$E,"Mixed")*'Medal values'!$B$3/2</f>
        <v>0</v>
      </c>
      <c r="F76">
        <f>COUNTIFS('Official Medal Table'!$F:$F,'Each Gender Events'!$A76,'Official Medal Table'!$C:$C,'Each Gender Events'!F$1,'Official Medal Table'!$E:$E,'Each Gender Events'!F$2)*'Medal values'!$B$1
+ COUNTIFS('Official Medal Table'!$G:$G,'Each Gender Events'!$A76,'Official Medal Table'!$C:$C,'Each Gender Events'!F$1,'Official Medal Table'!$E:$E,'Each Gender Events'!F$2)*'Medal values'!$B$2
+ COUNTIFS('Official Medal Table'!$H:$H,'Each Gender Events'!$A76,'Official Medal Table'!$C:$C,'Each Gender Events'!F$1,'Official Medal Table'!$E:$E,'Each Gender Events'!F$2)*'Medal values'!$B$3
+ COUNTIFS('Official Medal Table'!$I:$I,'Each Gender Events'!$A76,'Official Medal Table'!$C:$C,'Each Gender Events'!F$1,'Official Medal Table'!$E:$E,'Each Gender Events'!F$2)*'Medal values'!$B$3
+ COUNTIFS('Official Medal Table'!$F:$F,'Each Gender Events'!$A76,'Official Medal Table'!$C:$C,'Each Gender Events'!F$1,'Official Medal Table'!$E:$E,"Mixed")*'Medal values'!$B$1/2
+ COUNTIFS('Official Medal Table'!$G:$G,'Each Gender Events'!$A76,'Official Medal Table'!$C:$C,'Each Gender Events'!F$1,'Official Medal Table'!$E:$E,"Mixed")*'Medal values'!$B$2/2
+ COUNTIFS('Official Medal Table'!$H:$H,'Each Gender Events'!$A76,'Official Medal Table'!$C:$C,'Each Gender Events'!F$1,'Official Medal Table'!$E:$E,"Mixed")*'Medal values'!$B$3/2
+ COUNTIFS('Official Medal Table'!$I:$I,'Each Gender Events'!$A76,'Official Medal Table'!$C:$C,'Each Gender Events'!F$1,'Official Medal Table'!$E:$E,"Mixed")*'Medal values'!$B$3/2</f>
        <v>0</v>
      </c>
      <c r="G76">
        <f>COUNTIFS('Official Medal Table'!$F:$F,'Each Gender Events'!$A76,'Official Medal Table'!$C:$C,'Each Gender Events'!G$1,'Official Medal Table'!$E:$E,'Each Gender Events'!G$2)*'Medal values'!$B$1
+ COUNTIFS('Official Medal Table'!$G:$G,'Each Gender Events'!$A76,'Official Medal Table'!$C:$C,'Each Gender Events'!G$1,'Official Medal Table'!$E:$E,'Each Gender Events'!G$2)*'Medal values'!$B$2
+ COUNTIFS('Official Medal Table'!$H:$H,'Each Gender Events'!$A76,'Official Medal Table'!$C:$C,'Each Gender Events'!G$1,'Official Medal Table'!$E:$E,'Each Gender Events'!G$2)*'Medal values'!$B$3
+ COUNTIFS('Official Medal Table'!$I:$I,'Each Gender Events'!$A76,'Official Medal Table'!$C:$C,'Each Gender Events'!G$1,'Official Medal Table'!$E:$E,'Each Gender Events'!G$2)*'Medal values'!$B$3
+ COUNTIFS('Official Medal Table'!$F:$F,'Each Gender Events'!$A76,'Official Medal Table'!$C:$C,'Each Gender Events'!G$1,'Official Medal Table'!$E:$E,"Mixed")*'Medal values'!$B$1/2
+ COUNTIFS('Official Medal Table'!$G:$G,'Each Gender Events'!$A76,'Official Medal Table'!$C:$C,'Each Gender Events'!G$1,'Official Medal Table'!$E:$E,"Mixed")*'Medal values'!$B$2/2
+ COUNTIFS('Official Medal Table'!$H:$H,'Each Gender Events'!$A76,'Official Medal Table'!$C:$C,'Each Gender Events'!G$1,'Official Medal Table'!$E:$E,"Mixed")*'Medal values'!$B$3/2
+ COUNTIFS('Official Medal Table'!$I:$I,'Each Gender Events'!$A76,'Official Medal Table'!$C:$C,'Each Gender Events'!G$1,'Official Medal Table'!$E:$E,"Mixed")*'Medal values'!$B$3/2</f>
        <v>2.0000010000000001</v>
      </c>
      <c r="H76">
        <f>COUNTIFS('Official Medal Table'!$F:$F,'Each Gender Events'!$A76,'Official Medal Table'!$C:$C,'Each Gender Events'!H$1,'Official Medal Table'!$E:$E,'Each Gender Events'!H$2)*'Medal values'!$B$1
+ COUNTIFS('Official Medal Table'!$G:$G,'Each Gender Events'!$A76,'Official Medal Table'!$C:$C,'Each Gender Events'!H$1,'Official Medal Table'!$E:$E,'Each Gender Events'!H$2)*'Medal values'!$B$2
+ COUNTIFS('Official Medal Table'!$H:$H,'Each Gender Events'!$A76,'Official Medal Table'!$C:$C,'Each Gender Events'!H$1,'Official Medal Table'!$E:$E,'Each Gender Events'!H$2)*'Medal values'!$B$3
+ COUNTIFS('Official Medal Table'!$I:$I,'Each Gender Events'!$A76,'Official Medal Table'!$C:$C,'Each Gender Events'!H$1,'Official Medal Table'!$E:$E,'Each Gender Events'!H$2)*'Medal values'!$B$3
+ COUNTIFS('Official Medal Table'!$F:$F,'Each Gender Events'!$A76,'Official Medal Table'!$C:$C,'Each Gender Events'!H$1,'Official Medal Table'!$E:$E,"Mixed")*'Medal values'!$B$1/2
+ COUNTIFS('Official Medal Table'!$G:$G,'Each Gender Events'!$A76,'Official Medal Table'!$C:$C,'Each Gender Events'!H$1,'Official Medal Table'!$E:$E,"Mixed")*'Medal values'!$B$2/2
+ COUNTIFS('Official Medal Table'!$H:$H,'Each Gender Events'!$A76,'Official Medal Table'!$C:$C,'Each Gender Events'!H$1,'Official Medal Table'!$E:$E,"Mixed")*'Medal values'!$B$3/2
+ COUNTIFS('Official Medal Table'!$I:$I,'Each Gender Events'!$A76,'Official Medal Table'!$C:$C,'Each Gender Events'!H$1,'Official Medal Table'!$E:$E,"Mixed")*'Medal values'!$B$3/2</f>
        <v>0</v>
      </c>
      <c r="I76">
        <f>COUNTIFS('Official Medal Table'!$F:$F,'Each Gender Events'!$A76,'Official Medal Table'!$C:$C,'Each Gender Events'!I$1,'Official Medal Table'!$E:$E,'Each Gender Events'!I$2)*'Medal values'!$B$1
+ COUNTIFS('Official Medal Table'!$G:$G,'Each Gender Events'!$A76,'Official Medal Table'!$C:$C,'Each Gender Events'!I$1,'Official Medal Table'!$E:$E,'Each Gender Events'!I$2)*'Medal values'!$B$2
+ COUNTIFS('Official Medal Table'!$H:$H,'Each Gender Events'!$A76,'Official Medal Table'!$C:$C,'Each Gender Events'!I$1,'Official Medal Table'!$E:$E,'Each Gender Events'!I$2)*'Medal values'!$B$3
+ COUNTIFS('Official Medal Table'!$I:$I,'Each Gender Events'!$A76,'Official Medal Table'!$C:$C,'Each Gender Events'!I$1,'Official Medal Table'!$E:$E,'Each Gender Events'!I$2)*'Medal values'!$B$3
+ COUNTIFS('Official Medal Table'!$F:$F,'Each Gender Events'!$A76,'Official Medal Table'!$C:$C,'Each Gender Events'!I$1,'Official Medal Table'!$E:$E,"Mixed")*'Medal values'!$B$1/2
+ COUNTIFS('Official Medal Table'!$G:$G,'Each Gender Events'!$A76,'Official Medal Table'!$C:$C,'Each Gender Events'!I$1,'Official Medal Table'!$E:$E,"Mixed")*'Medal values'!$B$2/2
+ COUNTIFS('Official Medal Table'!$H:$H,'Each Gender Events'!$A76,'Official Medal Table'!$C:$C,'Each Gender Events'!I$1,'Official Medal Table'!$E:$E,"Mixed")*'Medal values'!$B$3/2
+ COUNTIFS('Official Medal Table'!$I:$I,'Each Gender Events'!$A76,'Official Medal Table'!$C:$C,'Each Gender Events'!I$1,'Official Medal Table'!$E:$E,"Mixed")*'Medal values'!$B$3/2</f>
        <v>0</v>
      </c>
      <c r="J76">
        <f>COUNTIFS('Official Medal Table'!$F:$F,'Each Gender Events'!$A76,'Official Medal Table'!$C:$C,'Each Gender Events'!J$1,'Official Medal Table'!$E:$E,'Each Gender Events'!J$2)*'Medal values'!$B$1
+ COUNTIFS('Official Medal Table'!$G:$G,'Each Gender Events'!$A76,'Official Medal Table'!$C:$C,'Each Gender Events'!J$1,'Official Medal Table'!$E:$E,'Each Gender Events'!J$2)*'Medal values'!$B$2
+ COUNTIFS('Official Medal Table'!$H:$H,'Each Gender Events'!$A76,'Official Medal Table'!$C:$C,'Each Gender Events'!J$1,'Official Medal Table'!$E:$E,'Each Gender Events'!J$2)*'Medal values'!$B$3
+ COUNTIFS('Official Medal Table'!$I:$I,'Each Gender Events'!$A76,'Official Medal Table'!$C:$C,'Each Gender Events'!J$1,'Official Medal Table'!$E:$E,'Each Gender Events'!J$2)*'Medal values'!$B$3
+ COUNTIFS('Official Medal Table'!$F:$F,'Each Gender Events'!$A76,'Official Medal Table'!$C:$C,'Each Gender Events'!J$1,'Official Medal Table'!$E:$E,"Mixed")*'Medal values'!$B$1/2
+ COUNTIFS('Official Medal Table'!$G:$G,'Each Gender Events'!$A76,'Official Medal Table'!$C:$C,'Each Gender Events'!J$1,'Official Medal Table'!$E:$E,"Mixed")*'Medal values'!$B$2/2
+ COUNTIFS('Official Medal Table'!$H:$H,'Each Gender Events'!$A76,'Official Medal Table'!$C:$C,'Each Gender Events'!J$1,'Official Medal Table'!$E:$E,"Mixed")*'Medal values'!$B$3/2
+ COUNTIFS('Official Medal Table'!$I:$I,'Each Gender Events'!$A76,'Official Medal Table'!$C:$C,'Each Gender Events'!J$1,'Official Medal Table'!$E:$E,"Mixed")*'Medal values'!$B$3/2</f>
        <v>0</v>
      </c>
      <c r="K76">
        <f>COUNTIFS('Official Medal Table'!$F:$F,'Each Gender Events'!$A76,'Official Medal Table'!$C:$C,'Each Gender Events'!K$1,'Official Medal Table'!$E:$E,'Each Gender Events'!K$2)*'Medal values'!$B$1
+ COUNTIFS('Official Medal Table'!$G:$G,'Each Gender Events'!$A76,'Official Medal Table'!$C:$C,'Each Gender Events'!K$1,'Official Medal Table'!$E:$E,'Each Gender Events'!K$2)*'Medal values'!$B$2
+ COUNTIFS('Official Medal Table'!$H:$H,'Each Gender Events'!$A76,'Official Medal Table'!$C:$C,'Each Gender Events'!K$1,'Official Medal Table'!$E:$E,'Each Gender Events'!K$2)*'Medal values'!$B$3
+ COUNTIFS('Official Medal Table'!$I:$I,'Each Gender Events'!$A76,'Official Medal Table'!$C:$C,'Each Gender Events'!K$1,'Official Medal Table'!$E:$E,'Each Gender Events'!K$2)*'Medal values'!$B$3
+ COUNTIFS('Official Medal Table'!$F:$F,'Each Gender Events'!$A76,'Official Medal Table'!$C:$C,'Each Gender Events'!K$1,'Official Medal Table'!$E:$E,"Mixed")*'Medal values'!$B$1/2
+ COUNTIFS('Official Medal Table'!$G:$G,'Each Gender Events'!$A76,'Official Medal Table'!$C:$C,'Each Gender Events'!K$1,'Official Medal Table'!$E:$E,"Mixed")*'Medal values'!$B$2/2
+ COUNTIFS('Official Medal Table'!$H:$H,'Each Gender Events'!$A76,'Official Medal Table'!$C:$C,'Each Gender Events'!K$1,'Official Medal Table'!$E:$E,"Mixed")*'Medal values'!$B$3/2
+ COUNTIFS('Official Medal Table'!$I:$I,'Each Gender Events'!$A76,'Official Medal Table'!$C:$C,'Each Gender Events'!K$1,'Official Medal Table'!$E:$E,"Mixed")*'Medal values'!$B$3/2</f>
        <v>0</v>
      </c>
      <c r="L76">
        <f>COUNTIFS('Official Medal Table'!$F:$F,'Each Gender Events'!$A76,'Official Medal Table'!$C:$C,'Each Gender Events'!L$1,'Official Medal Table'!$E:$E,'Each Gender Events'!L$2)*'Medal values'!$B$1
+ COUNTIFS('Official Medal Table'!$G:$G,'Each Gender Events'!$A76,'Official Medal Table'!$C:$C,'Each Gender Events'!L$1,'Official Medal Table'!$E:$E,'Each Gender Events'!L$2)*'Medal values'!$B$2
+ COUNTIFS('Official Medal Table'!$H:$H,'Each Gender Events'!$A76,'Official Medal Table'!$C:$C,'Each Gender Events'!L$1,'Official Medal Table'!$E:$E,'Each Gender Events'!L$2)*'Medal values'!$B$3
+ COUNTIFS('Official Medal Table'!$I:$I,'Each Gender Events'!$A76,'Official Medal Table'!$C:$C,'Each Gender Events'!L$1,'Official Medal Table'!$E:$E,'Each Gender Events'!L$2)*'Medal values'!$B$3
+ COUNTIFS('Official Medal Table'!$F:$F,'Each Gender Events'!$A76,'Official Medal Table'!$C:$C,'Each Gender Events'!L$1,'Official Medal Table'!$E:$E,"Mixed")*'Medal values'!$B$1/2
+ COUNTIFS('Official Medal Table'!$G:$G,'Each Gender Events'!$A76,'Official Medal Table'!$C:$C,'Each Gender Events'!L$1,'Official Medal Table'!$E:$E,"Mixed")*'Medal values'!$B$2/2
+ COUNTIFS('Official Medal Table'!$H:$H,'Each Gender Events'!$A76,'Official Medal Table'!$C:$C,'Each Gender Events'!L$1,'Official Medal Table'!$E:$E,"Mixed")*'Medal values'!$B$3/2
+ COUNTIFS('Official Medal Table'!$I:$I,'Each Gender Events'!$A76,'Official Medal Table'!$C:$C,'Each Gender Events'!L$1,'Official Medal Table'!$E:$E,"Mixed")*'Medal values'!$B$3/2</f>
        <v>0</v>
      </c>
      <c r="M76">
        <f>COUNTIFS('Official Medal Table'!$F:$F,'Each Gender Events'!$A76,'Official Medal Table'!$C:$C,'Each Gender Events'!M$1,'Official Medal Table'!$E:$E,'Each Gender Events'!M$2)*'Medal values'!$B$1
+ COUNTIFS('Official Medal Table'!$G:$G,'Each Gender Events'!$A76,'Official Medal Table'!$C:$C,'Each Gender Events'!M$1,'Official Medal Table'!$E:$E,'Each Gender Events'!M$2)*'Medal values'!$B$2
+ COUNTIFS('Official Medal Table'!$H:$H,'Each Gender Events'!$A76,'Official Medal Table'!$C:$C,'Each Gender Events'!M$1,'Official Medal Table'!$E:$E,'Each Gender Events'!M$2)*'Medal values'!$B$3
+ COUNTIFS('Official Medal Table'!$I:$I,'Each Gender Events'!$A76,'Official Medal Table'!$C:$C,'Each Gender Events'!M$1,'Official Medal Table'!$E:$E,'Each Gender Events'!M$2)*'Medal values'!$B$3
+ COUNTIFS('Official Medal Table'!$F:$F,'Each Gender Events'!$A76,'Official Medal Table'!$C:$C,'Each Gender Events'!M$1,'Official Medal Table'!$E:$E,"Mixed")*'Medal values'!$B$1/2
+ COUNTIFS('Official Medal Table'!$G:$G,'Each Gender Events'!$A76,'Official Medal Table'!$C:$C,'Each Gender Events'!M$1,'Official Medal Table'!$E:$E,"Mixed")*'Medal values'!$B$2/2
+ COUNTIFS('Official Medal Table'!$H:$H,'Each Gender Events'!$A76,'Official Medal Table'!$C:$C,'Each Gender Events'!M$1,'Official Medal Table'!$E:$E,"Mixed")*'Medal values'!$B$3/2
+ COUNTIFS('Official Medal Table'!$I:$I,'Each Gender Events'!$A76,'Official Medal Table'!$C:$C,'Each Gender Events'!M$1,'Official Medal Table'!$E:$E,"Mixed")*'Medal values'!$B$3/2</f>
        <v>0</v>
      </c>
      <c r="N76">
        <f>COUNTIFS('Official Medal Table'!$F:$F,'Each Gender Events'!$A76,'Official Medal Table'!$C:$C,'Each Gender Events'!N$1,'Official Medal Table'!$E:$E,'Each Gender Events'!N$2)*'Medal values'!$B$1
+ COUNTIFS('Official Medal Table'!$G:$G,'Each Gender Events'!$A76,'Official Medal Table'!$C:$C,'Each Gender Events'!N$1,'Official Medal Table'!$E:$E,'Each Gender Events'!N$2)*'Medal values'!$B$2
+ COUNTIFS('Official Medal Table'!$H:$H,'Each Gender Events'!$A76,'Official Medal Table'!$C:$C,'Each Gender Events'!N$1,'Official Medal Table'!$E:$E,'Each Gender Events'!N$2)*'Medal values'!$B$3
+ COUNTIFS('Official Medal Table'!$I:$I,'Each Gender Events'!$A76,'Official Medal Table'!$C:$C,'Each Gender Events'!N$1,'Official Medal Table'!$E:$E,'Each Gender Events'!N$2)*'Medal values'!$B$3
+ COUNTIFS('Official Medal Table'!$F:$F,'Each Gender Events'!$A76,'Official Medal Table'!$C:$C,'Each Gender Events'!N$1,'Official Medal Table'!$E:$E,"Mixed")*'Medal values'!$B$1/2
+ COUNTIFS('Official Medal Table'!$G:$G,'Each Gender Events'!$A76,'Official Medal Table'!$C:$C,'Each Gender Events'!N$1,'Official Medal Table'!$E:$E,"Mixed")*'Medal values'!$B$2/2
+ COUNTIFS('Official Medal Table'!$H:$H,'Each Gender Events'!$A76,'Official Medal Table'!$C:$C,'Each Gender Events'!N$1,'Official Medal Table'!$E:$E,"Mixed")*'Medal values'!$B$3/2
+ COUNTIFS('Official Medal Table'!$I:$I,'Each Gender Events'!$A76,'Official Medal Table'!$C:$C,'Each Gender Events'!N$1,'Official Medal Table'!$E:$E,"Mixed")*'Medal values'!$B$3/2</f>
        <v>0</v>
      </c>
      <c r="O76">
        <f>COUNTIFS('Official Medal Table'!$F:$F,'Each Gender Events'!$A76,'Official Medal Table'!$C:$C,'Each Gender Events'!O$1,'Official Medal Table'!$E:$E,'Each Gender Events'!O$2)*'Medal values'!$B$1
+ COUNTIFS('Official Medal Table'!$G:$G,'Each Gender Events'!$A76,'Official Medal Table'!$C:$C,'Each Gender Events'!O$1,'Official Medal Table'!$E:$E,'Each Gender Events'!O$2)*'Medal values'!$B$2
+ COUNTIFS('Official Medal Table'!$H:$H,'Each Gender Events'!$A76,'Official Medal Table'!$C:$C,'Each Gender Events'!O$1,'Official Medal Table'!$E:$E,'Each Gender Events'!O$2)*'Medal values'!$B$3
+ COUNTIFS('Official Medal Table'!$I:$I,'Each Gender Events'!$A76,'Official Medal Table'!$C:$C,'Each Gender Events'!O$1,'Official Medal Table'!$E:$E,'Each Gender Events'!O$2)*'Medal values'!$B$3
+ COUNTIFS('Official Medal Table'!$F:$F,'Each Gender Events'!$A76,'Official Medal Table'!$C:$C,'Each Gender Events'!O$1,'Official Medal Table'!$E:$E,"Mixed")*'Medal values'!$B$1/2
+ COUNTIFS('Official Medal Table'!$G:$G,'Each Gender Events'!$A76,'Official Medal Table'!$C:$C,'Each Gender Events'!O$1,'Official Medal Table'!$E:$E,"Mixed")*'Medal values'!$B$2/2
+ COUNTIFS('Official Medal Table'!$H:$H,'Each Gender Events'!$A76,'Official Medal Table'!$C:$C,'Each Gender Events'!O$1,'Official Medal Table'!$E:$E,"Mixed")*'Medal values'!$B$3/2
+ COUNTIFS('Official Medal Table'!$I:$I,'Each Gender Events'!$A76,'Official Medal Table'!$C:$C,'Each Gender Events'!O$1,'Official Medal Table'!$E:$E,"Mixed")*'Medal values'!$B$3/2</f>
        <v>0</v>
      </c>
      <c r="P76">
        <f>COUNTIFS('Official Medal Table'!$F:$F,'Each Gender Events'!$A76,'Official Medal Table'!$C:$C,'Each Gender Events'!P$1,'Official Medal Table'!$E:$E,'Each Gender Events'!P$2)*'Medal values'!$B$1
+ COUNTIFS('Official Medal Table'!$G:$G,'Each Gender Events'!$A76,'Official Medal Table'!$C:$C,'Each Gender Events'!P$1,'Official Medal Table'!$E:$E,'Each Gender Events'!P$2)*'Medal values'!$B$2
+ COUNTIFS('Official Medal Table'!$H:$H,'Each Gender Events'!$A76,'Official Medal Table'!$C:$C,'Each Gender Events'!P$1,'Official Medal Table'!$E:$E,'Each Gender Events'!P$2)*'Medal values'!$B$3
+ COUNTIFS('Official Medal Table'!$I:$I,'Each Gender Events'!$A76,'Official Medal Table'!$C:$C,'Each Gender Events'!P$1,'Official Medal Table'!$E:$E,'Each Gender Events'!P$2)*'Medal values'!$B$3
+ COUNTIFS('Official Medal Table'!$F:$F,'Each Gender Events'!$A76,'Official Medal Table'!$C:$C,'Each Gender Events'!P$1,'Official Medal Table'!$E:$E,"Mixed")*'Medal values'!$B$1/2
+ COUNTIFS('Official Medal Table'!$G:$G,'Each Gender Events'!$A76,'Official Medal Table'!$C:$C,'Each Gender Events'!P$1,'Official Medal Table'!$E:$E,"Mixed")*'Medal values'!$B$2/2
+ COUNTIFS('Official Medal Table'!$H:$H,'Each Gender Events'!$A76,'Official Medal Table'!$C:$C,'Each Gender Events'!P$1,'Official Medal Table'!$E:$E,"Mixed")*'Medal values'!$B$3/2
+ COUNTIFS('Official Medal Table'!$I:$I,'Each Gender Events'!$A76,'Official Medal Table'!$C:$C,'Each Gender Events'!P$1,'Official Medal Table'!$E:$E,"Mixed")*'Medal values'!$B$3/2</f>
        <v>0</v>
      </c>
      <c r="Q76">
        <f>COUNTIFS('Official Medal Table'!$F:$F,'Each Gender Events'!$A76,'Official Medal Table'!$C:$C,'Each Gender Events'!Q$1,'Official Medal Table'!$E:$E,'Each Gender Events'!Q$2)*'Medal values'!$B$1
+ COUNTIFS('Official Medal Table'!$G:$G,'Each Gender Events'!$A76,'Official Medal Table'!$C:$C,'Each Gender Events'!Q$1,'Official Medal Table'!$E:$E,'Each Gender Events'!Q$2)*'Medal values'!$B$2
+ COUNTIFS('Official Medal Table'!$H:$H,'Each Gender Events'!$A76,'Official Medal Table'!$C:$C,'Each Gender Events'!Q$1,'Official Medal Table'!$E:$E,'Each Gender Events'!Q$2)*'Medal values'!$B$3
+ COUNTIFS('Official Medal Table'!$I:$I,'Each Gender Events'!$A76,'Official Medal Table'!$C:$C,'Each Gender Events'!Q$1,'Official Medal Table'!$E:$E,'Each Gender Events'!Q$2)*'Medal values'!$B$3
+ COUNTIFS('Official Medal Table'!$F:$F,'Each Gender Events'!$A76,'Official Medal Table'!$C:$C,'Each Gender Events'!Q$1,'Official Medal Table'!$E:$E,"Mixed")*'Medal values'!$B$1/2
+ COUNTIFS('Official Medal Table'!$G:$G,'Each Gender Events'!$A76,'Official Medal Table'!$C:$C,'Each Gender Events'!Q$1,'Official Medal Table'!$E:$E,"Mixed")*'Medal values'!$B$2/2
+ COUNTIFS('Official Medal Table'!$H:$H,'Each Gender Events'!$A76,'Official Medal Table'!$C:$C,'Each Gender Events'!Q$1,'Official Medal Table'!$E:$E,"Mixed")*'Medal values'!$B$3/2
+ COUNTIFS('Official Medal Table'!$I:$I,'Each Gender Events'!$A76,'Official Medal Table'!$C:$C,'Each Gender Events'!Q$1,'Official Medal Table'!$E:$E,"Mixed")*'Medal values'!$B$3/2</f>
        <v>0</v>
      </c>
      <c r="R76">
        <f>COUNTIFS('Official Medal Table'!$F:$F,'Each Gender Events'!$A76,'Official Medal Table'!$C:$C,'Each Gender Events'!R$1,'Official Medal Table'!$E:$E,'Each Gender Events'!R$2)*'Medal values'!$B$1
+ COUNTIFS('Official Medal Table'!$G:$G,'Each Gender Events'!$A76,'Official Medal Table'!$C:$C,'Each Gender Events'!R$1,'Official Medal Table'!$E:$E,'Each Gender Events'!R$2)*'Medal values'!$B$2
+ COUNTIFS('Official Medal Table'!$H:$H,'Each Gender Events'!$A76,'Official Medal Table'!$C:$C,'Each Gender Events'!R$1,'Official Medal Table'!$E:$E,'Each Gender Events'!R$2)*'Medal values'!$B$3
+ COUNTIFS('Official Medal Table'!$I:$I,'Each Gender Events'!$A76,'Official Medal Table'!$C:$C,'Each Gender Events'!R$1,'Official Medal Table'!$E:$E,'Each Gender Events'!R$2)*'Medal values'!$B$3
+ COUNTIFS('Official Medal Table'!$F:$F,'Each Gender Events'!$A76,'Official Medal Table'!$C:$C,'Each Gender Events'!R$1,'Official Medal Table'!$E:$E,"Mixed")*'Medal values'!$B$1/2
+ COUNTIFS('Official Medal Table'!$G:$G,'Each Gender Events'!$A76,'Official Medal Table'!$C:$C,'Each Gender Events'!R$1,'Official Medal Table'!$E:$E,"Mixed")*'Medal values'!$B$2/2
+ COUNTIFS('Official Medal Table'!$H:$H,'Each Gender Events'!$A76,'Official Medal Table'!$C:$C,'Each Gender Events'!R$1,'Official Medal Table'!$E:$E,"Mixed")*'Medal values'!$B$3/2
+ COUNTIFS('Official Medal Table'!$I:$I,'Each Gender Events'!$A76,'Official Medal Table'!$C:$C,'Each Gender Events'!R$1,'Official Medal Table'!$E:$E,"Mixed")*'Medal values'!$B$3/2</f>
        <v>0</v>
      </c>
      <c r="S76">
        <f>COUNTIFS('Official Medal Table'!$F:$F,'Each Gender Events'!$A76,'Official Medal Table'!$C:$C,'Each Gender Events'!S$1,'Official Medal Table'!$E:$E,'Each Gender Events'!S$2)*'Medal values'!$B$1
+ COUNTIFS('Official Medal Table'!$G:$G,'Each Gender Events'!$A76,'Official Medal Table'!$C:$C,'Each Gender Events'!S$1,'Official Medal Table'!$E:$E,'Each Gender Events'!S$2)*'Medal values'!$B$2
+ COUNTIFS('Official Medal Table'!$H:$H,'Each Gender Events'!$A76,'Official Medal Table'!$C:$C,'Each Gender Events'!S$1,'Official Medal Table'!$E:$E,'Each Gender Events'!S$2)*'Medal values'!$B$3
+ COUNTIFS('Official Medal Table'!$I:$I,'Each Gender Events'!$A76,'Official Medal Table'!$C:$C,'Each Gender Events'!S$1,'Official Medal Table'!$E:$E,'Each Gender Events'!S$2)*'Medal values'!$B$3
+ COUNTIFS('Official Medal Table'!$F:$F,'Each Gender Events'!$A76,'Official Medal Table'!$C:$C,'Each Gender Events'!S$1,'Official Medal Table'!$E:$E,"Mixed")*'Medal values'!$B$1/2
+ COUNTIFS('Official Medal Table'!$G:$G,'Each Gender Events'!$A76,'Official Medal Table'!$C:$C,'Each Gender Events'!S$1,'Official Medal Table'!$E:$E,"Mixed")*'Medal values'!$B$2/2
+ COUNTIFS('Official Medal Table'!$H:$H,'Each Gender Events'!$A76,'Official Medal Table'!$C:$C,'Each Gender Events'!S$1,'Official Medal Table'!$E:$E,"Mixed")*'Medal values'!$B$3/2
+ COUNTIFS('Official Medal Table'!$I:$I,'Each Gender Events'!$A76,'Official Medal Table'!$C:$C,'Each Gender Events'!S$1,'Official Medal Table'!$E:$E,"Mixed")*'Medal values'!$B$3/2</f>
        <v>0</v>
      </c>
      <c r="T76">
        <f>COUNTIFS('Official Medal Table'!$F:$F,'Each Gender Events'!$A76,'Official Medal Table'!$C:$C,'Each Gender Events'!T$1,'Official Medal Table'!$E:$E,'Each Gender Events'!T$2)*'Medal values'!$B$1
+ COUNTIFS('Official Medal Table'!$G:$G,'Each Gender Events'!$A76,'Official Medal Table'!$C:$C,'Each Gender Events'!T$1,'Official Medal Table'!$E:$E,'Each Gender Events'!T$2)*'Medal values'!$B$2
+ COUNTIFS('Official Medal Table'!$H:$H,'Each Gender Events'!$A76,'Official Medal Table'!$C:$C,'Each Gender Events'!T$1,'Official Medal Table'!$E:$E,'Each Gender Events'!T$2)*'Medal values'!$B$3
+ COUNTIFS('Official Medal Table'!$I:$I,'Each Gender Events'!$A76,'Official Medal Table'!$C:$C,'Each Gender Events'!T$1,'Official Medal Table'!$E:$E,'Each Gender Events'!T$2)*'Medal values'!$B$3
+ COUNTIFS('Official Medal Table'!$F:$F,'Each Gender Events'!$A76,'Official Medal Table'!$C:$C,'Each Gender Events'!T$1,'Official Medal Table'!$E:$E,"Mixed")*'Medal values'!$B$1/2
+ COUNTIFS('Official Medal Table'!$G:$G,'Each Gender Events'!$A76,'Official Medal Table'!$C:$C,'Each Gender Events'!T$1,'Official Medal Table'!$E:$E,"Mixed")*'Medal values'!$B$2/2
+ COUNTIFS('Official Medal Table'!$H:$H,'Each Gender Events'!$A76,'Official Medal Table'!$C:$C,'Each Gender Events'!T$1,'Official Medal Table'!$E:$E,"Mixed")*'Medal values'!$B$3/2
+ COUNTIFS('Official Medal Table'!$I:$I,'Each Gender Events'!$A76,'Official Medal Table'!$C:$C,'Each Gender Events'!T$1,'Official Medal Table'!$E:$E,"Mixed")*'Medal values'!$B$3/2</f>
        <v>0</v>
      </c>
      <c r="U76">
        <f>COUNTIFS('Official Medal Table'!$F:$F,'Each Gender Events'!$A76,'Official Medal Table'!$C:$C,'Each Gender Events'!U$1,'Official Medal Table'!$E:$E,'Each Gender Events'!U$2)*'Medal values'!$B$1
+ COUNTIFS('Official Medal Table'!$G:$G,'Each Gender Events'!$A76,'Official Medal Table'!$C:$C,'Each Gender Events'!U$1,'Official Medal Table'!$E:$E,'Each Gender Events'!U$2)*'Medal values'!$B$2
+ COUNTIFS('Official Medal Table'!$H:$H,'Each Gender Events'!$A76,'Official Medal Table'!$C:$C,'Each Gender Events'!U$1,'Official Medal Table'!$E:$E,'Each Gender Events'!U$2)*'Medal values'!$B$3
+ COUNTIFS('Official Medal Table'!$I:$I,'Each Gender Events'!$A76,'Official Medal Table'!$C:$C,'Each Gender Events'!U$1,'Official Medal Table'!$E:$E,'Each Gender Events'!U$2)*'Medal values'!$B$3
+ COUNTIFS('Official Medal Table'!$F:$F,'Each Gender Events'!$A76,'Official Medal Table'!$C:$C,'Each Gender Events'!U$1,'Official Medal Table'!$E:$E,"Mixed")*'Medal values'!$B$1/2
+ COUNTIFS('Official Medal Table'!$G:$G,'Each Gender Events'!$A76,'Official Medal Table'!$C:$C,'Each Gender Events'!U$1,'Official Medal Table'!$E:$E,"Mixed")*'Medal values'!$B$2/2
+ COUNTIFS('Official Medal Table'!$H:$H,'Each Gender Events'!$A76,'Official Medal Table'!$C:$C,'Each Gender Events'!U$1,'Official Medal Table'!$E:$E,"Mixed")*'Medal values'!$B$3/2
+ COUNTIFS('Official Medal Table'!$I:$I,'Each Gender Events'!$A76,'Official Medal Table'!$C:$C,'Each Gender Events'!U$1,'Official Medal Table'!$E:$E,"Mixed")*'Medal values'!$B$3/2</f>
        <v>0</v>
      </c>
      <c r="V76">
        <f>COUNTIFS('Official Medal Table'!$F:$F,'Each Gender Events'!$A76,'Official Medal Table'!$C:$C,'Each Gender Events'!V$1,'Official Medal Table'!$E:$E,'Each Gender Events'!V$2)*'Medal values'!$B$1
+ COUNTIFS('Official Medal Table'!$G:$G,'Each Gender Events'!$A76,'Official Medal Table'!$C:$C,'Each Gender Events'!V$1,'Official Medal Table'!$E:$E,'Each Gender Events'!V$2)*'Medal values'!$B$2
+ COUNTIFS('Official Medal Table'!$H:$H,'Each Gender Events'!$A76,'Official Medal Table'!$C:$C,'Each Gender Events'!V$1,'Official Medal Table'!$E:$E,'Each Gender Events'!V$2)*'Medal values'!$B$3
+ COUNTIFS('Official Medal Table'!$I:$I,'Each Gender Events'!$A76,'Official Medal Table'!$C:$C,'Each Gender Events'!V$1,'Official Medal Table'!$E:$E,'Each Gender Events'!V$2)*'Medal values'!$B$3
+ COUNTIFS('Official Medal Table'!$F:$F,'Each Gender Events'!$A76,'Official Medal Table'!$C:$C,'Each Gender Events'!V$1,'Official Medal Table'!$E:$E,"Mixed")*'Medal values'!$B$1/2
+ COUNTIFS('Official Medal Table'!$G:$G,'Each Gender Events'!$A76,'Official Medal Table'!$C:$C,'Each Gender Events'!V$1,'Official Medal Table'!$E:$E,"Mixed")*'Medal values'!$B$2/2
+ COUNTIFS('Official Medal Table'!$H:$H,'Each Gender Events'!$A76,'Official Medal Table'!$C:$C,'Each Gender Events'!V$1,'Official Medal Table'!$E:$E,"Mixed")*'Medal values'!$B$3/2
+ COUNTIFS('Official Medal Table'!$I:$I,'Each Gender Events'!$A76,'Official Medal Table'!$C:$C,'Each Gender Events'!V$1,'Official Medal Table'!$E:$E,"Mixed")*'Medal values'!$B$3/2</f>
        <v>0</v>
      </c>
      <c r="W76">
        <f>COUNTIFS('Official Medal Table'!$F:$F,'Each Gender Events'!$A76,'Official Medal Table'!$C:$C,'Each Gender Events'!W$1,'Official Medal Table'!$E:$E,'Each Gender Events'!W$2)*'Medal values'!$B$1
+ COUNTIFS('Official Medal Table'!$G:$G,'Each Gender Events'!$A76,'Official Medal Table'!$C:$C,'Each Gender Events'!W$1,'Official Medal Table'!$E:$E,'Each Gender Events'!W$2)*'Medal values'!$B$2
+ COUNTIFS('Official Medal Table'!$H:$H,'Each Gender Events'!$A76,'Official Medal Table'!$C:$C,'Each Gender Events'!W$1,'Official Medal Table'!$E:$E,'Each Gender Events'!W$2)*'Medal values'!$B$3
+ COUNTIFS('Official Medal Table'!$I:$I,'Each Gender Events'!$A76,'Official Medal Table'!$C:$C,'Each Gender Events'!W$1,'Official Medal Table'!$E:$E,'Each Gender Events'!W$2)*'Medal values'!$B$3
+ COUNTIFS('Official Medal Table'!$F:$F,'Each Gender Events'!$A76,'Official Medal Table'!$C:$C,'Each Gender Events'!W$1,'Official Medal Table'!$E:$E,"Mixed")*'Medal values'!$B$1/2
+ COUNTIFS('Official Medal Table'!$G:$G,'Each Gender Events'!$A76,'Official Medal Table'!$C:$C,'Each Gender Events'!W$1,'Official Medal Table'!$E:$E,"Mixed")*'Medal values'!$B$2/2
+ COUNTIFS('Official Medal Table'!$H:$H,'Each Gender Events'!$A76,'Official Medal Table'!$C:$C,'Each Gender Events'!W$1,'Official Medal Table'!$E:$E,"Mixed")*'Medal values'!$B$3/2
+ COUNTIFS('Official Medal Table'!$I:$I,'Each Gender Events'!$A76,'Official Medal Table'!$C:$C,'Each Gender Events'!W$1,'Official Medal Table'!$E:$E,"Mixed")*'Medal values'!$B$3/2</f>
        <v>0</v>
      </c>
      <c r="X76">
        <f>COUNTIFS('Official Medal Table'!$F:$F,'Each Gender Events'!$A76,'Official Medal Table'!$C:$C,'Each Gender Events'!X$1,'Official Medal Table'!$E:$E,'Each Gender Events'!X$2)*'Medal values'!$B$1
+ COUNTIFS('Official Medal Table'!$G:$G,'Each Gender Events'!$A76,'Official Medal Table'!$C:$C,'Each Gender Events'!X$1,'Official Medal Table'!$E:$E,'Each Gender Events'!X$2)*'Medal values'!$B$2
+ COUNTIFS('Official Medal Table'!$H:$H,'Each Gender Events'!$A76,'Official Medal Table'!$C:$C,'Each Gender Events'!X$1,'Official Medal Table'!$E:$E,'Each Gender Events'!X$2)*'Medal values'!$B$3
+ COUNTIFS('Official Medal Table'!$I:$I,'Each Gender Events'!$A76,'Official Medal Table'!$C:$C,'Each Gender Events'!X$1,'Official Medal Table'!$E:$E,'Each Gender Events'!X$2)*'Medal values'!$B$3
+ COUNTIFS('Official Medal Table'!$F:$F,'Each Gender Events'!$A76,'Official Medal Table'!$C:$C,'Each Gender Events'!X$1,'Official Medal Table'!$E:$E,"Mixed")*'Medal values'!$B$1/2
+ COUNTIFS('Official Medal Table'!$G:$G,'Each Gender Events'!$A76,'Official Medal Table'!$C:$C,'Each Gender Events'!X$1,'Official Medal Table'!$E:$E,"Mixed")*'Medal values'!$B$2/2
+ COUNTIFS('Official Medal Table'!$H:$H,'Each Gender Events'!$A76,'Official Medal Table'!$C:$C,'Each Gender Events'!X$1,'Official Medal Table'!$E:$E,"Mixed")*'Medal values'!$B$3/2
+ COUNTIFS('Official Medal Table'!$I:$I,'Each Gender Events'!$A76,'Official Medal Table'!$C:$C,'Each Gender Events'!X$1,'Official Medal Table'!$E:$E,"Mixed")*'Medal values'!$B$3/2</f>
        <v>0</v>
      </c>
      <c r="Y76">
        <f>COUNTIFS('Official Medal Table'!$F:$F,'Each Gender Events'!$A76,'Official Medal Table'!$C:$C,'Each Gender Events'!Y$1,'Official Medal Table'!$E:$E,'Each Gender Events'!Y$2)*'Medal values'!$B$1
+ COUNTIFS('Official Medal Table'!$G:$G,'Each Gender Events'!$A76,'Official Medal Table'!$C:$C,'Each Gender Events'!Y$1,'Official Medal Table'!$E:$E,'Each Gender Events'!Y$2)*'Medal values'!$B$2
+ COUNTIFS('Official Medal Table'!$H:$H,'Each Gender Events'!$A76,'Official Medal Table'!$C:$C,'Each Gender Events'!Y$1,'Official Medal Table'!$E:$E,'Each Gender Events'!Y$2)*'Medal values'!$B$3
+ COUNTIFS('Official Medal Table'!$I:$I,'Each Gender Events'!$A76,'Official Medal Table'!$C:$C,'Each Gender Events'!Y$1,'Official Medal Table'!$E:$E,'Each Gender Events'!Y$2)*'Medal values'!$B$3
+ COUNTIFS('Official Medal Table'!$F:$F,'Each Gender Events'!$A76,'Official Medal Table'!$C:$C,'Each Gender Events'!Y$1,'Official Medal Table'!$E:$E,"Mixed")*'Medal values'!$B$1/2
+ COUNTIFS('Official Medal Table'!$G:$G,'Each Gender Events'!$A76,'Official Medal Table'!$C:$C,'Each Gender Events'!Y$1,'Official Medal Table'!$E:$E,"Mixed")*'Medal values'!$B$2/2
+ COUNTIFS('Official Medal Table'!$H:$H,'Each Gender Events'!$A76,'Official Medal Table'!$C:$C,'Each Gender Events'!Y$1,'Official Medal Table'!$E:$E,"Mixed")*'Medal values'!$B$3/2
+ COUNTIFS('Official Medal Table'!$I:$I,'Each Gender Events'!$A76,'Official Medal Table'!$C:$C,'Each Gender Events'!Y$1,'Official Medal Table'!$E:$E,"Mixed")*'Medal values'!$B$3/2</f>
        <v>0</v>
      </c>
      <c r="Z76">
        <f>COUNTIFS('Official Medal Table'!$F:$F,'Each Gender Events'!$A76,'Official Medal Table'!$C:$C,'Each Gender Events'!Z$1,'Official Medal Table'!$E:$E,'Each Gender Events'!Z$2)*'Medal values'!$B$1
+ COUNTIFS('Official Medal Table'!$G:$G,'Each Gender Events'!$A76,'Official Medal Table'!$C:$C,'Each Gender Events'!Z$1,'Official Medal Table'!$E:$E,'Each Gender Events'!Z$2)*'Medal values'!$B$2
+ COUNTIFS('Official Medal Table'!$H:$H,'Each Gender Events'!$A76,'Official Medal Table'!$C:$C,'Each Gender Events'!Z$1,'Official Medal Table'!$E:$E,'Each Gender Events'!Z$2)*'Medal values'!$B$3
+ COUNTIFS('Official Medal Table'!$I:$I,'Each Gender Events'!$A76,'Official Medal Table'!$C:$C,'Each Gender Events'!Z$1,'Official Medal Table'!$E:$E,'Each Gender Events'!Z$2)*'Medal values'!$B$3
+ COUNTIFS('Official Medal Table'!$F:$F,'Each Gender Events'!$A76,'Official Medal Table'!$C:$C,'Each Gender Events'!Z$1,'Official Medal Table'!$E:$E,"Mixed")*'Medal values'!$B$1/2
+ COUNTIFS('Official Medal Table'!$G:$G,'Each Gender Events'!$A76,'Official Medal Table'!$C:$C,'Each Gender Events'!Z$1,'Official Medal Table'!$E:$E,"Mixed")*'Medal values'!$B$2/2
+ COUNTIFS('Official Medal Table'!$H:$H,'Each Gender Events'!$A76,'Official Medal Table'!$C:$C,'Each Gender Events'!Z$1,'Official Medal Table'!$E:$E,"Mixed")*'Medal values'!$B$3/2
+ COUNTIFS('Official Medal Table'!$I:$I,'Each Gender Events'!$A76,'Official Medal Table'!$C:$C,'Each Gender Events'!Z$1,'Official Medal Table'!$E:$E,"Mixed")*'Medal values'!$B$3/2</f>
        <v>0</v>
      </c>
      <c r="AA76">
        <f>COUNTIFS('Official Medal Table'!$F:$F,'Each Gender Events'!$A76,'Official Medal Table'!$C:$C,'Each Gender Events'!AA$1,'Official Medal Table'!$E:$E,'Each Gender Events'!AA$2)*'Medal values'!$B$1
+ COUNTIFS('Official Medal Table'!$G:$G,'Each Gender Events'!$A76,'Official Medal Table'!$C:$C,'Each Gender Events'!AA$1,'Official Medal Table'!$E:$E,'Each Gender Events'!AA$2)*'Medal values'!$B$2
+ COUNTIFS('Official Medal Table'!$H:$H,'Each Gender Events'!$A76,'Official Medal Table'!$C:$C,'Each Gender Events'!AA$1,'Official Medal Table'!$E:$E,'Each Gender Events'!AA$2)*'Medal values'!$B$3
+ COUNTIFS('Official Medal Table'!$I:$I,'Each Gender Events'!$A76,'Official Medal Table'!$C:$C,'Each Gender Events'!AA$1,'Official Medal Table'!$E:$E,'Each Gender Events'!AA$2)*'Medal values'!$B$3
+ COUNTIFS('Official Medal Table'!$F:$F,'Each Gender Events'!$A76,'Official Medal Table'!$C:$C,'Each Gender Events'!AA$1,'Official Medal Table'!$E:$E,"Mixed")*'Medal values'!$B$1/2
+ COUNTIFS('Official Medal Table'!$G:$G,'Each Gender Events'!$A76,'Official Medal Table'!$C:$C,'Each Gender Events'!AA$1,'Official Medal Table'!$E:$E,"Mixed")*'Medal values'!$B$2/2
+ COUNTIFS('Official Medal Table'!$H:$H,'Each Gender Events'!$A76,'Official Medal Table'!$C:$C,'Each Gender Events'!AA$1,'Official Medal Table'!$E:$E,"Mixed")*'Medal values'!$B$3/2
+ COUNTIFS('Official Medal Table'!$I:$I,'Each Gender Events'!$A76,'Official Medal Table'!$C:$C,'Each Gender Events'!AA$1,'Official Medal Table'!$E:$E,"Mixed")*'Medal values'!$B$3/2</f>
        <v>0</v>
      </c>
      <c r="AB76">
        <f>COUNTIFS('Official Medal Table'!$F:$F,'Each Gender Events'!$A76,'Official Medal Table'!$C:$C,'Each Gender Events'!AB$1,'Official Medal Table'!$E:$E,'Each Gender Events'!AB$2)*'Medal values'!$B$1
+ COUNTIFS('Official Medal Table'!$G:$G,'Each Gender Events'!$A76,'Official Medal Table'!$C:$C,'Each Gender Events'!AB$1,'Official Medal Table'!$E:$E,'Each Gender Events'!AB$2)*'Medal values'!$B$2
+ COUNTIFS('Official Medal Table'!$H:$H,'Each Gender Events'!$A76,'Official Medal Table'!$C:$C,'Each Gender Events'!AB$1,'Official Medal Table'!$E:$E,'Each Gender Events'!AB$2)*'Medal values'!$B$3
+ COUNTIFS('Official Medal Table'!$I:$I,'Each Gender Events'!$A76,'Official Medal Table'!$C:$C,'Each Gender Events'!AB$1,'Official Medal Table'!$E:$E,'Each Gender Events'!AB$2)*'Medal values'!$B$3
+ COUNTIFS('Official Medal Table'!$F:$F,'Each Gender Events'!$A76,'Official Medal Table'!$C:$C,'Each Gender Events'!AB$1,'Official Medal Table'!$E:$E,"Mixed")*'Medal values'!$B$1/2
+ COUNTIFS('Official Medal Table'!$G:$G,'Each Gender Events'!$A76,'Official Medal Table'!$C:$C,'Each Gender Events'!AB$1,'Official Medal Table'!$E:$E,"Mixed")*'Medal values'!$B$2/2
+ COUNTIFS('Official Medal Table'!$H:$H,'Each Gender Events'!$A76,'Official Medal Table'!$C:$C,'Each Gender Events'!AB$1,'Official Medal Table'!$E:$E,"Mixed")*'Medal values'!$B$3/2
+ COUNTIFS('Official Medal Table'!$I:$I,'Each Gender Events'!$A76,'Official Medal Table'!$C:$C,'Each Gender Events'!AB$1,'Official Medal Table'!$E:$E,"Mixed")*'Medal values'!$B$3/2</f>
        <v>0</v>
      </c>
      <c r="AC76">
        <f>COUNTIFS('Official Medal Table'!$F:$F,'Each Gender Events'!$A76,'Official Medal Table'!$C:$C,'Each Gender Events'!AC$1,'Official Medal Table'!$E:$E,'Each Gender Events'!AC$2)*'Medal values'!$B$1
+ COUNTIFS('Official Medal Table'!$G:$G,'Each Gender Events'!$A76,'Official Medal Table'!$C:$C,'Each Gender Events'!AC$1,'Official Medal Table'!$E:$E,'Each Gender Events'!AC$2)*'Medal values'!$B$2
+ COUNTIFS('Official Medal Table'!$H:$H,'Each Gender Events'!$A76,'Official Medal Table'!$C:$C,'Each Gender Events'!AC$1,'Official Medal Table'!$E:$E,'Each Gender Events'!AC$2)*'Medal values'!$B$3
+ COUNTIFS('Official Medal Table'!$I:$I,'Each Gender Events'!$A76,'Official Medal Table'!$C:$C,'Each Gender Events'!AC$1,'Official Medal Table'!$E:$E,'Each Gender Events'!AC$2)*'Medal values'!$B$3
+ COUNTIFS('Official Medal Table'!$F:$F,'Each Gender Events'!$A76,'Official Medal Table'!$C:$C,'Each Gender Events'!AC$1,'Official Medal Table'!$E:$E,"Mixed")*'Medal values'!$B$1/2
+ COUNTIFS('Official Medal Table'!$G:$G,'Each Gender Events'!$A76,'Official Medal Table'!$C:$C,'Each Gender Events'!AC$1,'Official Medal Table'!$E:$E,"Mixed")*'Medal values'!$B$2/2
+ COUNTIFS('Official Medal Table'!$H:$H,'Each Gender Events'!$A76,'Official Medal Table'!$C:$C,'Each Gender Events'!AC$1,'Official Medal Table'!$E:$E,"Mixed")*'Medal values'!$B$3/2
+ COUNTIFS('Official Medal Table'!$I:$I,'Each Gender Events'!$A76,'Official Medal Table'!$C:$C,'Each Gender Events'!AC$1,'Official Medal Table'!$E:$E,"Mixed")*'Medal values'!$B$3/2</f>
        <v>0</v>
      </c>
      <c r="AD76">
        <f>COUNTIFS('Official Medal Table'!$F:$F,'Each Gender Events'!$A76,'Official Medal Table'!$C:$C,'Each Gender Events'!AD$1,'Official Medal Table'!$E:$E,'Each Gender Events'!AD$2)*'Medal values'!$B$1
+ COUNTIFS('Official Medal Table'!$G:$G,'Each Gender Events'!$A76,'Official Medal Table'!$C:$C,'Each Gender Events'!AD$1,'Official Medal Table'!$E:$E,'Each Gender Events'!AD$2)*'Medal values'!$B$2
+ COUNTIFS('Official Medal Table'!$H:$H,'Each Gender Events'!$A76,'Official Medal Table'!$C:$C,'Each Gender Events'!AD$1,'Official Medal Table'!$E:$E,'Each Gender Events'!AD$2)*'Medal values'!$B$3
+ COUNTIFS('Official Medal Table'!$I:$I,'Each Gender Events'!$A76,'Official Medal Table'!$C:$C,'Each Gender Events'!AD$1,'Official Medal Table'!$E:$E,'Each Gender Events'!AD$2)*'Medal values'!$B$3
+ COUNTIFS('Official Medal Table'!$F:$F,'Each Gender Events'!$A76,'Official Medal Table'!$C:$C,'Each Gender Events'!AD$1,'Official Medal Table'!$E:$E,"Mixed")*'Medal values'!$B$1/2
+ COUNTIFS('Official Medal Table'!$G:$G,'Each Gender Events'!$A76,'Official Medal Table'!$C:$C,'Each Gender Events'!AD$1,'Official Medal Table'!$E:$E,"Mixed")*'Medal values'!$B$2/2
+ COUNTIFS('Official Medal Table'!$H:$H,'Each Gender Events'!$A76,'Official Medal Table'!$C:$C,'Each Gender Events'!AD$1,'Official Medal Table'!$E:$E,"Mixed")*'Medal values'!$B$3/2
+ COUNTIFS('Official Medal Table'!$I:$I,'Each Gender Events'!$A76,'Official Medal Table'!$C:$C,'Each Gender Events'!AD$1,'Official Medal Table'!$E:$E,"Mixed")*'Medal values'!$B$3/2</f>
        <v>0</v>
      </c>
      <c r="AE76">
        <f>COUNTIFS('Official Medal Table'!$F:$F,'Each Gender Events'!$A76,'Official Medal Table'!$C:$C,'Each Gender Events'!AE$1,'Official Medal Table'!$E:$E,'Each Gender Events'!AE$2)*'Medal values'!$B$1
+ COUNTIFS('Official Medal Table'!$G:$G,'Each Gender Events'!$A76,'Official Medal Table'!$C:$C,'Each Gender Events'!AE$1,'Official Medal Table'!$E:$E,'Each Gender Events'!AE$2)*'Medal values'!$B$2
+ COUNTIFS('Official Medal Table'!$H:$H,'Each Gender Events'!$A76,'Official Medal Table'!$C:$C,'Each Gender Events'!AE$1,'Official Medal Table'!$E:$E,'Each Gender Events'!AE$2)*'Medal values'!$B$3
+ COUNTIFS('Official Medal Table'!$I:$I,'Each Gender Events'!$A76,'Official Medal Table'!$C:$C,'Each Gender Events'!AE$1,'Official Medal Table'!$E:$E,'Each Gender Events'!AE$2)*'Medal values'!$B$3
+ COUNTIFS('Official Medal Table'!$F:$F,'Each Gender Events'!$A76,'Official Medal Table'!$C:$C,'Each Gender Events'!AE$1,'Official Medal Table'!$E:$E,"Mixed")*'Medal values'!$B$1/2
+ COUNTIFS('Official Medal Table'!$G:$G,'Each Gender Events'!$A76,'Official Medal Table'!$C:$C,'Each Gender Events'!AE$1,'Official Medal Table'!$E:$E,"Mixed")*'Medal values'!$B$2/2
+ COUNTIFS('Official Medal Table'!$H:$H,'Each Gender Events'!$A76,'Official Medal Table'!$C:$C,'Each Gender Events'!AE$1,'Official Medal Table'!$E:$E,"Mixed")*'Medal values'!$B$3/2
+ COUNTIFS('Official Medal Table'!$I:$I,'Each Gender Events'!$A76,'Official Medal Table'!$C:$C,'Each Gender Events'!AE$1,'Official Medal Table'!$E:$E,"Mixed")*'Medal values'!$B$3/2</f>
        <v>0</v>
      </c>
      <c r="AF76">
        <f>COUNTIFS('Official Medal Table'!$F:$F,'Each Gender Events'!$A76,'Official Medal Table'!$C:$C,'Each Gender Events'!AF$1,'Official Medal Table'!$E:$E,'Each Gender Events'!AF$2)*'Medal values'!$B$1
+ COUNTIFS('Official Medal Table'!$G:$G,'Each Gender Events'!$A76,'Official Medal Table'!$C:$C,'Each Gender Events'!AF$1,'Official Medal Table'!$E:$E,'Each Gender Events'!AF$2)*'Medal values'!$B$2
+ COUNTIFS('Official Medal Table'!$H:$H,'Each Gender Events'!$A76,'Official Medal Table'!$C:$C,'Each Gender Events'!AF$1,'Official Medal Table'!$E:$E,'Each Gender Events'!AF$2)*'Medal values'!$B$3
+ COUNTIFS('Official Medal Table'!$I:$I,'Each Gender Events'!$A76,'Official Medal Table'!$C:$C,'Each Gender Events'!AF$1,'Official Medal Table'!$E:$E,'Each Gender Events'!AF$2)*'Medal values'!$B$3
+ COUNTIFS('Official Medal Table'!$F:$F,'Each Gender Events'!$A76,'Official Medal Table'!$C:$C,'Each Gender Events'!AF$1,'Official Medal Table'!$E:$E,"Mixed")*'Medal values'!$B$1/2
+ COUNTIFS('Official Medal Table'!$G:$G,'Each Gender Events'!$A76,'Official Medal Table'!$C:$C,'Each Gender Events'!AF$1,'Official Medal Table'!$E:$E,"Mixed")*'Medal values'!$B$2/2
+ COUNTIFS('Official Medal Table'!$H:$H,'Each Gender Events'!$A76,'Official Medal Table'!$C:$C,'Each Gender Events'!AF$1,'Official Medal Table'!$E:$E,"Mixed")*'Medal values'!$B$3/2
+ COUNTIFS('Official Medal Table'!$I:$I,'Each Gender Events'!$A76,'Official Medal Table'!$C:$C,'Each Gender Events'!AF$1,'Official Medal Table'!$E:$E,"Mixed")*'Medal values'!$B$3/2</f>
        <v>0</v>
      </c>
      <c r="AG76">
        <f>COUNTIFS('Official Medal Table'!$F:$F,'Each Gender Events'!$A76,'Official Medal Table'!$C:$C,'Each Gender Events'!AG$1,'Official Medal Table'!$E:$E,'Each Gender Events'!AG$2)*'Medal values'!$B$1
+ COUNTIFS('Official Medal Table'!$G:$G,'Each Gender Events'!$A76,'Official Medal Table'!$C:$C,'Each Gender Events'!AG$1,'Official Medal Table'!$E:$E,'Each Gender Events'!AG$2)*'Medal values'!$B$2
+ COUNTIFS('Official Medal Table'!$H:$H,'Each Gender Events'!$A76,'Official Medal Table'!$C:$C,'Each Gender Events'!AG$1,'Official Medal Table'!$E:$E,'Each Gender Events'!AG$2)*'Medal values'!$B$3
+ COUNTIFS('Official Medal Table'!$I:$I,'Each Gender Events'!$A76,'Official Medal Table'!$C:$C,'Each Gender Events'!AG$1,'Official Medal Table'!$E:$E,'Each Gender Events'!AG$2)*'Medal values'!$B$3
+ COUNTIFS('Official Medal Table'!$F:$F,'Each Gender Events'!$A76,'Official Medal Table'!$C:$C,'Each Gender Events'!AG$1,'Official Medal Table'!$E:$E,"Mixed")*'Medal values'!$B$1/2
+ COUNTIFS('Official Medal Table'!$G:$G,'Each Gender Events'!$A76,'Official Medal Table'!$C:$C,'Each Gender Events'!AG$1,'Official Medal Table'!$E:$E,"Mixed")*'Medal values'!$B$2/2
+ COUNTIFS('Official Medal Table'!$H:$H,'Each Gender Events'!$A76,'Official Medal Table'!$C:$C,'Each Gender Events'!AG$1,'Official Medal Table'!$E:$E,"Mixed")*'Medal values'!$B$3/2
+ COUNTIFS('Official Medal Table'!$I:$I,'Each Gender Events'!$A76,'Official Medal Table'!$C:$C,'Each Gender Events'!AG$1,'Official Medal Table'!$E:$E,"Mixed")*'Medal values'!$B$3/2</f>
        <v>0</v>
      </c>
      <c r="AH76">
        <f>COUNTIFS('Official Medal Table'!$F:$F,'Each Gender Events'!$A76,'Official Medal Table'!$C:$C,'Each Gender Events'!AH$1,'Official Medal Table'!$E:$E,'Each Gender Events'!AH$2)*'Medal values'!$B$1
+ COUNTIFS('Official Medal Table'!$G:$G,'Each Gender Events'!$A76,'Official Medal Table'!$C:$C,'Each Gender Events'!AH$1,'Official Medal Table'!$E:$E,'Each Gender Events'!AH$2)*'Medal values'!$B$2
+ COUNTIFS('Official Medal Table'!$H:$H,'Each Gender Events'!$A76,'Official Medal Table'!$C:$C,'Each Gender Events'!AH$1,'Official Medal Table'!$E:$E,'Each Gender Events'!AH$2)*'Medal values'!$B$3
+ COUNTIFS('Official Medal Table'!$I:$I,'Each Gender Events'!$A76,'Official Medal Table'!$C:$C,'Each Gender Events'!AH$1,'Official Medal Table'!$E:$E,'Each Gender Events'!AH$2)*'Medal values'!$B$3
+ COUNTIFS('Official Medal Table'!$F:$F,'Each Gender Events'!$A76,'Official Medal Table'!$C:$C,'Each Gender Events'!AH$1,'Official Medal Table'!$E:$E,"Mixed")*'Medal values'!$B$1/2
+ COUNTIFS('Official Medal Table'!$G:$G,'Each Gender Events'!$A76,'Official Medal Table'!$C:$C,'Each Gender Events'!AH$1,'Official Medal Table'!$E:$E,"Mixed")*'Medal values'!$B$2/2
+ COUNTIFS('Official Medal Table'!$H:$H,'Each Gender Events'!$A76,'Official Medal Table'!$C:$C,'Each Gender Events'!AH$1,'Official Medal Table'!$E:$E,"Mixed")*'Medal values'!$B$3/2
+ COUNTIFS('Official Medal Table'!$I:$I,'Each Gender Events'!$A76,'Official Medal Table'!$C:$C,'Each Gender Events'!AH$1,'Official Medal Table'!$E:$E,"Mixed")*'Medal values'!$B$3/2</f>
        <v>0</v>
      </c>
      <c r="AI76">
        <f>COUNTIFS('Official Medal Table'!$F:$F,'Each Gender Events'!$A76,'Official Medal Table'!$C:$C,'Each Gender Events'!AI$1,'Official Medal Table'!$E:$E,'Each Gender Events'!AI$2)*'Medal values'!$B$1
+ COUNTIFS('Official Medal Table'!$G:$G,'Each Gender Events'!$A76,'Official Medal Table'!$C:$C,'Each Gender Events'!AI$1,'Official Medal Table'!$E:$E,'Each Gender Events'!AI$2)*'Medal values'!$B$2
+ COUNTIFS('Official Medal Table'!$H:$H,'Each Gender Events'!$A76,'Official Medal Table'!$C:$C,'Each Gender Events'!AI$1,'Official Medal Table'!$E:$E,'Each Gender Events'!AI$2)*'Medal values'!$B$3
+ COUNTIFS('Official Medal Table'!$I:$I,'Each Gender Events'!$A76,'Official Medal Table'!$C:$C,'Each Gender Events'!AI$1,'Official Medal Table'!$E:$E,'Each Gender Events'!AI$2)*'Medal values'!$B$3
+ COUNTIFS('Official Medal Table'!$F:$F,'Each Gender Events'!$A76,'Official Medal Table'!$C:$C,'Each Gender Events'!AI$1,'Official Medal Table'!$E:$E,"Mixed")*'Medal values'!$B$1/2
+ COUNTIFS('Official Medal Table'!$G:$G,'Each Gender Events'!$A76,'Official Medal Table'!$C:$C,'Each Gender Events'!AI$1,'Official Medal Table'!$E:$E,"Mixed")*'Medal values'!$B$2/2
+ COUNTIFS('Official Medal Table'!$H:$H,'Each Gender Events'!$A76,'Official Medal Table'!$C:$C,'Each Gender Events'!AI$1,'Official Medal Table'!$E:$E,"Mixed")*'Medal values'!$B$3/2
+ COUNTIFS('Official Medal Table'!$I:$I,'Each Gender Events'!$A76,'Official Medal Table'!$C:$C,'Each Gender Events'!AI$1,'Official Medal Table'!$E:$E,"Mixed")*'Medal values'!$B$3/2</f>
        <v>0</v>
      </c>
      <c r="AJ76">
        <f>COUNTIFS('Official Medal Table'!$F:$F,'Each Gender Events'!$A76,'Official Medal Table'!$C:$C,'Each Gender Events'!AJ$1,'Official Medal Table'!$E:$E,'Each Gender Events'!AJ$2)*'Medal values'!$B$1
+ COUNTIFS('Official Medal Table'!$G:$G,'Each Gender Events'!$A76,'Official Medal Table'!$C:$C,'Each Gender Events'!AJ$1,'Official Medal Table'!$E:$E,'Each Gender Events'!AJ$2)*'Medal values'!$B$2
+ COUNTIFS('Official Medal Table'!$H:$H,'Each Gender Events'!$A76,'Official Medal Table'!$C:$C,'Each Gender Events'!AJ$1,'Official Medal Table'!$E:$E,'Each Gender Events'!AJ$2)*'Medal values'!$B$3
+ COUNTIFS('Official Medal Table'!$I:$I,'Each Gender Events'!$A76,'Official Medal Table'!$C:$C,'Each Gender Events'!AJ$1,'Official Medal Table'!$E:$E,'Each Gender Events'!AJ$2)*'Medal values'!$B$3
+ COUNTIFS('Official Medal Table'!$F:$F,'Each Gender Events'!$A76,'Official Medal Table'!$C:$C,'Each Gender Events'!AJ$1,'Official Medal Table'!$E:$E,"Mixed")*'Medal values'!$B$1/2
+ COUNTIFS('Official Medal Table'!$G:$G,'Each Gender Events'!$A76,'Official Medal Table'!$C:$C,'Each Gender Events'!AJ$1,'Official Medal Table'!$E:$E,"Mixed")*'Medal values'!$B$2/2
+ COUNTIFS('Official Medal Table'!$H:$H,'Each Gender Events'!$A76,'Official Medal Table'!$C:$C,'Each Gender Events'!AJ$1,'Official Medal Table'!$E:$E,"Mixed")*'Medal values'!$B$3/2
+ COUNTIFS('Official Medal Table'!$I:$I,'Each Gender Events'!$A76,'Official Medal Table'!$C:$C,'Each Gender Events'!AJ$1,'Official Medal Table'!$E:$E,"Mixed")*'Medal values'!$B$3/2</f>
        <v>0</v>
      </c>
      <c r="AK76">
        <f>COUNTIFS('Official Medal Table'!$F:$F,'Each Gender Events'!$A76,'Official Medal Table'!$C:$C,'Each Gender Events'!AK$1,'Official Medal Table'!$E:$E,'Each Gender Events'!AK$2)*'Medal values'!$B$1
+ COUNTIFS('Official Medal Table'!$G:$G,'Each Gender Events'!$A76,'Official Medal Table'!$C:$C,'Each Gender Events'!AK$1,'Official Medal Table'!$E:$E,'Each Gender Events'!AK$2)*'Medal values'!$B$2
+ COUNTIFS('Official Medal Table'!$H:$H,'Each Gender Events'!$A76,'Official Medal Table'!$C:$C,'Each Gender Events'!AK$1,'Official Medal Table'!$E:$E,'Each Gender Events'!AK$2)*'Medal values'!$B$3
+ COUNTIFS('Official Medal Table'!$I:$I,'Each Gender Events'!$A76,'Official Medal Table'!$C:$C,'Each Gender Events'!AK$1,'Official Medal Table'!$E:$E,'Each Gender Events'!AK$2)*'Medal values'!$B$3
+ COUNTIFS('Official Medal Table'!$F:$F,'Each Gender Events'!$A76,'Official Medal Table'!$C:$C,'Each Gender Events'!AK$1,'Official Medal Table'!$E:$E,"Mixed")*'Medal values'!$B$1/2
+ COUNTIFS('Official Medal Table'!$G:$G,'Each Gender Events'!$A76,'Official Medal Table'!$C:$C,'Each Gender Events'!AK$1,'Official Medal Table'!$E:$E,"Mixed")*'Medal values'!$B$2/2
+ COUNTIFS('Official Medal Table'!$H:$H,'Each Gender Events'!$A76,'Official Medal Table'!$C:$C,'Each Gender Events'!AK$1,'Official Medal Table'!$E:$E,"Mixed")*'Medal values'!$B$3/2
+ COUNTIFS('Official Medal Table'!$I:$I,'Each Gender Events'!$A76,'Official Medal Table'!$C:$C,'Each Gender Events'!AK$1,'Official Medal Table'!$E:$E,"Mixed")*'Medal values'!$B$3/2</f>
        <v>0</v>
      </c>
      <c r="AL76">
        <f>COUNTIFS('Official Medal Table'!$F:$F,'Each Gender Events'!$A76,'Official Medal Table'!$C:$C,'Each Gender Events'!AL$1,'Official Medal Table'!$E:$E,'Each Gender Events'!AL$2)*'Medal values'!$B$1
+ COUNTIFS('Official Medal Table'!$G:$G,'Each Gender Events'!$A76,'Official Medal Table'!$C:$C,'Each Gender Events'!AL$1,'Official Medal Table'!$E:$E,'Each Gender Events'!AL$2)*'Medal values'!$B$2
+ COUNTIFS('Official Medal Table'!$H:$H,'Each Gender Events'!$A76,'Official Medal Table'!$C:$C,'Each Gender Events'!AL$1,'Official Medal Table'!$E:$E,'Each Gender Events'!AL$2)*'Medal values'!$B$3
+ COUNTIFS('Official Medal Table'!$I:$I,'Each Gender Events'!$A76,'Official Medal Table'!$C:$C,'Each Gender Events'!AL$1,'Official Medal Table'!$E:$E,'Each Gender Events'!AL$2)*'Medal values'!$B$3
+ COUNTIFS('Official Medal Table'!$F:$F,'Each Gender Events'!$A76,'Official Medal Table'!$C:$C,'Each Gender Events'!AL$1,'Official Medal Table'!$E:$E,"Mixed")*'Medal values'!$B$1/2
+ COUNTIFS('Official Medal Table'!$G:$G,'Each Gender Events'!$A76,'Official Medal Table'!$C:$C,'Each Gender Events'!AL$1,'Official Medal Table'!$E:$E,"Mixed")*'Medal values'!$B$2/2
+ COUNTIFS('Official Medal Table'!$H:$H,'Each Gender Events'!$A76,'Official Medal Table'!$C:$C,'Each Gender Events'!AL$1,'Official Medal Table'!$E:$E,"Mixed")*'Medal values'!$B$3/2
+ COUNTIFS('Official Medal Table'!$I:$I,'Each Gender Events'!$A76,'Official Medal Table'!$C:$C,'Each Gender Events'!AL$1,'Official Medal Table'!$E:$E,"Mixed")*'Medal values'!$B$3/2</f>
        <v>0</v>
      </c>
      <c r="AM76">
        <f>COUNTIFS('Official Medal Table'!$F:$F,'Each Gender Events'!$A76,'Official Medal Table'!$C:$C,'Each Gender Events'!AM$1,'Official Medal Table'!$E:$E,'Each Gender Events'!AM$2)*'Medal values'!$B$1
+ COUNTIFS('Official Medal Table'!$G:$G,'Each Gender Events'!$A76,'Official Medal Table'!$C:$C,'Each Gender Events'!AM$1,'Official Medal Table'!$E:$E,'Each Gender Events'!AM$2)*'Medal values'!$B$2
+ COUNTIFS('Official Medal Table'!$H:$H,'Each Gender Events'!$A76,'Official Medal Table'!$C:$C,'Each Gender Events'!AM$1,'Official Medal Table'!$E:$E,'Each Gender Events'!AM$2)*'Medal values'!$B$3
+ COUNTIFS('Official Medal Table'!$I:$I,'Each Gender Events'!$A76,'Official Medal Table'!$C:$C,'Each Gender Events'!AM$1,'Official Medal Table'!$E:$E,'Each Gender Events'!AM$2)*'Medal values'!$B$3
+ COUNTIFS('Official Medal Table'!$F:$F,'Each Gender Events'!$A76,'Official Medal Table'!$C:$C,'Each Gender Events'!AM$1,'Official Medal Table'!$E:$E,"Mixed")*'Medal values'!$B$1/2
+ COUNTIFS('Official Medal Table'!$G:$G,'Each Gender Events'!$A76,'Official Medal Table'!$C:$C,'Each Gender Events'!AM$1,'Official Medal Table'!$E:$E,"Mixed")*'Medal values'!$B$2/2
+ COUNTIFS('Official Medal Table'!$H:$H,'Each Gender Events'!$A76,'Official Medal Table'!$C:$C,'Each Gender Events'!AM$1,'Official Medal Table'!$E:$E,"Mixed")*'Medal values'!$B$3/2
+ COUNTIFS('Official Medal Table'!$I:$I,'Each Gender Events'!$A76,'Official Medal Table'!$C:$C,'Each Gender Events'!AM$1,'Official Medal Table'!$E:$E,"Mixed")*'Medal values'!$B$3/2</f>
        <v>0</v>
      </c>
      <c r="AN76">
        <f>COUNTIFS('Official Medal Table'!$F:$F,'Each Gender Events'!$A76,'Official Medal Table'!$C:$C,'Each Gender Events'!AN$1,'Official Medal Table'!$E:$E,'Each Gender Events'!AN$2)*'Medal values'!$B$1
+ COUNTIFS('Official Medal Table'!$G:$G,'Each Gender Events'!$A76,'Official Medal Table'!$C:$C,'Each Gender Events'!AN$1,'Official Medal Table'!$E:$E,'Each Gender Events'!AN$2)*'Medal values'!$B$2
+ COUNTIFS('Official Medal Table'!$H:$H,'Each Gender Events'!$A76,'Official Medal Table'!$C:$C,'Each Gender Events'!AN$1,'Official Medal Table'!$E:$E,'Each Gender Events'!AN$2)*'Medal values'!$B$3
+ COUNTIFS('Official Medal Table'!$I:$I,'Each Gender Events'!$A76,'Official Medal Table'!$C:$C,'Each Gender Events'!AN$1,'Official Medal Table'!$E:$E,'Each Gender Events'!AN$2)*'Medal values'!$B$3
+ COUNTIFS('Official Medal Table'!$F:$F,'Each Gender Events'!$A76,'Official Medal Table'!$C:$C,'Each Gender Events'!AN$1,'Official Medal Table'!$E:$E,"Mixed")*'Medal values'!$B$1/2
+ COUNTIFS('Official Medal Table'!$G:$G,'Each Gender Events'!$A76,'Official Medal Table'!$C:$C,'Each Gender Events'!AN$1,'Official Medal Table'!$E:$E,"Mixed")*'Medal values'!$B$2/2
+ COUNTIFS('Official Medal Table'!$H:$H,'Each Gender Events'!$A76,'Official Medal Table'!$C:$C,'Each Gender Events'!AN$1,'Official Medal Table'!$E:$E,"Mixed")*'Medal values'!$B$3/2
+ COUNTIFS('Official Medal Table'!$I:$I,'Each Gender Events'!$A76,'Official Medal Table'!$C:$C,'Each Gender Events'!AN$1,'Official Medal Table'!$E:$E,"Mixed")*'Medal values'!$B$3/2</f>
        <v>0</v>
      </c>
      <c r="AO76">
        <f>COUNTIFS('Official Medal Table'!$F:$F,'Each Gender Events'!$A76,'Official Medal Table'!$C:$C,'Each Gender Events'!AO$1,'Official Medal Table'!$E:$E,'Each Gender Events'!AO$2)*'Medal values'!$B$1
+ COUNTIFS('Official Medal Table'!$G:$G,'Each Gender Events'!$A76,'Official Medal Table'!$C:$C,'Each Gender Events'!AO$1,'Official Medal Table'!$E:$E,'Each Gender Events'!AO$2)*'Medal values'!$B$2
+ COUNTIFS('Official Medal Table'!$H:$H,'Each Gender Events'!$A76,'Official Medal Table'!$C:$C,'Each Gender Events'!AO$1,'Official Medal Table'!$E:$E,'Each Gender Events'!AO$2)*'Medal values'!$B$3
+ COUNTIFS('Official Medal Table'!$I:$I,'Each Gender Events'!$A76,'Official Medal Table'!$C:$C,'Each Gender Events'!AO$1,'Official Medal Table'!$E:$E,'Each Gender Events'!AO$2)*'Medal values'!$B$3
+ COUNTIFS('Official Medal Table'!$F:$F,'Each Gender Events'!$A76,'Official Medal Table'!$C:$C,'Each Gender Events'!AO$1,'Official Medal Table'!$E:$E,"Mixed")*'Medal values'!$B$1/2
+ COUNTIFS('Official Medal Table'!$G:$G,'Each Gender Events'!$A76,'Official Medal Table'!$C:$C,'Each Gender Events'!AO$1,'Official Medal Table'!$E:$E,"Mixed")*'Medal values'!$B$2/2
+ COUNTIFS('Official Medal Table'!$H:$H,'Each Gender Events'!$A76,'Official Medal Table'!$C:$C,'Each Gender Events'!AO$1,'Official Medal Table'!$E:$E,"Mixed")*'Medal values'!$B$3/2
+ COUNTIFS('Official Medal Table'!$I:$I,'Each Gender Events'!$A76,'Official Medal Table'!$C:$C,'Each Gender Events'!AO$1,'Official Medal Table'!$E:$E,"Mixed")*'Medal values'!$B$3/2</f>
        <v>0</v>
      </c>
      <c r="AP76">
        <f>COUNTIFS('Official Medal Table'!$F:$F,'Each Gender Events'!$A76,'Official Medal Table'!$C:$C,'Each Gender Events'!AP$1,'Official Medal Table'!$E:$E,'Each Gender Events'!AP$2)*'Medal values'!$B$1
+ COUNTIFS('Official Medal Table'!$G:$G,'Each Gender Events'!$A76,'Official Medal Table'!$C:$C,'Each Gender Events'!AP$1,'Official Medal Table'!$E:$E,'Each Gender Events'!AP$2)*'Medal values'!$B$2
+ COUNTIFS('Official Medal Table'!$H:$H,'Each Gender Events'!$A76,'Official Medal Table'!$C:$C,'Each Gender Events'!AP$1,'Official Medal Table'!$E:$E,'Each Gender Events'!AP$2)*'Medal values'!$B$3
+ COUNTIFS('Official Medal Table'!$I:$I,'Each Gender Events'!$A76,'Official Medal Table'!$C:$C,'Each Gender Events'!AP$1,'Official Medal Table'!$E:$E,'Each Gender Events'!AP$2)*'Medal values'!$B$3
+ COUNTIFS('Official Medal Table'!$F:$F,'Each Gender Events'!$A76,'Official Medal Table'!$C:$C,'Each Gender Events'!AP$1,'Official Medal Table'!$E:$E,"Mixed")*'Medal values'!$B$1/2
+ COUNTIFS('Official Medal Table'!$G:$G,'Each Gender Events'!$A76,'Official Medal Table'!$C:$C,'Each Gender Events'!AP$1,'Official Medal Table'!$E:$E,"Mixed")*'Medal values'!$B$2/2
+ COUNTIFS('Official Medal Table'!$H:$H,'Each Gender Events'!$A76,'Official Medal Table'!$C:$C,'Each Gender Events'!AP$1,'Official Medal Table'!$E:$E,"Mixed")*'Medal values'!$B$3/2
+ COUNTIFS('Official Medal Table'!$I:$I,'Each Gender Events'!$A76,'Official Medal Table'!$C:$C,'Each Gender Events'!AP$1,'Official Medal Table'!$E:$E,"Mixed")*'Medal values'!$B$3/2</f>
        <v>0</v>
      </c>
      <c r="AQ76">
        <f>COUNTIFS('Official Medal Table'!$F:$F,'Each Gender Events'!$A76,'Official Medal Table'!$C:$C,'Each Gender Events'!AQ$1,'Official Medal Table'!$E:$E,'Each Gender Events'!AQ$2)*'Medal values'!$B$1
+ COUNTIFS('Official Medal Table'!$G:$G,'Each Gender Events'!$A76,'Official Medal Table'!$C:$C,'Each Gender Events'!AQ$1,'Official Medal Table'!$E:$E,'Each Gender Events'!AQ$2)*'Medal values'!$B$2
+ COUNTIFS('Official Medal Table'!$H:$H,'Each Gender Events'!$A76,'Official Medal Table'!$C:$C,'Each Gender Events'!AQ$1,'Official Medal Table'!$E:$E,'Each Gender Events'!AQ$2)*'Medal values'!$B$3
+ COUNTIFS('Official Medal Table'!$I:$I,'Each Gender Events'!$A76,'Official Medal Table'!$C:$C,'Each Gender Events'!AQ$1,'Official Medal Table'!$E:$E,'Each Gender Events'!AQ$2)*'Medal values'!$B$3
+ COUNTIFS('Official Medal Table'!$F:$F,'Each Gender Events'!$A76,'Official Medal Table'!$C:$C,'Each Gender Events'!AQ$1,'Official Medal Table'!$E:$E,"Mixed")*'Medal values'!$B$1/2
+ COUNTIFS('Official Medal Table'!$G:$G,'Each Gender Events'!$A76,'Official Medal Table'!$C:$C,'Each Gender Events'!AQ$1,'Official Medal Table'!$E:$E,"Mixed")*'Medal values'!$B$2/2
+ COUNTIFS('Official Medal Table'!$H:$H,'Each Gender Events'!$A76,'Official Medal Table'!$C:$C,'Each Gender Events'!AQ$1,'Official Medal Table'!$E:$E,"Mixed")*'Medal values'!$B$3/2
+ COUNTIFS('Official Medal Table'!$I:$I,'Each Gender Events'!$A76,'Official Medal Table'!$C:$C,'Each Gender Events'!AQ$1,'Official Medal Table'!$E:$E,"Mixed")*'Medal values'!$B$3/2</f>
        <v>0</v>
      </c>
      <c r="AR76">
        <f>COUNTIFS('Official Medal Table'!$F:$F,'Each Gender Events'!$A76,'Official Medal Table'!$C:$C,'Each Gender Events'!AR$1,'Official Medal Table'!$E:$E,'Each Gender Events'!AR$2)*'Medal values'!$B$1
+ COUNTIFS('Official Medal Table'!$G:$G,'Each Gender Events'!$A76,'Official Medal Table'!$C:$C,'Each Gender Events'!AR$1,'Official Medal Table'!$E:$E,'Each Gender Events'!AR$2)*'Medal values'!$B$2
+ COUNTIFS('Official Medal Table'!$H:$H,'Each Gender Events'!$A76,'Official Medal Table'!$C:$C,'Each Gender Events'!AR$1,'Official Medal Table'!$E:$E,'Each Gender Events'!AR$2)*'Medal values'!$B$3
+ COUNTIFS('Official Medal Table'!$I:$I,'Each Gender Events'!$A76,'Official Medal Table'!$C:$C,'Each Gender Events'!AR$1,'Official Medal Table'!$E:$E,'Each Gender Events'!AR$2)*'Medal values'!$B$3
+ COUNTIFS('Official Medal Table'!$F:$F,'Each Gender Events'!$A76,'Official Medal Table'!$C:$C,'Each Gender Events'!AR$1,'Official Medal Table'!$E:$E,"Mixed")*'Medal values'!$B$1/2
+ COUNTIFS('Official Medal Table'!$G:$G,'Each Gender Events'!$A76,'Official Medal Table'!$C:$C,'Each Gender Events'!AR$1,'Official Medal Table'!$E:$E,"Mixed")*'Medal values'!$B$2/2
+ COUNTIFS('Official Medal Table'!$H:$H,'Each Gender Events'!$A76,'Official Medal Table'!$C:$C,'Each Gender Events'!AR$1,'Official Medal Table'!$E:$E,"Mixed")*'Medal values'!$B$3/2
+ COUNTIFS('Official Medal Table'!$I:$I,'Each Gender Events'!$A76,'Official Medal Table'!$C:$C,'Each Gender Events'!AR$1,'Official Medal Table'!$E:$E,"Mixed")*'Medal values'!$B$3/2</f>
        <v>0</v>
      </c>
      <c r="AS76">
        <f>COUNTIFS('Official Medal Table'!$F:$F,'Each Gender Events'!$A76,'Official Medal Table'!$C:$C,'Each Gender Events'!AS$1,'Official Medal Table'!$E:$E,'Each Gender Events'!AS$2)*'Medal values'!$B$1
+ COUNTIFS('Official Medal Table'!$G:$G,'Each Gender Events'!$A76,'Official Medal Table'!$C:$C,'Each Gender Events'!AS$1,'Official Medal Table'!$E:$E,'Each Gender Events'!AS$2)*'Medal values'!$B$2
+ COUNTIFS('Official Medal Table'!$H:$H,'Each Gender Events'!$A76,'Official Medal Table'!$C:$C,'Each Gender Events'!AS$1,'Official Medal Table'!$E:$E,'Each Gender Events'!AS$2)*'Medal values'!$B$3
+ COUNTIFS('Official Medal Table'!$I:$I,'Each Gender Events'!$A76,'Official Medal Table'!$C:$C,'Each Gender Events'!AS$1,'Official Medal Table'!$E:$E,'Each Gender Events'!AS$2)*'Medal values'!$B$3
+ COUNTIFS('Official Medal Table'!$F:$F,'Each Gender Events'!$A76,'Official Medal Table'!$C:$C,'Each Gender Events'!AS$1,'Official Medal Table'!$E:$E,"Mixed")*'Medal values'!$B$1/2
+ COUNTIFS('Official Medal Table'!$G:$G,'Each Gender Events'!$A76,'Official Medal Table'!$C:$C,'Each Gender Events'!AS$1,'Official Medal Table'!$E:$E,"Mixed")*'Medal values'!$B$2/2
+ COUNTIFS('Official Medal Table'!$H:$H,'Each Gender Events'!$A76,'Official Medal Table'!$C:$C,'Each Gender Events'!AS$1,'Official Medal Table'!$E:$E,"Mixed")*'Medal values'!$B$3/2
+ COUNTIFS('Official Medal Table'!$I:$I,'Each Gender Events'!$A76,'Official Medal Table'!$C:$C,'Each Gender Events'!AS$1,'Official Medal Table'!$E:$E,"Mixed")*'Medal values'!$B$3/2</f>
        <v>0</v>
      </c>
      <c r="AT76">
        <f>COUNTIFS('Official Medal Table'!$F:$F,'Each Gender Events'!$A76,'Official Medal Table'!$C:$C,'Each Gender Events'!AT$1,'Official Medal Table'!$E:$E,'Each Gender Events'!AT$2)*'Medal values'!$B$1
+ COUNTIFS('Official Medal Table'!$G:$G,'Each Gender Events'!$A76,'Official Medal Table'!$C:$C,'Each Gender Events'!AT$1,'Official Medal Table'!$E:$E,'Each Gender Events'!AT$2)*'Medal values'!$B$2
+ COUNTIFS('Official Medal Table'!$H:$H,'Each Gender Events'!$A76,'Official Medal Table'!$C:$C,'Each Gender Events'!AT$1,'Official Medal Table'!$E:$E,'Each Gender Events'!AT$2)*'Medal values'!$B$3
+ COUNTIFS('Official Medal Table'!$I:$I,'Each Gender Events'!$A76,'Official Medal Table'!$C:$C,'Each Gender Events'!AT$1,'Official Medal Table'!$E:$E,'Each Gender Events'!AT$2)*'Medal values'!$B$3
+ COUNTIFS('Official Medal Table'!$F:$F,'Each Gender Events'!$A76,'Official Medal Table'!$C:$C,'Each Gender Events'!AT$1,'Official Medal Table'!$E:$E,"Mixed")*'Medal values'!$B$1/2
+ COUNTIFS('Official Medal Table'!$G:$G,'Each Gender Events'!$A76,'Official Medal Table'!$C:$C,'Each Gender Events'!AT$1,'Official Medal Table'!$E:$E,"Mixed")*'Medal values'!$B$2/2
+ COUNTIFS('Official Medal Table'!$H:$H,'Each Gender Events'!$A76,'Official Medal Table'!$C:$C,'Each Gender Events'!AT$1,'Official Medal Table'!$E:$E,"Mixed")*'Medal values'!$B$3/2
+ COUNTIFS('Official Medal Table'!$I:$I,'Each Gender Events'!$A76,'Official Medal Table'!$C:$C,'Each Gender Events'!AT$1,'Official Medal Table'!$E:$E,"Mixed")*'Medal values'!$B$3/2</f>
        <v>0</v>
      </c>
      <c r="AU76">
        <f>COUNTIFS('Official Medal Table'!$F:$F,'Each Gender Events'!$A76,'Official Medal Table'!$C:$C,'Each Gender Events'!AU$1,'Official Medal Table'!$E:$E,'Each Gender Events'!AU$2)*'Medal values'!$B$1
+ COUNTIFS('Official Medal Table'!$G:$G,'Each Gender Events'!$A76,'Official Medal Table'!$C:$C,'Each Gender Events'!AU$1,'Official Medal Table'!$E:$E,'Each Gender Events'!AU$2)*'Medal values'!$B$2
+ COUNTIFS('Official Medal Table'!$H:$H,'Each Gender Events'!$A76,'Official Medal Table'!$C:$C,'Each Gender Events'!AU$1,'Official Medal Table'!$E:$E,'Each Gender Events'!AU$2)*'Medal values'!$B$3
+ COUNTIFS('Official Medal Table'!$I:$I,'Each Gender Events'!$A76,'Official Medal Table'!$C:$C,'Each Gender Events'!AU$1,'Official Medal Table'!$E:$E,'Each Gender Events'!AU$2)*'Medal values'!$B$3
+ COUNTIFS('Official Medal Table'!$F:$F,'Each Gender Events'!$A76,'Official Medal Table'!$C:$C,'Each Gender Events'!AU$1,'Official Medal Table'!$E:$E,"Mixed")*'Medal values'!$B$1/2
+ COUNTIFS('Official Medal Table'!$G:$G,'Each Gender Events'!$A76,'Official Medal Table'!$C:$C,'Each Gender Events'!AU$1,'Official Medal Table'!$E:$E,"Mixed")*'Medal values'!$B$2/2
+ COUNTIFS('Official Medal Table'!$H:$H,'Each Gender Events'!$A76,'Official Medal Table'!$C:$C,'Each Gender Events'!AU$1,'Official Medal Table'!$E:$E,"Mixed")*'Medal values'!$B$3/2
+ COUNTIFS('Official Medal Table'!$I:$I,'Each Gender Events'!$A76,'Official Medal Table'!$C:$C,'Each Gender Events'!AU$1,'Official Medal Table'!$E:$E,"Mixed")*'Medal values'!$B$3/2</f>
        <v>0</v>
      </c>
      <c r="AV76">
        <f>COUNTIFS('Official Medal Table'!$F:$F,'Each Gender Events'!$A76,'Official Medal Table'!$C:$C,'Each Gender Events'!AV$1,'Official Medal Table'!$E:$E,'Each Gender Events'!AV$2)*'Medal values'!$B$1
+ COUNTIFS('Official Medal Table'!$G:$G,'Each Gender Events'!$A76,'Official Medal Table'!$C:$C,'Each Gender Events'!AV$1,'Official Medal Table'!$E:$E,'Each Gender Events'!AV$2)*'Medal values'!$B$2
+ COUNTIFS('Official Medal Table'!$H:$H,'Each Gender Events'!$A76,'Official Medal Table'!$C:$C,'Each Gender Events'!AV$1,'Official Medal Table'!$E:$E,'Each Gender Events'!AV$2)*'Medal values'!$B$3
+ COUNTIFS('Official Medal Table'!$I:$I,'Each Gender Events'!$A76,'Official Medal Table'!$C:$C,'Each Gender Events'!AV$1,'Official Medal Table'!$E:$E,'Each Gender Events'!AV$2)*'Medal values'!$B$3
+ COUNTIFS('Official Medal Table'!$F:$F,'Each Gender Events'!$A76,'Official Medal Table'!$C:$C,'Each Gender Events'!AV$1,'Official Medal Table'!$E:$E,"Mixed")*'Medal values'!$B$1/2
+ COUNTIFS('Official Medal Table'!$G:$G,'Each Gender Events'!$A76,'Official Medal Table'!$C:$C,'Each Gender Events'!AV$1,'Official Medal Table'!$E:$E,"Mixed")*'Medal values'!$B$2/2
+ COUNTIFS('Official Medal Table'!$H:$H,'Each Gender Events'!$A76,'Official Medal Table'!$C:$C,'Each Gender Events'!AV$1,'Official Medal Table'!$E:$E,"Mixed")*'Medal values'!$B$3/2
+ COUNTIFS('Official Medal Table'!$I:$I,'Each Gender Events'!$A76,'Official Medal Table'!$C:$C,'Each Gender Events'!AV$1,'Official Medal Table'!$E:$E,"Mixed")*'Medal values'!$B$3/2</f>
        <v>0</v>
      </c>
      <c r="AW76">
        <f>COUNTIFS('Official Medal Table'!$F:$F,'Each Gender Events'!$A76,'Official Medal Table'!$C:$C,'Each Gender Events'!AW$1,'Official Medal Table'!$E:$E,'Each Gender Events'!AW$2)*'Medal values'!$B$1
+ COUNTIFS('Official Medal Table'!$G:$G,'Each Gender Events'!$A76,'Official Medal Table'!$C:$C,'Each Gender Events'!AW$1,'Official Medal Table'!$E:$E,'Each Gender Events'!AW$2)*'Medal values'!$B$2
+ COUNTIFS('Official Medal Table'!$H:$H,'Each Gender Events'!$A76,'Official Medal Table'!$C:$C,'Each Gender Events'!AW$1,'Official Medal Table'!$E:$E,'Each Gender Events'!AW$2)*'Medal values'!$B$3
+ COUNTIFS('Official Medal Table'!$I:$I,'Each Gender Events'!$A76,'Official Medal Table'!$C:$C,'Each Gender Events'!AW$1,'Official Medal Table'!$E:$E,'Each Gender Events'!AW$2)*'Medal values'!$B$3
+ COUNTIFS('Official Medal Table'!$F:$F,'Each Gender Events'!$A76,'Official Medal Table'!$C:$C,'Each Gender Events'!AW$1,'Official Medal Table'!$E:$E,"Mixed")*'Medal values'!$B$1/2
+ COUNTIFS('Official Medal Table'!$G:$G,'Each Gender Events'!$A76,'Official Medal Table'!$C:$C,'Each Gender Events'!AW$1,'Official Medal Table'!$E:$E,"Mixed")*'Medal values'!$B$2/2
+ COUNTIFS('Official Medal Table'!$H:$H,'Each Gender Events'!$A76,'Official Medal Table'!$C:$C,'Each Gender Events'!AW$1,'Official Medal Table'!$E:$E,"Mixed")*'Medal values'!$B$3/2
+ COUNTIFS('Official Medal Table'!$I:$I,'Each Gender Events'!$A76,'Official Medal Table'!$C:$C,'Each Gender Events'!AW$1,'Official Medal Table'!$E:$E,"Mixed")*'Medal values'!$B$3/2</f>
        <v>0</v>
      </c>
      <c r="AX76">
        <f>COUNTIFS('Official Medal Table'!$F:$F,'Each Gender Events'!$A76,'Official Medal Table'!$C:$C,'Each Gender Events'!AX$1,'Official Medal Table'!$E:$E,'Each Gender Events'!AX$2)*'Medal values'!$B$1
+ COUNTIFS('Official Medal Table'!$G:$G,'Each Gender Events'!$A76,'Official Medal Table'!$C:$C,'Each Gender Events'!AX$1,'Official Medal Table'!$E:$E,'Each Gender Events'!AX$2)*'Medal values'!$B$2
+ COUNTIFS('Official Medal Table'!$H:$H,'Each Gender Events'!$A76,'Official Medal Table'!$C:$C,'Each Gender Events'!AX$1,'Official Medal Table'!$E:$E,'Each Gender Events'!AX$2)*'Medal values'!$B$3
+ COUNTIFS('Official Medal Table'!$I:$I,'Each Gender Events'!$A76,'Official Medal Table'!$C:$C,'Each Gender Events'!AX$1,'Official Medal Table'!$E:$E,'Each Gender Events'!AX$2)*'Medal values'!$B$3
+ COUNTIFS('Official Medal Table'!$F:$F,'Each Gender Events'!$A76,'Official Medal Table'!$C:$C,'Each Gender Events'!AX$1,'Official Medal Table'!$E:$E,"Mixed")*'Medal values'!$B$1/2
+ COUNTIFS('Official Medal Table'!$G:$G,'Each Gender Events'!$A76,'Official Medal Table'!$C:$C,'Each Gender Events'!AX$1,'Official Medal Table'!$E:$E,"Mixed")*'Medal values'!$B$2/2
+ COUNTIFS('Official Medal Table'!$H:$H,'Each Gender Events'!$A76,'Official Medal Table'!$C:$C,'Each Gender Events'!AX$1,'Official Medal Table'!$E:$E,"Mixed")*'Medal values'!$B$3/2
+ COUNTIFS('Official Medal Table'!$I:$I,'Each Gender Events'!$A76,'Official Medal Table'!$C:$C,'Each Gender Events'!AX$1,'Official Medal Table'!$E:$E,"Mixed")*'Medal values'!$B$3/2</f>
        <v>0</v>
      </c>
      <c r="AY76">
        <f>COUNTIFS('Official Medal Table'!$F:$F,'Each Gender Events'!$A76,'Official Medal Table'!$C:$C,'Each Gender Events'!AY$1,'Official Medal Table'!$E:$E,'Each Gender Events'!AY$2)*'Medal values'!$B$1
+ COUNTIFS('Official Medal Table'!$G:$G,'Each Gender Events'!$A76,'Official Medal Table'!$C:$C,'Each Gender Events'!AY$1,'Official Medal Table'!$E:$E,'Each Gender Events'!AY$2)*'Medal values'!$B$2
+ COUNTIFS('Official Medal Table'!$H:$H,'Each Gender Events'!$A76,'Official Medal Table'!$C:$C,'Each Gender Events'!AY$1,'Official Medal Table'!$E:$E,'Each Gender Events'!AY$2)*'Medal values'!$B$3
+ COUNTIFS('Official Medal Table'!$I:$I,'Each Gender Events'!$A76,'Official Medal Table'!$C:$C,'Each Gender Events'!AY$1,'Official Medal Table'!$E:$E,'Each Gender Events'!AY$2)*'Medal values'!$B$3
+ COUNTIFS('Official Medal Table'!$F:$F,'Each Gender Events'!$A76,'Official Medal Table'!$C:$C,'Each Gender Events'!AY$1,'Official Medal Table'!$E:$E,"Mixed")*'Medal values'!$B$1/2
+ COUNTIFS('Official Medal Table'!$G:$G,'Each Gender Events'!$A76,'Official Medal Table'!$C:$C,'Each Gender Events'!AY$1,'Official Medal Table'!$E:$E,"Mixed")*'Medal values'!$B$2/2
+ COUNTIFS('Official Medal Table'!$H:$H,'Each Gender Events'!$A76,'Official Medal Table'!$C:$C,'Each Gender Events'!AY$1,'Official Medal Table'!$E:$E,"Mixed")*'Medal values'!$B$3/2
+ COUNTIFS('Official Medal Table'!$I:$I,'Each Gender Events'!$A76,'Official Medal Table'!$C:$C,'Each Gender Events'!AY$1,'Official Medal Table'!$E:$E,"Mixed")*'Medal values'!$B$3/2</f>
        <v>0</v>
      </c>
      <c r="AZ76">
        <f>COUNTIFS('Official Medal Table'!$F:$F,'Each Gender Events'!$A76,'Official Medal Table'!$C:$C,'Each Gender Events'!AZ$1,'Official Medal Table'!$E:$E,'Each Gender Events'!AZ$2)*'Medal values'!$B$1
+ COUNTIFS('Official Medal Table'!$G:$G,'Each Gender Events'!$A76,'Official Medal Table'!$C:$C,'Each Gender Events'!AZ$1,'Official Medal Table'!$E:$E,'Each Gender Events'!AZ$2)*'Medal values'!$B$2
+ COUNTIFS('Official Medal Table'!$H:$H,'Each Gender Events'!$A76,'Official Medal Table'!$C:$C,'Each Gender Events'!AZ$1,'Official Medal Table'!$E:$E,'Each Gender Events'!AZ$2)*'Medal values'!$B$3
+ COUNTIFS('Official Medal Table'!$I:$I,'Each Gender Events'!$A76,'Official Medal Table'!$C:$C,'Each Gender Events'!AZ$1,'Official Medal Table'!$E:$E,'Each Gender Events'!AZ$2)*'Medal values'!$B$3
+ COUNTIFS('Official Medal Table'!$F:$F,'Each Gender Events'!$A76,'Official Medal Table'!$C:$C,'Each Gender Events'!AZ$1,'Official Medal Table'!$E:$E,"Mixed")*'Medal values'!$B$1/2
+ COUNTIFS('Official Medal Table'!$G:$G,'Each Gender Events'!$A76,'Official Medal Table'!$C:$C,'Each Gender Events'!AZ$1,'Official Medal Table'!$E:$E,"Mixed")*'Medal values'!$B$2/2
+ COUNTIFS('Official Medal Table'!$H:$H,'Each Gender Events'!$A76,'Official Medal Table'!$C:$C,'Each Gender Events'!AZ$1,'Official Medal Table'!$E:$E,"Mixed")*'Medal values'!$B$3/2
+ COUNTIFS('Official Medal Table'!$I:$I,'Each Gender Events'!$A76,'Official Medal Table'!$C:$C,'Each Gender Events'!AZ$1,'Official Medal Table'!$E:$E,"Mixed")*'Medal values'!$B$3/2</f>
        <v>0</v>
      </c>
      <c r="BA76">
        <f>COUNTIFS('Official Medal Table'!$F:$F,'Each Gender Events'!$A76,'Official Medal Table'!$C:$C,'Each Gender Events'!BA$1,'Official Medal Table'!$E:$E,'Each Gender Events'!BA$2)*'Medal values'!$B$1
+ COUNTIFS('Official Medal Table'!$G:$G,'Each Gender Events'!$A76,'Official Medal Table'!$C:$C,'Each Gender Events'!BA$1,'Official Medal Table'!$E:$E,'Each Gender Events'!BA$2)*'Medal values'!$B$2
+ COUNTIFS('Official Medal Table'!$H:$H,'Each Gender Events'!$A76,'Official Medal Table'!$C:$C,'Each Gender Events'!BA$1,'Official Medal Table'!$E:$E,'Each Gender Events'!BA$2)*'Medal values'!$B$3
+ COUNTIFS('Official Medal Table'!$I:$I,'Each Gender Events'!$A76,'Official Medal Table'!$C:$C,'Each Gender Events'!BA$1,'Official Medal Table'!$E:$E,'Each Gender Events'!BA$2)*'Medal values'!$B$3
+ COUNTIFS('Official Medal Table'!$F:$F,'Each Gender Events'!$A76,'Official Medal Table'!$C:$C,'Each Gender Events'!BA$1,'Official Medal Table'!$E:$E,"Mixed")*'Medal values'!$B$1/2
+ COUNTIFS('Official Medal Table'!$G:$G,'Each Gender Events'!$A76,'Official Medal Table'!$C:$C,'Each Gender Events'!BA$1,'Official Medal Table'!$E:$E,"Mixed")*'Medal values'!$B$2/2
+ COUNTIFS('Official Medal Table'!$H:$H,'Each Gender Events'!$A76,'Official Medal Table'!$C:$C,'Each Gender Events'!BA$1,'Official Medal Table'!$E:$E,"Mixed")*'Medal values'!$B$3/2
+ COUNTIFS('Official Medal Table'!$I:$I,'Each Gender Events'!$A76,'Official Medal Table'!$C:$C,'Each Gender Events'!BA$1,'Official Medal Table'!$E:$E,"Mixed")*'Medal values'!$B$3/2</f>
        <v>0</v>
      </c>
      <c r="BB76">
        <f>COUNTIFS('Official Medal Table'!$F:$F,'Each Gender Events'!$A76,'Official Medal Table'!$C:$C,'Each Gender Events'!BB$1,'Official Medal Table'!$E:$E,'Each Gender Events'!BB$2)*'Medal values'!$B$1
+ COUNTIFS('Official Medal Table'!$G:$G,'Each Gender Events'!$A76,'Official Medal Table'!$C:$C,'Each Gender Events'!BB$1,'Official Medal Table'!$E:$E,'Each Gender Events'!BB$2)*'Medal values'!$B$2
+ COUNTIFS('Official Medal Table'!$H:$H,'Each Gender Events'!$A76,'Official Medal Table'!$C:$C,'Each Gender Events'!BB$1,'Official Medal Table'!$E:$E,'Each Gender Events'!BB$2)*'Medal values'!$B$3
+ COUNTIFS('Official Medal Table'!$I:$I,'Each Gender Events'!$A76,'Official Medal Table'!$C:$C,'Each Gender Events'!BB$1,'Official Medal Table'!$E:$E,'Each Gender Events'!BB$2)*'Medal values'!$B$3
+ COUNTIFS('Official Medal Table'!$F:$F,'Each Gender Events'!$A76,'Official Medal Table'!$C:$C,'Each Gender Events'!BB$1,'Official Medal Table'!$E:$E,"Mixed")*'Medal values'!$B$1/2
+ COUNTIFS('Official Medal Table'!$G:$G,'Each Gender Events'!$A76,'Official Medal Table'!$C:$C,'Each Gender Events'!BB$1,'Official Medal Table'!$E:$E,"Mixed")*'Medal values'!$B$2/2
+ COUNTIFS('Official Medal Table'!$H:$H,'Each Gender Events'!$A76,'Official Medal Table'!$C:$C,'Each Gender Events'!BB$1,'Official Medal Table'!$E:$E,"Mixed")*'Medal values'!$B$3/2
+ COUNTIFS('Official Medal Table'!$I:$I,'Each Gender Events'!$A76,'Official Medal Table'!$C:$C,'Each Gender Events'!BB$1,'Official Medal Table'!$E:$E,"Mixed")*'Medal values'!$B$3/2</f>
        <v>0</v>
      </c>
      <c r="BC76">
        <f>COUNTIFS('Official Medal Table'!$F:$F,'Each Gender Events'!$A76,'Official Medal Table'!$C:$C,'Each Gender Events'!BC$1,'Official Medal Table'!$E:$E,'Each Gender Events'!BC$2)*'Medal values'!$B$1
+ COUNTIFS('Official Medal Table'!$G:$G,'Each Gender Events'!$A76,'Official Medal Table'!$C:$C,'Each Gender Events'!BC$1,'Official Medal Table'!$E:$E,'Each Gender Events'!BC$2)*'Medal values'!$B$2
+ COUNTIFS('Official Medal Table'!$H:$H,'Each Gender Events'!$A76,'Official Medal Table'!$C:$C,'Each Gender Events'!BC$1,'Official Medal Table'!$E:$E,'Each Gender Events'!BC$2)*'Medal values'!$B$3
+ COUNTIFS('Official Medal Table'!$I:$I,'Each Gender Events'!$A76,'Official Medal Table'!$C:$C,'Each Gender Events'!BC$1,'Official Medal Table'!$E:$E,'Each Gender Events'!BC$2)*'Medal values'!$B$3
+ COUNTIFS('Official Medal Table'!$F:$F,'Each Gender Events'!$A76,'Official Medal Table'!$C:$C,'Each Gender Events'!BC$1,'Official Medal Table'!$E:$E,"Mixed")*'Medal values'!$B$1/2
+ COUNTIFS('Official Medal Table'!$G:$G,'Each Gender Events'!$A76,'Official Medal Table'!$C:$C,'Each Gender Events'!BC$1,'Official Medal Table'!$E:$E,"Mixed")*'Medal values'!$B$2/2
+ COUNTIFS('Official Medal Table'!$H:$H,'Each Gender Events'!$A76,'Official Medal Table'!$C:$C,'Each Gender Events'!BC$1,'Official Medal Table'!$E:$E,"Mixed")*'Medal values'!$B$3/2
+ COUNTIFS('Official Medal Table'!$I:$I,'Each Gender Events'!$A76,'Official Medal Table'!$C:$C,'Each Gender Events'!BC$1,'Official Medal Table'!$E:$E,"Mixed")*'Medal values'!$B$3/2</f>
        <v>0</v>
      </c>
      <c r="BD76">
        <f>COUNTIFS('Official Medal Table'!$F:$F,'Each Gender Events'!$A76,'Official Medal Table'!$C:$C,'Each Gender Events'!BD$1,'Official Medal Table'!$E:$E,'Each Gender Events'!BD$2)*'Medal values'!$B$1
+ COUNTIFS('Official Medal Table'!$G:$G,'Each Gender Events'!$A76,'Official Medal Table'!$C:$C,'Each Gender Events'!BD$1,'Official Medal Table'!$E:$E,'Each Gender Events'!BD$2)*'Medal values'!$B$2
+ COUNTIFS('Official Medal Table'!$H:$H,'Each Gender Events'!$A76,'Official Medal Table'!$C:$C,'Each Gender Events'!BD$1,'Official Medal Table'!$E:$E,'Each Gender Events'!BD$2)*'Medal values'!$B$3
+ COUNTIFS('Official Medal Table'!$I:$I,'Each Gender Events'!$A76,'Official Medal Table'!$C:$C,'Each Gender Events'!BD$1,'Official Medal Table'!$E:$E,'Each Gender Events'!BD$2)*'Medal values'!$B$3
+ COUNTIFS('Official Medal Table'!$F:$F,'Each Gender Events'!$A76,'Official Medal Table'!$C:$C,'Each Gender Events'!BD$1,'Official Medal Table'!$E:$E,"Mixed")*'Medal values'!$B$1/2
+ COUNTIFS('Official Medal Table'!$G:$G,'Each Gender Events'!$A76,'Official Medal Table'!$C:$C,'Each Gender Events'!BD$1,'Official Medal Table'!$E:$E,"Mixed")*'Medal values'!$B$2/2
+ COUNTIFS('Official Medal Table'!$H:$H,'Each Gender Events'!$A76,'Official Medal Table'!$C:$C,'Each Gender Events'!BD$1,'Official Medal Table'!$E:$E,"Mixed")*'Medal values'!$B$3/2
+ COUNTIFS('Official Medal Table'!$I:$I,'Each Gender Events'!$A76,'Official Medal Table'!$C:$C,'Each Gender Events'!BD$1,'Official Medal Table'!$E:$E,"Mixed")*'Medal values'!$B$3/2</f>
        <v>0</v>
      </c>
      <c r="BE76">
        <f>COUNTIFS('Official Medal Table'!$F:$F,'Each Gender Events'!$A76,'Official Medal Table'!$C:$C,'Each Gender Events'!BE$1,'Official Medal Table'!$E:$E,'Each Gender Events'!BE$2)*'Medal values'!$B$1
+ COUNTIFS('Official Medal Table'!$G:$G,'Each Gender Events'!$A76,'Official Medal Table'!$C:$C,'Each Gender Events'!BE$1,'Official Medal Table'!$E:$E,'Each Gender Events'!BE$2)*'Medal values'!$B$2
+ COUNTIFS('Official Medal Table'!$H:$H,'Each Gender Events'!$A76,'Official Medal Table'!$C:$C,'Each Gender Events'!BE$1,'Official Medal Table'!$E:$E,'Each Gender Events'!BE$2)*'Medal values'!$B$3
+ COUNTIFS('Official Medal Table'!$I:$I,'Each Gender Events'!$A76,'Official Medal Table'!$C:$C,'Each Gender Events'!BE$1,'Official Medal Table'!$E:$E,'Each Gender Events'!BE$2)*'Medal values'!$B$3
+ COUNTIFS('Official Medal Table'!$F:$F,'Each Gender Events'!$A76,'Official Medal Table'!$C:$C,'Each Gender Events'!BE$1,'Official Medal Table'!$E:$E,"Mixed")*'Medal values'!$B$1/2
+ COUNTIFS('Official Medal Table'!$G:$G,'Each Gender Events'!$A76,'Official Medal Table'!$C:$C,'Each Gender Events'!BE$1,'Official Medal Table'!$E:$E,"Mixed")*'Medal values'!$B$2/2
+ COUNTIFS('Official Medal Table'!$H:$H,'Each Gender Events'!$A76,'Official Medal Table'!$C:$C,'Each Gender Events'!BE$1,'Official Medal Table'!$E:$E,"Mixed")*'Medal values'!$B$3/2
+ COUNTIFS('Official Medal Table'!$I:$I,'Each Gender Events'!$A76,'Official Medal Table'!$C:$C,'Each Gender Events'!BE$1,'Official Medal Table'!$E:$E,"Mixed")*'Medal values'!$B$3/2</f>
        <v>0</v>
      </c>
      <c r="BF76">
        <f>COUNTIFS('Official Medal Table'!$F:$F,'Each Gender Events'!$A76,'Official Medal Table'!$C:$C,'Each Gender Events'!BF$1,'Official Medal Table'!$E:$E,'Each Gender Events'!BF$2)*'Medal values'!$B$1
+ COUNTIFS('Official Medal Table'!$G:$G,'Each Gender Events'!$A76,'Official Medal Table'!$C:$C,'Each Gender Events'!BF$1,'Official Medal Table'!$E:$E,'Each Gender Events'!BF$2)*'Medal values'!$B$2
+ COUNTIFS('Official Medal Table'!$H:$H,'Each Gender Events'!$A76,'Official Medal Table'!$C:$C,'Each Gender Events'!BF$1,'Official Medal Table'!$E:$E,'Each Gender Events'!BF$2)*'Medal values'!$B$3
+ COUNTIFS('Official Medal Table'!$I:$I,'Each Gender Events'!$A76,'Official Medal Table'!$C:$C,'Each Gender Events'!BF$1,'Official Medal Table'!$E:$E,'Each Gender Events'!BF$2)*'Medal values'!$B$3
+ COUNTIFS('Official Medal Table'!$F:$F,'Each Gender Events'!$A76,'Official Medal Table'!$C:$C,'Each Gender Events'!BF$1,'Official Medal Table'!$E:$E,"Mixed")*'Medal values'!$B$1/2
+ COUNTIFS('Official Medal Table'!$G:$G,'Each Gender Events'!$A76,'Official Medal Table'!$C:$C,'Each Gender Events'!BF$1,'Official Medal Table'!$E:$E,"Mixed")*'Medal values'!$B$2/2
+ COUNTIFS('Official Medal Table'!$H:$H,'Each Gender Events'!$A76,'Official Medal Table'!$C:$C,'Each Gender Events'!BF$1,'Official Medal Table'!$E:$E,"Mixed")*'Medal values'!$B$3/2
+ COUNTIFS('Official Medal Table'!$I:$I,'Each Gender Events'!$A76,'Official Medal Table'!$C:$C,'Each Gender Events'!BF$1,'Official Medal Table'!$E:$E,"Mixed")*'Medal values'!$B$3/2</f>
        <v>0</v>
      </c>
      <c r="BG76">
        <f>COUNTIFS('Official Medal Table'!$F:$F,'Each Gender Events'!$A76,'Official Medal Table'!$C:$C,'Each Gender Events'!BG$1,'Official Medal Table'!$E:$E,'Each Gender Events'!BG$2)*'Medal values'!$B$1
+ COUNTIFS('Official Medal Table'!$G:$G,'Each Gender Events'!$A76,'Official Medal Table'!$C:$C,'Each Gender Events'!BG$1,'Official Medal Table'!$E:$E,'Each Gender Events'!BG$2)*'Medal values'!$B$2
+ COUNTIFS('Official Medal Table'!$H:$H,'Each Gender Events'!$A76,'Official Medal Table'!$C:$C,'Each Gender Events'!BG$1,'Official Medal Table'!$E:$E,'Each Gender Events'!BG$2)*'Medal values'!$B$3
+ COUNTIFS('Official Medal Table'!$I:$I,'Each Gender Events'!$A76,'Official Medal Table'!$C:$C,'Each Gender Events'!BG$1,'Official Medal Table'!$E:$E,'Each Gender Events'!BG$2)*'Medal values'!$B$3
+ COUNTIFS('Official Medal Table'!$F:$F,'Each Gender Events'!$A76,'Official Medal Table'!$C:$C,'Each Gender Events'!BG$1,'Official Medal Table'!$E:$E,"Mixed")*'Medal values'!$B$1/2
+ COUNTIFS('Official Medal Table'!$G:$G,'Each Gender Events'!$A76,'Official Medal Table'!$C:$C,'Each Gender Events'!BG$1,'Official Medal Table'!$E:$E,"Mixed")*'Medal values'!$B$2/2
+ COUNTIFS('Official Medal Table'!$H:$H,'Each Gender Events'!$A76,'Official Medal Table'!$C:$C,'Each Gender Events'!BG$1,'Official Medal Table'!$E:$E,"Mixed")*'Medal values'!$B$3/2
+ COUNTIFS('Official Medal Table'!$I:$I,'Each Gender Events'!$A76,'Official Medal Table'!$C:$C,'Each Gender Events'!BG$1,'Official Medal Table'!$E:$E,"Mixed")*'Medal values'!$B$3/2</f>
        <v>0</v>
      </c>
      <c r="BH76">
        <f>COUNTIFS('Official Medal Table'!$F:$F,'Each Gender Events'!$A76,'Official Medal Table'!$C:$C,'Each Gender Events'!BH$1,'Official Medal Table'!$E:$E,'Each Gender Events'!BH$2)*'Medal values'!$B$1
+ COUNTIFS('Official Medal Table'!$G:$G,'Each Gender Events'!$A76,'Official Medal Table'!$C:$C,'Each Gender Events'!BH$1,'Official Medal Table'!$E:$E,'Each Gender Events'!BH$2)*'Medal values'!$B$2
+ COUNTIFS('Official Medal Table'!$H:$H,'Each Gender Events'!$A76,'Official Medal Table'!$C:$C,'Each Gender Events'!BH$1,'Official Medal Table'!$E:$E,'Each Gender Events'!BH$2)*'Medal values'!$B$3
+ COUNTIFS('Official Medal Table'!$I:$I,'Each Gender Events'!$A76,'Official Medal Table'!$C:$C,'Each Gender Events'!BH$1,'Official Medal Table'!$E:$E,'Each Gender Events'!BH$2)*'Medal values'!$B$3
+ COUNTIFS('Official Medal Table'!$F:$F,'Each Gender Events'!$A76,'Official Medal Table'!$C:$C,'Each Gender Events'!BH$1,'Official Medal Table'!$E:$E,"Mixed")*'Medal values'!$B$1/2
+ COUNTIFS('Official Medal Table'!$G:$G,'Each Gender Events'!$A76,'Official Medal Table'!$C:$C,'Each Gender Events'!BH$1,'Official Medal Table'!$E:$E,"Mixed")*'Medal values'!$B$2/2
+ COUNTIFS('Official Medal Table'!$H:$H,'Each Gender Events'!$A76,'Official Medal Table'!$C:$C,'Each Gender Events'!BH$1,'Official Medal Table'!$E:$E,"Mixed")*'Medal values'!$B$3/2
+ COUNTIFS('Official Medal Table'!$I:$I,'Each Gender Events'!$A76,'Official Medal Table'!$C:$C,'Each Gender Events'!BH$1,'Official Medal Table'!$E:$E,"Mixed")*'Medal values'!$B$3/2</f>
        <v>0</v>
      </c>
      <c r="BI76">
        <f>COUNTIFS('Official Medal Table'!$F:$F,'Each Gender Events'!$A76,'Official Medal Table'!$C:$C,'Each Gender Events'!BI$1,'Official Medal Table'!$E:$E,'Each Gender Events'!BI$2)*'Medal values'!$B$1
+ COUNTIFS('Official Medal Table'!$G:$G,'Each Gender Events'!$A76,'Official Medal Table'!$C:$C,'Each Gender Events'!BI$1,'Official Medal Table'!$E:$E,'Each Gender Events'!BI$2)*'Medal values'!$B$2
+ COUNTIFS('Official Medal Table'!$H:$H,'Each Gender Events'!$A76,'Official Medal Table'!$C:$C,'Each Gender Events'!BI$1,'Official Medal Table'!$E:$E,'Each Gender Events'!BI$2)*'Medal values'!$B$3
+ COUNTIFS('Official Medal Table'!$I:$I,'Each Gender Events'!$A76,'Official Medal Table'!$C:$C,'Each Gender Events'!BI$1,'Official Medal Table'!$E:$E,'Each Gender Events'!BI$2)*'Medal values'!$B$3
+ COUNTIFS('Official Medal Table'!$F:$F,'Each Gender Events'!$A76,'Official Medal Table'!$C:$C,'Each Gender Events'!BI$1,'Official Medal Table'!$E:$E,"Mixed")*'Medal values'!$B$1/2
+ COUNTIFS('Official Medal Table'!$G:$G,'Each Gender Events'!$A76,'Official Medal Table'!$C:$C,'Each Gender Events'!BI$1,'Official Medal Table'!$E:$E,"Mixed")*'Medal values'!$B$2/2
+ COUNTIFS('Official Medal Table'!$H:$H,'Each Gender Events'!$A76,'Official Medal Table'!$C:$C,'Each Gender Events'!BI$1,'Official Medal Table'!$E:$E,"Mixed")*'Medal values'!$B$3/2
+ COUNTIFS('Official Medal Table'!$I:$I,'Each Gender Events'!$A76,'Official Medal Table'!$C:$C,'Each Gender Events'!BI$1,'Official Medal Table'!$E:$E,"Mixed")*'Medal values'!$B$3/2</f>
        <v>0</v>
      </c>
      <c r="BJ76">
        <f>COUNTIFS('Official Medal Table'!$F:$F,'Each Gender Events'!$A76,'Official Medal Table'!$C:$C,'Each Gender Events'!BJ$1,'Official Medal Table'!$E:$E,'Each Gender Events'!BJ$2)*'Medal values'!$B$1
+ COUNTIFS('Official Medal Table'!$G:$G,'Each Gender Events'!$A76,'Official Medal Table'!$C:$C,'Each Gender Events'!BJ$1,'Official Medal Table'!$E:$E,'Each Gender Events'!BJ$2)*'Medal values'!$B$2
+ COUNTIFS('Official Medal Table'!$H:$H,'Each Gender Events'!$A76,'Official Medal Table'!$C:$C,'Each Gender Events'!BJ$1,'Official Medal Table'!$E:$E,'Each Gender Events'!BJ$2)*'Medal values'!$B$3
+ COUNTIFS('Official Medal Table'!$I:$I,'Each Gender Events'!$A76,'Official Medal Table'!$C:$C,'Each Gender Events'!BJ$1,'Official Medal Table'!$E:$E,'Each Gender Events'!BJ$2)*'Medal values'!$B$3
+ COUNTIFS('Official Medal Table'!$F:$F,'Each Gender Events'!$A76,'Official Medal Table'!$C:$C,'Each Gender Events'!BJ$1,'Official Medal Table'!$E:$E,"Mixed")*'Medal values'!$B$1/2
+ COUNTIFS('Official Medal Table'!$G:$G,'Each Gender Events'!$A76,'Official Medal Table'!$C:$C,'Each Gender Events'!BJ$1,'Official Medal Table'!$E:$E,"Mixed")*'Medal values'!$B$2/2
+ COUNTIFS('Official Medal Table'!$H:$H,'Each Gender Events'!$A76,'Official Medal Table'!$C:$C,'Each Gender Events'!BJ$1,'Official Medal Table'!$E:$E,"Mixed")*'Medal values'!$B$3/2
+ COUNTIFS('Official Medal Table'!$I:$I,'Each Gender Events'!$A76,'Official Medal Table'!$C:$C,'Each Gender Events'!BJ$1,'Official Medal Table'!$E:$E,"Mixed")*'Medal values'!$B$3/2</f>
        <v>0</v>
      </c>
      <c r="BK76">
        <f>COUNTIFS('Official Medal Table'!$F:$F,'Each Gender Events'!$A76,'Official Medal Table'!$C:$C,'Each Gender Events'!BK$1,'Official Medal Table'!$E:$E,'Each Gender Events'!BK$2)*'Medal values'!$B$1
+ COUNTIFS('Official Medal Table'!$G:$G,'Each Gender Events'!$A76,'Official Medal Table'!$C:$C,'Each Gender Events'!BK$1,'Official Medal Table'!$E:$E,'Each Gender Events'!BK$2)*'Medal values'!$B$2
+ COUNTIFS('Official Medal Table'!$H:$H,'Each Gender Events'!$A76,'Official Medal Table'!$C:$C,'Each Gender Events'!BK$1,'Official Medal Table'!$E:$E,'Each Gender Events'!BK$2)*'Medal values'!$B$3
+ COUNTIFS('Official Medal Table'!$I:$I,'Each Gender Events'!$A76,'Official Medal Table'!$C:$C,'Each Gender Events'!BK$1,'Official Medal Table'!$E:$E,'Each Gender Events'!BK$2)*'Medal values'!$B$3
+ COUNTIFS('Official Medal Table'!$F:$F,'Each Gender Events'!$A76,'Official Medal Table'!$C:$C,'Each Gender Events'!BK$1,'Official Medal Table'!$E:$E,"Mixed")*'Medal values'!$B$1/2
+ COUNTIFS('Official Medal Table'!$G:$G,'Each Gender Events'!$A76,'Official Medal Table'!$C:$C,'Each Gender Events'!BK$1,'Official Medal Table'!$E:$E,"Mixed")*'Medal values'!$B$2/2
+ COUNTIFS('Official Medal Table'!$H:$H,'Each Gender Events'!$A76,'Official Medal Table'!$C:$C,'Each Gender Events'!BK$1,'Official Medal Table'!$E:$E,"Mixed")*'Medal values'!$B$3/2
+ COUNTIFS('Official Medal Table'!$I:$I,'Each Gender Events'!$A76,'Official Medal Table'!$C:$C,'Each Gender Events'!BK$1,'Official Medal Table'!$E:$E,"Mixed")*'Medal values'!$B$3/2</f>
        <v>0</v>
      </c>
      <c r="BL76">
        <f>COUNTIFS('Official Medal Table'!$F:$F,'Each Gender Events'!$A76,'Official Medal Table'!$C:$C,'Each Gender Events'!BL$1,'Official Medal Table'!$E:$E,'Each Gender Events'!BL$2)*'Medal values'!$B$1
+ COUNTIFS('Official Medal Table'!$G:$G,'Each Gender Events'!$A76,'Official Medal Table'!$C:$C,'Each Gender Events'!BL$1,'Official Medal Table'!$E:$E,'Each Gender Events'!BL$2)*'Medal values'!$B$2
+ COUNTIFS('Official Medal Table'!$H:$H,'Each Gender Events'!$A76,'Official Medal Table'!$C:$C,'Each Gender Events'!BL$1,'Official Medal Table'!$E:$E,'Each Gender Events'!BL$2)*'Medal values'!$B$3
+ COUNTIFS('Official Medal Table'!$I:$I,'Each Gender Events'!$A76,'Official Medal Table'!$C:$C,'Each Gender Events'!BL$1,'Official Medal Table'!$E:$E,'Each Gender Events'!BL$2)*'Medal values'!$B$3
+ COUNTIFS('Official Medal Table'!$F:$F,'Each Gender Events'!$A76,'Official Medal Table'!$C:$C,'Each Gender Events'!BL$1,'Official Medal Table'!$E:$E,"Mixed")*'Medal values'!$B$1/2
+ COUNTIFS('Official Medal Table'!$G:$G,'Each Gender Events'!$A76,'Official Medal Table'!$C:$C,'Each Gender Events'!BL$1,'Official Medal Table'!$E:$E,"Mixed")*'Medal values'!$B$2/2
+ COUNTIFS('Official Medal Table'!$H:$H,'Each Gender Events'!$A76,'Official Medal Table'!$C:$C,'Each Gender Events'!BL$1,'Official Medal Table'!$E:$E,"Mixed")*'Medal values'!$B$3/2
+ COUNTIFS('Official Medal Table'!$I:$I,'Each Gender Events'!$A76,'Official Medal Table'!$C:$C,'Each Gender Events'!BL$1,'Official Medal Table'!$E:$E,"Mixed")*'Medal values'!$B$3/2</f>
        <v>0</v>
      </c>
      <c r="BM76">
        <f>COUNTIFS('Official Medal Table'!$F:$F,'Each Gender Events'!$A76,'Official Medal Table'!$C:$C,'Each Gender Events'!BM$1,'Official Medal Table'!$E:$E,'Each Gender Events'!BM$2)*'Medal values'!$B$1
+ COUNTIFS('Official Medal Table'!$G:$G,'Each Gender Events'!$A76,'Official Medal Table'!$C:$C,'Each Gender Events'!BM$1,'Official Medal Table'!$E:$E,'Each Gender Events'!BM$2)*'Medal values'!$B$2
+ COUNTIFS('Official Medal Table'!$H:$H,'Each Gender Events'!$A76,'Official Medal Table'!$C:$C,'Each Gender Events'!BM$1,'Official Medal Table'!$E:$E,'Each Gender Events'!BM$2)*'Medal values'!$B$3
+ COUNTIFS('Official Medal Table'!$I:$I,'Each Gender Events'!$A76,'Official Medal Table'!$C:$C,'Each Gender Events'!BM$1,'Official Medal Table'!$E:$E,'Each Gender Events'!BM$2)*'Medal values'!$B$3
+ COUNTIFS('Official Medal Table'!$F:$F,'Each Gender Events'!$A76,'Official Medal Table'!$C:$C,'Each Gender Events'!BM$1,'Official Medal Table'!$E:$E,"Mixed")*'Medal values'!$B$1/2
+ COUNTIFS('Official Medal Table'!$G:$G,'Each Gender Events'!$A76,'Official Medal Table'!$C:$C,'Each Gender Events'!BM$1,'Official Medal Table'!$E:$E,"Mixed")*'Medal values'!$B$2/2
+ COUNTIFS('Official Medal Table'!$H:$H,'Each Gender Events'!$A76,'Official Medal Table'!$C:$C,'Each Gender Events'!BM$1,'Official Medal Table'!$E:$E,"Mixed")*'Medal values'!$B$3/2
+ COUNTIFS('Official Medal Table'!$I:$I,'Each Gender Events'!$A76,'Official Medal Table'!$C:$C,'Each Gender Events'!BM$1,'Official Medal Table'!$E:$E,"Mixed")*'Medal values'!$B$3/2</f>
        <v>0</v>
      </c>
      <c r="BN76">
        <f>COUNTIFS('Official Medal Table'!$F:$F,'Each Gender Events'!$A76,'Official Medal Table'!$C:$C,'Each Gender Events'!BN$1,'Official Medal Table'!$E:$E,'Each Gender Events'!BN$2)*'Medal values'!$B$1
+ COUNTIFS('Official Medal Table'!$G:$G,'Each Gender Events'!$A76,'Official Medal Table'!$C:$C,'Each Gender Events'!BN$1,'Official Medal Table'!$E:$E,'Each Gender Events'!BN$2)*'Medal values'!$B$2
+ COUNTIFS('Official Medal Table'!$H:$H,'Each Gender Events'!$A76,'Official Medal Table'!$C:$C,'Each Gender Events'!BN$1,'Official Medal Table'!$E:$E,'Each Gender Events'!BN$2)*'Medal values'!$B$3
+ COUNTIFS('Official Medal Table'!$I:$I,'Each Gender Events'!$A76,'Official Medal Table'!$C:$C,'Each Gender Events'!BN$1,'Official Medal Table'!$E:$E,'Each Gender Events'!BN$2)*'Medal values'!$B$3
+ COUNTIFS('Official Medal Table'!$F:$F,'Each Gender Events'!$A76,'Official Medal Table'!$C:$C,'Each Gender Events'!BN$1,'Official Medal Table'!$E:$E,"Mixed")*'Medal values'!$B$1/2
+ COUNTIFS('Official Medal Table'!$G:$G,'Each Gender Events'!$A76,'Official Medal Table'!$C:$C,'Each Gender Events'!BN$1,'Official Medal Table'!$E:$E,"Mixed")*'Medal values'!$B$2/2
+ COUNTIFS('Official Medal Table'!$H:$H,'Each Gender Events'!$A76,'Official Medal Table'!$C:$C,'Each Gender Events'!BN$1,'Official Medal Table'!$E:$E,"Mixed")*'Medal values'!$B$3/2
+ COUNTIFS('Official Medal Table'!$I:$I,'Each Gender Events'!$A76,'Official Medal Table'!$C:$C,'Each Gender Events'!BN$1,'Official Medal Table'!$E:$E,"Mixed")*'Medal values'!$B$3/2</f>
        <v>0</v>
      </c>
      <c r="BO76">
        <f>COUNTIFS('Official Medal Table'!$F:$F,'Each Gender Events'!$A76,'Official Medal Table'!$C:$C,'Each Gender Events'!BO$1,'Official Medal Table'!$E:$E,'Each Gender Events'!BO$2)*'Medal values'!$B$1
+ COUNTIFS('Official Medal Table'!$G:$G,'Each Gender Events'!$A76,'Official Medal Table'!$C:$C,'Each Gender Events'!BO$1,'Official Medal Table'!$E:$E,'Each Gender Events'!BO$2)*'Medal values'!$B$2
+ COUNTIFS('Official Medal Table'!$H:$H,'Each Gender Events'!$A76,'Official Medal Table'!$C:$C,'Each Gender Events'!BO$1,'Official Medal Table'!$E:$E,'Each Gender Events'!BO$2)*'Medal values'!$B$3
+ COUNTIFS('Official Medal Table'!$I:$I,'Each Gender Events'!$A76,'Official Medal Table'!$C:$C,'Each Gender Events'!BO$1,'Official Medal Table'!$E:$E,'Each Gender Events'!BO$2)*'Medal values'!$B$3
+ COUNTIFS('Official Medal Table'!$F:$F,'Each Gender Events'!$A76,'Official Medal Table'!$C:$C,'Each Gender Events'!BO$1,'Official Medal Table'!$E:$E,"Mixed")*'Medal values'!$B$1/2
+ COUNTIFS('Official Medal Table'!$G:$G,'Each Gender Events'!$A76,'Official Medal Table'!$C:$C,'Each Gender Events'!BO$1,'Official Medal Table'!$E:$E,"Mixed")*'Medal values'!$B$2/2
+ COUNTIFS('Official Medal Table'!$H:$H,'Each Gender Events'!$A76,'Official Medal Table'!$C:$C,'Each Gender Events'!BO$1,'Official Medal Table'!$E:$E,"Mixed")*'Medal values'!$B$3/2
+ COUNTIFS('Official Medal Table'!$I:$I,'Each Gender Events'!$A76,'Official Medal Table'!$C:$C,'Each Gender Events'!BO$1,'Official Medal Table'!$E:$E,"Mixed")*'Medal values'!$B$3/2</f>
        <v>0</v>
      </c>
      <c r="BP76">
        <f>COUNTIFS('Official Medal Table'!$F:$F,'Each Gender Events'!$A76,'Official Medal Table'!$C:$C,'Each Gender Events'!BP$1,'Official Medal Table'!$E:$E,'Each Gender Events'!BP$2)*'Medal values'!$B$1
+ COUNTIFS('Official Medal Table'!$G:$G,'Each Gender Events'!$A76,'Official Medal Table'!$C:$C,'Each Gender Events'!BP$1,'Official Medal Table'!$E:$E,'Each Gender Events'!BP$2)*'Medal values'!$B$2
+ COUNTIFS('Official Medal Table'!$H:$H,'Each Gender Events'!$A76,'Official Medal Table'!$C:$C,'Each Gender Events'!BP$1,'Official Medal Table'!$E:$E,'Each Gender Events'!BP$2)*'Medal values'!$B$3
+ COUNTIFS('Official Medal Table'!$I:$I,'Each Gender Events'!$A76,'Official Medal Table'!$C:$C,'Each Gender Events'!BP$1,'Official Medal Table'!$E:$E,'Each Gender Events'!BP$2)*'Medal values'!$B$3
+ COUNTIFS('Official Medal Table'!$F:$F,'Each Gender Events'!$A76,'Official Medal Table'!$C:$C,'Each Gender Events'!BP$1,'Official Medal Table'!$E:$E,"Mixed")*'Medal values'!$B$1/2
+ COUNTIFS('Official Medal Table'!$G:$G,'Each Gender Events'!$A76,'Official Medal Table'!$C:$C,'Each Gender Events'!BP$1,'Official Medal Table'!$E:$E,"Mixed")*'Medal values'!$B$2/2
+ COUNTIFS('Official Medal Table'!$H:$H,'Each Gender Events'!$A76,'Official Medal Table'!$C:$C,'Each Gender Events'!BP$1,'Official Medal Table'!$E:$E,"Mixed")*'Medal values'!$B$3/2
+ COUNTIFS('Official Medal Table'!$I:$I,'Each Gender Events'!$A76,'Official Medal Table'!$C:$C,'Each Gender Events'!BP$1,'Official Medal Table'!$E:$E,"Mixed")*'Medal values'!$B$3/2</f>
        <v>0</v>
      </c>
      <c r="BQ76">
        <f>COUNTIFS('Official Medal Table'!$F:$F,'Each Gender Events'!$A76,'Official Medal Table'!$C:$C,'Each Gender Events'!BQ$1,'Official Medal Table'!$E:$E,'Each Gender Events'!BQ$2)*'Medal values'!$B$1
+ COUNTIFS('Official Medal Table'!$G:$G,'Each Gender Events'!$A76,'Official Medal Table'!$C:$C,'Each Gender Events'!BQ$1,'Official Medal Table'!$E:$E,'Each Gender Events'!BQ$2)*'Medal values'!$B$2
+ COUNTIFS('Official Medal Table'!$H:$H,'Each Gender Events'!$A76,'Official Medal Table'!$C:$C,'Each Gender Events'!BQ$1,'Official Medal Table'!$E:$E,'Each Gender Events'!BQ$2)*'Medal values'!$B$3
+ COUNTIFS('Official Medal Table'!$I:$I,'Each Gender Events'!$A76,'Official Medal Table'!$C:$C,'Each Gender Events'!BQ$1,'Official Medal Table'!$E:$E,'Each Gender Events'!BQ$2)*'Medal values'!$B$3
+ COUNTIFS('Official Medal Table'!$F:$F,'Each Gender Events'!$A76,'Official Medal Table'!$C:$C,'Each Gender Events'!BQ$1,'Official Medal Table'!$E:$E,"Mixed")*'Medal values'!$B$1/2
+ COUNTIFS('Official Medal Table'!$G:$G,'Each Gender Events'!$A76,'Official Medal Table'!$C:$C,'Each Gender Events'!BQ$1,'Official Medal Table'!$E:$E,"Mixed")*'Medal values'!$B$2/2
+ COUNTIFS('Official Medal Table'!$H:$H,'Each Gender Events'!$A76,'Official Medal Table'!$C:$C,'Each Gender Events'!BQ$1,'Official Medal Table'!$E:$E,"Mixed")*'Medal values'!$B$3/2
+ COUNTIFS('Official Medal Table'!$I:$I,'Each Gender Events'!$A76,'Official Medal Table'!$C:$C,'Each Gender Events'!BQ$1,'Official Medal Table'!$E:$E,"Mixed")*'Medal values'!$B$3/2</f>
        <v>0</v>
      </c>
      <c r="BR76">
        <f>COUNTIFS('Official Medal Table'!$F:$F,'Each Gender Events'!$A76,'Official Medal Table'!$C:$C,'Each Gender Events'!BR$1,'Official Medal Table'!$E:$E,'Each Gender Events'!BR$2)*'Medal values'!$B$1
+ COUNTIFS('Official Medal Table'!$G:$G,'Each Gender Events'!$A76,'Official Medal Table'!$C:$C,'Each Gender Events'!BR$1,'Official Medal Table'!$E:$E,'Each Gender Events'!BR$2)*'Medal values'!$B$2
+ COUNTIFS('Official Medal Table'!$H:$H,'Each Gender Events'!$A76,'Official Medal Table'!$C:$C,'Each Gender Events'!BR$1,'Official Medal Table'!$E:$E,'Each Gender Events'!BR$2)*'Medal values'!$B$3
+ COUNTIFS('Official Medal Table'!$I:$I,'Each Gender Events'!$A76,'Official Medal Table'!$C:$C,'Each Gender Events'!BR$1,'Official Medal Table'!$E:$E,'Each Gender Events'!BR$2)*'Medal values'!$B$3
+ COUNTIFS('Official Medal Table'!$F:$F,'Each Gender Events'!$A76,'Official Medal Table'!$C:$C,'Each Gender Events'!BR$1,'Official Medal Table'!$E:$E,"Mixed")*'Medal values'!$B$1/2
+ COUNTIFS('Official Medal Table'!$G:$G,'Each Gender Events'!$A76,'Official Medal Table'!$C:$C,'Each Gender Events'!BR$1,'Official Medal Table'!$E:$E,"Mixed")*'Medal values'!$B$2/2
+ COUNTIFS('Official Medal Table'!$H:$H,'Each Gender Events'!$A76,'Official Medal Table'!$C:$C,'Each Gender Events'!BR$1,'Official Medal Table'!$E:$E,"Mixed")*'Medal values'!$B$3/2
+ COUNTIFS('Official Medal Table'!$I:$I,'Each Gender Events'!$A76,'Official Medal Table'!$C:$C,'Each Gender Events'!BR$1,'Official Medal Table'!$E:$E,"Mixed")*'Medal values'!$B$3/2</f>
        <v>0</v>
      </c>
      <c r="BS76">
        <f>COUNTIFS('Official Medal Table'!$F:$F,'Each Gender Events'!$A76,'Official Medal Table'!$C:$C,'Each Gender Events'!BS$1,'Official Medal Table'!$E:$E,'Each Gender Events'!BS$2)*'Medal values'!$B$1
+ COUNTIFS('Official Medal Table'!$G:$G,'Each Gender Events'!$A76,'Official Medal Table'!$C:$C,'Each Gender Events'!BS$1,'Official Medal Table'!$E:$E,'Each Gender Events'!BS$2)*'Medal values'!$B$2
+ COUNTIFS('Official Medal Table'!$H:$H,'Each Gender Events'!$A76,'Official Medal Table'!$C:$C,'Each Gender Events'!BS$1,'Official Medal Table'!$E:$E,'Each Gender Events'!BS$2)*'Medal values'!$B$3
+ COUNTIFS('Official Medal Table'!$I:$I,'Each Gender Events'!$A76,'Official Medal Table'!$C:$C,'Each Gender Events'!BS$1,'Official Medal Table'!$E:$E,'Each Gender Events'!BS$2)*'Medal values'!$B$3
+ COUNTIFS('Official Medal Table'!$F:$F,'Each Gender Events'!$A76,'Official Medal Table'!$C:$C,'Each Gender Events'!BS$1,'Official Medal Table'!$E:$E,"Mixed")*'Medal values'!$B$1/2
+ COUNTIFS('Official Medal Table'!$G:$G,'Each Gender Events'!$A76,'Official Medal Table'!$C:$C,'Each Gender Events'!BS$1,'Official Medal Table'!$E:$E,"Mixed")*'Medal values'!$B$2/2
+ COUNTIFS('Official Medal Table'!$H:$H,'Each Gender Events'!$A76,'Official Medal Table'!$C:$C,'Each Gender Events'!BS$1,'Official Medal Table'!$E:$E,"Mixed")*'Medal values'!$B$3/2
+ COUNTIFS('Official Medal Table'!$I:$I,'Each Gender Events'!$A76,'Official Medal Table'!$C:$C,'Each Gender Events'!BS$1,'Official Medal Table'!$E:$E,"Mixed")*'Medal values'!$B$3/2</f>
        <v>0</v>
      </c>
      <c r="BT76">
        <f>COUNTIFS('Official Medal Table'!$F:$F,'Each Gender Events'!$A76,'Official Medal Table'!$C:$C,'Each Gender Events'!BT$1,'Official Medal Table'!$E:$E,'Each Gender Events'!BT$2)*'Medal values'!$B$1
+ COUNTIFS('Official Medal Table'!$G:$G,'Each Gender Events'!$A76,'Official Medal Table'!$C:$C,'Each Gender Events'!BT$1,'Official Medal Table'!$E:$E,'Each Gender Events'!BT$2)*'Medal values'!$B$2
+ COUNTIFS('Official Medal Table'!$H:$H,'Each Gender Events'!$A76,'Official Medal Table'!$C:$C,'Each Gender Events'!BT$1,'Official Medal Table'!$E:$E,'Each Gender Events'!BT$2)*'Medal values'!$B$3
+ COUNTIFS('Official Medal Table'!$I:$I,'Each Gender Events'!$A76,'Official Medal Table'!$C:$C,'Each Gender Events'!BT$1,'Official Medal Table'!$E:$E,'Each Gender Events'!BT$2)*'Medal values'!$B$3
+ COUNTIFS('Official Medal Table'!$F:$F,'Each Gender Events'!$A76,'Official Medal Table'!$C:$C,'Each Gender Events'!BT$1,'Official Medal Table'!$E:$E,"Mixed")*'Medal values'!$B$1/2
+ COUNTIFS('Official Medal Table'!$G:$G,'Each Gender Events'!$A76,'Official Medal Table'!$C:$C,'Each Gender Events'!BT$1,'Official Medal Table'!$E:$E,"Mixed")*'Medal values'!$B$2/2
+ COUNTIFS('Official Medal Table'!$H:$H,'Each Gender Events'!$A76,'Official Medal Table'!$C:$C,'Each Gender Events'!BT$1,'Official Medal Table'!$E:$E,"Mixed")*'Medal values'!$B$3/2
+ COUNTIFS('Official Medal Table'!$I:$I,'Each Gender Events'!$A76,'Official Medal Table'!$C:$C,'Each Gender Events'!BT$1,'Official Medal Table'!$E:$E,"Mixed")*'Medal values'!$B$3/2</f>
        <v>0</v>
      </c>
      <c r="BU76">
        <f>COUNTIFS('Official Medal Table'!$F:$F,'Each Gender Events'!$A76,'Official Medal Table'!$C:$C,'Each Gender Events'!BU$1,'Official Medal Table'!$E:$E,'Each Gender Events'!BU$2)*'Medal values'!$B$1
+ COUNTIFS('Official Medal Table'!$G:$G,'Each Gender Events'!$A76,'Official Medal Table'!$C:$C,'Each Gender Events'!BU$1,'Official Medal Table'!$E:$E,'Each Gender Events'!BU$2)*'Medal values'!$B$2
+ COUNTIFS('Official Medal Table'!$H:$H,'Each Gender Events'!$A76,'Official Medal Table'!$C:$C,'Each Gender Events'!BU$1,'Official Medal Table'!$E:$E,'Each Gender Events'!BU$2)*'Medal values'!$B$3
+ COUNTIFS('Official Medal Table'!$I:$I,'Each Gender Events'!$A76,'Official Medal Table'!$C:$C,'Each Gender Events'!BU$1,'Official Medal Table'!$E:$E,'Each Gender Events'!BU$2)*'Medal values'!$B$3
+ COUNTIFS('Official Medal Table'!$F:$F,'Each Gender Events'!$A76,'Official Medal Table'!$C:$C,'Each Gender Events'!BU$1,'Official Medal Table'!$E:$E,"Mixed")*'Medal values'!$B$1/2
+ COUNTIFS('Official Medal Table'!$G:$G,'Each Gender Events'!$A76,'Official Medal Table'!$C:$C,'Each Gender Events'!BU$1,'Official Medal Table'!$E:$E,"Mixed")*'Medal values'!$B$2/2
+ COUNTIFS('Official Medal Table'!$H:$H,'Each Gender Events'!$A76,'Official Medal Table'!$C:$C,'Each Gender Events'!BU$1,'Official Medal Table'!$E:$E,"Mixed")*'Medal values'!$B$3/2
+ COUNTIFS('Official Medal Table'!$I:$I,'Each Gender Events'!$A76,'Official Medal Table'!$C:$C,'Each Gender Events'!BU$1,'Official Medal Table'!$E:$E,"Mixed")*'Medal values'!$B$3/2</f>
        <v>0</v>
      </c>
      <c r="BV76">
        <f>COUNTIFS('Official Medal Table'!$F:$F,'Each Gender Events'!$A76,'Official Medal Table'!$C:$C,'Each Gender Events'!BV$1,'Official Medal Table'!$E:$E,'Each Gender Events'!BV$2)*'Medal values'!$B$1
+ COUNTIFS('Official Medal Table'!$G:$G,'Each Gender Events'!$A76,'Official Medal Table'!$C:$C,'Each Gender Events'!BV$1,'Official Medal Table'!$E:$E,'Each Gender Events'!BV$2)*'Medal values'!$B$2
+ COUNTIFS('Official Medal Table'!$H:$H,'Each Gender Events'!$A76,'Official Medal Table'!$C:$C,'Each Gender Events'!BV$1,'Official Medal Table'!$E:$E,'Each Gender Events'!BV$2)*'Medal values'!$B$3
+ COUNTIFS('Official Medal Table'!$I:$I,'Each Gender Events'!$A76,'Official Medal Table'!$C:$C,'Each Gender Events'!BV$1,'Official Medal Table'!$E:$E,'Each Gender Events'!BV$2)*'Medal values'!$B$3
+ COUNTIFS('Official Medal Table'!$F:$F,'Each Gender Events'!$A76,'Official Medal Table'!$C:$C,'Each Gender Events'!BV$1,'Official Medal Table'!$E:$E,"Mixed")*'Medal values'!$B$1/2
+ COUNTIFS('Official Medal Table'!$G:$G,'Each Gender Events'!$A76,'Official Medal Table'!$C:$C,'Each Gender Events'!BV$1,'Official Medal Table'!$E:$E,"Mixed")*'Medal values'!$B$2/2
+ COUNTIFS('Official Medal Table'!$H:$H,'Each Gender Events'!$A76,'Official Medal Table'!$C:$C,'Each Gender Events'!BV$1,'Official Medal Table'!$E:$E,"Mixed")*'Medal values'!$B$3/2
+ COUNTIFS('Official Medal Table'!$I:$I,'Each Gender Events'!$A76,'Official Medal Table'!$C:$C,'Each Gender Events'!BV$1,'Official Medal Table'!$E:$E,"Mixed")*'Medal values'!$B$3/2</f>
        <v>0</v>
      </c>
      <c r="BW76">
        <f>COUNTIFS('Official Medal Table'!$F:$F,'Each Gender Events'!$A76,'Official Medal Table'!$C:$C,'Each Gender Events'!BW$1,'Official Medal Table'!$E:$E,'Each Gender Events'!BW$2)*'Medal values'!$B$1
+ COUNTIFS('Official Medal Table'!$G:$G,'Each Gender Events'!$A76,'Official Medal Table'!$C:$C,'Each Gender Events'!BW$1,'Official Medal Table'!$E:$E,'Each Gender Events'!BW$2)*'Medal values'!$B$2
+ COUNTIFS('Official Medal Table'!$H:$H,'Each Gender Events'!$A76,'Official Medal Table'!$C:$C,'Each Gender Events'!BW$1,'Official Medal Table'!$E:$E,'Each Gender Events'!BW$2)*'Medal values'!$B$3
+ COUNTIFS('Official Medal Table'!$I:$I,'Each Gender Events'!$A76,'Official Medal Table'!$C:$C,'Each Gender Events'!BW$1,'Official Medal Table'!$E:$E,'Each Gender Events'!BW$2)*'Medal values'!$B$3
+ COUNTIFS('Official Medal Table'!$F:$F,'Each Gender Events'!$A76,'Official Medal Table'!$C:$C,'Each Gender Events'!BW$1,'Official Medal Table'!$E:$E,"Mixed")*'Medal values'!$B$1/2
+ COUNTIFS('Official Medal Table'!$G:$G,'Each Gender Events'!$A76,'Official Medal Table'!$C:$C,'Each Gender Events'!BW$1,'Official Medal Table'!$E:$E,"Mixed")*'Medal values'!$B$2/2
+ COUNTIFS('Official Medal Table'!$H:$H,'Each Gender Events'!$A76,'Official Medal Table'!$C:$C,'Each Gender Events'!BW$1,'Official Medal Table'!$E:$E,"Mixed")*'Medal values'!$B$3/2
+ COUNTIFS('Official Medal Table'!$I:$I,'Each Gender Events'!$A76,'Official Medal Table'!$C:$C,'Each Gender Events'!BW$1,'Official Medal Table'!$E:$E,"Mixed")*'Medal values'!$B$3/2</f>
        <v>0</v>
      </c>
      <c r="BX76">
        <f>COUNTIFS('Official Medal Table'!$F:$F,'Each Gender Events'!$A76,'Official Medal Table'!$C:$C,'Each Gender Events'!BX$1,'Official Medal Table'!$E:$E,'Each Gender Events'!BX$2)*'Medal values'!$B$1
+ COUNTIFS('Official Medal Table'!$G:$G,'Each Gender Events'!$A76,'Official Medal Table'!$C:$C,'Each Gender Events'!BX$1,'Official Medal Table'!$E:$E,'Each Gender Events'!BX$2)*'Medal values'!$B$2
+ COUNTIFS('Official Medal Table'!$H:$H,'Each Gender Events'!$A76,'Official Medal Table'!$C:$C,'Each Gender Events'!BX$1,'Official Medal Table'!$E:$E,'Each Gender Events'!BX$2)*'Medal values'!$B$3
+ COUNTIFS('Official Medal Table'!$I:$I,'Each Gender Events'!$A76,'Official Medal Table'!$C:$C,'Each Gender Events'!BX$1,'Official Medal Table'!$E:$E,'Each Gender Events'!BX$2)*'Medal values'!$B$3
+ COUNTIFS('Official Medal Table'!$F:$F,'Each Gender Events'!$A76,'Official Medal Table'!$C:$C,'Each Gender Events'!BX$1,'Official Medal Table'!$E:$E,"Mixed")*'Medal values'!$B$1/2
+ COUNTIFS('Official Medal Table'!$G:$G,'Each Gender Events'!$A76,'Official Medal Table'!$C:$C,'Each Gender Events'!BX$1,'Official Medal Table'!$E:$E,"Mixed")*'Medal values'!$B$2/2
+ COUNTIFS('Official Medal Table'!$H:$H,'Each Gender Events'!$A76,'Official Medal Table'!$C:$C,'Each Gender Events'!BX$1,'Official Medal Table'!$E:$E,"Mixed")*'Medal values'!$B$3/2
+ COUNTIFS('Official Medal Table'!$I:$I,'Each Gender Events'!$A76,'Official Medal Table'!$C:$C,'Each Gender Events'!BX$1,'Official Medal Table'!$E:$E,"Mixed")*'Medal values'!$B$3/2</f>
        <v>0</v>
      </c>
      <c r="BY76">
        <f>COUNTIFS('Official Medal Table'!$F:$F,'Each Gender Events'!$A76,'Official Medal Table'!$C:$C,'Each Gender Events'!BY$1,'Official Medal Table'!$E:$E,'Each Gender Events'!BY$2)*'Medal values'!$B$1
+ COUNTIFS('Official Medal Table'!$G:$G,'Each Gender Events'!$A76,'Official Medal Table'!$C:$C,'Each Gender Events'!BY$1,'Official Medal Table'!$E:$E,'Each Gender Events'!BY$2)*'Medal values'!$B$2
+ COUNTIFS('Official Medal Table'!$H:$H,'Each Gender Events'!$A76,'Official Medal Table'!$C:$C,'Each Gender Events'!BY$1,'Official Medal Table'!$E:$E,'Each Gender Events'!BY$2)*'Medal values'!$B$3
+ COUNTIFS('Official Medal Table'!$I:$I,'Each Gender Events'!$A76,'Official Medal Table'!$C:$C,'Each Gender Events'!BY$1,'Official Medal Table'!$E:$E,'Each Gender Events'!BY$2)*'Medal values'!$B$3
+ COUNTIFS('Official Medal Table'!$F:$F,'Each Gender Events'!$A76,'Official Medal Table'!$C:$C,'Each Gender Events'!BY$1,'Official Medal Table'!$E:$E,"Mixed")*'Medal values'!$B$1/2
+ COUNTIFS('Official Medal Table'!$G:$G,'Each Gender Events'!$A76,'Official Medal Table'!$C:$C,'Each Gender Events'!BY$1,'Official Medal Table'!$E:$E,"Mixed")*'Medal values'!$B$2/2
+ COUNTIFS('Official Medal Table'!$H:$H,'Each Gender Events'!$A76,'Official Medal Table'!$C:$C,'Each Gender Events'!BY$1,'Official Medal Table'!$E:$E,"Mixed")*'Medal values'!$B$3/2
+ COUNTIFS('Official Medal Table'!$I:$I,'Each Gender Events'!$A76,'Official Medal Table'!$C:$C,'Each Gender Events'!BY$1,'Official Medal Table'!$E:$E,"Mixed")*'Medal values'!$B$3/2</f>
        <v>0</v>
      </c>
      <c r="BZ76">
        <f>COUNTIFS('Official Medal Table'!$F:$F,'Each Gender Events'!$A76,'Official Medal Table'!$C:$C,'Each Gender Events'!BZ$1,'Official Medal Table'!$E:$E,'Each Gender Events'!BZ$2)*'Medal values'!$B$1
+ COUNTIFS('Official Medal Table'!$G:$G,'Each Gender Events'!$A76,'Official Medal Table'!$C:$C,'Each Gender Events'!BZ$1,'Official Medal Table'!$E:$E,'Each Gender Events'!BZ$2)*'Medal values'!$B$2
+ COUNTIFS('Official Medal Table'!$H:$H,'Each Gender Events'!$A76,'Official Medal Table'!$C:$C,'Each Gender Events'!BZ$1,'Official Medal Table'!$E:$E,'Each Gender Events'!BZ$2)*'Medal values'!$B$3
+ COUNTIFS('Official Medal Table'!$I:$I,'Each Gender Events'!$A76,'Official Medal Table'!$C:$C,'Each Gender Events'!BZ$1,'Official Medal Table'!$E:$E,'Each Gender Events'!BZ$2)*'Medal values'!$B$3
+ COUNTIFS('Official Medal Table'!$F:$F,'Each Gender Events'!$A76,'Official Medal Table'!$C:$C,'Each Gender Events'!BZ$1,'Official Medal Table'!$E:$E,"Mixed")*'Medal values'!$B$1/2
+ COUNTIFS('Official Medal Table'!$G:$G,'Each Gender Events'!$A76,'Official Medal Table'!$C:$C,'Each Gender Events'!BZ$1,'Official Medal Table'!$E:$E,"Mixed")*'Medal values'!$B$2/2
+ COUNTIFS('Official Medal Table'!$H:$H,'Each Gender Events'!$A76,'Official Medal Table'!$C:$C,'Each Gender Events'!BZ$1,'Official Medal Table'!$E:$E,"Mixed")*'Medal values'!$B$3/2
+ COUNTIFS('Official Medal Table'!$I:$I,'Each Gender Events'!$A76,'Official Medal Table'!$C:$C,'Each Gender Events'!BZ$1,'Official Medal Table'!$E:$E,"Mixed")*'Medal values'!$B$3/2</f>
        <v>0</v>
      </c>
      <c r="CA76">
        <f>COUNTIFS('Official Medal Table'!$F:$F,'Each Gender Events'!$A76,'Official Medal Table'!$C:$C,'Each Gender Events'!CA$1,'Official Medal Table'!$E:$E,'Each Gender Events'!CA$2)*'Medal values'!$B$1
+ COUNTIFS('Official Medal Table'!$G:$G,'Each Gender Events'!$A76,'Official Medal Table'!$C:$C,'Each Gender Events'!CA$1,'Official Medal Table'!$E:$E,'Each Gender Events'!CA$2)*'Medal values'!$B$2
+ COUNTIFS('Official Medal Table'!$H:$H,'Each Gender Events'!$A76,'Official Medal Table'!$C:$C,'Each Gender Events'!CA$1,'Official Medal Table'!$E:$E,'Each Gender Events'!CA$2)*'Medal values'!$B$3
+ COUNTIFS('Official Medal Table'!$I:$I,'Each Gender Events'!$A76,'Official Medal Table'!$C:$C,'Each Gender Events'!CA$1,'Official Medal Table'!$E:$E,'Each Gender Events'!CA$2)*'Medal values'!$B$3
+ COUNTIFS('Official Medal Table'!$F:$F,'Each Gender Events'!$A76,'Official Medal Table'!$C:$C,'Each Gender Events'!CA$1,'Official Medal Table'!$E:$E,"Mixed")*'Medal values'!$B$1/2
+ COUNTIFS('Official Medal Table'!$G:$G,'Each Gender Events'!$A76,'Official Medal Table'!$C:$C,'Each Gender Events'!CA$1,'Official Medal Table'!$E:$E,"Mixed")*'Medal values'!$B$2/2
+ COUNTIFS('Official Medal Table'!$H:$H,'Each Gender Events'!$A76,'Official Medal Table'!$C:$C,'Each Gender Events'!CA$1,'Official Medal Table'!$E:$E,"Mixed")*'Medal values'!$B$3/2
+ COUNTIFS('Official Medal Table'!$I:$I,'Each Gender Events'!$A76,'Official Medal Table'!$C:$C,'Each Gender Events'!CA$1,'Official Medal Table'!$E:$E,"Mixed")*'Medal values'!$B$3/2</f>
        <v>0</v>
      </c>
      <c r="CB76">
        <f>COUNTIFS('Official Medal Table'!$F:$F,'Each Gender Events'!$A76,'Official Medal Table'!$C:$C,'Each Gender Events'!CB$1,'Official Medal Table'!$E:$E,'Each Gender Events'!CB$2)*'Medal values'!$B$1
+ COUNTIFS('Official Medal Table'!$G:$G,'Each Gender Events'!$A76,'Official Medal Table'!$C:$C,'Each Gender Events'!CB$1,'Official Medal Table'!$E:$E,'Each Gender Events'!CB$2)*'Medal values'!$B$2
+ COUNTIFS('Official Medal Table'!$H:$H,'Each Gender Events'!$A76,'Official Medal Table'!$C:$C,'Each Gender Events'!CB$1,'Official Medal Table'!$E:$E,'Each Gender Events'!CB$2)*'Medal values'!$B$3
+ COUNTIFS('Official Medal Table'!$I:$I,'Each Gender Events'!$A76,'Official Medal Table'!$C:$C,'Each Gender Events'!CB$1,'Official Medal Table'!$E:$E,'Each Gender Events'!CB$2)*'Medal values'!$B$3
+ COUNTIFS('Official Medal Table'!$F:$F,'Each Gender Events'!$A76,'Official Medal Table'!$C:$C,'Each Gender Events'!CB$1,'Official Medal Table'!$E:$E,"Mixed")*'Medal values'!$B$1/2
+ COUNTIFS('Official Medal Table'!$G:$G,'Each Gender Events'!$A76,'Official Medal Table'!$C:$C,'Each Gender Events'!CB$1,'Official Medal Table'!$E:$E,"Mixed")*'Medal values'!$B$2/2
+ COUNTIFS('Official Medal Table'!$H:$H,'Each Gender Events'!$A76,'Official Medal Table'!$C:$C,'Each Gender Events'!CB$1,'Official Medal Table'!$E:$E,"Mixed")*'Medal values'!$B$3/2
+ COUNTIFS('Official Medal Table'!$I:$I,'Each Gender Events'!$A76,'Official Medal Table'!$C:$C,'Each Gender Events'!CB$1,'Official Medal Table'!$E:$E,"Mixed")*'Medal values'!$B$3/2</f>
        <v>0</v>
      </c>
      <c r="CC76">
        <f>COUNTIFS('Official Medal Table'!$F:$F,'Each Gender Events'!$A76,'Official Medal Table'!$C:$C,'Each Gender Events'!CC$1,'Official Medal Table'!$E:$E,'Each Gender Events'!CC$2)*'Medal values'!$B$1
+ COUNTIFS('Official Medal Table'!$G:$G,'Each Gender Events'!$A76,'Official Medal Table'!$C:$C,'Each Gender Events'!CC$1,'Official Medal Table'!$E:$E,'Each Gender Events'!CC$2)*'Medal values'!$B$2
+ COUNTIFS('Official Medal Table'!$H:$H,'Each Gender Events'!$A76,'Official Medal Table'!$C:$C,'Each Gender Events'!CC$1,'Official Medal Table'!$E:$E,'Each Gender Events'!CC$2)*'Medal values'!$B$3
+ COUNTIFS('Official Medal Table'!$I:$I,'Each Gender Events'!$A76,'Official Medal Table'!$C:$C,'Each Gender Events'!CC$1,'Official Medal Table'!$E:$E,'Each Gender Events'!CC$2)*'Medal values'!$B$3
+ COUNTIFS('Official Medal Table'!$F:$F,'Each Gender Events'!$A76,'Official Medal Table'!$C:$C,'Each Gender Events'!CC$1,'Official Medal Table'!$E:$E,"Mixed")*'Medal values'!$B$1/2
+ COUNTIFS('Official Medal Table'!$G:$G,'Each Gender Events'!$A76,'Official Medal Table'!$C:$C,'Each Gender Events'!CC$1,'Official Medal Table'!$E:$E,"Mixed")*'Medal values'!$B$2/2
+ COUNTIFS('Official Medal Table'!$H:$H,'Each Gender Events'!$A76,'Official Medal Table'!$C:$C,'Each Gender Events'!CC$1,'Official Medal Table'!$E:$E,"Mixed")*'Medal values'!$B$3/2
+ COUNTIFS('Official Medal Table'!$I:$I,'Each Gender Events'!$A76,'Official Medal Table'!$C:$C,'Each Gender Events'!CC$1,'Official Medal Table'!$E:$E,"Mixed")*'Medal values'!$B$3/2</f>
        <v>0</v>
      </c>
      <c r="CD76">
        <f>COUNTIFS('Official Medal Table'!$F:$F,'Each Gender Events'!$A76,'Official Medal Table'!$C:$C,'Each Gender Events'!CD$1,'Official Medal Table'!$E:$E,'Each Gender Events'!CD$2)*'Medal values'!$B$1
+ COUNTIFS('Official Medal Table'!$G:$G,'Each Gender Events'!$A76,'Official Medal Table'!$C:$C,'Each Gender Events'!CD$1,'Official Medal Table'!$E:$E,'Each Gender Events'!CD$2)*'Medal values'!$B$2
+ COUNTIFS('Official Medal Table'!$H:$H,'Each Gender Events'!$A76,'Official Medal Table'!$C:$C,'Each Gender Events'!CD$1,'Official Medal Table'!$E:$E,'Each Gender Events'!CD$2)*'Medal values'!$B$3
+ COUNTIFS('Official Medal Table'!$I:$I,'Each Gender Events'!$A76,'Official Medal Table'!$C:$C,'Each Gender Events'!CD$1,'Official Medal Table'!$E:$E,'Each Gender Events'!CD$2)*'Medal values'!$B$3
+ COUNTIFS('Official Medal Table'!$F:$F,'Each Gender Events'!$A76,'Official Medal Table'!$C:$C,'Each Gender Events'!CD$1,'Official Medal Table'!$E:$E,"Mixed")*'Medal values'!$B$1/2
+ COUNTIFS('Official Medal Table'!$G:$G,'Each Gender Events'!$A76,'Official Medal Table'!$C:$C,'Each Gender Events'!CD$1,'Official Medal Table'!$E:$E,"Mixed")*'Medal values'!$B$2/2
+ COUNTIFS('Official Medal Table'!$H:$H,'Each Gender Events'!$A76,'Official Medal Table'!$C:$C,'Each Gender Events'!CD$1,'Official Medal Table'!$E:$E,"Mixed")*'Medal values'!$B$3/2
+ COUNTIFS('Official Medal Table'!$I:$I,'Each Gender Events'!$A76,'Official Medal Table'!$C:$C,'Each Gender Events'!CD$1,'Official Medal Table'!$E:$E,"Mixed")*'Medal values'!$B$3/2</f>
        <v>0</v>
      </c>
      <c r="CE76">
        <f>COUNTIFS('Official Medal Table'!$F:$F,'Each Gender Events'!$A76,'Official Medal Table'!$C:$C,'Each Gender Events'!CE$1,'Official Medal Table'!$E:$E,'Each Gender Events'!CE$2)*'Medal values'!$B$1
+ COUNTIFS('Official Medal Table'!$G:$G,'Each Gender Events'!$A76,'Official Medal Table'!$C:$C,'Each Gender Events'!CE$1,'Official Medal Table'!$E:$E,'Each Gender Events'!CE$2)*'Medal values'!$B$2
+ COUNTIFS('Official Medal Table'!$H:$H,'Each Gender Events'!$A76,'Official Medal Table'!$C:$C,'Each Gender Events'!CE$1,'Official Medal Table'!$E:$E,'Each Gender Events'!CE$2)*'Medal values'!$B$3
+ COUNTIFS('Official Medal Table'!$I:$I,'Each Gender Events'!$A76,'Official Medal Table'!$C:$C,'Each Gender Events'!CE$1,'Official Medal Table'!$E:$E,'Each Gender Events'!CE$2)*'Medal values'!$B$3
+ COUNTIFS('Official Medal Table'!$F:$F,'Each Gender Events'!$A76,'Official Medal Table'!$C:$C,'Each Gender Events'!CE$1,'Official Medal Table'!$E:$E,"Mixed")*'Medal values'!$B$1/2
+ COUNTIFS('Official Medal Table'!$G:$G,'Each Gender Events'!$A76,'Official Medal Table'!$C:$C,'Each Gender Events'!CE$1,'Official Medal Table'!$E:$E,"Mixed")*'Medal values'!$B$2/2
+ COUNTIFS('Official Medal Table'!$H:$H,'Each Gender Events'!$A76,'Official Medal Table'!$C:$C,'Each Gender Events'!CE$1,'Official Medal Table'!$E:$E,"Mixed")*'Medal values'!$B$3/2
+ COUNTIFS('Official Medal Table'!$I:$I,'Each Gender Events'!$A76,'Official Medal Table'!$C:$C,'Each Gender Events'!CE$1,'Official Medal Table'!$E:$E,"Mixed")*'Medal values'!$B$3/2</f>
        <v>0</v>
      </c>
      <c r="CF76">
        <f>COUNTIFS('Official Medal Table'!$F:$F,'Each Gender Events'!$A76,'Official Medal Table'!$C:$C,'Each Gender Events'!CF$1,'Official Medal Table'!$E:$E,'Each Gender Events'!CF$2)*'Medal values'!$B$1
+ COUNTIFS('Official Medal Table'!$G:$G,'Each Gender Events'!$A76,'Official Medal Table'!$C:$C,'Each Gender Events'!CF$1,'Official Medal Table'!$E:$E,'Each Gender Events'!CF$2)*'Medal values'!$B$2
+ COUNTIFS('Official Medal Table'!$H:$H,'Each Gender Events'!$A76,'Official Medal Table'!$C:$C,'Each Gender Events'!CF$1,'Official Medal Table'!$E:$E,'Each Gender Events'!CF$2)*'Medal values'!$B$3
+ COUNTIFS('Official Medal Table'!$I:$I,'Each Gender Events'!$A76,'Official Medal Table'!$C:$C,'Each Gender Events'!CF$1,'Official Medal Table'!$E:$E,'Each Gender Events'!CF$2)*'Medal values'!$B$3
+ COUNTIFS('Official Medal Table'!$F:$F,'Each Gender Events'!$A76,'Official Medal Table'!$C:$C,'Each Gender Events'!CF$1,'Official Medal Table'!$E:$E,"Mixed")*'Medal values'!$B$1/2
+ COUNTIFS('Official Medal Table'!$G:$G,'Each Gender Events'!$A76,'Official Medal Table'!$C:$C,'Each Gender Events'!CF$1,'Official Medal Table'!$E:$E,"Mixed")*'Medal values'!$B$2/2
+ COUNTIFS('Official Medal Table'!$H:$H,'Each Gender Events'!$A76,'Official Medal Table'!$C:$C,'Each Gender Events'!CF$1,'Official Medal Table'!$E:$E,"Mixed")*'Medal values'!$B$3/2
+ COUNTIFS('Official Medal Table'!$I:$I,'Each Gender Events'!$A76,'Official Medal Table'!$C:$C,'Each Gender Events'!CF$1,'Official Medal Table'!$E:$E,"Mixed")*'Medal values'!$B$3/2</f>
        <v>0</v>
      </c>
      <c r="CG76">
        <f>COUNTIFS('Official Medal Table'!$F:$F,'Each Gender Events'!$A76,'Official Medal Table'!$C:$C,'Each Gender Events'!CG$1,'Official Medal Table'!$E:$E,'Each Gender Events'!CG$2)*'Medal values'!$B$1
+ COUNTIFS('Official Medal Table'!$G:$G,'Each Gender Events'!$A76,'Official Medal Table'!$C:$C,'Each Gender Events'!CG$1,'Official Medal Table'!$E:$E,'Each Gender Events'!CG$2)*'Medal values'!$B$2
+ COUNTIFS('Official Medal Table'!$H:$H,'Each Gender Events'!$A76,'Official Medal Table'!$C:$C,'Each Gender Events'!CG$1,'Official Medal Table'!$E:$E,'Each Gender Events'!CG$2)*'Medal values'!$B$3
+ COUNTIFS('Official Medal Table'!$I:$I,'Each Gender Events'!$A76,'Official Medal Table'!$C:$C,'Each Gender Events'!CG$1,'Official Medal Table'!$E:$E,'Each Gender Events'!CG$2)*'Medal values'!$B$3
+ COUNTIFS('Official Medal Table'!$F:$F,'Each Gender Events'!$A76,'Official Medal Table'!$C:$C,'Each Gender Events'!CG$1,'Official Medal Table'!$E:$E,"Mixed")*'Medal values'!$B$1/2
+ COUNTIFS('Official Medal Table'!$G:$G,'Each Gender Events'!$A76,'Official Medal Table'!$C:$C,'Each Gender Events'!CG$1,'Official Medal Table'!$E:$E,"Mixed")*'Medal values'!$B$2/2
+ COUNTIFS('Official Medal Table'!$H:$H,'Each Gender Events'!$A76,'Official Medal Table'!$C:$C,'Each Gender Events'!CG$1,'Official Medal Table'!$E:$E,"Mixed")*'Medal values'!$B$3/2
+ COUNTIFS('Official Medal Table'!$I:$I,'Each Gender Events'!$A76,'Official Medal Table'!$C:$C,'Each Gender Events'!CG$1,'Official Medal Table'!$E:$E,"Mixed")*'Medal values'!$B$3/2</f>
        <v>0</v>
      </c>
      <c r="CH76">
        <f>COUNTIFS('Official Medal Table'!$F:$F,'Each Gender Events'!$A76,'Official Medal Table'!$C:$C,'Each Gender Events'!CH$1,'Official Medal Table'!$E:$E,'Each Gender Events'!CH$2)*'Medal values'!$B$1
+ COUNTIFS('Official Medal Table'!$G:$G,'Each Gender Events'!$A76,'Official Medal Table'!$C:$C,'Each Gender Events'!CH$1,'Official Medal Table'!$E:$E,'Each Gender Events'!CH$2)*'Medal values'!$B$2
+ COUNTIFS('Official Medal Table'!$H:$H,'Each Gender Events'!$A76,'Official Medal Table'!$C:$C,'Each Gender Events'!CH$1,'Official Medal Table'!$E:$E,'Each Gender Events'!CH$2)*'Medal values'!$B$3
+ COUNTIFS('Official Medal Table'!$I:$I,'Each Gender Events'!$A76,'Official Medal Table'!$C:$C,'Each Gender Events'!CH$1,'Official Medal Table'!$E:$E,'Each Gender Events'!CH$2)*'Medal values'!$B$3
+ COUNTIFS('Official Medal Table'!$F:$F,'Each Gender Events'!$A76,'Official Medal Table'!$C:$C,'Each Gender Events'!CH$1,'Official Medal Table'!$E:$E,"Mixed")*'Medal values'!$B$1/2
+ COUNTIFS('Official Medal Table'!$G:$G,'Each Gender Events'!$A76,'Official Medal Table'!$C:$C,'Each Gender Events'!CH$1,'Official Medal Table'!$E:$E,"Mixed")*'Medal values'!$B$2/2
+ COUNTIFS('Official Medal Table'!$H:$H,'Each Gender Events'!$A76,'Official Medal Table'!$C:$C,'Each Gender Events'!CH$1,'Official Medal Table'!$E:$E,"Mixed")*'Medal values'!$B$3/2
+ COUNTIFS('Official Medal Table'!$I:$I,'Each Gender Events'!$A76,'Official Medal Table'!$C:$C,'Each Gender Events'!CH$1,'Official Medal Table'!$E:$E,"Mixed")*'Medal values'!$B$3/2</f>
        <v>0</v>
      </c>
      <c r="CI76">
        <f>COUNTIFS('Official Medal Table'!$F:$F,'Each Gender Events'!$A76,'Official Medal Table'!$C:$C,'Each Gender Events'!CI$1,'Official Medal Table'!$E:$E,'Each Gender Events'!CI$2)*'Medal values'!$B$1
+ COUNTIFS('Official Medal Table'!$G:$G,'Each Gender Events'!$A76,'Official Medal Table'!$C:$C,'Each Gender Events'!CI$1,'Official Medal Table'!$E:$E,'Each Gender Events'!CI$2)*'Medal values'!$B$2
+ COUNTIFS('Official Medal Table'!$H:$H,'Each Gender Events'!$A76,'Official Medal Table'!$C:$C,'Each Gender Events'!CI$1,'Official Medal Table'!$E:$E,'Each Gender Events'!CI$2)*'Medal values'!$B$3
+ COUNTIFS('Official Medal Table'!$I:$I,'Each Gender Events'!$A76,'Official Medal Table'!$C:$C,'Each Gender Events'!CI$1,'Official Medal Table'!$E:$E,'Each Gender Events'!CI$2)*'Medal values'!$B$3
+ COUNTIFS('Official Medal Table'!$F:$F,'Each Gender Events'!$A76,'Official Medal Table'!$C:$C,'Each Gender Events'!CI$1,'Official Medal Table'!$E:$E,"Mixed")*'Medal values'!$B$1/2
+ COUNTIFS('Official Medal Table'!$G:$G,'Each Gender Events'!$A76,'Official Medal Table'!$C:$C,'Each Gender Events'!CI$1,'Official Medal Table'!$E:$E,"Mixed")*'Medal values'!$B$2/2
+ COUNTIFS('Official Medal Table'!$H:$H,'Each Gender Events'!$A76,'Official Medal Table'!$C:$C,'Each Gender Events'!CI$1,'Official Medal Table'!$E:$E,"Mixed")*'Medal values'!$B$3/2
+ COUNTIFS('Official Medal Table'!$I:$I,'Each Gender Events'!$A76,'Official Medal Table'!$C:$C,'Each Gender Events'!CI$1,'Official Medal Table'!$E:$E,"Mixed")*'Medal values'!$B$3/2</f>
        <v>0</v>
      </c>
      <c r="CJ76">
        <f>COUNTIFS('Official Medal Table'!$F:$F,'Each Gender Events'!$A76,'Official Medal Table'!$C:$C,'Each Gender Events'!CJ$1,'Official Medal Table'!$E:$E,'Each Gender Events'!CJ$2)*'Medal values'!$B$1
+ COUNTIFS('Official Medal Table'!$G:$G,'Each Gender Events'!$A76,'Official Medal Table'!$C:$C,'Each Gender Events'!CJ$1,'Official Medal Table'!$E:$E,'Each Gender Events'!CJ$2)*'Medal values'!$B$2
+ COUNTIFS('Official Medal Table'!$H:$H,'Each Gender Events'!$A76,'Official Medal Table'!$C:$C,'Each Gender Events'!CJ$1,'Official Medal Table'!$E:$E,'Each Gender Events'!CJ$2)*'Medal values'!$B$3
+ COUNTIFS('Official Medal Table'!$I:$I,'Each Gender Events'!$A76,'Official Medal Table'!$C:$C,'Each Gender Events'!CJ$1,'Official Medal Table'!$E:$E,'Each Gender Events'!CJ$2)*'Medal values'!$B$3
+ COUNTIFS('Official Medal Table'!$F:$F,'Each Gender Events'!$A76,'Official Medal Table'!$C:$C,'Each Gender Events'!CJ$1,'Official Medal Table'!$E:$E,"Mixed")*'Medal values'!$B$1/2
+ COUNTIFS('Official Medal Table'!$G:$G,'Each Gender Events'!$A76,'Official Medal Table'!$C:$C,'Each Gender Events'!CJ$1,'Official Medal Table'!$E:$E,"Mixed")*'Medal values'!$B$2/2
+ COUNTIFS('Official Medal Table'!$H:$H,'Each Gender Events'!$A76,'Official Medal Table'!$C:$C,'Each Gender Events'!CJ$1,'Official Medal Table'!$E:$E,"Mixed")*'Medal values'!$B$3/2
+ COUNTIFS('Official Medal Table'!$I:$I,'Each Gender Events'!$A76,'Official Medal Table'!$C:$C,'Each Gender Events'!CJ$1,'Official Medal Table'!$E:$E,"Mixed")*'Medal values'!$B$3/2</f>
        <v>0</v>
      </c>
      <c r="CK76">
        <f>COUNTIFS('Official Medal Table'!$F:$F,'Each Gender Events'!$A76,'Official Medal Table'!$C:$C,'Each Gender Events'!CK$1,'Official Medal Table'!$E:$E,'Each Gender Events'!CK$2)*'Medal values'!$B$1
+ COUNTIFS('Official Medal Table'!$G:$G,'Each Gender Events'!$A76,'Official Medal Table'!$C:$C,'Each Gender Events'!CK$1,'Official Medal Table'!$E:$E,'Each Gender Events'!CK$2)*'Medal values'!$B$2
+ COUNTIFS('Official Medal Table'!$H:$H,'Each Gender Events'!$A76,'Official Medal Table'!$C:$C,'Each Gender Events'!CK$1,'Official Medal Table'!$E:$E,'Each Gender Events'!CK$2)*'Medal values'!$B$3
+ COUNTIFS('Official Medal Table'!$I:$I,'Each Gender Events'!$A76,'Official Medal Table'!$C:$C,'Each Gender Events'!CK$1,'Official Medal Table'!$E:$E,'Each Gender Events'!CK$2)*'Medal values'!$B$3
+ COUNTIFS('Official Medal Table'!$F:$F,'Each Gender Events'!$A76,'Official Medal Table'!$C:$C,'Each Gender Events'!CK$1,'Official Medal Table'!$E:$E,"Mixed")*'Medal values'!$B$1/2
+ COUNTIFS('Official Medal Table'!$G:$G,'Each Gender Events'!$A76,'Official Medal Table'!$C:$C,'Each Gender Events'!CK$1,'Official Medal Table'!$E:$E,"Mixed")*'Medal values'!$B$2/2
+ COUNTIFS('Official Medal Table'!$H:$H,'Each Gender Events'!$A76,'Official Medal Table'!$C:$C,'Each Gender Events'!CK$1,'Official Medal Table'!$E:$E,"Mixed")*'Medal values'!$B$3/2
+ COUNTIFS('Official Medal Table'!$I:$I,'Each Gender Events'!$A76,'Official Medal Table'!$C:$C,'Each Gender Events'!CK$1,'Official Medal Table'!$E:$E,"Mixed")*'Medal values'!$B$3/2</f>
        <v>0</v>
      </c>
      <c r="CL76">
        <f>COUNTIFS('Official Medal Table'!$F:$F,'Each Gender Events'!$A76,'Official Medal Table'!$C:$C,'Each Gender Events'!CL$1,'Official Medal Table'!$E:$E,'Each Gender Events'!CL$2)*'Medal values'!$B$1
+ COUNTIFS('Official Medal Table'!$G:$G,'Each Gender Events'!$A76,'Official Medal Table'!$C:$C,'Each Gender Events'!CL$1,'Official Medal Table'!$E:$E,'Each Gender Events'!CL$2)*'Medal values'!$B$2
+ COUNTIFS('Official Medal Table'!$H:$H,'Each Gender Events'!$A76,'Official Medal Table'!$C:$C,'Each Gender Events'!CL$1,'Official Medal Table'!$E:$E,'Each Gender Events'!CL$2)*'Medal values'!$B$3
+ COUNTIFS('Official Medal Table'!$I:$I,'Each Gender Events'!$A76,'Official Medal Table'!$C:$C,'Each Gender Events'!CL$1,'Official Medal Table'!$E:$E,'Each Gender Events'!CL$2)*'Medal values'!$B$3
+ COUNTIFS('Official Medal Table'!$F:$F,'Each Gender Events'!$A76,'Official Medal Table'!$C:$C,'Each Gender Events'!CL$1,'Official Medal Table'!$E:$E,"Mixed")*'Medal values'!$B$1/2
+ COUNTIFS('Official Medal Table'!$G:$G,'Each Gender Events'!$A76,'Official Medal Table'!$C:$C,'Each Gender Events'!CL$1,'Official Medal Table'!$E:$E,"Mixed")*'Medal values'!$B$2/2
+ COUNTIFS('Official Medal Table'!$H:$H,'Each Gender Events'!$A76,'Official Medal Table'!$C:$C,'Each Gender Events'!CL$1,'Official Medal Table'!$E:$E,"Mixed")*'Medal values'!$B$3/2
+ COUNTIFS('Official Medal Table'!$I:$I,'Each Gender Events'!$A76,'Official Medal Table'!$C:$C,'Each Gender Events'!CL$1,'Official Medal Table'!$E:$E,"Mixed")*'Medal values'!$B$3/2</f>
        <v>0</v>
      </c>
      <c r="CM76">
        <f>COUNTIFS('Official Medal Table'!$F:$F,'Each Gender Events'!$A76,'Official Medal Table'!$C:$C,'Each Gender Events'!CM$1,'Official Medal Table'!$E:$E,'Each Gender Events'!CM$2)*'Medal values'!$B$1
+ COUNTIFS('Official Medal Table'!$G:$G,'Each Gender Events'!$A76,'Official Medal Table'!$C:$C,'Each Gender Events'!CM$1,'Official Medal Table'!$E:$E,'Each Gender Events'!CM$2)*'Medal values'!$B$2
+ COUNTIFS('Official Medal Table'!$H:$H,'Each Gender Events'!$A76,'Official Medal Table'!$C:$C,'Each Gender Events'!CM$1,'Official Medal Table'!$E:$E,'Each Gender Events'!CM$2)*'Medal values'!$B$3
+ COUNTIFS('Official Medal Table'!$I:$I,'Each Gender Events'!$A76,'Official Medal Table'!$C:$C,'Each Gender Events'!CM$1,'Official Medal Table'!$E:$E,'Each Gender Events'!CM$2)*'Medal values'!$B$3
+ COUNTIFS('Official Medal Table'!$F:$F,'Each Gender Events'!$A76,'Official Medal Table'!$C:$C,'Each Gender Events'!CM$1,'Official Medal Table'!$E:$E,"Mixed")*'Medal values'!$B$1/2
+ COUNTIFS('Official Medal Table'!$G:$G,'Each Gender Events'!$A76,'Official Medal Table'!$C:$C,'Each Gender Events'!CM$1,'Official Medal Table'!$E:$E,"Mixed")*'Medal values'!$B$2/2
+ COUNTIFS('Official Medal Table'!$H:$H,'Each Gender Events'!$A76,'Official Medal Table'!$C:$C,'Each Gender Events'!CM$1,'Official Medal Table'!$E:$E,"Mixed")*'Medal values'!$B$3/2
+ COUNTIFS('Official Medal Table'!$I:$I,'Each Gender Events'!$A76,'Official Medal Table'!$C:$C,'Each Gender Events'!CM$1,'Official Medal Table'!$E:$E,"Mixed")*'Medal values'!$B$3/2</f>
        <v>0</v>
      </c>
      <c r="CN76">
        <f>COUNTIFS('Official Medal Table'!$F:$F,'Each Gender Events'!$A76,'Official Medal Table'!$C:$C,'Each Gender Events'!CN$1,'Official Medal Table'!$E:$E,'Each Gender Events'!CN$2)*'Medal values'!$B$1
+ COUNTIFS('Official Medal Table'!$G:$G,'Each Gender Events'!$A76,'Official Medal Table'!$C:$C,'Each Gender Events'!CN$1,'Official Medal Table'!$E:$E,'Each Gender Events'!CN$2)*'Medal values'!$B$2
+ COUNTIFS('Official Medal Table'!$H:$H,'Each Gender Events'!$A76,'Official Medal Table'!$C:$C,'Each Gender Events'!CN$1,'Official Medal Table'!$E:$E,'Each Gender Events'!CN$2)*'Medal values'!$B$3
+ COUNTIFS('Official Medal Table'!$I:$I,'Each Gender Events'!$A76,'Official Medal Table'!$C:$C,'Each Gender Events'!CN$1,'Official Medal Table'!$E:$E,'Each Gender Events'!CN$2)*'Medal values'!$B$3
+ COUNTIFS('Official Medal Table'!$F:$F,'Each Gender Events'!$A76,'Official Medal Table'!$C:$C,'Each Gender Events'!CN$1,'Official Medal Table'!$E:$E,"Mixed")*'Medal values'!$B$1/2
+ COUNTIFS('Official Medal Table'!$G:$G,'Each Gender Events'!$A76,'Official Medal Table'!$C:$C,'Each Gender Events'!CN$1,'Official Medal Table'!$E:$E,"Mixed")*'Medal values'!$B$2/2
+ COUNTIFS('Official Medal Table'!$H:$H,'Each Gender Events'!$A76,'Official Medal Table'!$C:$C,'Each Gender Events'!CN$1,'Official Medal Table'!$E:$E,"Mixed")*'Medal values'!$B$3/2
+ COUNTIFS('Official Medal Table'!$I:$I,'Each Gender Events'!$A76,'Official Medal Table'!$C:$C,'Each Gender Events'!CN$1,'Official Medal Table'!$E:$E,"Mixed")*'Medal values'!$B$3/2</f>
        <v>0</v>
      </c>
      <c r="CO76">
        <f>COUNTIFS('Official Medal Table'!$F:$F,'Each Gender Events'!$A76,'Official Medal Table'!$C:$C,'Each Gender Events'!CO$1,'Official Medal Table'!$E:$E,'Each Gender Events'!CO$2)*'Medal values'!$B$1
+ COUNTIFS('Official Medal Table'!$G:$G,'Each Gender Events'!$A76,'Official Medal Table'!$C:$C,'Each Gender Events'!CO$1,'Official Medal Table'!$E:$E,'Each Gender Events'!CO$2)*'Medal values'!$B$2
+ COUNTIFS('Official Medal Table'!$H:$H,'Each Gender Events'!$A76,'Official Medal Table'!$C:$C,'Each Gender Events'!CO$1,'Official Medal Table'!$E:$E,'Each Gender Events'!CO$2)*'Medal values'!$B$3
+ COUNTIFS('Official Medal Table'!$I:$I,'Each Gender Events'!$A76,'Official Medal Table'!$C:$C,'Each Gender Events'!CO$1,'Official Medal Table'!$E:$E,'Each Gender Events'!CO$2)*'Medal values'!$B$3
+ COUNTIFS('Official Medal Table'!$F:$F,'Each Gender Events'!$A76,'Official Medal Table'!$C:$C,'Each Gender Events'!CO$1,'Official Medal Table'!$E:$E,"Mixed")*'Medal values'!$B$1/2
+ COUNTIFS('Official Medal Table'!$G:$G,'Each Gender Events'!$A76,'Official Medal Table'!$C:$C,'Each Gender Events'!CO$1,'Official Medal Table'!$E:$E,"Mixed")*'Medal values'!$B$2/2
+ COUNTIFS('Official Medal Table'!$H:$H,'Each Gender Events'!$A76,'Official Medal Table'!$C:$C,'Each Gender Events'!CO$1,'Official Medal Table'!$E:$E,"Mixed")*'Medal values'!$B$3/2
+ COUNTIFS('Official Medal Table'!$I:$I,'Each Gender Events'!$A76,'Official Medal Table'!$C:$C,'Each Gender Events'!CO$1,'Official Medal Table'!$E:$E,"Mixed")*'Medal values'!$B$3/2</f>
        <v>0</v>
      </c>
      <c r="CP76">
        <f>COUNTIFS('Official Medal Table'!$F:$F,'Each Gender Events'!$A76,'Official Medal Table'!$C:$C,'Each Gender Events'!CP$1,'Official Medal Table'!$E:$E,'Each Gender Events'!CP$2)*'Medal values'!$B$1
+ COUNTIFS('Official Medal Table'!$G:$G,'Each Gender Events'!$A76,'Official Medal Table'!$C:$C,'Each Gender Events'!CP$1,'Official Medal Table'!$E:$E,'Each Gender Events'!CP$2)*'Medal values'!$B$2
+ COUNTIFS('Official Medal Table'!$H:$H,'Each Gender Events'!$A76,'Official Medal Table'!$C:$C,'Each Gender Events'!CP$1,'Official Medal Table'!$E:$E,'Each Gender Events'!CP$2)*'Medal values'!$B$3
+ COUNTIFS('Official Medal Table'!$I:$I,'Each Gender Events'!$A76,'Official Medal Table'!$C:$C,'Each Gender Events'!CP$1,'Official Medal Table'!$E:$E,'Each Gender Events'!CP$2)*'Medal values'!$B$3
+ COUNTIFS('Official Medal Table'!$F:$F,'Each Gender Events'!$A76,'Official Medal Table'!$C:$C,'Each Gender Events'!CP$1,'Official Medal Table'!$E:$E,"Mixed")*'Medal values'!$B$1/2
+ COUNTIFS('Official Medal Table'!$G:$G,'Each Gender Events'!$A76,'Official Medal Table'!$C:$C,'Each Gender Events'!CP$1,'Official Medal Table'!$E:$E,"Mixed")*'Medal values'!$B$2/2
+ COUNTIFS('Official Medal Table'!$H:$H,'Each Gender Events'!$A76,'Official Medal Table'!$C:$C,'Each Gender Events'!CP$1,'Official Medal Table'!$E:$E,"Mixed")*'Medal values'!$B$3/2
+ COUNTIFS('Official Medal Table'!$I:$I,'Each Gender Events'!$A76,'Official Medal Table'!$C:$C,'Each Gender Events'!CP$1,'Official Medal Table'!$E:$E,"Mixed")*'Medal values'!$B$3/2</f>
        <v>0</v>
      </c>
      <c r="CQ76">
        <f>COUNTIFS('Official Medal Table'!$F:$F,'Each Gender Events'!$A76,'Official Medal Table'!$C:$C,'Each Gender Events'!CQ$1,'Official Medal Table'!$E:$E,'Each Gender Events'!CQ$2)*'Medal values'!$B$1
+ COUNTIFS('Official Medal Table'!$G:$G,'Each Gender Events'!$A76,'Official Medal Table'!$C:$C,'Each Gender Events'!CQ$1,'Official Medal Table'!$E:$E,'Each Gender Events'!CQ$2)*'Medal values'!$B$2
+ COUNTIFS('Official Medal Table'!$H:$H,'Each Gender Events'!$A76,'Official Medal Table'!$C:$C,'Each Gender Events'!CQ$1,'Official Medal Table'!$E:$E,'Each Gender Events'!CQ$2)*'Medal values'!$B$3
+ COUNTIFS('Official Medal Table'!$I:$I,'Each Gender Events'!$A76,'Official Medal Table'!$C:$C,'Each Gender Events'!CQ$1,'Official Medal Table'!$E:$E,'Each Gender Events'!CQ$2)*'Medal values'!$B$3
+ COUNTIFS('Official Medal Table'!$F:$F,'Each Gender Events'!$A76,'Official Medal Table'!$C:$C,'Each Gender Events'!CQ$1,'Official Medal Table'!$E:$E,"Mixed")*'Medal values'!$B$1/2
+ COUNTIFS('Official Medal Table'!$G:$G,'Each Gender Events'!$A76,'Official Medal Table'!$C:$C,'Each Gender Events'!CQ$1,'Official Medal Table'!$E:$E,"Mixed")*'Medal values'!$B$2/2
+ COUNTIFS('Official Medal Table'!$H:$H,'Each Gender Events'!$A76,'Official Medal Table'!$C:$C,'Each Gender Events'!CQ$1,'Official Medal Table'!$E:$E,"Mixed")*'Medal values'!$B$3/2
+ COUNTIFS('Official Medal Table'!$I:$I,'Each Gender Events'!$A76,'Official Medal Table'!$C:$C,'Each Gender Events'!CQ$1,'Official Medal Table'!$E:$E,"Mixed")*'Medal values'!$B$3/2</f>
        <v>2.0000010000000001</v>
      </c>
      <c r="CR76">
        <f>COUNTIFS('Official Medal Table'!$F:$F,'Each Gender Events'!$A76,'Official Medal Table'!$C:$C,'Each Gender Events'!CR$1,'Official Medal Table'!$E:$E,'Each Gender Events'!CR$2)*'Medal values'!$B$1
+ COUNTIFS('Official Medal Table'!$G:$G,'Each Gender Events'!$A76,'Official Medal Table'!$C:$C,'Each Gender Events'!CR$1,'Official Medal Table'!$E:$E,'Each Gender Events'!CR$2)*'Medal values'!$B$2
+ COUNTIFS('Official Medal Table'!$H:$H,'Each Gender Events'!$A76,'Official Medal Table'!$C:$C,'Each Gender Events'!CR$1,'Official Medal Table'!$E:$E,'Each Gender Events'!CR$2)*'Medal values'!$B$3
+ COUNTIFS('Official Medal Table'!$I:$I,'Each Gender Events'!$A76,'Official Medal Table'!$C:$C,'Each Gender Events'!CR$1,'Official Medal Table'!$E:$E,'Each Gender Events'!CR$2)*'Medal values'!$B$3
+ COUNTIFS('Official Medal Table'!$F:$F,'Each Gender Events'!$A76,'Official Medal Table'!$C:$C,'Each Gender Events'!CR$1,'Official Medal Table'!$E:$E,"Mixed")*'Medal values'!$B$1/2
+ COUNTIFS('Official Medal Table'!$G:$G,'Each Gender Events'!$A76,'Official Medal Table'!$C:$C,'Each Gender Events'!CR$1,'Official Medal Table'!$E:$E,"Mixed")*'Medal values'!$B$2/2
+ COUNTIFS('Official Medal Table'!$H:$H,'Each Gender Events'!$A76,'Official Medal Table'!$C:$C,'Each Gender Events'!CR$1,'Official Medal Table'!$E:$E,"Mixed")*'Medal values'!$B$3/2
+ COUNTIFS('Official Medal Table'!$I:$I,'Each Gender Events'!$A76,'Official Medal Table'!$C:$C,'Each Gender Events'!CR$1,'Official Medal Table'!$E:$E,"Mixed")*'Medal values'!$B$3/2</f>
        <v>2.0000010000000001</v>
      </c>
      <c r="CS76">
        <f>COUNTIFS('Official Medal Table'!$F:$F,'Each Gender Events'!$A76,'Official Medal Table'!$C:$C,'Each Gender Events'!CS$1,'Official Medal Table'!$E:$E,'Each Gender Events'!CS$2)*'Medal values'!$B$1
+ COUNTIFS('Official Medal Table'!$G:$G,'Each Gender Events'!$A76,'Official Medal Table'!$C:$C,'Each Gender Events'!CS$1,'Official Medal Table'!$E:$E,'Each Gender Events'!CS$2)*'Medal values'!$B$2
+ COUNTIFS('Official Medal Table'!$H:$H,'Each Gender Events'!$A76,'Official Medal Table'!$C:$C,'Each Gender Events'!CS$1,'Official Medal Table'!$E:$E,'Each Gender Events'!CS$2)*'Medal values'!$B$3
+ COUNTIFS('Official Medal Table'!$I:$I,'Each Gender Events'!$A76,'Official Medal Table'!$C:$C,'Each Gender Events'!CS$1,'Official Medal Table'!$E:$E,'Each Gender Events'!CS$2)*'Medal values'!$B$3
+ COUNTIFS('Official Medal Table'!$F:$F,'Each Gender Events'!$A76,'Official Medal Table'!$C:$C,'Each Gender Events'!CS$1,'Official Medal Table'!$E:$E,"Mixed")*'Medal values'!$B$1/2
+ COUNTIFS('Official Medal Table'!$G:$G,'Each Gender Events'!$A76,'Official Medal Table'!$C:$C,'Each Gender Events'!CS$1,'Official Medal Table'!$E:$E,"Mixed")*'Medal values'!$B$2/2
+ COUNTIFS('Official Medal Table'!$H:$H,'Each Gender Events'!$A76,'Official Medal Table'!$C:$C,'Each Gender Events'!CS$1,'Official Medal Table'!$E:$E,"Mixed")*'Medal values'!$B$3/2
+ COUNTIFS('Official Medal Table'!$I:$I,'Each Gender Events'!$A76,'Official Medal Table'!$C:$C,'Each Gender Events'!CS$1,'Official Medal Table'!$E:$E,"Mixed")*'Medal values'!$B$3/2</f>
        <v>0</v>
      </c>
      <c r="CT76">
        <f>COUNTIFS('Official Medal Table'!$F:$F,'Each Gender Events'!$A76,'Official Medal Table'!$C:$C,'Each Gender Events'!CT$1,'Official Medal Table'!$E:$E,'Each Gender Events'!CT$2)*'Medal values'!$B$1
+ COUNTIFS('Official Medal Table'!$G:$G,'Each Gender Events'!$A76,'Official Medal Table'!$C:$C,'Each Gender Events'!CT$1,'Official Medal Table'!$E:$E,'Each Gender Events'!CT$2)*'Medal values'!$B$2
+ COUNTIFS('Official Medal Table'!$H:$H,'Each Gender Events'!$A76,'Official Medal Table'!$C:$C,'Each Gender Events'!CT$1,'Official Medal Table'!$E:$E,'Each Gender Events'!CT$2)*'Medal values'!$B$3
+ COUNTIFS('Official Medal Table'!$I:$I,'Each Gender Events'!$A76,'Official Medal Table'!$C:$C,'Each Gender Events'!CT$1,'Official Medal Table'!$E:$E,'Each Gender Events'!CT$2)*'Medal values'!$B$3
+ COUNTIFS('Official Medal Table'!$F:$F,'Each Gender Events'!$A76,'Official Medal Table'!$C:$C,'Each Gender Events'!CT$1,'Official Medal Table'!$E:$E,"Mixed")*'Medal values'!$B$1/2
+ COUNTIFS('Official Medal Table'!$G:$G,'Each Gender Events'!$A76,'Official Medal Table'!$C:$C,'Each Gender Events'!CT$1,'Official Medal Table'!$E:$E,"Mixed")*'Medal values'!$B$2/2
+ COUNTIFS('Official Medal Table'!$H:$H,'Each Gender Events'!$A76,'Official Medal Table'!$C:$C,'Each Gender Events'!CT$1,'Official Medal Table'!$E:$E,"Mixed")*'Medal values'!$B$3/2
+ COUNTIFS('Official Medal Table'!$I:$I,'Each Gender Events'!$A76,'Official Medal Table'!$C:$C,'Each Gender Events'!CT$1,'Official Medal Table'!$E:$E,"Mixed")*'Medal values'!$B$3/2</f>
        <v>1</v>
      </c>
    </row>
    <row r="77" spans="1:98" x14ac:dyDescent="0.3">
      <c r="A77" t="str">
        <f>Countries!A76</f>
        <v>THA</v>
      </c>
      <c r="B77">
        <f>COUNTIFS('Official Medal Table'!$F:$F,'Each Gender Events'!$A77,'Official Medal Table'!$C:$C,'Each Gender Events'!B$1,'Official Medal Table'!$E:$E,'Each Gender Events'!B$2)*'Medal values'!$B$1
+ COUNTIFS('Official Medal Table'!$G:$G,'Each Gender Events'!$A77,'Official Medal Table'!$C:$C,'Each Gender Events'!B$1,'Official Medal Table'!$E:$E,'Each Gender Events'!B$2)*'Medal values'!$B$2
+ COUNTIFS('Official Medal Table'!$H:$H,'Each Gender Events'!$A77,'Official Medal Table'!$C:$C,'Each Gender Events'!B$1,'Official Medal Table'!$E:$E,'Each Gender Events'!B$2)*'Medal values'!$B$3
+ COUNTIFS('Official Medal Table'!$I:$I,'Each Gender Events'!$A77,'Official Medal Table'!$C:$C,'Each Gender Events'!B$1,'Official Medal Table'!$E:$E,'Each Gender Events'!B$2)*'Medal values'!$B$3
+ COUNTIFS('Official Medal Table'!$F:$F,'Each Gender Events'!$A77,'Official Medal Table'!$C:$C,'Each Gender Events'!B$1,'Official Medal Table'!$E:$E,"Mixed")*'Medal values'!$B$1/2
+ COUNTIFS('Official Medal Table'!$G:$G,'Each Gender Events'!$A77,'Official Medal Table'!$C:$C,'Each Gender Events'!B$1,'Official Medal Table'!$E:$E,"Mixed")*'Medal values'!$B$2/2
+ COUNTIFS('Official Medal Table'!$H:$H,'Each Gender Events'!$A77,'Official Medal Table'!$C:$C,'Each Gender Events'!B$1,'Official Medal Table'!$E:$E,"Mixed")*'Medal values'!$B$3/2
+ COUNTIFS('Official Medal Table'!$I:$I,'Each Gender Events'!$A77,'Official Medal Table'!$C:$C,'Each Gender Events'!B$1,'Official Medal Table'!$E:$E,"Mixed")*'Medal values'!$B$3/2</f>
        <v>0</v>
      </c>
      <c r="C77">
        <f>COUNTIFS('Official Medal Table'!$F:$F,'Each Gender Events'!$A77,'Official Medal Table'!$C:$C,'Each Gender Events'!C$1,'Official Medal Table'!$E:$E,'Each Gender Events'!C$2)*'Medal values'!$B$1
+ COUNTIFS('Official Medal Table'!$G:$G,'Each Gender Events'!$A77,'Official Medal Table'!$C:$C,'Each Gender Events'!C$1,'Official Medal Table'!$E:$E,'Each Gender Events'!C$2)*'Medal values'!$B$2
+ COUNTIFS('Official Medal Table'!$H:$H,'Each Gender Events'!$A77,'Official Medal Table'!$C:$C,'Each Gender Events'!C$1,'Official Medal Table'!$E:$E,'Each Gender Events'!C$2)*'Medal values'!$B$3
+ COUNTIFS('Official Medal Table'!$I:$I,'Each Gender Events'!$A77,'Official Medal Table'!$C:$C,'Each Gender Events'!C$1,'Official Medal Table'!$E:$E,'Each Gender Events'!C$2)*'Medal values'!$B$3
+ COUNTIFS('Official Medal Table'!$F:$F,'Each Gender Events'!$A77,'Official Medal Table'!$C:$C,'Each Gender Events'!C$1,'Official Medal Table'!$E:$E,"Mixed")*'Medal values'!$B$1/2
+ COUNTIFS('Official Medal Table'!$G:$G,'Each Gender Events'!$A77,'Official Medal Table'!$C:$C,'Each Gender Events'!C$1,'Official Medal Table'!$E:$E,"Mixed")*'Medal values'!$B$2/2
+ COUNTIFS('Official Medal Table'!$H:$H,'Each Gender Events'!$A77,'Official Medal Table'!$C:$C,'Each Gender Events'!C$1,'Official Medal Table'!$E:$E,"Mixed")*'Medal values'!$B$3/2
+ COUNTIFS('Official Medal Table'!$I:$I,'Each Gender Events'!$A77,'Official Medal Table'!$C:$C,'Each Gender Events'!C$1,'Official Medal Table'!$E:$E,"Mixed")*'Medal values'!$B$3/2</f>
        <v>0</v>
      </c>
      <c r="D77">
        <f>COUNTIFS('Official Medal Table'!$F:$F,'Each Gender Events'!$A77,'Official Medal Table'!$C:$C,'Each Gender Events'!D$1,'Official Medal Table'!$E:$E,'Each Gender Events'!D$2)*'Medal values'!$B$1
+ COUNTIFS('Official Medal Table'!$G:$G,'Each Gender Events'!$A77,'Official Medal Table'!$C:$C,'Each Gender Events'!D$1,'Official Medal Table'!$E:$E,'Each Gender Events'!D$2)*'Medal values'!$B$2
+ COUNTIFS('Official Medal Table'!$H:$H,'Each Gender Events'!$A77,'Official Medal Table'!$C:$C,'Each Gender Events'!D$1,'Official Medal Table'!$E:$E,'Each Gender Events'!D$2)*'Medal values'!$B$3
+ COUNTIFS('Official Medal Table'!$I:$I,'Each Gender Events'!$A77,'Official Medal Table'!$C:$C,'Each Gender Events'!D$1,'Official Medal Table'!$E:$E,'Each Gender Events'!D$2)*'Medal values'!$B$3
+ COUNTIFS('Official Medal Table'!$F:$F,'Each Gender Events'!$A77,'Official Medal Table'!$C:$C,'Each Gender Events'!D$1,'Official Medal Table'!$E:$E,"Mixed")*'Medal values'!$B$1/2
+ COUNTIFS('Official Medal Table'!$G:$G,'Each Gender Events'!$A77,'Official Medal Table'!$C:$C,'Each Gender Events'!D$1,'Official Medal Table'!$E:$E,"Mixed")*'Medal values'!$B$2/2
+ COUNTIFS('Official Medal Table'!$H:$H,'Each Gender Events'!$A77,'Official Medal Table'!$C:$C,'Each Gender Events'!D$1,'Official Medal Table'!$E:$E,"Mixed")*'Medal values'!$B$3/2
+ COUNTIFS('Official Medal Table'!$I:$I,'Each Gender Events'!$A77,'Official Medal Table'!$C:$C,'Each Gender Events'!D$1,'Official Medal Table'!$E:$E,"Mixed")*'Medal values'!$B$3/2</f>
        <v>0</v>
      </c>
      <c r="E77">
        <f>COUNTIFS('Official Medal Table'!$F:$F,'Each Gender Events'!$A77,'Official Medal Table'!$C:$C,'Each Gender Events'!E$1,'Official Medal Table'!$E:$E,'Each Gender Events'!E$2)*'Medal values'!$B$1
+ COUNTIFS('Official Medal Table'!$G:$G,'Each Gender Events'!$A77,'Official Medal Table'!$C:$C,'Each Gender Events'!E$1,'Official Medal Table'!$E:$E,'Each Gender Events'!E$2)*'Medal values'!$B$2
+ COUNTIFS('Official Medal Table'!$H:$H,'Each Gender Events'!$A77,'Official Medal Table'!$C:$C,'Each Gender Events'!E$1,'Official Medal Table'!$E:$E,'Each Gender Events'!E$2)*'Medal values'!$B$3
+ COUNTIFS('Official Medal Table'!$I:$I,'Each Gender Events'!$A77,'Official Medal Table'!$C:$C,'Each Gender Events'!E$1,'Official Medal Table'!$E:$E,'Each Gender Events'!E$2)*'Medal values'!$B$3
+ COUNTIFS('Official Medal Table'!$F:$F,'Each Gender Events'!$A77,'Official Medal Table'!$C:$C,'Each Gender Events'!E$1,'Official Medal Table'!$E:$E,"Mixed")*'Medal values'!$B$1/2
+ COUNTIFS('Official Medal Table'!$G:$G,'Each Gender Events'!$A77,'Official Medal Table'!$C:$C,'Each Gender Events'!E$1,'Official Medal Table'!$E:$E,"Mixed")*'Medal values'!$B$2/2
+ COUNTIFS('Official Medal Table'!$H:$H,'Each Gender Events'!$A77,'Official Medal Table'!$C:$C,'Each Gender Events'!E$1,'Official Medal Table'!$E:$E,"Mixed")*'Medal values'!$B$3/2
+ COUNTIFS('Official Medal Table'!$I:$I,'Each Gender Events'!$A77,'Official Medal Table'!$C:$C,'Each Gender Events'!E$1,'Official Medal Table'!$E:$E,"Mixed")*'Medal values'!$B$3/2</f>
        <v>0</v>
      </c>
      <c r="F77">
        <f>COUNTIFS('Official Medal Table'!$F:$F,'Each Gender Events'!$A77,'Official Medal Table'!$C:$C,'Each Gender Events'!F$1,'Official Medal Table'!$E:$E,'Each Gender Events'!F$2)*'Medal values'!$B$1
+ COUNTIFS('Official Medal Table'!$G:$G,'Each Gender Events'!$A77,'Official Medal Table'!$C:$C,'Each Gender Events'!F$1,'Official Medal Table'!$E:$E,'Each Gender Events'!F$2)*'Medal values'!$B$2
+ COUNTIFS('Official Medal Table'!$H:$H,'Each Gender Events'!$A77,'Official Medal Table'!$C:$C,'Each Gender Events'!F$1,'Official Medal Table'!$E:$E,'Each Gender Events'!F$2)*'Medal values'!$B$3
+ COUNTIFS('Official Medal Table'!$I:$I,'Each Gender Events'!$A77,'Official Medal Table'!$C:$C,'Each Gender Events'!F$1,'Official Medal Table'!$E:$E,'Each Gender Events'!F$2)*'Medal values'!$B$3
+ COUNTIFS('Official Medal Table'!$F:$F,'Each Gender Events'!$A77,'Official Medal Table'!$C:$C,'Each Gender Events'!F$1,'Official Medal Table'!$E:$E,"Mixed")*'Medal values'!$B$1/2
+ COUNTIFS('Official Medal Table'!$G:$G,'Each Gender Events'!$A77,'Official Medal Table'!$C:$C,'Each Gender Events'!F$1,'Official Medal Table'!$E:$E,"Mixed")*'Medal values'!$B$2/2
+ COUNTIFS('Official Medal Table'!$H:$H,'Each Gender Events'!$A77,'Official Medal Table'!$C:$C,'Each Gender Events'!F$1,'Official Medal Table'!$E:$E,"Mixed")*'Medal values'!$B$3/2
+ COUNTIFS('Official Medal Table'!$I:$I,'Each Gender Events'!$A77,'Official Medal Table'!$C:$C,'Each Gender Events'!F$1,'Official Medal Table'!$E:$E,"Mixed")*'Medal values'!$B$3/2</f>
        <v>0</v>
      </c>
      <c r="G77">
        <f>COUNTIFS('Official Medal Table'!$F:$F,'Each Gender Events'!$A77,'Official Medal Table'!$C:$C,'Each Gender Events'!G$1,'Official Medal Table'!$E:$E,'Each Gender Events'!G$2)*'Medal values'!$B$1
+ COUNTIFS('Official Medal Table'!$G:$G,'Each Gender Events'!$A77,'Official Medal Table'!$C:$C,'Each Gender Events'!G$1,'Official Medal Table'!$E:$E,'Each Gender Events'!G$2)*'Medal values'!$B$2
+ COUNTIFS('Official Medal Table'!$H:$H,'Each Gender Events'!$A77,'Official Medal Table'!$C:$C,'Each Gender Events'!G$1,'Official Medal Table'!$E:$E,'Each Gender Events'!G$2)*'Medal values'!$B$3
+ COUNTIFS('Official Medal Table'!$I:$I,'Each Gender Events'!$A77,'Official Medal Table'!$C:$C,'Each Gender Events'!G$1,'Official Medal Table'!$E:$E,'Each Gender Events'!G$2)*'Medal values'!$B$3
+ COUNTIFS('Official Medal Table'!$F:$F,'Each Gender Events'!$A77,'Official Medal Table'!$C:$C,'Each Gender Events'!G$1,'Official Medal Table'!$E:$E,"Mixed")*'Medal values'!$B$1/2
+ COUNTIFS('Official Medal Table'!$G:$G,'Each Gender Events'!$A77,'Official Medal Table'!$C:$C,'Each Gender Events'!G$1,'Official Medal Table'!$E:$E,"Mixed")*'Medal values'!$B$2/2
+ COUNTIFS('Official Medal Table'!$H:$H,'Each Gender Events'!$A77,'Official Medal Table'!$C:$C,'Each Gender Events'!G$1,'Official Medal Table'!$E:$E,"Mixed")*'Medal values'!$B$3/2
+ COUNTIFS('Official Medal Table'!$I:$I,'Each Gender Events'!$A77,'Official Medal Table'!$C:$C,'Each Gender Events'!G$1,'Official Medal Table'!$E:$E,"Mixed")*'Medal values'!$B$3/2</f>
        <v>0</v>
      </c>
      <c r="H77">
        <f>COUNTIFS('Official Medal Table'!$F:$F,'Each Gender Events'!$A77,'Official Medal Table'!$C:$C,'Each Gender Events'!H$1,'Official Medal Table'!$E:$E,'Each Gender Events'!H$2)*'Medal values'!$B$1
+ COUNTIFS('Official Medal Table'!$G:$G,'Each Gender Events'!$A77,'Official Medal Table'!$C:$C,'Each Gender Events'!H$1,'Official Medal Table'!$E:$E,'Each Gender Events'!H$2)*'Medal values'!$B$2
+ COUNTIFS('Official Medal Table'!$H:$H,'Each Gender Events'!$A77,'Official Medal Table'!$C:$C,'Each Gender Events'!H$1,'Official Medal Table'!$E:$E,'Each Gender Events'!H$2)*'Medal values'!$B$3
+ COUNTIFS('Official Medal Table'!$I:$I,'Each Gender Events'!$A77,'Official Medal Table'!$C:$C,'Each Gender Events'!H$1,'Official Medal Table'!$E:$E,'Each Gender Events'!H$2)*'Medal values'!$B$3
+ COUNTIFS('Official Medal Table'!$F:$F,'Each Gender Events'!$A77,'Official Medal Table'!$C:$C,'Each Gender Events'!H$1,'Official Medal Table'!$E:$E,"Mixed")*'Medal values'!$B$1/2
+ COUNTIFS('Official Medal Table'!$G:$G,'Each Gender Events'!$A77,'Official Medal Table'!$C:$C,'Each Gender Events'!H$1,'Official Medal Table'!$E:$E,"Mixed")*'Medal values'!$B$2/2
+ COUNTIFS('Official Medal Table'!$H:$H,'Each Gender Events'!$A77,'Official Medal Table'!$C:$C,'Each Gender Events'!H$1,'Official Medal Table'!$E:$E,"Mixed")*'Medal values'!$B$3/2
+ COUNTIFS('Official Medal Table'!$I:$I,'Each Gender Events'!$A77,'Official Medal Table'!$C:$C,'Each Gender Events'!H$1,'Official Medal Table'!$E:$E,"Mixed")*'Medal values'!$B$3/2</f>
        <v>0</v>
      </c>
      <c r="I77">
        <f>COUNTIFS('Official Medal Table'!$F:$F,'Each Gender Events'!$A77,'Official Medal Table'!$C:$C,'Each Gender Events'!I$1,'Official Medal Table'!$E:$E,'Each Gender Events'!I$2)*'Medal values'!$B$1
+ COUNTIFS('Official Medal Table'!$G:$G,'Each Gender Events'!$A77,'Official Medal Table'!$C:$C,'Each Gender Events'!I$1,'Official Medal Table'!$E:$E,'Each Gender Events'!I$2)*'Medal values'!$B$2
+ COUNTIFS('Official Medal Table'!$H:$H,'Each Gender Events'!$A77,'Official Medal Table'!$C:$C,'Each Gender Events'!I$1,'Official Medal Table'!$E:$E,'Each Gender Events'!I$2)*'Medal values'!$B$3
+ COUNTIFS('Official Medal Table'!$I:$I,'Each Gender Events'!$A77,'Official Medal Table'!$C:$C,'Each Gender Events'!I$1,'Official Medal Table'!$E:$E,'Each Gender Events'!I$2)*'Medal values'!$B$3
+ COUNTIFS('Official Medal Table'!$F:$F,'Each Gender Events'!$A77,'Official Medal Table'!$C:$C,'Each Gender Events'!I$1,'Official Medal Table'!$E:$E,"Mixed")*'Medal values'!$B$1/2
+ COUNTIFS('Official Medal Table'!$G:$G,'Each Gender Events'!$A77,'Official Medal Table'!$C:$C,'Each Gender Events'!I$1,'Official Medal Table'!$E:$E,"Mixed")*'Medal values'!$B$2/2
+ COUNTIFS('Official Medal Table'!$H:$H,'Each Gender Events'!$A77,'Official Medal Table'!$C:$C,'Each Gender Events'!I$1,'Official Medal Table'!$E:$E,"Mixed")*'Medal values'!$B$3/2
+ COUNTIFS('Official Medal Table'!$I:$I,'Each Gender Events'!$A77,'Official Medal Table'!$C:$C,'Each Gender Events'!I$1,'Official Medal Table'!$E:$E,"Mixed")*'Medal values'!$B$3/2</f>
        <v>0</v>
      </c>
      <c r="J77">
        <f>COUNTIFS('Official Medal Table'!$F:$F,'Each Gender Events'!$A77,'Official Medal Table'!$C:$C,'Each Gender Events'!J$1,'Official Medal Table'!$E:$E,'Each Gender Events'!J$2)*'Medal values'!$B$1
+ COUNTIFS('Official Medal Table'!$G:$G,'Each Gender Events'!$A77,'Official Medal Table'!$C:$C,'Each Gender Events'!J$1,'Official Medal Table'!$E:$E,'Each Gender Events'!J$2)*'Medal values'!$B$2
+ COUNTIFS('Official Medal Table'!$H:$H,'Each Gender Events'!$A77,'Official Medal Table'!$C:$C,'Each Gender Events'!J$1,'Official Medal Table'!$E:$E,'Each Gender Events'!J$2)*'Medal values'!$B$3
+ COUNTIFS('Official Medal Table'!$I:$I,'Each Gender Events'!$A77,'Official Medal Table'!$C:$C,'Each Gender Events'!J$1,'Official Medal Table'!$E:$E,'Each Gender Events'!J$2)*'Medal values'!$B$3
+ COUNTIFS('Official Medal Table'!$F:$F,'Each Gender Events'!$A77,'Official Medal Table'!$C:$C,'Each Gender Events'!J$1,'Official Medal Table'!$E:$E,"Mixed")*'Medal values'!$B$1/2
+ COUNTIFS('Official Medal Table'!$G:$G,'Each Gender Events'!$A77,'Official Medal Table'!$C:$C,'Each Gender Events'!J$1,'Official Medal Table'!$E:$E,"Mixed")*'Medal values'!$B$2/2
+ COUNTIFS('Official Medal Table'!$H:$H,'Each Gender Events'!$A77,'Official Medal Table'!$C:$C,'Each Gender Events'!J$1,'Official Medal Table'!$E:$E,"Mixed")*'Medal values'!$B$3/2
+ COUNTIFS('Official Medal Table'!$I:$I,'Each Gender Events'!$A77,'Official Medal Table'!$C:$C,'Each Gender Events'!J$1,'Official Medal Table'!$E:$E,"Mixed")*'Medal values'!$B$3/2</f>
        <v>0</v>
      </c>
      <c r="K77">
        <f>COUNTIFS('Official Medal Table'!$F:$F,'Each Gender Events'!$A77,'Official Medal Table'!$C:$C,'Each Gender Events'!K$1,'Official Medal Table'!$E:$E,'Each Gender Events'!K$2)*'Medal values'!$B$1
+ COUNTIFS('Official Medal Table'!$G:$G,'Each Gender Events'!$A77,'Official Medal Table'!$C:$C,'Each Gender Events'!K$1,'Official Medal Table'!$E:$E,'Each Gender Events'!K$2)*'Medal values'!$B$2
+ COUNTIFS('Official Medal Table'!$H:$H,'Each Gender Events'!$A77,'Official Medal Table'!$C:$C,'Each Gender Events'!K$1,'Official Medal Table'!$E:$E,'Each Gender Events'!K$2)*'Medal values'!$B$3
+ COUNTIFS('Official Medal Table'!$I:$I,'Each Gender Events'!$A77,'Official Medal Table'!$C:$C,'Each Gender Events'!K$1,'Official Medal Table'!$E:$E,'Each Gender Events'!K$2)*'Medal values'!$B$3
+ COUNTIFS('Official Medal Table'!$F:$F,'Each Gender Events'!$A77,'Official Medal Table'!$C:$C,'Each Gender Events'!K$1,'Official Medal Table'!$E:$E,"Mixed")*'Medal values'!$B$1/2
+ COUNTIFS('Official Medal Table'!$G:$G,'Each Gender Events'!$A77,'Official Medal Table'!$C:$C,'Each Gender Events'!K$1,'Official Medal Table'!$E:$E,"Mixed")*'Medal values'!$B$2/2
+ COUNTIFS('Official Medal Table'!$H:$H,'Each Gender Events'!$A77,'Official Medal Table'!$C:$C,'Each Gender Events'!K$1,'Official Medal Table'!$E:$E,"Mixed")*'Medal values'!$B$3/2
+ COUNTIFS('Official Medal Table'!$I:$I,'Each Gender Events'!$A77,'Official Medal Table'!$C:$C,'Each Gender Events'!K$1,'Official Medal Table'!$E:$E,"Mixed")*'Medal values'!$B$3/2</f>
        <v>0</v>
      </c>
      <c r="L77">
        <f>COUNTIFS('Official Medal Table'!$F:$F,'Each Gender Events'!$A77,'Official Medal Table'!$C:$C,'Each Gender Events'!L$1,'Official Medal Table'!$E:$E,'Each Gender Events'!L$2)*'Medal values'!$B$1
+ COUNTIFS('Official Medal Table'!$G:$G,'Each Gender Events'!$A77,'Official Medal Table'!$C:$C,'Each Gender Events'!L$1,'Official Medal Table'!$E:$E,'Each Gender Events'!L$2)*'Medal values'!$B$2
+ COUNTIFS('Official Medal Table'!$H:$H,'Each Gender Events'!$A77,'Official Medal Table'!$C:$C,'Each Gender Events'!L$1,'Official Medal Table'!$E:$E,'Each Gender Events'!L$2)*'Medal values'!$B$3
+ COUNTIFS('Official Medal Table'!$I:$I,'Each Gender Events'!$A77,'Official Medal Table'!$C:$C,'Each Gender Events'!L$1,'Official Medal Table'!$E:$E,'Each Gender Events'!L$2)*'Medal values'!$B$3
+ COUNTIFS('Official Medal Table'!$F:$F,'Each Gender Events'!$A77,'Official Medal Table'!$C:$C,'Each Gender Events'!L$1,'Official Medal Table'!$E:$E,"Mixed")*'Medal values'!$B$1/2
+ COUNTIFS('Official Medal Table'!$G:$G,'Each Gender Events'!$A77,'Official Medal Table'!$C:$C,'Each Gender Events'!L$1,'Official Medal Table'!$E:$E,"Mixed")*'Medal values'!$B$2/2
+ COUNTIFS('Official Medal Table'!$H:$H,'Each Gender Events'!$A77,'Official Medal Table'!$C:$C,'Each Gender Events'!L$1,'Official Medal Table'!$E:$E,"Mixed")*'Medal values'!$B$3/2
+ COUNTIFS('Official Medal Table'!$I:$I,'Each Gender Events'!$A77,'Official Medal Table'!$C:$C,'Each Gender Events'!L$1,'Official Medal Table'!$E:$E,"Mixed")*'Medal values'!$B$3/2</f>
        <v>0</v>
      </c>
      <c r="M77">
        <f>COUNTIFS('Official Medal Table'!$F:$F,'Each Gender Events'!$A77,'Official Medal Table'!$C:$C,'Each Gender Events'!M$1,'Official Medal Table'!$E:$E,'Each Gender Events'!M$2)*'Medal values'!$B$1
+ COUNTIFS('Official Medal Table'!$G:$G,'Each Gender Events'!$A77,'Official Medal Table'!$C:$C,'Each Gender Events'!M$1,'Official Medal Table'!$E:$E,'Each Gender Events'!M$2)*'Medal values'!$B$2
+ COUNTIFS('Official Medal Table'!$H:$H,'Each Gender Events'!$A77,'Official Medal Table'!$C:$C,'Each Gender Events'!M$1,'Official Medal Table'!$E:$E,'Each Gender Events'!M$2)*'Medal values'!$B$3
+ COUNTIFS('Official Medal Table'!$I:$I,'Each Gender Events'!$A77,'Official Medal Table'!$C:$C,'Each Gender Events'!M$1,'Official Medal Table'!$E:$E,'Each Gender Events'!M$2)*'Medal values'!$B$3
+ COUNTIFS('Official Medal Table'!$F:$F,'Each Gender Events'!$A77,'Official Medal Table'!$C:$C,'Each Gender Events'!M$1,'Official Medal Table'!$E:$E,"Mixed")*'Medal values'!$B$1/2
+ COUNTIFS('Official Medal Table'!$G:$G,'Each Gender Events'!$A77,'Official Medal Table'!$C:$C,'Each Gender Events'!M$1,'Official Medal Table'!$E:$E,"Mixed")*'Medal values'!$B$2/2
+ COUNTIFS('Official Medal Table'!$H:$H,'Each Gender Events'!$A77,'Official Medal Table'!$C:$C,'Each Gender Events'!M$1,'Official Medal Table'!$E:$E,"Mixed")*'Medal values'!$B$3/2
+ COUNTIFS('Official Medal Table'!$I:$I,'Each Gender Events'!$A77,'Official Medal Table'!$C:$C,'Each Gender Events'!M$1,'Official Medal Table'!$E:$E,"Mixed")*'Medal values'!$B$3/2</f>
        <v>0</v>
      </c>
      <c r="N77">
        <f>COUNTIFS('Official Medal Table'!$F:$F,'Each Gender Events'!$A77,'Official Medal Table'!$C:$C,'Each Gender Events'!N$1,'Official Medal Table'!$E:$E,'Each Gender Events'!N$2)*'Medal values'!$B$1
+ COUNTIFS('Official Medal Table'!$G:$G,'Each Gender Events'!$A77,'Official Medal Table'!$C:$C,'Each Gender Events'!N$1,'Official Medal Table'!$E:$E,'Each Gender Events'!N$2)*'Medal values'!$B$2
+ COUNTIFS('Official Medal Table'!$H:$H,'Each Gender Events'!$A77,'Official Medal Table'!$C:$C,'Each Gender Events'!N$1,'Official Medal Table'!$E:$E,'Each Gender Events'!N$2)*'Medal values'!$B$3
+ COUNTIFS('Official Medal Table'!$I:$I,'Each Gender Events'!$A77,'Official Medal Table'!$C:$C,'Each Gender Events'!N$1,'Official Medal Table'!$E:$E,'Each Gender Events'!N$2)*'Medal values'!$B$3
+ COUNTIFS('Official Medal Table'!$F:$F,'Each Gender Events'!$A77,'Official Medal Table'!$C:$C,'Each Gender Events'!N$1,'Official Medal Table'!$E:$E,"Mixed")*'Medal values'!$B$1/2
+ COUNTIFS('Official Medal Table'!$G:$G,'Each Gender Events'!$A77,'Official Medal Table'!$C:$C,'Each Gender Events'!N$1,'Official Medal Table'!$E:$E,"Mixed")*'Medal values'!$B$2/2
+ COUNTIFS('Official Medal Table'!$H:$H,'Each Gender Events'!$A77,'Official Medal Table'!$C:$C,'Each Gender Events'!N$1,'Official Medal Table'!$E:$E,"Mixed")*'Medal values'!$B$3/2
+ COUNTIFS('Official Medal Table'!$I:$I,'Each Gender Events'!$A77,'Official Medal Table'!$C:$C,'Each Gender Events'!N$1,'Official Medal Table'!$E:$E,"Mixed")*'Medal values'!$B$3/2</f>
        <v>0</v>
      </c>
      <c r="O77">
        <f>COUNTIFS('Official Medal Table'!$F:$F,'Each Gender Events'!$A77,'Official Medal Table'!$C:$C,'Each Gender Events'!O$1,'Official Medal Table'!$E:$E,'Each Gender Events'!O$2)*'Medal values'!$B$1
+ COUNTIFS('Official Medal Table'!$G:$G,'Each Gender Events'!$A77,'Official Medal Table'!$C:$C,'Each Gender Events'!O$1,'Official Medal Table'!$E:$E,'Each Gender Events'!O$2)*'Medal values'!$B$2
+ COUNTIFS('Official Medal Table'!$H:$H,'Each Gender Events'!$A77,'Official Medal Table'!$C:$C,'Each Gender Events'!O$1,'Official Medal Table'!$E:$E,'Each Gender Events'!O$2)*'Medal values'!$B$3
+ COUNTIFS('Official Medal Table'!$I:$I,'Each Gender Events'!$A77,'Official Medal Table'!$C:$C,'Each Gender Events'!O$1,'Official Medal Table'!$E:$E,'Each Gender Events'!O$2)*'Medal values'!$B$3
+ COUNTIFS('Official Medal Table'!$F:$F,'Each Gender Events'!$A77,'Official Medal Table'!$C:$C,'Each Gender Events'!O$1,'Official Medal Table'!$E:$E,"Mixed")*'Medal values'!$B$1/2
+ COUNTIFS('Official Medal Table'!$G:$G,'Each Gender Events'!$A77,'Official Medal Table'!$C:$C,'Each Gender Events'!O$1,'Official Medal Table'!$E:$E,"Mixed")*'Medal values'!$B$2/2
+ COUNTIFS('Official Medal Table'!$H:$H,'Each Gender Events'!$A77,'Official Medal Table'!$C:$C,'Each Gender Events'!O$1,'Official Medal Table'!$E:$E,"Mixed")*'Medal values'!$B$3/2
+ COUNTIFS('Official Medal Table'!$I:$I,'Each Gender Events'!$A77,'Official Medal Table'!$C:$C,'Each Gender Events'!O$1,'Official Medal Table'!$E:$E,"Mixed")*'Medal values'!$B$3/2</f>
        <v>2.0000010000000001</v>
      </c>
      <c r="P77">
        <f>COUNTIFS('Official Medal Table'!$F:$F,'Each Gender Events'!$A77,'Official Medal Table'!$C:$C,'Each Gender Events'!P$1,'Official Medal Table'!$E:$E,'Each Gender Events'!P$2)*'Medal values'!$B$1
+ COUNTIFS('Official Medal Table'!$G:$G,'Each Gender Events'!$A77,'Official Medal Table'!$C:$C,'Each Gender Events'!P$1,'Official Medal Table'!$E:$E,'Each Gender Events'!P$2)*'Medal values'!$B$2
+ COUNTIFS('Official Medal Table'!$H:$H,'Each Gender Events'!$A77,'Official Medal Table'!$C:$C,'Each Gender Events'!P$1,'Official Medal Table'!$E:$E,'Each Gender Events'!P$2)*'Medal values'!$B$3
+ COUNTIFS('Official Medal Table'!$I:$I,'Each Gender Events'!$A77,'Official Medal Table'!$C:$C,'Each Gender Events'!P$1,'Official Medal Table'!$E:$E,'Each Gender Events'!P$2)*'Medal values'!$B$3
+ COUNTIFS('Official Medal Table'!$F:$F,'Each Gender Events'!$A77,'Official Medal Table'!$C:$C,'Each Gender Events'!P$1,'Official Medal Table'!$E:$E,"Mixed")*'Medal values'!$B$1/2
+ COUNTIFS('Official Medal Table'!$G:$G,'Each Gender Events'!$A77,'Official Medal Table'!$C:$C,'Each Gender Events'!P$1,'Official Medal Table'!$E:$E,"Mixed")*'Medal values'!$B$2/2
+ COUNTIFS('Official Medal Table'!$H:$H,'Each Gender Events'!$A77,'Official Medal Table'!$C:$C,'Each Gender Events'!P$1,'Official Medal Table'!$E:$E,"Mixed")*'Medal values'!$B$3/2
+ COUNTIFS('Official Medal Table'!$I:$I,'Each Gender Events'!$A77,'Official Medal Table'!$C:$C,'Each Gender Events'!P$1,'Official Medal Table'!$E:$E,"Mixed")*'Medal values'!$B$3/2</f>
        <v>0</v>
      </c>
      <c r="Q77">
        <f>COUNTIFS('Official Medal Table'!$F:$F,'Each Gender Events'!$A77,'Official Medal Table'!$C:$C,'Each Gender Events'!Q$1,'Official Medal Table'!$E:$E,'Each Gender Events'!Q$2)*'Medal values'!$B$1
+ COUNTIFS('Official Medal Table'!$G:$G,'Each Gender Events'!$A77,'Official Medal Table'!$C:$C,'Each Gender Events'!Q$1,'Official Medal Table'!$E:$E,'Each Gender Events'!Q$2)*'Medal values'!$B$2
+ COUNTIFS('Official Medal Table'!$H:$H,'Each Gender Events'!$A77,'Official Medal Table'!$C:$C,'Each Gender Events'!Q$1,'Official Medal Table'!$E:$E,'Each Gender Events'!Q$2)*'Medal values'!$B$3
+ COUNTIFS('Official Medal Table'!$I:$I,'Each Gender Events'!$A77,'Official Medal Table'!$C:$C,'Each Gender Events'!Q$1,'Official Medal Table'!$E:$E,'Each Gender Events'!Q$2)*'Medal values'!$B$3
+ COUNTIFS('Official Medal Table'!$F:$F,'Each Gender Events'!$A77,'Official Medal Table'!$C:$C,'Each Gender Events'!Q$1,'Official Medal Table'!$E:$E,"Mixed")*'Medal values'!$B$1/2
+ COUNTIFS('Official Medal Table'!$G:$G,'Each Gender Events'!$A77,'Official Medal Table'!$C:$C,'Each Gender Events'!Q$1,'Official Medal Table'!$E:$E,"Mixed")*'Medal values'!$B$2/2
+ COUNTIFS('Official Medal Table'!$H:$H,'Each Gender Events'!$A77,'Official Medal Table'!$C:$C,'Each Gender Events'!Q$1,'Official Medal Table'!$E:$E,"Mixed")*'Medal values'!$B$3/2
+ COUNTIFS('Official Medal Table'!$I:$I,'Each Gender Events'!$A77,'Official Medal Table'!$C:$C,'Each Gender Events'!Q$1,'Official Medal Table'!$E:$E,"Mixed")*'Medal values'!$B$3/2</f>
        <v>0</v>
      </c>
      <c r="R77">
        <f>COUNTIFS('Official Medal Table'!$F:$F,'Each Gender Events'!$A77,'Official Medal Table'!$C:$C,'Each Gender Events'!R$1,'Official Medal Table'!$E:$E,'Each Gender Events'!R$2)*'Medal values'!$B$1
+ COUNTIFS('Official Medal Table'!$G:$G,'Each Gender Events'!$A77,'Official Medal Table'!$C:$C,'Each Gender Events'!R$1,'Official Medal Table'!$E:$E,'Each Gender Events'!R$2)*'Medal values'!$B$2
+ COUNTIFS('Official Medal Table'!$H:$H,'Each Gender Events'!$A77,'Official Medal Table'!$C:$C,'Each Gender Events'!R$1,'Official Medal Table'!$E:$E,'Each Gender Events'!R$2)*'Medal values'!$B$3
+ COUNTIFS('Official Medal Table'!$I:$I,'Each Gender Events'!$A77,'Official Medal Table'!$C:$C,'Each Gender Events'!R$1,'Official Medal Table'!$E:$E,'Each Gender Events'!R$2)*'Medal values'!$B$3
+ COUNTIFS('Official Medal Table'!$F:$F,'Each Gender Events'!$A77,'Official Medal Table'!$C:$C,'Each Gender Events'!R$1,'Official Medal Table'!$E:$E,"Mixed")*'Medal values'!$B$1/2
+ COUNTIFS('Official Medal Table'!$G:$G,'Each Gender Events'!$A77,'Official Medal Table'!$C:$C,'Each Gender Events'!R$1,'Official Medal Table'!$E:$E,"Mixed")*'Medal values'!$B$2/2
+ COUNTIFS('Official Medal Table'!$H:$H,'Each Gender Events'!$A77,'Official Medal Table'!$C:$C,'Each Gender Events'!R$1,'Official Medal Table'!$E:$E,"Mixed")*'Medal values'!$B$3/2
+ COUNTIFS('Official Medal Table'!$I:$I,'Each Gender Events'!$A77,'Official Medal Table'!$C:$C,'Each Gender Events'!R$1,'Official Medal Table'!$E:$E,"Mixed")*'Medal values'!$B$3/2</f>
        <v>0</v>
      </c>
      <c r="S77">
        <f>COUNTIFS('Official Medal Table'!$F:$F,'Each Gender Events'!$A77,'Official Medal Table'!$C:$C,'Each Gender Events'!S$1,'Official Medal Table'!$E:$E,'Each Gender Events'!S$2)*'Medal values'!$B$1
+ COUNTIFS('Official Medal Table'!$G:$G,'Each Gender Events'!$A77,'Official Medal Table'!$C:$C,'Each Gender Events'!S$1,'Official Medal Table'!$E:$E,'Each Gender Events'!S$2)*'Medal values'!$B$2
+ COUNTIFS('Official Medal Table'!$H:$H,'Each Gender Events'!$A77,'Official Medal Table'!$C:$C,'Each Gender Events'!S$1,'Official Medal Table'!$E:$E,'Each Gender Events'!S$2)*'Medal values'!$B$3
+ COUNTIFS('Official Medal Table'!$I:$I,'Each Gender Events'!$A77,'Official Medal Table'!$C:$C,'Each Gender Events'!S$1,'Official Medal Table'!$E:$E,'Each Gender Events'!S$2)*'Medal values'!$B$3
+ COUNTIFS('Official Medal Table'!$F:$F,'Each Gender Events'!$A77,'Official Medal Table'!$C:$C,'Each Gender Events'!S$1,'Official Medal Table'!$E:$E,"Mixed")*'Medal values'!$B$1/2
+ COUNTIFS('Official Medal Table'!$G:$G,'Each Gender Events'!$A77,'Official Medal Table'!$C:$C,'Each Gender Events'!S$1,'Official Medal Table'!$E:$E,"Mixed")*'Medal values'!$B$2/2
+ COUNTIFS('Official Medal Table'!$H:$H,'Each Gender Events'!$A77,'Official Medal Table'!$C:$C,'Each Gender Events'!S$1,'Official Medal Table'!$E:$E,"Mixed")*'Medal values'!$B$3/2
+ COUNTIFS('Official Medal Table'!$I:$I,'Each Gender Events'!$A77,'Official Medal Table'!$C:$C,'Each Gender Events'!S$1,'Official Medal Table'!$E:$E,"Mixed")*'Medal values'!$B$3/2</f>
        <v>0</v>
      </c>
      <c r="T77">
        <f>COUNTIFS('Official Medal Table'!$F:$F,'Each Gender Events'!$A77,'Official Medal Table'!$C:$C,'Each Gender Events'!T$1,'Official Medal Table'!$E:$E,'Each Gender Events'!T$2)*'Medal values'!$B$1
+ COUNTIFS('Official Medal Table'!$G:$G,'Each Gender Events'!$A77,'Official Medal Table'!$C:$C,'Each Gender Events'!T$1,'Official Medal Table'!$E:$E,'Each Gender Events'!T$2)*'Medal values'!$B$2
+ COUNTIFS('Official Medal Table'!$H:$H,'Each Gender Events'!$A77,'Official Medal Table'!$C:$C,'Each Gender Events'!T$1,'Official Medal Table'!$E:$E,'Each Gender Events'!T$2)*'Medal values'!$B$3
+ COUNTIFS('Official Medal Table'!$I:$I,'Each Gender Events'!$A77,'Official Medal Table'!$C:$C,'Each Gender Events'!T$1,'Official Medal Table'!$E:$E,'Each Gender Events'!T$2)*'Medal values'!$B$3
+ COUNTIFS('Official Medal Table'!$F:$F,'Each Gender Events'!$A77,'Official Medal Table'!$C:$C,'Each Gender Events'!T$1,'Official Medal Table'!$E:$E,"Mixed")*'Medal values'!$B$1/2
+ COUNTIFS('Official Medal Table'!$G:$G,'Each Gender Events'!$A77,'Official Medal Table'!$C:$C,'Each Gender Events'!T$1,'Official Medal Table'!$E:$E,"Mixed")*'Medal values'!$B$2/2
+ COUNTIFS('Official Medal Table'!$H:$H,'Each Gender Events'!$A77,'Official Medal Table'!$C:$C,'Each Gender Events'!T$1,'Official Medal Table'!$E:$E,"Mixed")*'Medal values'!$B$3/2
+ COUNTIFS('Official Medal Table'!$I:$I,'Each Gender Events'!$A77,'Official Medal Table'!$C:$C,'Each Gender Events'!T$1,'Official Medal Table'!$E:$E,"Mixed")*'Medal values'!$B$3/2</f>
        <v>1</v>
      </c>
      <c r="U77">
        <f>COUNTIFS('Official Medal Table'!$F:$F,'Each Gender Events'!$A77,'Official Medal Table'!$C:$C,'Each Gender Events'!U$1,'Official Medal Table'!$E:$E,'Each Gender Events'!U$2)*'Medal values'!$B$1
+ COUNTIFS('Official Medal Table'!$G:$G,'Each Gender Events'!$A77,'Official Medal Table'!$C:$C,'Each Gender Events'!U$1,'Official Medal Table'!$E:$E,'Each Gender Events'!U$2)*'Medal values'!$B$2
+ COUNTIFS('Official Medal Table'!$H:$H,'Each Gender Events'!$A77,'Official Medal Table'!$C:$C,'Each Gender Events'!U$1,'Official Medal Table'!$E:$E,'Each Gender Events'!U$2)*'Medal values'!$B$3
+ COUNTIFS('Official Medal Table'!$I:$I,'Each Gender Events'!$A77,'Official Medal Table'!$C:$C,'Each Gender Events'!U$1,'Official Medal Table'!$E:$E,'Each Gender Events'!U$2)*'Medal values'!$B$3
+ COUNTIFS('Official Medal Table'!$F:$F,'Each Gender Events'!$A77,'Official Medal Table'!$C:$C,'Each Gender Events'!U$1,'Official Medal Table'!$E:$E,"Mixed")*'Medal values'!$B$1/2
+ COUNTIFS('Official Medal Table'!$G:$G,'Each Gender Events'!$A77,'Official Medal Table'!$C:$C,'Each Gender Events'!U$1,'Official Medal Table'!$E:$E,"Mixed")*'Medal values'!$B$2/2
+ COUNTIFS('Official Medal Table'!$H:$H,'Each Gender Events'!$A77,'Official Medal Table'!$C:$C,'Each Gender Events'!U$1,'Official Medal Table'!$E:$E,"Mixed")*'Medal values'!$B$3/2
+ COUNTIFS('Official Medal Table'!$I:$I,'Each Gender Events'!$A77,'Official Medal Table'!$C:$C,'Each Gender Events'!U$1,'Official Medal Table'!$E:$E,"Mixed")*'Medal values'!$B$3/2</f>
        <v>0</v>
      </c>
      <c r="V77">
        <f>COUNTIFS('Official Medal Table'!$F:$F,'Each Gender Events'!$A77,'Official Medal Table'!$C:$C,'Each Gender Events'!V$1,'Official Medal Table'!$E:$E,'Each Gender Events'!V$2)*'Medal values'!$B$1
+ COUNTIFS('Official Medal Table'!$G:$G,'Each Gender Events'!$A77,'Official Medal Table'!$C:$C,'Each Gender Events'!V$1,'Official Medal Table'!$E:$E,'Each Gender Events'!V$2)*'Medal values'!$B$2
+ COUNTIFS('Official Medal Table'!$H:$H,'Each Gender Events'!$A77,'Official Medal Table'!$C:$C,'Each Gender Events'!V$1,'Official Medal Table'!$E:$E,'Each Gender Events'!V$2)*'Medal values'!$B$3
+ COUNTIFS('Official Medal Table'!$I:$I,'Each Gender Events'!$A77,'Official Medal Table'!$C:$C,'Each Gender Events'!V$1,'Official Medal Table'!$E:$E,'Each Gender Events'!V$2)*'Medal values'!$B$3
+ COUNTIFS('Official Medal Table'!$F:$F,'Each Gender Events'!$A77,'Official Medal Table'!$C:$C,'Each Gender Events'!V$1,'Official Medal Table'!$E:$E,"Mixed")*'Medal values'!$B$1/2
+ COUNTIFS('Official Medal Table'!$G:$G,'Each Gender Events'!$A77,'Official Medal Table'!$C:$C,'Each Gender Events'!V$1,'Official Medal Table'!$E:$E,"Mixed")*'Medal values'!$B$2/2
+ COUNTIFS('Official Medal Table'!$H:$H,'Each Gender Events'!$A77,'Official Medal Table'!$C:$C,'Each Gender Events'!V$1,'Official Medal Table'!$E:$E,"Mixed")*'Medal values'!$B$3/2
+ COUNTIFS('Official Medal Table'!$I:$I,'Each Gender Events'!$A77,'Official Medal Table'!$C:$C,'Each Gender Events'!V$1,'Official Medal Table'!$E:$E,"Mixed")*'Medal values'!$B$3/2</f>
        <v>0</v>
      </c>
      <c r="W77">
        <f>COUNTIFS('Official Medal Table'!$F:$F,'Each Gender Events'!$A77,'Official Medal Table'!$C:$C,'Each Gender Events'!W$1,'Official Medal Table'!$E:$E,'Each Gender Events'!W$2)*'Medal values'!$B$1
+ COUNTIFS('Official Medal Table'!$G:$G,'Each Gender Events'!$A77,'Official Medal Table'!$C:$C,'Each Gender Events'!W$1,'Official Medal Table'!$E:$E,'Each Gender Events'!W$2)*'Medal values'!$B$2
+ COUNTIFS('Official Medal Table'!$H:$H,'Each Gender Events'!$A77,'Official Medal Table'!$C:$C,'Each Gender Events'!W$1,'Official Medal Table'!$E:$E,'Each Gender Events'!W$2)*'Medal values'!$B$3
+ COUNTIFS('Official Medal Table'!$I:$I,'Each Gender Events'!$A77,'Official Medal Table'!$C:$C,'Each Gender Events'!W$1,'Official Medal Table'!$E:$E,'Each Gender Events'!W$2)*'Medal values'!$B$3
+ COUNTIFS('Official Medal Table'!$F:$F,'Each Gender Events'!$A77,'Official Medal Table'!$C:$C,'Each Gender Events'!W$1,'Official Medal Table'!$E:$E,"Mixed")*'Medal values'!$B$1/2
+ COUNTIFS('Official Medal Table'!$G:$G,'Each Gender Events'!$A77,'Official Medal Table'!$C:$C,'Each Gender Events'!W$1,'Official Medal Table'!$E:$E,"Mixed")*'Medal values'!$B$2/2
+ COUNTIFS('Official Medal Table'!$H:$H,'Each Gender Events'!$A77,'Official Medal Table'!$C:$C,'Each Gender Events'!W$1,'Official Medal Table'!$E:$E,"Mixed")*'Medal values'!$B$3/2
+ COUNTIFS('Official Medal Table'!$I:$I,'Each Gender Events'!$A77,'Official Medal Table'!$C:$C,'Each Gender Events'!W$1,'Official Medal Table'!$E:$E,"Mixed")*'Medal values'!$B$3/2</f>
        <v>0</v>
      </c>
      <c r="X77">
        <f>COUNTIFS('Official Medal Table'!$F:$F,'Each Gender Events'!$A77,'Official Medal Table'!$C:$C,'Each Gender Events'!X$1,'Official Medal Table'!$E:$E,'Each Gender Events'!X$2)*'Medal values'!$B$1
+ COUNTIFS('Official Medal Table'!$G:$G,'Each Gender Events'!$A77,'Official Medal Table'!$C:$C,'Each Gender Events'!X$1,'Official Medal Table'!$E:$E,'Each Gender Events'!X$2)*'Medal values'!$B$2
+ COUNTIFS('Official Medal Table'!$H:$H,'Each Gender Events'!$A77,'Official Medal Table'!$C:$C,'Each Gender Events'!X$1,'Official Medal Table'!$E:$E,'Each Gender Events'!X$2)*'Medal values'!$B$3
+ COUNTIFS('Official Medal Table'!$I:$I,'Each Gender Events'!$A77,'Official Medal Table'!$C:$C,'Each Gender Events'!X$1,'Official Medal Table'!$E:$E,'Each Gender Events'!X$2)*'Medal values'!$B$3
+ COUNTIFS('Official Medal Table'!$F:$F,'Each Gender Events'!$A77,'Official Medal Table'!$C:$C,'Each Gender Events'!X$1,'Official Medal Table'!$E:$E,"Mixed")*'Medal values'!$B$1/2
+ COUNTIFS('Official Medal Table'!$G:$G,'Each Gender Events'!$A77,'Official Medal Table'!$C:$C,'Each Gender Events'!X$1,'Official Medal Table'!$E:$E,"Mixed")*'Medal values'!$B$2/2
+ COUNTIFS('Official Medal Table'!$H:$H,'Each Gender Events'!$A77,'Official Medal Table'!$C:$C,'Each Gender Events'!X$1,'Official Medal Table'!$E:$E,"Mixed")*'Medal values'!$B$3/2
+ COUNTIFS('Official Medal Table'!$I:$I,'Each Gender Events'!$A77,'Official Medal Table'!$C:$C,'Each Gender Events'!X$1,'Official Medal Table'!$E:$E,"Mixed")*'Medal values'!$B$3/2</f>
        <v>0</v>
      </c>
      <c r="Y77">
        <f>COUNTIFS('Official Medal Table'!$F:$F,'Each Gender Events'!$A77,'Official Medal Table'!$C:$C,'Each Gender Events'!Y$1,'Official Medal Table'!$E:$E,'Each Gender Events'!Y$2)*'Medal values'!$B$1
+ COUNTIFS('Official Medal Table'!$G:$G,'Each Gender Events'!$A77,'Official Medal Table'!$C:$C,'Each Gender Events'!Y$1,'Official Medal Table'!$E:$E,'Each Gender Events'!Y$2)*'Medal values'!$B$2
+ COUNTIFS('Official Medal Table'!$H:$H,'Each Gender Events'!$A77,'Official Medal Table'!$C:$C,'Each Gender Events'!Y$1,'Official Medal Table'!$E:$E,'Each Gender Events'!Y$2)*'Medal values'!$B$3
+ COUNTIFS('Official Medal Table'!$I:$I,'Each Gender Events'!$A77,'Official Medal Table'!$C:$C,'Each Gender Events'!Y$1,'Official Medal Table'!$E:$E,'Each Gender Events'!Y$2)*'Medal values'!$B$3
+ COUNTIFS('Official Medal Table'!$F:$F,'Each Gender Events'!$A77,'Official Medal Table'!$C:$C,'Each Gender Events'!Y$1,'Official Medal Table'!$E:$E,"Mixed")*'Medal values'!$B$1/2
+ COUNTIFS('Official Medal Table'!$G:$G,'Each Gender Events'!$A77,'Official Medal Table'!$C:$C,'Each Gender Events'!Y$1,'Official Medal Table'!$E:$E,"Mixed")*'Medal values'!$B$2/2
+ COUNTIFS('Official Medal Table'!$H:$H,'Each Gender Events'!$A77,'Official Medal Table'!$C:$C,'Each Gender Events'!Y$1,'Official Medal Table'!$E:$E,"Mixed")*'Medal values'!$B$3/2
+ COUNTIFS('Official Medal Table'!$I:$I,'Each Gender Events'!$A77,'Official Medal Table'!$C:$C,'Each Gender Events'!Y$1,'Official Medal Table'!$E:$E,"Mixed")*'Medal values'!$B$3/2</f>
        <v>0</v>
      </c>
      <c r="Z77">
        <f>COUNTIFS('Official Medal Table'!$F:$F,'Each Gender Events'!$A77,'Official Medal Table'!$C:$C,'Each Gender Events'!Z$1,'Official Medal Table'!$E:$E,'Each Gender Events'!Z$2)*'Medal values'!$B$1
+ COUNTIFS('Official Medal Table'!$G:$G,'Each Gender Events'!$A77,'Official Medal Table'!$C:$C,'Each Gender Events'!Z$1,'Official Medal Table'!$E:$E,'Each Gender Events'!Z$2)*'Medal values'!$B$2
+ COUNTIFS('Official Medal Table'!$H:$H,'Each Gender Events'!$A77,'Official Medal Table'!$C:$C,'Each Gender Events'!Z$1,'Official Medal Table'!$E:$E,'Each Gender Events'!Z$2)*'Medal values'!$B$3
+ COUNTIFS('Official Medal Table'!$I:$I,'Each Gender Events'!$A77,'Official Medal Table'!$C:$C,'Each Gender Events'!Z$1,'Official Medal Table'!$E:$E,'Each Gender Events'!Z$2)*'Medal values'!$B$3
+ COUNTIFS('Official Medal Table'!$F:$F,'Each Gender Events'!$A77,'Official Medal Table'!$C:$C,'Each Gender Events'!Z$1,'Official Medal Table'!$E:$E,"Mixed")*'Medal values'!$B$1/2
+ COUNTIFS('Official Medal Table'!$G:$G,'Each Gender Events'!$A77,'Official Medal Table'!$C:$C,'Each Gender Events'!Z$1,'Official Medal Table'!$E:$E,"Mixed")*'Medal values'!$B$2/2
+ COUNTIFS('Official Medal Table'!$H:$H,'Each Gender Events'!$A77,'Official Medal Table'!$C:$C,'Each Gender Events'!Z$1,'Official Medal Table'!$E:$E,"Mixed")*'Medal values'!$B$3/2
+ COUNTIFS('Official Medal Table'!$I:$I,'Each Gender Events'!$A77,'Official Medal Table'!$C:$C,'Each Gender Events'!Z$1,'Official Medal Table'!$E:$E,"Mixed")*'Medal values'!$B$3/2</f>
        <v>0</v>
      </c>
      <c r="AA77">
        <f>COUNTIFS('Official Medal Table'!$F:$F,'Each Gender Events'!$A77,'Official Medal Table'!$C:$C,'Each Gender Events'!AA$1,'Official Medal Table'!$E:$E,'Each Gender Events'!AA$2)*'Medal values'!$B$1
+ COUNTIFS('Official Medal Table'!$G:$G,'Each Gender Events'!$A77,'Official Medal Table'!$C:$C,'Each Gender Events'!AA$1,'Official Medal Table'!$E:$E,'Each Gender Events'!AA$2)*'Medal values'!$B$2
+ COUNTIFS('Official Medal Table'!$H:$H,'Each Gender Events'!$A77,'Official Medal Table'!$C:$C,'Each Gender Events'!AA$1,'Official Medal Table'!$E:$E,'Each Gender Events'!AA$2)*'Medal values'!$B$3
+ COUNTIFS('Official Medal Table'!$I:$I,'Each Gender Events'!$A77,'Official Medal Table'!$C:$C,'Each Gender Events'!AA$1,'Official Medal Table'!$E:$E,'Each Gender Events'!AA$2)*'Medal values'!$B$3
+ COUNTIFS('Official Medal Table'!$F:$F,'Each Gender Events'!$A77,'Official Medal Table'!$C:$C,'Each Gender Events'!AA$1,'Official Medal Table'!$E:$E,"Mixed")*'Medal values'!$B$1/2
+ COUNTIFS('Official Medal Table'!$G:$G,'Each Gender Events'!$A77,'Official Medal Table'!$C:$C,'Each Gender Events'!AA$1,'Official Medal Table'!$E:$E,"Mixed")*'Medal values'!$B$2/2
+ COUNTIFS('Official Medal Table'!$H:$H,'Each Gender Events'!$A77,'Official Medal Table'!$C:$C,'Each Gender Events'!AA$1,'Official Medal Table'!$E:$E,"Mixed")*'Medal values'!$B$3/2
+ COUNTIFS('Official Medal Table'!$I:$I,'Each Gender Events'!$A77,'Official Medal Table'!$C:$C,'Each Gender Events'!AA$1,'Official Medal Table'!$E:$E,"Mixed")*'Medal values'!$B$3/2</f>
        <v>0</v>
      </c>
      <c r="AB77">
        <f>COUNTIFS('Official Medal Table'!$F:$F,'Each Gender Events'!$A77,'Official Medal Table'!$C:$C,'Each Gender Events'!AB$1,'Official Medal Table'!$E:$E,'Each Gender Events'!AB$2)*'Medal values'!$B$1
+ COUNTIFS('Official Medal Table'!$G:$G,'Each Gender Events'!$A77,'Official Medal Table'!$C:$C,'Each Gender Events'!AB$1,'Official Medal Table'!$E:$E,'Each Gender Events'!AB$2)*'Medal values'!$B$2
+ COUNTIFS('Official Medal Table'!$H:$H,'Each Gender Events'!$A77,'Official Medal Table'!$C:$C,'Each Gender Events'!AB$1,'Official Medal Table'!$E:$E,'Each Gender Events'!AB$2)*'Medal values'!$B$3
+ COUNTIFS('Official Medal Table'!$I:$I,'Each Gender Events'!$A77,'Official Medal Table'!$C:$C,'Each Gender Events'!AB$1,'Official Medal Table'!$E:$E,'Each Gender Events'!AB$2)*'Medal values'!$B$3
+ COUNTIFS('Official Medal Table'!$F:$F,'Each Gender Events'!$A77,'Official Medal Table'!$C:$C,'Each Gender Events'!AB$1,'Official Medal Table'!$E:$E,"Mixed")*'Medal values'!$B$1/2
+ COUNTIFS('Official Medal Table'!$G:$G,'Each Gender Events'!$A77,'Official Medal Table'!$C:$C,'Each Gender Events'!AB$1,'Official Medal Table'!$E:$E,"Mixed")*'Medal values'!$B$2/2
+ COUNTIFS('Official Medal Table'!$H:$H,'Each Gender Events'!$A77,'Official Medal Table'!$C:$C,'Each Gender Events'!AB$1,'Official Medal Table'!$E:$E,"Mixed")*'Medal values'!$B$3/2
+ COUNTIFS('Official Medal Table'!$I:$I,'Each Gender Events'!$A77,'Official Medal Table'!$C:$C,'Each Gender Events'!AB$1,'Official Medal Table'!$E:$E,"Mixed")*'Medal values'!$B$3/2</f>
        <v>0</v>
      </c>
      <c r="AC77">
        <f>COUNTIFS('Official Medal Table'!$F:$F,'Each Gender Events'!$A77,'Official Medal Table'!$C:$C,'Each Gender Events'!AC$1,'Official Medal Table'!$E:$E,'Each Gender Events'!AC$2)*'Medal values'!$B$1
+ COUNTIFS('Official Medal Table'!$G:$G,'Each Gender Events'!$A77,'Official Medal Table'!$C:$C,'Each Gender Events'!AC$1,'Official Medal Table'!$E:$E,'Each Gender Events'!AC$2)*'Medal values'!$B$2
+ COUNTIFS('Official Medal Table'!$H:$H,'Each Gender Events'!$A77,'Official Medal Table'!$C:$C,'Each Gender Events'!AC$1,'Official Medal Table'!$E:$E,'Each Gender Events'!AC$2)*'Medal values'!$B$3
+ COUNTIFS('Official Medal Table'!$I:$I,'Each Gender Events'!$A77,'Official Medal Table'!$C:$C,'Each Gender Events'!AC$1,'Official Medal Table'!$E:$E,'Each Gender Events'!AC$2)*'Medal values'!$B$3
+ COUNTIFS('Official Medal Table'!$F:$F,'Each Gender Events'!$A77,'Official Medal Table'!$C:$C,'Each Gender Events'!AC$1,'Official Medal Table'!$E:$E,"Mixed")*'Medal values'!$B$1/2
+ COUNTIFS('Official Medal Table'!$G:$G,'Each Gender Events'!$A77,'Official Medal Table'!$C:$C,'Each Gender Events'!AC$1,'Official Medal Table'!$E:$E,"Mixed")*'Medal values'!$B$2/2
+ COUNTIFS('Official Medal Table'!$H:$H,'Each Gender Events'!$A77,'Official Medal Table'!$C:$C,'Each Gender Events'!AC$1,'Official Medal Table'!$E:$E,"Mixed")*'Medal values'!$B$3/2
+ COUNTIFS('Official Medal Table'!$I:$I,'Each Gender Events'!$A77,'Official Medal Table'!$C:$C,'Each Gender Events'!AC$1,'Official Medal Table'!$E:$E,"Mixed")*'Medal values'!$B$3/2</f>
        <v>0</v>
      </c>
      <c r="AD77">
        <f>COUNTIFS('Official Medal Table'!$F:$F,'Each Gender Events'!$A77,'Official Medal Table'!$C:$C,'Each Gender Events'!AD$1,'Official Medal Table'!$E:$E,'Each Gender Events'!AD$2)*'Medal values'!$B$1
+ COUNTIFS('Official Medal Table'!$G:$G,'Each Gender Events'!$A77,'Official Medal Table'!$C:$C,'Each Gender Events'!AD$1,'Official Medal Table'!$E:$E,'Each Gender Events'!AD$2)*'Medal values'!$B$2
+ COUNTIFS('Official Medal Table'!$H:$H,'Each Gender Events'!$A77,'Official Medal Table'!$C:$C,'Each Gender Events'!AD$1,'Official Medal Table'!$E:$E,'Each Gender Events'!AD$2)*'Medal values'!$B$3
+ COUNTIFS('Official Medal Table'!$I:$I,'Each Gender Events'!$A77,'Official Medal Table'!$C:$C,'Each Gender Events'!AD$1,'Official Medal Table'!$E:$E,'Each Gender Events'!AD$2)*'Medal values'!$B$3
+ COUNTIFS('Official Medal Table'!$F:$F,'Each Gender Events'!$A77,'Official Medal Table'!$C:$C,'Each Gender Events'!AD$1,'Official Medal Table'!$E:$E,"Mixed")*'Medal values'!$B$1/2
+ COUNTIFS('Official Medal Table'!$G:$G,'Each Gender Events'!$A77,'Official Medal Table'!$C:$C,'Each Gender Events'!AD$1,'Official Medal Table'!$E:$E,"Mixed")*'Medal values'!$B$2/2
+ COUNTIFS('Official Medal Table'!$H:$H,'Each Gender Events'!$A77,'Official Medal Table'!$C:$C,'Each Gender Events'!AD$1,'Official Medal Table'!$E:$E,"Mixed")*'Medal values'!$B$3/2
+ COUNTIFS('Official Medal Table'!$I:$I,'Each Gender Events'!$A77,'Official Medal Table'!$C:$C,'Each Gender Events'!AD$1,'Official Medal Table'!$E:$E,"Mixed")*'Medal values'!$B$3/2</f>
        <v>0</v>
      </c>
      <c r="AE77">
        <f>COUNTIFS('Official Medal Table'!$F:$F,'Each Gender Events'!$A77,'Official Medal Table'!$C:$C,'Each Gender Events'!AE$1,'Official Medal Table'!$E:$E,'Each Gender Events'!AE$2)*'Medal values'!$B$1
+ COUNTIFS('Official Medal Table'!$G:$G,'Each Gender Events'!$A77,'Official Medal Table'!$C:$C,'Each Gender Events'!AE$1,'Official Medal Table'!$E:$E,'Each Gender Events'!AE$2)*'Medal values'!$B$2
+ COUNTIFS('Official Medal Table'!$H:$H,'Each Gender Events'!$A77,'Official Medal Table'!$C:$C,'Each Gender Events'!AE$1,'Official Medal Table'!$E:$E,'Each Gender Events'!AE$2)*'Medal values'!$B$3
+ COUNTIFS('Official Medal Table'!$I:$I,'Each Gender Events'!$A77,'Official Medal Table'!$C:$C,'Each Gender Events'!AE$1,'Official Medal Table'!$E:$E,'Each Gender Events'!AE$2)*'Medal values'!$B$3
+ COUNTIFS('Official Medal Table'!$F:$F,'Each Gender Events'!$A77,'Official Medal Table'!$C:$C,'Each Gender Events'!AE$1,'Official Medal Table'!$E:$E,"Mixed")*'Medal values'!$B$1/2
+ COUNTIFS('Official Medal Table'!$G:$G,'Each Gender Events'!$A77,'Official Medal Table'!$C:$C,'Each Gender Events'!AE$1,'Official Medal Table'!$E:$E,"Mixed")*'Medal values'!$B$2/2
+ COUNTIFS('Official Medal Table'!$H:$H,'Each Gender Events'!$A77,'Official Medal Table'!$C:$C,'Each Gender Events'!AE$1,'Official Medal Table'!$E:$E,"Mixed")*'Medal values'!$B$3/2
+ COUNTIFS('Official Medal Table'!$I:$I,'Each Gender Events'!$A77,'Official Medal Table'!$C:$C,'Each Gender Events'!AE$1,'Official Medal Table'!$E:$E,"Mixed")*'Medal values'!$B$3/2</f>
        <v>0</v>
      </c>
      <c r="AF77">
        <f>COUNTIFS('Official Medal Table'!$F:$F,'Each Gender Events'!$A77,'Official Medal Table'!$C:$C,'Each Gender Events'!AF$1,'Official Medal Table'!$E:$E,'Each Gender Events'!AF$2)*'Medal values'!$B$1
+ COUNTIFS('Official Medal Table'!$G:$G,'Each Gender Events'!$A77,'Official Medal Table'!$C:$C,'Each Gender Events'!AF$1,'Official Medal Table'!$E:$E,'Each Gender Events'!AF$2)*'Medal values'!$B$2
+ COUNTIFS('Official Medal Table'!$H:$H,'Each Gender Events'!$A77,'Official Medal Table'!$C:$C,'Each Gender Events'!AF$1,'Official Medal Table'!$E:$E,'Each Gender Events'!AF$2)*'Medal values'!$B$3
+ COUNTIFS('Official Medal Table'!$I:$I,'Each Gender Events'!$A77,'Official Medal Table'!$C:$C,'Each Gender Events'!AF$1,'Official Medal Table'!$E:$E,'Each Gender Events'!AF$2)*'Medal values'!$B$3
+ COUNTIFS('Official Medal Table'!$F:$F,'Each Gender Events'!$A77,'Official Medal Table'!$C:$C,'Each Gender Events'!AF$1,'Official Medal Table'!$E:$E,"Mixed")*'Medal values'!$B$1/2
+ COUNTIFS('Official Medal Table'!$G:$G,'Each Gender Events'!$A77,'Official Medal Table'!$C:$C,'Each Gender Events'!AF$1,'Official Medal Table'!$E:$E,"Mixed")*'Medal values'!$B$2/2
+ COUNTIFS('Official Medal Table'!$H:$H,'Each Gender Events'!$A77,'Official Medal Table'!$C:$C,'Each Gender Events'!AF$1,'Official Medal Table'!$E:$E,"Mixed")*'Medal values'!$B$3/2
+ COUNTIFS('Official Medal Table'!$I:$I,'Each Gender Events'!$A77,'Official Medal Table'!$C:$C,'Each Gender Events'!AF$1,'Official Medal Table'!$E:$E,"Mixed")*'Medal values'!$B$3/2</f>
        <v>0</v>
      </c>
      <c r="AG77">
        <f>COUNTIFS('Official Medal Table'!$F:$F,'Each Gender Events'!$A77,'Official Medal Table'!$C:$C,'Each Gender Events'!AG$1,'Official Medal Table'!$E:$E,'Each Gender Events'!AG$2)*'Medal values'!$B$1
+ COUNTIFS('Official Medal Table'!$G:$G,'Each Gender Events'!$A77,'Official Medal Table'!$C:$C,'Each Gender Events'!AG$1,'Official Medal Table'!$E:$E,'Each Gender Events'!AG$2)*'Medal values'!$B$2
+ COUNTIFS('Official Medal Table'!$H:$H,'Each Gender Events'!$A77,'Official Medal Table'!$C:$C,'Each Gender Events'!AG$1,'Official Medal Table'!$E:$E,'Each Gender Events'!AG$2)*'Medal values'!$B$3
+ COUNTIFS('Official Medal Table'!$I:$I,'Each Gender Events'!$A77,'Official Medal Table'!$C:$C,'Each Gender Events'!AG$1,'Official Medal Table'!$E:$E,'Each Gender Events'!AG$2)*'Medal values'!$B$3
+ COUNTIFS('Official Medal Table'!$F:$F,'Each Gender Events'!$A77,'Official Medal Table'!$C:$C,'Each Gender Events'!AG$1,'Official Medal Table'!$E:$E,"Mixed")*'Medal values'!$B$1/2
+ COUNTIFS('Official Medal Table'!$G:$G,'Each Gender Events'!$A77,'Official Medal Table'!$C:$C,'Each Gender Events'!AG$1,'Official Medal Table'!$E:$E,"Mixed")*'Medal values'!$B$2/2
+ COUNTIFS('Official Medal Table'!$H:$H,'Each Gender Events'!$A77,'Official Medal Table'!$C:$C,'Each Gender Events'!AG$1,'Official Medal Table'!$E:$E,"Mixed")*'Medal values'!$B$3/2
+ COUNTIFS('Official Medal Table'!$I:$I,'Each Gender Events'!$A77,'Official Medal Table'!$C:$C,'Each Gender Events'!AG$1,'Official Medal Table'!$E:$E,"Mixed")*'Medal values'!$B$3/2</f>
        <v>0</v>
      </c>
      <c r="AH77">
        <f>COUNTIFS('Official Medal Table'!$F:$F,'Each Gender Events'!$A77,'Official Medal Table'!$C:$C,'Each Gender Events'!AH$1,'Official Medal Table'!$E:$E,'Each Gender Events'!AH$2)*'Medal values'!$B$1
+ COUNTIFS('Official Medal Table'!$G:$G,'Each Gender Events'!$A77,'Official Medal Table'!$C:$C,'Each Gender Events'!AH$1,'Official Medal Table'!$E:$E,'Each Gender Events'!AH$2)*'Medal values'!$B$2
+ COUNTIFS('Official Medal Table'!$H:$H,'Each Gender Events'!$A77,'Official Medal Table'!$C:$C,'Each Gender Events'!AH$1,'Official Medal Table'!$E:$E,'Each Gender Events'!AH$2)*'Medal values'!$B$3
+ COUNTIFS('Official Medal Table'!$I:$I,'Each Gender Events'!$A77,'Official Medal Table'!$C:$C,'Each Gender Events'!AH$1,'Official Medal Table'!$E:$E,'Each Gender Events'!AH$2)*'Medal values'!$B$3
+ COUNTIFS('Official Medal Table'!$F:$F,'Each Gender Events'!$A77,'Official Medal Table'!$C:$C,'Each Gender Events'!AH$1,'Official Medal Table'!$E:$E,"Mixed")*'Medal values'!$B$1/2
+ COUNTIFS('Official Medal Table'!$G:$G,'Each Gender Events'!$A77,'Official Medal Table'!$C:$C,'Each Gender Events'!AH$1,'Official Medal Table'!$E:$E,"Mixed")*'Medal values'!$B$2/2
+ COUNTIFS('Official Medal Table'!$H:$H,'Each Gender Events'!$A77,'Official Medal Table'!$C:$C,'Each Gender Events'!AH$1,'Official Medal Table'!$E:$E,"Mixed")*'Medal values'!$B$3/2
+ COUNTIFS('Official Medal Table'!$I:$I,'Each Gender Events'!$A77,'Official Medal Table'!$C:$C,'Each Gender Events'!AH$1,'Official Medal Table'!$E:$E,"Mixed")*'Medal values'!$B$3/2</f>
        <v>0</v>
      </c>
      <c r="AI77">
        <f>COUNTIFS('Official Medal Table'!$F:$F,'Each Gender Events'!$A77,'Official Medal Table'!$C:$C,'Each Gender Events'!AI$1,'Official Medal Table'!$E:$E,'Each Gender Events'!AI$2)*'Medal values'!$B$1
+ COUNTIFS('Official Medal Table'!$G:$G,'Each Gender Events'!$A77,'Official Medal Table'!$C:$C,'Each Gender Events'!AI$1,'Official Medal Table'!$E:$E,'Each Gender Events'!AI$2)*'Medal values'!$B$2
+ COUNTIFS('Official Medal Table'!$H:$H,'Each Gender Events'!$A77,'Official Medal Table'!$C:$C,'Each Gender Events'!AI$1,'Official Medal Table'!$E:$E,'Each Gender Events'!AI$2)*'Medal values'!$B$3
+ COUNTIFS('Official Medal Table'!$I:$I,'Each Gender Events'!$A77,'Official Medal Table'!$C:$C,'Each Gender Events'!AI$1,'Official Medal Table'!$E:$E,'Each Gender Events'!AI$2)*'Medal values'!$B$3
+ COUNTIFS('Official Medal Table'!$F:$F,'Each Gender Events'!$A77,'Official Medal Table'!$C:$C,'Each Gender Events'!AI$1,'Official Medal Table'!$E:$E,"Mixed")*'Medal values'!$B$1/2
+ COUNTIFS('Official Medal Table'!$G:$G,'Each Gender Events'!$A77,'Official Medal Table'!$C:$C,'Each Gender Events'!AI$1,'Official Medal Table'!$E:$E,"Mixed")*'Medal values'!$B$2/2
+ COUNTIFS('Official Medal Table'!$H:$H,'Each Gender Events'!$A77,'Official Medal Table'!$C:$C,'Each Gender Events'!AI$1,'Official Medal Table'!$E:$E,"Mixed")*'Medal values'!$B$3/2
+ COUNTIFS('Official Medal Table'!$I:$I,'Each Gender Events'!$A77,'Official Medal Table'!$C:$C,'Each Gender Events'!AI$1,'Official Medal Table'!$E:$E,"Mixed")*'Medal values'!$B$3/2</f>
        <v>0</v>
      </c>
      <c r="AJ77">
        <f>COUNTIFS('Official Medal Table'!$F:$F,'Each Gender Events'!$A77,'Official Medal Table'!$C:$C,'Each Gender Events'!AJ$1,'Official Medal Table'!$E:$E,'Each Gender Events'!AJ$2)*'Medal values'!$B$1
+ COUNTIFS('Official Medal Table'!$G:$G,'Each Gender Events'!$A77,'Official Medal Table'!$C:$C,'Each Gender Events'!AJ$1,'Official Medal Table'!$E:$E,'Each Gender Events'!AJ$2)*'Medal values'!$B$2
+ COUNTIFS('Official Medal Table'!$H:$H,'Each Gender Events'!$A77,'Official Medal Table'!$C:$C,'Each Gender Events'!AJ$1,'Official Medal Table'!$E:$E,'Each Gender Events'!AJ$2)*'Medal values'!$B$3
+ COUNTIFS('Official Medal Table'!$I:$I,'Each Gender Events'!$A77,'Official Medal Table'!$C:$C,'Each Gender Events'!AJ$1,'Official Medal Table'!$E:$E,'Each Gender Events'!AJ$2)*'Medal values'!$B$3
+ COUNTIFS('Official Medal Table'!$F:$F,'Each Gender Events'!$A77,'Official Medal Table'!$C:$C,'Each Gender Events'!AJ$1,'Official Medal Table'!$E:$E,"Mixed")*'Medal values'!$B$1/2
+ COUNTIFS('Official Medal Table'!$G:$G,'Each Gender Events'!$A77,'Official Medal Table'!$C:$C,'Each Gender Events'!AJ$1,'Official Medal Table'!$E:$E,"Mixed")*'Medal values'!$B$2/2
+ COUNTIFS('Official Medal Table'!$H:$H,'Each Gender Events'!$A77,'Official Medal Table'!$C:$C,'Each Gender Events'!AJ$1,'Official Medal Table'!$E:$E,"Mixed")*'Medal values'!$B$3/2
+ COUNTIFS('Official Medal Table'!$I:$I,'Each Gender Events'!$A77,'Official Medal Table'!$C:$C,'Each Gender Events'!AJ$1,'Official Medal Table'!$E:$E,"Mixed")*'Medal values'!$B$3/2</f>
        <v>0</v>
      </c>
      <c r="AK77">
        <f>COUNTIFS('Official Medal Table'!$F:$F,'Each Gender Events'!$A77,'Official Medal Table'!$C:$C,'Each Gender Events'!AK$1,'Official Medal Table'!$E:$E,'Each Gender Events'!AK$2)*'Medal values'!$B$1
+ COUNTIFS('Official Medal Table'!$G:$G,'Each Gender Events'!$A77,'Official Medal Table'!$C:$C,'Each Gender Events'!AK$1,'Official Medal Table'!$E:$E,'Each Gender Events'!AK$2)*'Medal values'!$B$2
+ COUNTIFS('Official Medal Table'!$H:$H,'Each Gender Events'!$A77,'Official Medal Table'!$C:$C,'Each Gender Events'!AK$1,'Official Medal Table'!$E:$E,'Each Gender Events'!AK$2)*'Medal values'!$B$3
+ COUNTIFS('Official Medal Table'!$I:$I,'Each Gender Events'!$A77,'Official Medal Table'!$C:$C,'Each Gender Events'!AK$1,'Official Medal Table'!$E:$E,'Each Gender Events'!AK$2)*'Medal values'!$B$3
+ COUNTIFS('Official Medal Table'!$F:$F,'Each Gender Events'!$A77,'Official Medal Table'!$C:$C,'Each Gender Events'!AK$1,'Official Medal Table'!$E:$E,"Mixed")*'Medal values'!$B$1/2
+ COUNTIFS('Official Medal Table'!$G:$G,'Each Gender Events'!$A77,'Official Medal Table'!$C:$C,'Each Gender Events'!AK$1,'Official Medal Table'!$E:$E,"Mixed")*'Medal values'!$B$2/2
+ COUNTIFS('Official Medal Table'!$H:$H,'Each Gender Events'!$A77,'Official Medal Table'!$C:$C,'Each Gender Events'!AK$1,'Official Medal Table'!$E:$E,"Mixed")*'Medal values'!$B$3/2
+ COUNTIFS('Official Medal Table'!$I:$I,'Each Gender Events'!$A77,'Official Medal Table'!$C:$C,'Each Gender Events'!AK$1,'Official Medal Table'!$E:$E,"Mixed")*'Medal values'!$B$3/2</f>
        <v>0</v>
      </c>
      <c r="AL77">
        <f>COUNTIFS('Official Medal Table'!$F:$F,'Each Gender Events'!$A77,'Official Medal Table'!$C:$C,'Each Gender Events'!AL$1,'Official Medal Table'!$E:$E,'Each Gender Events'!AL$2)*'Medal values'!$B$1
+ COUNTIFS('Official Medal Table'!$G:$G,'Each Gender Events'!$A77,'Official Medal Table'!$C:$C,'Each Gender Events'!AL$1,'Official Medal Table'!$E:$E,'Each Gender Events'!AL$2)*'Medal values'!$B$2
+ COUNTIFS('Official Medal Table'!$H:$H,'Each Gender Events'!$A77,'Official Medal Table'!$C:$C,'Each Gender Events'!AL$1,'Official Medal Table'!$E:$E,'Each Gender Events'!AL$2)*'Medal values'!$B$3
+ COUNTIFS('Official Medal Table'!$I:$I,'Each Gender Events'!$A77,'Official Medal Table'!$C:$C,'Each Gender Events'!AL$1,'Official Medal Table'!$E:$E,'Each Gender Events'!AL$2)*'Medal values'!$B$3
+ COUNTIFS('Official Medal Table'!$F:$F,'Each Gender Events'!$A77,'Official Medal Table'!$C:$C,'Each Gender Events'!AL$1,'Official Medal Table'!$E:$E,"Mixed")*'Medal values'!$B$1/2
+ COUNTIFS('Official Medal Table'!$G:$G,'Each Gender Events'!$A77,'Official Medal Table'!$C:$C,'Each Gender Events'!AL$1,'Official Medal Table'!$E:$E,"Mixed")*'Medal values'!$B$2/2
+ COUNTIFS('Official Medal Table'!$H:$H,'Each Gender Events'!$A77,'Official Medal Table'!$C:$C,'Each Gender Events'!AL$1,'Official Medal Table'!$E:$E,"Mixed")*'Medal values'!$B$3/2
+ COUNTIFS('Official Medal Table'!$I:$I,'Each Gender Events'!$A77,'Official Medal Table'!$C:$C,'Each Gender Events'!AL$1,'Official Medal Table'!$E:$E,"Mixed")*'Medal values'!$B$3/2</f>
        <v>0</v>
      </c>
      <c r="AM77">
        <f>COUNTIFS('Official Medal Table'!$F:$F,'Each Gender Events'!$A77,'Official Medal Table'!$C:$C,'Each Gender Events'!AM$1,'Official Medal Table'!$E:$E,'Each Gender Events'!AM$2)*'Medal values'!$B$1
+ COUNTIFS('Official Medal Table'!$G:$G,'Each Gender Events'!$A77,'Official Medal Table'!$C:$C,'Each Gender Events'!AM$1,'Official Medal Table'!$E:$E,'Each Gender Events'!AM$2)*'Medal values'!$B$2
+ COUNTIFS('Official Medal Table'!$H:$H,'Each Gender Events'!$A77,'Official Medal Table'!$C:$C,'Each Gender Events'!AM$1,'Official Medal Table'!$E:$E,'Each Gender Events'!AM$2)*'Medal values'!$B$3
+ COUNTIFS('Official Medal Table'!$I:$I,'Each Gender Events'!$A77,'Official Medal Table'!$C:$C,'Each Gender Events'!AM$1,'Official Medal Table'!$E:$E,'Each Gender Events'!AM$2)*'Medal values'!$B$3
+ COUNTIFS('Official Medal Table'!$F:$F,'Each Gender Events'!$A77,'Official Medal Table'!$C:$C,'Each Gender Events'!AM$1,'Official Medal Table'!$E:$E,"Mixed")*'Medal values'!$B$1/2
+ COUNTIFS('Official Medal Table'!$G:$G,'Each Gender Events'!$A77,'Official Medal Table'!$C:$C,'Each Gender Events'!AM$1,'Official Medal Table'!$E:$E,"Mixed")*'Medal values'!$B$2/2
+ COUNTIFS('Official Medal Table'!$H:$H,'Each Gender Events'!$A77,'Official Medal Table'!$C:$C,'Each Gender Events'!AM$1,'Official Medal Table'!$E:$E,"Mixed")*'Medal values'!$B$3/2
+ COUNTIFS('Official Medal Table'!$I:$I,'Each Gender Events'!$A77,'Official Medal Table'!$C:$C,'Each Gender Events'!AM$1,'Official Medal Table'!$E:$E,"Mixed")*'Medal values'!$B$3/2</f>
        <v>0</v>
      </c>
      <c r="AN77">
        <f>COUNTIFS('Official Medal Table'!$F:$F,'Each Gender Events'!$A77,'Official Medal Table'!$C:$C,'Each Gender Events'!AN$1,'Official Medal Table'!$E:$E,'Each Gender Events'!AN$2)*'Medal values'!$B$1
+ COUNTIFS('Official Medal Table'!$G:$G,'Each Gender Events'!$A77,'Official Medal Table'!$C:$C,'Each Gender Events'!AN$1,'Official Medal Table'!$E:$E,'Each Gender Events'!AN$2)*'Medal values'!$B$2
+ COUNTIFS('Official Medal Table'!$H:$H,'Each Gender Events'!$A77,'Official Medal Table'!$C:$C,'Each Gender Events'!AN$1,'Official Medal Table'!$E:$E,'Each Gender Events'!AN$2)*'Medal values'!$B$3
+ COUNTIFS('Official Medal Table'!$I:$I,'Each Gender Events'!$A77,'Official Medal Table'!$C:$C,'Each Gender Events'!AN$1,'Official Medal Table'!$E:$E,'Each Gender Events'!AN$2)*'Medal values'!$B$3
+ COUNTIFS('Official Medal Table'!$F:$F,'Each Gender Events'!$A77,'Official Medal Table'!$C:$C,'Each Gender Events'!AN$1,'Official Medal Table'!$E:$E,"Mixed")*'Medal values'!$B$1/2
+ COUNTIFS('Official Medal Table'!$G:$G,'Each Gender Events'!$A77,'Official Medal Table'!$C:$C,'Each Gender Events'!AN$1,'Official Medal Table'!$E:$E,"Mixed")*'Medal values'!$B$2/2
+ COUNTIFS('Official Medal Table'!$H:$H,'Each Gender Events'!$A77,'Official Medal Table'!$C:$C,'Each Gender Events'!AN$1,'Official Medal Table'!$E:$E,"Mixed")*'Medal values'!$B$3/2
+ COUNTIFS('Official Medal Table'!$I:$I,'Each Gender Events'!$A77,'Official Medal Table'!$C:$C,'Each Gender Events'!AN$1,'Official Medal Table'!$E:$E,"Mixed")*'Medal values'!$B$3/2</f>
        <v>0</v>
      </c>
      <c r="AO77">
        <f>COUNTIFS('Official Medal Table'!$F:$F,'Each Gender Events'!$A77,'Official Medal Table'!$C:$C,'Each Gender Events'!AO$1,'Official Medal Table'!$E:$E,'Each Gender Events'!AO$2)*'Medal values'!$B$1
+ COUNTIFS('Official Medal Table'!$G:$G,'Each Gender Events'!$A77,'Official Medal Table'!$C:$C,'Each Gender Events'!AO$1,'Official Medal Table'!$E:$E,'Each Gender Events'!AO$2)*'Medal values'!$B$2
+ COUNTIFS('Official Medal Table'!$H:$H,'Each Gender Events'!$A77,'Official Medal Table'!$C:$C,'Each Gender Events'!AO$1,'Official Medal Table'!$E:$E,'Each Gender Events'!AO$2)*'Medal values'!$B$3
+ COUNTIFS('Official Medal Table'!$I:$I,'Each Gender Events'!$A77,'Official Medal Table'!$C:$C,'Each Gender Events'!AO$1,'Official Medal Table'!$E:$E,'Each Gender Events'!AO$2)*'Medal values'!$B$3
+ COUNTIFS('Official Medal Table'!$F:$F,'Each Gender Events'!$A77,'Official Medal Table'!$C:$C,'Each Gender Events'!AO$1,'Official Medal Table'!$E:$E,"Mixed")*'Medal values'!$B$1/2
+ COUNTIFS('Official Medal Table'!$G:$G,'Each Gender Events'!$A77,'Official Medal Table'!$C:$C,'Each Gender Events'!AO$1,'Official Medal Table'!$E:$E,"Mixed")*'Medal values'!$B$2/2
+ COUNTIFS('Official Medal Table'!$H:$H,'Each Gender Events'!$A77,'Official Medal Table'!$C:$C,'Each Gender Events'!AO$1,'Official Medal Table'!$E:$E,"Mixed")*'Medal values'!$B$3/2
+ COUNTIFS('Official Medal Table'!$I:$I,'Each Gender Events'!$A77,'Official Medal Table'!$C:$C,'Each Gender Events'!AO$1,'Official Medal Table'!$E:$E,"Mixed")*'Medal values'!$B$3/2</f>
        <v>0</v>
      </c>
      <c r="AP77">
        <f>COUNTIFS('Official Medal Table'!$F:$F,'Each Gender Events'!$A77,'Official Medal Table'!$C:$C,'Each Gender Events'!AP$1,'Official Medal Table'!$E:$E,'Each Gender Events'!AP$2)*'Medal values'!$B$1
+ COUNTIFS('Official Medal Table'!$G:$G,'Each Gender Events'!$A77,'Official Medal Table'!$C:$C,'Each Gender Events'!AP$1,'Official Medal Table'!$E:$E,'Each Gender Events'!AP$2)*'Medal values'!$B$2
+ COUNTIFS('Official Medal Table'!$H:$H,'Each Gender Events'!$A77,'Official Medal Table'!$C:$C,'Each Gender Events'!AP$1,'Official Medal Table'!$E:$E,'Each Gender Events'!AP$2)*'Medal values'!$B$3
+ COUNTIFS('Official Medal Table'!$I:$I,'Each Gender Events'!$A77,'Official Medal Table'!$C:$C,'Each Gender Events'!AP$1,'Official Medal Table'!$E:$E,'Each Gender Events'!AP$2)*'Medal values'!$B$3
+ COUNTIFS('Official Medal Table'!$F:$F,'Each Gender Events'!$A77,'Official Medal Table'!$C:$C,'Each Gender Events'!AP$1,'Official Medal Table'!$E:$E,"Mixed")*'Medal values'!$B$1/2
+ COUNTIFS('Official Medal Table'!$G:$G,'Each Gender Events'!$A77,'Official Medal Table'!$C:$C,'Each Gender Events'!AP$1,'Official Medal Table'!$E:$E,"Mixed")*'Medal values'!$B$2/2
+ COUNTIFS('Official Medal Table'!$H:$H,'Each Gender Events'!$A77,'Official Medal Table'!$C:$C,'Each Gender Events'!AP$1,'Official Medal Table'!$E:$E,"Mixed")*'Medal values'!$B$3/2
+ COUNTIFS('Official Medal Table'!$I:$I,'Each Gender Events'!$A77,'Official Medal Table'!$C:$C,'Each Gender Events'!AP$1,'Official Medal Table'!$E:$E,"Mixed")*'Medal values'!$B$3/2</f>
        <v>0</v>
      </c>
      <c r="AQ77">
        <f>COUNTIFS('Official Medal Table'!$F:$F,'Each Gender Events'!$A77,'Official Medal Table'!$C:$C,'Each Gender Events'!AQ$1,'Official Medal Table'!$E:$E,'Each Gender Events'!AQ$2)*'Medal values'!$B$1
+ COUNTIFS('Official Medal Table'!$G:$G,'Each Gender Events'!$A77,'Official Medal Table'!$C:$C,'Each Gender Events'!AQ$1,'Official Medal Table'!$E:$E,'Each Gender Events'!AQ$2)*'Medal values'!$B$2
+ COUNTIFS('Official Medal Table'!$H:$H,'Each Gender Events'!$A77,'Official Medal Table'!$C:$C,'Each Gender Events'!AQ$1,'Official Medal Table'!$E:$E,'Each Gender Events'!AQ$2)*'Medal values'!$B$3
+ COUNTIFS('Official Medal Table'!$I:$I,'Each Gender Events'!$A77,'Official Medal Table'!$C:$C,'Each Gender Events'!AQ$1,'Official Medal Table'!$E:$E,'Each Gender Events'!AQ$2)*'Medal values'!$B$3
+ COUNTIFS('Official Medal Table'!$F:$F,'Each Gender Events'!$A77,'Official Medal Table'!$C:$C,'Each Gender Events'!AQ$1,'Official Medal Table'!$E:$E,"Mixed")*'Medal values'!$B$1/2
+ COUNTIFS('Official Medal Table'!$G:$G,'Each Gender Events'!$A77,'Official Medal Table'!$C:$C,'Each Gender Events'!AQ$1,'Official Medal Table'!$E:$E,"Mixed")*'Medal values'!$B$2/2
+ COUNTIFS('Official Medal Table'!$H:$H,'Each Gender Events'!$A77,'Official Medal Table'!$C:$C,'Each Gender Events'!AQ$1,'Official Medal Table'!$E:$E,"Mixed")*'Medal values'!$B$3/2
+ COUNTIFS('Official Medal Table'!$I:$I,'Each Gender Events'!$A77,'Official Medal Table'!$C:$C,'Each Gender Events'!AQ$1,'Official Medal Table'!$E:$E,"Mixed")*'Medal values'!$B$3/2</f>
        <v>0</v>
      </c>
      <c r="AR77">
        <f>COUNTIFS('Official Medal Table'!$F:$F,'Each Gender Events'!$A77,'Official Medal Table'!$C:$C,'Each Gender Events'!AR$1,'Official Medal Table'!$E:$E,'Each Gender Events'!AR$2)*'Medal values'!$B$1
+ COUNTIFS('Official Medal Table'!$G:$G,'Each Gender Events'!$A77,'Official Medal Table'!$C:$C,'Each Gender Events'!AR$1,'Official Medal Table'!$E:$E,'Each Gender Events'!AR$2)*'Medal values'!$B$2
+ COUNTIFS('Official Medal Table'!$H:$H,'Each Gender Events'!$A77,'Official Medal Table'!$C:$C,'Each Gender Events'!AR$1,'Official Medal Table'!$E:$E,'Each Gender Events'!AR$2)*'Medal values'!$B$3
+ COUNTIFS('Official Medal Table'!$I:$I,'Each Gender Events'!$A77,'Official Medal Table'!$C:$C,'Each Gender Events'!AR$1,'Official Medal Table'!$E:$E,'Each Gender Events'!AR$2)*'Medal values'!$B$3
+ COUNTIFS('Official Medal Table'!$F:$F,'Each Gender Events'!$A77,'Official Medal Table'!$C:$C,'Each Gender Events'!AR$1,'Official Medal Table'!$E:$E,"Mixed")*'Medal values'!$B$1/2
+ COUNTIFS('Official Medal Table'!$G:$G,'Each Gender Events'!$A77,'Official Medal Table'!$C:$C,'Each Gender Events'!AR$1,'Official Medal Table'!$E:$E,"Mixed")*'Medal values'!$B$2/2
+ COUNTIFS('Official Medal Table'!$H:$H,'Each Gender Events'!$A77,'Official Medal Table'!$C:$C,'Each Gender Events'!AR$1,'Official Medal Table'!$E:$E,"Mixed")*'Medal values'!$B$3/2
+ COUNTIFS('Official Medal Table'!$I:$I,'Each Gender Events'!$A77,'Official Medal Table'!$C:$C,'Each Gender Events'!AR$1,'Official Medal Table'!$E:$E,"Mixed")*'Medal values'!$B$3/2</f>
        <v>0</v>
      </c>
      <c r="AS77">
        <f>COUNTIFS('Official Medal Table'!$F:$F,'Each Gender Events'!$A77,'Official Medal Table'!$C:$C,'Each Gender Events'!AS$1,'Official Medal Table'!$E:$E,'Each Gender Events'!AS$2)*'Medal values'!$B$1
+ COUNTIFS('Official Medal Table'!$G:$G,'Each Gender Events'!$A77,'Official Medal Table'!$C:$C,'Each Gender Events'!AS$1,'Official Medal Table'!$E:$E,'Each Gender Events'!AS$2)*'Medal values'!$B$2
+ COUNTIFS('Official Medal Table'!$H:$H,'Each Gender Events'!$A77,'Official Medal Table'!$C:$C,'Each Gender Events'!AS$1,'Official Medal Table'!$E:$E,'Each Gender Events'!AS$2)*'Medal values'!$B$3
+ COUNTIFS('Official Medal Table'!$I:$I,'Each Gender Events'!$A77,'Official Medal Table'!$C:$C,'Each Gender Events'!AS$1,'Official Medal Table'!$E:$E,'Each Gender Events'!AS$2)*'Medal values'!$B$3
+ COUNTIFS('Official Medal Table'!$F:$F,'Each Gender Events'!$A77,'Official Medal Table'!$C:$C,'Each Gender Events'!AS$1,'Official Medal Table'!$E:$E,"Mixed")*'Medal values'!$B$1/2
+ COUNTIFS('Official Medal Table'!$G:$G,'Each Gender Events'!$A77,'Official Medal Table'!$C:$C,'Each Gender Events'!AS$1,'Official Medal Table'!$E:$E,"Mixed")*'Medal values'!$B$2/2
+ COUNTIFS('Official Medal Table'!$H:$H,'Each Gender Events'!$A77,'Official Medal Table'!$C:$C,'Each Gender Events'!AS$1,'Official Medal Table'!$E:$E,"Mixed")*'Medal values'!$B$3/2
+ COUNTIFS('Official Medal Table'!$I:$I,'Each Gender Events'!$A77,'Official Medal Table'!$C:$C,'Each Gender Events'!AS$1,'Official Medal Table'!$E:$E,"Mixed")*'Medal values'!$B$3/2</f>
        <v>0</v>
      </c>
      <c r="AT77">
        <f>COUNTIFS('Official Medal Table'!$F:$F,'Each Gender Events'!$A77,'Official Medal Table'!$C:$C,'Each Gender Events'!AT$1,'Official Medal Table'!$E:$E,'Each Gender Events'!AT$2)*'Medal values'!$B$1
+ COUNTIFS('Official Medal Table'!$G:$G,'Each Gender Events'!$A77,'Official Medal Table'!$C:$C,'Each Gender Events'!AT$1,'Official Medal Table'!$E:$E,'Each Gender Events'!AT$2)*'Medal values'!$B$2
+ COUNTIFS('Official Medal Table'!$H:$H,'Each Gender Events'!$A77,'Official Medal Table'!$C:$C,'Each Gender Events'!AT$1,'Official Medal Table'!$E:$E,'Each Gender Events'!AT$2)*'Medal values'!$B$3
+ COUNTIFS('Official Medal Table'!$I:$I,'Each Gender Events'!$A77,'Official Medal Table'!$C:$C,'Each Gender Events'!AT$1,'Official Medal Table'!$E:$E,'Each Gender Events'!AT$2)*'Medal values'!$B$3
+ COUNTIFS('Official Medal Table'!$F:$F,'Each Gender Events'!$A77,'Official Medal Table'!$C:$C,'Each Gender Events'!AT$1,'Official Medal Table'!$E:$E,"Mixed")*'Medal values'!$B$1/2
+ COUNTIFS('Official Medal Table'!$G:$G,'Each Gender Events'!$A77,'Official Medal Table'!$C:$C,'Each Gender Events'!AT$1,'Official Medal Table'!$E:$E,"Mixed")*'Medal values'!$B$2/2
+ COUNTIFS('Official Medal Table'!$H:$H,'Each Gender Events'!$A77,'Official Medal Table'!$C:$C,'Each Gender Events'!AT$1,'Official Medal Table'!$E:$E,"Mixed")*'Medal values'!$B$3/2
+ COUNTIFS('Official Medal Table'!$I:$I,'Each Gender Events'!$A77,'Official Medal Table'!$C:$C,'Each Gender Events'!AT$1,'Official Medal Table'!$E:$E,"Mixed")*'Medal values'!$B$3/2</f>
        <v>0</v>
      </c>
      <c r="AU77">
        <f>COUNTIFS('Official Medal Table'!$F:$F,'Each Gender Events'!$A77,'Official Medal Table'!$C:$C,'Each Gender Events'!AU$1,'Official Medal Table'!$E:$E,'Each Gender Events'!AU$2)*'Medal values'!$B$1
+ COUNTIFS('Official Medal Table'!$G:$G,'Each Gender Events'!$A77,'Official Medal Table'!$C:$C,'Each Gender Events'!AU$1,'Official Medal Table'!$E:$E,'Each Gender Events'!AU$2)*'Medal values'!$B$2
+ COUNTIFS('Official Medal Table'!$H:$H,'Each Gender Events'!$A77,'Official Medal Table'!$C:$C,'Each Gender Events'!AU$1,'Official Medal Table'!$E:$E,'Each Gender Events'!AU$2)*'Medal values'!$B$3
+ COUNTIFS('Official Medal Table'!$I:$I,'Each Gender Events'!$A77,'Official Medal Table'!$C:$C,'Each Gender Events'!AU$1,'Official Medal Table'!$E:$E,'Each Gender Events'!AU$2)*'Medal values'!$B$3
+ COUNTIFS('Official Medal Table'!$F:$F,'Each Gender Events'!$A77,'Official Medal Table'!$C:$C,'Each Gender Events'!AU$1,'Official Medal Table'!$E:$E,"Mixed")*'Medal values'!$B$1/2
+ COUNTIFS('Official Medal Table'!$G:$G,'Each Gender Events'!$A77,'Official Medal Table'!$C:$C,'Each Gender Events'!AU$1,'Official Medal Table'!$E:$E,"Mixed")*'Medal values'!$B$2/2
+ COUNTIFS('Official Medal Table'!$H:$H,'Each Gender Events'!$A77,'Official Medal Table'!$C:$C,'Each Gender Events'!AU$1,'Official Medal Table'!$E:$E,"Mixed")*'Medal values'!$B$3/2
+ COUNTIFS('Official Medal Table'!$I:$I,'Each Gender Events'!$A77,'Official Medal Table'!$C:$C,'Each Gender Events'!AU$1,'Official Medal Table'!$E:$E,"Mixed")*'Medal values'!$B$3/2</f>
        <v>0</v>
      </c>
      <c r="AV77">
        <f>COUNTIFS('Official Medal Table'!$F:$F,'Each Gender Events'!$A77,'Official Medal Table'!$C:$C,'Each Gender Events'!AV$1,'Official Medal Table'!$E:$E,'Each Gender Events'!AV$2)*'Medal values'!$B$1
+ COUNTIFS('Official Medal Table'!$G:$G,'Each Gender Events'!$A77,'Official Medal Table'!$C:$C,'Each Gender Events'!AV$1,'Official Medal Table'!$E:$E,'Each Gender Events'!AV$2)*'Medal values'!$B$2
+ COUNTIFS('Official Medal Table'!$H:$H,'Each Gender Events'!$A77,'Official Medal Table'!$C:$C,'Each Gender Events'!AV$1,'Official Medal Table'!$E:$E,'Each Gender Events'!AV$2)*'Medal values'!$B$3
+ COUNTIFS('Official Medal Table'!$I:$I,'Each Gender Events'!$A77,'Official Medal Table'!$C:$C,'Each Gender Events'!AV$1,'Official Medal Table'!$E:$E,'Each Gender Events'!AV$2)*'Medal values'!$B$3
+ COUNTIFS('Official Medal Table'!$F:$F,'Each Gender Events'!$A77,'Official Medal Table'!$C:$C,'Each Gender Events'!AV$1,'Official Medal Table'!$E:$E,"Mixed")*'Medal values'!$B$1/2
+ COUNTIFS('Official Medal Table'!$G:$G,'Each Gender Events'!$A77,'Official Medal Table'!$C:$C,'Each Gender Events'!AV$1,'Official Medal Table'!$E:$E,"Mixed")*'Medal values'!$B$2/2
+ COUNTIFS('Official Medal Table'!$H:$H,'Each Gender Events'!$A77,'Official Medal Table'!$C:$C,'Each Gender Events'!AV$1,'Official Medal Table'!$E:$E,"Mixed")*'Medal values'!$B$3/2
+ COUNTIFS('Official Medal Table'!$I:$I,'Each Gender Events'!$A77,'Official Medal Table'!$C:$C,'Each Gender Events'!AV$1,'Official Medal Table'!$E:$E,"Mixed")*'Medal values'!$B$3/2</f>
        <v>0</v>
      </c>
      <c r="AW77">
        <f>COUNTIFS('Official Medal Table'!$F:$F,'Each Gender Events'!$A77,'Official Medal Table'!$C:$C,'Each Gender Events'!AW$1,'Official Medal Table'!$E:$E,'Each Gender Events'!AW$2)*'Medal values'!$B$1
+ COUNTIFS('Official Medal Table'!$G:$G,'Each Gender Events'!$A77,'Official Medal Table'!$C:$C,'Each Gender Events'!AW$1,'Official Medal Table'!$E:$E,'Each Gender Events'!AW$2)*'Medal values'!$B$2
+ COUNTIFS('Official Medal Table'!$H:$H,'Each Gender Events'!$A77,'Official Medal Table'!$C:$C,'Each Gender Events'!AW$1,'Official Medal Table'!$E:$E,'Each Gender Events'!AW$2)*'Medal values'!$B$3
+ COUNTIFS('Official Medal Table'!$I:$I,'Each Gender Events'!$A77,'Official Medal Table'!$C:$C,'Each Gender Events'!AW$1,'Official Medal Table'!$E:$E,'Each Gender Events'!AW$2)*'Medal values'!$B$3
+ COUNTIFS('Official Medal Table'!$F:$F,'Each Gender Events'!$A77,'Official Medal Table'!$C:$C,'Each Gender Events'!AW$1,'Official Medal Table'!$E:$E,"Mixed")*'Medal values'!$B$1/2
+ COUNTIFS('Official Medal Table'!$G:$G,'Each Gender Events'!$A77,'Official Medal Table'!$C:$C,'Each Gender Events'!AW$1,'Official Medal Table'!$E:$E,"Mixed")*'Medal values'!$B$2/2
+ COUNTIFS('Official Medal Table'!$H:$H,'Each Gender Events'!$A77,'Official Medal Table'!$C:$C,'Each Gender Events'!AW$1,'Official Medal Table'!$E:$E,"Mixed")*'Medal values'!$B$3/2
+ COUNTIFS('Official Medal Table'!$I:$I,'Each Gender Events'!$A77,'Official Medal Table'!$C:$C,'Each Gender Events'!AW$1,'Official Medal Table'!$E:$E,"Mixed")*'Medal values'!$B$3/2</f>
        <v>0</v>
      </c>
      <c r="AX77">
        <f>COUNTIFS('Official Medal Table'!$F:$F,'Each Gender Events'!$A77,'Official Medal Table'!$C:$C,'Each Gender Events'!AX$1,'Official Medal Table'!$E:$E,'Each Gender Events'!AX$2)*'Medal values'!$B$1
+ COUNTIFS('Official Medal Table'!$G:$G,'Each Gender Events'!$A77,'Official Medal Table'!$C:$C,'Each Gender Events'!AX$1,'Official Medal Table'!$E:$E,'Each Gender Events'!AX$2)*'Medal values'!$B$2
+ COUNTIFS('Official Medal Table'!$H:$H,'Each Gender Events'!$A77,'Official Medal Table'!$C:$C,'Each Gender Events'!AX$1,'Official Medal Table'!$E:$E,'Each Gender Events'!AX$2)*'Medal values'!$B$3
+ COUNTIFS('Official Medal Table'!$I:$I,'Each Gender Events'!$A77,'Official Medal Table'!$C:$C,'Each Gender Events'!AX$1,'Official Medal Table'!$E:$E,'Each Gender Events'!AX$2)*'Medal values'!$B$3
+ COUNTIFS('Official Medal Table'!$F:$F,'Each Gender Events'!$A77,'Official Medal Table'!$C:$C,'Each Gender Events'!AX$1,'Official Medal Table'!$E:$E,"Mixed")*'Medal values'!$B$1/2
+ COUNTIFS('Official Medal Table'!$G:$G,'Each Gender Events'!$A77,'Official Medal Table'!$C:$C,'Each Gender Events'!AX$1,'Official Medal Table'!$E:$E,"Mixed")*'Medal values'!$B$2/2
+ COUNTIFS('Official Medal Table'!$H:$H,'Each Gender Events'!$A77,'Official Medal Table'!$C:$C,'Each Gender Events'!AX$1,'Official Medal Table'!$E:$E,"Mixed")*'Medal values'!$B$3/2
+ COUNTIFS('Official Medal Table'!$I:$I,'Each Gender Events'!$A77,'Official Medal Table'!$C:$C,'Each Gender Events'!AX$1,'Official Medal Table'!$E:$E,"Mixed")*'Medal values'!$B$3/2</f>
        <v>0</v>
      </c>
      <c r="AY77">
        <f>COUNTIFS('Official Medal Table'!$F:$F,'Each Gender Events'!$A77,'Official Medal Table'!$C:$C,'Each Gender Events'!AY$1,'Official Medal Table'!$E:$E,'Each Gender Events'!AY$2)*'Medal values'!$B$1
+ COUNTIFS('Official Medal Table'!$G:$G,'Each Gender Events'!$A77,'Official Medal Table'!$C:$C,'Each Gender Events'!AY$1,'Official Medal Table'!$E:$E,'Each Gender Events'!AY$2)*'Medal values'!$B$2
+ COUNTIFS('Official Medal Table'!$H:$H,'Each Gender Events'!$A77,'Official Medal Table'!$C:$C,'Each Gender Events'!AY$1,'Official Medal Table'!$E:$E,'Each Gender Events'!AY$2)*'Medal values'!$B$3
+ COUNTIFS('Official Medal Table'!$I:$I,'Each Gender Events'!$A77,'Official Medal Table'!$C:$C,'Each Gender Events'!AY$1,'Official Medal Table'!$E:$E,'Each Gender Events'!AY$2)*'Medal values'!$B$3
+ COUNTIFS('Official Medal Table'!$F:$F,'Each Gender Events'!$A77,'Official Medal Table'!$C:$C,'Each Gender Events'!AY$1,'Official Medal Table'!$E:$E,"Mixed")*'Medal values'!$B$1/2
+ COUNTIFS('Official Medal Table'!$G:$G,'Each Gender Events'!$A77,'Official Medal Table'!$C:$C,'Each Gender Events'!AY$1,'Official Medal Table'!$E:$E,"Mixed")*'Medal values'!$B$2/2
+ COUNTIFS('Official Medal Table'!$H:$H,'Each Gender Events'!$A77,'Official Medal Table'!$C:$C,'Each Gender Events'!AY$1,'Official Medal Table'!$E:$E,"Mixed")*'Medal values'!$B$3/2
+ COUNTIFS('Official Medal Table'!$I:$I,'Each Gender Events'!$A77,'Official Medal Table'!$C:$C,'Each Gender Events'!AY$1,'Official Medal Table'!$E:$E,"Mixed")*'Medal values'!$B$3/2</f>
        <v>0</v>
      </c>
      <c r="AZ77">
        <f>COUNTIFS('Official Medal Table'!$F:$F,'Each Gender Events'!$A77,'Official Medal Table'!$C:$C,'Each Gender Events'!AZ$1,'Official Medal Table'!$E:$E,'Each Gender Events'!AZ$2)*'Medal values'!$B$1
+ COUNTIFS('Official Medal Table'!$G:$G,'Each Gender Events'!$A77,'Official Medal Table'!$C:$C,'Each Gender Events'!AZ$1,'Official Medal Table'!$E:$E,'Each Gender Events'!AZ$2)*'Medal values'!$B$2
+ COUNTIFS('Official Medal Table'!$H:$H,'Each Gender Events'!$A77,'Official Medal Table'!$C:$C,'Each Gender Events'!AZ$1,'Official Medal Table'!$E:$E,'Each Gender Events'!AZ$2)*'Medal values'!$B$3
+ COUNTIFS('Official Medal Table'!$I:$I,'Each Gender Events'!$A77,'Official Medal Table'!$C:$C,'Each Gender Events'!AZ$1,'Official Medal Table'!$E:$E,'Each Gender Events'!AZ$2)*'Medal values'!$B$3
+ COUNTIFS('Official Medal Table'!$F:$F,'Each Gender Events'!$A77,'Official Medal Table'!$C:$C,'Each Gender Events'!AZ$1,'Official Medal Table'!$E:$E,"Mixed")*'Medal values'!$B$1/2
+ COUNTIFS('Official Medal Table'!$G:$G,'Each Gender Events'!$A77,'Official Medal Table'!$C:$C,'Each Gender Events'!AZ$1,'Official Medal Table'!$E:$E,"Mixed")*'Medal values'!$B$2/2
+ COUNTIFS('Official Medal Table'!$H:$H,'Each Gender Events'!$A77,'Official Medal Table'!$C:$C,'Each Gender Events'!AZ$1,'Official Medal Table'!$E:$E,"Mixed")*'Medal values'!$B$3/2
+ COUNTIFS('Official Medal Table'!$I:$I,'Each Gender Events'!$A77,'Official Medal Table'!$C:$C,'Each Gender Events'!AZ$1,'Official Medal Table'!$E:$E,"Mixed")*'Medal values'!$B$3/2</f>
        <v>0</v>
      </c>
      <c r="BA77">
        <f>COUNTIFS('Official Medal Table'!$F:$F,'Each Gender Events'!$A77,'Official Medal Table'!$C:$C,'Each Gender Events'!BA$1,'Official Medal Table'!$E:$E,'Each Gender Events'!BA$2)*'Medal values'!$B$1
+ COUNTIFS('Official Medal Table'!$G:$G,'Each Gender Events'!$A77,'Official Medal Table'!$C:$C,'Each Gender Events'!BA$1,'Official Medal Table'!$E:$E,'Each Gender Events'!BA$2)*'Medal values'!$B$2
+ COUNTIFS('Official Medal Table'!$H:$H,'Each Gender Events'!$A77,'Official Medal Table'!$C:$C,'Each Gender Events'!BA$1,'Official Medal Table'!$E:$E,'Each Gender Events'!BA$2)*'Medal values'!$B$3
+ COUNTIFS('Official Medal Table'!$I:$I,'Each Gender Events'!$A77,'Official Medal Table'!$C:$C,'Each Gender Events'!BA$1,'Official Medal Table'!$E:$E,'Each Gender Events'!BA$2)*'Medal values'!$B$3
+ COUNTIFS('Official Medal Table'!$F:$F,'Each Gender Events'!$A77,'Official Medal Table'!$C:$C,'Each Gender Events'!BA$1,'Official Medal Table'!$E:$E,"Mixed")*'Medal values'!$B$1/2
+ COUNTIFS('Official Medal Table'!$G:$G,'Each Gender Events'!$A77,'Official Medal Table'!$C:$C,'Each Gender Events'!BA$1,'Official Medal Table'!$E:$E,"Mixed")*'Medal values'!$B$2/2
+ COUNTIFS('Official Medal Table'!$H:$H,'Each Gender Events'!$A77,'Official Medal Table'!$C:$C,'Each Gender Events'!BA$1,'Official Medal Table'!$E:$E,"Mixed")*'Medal values'!$B$3/2
+ COUNTIFS('Official Medal Table'!$I:$I,'Each Gender Events'!$A77,'Official Medal Table'!$C:$C,'Each Gender Events'!BA$1,'Official Medal Table'!$E:$E,"Mixed")*'Medal values'!$B$3/2</f>
        <v>0</v>
      </c>
      <c r="BB77">
        <f>COUNTIFS('Official Medal Table'!$F:$F,'Each Gender Events'!$A77,'Official Medal Table'!$C:$C,'Each Gender Events'!BB$1,'Official Medal Table'!$E:$E,'Each Gender Events'!BB$2)*'Medal values'!$B$1
+ COUNTIFS('Official Medal Table'!$G:$G,'Each Gender Events'!$A77,'Official Medal Table'!$C:$C,'Each Gender Events'!BB$1,'Official Medal Table'!$E:$E,'Each Gender Events'!BB$2)*'Medal values'!$B$2
+ COUNTIFS('Official Medal Table'!$H:$H,'Each Gender Events'!$A77,'Official Medal Table'!$C:$C,'Each Gender Events'!BB$1,'Official Medal Table'!$E:$E,'Each Gender Events'!BB$2)*'Medal values'!$B$3
+ COUNTIFS('Official Medal Table'!$I:$I,'Each Gender Events'!$A77,'Official Medal Table'!$C:$C,'Each Gender Events'!BB$1,'Official Medal Table'!$E:$E,'Each Gender Events'!BB$2)*'Medal values'!$B$3
+ COUNTIFS('Official Medal Table'!$F:$F,'Each Gender Events'!$A77,'Official Medal Table'!$C:$C,'Each Gender Events'!BB$1,'Official Medal Table'!$E:$E,"Mixed")*'Medal values'!$B$1/2
+ COUNTIFS('Official Medal Table'!$G:$G,'Each Gender Events'!$A77,'Official Medal Table'!$C:$C,'Each Gender Events'!BB$1,'Official Medal Table'!$E:$E,"Mixed")*'Medal values'!$B$2/2
+ COUNTIFS('Official Medal Table'!$H:$H,'Each Gender Events'!$A77,'Official Medal Table'!$C:$C,'Each Gender Events'!BB$1,'Official Medal Table'!$E:$E,"Mixed")*'Medal values'!$B$3/2
+ COUNTIFS('Official Medal Table'!$I:$I,'Each Gender Events'!$A77,'Official Medal Table'!$C:$C,'Each Gender Events'!BB$1,'Official Medal Table'!$E:$E,"Mixed")*'Medal values'!$B$3/2</f>
        <v>0</v>
      </c>
      <c r="BC77">
        <f>COUNTIFS('Official Medal Table'!$F:$F,'Each Gender Events'!$A77,'Official Medal Table'!$C:$C,'Each Gender Events'!BC$1,'Official Medal Table'!$E:$E,'Each Gender Events'!BC$2)*'Medal values'!$B$1
+ COUNTIFS('Official Medal Table'!$G:$G,'Each Gender Events'!$A77,'Official Medal Table'!$C:$C,'Each Gender Events'!BC$1,'Official Medal Table'!$E:$E,'Each Gender Events'!BC$2)*'Medal values'!$B$2
+ COUNTIFS('Official Medal Table'!$H:$H,'Each Gender Events'!$A77,'Official Medal Table'!$C:$C,'Each Gender Events'!BC$1,'Official Medal Table'!$E:$E,'Each Gender Events'!BC$2)*'Medal values'!$B$3
+ COUNTIFS('Official Medal Table'!$I:$I,'Each Gender Events'!$A77,'Official Medal Table'!$C:$C,'Each Gender Events'!BC$1,'Official Medal Table'!$E:$E,'Each Gender Events'!BC$2)*'Medal values'!$B$3
+ COUNTIFS('Official Medal Table'!$F:$F,'Each Gender Events'!$A77,'Official Medal Table'!$C:$C,'Each Gender Events'!BC$1,'Official Medal Table'!$E:$E,"Mixed")*'Medal values'!$B$1/2
+ COUNTIFS('Official Medal Table'!$G:$G,'Each Gender Events'!$A77,'Official Medal Table'!$C:$C,'Each Gender Events'!BC$1,'Official Medal Table'!$E:$E,"Mixed")*'Medal values'!$B$2/2
+ COUNTIFS('Official Medal Table'!$H:$H,'Each Gender Events'!$A77,'Official Medal Table'!$C:$C,'Each Gender Events'!BC$1,'Official Medal Table'!$E:$E,"Mixed")*'Medal values'!$B$3/2
+ COUNTIFS('Official Medal Table'!$I:$I,'Each Gender Events'!$A77,'Official Medal Table'!$C:$C,'Each Gender Events'!BC$1,'Official Medal Table'!$E:$E,"Mixed")*'Medal values'!$B$3/2</f>
        <v>0</v>
      </c>
      <c r="BD77">
        <f>COUNTIFS('Official Medal Table'!$F:$F,'Each Gender Events'!$A77,'Official Medal Table'!$C:$C,'Each Gender Events'!BD$1,'Official Medal Table'!$E:$E,'Each Gender Events'!BD$2)*'Medal values'!$B$1
+ COUNTIFS('Official Medal Table'!$G:$G,'Each Gender Events'!$A77,'Official Medal Table'!$C:$C,'Each Gender Events'!BD$1,'Official Medal Table'!$E:$E,'Each Gender Events'!BD$2)*'Medal values'!$B$2
+ COUNTIFS('Official Medal Table'!$H:$H,'Each Gender Events'!$A77,'Official Medal Table'!$C:$C,'Each Gender Events'!BD$1,'Official Medal Table'!$E:$E,'Each Gender Events'!BD$2)*'Medal values'!$B$3
+ COUNTIFS('Official Medal Table'!$I:$I,'Each Gender Events'!$A77,'Official Medal Table'!$C:$C,'Each Gender Events'!BD$1,'Official Medal Table'!$E:$E,'Each Gender Events'!BD$2)*'Medal values'!$B$3
+ COUNTIFS('Official Medal Table'!$F:$F,'Each Gender Events'!$A77,'Official Medal Table'!$C:$C,'Each Gender Events'!BD$1,'Official Medal Table'!$E:$E,"Mixed")*'Medal values'!$B$1/2
+ COUNTIFS('Official Medal Table'!$G:$G,'Each Gender Events'!$A77,'Official Medal Table'!$C:$C,'Each Gender Events'!BD$1,'Official Medal Table'!$E:$E,"Mixed")*'Medal values'!$B$2/2
+ COUNTIFS('Official Medal Table'!$H:$H,'Each Gender Events'!$A77,'Official Medal Table'!$C:$C,'Each Gender Events'!BD$1,'Official Medal Table'!$E:$E,"Mixed")*'Medal values'!$B$3/2
+ COUNTIFS('Official Medal Table'!$I:$I,'Each Gender Events'!$A77,'Official Medal Table'!$C:$C,'Each Gender Events'!BD$1,'Official Medal Table'!$E:$E,"Mixed")*'Medal values'!$B$3/2</f>
        <v>0</v>
      </c>
      <c r="BE77">
        <f>COUNTIFS('Official Medal Table'!$F:$F,'Each Gender Events'!$A77,'Official Medal Table'!$C:$C,'Each Gender Events'!BE$1,'Official Medal Table'!$E:$E,'Each Gender Events'!BE$2)*'Medal values'!$B$1
+ COUNTIFS('Official Medal Table'!$G:$G,'Each Gender Events'!$A77,'Official Medal Table'!$C:$C,'Each Gender Events'!BE$1,'Official Medal Table'!$E:$E,'Each Gender Events'!BE$2)*'Medal values'!$B$2
+ COUNTIFS('Official Medal Table'!$H:$H,'Each Gender Events'!$A77,'Official Medal Table'!$C:$C,'Each Gender Events'!BE$1,'Official Medal Table'!$E:$E,'Each Gender Events'!BE$2)*'Medal values'!$B$3
+ COUNTIFS('Official Medal Table'!$I:$I,'Each Gender Events'!$A77,'Official Medal Table'!$C:$C,'Each Gender Events'!BE$1,'Official Medal Table'!$E:$E,'Each Gender Events'!BE$2)*'Medal values'!$B$3
+ COUNTIFS('Official Medal Table'!$F:$F,'Each Gender Events'!$A77,'Official Medal Table'!$C:$C,'Each Gender Events'!BE$1,'Official Medal Table'!$E:$E,"Mixed")*'Medal values'!$B$1/2
+ COUNTIFS('Official Medal Table'!$G:$G,'Each Gender Events'!$A77,'Official Medal Table'!$C:$C,'Each Gender Events'!BE$1,'Official Medal Table'!$E:$E,"Mixed")*'Medal values'!$B$2/2
+ COUNTIFS('Official Medal Table'!$H:$H,'Each Gender Events'!$A77,'Official Medal Table'!$C:$C,'Each Gender Events'!BE$1,'Official Medal Table'!$E:$E,"Mixed")*'Medal values'!$B$3/2
+ COUNTIFS('Official Medal Table'!$I:$I,'Each Gender Events'!$A77,'Official Medal Table'!$C:$C,'Each Gender Events'!BE$1,'Official Medal Table'!$E:$E,"Mixed")*'Medal values'!$B$3/2</f>
        <v>0</v>
      </c>
      <c r="BF77">
        <f>COUNTIFS('Official Medal Table'!$F:$F,'Each Gender Events'!$A77,'Official Medal Table'!$C:$C,'Each Gender Events'!BF$1,'Official Medal Table'!$E:$E,'Each Gender Events'!BF$2)*'Medal values'!$B$1
+ COUNTIFS('Official Medal Table'!$G:$G,'Each Gender Events'!$A77,'Official Medal Table'!$C:$C,'Each Gender Events'!BF$1,'Official Medal Table'!$E:$E,'Each Gender Events'!BF$2)*'Medal values'!$B$2
+ COUNTIFS('Official Medal Table'!$H:$H,'Each Gender Events'!$A77,'Official Medal Table'!$C:$C,'Each Gender Events'!BF$1,'Official Medal Table'!$E:$E,'Each Gender Events'!BF$2)*'Medal values'!$B$3
+ COUNTIFS('Official Medal Table'!$I:$I,'Each Gender Events'!$A77,'Official Medal Table'!$C:$C,'Each Gender Events'!BF$1,'Official Medal Table'!$E:$E,'Each Gender Events'!BF$2)*'Medal values'!$B$3
+ COUNTIFS('Official Medal Table'!$F:$F,'Each Gender Events'!$A77,'Official Medal Table'!$C:$C,'Each Gender Events'!BF$1,'Official Medal Table'!$E:$E,"Mixed")*'Medal values'!$B$1/2
+ COUNTIFS('Official Medal Table'!$G:$G,'Each Gender Events'!$A77,'Official Medal Table'!$C:$C,'Each Gender Events'!BF$1,'Official Medal Table'!$E:$E,"Mixed")*'Medal values'!$B$2/2
+ COUNTIFS('Official Medal Table'!$H:$H,'Each Gender Events'!$A77,'Official Medal Table'!$C:$C,'Each Gender Events'!BF$1,'Official Medal Table'!$E:$E,"Mixed")*'Medal values'!$B$3/2
+ COUNTIFS('Official Medal Table'!$I:$I,'Each Gender Events'!$A77,'Official Medal Table'!$C:$C,'Each Gender Events'!BF$1,'Official Medal Table'!$E:$E,"Mixed")*'Medal values'!$B$3/2</f>
        <v>0</v>
      </c>
      <c r="BG77">
        <f>COUNTIFS('Official Medal Table'!$F:$F,'Each Gender Events'!$A77,'Official Medal Table'!$C:$C,'Each Gender Events'!BG$1,'Official Medal Table'!$E:$E,'Each Gender Events'!BG$2)*'Medal values'!$B$1
+ COUNTIFS('Official Medal Table'!$G:$G,'Each Gender Events'!$A77,'Official Medal Table'!$C:$C,'Each Gender Events'!BG$1,'Official Medal Table'!$E:$E,'Each Gender Events'!BG$2)*'Medal values'!$B$2
+ COUNTIFS('Official Medal Table'!$H:$H,'Each Gender Events'!$A77,'Official Medal Table'!$C:$C,'Each Gender Events'!BG$1,'Official Medal Table'!$E:$E,'Each Gender Events'!BG$2)*'Medal values'!$B$3
+ COUNTIFS('Official Medal Table'!$I:$I,'Each Gender Events'!$A77,'Official Medal Table'!$C:$C,'Each Gender Events'!BG$1,'Official Medal Table'!$E:$E,'Each Gender Events'!BG$2)*'Medal values'!$B$3
+ COUNTIFS('Official Medal Table'!$F:$F,'Each Gender Events'!$A77,'Official Medal Table'!$C:$C,'Each Gender Events'!BG$1,'Official Medal Table'!$E:$E,"Mixed")*'Medal values'!$B$1/2
+ COUNTIFS('Official Medal Table'!$G:$G,'Each Gender Events'!$A77,'Official Medal Table'!$C:$C,'Each Gender Events'!BG$1,'Official Medal Table'!$E:$E,"Mixed")*'Medal values'!$B$2/2
+ COUNTIFS('Official Medal Table'!$H:$H,'Each Gender Events'!$A77,'Official Medal Table'!$C:$C,'Each Gender Events'!BG$1,'Official Medal Table'!$E:$E,"Mixed")*'Medal values'!$B$3/2
+ COUNTIFS('Official Medal Table'!$I:$I,'Each Gender Events'!$A77,'Official Medal Table'!$C:$C,'Each Gender Events'!BG$1,'Official Medal Table'!$E:$E,"Mixed")*'Medal values'!$B$3/2</f>
        <v>0</v>
      </c>
      <c r="BH77">
        <f>COUNTIFS('Official Medal Table'!$F:$F,'Each Gender Events'!$A77,'Official Medal Table'!$C:$C,'Each Gender Events'!BH$1,'Official Medal Table'!$E:$E,'Each Gender Events'!BH$2)*'Medal values'!$B$1
+ COUNTIFS('Official Medal Table'!$G:$G,'Each Gender Events'!$A77,'Official Medal Table'!$C:$C,'Each Gender Events'!BH$1,'Official Medal Table'!$E:$E,'Each Gender Events'!BH$2)*'Medal values'!$B$2
+ COUNTIFS('Official Medal Table'!$H:$H,'Each Gender Events'!$A77,'Official Medal Table'!$C:$C,'Each Gender Events'!BH$1,'Official Medal Table'!$E:$E,'Each Gender Events'!BH$2)*'Medal values'!$B$3
+ COUNTIFS('Official Medal Table'!$I:$I,'Each Gender Events'!$A77,'Official Medal Table'!$C:$C,'Each Gender Events'!BH$1,'Official Medal Table'!$E:$E,'Each Gender Events'!BH$2)*'Medal values'!$B$3
+ COUNTIFS('Official Medal Table'!$F:$F,'Each Gender Events'!$A77,'Official Medal Table'!$C:$C,'Each Gender Events'!BH$1,'Official Medal Table'!$E:$E,"Mixed")*'Medal values'!$B$1/2
+ COUNTIFS('Official Medal Table'!$G:$G,'Each Gender Events'!$A77,'Official Medal Table'!$C:$C,'Each Gender Events'!BH$1,'Official Medal Table'!$E:$E,"Mixed")*'Medal values'!$B$2/2
+ COUNTIFS('Official Medal Table'!$H:$H,'Each Gender Events'!$A77,'Official Medal Table'!$C:$C,'Each Gender Events'!BH$1,'Official Medal Table'!$E:$E,"Mixed")*'Medal values'!$B$3/2
+ COUNTIFS('Official Medal Table'!$I:$I,'Each Gender Events'!$A77,'Official Medal Table'!$C:$C,'Each Gender Events'!BH$1,'Official Medal Table'!$E:$E,"Mixed")*'Medal values'!$B$3/2</f>
        <v>0</v>
      </c>
      <c r="BI77">
        <f>COUNTIFS('Official Medal Table'!$F:$F,'Each Gender Events'!$A77,'Official Medal Table'!$C:$C,'Each Gender Events'!BI$1,'Official Medal Table'!$E:$E,'Each Gender Events'!BI$2)*'Medal values'!$B$1
+ COUNTIFS('Official Medal Table'!$G:$G,'Each Gender Events'!$A77,'Official Medal Table'!$C:$C,'Each Gender Events'!BI$1,'Official Medal Table'!$E:$E,'Each Gender Events'!BI$2)*'Medal values'!$B$2
+ COUNTIFS('Official Medal Table'!$H:$H,'Each Gender Events'!$A77,'Official Medal Table'!$C:$C,'Each Gender Events'!BI$1,'Official Medal Table'!$E:$E,'Each Gender Events'!BI$2)*'Medal values'!$B$3
+ COUNTIFS('Official Medal Table'!$I:$I,'Each Gender Events'!$A77,'Official Medal Table'!$C:$C,'Each Gender Events'!BI$1,'Official Medal Table'!$E:$E,'Each Gender Events'!BI$2)*'Medal values'!$B$3
+ COUNTIFS('Official Medal Table'!$F:$F,'Each Gender Events'!$A77,'Official Medal Table'!$C:$C,'Each Gender Events'!BI$1,'Official Medal Table'!$E:$E,"Mixed")*'Medal values'!$B$1/2
+ COUNTIFS('Official Medal Table'!$G:$G,'Each Gender Events'!$A77,'Official Medal Table'!$C:$C,'Each Gender Events'!BI$1,'Official Medal Table'!$E:$E,"Mixed")*'Medal values'!$B$2/2
+ COUNTIFS('Official Medal Table'!$H:$H,'Each Gender Events'!$A77,'Official Medal Table'!$C:$C,'Each Gender Events'!BI$1,'Official Medal Table'!$E:$E,"Mixed")*'Medal values'!$B$3/2
+ COUNTIFS('Official Medal Table'!$I:$I,'Each Gender Events'!$A77,'Official Medal Table'!$C:$C,'Each Gender Events'!BI$1,'Official Medal Table'!$E:$E,"Mixed")*'Medal values'!$B$3/2</f>
        <v>0</v>
      </c>
      <c r="BJ77">
        <f>COUNTIFS('Official Medal Table'!$F:$F,'Each Gender Events'!$A77,'Official Medal Table'!$C:$C,'Each Gender Events'!BJ$1,'Official Medal Table'!$E:$E,'Each Gender Events'!BJ$2)*'Medal values'!$B$1
+ COUNTIFS('Official Medal Table'!$G:$G,'Each Gender Events'!$A77,'Official Medal Table'!$C:$C,'Each Gender Events'!BJ$1,'Official Medal Table'!$E:$E,'Each Gender Events'!BJ$2)*'Medal values'!$B$2
+ COUNTIFS('Official Medal Table'!$H:$H,'Each Gender Events'!$A77,'Official Medal Table'!$C:$C,'Each Gender Events'!BJ$1,'Official Medal Table'!$E:$E,'Each Gender Events'!BJ$2)*'Medal values'!$B$3
+ COUNTIFS('Official Medal Table'!$I:$I,'Each Gender Events'!$A77,'Official Medal Table'!$C:$C,'Each Gender Events'!BJ$1,'Official Medal Table'!$E:$E,'Each Gender Events'!BJ$2)*'Medal values'!$B$3
+ COUNTIFS('Official Medal Table'!$F:$F,'Each Gender Events'!$A77,'Official Medal Table'!$C:$C,'Each Gender Events'!BJ$1,'Official Medal Table'!$E:$E,"Mixed")*'Medal values'!$B$1/2
+ COUNTIFS('Official Medal Table'!$G:$G,'Each Gender Events'!$A77,'Official Medal Table'!$C:$C,'Each Gender Events'!BJ$1,'Official Medal Table'!$E:$E,"Mixed")*'Medal values'!$B$2/2
+ COUNTIFS('Official Medal Table'!$H:$H,'Each Gender Events'!$A77,'Official Medal Table'!$C:$C,'Each Gender Events'!BJ$1,'Official Medal Table'!$E:$E,"Mixed")*'Medal values'!$B$3/2
+ COUNTIFS('Official Medal Table'!$I:$I,'Each Gender Events'!$A77,'Official Medal Table'!$C:$C,'Each Gender Events'!BJ$1,'Official Medal Table'!$E:$E,"Mixed")*'Medal values'!$B$3/2</f>
        <v>0</v>
      </c>
      <c r="BK77">
        <f>COUNTIFS('Official Medal Table'!$F:$F,'Each Gender Events'!$A77,'Official Medal Table'!$C:$C,'Each Gender Events'!BK$1,'Official Medal Table'!$E:$E,'Each Gender Events'!BK$2)*'Medal values'!$B$1
+ COUNTIFS('Official Medal Table'!$G:$G,'Each Gender Events'!$A77,'Official Medal Table'!$C:$C,'Each Gender Events'!BK$1,'Official Medal Table'!$E:$E,'Each Gender Events'!BK$2)*'Medal values'!$B$2
+ COUNTIFS('Official Medal Table'!$H:$H,'Each Gender Events'!$A77,'Official Medal Table'!$C:$C,'Each Gender Events'!BK$1,'Official Medal Table'!$E:$E,'Each Gender Events'!BK$2)*'Medal values'!$B$3
+ COUNTIFS('Official Medal Table'!$I:$I,'Each Gender Events'!$A77,'Official Medal Table'!$C:$C,'Each Gender Events'!BK$1,'Official Medal Table'!$E:$E,'Each Gender Events'!BK$2)*'Medal values'!$B$3
+ COUNTIFS('Official Medal Table'!$F:$F,'Each Gender Events'!$A77,'Official Medal Table'!$C:$C,'Each Gender Events'!BK$1,'Official Medal Table'!$E:$E,"Mixed")*'Medal values'!$B$1/2
+ COUNTIFS('Official Medal Table'!$G:$G,'Each Gender Events'!$A77,'Official Medal Table'!$C:$C,'Each Gender Events'!BK$1,'Official Medal Table'!$E:$E,"Mixed")*'Medal values'!$B$2/2
+ COUNTIFS('Official Medal Table'!$H:$H,'Each Gender Events'!$A77,'Official Medal Table'!$C:$C,'Each Gender Events'!BK$1,'Official Medal Table'!$E:$E,"Mixed")*'Medal values'!$B$3/2
+ COUNTIFS('Official Medal Table'!$I:$I,'Each Gender Events'!$A77,'Official Medal Table'!$C:$C,'Each Gender Events'!BK$1,'Official Medal Table'!$E:$E,"Mixed")*'Medal values'!$B$3/2</f>
        <v>0</v>
      </c>
      <c r="BL77">
        <f>COUNTIFS('Official Medal Table'!$F:$F,'Each Gender Events'!$A77,'Official Medal Table'!$C:$C,'Each Gender Events'!BL$1,'Official Medal Table'!$E:$E,'Each Gender Events'!BL$2)*'Medal values'!$B$1
+ COUNTIFS('Official Medal Table'!$G:$G,'Each Gender Events'!$A77,'Official Medal Table'!$C:$C,'Each Gender Events'!BL$1,'Official Medal Table'!$E:$E,'Each Gender Events'!BL$2)*'Medal values'!$B$2
+ COUNTIFS('Official Medal Table'!$H:$H,'Each Gender Events'!$A77,'Official Medal Table'!$C:$C,'Each Gender Events'!BL$1,'Official Medal Table'!$E:$E,'Each Gender Events'!BL$2)*'Medal values'!$B$3
+ COUNTIFS('Official Medal Table'!$I:$I,'Each Gender Events'!$A77,'Official Medal Table'!$C:$C,'Each Gender Events'!BL$1,'Official Medal Table'!$E:$E,'Each Gender Events'!BL$2)*'Medal values'!$B$3
+ COUNTIFS('Official Medal Table'!$F:$F,'Each Gender Events'!$A77,'Official Medal Table'!$C:$C,'Each Gender Events'!BL$1,'Official Medal Table'!$E:$E,"Mixed")*'Medal values'!$B$1/2
+ COUNTIFS('Official Medal Table'!$G:$G,'Each Gender Events'!$A77,'Official Medal Table'!$C:$C,'Each Gender Events'!BL$1,'Official Medal Table'!$E:$E,"Mixed")*'Medal values'!$B$2/2
+ COUNTIFS('Official Medal Table'!$H:$H,'Each Gender Events'!$A77,'Official Medal Table'!$C:$C,'Each Gender Events'!BL$1,'Official Medal Table'!$E:$E,"Mixed")*'Medal values'!$B$3/2
+ COUNTIFS('Official Medal Table'!$I:$I,'Each Gender Events'!$A77,'Official Medal Table'!$C:$C,'Each Gender Events'!BL$1,'Official Medal Table'!$E:$E,"Mixed")*'Medal values'!$B$3/2</f>
        <v>0</v>
      </c>
      <c r="BM77">
        <f>COUNTIFS('Official Medal Table'!$F:$F,'Each Gender Events'!$A77,'Official Medal Table'!$C:$C,'Each Gender Events'!BM$1,'Official Medal Table'!$E:$E,'Each Gender Events'!BM$2)*'Medal values'!$B$1
+ COUNTIFS('Official Medal Table'!$G:$G,'Each Gender Events'!$A77,'Official Medal Table'!$C:$C,'Each Gender Events'!BM$1,'Official Medal Table'!$E:$E,'Each Gender Events'!BM$2)*'Medal values'!$B$2
+ COUNTIFS('Official Medal Table'!$H:$H,'Each Gender Events'!$A77,'Official Medal Table'!$C:$C,'Each Gender Events'!BM$1,'Official Medal Table'!$E:$E,'Each Gender Events'!BM$2)*'Medal values'!$B$3
+ COUNTIFS('Official Medal Table'!$I:$I,'Each Gender Events'!$A77,'Official Medal Table'!$C:$C,'Each Gender Events'!BM$1,'Official Medal Table'!$E:$E,'Each Gender Events'!BM$2)*'Medal values'!$B$3
+ COUNTIFS('Official Medal Table'!$F:$F,'Each Gender Events'!$A77,'Official Medal Table'!$C:$C,'Each Gender Events'!BM$1,'Official Medal Table'!$E:$E,"Mixed")*'Medal values'!$B$1/2
+ COUNTIFS('Official Medal Table'!$G:$G,'Each Gender Events'!$A77,'Official Medal Table'!$C:$C,'Each Gender Events'!BM$1,'Official Medal Table'!$E:$E,"Mixed")*'Medal values'!$B$2/2
+ COUNTIFS('Official Medal Table'!$H:$H,'Each Gender Events'!$A77,'Official Medal Table'!$C:$C,'Each Gender Events'!BM$1,'Official Medal Table'!$E:$E,"Mixed")*'Medal values'!$B$3/2
+ COUNTIFS('Official Medal Table'!$I:$I,'Each Gender Events'!$A77,'Official Medal Table'!$C:$C,'Each Gender Events'!BM$1,'Official Medal Table'!$E:$E,"Mixed")*'Medal values'!$B$3/2</f>
        <v>0</v>
      </c>
      <c r="BN77">
        <f>COUNTIFS('Official Medal Table'!$F:$F,'Each Gender Events'!$A77,'Official Medal Table'!$C:$C,'Each Gender Events'!BN$1,'Official Medal Table'!$E:$E,'Each Gender Events'!BN$2)*'Medal values'!$B$1
+ COUNTIFS('Official Medal Table'!$G:$G,'Each Gender Events'!$A77,'Official Medal Table'!$C:$C,'Each Gender Events'!BN$1,'Official Medal Table'!$E:$E,'Each Gender Events'!BN$2)*'Medal values'!$B$2
+ COUNTIFS('Official Medal Table'!$H:$H,'Each Gender Events'!$A77,'Official Medal Table'!$C:$C,'Each Gender Events'!BN$1,'Official Medal Table'!$E:$E,'Each Gender Events'!BN$2)*'Medal values'!$B$3
+ COUNTIFS('Official Medal Table'!$I:$I,'Each Gender Events'!$A77,'Official Medal Table'!$C:$C,'Each Gender Events'!BN$1,'Official Medal Table'!$E:$E,'Each Gender Events'!BN$2)*'Medal values'!$B$3
+ COUNTIFS('Official Medal Table'!$F:$F,'Each Gender Events'!$A77,'Official Medal Table'!$C:$C,'Each Gender Events'!BN$1,'Official Medal Table'!$E:$E,"Mixed")*'Medal values'!$B$1/2
+ COUNTIFS('Official Medal Table'!$G:$G,'Each Gender Events'!$A77,'Official Medal Table'!$C:$C,'Each Gender Events'!BN$1,'Official Medal Table'!$E:$E,"Mixed")*'Medal values'!$B$2/2
+ COUNTIFS('Official Medal Table'!$H:$H,'Each Gender Events'!$A77,'Official Medal Table'!$C:$C,'Each Gender Events'!BN$1,'Official Medal Table'!$E:$E,"Mixed")*'Medal values'!$B$3/2
+ COUNTIFS('Official Medal Table'!$I:$I,'Each Gender Events'!$A77,'Official Medal Table'!$C:$C,'Each Gender Events'!BN$1,'Official Medal Table'!$E:$E,"Mixed")*'Medal values'!$B$3/2</f>
        <v>0</v>
      </c>
      <c r="BO77">
        <f>COUNTIFS('Official Medal Table'!$F:$F,'Each Gender Events'!$A77,'Official Medal Table'!$C:$C,'Each Gender Events'!BO$1,'Official Medal Table'!$E:$E,'Each Gender Events'!BO$2)*'Medal values'!$B$1
+ COUNTIFS('Official Medal Table'!$G:$G,'Each Gender Events'!$A77,'Official Medal Table'!$C:$C,'Each Gender Events'!BO$1,'Official Medal Table'!$E:$E,'Each Gender Events'!BO$2)*'Medal values'!$B$2
+ COUNTIFS('Official Medal Table'!$H:$H,'Each Gender Events'!$A77,'Official Medal Table'!$C:$C,'Each Gender Events'!BO$1,'Official Medal Table'!$E:$E,'Each Gender Events'!BO$2)*'Medal values'!$B$3
+ COUNTIFS('Official Medal Table'!$I:$I,'Each Gender Events'!$A77,'Official Medal Table'!$C:$C,'Each Gender Events'!BO$1,'Official Medal Table'!$E:$E,'Each Gender Events'!BO$2)*'Medal values'!$B$3
+ COUNTIFS('Official Medal Table'!$F:$F,'Each Gender Events'!$A77,'Official Medal Table'!$C:$C,'Each Gender Events'!BO$1,'Official Medal Table'!$E:$E,"Mixed")*'Medal values'!$B$1/2
+ COUNTIFS('Official Medal Table'!$G:$G,'Each Gender Events'!$A77,'Official Medal Table'!$C:$C,'Each Gender Events'!BO$1,'Official Medal Table'!$E:$E,"Mixed")*'Medal values'!$B$2/2
+ COUNTIFS('Official Medal Table'!$H:$H,'Each Gender Events'!$A77,'Official Medal Table'!$C:$C,'Each Gender Events'!BO$1,'Official Medal Table'!$E:$E,"Mixed")*'Medal values'!$B$3/2
+ COUNTIFS('Official Medal Table'!$I:$I,'Each Gender Events'!$A77,'Official Medal Table'!$C:$C,'Each Gender Events'!BO$1,'Official Medal Table'!$E:$E,"Mixed")*'Medal values'!$B$3/2</f>
        <v>0</v>
      </c>
      <c r="BP77">
        <f>COUNTIFS('Official Medal Table'!$F:$F,'Each Gender Events'!$A77,'Official Medal Table'!$C:$C,'Each Gender Events'!BP$1,'Official Medal Table'!$E:$E,'Each Gender Events'!BP$2)*'Medal values'!$B$1
+ COUNTIFS('Official Medal Table'!$G:$G,'Each Gender Events'!$A77,'Official Medal Table'!$C:$C,'Each Gender Events'!BP$1,'Official Medal Table'!$E:$E,'Each Gender Events'!BP$2)*'Medal values'!$B$2
+ COUNTIFS('Official Medal Table'!$H:$H,'Each Gender Events'!$A77,'Official Medal Table'!$C:$C,'Each Gender Events'!BP$1,'Official Medal Table'!$E:$E,'Each Gender Events'!BP$2)*'Medal values'!$B$3
+ COUNTIFS('Official Medal Table'!$I:$I,'Each Gender Events'!$A77,'Official Medal Table'!$C:$C,'Each Gender Events'!BP$1,'Official Medal Table'!$E:$E,'Each Gender Events'!BP$2)*'Medal values'!$B$3
+ COUNTIFS('Official Medal Table'!$F:$F,'Each Gender Events'!$A77,'Official Medal Table'!$C:$C,'Each Gender Events'!BP$1,'Official Medal Table'!$E:$E,"Mixed")*'Medal values'!$B$1/2
+ COUNTIFS('Official Medal Table'!$G:$G,'Each Gender Events'!$A77,'Official Medal Table'!$C:$C,'Each Gender Events'!BP$1,'Official Medal Table'!$E:$E,"Mixed")*'Medal values'!$B$2/2
+ COUNTIFS('Official Medal Table'!$H:$H,'Each Gender Events'!$A77,'Official Medal Table'!$C:$C,'Each Gender Events'!BP$1,'Official Medal Table'!$E:$E,"Mixed")*'Medal values'!$B$3/2
+ COUNTIFS('Official Medal Table'!$I:$I,'Each Gender Events'!$A77,'Official Medal Table'!$C:$C,'Each Gender Events'!BP$1,'Official Medal Table'!$E:$E,"Mixed")*'Medal values'!$B$3/2</f>
        <v>0</v>
      </c>
      <c r="BQ77">
        <f>COUNTIFS('Official Medal Table'!$F:$F,'Each Gender Events'!$A77,'Official Medal Table'!$C:$C,'Each Gender Events'!BQ$1,'Official Medal Table'!$E:$E,'Each Gender Events'!BQ$2)*'Medal values'!$B$1
+ COUNTIFS('Official Medal Table'!$G:$G,'Each Gender Events'!$A77,'Official Medal Table'!$C:$C,'Each Gender Events'!BQ$1,'Official Medal Table'!$E:$E,'Each Gender Events'!BQ$2)*'Medal values'!$B$2
+ COUNTIFS('Official Medal Table'!$H:$H,'Each Gender Events'!$A77,'Official Medal Table'!$C:$C,'Each Gender Events'!BQ$1,'Official Medal Table'!$E:$E,'Each Gender Events'!BQ$2)*'Medal values'!$B$3
+ COUNTIFS('Official Medal Table'!$I:$I,'Each Gender Events'!$A77,'Official Medal Table'!$C:$C,'Each Gender Events'!BQ$1,'Official Medal Table'!$E:$E,'Each Gender Events'!BQ$2)*'Medal values'!$B$3
+ COUNTIFS('Official Medal Table'!$F:$F,'Each Gender Events'!$A77,'Official Medal Table'!$C:$C,'Each Gender Events'!BQ$1,'Official Medal Table'!$E:$E,"Mixed")*'Medal values'!$B$1/2
+ COUNTIFS('Official Medal Table'!$G:$G,'Each Gender Events'!$A77,'Official Medal Table'!$C:$C,'Each Gender Events'!BQ$1,'Official Medal Table'!$E:$E,"Mixed")*'Medal values'!$B$2/2
+ COUNTIFS('Official Medal Table'!$H:$H,'Each Gender Events'!$A77,'Official Medal Table'!$C:$C,'Each Gender Events'!BQ$1,'Official Medal Table'!$E:$E,"Mixed")*'Medal values'!$B$3/2
+ COUNTIFS('Official Medal Table'!$I:$I,'Each Gender Events'!$A77,'Official Medal Table'!$C:$C,'Each Gender Events'!BQ$1,'Official Medal Table'!$E:$E,"Mixed")*'Medal values'!$B$3/2</f>
        <v>0</v>
      </c>
      <c r="BR77">
        <f>COUNTIFS('Official Medal Table'!$F:$F,'Each Gender Events'!$A77,'Official Medal Table'!$C:$C,'Each Gender Events'!BR$1,'Official Medal Table'!$E:$E,'Each Gender Events'!BR$2)*'Medal values'!$B$1
+ COUNTIFS('Official Medal Table'!$G:$G,'Each Gender Events'!$A77,'Official Medal Table'!$C:$C,'Each Gender Events'!BR$1,'Official Medal Table'!$E:$E,'Each Gender Events'!BR$2)*'Medal values'!$B$2
+ COUNTIFS('Official Medal Table'!$H:$H,'Each Gender Events'!$A77,'Official Medal Table'!$C:$C,'Each Gender Events'!BR$1,'Official Medal Table'!$E:$E,'Each Gender Events'!BR$2)*'Medal values'!$B$3
+ COUNTIFS('Official Medal Table'!$I:$I,'Each Gender Events'!$A77,'Official Medal Table'!$C:$C,'Each Gender Events'!BR$1,'Official Medal Table'!$E:$E,'Each Gender Events'!BR$2)*'Medal values'!$B$3
+ COUNTIFS('Official Medal Table'!$F:$F,'Each Gender Events'!$A77,'Official Medal Table'!$C:$C,'Each Gender Events'!BR$1,'Official Medal Table'!$E:$E,"Mixed")*'Medal values'!$B$1/2
+ COUNTIFS('Official Medal Table'!$G:$G,'Each Gender Events'!$A77,'Official Medal Table'!$C:$C,'Each Gender Events'!BR$1,'Official Medal Table'!$E:$E,"Mixed")*'Medal values'!$B$2/2
+ COUNTIFS('Official Medal Table'!$H:$H,'Each Gender Events'!$A77,'Official Medal Table'!$C:$C,'Each Gender Events'!BR$1,'Official Medal Table'!$E:$E,"Mixed")*'Medal values'!$B$3/2
+ COUNTIFS('Official Medal Table'!$I:$I,'Each Gender Events'!$A77,'Official Medal Table'!$C:$C,'Each Gender Events'!BR$1,'Official Medal Table'!$E:$E,"Mixed")*'Medal values'!$B$3/2</f>
        <v>0</v>
      </c>
      <c r="BS77">
        <f>COUNTIFS('Official Medal Table'!$F:$F,'Each Gender Events'!$A77,'Official Medal Table'!$C:$C,'Each Gender Events'!BS$1,'Official Medal Table'!$E:$E,'Each Gender Events'!BS$2)*'Medal values'!$B$1
+ COUNTIFS('Official Medal Table'!$G:$G,'Each Gender Events'!$A77,'Official Medal Table'!$C:$C,'Each Gender Events'!BS$1,'Official Medal Table'!$E:$E,'Each Gender Events'!BS$2)*'Medal values'!$B$2
+ COUNTIFS('Official Medal Table'!$H:$H,'Each Gender Events'!$A77,'Official Medal Table'!$C:$C,'Each Gender Events'!BS$1,'Official Medal Table'!$E:$E,'Each Gender Events'!BS$2)*'Medal values'!$B$3
+ COUNTIFS('Official Medal Table'!$I:$I,'Each Gender Events'!$A77,'Official Medal Table'!$C:$C,'Each Gender Events'!BS$1,'Official Medal Table'!$E:$E,'Each Gender Events'!BS$2)*'Medal values'!$B$3
+ COUNTIFS('Official Medal Table'!$F:$F,'Each Gender Events'!$A77,'Official Medal Table'!$C:$C,'Each Gender Events'!BS$1,'Official Medal Table'!$E:$E,"Mixed")*'Medal values'!$B$1/2
+ COUNTIFS('Official Medal Table'!$G:$G,'Each Gender Events'!$A77,'Official Medal Table'!$C:$C,'Each Gender Events'!BS$1,'Official Medal Table'!$E:$E,"Mixed")*'Medal values'!$B$2/2
+ COUNTIFS('Official Medal Table'!$H:$H,'Each Gender Events'!$A77,'Official Medal Table'!$C:$C,'Each Gender Events'!BS$1,'Official Medal Table'!$E:$E,"Mixed")*'Medal values'!$B$3/2
+ COUNTIFS('Official Medal Table'!$I:$I,'Each Gender Events'!$A77,'Official Medal Table'!$C:$C,'Each Gender Events'!BS$1,'Official Medal Table'!$E:$E,"Mixed")*'Medal values'!$B$3/2</f>
        <v>0</v>
      </c>
      <c r="BT77">
        <f>COUNTIFS('Official Medal Table'!$F:$F,'Each Gender Events'!$A77,'Official Medal Table'!$C:$C,'Each Gender Events'!BT$1,'Official Medal Table'!$E:$E,'Each Gender Events'!BT$2)*'Medal values'!$B$1
+ COUNTIFS('Official Medal Table'!$G:$G,'Each Gender Events'!$A77,'Official Medal Table'!$C:$C,'Each Gender Events'!BT$1,'Official Medal Table'!$E:$E,'Each Gender Events'!BT$2)*'Medal values'!$B$2
+ COUNTIFS('Official Medal Table'!$H:$H,'Each Gender Events'!$A77,'Official Medal Table'!$C:$C,'Each Gender Events'!BT$1,'Official Medal Table'!$E:$E,'Each Gender Events'!BT$2)*'Medal values'!$B$3
+ COUNTIFS('Official Medal Table'!$I:$I,'Each Gender Events'!$A77,'Official Medal Table'!$C:$C,'Each Gender Events'!BT$1,'Official Medal Table'!$E:$E,'Each Gender Events'!BT$2)*'Medal values'!$B$3
+ COUNTIFS('Official Medal Table'!$F:$F,'Each Gender Events'!$A77,'Official Medal Table'!$C:$C,'Each Gender Events'!BT$1,'Official Medal Table'!$E:$E,"Mixed")*'Medal values'!$B$1/2
+ COUNTIFS('Official Medal Table'!$G:$G,'Each Gender Events'!$A77,'Official Medal Table'!$C:$C,'Each Gender Events'!BT$1,'Official Medal Table'!$E:$E,"Mixed")*'Medal values'!$B$2/2
+ COUNTIFS('Official Medal Table'!$H:$H,'Each Gender Events'!$A77,'Official Medal Table'!$C:$C,'Each Gender Events'!BT$1,'Official Medal Table'!$E:$E,"Mixed")*'Medal values'!$B$3/2
+ COUNTIFS('Official Medal Table'!$I:$I,'Each Gender Events'!$A77,'Official Medal Table'!$C:$C,'Each Gender Events'!BT$1,'Official Medal Table'!$E:$E,"Mixed")*'Medal values'!$B$3/2</f>
        <v>0</v>
      </c>
      <c r="BU77">
        <f>COUNTIFS('Official Medal Table'!$F:$F,'Each Gender Events'!$A77,'Official Medal Table'!$C:$C,'Each Gender Events'!BU$1,'Official Medal Table'!$E:$E,'Each Gender Events'!BU$2)*'Medal values'!$B$1
+ COUNTIFS('Official Medal Table'!$G:$G,'Each Gender Events'!$A77,'Official Medal Table'!$C:$C,'Each Gender Events'!BU$1,'Official Medal Table'!$E:$E,'Each Gender Events'!BU$2)*'Medal values'!$B$2
+ COUNTIFS('Official Medal Table'!$H:$H,'Each Gender Events'!$A77,'Official Medal Table'!$C:$C,'Each Gender Events'!BU$1,'Official Medal Table'!$E:$E,'Each Gender Events'!BU$2)*'Medal values'!$B$3
+ COUNTIFS('Official Medal Table'!$I:$I,'Each Gender Events'!$A77,'Official Medal Table'!$C:$C,'Each Gender Events'!BU$1,'Official Medal Table'!$E:$E,'Each Gender Events'!BU$2)*'Medal values'!$B$3
+ COUNTIFS('Official Medal Table'!$F:$F,'Each Gender Events'!$A77,'Official Medal Table'!$C:$C,'Each Gender Events'!BU$1,'Official Medal Table'!$E:$E,"Mixed")*'Medal values'!$B$1/2
+ COUNTIFS('Official Medal Table'!$G:$G,'Each Gender Events'!$A77,'Official Medal Table'!$C:$C,'Each Gender Events'!BU$1,'Official Medal Table'!$E:$E,"Mixed")*'Medal values'!$B$2/2
+ COUNTIFS('Official Medal Table'!$H:$H,'Each Gender Events'!$A77,'Official Medal Table'!$C:$C,'Each Gender Events'!BU$1,'Official Medal Table'!$E:$E,"Mixed")*'Medal values'!$B$3/2
+ COUNTIFS('Official Medal Table'!$I:$I,'Each Gender Events'!$A77,'Official Medal Table'!$C:$C,'Each Gender Events'!BU$1,'Official Medal Table'!$E:$E,"Mixed")*'Medal values'!$B$3/2</f>
        <v>0</v>
      </c>
      <c r="BV77">
        <f>COUNTIFS('Official Medal Table'!$F:$F,'Each Gender Events'!$A77,'Official Medal Table'!$C:$C,'Each Gender Events'!BV$1,'Official Medal Table'!$E:$E,'Each Gender Events'!BV$2)*'Medal values'!$B$1
+ COUNTIFS('Official Medal Table'!$G:$G,'Each Gender Events'!$A77,'Official Medal Table'!$C:$C,'Each Gender Events'!BV$1,'Official Medal Table'!$E:$E,'Each Gender Events'!BV$2)*'Medal values'!$B$2
+ COUNTIFS('Official Medal Table'!$H:$H,'Each Gender Events'!$A77,'Official Medal Table'!$C:$C,'Each Gender Events'!BV$1,'Official Medal Table'!$E:$E,'Each Gender Events'!BV$2)*'Medal values'!$B$3
+ COUNTIFS('Official Medal Table'!$I:$I,'Each Gender Events'!$A77,'Official Medal Table'!$C:$C,'Each Gender Events'!BV$1,'Official Medal Table'!$E:$E,'Each Gender Events'!BV$2)*'Medal values'!$B$3
+ COUNTIFS('Official Medal Table'!$F:$F,'Each Gender Events'!$A77,'Official Medal Table'!$C:$C,'Each Gender Events'!BV$1,'Official Medal Table'!$E:$E,"Mixed")*'Medal values'!$B$1/2
+ COUNTIFS('Official Medal Table'!$G:$G,'Each Gender Events'!$A77,'Official Medal Table'!$C:$C,'Each Gender Events'!BV$1,'Official Medal Table'!$E:$E,"Mixed")*'Medal values'!$B$2/2
+ COUNTIFS('Official Medal Table'!$H:$H,'Each Gender Events'!$A77,'Official Medal Table'!$C:$C,'Each Gender Events'!BV$1,'Official Medal Table'!$E:$E,"Mixed")*'Medal values'!$B$3/2
+ COUNTIFS('Official Medal Table'!$I:$I,'Each Gender Events'!$A77,'Official Medal Table'!$C:$C,'Each Gender Events'!BV$1,'Official Medal Table'!$E:$E,"Mixed")*'Medal values'!$B$3/2</f>
        <v>0</v>
      </c>
      <c r="BW77">
        <f>COUNTIFS('Official Medal Table'!$F:$F,'Each Gender Events'!$A77,'Official Medal Table'!$C:$C,'Each Gender Events'!BW$1,'Official Medal Table'!$E:$E,'Each Gender Events'!BW$2)*'Medal values'!$B$1
+ COUNTIFS('Official Medal Table'!$G:$G,'Each Gender Events'!$A77,'Official Medal Table'!$C:$C,'Each Gender Events'!BW$1,'Official Medal Table'!$E:$E,'Each Gender Events'!BW$2)*'Medal values'!$B$2
+ COUNTIFS('Official Medal Table'!$H:$H,'Each Gender Events'!$A77,'Official Medal Table'!$C:$C,'Each Gender Events'!BW$1,'Official Medal Table'!$E:$E,'Each Gender Events'!BW$2)*'Medal values'!$B$3
+ COUNTIFS('Official Medal Table'!$I:$I,'Each Gender Events'!$A77,'Official Medal Table'!$C:$C,'Each Gender Events'!BW$1,'Official Medal Table'!$E:$E,'Each Gender Events'!BW$2)*'Medal values'!$B$3
+ COUNTIFS('Official Medal Table'!$F:$F,'Each Gender Events'!$A77,'Official Medal Table'!$C:$C,'Each Gender Events'!BW$1,'Official Medal Table'!$E:$E,"Mixed")*'Medal values'!$B$1/2
+ COUNTIFS('Official Medal Table'!$G:$G,'Each Gender Events'!$A77,'Official Medal Table'!$C:$C,'Each Gender Events'!BW$1,'Official Medal Table'!$E:$E,"Mixed")*'Medal values'!$B$2/2
+ COUNTIFS('Official Medal Table'!$H:$H,'Each Gender Events'!$A77,'Official Medal Table'!$C:$C,'Each Gender Events'!BW$1,'Official Medal Table'!$E:$E,"Mixed")*'Medal values'!$B$3/2
+ COUNTIFS('Official Medal Table'!$I:$I,'Each Gender Events'!$A77,'Official Medal Table'!$C:$C,'Each Gender Events'!BW$1,'Official Medal Table'!$E:$E,"Mixed")*'Medal values'!$B$3/2</f>
        <v>0</v>
      </c>
      <c r="BX77">
        <f>COUNTIFS('Official Medal Table'!$F:$F,'Each Gender Events'!$A77,'Official Medal Table'!$C:$C,'Each Gender Events'!BX$1,'Official Medal Table'!$E:$E,'Each Gender Events'!BX$2)*'Medal values'!$B$1
+ COUNTIFS('Official Medal Table'!$G:$G,'Each Gender Events'!$A77,'Official Medal Table'!$C:$C,'Each Gender Events'!BX$1,'Official Medal Table'!$E:$E,'Each Gender Events'!BX$2)*'Medal values'!$B$2
+ COUNTIFS('Official Medal Table'!$H:$H,'Each Gender Events'!$A77,'Official Medal Table'!$C:$C,'Each Gender Events'!BX$1,'Official Medal Table'!$E:$E,'Each Gender Events'!BX$2)*'Medal values'!$B$3
+ COUNTIFS('Official Medal Table'!$I:$I,'Each Gender Events'!$A77,'Official Medal Table'!$C:$C,'Each Gender Events'!BX$1,'Official Medal Table'!$E:$E,'Each Gender Events'!BX$2)*'Medal values'!$B$3
+ COUNTIFS('Official Medal Table'!$F:$F,'Each Gender Events'!$A77,'Official Medal Table'!$C:$C,'Each Gender Events'!BX$1,'Official Medal Table'!$E:$E,"Mixed")*'Medal values'!$B$1/2
+ COUNTIFS('Official Medal Table'!$G:$G,'Each Gender Events'!$A77,'Official Medal Table'!$C:$C,'Each Gender Events'!BX$1,'Official Medal Table'!$E:$E,"Mixed")*'Medal values'!$B$2/2
+ COUNTIFS('Official Medal Table'!$H:$H,'Each Gender Events'!$A77,'Official Medal Table'!$C:$C,'Each Gender Events'!BX$1,'Official Medal Table'!$E:$E,"Mixed")*'Medal values'!$B$3/2
+ COUNTIFS('Official Medal Table'!$I:$I,'Each Gender Events'!$A77,'Official Medal Table'!$C:$C,'Each Gender Events'!BX$1,'Official Medal Table'!$E:$E,"Mixed")*'Medal values'!$B$3/2</f>
        <v>0</v>
      </c>
      <c r="BY77">
        <f>COUNTIFS('Official Medal Table'!$F:$F,'Each Gender Events'!$A77,'Official Medal Table'!$C:$C,'Each Gender Events'!BY$1,'Official Medal Table'!$E:$E,'Each Gender Events'!BY$2)*'Medal values'!$B$1
+ COUNTIFS('Official Medal Table'!$G:$G,'Each Gender Events'!$A77,'Official Medal Table'!$C:$C,'Each Gender Events'!BY$1,'Official Medal Table'!$E:$E,'Each Gender Events'!BY$2)*'Medal values'!$B$2
+ COUNTIFS('Official Medal Table'!$H:$H,'Each Gender Events'!$A77,'Official Medal Table'!$C:$C,'Each Gender Events'!BY$1,'Official Medal Table'!$E:$E,'Each Gender Events'!BY$2)*'Medal values'!$B$3
+ COUNTIFS('Official Medal Table'!$I:$I,'Each Gender Events'!$A77,'Official Medal Table'!$C:$C,'Each Gender Events'!BY$1,'Official Medal Table'!$E:$E,'Each Gender Events'!BY$2)*'Medal values'!$B$3
+ COUNTIFS('Official Medal Table'!$F:$F,'Each Gender Events'!$A77,'Official Medal Table'!$C:$C,'Each Gender Events'!BY$1,'Official Medal Table'!$E:$E,"Mixed")*'Medal values'!$B$1/2
+ COUNTIFS('Official Medal Table'!$G:$G,'Each Gender Events'!$A77,'Official Medal Table'!$C:$C,'Each Gender Events'!BY$1,'Official Medal Table'!$E:$E,"Mixed")*'Medal values'!$B$2/2
+ COUNTIFS('Official Medal Table'!$H:$H,'Each Gender Events'!$A77,'Official Medal Table'!$C:$C,'Each Gender Events'!BY$1,'Official Medal Table'!$E:$E,"Mixed")*'Medal values'!$B$3/2
+ COUNTIFS('Official Medal Table'!$I:$I,'Each Gender Events'!$A77,'Official Medal Table'!$C:$C,'Each Gender Events'!BY$1,'Official Medal Table'!$E:$E,"Mixed")*'Medal values'!$B$3/2</f>
        <v>0</v>
      </c>
      <c r="BZ77">
        <f>COUNTIFS('Official Medal Table'!$F:$F,'Each Gender Events'!$A77,'Official Medal Table'!$C:$C,'Each Gender Events'!BZ$1,'Official Medal Table'!$E:$E,'Each Gender Events'!BZ$2)*'Medal values'!$B$1
+ COUNTIFS('Official Medal Table'!$G:$G,'Each Gender Events'!$A77,'Official Medal Table'!$C:$C,'Each Gender Events'!BZ$1,'Official Medal Table'!$E:$E,'Each Gender Events'!BZ$2)*'Medal values'!$B$2
+ COUNTIFS('Official Medal Table'!$H:$H,'Each Gender Events'!$A77,'Official Medal Table'!$C:$C,'Each Gender Events'!BZ$1,'Official Medal Table'!$E:$E,'Each Gender Events'!BZ$2)*'Medal values'!$B$3
+ COUNTIFS('Official Medal Table'!$I:$I,'Each Gender Events'!$A77,'Official Medal Table'!$C:$C,'Each Gender Events'!BZ$1,'Official Medal Table'!$E:$E,'Each Gender Events'!BZ$2)*'Medal values'!$B$3
+ COUNTIFS('Official Medal Table'!$F:$F,'Each Gender Events'!$A77,'Official Medal Table'!$C:$C,'Each Gender Events'!BZ$1,'Official Medal Table'!$E:$E,"Mixed")*'Medal values'!$B$1/2
+ COUNTIFS('Official Medal Table'!$G:$G,'Each Gender Events'!$A77,'Official Medal Table'!$C:$C,'Each Gender Events'!BZ$1,'Official Medal Table'!$E:$E,"Mixed")*'Medal values'!$B$2/2
+ COUNTIFS('Official Medal Table'!$H:$H,'Each Gender Events'!$A77,'Official Medal Table'!$C:$C,'Each Gender Events'!BZ$1,'Official Medal Table'!$E:$E,"Mixed")*'Medal values'!$B$3/2
+ COUNTIFS('Official Medal Table'!$I:$I,'Each Gender Events'!$A77,'Official Medal Table'!$C:$C,'Each Gender Events'!BZ$1,'Official Medal Table'!$E:$E,"Mixed")*'Medal values'!$B$3/2</f>
        <v>0</v>
      </c>
      <c r="CA77">
        <f>COUNTIFS('Official Medal Table'!$F:$F,'Each Gender Events'!$A77,'Official Medal Table'!$C:$C,'Each Gender Events'!CA$1,'Official Medal Table'!$E:$E,'Each Gender Events'!CA$2)*'Medal values'!$B$1
+ COUNTIFS('Official Medal Table'!$G:$G,'Each Gender Events'!$A77,'Official Medal Table'!$C:$C,'Each Gender Events'!CA$1,'Official Medal Table'!$E:$E,'Each Gender Events'!CA$2)*'Medal values'!$B$2
+ COUNTIFS('Official Medal Table'!$H:$H,'Each Gender Events'!$A77,'Official Medal Table'!$C:$C,'Each Gender Events'!CA$1,'Official Medal Table'!$E:$E,'Each Gender Events'!CA$2)*'Medal values'!$B$3
+ COUNTIFS('Official Medal Table'!$I:$I,'Each Gender Events'!$A77,'Official Medal Table'!$C:$C,'Each Gender Events'!CA$1,'Official Medal Table'!$E:$E,'Each Gender Events'!CA$2)*'Medal values'!$B$3
+ COUNTIFS('Official Medal Table'!$F:$F,'Each Gender Events'!$A77,'Official Medal Table'!$C:$C,'Each Gender Events'!CA$1,'Official Medal Table'!$E:$E,"Mixed")*'Medal values'!$B$1/2
+ COUNTIFS('Official Medal Table'!$G:$G,'Each Gender Events'!$A77,'Official Medal Table'!$C:$C,'Each Gender Events'!CA$1,'Official Medal Table'!$E:$E,"Mixed")*'Medal values'!$B$2/2
+ COUNTIFS('Official Medal Table'!$H:$H,'Each Gender Events'!$A77,'Official Medal Table'!$C:$C,'Each Gender Events'!CA$1,'Official Medal Table'!$E:$E,"Mixed")*'Medal values'!$B$3/2
+ COUNTIFS('Official Medal Table'!$I:$I,'Each Gender Events'!$A77,'Official Medal Table'!$C:$C,'Each Gender Events'!CA$1,'Official Medal Table'!$E:$E,"Mixed")*'Medal values'!$B$3/2</f>
        <v>0</v>
      </c>
      <c r="CB77">
        <f>COUNTIFS('Official Medal Table'!$F:$F,'Each Gender Events'!$A77,'Official Medal Table'!$C:$C,'Each Gender Events'!CB$1,'Official Medal Table'!$E:$E,'Each Gender Events'!CB$2)*'Medal values'!$B$1
+ COUNTIFS('Official Medal Table'!$G:$G,'Each Gender Events'!$A77,'Official Medal Table'!$C:$C,'Each Gender Events'!CB$1,'Official Medal Table'!$E:$E,'Each Gender Events'!CB$2)*'Medal values'!$B$2
+ COUNTIFS('Official Medal Table'!$H:$H,'Each Gender Events'!$A77,'Official Medal Table'!$C:$C,'Each Gender Events'!CB$1,'Official Medal Table'!$E:$E,'Each Gender Events'!CB$2)*'Medal values'!$B$3
+ COUNTIFS('Official Medal Table'!$I:$I,'Each Gender Events'!$A77,'Official Medal Table'!$C:$C,'Each Gender Events'!CB$1,'Official Medal Table'!$E:$E,'Each Gender Events'!CB$2)*'Medal values'!$B$3
+ COUNTIFS('Official Medal Table'!$F:$F,'Each Gender Events'!$A77,'Official Medal Table'!$C:$C,'Each Gender Events'!CB$1,'Official Medal Table'!$E:$E,"Mixed")*'Medal values'!$B$1/2
+ COUNTIFS('Official Medal Table'!$G:$G,'Each Gender Events'!$A77,'Official Medal Table'!$C:$C,'Each Gender Events'!CB$1,'Official Medal Table'!$E:$E,"Mixed")*'Medal values'!$B$2/2
+ COUNTIFS('Official Medal Table'!$H:$H,'Each Gender Events'!$A77,'Official Medal Table'!$C:$C,'Each Gender Events'!CB$1,'Official Medal Table'!$E:$E,"Mixed")*'Medal values'!$B$3/2
+ COUNTIFS('Official Medal Table'!$I:$I,'Each Gender Events'!$A77,'Official Medal Table'!$C:$C,'Each Gender Events'!CB$1,'Official Medal Table'!$E:$E,"Mixed")*'Medal values'!$B$3/2</f>
        <v>0</v>
      </c>
      <c r="CC77">
        <f>COUNTIFS('Official Medal Table'!$F:$F,'Each Gender Events'!$A77,'Official Medal Table'!$C:$C,'Each Gender Events'!CC$1,'Official Medal Table'!$E:$E,'Each Gender Events'!CC$2)*'Medal values'!$B$1
+ COUNTIFS('Official Medal Table'!$G:$G,'Each Gender Events'!$A77,'Official Medal Table'!$C:$C,'Each Gender Events'!CC$1,'Official Medal Table'!$E:$E,'Each Gender Events'!CC$2)*'Medal values'!$B$2
+ COUNTIFS('Official Medal Table'!$H:$H,'Each Gender Events'!$A77,'Official Medal Table'!$C:$C,'Each Gender Events'!CC$1,'Official Medal Table'!$E:$E,'Each Gender Events'!CC$2)*'Medal values'!$B$3
+ COUNTIFS('Official Medal Table'!$I:$I,'Each Gender Events'!$A77,'Official Medal Table'!$C:$C,'Each Gender Events'!CC$1,'Official Medal Table'!$E:$E,'Each Gender Events'!CC$2)*'Medal values'!$B$3
+ COUNTIFS('Official Medal Table'!$F:$F,'Each Gender Events'!$A77,'Official Medal Table'!$C:$C,'Each Gender Events'!CC$1,'Official Medal Table'!$E:$E,"Mixed")*'Medal values'!$B$1/2
+ COUNTIFS('Official Medal Table'!$G:$G,'Each Gender Events'!$A77,'Official Medal Table'!$C:$C,'Each Gender Events'!CC$1,'Official Medal Table'!$E:$E,"Mixed")*'Medal values'!$B$2/2
+ COUNTIFS('Official Medal Table'!$H:$H,'Each Gender Events'!$A77,'Official Medal Table'!$C:$C,'Each Gender Events'!CC$1,'Official Medal Table'!$E:$E,"Mixed")*'Medal values'!$B$3/2
+ COUNTIFS('Official Medal Table'!$I:$I,'Each Gender Events'!$A77,'Official Medal Table'!$C:$C,'Each Gender Events'!CC$1,'Official Medal Table'!$E:$E,"Mixed")*'Medal values'!$B$3/2</f>
        <v>3.0009999999999999</v>
      </c>
      <c r="CD77">
        <f>COUNTIFS('Official Medal Table'!$F:$F,'Each Gender Events'!$A77,'Official Medal Table'!$C:$C,'Each Gender Events'!CD$1,'Official Medal Table'!$E:$E,'Each Gender Events'!CD$2)*'Medal values'!$B$1
+ COUNTIFS('Official Medal Table'!$G:$G,'Each Gender Events'!$A77,'Official Medal Table'!$C:$C,'Each Gender Events'!CD$1,'Official Medal Table'!$E:$E,'Each Gender Events'!CD$2)*'Medal values'!$B$2
+ COUNTIFS('Official Medal Table'!$H:$H,'Each Gender Events'!$A77,'Official Medal Table'!$C:$C,'Each Gender Events'!CD$1,'Official Medal Table'!$E:$E,'Each Gender Events'!CD$2)*'Medal values'!$B$3
+ COUNTIFS('Official Medal Table'!$I:$I,'Each Gender Events'!$A77,'Official Medal Table'!$C:$C,'Each Gender Events'!CD$1,'Official Medal Table'!$E:$E,'Each Gender Events'!CD$2)*'Medal values'!$B$3
+ COUNTIFS('Official Medal Table'!$F:$F,'Each Gender Events'!$A77,'Official Medal Table'!$C:$C,'Each Gender Events'!CD$1,'Official Medal Table'!$E:$E,"Mixed")*'Medal values'!$B$1/2
+ COUNTIFS('Official Medal Table'!$G:$G,'Each Gender Events'!$A77,'Official Medal Table'!$C:$C,'Each Gender Events'!CD$1,'Official Medal Table'!$E:$E,"Mixed")*'Medal values'!$B$2/2
+ COUNTIFS('Official Medal Table'!$H:$H,'Each Gender Events'!$A77,'Official Medal Table'!$C:$C,'Each Gender Events'!CD$1,'Official Medal Table'!$E:$E,"Mixed")*'Medal values'!$B$3/2
+ COUNTIFS('Official Medal Table'!$I:$I,'Each Gender Events'!$A77,'Official Medal Table'!$C:$C,'Each Gender Events'!CD$1,'Official Medal Table'!$E:$E,"Mixed")*'Medal values'!$B$3/2</f>
        <v>0</v>
      </c>
      <c r="CE77">
        <f>COUNTIFS('Official Medal Table'!$F:$F,'Each Gender Events'!$A77,'Official Medal Table'!$C:$C,'Each Gender Events'!CE$1,'Official Medal Table'!$E:$E,'Each Gender Events'!CE$2)*'Medal values'!$B$1
+ COUNTIFS('Official Medal Table'!$G:$G,'Each Gender Events'!$A77,'Official Medal Table'!$C:$C,'Each Gender Events'!CE$1,'Official Medal Table'!$E:$E,'Each Gender Events'!CE$2)*'Medal values'!$B$2
+ COUNTIFS('Official Medal Table'!$H:$H,'Each Gender Events'!$A77,'Official Medal Table'!$C:$C,'Each Gender Events'!CE$1,'Official Medal Table'!$E:$E,'Each Gender Events'!CE$2)*'Medal values'!$B$3
+ COUNTIFS('Official Medal Table'!$I:$I,'Each Gender Events'!$A77,'Official Medal Table'!$C:$C,'Each Gender Events'!CE$1,'Official Medal Table'!$E:$E,'Each Gender Events'!CE$2)*'Medal values'!$B$3
+ COUNTIFS('Official Medal Table'!$F:$F,'Each Gender Events'!$A77,'Official Medal Table'!$C:$C,'Each Gender Events'!CE$1,'Official Medal Table'!$E:$E,"Mixed")*'Medal values'!$B$1/2
+ COUNTIFS('Official Medal Table'!$G:$G,'Each Gender Events'!$A77,'Official Medal Table'!$C:$C,'Each Gender Events'!CE$1,'Official Medal Table'!$E:$E,"Mixed")*'Medal values'!$B$2/2
+ COUNTIFS('Official Medal Table'!$H:$H,'Each Gender Events'!$A77,'Official Medal Table'!$C:$C,'Each Gender Events'!CE$1,'Official Medal Table'!$E:$E,"Mixed")*'Medal values'!$B$3/2
+ COUNTIFS('Official Medal Table'!$I:$I,'Each Gender Events'!$A77,'Official Medal Table'!$C:$C,'Each Gender Events'!CE$1,'Official Medal Table'!$E:$E,"Mixed")*'Medal values'!$B$3/2</f>
        <v>0</v>
      </c>
      <c r="CF77">
        <f>COUNTIFS('Official Medal Table'!$F:$F,'Each Gender Events'!$A77,'Official Medal Table'!$C:$C,'Each Gender Events'!CF$1,'Official Medal Table'!$E:$E,'Each Gender Events'!CF$2)*'Medal values'!$B$1
+ COUNTIFS('Official Medal Table'!$G:$G,'Each Gender Events'!$A77,'Official Medal Table'!$C:$C,'Each Gender Events'!CF$1,'Official Medal Table'!$E:$E,'Each Gender Events'!CF$2)*'Medal values'!$B$2
+ COUNTIFS('Official Medal Table'!$H:$H,'Each Gender Events'!$A77,'Official Medal Table'!$C:$C,'Each Gender Events'!CF$1,'Official Medal Table'!$E:$E,'Each Gender Events'!CF$2)*'Medal values'!$B$3
+ COUNTIFS('Official Medal Table'!$I:$I,'Each Gender Events'!$A77,'Official Medal Table'!$C:$C,'Each Gender Events'!CF$1,'Official Medal Table'!$E:$E,'Each Gender Events'!CF$2)*'Medal values'!$B$3
+ COUNTIFS('Official Medal Table'!$F:$F,'Each Gender Events'!$A77,'Official Medal Table'!$C:$C,'Each Gender Events'!CF$1,'Official Medal Table'!$E:$E,"Mixed")*'Medal values'!$B$1/2
+ COUNTIFS('Official Medal Table'!$G:$G,'Each Gender Events'!$A77,'Official Medal Table'!$C:$C,'Each Gender Events'!CF$1,'Official Medal Table'!$E:$E,"Mixed")*'Medal values'!$B$2/2
+ COUNTIFS('Official Medal Table'!$H:$H,'Each Gender Events'!$A77,'Official Medal Table'!$C:$C,'Each Gender Events'!CF$1,'Official Medal Table'!$E:$E,"Mixed")*'Medal values'!$B$3/2
+ COUNTIFS('Official Medal Table'!$I:$I,'Each Gender Events'!$A77,'Official Medal Table'!$C:$C,'Each Gender Events'!CF$1,'Official Medal Table'!$E:$E,"Mixed")*'Medal values'!$B$3/2</f>
        <v>0</v>
      </c>
      <c r="CG77">
        <f>COUNTIFS('Official Medal Table'!$F:$F,'Each Gender Events'!$A77,'Official Medal Table'!$C:$C,'Each Gender Events'!CG$1,'Official Medal Table'!$E:$E,'Each Gender Events'!CG$2)*'Medal values'!$B$1
+ COUNTIFS('Official Medal Table'!$G:$G,'Each Gender Events'!$A77,'Official Medal Table'!$C:$C,'Each Gender Events'!CG$1,'Official Medal Table'!$E:$E,'Each Gender Events'!CG$2)*'Medal values'!$B$2
+ COUNTIFS('Official Medal Table'!$H:$H,'Each Gender Events'!$A77,'Official Medal Table'!$C:$C,'Each Gender Events'!CG$1,'Official Medal Table'!$E:$E,'Each Gender Events'!CG$2)*'Medal values'!$B$3
+ COUNTIFS('Official Medal Table'!$I:$I,'Each Gender Events'!$A77,'Official Medal Table'!$C:$C,'Each Gender Events'!CG$1,'Official Medal Table'!$E:$E,'Each Gender Events'!CG$2)*'Medal values'!$B$3
+ COUNTIFS('Official Medal Table'!$F:$F,'Each Gender Events'!$A77,'Official Medal Table'!$C:$C,'Each Gender Events'!CG$1,'Official Medal Table'!$E:$E,"Mixed")*'Medal values'!$B$1/2
+ COUNTIFS('Official Medal Table'!$G:$G,'Each Gender Events'!$A77,'Official Medal Table'!$C:$C,'Each Gender Events'!CG$1,'Official Medal Table'!$E:$E,"Mixed")*'Medal values'!$B$2/2
+ COUNTIFS('Official Medal Table'!$H:$H,'Each Gender Events'!$A77,'Official Medal Table'!$C:$C,'Each Gender Events'!CG$1,'Official Medal Table'!$E:$E,"Mixed")*'Medal values'!$B$3/2
+ COUNTIFS('Official Medal Table'!$I:$I,'Each Gender Events'!$A77,'Official Medal Table'!$C:$C,'Each Gender Events'!CG$1,'Official Medal Table'!$E:$E,"Mixed")*'Medal values'!$B$3/2</f>
        <v>0</v>
      </c>
      <c r="CH77">
        <f>COUNTIFS('Official Medal Table'!$F:$F,'Each Gender Events'!$A77,'Official Medal Table'!$C:$C,'Each Gender Events'!CH$1,'Official Medal Table'!$E:$E,'Each Gender Events'!CH$2)*'Medal values'!$B$1
+ COUNTIFS('Official Medal Table'!$G:$G,'Each Gender Events'!$A77,'Official Medal Table'!$C:$C,'Each Gender Events'!CH$1,'Official Medal Table'!$E:$E,'Each Gender Events'!CH$2)*'Medal values'!$B$2
+ COUNTIFS('Official Medal Table'!$H:$H,'Each Gender Events'!$A77,'Official Medal Table'!$C:$C,'Each Gender Events'!CH$1,'Official Medal Table'!$E:$E,'Each Gender Events'!CH$2)*'Medal values'!$B$3
+ COUNTIFS('Official Medal Table'!$I:$I,'Each Gender Events'!$A77,'Official Medal Table'!$C:$C,'Each Gender Events'!CH$1,'Official Medal Table'!$E:$E,'Each Gender Events'!CH$2)*'Medal values'!$B$3
+ COUNTIFS('Official Medal Table'!$F:$F,'Each Gender Events'!$A77,'Official Medal Table'!$C:$C,'Each Gender Events'!CH$1,'Official Medal Table'!$E:$E,"Mixed")*'Medal values'!$B$1/2
+ COUNTIFS('Official Medal Table'!$G:$G,'Each Gender Events'!$A77,'Official Medal Table'!$C:$C,'Each Gender Events'!CH$1,'Official Medal Table'!$E:$E,"Mixed")*'Medal values'!$B$2/2
+ COUNTIFS('Official Medal Table'!$H:$H,'Each Gender Events'!$A77,'Official Medal Table'!$C:$C,'Each Gender Events'!CH$1,'Official Medal Table'!$E:$E,"Mixed")*'Medal values'!$B$3/2
+ COUNTIFS('Official Medal Table'!$I:$I,'Each Gender Events'!$A77,'Official Medal Table'!$C:$C,'Each Gender Events'!CH$1,'Official Medal Table'!$E:$E,"Mixed")*'Medal values'!$B$3/2</f>
        <v>0</v>
      </c>
      <c r="CI77">
        <f>COUNTIFS('Official Medal Table'!$F:$F,'Each Gender Events'!$A77,'Official Medal Table'!$C:$C,'Each Gender Events'!CI$1,'Official Medal Table'!$E:$E,'Each Gender Events'!CI$2)*'Medal values'!$B$1
+ COUNTIFS('Official Medal Table'!$G:$G,'Each Gender Events'!$A77,'Official Medal Table'!$C:$C,'Each Gender Events'!CI$1,'Official Medal Table'!$E:$E,'Each Gender Events'!CI$2)*'Medal values'!$B$2
+ COUNTIFS('Official Medal Table'!$H:$H,'Each Gender Events'!$A77,'Official Medal Table'!$C:$C,'Each Gender Events'!CI$1,'Official Medal Table'!$E:$E,'Each Gender Events'!CI$2)*'Medal values'!$B$3
+ COUNTIFS('Official Medal Table'!$I:$I,'Each Gender Events'!$A77,'Official Medal Table'!$C:$C,'Each Gender Events'!CI$1,'Official Medal Table'!$E:$E,'Each Gender Events'!CI$2)*'Medal values'!$B$3
+ COUNTIFS('Official Medal Table'!$F:$F,'Each Gender Events'!$A77,'Official Medal Table'!$C:$C,'Each Gender Events'!CI$1,'Official Medal Table'!$E:$E,"Mixed")*'Medal values'!$B$1/2
+ COUNTIFS('Official Medal Table'!$G:$G,'Each Gender Events'!$A77,'Official Medal Table'!$C:$C,'Each Gender Events'!CI$1,'Official Medal Table'!$E:$E,"Mixed")*'Medal values'!$B$2/2
+ COUNTIFS('Official Medal Table'!$H:$H,'Each Gender Events'!$A77,'Official Medal Table'!$C:$C,'Each Gender Events'!CI$1,'Official Medal Table'!$E:$E,"Mixed")*'Medal values'!$B$3/2
+ COUNTIFS('Official Medal Table'!$I:$I,'Each Gender Events'!$A77,'Official Medal Table'!$C:$C,'Each Gender Events'!CI$1,'Official Medal Table'!$E:$E,"Mixed")*'Medal values'!$B$3/2</f>
        <v>0</v>
      </c>
      <c r="CJ77">
        <f>COUNTIFS('Official Medal Table'!$F:$F,'Each Gender Events'!$A77,'Official Medal Table'!$C:$C,'Each Gender Events'!CJ$1,'Official Medal Table'!$E:$E,'Each Gender Events'!CJ$2)*'Medal values'!$B$1
+ COUNTIFS('Official Medal Table'!$G:$G,'Each Gender Events'!$A77,'Official Medal Table'!$C:$C,'Each Gender Events'!CJ$1,'Official Medal Table'!$E:$E,'Each Gender Events'!CJ$2)*'Medal values'!$B$2
+ COUNTIFS('Official Medal Table'!$H:$H,'Each Gender Events'!$A77,'Official Medal Table'!$C:$C,'Each Gender Events'!CJ$1,'Official Medal Table'!$E:$E,'Each Gender Events'!CJ$2)*'Medal values'!$B$3
+ COUNTIFS('Official Medal Table'!$I:$I,'Each Gender Events'!$A77,'Official Medal Table'!$C:$C,'Each Gender Events'!CJ$1,'Official Medal Table'!$E:$E,'Each Gender Events'!CJ$2)*'Medal values'!$B$3
+ COUNTIFS('Official Medal Table'!$F:$F,'Each Gender Events'!$A77,'Official Medal Table'!$C:$C,'Each Gender Events'!CJ$1,'Official Medal Table'!$E:$E,"Mixed")*'Medal values'!$B$1/2
+ COUNTIFS('Official Medal Table'!$G:$G,'Each Gender Events'!$A77,'Official Medal Table'!$C:$C,'Each Gender Events'!CJ$1,'Official Medal Table'!$E:$E,"Mixed")*'Medal values'!$B$2/2
+ COUNTIFS('Official Medal Table'!$H:$H,'Each Gender Events'!$A77,'Official Medal Table'!$C:$C,'Each Gender Events'!CJ$1,'Official Medal Table'!$E:$E,"Mixed")*'Medal values'!$B$3/2
+ COUNTIFS('Official Medal Table'!$I:$I,'Each Gender Events'!$A77,'Official Medal Table'!$C:$C,'Each Gender Events'!CJ$1,'Official Medal Table'!$E:$E,"Mixed")*'Medal values'!$B$3/2</f>
        <v>0</v>
      </c>
      <c r="CK77">
        <f>COUNTIFS('Official Medal Table'!$F:$F,'Each Gender Events'!$A77,'Official Medal Table'!$C:$C,'Each Gender Events'!CK$1,'Official Medal Table'!$E:$E,'Each Gender Events'!CK$2)*'Medal values'!$B$1
+ COUNTIFS('Official Medal Table'!$G:$G,'Each Gender Events'!$A77,'Official Medal Table'!$C:$C,'Each Gender Events'!CK$1,'Official Medal Table'!$E:$E,'Each Gender Events'!CK$2)*'Medal values'!$B$2
+ COUNTIFS('Official Medal Table'!$H:$H,'Each Gender Events'!$A77,'Official Medal Table'!$C:$C,'Each Gender Events'!CK$1,'Official Medal Table'!$E:$E,'Each Gender Events'!CK$2)*'Medal values'!$B$3
+ COUNTIFS('Official Medal Table'!$I:$I,'Each Gender Events'!$A77,'Official Medal Table'!$C:$C,'Each Gender Events'!CK$1,'Official Medal Table'!$E:$E,'Each Gender Events'!CK$2)*'Medal values'!$B$3
+ COUNTIFS('Official Medal Table'!$F:$F,'Each Gender Events'!$A77,'Official Medal Table'!$C:$C,'Each Gender Events'!CK$1,'Official Medal Table'!$E:$E,"Mixed")*'Medal values'!$B$1/2
+ COUNTIFS('Official Medal Table'!$G:$G,'Each Gender Events'!$A77,'Official Medal Table'!$C:$C,'Each Gender Events'!CK$1,'Official Medal Table'!$E:$E,"Mixed")*'Medal values'!$B$2/2
+ COUNTIFS('Official Medal Table'!$H:$H,'Each Gender Events'!$A77,'Official Medal Table'!$C:$C,'Each Gender Events'!CK$1,'Official Medal Table'!$E:$E,"Mixed")*'Medal values'!$B$3/2
+ COUNTIFS('Official Medal Table'!$I:$I,'Each Gender Events'!$A77,'Official Medal Table'!$C:$C,'Each Gender Events'!CK$1,'Official Medal Table'!$E:$E,"Mixed")*'Medal values'!$B$3/2</f>
        <v>0</v>
      </c>
      <c r="CL77">
        <f>COUNTIFS('Official Medal Table'!$F:$F,'Each Gender Events'!$A77,'Official Medal Table'!$C:$C,'Each Gender Events'!CL$1,'Official Medal Table'!$E:$E,'Each Gender Events'!CL$2)*'Medal values'!$B$1
+ COUNTIFS('Official Medal Table'!$G:$G,'Each Gender Events'!$A77,'Official Medal Table'!$C:$C,'Each Gender Events'!CL$1,'Official Medal Table'!$E:$E,'Each Gender Events'!CL$2)*'Medal values'!$B$2
+ COUNTIFS('Official Medal Table'!$H:$H,'Each Gender Events'!$A77,'Official Medal Table'!$C:$C,'Each Gender Events'!CL$1,'Official Medal Table'!$E:$E,'Each Gender Events'!CL$2)*'Medal values'!$B$3
+ COUNTIFS('Official Medal Table'!$I:$I,'Each Gender Events'!$A77,'Official Medal Table'!$C:$C,'Each Gender Events'!CL$1,'Official Medal Table'!$E:$E,'Each Gender Events'!CL$2)*'Medal values'!$B$3
+ COUNTIFS('Official Medal Table'!$F:$F,'Each Gender Events'!$A77,'Official Medal Table'!$C:$C,'Each Gender Events'!CL$1,'Official Medal Table'!$E:$E,"Mixed")*'Medal values'!$B$1/2
+ COUNTIFS('Official Medal Table'!$G:$G,'Each Gender Events'!$A77,'Official Medal Table'!$C:$C,'Each Gender Events'!CL$1,'Official Medal Table'!$E:$E,"Mixed")*'Medal values'!$B$2/2
+ COUNTIFS('Official Medal Table'!$H:$H,'Each Gender Events'!$A77,'Official Medal Table'!$C:$C,'Each Gender Events'!CL$1,'Official Medal Table'!$E:$E,"Mixed")*'Medal values'!$B$3/2
+ COUNTIFS('Official Medal Table'!$I:$I,'Each Gender Events'!$A77,'Official Medal Table'!$C:$C,'Each Gender Events'!CL$1,'Official Medal Table'!$E:$E,"Mixed")*'Medal values'!$B$3/2</f>
        <v>0</v>
      </c>
      <c r="CM77">
        <f>COUNTIFS('Official Medal Table'!$F:$F,'Each Gender Events'!$A77,'Official Medal Table'!$C:$C,'Each Gender Events'!CM$1,'Official Medal Table'!$E:$E,'Each Gender Events'!CM$2)*'Medal values'!$B$1
+ COUNTIFS('Official Medal Table'!$G:$G,'Each Gender Events'!$A77,'Official Medal Table'!$C:$C,'Each Gender Events'!CM$1,'Official Medal Table'!$E:$E,'Each Gender Events'!CM$2)*'Medal values'!$B$2
+ COUNTIFS('Official Medal Table'!$H:$H,'Each Gender Events'!$A77,'Official Medal Table'!$C:$C,'Each Gender Events'!CM$1,'Official Medal Table'!$E:$E,'Each Gender Events'!CM$2)*'Medal values'!$B$3
+ COUNTIFS('Official Medal Table'!$I:$I,'Each Gender Events'!$A77,'Official Medal Table'!$C:$C,'Each Gender Events'!CM$1,'Official Medal Table'!$E:$E,'Each Gender Events'!CM$2)*'Medal values'!$B$3
+ COUNTIFS('Official Medal Table'!$F:$F,'Each Gender Events'!$A77,'Official Medal Table'!$C:$C,'Each Gender Events'!CM$1,'Official Medal Table'!$E:$E,"Mixed")*'Medal values'!$B$1/2
+ COUNTIFS('Official Medal Table'!$G:$G,'Each Gender Events'!$A77,'Official Medal Table'!$C:$C,'Each Gender Events'!CM$1,'Official Medal Table'!$E:$E,"Mixed")*'Medal values'!$B$2/2
+ COUNTIFS('Official Medal Table'!$H:$H,'Each Gender Events'!$A77,'Official Medal Table'!$C:$C,'Each Gender Events'!CM$1,'Official Medal Table'!$E:$E,"Mixed")*'Medal values'!$B$3/2
+ COUNTIFS('Official Medal Table'!$I:$I,'Each Gender Events'!$A77,'Official Medal Table'!$C:$C,'Each Gender Events'!CM$1,'Official Medal Table'!$E:$E,"Mixed")*'Medal values'!$B$3/2</f>
        <v>0</v>
      </c>
      <c r="CN77">
        <f>COUNTIFS('Official Medal Table'!$F:$F,'Each Gender Events'!$A77,'Official Medal Table'!$C:$C,'Each Gender Events'!CN$1,'Official Medal Table'!$E:$E,'Each Gender Events'!CN$2)*'Medal values'!$B$1
+ COUNTIFS('Official Medal Table'!$G:$G,'Each Gender Events'!$A77,'Official Medal Table'!$C:$C,'Each Gender Events'!CN$1,'Official Medal Table'!$E:$E,'Each Gender Events'!CN$2)*'Medal values'!$B$2
+ COUNTIFS('Official Medal Table'!$H:$H,'Each Gender Events'!$A77,'Official Medal Table'!$C:$C,'Each Gender Events'!CN$1,'Official Medal Table'!$E:$E,'Each Gender Events'!CN$2)*'Medal values'!$B$3
+ COUNTIFS('Official Medal Table'!$I:$I,'Each Gender Events'!$A77,'Official Medal Table'!$C:$C,'Each Gender Events'!CN$1,'Official Medal Table'!$E:$E,'Each Gender Events'!CN$2)*'Medal values'!$B$3
+ COUNTIFS('Official Medal Table'!$F:$F,'Each Gender Events'!$A77,'Official Medal Table'!$C:$C,'Each Gender Events'!CN$1,'Official Medal Table'!$E:$E,"Mixed")*'Medal values'!$B$1/2
+ COUNTIFS('Official Medal Table'!$G:$G,'Each Gender Events'!$A77,'Official Medal Table'!$C:$C,'Each Gender Events'!CN$1,'Official Medal Table'!$E:$E,"Mixed")*'Medal values'!$B$2/2
+ COUNTIFS('Official Medal Table'!$H:$H,'Each Gender Events'!$A77,'Official Medal Table'!$C:$C,'Each Gender Events'!CN$1,'Official Medal Table'!$E:$E,"Mixed")*'Medal values'!$B$3/2
+ COUNTIFS('Official Medal Table'!$I:$I,'Each Gender Events'!$A77,'Official Medal Table'!$C:$C,'Each Gender Events'!CN$1,'Official Medal Table'!$E:$E,"Mixed")*'Medal values'!$B$3/2</f>
        <v>0</v>
      </c>
      <c r="CO77">
        <f>COUNTIFS('Official Medal Table'!$F:$F,'Each Gender Events'!$A77,'Official Medal Table'!$C:$C,'Each Gender Events'!CO$1,'Official Medal Table'!$E:$E,'Each Gender Events'!CO$2)*'Medal values'!$B$1
+ COUNTIFS('Official Medal Table'!$G:$G,'Each Gender Events'!$A77,'Official Medal Table'!$C:$C,'Each Gender Events'!CO$1,'Official Medal Table'!$E:$E,'Each Gender Events'!CO$2)*'Medal values'!$B$2
+ COUNTIFS('Official Medal Table'!$H:$H,'Each Gender Events'!$A77,'Official Medal Table'!$C:$C,'Each Gender Events'!CO$1,'Official Medal Table'!$E:$E,'Each Gender Events'!CO$2)*'Medal values'!$B$3
+ COUNTIFS('Official Medal Table'!$I:$I,'Each Gender Events'!$A77,'Official Medal Table'!$C:$C,'Each Gender Events'!CO$1,'Official Medal Table'!$E:$E,'Each Gender Events'!CO$2)*'Medal values'!$B$3
+ COUNTIFS('Official Medal Table'!$F:$F,'Each Gender Events'!$A77,'Official Medal Table'!$C:$C,'Each Gender Events'!CO$1,'Official Medal Table'!$E:$E,"Mixed")*'Medal values'!$B$1/2
+ COUNTIFS('Official Medal Table'!$G:$G,'Each Gender Events'!$A77,'Official Medal Table'!$C:$C,'Each Gender Events'!CO$1,'Official Medal Table'!$E:$E,"Mixed")*'Medal values'!$B$2/2
+ COUNTIFS('Official Medal Table'!$H:$H,'Each Gender Events'!$A77,'Official Medal Table'!$C:$C,'Each Gender Events'!CO$1,'Official Medal Table'!$E:$E,"Mixed")*'Medal values'!$B$3/2
+ COUNTIFS('Official Medal Table'!$I:$I,'Each Gender Events'!$A77,'Official Medal Table'!$C:$C,'Each Gender Events'!CO$1,'Official Medal Table'!$E:$E,"Mixed")*'Medal values'!$B$3/2</f>
        <v>0</v>
      </c>
      <c r="CP77">
        <f>COUNTIFS('Official Medal Table'!$F:$F,'Each Gender Events'!$A77,'Official Medal Table'!$C:$C,'Each Gender Events'!CP$1,'Official Medal Table'!$E:$E,'Each Gender Events'!CP$2)*'Medal values'!$B$1
+ COUNTIFS('Official Medal Table'!$G:$G,'Each Gender Events'!$A77,'Official Medal Table'!$C:$C,'Each Gender Events'!CP$1,'Official Medal Table'!$E:$E,'Each Gender Events'!CP$2)*'Medal values'!$B$2
+ COUNTIFS('Official Medal Table'!$H:$H,'Each Gender Events'!$A77,'Official Medal Table'!$C:$C,'Each Gender Events'!CP$1,'Official Medal Table'!$E:$E,'Each Gender Events'!CP$2)*'Medal values'!$B$3
+ COUNTIFS('Official Medal Table'!$I:$I,'Each Gender Events'!$A77,'Official Medal Table'!$C:$C,'Each Gender Events'!CP$1,'Official Medal Table'!$E:$E,'Each Gender Events'!CP$2)*'Medal values'!$B$3
+ COUNTIFS('Official Medal Table'!$F:$F,'Each Gender Events'!$A77,'Official Medal Table'!$C:$C,'Each Gender Events'!CP$1,'Official Medal Table'!$E:$E,"Mixed")*'Medal values'!$B$1/2
+ COUNTIFS('Official Medal Table'!$G:$G,'Each Gender Events'!$A77,'Official Medal Table'!$C:$C,'Each Gender Events'!CP$1,'Official Medal Table'!$E:$E,"Mixed")*'Medal values'!$B$2/2
+ COUNTIFS('Official Medal Table'!$H:$H,'Each Gender Events'!$A77,'Official Medal Table'!$C:$C,'Each Gender Events'!CP$1,'Official Medal Table'!$E:$E,"Mixed")*'Medal values'!$B$3/2
+ COUNTIFS('Official Medal Table'!$I:$I,'Each Gender Events'!$A77,'Official Medal Table'!$C:$C,'Each Gender Events'!CP$1,'Official Medal Table'!$E:$E,"Mixed")*'Medal values'!$B$3/2</f>
        <v>0</v>
      </c>
      <c r="CQ77">
        <f>COUNTIFS('Official Medal Table'!$F:$F,'Each Gender Events'!$A77,'Official Medal Table'!$C:$C,'Each Gender Events'!CQ$1,'Official Medal Table'!$E:$E,'Each Gender Events'!CQ$2)*'Medal values'!$B$1
+ COUNTIFS('Official Medal Table'!$G:$G,'Each Gender Events'!$A77,'Official Medal Table'!$C:$C,'Each Gender Events'!CQ$1,'Official Medal Table'!$E:$E,'Each Gender Events'!CQ$2)*'Medal values'!$B$2
+ COUNTIFS('Official Medal Table'!$H:$H,'Each Gender Events'!$A77,'Official Medal Table'!$C:$C,'Each Gender Events'!CQ$1,'Official Medal Table'!$E:$E,'Each Gender Events'!CQ$2)*'Medal values'!$B$3
+ COUNTIFS('Official Medal Table'!$I:$I,'Each Gender Events'!$A77,'Official Medal Table'!$C:$C,'Each Gender Events'!CQ$1,'Official Medal Table'!$E:$E,'Each Gender Events'!CQ$2)*'Medal values'!$B$3
+ COUNTIFS('Official Medal Table'!$F:$F,'Each Gender Events'!$A77,'Official Medal Table'!$C:$C,'Each Gender Events'!CQ$1,'Official Medal Table'!$E:$E,"Mixed")*'Medal values'!$B$1/2
+ COUNTIFS('Official Medal Table'!$G:$G,'Each Gender Events'!$A77,'Official Medal Table'!$C:$C,'Each Gender Events'!CQ$1,'Official Medal Table'!$E:$E,"Mixed")*'Medal values'!$B$2/2
+ COUNTIFS('Official Medal Table'!$H:$H,'Each Gender Events'!$A77,'Official Medal Table'!$C:$C,'Each Gender Events'!CQ$1,'Official Medal Table'!$E:$E,"Mixed")*'Medal values'!$B$3/2
+ COUNTIFS('Official Medal Table'!$I:$I,'Each Gender Events'!$A77,'Official Medal Table'!$C:$C,'Each Gender Events'!CQ$1,'Official Medal Table'!$E:$E,"Mixed")*'Medal values'!$B$3/2</f>
        <v>4.0000020000000003</v>
      </c>
      <c r="CR77">
        <f>COUNTIFS('Official Medal Table'!$F:$F,'Each Gender Events'!$A77,'Official Medal Table'!$C:$C,'Each Gender Events'!CR$1,'Official Medal Table'!$E:$E,'Each Gender Events'!CR$2)*'Medal values'!$B$1
+ COUNTIFS('Official Medal Table'!$G:$G,'Each Gender Events'!$A77,'Official Medal Table'!$C:$C,'Each Gender Events'!CR$1,'Official Medal Table'!$E:$E,'Each Gender Events'!CR$2)*'Medal values'!$B$2
+ COUNTIFS('Official Medal Table'!$H:$H,'Each Gender Events'!$A77,'Official Medal Table'!$C:$C,'Each Gender Events'!CR$1,'Official Medal Table'!$E:$E,'Each Gender Events'!CR$2)*'Medal values'!$B$3
+ COUNTIFS('Official Medal Table'!$I:$I,'Each Gender Events'!$A77,'Official Medal Table'!$C:$C,'Each Gender Events'!CR$1,'Official Medal Table'!$E:$E,'Each Gender Events'!CR$2)*'Medal values'!$B$3
+ COUNTIFS('Official Medal Table'!$F:$F,'Each Gender Events'!$A77,'Official Medal Table'!$C:$C,'Each Gender Events'!CR$1,'Official Medal Table'!$E:$E,"Mixed")*'Medal values'!$B$1/2
+ COUNTIFS('Official Medal Table'!$G:$G,'Each Gender Events'!$A77,'Official Medal Table'!$C:$C,'Each Gender Events'!CR$1,'Official Medal Table'!$E:$E,"Mixed")*'Medal values'!$B$2/2
+ COUNTIFS('Official Medal Table'!$H:$H,'Each Gender Events'!$A77,'Official Medal Table'!$C:$C,'Each Gender Events'!CR$1,'Official Medal Table'!$E:$E,"Mixed")*'Medal values'!$B$3/2
+ COUNTIFS('Official Medal Table'!$I:$I,'Each Gender Events'!$A77,'Official Medal Table'!$C:$C,'Each Gender Events'!CR$1,'Official Medal Table'!$E:$E,"Mixed")*'Medal values'!$B$3/2</f>
        <v>1</v>
      </c>
      <c r="CS77">
        <f>COUNTIFS('Official Medal Table'!$F:$F,'Each Gender Events'!$A77,'Official Medal Table'!$C:$C,'Each Gender Events'!CS$1,'Official Medal Table'!$E:$E,'Each Gender Events'!CS$2)*'Medal values'!$B$1
+ COUNTIFS('Official Medal Table'!$G:$G,'Each Gender Events'!$A77,'Official Medal Table'!$C:$C,'Each Gender Events'!CS$1,'Official Medal Table'!$E:$E,'Each Gender Events'!CS$2)*'Medal values'!$B$2
+ COUNTIFS('Official Medal Table'!$H:$H,'Each Gender Events'!$A77,'Official Medal Table'!$C:$C,'Each Gender Events'!CS$1,'Official Medal Table'!$E:$E,'Each Gender Events'!CS$2)*'Medal values'!$B$3
+ COUNTIFS('Official Medal Table'!$I:$I,'Each Gender Events'!$A77,'Official Medal Table'!$C:$C,'Each Gender Events'!CS$1,'Official Medal Table'!$E:$E,'Each Gender Events'!CS$2)*'Medal values'!$B$3
+ COUNTIFS('Official Medal Table'!$F:$F,'Each Gender Events'!$A77,'Official Medal Table'!$C:$C,'Each Gender Events'!CS$1,'Official Medal Table'!$E:$E,"Mixed")*'Medal values'!$B$1/2
+ COUNTIFS('Official Medal Table'!$G:$G,'Each Gender Events'!$A77,'Official Medal Table'!$C:$C,'Each Gender Events'!CS$1,'Official Medal Table'!$E:$E,"Mixed")*'Medal values'!$B$2/2
+ COUNTIFS('Official Medal Table'!$H:$H,'Each Gender Events'!$A77,'Official Medal Table'!$C:$C,'Each Gender Events'!CS$1,'Official Medal Table'!$E:$E,"Mixed")*'Medal values'!$B$3/2
+ COUNTIFS('Official Medal Table'!$I:$I,'Each Gender Events'!$A77,'Official Medal Table'!$C:$C,'Each Gender Events'!CS$1,'Official Medal Table'!$E:$E,"Mixed")*'Medal values'!$B$3/2</f>
        <v>0</v>
      </c>
      <c r="CT77">
        <f>COUNTIFS('Official Medal Table'!$F:$F,'Each Gender Events'!$A77,'Official Medal Table'!$C:$C,'Each Gender Events'!CT$1,'Official Medal Table'!$E:$E,'Each Gender Events'!CT$2)*'Medal values'!$B$1
+ COUNTIFS('Official Medal Table'!$G:$G,'Each Gender Events'!$A77,'Official Medal Table'!$C:$C,'Each Gender Events'!CT$1,'Official Medal Table'!$E:$E,'Each Gender Events'!CT$2)*'Medal values'!$B$2
+ COUNTIFS('Official Medal Table'!$H:$H,'Each Gender Events'!$A77,'Official Medal Table'!$C:$C,'Each Gender Events'!CT$1,'Official Medal Table'!$E:$E,'Each Gender Events'!CT$2)*'Medal values'!$B$3
+ COUNTIFS('Official Medal Table'!$I:$I,'Each Gender Events'!$A77,'Official Medal Table'!$C:$C,'Each Gender Events'!CT$1,'Official Medal Table'!$E:$E,'Each Gender Events'!CT$2)*'Medal values'!$B$3
+ COUNTIFS('Official Medal Table'!$F:$F,'Each Gender Events'!$A77,'Official Medal Table'!$C:$C,'Each Gender Events'!CT$1,'Official Medal Table'!$E:$E,"Mixed")*'Medal values'!$B$1/2
+ COUNTIFS('Official Medal Table'!$G:$G,'Each Gender Events'!$A77,'Official Medal Table'!$C:$C,'Each Gender Events'!CT$1,'Official Medal Table'!$E:$E,"Mixed")*'Medal values'!$B$2/2
+ COUNTIFS('Official Medal Table'!$H:$H,'Each Gender Events'!$A77,'Official Medal Table'!$C:$C,'Each Gender Events'!CT$1,'Official Medal Table'!$E:$E,"Mixed")*'Medal values'!$B$3/2
+ COUNTIFS('Official Medal Table'!$I:$I,'Each Gender Events'!$A77,'Official Medal Table'!$C:$C,'Each Gender Events'!CT$1,'Official Medal Table'!$E:$E,"Mixed")*'Medal values'!$B$3/2</f>
        <v>0</v>
      </c>
    </row>
    <row r="78" spans="1:98" x14ac:dyDescent="0.3">
      <c r="A78" t="str">
        <f>Countries!A77</f>
        <v>KEN</v>
      </c>
      <c r="B78">
        <f>COUNTIFS('Official Medal Table'!$F:$F,'Each Gender Events'!$A78,'Official Medal Table'!$C:$C,'Each Gender Events'!B$1,'Official Medal Table'!$E:$E,'Each Gender Events'!B$2)*'Medal values'!$B$1
+ COUNTIFS('Official Medal Table'!$G:$G,'Each Gender Events'!$A78,'Official Medal Table'!$C:$C,'Each Gender Events'!B$1,'Official Medal Table'!$E:$E,'Each Gender Events'!B$2)*'Medal values'!$B$2
+ COUNTIFS('Official Medal Table'!$H:$H,'Each Gender Events'!$A78,'Official Medal Table'!$C:$C,'Each Gender Events'!B$1,'Official Medal Table'!$E:$E,'Each Gender Events'!B$2)*'Medal values'!$B$3
+ COUNTIFS('Official Medal Table'!$I:$I,'Each Gender Events'!$A78,'Official Medal Table'!$C:$C,'Each Gender Events'!B$1,'Official Medal Table'!$E:$E,'Each Gender Events'!B$2)*'Medal values'!$B$3
+ COUNTIFS('Official Medal Table'!$F:$F,'Each Gender Events'!$A78,'Official Medal Table'!$C:$C,'Each Gender Events'!B$1,'Official Medal Table'!$E:$E,"Mixed")*'Medal values'!$B$1/2
+ COUNTIFS('Official Medal Table'!$G:$G,'Each Gender Events'!$A78,'Official Medal Table'!$C:$C,'Each Gender Events'!B$1,'Official Medal Table'!$E:$E,"Mixed")*'Medal values'!$B$2/2
+ COUNTIFS('Official Medal Table'!$H:$H,'Each Gender Events'!$A78,'Official Medal Table'!$C:$C,'Each Gender Events'!B$1,'Official Medal Table'!$E:$E,"Mixed")*'Medal values'!$B$3/2
+ COUNTIFS('Official Medal Table'!$I:$I,'Each Gender Events'!$A78,'Official Medal Table'!$C:$C,'Each Gender Events'!B$1,'Official Medal Table'!$E:$E,"Mixed")*'Medal values'!$B$3/2</f>
        <v>0</v>
      </c>
      <c r="C78">
        <f>COUNTIFS('Official Medal Table'!$F:$F,'Each Gender Events'!$A78,'Official Medal Table'!$C:$C,'Each Gender Events'!C$1,'Official Medal Table'!$E:$E,'Each Gender Events'!C$2)*'Medal values'!$B$1
+ COUNTIFS('Official Medal Table'!$G:$G,'Each Gender Events'!$A78,'Official Medal Table'!$C:$C,'Each Gender Events'!C$1,'Official Medal Table'!$E:$E,'Each Gender Events'!C$2)*'Medal values'!$B$2
+ COUNTIFS('Official Medal Table'!$H:$H,'Each Gender Events'!$A78,'Official Medal Table'!$C:$C,'Each Gender Events'!C$1,'Official Medal Table'!$E:$E,'Each Gender Events'!C$2)*'Medal values'!$B$3
+ COUNTIFS('Official Medal Table'!$I:$I,'Each Gender Events'!$A78,'Official Medal Table'!$C:$C,'Each Gender Events'!C$1,'Official Medal Table'!$E:$E,'Each Gender Events'!C$2)*'Medal values'!$B$3
+ COUNTIFS('Official Medal Table'!$F:$F,'Each Gender Events'!$A78,'Official Medal Table'!$C:$C,'Each Gender Events'!C$1,'Official Medal Table'!$E:$E,"Mixed")*'Medal values'!$B$1/2
+ COUNTIFS('Official Medal Table'!$G:$G,'Each Gender Events'!$A78,'Official Medal Table'!$C:$C,'Each Gender Events'!C$1,'Official Medal Table'!$E:$E,"Mixed")*'Medal values'!$B$2/2
+ COUNTIFS('Official Medal Table'!$H:$H,'Each Gender Events'!$A78,'Official Medal Table'!$C:$C,'Each Gender Events'!C$1,'Official Medal Table'!$E:$E,"Mixed")*'Medal values'!$B$3/2
+ COUNTIFS('Official Medal Table'!$I:$I,'Each Gender Events'!$A78,'Official Medal Table'!$C:$C,'Each Gender Events'!C$1,'Official Medal Table'!$E:$E,"Mixed")*'Medal values'!$B$3/2</f>
        <v>0</v>
      </c>
      <c r="D78">
        <f>COUNTIFS('Official Medal Table'!$F:$F,'Each Gender Events'!$A78,'Official Medal Table'!$C:$C,'Each Gender Events'!D$1,'Official Medal Table'!$E:$E,'Each Gender Events'!D$2)*'Medal values'!$B$1
+ COUNTIFS('Official Medal Table'!$G:$G,'Each Gender Events'!$A78,'Official Medal Table'!$C:$C,'Each Gender Events'!D$1,'Official Medal Table'!$E:$E,'Each Gender Events'!D$2)*'Medal values'!$B$2
+ COUNTIFS('Official Medal Table'!$H:$H,'Each Gender Events'!$A78,'Official Medal Table'!$C:$C,'Each Gender Events'!D$1,'Official Medal Table'!$E:$E,'Each Gender Events'!D$2)*'Medal values'!$B$3
+ COUNTIFS('Official Medal Table'!$I:$I,'Each Gender Events'!$A78,'Official Medal Table'!$C:$C,'Each Gender Events'!D$1,'Official Medal Table'!$E:$E,'Each Gender Events'!D$2)*'Medal values'!$B$3
+ COUNTIFS('Official Medal Table'!$F:$F,'Each Gender Events'!$A78,'Official Medal Table'!$C:$C,'Each Gender Events'!D$1,'Official Medal Table'!$E:$E,"Mixed")*'Medal values'!$B$1/2
+ COUNTIFS('Official Medal Table'!$G:$G,'Each Gender Events'!$A78,'Official Medal Table'!$C:$C,'Each Gender Events'!D$1,'Official Medal Table'!$E:$E,"Mixed")*'Medal values'!$B$2/2
+ COUNTIFS('Official Medal Table'!$H:$H,'Each Gender Events'!$A78,'Official Medal Table'!$C:$C,'Each Gender Events'!D$1,'Official Medal Table'!$E:$E,"Mixed")*'Medal values'!$B$3/2
+ COUNTIFS('Official Medal Table'!$I:$I,'Each Gender Events'!$A78,'Official Medal Table'!$C:$C,'Each Gender Events'!D$1,'Official Medal Table'!$E:$E,"Mixed")*'Medal values'!$B$3/2</f>
        <v>0</v>
      </c>
      <c r="E78">
        <f>COUNTIFS('Official Medal Table'!$F:$F,'Each Gender Events'!$A78,'Official Medal Table'!$C:$C,'Each Gender Events'!E$1,'Official Medal Table'!$E:$E,'Each Gender Events'!E$2)*'Medal values'!$B$1
+ COUNTIFS('Official Medal Table'!$G:$G,'Each Gender Events'!$A78,'Official Medal Table'!$C:$C,'Each Gender Events'!E$1,'Official Medal Table'!$E:$E,'Each Gender Events'!E$2)*'Medal values'!$B$2
+ COUNTIFS('Official Medal Table'!$H:$H,'Each Gender Events'!$A78,'Official Medal Table'!$C:$C,'Each Gender Events'!E$1,'Official Medal Table'!$E:$E,'Each Gender Events'!E$2)*'Medal values'!$B$3
+ COUNTIFS('Official Medal Table'!$I:$I,'Each Gender Events'!$A78,'Official Medal Table'!$C:$C,'Each Gender Events'!E$1,'Official Medal Table'!$E:$E,'Each Gender Events'!E$2)*'Medal values'!$B$3
+ COUNTIFS('Official Medal Table'!$F:$F,'Each Gender Events'!$A78,'Official Medal Table'!$C:$C,'Each Gender Events'!E$1,'Official Medal Table'!$E:$E,"Mixed")*'Medal values'!$B$1/2
+ COUNTIFS('Official Medal Table'!$G:$G,'Each Gender Events'!$A78,'Official Medal Table'!$C:$C,'Each Gender Events'!E$1,'Official Medal Table'!$E:$E,"Mixed")*'Medal values'!$B$2/2
+ COUNTIFS('Official Medal Table'!$H:$H,'Each Gender Events'!$A78,'Official Medal Table'!$C:$C,'Each Gender Events'!E$1,'Official Medal Table'!$E:$E,"Mixed")*'Medal values'!$B$3/2
+ COUNTIFS('Official Medal Table'!$I:$I,'Each Gender Events'!$A78,'Official Medal Table'!$C:$C,'Each Gender Events'!E$1,'Official Medal Table'!$E:$E,"Mixed")*'Medal values'!$B$3/2</f>
        <v>0</v>
      </c>
      <c r="F78">
        <f>COUNTIFS('Official Medal Table'!$F:$F,'Each Gender Events'!$A78,'Official Medal Table'!$C:$C,'Each Gender Events'!F$1,'Official Medal Table'!$E:$E,'Each Gender Events'!F$2)*'Medal values'!$B$1
+ COUNTIFS('Official Medal Table'!$G:$G,'Each Gender Events'!$A78,'Official Medal Table'!$C:$C,'Each Gender Events'!F$1,'Official Medal Table'!$E:$E,'Each Gender Events'!F$2)*'Medal values'!$B$2
+ COUNTIFS('Official Medal Table'!$H:$H,'Each Gender Events'!$A78,'Official Medal Table'!$C:$C,'Each Gender Events'!F$1,'Official Medal Table'!$E:$E,'Each Gender Events'!F$2)*'Medal values'!$B$3
+ COUNTIFS('Official Medal Table'!$I:$I,'Each Gender Events'!$A78,'Official Medal Table'!$C:$C,'Each Gender Events'!F$1,'Official Medal Table'!$E:$E,'Each Gender Events'!F$2)*'Medal values'!$B$3
+ COUNTIFS('Official Medal Table'!$F:$F,'Each Gender Events'!$A78,'Official Medal Table'!$C:$C,'Each Gender Events'!F$1,'Official Medal Table'!$E:$E,"Mixed")*'Medal values'!$B$1/2
+ COUNTIFS('Official Medal Table'!$G:$G,'Each Gender Events'!$A78,'Official Medal Table'!$C:$C,'Each Gender Events'!F$1,'Official Medal Table'!$E:$E,"Mixed")*'Medal values'!$B$2/2
+ COUNTIFS('Official Medal Table'!$H:$H,'Each Gender Events'!$A78,'Official Medal Table'!$C:$C,'Each Gender Events'!F$1,'Official Medal Table'!$E:$E,"Mixed")*'Medal values'!$B$3/2
+ COUNTIFS('Official Medal Table'!$I:$I,'Each Gender Events'!$A78,'Official Medal Table'!$C:$C,'Each Gender Events'!F$1,'Official Medal Table'!$E:$E,"Mixed")*'Medal values'!$B$3/2</f>
        <v>0</v>
      </c>
      <c r="G78">
        <f>COUNTIFS('Official Medal Table'!$F:$F,'Each Gender Events'!$A78,'Official Medal Table'!$C:$C,'Each Gender Events'!G$1,'Official Medal Table'!$E:$E,'Each Gender Events'!G$2)*'Medal values'!$B$1
+ COUNTIFS('Official Medal Table'!$G:$G,'Each Gender Events'!$A78,'Official Medal Table'!$C:$C,'Each Gender Events'!G$1,'Official Medal Table'!$E:$E,'Each Gender Events'!G$2)*'Medal values'!$B$2
+ COUNTIFS('Official Medal Table'!$H:$H,'Each Gender Events'!$A78,'Official Medal Table'!$C:$C,'Each Gender Events'!G$1,'Official Medal Table'!$E:$E,'Each Gender Events'!G$2)*'Medal values'!$B$3
+ COUNTIFS('Official Medal Table'!$I:$I,'Each Gender Events'!$A78,'Official Medal Table'!$C:$C,'Each Gender Events'!G$1,'Official Medal Table'!$E:$E,'Each Gender Events'!G$2)*'Medal values'!$B$3
+ COUNTIFS('Official Medal Table'!$F:$F,'Each Gender Events'!$A78,'Official Medal Table'!$C:$C,'Each Gender Events'!G$1,'Official Medal Table'!$E:$E,"Mixed")*'Medal values'!$B$1/2
+ COUNTIFS('Official Medal Table'!$G:$G,'Each Gender Events'!$A78,'Official Medal Table'!$C:$C,'Each Gender Events'!G$1,'Official Medal Table'!$E:$E,"Mixed")*'Medal values'!$B$2/2
+ COUNTIFS('Official Medal Table'!$H:$H,'Each Gender Events'!$A78,'Official Medal Table'!$C:$C,'Each Gender Events'!G$1,'Official Medal Table'!$E:$E,"Mixed")*'Medal values'!$B$3/2
+ COUNTIFS('Official Medal Table'!$I:$I,'Each Gender Events'!$A78,'Official Medal Table'!$C:$C,'Each Gender Events'!G$1,'Official Medal Table'!$E:$E,"Mixed")*'Medal values'!$B$3/2</f>
        <v>0</v>
      </c>
      <c r="H78">
        <f>COUNTIFS('Official Medal Table'!$F:$F,'Each Gender Events'!$A78,'Official Medal Table'!$C:$C,'Each Gender Events'!H$1,'Official Medal Table'!$E:$E,'Each Gender Events'!H$2)*'Medal values'!$B$1
+ COUNTIFS('Official Medal Table'!$G:$G,'Each Gender Events'!$A78,'Official Medal Table'!$C:$C,'Each Gender Events'!H$1,'Official Medal Table'!$E:$E,'Each Gender Events'!H$2)*'Medal values'!$B$2
+ COUNTIFS('Official Medal Table'!$H:$H,'Each Gender Events'!$A78,'Official Medal Table'!$C:$C,'Each Gender Events'!H$1,'Official Medal Table'!$E:$E,'Each Gender Events'!H$2)*'Medal values'!$B$3
+ COUNTIFS('Official Medal Table'!$I:$I,'Each Gender Events'!$A78,'Official Medal Table'!$C:$C,'Each Gender Events'!H$1,'Official Medal Table'!$E:$E,'Each Gender Events'!H$2)*'Medal values'!$B$3
+ COUNTIFS('Official Medal Table'!$F:$F,'Each Gender Events'!$A78,'Official Medal Table'!$C:$C,'Each Gender Events'!H$1,'Official Medal Table'!$E:$E,"Mixed")*'Medal values'!$B$1/2
+ COUNTIFS('Official Medal Table'!$G:$G,'Each Gender Events'!$A78,'Official Medal Table'!$C:$C,'Each Gender Events'!H$1,'Official Medal Table'!$E:$E,"Mixed")*'Medal values'!$B$2/2
+ COUNTIFS('Official Medal Table'!$H:$H,'Each Gender Events'!$A78,'Official Medal Table'!$C:$C,'Each Gender Events'!H$1,'Official Medal Table'!$E:$E,"Mixed")*'Medal values'!$B$3/2
+ COUNTIFS('Official Medal Table'!$I:$I,'Each Gender Events'!$A78,'Official Medal Table'!$C:$C,'Each Gender Events'!H$1,'Official Medal Table'!$E:$E,"Mixed")*'Medal values'!$B$3/2</f>
        <v>0</v>
      </c>
      <c r="I78">
        <f>COUNTIFS('Official Medal Table'!$F:$F,'Each Gender Events'!$A78,'Official Medal Table'!$C:$C,'Each Gender Events'!I$1,'Official Medal Table'!$E:$E,'Each Gender Events'!I$2)*'Medal values'!$B$1
+ COUNTIFS('Official Medal Table'!$G:$G,'Each Gender Events'!$A78,'Official Medal Table'!$C:$C,'Each Gender Events'!I$1,'Official Medal Table'!$E:$E,'Each Gender Events'!I$2)*'Medal values'!$B$2
+ COUNTIFS('Official Medal Table'!$H:$H,'Each Gender Events'!$A78,'Official Medal Table'!$C:$C,'Each Gender Events'!I$1,'Official Medal Table'!$E:$E,'Each Gender Events'!I$2)*'Medal values'!$B$3
+ COUNTIFS('Official Medal Table'!$I:$I,'Each Gender Events'!$A78,'Official Medal Table'!$C:$C,'Each Gender Events'!I$1,'Official Medal Table'!$E:$E,'Each Gender Events'!I$2)*'Medal values'!$B$3
+ COUNTIFS('Official Medal Table'!$F:$F,'Each Gender Events'!$A78,'Official Medal Table'!$C:$C,'Each Gender Events'!I$1,'Official Medal Table'!$E:$E,"Mixed")*'Medal values'!$B$1/2
+ COUNTIFS('Official Medal Table'!$G:$G,'Each Gender Events'!$A78,'Official Medal Table'!$C:$C,'Each Gender Events'!I$1,'Official Medal Table'!$E:$E,"Mixed")*'Medal values'!$B$2/2
+ COUNTIFS('Official Medal Table'!$H:$H,'Each Gender Events'!$A78,'Official Medal Table'!$C:$C,'Each Gender Events'!I$1,'Official Medal Table'!$E:$E,"Mixed")*'Medal values'!$B$3/2
+ COUNTIFS('Official Medal Table'!$I:$I,'Each Gender Events'!$A78,'Official Medal Table'!$C:$C,'Each Gender Events'!I$1,'Official Medal Table'!$E:$E,"Mixed")*'Medal values'!$B$3/2</f>
        <v>0</v>
      </c>
      <c r="J78">
        <f>COUNTIFS('Official Medal Table'!$F:$F,'Each Gender Events'!$A78,'Official Medal Table'!$C:$C,'Each Gender Events'!J$1,'Official Medal Table'!$E:$E,'Each Gender Events'!J$2)*'Medal values'!$B$1
+ COUNTIFS('Official Medal Table'!$G:$G,'Each Gender Events'!$A78,'Official Medal Table'!$C:$C,'Each Gender Events'!J$1,'Official Medal Table'!$E:$E,'Each Gender Events'!J$2)*'Medal values'!$B$2
+ COUNTIFS('Official Medal Table'!$H:$H,'Each Gender Events'!$A78,'Official Medal Table'!$C:$C,'Each Gender Events'!J$1,'Official Medal Table'!$E:$E,'Each Gender Events'!J$2)*'Medal values'!$B$3
+ COUNTIFS('Official Medal Table'!$I:$I,'Each Gender Events'!$A78,'Official Medal Table'!$C:$C,'Each Gender Events'!J$1,'Official Medal Table'!$E:$E,'Each Gender Events'!J$2)*'Medal values'!$B$3
+ COUNTIFS('Official Medal Table'!$F:$F,'Each Gender Events'!$A78,'Official Medal Table'!$C:$C,'Each Gender Events'!J$1,'Official Medal Table'!$E:$E,"Mixed")*'Medal values'!$B$1/2
+ COUNTIFS('Official Medal Table'!$G:$G,'Each Gender Events'!$A78,'Official Medal Table'!$C:$C,'Each Gender Events'!J$1,'Official Medal Table'!$E:$E,"Mixed")*'Medal values'!$B$2/2
+ COUNTIFS('Official Medal Table'!$H:$H,'Each Gender Events'!$A78,'Official Medal Table'!$C:$C,'Each Gender Events'!J$1,'Official Medal Table'!$E:$E,"Mixed")*'Medal values'!$B$3/2
+ COUNTIFS('Official Medal Table'!$I:$I,'Each Gender Events'!$A78,'Official Medal Table'!$C:$C,'Each Gender Events'!J$1,'Official Medal Table'!$E:$E,"Mixed")*'Medal values'!$B$3/2</f>
        <v>7.0010010000000005</v>
      </c>
      <c r="K78">
        <f>COUNTIFS('Official Medal Table'!$F:$F,'Each Gender Events'!$A78,'Official Medal Table'!$C:$C,'Each Gender Events'!K$1,'Official Medal Table'!$E:$E,'Each Gender Events'!K$2)*'Medal values'!$B$1
+ COUNTIFS('Official Medal Table'!$G:$G,'Each Gender Events'!$A78,'Official Medal Table'!$C:$C,'Each Gender Events'!K$1,'Official Medal Table'!$E:$E,'Each Gender Events'!K$2)*'Medal values'!$B$2
+ COUNTIFS('Official Medal Table'!$H:$H,'Each Gender Events'!$A78,'Official Medal Table'!$C:$C,'Each Gender Events'!K$1,'Official Medal Table'!$E:$E,'Each Gender Events'!K$2)*'Medal values'!$B$3
+ COUNTIFS('Official Medal Table'!$I:$I,'Each Gender Events'!$A78,'Official Medal Table'!$C:$C,'Each Gender Events'!K$1,'Official Medal Table'!$E:$E,'Each Gender Events'!K$2)*'Medal values'!$B$3
+ COUNTIFS('Official Medal Table'!$F:$F,'Each Gender Events'!$A78,'Official Medal Table'!$C:$C,'Each Gender Events'!K$1,'Official Medal Table'!$E:$E,"Mixed")*'Medal values'!$B$1/2
+ COUNTIFS('Official Medal Table'!$G:$G,'Each Gender Events'!$A78,'Official Medal Table'!$C:$C,'Each Gender Events'!K$1,'Official Medal Table'!$E:$E,"Mixed")*'Medal values'!$B$2/2
+ COUNTIFS('Official Medal Table'!$H:$H,'Each Gender Events'!$A78,'Official Medal Table'!$C:$C,'Each Gender Events'!K$1,'Official Medal Table'!$E:$E,"Mixed")*'Medal values'!$B$3/2
+ COUNTIFS('Official Medal Table'!$I:$I,'Each Gender Events'!$A78,'Official Medal Table'!$C:$C,'Each Gender Events'!K$1,'Official Medal Table'!$E:$E,"Mixed")*'Medal values'!$B$3/2</f>
        <v>14.003001000000001</v>
      </c>
      <c r="L78">
        <f>COUNTIFS('Official Medal Table'!$F:$F,'Each Gender Events'!$A78,'Official Medal Table'!$C:$C,'Each Gender Events'!L$1,'Official Medal Table'!$E:$E,'Each Gender Events'!L$2)*'Medal values'!$B$1
+ COUNTIFS('Official Medal Table'!$G:$G,'Each Gender Events'!$A78,'Official Medal Table'!$C:$C,'Each Gender Events'!L$1,'Official Medal Table'!$E:$E,'Each Gender Events'!L$2)*'Medal values'!$B$2
+ COUNTIFS('Official Medal Table'!$H:$H,'Each Gender Events'!$A78,'Official Medal Table'!$C:$C,'Each Gender Events'!L$1,'Official Medal Table'!$E:$E,'Each Gender Events'!L$2)*'Medal values'!$B$3
+ COUNTIFS('Official Medal Table'!$I:$I,'Each Gender Events'!$A78,'Official Medal Table'!$C:$C,'Each Gender Events'!L$1,'Official Medal Table'!$E:$E,'Each Gender Events'!L$2)*'Medal values'!$B$3
+ COUNTIFS('Official Medal Table'!$F:$F,'Each Gender Events'!$A78,'Official Medal Table'!$C:$C,'Each Gender Events'!L$1,'Official Medal Table'!$E:$E,"Mixed")*'Medal values'!$B$1/2
+ COUNTIFS('Official Medal Table'!$G:$G,'Each Gender Events'!$A78,'Official Medal Table'!$C:$C,'Each Gender Events'!L$1,'Official Medal Table'!$E:$E,"Mixed")*'Medal values'!$B$2/2
+ COUNTIFS('Official Medal Table'!$H:$H,'Each Gender Events'!$A78,'Official Medal Table'!$C:$C,'Each Gender Events'!L$1,'Official Medal Table'!$E:$E,"Mixed")*'Medal values'!$B$3/2
+ COUNTIFS('Official Medal Table'!$I:$I,'Each Gender Events'!$A78,'Official Medal Table'!$C:$C,'Each Gender Events'!L$1,'Official Medal Table'!$E:$E,"Mixed")*'Medal values'!$B$3/2</f>
        <v>0</v>
      </c>
      <c r="M78">
        <f>COUNTIFS('Official Medal Table'!$F:$F,'Each Gender Events'!$A78,'Official Medal Table'!$C:$C,'Each Gender Events'!M$1,'Official Medal Table'!$E:$E,'Each Gender Events'!M$2)*'Medal values'!$B$1
+ COUNTIFS('Official Medal Table'!$G:$G,'Each Gender Events'!$A78,'Official Medal Table'!$C:$C,'Each Gender Events'!M$1,'Official Medal Table'!$E:$E,'Each Gender Events'!M$2)*'Medal values'!$B$2
+ COUNTIFS('Official Medal Table'!$H:$H,'Each Gender Events'!$A78,'Official Medal Table'!$C:$C,'Each Gender Events'!M$1,'Official Medal Table'!$E:$E,'Each Gender Events'!M$2)*'Medal values'!$B$3
+ COUNTIFS('Official Medal Table'!$I:$I,'Each Gender Events'!$A78,'Official Medal Table'!$C:$C,'Each Gender Events'!M$1,'Official Medal Table'!$E:$E,'Each Gender Events'!M$2)*'Medal values'!$B$3
+ COUNTIFS('Official Medal Table'!$F:$F,'Each Gender Events'!$A78,'Official Medal Table'!$C:$C,'Each Gender Events'!M$1,'Official Medal Table'!$E:$E,"Mixed")*'Medal values'!$B$1/2
+ COUNTIFS('Official Medal Table'!$G:$G,'Each Gender Events'!$A78,'Official Medal Table'!$C:$C,'Each Gender Events'!M$1,'Official Medal Table'!$E:$E,"Mixed")*'Medal values'!$B$2/2
+ COUNTIFS('Official Medal Table'!$H:$H,'Each Gender Events'!$A78,'Official Medal Table'!$C:$C,'Each Gender Events'!M$1,'Official Medal Table'!$E:$E,"Mixed")*'Medal values'!$B$3/2
+ COUNTIFS('Official Medal Table'!$I:$I,'Each Gender Events'!$A78,'Official Medal Table'!$C:$C,'Each Gender Events'!M$1,'Official Medal Table'!$E:$E,"Mixed")*'Medal values'!$B$3/2</f>
        <v>0</v>
      </c>
      <c r="N78">
        <f>COUNTIFS('Official Medal Table'!$F:$F,'Each Gender Events'!$A78,'Official Medal Table'!$C:$C,'Each Gender Events'!N$1,'Official Medal Table'!$E:$E,'Each Gender Events'!N$2)*'Medal values'!$B$1
+ COUNTIFS('Official Medal Table'!$G:$G,'Each Gender Events'!$A78,'Official Medal Table'!$C:$C,'Each Gender Events'!N$1,'Official Medal Table'!$E:$E,'Each Gender Events'!N$2)*'Medal values'!$B$2
+ COUNTIFS('Official Medal Table'!$H:$H,'Each Gender Events'!$A78,'Official Medal Table'!$C:$C,'Each Gender Events'!N$1,'Official Medal Table'!$E:$E,'Each Gender Events'!N$2)*'Medal values'!$B$3
+ COUNTIFS('Official Medal Table'!$I:$I,'Each Gender Events'!$A78,'Official Medal Table'!$C:$C,'Each Gender Events'!N$1,'Official Medal Table'!$E:$E,'Each Gender Events'!N$2)*'Medal values'!$B$3
+ COUNTIFS('Official Medal Table'!$F:$F,'Each Gender Events'!$A78,'Official Medal Table'!$C:$C,'Each Gender Events'!N$1,'Official Medal Table'!$E:$E,"Mixed")*'Medal values'!$B$1/2
+ COUNTIFS('Official Medal Table'!$G:$G,'Each Gender Events'!$A78,'Official Medal Table'!$C:$C,'Each Gender Events'!N$1,'Official Medal Table'!$E:$E,"Mixed")*'Medal values'!$B$2/2
+ COUNTIFS('Official Medal Table'!$H:$H,'Each Gender Events'!$A78,'Official Medal Table'!$C:$C,'Each Gender Events'!N$1,'Official Medal Table'!$E:$E,"Mixed")*'Medal values'!$B$3/2
+ COUNTIFS('Official Medal Table'!$I:$I,'Each Gender Events'!$A78,'Official Medal Table'!$C:$C,'Each Gender Events'!N$1,'Official Medal Table'!$E:$E,"Mixed")*'Medal values'!$B$3/2</f>
        <v>0</v>
      </c>
      <c r="O78">
        <f>COUNTIFS('Official Medal Table'!$F:$F,'Each Gender Events'!$A78,'Official Medal Table'!$C:$C,'Each Gender Events'!O$1,'Official Medal Table'!$E:$E,'Each Gender Events'!O$2)*'Medal values'!$B$1
+ COUNTIFS('Official Medal Table'!$G:$G,'Each Gender Events'!$A78,'Official Medal Table'!$C:$C,'Each Gender Events'!O$1,'Official Medal Table'!$E:$E,'Each Gender Events'!O$2)*'Medal values'!$B$2
+ COUNTIFS('Official Medal Table'!$H:$H,'Each Gender Events'!$A78,'Official Medal Table'!$C:$C,'Each Gender Events'!O$1,'Official Medal Table'!$E:$E,'Each Gender Events'!O$2)*'Medal values'!$B$3
+ COUNTIFS('Official Medal Table'!$I:$I,'Each Gender Events'!$A78,'Official Medal Table'!$C:$C,'Each Gender Events'!O$1,'Official Medal Table'!$E:$E,'Each Gender Events'!O$2)*'Medal values'!$B$3
+ COUNTIFS('Official Medal Table'!$F:$F,'Each Gender Events'!$A78,'Official Medal Table'!$C:$C,'Each Gender Events'!O$1,'Official Medal Table'!$E:$E,"Mixed")*'Medal values'!$B$1/2
+ COUNTIFS('Official Medal Table'!$G:$G,'Each Gender Events'!$A78,'Official Medal Table'!$C:$C,'Each Gender Events'!O$1,'Official Medal Table'!$E:$E,"Mixed")*'Medal values'!$B$2/2
+ COUNTIFS('Official Medal Table'!$H:$H,'Each Gender Events'!$A78,'Official Medal Table'!$C:$C,'Each Gender Events'!O$1,'Official Medal Table'!$E:$E,"Mixed")*'Medal values'!$B$3/2
+ COUNTIFS('Official Medal Table'!$I:$I,'Each Gender Events'!$A78,'Official Medal Table'!$C:$C,'Each Gender Events'!O$1,'Official Medal Table'!$E:$E,"Mixed")*'Medal values'!$B$3/2</f>
        <v>0</v>
      </c>
      <c r="P78">
        <f>COUNTIFS('Official Medal Table'!$F:$F,'Each Gender Events'!$A78,'Official Medal Table'!$C:$C,'Each Gender Events'!P$1,'Official Medal Table'!$E:$E,'Each Gender Events'!P$2)*'Medal values'!$B$1
+ COUNTIFS('Official Medal Table'!$G:$G,'Each Gender Events'!$A78,'Official Medal Table'!$C:$C,'Each Gender Events'!P$1,'Official Medal Table'!$E:$E,'Each Gender Events'!P$2)*'Medal values'!$B$2
+ COUNTIFS('Official Medal Table'!$H:$H,'Each Gender Events'!$A78,'Official Medal Table'!$C:$C,'Each Gender Events'!P$1,'Official Medal Table'!$E:$E,'Each Gender Events'!P$2)*'Medal values'!$B$3
+ COUNTIFS('Official Medal Table'!$I:$I,'Each Gender Events'!$A78,'Official Medal Table'!$C:$C,'Each Gender Events'!P$1,'Official Medal Table'!$E:$E,'Each Gender Events'!P$2)*'Medal values'!$B$3
+ COUNTIFS('Official Medal Table'!$F:$F,'Each Gender Events'!$A78,'Official Medal Table'!$C:$C,'Each Gender Events'!P$1,'Official Medal Table'!$E:$E,"Mixed")*'Medal values'!$B$1/2
+ COUNTIFS('Official Medal Table'!$G:$G,'Each Gender Events'!$A78,'Official Medal Table'!$C:$C,'Each Gender Events'!P$1,'Official Medal Table'!$E:$E,"Mixed")*'Medal values'!$B$2/2
+ COUNTIFS('Official Medal Table'!$H:$H,'Each Gender Events'!$A78,'Official Medal Table'!$C:$C,'Each Gender Events'!P$1,'Official Medal Table'!$E:$E,"Mixed")*'Medal values'!$B$3/2
+ COUNTIFS('Official Medal Table'!$I:$I,'Each Gender Events'!$A78,'Official Medal Table'!$C:$C,'Each Gender Events'!P$1,'Official Medal Table'!$E:$E,"Mixed")*'Medal values'!$B$3/2</f>
        <v>0</v>
      </c>
      <c r="Q78">
        <f>COUNTIFS('Official Medal Table'!$F:$F,'Each Gender Events'!$A78,'Official Medal Table'!$C:$C,'Each Gender Events'!Q$1,'Official Medal Table'!$E:$E,'Each Gender Events'!Q$2)*'Medal values'!$B$1
+ COUNTIFS('Official Medal Table'!$G:$G,'Each Gender Events'!$A78,'Official Medal Table'!$C:$C,'Each Gender Events'!Q$1,'Official Medal Table'!$E:$E,'Each Gender Events'!Q$2)*'Medal values'!$B$2
+ COUNTIFS('Official Medal Table'!$H:$H,'Each Gender Events'!$A78,'Official Medal Table'!$C:$C,'Each Gender Events'!Q$1,'Official Medal Table'!$E:$E,'Each Gender Events'!Q$2)*'Medal values'!$B$3
+ COUNTIFS('Official Medal Table'!$I:$I,'Each Gender Events'!$A78,'Official Medal Table'!$C:$C,'Each Gender Events'!Q$1,'Official Medal Table'!$E:$E,'Each Gender Events'!Q$2)*'Medal values'!$B$3
+ COUNTIFS('Official Medal Table'!$F:$F,'Each Gender Events'!$A78,'Official Medal Table'!$C:$C,'Each Gender Events'!Q$1,'Official Medal Table'!$E:$E,"Mixed")*'Medal values'!$B$1/2
+ COUNTIFS('Official Medal Table'!$G:$G,'Each Gender Events'!$A78,'Official Medal Table'!$C:$C,'Each Gender Events'!Q$1,'Official Medal Table'!$E:$E,"Mixed")*'Medal values'!$B$2/2
+ COUNTIFS('Official Medal Table'!$H:$H,'Each Gender Events'!$A78,'Official Medal Table'!$C:$C,'Each Gender Events'!Q$1,'Official Medal Table'!$E:$E,"Mixed")*'Medal values'!$B$3/2
+ COUNTIFS('Official Medal Table'!$I:$I,'Each Gender Events'!$A78,'Official Medal Table'!$C:$C,'Each Gender Events'!Q$1,'Official Medal Table'!$E:$E,"Mixed")*'Medal values'!$B$3/2</f>
        <v>0</v>
      </c>
      <c r="R78">
        <f>COUNTIFS('Official Medal Table'!$F:$F,'Each Gender Events'!$A78,'Official Medal Table'!$C:$C,'Each Gender Events'!R$1,'Official Medal Table'!$E:$E,'Each Gender Events'!R$2)*'Medal values'!$B$1
+ COUNTIFS('Official Medal Table'!$G:$G,'Each Gender Events'!$A78,'Official Medal Table'!$C:$C,'Each Gender Events'!R$1,'Official Medal Table'!$E:$E,'Each Gender Events'!R$2)*'Medal values'!$B$2
+ COUNTIFS('Official Medal Table'!$H:$H,'Each Gender Events'!$A78,'Official Medal Table'!$C:$C,'Each Gender Events'!R$1,'Official Medal Table'!$E:$E,'Each Gender Events'!R$2)*'Medal values'!$B$3
+ COUNTIFS('Official Medal Table'!$I:$I,'Each Gender Events'!$A78,'Official Medal Table'!$C:$C,'Each Gender Events'!R$1,'Official Medal Table'!$E:$E,'Each Gender Events'!R$2)*'Medal values'!$B$3
+ COUNTIFS('Official Medal Table'!$F:$F,'Each Gender Events'!$A78,'Official Medal Table'!$C:$C,'Each Gender Events'!R$1,'Official Medal Table'!$E:$E,"Mixed")*'Medal values'!$B$1/2
+ COUNTIFS('Official Medal Table'!$G:$G,'Each Gender Events'!$A78,'Official Medal Table'!$C:$C,'Each Gender Events'!R$1,'Official Medal Table'!$E:$E,"Mixed")*'Medal values'!$B$2/2
+ COUNTIFS('Official Medal Table'!$H:$H,'Each Gender Events'!$A78,'Official Medal Table'!$C:$C,'Each Gender Events'!R$1,'Official Medal Table'!$E:$E,"Mixed")*'Medal values'!$B$3/2
+ COUNTIFS('Official Medal Table'!$I:$I,'Each Gender Events'!$A78,'Official Medal Table'!$C:$C,'Each Gender Events'!R$1,'Official Medal Table'!$E:$E,"Mixed")*'Medal values'!$B$3/2</f>
        <v>0</v>
      </c>
      <c r="S78">
        <f>COUNTIFS('Official Medal Table'!$F:$F,'Each Gender Events'!$A78,'Official Medal Table'!$C:$C,'Each Gender Events'!S$1,'Official Medal Table'!$E:$E,'Each Gender Events'!S$2)*'Medal values'!$B$1
+ COUNTIFS('Official Medal Table'!$G:$G,'Each Gender Events'!$A78,'Official Medal Table'!$C:$C,'Each Gender Events'!S$1,'Official Medal Table'!$E:$E,'Each Gender Events'!S$2)*'Medal values'!$B$2
+ COUNTIFS('Official Medal Table'!$H:$H,'Each Gender Events'!$A78,'Official Medal Table'!$C:$C,'Each Gender Events'!S$1,'Official Medal Table'!$E:$E,'Each Gender Events'!S$2)*'Medal values'!$B$3
+ COUNTIFS('Official Medal Table'!$I:$I,'Each Gender Events'!$A78,'Official Medal Table'!$C:$C,'Each Gender Events'!S$1,'Official Medal Table'!$E:$E,'Each Gender Events'!S$2)*'Medal values'!$B$3
+ COUNTIFS('Official Medal Table'!$F:$F,'Each Gender Events'!$A78,'Official Medal Table'!$C:$C,'Each Gender Events'!S$1,'Official Medal Table'!$E:$E,"Mixed")*'Medal values'!$B$1/2
+ COUNTIFS('Official Medal Table'!$G:$G,'Each Gender Events'!$A78,'Official Medal Table'!$C:$C,'Each Gender Events'!S$1,'Official Medal Table'!$E:$E,"Mixed")*'Medal values'!$B$2/2
+ COUNTIFS('Official Medal Table'!$H:$H,'Each Gender Events'!$A78,'Official Medal Table'!$C:$C,'Each Gender Events'!S$1,'Official Medal Table'!$E:$E,"Mixed")*'Medal values'!$B$3/2
+ COUNTIFS('Official Medal Table'!$I:$I,'Each Gender Events'!$A78,'Official Medal Table'!$C:$C,'Each Gender Events'!S$1,'Official Medal Table'!$E:$E,"Mixed")*'Medal values'!$B$3/2</f>
        <v>0</v>
      </c>
      <c r="T78">
        <f>COUNTIFS('Official Medal Table'!$F:$F,'Each Gender Events'!$A78,'Official Medal Table'!$C:$C,'Each Gender Events'!T$1,'Official Medal Table'!$E:$E,'Each Gender Events'!T$2)*'Medal values'!$B$1
+ COUNTIFS('Official Medal Table'!$G:$G,'Each Gender Events'!$A78,'Official Medal Table'!$C:$C,'Each Gender Events'!T$1,'Official Medal Table'!$E:$E,'Each Gender Events'!T$2)*'Medal values'!$B$2
+ COUNTIFS('Official Medal Table'!$H:$H,'Each Gender Events'!$A78,'Official Medal Table'!$C:$C,'Each Gender Events'!T$1,'Official Medal Table'!$E:$E,'Each Gender Events'!T$2)*'Medal values'!$B$3
+ COUNTIFS('Official Medal Table'!$I:$I,'Each Gender Events'!$A78,'Official Medal Table'!$C:$C,'Each Gender Events'!T$1,'Official Medal Table'!$E:$E,'Each Gender Events'!T$2)*'Medal values'!$B$3
+ COUNTIFS('Official Medal Table'!$F:$F,'Each Gender Events'!$A78,'Official Medal Table'!$C:$C,'Each Gender Events'!T$1,'Official Medal Table'!$E:$E,"Mixed")*'Medal values'!$B$1/2
+ COUNTIFS('Official Medal Table'!$G:$G,'Each Gender Events'!$A78,'Official Medal Table'!$C:$C,'Each Gender Events'!T$1,'Official Medal Table'!$E:$E,"Mixed")*'Medal values'!$B$2/2
+ COUNTIFS('Official Medal Table'!$H:$H,'Each Gender Events'!$A78,'Official Medal Table'!$C:$C,'Each Gender Events'!T$1,'Official Medal Table'!$E:$E,"Mixed")*'Medal values'!$B$3/2
+ COUNTIFS('Official Medal Table'!$I:$I,'Each Gender Events'!$A78,'Official Medal Table'!$C:$C,'Each Gender Events'!T$1,'Official Medal Table'!$E:$E,"Mixed")*'Medal values'!$B$3/2</f>
        <v>0</v>
      </c>
      <c r="U78">
        <f>COUNTIFS('Official Medal Table'!$F:$F,'Each Gender Events'!$A78,'Official Medal Table'!$C:$C,'Each Gender Events'!U$1,'Official Medal Table'!$E:$E,'Each Gender Events'!U$2)*'Medal values'!$B$1
+ COUNTIFS('Official Medal Table'!$G:$G,'Each Gender Events'!$A78,'Official Medal Table'!$C:$C,'Each Gender Events'!U$1,'Official Medal Table'!$E:$E,'Each Gender Events'!U$2)*'Medal values'!$B$2
+ COUNTIFS('Official Medal Table'!$H:$H,'Each Gender Events'!$A78,'Official Medal Table'!$C:$C,'Each Gender Events'!U$1,'Official Medal Table'!$E:$E,'Each Gender Events'!U$2)*'Medal values'!$B$3
+ COUNTIFS('Official Medal Table'!$I:$I,'Each Gender Events'!$A78,'Official Medal Table'!$C:$C,'Each Gender Events'!U$1,'Official Medal Table'!$E:$E,'Each Gender Events'!U$2)*'Medal values'!$B$3
+ COUNTIFS('Official Medal Table'!$F:$F,'Each Gender Events'!$A78,'Official Medal Table'!$C:$C,'Each Gender Events'!U$1,'Official Medal Table'!$E:$E,"Mixed")*'Medal values'!$B$1/2
+ COUNTIFS('Official Medal Table'!$G:$G,'Each Gender Events'!$A78,'Official Medal Table'!$C:$C,'Each Gender Events'!U$1,'Official Medal Table'!$E:$E,"Mixed")*'Medal values'!$B$2/2
+ COUNTIFS('Official Medal Table'!$H:$H,'Each Gender Events'!$A78,'Official Medal Table'!$C:$C,'Each Gender Events'!U$1,'Official Medal Table'!$E:$E,"Mixed")*'Medal values'!$B$3/2
+ COUNTIFS('Official Medal Table'!$I:$I,'Each Gender Events'!$A78,'Official Medal Table'!$C:$C,'Each Gender Events'!U$1,'Official Medal Table'!$E:$E,"Mixed")*'Medal values'!$B$3/2</f>
        <v>0</v>
      </c>
      <c r="V78">
        <f>COUNTIFS('Official Medal Table'!$F:$F,'Each Gender Events'!$A78,'Official Medal Table'!$C:$C,'Each Gender Events'!V$1,'Official Medal Table'!$E:$E,'Each Gender Events'!V$2)*'Medal values'!$B$1
+ COUNTIFS('Official Medal Table'!$G:$G,'Each Gender Events'!$A78,'Official Medal Table'!$C:$C,'Each Gender Events'!V$1,'Official Medal Table'!$E:$E,'Each Gender Events'!V$2)*'Medal values'!$B$2
+ COUNTIFS('Official Medal Table'!$H:$H,'Each Gender Events'!$A78,'Official Medal Table'!$C:$C,'Each Gender Events'!V$1,'Official Medal Table'!$E:$E,'Each Gender Events'!V$2)*'Medal values'!$B$3
+ COUNTIFS('Official Medal Table'!$I:$I,'Each Gender Events'!$A78,'Official Medal Table'!$C:$C,'Each Gender Events'!V$1,'Official Medal Table'!$E:$E,'Each Gender Events'!V$2)*'Medal values'!$B$3
+ COUNTIFS('Official Medal Table'!$F:$F,'Each Gender Events'!$A78,'Official Medal Table'!$C:$C,'Each Gender Events'!V$1,'Official Medal Table'!$E:$E,"Mixed")*'Medal values'!$B$1/2
+ COUNTIFS('Official Medal Table'!$G:$G,'Each Gender Events'!$A78,'Official Medal Table'!$C:$C,'Each Gender Events'!V$1,'Official Medal Table'!$E:$E,"Mixed")*'Medal values'!$B$2/2
+ COUNTIFS('Official Medal Table'!$H:$H,'Each Gender Events'!$A78,'Official Medal Table'!$C:$C,'Each Gender Events'!V$1,'Official Medal Table'!$E:$E,"Mixed")*'Medal values'!$B$3/2
+ COUNTIFS('Official Medal Table'!$I:$I,'Each Gender Events'!$A78,'Official Medal Table'!$C:$C,'Each Gender Events'!V$1,'Official Medal Table'!$E:$E,"Mixed")*'Medal values'!$B$3/2</f>
        <v>0</v>
      </c>
      <c r="W78">
        <f>COUNTIFS('Official Medal Table'!$F:$F,'Each Gender Events'!$A78,'Official Medal Table'!$C:$C,'Each Gender Events'!W$1,'Official Medal Table'!$E:$E,'Each Gender Events'!W$2)*'Medal values'!$B$1
+ COUNTIFS('Official Medal Table'!$G:$G,'Each Gender Events'!$A78,'Official Medal Table'!$C:$C,'Each Gender Events'!W$1,'Official Medal Table'!$E:$E,'Each Gender Events'!W$2)*'Medal values'!$B$2
+ COUNTIFS('Official Medal Table'!$H:$H,'Each Gender Events'!$A78,'Official Medal Table'!$C:$C,'Each Gender Events'!W$1,'Official Medal Table'!$E:$E,'Each Gender Events'!W$2)*'Medal values'!$B$3
+ COUNTIFS('Official Medal Table'!$I:$I,'Each Gender Events'!$A78,'Official Medal Table'!$C:$C,'Each Gender Events'!W$1,'Official Medal Table'!$E:$E,'Each Gender Events'!W$2)*'Medal values'!$B$3
+ COUNTIFS('Official Medal Table'!$F:$F,'Each Gender Events'!$A78,'Official Medal Table'!$C:$C,'Each Gender Events'!W$1,'Official Medal Table'!$E:$E,"Mixed")*'Medal values'!$B$1/2
+ COUNTIFS('Official Medal Table'!$G:$G,'Each Gender Events'!$A78,'Official Medal Table'!$C:$C,'Each Gender Events'!W$1,'Official Medal Table'!$E:$E,"Mixed")*'Medal values'!$B$2/2
+ COUNTIFS('Official Medal Table'!$H:$H,'Each Gender Events'!$A78,'Official Medal Table'!$C:$C,'Each Gender Events'!W$1,'Official Medal Table'!$E:$E,"Mixed")*'Medal values'!$B$3/2
+ COUNTIFS('Official Medal Table'!$I:$I,'Each Gender Events'!$A78,'Official Medal Table'!$C:$C,'Each Gender Events'!W$1,'Official Medal Table'!$E:$E,"Mixed")*'Medal values'!$B$3/2</f>
        <v>0</v>
      </c>
      <c r="X78">
        <f>COUNTIFS('Official Medal Table'!$F:$F,'Each Gender Events'!$A78,'Official Medal Table'!$C:$C,'Each Gender Events'!X$1,'Official Medal Table'!$E:$E,'Each Gender Events'!X$2)*'Medal values'!$B$1
+ COUNTIFS('Official Medal Table'!$G:$G,'Each Gender Events'!$A78,'Official Medal Table'!$C:$C,'Each Gender Events'!X$1,'Official Medal Table'!$E:$E,'Each Gender Events'!X$2)*'Medal values'!$B$2
+ COUNTIFS('Official Medal Table'!$H:$H,'Each Gender Events'!$A78,'Official Medal Table'!$C:$C,'Each Gender Events'!X$1,'Official Medal Table'!$E:$E,'Each Gender Events'!X$2)*'Medal values'!$B$3
+ COUNTIFS('Official Medal Table'!$I:$I,'Each Gender Events'!$A78,'Official Medal Table'!$C:$C,'Each Gender Events'!X$1,'Official Medal Table'!$E:$E,'Each Gender Events'!X$2)*'Medal values'!$B$3
+ COUNTIFS('Official Medal Table'!$F:$F,'Each Gender Events'!$A78,'Official Medal Table'!$C:$C,'Each Gender Events'!X$1,'Official Medal Table'!$E:$E,"Mixed")*'Medal values'!$B$1/2
+ COUNTIFS('Official Medal Table'!$G:$G,'Each Gender Events'!$A78,'Official Medal Table'!$C:$C,'Each Gender Events'!X$1,'Official Medal Table'!$E:$E,"Mixed")*'Medal values'!$B$2/2
+ COUNTIFS('Official Medal Table'!$H:$H,'Each Gender Events'!$A78,'Official Medal Table'!$C:$C,'Each Gender Events'!X$1,'Official Medal Table'!$E:$E,"Mixed")*'Medal values'!$B$3/2
+ COUNTIFS('Official Medal Table'!$I:$I,'Each Gender Events'!$A78,'Official Medal Table'!$C:$C,'Each Gender Events'!X$1,'Official Medal Table'!$E:$E,"Mixed")*'Medal values'!$B$3/2</f>
        <v>0</v>
      </c>
      <c r="Y78">
        <f>COUNTIFS('Official Medal Table'!$F:$F,'Each Gender Events'!$A78,'Official Medal Table'!$C:$C,'Each Gender Events'!Y$1,'Official Medal Table'!$E:$E,'Each Gender Events'!Y$2)*'Medal values'!$B$1
+ COUNTIFS('Official Medal Table'!$G:$G,'Each Gender Events'!$A78,'Official Medal Table'!$C:$C,'Each Gender Events'!Y$1,'Official Medal Table'!$E:$E,'Each Gender Events'!Y$2)*'Medal values'!$B$2
+ COUNTIFS('Official Medal Table'!$H:$H,'Each Gender Events'!$A78,'Official Medal Table'!$C:$C,'Each Gender Events'!Y$1,'Official Medal Table'!$E:$E,'Each Gender Events'!Y$2)*'Medal values'!$B$3
+ COUNTIFS('Official Medal Table'!$I:$I,'Each Gender Events'!$A78,'Official Medal Table'!$C:$C,'Each Gender Events'!Y$1,'Official Medal Table'!$E:$E,'Each Gender Events'!Y$2)*'Medal values'!$B$3
+ COUNTIFS('Official Medal Table'!$F:$F,'Each Gender Events'!$A78,'Official Medal Table'!$C:$C,'Each Gender Events'!Y$1,'Official Medal Table'!$E:$E,"Mixed")*'Medal values'!$B$1/2
+ COUNTIFS('Official Medal Table'!$G:$G,'Each Gender Events'!$A78,'Official Medal Table'!$C:$C,'Each Gender Events'!Y$1,'Official Medal Table'!$E:$E,"Mixed")*'Medal values'!$B$2/2
+ COUNTIFS('Official Medal Table'!$H:$H,'Each Gender Events'!$A78,'Official Medal Table'!$C:$C,'Each Gender Events'!Y$1,'Official Medal Table'!$E:$E,"Mixed")*'Medal values'!$B$3/2
+ COUNTIFS('Official Medal Table'!$I:$I,'Each Gender Events'!$A78,'Official Medal Table'!$C:$C,'Each Gender Events'!Y$1,'Official Medal Table'!$E:$E,"Mixed")*'Medal values'!$B$3/2</f>
        <v>0</v>
      </c>
      <c r="Z78">
        <f>COUNTIFS('Official Medal Table'!$F:$F,'Each Gender Events'!$A78,'Official Medal Table'!$C:$C,'Each Gender Events'!Z$1,'Official Medal Table'!$E:$E,'Each Gender Events'!Z$2)*'Medal values'!$B$1
+ COUNTIFS('Official Medal Table'!$G:$G,'Each Gender Events'!$A78,'Official Medal Table'!$C:$C,'Each Gender Events'!Z$1,'Official Medal Table'!$E:$E,'Each Gender Events'!Z$2)*'Medal values'!$B$2
+ COUNTIFS('Official Medal Table'!$H:$H,'Each Gender Events'!$A78,'Official Medal Table'!$C:$C,'Each Gender Events'!Z$1,'Official Medal Table'!$E:$E,'Each Gender Events'!Z$2)*'Medal values'!$B$3
+ COUNTIFS('Official Medal Table'!$I:$I,'Each Gender Events'!$A78,'Official Medal Table'!$C:$C,'Each Gender Events'!Z$1,'Official Medal Table'!$E:$E,'Each Gender Events'!Z$2)*'Medal values'!$B$3
+ COUNTIFS('Official Medal Table'!$F:$F,'Each Gender Events'!$A78,'Official Medal Table'!$C:$C,'Each Gender Events'!Z$1,'Official Medal Table'!$E:$E,"Mixed")*'Medal values'!$B$1/2
+ COUNTIFS('Official Medal Table'!$G:$G,'Each Gender Events'!$A78,'Official Medal Table'!$C:$C,'Each Gender Events'!Z$1,'Official Medal Table'!$E:$E,"Mixed")*'Medal values'!$B$2/2
+ COUNTIFS('Official Medal Table'!$H:$H,'Each Gender Events'!$A78,'Official Medal Table'!$C:$C,'Each Gender Events'!Z$1,'Official Medal Table'!$E:$E,"Mixed")*'Medal values'!$B$3/2
+ COUNTIFS('Official Medal Table'!$I:$I,'Each Gender Events'!$A78,'Official Medal Table'!$C:$C,'Each Gender Events'!Z$1,'Official Medal Table'!$E:$E,"Mixed")*'Medal values'!$B$3/2</f>
        <v>0</v>
      </c>
      <c r="AA78">
        <f>COUNTIFS('Official Medal Table'!$F:$F,'Each Gender Events'!$A78,'Official Medal Table'!$C:$C,'Each Gender Events'!AA$1,'Official Medal Table'!$E:$E,'Each Gender Events'!AA$2)*'Medal values'!$B$1
+ COUNTIFS('Official Medal Table'!$G:$G,'Each Gender Events'!$A78,'Official Medal Table'!$C:$C,'Each Gender Events'!AA$1,'Official Medal Table'!$E:$E,'Each Gender Events'!AA$2)*'Medal values'!$B$2
+ COUNTIFS('Official Medal Table'!$H:$H,'Each Gender Events'!$A78,'Official Medal Table'!$C:$C,'Each Gender Events'!AA$1,'Official Medal Table'!$E:$E,'Each Gender Events'!AA$2)*'Medal values'!$B$3
+ COUNTIFS('Official Medal Table'!$I:$I,'Each Gender Events'!$A78,'Official Medal Table'!$C:$C,'Each Gender Events'!AA$1,'Official Medal Table'!$E:$E,'Each Gender Events'!AA$2)*'Medal values'!$B$3
+ COUNTIFS('Official Medal Table'!$F:$F,'Each Gender Events'!$A78,'Official Medal Table'!$C:$C,'Each Gender Events'!AA$1,'Official Medal Table'!$E:$E,"Mixed")*'Medal values'!$B$1/2
+ COUNTIFS('Official Medal Table'!$G:$G,'Each Gender Events'!$A78,'Official Medal Table'!$C:$C,'Each Gender Events'!AA$1,'Official Medal Table'!$E:$E,"Mixed")*'Medal values'!$B$2/2
+ COUNTIFS('Official Medal Table'!$H:$H,'Each Gender Events'!$A78,'Official Medal Table'!$C:$C,'Each Gender Events'!AA$1,'Official Medal Table'!$E:$E,"Mixed")*'Medal values'!$B$3/2
+ COUNTIFS('Official Medal Table'!$I:$I,'Each Gender Events'!$A78,'Official Medal Table'!$C:$C,'Each Gender Events'!AA$1,'Official Medal Table'!$E:$E,"Mixed")*'Medal values'!$B$3/2</f>
        <v>0</v>
      </c>
      <c r="AB78">
        <f>COUNTIFS('Official Medal Table'!$F:$F,'Each Gender Events'!$A78,'Official Medal Table'!$C:$C,'Each Gender Events'!AB$1,'Official Medal Table'!$E:$E,'Each Gender Events'!AB$2)*'Medal values'!$B$1
+ COUNTIFS('Official Medal Table'!$G:$G,'Each Gender Events'!$A78,'Official Medal Table'!$C:$C,'Each Gender Events'!AB$1,'Official Medal Table'!$E:$E,'Each Gender Events'!AB$2)*'Medal values'!$B$2
+ COUNTIFS('Official Medal Table'!$H:$H,'Each Gender Events'!$A78,'Official Medal Table'!$C:$C,'Each Gender Events'!AB$1,'Official Medal Table'!$E:$E,'Each Gender Events'!AB$2)*'Medal values'!$B$3
+ COUNTIFS('Official Medal Table'!$I:$I,'Each Gender Events'!$A78,'Official Medal Table'!$C:$C,'Each Gender Events'!AB$1,'Official Medal Table'!$E:$E,'Each Gender Events'!AB$2)*'Medal values'!$B$3
+ COUNTIFS('Official Medal Table'!$F:$F,'Each Gender Events'!$A78,'Official Medal Table'!$C:$C,'Each Gender Events'!AB$1,'Official Medal Table'!$E:$E,"Mixed")*'Medal values'!$B$1/2
+ COUNTIFS('Official Medal Table'!$G:$G,'Each Gender Events'!$A78,'Official Medal Table'!$C:$C,'Each Gender Events'!AB$1,'Official Medal Table'!$E:$E,"Mixed")*'Medal values'!$B$2/2
+ COUNTIFS('Official Medal Table'!$H:$H,'Each Gender Events'!$A78,'Official Medal Table'!$C:$C,'Each Gender Events'!AB$1,'Official Medal Table'!$E:$E,"Mixed")*'Medal values'!$B$3/2
+ COUNTIFS('Official Medal Table'!$I:$I,'Each Gender Events'!$A78,'Official Medal Table'!$C:$C,'Each Gender Events'!AB$1,'Official Medal Table'!$E:$E,"Mixed")*'Medal values'!$B$3/2</f>
        <v>0</v>
      </c>
      <c r="AC78">
        <f>COUNTIFS('Official Medal Table'!$F:$F,'Each Gender Events'!$A78,'Official Medal Table'!$C:$C,'Each Gender Events'!AC$1,'Official Medal Table'!$E:$E,'Each Gender Events'!AC$2)*'Medal values'!$B$1
+ COUNTIFS('Official Medal Table'!$G:$G,'Each Gender Events'!$A78,'Official Medal Table'!$C:$C,'Each Gender Events'!AC$1,'Official Medal Table'!$E:$E,'Each Gender Events'!AC$2)*'Medal values'!$B$2
+ COUNTIFS('Official Medal Table'!$H:$H,'Each Gender Events'!$A78,'Official Medal Table'!$C:$C,'Each Gender Events'!AC$1,'Official Medal Table'!$E:$E,'Each Gender Events'!AC$2)*'Medal values'!$B$3
+ COUNTIFS('Official Medal Table'!$I:$I,'Each Gender Events'!$A78,'Official Medal Table'!$C:$C,'Each Gender Events'!AC$1,'Official Medal Table'!$E:$E,'Each Gender Events'!AC$2)*'Medal values'!$B$3
+ COUNTIFS('Official Medal Table'!$F:$F,'Each Gender Events'!$A78,'Official Medal Table'!$C:$C,'Each Gender Events'!AC$1,'Official Medal Table'!$E:$E,"Mixed")*'Medal values'!$B$1/2
+ COUNTIFS('Official Medal Table'!$G:$G,'Each Gender Events'!$A78,'Official Medal Table'!$C:$C,'Each Gender Events'!AC$1,'Official Medal Table'!$E:$E,"Mixed")*'Medal values'!$B$2/2
+ COUNTIFS('Official Medal Table'!$H:$H,'Each Gender Events'!$A78,'Official Medal Table'!$C:$C,'Each Gender Events'!AC$1,'Official Medal Table'!$E:$E,"Mixed")*'Medal values'!$B$3/2
+ COUNTIFS('Official Medal Table'!$I:$I,'Each Gender Events'!$A78,'Official Medal Table'!$C:$C,'Each Gender Events'!AC$1,'Official Medal Table'!$E:$E,"Mixed")*'Medal values'!$B$3/2</f>
        <v>0</v>
      </c>
      <c r="AD78">
        <f>COUNTIFS('Official Medal Table'!$F:$F,'Each Gender Events'!$A78,'Official Medal Table'!$C:$C,'Each Gender Events'!AD$1,'Official Medal Table'!$E:$E,'Each Gender Events'!AD$2)*'Medal values'!$B$1
+ COUNTIFS('Official Medal Table'!$G:$G,'Each Gender Events'!$A78,'Official Medal Table'!$C:$C,'Each Gender Events'!AD$1,'Official Medal Table'!$E:$E,'Each Gender Events'!AD$2)*'Medal values'!$B$2
+ COUNTIFS('Official Medal Table'!$H:$H,'Each Gender Events'!$A78,'Official Medal Table'!$C:$C,'Each Gender Events'!AD$1,'Official Medal Table'!$E:$E,'Each Gender Events'!AD$2)*'Medal values'!$B$3
+ COUNTIFS('Official Medal Table'!$I:$I,'Each Gender Events'!$A78,'Official Medal Table'!$C:$C,'Each Gender Events'!AD$1,'Official Medal Table'!$E:$E,'Each Gender Events'!AD$2)*'Medal values'!$B$3
+ COUNTIFS('Official Medal Table'!$F:$F,'Each Gender Events'!$A78,'Official Medal Table'!$C:$C,'Each Gender Events'!AD$1,'Official Medal Table'!$E:$E,"Mixed")*'Medal values'!$B$1/2
+ COUNTIFS('Official Medal Table'!$G:$G,'Each Gender Events'!$A78,'Official Medal Table'!$C:$C,'Each Gender Events'!AD$1,'Official Medal Table'!$E:$E,"Mixed")*'Medal values'!$B$2/2
+ COUNTIFS('Official Medal Table'!$H:$H,'Each Gender Events'!$A78,'Official Medal Table'!$C:$C,'Each Gender Events'!AD$1,'Official Medal Table'!$E:$E,"Mixed")*'Medal values'!$B$3/2
+ COUNTIFS('Official Medal Table'!$I:$I,'Each Gender Events'!$A78,'Official Medal Table'!$C:$C,'Each Gender Events'!AD$1,'Official Medal Table'!$E:$E,"Mixed")*'Medal values'!$B$3/2</f>
        <v>0</v>
      </c>
      <c r="AE78">
        <f>COUNTIFS('Official Medal Table'!$F:$F,'Each Gender Events'!$A78,'Official Medal Table'!$C:$C,'Each Gender Events'!AE$1,'Official Medal Table'!$E:$E,'Each Gender Events'!AE$2)*'Medal values'!$B$1
+ COUNTIFS('Official Medal Table'!$G:$G,'Each Gender Events'!$A78,'Official Medal Table'!$C:$C,'Each Gender Events'!AE$1,'Official Medal Table'!$E:$E,'Each Gender Events'!AE$2)*'Medal values'!$B$2
+ COUNTIFS('Official Medal Table'!$H:$H,'Each Gender Events'!$A78,'Official Medal Table'!$C:$C,'Each Gender Events'!AE$1,'Official Medal Table'!$E:$E,'Each Gender Events'!AE$2)*'Medal values'!$B$3
+ COUNTIFS('Official Medal Table'!$I:$I,'Each Gender Events'!$A78,'Official Medal Table'!$C:$C,'Each Gender Events'!AE$1,'Official Medal Table'!$E:$E,'Each Gender Events'!AE$2)*'Medal values'!$B$3
+ COUNTIFS('Official Medal Table'!$F:$F,'Each Gender Events'!$A78,'Official Medal Table'!$C:$C,'Each Gender Events'!AE$1,'Official Medal Table'!$E:$E,"Mixed")*'Medal values'!$B$1/2
+ COUNTIFS('Official Medal Table'!$G:$G,'Each Gender Events'!$A78,'Official Medal Table'!$C:$C,'Each Gender Events'!AE$1,'Official Medal Table'!$E:$E,"Mixed")*'Medal values'!$B$2/2
+ COUNTIFS('Official Medal Table'!$H:$H,'Each Gender Events'!$A78,'Official Medal Table'!$C:$C,'Each Gender Events'!AE$1,'Official Medal Table'!$E:$E,"Mixed")*'Medal values'!$B$3/2
+ COUNTIFS('Official Medal Table'!$I:$I,'Each Gender Events'!$A78,'Official Medal Table'!$C:$C,'Each Gender Events'!AE$1,'Official Medal Table'!$E:$E,"Mixed")*'Medal values'!$B$3/2</f>
        <v>0</v>
      </c>
      <c r="AF78">
        <f>COUNTIFS('Official Medal Table'!$F:$F,'Each Gender Events'!$A78,'Official Medal Table'!$C:$C,'Each Gender Events'!AF$1,'Official Medal Table'!$E:$E,'Each Gender Events'!AF$2)*'Medal values'!$B$1
+ COUNTIFS('Official Medal Table'!$G:$G,'Each Gender Events'!$A78,'Official Medal Table'!$C:$C,'Each Gender Events'!AF$1,'Official Medal Table'!$E:$E,'Each Gender Events'!AF$2)*'Medal values'!$B$2
+ COUNTIFS('Official Medal Table'!$H:$H,'Each Gender Events'!$A78,'Official Medal Table'!$C:$C,'Each Gender Events'!AF$1,'Official Medal Table'!$E:$E,'Each Gender Events'!AF$2)*'Medal values'!$B$3
+ COUNTIFS('Official Medal Table'!$I:$I,'Each Gender Events'!$A78,'Official Medal Table'!$C:$C,'Each Gender Events'!AF$1,'Official Medal Table'!$E:$E,'Each Gender Events'!AF$2)*'Medal values'!$B$3
+ COUNTIFS('Official Medal Table'!$F:$F,'Each Gender Events'!$A78,'Official Medal Table'!$C:$C,'Each Gender Events'!AF$1,'Official Medal Table'!$E:$E,"Mixed")*'Medal values'!$B$1/2
+ COUNTIFS('Official Medal Table'!$G:$G,'Each Gender Events'!$A78,'Official Medal Table'!$C:$C,'Each Gender Events'!AF$1,'Official Medal Table'!$E:$E,"Mixed")*'Medal values'!$B$2/2
+ COUNTIFS('Official Medal Table'!$H:$H,'Each Gender Events'!$A78,'Official Medal Table'!$C:$C,'Each Gender Events'!AF$1,'Official Medal Table'!$E:$E,"Mixed")*'Medal values'!$B$3/2
+ COUNTIFS('Official Medal Table'!$I:$I,'Each Gender Events'!$A78,'Official Medal Table'!$C:$C,'Each Gender Events'!AF$1,'Official Medal Table'!$E:$E,"Mixed")*'Medal values'!$B$3/2</f>
        <v>0</v>
      </c>
      <c r="AG78">
        <f>COUNTIFS('Official Medal Table'!$F:$F,'Each Gender Events'!$A78,'Official Medal Table'!$C:$C,'Each Gender Events'!AG$1,'Official Medal Table'!$E:$E,'Each Gender Events'!AG$2)*'Medal values'!$B$1
+ COUNTIFS('Official Medal Table'!$G:$G,'Each Gender Events'!$A78,'Official Medal Table'!$C:$C,'Each Gender Events'!AG$1,'Official Medal Table'!$E:$E,'Each Gender Events'!AG$2)*'Medal values'!$B$2
+ COUNTIFS('Official Medal Table'!$H:$H,'Each Gender Events'!$A78,'Official Medal Table'!$C:$C,'Each Gender Events'!AG$1,'Official Medal Table'!$E:$E,'Each Gender Events'!AG$2)*'Medal values'!$B$3
+ COUNTIFS('Official Medal Table'!$I:$I,'Each Gender Events'!$A78,'Official Medal Table'!$C:$C,'Each Gender Events'!AG$1,'Official Medal Table'!$E:$E,'Each Gender Events'!AG$2)*'Medal values'!$B$3
+ COUNTIFS('Official Medal Table'!$F:$F,'Each Gender Events'!$A78,'Official Medal Table'!$C:$C,'Each Gender Events'!AG$1,'Official Medal Table'!$E:$E,"Mixed")*'Medal values'!$B$1/2
+ COUNTIFS('Official Medal Table'!$G:$G,'Each Gender Events'!$A78,'Official Medal Table'!$C:$C,'Each Gender Events'!AG$1,'Official Medal Table'!$E:$E,"Mixed")*'Medal values'!$B$2/2
+ COUNTIFS('Official Medal Table'!$H:$H,'Each Gender Events'!$A78,'Official Medal Table'!$C:$C,'Each Gender Events'!AG$1,'Official Medal Table'!$E:$E,"Mixed")*'Medal values'!$B$3/2
+ COUNTIFS('Official Medal Table'!$I:$I,'Each Gender Events'!$A78,'Official Medal Table'!$C:$C,'Each Gender Events'!AG$1,'Official Medal Table'!$E:$E,"Mixed")*'Medal values'!$B$3/2</f>
        <v>0</v>
      </c>
      <c r="AH78">
        <f>COUNTIFS('Official Medal Table'!$F:$F,'Each Gender Events'!$A78,'Official Medal Table'!$C:$C,'Each Gender Events'!AH$1,'Official Medal Table'!$E:$E,'Each Gender Events'!AH$2)*'Medal values'!$B$1
+ COUNTIFS('Official Medal Table'!$G:$G,'Each Gender Events'!$A78,'Official Medal Table'!$C:$C,'Each Gender Events'!AH$1,'Official Medal Table'!$E:$E,'Each Gender Events'!AH$2)*'Medal values'!$B$2
+ COUNTIFS('Official Medal Table'!$H:$H,'Each Gender Events'!$A78,'Official Medal Table'!$C:$C,'Each Gender Events'!AH$1,'Official Medal Table'!$E:$E,'Each Gender Events'!AH$2)*'Medal values'!$B$3
+ COUNTIFS('Official Medal Table'!$I:$I,'Each Gender Events'!$A78,'Official Medal Table'!$C:$C,'Each Gender Events'!AH$1,'Official Medal Table'!$E:$E,'Each Gender Events'!AH$2)*'Medal values'!$B$3
+ COUNTIFS('Official Medal Table'!$F:$F,'Each Gender Events'!$A78,'Official Medal Table'!$C:$C,'Each Gender Events'!AH$1,'Official Medal Table'!$E:$E,"Mixed")*'Medal values'!$B$1/2
+ COUNTIFS('Official Medal Table'!$G:$G,'Each Gender Events'!$A78,'Official Medal Table'!$C:$C,'Each Gender Events'!AH$1,'Official Medal Table'!$E:$E,"Mixed")*'Medal values'!$B$2/2
+ COUNTIFS('Official Medal Table'!$H:$H,'Each Gender Events'!$A78,'Official Medal Table'!$C:$C,'Each Gender Events'!AH$1,'Official Medal Table'!$E:$E,"Mixed")*'Medal values'!$B$3/2
+ COUNTIFS('Official Medal Table'!$I:$I,'Each Gender Events'!$A78,'Official Medal Table'!$C:$C,'Each Gender Events'!AH$1,'Official Medal Table'!$E:$E,"Mixed")*'Medal values'!$B$3/2</f>
        <v>0</v>
      </c>
      <c r="AI78">
        <f>COUNTIFS('Official Medal Table'!$F:$F,'Each Gender Events'!$A78,'Official Medal Table'!$C:$C,'Each Gender Events'!AI$1,'Official Medal Table'!$E:$E,'Each Gender Events'!AI$2)*'Medal values'!$B$1
+ COUNTIFS('Official Medal Table'!$G:$G,'Each Gender Events'!$A78,'Official Medal Table'!$C:$C,'Each Gender Events'!AI$1,'Official Medal Table'!$E:$E,'Each Gender Events'!AI$2)*'Medal values'!$B$2
+ COUNTIFS('Official Medal Table'!$H:$H,'Each Gender Events'!$A78,'Official Medal Table'!$C:$C,'Each Gender Events'!AI$1,'Official Medal Table'!$E:$E,'Each Gender Events'!AI$2)*'Medal values'!$B$3
+ COUNTIFS('Official Medal Table'!$I:$I,'Each Gender Events'!$A78,'Official Medal Table'!$C:$C,'Each Gender Events'!AI$1,'Official Medal Table'!$E:$E,'Each Gender Events'!AI$2)*'Medal values'!$B$3
+ COUNTIFS('Official Medal Table'!$F:$F,'Each Gender Events'!$A78,'Official Medal Table'!$C:$C,'Each Gender Events'!AI$1,'Official Medal Table'!$E:$E,"Mixed")*'Medal values'!$B$1/2
+ COUNTIFS('Official Medal Table'!$G:$G,'Each Gender Events'!$A78,'Official Medal Table'!$C:$C,'Each Gender Events'!AI$1,'Official Medal Table'!$E:$E,"Mixed")*'Medal values'!$B$2/2
+ COUNTIFS('Official Medal Table'!$H:$H,'Each Gender Events'!$A78,'Official Medal Table'!$C:$C,'Each Gender Events'!AI$1,'Official Medal Table'!$E:$E,"Mixed")*'Medal values'!$B$3/2
+ COUNTIFS('Official Medal Table'!$I:$I,'Each Gender Events'!$A78,'Official Medal Table'!$C:$C,'Each Gender Events'!AI$1,'Official Medal Table'!$E:$E,"Mixed")*'Medal values'!$B$3/2</f>
        <v>0</v>
      </c>
      <c r="AJ78">
        <f>COUNTIFS('Official Medal Table'!$F:$F,'Each Gender Events'!$A78,'Official Medal Table'!$C:$C,'Each Gender Events'!AJ$1,'Official Medal Table'!$E:$E,'Each Gender Events'!AJ$2)*'Medal values'!$B$1
+ COUNTIFS('Official Medal Table'!$G:$G,'Each Gender Events'!$A78,'Official Medal Table'!$C:$C,'Each Gender Events'!AJ$1,'Official Medal Table'!$E:$E,'Each Gender Events'!AJ$2)*'Medal values'!$B$2
+ COUNTIFS('Official Medal Table'!$H:$H,'Each Gender Events'!$A78,'Official Medal Table'!$C:$C,'Each Gender Events'!AJ$1,'Official Medal Table'!$E:$E,'Each Gender Events'!AJ$2)*'Medal values'!$B$3
+ COUNTIFS('Official Medal Table'!$I:$I,'Each Gender Events'!$A78,'Official Medal Table'!$C:$C,'Each Gender Events'!AJ$1,'Official Medal Table'!$E:$E,'Each Gender Events'!AJ$2)*'Medal values'!$B$3
+ COUNTIFS('Official Medal Table'!$F:$F,'Each Gender Events'!$A78,'Official Medal Table'!$C:$C,'Each Gender Events'!AJ$1,'Official Medal Table'!$E:$E,"Mixed")*'Medal values'!$B$1/2
+ COUNTIFS('Official Medal Table'!$G:$G,'Each Gender Events'!$A78,'Official Medal Table'!$C:$C,'Each Gender Events'!AJ$1,'Official Medal Table'!$E:$E,"Mixed")*'Medal values'!$B$2/2
+ COUNTIFS('Official Medal Table'!$H:$H,'Each Gender Events'!$A78,'Official Medal Table'!$C:$C,'Each Gender Events'!AJ$1,'Official Medal Table'!$E:$E,"Mixed")*'Medal values'!$B$3/2
+ COUNTIFS('Official Medal Table'!$I:$I,'Each Gender Events'!$A78,'Official Medal Table'!$C:$C,'Each Gender Events'!AJ$1,'Official Medal Table'!$E:$E,"Mixed")*'Medal values'!$B$3/2</f>
        <v>0</v>
      </c>
      <c r="AK78">
        <f>COUNTIFS('Official Medal Table'!$F:$F,'Each Gender Events'!$A78,'Official Medal Table'!$C:$C,'Each Gender Events'!AK$1,'Official Medal Table'!$E:$E,'Each Gender Events'!AK$2)*'Medal values'!$B$1
+ COUNTIFS('Official Medal Table'!$G:$G,'Each Gender Events'!$A78,'Official Medal Table'!$C:$C,'Each Gender Events'!AK$1,'Official Medal Table'!$E:$E,'Each Gender Events'!AK$2)*'Medal values'!$B$2
+ COUNTIFS('Official Medal Table'!$H:$H,'Each Gender Events'!$A78,'Official Medal Table'!$C:$C,'Each Gender Events'!AK$1,'Official Medal Table'!$E:$E,'Each Gender Events'!AK$2)*'Medal values'!$B$3
+ COUNTIFS('Official Medal Table'!$I:$I,'Each Gender Events'!$A78,'Official Medal Table'!$C:$C,'Each Gender Events'!AK$1,'Official Medal Table'!$E:$E,'Each Gender Events'!AK$2)*'Medal values'!$B$3
+ COUNTIFS('Official Medal Table'!$F:$F,'Each Gender Events'!$A78,'Official Medal Table'!$C:$C,'Each Gender Events'!AK$1,'Official Medal Table'!$E:$E,"Mixed")*'Medal values'!$B$1/2
+ COUNTIFS('Official Medal Table'!$G:$G,'Each Gender Events'!$A78,'Official Medal Table'!$C:$C,'Each Gender Events'!AK$1,'Official Medal Table'!$E:$E,"Mixed")*'Medal values'!$B$2/2
+ COUNTIFS('Official Medal Table'!$H:$H,'Each Gender Events'!$A78,'Official Medal Table'!$C:$C,'Each Gender Events'!AK$1,'Official Medal Table'!$E:$E,"Mixed")*'Medal values'!$B$3/2
+ COUNTIFS('Official Medal Table'!$I:$I,'Each Gender Events'!$A78,'Official Medal Table'!$C:$C,'Each Gender Events'!AK$1,'Official Medal Table'!$E:$E,"Mixed")*'Medal values'!$B$3/2</f>
        <v>0</v>
      </c>
      <c r="AL78">
        <f>COUNTIFS('Official Medal Table'!$F:$F,'Each Gender Events'!$A78,'Official Medal Table'!$C:$C,'Each Gender Events'!AL$1,'Official Medal Table'!$E:$E,'Each Gender Events'!AL$2)*'Medal values'!$B$1
+ COUNTIFS('Official Medal Table'!$G:$G,'Each Gender Events'!$A78,'Official Medal Table'!$C:$C,'Each Gender Events'!AL$1,'Official Medal Table'!$E:$E,'Each Gender Events'!AL$2)*'Medal values'!$B$2
+ COUNTIFS('Official Medal Table'!$H:$H,'Each Gender Events'!$A78,'Official Medal Table'!$C:$C,'Each Gender Events'!AL$1,'Official Medal Table'!$E:$E,'Each Gender Events'!AL$2)*'Medal values'!$B$3
+ COUNTIFS('Official Medal Table'!$I:$I,'Each Gender Events'!$A78,'Official Medal Table'!$C:$C,'Each Gender Events'!AL$1,'Official Medal Table'!$E:$E,'Each Gender Events'!AL$2)*'Medal values'!$B$3
+ COUNTIFS('Official Medal Table'!$F:$F,'Each Gender Events'!$A78,'Official Medal Table'!$C:$C,'Each Gender Events'!AL$1,'Official Medal Table'!$E:$E,"Mixed")*'Medal values'!$B$1/2
+ COUNTIFS('Official Medal Table'!$G:$G,'Each Gender Events'!$A78,'Official Medal Table'!$C:$C,'Each Gender Events'!AL$1,'Official Medal Table'!$E:$E,"Mixed")*'Medal values'!$B$2/2
+ COUNTIFS('Official Medal Table'!$H:$H,'Each Gender Events'!$A78,'Official Medal Table'!$C:$C,'Each Gender Events'!AL$1,'Official Medal Table'!$E:$E,"Mixed")*'Medal values'!$B$3/2
+ COUNTIFS('Official Medal Table'!$I:$I,'Each Gender Events'!$A78,'Official Medal Table'!$C:$C,'Each Gender Events'!AL$1,'Official Medal Table'!$E:$E,"Mixed")*'Medal values'!$B$3/2</f>
        <v>0</v>
      </c>
      <c r="AM78">
        <f>COUNTIFS('Official Medal Table'!$F:$F,'Each Gender Events'!$A78,'Official Medal Table'!$C:$C,'Each Gender Events'!AM$1,'Official Medal Table'!$E:$E,'Each Gender Events'!AM$2)*'Medal values'!$B$1
+ COUNTIFS('Official Medal Table'!$G:$G,'Each Gender Events'!$A78,'Official Medal Table'!$C:$C,'Each Gender Events'!AM$1,'Official Medal Table'!$E:$E,'Each Gender Events'!AM$2)*'Medal values'!$B$2
+ COUNTIFS('Official Medal Table'!$H:$H,'Each Gender Events'!$A78,'Official Medal Table'!$C:$C,'Each Gender Events'!AM$1,'Official Medal Table'!$E:$E,'Each Gender Events'!AM$2)*'Medal values'!$B$3
+ COUNTIFS('Official Medal Table'!$I:$I,'Each Gender Events'!$A78,'Official Medal Table'!$C:$C,'Each Gender Events'!AM$1,'Official Medal Table'!$E:$E,'Each Gender Events'!AM$2)*'Medal values'!$B$3
+ COUNTIFS('Official Medal Table'!$F:$F,'Each Gender Events'!$A78,'Official Medal Table'!$C:$C,'Each Gender Events'!AM$1,'Official Medal Table'!$E:$E,"Mixed")*'Medal values'!$B$1/2
+ COUNTIFS('Official Medal Table'!$G:$G,'Each Gender Events'!$A78,'Official Medal Table'!$C:$C,'Each Gender Events'!AM$1,'Official Medal Table'!$E:$E,"Mixed")*'Medal values'!$B$2/2
+ COUNTIFS('Official Medal Table'!$H:$H,'Each Gender Events'!$A78,'Official Medal Table'!$C:$C,'Each Gender Events'!AM$1,'Official Medal Table'!$E:$E,"Mixed")*'Medal values'!$B$3/2
+ COUNTIFS('Official Medal Table'!$I:$I,'Each Gender Events'!$A78,'Official Medal Table'!$C:$C,'Each Gender Events'!AM$1,'Official Medal Table'!$E:$E,"Mixed")*'Medal values'!$B$3/2</f>
        <v>0</v>
      </c>
      <c r="AN78">
        <f>COUNTIFS('Official Medal Table'!$F:$F,'Each Gender Events'!$A78,'Official Medal Table'!$C:$C,'Each Gender Events'!AN$1,'Official Medal Table'!$E:$E,'Each Gender Events'!AN$2)*'Medal values'!$B$1
+ COUNTIFS('Official Medal Table'!$G:$G,'Each Gender Events'!$A78,'Official Medal Table'!$C:$C,'Each Gender Events'!AN$1,'Official Medal Table'!$E:$E,'Each Gender Events'!AN$2)*'Medal values'!$B$2
+ COUNTIFS('Official Medal Table'!$H:$H,'Each Gender Events'!$A78,'Official Medal Table'!$C:$C,'Each Gender Events'!AN$1,'Official Medal Table'!$E:$E,'Each Gender Events'!AN$2)*'Medal values'!$B$3
+ COUNTIFS('Official Medal Table'!$I:$I,'Each Gender Events'!$A78,'Official Medal Table'!$C:$C,'Each Gender Events'!AN$1,'Official Medal Table'!$E:$E,'Each Gender Events'!AN$2)*'Medal values'!$B$3
+ COUNTIFS('Official Medal Table'!$F:$F,'Each Gender Events'!$A78,'Official Medal Table'!$C:$C,'Each Gender Events'!AN$1,'Official Medal Table'!$E:$E,"Mixed")*'Medal values'!$B$1/2
+ COUNTIFS('Official Medal Table'!$G:$G,'Each Gender Events'!$A78,'Official Medal Table'!$C:$C,'Each Gender Events'!AN$1,'Official Medal Table'!$E:$E,"Mixed")*'Medal values'!$B$2/2
+ COUNTIFS('Official Medal Table'!$H:$H,'Each Gender Events'!$A78,'Official Medal Table'!$C:$C,'Each Gender Events'!AN$1,'Official Medal Table'!$E:$E,"Mixed")*'Medal values'!$B$3/2
+ COUNTIFS('Official Medal Table'!$I:$I,'Each Gender Events'!$A78,'Official Medal Table'!$C:$C,'Each Gender Events'!AN$1,'Official Medal Table'!$E:$E,"Mixed")*'Medal values'!$B$3/2</f>
        <v>0</v>
      </c>
      <c r="AO78">
        <f>COUNTIFS('Official Medal Table'!$F:$F,'Each Gender Events'!$A78,'Official Medal Table'!$C:$C,'Each Gender Events'!AO$1,'Official Medal Table'!$E:$E,'Each Gender Events'!AO$2)*'Medal values'!$B$1
+ COUNTIFS('Official Medal Table'!$G:$G,'Each Gender Events'!$A78,'Official Medal Table'!$C:$C,'Each Gender Events'!AO$1,'Official Medal Table'!$E:$E,'Each Gender Events'!AO$2)*'Medal values'!$B$2
+ COUNTIFS('Official Medal Table'!$H:$H,'Each Gender Events'!$A78,'Official Medal Table'!$C:$C,'Each Gender Events'!AO$1,'Official Medal Table'!$E:$E,'Each Gender Events'!AO$2)*'Medal values'!$B$3
+ COUNTIFS('Official Medal Table'!$I:$I,'Each Gender Events'!$A78,'Official Medal Table'!$C:$C,'Each Gender Events'!AO$1,'Official Medal Table'!$E:$E,'Each Gender Events'!AO$2)*'Medal values'!$B$3
+ COUNTIFS('Official Medal Table'!$F:$F,'Each Gender Events'!$A78,'Official Medal Table'!$C:$C,'Each Gender Events'!AO$1,'Official Medal Table'!$E:$E,"Mixed")*'Medal values'!$B$1/2
+ COUNTIFS('Official Medal Table'!$G:$G,'Each Gender Events'!$A78,'Official Medal Table'!$C:$C,'Each Gender Events'!AO$1,'Official Medal Table'!$E:$E,"Mixed")*'Medal values'!$B$2/2
+ COUNTIFS('Official Medal Table'!$H:$H,'Each Gender Events'!$A78,'Official Medal Table'!$C:$C,'Each Gender Events'!AO$1,'Official Medal Table'!$E:$E,"Mixed")*'Medal values'!$B$3/2
+ COUNTIFS('Official Medal Table'!$I:$I,'Each Gender Events'!$A78,'Official Medal Table'!$C:$C,'Each Gender Events'!AO$1,'Official Medal Table'!$E:$E,"Mixed")*'Medal values'!$B$3/2</f>
        <v>0</v>
      </c>
      <c r="AP78">
        <f>COUNTIFS('Official Medal Table'!$F:$F,'Each Gender Events'!$A78,'Official Medal Table'!$C:$C,'Each Gender Events'!AP$1,'Official Medal Table'!$E:$E,'Each Gender Events'!AP$2)*'Medal values'!$B$1
+ COUNTIFS('Official Medal Table'!$G:$G,'Each Gender Events'!$A78,'Official Medal Table'!$C:$C,'Each Gender Events'!AP$1,'Official Medal Table'!$E:$E,'Each Gender Events'!AP$2)*'Medal values'!$B$2
+ COUNTIFS('Official Medal Table'!$H:$H,'Each Gender Events'!$A78,'Official Medal Table'!$C:$C,'Each Gender Events'!AP$1,'Official Medal Table'!$E:$E,'Each Gender Events'!AP$2)*'Medal values'!$B$3
+ COUNTIFS('Official Medal Table'!$I:$I,'Each Gender Events'!$A78,'Official Medal Table'!$C:$C,'Each Gender Events'!AP$1,'Official Medal Table'!$E:$E,'Each Gender Events'!AP$2)*'Medal values'!$B$3
+ COUNTIFS('Official Medal Table'!$F:$F,'Each Gender Events'!$A78,'Official Medal Table'!$C:$C,'Each Gender Events'!AP$1,'Official Medal Table'!$E:$E,"Mixed")*'Medal values'!$B$1/2
+ COUNTIFS('Official Medal Table'!$G:$G,'Each Gender Events'!$A78,'Official Medal Table'!$C:$C,'Each Gender Events'!AP$1,'Official Medal Table'!$E:$E,"Mixed")*'Medal values'!$B$2/2
+ COUNTIFS('Official Medal Table'!$H:$H,'Each Gender Events'!$A78,'Official Medal Table'!$C:$C,'Each Gender Events'!AP$1,'Official Medal Table'!$E:$E,"Mixed")*'Medal values'!$B$3/2
+ COUNTIFS('Official Medal Table'!$I:$I,'Each Gender Events'!$A78,'Official Medal Table'!$C:$C,'Each Gender Events'!AP$1,'Official Medal Table'!$E:$E,"Mixed")*'Medal values'!$B$3/2</f>
        <v>0</v>
      </c>
      <c r="AQ78">
        <f>COUNTIFS('Official Medal Table'!$F:$F,'Each Gender Events'!$A78,'Official Medal Table'!$C:$C,'Each Gender Events'!AQ$1,'Official Medal Table'!$E:$E,'Each Gender Events'!AQ$2)*'Medal values'!$B$1
+ COUNTIFS('Official Medal Table'!$G:$G,'Each Gender Events'!$A78,'Official Medal Table'!$C:$C,'Each Gender Events'!AQ$1,'Official Medal Table'!$E:$E,'Each Gender Events'!AQ$2)*'Medal values'!$B$2
+ COUNTIFS('Official Medal Table'!$H:$H,'Each Gender Events'!$A78,'Official Medal Table'!$C:$C,'Each Gender Events'!AQ$1,'Official Medal Table'!$E:$E,'Each Gender Events'!AQ$2)*'Medal values'!$B$3
+ COUNTIFS('Official Medal Table'!$I:$I,'Each Gender Events'!$A78,'Official Medal Table'!$C:$C,'Each Gender Events'!AQ$1,'Official Medal Table'!$E:$E,'Each Gender Events'!AQ$2)*'Medal values'!$B$3
+ COUNTIFS('Official Medal Table'!$F:$F,'Each Gender Events'!$A78,'Official Medal Table'!$C:$C,'Each Gender Events'!AQ$1,'Official Medal Table'!$E:$E,"Mixed")*'Medal values'!$B$1/2
+ COUNTIFS('Official Medal Table'!$G:$G,'Each Gender Events'!$A78,'Official Medal Table'!$C:$C,'Each Gender Events'!AQ$1,'Official Medal Table'!$E:$E,"Mixed")*'Medal values'!$B$2/2
+ COUNTIFS('Official Medal Table'!$H:$H,'Each Gender Events'!$A78,'Official Medal Table'!$C:$C,'Each Gender Events'!AQ$1,'Official Medal Table'!$E:$E,"Mixed")*'Medal values'!$B$3/2
+ COUNTIFS('Official Medal Table'!$I:$I,'Each Gender Events'!$A78,'Official Medal Table'!$C:$C,'Each Gender Events'!AQ$1,'Official Medal Table'!$E:$E,"Mixed")*'Medal values'!$B$3/2</f>
        <v>0</v>
      </c>
      <c r="AR78">
        <f>COUNTIFS('Official Medal Table'!$F:$F,'Each Gender Events'!$A78,'Official Medal Table'!$C:$C,'Each Gender Events'!AR$1,'Official Medal Table'!$E:$E,'Each Gender Events'!AR$2)*'Medal values'!$B$1
+ COUNTIFS('Official Medal Table'!$G:$G,'Each Gender Events'!$A78,'Official Medal Table'!$C:$C,'Each Gender Events'!AR$1,'Official Medal Table'!$E:$E,'Each Gender Events'!AR$2)*'Medal values'!$B$2
+ COUNTIFS('Official Medal Table'!$H:$H,'Each Gender Events'!$A78,'Official Medal Table'!$C:$C,'Each Gender Events'!AR$1,'Official Medal Table'!$E:$E,'Each Gender Events'!AR$2)*'Medal values'!$B$3
+ COUNTIFS('Official Medal Table'!$I:$I,'Each Gender Events'!$A78,'Official Medal Table'!$C:$C,'Each Gender Events'!AR$1,'Official Medal Table'!$E:$E,'Each Gender Events'!AR$2)*'Medal values'!$B$3
+ COUNTIFS('Official Medal Table'!$F:$F,'Each Gender Events'!$A78,'Official Medal Table'!$C:$C,'Each Gender Events'!AR$1,'Official Medal Table'!$E:$E,"Mixed")*'Medal values'!$B$1/2
+ COUNTIFS('Official Medal Table'!$G:$G,'Each Gender Events'!$A78,'Official Medal Table'!$C:$C,'Each Gender Events'!AR$1,'Official Medal Table'!$E:$E,"Mixed")*'Medal values'!$B$2/2
+ COUNTIFS('Official Medal Table'!$H:$H,'Each Gender Events'!$A78,'Official Medal Table'!$C:$C,'Each Gender Events'!AR$1,'Official Medal Table'!$E:$E,"Mixed")*'Medal values'!$B$3/2
+ COUNTIFS('Official Medal Table'!$I:$I,'Each Gender Events'!$A78,'Official Medal Table'!$C:$C,'Each Gender Events'!AR$1,'Official Medal Table'!$E:$E,"Mixed")*'Medal values'!$B$3/2</f>
        <v>0</v>
      </c>
      <c r="AS78">
        <f>COUNTIFS('Official Medal Table'!$F:$F,'Each Gender Events'!$A78,'Official Medal Table'!$C:$C,'Each Gender Events'!AS$1,'Official Medal Table'!$E:$E,'Each Gender Events'!AS$2)*'Medal values'!$B$1
+ COUNTIFS('Official Medal Table'!$G:$G,'Each Gender Events'!$A78,'Official Medal Table'!$C:$C,'Each Gender Events'!AS$1,'Official Medal Table'!$E:$E,'Each Gender Events'!AS$2)*'Medal values'!$B$2
+ COUNTIFS('Official Medal Table'!$H:$H,'Each Gender Events'!$A78,'Official Medal Table'!$C:$C,'Each Gender Events'!AS$1,'Official Medal Table'!$E:$E,'Each Gender Events'!AS$2)*'Medal values'!$B$3
+ COUNTIFS('Official Medal Table'!$I:$I,'Each Gender Events'!$A78,'Official Medal Table'!$C:$C,'Each Gender Events'!AS$1,'Official Medal Table'!$E:$E,'Each Gender Events'!AS$2)*'Medal values'!$B$3
+ COUNTIFS('Official Medal Table'!$F:$F,'Each Gender Events'!$A78,'Official Medal Table'!$C:$C,'Each Gender Events'!AS$1,'Official Medal Table'!$E:$E,"Mixed")*'Medal values'!$B$1/2
+ COUNTIFS('Official Medal Table'!$G:$G,'Each Gender Events'!$A78,'Official Medal Table'!$C:$C,'Each Gender Events'!AS$1,'Official Medal Table'!$E:$E,"Mixed")*'Medal values'!$B$2/2
+ COUNTIFS('Official Medal Table'!$H:$H,'Each Gender Events'!$A78,'Official Medal Table'!$C:$C,'Each Gender Events'!AS$1,'Official Medal Table'!$E:$E,"Mixed")*'Medal values'!$B$3/2
+ COUNTIFS('Official Medal Table'!$I:$I,'Each Gender Events'!$A78,'Official Medal Table'!$C:$C,'Each Gender Events'!AS$1,'Official Medal Table'!$E:$E,"Mixed")*'Medal values'!$B$3/2</f>
        <v>0</v>
      </c>
      <c r="AT78">
        <f>COUNTIFS('Official Medal Table'!$F:$F,'Each Gender Events'!$A78,'Official Medal Table'!$C:$C,'Each Gender Events'!AT$1,'Official Medal Table'!$E:$E,'Each Gender Events'!AT$2)*'Medal values'!$B$1
+ COUNTIFS('Official Medal Table'!$G:$G,'Each Gender Events'!$A78,'Official Medal Table'!$C:$C,'Each Gender Events'!AT$1,'Official Medal Table'!$E:$E,'Each Gender Events'!AT$2)*'Medal values'!$B$2
+ COUNTIFS('Official Medal Table'!$H:$H,'Each Gender Events'!$A78,'Official Medal Table'!$C:$C,'Each Gender Events'!AT$1,'Official Medal Table'!$E:$E,'Each Gender Events'!AT$2)*'Medal values'!$B$3
+ COUNTIFS('Official Medal Table'!$I:$I,'Each Gender Events'!$A78,'Official Medal Table'!$C:$C,'Each Gender Events'!AT$1,'Official Medal Table'!$E:$E,'Each Gender Events'!AT$2)*'Medal values'!$B$3
+ COUNTIFS('Official Medal Table'!$F:$F,'Each Gender Events'!$A78,'Official Medal Table'!$C:$C,'Each Gender Events'!AT$1,'Official Medal Table'!$E:$E,"Mixed")*'Medal values'!$B$1/2
+ COUNTIFS('Official Medal Table'!$G:$G,'Each Gender Events'!$A78,'Official Medal Table'!$C:$C,'Each Gender Events'!AT$1,'Official Medal Table'!$E:$E,"Mixed")*'Medal values'!$B$2/2
+ COUNTIFS('Official Medal Table'!$H:$H,'Each Gender Events'!$A78,'Official Medal Table'!$C:$C,'Each Gender Events'!AT$1,'Official Medal Table'!$E:$E,"Mixed")*'Medal values'!$B$3/2
+ COUNTIFS('Official Medal Table'!$I:$I,'Each Gender Events'!$A78,'Official Medal Table'!$C:$C,'Each Gender Events'!AT$1,'Official Medal Table'!$E:$E,"Mixed")*'Medal values'!$B$3/2</f>
        <v>0</v>
      </c>
      <c r="AU78">
        <f>COUNTIFS('Official Medal Table'!$F:$F,'Each Gender Events'!$A78,'Official Medal Table'!$C:$C,'Each Gender Events'!AU$1,'Official Medal Table'!$E:$E,'Each Gender Events'!AU$2)*'Medal values'!$B$1
+ COUNTIFS('Official Medal Table'!$G:$G,'Each Gender Events'!$A78,'Official Medal Table'!$C:$C,'Each Gender Events'!AU$1,'Official Medal Table'!$E:$E,'Each Gender Events'!AU$2)*'Medal values'!$B$2
+ COUNTIFS('Official Medal Table'!$H:$H,'Each Gender Events'!$A78,'Official Medal Table'!$C:$C,'Each Gender Events'!AU$1,'Official Medal Table'!$E:$E,'Each Gender Events'!AU$2)*'Medal values'!$B$3
+ COUNTIFS('Official Medal Table'!$I:$I,'Each Gender Events'!$A78,'Official Medal Table'!$C:$C,'Each Gender Events'!AU$1,'Official Medal Table'!$E:$E,'Each Gender Events'!AU$2)*'Medal values'!$B$3
+ COUNTIFS('Official Medal Table'!$F:$F,'Each Gender Events'!$A78,'Official Medal Table'!$C:$C,'Each Gender Events'!AU$1,'Official Medal Table'!$E:$E,"Mixed")*'Medal values'!$B$1/2
+ COUNTIFS('Official Medal Table'!$G:$G,'Each Gender Events'!$A78,'Official Medal Table'!$C:$C,'Each Gender Events'!AU$1,'Official Medal Table'!$E:$E,"Mixed")*'Medal values'!$B$2/2
+ COUNTIFS('Official Medal Table'!$H:$H,'Each Gender Events'!$A78,'Official Medal Table'!$C:$C,'Each Gender Events'!AU$1,'Official Medal Table'!$E:$E,"Mixed")*'Medal values'!$B$3/2
+ COUNTIFS('Official Medal Table'!$I:$I,'Each Gender Events'!$A78,'Official Medal Table'!$C:$C,'Each Gender Events'!AU$1,'Official Medal Table'!$E:$E,"Mixed")*'Medal values'!$B$3/2</f>
        <v>0</v>
      </c>
      <c r="AV78">
        <f>COUNTIFS('Official Medal Table'!$F:$F,'Each Gender Events'!$A78,'Official Medal Table'!$C:$C,'Each Gender Events'!AV$1,'Official Medal Table'!$E:$E,'Each Gender Events'!AV$2)*'Medal values'!$B$1
+ COUNTIFS('Official Medal Table'!$G:$G,'Each Gender Events'!$A78,'Official Medal Table'!$C:$C,'Each Gender Events'!AV$1,'Official Medal Table'!$E:$E,'Each Gender Events'!AV$2)*'Medal values'!$B$2
+ COUNTIFS('Official Medal Table'!$H:$H,'Each Gender Events'!$A78,'Official Medal Table'!$C:$C,'Each Gender Events'!AV$1,'Official Medal Table'!$E:$E,'Each Gender Events'!AV$2)*'Medal values'!$B$3
+ COUNTIFS('Official Medal Table'!$I:$I,'Each Gender Events'!$A78,'Official Medal Table'!$C:$C,'Each Gender Events'!AV$1,'Official Medal Table'!$E:$E,'Each Gender Events'!AV$2)*'Medal values'!$B$3
+ COUNTIFS('Official Medal Table'!$F:$F,'Each Gender Events'!$A78,'Official Medal Table'!$C:$C,'Each Gender Events'!AV$1,'Official Medal Table'!$E:$E,"Mixed")*'Medal values'!$B$1/2
+ COUNTIFS('Official Medal Table'!$G:$G,'Each Gender Events'!$A78,'Official Medal Table'!$C:$C,'Each Gender Events'!AV$1,'Official Medal Table'!$E:$E,"Mixed")*'Medal values'!$B$2/2
+ COUNTIFS('Official Medal Table'!$H:$H,'Each Gender Events'!$A78,'Official Medal Table'!$C:$C,'Each Gender Events'!AV$1,'Official Medal Table'!$E:$E,"Mixed")*'Medal values'!$B$3/2
+ COUNTIFS('Official Medal Table'!$I:$I,'Each Gender Events'!$A78,'Official Medal Table'!$C:$C,'Each Gender Events'!AV$1,'Official Medal Table'!$E:$E,"Mixed")*'Medal values'!$B$3/2</f>
        <v>0</v>
      </c>
      <c r="AW78">
        <f>COUNTIFS('Official Medal Table'!$F:$F,'Each Gender Events'!$A78,'Official Medal Table'!$C:$C,'Each Gender Events'!AW$1,'Official Medal Table'!$E:$E,'Each Gender Events'!AW$2)*'Medal values'!$B$1
+ COUNTIFS('Official Medal Table'!$G:$G,'Each Gender Events'!$A78,'Official Medal Table'!$C:$C,'Each Gender Events'!AW$1,'Official Medal Table'!$E:$E,'Each Gender Events'!AW$2)*'Medal values'!$B$2
+ COUNTIFS('Official Medal Table'!$H:$H,'Each Gender Events'!$A78,'Official Medal Table'!$C:$C,'Each Gender Events'!AW$1,'Official Medal Table'!$E:$E,'Each Gender Events'!AW$2)*'Medal values'!$B$3
+ COUNTIFS('Official Medal Table'!$I:$I,'Each Gender Events'!$A78,'Official Medal Table'!$C:$C,'Each Gender Events'!AW$1,'Official Medal Table'!$E:$E,'Each Gender Events'!AW$2)*'Medal values'!$B$3
+ COUNTIFS('Official Medal Table'!$F:$F,'Each Gender Events'!$A78,'Official Medal Table'!$C:$C,'Each Gender Events'!AW$1,'Official Medal Table'!$E:$E,"Mixed")*'Medal values'!$B$1/2
+ COUNTIFS('Official Medal Table'!$G:$G,'Each Gender Events'!$A78,'Official Medal Table'!$C:$C,'Each Gender Events'!AW$1,'Official Medal Table'!$E:$E,"Mixed")*'Medal values'!$B$2/2
+ COUNTIFS('Official Medal Table'!$H:$H,'Each Gender Events'!$A78,'Official Medal Table'!$C:$C,'Each Gender Events'!AW$1,'Official Medal Table'!$E:$E,"Mixed")*'Medal values'!$B$3/2
+ COUNTIFS('Official Medal Table'!$I:$I,'Each Gender Events'!$A78,'Official Medal Table'!$C:$C,'Each Gender Events'!AW$1,'Official Medal Table'!$E:$E,"Mixed")*'Medal values'!$B$3/2</f>
        <v>0</v>
      </c>
      <c r="AX78">
        <f>COUNTIFS('Official Medal Table'!$F:$F,'Each Gender Events'!$A78,'Official Medal Table'!$C:$C,'Each Gender Events'!AX$1,'Official Medal Table'!$E:$E,'Each Gender Events'!AX$2)*'Medal values'!$B$1
+ COUNTIFS('Official Medal Table'!$G:$G,'Each Gender Events'!$A78,'Official Medal Table'!$C:$C,'Each Gender Events'!AX$1,'Official Medal Table'!$E:$E,'Each Gender Events'!AX$2)*'Medal values'!$B$2
+ COUNTIFS('Official Medal Table'!$H:$H,'Each Gender Events'!$A78,'Official Medal Table'!$C:$C,'Each Gender Events'!AX$1,'Official Medal Table'!$E:$E,'Each Gender Events'!AX$2)*'Medal values'!$B$3
+ COUNTIFS('Official Medal Table'!$I:$I,'Each Gender Events'!$A78,'Official Medal Table'!$C:$C,'Each Gender Events'!AX$1,'Official Medal Table'!$E:$E,'Each Gender Events'!AX$2)*'Medal values'!$B$3
+ COUNTIFS('Official Medal Table'!$F:$F,'Each Gender Events'!$A78,'Official Medal Table'!$C:$C,'Each Gender Events'!AX$1,'Official Medal Table'!$E:$E,"Mixed")*'Medal values'!$B$1/2
+ COUNTIFS('Official Medal Table'!$G:$G,'Each Gender Events'!$A78,'Official Medal Table'!$C:$C,'Each Gender Events'!AX$1,'Official Medal Table'!$E:$E,"Mixed")*'Medal values'!$B$2/2
+ COUNTIFS('Official Medal Table'!$H:$H,'Each Gender Events'!$A78,'Official Medal Table'!$C:$C,'Each Gender Events'!AX$1,'Official Medal Table'!$E:$E,"Mixed")*'Medal values'!$B$3/2
+ COUNTIFS('Official Medal Table'!$I:$I,'Each Gender Events'!$A78,'Official Medal Table'!$C:$C,'Each Gender Events'!AX$1,'Official Medal Table'!$E:$E,"Mixed")*'Medal values'!$B$3/2</f>
        <v>0</v>
      </c>
      <c r="AY78">
        <f>COUNTIFS('Official Medal Table'!$F:$F,'Each Gender Events'!$A78,'Official Medal Table'!$C:$C,'Each Gender Events'!AY$1,'Official Medal Table'!$E:$E,'Each Gender Events'!AY$2)*'Medal values'!$B$1
+ COUNTIFS('Official Medal Table'!$G:$G,'Each Gender Events'!$A78,'Official Medal Table'!$C:$C,'Each Gender Events'!AY$1,'Official Medal Table'!$E:$E,'Each Gender Events'!AY$2)*'Medal values'!$B$2
+ COUNTIFS('Official Medal Table'!$H:$H,'Each Gender Events'!$A78,'Official Medal Table'!$C:$C,'Each Gender Events'!AY$1,'Official Medal Table'!$E:$E,'Each Gender Events'!AY$2)*'Medal values'!$B$3
+ COUNTIFS('Official Medal Table'!$I:$I,'Each Gender Events'!$A78,'Official Medal Table'!$C:$C,'Each Gender Events'!AY$1,'Official Medal Table'!$E:$E,'Each Gender Events'!AY$2)*'Medal values'!$B$3
+ COUNTIFS('Official Medal Table'!$F:$F,'Each Gender Events'!$A78,'Official Medal Table'!$C:$C,'Each Gender Events'!AY$1,'Official Medal Table'!$E:$E,"Mixed")*'Medal values'!$B$1/2
+ COUNTIFS('Official Medal Table'!$G:$G,'Each Gender Events'!$A78,'Official Medal Table'!$C:$C,'Each Gender Events'!AY$1,'Official Medal Table'!$E:$E,"Mixed")*'Medal values'!$B$2/2
+ COUNTIFS('Official Medal Table'!$H:$H,'Each Gender Events'!$A78,'Official Medal Table'!$C:$C,'Each Gender Events'!AY$1,'Official Medal Table'!$E:$E,"Mixed")*'Medal values'!$B$3/2
+ COUNTIFS('Official Medal Table'!$I:$I,'Each Gender Events'!$A78,'Official Medal Table'!$C:$C,'Each Gender Events'!AY$1,'Official Medal Table'!$E:$E,"Mixed")*'Medal values'!$B$3/2</f>
        <v>0</v>
      </c>
      <c r="AZ78">
        <f>COUNTIFS('Official Medal Table'!$F:$F,'Each Gender Events'!$A78,'Official Medal Table'!$C:$C,'Each Gender Events'!AZ$1,'Official Medal Table'!$E:$E,'Each Gender Events'!AZ$2)*'Medal values'!$B$1
+ COUNTIFS('Official Medal Table'!$G:$G,'Each Gender Events'!$A78,'Official Medal Table'!$C:$C,'Each Gender Events'!AZ$1,'Official Medal Table'!$E:$E,'Each Gender Events'!AZ$2)*'Medal values'!$B$2
+ COUNTIFS('Official Medal Table'!$H:$H,'Each Gender Events'!$A78,'Official Medal Table'!$C:$C,'Each Gender Events'!AZ$1,'Official Medal Table'!$E:$E,'Each Gender Events'!AZ$2)*'Medal values'!$B$3
+ COUNTIFS('Official Medal Table'!$I:$I,'Each Gender Events'!$A78,'Official Medal Table'!$C:$C,'Each Gender Events'!AZ$1,'Official Medal Table'!$E:$E,'Each Gender Events'!AZ$2)*'Medal values'!$B$3
+ COUNTIFS('Official Medal Table'!$F:$F,'Each Gender Events'!$A78,'Official Medal Table'!$C:$C,'Each Gender Events'!AZ$1,'Official Medal Table'!$E:$E,"Mixed")*'Medal values'!$B$1/2
+ COUNTIFS('Official Medal Table'!$G:$G,'Each Gender Events'!$A78,'Official Medal Table'!$C:$C,'Each Gender Events'!AZ$1,'Official Medal Table'!$E:$E,"Mixed")*'Medal values'!$B$2/2
+ COUNTIFS('Official Medal Table'!$H:$H,'Each Gender Events'!$A78,'Official Medal Table'!$C:$C,'Each Gender Events'!AZ$1,'Official Medal Table'!$E:$E,"Mixed")*'Medal values'!$B$3/2
+ COUNTIFS('Official Medal Table'!$I:$I,'Each Gender Events'!$A78,'Official Medal Table'!$C:$C,'Each Gender Events'!AZ$1,'Official Medal Table'!$E:$E,"Mixed")*'Medal values'!$B$3/2</f>
        <v>0</v>
      </c>
      <c r="BA78">
        <f>COUNTIFS('Official Medal Table'!$F:$F,'Each Gender Events'!$A78,'Official Medal Table'!$C:$C,'Each Gender Events'!BA$1,'Official Medal Table'!$E:$E,'Each Gender Events'!BA$2)*'Medal values'!$B$1
+ COUNTIFS('Official Medal Table'!$G:$G,'Each Gender Events'!$A78,'Official Medal Table'!$C:$C,'Each Gender Events'!BA$1,'Official Medal Table'!$E:$E,'Each Gender Events'!BA$2)*'Medal values'!$B$2
+ COUNTIFS('Official Medal Table'!$H:$H,'Each Gender Events'!$A78,'Official Medal Table'!$C:$C,'Each Gender Events'!BA$1,'Official Medal Table'!$E:$E,'Each Gender Events'!BA$2)*'Medal values'!$B$3
+ COUNTIFS('Official Medal Table'!$I:$I,'Each Gender Events'!$A78,'Official Medal Table'!$C:$C,'Each Gender Events'!BA$1,'Official Medal Table'!$E:$E,'Each Gender Events'!BA$2)*'Medal values'!$B$3
+ COUNTIFS('Official Medal Table'!$F:$F,'Each Gender Events'!$A78,'Official Medal Table'!$C:$C,'Each Gender Events'!BA$1,'Official Medal Table'!$E:$E,"Mixed")*'Medal values'!$B$1/2
+ COUNTIFS('Official Medal Table'!$G:$G,'Each Gender Events'!$A78,'Official Medal Table'!$C:$C,'Each Gender Events'!BA$1,'Official Medal Table'!$E:$E,"Mixed")*'Medal values'!$B$2/2
+ COUNTIFS('Official Medal Table'!$H:$H,'Each Gender Events'!$A78,'Official Medal Table'!$C:$C,'Each Gender Events'!BA$1,'Official Medal Table'!$E:$E,"Mixed")*'Medal values'!$B$3/2
+ COUNTIFS('Official Medal Table'!$I:$I,'Each Gender Events'!$A78,'Official Medal Table'!$C:$C,'Each Gender Events'!BA$1,'Official Medal Table'!$E:$E,"Mixed")*'Medal values'!$B$3/2</f>
        <v>0</v>
      </c>
      <c r="BB78">
        <f>COUNTIFS('Official Medal Table'!$F:$F,'Each Gender Events'!$A78,'Official Medal Table'!$C:$C,'Each Gender Events'!BB$1,'Official Medal Table'!$E:$E,'Each Gender Events'!BB$2)*'Medal values'!$B$1
+ COUNTIFS('Official Medal Table'!$G:$G,'Each Gender Events'!$A78,'Official Medal Table'!$C:$C,'Each Gender Events'!BB$1,'Official Medal Table'!$E:$E,'Each Gender Events'!BB$2)*'Medal values'!$B$2
+ COUNTIFS('Official Medal Table'!$H:$H,'Each Gender Events'!$A78,'Official Medal Table'!$C:$C,'Each Gender Events'!BB$1,'Official Medal Table'!$E:$E,'Each Gender Events'!BB$2)*'Medal values'!$B$3
+ COUNTIFS('Official Medal Table'!$I:$I,'Each Gender Events'!$A78,'Official Medal Table'!$C:$C,'Each Gender Events'!BB$1,'Official Medal Table'!$E:$E,'Each Gender Events'!BB$2)*'Medal values'!$B$3
+ COUNTIFS('Official Medal Table'!$F:$F,'Each Gender Events'!$A78,'Official Medal Table'!$C:$C,'Each Gender Events'!BB$1,'Official Medal Table'!$E:$E,"Mixed")*'Medal values'!$B$1/2
+ COUNTIFS('Official Medal Table'!$G:$G,'Each Gender Events'!$A78,'Official Medal Table'!$C:$C,'Each Gender Events'!BB$1,'Official Medal Table'!$E:$E,"Mixed")*'Medal values'!$B$2/2
+ COUNTIFS('Official Medal Table'!$H:$H,'Each Gender Events'!$A78,'Official Medal Table'!$C:$C,'Each Gender Events'!BB$1,'Official Medal Table'!$E:$E,"Mixed")*'Medal values'!$B$3/2
+ COUNTIFS('Official Medal Table'!$I:$I,'Each Gender Events'!$A78,'Official Medal Table'!$C:$C,'Each Gender Events'!BB$1,'Official Medal Table'!$E:$E,"Mixed")*'Medal values'!$B$3/2</f>
        <v>0</v>
      </c>
      <c r="BC78">
        <f>COUNTIFS('Official Medal Table'!$F:$F,'Each Gender Events'!$A78,'Official Medal Table'!$C:$C,'Each Gender Events'!BC$1,'Official Medal Table'!$E:$E,'Each Gender Events'!BC$2)*'Medal values'!$B$1
+ COUNTIFS('Official Medal Table'!$G:$G,'Each Gender Events'!$A78,'Official Medal Table'!$C:$C,'Each Gender Events'!BC$1,'Official Medal Table'!$E:$E,'Each Gender Events'!BC$2)*'Medal values'!$B$2
+ COUNTIFS('Official Medal Table'!$H:$H,'Each Gender Events'!$A78,'Official Medal Table'!$C:$C,'Each Gender Events'!BC$1,'Official Medal Table'!$E:$E,'Each Gender Events'!BC$2)*'Medal values'!$B$3
+ COUNTIFS('Official Medal Table'!$I:$I,'Each Gender Events'!$A78,'Official Medal Table'!$C:$C,'Each Gender Events'!BC$1,'Official Medal Table'!$E:$E,'Each Gender Events'!BC$2)*'Medal values'!$B$3
+ COUNTIFS('Official Medal Table'!$F:$F,'Each Gender Events'!$A78,'Official Medal Table'!$C:$C,'Each Gender Events'!BC$1,'Official Medal Table'!$E:$E,"Mixed")*'Medal values'!$B$1/2
+ COUNTIFS('Official Medal Table'!$G:$G,'Each Gender Events'!$A78,'Official Medal Table'!$C:$C,'Each Gender Events'!BC$1,'Official Medal Table'!$E:$E,"Mixed")*'Medal values'!$B$2/2
+ COUNTIFS('Official Medal Table'!$H:$H,'Each Gender Events'!$A78,'Official Medal Table'!$C:$C,'Each Gender Events'!BC$1,'Official Medal Table'!$E:$E,"Mixed")*'Medal values'!$B$3/2
+ COUNTIFS('Official Medal Table'!$I:$I,'Each Gender Events'!$A78,'Official Medal Table'!$C:$C,'Each Gender Events'!BC$1,'Official Medal Table'!$E:$E,"Mixed")*'Medal values'!$B$3/2</f>
        <v>0</v>
      </c>
      <c r="BD78">
        <f>COUNTIFS('Official Medal Table'!$F:$F,'Each Gender Events'!$A78,'Official Medal Table'!$C:$C,'Each Gender Events'!BD$1,'Official Medal Table'!$E:$E,'Each Gender Events'!BD$2)*'Medal values'!$B$1
+ COUNTIFS('Official Medal Table'!$G:$G,'Each Gender Events'!$A78,'Official Medal Table'!$C:$C,'Each Gender Events'!BD$1,'Official Medal Table'!$E:$E,'Each Gender Events'!BD$2)*'Medal values'!$B$2
+ COUNTIFS('Official Medal Table'!$H:$H,'Each Gender Events'!$A78,'Official Medal Table'!$C:$C,'Each Gender Events'!BD$1,'Official Medal Table'!$E:$E,'Each Gender Events'!BD$2)*'Medal values'!$B$3
+ COUNTIFS('Official Medal Table'!$I:$I,'Each Gender Events'!$A78,'Official Medal Table'!$C:$C,'Each Gender Events'!BD$1,'Official Medal Table'!$E:$E,'Each Gender Events'!BD$2)*'Medal values'!$B$3
+ COUNTIFS('Official Medal Table'!$F:$F,'Each Gender Events'!$A78,'Official Medal Table'!$C:$C,'Each Gender Events'!BD$1,'Official Medal Table'!$E:$E,"Mixed")*'Medal values'!$B$1/2
+ COUNTIFS('Official Medal Table'!$G:$G,'Each Gender Events'!$A78,'Official Medal Table'!$C:$C,'Each Gender Events'!BD$1,'Official Medal Table'!$E:$E,"Mixed")*'Medal values'!$B$2/2
+ COUNTIFS('Official Medal Table'!$H:$H,'Each Gender Events'!$A78,'Official Medal Table'!$C:$C,'Each Gender Events'!BD$1,'Official Medal Table'!$E:$E,"Mixed")*'Medal values'!$B$3/2
+ COUNTIFS('Official Medal Table'!$I:$I,'Each Gender Events'!$A78,'Official Medal Table'!$C:$C,'Each Gender Events'!BD$1,'Official Medal Table'!$E:$E,"Mixed")*'Medal values'!$B$3/2</f>
        <v>0</v>
      </c>
      <c r="BE78">
        <f>COUNTIFS('Official Medal Table'!$F:$F,'Each Gender Events'!$A78,'Official Medal Table'!$C:$C,'Each Gender Events'!BE$1,'Official Medal Table'!$E:$E,'Each Gender Events'!BE$2)*'Medal values'!$B$1
+ COUNTIFS('Official Medal Table'!$G:$G,'Each Gender Events'!$A78,'Official Medal Table'!$C:$C,'Each Gender Events'!BE$1,'Official Medal Table'!$E:$E,'Each Gender Events'!BE$2)*'Medal values'!$B$2
+ COUNTIFS('Official Medal Table'!$H:$H,'Each Gender Events'!$A78,'Official Medal Table'!$C:$C,'Each Gender Events'!BE$1,'Official Medal Table'!$E:$E,'Each Gender Events'!BE$2)*'Medal values'!$B$3
+ COUNTIFS('Official Medal Table'!$I:$I,'Each Gender Events'!$A78,'Official Medal Table'!$C:$C,'Each Gender Events'!BE$1,'Official Medal Table'!$E:$E,'Each Gender Events'!BE$2)*'Medal values'!$B$3
+ COUNTIFS('Official Medal Table'!$F:$F,'Each Gender Events'!$A78,'Official Medal Table'!$C:$C,'Each Gender Events'!BE$1,'Official Medal Table'!$E:$E,"Mixed")*'Medal values'!$B$1/2
+ COUNTIFS('Official Medal Table'!$G:$G,'Each Gender Events'!$A78,'Official Medal Table'!$C:$C,'Each Gender Events'!BE$1,'Official Medal Table'!$E:$E,"Mixed")*'Medal values'!$B$2/2
+ COUNTIFS('Official Medal Table'!$H:$H,'Each Gender Events'!$A78,'Official Medal Table'!$C:$C,'Each Gender Events'!BE$1,'Official Medal Table'!$E:$E,"Mixed")*'Medal values'!$B$3/2
+ COUNTIFS('Official Medal Table'!$I:$I,'Each Gender Events'!$A78,'Official Medal Table'!$C:$C,'Each Gender Events'!BE$1,'Official Medal Table'!$E:$E,"Mixed")*'Medal values'!$B$3/2</f>
        <v>0</v>
      </c>
      <c r="BF78">
        <f>COUNTIFS('Official Medal Table'!$F:$F,'Each Gender Events'!$A78,'Official Medal Table'!$C:$C,'Each Gender Events'!BF$1,'Official Medal Table'!$E:$E,'Each Gender Events'!BF$2)*'Medal values'!$B$1
+ COUNTIFS('Official Medal Table'!$G:$G,'Each Gender Events'!$A78,'Official Medal Table'!$C:$C,'Each Gender Events'!BF$1,'Official Medal Table'!$E:$E,'Each Gender Events'!BF$2)*'Medal values'!$B$2
+ COUNTIFS('Official Medal Table'!$H:$H,'Each Gender Events'!$A78,'Official Medal Table'!$C:$C,'Each Gender Events'!BF$1,'Official Medal Table'!$E:$E,'Each Gender Events'!BF$2)*'Medal values'!$B$3
+ COUNTIFS('Official Medal Table'!$I:$I,'Each Gender Events'!$A78,'Official Medal Table'!$C:$C,'Each Gender Events'!BF$1,'Official Medal Table'!$E:$E,'Each Gender Events'!BF$2)*'Medal values'!$B$3
+ COUNTIFS('Official Medal Table'!$F:$F,'Each Gender Events'!$A78,'Official Medal Table'!$C:$C,'Each Gender Events'!BF$1,'Official Medal Table'!$E:$E,"Mixed")*'Medal values'!$B$1/2
+ COUNTIFS('Official Medal Table'!$G:$G,'Each Gender Events'!$A78,'Official Medal Table'!$C:$C,'Each Gender Events'!BF$1,'Official Medal Table'!$E:$E,"Mixed")*'Medal values'!$B$2/2
+ COUNTIFS('Official Medal Table'!$H:$H,'Each Gender Events'!$A78,'Official Medal Table'!$C:$C,'Each Gender Events'!BF$1,'Official Medal Table'!$E:$E,"Mixed")*'Medal values'!$B$3/2
+ COUNTIFS('Official Medal Table'!$I:$I,'Each Gender Events'!$A78,'Official Medal Table'!$C:$C,'Each Gender Events'!BF$1,'Official Medal Table'!$E:$E,"Mixed")*'Medal values'!$B$3/2</f>
        <v>0</v>
      </c>
      <c r="BG78">
        <f>COUNTIFS('Official Medal Table'!$F:$F,'Each Gender Events'!$A78,'Official Medal Table'!$C:$C,'Each Gender Events'!BG$1,'Official Medal Table'!$E:$E,'Each Gender Events'!BG$2)*'Medal values'!$B$1
+ COUNTIFS('Official Medal Table'!$G:$G,'Each Gender Events'!$A78,'Official Medal Table'!$C:$C,'Each Gender Events'!BG$1,'Official Medal Table'!$E:$E,'Each Gender Events'!BG$2)*'Medal values'!$B$2
+ COUNTIFS('Official Medal Table'!$H:$H,'Each Gender Events'!$A78,'Official Medal Table'!$C:$C,'Each Gender Events'!BG$1,'Official Medal Table'!$E:$E,'Each Gender Events'!BG$2)*'Medal values'!$B$3
+ COUNTIFS('Official Medal Table'!$I:$I,'Each Gender Events'!$A78,'Official Medal Table'!$C:$C,'Each Gender Events'!BG$1,'Official Medal Table'!$E:$E,'Each Gender Events'!BG$2)*'Medal values'!$B$3
+ COUNTIFS('Official Medal Table'!$F:$F,'Each Gender Events'!$A78,'Official Medal Table'!$C:$C,'Each Gender Events'!BG$1,'Official Medal Table'!$E:$E,"Mixed")*'Medal values'!$B$1/2
+ COUNTIFS('Official Medal Table'!$G:$G,'Each Gender Events'!$A78,'Official Medal Table'!$C:$C,'Each Gender Events'!BG$1,'Official Medal Table'!$E:$E,"Mixed")*'Medal values'!$B$2/2
+ COUNTIFS('Official Medal Table'!$H:$H,'Each Gender Events'!$A78,'Official Medal Table'!$C:$C,'Each Gender Events'!BG$1,'Official Medal Table'!$E:$E,"Mixed")*'Medal values'!$B$3/2
+ COUNTIFS('Official Medal Table'!$I:$I,'Each Gender Events'!$A78,'Official Medal Table'!$C:$C,'Each Gender Events'!BG$1,'Official Medal Table'!$E:$E,"Mixed")*'Medal values'!$B$3/2</f>
        <v>0</v>
      </c>
      <c r="BH78">
        <f>COUNTIFS('Official Medal Table'!$F:$F,'Each Gender Events'!$A78,'Official Medal Table'!$C:$C,'Each Gender Events'!BH$1,'Official Medal Table'!$E:$E,'Each Gender Events'!BH$2)*'Medal values'!$B$1
+ COUNTIFS('Official Medal Table'!$G:$G,'Each Gender Events'!$A78,'Official Medal Table'!$C:$C,'Each Gender Events'!BH$1,'Official Medal Table'!$E:$E,'Each Gender Events'!BH$2)*'Medal values'!$B$2
+ COUNTIFS('Official Medal Table'!$H:$H,'Each Gender Events'!$A78,'Official Medal Table'!$C:$C,'Each Gender Events'!BH$1,'Official Medal Table'!$E:$E,'Each Gender Events'!BH$2)*'Medal values'!$B$3
+ COUNTIFS('Official Medal Table'!$I:$I,'Each Gender Events'!$A78,'Official Medal Table'!$C:$C,'Each Gender Events'!BH$1,'Official Medal Table'!$E:$E,'Each Gender Events'!BH$2)*'Medal values'!$B$3
+ COUNTIFS('Official Medal Table'!$F:$F,'Each Gender Events'!$A78,'Official Medal Table'!$C:$C,'Each Gender Events'!BH$1,'Official Medal Table'!$E:$E,"Mixed")*'Medal values'!$B$1/2
+ COUNTIFS('Official Medal Table'!$G:$G,'Each Gender Events'!$A78,'Official Medal Table'!$C:$C,'Each Gender Events'!BH$1,'Official Medal Table'!$E:$E,"Mixed")*'Medal values'!$B$2/2
+ COUNTIFS('Official Medal Table'!$H:$H,'Each Gender Events'!$A78,'Official Medal Table'!$C:$C,'Each Gender Events'!BH$1,'Official Medal Table'!$E:$E,"Mixed")*'Medal values'!$B$3/2
+ COUNTIFS('Official Medal Table'!$I:$I,'Each Gender Events'!$A78,'Official Medal Table'!$C:$C,'Each Gender Events'!BH$1,'Official Medal Table'!$E:$E,"Mixed")*'Medal values'!$B$3/2</f>
        <v>0</v>
      </c>
      <c r="BI78">
        <f>COUNTIFS('Official Medal Table'!$F:$F,'Each Gender Events'!$A78,'Official Medal Table'!$C:$C,'Each Gender Events'!BI$1,'Official Medal Table'!$E:$E,'Each Gender Events'!BI$2)*'Medal values'!$B$1
+ COUNTIFS('Official Medal Table'!$G:$G,'Each Gender Events'!$A78,'Official Medal Table'!$C:$C,'Each Gender Events'!BI$1,'Official Medal Table'!$E:$E,'Each Gender Events'!BI$2)*'Medal values'!$B$2
+ COUNTIFS('Official Medal Table'!$H:$H,'Each Gender Events'!$A78,'Official Medal Table'!$C:$C,'Each Gender Events'!BI$1,'Official Medal Table'!$E:$E,'Each Gender Events'!BI$2)*'Medal values'!$B$3
+ COUNTIFS('Official Medal Table'!$I:$I,'Each Gender Events'!$A78,'Official Medal Table'!$C:$C,'Each Gender Events'!BI$1,'Official Medal Table'!$E:$E,'Each Gender Events'!BI$2)*'Medal values'!$B$3
+ COUNTIFS('Official Medal Table'!$F:$F,'Each Gender Events'!$A78,'Official Medal Table'!$C:$C,'Each Gender Events'!BI$1,'Official Medal Table'!$E:$E,"Mixed")*'Medal values'!$B$1/2
+ COUNTIFS('Official Medal Table'!$G:$G,'Each Gender Events'!$A78,'Official Medal Table'!$C:$C,'Each Gender Events'!BI$1,'Official Medal Table'!$E:$E,"Mixed")*'Medal values'!$B$2/2
+ COUNTIFS('Official Medal Table'!$H:$H,'Each Gender Events'!$A78,'Official Medal Table'!$C:$C,'Each Gender Events'!BI$1,'Official Medal Table'!$E:$E,"Mixed")*'Medal values'!$B$3/2
+ COUNTIFS('Official Medal Table'!$I:$I,'Each Gender Events'!$A78,'Official Medal Table'!$C:$C,'Each Gender Events'!BI$1,'Official Medal Table'!$E:$E,"Mixed")*'Medal values'!$B$3/2</f>
        <v>0</v>
      </c>
      <c r="BJ78">
        <f>COUNTIFS('Official Medal Table'!$F:$F,'Each Gender Events'!$A78,'Official Medal Table'!$C:$C,'Each Gender Events'!BJ$1,'Official Medal Table'!$E:$E,'Each Gender Events'!BJ$2)*'Medal values'!$B$1
+ COUNTIFS('Official Medal Table'!$G:$G,'Each Gender Events'!$A78,'Official Medal Table'!$C:$C,'Each Gender Events'!BJ$1,'Official Medal Table'!$E:$E,'Each Gender Events'!BJ$2)*'Medal values'!$B$2
+ COUNTIFS('Official Medal Table'!$H:$H,'Each Gender Events'!$A78,'Official Medal Table'!$C:$C,'Each Gender Events'!BJ$1,'Official Medal Table'!$E:$E,'Each Gender Events'!BJ$2)*'Medal values'!$B$3
+ COUNTIFS('Official Medal Table'!$I:$I,'Each Gender Events'!$A78,'Official Medal Table'!$C:$C,'Each Gender Events'!BJ$1,'Official Medal Table'!$E:$E,'Each Gender Events'!BJ$2)*'Medal values'!$B$3
+ COUNTIFS('Official Medal Table'!$F:$F,'Each Gender Events'!$A78,'Official Medal Table'!$C:$C,'Each Gender Events'!BJ$1,'Official Medal Table'!$E:$E,"Mixed")*'Medal values'!$B$1/2
+ COUNTIFS('Official Medal Table'!$G:$G,'Each Gender Events'!$A78,'Official Medal Table'!$C:$C,'Each Gender Events'!BJ$1,'Official Medal Table'!$E:$E,"Mixed")*'Medal values'!$B$2/2
+ COUNTIFS('Official Medal Table'!$H:$H,'Each Gender Events'!$A78,'Official Medal Table'!$C:$C,'Each Gender Events'!BJ$1,'Official Medal Table'!$E:$E,"Mixed")*'Medal values'!$B$3/2
+ COUNTIFS('Official Medal Table'!$I:$I,'Each Gender Events'!$A78,'Official Medal Table'!$C:$C,'Each Gender Events'!BJ$1,'Official Medal Table'!$E:$E,"Mixed")*'Medal values'!$B$3/2</f>
        <v>0</v>
      </c>
      <c r="BK78">
        <f>COUNTIFS('Official Medal Table'!$F:$F,'Each Gender Events'!$A78,'Official Medal Table'!$C:$C,'Each Gender Events'!BK$1,'Official Medal Table'!$E:$E,'Each Gender Events'!BK$2)*'Medal values'!$B$1
+ COUNTIFS('Official Medal Table'!$G:$G,'Each Gender Events'!$A78,'Official Medal Table'!$C:$C,'Each Gender Events'!BK$1,'Official Medal Table'!$E:$E,'Each Gender Events'!BK$2)*'Medal values'!$B$2
+ COUNTIFS('Official Medal Table'!$H:$H,'Each Gender Events'!$A78,'Official Medal Table'!$C:$C,'Each Gender Events'!BK$1,'Official Medal Table'!$E:$E,'Each Gender Events'!BK$2)*'Medal values'!$B$3
+ COUNTIFS('Official Medal Table'!$I:$I,'Each Gender Events'!$A78,'Official Medal Table'!$C:$C,'Each Gender Events'!BK$1,'Official Medal Table'!$E:$E,'Each Gender Events'!BK$2)*'Medal values'!$B$3
+ COUNTIFS('Official Medal Table'!$F:$F,'Each Gender Events'!$A78,'Official Medal Table'!$C:$C,'Each Gender Events'!BK$1,'Official Medal Table'!$E:$E,"Mixed")*'Medal values'!$B$1/2
+ COUNTIFS('Official Medal Table'!$G:$G,'Each Gender Events'!$A78,'Official Medal Table'!$C:$C,'Each Gender Events'!BK$1,'Official Medal Table'!$E:$E,"Mixed")*'Medal values'!$B$2/2
+ COUNTIFS('Official Medal Table'!$H:$H,'Each Gender Events'!$A78,'Official Medal Table'!$C:$C,'Each Gender Events'!BK$1,'Official Medal Table'!$E:$E,"Mixed")*'Medal values'!$B$3/2
+ COUNTIFS('Official Medal Table'!$I:$I,'Each Gender Events'!$A78,'Official Medal Table'!$C:$C,'Each Gender Events'!BK$1,'Official Medal Table'!$E:$E,"Mixed")*'Medal values'!$B$3/2</f>
        <v>0</v>
      </c>
      <c r="BL78">
        <f>COUNTIFS('Official Medal Table'!$F:$F,'Each Gender Events'!$A78,'Official Medal Table'!$C:$C,'Each Gender Events'!BL$1,'Official Medal Table'!$E:$E,'Each Gender Events'!BL$2)*'Medal values'!$B$1
+ COUNTIFS('Official Medal Table'!$G:$G,'Each Gender Events'!$A78,'Official Medal Table'!$C:$C,'Each Gender Events'!BL$1,'Official Medal Table'!$E:$E,'Each Gender Events'!BL$2)*'Medal values'!$B$2
+ COUNTIFS('Official Medal Table'!$H:$H,'Each Gender Events'!$A78,'Official Medal Table'!$C:$C,'Each Gender Events'!BL$1,'Official Medal Table'!$E:$E,'Each Gender Events'!BL$2)*'Medal values'!$B$3
+ COUNTIFS('Official Medal Table'!$I:$I,'Each Gender Events'!$A78,'Official Medal Table'!$C:$C,'Each Gender Events'!BL$1,'Official Medal Table'!$E:$E,'Each Gender Events'!BL$2)*'Medal values'!$B$3
+ COUNTIFS('Official Medal Table'!$F:$F,'Each Gender Events'!$A78,'Official Medal Table'!$C:$C,'Each Gender Events'!BL$1,'Official Medal Table'!$E:$E,"Mixed")*'Medal values'!$B$1/2
+ COUNTIFS('Official Medal Table'!$G:$G,'Each Gender Events'!$A78,'Official Medal Table'!$C:$C,'Each Gender Events'!BL$1,'Official Medal Table'!$E:$E,"Mixed")*'Medal values'!$B$2/2
+ COUNTIFS('Official Medal Table'!$H:$H,'Each Gender Events'!$A78,'Official Medal Table'!$C:$C,'Each Gender Events'!BL$1,'Official Medal Table'!$E:$E,"Mixed")*'Medal values'!$B$3/2
+ COUNTIFS('Official Medal Table'!$I:$I,'Each Gender Events'!$A78,'Official Medal Table'!$C:$C,'Each Gender Events'!BL$1,'Official Medal Table'!$E:$E,"Mixed")*'Medal values'!$B$3/2</f>
        <v>0</v>
      </c>
      <c r="BM78">
        <f>COUNTIFS('Official Medal Table'!$F:$F,'Each Gender Events'!$A78,'Official Medal Table'!$C:$C,'Each Gender Events'!BM$1,'Official Medal Table'!$E:$E,'Each Gender Events'!BM$2)*'Medal values'!$B$1
+ COUNTIFS('Official Medal Table'!$G:$G,'Each Gender Events'!$A78,'Official Medal Table'!$C:$C,'Each Gender Events'!BM$1,'Official Medal Table'!$E:$E,'Each Gender Events'!BM$2)*'Medal values'!$B$2
+ COUNTIFS('Official Medal Table'!$H:$H,'Each Gender Events'!$A78,'Official Medal Table'!$C:$C,'Each Gender Events'!BM$1,'Official Medal Table'!$E:$E,'Each Gender Events'!BM$2)*'Medal values'!$B$3
+ COUNTIFS('Official Medal Table'!$I:$I,'Each Gender Events'!$A78,'Official Medal Table'!$C:$C,'Each Gender Events'!BM$1,'Official Medal Table'!$E:$E,'Each Gender Events'!BM$2)*'Medal values'!$B$3
+ COUNTIFS('Official Medal Table'!$F:$F,'Each Gender Events'!$A78,'Official Medal Table'!$C:$C,'Each Gender Events'!BM$1,'Official Medal Table'!$E:$E,"Mixed")*'Medal values'!$B$1/2
+ COUNTIFS('Official Medal Table'!$G:$G,'Each Gender Events'!$A78,'Official Medal Table'!$C:$C,'Each Gender Events'!BM$1,'Official Medal Table'!$E:$E,"Mixed")*'Medal values'!$B$2/2
+ COUNTIFS('Official Medal Table'!$H:$H,'Each Gender Events'!$A78,'Official Medal Table'!$C:$C,'Each Gender Events'!BM$1,'Official Medal Table'!$E:$E,"Mixed")*'Medal values'!$B$3/2
+ COUNTIFS('Official Medal Table'!$I:$I,'Each Gender Events'!$A78,'Official Medal Table'!$C:$C,'Each Gender Events'!BM$1,'Official Medal Table'!$E:$E,"Mixed")*'Medal values'!$B$3/2</f>
        <v>0</v>
      </c>
      <c r="BN78">
        <f>COUNTIFS('Official Medal Table'!$F:$F,'Each Gender Events'!$A78,'Official Medal Table'!$C:$C,'Each Gender Events'!BN$1,'Official Medal Table'!$E:$E,'Each Gender Events'!BN$2)*'Medal values'!$B$1
+ COUNTIFS('Official Medal Table'!$G:$G,'Each Gender Events'!$A78,'Official Medal Table'!$C:$C,'Each Gender Events'!BN$1,'Official Medal Table'!$E:$E,'Each Gender Events'!BN$2)*'Medal values'!$B$2
+ COUNTIFS('Official Medal Table'!$H:$H,'Each Gender Events'!$A78,'Official Medal Table'!$C:$C,'Each Gender Events'!BN$1,'Official Medal Table'!$E:$E,'Each Gender Events'!BN$2)*'Medal values'!$B$3
+ COUNTIFS('Official Medal Table'!$I:$I,'Each Gender Events'!$A78,'Official Medal Table'!$C:$C,'Each Gender Events'!BN$1,'Official Medal Table'!$E:$E,'Each Gender Events'!BN$2)*'Medal values'!$B$3
+ COUNTIFS('Official Medal Table'!$F:$F,'Each Gender Events'!$A78,'Official Medal Table'!$C:$C,'Each Gender Events'!BN$1,'Official Medal Table'!$E:$E,"Mixed")*'Medal values'!$B$1/2
+ COUNTIFS('Official Medal Table'!$G:$G,'Each Gender Events'!$A78,'Official Medal Table'!$C:$C,'Each Gender Events'!BN$1,'Official Medal Table'!$E:$E,"Mixed")*'Medal values'!$B$2/2
+ COUNTIFS('Official Medal Table'!$H:$H,'Each Gender Events'!$A78,'Official Medal Table'!$C:$C,'Each Gender Events'!BN$1,'Official Medal Table'!$E:$E,"Mixed")*'Medal values'!$B$3/2
+ COUNTIFS('Official Medal Table'!$I:$I,'Each Gender Events'!$A78,'Official Medal Table'!$C:$C,'Each Gender Events'!BN$1,'Official Medal Table'!$E:$E,"Mixed")*'Medal values'!$B$3/2</f>
        <v>0</v>
      </c>
      <c r="BO78">
        <f>COUNTIFS('Official Medal Table'!$F:$F,'Each Gender Events'!$A78,'Official Medal Table'!$C:$C,'Each Gender Events'!BO$1,'Official Medal Table'!$E:$E,'Each Gender Events'!BO$2)*'Medal values'!$B$1
+ COUNTIFS('Official Medal Table'!$G:$G,'Each Gender Events'!$A78,'Official Medal Table'!$C:$C,'Each Gender Events'!BO$1,'Official Medal Table'!$E:$E,'Each Gender Events'!BO$2)*'Medal values'!$B$2
+ COUNTIFS('Official Medal Table'!$H:$H,'Each Gender Events'!$A78,'Official Medal Table'!$C:$C,'Each Gender Events'!BO$1,'Official Medal Table'!$E:$E,'Each Gender Events'!BO$2)*'Medal values'!$B$3
+ COUNTIFS('Official Medal Table'!$I:$I,'Each Gender Events'!$A78,'Official Medal Table'!$C:$C,'Each Gender Events'!BO$1,'Official Medal Table'!$E:$E,'Each Gender Events'!BO$2)*'Medal values'!$B$3
+ COUNTIFS('Official Medal Table'!$F:$F,'Each Gender Events'!$A78,'Official Medal Table'!$C:$C,'Each Gender Events'!BO$1,'Official Medal Table'!$E:$E,"Mixed")*'Medal values'!$B$1/2
+ COUNTIFS('Official Medal Table'!$G:$G,'Each Gender Events'!$A78,'Official Medal Table'!$C:$C,'Each Gender Events'!BO$1,'Official Medal Table'!$E:$E,"Mixed")*'Medal values'!$B$2/2
+ COUNTIFS('Official Medal Table'!$H:$H,'Each Gender Events'!$A78,'Official Medal Table'!$C:$C,'Each Gender Events'!BO$1,'Official Medal Table'!$E:$E,"Mixed")*'Medal values'!$B$3/2
+ COUNTIFS('Official Medal Table'!$I:$I,'Each Gender Events'!$A78,'Official Medal Table'!$C:$C,'Each Gender Events'!BO$1,'Official Medal Table'!$E:$E,"Mixed")*'Medal values'!$B$3/2</f>
        <v>0</v>
      </c>
      <c r="BP78">
        <f>COUNTIFS('Official Medal Table'!$F:$F,'Each Gender Events'!$A78,'Official Medal Table'!$C:$C,'Each Gender Events'!BP$1,'Official Medal Table'!$E:$E,'Each Gender Events'!BP$2)*'Medal values'!$B$1
+ COUNTIFS('Official Medal Table'!$G:$G,'Each Gender Events'!$A78,'Official Medal Table'!$C:$C,'Each Gender Events'!BP$1,'Official Medal Table'!$E:$E,'Each Gender Events'!BP$2)*'Medal values'!$B$2
+ COUNTIFS('Official Medal Table'!$H:$H,'Each Gender Events'!$A78,'Official Medal Table'!$C:$C,'Each Gender Events'!BP$1,'Official Medal Table'!$E:$E,'Each Gender Events'!BP$2)*'Medal values'!$B$3
+ COUNTIFS('Official Medal Table'!$I:$I,'Each Gender Events'!$A78,'Official Medal Table'!$C:$C,'Each Gender Events'!BP$1,'Official Medal Table'!$E:$E,'Each Gender Events'!BP$2)*'Medal values'!$B$3
+ COUNTIFS('Official Medal Table'!$F:$F,'Each Gender Events'!$A78,'Official Medal Table'!$C:$C,'Each Gender Events'!BP$1,'Official Medal Table'!$E:$E,"Mixed")*'Medal values'!$B$1/2
+ COUNTIFS('Official Medal Table'!$G:$G,'Each Gender Events'!$A78,'Official Medal Table'!$C:$C,'Each Gender Events'!BP$1,'Official Medal Table'!$E:$E,"Mixed")*'Medal values'!$B$2/2
+ COUNTIFS('Official Medal Table'!$H:$H,'Each Gender Events'!$A78,'Official Medal Table'!$C:$C,'Each Gender Events'!BP$1,'Official Medal Table'!$E:$E,"Mixed")*'Medal values'!$B$3/2
+ COUNTIFS('Official Medal Table'!$I:$I,'Each Gender Events'!$A78,'Official Medal Table'!$C:$C,'Each Gender Events'!BP$1,'Official Medal Table'!$E:$E,"Mixed")*'Medal values'!$B$3/2</f>
        <v>0</v>
      </c>
      <c r="BQ78">
        <f>COUNTIFS('Official Medal Table'!$F:$F,'Each Gender Events'!$A78,'Official Medal Table'!$C:$C,'Each Gender Events'!BQ$1,'Official Medal Table'!$E:$E,'Each Gender Events'!BQ$2)*'Medal values'!$B$1
+ COUNTIFS('Official Medal Table'!$G:$G,'Each Gender Events'!$A78,'Official Medal Table'!$C:$C,'Each Gender Events'!BQ$1,'Official Medal Table'!$E:$E,'Each Gender Events'!BQ$2)*'Medal values'!$B$2
+ COUNTIFS('Official Medal Table'!$H:$H,'Each Gender Events'!$A78,'Official Medal Table'!$C:$C,'Each Gender Events'!BQ$1,'Official Medal Table'!$E:$E,'Each Gender Events'!BQ$2)*'Medal values'!$B$3
+ COUNTIFS('Official Medal Table'!$I:$I,'Each Gender Events'!$A78,'Official Medal Table'!$C:$C,'Each Gender Events'!BQ$1,'Official Medal Table'!$E:$E,'Each Gender Events'!BQ$2)*'Medal values'!$B$3
+ COUNTIFS('Official Medal Table'!$F:$F,'Each Gender Events'!$A78,'Official Medal Table'!$C:$C,'Each Gender Events'!BQ$1,'Official Medal Table'!$E:$E,"Mixed")*'Medal values'!$B$1/2
+ COUNTIFS('Official Medal Table'!$G:$G,'Each Gender Events'!$A78,'Official Medal Table'!$C:$C,'Each Gender Events'!BQ$1,'Official Medal Table'!$E:$E,"Mixed")*'Medal values'!$B$2/2
+ COUNTIFS('Official Medal Table'!$H:$H,'Each Gender Events'!$A78,'Official Medal Table'!$C:$C,'Each Gender Events'!BQ$1,'Official Medal Table'!$E:$E,"Mixed")*'Medal values'!$B$3/2
+ COUNTIFS('Official Medal Table'!$I:$I,'Each Gender Events'!$A78,'Official Medal Table'!$C:$C,'Each Gender Events'!BQ$1,'Official Medal Table'!$E:$E,"Mixed")*'Medal values'!$B$3/2</f>
        <v>0</v>
      </c>
      <c r="BR78">
        <f>COUNTIFS('Official Medal Table'!$F:$F,'Each Gender Events'!$A78,'Official Medal Table'!$C:$C,'Each Gender Events'!BR$1,'Official Medal Table'!$E:$E,'Each Gender Events'!BR$2)*'Medal values'!$B$1
+ COUNTIFS('Official Medal Table'!$G:$G,'Each Gender Events'!$A78,'Official Medal Table'!$C:$C,'Each Gender Events'!BR$1,'Official Medal Table'!$E:$E,'Each Gender Events'!BR$2)*'Medal values'!$B$2
+ COUNTIFS('Official Medal Table'!$H:$H,'Each Gender Events'!$A78,'Official Medal Table'!$C:$C,'Each Gender Events'!BR$1,'Official Medal Table'!$E:$E,'Each Gender Events'!BR$2)*'Medal values'!$B$3
+ COUNTIFS('Official Medal Table'!$I:$I,'Each Gender Events'!$A78,'Official Medal Table'!$C:$C,'Each Gender Events'!BR$1,'Official Medal Table'!$E:$E,'Each Gender Events'!BR$2)*'Medal values'!$B$3
+ COUNTIFS('Official Medal Table'!$F:$F,'Each Gender Events'!$A78,'Official Medal Table'!$C:$C,'Each Gender Events'!BR$1,'Official Medal Table'!$E:$E,"Mixed")*'Medal values'!$B$1/2
+ COUNTIFS('Official Medal Table'!$G:$G,'Each Gender Events'!$A78,'Official Medal Table'!$C:$C,'Each Gender Events'!BR$1,'Official Medal Table'!$E:$E,"Mixed")*'Medal values'!$B$2/2
+ COUNTIFS('Official Medal Table'!$H:$H,'Each Gender Events'!$A78,'Official Medal Table'!$C:$C,'Each Gender Events'!BR$1,'Official Medal Table'!$E:$E,"Mixed")*'Medal values'!$B$3/2
+ COUNTIFS('Official Medal Table'!$I:$I,'Each Gender Events'!$A78,'Official Medal Table'!$C:$C,'Each Gender Events'!BR$1,'Official Medal Table'!$E:$E,"Mixed")*'Medal values'!$B$3/2</f>
        <v>0</v>
      </c>
      <c r="BS78">
        <f>COUNTIFS('Official Medal Table'!$F:$F,'Each Gender Events'!$A78,'Official Medal Table'!$C:$C,'Each Gender Events'!BS$1,'Official Medal Table'!$E:$E,'Each Gender Events'!BS$2)*'Medal values'!$B$1
+ COUNTIFS('Official Medal Table'!$G:$G,'Each Gender Events'!$A78,'Official Medal Table'!$C:$C,'Each Gender Events'!BS$1,'Official Medal Table'!$E:$E,'Each Gender Events'!BS$2)*'Medal values'!$B$2
+ COUNTIFS('Official Medal Table'!$H:$H,'Each Gender Events'!$A78,'Official Medal Table'!$C:$C,'Each Gender Events'!BS$1,'Official Medal Table'!$E:$E,'Each Gender Events'!BS$2)*'Medal values'!$B$3
+ COUNTIFS('Official Medal Table'!$I:$I,'Each Gender Events'!$A78,'Official Medal Table'!$C:$C,'Each Gender Events'!BS$1,'Official Medal Table'!$E:$E,'Each Gender Events'!BS$2)*'Medal values'!$B$3
+ COUNTIFS('Official Medal Table'!$F:$F,'Each Gender Events'!$A78,'Official Medal Table'!$C:$C,'Each Gender Events'!BS$1,'Official Medal Table'!$E:$E,"Mixed")*'Medal values'!$B$1/2
+ COUNTIFS('Official Medal Table'!$G:$G,'Each Gender Events'!$A78,'Official Medal Table'!$C:$C,'Each Gender Events'!BS$1,'Official Medal Table'!$E:$E,"Mixed")*'Medal values'!$B$2/2
+ COUNTIFS('Official Medal Table'!$H:$H,'Each Gender Events'!$A78,'Official Medal Table'!$C:$C,'Each Gender Events'!BS$1,'Official Medal Table'!$E:$E,"Mixed")*'Medal values'!$B$3/2
+ COUNTIFS('Official Medal Table'!$I:$I,'Each Gender Events'!$A78,'Official Medal Table'!$C:$C,'Each Gender Events'!BS$1,'Official Medal Table'!$E:$E,"Mixed")*'Medal values'!$B$3/2</f>
        <v>0</v>
      </c>
      <c r="BT78">
        <f>COUNTIFS('Official Medal Table'!$F:$F,'Each Gender Events'!$A78,'Official Medal Table'!$C:$C,'Each Gender Events'!BT$1,'Official Medal Table'!$E:$E,'Each Gender Events'!BT$2)*'Medal values'!$B$1
+ COUNTIFS('Official Medal Table'!$G:$G,'Each Gender Events'!$A78,'Official Medal Table'!$C:$C,'Each Gender Events'!BT$1,'Official Medal Table'!$E:$E,'Each Gender Events'!BT$2)*'Medal values'!$B$2
+ COUNTIFS('Official Medal Table'!$H:$H,'Each Gender Events'!$A78,'Official Medal Table'!$C:$C,'Each Gender Events'!BT$1,'Official Medal Table'!$E:$E,'Each Gender Events'!BT$2)*'Medal values'!$B$3
+ COUNTIFS('Official Medal Table'!$I:$I,'Each Gender Events'!$A78,'Official Medal Table'!$C:$C,'Each Gender Events'!BT$1,'Official Medal Table'!$E:$E,'Each Gender Events'!BT$2)*'Medal values'!$B$3
+ COUNTIFS('Official Medal Table'!$F:$F,'Each Gender Events'!$A78,'Official Medal Table'!$C:$C,'Each Gender Events'!BT$1,'Official Medal Table'!$E:$E,"Mixed")*'Medal values'!$B$1/2
+ COUNTIFS('Official Medal Table'!$G:$G,'Each Gender Events'!$A78,'Official Medal Table'!$C:$C,'Each Gender Events'!BT$1,'Official Medal Table'!$E:$E,"Mixed")*'Medal values'!$B$2/2
+ COUNTIFS('Official Medal Table'!$H:$H,'Each Gender Events'!$A78,'Official Medal Table'!$C:$C,'Each Gender Events'!BT$1,'Official Medal Table'!$E:$E,"Mixed")*'Medal values'!$B$3/2
+ COUNTIFS('Official Medal Table'!$I:$I,'Each Gender Events'!$A78,'Official Medal Table'!$C:$C,'Each Gender Events'!BT$1,'Official Medal Table'!$E:$E,"Mixed")*'Medal values'!$B$3/2</f>
        <v>0</v>
      </c>
      <c r="BU78">
        <f>COUNTIFS('Official Medal Table'!$F:$F,'Each Gender Events'!$A78,'Official Medal Table'!$C:$C,'Each Gender Events'!BU$1,'Official Medal Table'!$E:$E,'Each Gender Events'!BU$2)*'Medal values'!$B$1
+ COUNTIFS('Official Medal Table'!$G:$G,'Each Gender Events'!$A78,'Official Medal Table'!$C:$C,'Each Gender Events'!BU$1,'Official Medal Table'!$E:$E,'Each Gender Events'!BU$2)*'Medal values'!$B$2
+ COUNTIFS('Official Medal Table'!$H:$H,'Each Gender Events'!$A78,'Official Medal Table'!$C:$C,'Each Gender Events'!BU$1,'Official Medal Table'!$E:$E,'Each Gender Events'!BU$2)*'Medal values'!$B$3
+ COUNTIFS('Official Medal Table'!$I:$I,'Each Gender Events'!$A78,'Official Medal Table'!$C:$C,'Each Gender Events'!BU$1,'Official Medal Table'!$E:$E,'Each Gender Events'!BU$2)*'Medal values'!$B$3
+ COUNTIFS('Official Medal Table'!$F:$F,'Each Gender Events'!$A78,'Official Medal Table'!$C:$C,'Each Gender Events'!BU$1,'Official Medal Table'!$E:$E,"Mixed")*'Medal values'!$B$1/2
+ COUNTIFS('Official Medal Table'!$G:$G,'Each Gender Events'!$A78,'Official Medal Table'!$C:$C,'Each Gender Events'!BU$1,'Official Medal Table'!$E:$E,"Mixed")*'Medal values'!$B$2/2
+ COUNTIFS('Official Medal Table'!$H:$H,'Each Gender Events'!$A78,'Official Medal Table'!$C:$C,'Each Gender Events'!BU$1,'Official Medal Table'!$E:$E,"Mixed")*'Medal values'!$B$3/2
+ COUNTIFS('Official Medal Table'!$I:$I,'Each Gender Events'!$A78,'Official Medal Table'!$C:$C,'Each Gender Events'!BU$1,'Official Medal Table'!$E:$E,"Mixed")*'Medal values'!$B$3/2</f>
        <v>0</v>
      </c>
      <c r="BV78">
        <f>COUNTIFS('Official Medal Table'!$F:$F,'Each Gender Events'!$A78,'Official Medal Table'!$C:$C,'Each Gender Events'!BV$1,'Official Medal Table'!$E:$E,'Each Gender Events'!BV$2)*'Medal values'!$B$1
+ COUNTIFS('Official Medal Table'!$G:$G,'Each Gender Events'!$A78,'Official Medal Table'!$C:$C,'Each Gender Events'!BV$1,'Official Medal Table'!$E:$E,'Each Gender Events'!BV$2)*'Medal values'!$B$2
+ COUNTIFS('Official Medal Table'!$H:$H,'Each Gender Events'!$A78,'Official Medal Table'!$C:$C,'Each Gender Events'!BV$1,'Official Medal Table'!$E:$E,'Each Gender Events'!BV$2)*'Medal values'!$B$3
+ COUNTIFS('Official Medal Table'!$I:$I,'Each Gender Events'!$A78,'Official Medal Table'!$C:$C,'Each Gender Events'!BV$1,'Official Medal Table'!$E:$E,'Each Gender Events'!BV$2)*'Medal values'!$B$3
+ COUNTIFS('Official Medal Table'!$F:$F,'Each Gender Events'!$A78,'Official Medal Table'!$C:$C,'Each Gender Events'!BV$1,'Official Medal Table'!$E:$E,"Mixed")*'Medal values'!$B$1/2
+ COUNTIFS('Official Medal Table'!$G:$G,'Each Gender Events'!$A78,'Official Medal Table'!$C:$C,'Each Gender Events'!BV$1,'Official Medal Table'!$E:$E,"Mixed")*'Medal values'!$B$2/2
+ COUNTIFS('Official Medal Table'!$H:$H,'Each Gender Events'!$A78,'Official Medal Table'!$C:$C,'Each Gender Events'!BV$1,'Official Medal Table'!$E:$E,"Mixed")*'Medal values'!$B$3/2
+ COUNTIFS('Official Medal Table'!$I:$I,'Each Gender Events'!$A78,'Official Medal Table'!$C:$C,'Each Gender Events'!BV$1,'Official Medal Table'!$E:$E,"Mixed")*'Medal values'!$B$3/2</f>
        <v>0</v>
      </c>
      <c r="BW78">
        <f>COUNTIFS('Official Medal Table'!$F:$F,'Each Gender Events'!$A78,'Official Medal Table'!$C:$C,'Each Gender Events'!BW$1,'Official Medal Table'!$E:$E,'Each Gender Events'!BW$2)*'Medal values'!$B$1
+ COUNTIFS('Official Medal Table'!$G:$G,'Each Gender Events'!$A78,'Official Medal Table'!$C:$C,'Each Gender Events'!BW$1,'Official Medal Table'!$E:$E,'Each Gender Events'!BW$2)*'Medal values'!$B$2
+ COUNTIFS('Official Medal Table'!$H:$H,'Each Gender Events'!$A78,'Official Medal Table'!$C:$C,'Each Gender Events'!BW$1,'Official Medal Table'!$E:$E,'Each Gender Events'!BW$2)*'Medal values'!$B$3
+ COUNTIFS('Official Medal Table'!$I:$I,'Each Gender Events'!$A78,'Official Medal Table'!$C:$C,'Each Gender Events'!BW$1,'Official Medal Table'!$E:$E,'Each Gender Events'!BW$2)*'Medal values'!$B$3
+ COUNTIFS('Official Medal Table'!$F:$F,'Each Gender Events'!$A78,'Official Medal Table'!$C:$C,'Each Gender Events'!BW$1,'Official Medal Table'!$E:$E,"Mixed")*'Medal values'!$B$1/2
+ COUNTIFS('Official Medal Table'!$G:$G,'Each Gender Events'!$A78,'Official Medal Table'!$C:$C,'Each Gender Events'!BW$1,'Official Medal Table'!$E:$E,"Mixed")*'Medal values'!$B$2/2
+ COUNTIFS('Official Medal Table'!$H:$H,'Each Gender Events'!$A78,'Official Medal Table'!$C:$C,'Each Gender Events'!BW$1,'Official Medal Table'!$E:$E,"Mixed")*'Medal values'!$B$3/2
+ COUNTIFS('Official Medal Table'!$I:$I,'Each Gender Events'!$A78,'Official Medal Table'!$C:$C,'Each Gender Events'!BW$1,'Official Medal Table'!$E:$E,"Mixed")*'Medal values'!$B$3/2</f>
        <v>0</v>
      </c>
      <c r="BX78">
        <f>COUNTIFS('Official Medal Table'!$F:$F,'Each Gender Events'!$A78,'Official Medal Table'!$C:$C,'Each Gender Events'!BX$1,'Official Medal Table'!$E:$E,'Each Gender Events'!BX$2)*'Medal values'!$B$1
+ COUNTIFS('Official Medal Table'!$G:$G,'Each Gender Events'!$A78,'Official Medal Table'!$C:$C,'Each Gender Events'!BX$1,'Official Medal Table'!$E:$E,'Each Gender Events'!BX$2)*'Medal values'!$B$2
+ COUNTIFS('Official Medal Table'!$H:$H,'Each Gender Events'!$A78,'Official Medal Table'!$C:$C,'Each Gender Events'!BX$1,'Official Medal Table'!$E:$E,'Each Gender Events'!BX$2)*'Medal values'!$B$3
+ COUNTIFS('Official Medal Table'!$I:$I,'Each Gender Events'!$A78,'Official Medal Table'!$C:$C,'Each Gender Events'!BX$1,'Official Medal Table'!$E:$E,'Each Gender Events'!BX$2)*'Medal values'!$B$3
+ COUNTIFS('Official Medal Table'!$F:$F,'Each Gender Events'!$A78,'Official Medal Table'!$C:$C,'Each Gender Events'!BX$1,'Official Medal Table'!$E:$E,"Mixed")*'Medal values'!$B$1/2
+ COUNTIFS('Official Medal Table'!$G:$G,'Each Gender Events'!$A78,'Official Medal Table'!$C:$C,'Each Gender Events'!BX$1,'Official Medal Table'!$E:$E,"Mixed")*'Medal values'!$B$2/2
+ COUNTIFS('Official Medal Table'!$H:$H,'Each Gender Events'!$A78,'Official Medal Table'!$C:$C,'Each Gender Events'!BX$1,'Official Medal Table'!$E:$E,"Mixed")*'Medal values'!$B$3/2
+ COUNTIFS('Official Medal Table'!$I:$I,'Each Gender Events'!$A78,'Official Medal Table'!$C:$C,'Each Gender Events'!BX$1,'Official Medal Table'!$E:$E,"Mixed")*'Medal values'!$B$3/2</f>
        <v>0</v>
      </c>
      <c r="BY78">
        <f>COUNTIFS('Official Medal Table'!$F:$F,'Each Gender Events'!$A78,'Official Medal Table'!$C:$C,'Each Gender Events'!BY$1,'Official Medal Table'!$E:$E,'Each Gender Events'!BY$2)*'Medal values'!$B$1
+ COUNTIFS('Official Medal Table'!$G:$G,'Each Gender Events'!$A78,'Official Medal Table'!$C:$C,'Each Gender Events'!BY$1,'Official Medal Table'!$E:$E,'Each Gender Events'!BY$2)*'Medal values'!$B$2
+ COUNTIFS('Official Medal Table'!$H:$H,'Each Gender Events'!$A78,'Official Medal Table'!$C:$C,'Each Gender Events'!BY$1,'Official Medal Table'!$E:$E,'Each Gender Events'!BY$2)*'Medal values'!$B$3
+ COUNTIFS('Official Medal Table'!$I:$I,'Each Gender Events'!$A78,'Official Medal Table'!$C:$C,'Each Gender Events'!BY$1,'Official Medal Table'!$E:$E,'Each Gender Events'!BY$2)*'Medal values'!$B$3
+ COUNTIFS('Official Medal Table'!$F:$F,'Each Gender Events'!$A78,'Official Medal Table'!$C:$C,'Each Gender Events'!BY$1,'Official Medal Table'!$E:$E,"Mixed")*'Medal values'!$B$1/2
+ COUNTIFS('Official Medal Table'!$G:$G,'Each Gender Events'!$A78,'Official Medal Table'!$C:$C,'Each Gender Events'!BY$1,'Official Medal Table'!$E:$E,"Mixed")*'Medal values'!$B$2/2
+ COUNTIFS('Official Medal Table'!$H:$H,'Each Gender Events'!$A78,'Official Medal Table'!$C:$C,'Each Gender Events'!BY$1,'Official Medal Table'!$E:$E,"Mixed")*'Medal values'!$B$3/2
+ COUNTIFS('Official Medal Table'!$I:$I,'Each Gender Events'!$A78,'Official Medal Table'!$C:$C,'Each Gender Events'!BY$1,'Official Medal Table'!$E:$E,"Mixed")*'Medal values'!$B$3/2</f>
        <v>0</v>
      </c>
      <c r="BZ78">
        <f>COUNTIFS('Official Medal Table'!$F:$F,'Each Gender Events'!$A78,'Official Medal Table'!$C:$C,'Each Gender Events'!BZ$1,'Official Medal Table'!$E:$E,'Each Gender Events'!BZ$2)*'Medal values'!$B$1
+ COUNTIFS('Official Medal Table'!$G:$G,'Each Gender Events'!$A78,'Official Medal Table'!$C:$C,'Each Gender Events'!BZ$1,'Official Medal Table'!$E:$E,'Each Gender Events'!BZ$2)*'Medal values'!$B$2
+ COUNTIFS('Official Medal Table'!$H:$H,'Each Gender Events'!$A78,'Official Medal Table'!$C:$C,'Each Gender Events'!BZ$1,'Official Medal Table'!$E:$E,'Each Gender Events'!BZ$2)*'Medal values'!$B$3
+ COUNTIFS('Official Medal Table'!$I:$I,'Each Gender Events'!$A78,'Official Medal Table'!$C:$C,'Each Gender Events'!BZ$1,'Official Medal Table'!$E:$E,'Each Gender Events'!BZ$2)*'Medal values'!$B$3
+ COUNTIFS('Official Medal Table'!$F:$F,'Each Gender Events'!$A78,'Official Medal Table'!$C:$C,'Each Gender Events'!BZ$1,'Official Medal Table'!$E:$E,"Mixed")*'Medal values'!$B$1/2
+ COUNTIFS('Official Medal Table'!$G:$G,'Each Gender Events'!$A78,'Official Medal Table'!$C:$C,'Each Gender Events'!BZ$1,'Official Medal Table'!$E:$E,"Mixed")*'Medal values'!$B$2/2
+ COUNTIFS('Official Medal Table'!$H:$H,'Each Gender Events'!$A78,'Official Medal Table'!$C:$C,'Each Gender Events'!BZ$1,'Official Medal Table'!$E:$E,"Mixed")*'Medal values'!$B$3/2
+ COUNTIFS('Official Medal Table'!$I:$I,'Each Gender Events'!$A78,'Official Medal Table'!$C:$C,'Each Gender Events'!BZ$1,'Official Medal Table'!$E:$E,"Mixed")*'Medal values'!$B$3/2</f>
        <v>0</v>
      </c>
      <c r="CA78">
        <f>COUNTIFS('Official Medal Table'!$F:$F,'Each Gender Events'!$A78,'Official Medal Table'!$C:$C,'Each Gender Events'!CA$1,'Official Medal Table'!$E:$E,'Each Gender Events'!CA$2)*'Medal values'!$B$1
+ COUNTIFS('Official Medal Table'!$G:$G,'Each Gender Events'!$A78,'Official Medal Table'!$C:$C,'Each Gender Events'!CA$1,'Official Medal Table'!$E:$E,'Each Gender Events'!CA$2)*'Medal values'!$B$2
+ COUNTIFS('Official Medal Table'!$H:$H,'Each Gender Events'!$A78,'Official Medal Table'!$C:$C,'Each Gender Events'!CA$1,'Official Medal Table'!$E:$E,'Each Gender Events'!CA$2)*'Medal values'!$B$3
+ COUNTIFS('Official Medal Table'!$I:$I,'Each Gender Events'!$A78,'Official Medal Table'!$C:$C,'Each Gender Events'!CA$1,'Official Medal Table'!$E:$E,'Each Gender Events'!CA$2)*'Medal values'!$B$3
+ COUNTIFS('Official Medal Table'!$F:$F,'Each Gender Events'!$A78,'Official Medal Table'!$C:$C,'Each Gender Events'!CA$1,'Official Medal Table'!$E:$E,"Mixed")*'Medal values'!$B$1/2
+ COUNTIFS('Official Medal Table'!$G:$G,'Each Gender Events'!$A78,'Official Medal Table'!$C:$C,'Each Gender Events'!CA$1,'Official Medal Table'!$E:$E,"Mixed")*'Medal values'!$B$2/2
+ COUNTIFS('Official Medal Table'!$H:$H,'Each Gender Events'!$A78,'Official Medal Table'!$C:$C,'Each Gender Events'!CA$1,'Official Medal Table'!$E:$E,"Mixed")*'Medal values'!$B$3/2
+ COUNTIFS('Official Medal Table'!$I:$I,'Each Gender Events'!$A78,'Official Medal Table'!$C:$C,'Each Gender Events'!CA$1,'Official Medal Table'!$E:$E,"Mixed")*'Medal values'!$B$3/2</f>
        <v>0</v>
      </c>
      <c r="CB78">
        <f>COUNTIFS('Official Medal Table'!$F:$F,'Each Gender Events'!$A78,'Official Medal Table'!$C:$C,'Each Gender Events'!CB$1,'Official Medal Table'!$E:$E,'Each Gender Events'!CB$2)*'Medal values'!$B$1
+ COUNTIFS('Official Medal Table'!$G:$G,'Each Gender Events'!$A78,'Official Medal Table'!$C:$C,'Each Gender Events'!CB$1,'Official Medal Table'!$E:$E,'Each Gender Events'!CB$2)*'Medal values'!$B$2
+ COUNTIFS('Official Medal Table'!$H:$H,'Each Gender Events'!$A78,'Official Medal Table'!$C:$C,'Each Gender Events'!CB$1,'Official Medal Table'!$E:$E,'Each Gender Events'!CB$2)*'Medal values'!$B$3
+ COUNTIFS('Official Medal Table'!$I:$I,'Each Gender Events'!$A78,'Official Medal Table'!$C:$C,'Each Gender Events'!CB$1,'Official Medal Table'!$E:$E,'Each Gender Events'!CB$2)*'Medal values'!$B$3
+ COUNTIFS('Official Medal Table'!$F:$F,'Each Gender Events'!$A78,'Official Medal Table'!$C:$C,'Each Gender Events'!CB$1,'Official Medal Table'!$E:$E,"Mixed")*'Medal values'!$B$1/2
+ COUNTIFS('Official Medal Table'!$G:$G,'Each Gender Events'!$A78,'Official Medal Table'!$C:$C,'Each Gender Events'!CB$1,'Official Medal Table'!$E:$E,"Mixed")*'Medal values'!$B$2/2
+ COUNTIFS('Official Medal Table'!$H:$H,'Each Gender Events'!$A78,'Official Medal Table'!$C:$C,'Each Gender Events'!CB$1,'Official Medal Table'!$E:$E,"Mixed")*'Medal values'!$B$3/2
+ COUNTIFS('Official Medal Table'!$I:$I,'Each Gender Events'!$A78,'Official Medal Table'!$C:$C,'Each Gender Events'!CB$1,'Official Medal Table'!$E:$E,"Mixed")*'Medal values'!$B$3/2</f>
        <v>0</v>
      </c>
      <c r="CC78">
        <f>COUNTIFS('Official Medal Table'!$F:$F,'Each Gender Events'!$A78,'Official Medal Table'!$C:$C,'Each Gender Events'!CC$1,'Official Medal Table'!$E:$E,'Each Gender Events'!CC$2)*'Medal values'!$B$1
+ COUNTIFS('Official Medal Table'!$G:$G,'Each Gender Events'!$A78,'Official Medal Table'!$C:$C,'Each Gender Events'!CC$1,'Official Medal Table'!$E:$E,'Each Gender Events'!CC$2)*'Medal values'!$B$2
+ COUNTIFS('Official Medal Table'!$H:$H,'Each Gender Events'!$A78,'Official Medal Table'!$C:$C,'Each Gender Events'!CC$1,'Official Medal Table'!$E:$E,'Each Gender Events'!CC$2)*'Medal values'!$B$3
+ COUNTIFS('Official Medal Table'!$I:$I,'Each Gender Events'!$A78,'Official Medal Table'!$C:$C,'Each Gender Events'!CC$1,'Official Medal Table'!$E:$E,'Each Gender Events'!CC$2)*'Medal values'!$B$3
+ COUNTIFS('Official Medal Table'!$F:$F,'Each Gender Events'!$A78,'Official Medal Table'!$C:$C,'Each Gender Events'!CC$1,'Official Medal Table'!$E:$E,"Mixed")*'Medal values'!$B$1/2
+ COUNTIFS('Official Medal Table'!$G:$G,'Each Gender Events'!$A78,'Official Medal Table'!$C:$C,'Each Gender Events'!CC$1,'Official Medal Table'!$E:$E,"Mixed")*'Medal values'!$B$2/2
+ COUNTIFS('Official Medal Table'!$H:$H,'Each Gender Events'!$A78,'Official Medal Table'!$C:$C,'Each Gender Events'!CC$1,'Official Medal Table'!$E:$E,"Mixed")*'Medal values'!$B$3/2
+ COUNTIFS('Official Medal Table'!$I:$I,'Each Gender Events'!$A78,'Official Medal Table'!$C:$C,'Each Gender Events'!CC$1,'Official Medal Table'!$E:$E,"Mixed")*'Medal values'!$B$3/2</f>
        <v>0</v>
      </c>
      <c r="CD78">
        <f>COUNTIFS('Official Medal Table'!$F:$F,'Each Gender Events'!$A78,'Official Medal Table'!$C:$C,'Each Gender Events'!CD$1,'Official Medal Table'!$E:$E,'Each Gender Events'!CD$2)*'Medal values'!$B$1
+ COUNTIFS('Official Medal Table'!$G:$G,'Each Gender Events'!$A78,'Official Medal Table'!$C:$C,'Each Gender Events'!CD$1,'Official Medal Table'!$E:$E,'Each Gender Events'!CD$2)*'Medal values'!$B$2
+ COUNTIFS('Official Medal Table'!$H:$H,'Each Gender Events'!$A78,'Official Medal Table'!$C:$C,'Each Gender Events'!CD$1,'Official Medal Table'!$E:$E,'Each Gender Events'!CD$2)*'Medal values'!$B$3
+ COUNTIFS('Official Medal Table'!$I:$I,'Each Gender Events'!$A78,'Official Medal Table'!$C:$C,'Each Gender Events'!CD$1,'Official Medal Table'!$E:$E,'Each Gender Events'!CD$2)*'Medal values'!$B$3
+ COUNTIFS('Official Medal Table'!$F:$F,'Each Gender Events'!$A78,'Official Medal Table'!$C:$C,'Each Gender Events'!CD$1,'Official Medal Table'!$E:$E,"Mixed")*'Medal values'!$B$1/2
+ COUNTIFS('Official Medal Table'!$G:$G,'Each Gender Events'!$A78,'Official Medal Table'!$C:$C,'Each Gender Events'!CD$1,'Official Medal Table'!$E:$E,"Mixed")*'Medal values'!$B$2/2
+ COUNTIFS('Official Medal Table'!$H:$H,'Each Gender Events'!$A78,'Official Medal Table'!$C:$C,'Each Gender Events'!CD$1,'Official Medal Table'!$E:$E,"Mixed")*'Medal values'!$B$3/2
+ COUNTIFS('Official Medal Table'!$I:$I,'Each Gender Events'!$A78,'Official Medal Table'!$C:$C,'Each Gender Events'!CD$1,'Official Medal Table'!$E:$E,"Mixed")*'Medal values'!$B$3/2</f>
        <v>0</v>
      </c>
      <c r="CE78">
        <f>COUNTIFS('Official Medal Table'!$F:$F,'Each Gender Events'!$A78,'Official Medal Table'!$C:$C,'Each Gender Events'!CE$1,'Official Medal Table'!$E:$E,'Each Gender Events'!CE$2)*'Medal values'!$B$1
+ COUNTIFS('Official Medal Table'!$G:$G,'Each Gender Events'!$A78,'Official Medal Table'!$C:$C,'Each Gender Events'!CE$1,'Official Medal Table'!$E:$E,'Each Gender Events'!CE$2)*'Medal values'!$B$2
+ COUNTIFS('Official Medal Table'!$H:$H,'Each Gender Events'!$A78,'Official Medal Table'!$C:$C,'Each Gender Events'!CE$1,'Official Medal Table'!$E:$E,'Each Gender Events'!CE$2)*'Medal values'!$B$3
+ COUNTIFS('Official Medal Table'!$I:$I,'Each Gender Events'!$A78,'Official Medal Table'!$C:$C,'Each Gender Events'!CE$1,'Official Medal Table'!$E:$E,'Each Gender Events'!CE$2)*'Medal values'!$B$3
+ COUNTIFS('Official Medal Table'!$F:$F,'Each Gender Events'!$A78,'Official Medal Table'!$C:$C,'Each Gender Events'!CE$1,'Official Medal Table'!$E:$E,"Mixed")*'Medal values'!$B$1/2
+ COUNTIFS('Official Medal Table'!$G:$G,'Each Gender Events'!$A78,'Official Medal Table'!$C:$C,'Each Gender Events'!CE$1,'Official Medal Table'!$E:$E,"Mixed")*'Medal values'!$B$2/2
+ COUNTIFS('Official Medal Table'!$H:$H,'Each Gender Events'!$A78,'Official Medal Table'!$C:$C,'Each Gender Events'!CE$1,'Official Medal Table'!$E:$E,"Mixed")*'Medal values'!$B$3/2
+ COUNTIFS('Official Medal Table'!$I:$I,'Each Gender Events'!$A78,'Official Medal Table'!$C:$C,'Each Gender Events'!CE$1,'Official Medal Table'!$E:$E,"Mixed")*'Medal values'!$B$3/2</f>
        <v>0</v>
      </c>
      <c r="CF78">
        <f>COUNTIFS('Official Medal Table'!$F:$F,'Each Gender Events'!$A78,'Official Medal Table'!$C:$C,'Each Gender Events'!CF$1,'Official Medal Table'!$E:$E,'Each Gender Events'!CF$2)*'Medal values'!$B$1
+ COUNTIFS('Official Medal Table'!$G:$G,'Each Gender Events'!$A78,'Official Medal Table'!$C:$C,'Each Gender Events'!CF$1,'Official Medal Table'!$E:$E,'Each Gender Events'!CF$2)*'Medal values'!$B$2
+ COUNTIFS('Official Medal Table'!$H:$H,'Each Gender Events'!$A78,'Official Medal Table'!$C:$C,'Each Gender Events'!CF$1,'Official Medal Table'!$E:$E,'Each Gender Events'!CF$2)*'Medal values'!$B$3
+ COUNTIFS('Official Medal Table'!$I:$I,'Each Gender Events'!$A78,'Official Medal Table'!$C:$C,'Each Gender Events'!CF$1,'Official Medal Table'!$E:$E,'Each Gender Events'!CF$2)*'Medal values'!$B$3
+ COUNTIFS('Official Medal Table'!$F:$F,'Each Gender Events'!$A78,'Official Medal Table'!$C:$C,'Each Gender Events'!CF$1,'Official Medal Table'!$E:$E,"Mixed")*'Medal values'!$B$1/2
+ COUNTIFS('Official Medal Table'!$G:$G,'Each Gender Events'!$A78,'Official Medal Table'!$C:$C,'Each Gender Events'!CF$1,'Official Medal Table'!$E:$E,"Mixed")*'Medal values'!$B$2/2
+ COUNTIFS('Official Medal Table'!$H:$H,'Each Gender Events'!$A78,'Official Medal Table'!$C:$C,'Each Gender Events'!CF$1,'Official Medal Table'!$E:$E,"Mixed")*'Medal values'!$B$3/2
+ COUNTIFS('Official Medal Table'!$I:$I,'Each Gender Events'!$A78,'Official Medal Table'!$C:$C,'Each Gender Events'!CF$1,'Official Medal Table'!$E:$E,"Mixed")*'Medal values'!$B$3/2</f>
        <v>0</v>
      </c>
      <c r="CG78">
        <f>COUNTIFS('Official Medal Table'!$F:$F,'Each Gender Events'!$A78,'Official Medal Table'!$C:$C,'Each Gender Events'!CG$1,'Official Medal Table'!$E:$E,'Each Gender Events'!CG$2)*'Medal values'!$B$1
+ COUNTIFS('Official Medal Table'!$G:$G,'Each Gender Events'!$A78,'Official Medal Table'!$C:$C,'Each Gender Events'!CG$1,'Official Medal Table'!$E:$E,'Each Gender Events'!CG$2)*'Medal values'!$B$2
+ COUNTIFS('Official Medal Table'!$H:$H,'Each Gender Events'!$A78,'Official Medal Table'!$C:$C,'Each Gender Events'!CG$1,'Official Medal Table'!$E:$E,'Each Gender Events'!CG$2)*'Medal values'!$B$3
+ COUNTIFS('Official Medal Table'!$I:$I,'Each Gender Events'!$A78,'Official Medal Table'!$C:$C,'Each Gender Events'!CG$1,'Official Medal Table'!$E:$E,'Each Gender Events'!CG$2)*'Medal values'!$B$3
+ COUNTIFS('Official Medal Table'!$F:$F,'Each Gender Events'!$A78,'Official Medal Table'!$C:$C,'Each Gender Events'!CG$1,'Official Medal Table'!$E:$E,"Mixed")*'Medal values'!$B$1/2
+ COUNTIFS('Official Medal Table'!$G:$G,'Each Gender Events'!$A78,'Official Medal Table'!$C:$C,'Each Gender Events'!CG$1,'Official Medal Table'!$E:$E,"Mixed")*'Medal values'!$B$2/2
+ COUNTIFS('Official Medal Table'!$H:$H,'Each Gender Events'!$A78,'Official Medal Table'!$C:$C,'Each Gender Events'!CG$1,'Official Medal Table'!$E:$E,"Mixed")*'Medal values'!$B$3/2
+ COUNTIFS('Official Medal Table'!$I:$I,'Each Gender Events'!$A78,'Official Medal Table'!$C:$C,'Each Gender Events'!CG$1,'Official Medal Table'!$E:$E,"Mixed")*'Medal values'!$B$3/2</f>
        <v>0</v>
      </c>
      <c r="CH78">
        <f>COUNTIFS('Official Medal Table'!$F:$F,'Each Gender Events'!$A78,'Official Medal Table'!$C:$C,'Each Gender Events'!CH$1,'Official Medal Table'!$E:$E,'Each Gender Events'!CH$2)*'Medal values'!$B$1
+ COUNTIFS('Official Medal Table'!$G:$G,'Each Gender Events'!$A78,'Official Medal Table'!$C:$C,'Each Gender Events'!CH$1,'Official Medal Table'!$E:$E,'Each Gender Events'!CH$2)*'Medal values'!$B$2
+ COUNTIFS('Official Medal Table'!$H:$H,'Each Gender Events'!$A78,'Official Medal Table'!$C:$C,'Each Gender Events'!CH$1,'Official Medal Table'!$E:$E,'Each Gender Events'!CH$2)*'Medal values'!$B$3
+ COUNTIFS('Official Medal Table'!$I:$I,'Each Gender Events'!$A78,'Official Medal Table'!$C:$C,'Each Gender Events'!CH$1,'Official Medal Table'!$E:$E,'Each Gender Events'!CH$2)*'Medal values'!$B$3
+ COUNTIFS('Official Medal Table'!$F:$F,'Each Gender Events'!$A78,'Official Medal Table'!$C:$C,'Each Gender Events'!CH$1,'Official Medal Table'!$E:$E,"Mixed")*'Medal values'!$B$1/2
+ COUNTIFS('Official Medal Table'!$G:$G,'Each Gender Events'!$A78,'Official Medal Table'!$C:$C,'Each Gender Events'!CH$1,'Official Medal Table'!$E:$E,"Mixed")*'Medal values'!$B$2/2
+ COUNTIFS('Official Medal Table'!$H:$H,'Each Gender Events'!$A78,'Official Medal Table'!$C:$C,'Each Gender Events'!CH$1,'Official Medal Table'!$E:$E,"Mixed")*'Medal values'!$B$3/2
+ COUNTIFS('Official Medal Table'!$I:$I,'Each Gender Events'!$A78,'Official Medal Table'!$C:$C,'Each Gender Events'!CH$1,'Official Medal Table'!$E:$E,"Mixed")*'Medal values'!$B$3/2</f>
        <v>0</v>
      </c>
      <c r="CI78">
        <f>COUNTIFS('Official Medal Table'!$F:$F,'Each Gender Events'!$A78,'Official Medal Table'!$C:$C,'Each Gender Events'!CI$1,'Official Medal Table'!$E:$E,'Each Gender Events'!CI$2)*'Medal values'!$B$1
+ COUNTIFS('Official Medal Table'!$G:$G,'Each Gender Events'!$A78,'Official Medal Table'!$C:$C,'Each Gender Events'!CI$1,'Official Medal Table'!$E:$E,'Each Gender Events'!CI$2)*'Medal values'!$B$2
+ COUNTIFS('Official Medal Table'!$H:$H,'Each Gender Events'!$A78,'Official Medal Table'!$C:$C,'Each Gender Events'!CI$1,'Official Medal Table'!$E:$E,'Each Gender Events'!CI$2)*'Medal values'!$B$3
+ COUNTIFS('Official Medal Table'!$I:$I,'Each Gender Events'!$A78,'Official Medal Table'!$C:$C,'Each Gender Events'!CI$1,'Official Medal Table'!$E:$E,'Each Gender Events'!CI$2)*'Medal values'!$B$3
+ COUNTIFS('Official Medal Table'!$F:$F,'Each Gender Events'!$A78,'Official Medal Table'!$C:$C,'Each Gender Events'!CI$1,'Official Medal Table'!$E:$E,"Mixed")*'Medal values'!$B$1/2
+ COUNTIFS('Official Medal Table'!$G:$G,'Each Gender Events'!$A78,'Official Medal Table'!$C:$C,'Each Gender Events'!CI$1,'Official Medal Table'!$E:$E,"Mixed")*'Medal values'!$B$2/2
+ COUNTIFS('Official Medal Table'!$H:$H,'Each Gender Events'!$A78,'Official Medal Table'!$C:$C,'Each Gender Events'!CI$1,'Official Medal Table'!$E:$E,"Mixed")*'Medal values'!$B$3/2
+ COUNTIFS('Official Medal Table'!$I:$I,'Each Gender Events'!$A78,'Official Medal Table'!$C:$C,'Each Gender Events'!CI$1,'Official Medal Table'!$E:$E,"Mixed")*'Medal values'!$B$3/2</f>
        <v>0</v>
      </c>
      <c r="CJ78">
        <f>COUNTIFS('Official Medal Table'!$F:$F,'Each Gender Events'!$A78,'Official Medal Table'!$C:$C,'Each Gender Events'!CJ$1,'Official Medal Table'!$E:$E,'Each Gender Events'!CJ$2)*'Medal values'!$B$1
+ COUNTIFS('Official Medal Table'!$G:$G,'Each Gender Events'!$A78,'Official Medal Table'!$C:$C,'Each Gender Events'!CJ$1,'Official Medal Table'!$E:$E,'Each Gender Events'!CJ$2)*'Medal values'!$B$2
+ COUNTIFS('Official Medal Table'!$H:$H,'Each Gender Events'!$A78,'Official Medal Table'!$C:$C,'Each Gender Events'!CJ$1,'Official Medal Table'!$E:$E,'Each Gender Events'!CJ$2)*'Medal values'!$B$3
+ COUNTIFS('Official Medal Table'!$I:$I,'Each Gender Events'!$A78,'Official Medal Table'!$C:$C,'Each Gender Events'!CJ$1,'Official Medal Table'!$E:$E,'Each Gender Events'!CJ$2)*'Medal values'!$B$3
+ COUNTIFS('Official Medal Table'!$F:$F,'Each Gender Events'!$A78,'Official Medal Table'!$C:$C,'Each Gender Events'!CJ$1,'Official Medal Table'!$E:$E,"Mixed")*'Medal values'!$B$1/2
+ COUNTIFS('Official Medal Table'!$G:$G,'Each Gender Events'!$A78,'Official Medal Table'!$C:$C,'Each Gender Events'!CJ$1,'Official Medal Table'!$E:$E,"Mixed")*'Medal values'!$B$2/2
+ COUNTIFS('Official Medal Table'!$H:$H,'Each Gender Events'!$A78,'Official Medal Table'!$C:$C,'Each Gender Events'!CJ$1,'Official Medal Table'!$E:$E,"Mixed")*'Medal values'!$B$3/2
+ COUNTIFS('Official Medal Table'!$I:$I,'Each Gender Events'!$A78,'Official Medal Table'!$C:$C,'Each Gender Events'!CJ$1,'Official Medal Table'!$E:$E,"Mixed")*'Medal values'!$B$3/2</f>
        <v>0</v>
      </c>
      <c r="CK78">
        <f>COUNTIFS('Official Medal Table'!$F:$F,'Each Gender Events'!$A78,'Official Medal Table'!$C:$C,'Each Gender Events'!CK$1,'Official Medal Table'!$E:$E,'Each Gender Events'!CK$2)*'Medal values'!$B$1
+ COUNTIFS('Official Medal Table'!$G:$G,'Each Gender Events'!$A78,'Official Medal Table'!$C:$C,'Each Gender Events'!CK$1,'Official Medal Table'!$E:$E,'Each Gender Events'!CK$2)*'Medal values'!$B$2
+ COUNTIFS('Official Medal Table'!$H:$H,'Each Gender Events'!$A78,'Official Medal Table'!$C:$C,'Each Gender Events'!CK$1,'Official Medal Table'!$E:$E,'Each Gender Events'!CK$2)*'Medal values'!$B$3
+ COUNTIFS('Official Medal Table'!$I:$I,'Each Gender Events'!$A78,'Official Medal Table'!$C:$C,'Each Gender Events'!CK$1,'Official Medal Table'!$E:$E,'Each Gender Events'!CK$2)*'Medal values'!$B$3
+ COUNTIFS('Official Medal Table'!$F:$F,'Each Gender Events'!$A78,'Official Medal Table'!$C:$C,'Each Gender Events'!CK$1,'Official Medal Table'!$E:$E,"Mixed")*'Medal values'!$B$1/2
+ COUNTIFS('Official Medal Table'!$G:$G,'Each Gender Events'!$A78,'Official Medal Table'!$C:$C,'Each Gender Events'!CK$1,'Official Medal Table'!$E:$E,"Mixed")*'Medal values'!$B$2/2
+ COUNTIFS('Official Medal Table'!$H:$H,'Each Gender Events'!$A78,'Official Medal Table'!$C:$C,'Each Gender Events'!CK$1,'Official Medal Table'!$E:$E,"Mixed")*'Medal values'!$B$3/2
+ COUNTIFS('Official Medal Table'!$I:$I,'Each Gender Events'!$A78,'Official Medal Table'!$C:$C,'Each Gender Events'!CK$1,'Official Medal Table'!$E:$E,"Mixed")*'Medal values'!$B$3/2</f>
        <v>0</v>
      </c>
      <c r="CL78">
        <f>COUNTIFS('Official Medal Table'!$F:$F,'Each Gender Events'!$A78,'Official Medal Table'!$C:$C,'Each Gender Events'!CL$1,'Official Medal Table'!$E:$E,'Each Gender Events'!CL$2)*'Medal values'!$B$1
+ COUNTIFS('Official Medal Table'!$G:$G,'Each Gender Events'!$A78,'Official Medal Table'!$C:$C,'Each Gender Events'!CL$1,'Official Medal Table'!$E:$E,'Each Gender Events'!CL$2)*'Medal values'!$B$2
+ COUNTIFS('Official Medal Table'!$H:$H,'Each Gender Events'!$A78,'Official Medal Table'!$C:$C,'Each Gender Events'!CL$1,'Official Medal Table'!$E:$E,'Each Gender Events'!CL$2)*'Medal values'!$B$3
+ COUNTIFS('Official Medal Table'!$I:$I,'Each Gender Events'!$A78,'Official Medal Table'!$C:$C,'Each Gender Events'!CL$1,'Official Medal Table'!$E:$E,'Each Gender Events'!CL$2)*'Medal values'!$B$3
+ COUNTIFS('Official Medal Table'!$F:$F,'Each Gender Events'!$A78,'Official Medal Table'!$C:$C,'Each Gender Events'!CL$1,'Official Medal Table'!$E:$E,"Mixed")*'Medal values'!$B$1/2
+ COUNTIFS('Official Medal Table'!$G:$G,'Each Gender Events'!$A78,'Official Medal Table'!$C:$C,'Each Gender Events'!CL$1,'Official Medal Table'!$E:$E,"Mixed")*'Medal values'!$B$2/2
+ COUNTIFS('Official Medal Table'!$H:$H,'Each Gender Events'!$A78,'Official Medal Table'!$C:$C,'Each Gender Events'!CL$1,'Official Medal Table'!$E:$E,"Mixed")*'Medal values'!$B$3/2
+ COUNTIFS('Official Medal Table'!$I:$I,'Each Gender Events'!$A78,'Official Medal Table'!$C:$C,'Each Gender Events'!CL$1,'Official Medal Table'!$E:$E,"Mixed")*'Medal values'!$B$3/2</f>
        <v>0</v>
      </c>
      <c r="CM78">
        <f>COUNTIFS('Official Medal Table'!$F:$F,'Each Gender Events'!$A78,'Official Medal Table'!$C:$C,'Each Gender Events'!CM$1,'Official Medal Table'!$E:$E,'Each Gender Events'!CM$2)*'Medal values'!$B$1
+ COUNTIFS('Official Medal Table'!$G:$G,'Each Gender Events'!$A78,'Official Medal Table'!$C:$C,'Each Gender Events'!CM$1,'Official Medal Table'!$E:$E,'Each Gender Events'!CM$2)*'Medal values'!$B$2
+ COUNTIFS('Official Medal Table'!$H:$H,'Each Gender Events'!$A78,'Official Medal Table'!$C:$C,'Each Gender Events'!CM$1,'Official Medal Table'!$E:$E,'Each Gender Events'!CM$2)*'Medal values'!$B$3
+ COUNTIFS('Official Medal Table'!$I:$I,'Each Gender Events'!$A78,'Official Medal Table'!$C:$C,'Each Gender Events'!CM$1,'Official Medal Table'!$E:$E,'Each Gender Events'!CM$2)*'Medal values'!$B$3
+ COUNTIFS('Official Medal Table'!$F:$F,'Each Gender Events'!$A78,'Official Medal Table'!$C:$C,'Each Gender Events'!CM$1,'Official Medal Table'!$E:$E,"Mixed")*'Medal values'!$B$1/2
+ COUNTIFS('Official Medal Table'!$G:$G,'Each Gender Events'!$A78,'Official Medal Table'!$C:$C,'Each Gender Events'!CM$1,'Official Medal Table'!$E:$E,"Mixed")*'Medal values'!$B$2/2
+ COUNTIFS('Official Medal Table'!$H:$H,'Each Gender Events'!$A78,'Official Medal Table'!$C:$C,'Each Gender Events'!CM$1,'Official Medal Table'!$E:$E,"Mixed")*'Medal values'!$B$3/2
+ COUNTIFS('Official Medal Table'!$I:$I,'Each Gender Events'!$A78,'Official Medal Table'!$C:$C,'Each Gender Events'!CM$1,'Official Medal Table'!$E:$E,"Mixed")*'Medal values'!$B$3/2</f>
        <v>0</v>
      </c>
      <c r="CN78">
        <f>COUNTIFS('Official Medal Table'!$F:$F,'Each Gender Events'!$A78,'Official Medal Table'!$C:$C,'Each Gender Events'!CN$1,'Official Medal Table'!$E:$E,'Each Gender Events'!CN$2)*'Medal values'!$B$1
+ COUNTIFS('Official Medal Table'!$G:$G,'Each Gender Events'!$A78,'Official Medal Table'!$C:$C,'Each Gender Events'!CN$1,'Official Medal Table'!$E:$E,'Each Gender Events'!CN$2)*'Medal values'!$B$2
+ COUNTIFS('Official Medal Table'!$H:$H,'Each Gender Events'!$A78,'Official Medal Table'!$C:$C,'Each Gender Events'!CN$1,'Official Medal Table'!$E:$E,'Each Gender Events'!CN$2)*'Medal values'!$B$3
+ COUNTIFS('Official Medal Table'!$I:$I,'Each Gender Events'!$A78,'Official Medal Table'!$C:$C,'Each Gender Events'!CN$1,'Official Medal Table'!$E:$E,'Each Gender Events'!CN$2)*'Medal values'!$B$3
+ COUNTIFS('Official Medal Table'!$F:$F,'Each Gender Events'!$A78,'Official Medal Table'!$C:$C,'Each Gender Events'!CN$1,'Official Medal Table'!$E:$E,"Mixed")*'Medal values'!$B$1/2
+ COUNTIFS('Official Medal Table'!$G:$G,'Each Gender Events'!$A78,'Official Medal Table'!$C:$C,'Each Gender Events'!CN$1,'Official Medal Table'!$E:$E,"Mixed")*'Medal values'!$B$2/2
+ COUNTIFS('Official Medal Table'!$H:$H,'Each Gender Events'!$A78,'Official Medal Table'!$C:$C,'Each Gender Events'!CN$1,'Official Medal Table'!$E:$E,"Mixed")*'Medal values'!$B$3/2
+ COUNTIFS('Official Medal Table'!$I:$I,'Each Gender Events'!$A78,'Official Medal Table'!$C:$C,'Each Gender Events'!CN$1,'Official Medal Table'!$E:$E,"Mixed")*'Medal values'!$B$3/2</f>
        <v>0</v>
      </c>
      <c r="CO78">
        <f>COUNTIFS('Official Medal Table'!$F:$F,'Each Gender Events'!$A78,'Official Medal Table'!$C:$C,'Each Gender Events'!CO$1,'Official Medal Table'!$E:$E,'Each Gender Events'!CO$2)*'Medal values'!$B$1
+ COUNTIFS('Official Medal Table'!$G:$G,'Each Gender Events'!$A78,'Official Medal Table'!$C:$C,'Each Gender Events'!CO$1,'Official Medal Table'!$E:$E,'Each Gender Events'!CO$2)*'Medal values'!$B$2
+ COUNTIFS('Official Medal Table'!$H:$H,'Each Gender Events'!$A78,'Official Medal Table'!$C:$C,'Each Gender Events'!CO$1,'Official Medal Table'!$E:$E,'Each Gender Events'!CO$2)*'Medal values'!$B$3
+ COUNTIFS('Official Medal Table'!$I:$I,'Each Gender Events'!$A78,'Official Medal Table'!$C:$C,'Each Gender Events'!CO$1,'Official Medal Table'!$E:$E,'Each Gender Events'!CO$2)*'Medal values'!$B$3
+ COUNTIFS('Official Medal Table'!$F:$F,'Each Gender Events'!$A78,'Official Medal Table'!$C:$C,'Each Gender Events'!CO$1,'Official Medal Table'!$E:$E,"Mixed")*'Medal values'!$B$1/2
+ COUNTIFS('Official Medal Table'!$G:$G,'Each Gender Events'!$A78,'Official Medal Table'!$C:$C,'Each Gender Events'!CO$1,'Official Medal Table'!$E:$E,"Mixed")*'Medal values'!$B$2/2
+ COUNTIFS('Official Medal Table'!$H:$H,'Each Gender Events'!$A78,'Official Medal Table'!$C:$C,'Each Gender Events'!CO$1,'Official Medal Table'!$E:$E,"Mixed")*'Medal values'!$B$3/2
+ COUNTIFS('Official Medal Table'!$I:$I,'Each Gender Events'!$A78,'Official Medal Table'!$C:$C,'Each Gender Events'!CO$1,'Official Medal Table'!$E:$E,"Mixed")*'Medal values'!$B$3/2</f>
        <v>0</v>
      </c>
      <c r="CP78">
        <f>COUNTIFS('Official Medal Table'!$F:$F,'Each Gender Events'!$A78,'Official Medal Table'!$C:$C,'Each Gender Events'!CP$1,'Official Medal Table'!$E:$E,'Each Gender Events'!CP$2)*'Medal values'!$B$1
+ COUNTIFS('Official Medal Table'!$G:$G,'Each Gender Events'!$A78,'Official Medal Table'!$C:$C,'Each Gender Events'!CP$1,'Official Medal Table'!$E:$E,'Each Gender Events'!CP$2)*'Medal values'!$B$2
+ COUNTIFS('Official Medal Table'!$H:$H,'Each Gender Events'!$A78,'Official Medal Table'!$C:$C,'Each Gender Events'!CP$1,'Official Medal Table'!$E:$E,'Each Gender Events'!CP$2)*'Medal values'!$B$3
+ COUNTIFS('Official Medal Table'!$I:$I,'Each Gender Events'!$A78,'Official Medal Table'!$C:$C,'Each Gender Events'!CP$1,'Official Medal Table'!$E:$E,'Each Gender Events'!CP$2)*'Medal values'!$B$3
+ COUNTIFS('Official Medal Table'!$F:$F,'Each Gender Events'!$A78,'Official Medal Table'!$C:$C,'Each Gender Events'!CP$1,'Official Medal Table'!$E:$E,"Mixed")*'Medal values'!$B$1/2
+ COUNTIFS('Official Medal Table'!$G:$G,'Each Gender Events'!$A78,'Official Medal Table'!$C:$C,'Each Gender Events'!CP$1,'Official Medal Table'!$E:$E,"Mixed")*'Medal values'!$B$2/2
+ COUNTIFS('Official Medal Table'!$H:$H,'Each Gender Events'!$A78,'Official Medal Table'!$C:$C,'Each Gender Events'!CP$1,'Official Medal Table'!$E:$E,"Mixed")*'Medal values'!$B$3/2
+ COUNTIFS('Official Medal Table'!$I:$I,'Each Gender Events'!$A78,'Official Medal Table'!$C:$C,'Each Gender Events'!CP$1,'Official Medal Table'!$E:$E,"Mixed")*'Medal values'!$B$3/2</f>
        <v>0</v>
      </c>
      <c r="CQ78">
        <f>COUNTIFS('Official Medal Table'!$F:$F,'Each Gender Events'!$A78,'Official Medal Table'!$C:$C,'Each Gender Events'!CQ$1,'Official Medal Table'!$E:$E,'Each Gender Events'!CQ$2)*'Medal values'!$B$1
+ COUNTIFS('Official Medal Table'!$G:$G,'Each Gender Events'!$A78,'Official Medal Table'!$C:$C,'Each Gender Events'!CQ$1,'Official Medal Table'!$E:$E,'Each Gender Events'!CQ$2)*'Medal values'!$B$2
+ COUNTIFS('Official Medal Table'!$H:$H,'Each Gender Events'!$A78,'Official Medal Table'!$C:$C,'Each Gender Events'!CQ$1,'Official Medal Table'!$E:$E,'Each Gender Events'!CQ$2)*'Medal values'!$B$3
+ COUNTIFS('Official Medal Table'!$I:$I,'Each Gender Events'!$A78,'Official Medal Table'!$C:$C,'Each Gender Events'!CQ$1,'Official Medal Table'!$E:$E,'Each Gender Events'!CQ$2)*'Medal values'!$B$3
+ COUNTIFS('Official Medal Table'!$F:$F,'Each Gender Events'!$A78,'Official Medal Table'!$C:$C,'Each Gender Events'!CQ$1,'Official Medal Table'!$E:$E,"Mixed")*'Medal values'!$B$1/2
+ COUNTIFS('Official Medal Table'!$G:$G,'Each Gender Events'!$A78,'Official Medal Table'!$C:$C,'Each Gender Events'!CQ$1,'Official Medal Table'!$E:$E,"Mixed")*'Medal values'!$B$2/2
+ COUNTIFS('Official Medal Table'!$H:$H,'Each Gender Events'!$A78,'Official Medal Table'!$C:$C,'Each Gender Events'!CQ$1,'Official Medal Table'!$E:$E,"Mixed")*'Medal values'!$B$3/2
+ COUNTIFS('Official Medal Table'!$I:$I,'Each Gender Events'!$A78,'Official Medal Table'!$C:$C,'Each Gender Events'!CQ$1,'Official Medal Table'!$E:$E,"Mixed")*'Medal values'!$B$3/2</f>
        <v>0</v>
      </c>
      <c r="CR78">
        <f>COUNTIFS('Official Medal Table'!$F:$F,'Each Gender Events'!$A78,'Official Medal Table'!$C:$C,'Each Gender Events'!CR$1,'Official Medal Table'!$E:$E,'Each Gender Events'!CR$2)*'Medal values'!$B$1
+ COUNTIFS('Official Medal Table'!$G:$G,'Each Gender Events'!$A78,'Official Medal Table'!$C:$C,'Each Gender Events'!CR$1,'Official Medal Table'!$E:$E,'Each Gender Events'!CR$2)*'Medal values'!$B$2
+ COUNTIFS('Official Medal Table'!$H:$H,'Each Gender Events'!$A78,'Official Medal Table'!$C:$C,'Each Gender Events'!CR$1,'Official Medal Table'!$E:$E,'Each Gender Events'!CR$2)*'Medal values'!$B$3
+ COUNTIFS('Official Medal Table'!$I:$I,'Each Gender Events'!$A78,'Official Medal Table'!$C:$C,'Each Gender Events'!CR$1,'Official Medal Table'!$E:$E,'Each Gender Events'!CR$2)*'Medal values'!$B$3
+ COUNTIFS('Official Medal Table'!$F:$F,'Each Gender Events'!$A78,'Official Medal Table'!$C:$C,'Each Gender Events'!CR$1,'Official Medal Table'!$E:$E,"Mixed")*'Medal values'!$B$1/2
+ COUNTIFS('Official Medal Table'!$G:$G,'Each Gender Events'!$A78,'Official Medal Table'!$C:$C,'Each Gender Events'!CR$1,'Official Medal Table'!$E:$E,"Mixed")*'Medal values'!$B$2/2
+ COUNTIFS('Official Medal Table'!$H:$H,'Each Gender Events'!$A78,'Official Medal Table'!$C:$C,'Each Gender Events'!CR$1,'Official Medal Table'!$E:$E,"Mixed")*'Medal values'!$B$3/2
+ COUNTIFS('Official Medal Table'!$I:$I,'Each Gender Events'!$A78,'Official Medal Table'!$C:$C,'Each Gender Events'!CR$1,'Official Medal Table'!$E:$E,"Mixed")*'Medal values'!$B$3/2</f>
        <v>0</v>
      </c>
      <c r="CS78">
        <f>COUNTIFS('Official Medal Table'!$F:$F,'Each Gender Events'!$A78,'Official Medal Table'!$C:$C,'Each Gender Events'!CS$1,'Official Medal Table'!$E:$E,'Each Gender Events'!CS$2)*'Medal values'!$B$1
+ COUNTIFS('Official Medal Table'!$G:$G,'Each Gender Events'!$A78,'Official Medal Table'!$C:$C,'Each Gender Events'!CS$1,'Official Medal Table'!$E:$E,'Each Gender Events'!CS$2)*'Medal values'!$B$2
+ COUNTIFS('Official Medal Table'!$H:$H,'Each Gender Events'!$A78,'Official Medal Table'!$C:$C,'Each Gender Events'!CS$1,'Official Medal Table'!$E:$E,'Each Gender Events'!CS$2)*'Medal values'!$B$3
+ COUNTIFS('Official Medal Table'!$I:$I,'Each Gender Events'!$A78,'Official Medal Table'!$C:$C,'Each Gender Events'!CS$1,'Official Medal Table'!$E:$E,'Each Gender Events'!CS$2)*'Medal values'!$B$3
+ COUNTIFS('Official Medal Table'!$F:$F,'Each Gender Events'!$A78,'Official Medal Table'!$C:$C,'Each Gender Events'!CS$1,'Official Medal Table'!$E:$E,"Mixed")*'Medal values'!$B$1/2
+ COUNTIFS('Official Medal Table'!$G:$G,'Each Gender Events'!$A78,'Official Medal Table'!$C:$C,'Each Gender Events'!CS$1,'Official Medal Table'!$E:$E,"Mixed")*'Medal values'!$B$2/2
+ COUNTIFS('Official Medal Table'!$H:$H,'Each Gender Events'!$A78,'Official Medal Table'!$C:$C,'Each Gender Events'!CS$1,'Official Medal Table'!$E:$E,"Mixed")*'Medal values'!$B$3/2
+ COUNTIFS('Official Medal Table'!$I:$I,'Each Gender Events'!$A78,'Official Medal Table'!$C:$C,'Each Gender Events'!CS$1,'Official Medal Table'!$E:$E,"Mixed")*'Medal values'!$B$3/2</f>
        <v>0</v>
      </c>
      <c r="CT78">
        <f>COUNTIFS('Official Medal Table'!$F:$F,'Each Gender Events'!$A78,'Official Medal Table'!$C:$C,'Each Gender Events'!CT$1,'Official Medal Table'!$E:$E,'Each Gender Events'!CT$2)*'Medal values'!$B$1
+ COUNTIFS('Official Medal Table'!$G:$G,'Each Gender Events'!$A78,'Official Medal Table'!$C:$C,'Each Gender Events'!CT$1,'Official Medal Table'!$E:$E,'Each Gender Events'!CT$2)*'Medal values'!$B$2
+ COUNTIFS('Official Medal Table'!$H:$H,'Each Gender Events'!$A78,'Official Medal Table'!$C:$C,'Each Gender Events'!CT$1,'Official Medal Table'!$E:$E,'Each Gender Events'!CT$2)*'Medal values'!$B$3
+ COUNTIFS('Official Medal Table'!$I:$I,'Each Gender Events'!$A78,'Official Medal Table'!$C:$C,'Each Gender Events'!CT$1,'Official Medal Table'!$E:$E,'Each Gender Events'!CT$2)*'Medal values'!$B$3
+ COUNTIFS('Official Medal Table'!$F:$F,'Each Gender Events'!$A78,'Official Medal Table'!$C:$C,'Each Gender Events'!CT$1,'Official Medal Table'!$E:$E,"Mixed")*'Medal values'!$B$1/2
+ COUNTIFS('Official Medal Table'!$G:$G,'Each Gender Events'!$A78,'Official Medal Table'!$C:$C,'Each Gender Events'!CT$1,'Official Medal Table'!$E:$E,"Mixed")*'Medal values'!$B$2/2
+ COUNTIFS('Official Medal Table'!$H:$H,'Each Gender Events'!$A78,'Official Medal Table'!$C:$C,'Each Gender Events'!CT$1,'Official Medal Table'!$E:$E,"Mixed")*'Medal values'!$B$3/2
+ COUNTIFS('Official Medal Table'!$I:$I,'Each Gender Events'!$A78,'Official Medal Table'!$C:$C,'Each Gender Events'!CT$1,'Official Medal Table'!$E:$E,"Mixed")*'Medal values'!$B$3/2</f>
        <v>0</v>
      </c>
    </row>
    <row r="79" spans="1:98" x14ac:dyDescent="0.3">
      <c r="A79" t="str">
        <f>Countries!A78</f>
        <v>KGZ</v>
      </c>
      <c r="B79">
        <f>COUNTIFS('Official Medal Table'!$F:$F,'Each Gender Events'!$A79,'Official Medal Table'!$C:$C,'Each Gender Events'!B$1,'Official Medal Table'!$E:$E,'Each Gender Events'!B$2)*'Medal values'!$B$1
+ COUNTIFS('Official Medal Table'!$G:$G,'Each Gender Events'!$A79,'Official Medal Table'!$C:$C,'Each Gender Events'!B$1,'Official Medal Table'!$E:$E,'Each Gender Events'!B$2)*'Medal values'!$B$2
+ COUNTIFS('Official Medal Table'!$H:$H,'Each Gender Events'!$A79,'Official Medal Table'!$C:$C,'Each Gender Events'!B$1,'Official Medal Table'!$E:$E,'Each Gender Events'!B$2)*'Medal values'!$B$3
+ COUNTIFS('Official Medal Table'!$I:$I,'Each Gender Events'!$A79,'Official Medal Table'!$C:$C,'Each Gender Events'!B$1,'Official Medal Table'!$E:$E,'Each Gender Events'!B$2)*'Medal values'!$B$3
+ COUNTIFS('Official Medal Table'!$F:$F,'Each Gender Events'!$A79,'Official Medal Table'!$C:$C,'Each Gender Events'!B$1,'Official Medal Table'!$E:$E,"Mixed")*'Medal values'!$B$1/2
+ COUNTIFS('Official Medal Table'!$G:$G,'Each Gender Events'!$A79,'Official Medal Table'!$C:$C,'Each Gender Events'!B$1,'Official Medal Table'!$E:$E,"Mixed")*'Medal values'!$B$2/2
+ COUNTIFS('Official Medal Table'!$H:$H,'Each Gender Events'!$A79,'Official Medal Table'!$C:$C,'Each Gender Events'!B$1,'Official Medal Table'!$E:$E,"Mixed")*'Medal values'!$B$3/2
+ COUNTIFS('Official Medal Table'!$I:$I,'Each Gender Events'!$A79,'Official Medal Table'!$C:$C,'Each Gender Events'!B$1,'Official Medal Table'!$E:$E,"Mixed")*'Medal values'!$B$3/2</f>
        <v>0</v>
      </c>
      <c r="C79">
        <f>COUNTIFS('Official Medal Table'!$F:$F,'Each Gender Events'!$A79,'Official Medal Table'!$C:$C,'Each Gender Events'!C$1,'Official Medal Table'!$E:$E,'Each Gender Events'!C$2)*'Medal values'!$B$1
+ COUNTIFS('Official Medal Table'!$G:$G,'Each Gender Events'!$A79,'Official Medal Table'!$C:$C,'Each Gender Events'!C$1,'Official Medal Table'!$E:$E,'Each Gender Events'!C$2)*'Medal values'!$B$2
+ COUNTIFS('Official Medal Table'!$H:$H,'Each Gender Events'!$A79,'Official Medal Table'!$C:$C,'Each Gender Events'!C$1,'Official Medal Table'!$E:$E,'Each Gender Events'!C$2)*'Medal values'!$B$3
+ COUNTIFS('Official Medal Table'!$I:$I,'Each Gender Events'!$A79,'Official Medal Table'!$C:$C,'Each Gender Events'!C$1,'Official Medal Table'!$E:$E,'Each Gender Events'!C$2)*'Medal values'!$B$3
+ COUNTIFS('Official Medal Table'!$F:$F,'Each Gender Events'!$A79,'Official Medal Table'!$C:$C,'Each Gender Events'!C$1,'Official Medal Table'!$E:$E,"Mixed")*'Medal values'!$B$1/2
+ COUNTIFS('Official Medal Table'!$G:$G,'Each Gender Events'!$A79,'Official Medal Table'!$C:$C,'Each Gender Events'!C$1,'Official Medal Table'!$E:$E,"Mixed")*'Medal values'!$B$2/2
+ COUNTIFS('Official Medal Table'!$H:$H,'Each Gender Events'!$A79,'Official Medal Table'!$C:$C,'Each Gender Events'!C$1,'Official Medal Table'!$E:$E,"Mixed")*'Medal values'!$B$3/2
+ COUNTIFS('Official Medal Table'!$I:$I,'Each Gender Events'!$A79,'Official Medal Table'!$C:$C,'Each Gender Events'!C$1,'Official Medal Table'!$E:$E,"Mixed")*'Medal values'!$B$3/2</f>
        <v>0</v>
      </c>
      <c r="D79">
        <f>COUNTIFS('Official Medal Table'!$F:$F,'Each Gender Events'!$A79,'Official Medal Table'!$C:$C,'Each Gender Events'!D$1,'Official Medal Table'!$E:$E,'Each Gender Events'!D$2)*'Medal values'!$B$1
+ COUNTIFS('Official Medal Table'!$G:$G,'Each Gender Events'!$A79,'Official Medal Table'!$C:$C,'Each Gender Events'!D$1,'Official Medal Table'!$E:$E,'Each Gender Events'!D$2)*'Medal values'!$B$2
+ COUNTIFS('Official Medal Table'!$H:$H,'Each Gender Events'!$A79,'Official Medal Table'!$C:$C,'Each Gender Events'!D$1,'Official Medal Table'!$E:$E,'Each Gender Events'!D$2)*'Medal values'!$B$3
+ COUNTIFS('Official Medal Table'!$I:$I,'Each Gender Events'!$A79,'Official Medal Table'!$C:$C,'Each Gender Events'!D$1,'Official Medal Table'!$E:$E,'Each Gender Events'!D$2)*'Medal values'!$B$3
+ COUNTIFS('Official Medal Table'!$F:$F,'Each Gender Events'!$A79,'Official Medal Table'!$C:$C,'Each Gender Events'!D$1,'Official Medal Table'!$E:$E,"Mixed")*'Medal values'!$B$1/2
+ COUNTIFS('Official Medal Table'!$G:$G,'Each Gender Events'!$A79,'Official Medal Table'!$C:$C,'Each Gender Events'!D$1,'Official Medal Table'!$E:$E,"Mixed")*'Medal values'!$B$2/2
+ COUNTIFS('Official Medal Table'!$H:$H,'Each Gender Events'!$A79,'Official Medal Table'!$C:$C,'Each Gender Events'!D$1,'Official Medal Table'!$E:$E,"Mixed")*'Medal values'!$B$3/2
+ COUNTIFS('Official Medal Table'!$I:$I,'Each Gender Events'!$A79,'Official Medal Table'!$C:$C,'Each Gender Events'!D$1,'Official Medal Table'!$E:$E,"Mixed")*'Medal values'!$B$3/2</f>
        <v>0</v>
      </c>
      <c r="E79">
        <f>COUNTIFS('Official Medal Table'!$F:$F,'Each Gender Events'!$A79,'Official Medal Table'!$C:$C,'Each Gender Events'!E$1,'Official Medal Table'!$E:$E,'Each Gender Events'!E$2)*'Medal values'!$B$1
+ COUNTIFS('Official Medal Table'!$G:$G,'Each Gender Events'!$A79,'Official Medal Table'!$C:$C,'Each Gender Events'!E$1,'Official Medal Table'!$E:$E,'Each Gender Events'!E$2)*'Medal values'!$B$2
+ COUNTIFS('Official Medal Table'!$H:$H,'Each Gender Events'!$A79,'Official Medal Table'!$C:$C,'Each Gender Events'!E$1,'Official Medal Table'!$E:$E,'Each Gender Events'!E$2)*'Medal values'!$B$3
+ COUNTIFS('Official Medal Table'!$I:$I,'Each Gender Events'!$A79,'Official Medal Table'!$C:$C,'Each Gender Events'!E$1,'Official Medal Table'!$E:$E,'Each Gender Events'!E$2)*'Medal values'!$B$3
+ COUNTIFS('Official Medal Table'!$F:$F,'Each Gender Events'!$A79,'Official Medal Table'!$C:$C,'Each Gender Events'!E$1,'Official Medal Table'!$E:$E,"Mixed")*'Medal values'!$B$1/2
+ COUNTIFS('Official Medal Table'!$G:$G,'Each Gender Events'!$A79,'Official Medal Table'!$C:$C,'Each Gender Events'!E$1,'Official Medal Table'!$E:$E,"Mixed")*'Medal values'!$B$2/2
+ COUNTIFS('Official Medal Table'!$H:$H,'Each Gender Events'!$A79,'Official Medal Table'!$C:$C,'Each Gender Events'!E$1,'Official Medal Table'!$E:$E,"Mixed")*'Medal values'!$B$3/2
+ COUNTIFS('Official Medal Table'!$I:$I,'Each Gender Events'!$A79,'Official Medal Table'!$C:$C,'Each Gender Events'!E$1,'Official Medal Table'!$E:$E,"Mixed")*'Medal values'!$B$3/2</f>
        <v>0</v>
      </c>
      <c r="F79">
        <f>COUNTIFS('Official Medal Table'!$F:$F,'Each Gender Events'!$A79,'Official Medal Table'!$C:$C,'Each Gender Events'!F$1,'Official Medal Table'!$E:$E,'Each Gender Events'!F$2)*'Medal values'!$B$1
+ COUNTIFS('Official Medal Table'!$G:$G,'Each Gender Events'!$A79,'Official Medal Table'!$C:$C,'Each Gender Events'!F$1,'Official Medal Table'!$E:$E,'Each Gender Events'!F$2)*'Medal values'!$B$2
+ COUNTIFS('Official Medal Table'!$H:$H,'Each Gender Events'!$A79,'Official Medal Table'!$C:$C,'Each Gender Events'!F$1,'Official Medal Table'!$E:$E,'Each Gender Events'!F$2)*'Medal values'!$B$3
+ COUNTIFS('Official Medal Table'!$I:$I,'Each Gender Events'!$A79,'Official Medal Table'!$C:$C,'Each Gender Events'!F$1,'Official Medal Table'!$E:$E,'Each Gender Events'!F$2)*'Medal values'!$B$3
+ COUNTIFS('Official Medal Table'!$F:$F,'Each Gender Events'!$A79,'Official Medal Table'!$C:$C,'Each Gender Events'!F$1,'Official Medal Table'!$E:$E,"Mixed")*'Medal values'!$B$1/2
+ COUNTIFS('Official Medal Table'!$G:$G,'Each Gender Events'!$A79,'Official Medal Table'!$C:$C,'Each Gender Events'!F$1,'Official Medal Table'!$E:$E,"Mixed")*'Medal values'!$B$2/2
+ COUNTIFS('Official Medal Table'!$H:$H,'Each Gender Events'!$A79,'Official Medal Table'!$C:$C,'Each Gender Events'!F$1,'Official Medal Table'!$E:$E,"Mixed")*'Medal values'!$B$3/2
+ COUNTIFS('Official Medal Table'!$I:$I,'Each Gender Events'!$A79,'Official Medal Table'!$C:$C,'Each Gender Events'!F$1,'Official Medal Table'!$E:$E,"Mixed")*'Medal values'!$B$3/2</f>
        <v>0</v>
      </c>
      <c r="G79">
        <f>COUNTIFS('Official Medal Table'!$F:$F,'Each Gender Events'!$A79,'Official Medal Table'!$C:$C,'Each Gender Events'!G$1,'Official Medal Table'!$E:$E,'Each Gender Events'!G$2)*'Medal values'!$B$1
+ COUNTIFS('Official Medal Table'!$G:$G,'Each Gender Events'!$A79,'Official Medal Table'!$C:$C,'Each Gender Events'!G$1,'Official Medal Table'!$E:$E,'Each Gender Events'!G$2)*'Medal values'!$B$2
+ COUNTIFS('Official Medal Table'!$H:$H,'Each Gender Events'!$A79,'Official Medal Table'!$C:$C,'Each Gender Events'!G$1,'Official Medal Table'!$E:$E,'Each Gender Events'!G$2)*'Medal values'!$B$3
+ COUNTIFS('Official Medal Table'!$I:$I,'Each Gender Events'!$A79,'Official Medal Table'!$C:$C,'Each Gender Events'!G$1,'Official Medal Table'!$E:$E,'Each Gender Events'!G$2)*'Medal values'!$B$3
+ COUNTIFS('Official Medal Table'!$F:$F,'Each Gender Events'!$A79,'Official Medal Table'!$C:$C,'Each Gender Events'!G$1,'Official Medal Table'!$E:$E,"Mixed")*'Medal values'!$B$1/2
+ COUNTIFS('Official Medal Table'!$G:$G,'Each Gender Events'!$A79,'Official Medal Table'!$C:$C,'Each Gender Events'!G$1,'Official Medal Table'!$E:$E,"Mixed")*'Medal values'!$B$2/2
+ COUNTIFS('Official Medal Table'!$H:$H,'Each Gender Events'!$A79,'Official Medal Table'!$C:$C,'Each Gender Events'!G$1,'Official Medal Table'!$E:$E,"Mixed")*'Medal values'!$B$3/2
+ COUNTIFS('Official Medal Table'!$I:$I,'Each Gender Events'!$A79,'Official Medal Table'!$C:$C,'Each Gender Events'!G$1,'Official Medal Table'!$E:$E,"Mixed")*'Medal values'!$B$3/2</f>
        <v>0</v>
      </c>
      <c r="H79">
        <f>COUNTIFS('Official Medal Table'!$F:$F,'Each Gender Events'!$A79,'Official Medal Table'!$C:$C,'Each Gender Events'!H$1,'Official Medal Table'!$E:$E,'Each Gender Events'!H$2)*'Medal values'!$B$1
+ COUNTIFS('Official Medal Table'!$G:$G,'Each Gender Events'!$A79,'Official Medal Table'!$C:$C,'Each Gender Events'!H$1,'Official Medal Table'!$E:$E,'Each Gender Events'!H$2)*'Medal values'!$B$2
+ COUNTIFS('Official Medal Table'!$H:$H,'Each Gender Events'!$A79,'Official Medal Table'!$C:$C,'Each Gender Events'!H$1,'Official Medal Table'!$E:$E,'Each Gender Events'!H$2)*'Medal values'!$B$3
+ COUNTIFS('Official Medal Table'!$I:$I,'Each Gender Events'!$A79,'Official Medal Table'!$C:$C,'Each Gender Events'!H$1,'Official Medal Table'!$E:$E,'Each Gender Events'!H$2)*'Medal values'!$B$3
+ COUNTIFS('Official Medal Table'!$F:$F,'Each Gender Events'!$A79,'Official Medal Table'!$C:$C,'Each Gender Events'!H$1,'Official Medal Table'!$E:$E,"Mixed")*'Medal values'!$B$1/2
+ COUNTIFS('Official Medal Table'!$G:$G,'Each Gender Events'!$A79,'Official Medal Table'!$C:$C,'Each Gender Events'!H$1,'Official Medal Table'!$E:$E,"Mixed")*'Medal values'!$B$2/2
+ COUNTIFS('Official Medal Table'!$H:$H,'Each Gender Events'!$A79,'Official Medal Table'!$C:$C,'Each Gender Events'!H$1,'Official Medal Table'!$E:$E,"Mixed")*'Medal values'!$B$3/2
+ COUNTIFS('Official Medal Table'!$I:$I,'Each Gender Events'!$A79,'Official Medal Table'!$C:$C,'Each Gender Events'!H$1,'Official Medal Table'!$E:$E,"Mixed")*'Medal values'!$B$3/2</f>
        <v>0</v>
      </c>
      <c r="I79">
        <f>COUNTIFS('Official Medal Table'!$F:$F,'Each Gender Events'!$A79,'Official Medal Table'!$C:$C,'Each Gender Events'!I$1,'Official Medal Table'!$E:$E,'Each Gender Events'!I$2)*'Medal values'!$B$1
+ COUNTIFS('Official Medal Table'!$G:$G,'Each Gender Events'!$A79,'Official Medal Table'!$C:$C,'Each Gender Events'!I$1,'Official Medal Table'!$E:$E,'Each Gender Events'!I$2)*'Medal values'!$B$2
+ COUNTIFS('Official Medal Table'!$H:$H,'Each Gender Events'!$A79,'Official Medal Table'!$C:$C,'Each Gender Events'!I$1,'Official Medal Table'!$E:$E,'Each Gender Events'!I$2)*'Medal values'!$B$3
+ COUNTIFS('Official Medal Table'!$I:$I,'Each Gender Events'!$A79,'Official Medal Table'!$C:$C,'Each Gender Events'!I$1,'Official Medal Table'!$E:$E,'Each Gender Events'!I$2)*'Medal values'!$B$3
+ COUNTIFS('Official Medal Table'!$F:$F,'Each Gender Events'!$A79,'Official Medal Table'!$C:$C,'Each Gender Events'!I$1,'Official Medal Table'!$E:$E,"Mixed")*'Medal values'!$B$1/2
+ COUNTIFS('Official Medal Table'!$G:$G,'Each Gender Events'!$A79,'Official Medal Table'!$C:$C,'Each Gender Events'!I$1,'Official Medal Table'!$E:$E,"Mixed")*'Medal values'!$B$2/2
+ COUNTIFS('Official Medal Table'!$H:$H,'Each Gender Events'!$A79,'Official Medal Table'!$C:$C,'Each Gender Events'!I$1,'Official Medal Table'!$E:$E,"Mixed")*'Medal values'!$B$3/2
+ COUNTIFS('Official Medal Table'!$I:$I,'Each Gender Events'!$A79,'Official Medal Table'!$C:$C,'Each Gender Events'!I$1,'Official Medal Table'!$E:$E,"Mixed")*'Medal values'!$B$3/2</f>
        <v>0</v>
      </c>
      <c r="J79">
        <f>COUNTIFS('Official Medal Table'!$F:$F,'Each Gender Events'!$A79,'Official Medal Table'!$C:$C,'Each Gender Events'!J$1,'Official Medal Table'!$E:$E,'Each Gender Events'!J$2)*'Medal values'!$B$1
+ COUNTIFS('Official Medal Table'!$G:$G,'Each Gender Events'!$A79,'Official Medal Table'!$C:$C,'Each Gender Events'!J$1,'Official Medal Table'!$E:$E,'Each Gender Events'!J$2)*'Medal values'!$B$2
+ COUNTIFS('Official Medal Table'!$H:$H,'Each Gender Events'!$A79,'Official Medal Table'!$C:$C,'Each Gender Events'!J$1,'Official Medal Table'!$E:$E,'Each Gender Events'!J$2)*'Medal values'!$B$3
+ COUNTIFS('Official Medal Table'!$I:$I,'Each Gender Events'!$A79,'Official Medal Table'!$C:$C,'Each Gender Events'!J$1,'Official Medal Table'!$E:$E,'Each Gender Events'!J$2)*'Medal values'!$B$3
+ COUNTIFS('Official Medal Table'!$F:$F,'Each Gender Events'!$A79,'Official Medal Table'!$C:$C,'Each Gender Events'!J$1,'Official Medal Table'!$E:$E,"Mixed")*'Medal values'!$B$1/2
+ COUNTIFS('Official Medal Table'!$G:$G,'Each Gender Events'!$A79,'Official Medal Table'!$C:$C,'Each Gender Events'!J$1,'Official Medal Table'!$E:$E,"Mixed")*'Medal values'!$B$2/2
+ COUNTIFS('Official Medal Table'!$H:$H,'Each Gender Events'!$A79,'Official Medal Table'!$C:$C,'Each Gender Events'!J$1,'Official Medal Table'!$E:$E,"Mixed")*'Medal values'!$B$3/2
+ COUNTIFS('Official Medal Table'!$I:$I,'Each Gender Events'!$A79,'Official Medal Table'!$C:$C,'Each Gender Events'!J$1,'Official Medal Table'!$E:$E,"Mixed")*'Medal values'!$B$3/2</f>
        <v>0</v>
      </c>
      <c r="K79">
        <f>COUNTIFS('Official Medal Table'!$F:$F,'Each Gender Events'!$A79,'Official Medal Table'!$C:$C,'Each Gender Events'!K$1,'Official Medal Table'!$E:$E,'Each Gender Events'!K$2)*'Medal values'!$B$1
+ COUNTIFS('Official Medal Table'!$G:$G,'Each Gender Events'!$A79,'Official Medal Table'!$C:$C,'Each Gender Events'!K$1,'Official Medal Table'!$E:$E,'Each Gender Events'!K$2)*'Medal values'!$B$2
+ COUNTIFS('Official Medal Table'!$H:$H,'Each Gender Events'!$A79,'Official Medal Table'!$C:$C,'Each Gender Events'!K$1,'Official Medal Table'!$E:$E,'Each Gender Events'!K$2)*'Medal values'!$B$3
+ COUNTIFS('Official Medal Table'!$I:$I,'Each Gender Events'!$A79,'Official Medal Table'!$C:$C,'Each Gender Events'!K$1,'Official Medal Table'!$E:$E,'Each Gender Events'!K$2)*'Medal values'!$B$3
+ COUNTIFS('Official Medal Table'!$F:$F,'Each Gender Events'!$A79,'Official Medal Table'!$C:$C,'Each Gender Events'!K$1,'Official Medal Table'!$E:$E,"Mixed")*'Medal values'!$B$1/2
+ COUNTIFS('Official Medal Table'!$G:$G,'Each Gender Events'!$A79,'Official Medal Table'!$C:$C,'Each Gender Events'!K$1,'Official Medal Table'!$E:$E,"Mixed")*'Medal values'!$B$2/2
+ COUNTIFS('Official Medal Table'!$H:$H,'Each Gender Events'!$A79,'Official Medal Table'!$C:$C,'Each Gender Events'!K$1,'Official Medal Table'!$E:$E,"Mixed")*'Medal values'!$B$3/2
+ COUNTIFS('Official Medal Table'!$I:$I,'Each Gender Events'!$A79,'Official Medal Table'!$C:$C,'Each Gender Events'!K$1,'Official Medal Table'!$E:$E,"Mixed")*'Medal values'!$B$3/2</f>
        <v>0</v>
      </c>
      <c r="L79">
        <f>COUNTIFS('Official Medal Table'!$F:$F,'Each Gender Events'!$A79,'Official Medal Table'!$C:$C,'Each Gender Events'!L$1,'Official Medal Table'!$E:$E,'Each Gender Events'!L$2)*'Medal values'!$B$1
+ COUNTIFS('Official Medal Table'!$G:$G,'Each Gender Events'!$A79,'Official Medal Table'!$C:$C,'Each Gender Events'!L$1,'Official Medal Table'!$E:$E,'Each Gender Events'!L$2)*'Medal values'!$B$2
+ COUNTIFS('Official Medal Table'!$H:$H,'Each Gender Events'!$A79,'Official Medal Table'!$C:$C,'Each Gender Events'!L$1,'Official Medal Table'!$E:$E,'Each Gender Events'!L$2)*'Medal values'!$B$3
+ COUNTIFS('Official Medal Table'!$I:$I,'Each Gender Events'!$A79,'Official Medal Table'!$C:$C,'Each Gender Events'!L$1,'Official Medal Table'!$E:$E,'Each Gender Events'!L$2)*'Medal values'!$B$3
+ COUNTIFS('Official Medal Table'!$F:$F,'Each Gender Events'!$A79,'Official Medal Table'!$C:$C,'Each Gender Events'!L$1,'Official Medal Table'!$E:$E,"Mixed")*'Medal values'!$B$1/2
+ COUNTIFS('Official Medal Table'!$G:$G,'Each Gender Events'!$A79,'Official Medal Table'!$C:$C,'Each Gender Events'!L$1,'Official Medal Table'!$E:$E,"Mixed")*'Medal values'!$B$2/2
+ COUNTIFS('Official Medal Table'!$H:$H,'Each Gender Events'!$A79,'Official Medal Table'!$C:$C,'Each Gender Events'!L$1,'Official Medal Table'!$E:$E,"Mixed")*'Medal values'!$B$3/2
+ COUNTIFS('Official Medal Table'!$I:$I,'Each Gender Events'!$A79,'Official Medal Table'!$C:$C,'Each Gender Events'!L$1,'Official Medal Table'!$E:$E,"Mixed")*'Medal values'!$B$3/2</f>
        <v>0</v>
      </c>
      <c r="M79">
        <f>COUNTIFS('Official Medal Table'!$F:$F,'Each Gender Events'!$A79,'Official Medal Table'!$C:$C,'Each Gender Events'!M$1,'Official Medal Table'!$E:$E,'Each Gender Events'!M$2)*'Medal values'!$B$1
+ COUNTIFS('Official Medal Table'!$G:$G,'Each Gender Events'!$A79,'Official Medal Table'!$C:$C,'Each Gender Events'!M$1,'Official Medal Table'!$E:$E,'Each Gender Events'!M$2)*'Medal values'!$B$2
+ COUNTIFS('Official Medal Table'!$H:$H,'Each Gender Events'!$A79,'Official Medal Table'!$C:$C,'Each Gender Events'!M$1,'Official Medal Table'!$E:$E,'Each Gender Events'!M$2)*'Medal values'!$B$3
+ COUNTIFS('Official Medal Table'!$I:$I,'Each Gender Events'!$A79,'Official Medal Table'!$C:$C,'Each Gender Events'!M$1,'Official Medal Table'!$E:$E,'Each Gender Events'!M$2)*'Medal values'!$B$3
+ COUNTIFS('Official Medal Table'!$F:$F,'Each Gender Events'!$A79,'Official Medal Table'!$C:$C,'Each Gender Events'!M$1,'Official Medal Table'!$E:$E,"Mixed")*'Medal values'!$B$1/2
+ COUNTIFS('Official Medal Table'!$G:$G,'Each Gender Events'!$A79,'Official Medal Table'!$C:$C,'Each Gender Events'!M$1,'Official Medal Table'!$E:$E,"Mixed")*'Medal values'!$B$2/2
+ COUNTIFS('Official Medal Table'!$H:$H,'Each Gender Events'!$A79,'Official Medal Table'!$C:$C,'Each Gender Events'!M$1,'Official Medal Table'!$E:$E,"Mixed")*'Medal values'!$B$3/2
+ COUNTIFS('Official Medal Table'!$I:$I,'Each Gender Events'!$A79,'Official Medal Table'!$C:$C,'Each Gender Events'!M$1,'Official Medal Table'!$E:$E,"Mixed")*'Medal values'!$B$3/2</f>
        <v>0</v>
      </c>
      <c r="N79">
        <f>COUNTIFS('Official Medal Table'!$F:$F,'Each Gender Events'!$A79,'Official Medal Table'!$C:$C,'Each Gender Events'!N$1,'Official Medal Table'!$E:$E,'Each Gender Events'!N$2)*'Medal values'!$B$1
+ COUNTIFS('Official Medal Table'!$G:$G,'Each Gender Events'!$A79,'Official Medal Table'!$C:$C,'Each Gender Events'!N$1,'Official Medal Table'!$E:$E,'Each Gender Events'!N$2)*'Medal values'!$B$2
+ COUNTIFS('Official Medal Table'!$H:$H,'Each Gender Events'!$A79,'Official Medal Table'!$C:$C,'Each Gender Events'!N$1,'Official Medal Table'!$E:$E,'Each Gender Events'!N$2)*'Medal values'!$B$3
+ COUNTIFS('Official Medal Table'!$I:$I,'Each Gender Events'!$A79,'Official Medal Table'!$C:$C,'Each Gender Events'!N$1,'Official Medal Table'!$E:$E,'Each Gender Events'!N$2)*'Medal values'!$B$3
+ COUNTIFS('Official Medal Table'!$F:$F,'Each Gender Events'!$A79,'Official Medal Table'!$C:$C,'Each Gender Events'!N$1,'Official Medal Table'!$E:$E,"Mixed")*'Medal values'!$B$1/2
+ COUNTIFS('Official Medal Table'!$G:$G,'Each Gender Events'!$A79,'Official Medal Table'!$C:$C,'Each Gender Events'!N$1,'Official Medal Table'!$E:$E,"Mixed")*'Medal values'!$B$2/2
+ COUNTIFS('Official Medal Table'!$H:$H,'Each Gender Events'!$A79,'Official Medal Table'!$C:$C,'Each Gender Events'!N$1,'Official Medal Table'!$E:$E,"Mixed")*'Medal values'!$B$3/2
+ COUNTIFS('Official Medal Table'!$I:$I,'Each Gender Events'!$A79,'Official Medal Table'!$C:$C,'Each Gender Events'!N$1,'Official Medal Table'!$E:$E,"Mixed")*'Medal values'!$B$3/2</f>
        <v>0</v>
      </c>
      <c r="O79">
        <f>COUNTIFS('Official Medal Table'!$F:$F,'Each Gender Events'!$A79,'Official Medal Table'!$C:$C,'Each Gender Events'!O$1,'Official Medal Table'!$E:$E,'Each Gender Events'!O$2)*'Medal values'!$B$1
+ COUNTIFS('Official Medal Table'!$G:$G,'Each Gender Events'!$A79,'Official Medal Table'!$C:$C,'Each Gender Events'!O$1,'Official Medal Table'!$E:$E,'Each Gender Events'!O$2)*'Medal values'!$B$2
+ COUNTIFS('Official Medal Table'!$H:$H,'Each Gender Events'!$A79,'Official Medal Table'!$C:$C,'Each Gender Events'!O$1,'Official Medal Table'!$E:$E,'Each Gender Events'!O$2)*'Medal values'!$B$3
+ COUNTIFS('Official Medal Table'!$I:$I,'Each Gender Events'!$A79,'Official Medal Table'!$C:$C,'Each Gender Events'!O$1,'Official Medal Table'!$E:$E,'Each Gender Events'!O$2)*'Medal values'!$B$3
+ COUNTIFS('Official Medal Table'!$F:$F,'Each Gender Events'!$A79,'Official Medal Table'!$C:$C,'Each Gender Events'!O$1,'Official Medal Table'!$E:$E,"Mixed")*'Medal values'!$B$1/2
+ COUNTIFS('Official Medal Table'!$G:$G,'Each Gender Events'!$A79,'Official Medal Table'!$C:$C,'Each Gender Events'!O$1,'Official Medal Table'!$E:$E,"Mixed")*'Medal values'!$B$2/2
+ COUNTIFS('Official Medal Table'!$H:$H,'Each Gender Events'!$A79,'Official Medal Table'!$C:$C,'Each Gender Events'!O$1,'Official Medal Table'!$E:$E,"Mixed")*'Medal values'!$B$3/2
+ COUNTIFS('Official Medal Table'!$I:$I,'Each Gender Events'!$A79,'Official Medal Table'!$C:$C,'Each Gender Events'!O$1,'Official Medal Table'!$E:$E,"Mixed")*'Medal values'!$B$3/2</f>
        <v>0</v>
      </c>
      <c r="P79">
        <f>COUNTIFS('Official Medal Table'!$F:$F,'Each Gender Events'!$A79,'Official Medal Table'!$C:$C,'Each Gender Events'!P$1,'Official Medal Table'!$E:$E,'Each Gender Events'!P$2)*'Medal values'!$B$1
+ COUNTIFS('Official Medal Table'!$G:$G,'Each Gender Events'!$A79,'Official Medal Table'!$C:$C,'Each Gender Events'!P$1,'Official Medal Table'!$E:$E,'Each Gender Events'!P$2)*'Medal values'!$B$2
+ COUNTIFS('Official Medal Table'!$H:$H,'Each Gender Events'!$A79,'Official Medal Table'!$C:$C,'Each Gender Events'!P$1,'Official Medal Table'!$E:$E,'Each Gender Events'!P$2)*'Medal values'!$B$3
+ COUNTIFS('Official Medal Table'!$I:$I,'Each Gender Events'!$A79,'Official Medal Table'!$C:$C,'Each Gender Events'!P$1,'Official Medal Table'!$E:$E,'Each Gender Events'!P$2)*'Medal values'!$B$3
+ COUNTIFS('Official Medal Table'!$F:$F,'Each Gender Events'!$A79,'Official Medal Table'!$C:$C,'Each Gender Events'!P$1,'Official Medal Table'!$E:$E,"Mixed")*'Medal values'!$B$1/2
+ COUNTIFS('Official Medal Table'!$G:$G,'Each Gender Events'!$A79,'Official Medal Table'!$C:$C,'Each Gender Events'!P$1,'Official Medal Table'!$E:$E,"Mixed")*'Medal values'!$B$2/2
+ COUNTIFS('Official Medal Table'!$H:$H,'Each Gender Events'!$A79,'Official Medal Table'!$C:$C,'Each Gender Events'!P$1,'Official Medal Table'!$E:$E,"Mixed")*'Medal values'!$B$3/2
+ COUNTIFS('Official Medal Table'!$I:$I,'Each Gender Events'!$A79,'Official Medal Table'!$C:$C,'Each Gender Events'!P$1,'Official Medal Table'!$E:$E,"Mixed")*'Medal values'!$B$3/2</f>
        <v>0</v>
      </c>
      <c r="Q79">
        <f>COUNTIFS('Official Medal Table'!$F:$F,'Each Gender Events'!$A79,'Official Medal Table'!$C:$C,'Each Gender Events'!Q$1,'Official Medal Table'!$E:$E,'Each Gender Events'!Q$2)*'Medal values'!$B$1
+ COUNTIFS('Official Medal Table'!$G:$G,'Each Gender Events'!$A79,'Official Medal Table'!$C:$C,'Each Gender Events'!Q$1,'Official Medal Table'!$E:$E,'Each Gender Events'!Q$2)*'Medal values'!$B$2
+ COUNTIFS('Official Medal Table'!$H:$H,'Each Gender Events'!$A79,'Official Medal Table'!$C:$C,'Each Gender Events'!Q$1,'Official Medal Table'!$E:$E,'Each Gender Events'!Q$2)*'Medal values'!$B$3
+ COUNTIFS('Official Medal Table'!$I:$I,'Each Gender Events'!$A79,'Official Medal Table'!$C:$C,'Each Gender Events'!Q$1,'Official Medal Table'!$E:$E,'Each Gender Events'!Q$2)*'Medal values'!$B$3
+ COUNTIFS('Official Medal Table'!$F:$F,'Each Gender Events'!$A79,'Official Medal Table'!$C:$C,'Each Gender Events'!Q$1,'Official Medal Table'!$E:$E,"Mixed")*'Medal values'!$B$1/2
+ COUNTIFS('Official Medal Table'!$G:$G,'Each Gender Events'!$A79,'Official Medal Table'!$C:$C,'Each Gender Events'!Q$1,'Official Medal Table'!$E:$E,"Mixed")*'Medal values'!$B$2/2
+ COUNTIFS('Official Medal Table'!$H:$H,'Each Gender Events'!$A79,'Official Medal Table'!$C:$C,'Each Gender Events'!Q$1,'Official Medal Table'!$E:$E,"Mixed")*'Medal values'!$B$3/2
+ COUNTIFS('Official Medal Table'!$I:$I,'Each Gender Events'!$A79,'Official Medal Table'!$C:$C,'Each Gender Events'!Q$1,'Official Medal Table'!$E:$E,"Mixed")*'Medal values'!$B$3/2</f>
        <v>0</v>
      </c>
      <c r="R79">
        <f>COUNTIFS('Official Medal Table'!$F:$F,'Each Gender Events'!$A79,'Official Medal Table'!$C:$C,'Each Gender Events'!R$1,'Official Medal Table'!$E:$E,'Each Gender Events'!R$2)*'Medal values'!$B$1
+ COUNTIFS('Official Medal Table'!$G:$G,'Each Gender Events'!$A79,'Official Medal Table'!$C:$C,'Each Gender Events'!R$1,'Official Medal Table'!$E:$E,'Each Gender Events'!R$2)*'Medal values'!$B$2
+ COUNTIFS('Official Medal Table'!$H:$H,'Each Gender Events'!$A79,'Official Medal Table'!$C:$C,'Each Gender Events'!R$1,'Official Medal Table'!$E:$E,'Each Gender Events'!R$2)*'Medal values'!$B$3
+ COUNTIFS('Official Medal Table'!$I:$I,'Each Gender Events'!$A79,'Official Medal Table'!$C:$C,'Each Gender Events'!R$1,'Official Medal Table'!$E:$E,'Each Gender Events'!R$2)*'Medal values'!$B$3
+ COUNTIFS('Official Medal Table'!$F:$F,'Each Gender Events'!$A79,'Official Medal Table'!$C:$C,'Each Gender Events'!R$1,'Official Medal Table'!$E:$E,"Mixed")*'Medal values'!$B$1/2
+ COUNTIFS('Official Medal Table'!$G:$G,'Each Gender Events'!$A79,'Official Medal Table'!$C:$C,'Each Gender Events'!R$1,'Official Medal Table'!$E:$E,"Mixed")*'Medal values'!$B$2/2
+ COUNTIFS('Official Medal Table'!$H:$H,'Each Gender Events'!$A79,'Official Medal Table'!$C:$C,'Each Gender Events'!R$1,'Official Medal Table'!$E:$E,"Mixed")*'Medal values'!$B$3/2
+ COUNTIFS('Official Medal Table'!$I:$I,'Each Gender Events'!$A79,'Official Medal Table'!$C:$C,'Each Gender Events'!R$1,'Official Medal Table'!$E:$E,"Mixed")*'Medal values'!$B$3/2</f>
        <v>0</v>
      </c>
      <c r="S79">
        <f>COUNTIFS('Official Medal Table'!$F:$F,'Each Gender Events'!$A79,'Official Medal Table'!$C:$C,'Each Gender Events'!S$1,'Official Medal Table'!$E:$E,'Each Gender Events'!S$2)*'Medal values'!$B$1
+ COUNTIFS('Official Medal Table'!$G:$G,'Each Gender Events'!$A79,'Official Medal Table'!$C:$C,'Each Gender Events'!S$1,'Official Medal Table'!$E:$E,'Each Gender Events'!S$2)*'Medal values'!$B$2
+ COUNTIFS('Official Medal Table'!$H:$H,'Each Gender Events'!$A79,'Official Medal Table'!$C:$C,'Each Gender Events'!S$1,'Official Medal Table'!$E:$E,'Each Gender Events'!S$2)*'Medal values'!$B$3
+ COUNTIFS('Official Medal Table'!$I:$I,'Each Gender Events'!$A79,'Official Medal Table'!$C:$C,'Each Gender Events'!S$1,'Official Medal Table'!$E:$E,'Each Gender Events'!S$2)*'Medal values'!$B$3
+ COUNTIFS('Official Medal Table'!$F:$F,'Each Gender Events'!$A79,'Official Medal Table'!$C:$C,'Each Gender Events'!S$1,'Official Medal Table'!$E:$E,"Mixed")*'Medal values'!$B$1/2
+ COUNTIFS('Official Medal Table'!$G:$G,'Each Gender Events'!$A79,'Official Medal Table'!$C:$C,'Each Gender Events'!S$1,'Official Medal Table'!$E:$E,"Mixed")*'Medal values'!$B$2/2
+ COUNTIFS('Official Medal Table'!$H:$H,'Each Gender Events'!$A79,'Official Medal Table'!$C:$C,'Each Gender Events'!S$1,'Official Medal Table'!$E:$E,"Mixed")*'Medal values'!$B$3/2
+ COUNTIFS('Official Medal Table'!$I:$I,'Each Gender Events'!$A79,'Official Medal Table'!$C:$C,'Each Gender Events'!S$1,'Official Medal Table'!$E:$E,"Mixed")*'Medal values'!$B$3/2</f>
        <v>0</v>
      </c>
      <c r="T79">
        <f>COUNTIFS('Official Medal Table'!$F:$F,'Each Gender Events'!$A79,'Official Medal Table'!$C:$C,'Each Gender Events'!T$1,'Official Medal Table'!$E:$E,'Each Gender Events'!T$2)*'Medal values'!$B$1
+ COUNTIFS('Official Medal Table'!$G:$G,'Each Gender Events'!$A79,'Official Medal Table'!$C:$C,'Each Gender Events'!T$1,'Official Medal Table'!$E:$E,'Each Gender Events'!T$2)*'Medal values'!$B$2
+ COUNTIFS('Official Medal Table'!$H:$H,'Each Gender Events'!$A79,'Official Medal Table'!$C:$C,'Each Gender Events'!T$1,'Official Medal Table'!$E:$E,'Each Gender Events'!T$2)*'Medal values'!$B$3
+ COUNTIFS('Official Medal Table'!$I:$I,'Each Gender Events'!$A79,'Official Medal Table'!$C:$C,'Each Gender Events'!T$1,'Official Medal Table'!$E:$E,'Each Gender Events'!T$2)*'Medal values'!$B$3
+ COUNTIFS('Official Medal Table'!$F:$F,'Each Gender Events'!$A79,'Official Medal Table'!$C:$C,'Each Gender Events'!T$1,'Official Medal Table'!$E:$E,"Mixed")*'Medal values'!$B$1/2
+ COUNTIFS('Official Medal Table'!$G:$G,'Each Gender Events'!$A79,'Official Medal Table'!$C:$C,'Each Gender Events'!T$1,'Official Medal Table'!$E:$E,"Mixed")*'Medal values'!$B$2/2
+ COUNTIFS('Official Medal Table'!$H:$H,'Each Gender Events'!$A79,'Official Medal Table'!$C:$C,'Each Gender Events'!T$1,'Official Medal Table'!$E:$E,"Mixed")*'Medal values'!$B$3/2
+ COUNTIFS('Official Medal Table'!$I:$I,'Each Gender Events'!$A79,'Official Medal Table'!$C:$C,'Each Gender Events'!T$1,'Official Medal Table'!$E:$E,"Mixed")*'Medal values'!$B$3/2</f>
        <v>0</v>
      </c>
      <c r="U79">
        <f>COUNTIFS('Official Medal Table'!$F:$F,'Each Gender Events'!$A79,'Official Medal Table'!$C:$C,'Each Gender Events'!U$1,'Official Medal Table'!$E:$E,'Each Gender Events'!U$2)*'Medal values'!$B$1
+ COUNTIFS('Official Medal Table'!$G:$G,'Each Gender Events'!$A79,'Official Medal Table'!$C:$C,'Each Gender Events'!U$1,'Official Medal Table'!$E:$E,'Each Gender Events'!U$2)*'Medal values'!$B$2
+ COUNTIFS('Official Medal Table'!$H:$H,'Each Gender Events'!$A79,'Official Medal Table'!$C:$C,'Each Gender Events'!U$1,'Official Medal Table'!$E:$E,'Each Gender Events'!U$2)*'Medal values'!$B$3
+ COUNTIFS('Official Medal Table'!$I:$I,'Each Gender Events'!$A79,'Official Medal Table'!$C:$C,'Each Gender Events'!U$1,'Official Medal Table'!$E:$E,'Each Gender Events'!U$2)*'Medal values'!$B$3
+ COUNTIFS('Official Medal Table'!$F:$F,'Each Gender Events'!$A79,'Official Medal Table'!$C:$C,'Each Gender Events'!U$1,'Official Medal Table'!$E:$E,"Mixed")*'Medal values'!$B$1/2
+ COUNTIFS('Official Medal Table'!$G:$G,'Each Gender Events'!$A79,'Official Medal Table'!$C:$C,'Each Gender Events'!U$1,'Official Medal Table'!$E:$E,"Mixed")*'Medal values'!$B$2/2
+ COUNTIFS('Official Medal Table'!$H:$H,'Each Gender Events'!$A79,'Official Medal Table'!$C:$C,'Each Gender Events'!U$1,'Official Medal Table'!$E:$E,"Mixed")*'Medal values'!$B$3/2
+ COUNTIFS('Official Medal Table'!$I:$I,'Each Gender Events'!$A79,'Official Medal Table'!$C:$C,'Each Gender Events'!U$1,'Official Medal Table'!$E:$E,"Mixed")*'Medal values'!$B$3/2</f>
        <v>2.0000010000000001</v>
      </c>
      <c r="V79">
        <f>COUNTIFS('Official Medal Table'!$F:$F,'Each Gender Events'!$A79,'Official Medal Table'!$C:$C,'Each Gender Events'!V$1,'Official Medal Table'!$E:$E,'Each Gender Events'!V$2)*'Medal values'!$B$1
+ COUNTIFS('Official Medal Table'!$G:$G,'Each Gender Events'!$A79,'Official Medal Table'!$C:$C,'Each Gender Events'!V$1,'Official Medal Table'!$E:$E,'Each Gender Events'!V$2)*'Medal values'!$B$2
+ COUNTIFS('Official Medal Table'!$H:$H,'Each Gender Events'!$A79,'Official Medal Table'!$C:$C,'Each Gender Events'!V$1,'Official Medal Table'!$E:$E,'Each Gender Events'!V$2)*'Medal values'!$B$3
+ COUNTIFS('Official Medal Table'!$I:$I,'Each Gender Events'!$A79,'Official Medal Table'!$C:$C,'Each Gender Events'!V$1,'Official Medal Table'!$E:$E,'Each Gender Events'!V$2)*'Medal values'!$B$3
+ COUNTIFS('Official Medal Table'!$F:$F,'Each Gender Events'!$A79,'Official Medal Table'!$C:$C,'Each Gender Events'!V$1,'Official Medal Table'!$E:$E,"Mixed")*'Medal values'!$B$1/2
+ COUNTIFS('Official Medal Table'!$G:$G,'Each Gender Events'!$A79,'Official Medal Table'!$C:$C,'Each Gender Events'!V$1,'Official Medal Table'!$E:$E,"Mixed")*'Medal values'!$B$2/2
+ COUNTIFS('Official Medal Table'!$H:$H,'Each Gender Events'!$A79,'Official Medal Table'!$C:$C,'Each Gender Events'!V$1,'Official Medal Table'!$E:$E,"Mixed")*'Medal values'!$B$3/2
+ COUNTIFS('Official Medal Table'!$I:$I,'Each Gender Events'!$A79,'Official Medal Table'!$C:$C,'Each Gender Events'!V$1,'Official Medal Table'!$E:$E,"Mixed")*'Medal values'!$B$3/2</f>
        <v>0</v>
      </c>
      <c r="W79">
        <f>COUNTIFS('Official Medal Table'!$F:$F,'Each Gender Events'!$A79,'Official Medal Table'!$C:$C,'Each Gender Events'!W$1,'Official Medal Table'!$E:$E,'Each Gender Events'!W$2)*'Medal values'!$B$1
+ COUNTIFS('Official Medal Table'!$G:$G,'Each Gender Events'!$A79,'Official Medal Table'!$C:$C,'Each Gender Events'!W$1,'Official Medal Table'!$E:$E,'Each Gender Events'!W$2)*'Medal values'!$B$2
+ COUNTIFS('Official Medal Table'!$H:$H,'Each Gender Events'!$A79,'Official Medal Table'!$C:$C,'Each Gender Events'!W$1,'Official Medal Table'!$E:$E,'Each Gender Events'!W$2)*'Medal values'!$B$3
+ COUNTIFS('Official Medal Table'!$I:$I,'Each Gender Events'!$A79,'Official Medal Table'!$C:$C,'Each Gender Events'!W$1,'Official Medal Table'!$E:$E,'Each Gender Events'!W$2)*'Medal values'!$B$3
+ COUNTIFS('Official Medal Table'!$F:$F,'Each Gender Events'!$A79,'Official Medal Table'!$C:$C,'Each Gender Events'!W$1,'Official Medal Table'!$E:$E,"Mixed")*'Medal values'!$B$1/2
+ COUNTIFS('Official Medal Table'!$G:$G,'Each Gender Events'!$A79,'Official Medal Table'!$C:$C,'Each Gender Events'!W$1,'Official Medal Table'!$E:$E,"Mixed")*'Medal values'!$B$2/2
+ COUNTIFS('Official Medal Table'!$H:$H,'Each Gender Events'!$A79,'Official Medal Table'!$C:$C,'Each Gender Events'!W$1,'Official Medal Table'!$E:$E,"Mixed")*'Medal values'!$B$3/2
+ COUNTIFS('Official Medal Table'!$I:$I,'Each Gender Events'!$A79,'Official Medal Table'!$C:$C,'Each Gender Events'!W$1,'Official Medal Table'!$E:$E,"Mixed")*'Medal values'!$B$3/2</f>
        <v>0</v>
      </c>
      <c r="X79">
        <f>COUNTIFS('Official Medal Table'!$F:$F,'Each Gender Events'!$A79,'Official Medal Table'!$C:$C,'Each Gender Events'!X$1,'Official Medal Table'!$E:$E,'Each Gender Events'!X$2)*'Medal values'!$B$1
+ COUNTIFS('Official Medal Table'!$G:$G,'Each Gender Events'!$A79,'Official Medal Table'!$C:$C,'Each Gender Events'!X$1,'Official Medal Table'!$E:$E,'Each Gender Events'!X$2)*'Medal values'!$B$2
+ COUNTIFS('Official Medal Table'!$H:$H,'Each Gender Events'!$A79,'Official Medal Table'!$C:$C,'Each Gender Events'!X$1,'Official Medal Table'!$E:$E,'Each Gender Events'!X$2)*'Medal values'!$B$3
+ COUNTIFS('Official Medal Table'!$I:$I,'Each Gender Events'!$A79,'Official Medal Table'!$C:$C,'Each Gender Events'!X$1,'Official Medal Table'!$E:$E,'Each Gender Events'!X$2)*'Medal values'!$B$3
+ COUNTIFS('Official Medal Table'!$F:$F,'Each Gender Events'!$A79,'Official Medal Table'!$C:$C,'Each Gender Events'!X$1,'Official Medal Table'!$E:$E,"Mixed")*'Medal values'!$B$1/2
+ COUNTIFS('Official Medal Table'!$G:$G,'Each Gender Events'!$A79,'Official Medal Table'!$C:$C,'Each Gender Events'!X$1,'Official Medal Table'!$E:$E,"Mixed")*'Medal values'!$B$2/2
+ COUNTIFS('Official Medal Table'!$H:$H,'Each Gender Events'!$A79,'Official Medal Table'!$C:$C,'Each Gender Events'!X$1,'Official Medal Table'!$E:$E,"Mixed")*'Medal values'!$B$3/2
+ COUNTIFS('Official Medal Table'!$I:$I,'Each Gender Events'!$A79,'Official Medal Table'!$C:$C,'Each Gender Events'!X$1,'Official Medal Table'!$E:$E,"Mixed")*'Medal values'!$B$3/2</f>
        <v>0</v>
      </c>
      <c r="Y79">
        <f>COUNTIFS('Official Medal Table'!$F:$F,'Each Gender Events'!$A79,'Official Medal Table'!$C:$C,'Each Gender Events'!Y$1,'Official Medal Table'!$E:$E,'Each Gender Events'!Y$2)*'Medal values'!$B$1
+ COUNTIFS('Official Medal Table'!$G:$G,'Each Gender Events'!$A79,'Official Medal Table'!$C:$C,'Each Gender Events'!Y$1,'Official Medal Table'!$E:$E,'Each Gender Events'!Y$2)*'Medal values'!$B$2
+ COUNTIFS('Official Medal Table'!$H:$H,'Each Gender Events'!$A79,'Official Medal Table'!$C:$C,'Each Gender Events'!Y$1,'Official Medal Table'!$E:$E,'Each Gender Events'!Y$2)*'Medal values'!$B$3
+ COUNTIFS('Official Medal Table'!$I:$I,'Each Gender Events'!$A79,'Official Medal Table'!$C:$C,'Each Gender Events'!Y$1,'Official Medal Table'!$E:$E,'Each Gender Events'!Y$2)*'Medal values'!$B$3
+ COUNTIFS('Official Medal Table'!$F:$F,'Each Gender Events'!$A79,'Official Medal Table'!$C:$C,'Each Gender Events'!Y$1,'Official Medal Table'!$E:$E,"Mixed")*'Medal values'!$B$1/2
+ COUNTIFS('Official Medal Table'!$G:$G,'Each Gender Events'!$A79,'Official Medal Table'!$C:$C,'Each Gender Events'!Y$1,'Official Medal Table'!$E:$E,"Mixed")*'Medal values'!$B$2/2
+ COUNTIFS('Official Medal Table'!$H:$H,'Each Gender Events'!$A79,'Official Medal Table'!$C:$C,'Each Gender Events'!Y$1,'Official Medal Table'!$E:$E,"Mixed")*'Medal values'!$B$3/2
+ COUNTIFS('Official Medal Table'!$I:$I,'Each Gender Events'!$A79,'Official Medal Table'!$C:$C,'Each Gender Events'!Y$1,'Official Medal Table'!$E:$E,"Mixed")*'Medal values'!$B$3/2</f>
        <v>0</v>
      </c>
      <c r="Z79">
        <f>COUNTIFS('Official Medal Table'!$F:$F,'Each Gender Events'!$A79,'Official Medal Table'!$C:$C,'Each Gender Events'!Z$1,'Official Medal Table'!$E:$E,'Each Gender Events'!Z$2)*'Medal values'!$B$1
+ COUNTIFS('Official Medal Table'!$G:$G,'Each Gender Events'!$A79,'Official Medal Table'!$C:$C,'Each Gender Events'!Z$1,'Official Medal Table'!$E:$E,'Each Gender Events'!Z$2)*'Medal values'!$B$2
+ COUNTIFS('Official Medal Table'!$H:$H,'Each Gender Events'!$A79,'Official Medal Table'!$C:$C,'Each Gender Events'!Z$1,'Official Medal Table'!$E:$E,'Each Gender Events'!Z$2)*'Medal values'!$B$3
+ COUNTIFS('Official Medal Table'!$I:$I,'Each Gender Events'!$A79,'Official Medal Table'!$C:$C,'Each Gender Events'!Z$1,'Official Medal Table'!$E:$E,'Each Gender Events'!Z$2)*'Medal values'!$B$3
+ COUNTIFS('Official Medal Table'!$F:$F,'Each Gender Events'!$A79,'Official Medal Table'!$C:$C,'Each Gender Events'!Z$1,'Official Medal Table'!$E:$E,"Mixed")*'Medal values'!$B$1/2
+ COUNTIFS('Official Medal Table'!$G:$G,'Each Gender Events'!$A79,'Official Medal Table'!$C:$C,'Each Gender Events'!Z$1,'Official Medal Table'!$E:$E,"Mixed")*'Medal values'!$B$2/2
+ COUNTIFS('Official Medal Table'!$H:$H,'Each Gender Events'!$A79,'Official Medal Table'!$C:$C,'Each Gender Events'!Z$1,'Official Medal Table'!$E:$E,"Mixed")*'Medal values'!$B$3/2
+ COUNTIFS('Official Medal Table'!$I:$I,'Each Gender Events'!$A79,'Official Medal Table'!$C:$C,'Each Gender Events'!Z$1,'Official Medal Table'!$E:$E,"Mixed")*'Medal values'!$B$3/2</f>
        <v>0</v>
      </c>
      <c r="AA79">
        <f>COUNTIFS('Official Medal Table'!$F:$F,'Each Gender Events'!$A79,'Official Medal Table'!$C:$C,'Each Gender Events'!AA$1,'Official Medal Table'!$E:$E,'Each Gender Events'!AA$2)*'Medal values'!$B$1
+ COUNTIFS('Official Medal Table'!$G:$G,'Each Gender Events'!$A79,'Official Medal Table'!$C:$C,'Each Gender Events'!AA$1,'Official Medal Table'!$E:$E,'Each Gender Events'!AA$2)*'Medal values'!$B$2
+ COUNTIFS('Official Medal Table'!$H:$H,'Each Gender Events'!$A79,'Official Medal Table'!$C:$C,'Each Gender Events'!AA$1,'Official Medal Table'!$E:$E,'Each Gender Events'!AA$2)*'Medal values'!$B$3
+ COUNTIFS('Official Medal Table'!$I:$I,'Each Gender Events'!$A79,'Official Medal Table'!$C:$C,'Each Gender Events'!AA$1,'Official Medal Table'!$E:$E,'Each Gender Events'!AA$2)*'Medal values'!$B$3
+ COUNTIFS('Official Medal Table'!$F:$F,'Each Gender Events'!$A79,'Official Medal Table'!$C:$C,'Each Gender Events'!AA$1,'Official Medal Table'!$E:$E,"Mixed")*'Medal values'!$B$1/2
+ COUNTIFS('Official Medal Table'!$G:$G,'Each Gender Events'!$A79,'Official Medal Table'!$C:$C,'Each Gender Events'!AA$1,'Official Medal Table'!$E:$E,"Mixed")*'Medal values'!$B$2/2
+ COUNTIFS('Official Medal Table'!$H:$H,'Each Gender Events'!$A79,'Official Medal Table'!$C:$C,'Each Gender Events'!AA$1,'Official Medal Table'!$E:$E,"Mixed")*'Medal values'!$B$3/2
+ COUNTIFS('Official Medal Table'!$I:$I,'Each Gender Events'!$A79,'Official Medal Table'!$C:$C,'Each Gender Events'!AA$1,'Official Medal Table'!$E:$E,"Mixed")*'Medal values'!$B$3/2</f>
        <v>0</v>
      </c>
      <c r="AB79">
        <f>COUNTIFS('Official Medal Table'!$F:$F,'Each Gender Events'!$A79,'Official Medal Table'!$C:$C,'Each Gender Events'!AB$1,'Official Medal Table'!$E:$E,'Each Gender Events'!AB$2)*'Medal values'!$B$1
+ COUNTIFS('Official Medal Table'!$G:$G,'Each Gender Events'!$A79,'Official Medal Table'!$C:$C,'Each Gender Events'!AB$1,'Official Medal Table'!$E:$E,'Each Gender Events'!AB$2)*'Medal values'!$B$2
+ COUNTIFS('Official Medal Table'!$H:$H,'Each Gender Events'!$A79,'Official Medal Table'!$C:$C,'Each Gender Events'!AB$1,'Official Medal Table'!$E:$E,'Each Gender Events'!AB$2)*'Medal values'!$B$3
+ COUNTIFS('Official Medal Table'!$I:$I,'Each Gender Events'!$A79,'Official Medal Table'!$C:$C,'Each Gender Events'!AB$1,'Official Medal Table'!$E:$E,'Each Gender Events'!AB$2)*'Medal values'!$B$3
+ COUNTIFS('Official Medal Table'!$F:$F,'Each Gender Events'!$A79,'Official Medal Table'!$C:$C,'Each Gender Events'!AB$1,'Official Medal Table'!$E:$E,"Mixed")*'Medal values'!$B$1/2
+ COUNTIFS('Official Medal Table'!$G:$G,'Each Gender Events'!$A79,'Official Medal Table'!$C:$C,'Each Gender Events'!AB$1,'Official Medal Table'!$E:$E,"Mixed")*'Medal values'!$B$2/2
+ COUNTIFS('Official Medal Table'!$H:$H,'Each Gender Events'!$A79,'Official Medal Table'!$C:$C,'Each Gender Events'!AB$1,'Official Medal Table'!$E:$E,"Mixed")*'Medal values'!$B$3/2
+ COUNTIFS('Official Medal Table'!$I:$I,'Each Gender Events'!$A79,'Official Medal Table'!$C:$C,'Each Gender Events'!AB$1,'Official Medal Table'!$E:$E,"Mixed")*'Medal values'!$B$3/2</f>
        <v>0</v>
      </c>
      <c r="AC79">
        <f>COUNTIFS('Official Medal Table'!$F:$F,'Each Gender Events'!$A79,'Official Medal Table'!$C:$C,'Each Gender Events'!AC$1,'Official Medal Table'!$E:$E,'Each Gender Events'!AC$2)*'Medal values'!$B$1
+ COUNTIFS('Official Medal Table'!$G:$G,'Each Gender Events'!$A79,'Official Medal Table'!$C:$C,'Each Gender Events'!AC$1,'Official Medal Table'!$E:$E,'Each Gender Events'!AC$2)*'Medal values'!$B$2
+ COUNTIFS('Official Medal Table'!$H:$H,'Each Gender Events'!$A79,'Official Medal Table'!$C:$C,'Each Gender Events'!AC$1,'Official Medal Table'!$E:$E,'Each Gender Events'!AC$2)*'Medal values'!$B$3
+ COUNTIFS('Official Medal Table'!$I:$I,'Each Gender Events'!$A79,'Official Medal Table'!$C:$C,'Each Gender Events'!AC$1,'Official Medal Table'!$E:$E,'Each Gender Events'!AC$2)*'Medal values'!$B$3
+ COUNTIFS('Official Medal Table'!$F:$F,'Each Gender Events'!$A79,'Official Medal Table'!$C:$C,'Each Gender Events'!AC$1,'Official Medal Table'!$E:$E,"Mixed")*'Medal values'!$B$1/2
+ COUNTIFS('Official Medal Table'!$G:$G,'Each Gender Events'!$A79,'Official Medal Table'!$C:$C,'Each Gender Events'!AC$1,'Official Medal Table'!$E:$E,"Mixed")*'Medal values'!$B$2/2
+ COUNTIFS('Official Medal Table'!$H:$H,'Each Gender Events'!$A79,'Official Medal Table'!$C:$C,'Each Gender Events'!AC$1,'Official Medal Table'!$E:$E,"Mixed")*'Medal values'!$B$3/2
+ COUNTIFS('Official Medal Table'!$I:$I,'Each Gender Events'!$A79,'Official Medal Table'!$C:$C,'Each Gender Events'!AC$1,'Official Medal Table'!$E:$E,"Mixed")*'Medal values'!$B$3/2</f>
        <v>0</v>
      </c>
      <c r="AD79">
        <f>COUNTIFS('Official Medal Table'!$F:$F,'Each Gender Events'!$A79,'Official Medal Table'!$C:$C,'Each Gender Events'!AD$1,'Official Medal Table'!$E:$E,'Each Gender Events'!AD$2)*'Medal values'!$B$1
+ COUNTIFS('Official Medal Table'!$G:$G,'Each Gender Events'!$A79,'Official Medal Table'!$C:$C,'Each Gender Events'!AD$1,'Official Medal Table'!$E:$E,'Each Gender Events'!AD$2)*'Medal values'!$B$2
+ COUNTIFS('Official Medal Table'!$H:$H,'Each Gender Events'!$A79,'Official Medal Table'!$C:$C,'Each Gender Events'!AD$1,'Official Medal Table'!$E:$E,'Each Gender Events'!AD$2)*'Medal values'!$B$3
+ COUNTIFS('Official Medal Table'!$I:$I,'Each Gender Events'!$A79,'Official Medal Table'!$C:$C,'Each Gender Events'!AD$1,'Official Medal Table'!$E:$E,'Each Gender Events'!AD$2)*'Medal values'!$B$3
+ COUNTIFS('Official Medal Table'!$F:$F,'Each Gender Events'!$A79,'Official Medal Table'!$C:$C,'Each Gender Events'!AD$1,'Official Medal Table'!$E:$E,"Mixed")*'Medal values'!$B$1/2
+ COUNTIFS('Official Medal Table'!$G:$G,'Each Gender Events'!$A79,'Official Medal Table'!$C:$C,'Each Gender Events'!AD$1,'Official Medal Table'!$E:$E,"Mixed")*'Medal values'!$B$2/2
+ COUNTIFS('Official Medal Table'!$H:$H,'Each Gender Events'!$A79,'Official Medal Table'!$C:$C,'Each Gender Events'!AD$1,'Official Medal Table'!$E:$E,"Mixed")*'Medal values'!$B$3/2
+ COUNTIFS('Official Medal Table'!$I:$I,'Each Gender Events'!$A79,'Official Medal Table'!$C:$C,'Each Gender Events'!AD$1,'Official Medal Table'!$E:$E,"Mixed")*'Medal values'!$B$3/2</f>
        <v>0</v>
      </c>
      <c r="AE79">
        <f>COUNTIFS('Official Medal Table'!$F:$F,'Each Gender Events'!$A79,'Official Medal Table'!$C:$C,'Each Gender Events'!AE$1,'Official Medal Table'!$E:$E,'Each Gender Events'!AE$2)*'Medal values'!$B$1
+ COUNTIFS('Official Medal Table'!$G:$G,'Each Gender Events'!$A79,'Official Medal Table'!$C:$C,'Each Gender Events'!AE$1,'Official Medal Table'!$E:$E,'Each Gender Events'!AE$2)*'Medal values'!$B$2
+ COUNTIFS('Official Medal Table'!$H:$H,'Each Gender Events'!$A79,'Official Medal Table'!$C:$C,'Each Gender Events'!AE$1,'Official Medal Table'!$E:$E,'Each Gender Events'!AE$2)*'Medal values'!$B$3
+ COUNTIFS('Official Medal Table'!$I:$I,'Each Gender Events'!$A79,'Official Medal Table'!$C:$C,'Each Gender Events'!AE$1,'Official Medal Table'!$E:$E,'Each Gender Events'!AE$2)*'Medal values'!$B$3
+ COUNTIFS('Official Medal Table'!$F:$F,'Each Gender Events'!$A79,'Official Medal Table'!$C:$C,'Each Gender Events'!AE$1,'Official Medal Table'!$E:$E,"Mixed")*'Medal values'!$B$1/2
+ COUNTIFS('Official Medal Table'!$G:$G,'Each Gender Events'!$A79,'Official Medal Table'!$C:$C,'Each Gender Events'!AE$1,'Official Medal Table'!$E:$E,"Mixed")*'Medal values'!$B$2/2
+ COUNTIFS('Official Medal Table'!$H:$H,'Each Gender Events'!$A79,'Official Medal Table'!$C:$C,'Each Gender Events'!AE$1,'Official Medal Table'!$E:$E,"Mixed")*'Medal values'!$B$3/2
+ COUNTIFS('Official Medal Table'!$I:$I,'Each Gender Events'!$A79,'Official Medal Table'!$C:$C,'Each Gender Events'!AE$1,'Official Medal Table'!$E:$E,"Mixed")*'Medal values'!$B$3/2</f>
        <v>0</v>
      </c>
      <c r="AF79">
        <f>COUNTIFS('Official Medal Table'!$F:$F,'Each Gender Events'!$A79,'Official Medal Table'!$C:$C,'Each Gender Events'!AF$1,'Official Medal Table'!$E:$E,'Each Gender Events'!AF$2)*'Medal values'!$B$1
+ COUNTIFS('Official Medal Table'!$G:$G,'Each Gender Events'!$A79,'Official Medal Table'!$C:$C,'Each Gender Events'!AF$1,'Official Medal Table'!$E:$E,'Each Gender Events'!AF$2)*'Medal values'!$B$2
+ COUNTIFS('Official Medal Table'!$H:$H,'Each Gender Events'!$A79,'Official Medal Table'!$C:$C,'Each Gender Events'!AF$1,'Official Medal Table'!$E:$E,'Each Gender Events'!AF$2)*'Medal values'!$B$3
+ COUNTIFS('Official Medal Table'!$I:$I,'Each Gender Events'!$A79,'Official Medal Table'!$C:$C,'Each Gender Events'!AF$1,'Official Medal Table'!$E:$E,'Each Gender Events'!AF$2)*'Medal values'!$B$3
+ COUNTIFS('Official Medal Table'!$F:$F,'Each Gender Events'!$A79,'Official Medal Table'!$C:$C,'Each Gender Events'!AF$1,'Official Medal Table'!$E:$E,"Mixed")*'Medal values'!$B$1/2
+ COUNTIFS('Official Medal Table'!$G:$G,'Each Gender Events'!$A79,'Official Medal Table'!$C:$C,'Each Gender Events'!AF$1,'Official Medal Table'!$E:$E,"Mixed")*'Medal values'!$B$2/2
+ COUNTIFS('Official Medal Table'!$H:$H,'Each Gender Events'!$A79,'Official Medal Table'!$C:$C,'Each Gender Events'!AF$1,'Official Medal Table'!$E:$E,"Mixed")*'Medal values'!$B$3/2
+ COUNTIFS('Official Medal Table'!$I:$I,'Each Gender Events'!$A79,'Official Medal Table'!$C:$C,'Each Gender Events'!AF$1,'Official Medal Table'!$E:$E,"Mixed")*'Medal values'!$B$3/2</f>
        <v>0</v>
      </c>
      <c r="AG79">
        <f>COUNTIFS('Official Medal Table'!$F:$F,'Each Gender Events'!$A79,'Official Medal Table'!$C:$C,'Each Gender Events'!AG$1,'Official Medal Table'!$E:$E,'Each Gender Events'!AG$2)*'Medal values'!$B$1
+ COUNTIFS('Official Medal Table'!$G:$G,'Each Gender Events'!$A79,'Official Medal Table'!$C:$C,'Each Gender Events'!AG$1,'Official Medal Table'!$E:$E,'Each Gender Events'!AG$2)*'Medal values'!$B$2
+ COUNTIFS('Official Medal Table'!$H:$H,'Each Gender Events'!$A79,'Official Medal Table'!$C:$C,'Each Gender Events'!AG$1,'Official Medal Table'!$E:$E,'Each Gender Events'!AG$2)*'Medal values'!$B$3
+ COUNTIFS('Official Medal Table'!$I:$I,'Each Gender Events'!$A79,'Official Medal Table'!$C:$C,'Each Gender Events'!AG$1,'Official Medal Table'!$E:$E,'Each Gender Events'!AG$2)*'Medal values'!$B$3
+ COUNTIFS('Official Medal Table'!$F:$F,'Each Gender Events'!$A79,'Official Medal Table'!$C:$C,'Each Gender Events'!AG$1,'Official Medal Table'!$E:$E,"Mixed")*'Medal values'!$B$1/2
+ COUNTIFS('Official Medal Table'!$G:$G,'Each Gender Events'!$A79,'Official Medal Table'!$C:$C,'Each Gender Events'!AG$1,'Official Medal Table'!$E:$E,"Mixed")*'Medal values'!$B$2/2
+ COUNTIFS('Official Medal Table'!$H:$H,'Each Gender Events'!$A79,'Official Medal Table'!$C:$C,'Each Gender Events'!AG$1,'Official Medal Table'!$E:$E,"Mixed")*'Medal values'!$B$3/2
+ COUNTIFS('Official Medal Table'!$I:$I,'Each Gender Events'!$A79,'Official Medal Table'!$C:$C,'Each Gender Events'!AG$1,'Official Medal Table'!$E:$E,"Mixed")*'Medal values'!$B$3/2</f>
        <v>0</v>
      </c>
      <c r="AH79">
        <f>COUNTIFS('Official Medal Table'!$F:$F,'Each Gender Events'!$A79,'Official Medal Table'!$C:$C,'Each Gender Events'!AH$1,'Official Medal Table'!$E:$E,'Each Gender Events'!AH$2)*'Medal values'!$B$1
+ COUNTIFS('Official Medal Table'!$G:$G,'Each Gender Events'!$A79,'Official Medal Table'!$C:$C,'Each Gender Events'!AH$1,'Official Medal Table'!$E:$E,'Each Gender Events'!AH$2)*'Medal values'!$B$2
+ COUNTIFS('Official Medal Table'!$H:$H,'Each Gender Events'!$A79,'Official Medal Table'!$C:$C,'Each Gender Events'!AH$1,'Official Medal Table'!$E:$E,'Each Gender Events'!AH$2)*'Medal values'!$B$3
+ COUNTIFS('Official Medal Table'!$I:$I,'Each Gender Events'!$A79,'Official Medal Table'!$C:$C,'Each Gender Events'!AH$1,'Official Medal Table'!$E:$E,'Each Gender Events'!AH$2)*'Medal values'!$B$3
+ COUNTIFS('Official Medal Table'!$F:$F,'Each Gender Events'!$A79,'Official Medal Table'!$C:$C,'Each Gender Events'!AH$1,'Official Medal Table'!$E:$E,"Mixed")*'Medal values'!$B$1/2
+ COUNTIFS('Official Medal Table'!$G:$G,'Each Gender Events'!$A79,'Official Medal Table'!$C:$C,'Each Gender Events'!AH$1,'Official Medal Table'!$E:$E,"Mixed")*'Medal values'!$B$2/2
+ COUNTIFS('Official Medal Table'!$H:$H,'Each Gender Events'!$A79,'Official Medal Table'!$C:$C,'Each Gender Events'!AH$1,'Official Medal Table'!$E:$E,"Mixed")*'Medal values'!$B$3/2
+ COUNTIFS('Official Medal Table'!$I:$I,'Each Gender Events'!$A79,'Official Medal Table'!$C:$C,'Each Gender Events'!AH$1,'Official Medal Table'!$E:$E,"Mixed")*'Medal values'!$B$3/2</f>
        <v>0</v>
      </c>
      <c r="AI79">
        <f>COUNTIFS('Official Medal Table'!$F:$F,'Each Gender Events'!$A79,'Official Medal Table'!$C:$C,'Each Gender Events'!AI$1,'Official Medal Table'!$E:$E,'Each Gender Events'!AI$2)*'Medal values'!$B$1
+ COUNTIFS('Official Medal Table'!$G:$G,'Each Gender Events'!$A79,'Official Medal Table'!$C:$C,'Each Gender Events'!AI$1,'Official Medal Table'!$E:$E,'Each Gender Events'!AI$2)*'Medal values'!$B$2
+ COUNTIFS('Official Medal Table'!$H:$H,'Each Gender Events'!$A79,'Official Medal Table'!$C:$C,'Each Gender Events'!AI$1,'Official Medal Table'!$E:$E,'Each Gender Events'!AI$2)*'Medal values'!$B$3
+ COUNTIFS('Official Medal Table'!$I:$I,'Each Gender Events'!$A79,'Official Medal Table'!$C:$C,'Each Gender Events'!AI$1,'Official Medal Table'!$E:$E,'Each Gender Events'!AI$2)*'Medal values'!$B$3
+ COUNTIFS('Official Medal Table'!$F:$F,'Each Gender Events'!$A79,'Official Medal Table'!$C:$C,'Each Gender Events'!AI$1,'Official Medal Table'!$E:$E,"Mixed")*'Medal values'!$B$1/2
+ COUNTIFS('Official Medal Table'!$G:$G,'Each Gender Events'!$A79,'Official Medal Table'!$C:$C,'Each Gender Events'!AI$1,'Official Medal Table'!$E:$E,"Mixed")*'Medal values'!$B$2/2
+ COUNTIFS('Official Medal Table'!$H:$H,'Each Gender Events'!$A79,'Official Medal Table'!$C:$C,'Each Gender Events'!AI$1,'Official Medal Table'!$E:$E,"Mixed")*'Medal values'!$B$3/2
+ COUNTIFS('Official Medal Table'!$I:$I,'Each Gender Events'!$A79,'Official Medal Table'!$C:$C,'Each Gender Events'!AI$1,'Official Medal Table'!$E:$E,"Mixed")*'Medal values'!$B$3/2</f>
        <v>0</v>
      </c>
      <c r="AJ79">
        <f>COUNTIFS('Official Medal Table'!$F:$F,'Each Gender Events'!$A79,'Official Medal Table'!$C:$C,'Each Gender Events'!AJ$1,'Official Medal Table'!$E:$E,'Each Gender Events'!AJ$2)*'Medal values'!$B$1
+ COUNTIFS('Official Medal Table'!$G:$G,'Each Gender Events'!$A79,'Official Medal Table'!$C:$C,'Each Gender Events'!AJ$1,'Official Medal Table'!$E:$E,'Each Gender Events'!AJ$2)*'Medal values'!$B$2
+ COUNTIFS('Official Medal Table'!$H:$H,'Each Gender Events'!$A79,'Official Medal Table'!$C:$C,'Each Gender Events'!AJ$1,'Official Medal Table'!$E:$E,'Each Gender Events'!AJ$2)*'Medal values'!$B$3
+ COUNTIFS('Official Medal Table'!$I:$I,'Each Gender Events'!$A79,'Official Medal Table'!$C:$C,'Each Gender Events'!AJ$1,'Official Medal Table'!$E:$E,'Each Gender Events'!AJ$2)*'Medal values'!$B$3
+ COUNTIFS('Official Medal Table'!$F:$F,'Each Gender Events'!$A79,'Official Medal Table'!$C:$C,'Each Gender Events'!AJ$1,'Official Medal Table'!$E:$E,"Mixed")*'Medal values'!$B$1/2
+ COUNTIFS('Official Medal Table'!$G:$G,'Each Gender Events'!$A79,'Official Medal Table'!$C:$C,'Each Gender Events'!AJ$1,'Official Medal Table'!$E:$E,"Mixed")*'Medal values'!$B$2/2
+ COUNTIFS('Official Medal Table'!$H:$H,'Each Gender Events'!$A79,'Official Medal Table'!$C:$C,'Each Gender Events'!AJ$1,'Official Medal Table'!$E:$E,"Mixed")*'Medal values'!$B$3/2
+ COUNTIFS('Official Medal Table'!$I:$I,'Each Gender Events'!$A79,'Official Medal Table'!$C:$C,'Each Gender Events'!AJ$1,'Official Medal Table'!$E:$E,"Mixed")*'Medal values'!$B$3/2</f>
        <v>0</v>
      </c>
      <c r="AK79">
        <f>COUNTIFS('Official Medal Table'!$F:$F,'Each Gender Events'!$A79,'Official Medal Table'!$C:$C,'Each Gender Events'!AK$1,'Official Medal Table'!$E:$E,'Each Gender Events'!AK$2)*'Medal values'!$B$1
+ COUNTIFS('Official Medal Table'!$G:$G,'Each Gender Events'!$A79,'Official Medal Table'!$C:$C,'Each Gender Events'!AK$1,'Official Medal Table'!$E:$E,'Each Gender Events'!AK$2)*'Medal values'!$B$2
+ COUNTIFS('Official Medal Table'!$H:$H,'Each Gender Events'!$A79,'Official Medal Table'!$C:$C,'Each Gender Events'!AK$1,'Official Medal Table'!$E:$E,'Each Gender Events'!AK$2)*'Medal values'!$B$3
+ COUNTIFS('Official Medal Table'!$I:$I,'Each Gender Events'!$A79,'Official Medal Table'!$C:$C,'Each Gender Events'!AK$1,'Official Medal Table'!$E:$E,'Each Gender Events'!AK$2)*'Medal values'!$B$3
+ COUNTIFS('Official Medal Table'!$F:$F,'Each Gender Events'!$A79,'Official Medal Table'!$C:$C,'Each Gender Events'!AK$1,'Official Medal Table'!$E:$E,"Mixed")*'Medal values'!$B$1/2
+ COUNTIFS('Official Medal Table'!$G:$G,'Each Gender Events'!$A79,'Official Medal Table'!$C:$C,'Each Gender Events'!AK$1,'Official Medal Table'!$E:$E,"Mixed")*'Medal values'!$B$2/2
+ COUNTIFS('Official Medal Table'!$H:$H,'Each Gender Events'!$A79,'Official Medal Table'!$C:$C,'Each Gender Events'!AK$1,'Official Medal Table'!$E:$E,"Mixed")*'Medal values'!$B$3/2
+ COUNTIFS('Official Medal Table'!$I:$I,'Each Gender Events'!$A79,'Official Medal Table'!$C:$C,'Each Gender Events'!AK$1,'Official Medal Table'!$E:$E,"Mixed")*'Medal values'!$B$3/2</f>
        <v>0</v>
      </c>
      <c r="AL79">
        <f>COUNTIFS('Official Medal Table'!$F:$F,'Each Gender Events'!$A79,'Official Medal Table'!$C:$C,'Each Gender Events'!AL$1,'Official Medal Table'!$E:$E,'Each Gender Events'!AL$2)*'Medal values'!$B$1
+ COUNTIFS('Official Medal Table'!$G:$G,'Each Gender Events'!$A79,'Official Medal Table'!$C:$C,'Each Gender Events'!AL$1,'Official Medal Table'!$E:$E,'Each Gender Events'!AL$2)*'Medal values'!$B$2
+ COUNTIFS('Official Medal Table'!$H:$H,'Each Gender Events'!$A79,'Official Medal Table'!$C:$C,'Each Gender Events'!AL$1,'Official Medal Table'!$E:$E,'Each Gender Events'!AL$2)*'Medal values'!$B$3
+ COUNTIFS('Official Medal Table'!$I:$I,'Each Gender Events'!$A79,'Official Medal Table'!$C:$C,'Each Gender Events'!AL$1,'Official Medal Table'!$E:$E,'Each Gender Events'!AL$2)*'Medal values'!$B$3
+ COUNTIFS('Official Medal Table'!$F:$F,'Each Gender Events'!$A79,'Official Medal Table'!$C:$C,'Each Gender Events'!AL$1,'Official Medal Table'!$E:$E,"Mixed")*'Medal values'!$B$1/2
+ COUNTIFS('Official Medal Table'!$G:$G,'Each Gender Events'!$A79,'Official Medal Table'!$C:$C,'Each Gender Events'!AL$1,'Official Medal Table'!$E:$E,"Mixed")*'Medal values'!$B$2/2
+ COUNTIFS('Official Medal Table'!$H:$H,'Each Gender Events'!$A79,'Official Medal Table'!$C:$C,'Each Gender Events'!AL$1,'Official Medal Table'!$E:$E,"Mixed")*'Medal values'!$B$3/2
+ COUNTIFS('Official Medal Table'!$I:$I,'Each Gender Events'!$A79,'Official Medal Table'!$C:$C,'Each Gender Events'!AL$1,'Official Medal Table'!$E:$E,"Mixed")*'Medal values'!$B$3/2</f>
        <v>0</v>
      </c>
      <c r="AM79">
        <f>COUNTIFS('Official Medal Table'!$F:$F,'Each Gender Events'!$A79,'Official Medal Table'!$C:$C,'Each Gender Events'!AM$1,'Official Medal Table'!$E:$E,'Each Gender Events'!AM$2)*'Medal values'!$B$1
+ COUNTIFS('Official Medal Table'!$G:$G,'Each Gender Events'!$A79,'Official Medal Table'!$C:$C,'Each Gender Events'!AM$1,'Official Medal Table'!$E:$E,'Each Gender Events'!AM$2)*'Medal values'!$B$2
+ COUNTIFS('Official Medal Table'!$H:$H,'Each Gender Events'!$A79,'Official Medal Table'!$C:$C,'Each Gender Events'!AM$1,'Official Medal Table'!$E:$E,'Each Gender Events'!AM$2)*'Medal values'!$B$3
+ COUNTIFS('Official Medal Table'!$I:$I,'Each Gender Events'!$A79,'Official Medal Table'!$C:$C,'Each Gender Events'!AM$1,'Official Medal Table'!$E:$E,'Each Gender Events'!AM$2)*'Medal values'!$B$3
+ COUNTIFS('Official Medal Table'!$F:$F,'Each Gender Events'!$A79,'Official Medal Table'!$C:$C,'Each Gender Events'!AM$1,'Official Medal Table'!$E:$E,"Mixed")*'Medal values'!$B$1/2
+ COUNTIFS('Official Medal Table'!$G:$G,'Each Gender Events'!$A79,'Official Medal Table'!$C:$C,'Each Gender Events'!AM$1,'Official Medal Table'!$E:$E,"Mixed")*'Medal values'!$B$2/2
+ COUNTIFS('Official Medal Table'!$H:$H,'Each Gender Events'!$A79,'Official Medal Table'!$C:$C,'Each Gender Events'!AM$1,'Official Medal Table'!$E:$E,"Mixed")*'Medal values'!$B$3/2
+ COUNTIFS('Official Medal Table'!$I:$I,'Each Gender Events'!$A79,'Official Medal Table'!$C:$C,'Each Gender Events'!AM$1,'Official Medal Table'!$E:$E,"Mixed")*'Medal values'!$B$3/2</f>
        <v>0</v>
      </c>
      <c r="AN79">
        <f>COUNTIFS('Official Medal Table'!$F:$F,'Each Gender Events'!$A79,'Official Medal Table'!$C:$C,'Each Gender Events'!AN$1,'Official Medal Table'!$E:$E,'Each Gender Events'!AN$2)*'Medal values'!$B$1
+ COUNTIFS('Official Medal Table'!$G:$G,'Each Gender Events'!$A79,'Official Medal Table'!$C:$C,'Each Gender Events'!AN$1,'Official Medal Table'!$E:$E,'Each Gender Events'!AN$2)*'Medal values'!$B$2
+ COUNTIFS('Official Medal Table'!$H:$H,'Each Gender Events'!$A79,'Official Medal Table'!$C:$C,'Each Gender Events'!AN$1,'Official Medal Table'!$E:$E,'Each Gender Events'!AN$2)*'Medal values'!$B$3
+ COUNTIFS('Official Medal Table'!$I:$I,'Each Gender Events'!$A79,'Official Medal Table'!$C:$C,'Each Gender Events'!AN$1,'Official Medal Table'!$E:$E,'Each Gender Events'!AN$2)*'Medal values'!$B$3
+ COUNTIFS('Official Medal Table'!$F:$F,'Each Gender Events'!$A79,'Official Medal Table'!$C:$C,'Each Gender Events'!AN$1,'Official Medal Table'!$E:$E,"Mixed")*'Medal values'!$B$1/2
+ COUNTIFS('Official Medal Table'!$G:$G,'Each Gender Events'!$A79,'Official Medal Table'!$C:$C,'Each Gender Events'!AN$1,'Official Medal Table'!$E:$E,"Mixed")*'Medal values'!$B$2/2
+ COUNTIFS('Official Medal Table'!$H:$H,'Each Gender Events'!$A79,'Official Medal Table'!$C:$C,'Each Gender Events'!AN$1,'Official Medal Table'!$E:$E,"Mixed")*'Medal values'!$B$3/2
+ COUNTIFS('Official Medal Table'!$I:$I,'Each Gender Events'!$A79,'Official Medal Table'!$C:$C,'Each Gender Events'!AN$1,'Official Medal Table'!$E:$E,"Mixed")*'Medal values'!$B$3/2</f>
        <v>0</v>
      </c>
      <c r="AO79">
        <f>COUNTIFS('Official Medal Table'!$F:$F,'Each Gender Events'!$A79,'Official Medal Table'!$C:$C,'Each Gender Events'!AO$1,'Official Medal Table'!$E:$E,'Each Gender Events'!AO$2)*'Medal values'!$B$1
+ COUNTIFS('Official Medal Table'!$G:$G,'Each Gender Events'!$A79,'Official Medal Table'!$C:$C,'Each Gender Events'!AO$1,'Official Medal Table'!$E:$E,'Each Gender Events'!AO$2)*'Medal values'!$B$2
+ COUNTIFS('Official Medal Table'!$H:$H,'Each Gender Events'!$A79,'Official Medal Table'!$C:$C,'Each Gender Events'!AO$1,'Official Medal Table'!$E:$E,'Each Gender Events'!AO$2)*'Medal values'!$B$3
+ COUNTIFS('Official Medal Table'!$I:$I,'Each Gender Events'!$A79,'Official Medal Table'!$C:$C,'Each Gender Events'!AO$1,'Official Medal Table'!$E:$E,'Each Gender Events'!AO$2)*'Medal values'!$B$3
+ COUNTIFS('Official Medal Table'!$F:$F,'Each Gender Events'!$A79,'Official Medal Table'!$C:$C,'Each Gender Events'!AO$1,'Official Medal Table'!$E:$E,"Mixed")*'Medal values'!$B$1/2
+ COUNTIFS('Official Medal Table'!$G:$G,'Each Gender Events'!$A79,'Official Medal Table'!$C:$C,'Each Gender Events'!AO$1,'Official Medal Table'!$E:$E,"Mixed")*'Medal values'!$B$2/2
+ COUNTIFS('Official Medal Table'!$H:$H,'Each Gender Events'!$A79,'Official Medal Table'!$C:$C,'Each Gender Events'!AO$1,'Official Medal Table'!$E:$E,"Mixed")*'Medal values'!$B$3/2
+ COUNTIFS('Official Medal Table'!$I:$I,'Each Gender Events'!$A79,'Official Medal Table'!$C:$C,'Each Gender Events'!AO$1,'Official Medal Table'!$E:$E,"Mixed")*'Medal values'!$B$3/2</f>
        <v>0</v>
      </c>
      <c r="AP79">
        <f>COUNTIFS('Official Medal Table'!$F:$F,'Each Gender Events'!$A79,'Official Medal Table'!$C:$C,'Each Gender Events'!AP$1,'Official Medal Table'!$E:$E,'Each Gender Events'!AP$2)*'Medal values'!$B$1
+ COUNTIFS('Official Medal Table'!$G:$G,'Each Gender Events'!$A79,'Official Medal Table'!$C:$C,'Each Gender Events'!AP$1,'Official Medal Table'!$E:$E,'Each Gender Events'!AP$2)*'Medal values'!$B$2
+ COUNTIFS('Official Medal Table'!$H:$H,'Each Gender Events'!$A79,'Official Medal Table'!$C:$C,'Each Gender Events'!AP$1,'Official Medal Table'!$E:$E,'Each Gender Events'!AP$2)*'Medal values'!$B$3
+ COUNTIFS('Official Medal Table'!$I:$I,'Each Gender Events'!$A79,'Official Medal Table'!$C:$C,'Each Gender Events'!AP$1,'Official Medal Table'!$E:$E,'Each Gender Events'!AP$2)*'Medal values'!$B$3
+ COUNTIFS('Official Medal Table'!$F:$F,'Each Gender Events'!$A79,'Official Medal Table'!$C:$C,'Each Gender Events'!AP$1,'Official Medal Table'!$E:$E,"Mixed")*'Medal values'!$B$1/2
+ COUNTIFS('Official Medal Table'!$G:$G,'Each Gender Events'!$A79,'Official Medal Table'!$C:$C,'Each Gender Events'!AP$1,'Official Medal Table'!$E:$E,"Mixed")*'Medal values'!$B$2/2
+ COUNTIFS('Official Medal Table'!$H:$H,'Each Gender Events'!$A79,'Official Medal Table'!$C:$C,'Each Gender Events'!AP$1,'Official Medal Table'!$E:$E,"Mixed")*'Medal values'!$B$3/2
+ COUNTIFS('Official Medal Table'!$I:$I,'Each Gender Events'!$A79,'Official Medal Table'!$C:$C,'Each Gender Events'!AP$1,'Official Medal Table'!$E:$E,"Mixed")*'Medal values'!$B$3/2</f>
        <v>0</v>
      </c>
      <c r="AQ79">
        <f>COUNTIFS('Official Medal Table'!$F:$F,'Each Gender Events'!$A79,'Official Medal Table'!$C:$C,'Each Gender Events'!AQ$1,'Official Medal Table'!$E:$E,'Each Gender Events'!AQ$2)*'Medal values'!$B$1
+ COUNTIFS('Official Medal Table'!$G:$G,'Each Gender Events'!$A79,'Official Medal Table'!$C:$C,'Each Gender Events'!AQ$1,'Official Medal Table'!$E:$E,'Each Gender Events'!AQ$2)*'Medal values'!$B$2
+ COUNTIFS('Official Medal Table'!$H:$H,'Each Gender Events'!$A79,'Official Medal Table'!$C:$C,'Each Gender Events'!AQ$1,'Official Medal Table'!$E:$E,'Each Gender Events'!AQ$2)*'Medal values'!$B$3
+ COUNTIFS('Official Medal Table'!$I:$I,'Each Gender Events'!$A79,'Official Medal Table'!$C:$C,'Each Gender Events'!AQ$1,'Official Medal Table'!$E:$E,'Each Gender Events'!AQ$2)*'Medal values'!$B$3
+ COUNTIFS('Official Medal Table'!$F:$F,'Each Gender Events'!$A79,'Official Medal Table'!$C:$C,'Each Gender Events'!AQ$1,'Official Medal Table'!$E:$E,"Mixed")*'Medal values'!$B$1/2
+ COUNTIFS('Official Medal Table'!$G:$G,'Each Gender Events'!$A79,'Official Medal Table'!$C:$C,'Each Gender Events'!AQ$1,'Official Medal Table'!$E:$E,"Mixed")*'Medal values'!$B$2/2
+ COUNTIFS('Official Medal Table'!$H:$H,'Each Gender Events'!$A79,'Official Medal Table'!$C:$C,'Each Gender Events'!AQ$1,'Official Medal Table'!$E:$E,"Mixed")*'Medal values'!$B$3/2
+ COUNTIFS('Official Medal Table'!$I:$I,'Each Gender Events'!$A79,'Official Medal Table'!$C:$C,'Each Gender Events'!AQ$1,'Official Medal Table'!$E:$E,"Mixed")*'Medal values'!$B$3/2</f>
        <v>0</v>
      </c>
      <c r="AR79">
        <f>COUNTIFS('Official Medal Table'!$F:$F,'Each Gender Events'!$A79,'Official Medal Table'!$C:$C,'Each Gender Events'!AR$1,'Official Medal Table'!$E:$E,'Each Gender Events'!AR$2)*'Medal values'!$B$1
+ COUNTIFS('Official Medal Table'!$G:$G,'Each Gender Events'!$A79,'Official Medal Table'!$C:$C,'Each Gender Events'!AR$1,'Official Medal Table'!$E:$E,'Each Gender Events'!AR$2)*'Medal values'!$B$2
+ COUNTIFS('Official Medal Table'!$H:$H,'Each Gender Events'!$A79,'Official Medal Table'!$C:$C,'Each Gender Events'!AR$1,'Official Medal Table'!$E:$E,'Each Gender Events'!AR$2)*'Medal values'!$B$3
+ COUNTIFS('Official Medal Table'!$I:$I,'Each Gender Events'!$A79,'Official Medal Table'!$C:$C,'Each Gender Events'!AR$1,'Official Medal Table'!$E:$E,'Each Gender Events'!AR$2)*'Medal values'!$B$3
+ COUNTIFS('Official Medal Table'!$F:$F,'Each Gender Events'!$A79,'Official Medal Table'!$C:$C,'Each Gender Events'!AR$1,'Official Medal Table'!$E:$E,"Mixed")*'Medal values'!$B$1/2
+ COUNTIFS('Official Medal Table'!$G:$G,'Each Gender Events'!$A79,'Official Medal Table'!$C:$C,'Each Gender Events'!AR$1,'Official Medal Table'!$E:$E,"Mixed")*'Medal values'!$B$2/2
+ COUNTIFS('Official Medal Table'!$H:$H,'Each Gender Events'!$A79,'Official Medal Table'!$C:$C,'Each Gender Events'!AR$1,'Official Medal Table'!$E:$E,"Mixed")*'Medal values'!$B$3/2
+ COUNTIFS('Official Medal Table'!$I:$I,'Each Gender Events'!$A79,'Official Medal Table'!$C:$C,'Each Gender Events'!AR$1,'Official Medal Table'!$E:$E,"Mixed")*'Medal values'!$B$3/2</f>
        <v>0</v>
      </c>
      <c r="AS79">
        <f>COUNTIFS('Official Medal Table'!$F:$F,'Each Gender Events'!$A79,'Official Medal Table'!$C:$C,'Each Gender Events'!AS$1,'Official Medal Table'!$E:$E,'Each Gender Events'!AS$2)*'Medal values'!$B$1
+ COUNTIFS('Official Medal Table'!$G:$G,'Each Gender Events'!$A79,'Official Medal Table'!$C:$C,'Each Gender Events'!AS$1,'Official Medal Table'!$E:$E,'Each Gender Events'!AS$2)*'Medal values'!$B$2
+ COUNTIFS('Official Medal Table'!$H:$H,'Each Gender Events'!$A79,'Official Medal Table'!$C:$C,'Each Gender Events'!AS$1,'Official Medal Table'!$E:$E,'Each Gender Events'!AS$2)*'Medal values'!$B$3
+ COUNTIFS('Official Medal Table'!$I:$I,'Each Gender Events'!$A79,'Official Medal Table'!$C:$C,'Each Gender Events'!AS$1,'Official Medal Table'!$E:$E,'Each Gender Events'!AS$2)*'Medal values'!$B$3
+ COUNTIFS('Official Medal Table'!$F:$F,'Each Gender Events'!$A79,'Official Medal Table'!$C:$C,'Each Gender Events'!AS$1,'Official Medal Table'!$E:$E,"Mixed")*'Medal values'!$B$1/2
+ COUNTIFS('Official Medal Table'!$G:$G,'Each Gender Events'!$A79,'Official Medal Table'!$C:$C,'Each Gender Events'!AS$1,'Official Medal Table'!$E:$E,"Mixed")*'Medal values'!$B$2/2
+ COUNTIFS('Official Medal Table'!$H:$H,'Each Gender Events'!$A79,'Official Medal Table'!$C:$C,'Each Gender Events'!AS$1,'Official Medal Table'!$E:$E,"Mixed")*'Medal values'!$B$3/2
+ COUNTIFS('Official Medal Table'!$I:$I,'Each Gender Events'!$A79,'Official Medal Table'!$C:$C,'Each Gender Events'!AS$1,'Official Medal Table'!$E:$E,"Mixed")*'Medal values'!$B$3/2</f>
        <v>0</v>
      </c>
      <c r="AT79">
        <f>COUNTIFS('Official Medal Table'!$F:$F,'Each Gender Events'!$A79,'Official Medal Table'!$C:$C,'Each Gender Events'!AT$1,'Official Medal Table'!$E:$E,'Each Gender Events'!AT$2)*'Medal values'!$B$1
+ COUNTIFS('Official Medal Table'!$G:$G,'Each Gender Events'!$A79,'Official Medal Table'!$C:$C,'Each Gender Events'!AT$1,'Official Medal Table'!$E:$E,'Each Gender Events'!AT$2)*'Medal values'!$B$2
+ COUNTIFS('Official Medal Table'!$H:$H,'Each Gender Events'!$A79,'Official Medal Table'!$C:$C,'Each Gender Events'!AT$1,'Official Medal Table'!$E:$E,'Each Gender Events'!AT$2)*'Medal values'!$B$3
+ COUNTIFS('Official Medal Table'!$I:$I,'Each Gender Events'!$A79,'Official Medal Table'!$C:$C,'Each Gender Events'!AT$1,'Official Medal Table'!$E:$E,'Each Gender Events'!AT$2)*'Medal values'!$B$3
+ COUNTIFS('Official Medal Table'!$F:$F,'Each Gender Events'!$A79,'Official Medal Table'!$C:$C,'Each Gender Events'!AT$1,'Official Medal Table'!$E:$E,"Mixed")*'Medal values'!$B$1/2
+ COUNTIFS('Official Medal Table'!$G:$G,'Each Gender Events'!$A79,'Official Medal Table'!$C:$C,'Each Gender Events'!AT$1,'Official Medal Table'!$E:$E,"Mixed")*'Medal values'!$B$2/2
+ COUNTIFS('Official Medal Table'!$H:$H,'Each Gender Events'!$A79,'Official Medal Table'!$C:$C,'Each Gender Events'!AT$1,'Official Medal Table'!$E:$E,"Mixed")*'Medal values'!$B$3/2
+ COUNTIFS('Official Medal Table'!$I:$I,'Each Gender Events'!$A79,'Official Medal Table'!$C:$C,'Each Gender Events'!AT$1,'Official Medal Table'!$E:$E,"Mixed")*'Medal values'!$B$3/2</f>
        <v>0</v>
      </c>
      <c r="AU79">
        <f>COUNTIFS('Official Medal Table'!$F:$F,'Each Gender Events'!$A79,'Official Medal Table'!$C:$C,'Each Gender Events'!AU$1,'Official Medal Table'!$E:$E,'Each Gender Events'!AU$2)*'Medal values'!$B$1
+ COUNTIFS('Official Medal Table'!$G:$G,'Each Gender Events'!$A79,'Official Medal Table'!$C:$C,'Each Gender Events'!AU$1,'Official Medal Table'!$E:$E,'Each Gender Events'!AU$2)*'Medal values'!$B$2
+ COUNTIFS('Official Medal Table'!$H:$H,'Each Gender Events'!$A79,'Official Medal Table'!$C:$C,'Each Gender Events'!AU$1,'Official Medal Table'!$E:$E,'Each Gender Events'!AU$2)*'Medal values'!$B$3
+ COUNTIFS('Official Medal Table'!$I:$I,'Each Gender Events'!$A79,'Official Medal Table'!$C:$C,'Each Gender Events'!AU$1,'Official Medal Table'!$E:$E,'Each Gender Events'!AU$2)*'Medal values'!$B$3
+ COUNTIFS('Official Medal Table'!$F:$F,'Each Gender Events'!$A79,'Official Medal Table'!$C:$C,'Each Gender Events'!AU$1,'Official Medal Table'!$E:$E,"Mixed")*'Medal values'!$B$1/2
+ COUNTIFS('Official Medal Table'!$G:$G,'Each Gender Events'!$A79,'Official Medal Table'!$C:$C,'Each Gender Events'!AU$1,'Official Medal Table'!$E:$E,"Mixed")*'Medal values'!$B$2/2
+ COUNTIFS('Official Medal Table'!$H:$H,'Each Gender Events'!$A79,'Official Medal Table'!$C:$C,'Each Gender Events'!AU$1,'Official Medal Table'!$E:$E,"Mixed")*'Medal values'!$B$3/2
+ COUNTIFS('Official Medal Table'!$I:$I,'Each Gender Events'!$A79,'Official Medal Table'!$C:$C,'Each Gender Events'!AU$1,'Official Medal Table'!$E:$E,"Mixed")*'Medal values'!$B$3/2</f>
        <v>0</v>
      </c>
      <c r="AV79">
        <f>COUNTIFS('Official Medal Table'!$F:$F,'Each Gender Events'!$A79,'Official Medal Table'!$C:$C,'Each Gender Events'!AV$1,'Official Medal Table'!$E:$E,'Each Gender Events'!AV$2)*'Medal values'!$B$1
+ COUNTIFS('Official Medal Table'!$G:$G,'Each Gender Events'!$A79,'Official Medal Table'!$C:$C,'Each Gender Events'!AV$1,'Official Medal Table'!$E:$E,'Each Gender Events'!AV$2)*'Medal values'!$B$2
+ COUNTIFS('Official Medal Table'!$H:$H,'Each Gender Events'!$A79,'Official Medal Table'!$C:$C,'Each Gender Events'!AV$1,'Official Medal Table'!$E:$E,'Each Gender Events'!AV$2)*'Medal values'!$B$3
+ COUNTIFS('Official Medal Table'!$I:$I,'Each Gender Events'!$A79,'Official Medal Table'!$C:$C,'Each Gender Events'!AV$1,'Official Medal Table'!$E:$E,'Each Gender Events'!AV$2)*'Medal values'!$B$3
+ COUNTIFS('Official Medal Table'!$F:$F,'Each Gender Events'!$A79,'Official Medal Table'!$C:$C,'Each Gender Events'!AV$1,'Official Medal Table'!$E:$E,"Mixed")*'Medal values'!$B$1/2
+ COUNTIFS('Official Medal Table'!$G:$G,'Each Gender Events'!$A79,'Official Medal Table'!$C:$C,'Each Gender Events'!AV$1,'Official Medal Table'!$E:$E,"Mixed")*'Medal values'!$B$2/2
+ COUNTIFS('Official Medal Table'!$H:$H,'Each Gender Events'!$A79,'Official Medal Table'!$C:$C,'Each Gender Events'!AV$1,'Official Medal Table'!$E:$E,"Mixed")*'Medal values'!$B$3/2
+ COUNTIFS('Official Medal Table'!$I:$I,'Each Gender Events'!$A79,'Official Medal Table'!$C:$C,'Each Gender Events'!AV$1,'Official Medal Table'!$E:$E,"Mixed")*'Medal values'!$B$3/2</f>
        <v>0</v>
      </c>
      <c r="AW79">
        <f>COUNTIFS('Official Medal Table'!$F:$F,'Each Gender Events'!$A79,'Official Medal Table'!$C:$C,'Each Gender Events'!AW$1,'Official Medal Table'!$E:$E,'Each Gender Events'!AW$2)*'Medal values'!$B$1
+ COUNTIFS('Official Medal Table'!$G:$G,'Each Gender Events'!$A79,'Official Medal Table'!$C:$C,'Each Gender Events'!AW$1,'Official Medal Table'!$E:$E,'Each Gender Events'!AW$2)*'Medal values'!$B$2
+ COUNTIFS('Official Medal Table'!$H:$H,'Each Gender Events'!$A79,'Official Medal Table'!$C:$C,'Each Gender Events'!AW$1,'Official Medal Table'!$E:$E,'Each Gender Events'!AW$2)*'Medal values'!$B$3
+ COUNTIFS('Official Medal Table'!$I:$I,'Each Gender Events'!$A79,'Official Medal Table'!$C:$C,'Each Gender Events'!AW$1,'Official Medal Table'!$E:$E,'Each Gender Events'!AW$2)*'Medal values'!$B$3
+ COUNTIFS('Official Medal Table'!$F:$F,'Each Gender Events'!$A79,'Official Medal Table'!$C:$C,'Each Gender Events'!AW$1,'Official Medal Table'!$E:$E,"Mixed")*'Medal values'!$B$1/2
+ COUNTIFS('Official Medal Table'!$G:$G,'Each Gender Events'!$A79,'Official Medal Table'!$C:$C,'Each Gender Events'!AW$1,'Official Medal Table'!$E:$E,"Mixed")*'Medal values'!$B$2/2
+ COUNTIFS('Official Medal Table'!$H:$H,'Each Gender Events'!$A79,'Official Medal Table'!$C:$C,'Each Gender Events'!AW$1,'Official Medal Table'!$E:$E,"Mixed")*'Medal values'!$B$3/2
+ COUNTIFS('Official Medal Table'!$I:$I,'Each Gender Events'!$A79,'Official Medal Table'!$C:$C,'Each Gender Events'!AW$1,'Official Medal Table'!$E:$E,"Mixed")*'Medal values'!$B$3/2</f>
        <v>0</v>
      </c>
      <c r="AX79">
        <f>COUNTIFS('Official Medal Table'!$F:$F,'Each Gender Events'!$A79,'Official Medal Table'!$C:$C,'Each Gender Events'!AX$1,'Official Medal Table'!$E:$E,'Each Gender Events'!AX$2)*'Medal values'!$B$1
+ COUNTIFS('Official Medal Table'!$G:$G,'Each Gender Events'!$A79,'Official Medal Table'!$C:$C,'Each Gender Events'!AX$1,'Official Medal Table'!$E:$E,'Each Gender Events'!AX$2)*'Medal values'!$B$2
+ COUNTIFS('Official Medal Table'!$H:$H,'Each Gender Events'!$A79,'Official Medal Table'!$C:$C,'Each Gender Events'!AX$1,'Official Medal Table'!$E:$E,'Each Gender Events'!AX$2)*'Medal values'!$B$3
+ COUNTIFS('Official Medal Table'!$I:$I,'Each Gender Events'!$A79,'Official Medal Table'!$C:$C,'Each Gender Events'!AX$1,'Official Medal Table'!$E:$E,'Each Gender Events'!AX$2)*'Medal values'!$B$3
+ COUNTIFS('Official Medal Table'!$F:$F,'Each Gender Events'!$A79,'Official Medal Table'!$C:$C,'Each Gender Events'!AX$1,'Official Medal Table'!$E:$E,"Mixed")*'Medal values'!$B$1/2
+ COUNTIFS('Official Medal Table'!$G:$G,'Each Gender Events'!$A79,'Official Medal Table'!$C:$C,'Each Gender Events'!AX$1,'Official Medal Table'!$E:$E,"Mixed")*'Medal values'!$B$2/2
+ COUNTIFS('Official Medal Table'!$H:$H,'Each Gender Events'!$A79,'Official Medal Table'!$C:$C,'Each Gender Events'!AX$1,'Official Medal Table'!$E:$E,"Mixed")*'Medal values'!$B$3/2
+ COUNTIFS('Official Medal Table'!$I:$I,'Each Gender Events'!$A79,'Official Medal Table'!$C:$C,'Each Gender Events'!AX$1,'Official Medal Table'!$E:$E,"Mixed")*'Medal values'!$B$3/2</f>
        <v>0</v>
      </c>
      <c r="AY79">
        <f>COUNTIFS('Official Medal Table'!$F:$F,'Each Gender Events'!$A79,'Official Medal Table'!$C:$C,'Each Gender Events'!AY$1,'Official Medal Table'!$E:$E,'Each Gender Events'!AY$2)*'Medal values'!$B$1
+ COUNTIFS('Official Medal Table'!$G:$G,'Each Gender Events'!$A79,'Official Medal Table'!$C:$C,'Each Gender Events'!AY$1,'Official Medal Table'!$E:$E,'Each Gender Events'!AY$2)*'Medal values'!$B$2
+ COUNTIFS('Official Medal Table'!$H:$H,'Each Gender Events'!$A79,'Official Medal Table'!$C:$C,'Each Gender Events'!AY$1,'Official Medal Table'!$E:$E,'Each Gender Events'!AY$2)*'Medal values'!$B$3
+ COUNTIFS('Official Medal Table'!$I:$I,'Each Gender Events'!$A79,'Official Medal Table'!$C:$C,'Each Gender Events'!AY$1,'Official Medal Table'!$E:$E,'Each Gender Events'!AY$2)*'Medal values'!$B$3
+ COUNTIFS('Official Medal Table'!$F:$F,'Each Gender Events'!$A79,'Official Medal Table'!$C:$C,'Each Gender Events'!AY$1,'Official Medal Table'!$E:$E,"Mixed")*'Medal values'!$B$1/2
+ COUNTIFS('Official Medal Table'!$G:$G,'Each Gender Events'!$A79,'Official Medal Table'!$C:$C,'Each Gender Events'!AY$1,'Official Medal Table'!$E:$E,"Mixed")*'Medal values'!$B$2/2
+ COUNTIFS('Official Medal Table'!$H:$H,'Each Gender Events'!$A79,'Official Medal Table'!$C:$C,'Each Gender Events'!AY$1,'Official Medal Table'!$E:$E,"Mixed")*'Medal values'!$B$3/2
+ COUNTIFS('Official Medal Table'!$I:$I,'Each Gender Events'!$A79,'Official Medal Table'!$C:$C,'Each Gender Events'!AY$1,'Official Medal Table'!$E:$E,"Mixed")*'Medal values'!$B$3/2</f>
        <v>0</v>
      </c>
      <c r="AZ79">
        <f>COUNTIFS('Official Medal Table'!$F:$F,'Each Gender Events'!$A79,'Official Medal Table'!$C:$C,'Each Gender Events'!AZ$1,'Official Medal Table'!$E:$E,'Each Gender Events'!AZ$2)*'Medal values'!$B$1
+ COUNTIFS('Official Medal Table'!$G:$G,'Each Gender Events'!$A79,'Official Medal Table'!$C:$C,'Each Gender Events'!AZ$1,'Official Medal Table'!$E:$E,'Each Gender Events'!AZ$2)*'Medal values'!$B$2
+ COUNTIFS('Official Medal Table'!$H:$H,'Each Gender Events'!$A79,'Official Medal Table'!$C:$C,'Each Gender Events'!AZ$1,'Official Medal Table'!$E:$E,'Each Gender Events'!AZ$2)*'Medal values'!$B$3
+ COUNTIFS('Official Medal Table'!$I:$I,'Each Gender Events'!$A79,'Official Medal Table'!$C:$C,'Each Gender Events'!AZ$1,'Official Medal Table'!$E:$E,'Each Gender Events'!AZ$2)*'Medal values'!$B$3
+ COUNTIFS('Official Medal Table'!$F:$F,'Each Gender Events'!$A79,'Official Medal Table'!$C:$C,'Each Gender Events'!AZ$1,'Official Medal Table'!$E:$E,"Mixed")*'Medal values'!$B$1/2
+ COUNTIFS('Official Medal Table'!$G:$G,'Each Gender Events'!$A79,'Official Medal Table'!$C:$C,'Each Gender Events'!AZ$1,'Official Medal Table'!$E:$E,"Mixed")*'Medal values'!$B$2/2
+ COUNTIFS('Official Medal Table'!$H:$H,'Each Gender Events'!$A79,'Official Medal Table'!$C:$C,'Each Gender Events'!AZ$1,'Official Medal Table'!$E:$E,"Mixed")*'Medal values'!$B$3/2
+ COUNTIFS('Official Medal Table'!$I:$I,'Each Gender Events'!$A79,'Official Medal Table'!$C:$C,'Each Gender Events'!AZ$1,'Official Medal Table'!$E:$E,"Mixed")*'Medal values'!$B$3/2</f>
        <v>0</v>
      </c>
      <c r="BA79">
        <f>COUNTIFS('Official Medal Table'!$F:$F,'Each Gender Events'!$A79,'Official Medal Table'!$C:$C,'Each Gender Events'!BA$1,'Official Medal Table'!$E:$E,'Each Gender Events'!BA$2)*'Medal values'!$B$1
+ COUNTIFS('Official Medal Table'!$G:$G,'Each Gender Events'!$A79,'Official Medal Table'!$C:$C,'Each Gender Events'!BA$1,'Official Medal Table'!$E:$E,'Each Gender Events'!BA$2)*'Medal values'!$B$2
+ COUNTIFS('Official Medal Table'!$H:$H,'Each Gender Events'!$A79,'Official Medal Table'!$C:$C,'Each Gender Events'!BA$1,'Official Medal Table'!$E:$E,'Each Gender Events'!BA$2)*'Medal values'!$B$3
+ COUNTIFS('Official Medal Table'!$I:$I,'Each Gender Events'!$A79,'Official Medal Table'!$C:$C,'Each Gender Events'!BA$1,'Official Medal Table'!$E:$E,'Each Gender Events'!BA$2)*'Medal values'!$B$3
+ COUNTIFS('Official Medal Table'!$F:$F,'Each Gender Events'!$A79,'Official Medal Table'!$C:$C,'Each Gender Events'!BA$1,'Official Medal Table'!$E:$E,"Mixed")*'Medal values'!$B$1/2
+ COUNTIFS('Official Medal Table'!$G:$G,'Each Gender Events'!$A79,'Official Medal Table'!$C:$C,'Each Gender Events'!BA$1,'Official Medal Table'!$E:$E,"Mixed")*'Medal values'!$B$2/2
+ COUNTIFS('Official Medal Table'!$H:$H,'Each Gender Events'!$A79,'Official Medal Table'!$C:$C,'Each Gender Events'!BA$1,'Official Medal Table'!$E:$E,"Mixed")*'Medal values'!$B$3/2
+ COUNTIFS('Official Medal Table'!$I:$I,'Each Gender Events'!$A79,'Official Medal Table'!$C:$C,'Each Gender Events'!BA$1,'Official Medal Table'!$E:$E,"Mixed")*'Medal values'!$B$3/2</f>
        <v>0</v>
      </c>
      <c r="BB79">
        <f>COUNTIFS('Official Medal Table'!$F:$F,'Each Gender Events'!$A79,'Official Medal Table'!$C:$C,'Each Gender Events'!BB$1,'Official Medal Table'!$E:$E,'Each Gender Events'!BB$2)*'Medal values'!$B$1
+ COUNTIFS('Official Medal Table'!$G:$G,'Each Gender Events'!$A79,'Official Medal Table'!$C:$C,'Each Gender Events'!BB$1,'Official Medal Table'!$E:$E,'Each Gender Events'!BB$2)*'Medal values'!$B$2
+ COUNTIFS('Official Medal Table'!$H:$H,'Each Gender Events'!$A79,'Official Medal Table'!$C:$C,'Each Gender Events'!BB$1,'Official Medal Table'!$E:$E,'Each Gender Events'!BB$2)*'Medal values'!$B$3
+ COUNTIFS('Official Medal Table'!$I:$I,'Each Gender Events'!$A79,'Official Medal Table'!$C:$C,'Each Gender Events'!BB$1,'Official Medal Table'!$E:$E,'Each Gender Events'!BB$2)*'Medal values'!$B$3
+ COUNTIFS('Official Medal Table'!$F:$F,'Each Gender Events'!$A79,'Official Medal Table'!$C:$C,'Each Gender Events'!BB$1,'Official Medal Table'!$E:$E,"Mixed")*'Medal values'!$B$1/2
+ COUNTIFS('Official Medal Table'!$G:$G,'Each Gender Events'!$A79,'Official Medal Table'!$C:$C,'Each Gender Events'!BB$1,'Official Medal Table'!$E:$E,"Mixed")*'Medal values'!$B$2/2
+ COUNTIFS('Official Medal Table'!$H:$H,'Each Gender Events'!$A79,'Official Medal Table'!$C:$C,'Each Gender Events'!BB$1,'Official Medal Table'!$E:$E,"Mixed")*'Medal values'!$B$3/2
+ COUNTIFS('Official Medal Table'!$I:$I,'Each Gender Events'!$A79,'Official Medal Table'!$C:$C,'Each Gender Events'!BB$1,'Official Medal Table'!$E:$E,"Mixed")*'Medal values'!$B$3/2</f>
        <v>0</v>
      </c>
      <c r="BC79">
        <f>COUNTIFS('Official Medal Table'!$F:$F,'Each Gender Events'!$A79,'Official Medal Table'!$C:$C,'Each Gender Events'!BC$1,'Official Medal Table'!$E:$E,'Each Gender Events'!BC$2)*'Medal values'!$B$1
+ COUNTIFS('Official Medal Table'!$G:$G,'Each Gender Events'!$A79,'Official Medal Table'!$C:$C,'Each Gender Events'!BC$1,'Official Medal Table'!$E:$E,'Each Gender Events'!BC$2)*'Medal values'!$B$2
+ COUNTIFS('Official Medal Table'!$H:$H,'Each Gender Events'!$A79,'Official Medal Table'!$C:$C,'Each Gender Events'!BC$1,'Official Medal Table'!$E:$E,'Each Gender Events'!BC$2)*'Medal values'!$B$3
+ COUNTIFS('Official Medal Table'!$I:$I,'Each Gender Events'!$A79,'Official Medal Table'!$C:$C,'Each Gender Events'!BC$1,'Official Medal Table'!$E:$E,'Each Gender Events'!BC$2)*'Medal values'!$B$3
+ COUNTIFS('Official Medal Table'!$F:$F,'Each Gender Events'!$A79,'Official Medal Table'!$C:$C,'Each Gender Events'!BC$1,'Official Medal Table'!$E:$E,"Mixed")*'Medal values'!$B$1/2
+ COUNTIFS('Official Medal Table'!$G:$G,'Each Gender Events'!$A79,'Official Medal Table'!$C:$C,'Each Gender Events'!BC$1,'Official Medal Table'!$E:$E,"Mixed")*'Medal values'!$B$2/2
+ COUNTIFS('Official Medal Table'!$H:$H,'Each Gender Events'!$A79,'Official Medal Table'!$C:$C,'Each Gender Events'!BC$1,'Official Medal Table'!$E:$E,"Mixed")*'Medal values'!$B$3/2
+ COUNTIFS('Official Medal Table'!$I:$I,'Each Gender Events'!$A79,'Official Medal Table'!$C:$C,'Each Gender Events'!BC$1,'Official Medal Table'!$E:$E,"Mixed")*'Medal values'!$B$3/2</f>
        <v>0</v>
      </c>
      <c r="BD79">
        <f>COUNTIFS('Official Medal Table'!$F:$F,'Each Gender Events'!$A79,'Official Medal Table'!$C:$C,'Each Gender Events'!BD$1,'Official Medal Table'!$E:$E,'Each Gender Events'!BD$2)*'Medal values'!$B$1
+ COUNTIFS('Official Medal Table'!$G:$G,'Each Gender Events'!$A79,'Official Medal Table'!$C:$C,'Each Gender Events'!BD$1,'Official Medal Table'!$E:$E,'Each Gender Events'!BD$2)*'Medal values'!$B$2
+ COUNTIFS('Official Medal Table'!$H:$H,'Each Gender Events'!$A79,'Official Medal Table'!$C:$C,'Each Gender Events'!BD$1,'Official Medal Table'!$E:$E,'Each Gender Events'!BD$2)*'Medal values'!$B$3
+ COUNTIFS('Official Medal Table'!$I:$I,'Each Gender Events'!$A79,'Official Medal Table'!$C:$C,'Each Gender Events'!BD$1,'Official Medal Table'!$E:$E,'Each Gender Events'!BD$2)*'Medal values'!$B$3
+ COUNTIFS('Official Medal Table'!$F:$F,'Each Gender Events'!$A79,'Official Medal Table'!$C:$C,'Each Gender Events'!BD$1,'Official Medal Table'!$E:$E,"Mixed")*'Medal values'!$B$1/2
+ COUNTIFS('Official Medal Table'!$G:$G,'Each Gender Events'!$A79,'Official Medal Table'!$C:$C,'Each Gender Events'!BD$1,'Official Medal Table'!$E:$E,"Mixed")*'Medal values'!$B$2/2
+ COUNTIFS('Official Medal Table'!$H:$H,'Each Gender Events'!$A79,'Official Medal Table'!$C:$C,'Each Gender Events'!BD$1,'Official Medal Table'!$E:$E,"Mixed")*'Medal values'!$B$3/2
+ COUNTIFS('Official Medal Table'!$I:$I,'Each Gender Events'!$A79,'Official Medal Table'!$C:$C,'Each Gender Events'!BD$1,'Official Medal Table'!$E:$E,"Mixed")*'Medal values'!$B$3/2</f>
        <v>0</v>
      </c>
      <c r="BE79">
        <f>COUNTIFS('Official Medal Table'!$F:$F,'Each Gender Events'!$A79,'Official Medal Table'!$C:$C,'Each Gender Events'!BE$1,'Official Medal Table'!$E:$E,'Each Gender Events'!BE$2)*'Medal values'!$B$1
+ COUNTIFS('Official Medal Table'!$G:$G,'Each Gender Events'!$A79,'Official Medal Table'!$C:$C,'Each Gender Events'!BE$1,'Official Medal Table'!$E:$E,'Each Gender Events'!BE$2)*'Medal values'!$B$2
+ COUNTIFS('Official Medal Table'!$H:$H,'Each Gender Events'!$A79,'Official Medal Table'!$C:$C,'Each Gender Events'!BE$1,'Official Medal Table'!$E:$E,'Each Gender Events'!BE$2)*'Medal values'!$B$3
+ COUNTIFS('Official Medal Table'!$I:$I,'Each Gender Events'!$A79,'Official Medal Table'!$C:$C,'Each Gender Events'!BE$1,'Official Medal Table'!$E:$E,'Each Gender Events'!BE$2)*'Medal values'!$B$3
+ COUNTIFS('Official Medal Table'!$F:$F,'Each Gender Events'!$A79,'Official Medal Table'!$C:$C,'Each Gender Events'!BE$1,'Official Medal Table'!$E:$E,"Mixed")*'Medal values'!$B$1/2
+ COUNTIFS('Official Medal Table'!$G:$G,'Each Gender Events'!$A79,'Official Medal Table'!$C:$C,'Each Gender Events'!BE$1,'Official Medal Table'!$E:$E,"Mixed")*'Medal values'!$B$2/2
+ COUNTIFS('Official Medal Table'!$H:$H,'Each Gender Events'!$A79,'Official Medal Table'!$C:$C,'Each Gender Events'!BE$1,'Official Medal Table'!$E:$E,"Mixed")*'Medal values'!$B$3/2
+ COUNTIFS('Official Medal Table'!$I:$I,'Each Gender Events'!$A79,'Official Medal Table'!$C:$C,'Each Gender Events'!BE$1,'Official Medal Table'!$E:$E,"Mixed")*'Medal values'!$B$3/2</f>
        <v>0</v>
      </c>
      <c r="BF79">
        <f>COUNTIFS('Official Medal Table'!$F:$F,'Each Gender Events'!$A79,'Official Medal Table'!$C:$C,'Each Gender Events'!BF$1,'Official Medal Table'!$E:$E,'Each Gender Events'!BF$2)*'Medal values'!$B$1
+ COUNTIFS('Official Medal Table'!$G:$G,'Each Gender Events'!$A79,'Official Medal Table'!$C:$C,'Each Gender Events'!BF$1,'Official Medal Table'!$E:$E,'Each Gender Events'!BF$2)*'Medal values'!$B$2
+ COUNTIFS('Official Medal Table'!$H:$H,'Each Gender Events'!$A79,'Official Medal Table'!$C:$C,'Each Gender Events'!BF$1,'Official Medal Table'!$E:$E,'Each Gender Events'!BF$2)*'Medal values'!$B$3
+ COUNTIFS('Official Medal Table'!$I:$I,'Each Gender Events'!$A79,'Official Medal Table'!$C:$C,'Each Gender Events'!BF$1,'Official Medal Table'!$E:$E,'Each Gender Events'!BF$2)*'Medal values'!$B$3
+ COUNTIFS('Official Medal Table'!$F:$F,'Each Gender Events'!$A79,'Official Medal Table'!$C:$C,'Each Gender Events'!BF$1,'Official Medal Table'!$E:$E,"Mixed")*'Medal values'!$B$1/2
+ COUNTIFS('Official Medal Table'!$G:$G,'Each Gender Events'!$A79,'Official Medal Table'!$C:$C,'Each Gender Events'!BF$1,'Official Medal Table'!$E:$E,"Mixed")*'Medal values'!$B$2/2
+ COUNTIFS('Official Medal Table'!$H:$H,'Each Gender Events'!$A79,'Official Medal Table'!$C:$C,'Each Gender Events'!BF$1,'Official Medal Table'!$E:$E,"Mixed")*'Medal values'!$B$3/2
+ COUNTIFS('Official Medal Table'!$I:$I,'Each Gender Events'!$A79,'Official Medal Table'!$C:$C,'Each Gender Events'!BF$1,'Official Medal Table'!$E:$E,"Mixed")*'Medal values'!$B$3/2</f>
        <v>0</v>
      </c>
      <c r="BG79">
        <f>COUNTIFS('Official Medal Table'!$F:$F,'Each Gender Events'!$A79,'Official Medal Table'!$C:$C,'Each Gender Events'!BG$1,'Official Medal Table'!$E:$E,'Each Gender Events'!BG$2)*'Medal values'!$B$1
+ COUNTIFS('Official Medal Table'!$G:$G,'Each Gender Events'!$A79,'Official Medal Table'!$C:$C,'Each Gender Events'!BG$1,'Official Medal Table'!$E:$E,'Each Gender Events'!BG$2)*'Medal values'!$B$2
+ COUNTIFS('Official Medal Table'!$H:$H,'Each Gender Events'!$A79,'Official Medal Table'!$C:$C,'Each Gender Events'!BG$1,'Official Medal Table'!$E:$E,'Each Gender Events'!BG$2)*'Medal values'!$B$3
+ COUNTIFS('Official Medal Table'!$I:$I,'Each Gender Events'!$A79,'Official Medal Table'!$C:$C,'Each Gender Events'!BG$1,'Official Medal Table'!$E:$E,'Each Gender Events'!BG$2)*'Medal values'!$B$3
+ COUNTIFS('Official Medal Table'!$F:$F,'Each Gender Events'!$A79,'Official Medal Table'!$C:$C,'Each Gender Events'!BG$1,'Official Medal Table'!$E:$E,"Mixed")*'Medal values'!$B$1/2
+ COUNTIFS('Official Medal Table'!$G:$G,'Each Gender Events'!$A79,'Official Medal Table'!$C:$C,'Each Gender Events'!BG$1,'Official Medal Table'!$E:$E,"Mixed")*'Medal values'!$B$2/2
+ COUNTIFS('Official Medal Table'!$H:$H,'Each Gender Events'!$A79,'Official Medal Table'!$C:$C,'Each Gender Events'!BG$1,'Official Medal Table'!$E:$E,"Mixed")*'Medal values'!$B$3/2
+ COUNTIFS('Official Medal Table'!$I:$I,'Each Gender Events'!$A79,'Official Medal Table'!$C:$C,'Each Gender Events'!BG$1,'Official Medal Table'!$E:$E,"Mixed")*'Medal values'!$B$3/2</f>
        <v>0</v>
      </c>
      <c r="BH79">
        <f>COUNTIFS('Official Medal Table'!$F:$F,'Each Gender Events'!$A79,'Official Medal Table'!$C:$C,'Each Gender Events'!BH$1,'Official Medal Table'!$E:$E,'Each Gender Events'!BH$2)*'Medal values'!$B$1
+ COUNTIFS('Official Medal Table'!$G:$G,'Each Gender Events'!$A79,'Official Medal Table'!$C:$C,'Each Gender Events'!BH$1,'Official Medal Table'!$E:$E,'Each Gender Events'!BH$2)*'Medal values'!$B$2
+ COUNTIFS('Official Medal Table'!$H:$H,'Each Gender Events'!$A79,'Official Medal Table'!$C:$C,'Each Gender Events'!BH$1,'Official Medal Table'!$E:$E,'Each Gender Events'!BH$2)*'Medal values'!$B$3
+ COUNTIFS('Official Medal Table'!$I:$I,'Each Gender Events'!$A79,'Official Medal Table'!$C:$C,'Each Gender Events'!BH$1,'Official Medal Table'!$E:$E,'Each Gender Events'!BH$2)*'Medal values'!$B$3
+ COUNTIFS('Official Medal Table'!$F:$F,'Each Gender Events'!$A79,'Official Medal Table'!$C:$C,'Each Gender Events'!BH$1,'Official Medal Table'!$E:$E,"Mixed")*'Medal values'!$B$1/2
+ COUNTIFS('Official Medal Table'!$G:$G,'Each Gender Events'!$A79,'Official Medal Table'!$C:$C,'Each Gender Events'!BH$1,'Official Medal Table'!$E:$E,"Mixed")*'Medal values'!$B$2/2
+ COUNTIFS('Official Medal Table'!$H:$H,'Each Gender Events'!$A79,'Official Medal Table'!$C:$C,'Each Gender Events'!BH$1,'Official Medal Table'!$E:$E,"Mixed")*'Medal values'!$B$3/2
+ COUNTIFS('Official Medal Table'!$I:$I,'Each Gender Events'!$A79,'Official Medal Table'!$C:$C,'Each Gender Events'!BH$1,'Official Medal Table'!$E:$E,"Mixed")*'Medal values'!$B$3/2</f>
        <v>0</v>
      </c>
      <c r="BI79">
        <f>COUNTIFS('Official Medal Table'!$F:$F,'Each Gender Events'!$A79,'Official Medal Table'!$C:$C,'Each Gender Events'!BI$1,'Official Medal Table'!$E:$E,'Each Gender Events'!BI$2)*'Medal values'!$B$1
+ COUNTIFS('Official Medal Table'!$G:$G,'Each Gender Events'!$A79,'Official Medal Table'!$C:$C,'Each Gender Events'!BI$1,'Official Medal Table'!$E:$E,'Each Gender Events'!BI$2)*'Medal values'!$B$2
+ COUNTIFS('Official Medal Table'!$H:$H,'Each Gender Events'!$A79,'Official Medal Table'!$C:$C,'Each Gender Events'!BI$1,'Official Medal Table'!$E:$E,'Each Gender Events'!BI$2)*'Medal values'!$B$3
+ COUNTIFS('Official Medal Table'!$I:$I,'Each Gender Events'!$A79,'Official Medal Table'!$C:$C,'Each Gender Events'!BI$1,'Official Medal Table'!$E:$E,'Each Gender Events'!BI$2)*'Medal values'!$B$3
+ COUNTIFS('Official Medal Table'!$F:$F,'Each Gender Events'!$A79,'Official Medal Table'!$C:$C,'Each Gender Events'!BI$1,'Official Medal Table'!$E:$E,"Mixed")*'Medal values'!$B$1/2
+ COUNTIFS('Official Medal Table'!$G:$G,'Each Gender Events'!$A79,'Official Medal Table'!$C:$C,'Each Gender Events'!BI$1,'Official Medal Table'!$E:$E,"Mixed")*'Medal values'!$B$2/2
+ COUNTIFS('Official Medal Table'!$H:$H,'Each Gender Events'!$A79,'Official Medal Table'!$C:$C,'Each Gender Events'!BI$1,'Official Medal Table'!$E:$E,"Mixed")*'Medal values'!$B$3/2
+ COUNTIFS('Official Medal Table'!$I:$I,'Each Gender Events'!$A79,'Official Medal Table'!$C:$C,'Each Gender Events'!BI$1,'Official Medal Table'!$E:$E,"Mixed")*'Medal values'!$B$3/2</f>
        <v>0</v>
      </c>
      <c r="BJ79">
        <f>COUNTIFS('Official Medal Table'!$F:$F,'Each Gender Events'!$A79,'Official Medal Table'!$C:$C,'Each Gender Events'!BJ$1,'Official Medal Table'!$E:$E,'Each Gender Events'!BJ$2)*'Medal values'!$B$1
+ COUNTIFS('Official Medal Table'!$G:$G,'Each Gender Events'!$A79,'Official Medal Table'!$C:$C,'Each Gender Events'!BJ$1,'Official Medal Table'!$E:$E,'Each Gender Events'!BJ$2)*'Medal values'!$B$2
+ COUNTIFS('Official Medal Table'!$H:$H,'Each Gender Events'!$A79,'Official Medal Table'!$C:$C,'Each Gender Events'!BJ$1,'Official Medal Table'!$E:$E,'Each Gender Events'!BJ$2)*'Medal values'!$B$3
+ COUNTIFS('Official Medal Table'!$I:$I,'Each Gender Events'!$A79,'Official Medal Table'!$C:$C,'Each Gender Events'!BJ$1,'Official Medal Table'!$E:$E,'Each Gender Events'!BJ$2)*'Medal values'!$B$3
+ COUNTIFS('Official Medal Table'!$F:$F,'Each Gender Events'!$A79,'Official Medal Table'!$C:$C,'Each Gender Events'!BJ$1,'Official Medal Table'!$E:$E,"Mixed")*'Medal values'!$B$1/2
+ COUNTIFS('Official Medal Table'!$G:$G,'Each Gender Events'!$A79,'Official Medal Table'!$C:$C,'Each Gender Events'!BJ$1,'Official Medal Table'!$E:$E,"Mixed")*'Medal values'!$B$2/2
+ COUNTIFS('Official Medal Table'!$H:$H,'Each Gender Events'!$A79,'Official Medal Table'!$C:$C,'Each Gender Events'!BJ$1,'Official Medal Table'!$E:$E,"Mixed")*'Medal values'!$B$3/2
+ COUNTIFS('Official Medal Table'!$I:$I,'Each Gender Events'!$A79,'Official Medal Table'!$C:$C,'Each Gender Events'!BJ$1,'Official Medal Table'!$E:$E,"Mixed")*'Medal values'!$B$3/2</f>
        <v>0</v>
      </c>
      <c r="BK79">
        <f>COUNTIFS('Official Medal Table'!$F:$F,'Each Gender Events'!$A79,'Official Medal Table'!$C:$C,'Each Gender Events'!BK$1,'Official Medal Table'!$E:$E,'Each Gender Events'!BK$2)*'Medal values'!$B$1
+ COUNTIFS('Official Medal Table'!$G:$G,'Each Gender Events'!$A79,'Official Medal Table'!$C:$C,'Each Gender Events'!BK$1,'Official Medal Table'!$E:$E,'Each Gender Events'!BK$2)*'Medal values'!$B$2
+ COUNTIFS('Official Medal Table'!$H:$H,'Each Gender Events'!$A79,'Official Medal Table'!$C:$C,'Each Gender Events'!BK$1,'Official Medal Table'!$E:$E,'Each Gender Events'!BK$2)*'Medal values'!$B$3
+ COUNTIFS('Official Medal Table'!$I:$I,'Each Gender Events'!$A79,'Official Medal Table'!$C:$C,'Each Gender Events'!BK$1,'Official Medal Table'!$E:$E,'Each Gender Events'!BK$2)*'Medal values'!$B$3
+ COUNTIFS('Official Medal Table'!$F:$F,'Each Gender Events'!$A79,'Official Medal Table'!$C:$C,'Each Gender Events'!BK$1,'Official Medal Table'!$E:$E,"Mixed")*'Medal values'!$B$1/2
+ COUNTIFS('Official Medal Table'!$G:$G,'Each Gender Events'!$A79,'Official Medal Table'!$C:$C,'Each Gender Events'!BK$1,'Official Medal Table'!$E:$E,"Mixed")*'Medal values'!$B$2/2
+ COUNTIFS('Official Medal Table'!$H:$H,'Each Gender Events'!$A79,'Official Medal Table'!$C:$C,'Each Gender Events'!BK$1,'Official Medal Table'!$E:$E,"Mixed")*'Medal values'!$B$3/2
+ COUNTIFS('Official Medal Table'!$I:$I,'Each Gender Events'!$A79,'Official Medal Table'!$C:$C,'Each Gender Events'!BK$1,'Official Medal Table'!$E:$E,"Mixed")*'Medal values'!$B$3/2</f>
        <v>0</v>
      </c>
      <c r="BL79">
        <f>COUNTIFS('Official Medal Table'!$F:$F,'Each Gender Events'!$A79,'Official Medal Table'!$C:$C,'Each Gender Events'!BL$1,'Official Medal Table'!$E:$E,'Each Gender Events'!BL$2)*'Medal values'!$B$1
+ COUNTIFS('Official Medal Table'!$G:$G,'Each Gender Events'!$A79,'Official Medal Table'!$C:$C,'Each Gender Events'!BL$1,'Official Medal Table'!$E:$E,'Each Gender Events'!BL$2)*'Medal values'!$B$2
+ COUNTIFS('Official Medal Table'!$H:$H,'Each Gender Events'!$A79,'Official Medal Table'!$C:$C,'Each Gender Events'!BL$1,'Official Medal Table'!$E:$E,'Each Gender Events'!BL$2)*'Medal values'!$B$3
+ COUNTIFS('Official Medal Table'!$I:$I,'Each Gender Events'!$A79,'Official Medal Table'!$C:$C,'Each Gender Events'!BL$1,'Official Medal Table'!$E:$E,'Each Gender Events'!BL$2)*'Medal values'!$B$3
+ COUNTIFS('Official Medal Table'!$F:$F,'Each Gender Events'!$A79,'Official Medal Table'!$C:$C,'Each Gender Events'!BL$1,'Official Medal Table'!$E:$E,"Mixed")*'Medal values'!$B$1/2
+ COUNTIFS('Official Medal Table'!$G:$G,'Each Gender Events'!$A79,'Official Medal Table'!$C:$C,'Each Gender Events'!BL$1,'Official Medal Table'!$E:$E,"Mixed")*'Medal values'!$B$2/2
+ COUNTIFS('Official Medal Table'!$H:$H,'Each Gender Events'!$A79,'Official Medal Table'!$C:$C,'Each Gender Events'!BL$1,'Official Medal Table'!$E:$E,"Mixed")*'Medal values'!$B$3/2
+ COUNTIFS('Official Medal Table'!$I:$I,'Each Gender Events'!$A79,'Official Medal Table'!$C:$C,'Each Gender Events'!BL$1,'Official Medal Table'!$E:$E,"Mixed")*'Medal values'!$B$3/2</f>
        <v>0</v>
      </c>
      <c r="BM79">
        <f>COUNTIFS('Official Medal Table'!$F:$F,'Each Gender Events'!$A79,'Official Medal Table'!$C:$C,'Each Gender Events'!BM$1,'Official Medal Table'!$E:$E,'Each Gender Events'!BM$2)*'Medal values'!$B$1
+ COUNTIFS('Official Medal Table'!$G:$G,'Each Gender Events'!$A79,'Official Medal Table'!$C:$C,'Each Gender Events'!BM$1,'Official Medal Table'!$E:$E,'Each Gender Events'!BM$2)*'Medal values'!$B$2
+ COUNTIFS('Official Medal Table'!$H:$H,'Each Gender Events'!$A79,'Official Medal Table'!$C:$C,'Each Gender Events'!BM$1,'Official Medal Table'!$E:$E,'Each Gender Events'!BM$2)*'Medal values'!$B$3
+ COUNTIFS('Official Medal Table'!$I:$I,'Each Gender Events'!$A79,'Official Medal Table'!$C:$C,'Each Gender Events'!BM$1,'Official Medal Table'!$E:$E,'Each Gender Events'!BM$2)*'Medal values'!$B$3
+ COUNTIFS('Official Medal Table'!$F:$F,'Each Gender Events'!$A79,'Official Medal Table'!$C:$C,'Each Gender Events'!BM$1,'Official Medal Table'!$E:$E,"Mixed")*'Medal values'!$B$1/2
+ COUNTIFS('Official Medal Table'!$G:$G,'Each Gender Events'!$A79,'Official Medal Table'!$C:$C,'Each Gender Events'!BM$1,'Official Medal Table'!$E:$E,"Mixed")*'Medal values'!$B$2/2
+ COUNTIFS('Official Medal Table'!$H:$H,'Each Gender Events'!$A79,'Official Medal Table'!$C:$C,'Each Gender Events'!BM$1,'Official Medal Table'!$E:$E,"Mixed")*'Medal values'!$B$3/2
+ COUNTIFS('Official Medal Table'!$I:$I,'Each Gender Events'!$A79,'Official Medal Table'!$C:$C,'Each Gender Events'!BM$1,'Official Medal Table'!$E:$E,"Mixed")*'Medal values'!$B$3/2</f>
        <v>0</v>
      </c>
      <c r="BN79">
        <f>COUNTIFS('Official Medal Table'!$F:$F,'Each Gender Events'!$A79,'Official Medal Table'!$C:$C,'Each Gender Events'!BN$1,'Official Medal Table'!$E:$E,'Each Gender Events'!BN$2)*'Medal values'!$B$1
+ COUNTIFS('Official Medal Table'!$G:$G,'Each Gender Events'!$A79,'Official Medal Table'!$C:$C,'Each Gender Events'!BN$1,'Official Medal Table'!$E:$E,'Each Gender Events'!BN$2)*'Medal values'!$B$2
+ COUNTIFS('Official Medal Table'!$H:$H,'Each Gender Events'!$A79,'Official Medal Table'!$C:$C,'Each Gender Events'!BN$1,'Official Medal Table'!$E:$E,'Each Gender Events'!BN$2)*'Medal values'!$B$3
+ COUNTIFS('Official Medal Table'!$I:$I,'Each Gender Events'!$A79,'Official Medal Table'!$C:$C,'Each Gender Events'!BN$1,'Official Medal Table'!$E:$E,'Each Gender Events'!BN$2)*'Medal values'!$B$3
+ COUNTIFS('Official Medal Table'!$F:$F,'Each Gender Events'!$A79,'Official Medal Table'!$C:$C,'Each Gender Events'!BN$1,'Official Medal Table'!$E:$E,"Mixed")*'Medal values'!$B$1/2
+ COUNTIFS('Official Medal Table'!$G:$G,'Each Gender Events'!$A79,'Official Medal Table'!$C:$C,'Each Gender Events'!BN$1,'Official Medal Table'!$E:$E,"Mixed")*'Medal values'!$B$2/2
+ COUNTIFS('Official Medal Table'!$H:$H,'Each Gender Events'!$A79,'Official Medal Table'!$C:$C,'Each Gender Events'!BN$1,'Official Medal Table'!$E:$E,"Mixed")*'Medal values'!$B$3/2
+ COUNTIFS('Official Medal Table'!$I:$I,'Each Gender Events'!$A79,'Official Medal Table'!$C:$C,'Each Gender Events'!BN$1,'Official Medal Table'!$E:$E,"Mixed")*'Medal values'!$B$3/2</f>
        <v>0</v>
      </c>
      <c r="BO79">
        <f>COUNTIFS('Official Medal Table'!$F:$F,'Each Gender Events'!$A79,'Official Medal Table'!$C:$C,'Each Gender Events'!BO$1,'Official Medal Table'!$E:$E,'Each Gender Events'!BO$2)*'Medal values'!$B$1
+ COUNTIFS('Official Medal Table'!$G:$G,'Each Gender Events'!$A79,'Official Medal Table'!$C:$C,'Each Gender Events'!BO$1,'Official Medal Table'!$E:$E,'Each Gender Events'!BO$2)*'Medal values'!$B$2
+ COUNTIFS('Official Medal Table'!$H:$H,'Each Gender Events'!$A79,'Official Medal Table'!$C:$C,'Each Gender Events'!BO$1,'Official Medal Table'!$E:$E,'Each Gender Events'!BO$2)*'Medal values'!$B$3
+ COUNTIFS('Official Medal Table'!$I:$I,'Each Gender Events'!$A79,'Official Medal Table'!$C:$C,'Each Gender Events'!BO$1,'Official Medal Table'!$E:$E,'Each Gender Events'!BO$2)*'Medal values'!$B$3
+ COUNTIFS('Official Medal Table'!$F:$F,'Each Gender Events'!$A79,'Official Medal Table'!$C:$C,'Each Gender Events'!BO$1,'Official Medal Table'!$E:$E,"Mixed")*'Medal values'!$B$1/2
+ COUNTIFS('Official Medal Table'!$G:$G,'Each Gender Events'!$A79,'Official Medal Table'!$C:$C,'Each Gender Events'!BO$1,'Official Medal Table'!$E:$E,"Mixed")*'Medal values'!$B$2/2
+ COUNTIFS('Official Medal Table'!$H:$H,'Each Gender Events'!$A79,'Official Medal Table'!$C:$C,'Each Gender Events'!BO$1,'Official Medal Table'!$E:$E,"Mixed")*'Medal values'!$B$3/2
+ COUNTIFS('Official Medal Table'!$I:$I,'Each Gender Events'!$A79,'Official Medal Table'!$C:$C,'Each Gender Events'!BO$1,'Official Medal Table'!$E:$E,"Mixed")*'Medal values'!$B$3/2</f>
        <v>0</v>
      </c>
      <c r="BP79">
        <f>COUNTIFS('Official Medal Table'!$F:$F,'Each Gender Events'!$A79,'Official Medal Table'!$C:$C,'Each Gender Events'!BP$1,'Official Medal Table'!$E:$E,'Each Gender Events'!BP$2)*'Medal values'!$B$1
+ COUNTIFS('Official Medal Table'!$G:$G,'Each Gender Events'!$A79,'Official Medal Table'!$C:$C,'Each Gender Events'!BP$1,'Official Medal Table'!$E:$E,'Each Gender Events'!BP$2)*'Medal values'!$B$2
+ COUNTIFS('Official Medal Table'!$H:$H,'Each Gender Events'!$A79,'Official Medal Table'!$C:$C,'Each Gender Events'!BP$1,'Official Medal Table'!$E:$E,'Each Gender Events'!BP$2)*'Medal values'!$B$3
+ COUNTIFS('Official Medal Table'!$I:$I,'Each Gender Events'!$A79,'Official Medal Table'!$C:$C,'Each Gender Events'!BP$1,'Official Medal Table'!$E:$E,'Each Gender Events'!BP$2)*'Medal values'!$B$3
+ COUNTIFS('Official Medal Table'!$F:$F,'Each Gender Events'!$A79,'Official Medal Table'!$C:$C,'Each Gender Events'!BP$1,'Official Medal Table'!$E:$E,"Mixed")*'Medal values'!$B$1/2
+ COUNTIFS('Official Medal Table'!$G:$G,'Each Gender Events'!$A79,'Official Medal Table'!$C:$C,'Each Gender Events'!BP$1,'Official Medal Table'!$E:$E,"Mixed")*'Medal values'!$B$2/2
+ COUNTIFS('Official Medal Table'!$H:$H,'Each Gender Events'!$A79,'Official Medal Table'!$C:$C,'Each Gender Events'!BP$1,'Official Medal Table'!$E:$E,"Mixed")*'Medal values'!$B$3/2
+ COUNTIFS('Official Medal Table'!$I:$I,'Each Gender Events'!$A79,'Official Medal Table'!$C:$C,'Each Gender Events'!BP$1,'Official Medal Table'!$E:$E,"Mixed")*'Medal values'!$B$3/2</f>
        <v>0</v>
      </c>
      <c r="BQ79">
        <f>COUNTIFS('Official Medal Table'!$F:$F,'Each Gender Events'!$A79,'Official Medal Table'!$C:$C,'Each Gender Events'!BQ$1,'Official Medal Table'!$E:$E,'Each Gender Events'!BQ$2)*'Medal values'!$B$1
+ COUNTIFS('Official Medal Table'!$G:$G,'Each Gender Events'!$A79,'Official Medal Table'!$C:$C,'Each Gender Events'!BQ$1,'Official Medal Table'!$E:$E,'Each Gender Events'!BQ$2)*'Medal values'!$B$2
+ COUNTIFS('Official Medal Table'!$H:$H,'Each Gender Events'!$A79,'Official Medal Table'!$C:$C,'Each Gender Events'!BQ$1,'Official Medal Table'!$E:$E,'Each Gender Events'!BQ$2)*'Medal values'!$B$3
+ COUNTIFS('Official Medal Table'!$I:$I,'Each Gender Events'!$A79,'Official Medal Table'!$C:$C,'Each Gender Events'!BQ$1,'Official Medal Table'!$E:$E,'Each Gender Events'!BQ$2)*'Medal values'!$B$3
+ COUNTIFS('Official Medal Table'!$F:$F,'Each Gender Events'!$A79,'Official Medal Table'!$C:$C,'Each Gender Events'!BQ$1,'Official Medal Table'!$E:$E,"Mixed")*'Medal values'!$B$1/2
+ COUNTIFS('Official Medal Table'!$G:$G,'Each Gender Events'!$A79,'Official Medal Table'!$C:$C,'Each Gender Events'!BQ$1,'Official Medal Table'!$E:$E,"Mixed")*'Medal values'!$B$2/2
+ COUNTIFS('Official Medal Table'!$H:$H,'Each Gender Events'!$A79,'Official Medal Table'!$C:$C,'Each Gender Events'!BQ$1,'Official Medal Table'!$E:$E,"Mixed")*'Medal values'!$B$3/2
+ COUNTIFS('Official Medal Table'!$I:$I,'Each Gender Events'!$A79,'Official Medal Table'!$C:$C,'Each Gender Events'!BQ$1,'Official Medal Table'!$E:$E,"Mixed")*'Medal values'!$B$3/2</f>
        <v>0</v>
      </c>
      <c r="BR79">
        <f>COUNTIFS('Official Medal Table'!$F:$F,'Each Gender Events'!$A79,'Official Medal Table'!$C:$C,'Each Gender Events'!BR$1,'Official Medal Table'!$E:$E,'Each Gender Events'!BR$2)*'Medal values'!$B$1
+ COUNTIFS('Official Medal Table'!$G:$G,'Each Gender Events'!$A79,'Official Medal Table'!$C:$C,'Each Gender Events'!BR$1,'Official Medal Table'!$E:$E,'Each Gender Events'!BR$2)*'Medal values'!$B$2
+ COUNTIFS('Official Medal Table'!$H:$H,'Each Gender Events'!$A79,'Official Medal Table'!$C:$C,'Each Gender Events'!BR$1,'Official Medal Table'!$E:$E,'Each Gender Events'!BR$2)*'Medal values'!$B$3
+ COUNTIFS('Official Medal Table'!$I:$I,'Each Gender Events'!$A79,'Official Medal Table'!$C:$C,'Each Gender Events'!BR$1,'Official Medal Table'!$E:$E,'Each Gender Events'!BR$2)*'Medal values'!$B$3
+ COUNTIFS('Official Medal Table'!$F:$F,'Each Gender Events'!$A79,'Official Medal Table'!$C:$C,'Each Gender Events'!BR$1,'Official Medal Table'!$E:$E,"Mixed")*'Medal values'!$B$1/2
+ COUNTIFS('Official Medal Table'!$G:$G,'Each Gender Events'!$A79,'Official Medal Table'!$C:$C,'Each Gender Events'!BR$1,'Official Medal Table'!$E:$E,"Mixed")*'Medal values'!$B$2/2
+ COUNTIFS('Official Medal Table'!$H:$H,'Each Gender Events'!$A79,'Official Medal Table'!$C:$C,'Each Gender Events'!BR$1,'Official Medal Table'!$E:$E,"Mixed")*'Medal values'!$B$3/2
+ COUNTIFS('Official Medal Table'!$I:$I,'Each Gender Events'!$A79,'Official Medal Table'!$C:$C,'Each Gender Events'!BR$1,'Official Medal Table'!$E:$E,"Mixed")*'Medal values'!$B$3/2</f>
        <v>0</v>
      </c>
      <c r="BS79">
        <f>COUNTIFS('Official Medal Table'!$F:$F,'Each Gender Events'!$A79,'Official Medal Table'!$C:$C,'Each Gender Events'!BS$1,'Official Medal Table'!$E:$E,'Each Gender Events'!BS$2)*'Medal values'!$B$1
+ COUNTIFS('Official Medal Table'!$G:$G,'Each Gender Events'!$A79,'Official Medal Table'!$C:$C,'Each Gender Events'!BS$1,'Official Medal Table'!$E:$E,'Each Gender Events'!BS$2)*'Medal values'!$B$2
+ COUNTIFS('Official Medal Table'!$H:$H,'Each Gender Events'!$A79,'Official Medal Table'!$C:$C,'Each Gender Events'!BS$1,'Official Medal Table'!$E:$E,'Each Gender Events'!BS$2)*'Medal values'!$B$3
+ COUNTIFS('Official Medal Table'!$I:$I,'Each Gender Events'!$A79,'Official Medal Table'!$C:$C,'Each Gender Events'!BS$1,'Official Medal Table'!$E:$E,'Each Gender Events'!BS$2)*'Medal values'!$B$3
+ COUNTIFS('Official Medal Table'!$F:$F,'Each Gender Events'!$A79,'Official Medal Table'!$C:$C,'Each Gender Events'!BS$1,'Official Medal Table'!$E:$E,"Mixed")*'Medal values'!$B$1/2
+ COUNTIFS('Official Medal Table'!$G:$G,'Each Gender Events'!$A79,'Official Medal Table'!$C:$C,'Each Gender Events'!BS$1,'Official Medal Table'!$E:$E,"Mixed")*'Medal values'!$B$2/2
+ COUNTIFS('Official Medal Table'!$H:$H,'Each Gender Events'!$A79,'Official Medal Table'!$C:$C,'Each Gender Events'!BS$1,'Official Medal Table'!$E:$E,"Mixed")*'Medal values'!$B$3/2
+ COUNTIFS('Official Medal Table'!$I:$I,'Each Gender Events'!$A79,'Official Medal Table'!$C:$C,'Each Gender Events'!BS$1,'Official Medal Table'!$E:$E,"Mixed")*'Medal values'!$B$3/2</f>
        <v>0</v>
      </c>
      <c r="BT79">
        <f>COUNTIFS('Official Medal Table'!$F:$F,'Each Gender Events'!$A79,'Official Medal Table'!$C:$C,'Each Gender Events'!BT$1,'Official Medal Table'!$E:$E,'Each Gender Events'!BT$2)*'Medal values'!$B$1
+ COUNTIFS('Official Medal Table'!$G:$G,'Each Gender Events'!$A79,'Official Medal Table'!$C:$C,'Each Gender Events'!BT$1,'Official Medal Table'!$E:$E,'Each Gender Events'!BT$2)*'Medal values'!$B$2
+ COUNTIFS('Official Medal Table'!$H:$H,'Each Gender Events'!$A79,'Official Medal Table'!$C:$C,'Each Gender Events'!BT$1,'Official Medal Table'!$E:$E,'Each Gender Events'!BT$2)*'Medal values'!$B$3
+ COUNTIFS('Official Medal Table'!$I:$I,'Each Gender Events'!$A79,'Official Medal Table'!$C:$C,'Each Gender Events'!BT$1,'Official Medal Table'!$E:$E,'Each Gender Events'!BT$2)*'Medal values'!$B$3
+ COUNTIFS('Official Medal Table'!$F:$F,'Each Gender Events'!$A79,'Official Medal Table'!$C:$C,'Each Gender Events'!BT$1,'Official Medal Table'!$E:$E,"Mixed")*'Medal values'!$B$1/2
+ COUNTIFS('Official Medal Table'!$G:$G,'Each Gender Events'!$A79,'Official Medal Table'!$C:$C,'Each Gender Events'!BT$1,'Official Medal Table'!$E:$E,"Mixed")*'Medal values'!$B$2/2
+ COUNTIFS('Official Medal Table'!$H:$H,'Each Gender Events'!$A79,'Official Medal Table'!$C:$C,'Each Gender Events'!BT$1,'Official Medal Table'!$E:$E,"Mixed")*'Medal values'!$B$3/2
+ COUNTIFS('Official Medal Table'!$I:$I,'Each Gender Events'!$A79,'Official Medal Table'!$C:$C,'Each Gender Events'!BT$1,'Official Medal Table'!$E:$E,"Mixed")*'Medal values'!$B$3/2</f>
        <v>0</v>
      </c>
      <c r="BU79">
        <f>COUNTIFS('Official Medal Table'!$F:$F,'Each Gender Events'!$A79,'Official Medal Table'!$C:$C,'Each Gender Events'!BU$1,'Official Medal Table'!$E:$E,'Each Gender Events'!BU$2)*'Medal values'!$B$1
+ COUNTIFS('Official Medal Table'!$G:$G,'Each Gender Events'!$A79,'Official Medal Table'!$C:$C,'Each Gender Events'!BU$1,'Official Medal Table'!$E:$E,'Each Gender Events'!BU$2)*'Medal values'!$B$2
+ COUNTIFS('Official Medal Table'!$H:$H,'Each Gender Events'!$A79,'Official Medal Table'!$C:$C,'Each Gender Events'!BU$1,'Official Medal Table'!$E:$E,'Each Gender Events'!BU$2)*'Medal values'!$B$3
+ COUNTIFS('Official Medal Table'!$I:$I,'Each Gender Events'!$A79,'Official Medal Table'!$C:$C,'Each Gender Events'!BU$1,'Official Medal Table'!$E:$E,'Each Gender Events'!BU$2)*'Medal values'!$B$3
+ COUNTIFS('Official Medal Table'!$F:$F,'Each Gender Events'!$A79,'Official Medal Table'!$C:$C,'Each Gender Events'!BU$1,'Official Medal Table'!$E:$E,"Mixed")*'Medal values'!$B$1/2
+ COUNTIFS('Official Medal Table'!$G:$G,'Each Gender Events'!$A79,'Official Medal Table'!$C:$C,'Each Gender Events'!BU$1,'Official Medal Table'!$E:$E,"Mixed")*'Medal values'!$B$2/2
+ COUNTIFS('Official Medal Table'!$H:$H,'Each Gender Events'!$A79,'Official Medal Table'!$C:$C,'Each Gender Events'!BU$1,'Official Medal Table'!$E:$E,"Mixed")*'Medal values'!$B$3/2
+ COUNTIFS('Official Medal Table'!$I:$I,'Each Gender Events'!$A79,'Official Medal Table'!$C:$C,'Each Gender Events'!BU$1,'Official Medal Table'!$E:$E,"Mixed")*'Medal values'!$B$3/2</f>
        <v>0</v>
      </c>
      <c r="BV79">
        <f>COUNTIFS('Official Medal Table'!$F:$F,'Each Gender Events'!$A79,'Official Medal Table'!$C:$C,'Each Gender Events'!BV$1,'Official Medal Table'!$E:$E,'Each Gender Events'!BV$2)*'Medal values'!$B$1
+ COUNTIFS('Official Medal Table'!$G:$G,'Each Gender Events'!$A79,'Official Medal Table'!$C:$C,'Each Gender Events'!BV$1,'Official Medal Table'!$E:$E,'Each Gender Events'!BV$2)*'Medal values'!$B$2
+ COUNTIFS('Official Medal Table'!$H:$H,'Each Gender Events'!$A79,'Official Medal Table'!$C:$C,'Each Gender Events'!BV$1,'Official Medal Table'!$E:$E,'Each Gender Events'!BV$2)*'Medal values'!$B$3
+ COUNTIFS('Official Medal Table'!$I:$I,'Each Gender Events'!$A79,'Official Medal Table'!$C:$C,'Each Gender Events'!BV$1,'Official Medal Table'!$E:$E,'Each Gender Events'!BV$2)*'Medal values'!$B$3
+ COUNTIFS('Official Medal Table'!$F:$F,'Each Gender Events'!$A79,'Official Medal Table'!$C:$C,'Each Gender Events'!BV$1,'Official Medal Table'!$E:$E,"Mixed")*'Medal values'!$B$1/2
+ COUNTIFS('Official Medal Table'!$G:$G,'Each Gender Events'!$A79,'Official Medal Table'!$C:$C,'Each Gender Events'!BV$1,'Official Medal Table'!$E:$E,"Mixed")*'Medal values'!$B$2/2
+ COUNTIFS('Official Medal Table'!$H:$H,'Each Gender Events'!$A79,'Official Medal Table'!$C:$C,'Each Gender Events'!BV$1,'Official Medal Table'!$E:$E,"Mixed")*'Medal values'!$B$3/2
+ COUNTIFS('Official Medal Table'!$I:$I,'Each Gender Events'!$A79,'Official Medal Table'!$C:$C,'Each Gender Events'!BV$1,'Official Medal Table'!$E:$E,"Mixed")*'Medal values'!$B$3/2</f>
        <v>0</v>
      </c>
      <c r="BW79">
        <f>COUNTIFS('Official Medal Table'!$F:$F,'Each Gender Events'!$A79,'Official Medal Table'!$C:$C,'Each Gender Events'!BW$1,'Official Medal Table'!$E:$E,'Each Gender Events'!BW$2)*'Medal values'!$B$1
+ COUNTIFS('Official Medal Table'!$G:$G,'Each Gender Events'!$A79,'Official Medal Table'!$C:$C,'Each Gender Events'!BW$1,'Official Medal Table'!$E:$E,'Each Gender Events'!BW$2)*'Medal values'!$B$2
+ COUNTIFS('Official Medal Table'!$H:$H,'Each Gender Events'!$A79,'Official Medal Table'!$C:$C,'Each Gender Events'!BW$1,'Official Medal Table'!$E:$E,'Each Gender Events'!BW$2)*'Medal values'!$B$3
+ COUNTIFS('Official Medal Table'!$I:$I,'Each Gender Events'!$A79,'Official Medal Table'!$C:$C,'Each Gender Events'!BW$1,'Official Medal Table'!$E:$E,'Each Gender Events'!BW$2)*'Medal values'!$B$3
+ COUNTIFS('Official Medal Table'!$F:$F,'Each Gender Events'!$A79,'Official Medal Table'!$C:$C,'Each Gender Events'!BW$1,'Official Medal Table'!$E:$E,"Mixed")*'Medal values'!$B$1/2
+ COUNTIFS('Official Medal Table'!$G:$G,'Each Gender Events'!$A79,'Official Medal Table'!$C:$C,'Each Gender Events'!BW$1,'Official Medal Table'!$E:$E,"Mixed")*'Medal values'!$B$2/2
+ COUNTIFS('Official Medal Table'!$H:$H,'Each Gender Events'!$A79,'Official Medal Table'!$C:$C,'Each Gender Events'!BW$1,'Official Medal Table'!$E:$E,"Mixed")*'Medal values'!$B$3/2
+ COUNTIFS('Official Medal Table'!$I:$I,'Each Gender Events'!$A79,'Official Medal Table'!$C:$C,'Each Gender Events'!BW$1,'Official Medal Table'!$E:$E,"Mixed")*'Medal values'!$B$3/2</f>
        <v>0</v>
      </c>
      <c r="BX79">
        <f>COUNTIFS('Official Medal Table'!$F:$F,'Each Gender Events'!$A79,'Official Medal Table'!$C:$C,'Each Gender Events'!BX$1,'Official Medal Table'!$E:$E,'Each Gender Events'!BX$2)*'Medal values'!$B$1
+ COUNTIFS('Official Medal Table'!$G:$G,'Each Gender Events'!$A79,'Official Medal Table'!$C:$C,'Each Gender Events'!BX$1,'Official Medal Table'!$E:$E,'Each Gender Events'!BX$2)*'Medal values'!$B$2
+ COUNTIFS('Official Medal Table'!$H:$H,'Each Gender Events'!$A79,'Official Medal Table'!$C:$C,'Each Gender Events'!BX$1,'Official Medal Table'!$E:$E,'Each Gender Events'!BX$2)*'Medal values'!$B$3
+ COUNTIFS('Official Medal Table'!$I:$I,'Each Gender Events'!$A79,'Official Medal Table'!$C:$C,'Each Gender Events'!BX$1,'Official Medal Table'!$E:$E,'Each Gender Events'!BX$2)*'Medal values'!$B$3
+ COUNTIFS('Official Medal Table'!$F:$F,'Each Gender Events'!$A79,'Official Medal Table'!$C:$C,'Each Gender Events'!BX$1,'Official Medal Table'!$E:$E,"Mixed")*'Medal values'!$B$1/2
+ COUNTIFS('Official Medal Table'!$G:$G,'Each Gender Events'!$A79,'Official Medal Table'!$C:$C,'Each Gender Events'!BX$1,'Official Medal Table'!$E:$E,"Mixed")*'Medal values'!$B$2/2
+ COUNTIFS('Official Medal Table'!$H:$H,'Each Gender Events'!$A79,'Official Medal Table'!$C:$C,'Each Gender Events'!BX$1,'Official Medal Table'!$E:$E,"Mixed")*'Medal values'!$B$3/2
+ COUNTIFS('Official Medal Table'!$I:$I,'Each Gender Events'!$A79,'Official Medal Table'!$C:$C,'Each Gender Events'!BX$1,'Official Medal Table'!$E:$E,"Mixed")*'Medal values'!$B$3/2</f>
        <v>0</v>
      </c>
      <c r="BY79">
        <f>COUNTIFS('Official Medal Table'!$F:$F,'Each Gender Events'!$A79,'Official Medal Table'!$C:$C,'Each Gender Events'!BY$1,'Official Medal Table'!$E:$E,'Each Gender Events'!BY$2)*'Medal values'!$B$1
+ COUNTIFS('Official Medal Table'!$G:$G,'Each Gender Events'!$A79,'Official Medal Table'!$C:$C,'Each Gender Events'!BY$1,'Official Medal Table'!$E:$E,'Each Gender Events'!BY$2)*'Medal values'!$B$2
+ COUNTIFS('Official Medal Table'!$H:$H,'Each Gender Events'!$A79,'Official Medal Table'!$C:$C,'Each Gender Events'!BY$1,'Official Medal Table'!$E:$E,'Each Gender Events'!BY$2)*'Medal values'!$B$3
+ COUNTIFS('Official Medal Table'!$I:$I,'Each Gender Events'!$A79,'Official Medal Table'!$C:$C,'Each Gender Events'!BY$1,'Official Medal Table'!$E:$E,'Each Gender Events'!BY$2)*'Medal values'!$B$3
+ COUNTIFS('Official Medal Table'!$F:$F,'Each Gender Events'!$A79,'Official Medal Table'!$C:$C,'Each Gender Events'!BY$1,'Official Medal Table'!$E:$E,"Mixed")*'Medal values'!$B$1/2
+ COUNTIFS('Official Medal Table'!$G:$G,'Each Gender Events'!$A79,'Official Medal Table'!$C:$C,'Each Gender Events'!BY$1,'Official Medal Table'!$E:$E,"Mixed")*'Medal values'!$B$2/2
+ COUNTIFS('Official Medal Table'!$H:$H,'Each Gender Events'!$A79,'Official Medal Table'!$C:$C,'Each Gender Events'!BY$1,'Official Medal Table'!$E:$E,"Mixed")*'Medal values'!$B$3/2
+ COUNTIFS('Official Medal Table'!$I:$I,'Each Gender Events'!$A79,'Official Medal Table'!$C:$C,'Each Gender Events'!BY$1,'Official Medal Table'!$E:$E,"Mixed")*'Medal values'!$B$3/2</f>
        <v>0</v>
      </c>
      <c r="BZ79">
        <f>COUNTIFS('Official Medal Table'!$F:$F,'Each Gender Events'!$A79,'Official Medal Table'!$C:$C,'Each Gender Events'!BZ$1,'Official Medal Table'!$E:$E,'Each Gender Events'!BZ$2)*'Medal values'!$B$1
+ COUNTIFS('Official Medal Table'!$G:$G,'Each Gender Events'!$A79,'Official Medal Table'!$C:$C,'Each Gender Events'!BZ$1,'Official Medal Table'!$E:$E,'Each Gender Events'!BZ$2)*'Medal values'!$B$2
+ COUNTIFS('Official Medal Table'!$H:$H,'Each Gender Events'!$A79,'Official Medal Table'!$C:$C,'Each Gender Events'!BZ$1,'Official Medal Table'!$E:$E,'Each Gender Events'!BZ$2)*'Medal values'!$B$3
+ COUNTIFS('Official Medal Table'!$I:$I,'Each Gender Events'!$A79,'Official Medal Table'!$C:$C,'Each Gender Events'!BZ$1,'Official Medal Table'!$E:$E,'Each Gender Events'!BZ$2)*'Medal values'!$B$3
+ COUNTIFS('Official Medal Table'!$F:$F,'Each Gender Events'!$A79,'Official Medal Table'!$C:$C,'Each Gender Events'!BZ$1,'Official Medal Table'!$E:$E,"Mixed")*'Medal values'!$B$1/2
+ COUNTIFS('Official Medal Table'!$G:$G,'Each Gender Events'!$A79,'Official Medal Table'!$C:$C,'Each Gender Events'!BZ$1,'Official Medal Table'!$E:$E,"Mixed")*'Medal values'!$B$2/2
+ COUNTIFS('Official Medal Table'!$H:$H,'Each Gender Events'!$A79,'Official Medal Table'!$C:$C,'Each Gender Events'!BZ$1,'Official Medal Table'!$E:$E,"Mixed")*'Medal values'!$B$3/2
+ COUNTIFS('Official Medal Table'!$I:$I,'Each Gender Events'!$A79,'Official Medal Table'!$C:$C,'Each Gender Events'!BZ$1,'Official Medal Table'!$E:$E,"Mixed")*'Medal values'!$B$3/2</f>
        <v>0</v>
      </c>
      <c r="CA79">
        <f>COUNTIFS('Official Medal Table'!$F:$F,'Each Gender Events'!$A79,'Official Medal Table'!$C:$C,'Each Gender Events'!CA$1,'Official Medal Table'!$E:$E,'Each Gender Events'!CA$2)*'Medal values'!$B$1
+ COUNTIFS('Official Medal Table'!$G:$G,'Each Gender Events'!$A79,'Official Medal Table'!$C:$C,'Each Gender Events'!CA$1,'Official Medal Table'!$E:$E,'Each Gender Events'!CA$2)*'Medal values'!$B$2
+ COUNTIFS('Official Medal Table'!$H:$H,'Each Gender Events'!$A79,'Official Medal Table'!$C:$C,'Each Gender Events'!CA$1,'Official Medal Table'!$E:$E,'Each Gender Events'!CA$2)*'Medal values'!$B$3
+ COUNTIFS('Official Medal Table'!$I:$I,'Each Gender Events'!$A79,'Official Medal Table'!$C:$C,'Each Gender Events'!CA$1,'Official Medal Table'!$E:$E,'Each Gender Events'!CA$2)*'Medal values'!$B$3
+ COUNTIFS('Official Medal Table'!$F:$F,'Each Gender Events'!$A79,'Official Medal Table'!$C:$C,'Each Gender Events'!CA$1,'Official Medal Table'!$E:$E,"Mixed")*'Medal values'!$B$1/2
+ COUNTIFS('Official Medal Table'!$G:$G,'Each Gender Events'!$A79,'Official Medal Table'!$C:$C,'Each Gender Events'!CA$1,'Official Medal Table'!$E:$E,"Mixed")*'Medal values'!$B$2/2
+ COUNTIFS('Official Medal Table'!$H:$H,'Each Gender Events'!$A79,'Official Medal Table'!$C:$C,'Each Gender Events'!CA$1,'Official Medal Table'!$E:$E,"Mixed")*'Medal values'!$B$3/2
+ COUNTIFS('Official Medal Table'!$I:$I,'Each Gender Events'!$A79,'Official Medal Table'!$C:$C,'Each Gender Events'!CA$1,'Official Medal Table'!$E:$E,"Mixed")*'Medal values'!$B$3/2</f>
        <v>0</v>
      </c>
      <c r="CB79">
        <f>COUNTIFS('Official Medal Table'!$F:$F,'Each Gender Events'!$A79,'Official Medal Table'!$C:$C,'Each Gender Events'!CB$1,'Official Medal Table'!$E:$E,'Each Gender Events'!CB$2)*'Medal values'!$B$1
+ COUNTIFS('Official Medal Table'!$G:$G,'Each Gender Events'!$A79,'Official Medal Table'!$C:$C,'Each Gender Events'!CB$1,'Official Medal Table'!$E:$E,'Each Gender Events'!CB$2)*'Medal values'!$B$2
+ COUNTIFS('Official Medal Table'!$H:$H,'Each Gender Events'!$A79,'Official Medal Table'!$C:$C,'Each Gender Events'!CB$1,'Official Medal Table'!$E:$E,'Each Gender Events'!CB$2)*'Medal values'!$B$3
+ COUNTIFS('Official Medal Table'!$I:$I,'Each Gender Events'!$A79,'Official Medal Table'!$C:$C,'Each Gender Events'!CB$1,'Official Medal Table'!$E:$E,'Each Gender Events'!CB$2)*'Medal values'!$B$3
+ COUNTIFS('Official Medal Table'!$F:$F,'Each Gender Events'!$A79,'Official Medal Table'!$C:$C,'Each Gender Events'!CB$1,'Official Medal Table'!$E:$E,"Mixed")*'Medal values'!$B$1/2
+ COUNTIFS('Official Medal Table'!$G:$G,'Each Gender Events'!$A79,'Official Medal Table'!$C:$C,'Each Gender Events'!CB$1,'Official Medal Table'!$E:$E,"Mixed")*'Medal values'!$B$2/2
+ COUNTIFS('Official Medal Table'!$H:$H,'Each Gender Events'!$A79,'Official Medal Table'!$C:$C,'Each Gender Events'!CB$1,'Official Medal Table'!$E:$E,"Mixed")*'Medal values'!$B$3/2
+ COUNTIFS('Official Medal Table'!$I:$I,'Each Gender Events'!$A79,'Official Medal Table'!$C:$C,'Each Gender Events'!CB$1,'Official Medal Table'!$E:$E,"Mixed")*'Medal values'!$B$3/2</f>
        <v>0</v>
      </c>
      <c r="CC79">
        <f>COUNTIFS('Official Medal Table'!$F:$F,'Each Gender Events'!$A79,'Official Medal Table'!$C:$C,'Each Gender Events'!CC$1,'Official Medal Table'!$E:$E,'Each Gender Events'!CC$2)*'Medal values'!$B$1
+ COUNTIFS('Official Medal Table'!$G:$G,'Each Gender Events'!$A79,'Official Medal Table'!$C:$C,'Each Gender Events'!CC$1,'Official Medal Table'!$E:$E,'Each Gender Events'!CC$2)*'Medal values'!$B$2
+ COUNTIFS('Official Medal Table'!$H:$H,'Each Gender Events'!$A79,'Official Medal Table'!$C:$C,'Each Gender Events'!CC$1,'Official Medal Table'!$E:$E,'Each Gender Events'!CC$2)*'Medal values'!$B$3
+ COUNTIFS('Official Medal Table'!$I:$I,'Each Gender Events'!$A79,'Official Medal Table'!$C:$C,'Each Gender Events'!CC$1,'Official Medal Table'!$E:$E,'Each Gender Events'!CC$2)*'Medal values'!$B$3
+ COUNTIFS('Official Medal Table'!$F:$F,'Each Gender Events'!$A79,'Official Medal Table'!$C:$C,'Each Gender Events'!CC$1,'Official Medal Table'!$E:$E,"Mixed")*'Medal values'!$B$1/2
+ COUNTIFS('Official Medal Table'!$G:$G,'Each Gender Events'!$A79,'Official Medal Table'!$C:$C,'Each Gender Events'!CC$1,'Official Medal Table'!$E:$E,"Mixed")*'Medal values'!$B$2/2
+ COUNTIFS('Official Medal Table'!$H:$H,'Each Gender Events'!$A79,'Official Medal Table'!$C:$C,'Each Gender Events'!CC$1,'Official Medal Table'!$E:$E,"Mixed")*'Medal values'!$B$3/2
+ COUNTIFS('Official Medal Table'!$I:$I,'Each Gender Events'!$A79,'Official Medal Table'!$C:$C,'Each Gender Events'!CC$1,'Official Medal Table'!$E:$E,"Mixed")*'Medal values'!$B$3/2</f>
        <v>0</v>
      </c>
      <c r="CD79">
        <f>COUNTIFS('Official Medal Table'!$F:$F,'Each Gender Events'!$A79,'Official Medal Table'!$C:$C,'Each Gender Events'!CD$1,'Official Medal Table'!$E:$E,'Each Gender Events'!CD$2)*'Medal values'!$B$1
+ COUNTIFS('Official Medal Table'!$G:$G,'Each Gender Events'!$A79,'Official Medal Table'!$C:$C,'Each Gender Events'!CD$1,'Official Medal Table'!$E:$E,'Each Gender Events'!CD$2)*'Medal values'!$B$2
+ COUNTIFS('Official Medal Table'!$H:$H,'Each Gender Events'!$A79,'Official Medal Table'!$C:$C,'Each Gender Events'!CD$1,'Official Medal Table'!$E:$E,'Each Gender Events'!CD$2)*'Medal values'!$B$3
+ COUNTIFS('Official Medal Table'!$I:$I,'Each Gender Events'!$A79,'Official Medal Table'!$C:$C,'Each Gender Events'!CD$1,'Official Medal Table'!$E:$E,'Each Gender Events'!CD$2)*'Medal values'!$B$3
+ COUNTIFS('Official Medal Table'!$F:$F,'Each Gender Events'!$A79,'Official Medal Table'!$C:$C,'Each Gender Events'!CD$1,'Official Medal Table'!$E:$E,"Mixed")*'Medal values'!$B$1/2
+ COUNTIFS('Official Medal Table'!$G:$G,'Each Gender Events'!$A79,'Official Medal Table'!$C:$C,'Each Gender Events'!CD$1,'Official Medal Table'!$E:$E,"Mixed")*'Medal values'!$B$2/2
+ COUNTIFS('Official Medal Table'!$H:$H,'Each Gender Events'!$A79,'Official Medal Table'!$C:$C,'Each Gender Events'!CD$1,'Official Medal Table'!$E:$E,"Mixed")*'Medal values'!$B$3/2
+ COUNTIFS('Official Medal Table'!$I:$I,'Each Gender Events'!$A79,'Official Medal Table'!$C:$C,'Each Gender Events'!CD$1,'Official Medal Table'!$E:$E,"Mixed")*'Medal values'!$B$3/2</f>
        <v>0</v>
      </c>
      <c r="CE79">
        <f>COUNTIFS('Official Medal Table'!$F:$F,'Each Gender Events'!$A79,'Official Medal Table'!$C:$C,'Each Gender Events'!CE$1,'Official Medal Table'!$E:$E,'Each Gender Events'!CE$2)*'Medal values'!$B$1
+ COUNTIFS('Official Medal Table'!$G:$G,'Each Gender Events'!$A79,'Official Medal Table'!$C:$C,'Each Gender Events'!CE$1,'Official Medal Table'!$E:$E,'Each Gender Events'!CE$2)*'Medal values'!$B$2
+ COUNTIFS('Official Medal Table'!$H:$H,'Each Gender Events'!$A79,'Official Medal Table'!$C:$C,'Each Gender Events'!CE$1,'Official Medal Table'!$E:$E,'Each Gender Events'!CE$2)*'Medal values'!$B$3
+ COUNTIFS('Official Medal Table'!$I:$I,'Each Gender Events'!$A79,'Official Medal Table'!$C:$C,'Each Gender Events'!CE$1,'Official Medal Table'!$E:$E,'Each Gender Events'!CE$2)*'Medal values'!$B$3
+ COUNTIFS('Official Medal Table'!$F:$F,'Each Gender Events'!$A79,'Official Medal Table'!$C:$C,'Each Gender Events'!CE$1,'Official Medal Table'!$E:$E,"Mixed")*'Medal values'!$B$1/2
+ COUNTIFS('Official Medal Table'!$G:$G,'Each Gender Events'!$A79,'Official Medal Table'!$C:$C,'Each Gender Events'!CE$1,'Official Medal Table'!$E:$E,"Mixed")*'Medal values'!$B$2/2
+ COUNTIFS('Official Medal Table'!$H:$H,'Each Gender Events'!$A79,'Official Medal Table'!$C:$C,'Each Gender Events'!CE$1,'Official Medal Table'!$E:$E,"Mixed")*'Medal values'!$B$3/2
+ COUNTIFS('Official Medal Table'!$I:$I,'Each Gender Events'!$A79,'Official Medal Table'!$C:$C,'Each Gender Events'!CE$1,'Official Medal Table'!$E:$E,"Mixed")*'Medal values'!$B$3/2</f>
        <v>0</v>
      </c>
      <c r="CF79">
        <f>COUNTIFS('Official Medal Table'!$F:$F,'Each Gender Events'!$A79,'Official Medal Table'!$C:$C,'Each Gender Events'!CF$1,'Official Medal Table'!$E:$E,'Each Gender Events'!CF$2)*'Medal values'!$B$1
+ COUNTIFS('Official Medal Table'!$G:$G,'Each Gender Events'!$A79,'Official Medal Table'!$C:$C,'Each Gender Events'!CF$1,'Official Medal Table'!$E:$E,'Each Gender Events'!CF$2)*'Medal values'!$B$2
+ COUNTIFS('Official Medal Table'!$H:$H,'Each Gender Events'!$A79,'Official Medal Table'!$C:$C,'Each Gender Events'!CF$1,'Official Medal Table'!$E:$E,'Each Gender Events'!CF$2)*'Medal values'!$B$3
+ COUNTIFS('Official Medal Table'!$I:$I,'Each Gender Events'!$A79,'Official Medal Table'!$C:$C,'Each Gender Events'!CF$1,'Official Medal Table'!$E:$E,'Each Gender Events'!CF$2)*'Medal values'!$B$3
+ COUNTIFS('Official Medal Table'!$F:$F,'Each Gender Events'!$A79,'Official Medal Table'!$C:$C,'Each Gender Events'!CF$1,'Official Medal Table'!$E:$E,"Mixed")*'Medal values'!$B$1/2
+ COUNTIFS('Official Medal Table'!$G:$G,'Each Gender Events'!$A79,'Official Medal Table'!$C:$C,'Each Gender Events'!CF$1,'Official Medal Table'!$E:$E,"Mixed")*'Medal values'!$B$2/2
+ COUNTIFS('Official Medal Table'!$H:$H,'Each Gender Events'!$A79,'Official Medal Table'!$C:$C,'Each Gender Events'!CF$1,'Official Medal Table'!$E:$E,"Mixed")*'Medal values'!$B$3/2
+ COUNTIFS('Official Medal Table'!$I:$I,'Each Gender Events'!$A79,'Official Medal Table'!$C:$C,'Each Gender Events'!CF$1,'Official Medal Table'!$E:$E,"Mixed")*'Medal values'!$B$3/2</f>
        <v>0</v>
      </c>
      <c r="CG79">
        <f>COUNTIFS('Official Medal Table'!$F:$F,'Each Gender Events'!$A79,'Official Medal Table'!$C:$C,'Each Gender Events'!CG$1,'Official Medal Table'!$E:$E,'Each Gender Events'!CG$2)*'Medal values'!$B$1
+ COUNTIFS('Official Medal Table'!$G:$G,'Each Gender Events'!$A79,'Official Medal Table'!$C:$C,'Each Gender Events'!CG$1,'Official Medal Table'!$E:$E,'Each Gender Events'!CG$2)*'Medal values'!$B$2
+ COUNTIFS('Official Medal Table'!$H:$H,'Each Gender Events'!$A79,'Official Medal Table'!$C:$C,'Each Gender Events'!CG$1,'Official Medal Table'!$E:$E,'Each Gender Events'!CG$2)*'Medal values'!$B$3
+ COUNTIFS('Official Medal Table'!$I:$I,'Each Gender Events'!$A79,'Official Medal Table'!$C:$C,'Each Gender Events'!CG$1,'Official Medal Table'!$E:$E,'Each Gender Events'!CG$2)*'Medal values'!$B$3
+ COUNTIFS('Official Medal Table'!$F:$F,'Each Gender Events'!$A79,'Official Medal Table'!$C:$C,'Each Gender Events'!CG$1,'Official Medal Table'!$E:$E,"Mixed")*'Medal values'!$B$1/2
+ COUNTIFS('Official Medal Table'!$G:$G,'Each Gender Events'!$A79,'Official Medal Table'!$C:$C,'Each Gender Events'!CG$1,'Official Medal Table'!$E:$E,"Mixed")*'Medal values'!$B$2/2
+ COUNTIFS('Official Medal Table'!$H:$H,'Each Gender Events'!$A79,'Official Medal Table'!$C:$C,'Each Gender Events'!CG$1,'Official Medal Table'!$E:$E,"Mixed")*'Medal values'!$B$3/2
+ COUNTIFS('Official Medal Table'!$I:$I,'Each Gender Events'!$A79,'Official Medal Table'!$C:$C,'Each Gender Events'!CG$1,'Official Medal Table'!$E:$E,"Mixed")*'Medal values'!$B$3/2</f>
        <v>0</v>
      </c>
      <c r="CH79">
        <f>COUNTIFS('Official Medal Table'!$F:$F,'Each Gender Events'!$A79,'Official Medal Table'!$C:$C,'Each Gender Events'!CH$1,'Official Medal Table'!$E:$E,'Each Gender Events'!CH$2)*'Medal values'!$B$1
+ COUNTIFS('Official Medal Table'!$G:$G,'Each Gender Events'!$A79,'Official Medal Table'!$C:$C,'Each Gender Events'!CH$1,'Official Medal Table'!$E:$E,'Each Gender Events'!CH$2)*'Medal values'!$B$2
+ COUNTIFS('Official Medal Table'!$H:$H,'Each Gender Events'!$A79,'Official Medal Table'!$C:$C,'Each Gender Events'!CH$1,'Official Medal Table'!$E:$E,'Each Gender Events'!CH$2)*'Medal values'!$B$3
+ COUNTIFS('Official Medal Table'!$I:$I,'Each Gender Events'!$A79,'Official Medal Table'!$C:$C,'Each Gender Events'!CH$1,'Official Medal Table'!$E:$E,'Each Gender Events'!CH$2)*'Medal values'!$B$3
+ COUNTIFS('Official Medal Table'!$F:$F,'Each Gender Events'!$A79,'Official Medal Table'!$C:$C,'Each Gender Events'!CH$1,'Official Medal Table'!$E:$E,"Mixed")*'Medal values'!$B$1/2
+ COUNTIFS('Official Medal Table'!$G:$G,'Each Gender Events'!$A79,'Official Medal Table'!$C:$C,'Each Gender Events'!CH$1,'Official Medal Table'!$E:$E,"Mixed")*'Medal values'!$B$2/2
+ COUNTIFS('Official Medal Table'!$H:$H,'Each Gender Events'!$A79,'Official Medal Table'!$C:$C,'Each Gender Events'!CH$1,'Official Medal Table'!$E:$E,"Mixed")*'Medal values'!$B$3/2
+ COUNTIFS('Official Medal Table'!$I:$I,'Each Gender Events'!$A79,'Official Medal Table'!$C:$C,'Each Gender Events'!CH$1,'Official Medal Table'!$E:$E,"Mixed")*'Medal values'!$B$3/2</f>
        <v>0</v>
      </c>
      <c r="CI79">
        <f>COUNTIFS('Official Medal Table'!$F:$F,'Each Gender Events'!$A79,'Official Medal Table'!$C:$C,'Each Gender Events'!CI$1,'Official Medal Table'!$E:$E,'Each Gender Events'!CI$2)*'Medal values'!$B$1
+ COUNTIFS('Official Medal Table'!$G:$G,'Each Gender Events'!$A79,'Official Medal Table'!$C:$C,'Each Gender Events'!CI$1,'Official Medal Table'!$E:$E,'Each Gender Events'!CI$2)*'Medal values'!$B$2
+ COUNTIFS('Official Medal Table'!$H:$H,'Each Gender Events'!$A79,'Official Medal Table'!$C:$C,'Each Gender Events'!CI$1,'Official Medal Table'!$E:$E,'Each Gender Events'!CI$2)*'Medal values'!$B$3
+ COUNTIFS('Official Medal Table'!$I:$I,'Each Gender Events'!$A79,'Official Medal Table'!$C:$C,'Each Gender Events'!CI$1,'Official Medal Table'!$E:$E,'Each Gender Events'!CI$2)*'Medal values'!$B$3
+ COUNTIFS('Official Medal Table'!$F:$F,'Each Gender Events'!$A79,'Official Medal Table'!$C:$C,'Each Gender Events'!CI$1,'Official Medal Table'!$E:$E,"Mixed")*'Medal values'!$B$1/2
+ COUNTIFS('Official Medal Table'!$G:$G,'Each Gender Events'!$A79,'Official Medal Table'!$C:$C,'Each Gender Events'!CI$1,'Official Medal Table'!$E:$E,"Mixed")*'Medal values'!$B$2/2
+ COUNTIFS('Official Medal Table'!$H:$H,'Each Gender Events'!$A79,'Official Medal Table'!$C:$C,'Each Gender Events'!CI$1,'Official Medal Table'!$E:$E,"Mixed")*'Medal values'!$B$3/2
+ COUNTIFS('Official Medal Table'!$I:$I,'Each Gender Events'!$A79,'Official Medal Table'!$C:$C,'Each Gender Events'!CI$1,'Official Medal Table'!$E:$E,"Mixed")*'Medal values'!$B$3/2</f>
        <v>0</v>
      </c>
      <c r="CJ79">
        <f>COUNTIFS('Official Medal Table'!$F:$F,'Each Gender Events'!$A79,'Official Medal Table'!$C:$C,'Each Gender Events'!CJ$1,'Official Medal Table'!$E:$E,'Each Gender Events'!CJ$2)*'Medal values'!$B$1
+ COUNTIFS('Official Medal Table'!$G:$G,'Each Gender Events'!$A79,'Official Medal Table'!$C:$C,'Each Gender Events'!CJ$1,'Official Medal Table'!$E:$E,'Each Gender Events'!CJ$2)*'Medal values'!$B$2
+ COUNTIFS('Official Medal Table'!$H:$H,'Each Gender Events'!$A79,'Official Medal Table'!$C:$C,'Each Gender Events'!CJ$1,'Official Medal Table'!$E:$E,'Each Gender Events'!CJ$2)*'Medal values'!$B$3
+ COUNTIFS('Official Medal Table'!$I:$I,'Each Gender Events'!$A79,'Official Medal Table'!$C:$C,'Each Gender Events'!CJ$1,'Official Medal Table'!$E:$E,'Each Gender Events'!CJ$2)*'Medal values'!$B$3
+ COUNTIFS('Official Medal Table'!$F:$F,'Each Gender Events'!$A79,'Official Medal Table'!$C:$C,'Each Gender Events'!CJ$1,'Official Medal Table'!$E:$E,"Mixed")*'Medal values'!$B$1/2
+ COUNTIFS('Official Medal Table'!$G:$G,'Each Gender Events'!$A79,'Official Medal Table'!$C:$C,'Each Gender Events'!CJ$1,'Official Medal Table'!$E:$E,"Mixed")*'Medal values'!$B$2/2
+ COUNTIFS('Official Medal Table'!$H:$H,'Each Gender Events'!$A79,'Official Medal Table'!$C:$C,'Each Gender Events'!CJ$1,'Official Medal Table'!$E:$E,"Mixed")*'Medal values'!$B$3/2
+ COUNTIFS('Official Medal Table'!$I:$I,'Each Gender Events'!$A79,'Official Medal Table'!$C:$C,'Each Gender Events'!CJ$1,'Official Medal Table'!$E:$E,"Mixed")*'Medal values'!$B$3/2</f>
        <v>0</v>
      </c>
      <c r="CK79">
        <f>COUNTIFS('Official Medal Table'!$F:$F,'Each Gender Events'!$A79,'Official Medal Table'!$C:$C,'Each Gender Events'!CK$1,'Official Medal Table'!$E:$E,'Each Gender Events'!CK$2)*'Medal values'!$B$1
+ COUNTIFS('Official Medal Table'!$G:$G,'Each Gender Events'!$A79,'Official Medal Table'!$C:$C,'Each Gender Events'!CK$1,'Official Medal Table'!$E:$E,'Each Gender Events'!CK$2)*'Medal values'!$B$2
+ COUNTIFS('Official Medal Table'!$H:$H,'Each Gender Events'!$A79,'Official Medal Table'!$C:$C,'Each Gender Events'!CK$1,'Official Medal Table'!$E:$E,'Each Gender Events'!CK$2)*'Medal values'!$B$3
+ COUNTIFS('Official Medal Table'!$I:$I,'Each Gender Events'!$A79,'Official Medal Table'!$C:$C,'Each Gender Events'!CK$1,'Official Medal Table'!$E:$E,'Each Gender Events'!CK$2)*'Medal values'!$B$3
+ COUNTIFS('Official Medal Table'!$F:$F,'Each Gender Events'!$A79,'Official Medal Table'!$C:$C,'Each Gender Events'!CK$1,'Official Medal Table'!$E:$E,"Mixed")*'Medal values'!$B$1/2
+ COUNTIFS('Official Medal Table'!$G:$G,'Each Gender Events'!$A79,'Official Medal Table'!$C:$C,'Each Gender Events'!CK$1,'Official Medal Table'!$E:$E,"Mixed")*'Medal values'!$B$2/2
+ COUNTIFS('Official Medal Table'!$H:$H,'Each Gender Events'!$A79,'Official Medal Table'!$C:$C,'Each Gender Events'!CK$1,'Official Medal Table'!$E:$E,"Mixed")*'Medal values'!$B$3/2
+ COUNTIFS('Official Medal Table'!$I:$I,'Each Gender Events'!$A79,'Official Medal Table'!$C:$C,'Each Gender Events'!CK$1,'Official Medal Table'!$E:$E,"Mixed")*'Medal values'!$B$3/2</f>
        <v>0</v>
      </c>
      <c r="CL79">
        <f>COUNTIFS('Official Medal Table'!$F:$F,'Each Gender Events'!$A79,'Official Medal Table'!$C:$C,'Each Gender Events'!CL$1,'Official Medal Table'!$E:$E,'Each Gender Events'!CL$2)*'Medal values'!$B$1
+ COUNTIFS('Official Medal Table'!$G:$G,'Each Gender Events'!$A79,'Official Medal Table'!$C:$C,'Each Gender Events'!CL$1,'Official Medal Table'!$E:$E,'Each Gender Events'!CL$2)*'Medal values'!$B$2
+ COUNTIFS('Official Medal Table'!$H:$H,'Each Gender Events'!$A79,'Official Medal Table'!$C:$C,'Each Gender Events'!CL$1,'Official Medal Table'!$E:$E,'Each Gender Events'!CL$2)*'Medal values'!$B$3
+ COUNTIFS('Official Medal Table'!$I:$I,'Each Gender Events'!$A79,'Official Medal Table'!$C:$C,'Each Gender Events'!CL$1,'Official Medal Table'!$E:$E,'Each Gender Events'!CL$2)*'Medal values'!$B$3
+ COUNTIFS('Official Medal Table'!$F:$F,'Each Gender Events'!$A79,'Official Medal Table'!$C:$C,'Each Gender Events'!CL$1,'Official Medal Table'!$E:$E,"Mixed")*'Medal values'!$B$1/2
+ COUNTIFS('Official Medal Table'!$G:$G,'Each Gender Events'!$A79,'Official Medal Table'!$C:$C,'Each Gender Events'!CL$1,'Official Medal Table'!$E:$E,"Mixed")*'Medal values'!$B$2/2
+ COUNTIFS('Official Medal Table'!$H:$H,'Each Gender Events'!$A79,'Official Medal Table'!$C:$C,'Each Gender Events'!CL$1,'Official Medal Table'!$E:$E,"Mixed")*'Medal values'!$B$3/2
+ COUNTIFS('Official Medal Table'!$I:$I,'Each Gender Events'!$A79,'Official Medal Table'!$C:$C,'Each Gender Events'!CL$1,'Official Medal Table'!$E:$E,"Mixed")*'Medal values'!$B$3/2</f>
        <v>0</v>
      </c>
      <c r="CM79">
        <f>COUNTIFS('Official Medal Table'!$F:$F,'Each Gender Events'!$A79,'Official Medal Table'!$C:$C,'Each Gender Events'!CM$1,'Official Medal Table'!$E:$E,'Each Gender Events'!CM$2)*'Medal values'!$B$1
+ COUNTIFS('Official Medal Table'!$G:$G,'Each Gender Events'!$A79,'Official Medal Table'!$C:$C,'Each Gender Events'!CM$1,'Official Medal Table'!$E:$E,'Each Gender Events'!CM$2)*'Medal values'!$B$2
+ COUNTIFS('Official Medal Table'!$H:$H,'Each Gender Events'!$A79,'Official Medal Table'!$C:$C,'Each Gender Events'!CM$1,'Official Medal Table'!$E:$E,'Each Gender Events'!CM$2)*'Medal values'!$B$3
+ COUNTIFS('Official Medal Table'!$I:$I,'Each Gender Events'!$A79,'Official Medal Table'!$C:$C,'Each Gender Events'!CM$1,'Official Medal Table'!$E:$E,'Each Gender Events'!CM$2)*'Medal values'!$B$3
+ COUNTIFS('Official Medal Table'!$F:$F,'Each Gender Events'!$A79,'Official Medal Table'!$C:$C,'Each Gender Events'!CM$1,'Official Medal Table'!$E:$E,"Mixed")*'Medal values'!$B$1/2
+ COUNTIFS('Official Medal Table'!$G:$G,'Each Gender Events'!$A79,'Official Medal Table'!$C:$C,'Each Gender Events'!CM$1,'Official Medal Table'!$E:$E,"Mixed")*'Medal values'!$B$2/2
+ COUNTIFS('Official Medal Table'!$H:$H,'Each Gender Events'!$A79,'Official Medal Table'!$C:$C,'Each Gender Events'!CM$1,'Official Medal Table'!$E:$E,"Mixed")*'Medal values'!$B$3/2
+ COUNTIFS('Official Medal Table'!$I:$I,'Each Gender Events'!$A79,'Official Medal Table'!$C:$C,'Each Gender Events'!CM$1,'Official Medal Table'!$E:$E,"Mixed")*'Medal values'!$B$3/2</f>
        <v>0</v>
      </c>
      <c r="CN79">
        <f>COUNTIFS('Official Medal Table'!$F:$F,'Each Gender Events'!$A79,'Official Medal Table'!$C:$C,'Each Gender Events'!CN$1,'Official Medal Table'!$E:$E,'Each Gender Events'!CN$2)*'Medal values'!$B$1
+ COUNTIFS('Official Medal Table'!$G:$G,'Each Gender Events'!$A79,'Official Medal Table'!$C:$C,'Each Gender Events'!CN$1,'Official Medal Table'!$E:$E,'Each Gender Events'!CN$2)*'Medal values'!$B$2
+ COUNTIFS('Official Medal Table'!$H:$H,'Each Gender Events'!$A79,'Official Medal Table'!$C:$C,'Each Gender Events'!CN$1,'Official Medal Table'!$E:$E,'Each Gender Events'!CN$2)*'Medal values'!$B$3
+ COUNTIFS('Official Medal Table'!$I:$I,'Each Gender Events'!$A79,'Official Medal Table'!$C:$C,'Each Gender Events'!CN$1,'Official Medal Table'!$E:$E,'Each Gender Events'!CN$2)*'Medal values'!$B$3
+ COUNTIFS('Official Medal Table'!$F:$F,'Each Gender Events'!$A79,'Official Medal Table'!$C:$C,'Each Gender Events'!CN$1,'Official Medal Table'!$E:$E,"Mixed")*'Medal values'!$B$1/2
+ COUNTIFS('Official Medal Table'!$G:$G,'Each Gender Events'!$A79,'Official Medal Table'!$C:$C,'Each Gender Events'!CN$1,'Official Medal Table'!$E:$E,"Mixed")*'Medal values'!$B$2/2
+ COUNTIFS('Official Medal Table'!$H:$H,'Each Gender Events'!$A79,'Official Medal Table'!$C:$C,'Each Gender Events'!CN$1,'Official Medal Table'!$E:$E,"Mixed")*'Medal values'!$B$3/2
+ COUNTIFS('Official Medal Table'!$I:$I,'Each Gender Events'!$A79,'Official Medal Table'!$C:$C,'Each Gender Events'!CN$1,'Official Medal Table'!$E:$E,"Mixed")*'Medal values'!$B$3/2</f>
        <v>0</v>
      </c>
      <c r="CO79">
        <f>COUNTIFS('Official Medal Table'!$F:$F,'Each Gender Events'!$A79,'Official Medal Table'!$C:$C,'Each Gender Events'!CO$1,'Official Medal Table'!$E:$E,'Each Gender Events'!CO$2)*'Medal values'!$B$1
+ COUNTIFS('Official Medal Table'!$G:$G,'Each Gender Events'!$A79,'Official Medal Table'!$C:$C,'Each Gender Events'!CO$1,'Official Medal Table'!$E:$E,'Each Gender Events'!CO$2)*'Medal values'!$B$2
+ COUNTIFS('Official Medal Table'!$H:$H,'Each Gender Events'!$A79,'Official Medal Table'!$C:$C,'Each Gender Events'!CO$1,'Official Medal Table'!$E:$E,'Each Gender Events'!CO$2)*'Medal values'!$B$3
+ COUNTIFS('Official Medal Table'!$I:$I,'Each Gender Events'!$A79,'Official Medal Table'!$C:$C,'Each Gender Events'!CO$1,'Official Medal Table'!$E:$E,'Each Gender Events'!CO$2)*'Medal values'!$B$3
+ COUNTIFS('Official Medal Table'!$F:$F,'Each Gender Events'!$A79,'Official Medal Table'!$C:$C,'Each Gender Events'!CO$1,'Official Medal Table'!$E:$E,"Mixed")*'Medal values'!$B$1/2
+ COUNTIFS('Official Medal Table'!$G:$G,'Each Gender Events'!$A79,'Official Medal Table'!$C:$C,'Each Gender Events'!CO$1,'Official Medal Table'!$E:$E,"Mixed")*'Medal values'!$B$2/2
+ COUNTIFS('Official Medal Table'!$H:$H,'Each Gender Events'!$A79,'Official Medal Table'!$C:$C,'Each Gender Events'!CO$1,'Official Medal Table'!$E:$E,"Mixed")*'Medal values'!$B$3/2
+ COUNTIFS('Official Medal Table'!$I:$I,'Each Gender Events'!$A79,'Official Medal Table'!$C:$C,'Each Gender Events'!CO$1,'Official Medal Table'!$E:$E,"Mixed")*'Medal values'!$B$3/2</f>
        <v>0</v>
      </c>
      <c r="CP79">
        <f>COUNTIFS('Official Medal Table'!$F:$F,'Each Gender Events'!$A79,'Official Medal Table'!$C:$C,'Each Gender Events'!CP$1,'Official Medal Table'!$E:$E,'Each Gender Events'!CP$2)*'Medal values'!$B$1
+ COUNTIFS('Official Medal Table'!$G:$G,'Each Gender Events'!$A79,'Official Medal Table'!$C:$C,'Each Gender Events'!CP$1,'Official Medal Table'!$E:$E,'Each Gender Events'!CP$2)*'Medal values'!$B$2
+ COUNTIFS('Official Medal Table'!$H:$H,'Each Gender Events'!$A79,'Official Medal Table'!$C:$C,'Each Gender Events'!CP$1,'Official Medal Table'!$E:$E,'Each Gender Events'!CP$2)*'Medal values'!$B$3
+ COUNTIFS('Official Medal Table'!$I:$I,'Each Gender Events'!$A79,'Official Medal Table'!$C:$C,'Each Gender Events'!CP$1,'Official Medal Table'!$E:$E,'Each Gender Events'!CP$2)*'Medal values'!$B$3
+ COUNTIFS('Official Medal Table'!$F:$F,'Each Gender Events'!$A79,'Official Medal Table'!$C:$C,'Each Gender Events'!CP$1,'Official Medal Table'!$E:$E,"Mixed")*'Medal values'!$B$1/2
+ COUNTIFS('Official Medal Table'!$G:$G,'Each Gender Events'!$A79,'Official Medal Table'!$C:$C,'Each Gender Events'!CP$1,'Official Medal Table'!$E:$E,"Mixed")*'Medal values'!$B$2/2
+ COUNTIFS('Official Medal Table'!$H:$H,'Each Gender Events'!$A79,'Official Medal Table'!$C:$C,'Each Gender Events'!CP$1,'Official Medal Table'!$E:$E,"Mixed")*'Medal values'!$B$3/2
+ COUNTIFS('Official Medal Table'!$I:$I,'Each Gender Events'!$A79,'Official Medal Table'!$C:$C,'Each Gender Events'!CP$1,'Official Medal Table'!$E:$E,"Mixed")*'Medal values'!$B$3/2</f>
        <v>0</v>
      </c>
      <c r="CQ79">
        <f>COUNTIFS('Official Medal Table'!$F:$F,'Each Gender Events'!$A79,'Official Medal Table'!$C:$C,'Each Gender Events'!CQ$1,'Official Medal Table'!$E:$E,'Each Gender Events'!CQ$2)*'Medal values'!$B$1
+ COUNTIFS('Official Medal Table'!$G:$G,'Each Gender Events'!$A79,'Official Medal Table'!$C:$C,'Each Gender Events'!CQ$1,'Official Medal Table'!$E:$E,'Each Gender Events'!CQ$2)*'Medal values'!$B$2
+ COUNTIFS('Official Medal Table'!$H:$H,'Each Gender Events'!$A79,'Official Medal Table'!$C:$C,'Each Gender Events'!CQ$1,'Official Medal Table'!$E:$E,'Each Gender Events'!CQ$2)*'Medal values'!$B$3
+ COUNTIFS('Official Medal Table'!$I:$I,'Each Gender Events'!$A79,'Official Medal Table'!$C:$C,'Each Gender Events'!CQ$1,'Official Medal Table'!$E:$E,'Each Gender Events'!CQ$2)*'Medal values'!$B$3
+ COUNTIFS('Official Medal Table'!$F:$F,'Each Gender Events'!$A79,'Official Medal Table'!$C:$C,'Each Gender Events'!CQ$1,'Official Medal Table'!$E:$E,"Mixed")*'Medal values'!$B$1/2
+ COUNTIFS('Official Medal Table'!$G:$G,'Each Gender Events'!$A79,'Official Medal Table'!$C:$C,'Each Gender Events'!CQ$1,'Official Medal Table'!$E:$E,"Mixed")*'Medal values'!$B$2/2
+ COUNTIFS('Official Medal Table'!$H:$H,'Each Gender Events'!$A79,'Official Medal Table'!$C:$C,'Each Gender Events'!CQ$1,'Official Medal Table'!$E:$E,"Mixed")*'Medal values'!$B$3/2
+ COUNTIFS('Official Medal Table'!$I:$I,'Each Gender Events'!$A79,'Official Medal Table'!$C:$C,'Each Gender Events'!CQ$1,'Official Medal Table'!$E:$E,"Mixed")*'Medal values'!$B$3/2</f>
        <v>0</v>
      </c>
      <c r="CR79">
        <f>COUNTIFS('Official Medal Table'!$F:$F,'Each Gender Events'!$A79,'Official Medal Table'!$C:$C,'Each Gender Events'!CR$1,'Official Medal Table'!$E:$E,'Each Gender Events'!CR$2)*'Medal values'!$B$1
+ COUNTIFS('Official Medal Table'!$G:$G,'Each Gender Events'!$A79,'Official Medal Table'!$C:$C,'Each Gender Events'!CR$1,'Official Medal Table'!$E:$E,'Each Gender Events'!CR$2)*'Medal values'!$B$2
+ COUNTIFS('Official Medal Table'!$H:$H,'Each Gender Events'!$A79,'Official Medal Table'!$C:$C,'Each Gender Events'!CR$1,'Official Medal Table'!$E:$E,'Each Gender Events'!CR$2)*'Medal values'!$B$3
+ COUNTIFS('Official Medal Table'!$I:$I,'Each Gender Events'!$A79,'Official Medal Table'!$C:$C,'Each Gender Events'!CR$1,'Official Medal Table'!$E:$E,'Each Gender Events'!CR$2)*'Medal values'!$B$3
+ COUNTIFS('Official Medal Table'!$F:$F,'Each Gender Events'!$A79,'Official Medal Table'!$C:$C,'Each Gender Events'!CR$1,'Official Medal Table'!$E:$E,"Mixed")*'Medal values'!$B$1/2
+ COUNTIFS('Official Medal Table'!$G:$G,'Each Gender Events'!$A79,'Official Medal Table'!$C:$C,'Each Gender Events'!CR$1,'Official Medal Table'!$E:$E,"Mixed")*'Medal values'!$B$2/2
+ COUNTIFS('Official Medal Table'!$H:$H,'Each Gender Events'!$A79,'Official Medal Table'!$C:$C,'Each Gender Events'!CR$1,'Official Medal Table'!$E:$E,"Mixed")*'Medal values'!$B$3/2
+ COUNTIFS('Official Medal Table'!$I:$I,'Each Gender Events'!$A79,'Official Medal Table'!$C:$C,'Each Gender Events'!CR$1,'Official Medal Table'!$E:$E,"Mixed")*'Medal values'!$B$3/2</f>
        <v>0</v>
      </c>
      <c r="CS79">
        <f>COUNTIFS('Official Medal Table'!$F:$F,'Each Gender Events'!$A79,'Official Medal Table'!$C:$C,'Each Gender Events'!CS$1,'Official Medal Table'!$E:$E,'Each Gender Events'!CS$2)*'Medal values'!$B$1
+ COUNTIFS('Official Medal Table'!$G:$G,'Each Gender Events'!$A79,'Official Medal Table'!$C:$C,'Each Gender Events'!CS$1,'Official Medal Table'!$E:$E,'Each Gender Events'!CS$2)*'Medal values'!$B$2
+ COUNTIFS('Official Medal Table'!$H:$H,'Each Gender Events'!$A79,'Official Medal Table'!$C:$C,'Each Gender Events'!CS$1,'Official Medal Table'!$E:$E,'Each Gender Events'!CS$2)*'Medal values'!$B$3
+ COUNTIFS('Official Medal Table'!$I:$I,'Each Gender Events'!$A79,'Official Medal Table'!$C:$C,'Each Gender Events'!CS$1,'Official Medal Table'!$E:$E,'Each Gender Events'!CS$2)*'Medal values'!$B$3
+ COUNTIFS('Official Medal Table'!$F:$F,'Each Gender Events'!$A79,'Official Medal Table'!$C:$C,'Each Gender Events'!CS$1,'Official Medal Table'!$E:$E,"Mixed")*'Medal values'!$B$1/2
+ COUNTIFS('Official Medal Table'!$G:$G,'Each Gender Events'!$A79,'Official Medal Table'!$C:$C,'Each Gender Events'!CS$1,'Official Medal Table'!$E:$E,"Mixed")*'Medal values'!$B$2/2
+ COUNTIFS('Official Medal Table'!$H:$H,'Each Gender Events'!$A79,'Official Medal Table'!$C:$C,'Each Gender Events'!CS$1,'Official Medal Table'!$E:$E,"Mixed")*'Medal values'!$B$3/2
+ COUNTIFS('Official Medal Table'!$I:$I,'Each Gender Events'!$A79,'Official Medal Table'!$C:$C,'Each Gender Events'!CS$1,'Official Medal Table'!$E:$E,"Mixed")*'Medal values'!$B$3/2</f>
        <v>3</v>
      </c>
      <c r="CT79">
        <f>COUNTIFS('Official Medal Table'!$F:$F,'Each Gender Events'!$A79,'Official Medal Table'!$C:$C,'Each Gender Events'!CT$1,'Official Medal Table'!$E:$E,'Each Gender Events'!CT$2)*'Medal values'!$B$1
+ COUNTIFS('Official Medal Table'!$G:$G,'Each Gender Events'!$A79,'Official Medal Table'!$C:$C,'Each Gender Events'!CT$1,'Official Medal Table'!$E:$E,'Each Gender Events'!CT$2)*'Medal values'!$B$2
+ COUNTIFS('Official Medal Table'!$H:$H,'Each Gender Events'!$A79,'Official Medal Table'!$C:$C,'Each Gender Events'!CT$1,'Official Medal Table'!$E:$E,'Each Gender Events'!CT$2)*'Medal values'!$B$3
+ COUNTIFS('Official Medal Table'!$I:$I,'Each Gender Events'!$A79,'Official Medal Table'!$C:$C,'Each Gender Events'!CT$1,'Official Medal Table'!$E:$E,'Each Gender Events'!CT$2)*'Medal values'!$B$3
+ COUNTIFS('Official Medal Table'!$F:$F,'Each Gender Events'!$A79,'Official Medal Table'!$C:$C,'Each Gender Events'!CT$1,'Official Medal Table'!$E:$E,"Mixed")*'Medal values'!$B$1/2
+ COUNTIFS('Official Medal Table'!$G:$G,'Each Gender Events'!$A79,'Official Medal Table'!$C:$C,'Each Gender Events'!CT$1,'Official Medal Table'!$E:$E,"Mixed")*'Medal values'!$B$2/2
+ COUNTIFS('Official Medal Table'!$H:$H,'Each Gender Events'!$A79,'Official Medal Table'!$C:$C,'Each Gender Events'!CT$1,'Official Medal Table'!$E:$E,"Mixed")*'Medal values'!$B$3/2
+ COUNTIFS('Official Medal Table'!$I:$I,'Each Gender Events'!$A79,'Official Medal Table'!$C:$C,'Each Gender Events'!CT$1,'Official Medal Table'!$E:$E,"Mixed")*'Medal values'!$B$3/2</f>
        <v>3.0000010000000001</v>
      </c>
    </row>
    <row r="80" spans="1:98" x14ac:dyDescent="0.3">
      <c r="A80" t="str">
        <f>Countries!A79</f>
        <v>IRI</v>
      </c>
      <c r="B80">
        <f>COUNTIFS('Official Medal Table'!$F:$F,'Each Gender Events'!$A80,'Official Medal Table'!$C:$C,'Each Gender Events'!B$1,'Official Medal Table'!$E:$E,'Each Gender Events'!B$2)*'Medal values'!$B$1
+ COUNTIFS('Official Medal Table'!$G:$G,'Each Gender Events'!$A80,'Official Medal Table'!$C:$C,'Each Gender Events'!B$1,'Official Medal Table'!$E:$E,'Each Gender Events'!B$2)*'Medal values'!$B$2
+ COUNTIFS('Official Medal Table'!$H:$H,'Each Gender Events'!$A80,'Official Medal Table'!$C:$C,'Each Gender Events'!B$1,'Official Medal Table'!$E:$E,'Each Gender Events'!B$2)*'Medal values'!$B$3
+ COUNTIFS('Official Medal Table'!$I:$I,'Each Gender Events'!$A80,'Official Medal Table'!$C:$C,'Each Gender Events'!B$1,'Official Medal Table'!$E:$E,'Each Gender Events'!B$2)*'Medal values'!$B$3
+ COUNTIFS('Official Medal Table'!$F:$F,'Each Gender Events'!$A80,'Official Medal Table'!$C:$C,'Each Gender Events'!B$1,'Official Medal Table'!$E:$E,"Mixed")*'Medal values'!$B$1/2
+ COUNTIFS('Official Medal Table'!$G:$G,'Each Gender Events'!$A80,'Official Medal Table'!$C:$C,'Each Gender Events'!B$1,'Official Medal Table'!$E:$E,"Mixed")*'Medal values'!$B$2/2
+ COUNTIFS('Official Medal Table'!$H:$H,'Each Gender Events'!$A80,'Official Medal Table'!$C:$C,'Each Gender Events'!B$1,'Official Medal Table'!$E:$E,"Mixed")*'Medal values'!$B$3/2
+ COUNTIFS('Official Medal Table'!$I:$I,'Each Gender Events'!$A80,'Official Medal Table'!$C:$C,'Each Gender Events'!B$1,'Official Medal Table'!$E:$E,"Mixed")*'Medal values'!$B$3/2</f>
        <v>0</v>
      </c>
      <c r="C80">
        <f>COUNTIFS('Official Medal Table'!$F:$F,'Each Gender Events'!$A80,'Official Medal Table'!$C:$C,'Each Gender Events'!C$1,'Official Medal Table'!$E:$E,'Each Gender Events'!C$2)*'Medal values'!$B$1
+ COUNTIFS('Official Medal Table'!$G:$G,'Each Gender Events'!$A80,'Official Medal Table'!$C:$C,'Each Gender Events'!C$1,'Official Medal Table'!$E:$E,'Each Gender Events'!C$2)*'Medal values'!$B$2
+ COUNTIFS('Official Medal Table'!$H:$H,'Each Gender Events'!$A80,'Official Medal Table'!$C:$C,'Each Gender Events'!C$1,'Official Medal Table'!$E:$E,'Each Gender Events'!C$2)*'Medal values'!$B$3
+ COUNTIFS('Official Medal Table'!$I:$I,'Each Gender Events'!$A80,'Official Medal Table'!$C:$C,'Each Gender Events'!C$1,'Official Medal Table'!$E:$E,'Each Gender Events'!C$2)*'Medal values'!$B$3
+ COUNTIFS('Official Medal Table'!$F:$F,'Each Gender Events'!$A80,'Official Medal Table'!$C:$C,'Each Gender Events'!C$1,'Official Medal Table'!$E:$E,"Mixed")*'Medal values'!$B$1/2
+ COUNTIFS('Official Medal Table'!$G:$G,'Each Gender Events'!$A80,'Official Medal Table'!$C:$C,'Each Gender Events'!C$1,'Official Medal Table'!$E:$E,"Mixed")*'Medal values'!$B$2/2
+ COUNTIFS('Official Medal Table'!$H:$H,'Each Gender Events'!$A80,'Official Medal Table'!$C:$C,'Each Gender Events'!C$1,'Official Medal Table'!$E:$E,"Mixed")*'Medal values'!$B$3/2
+ COUNTIFS('Official Medal Table'!$I:$I,'Each Gender Events'!$A80,'Official Medal Table'!$C:$C,'Each Gender Events'!C$1,'Official Medal Table'!$E:$E,"Mixed")*'Medal values'!$B$3/2</f>
        <v>0</v>
      </c>
      <c r="D80">
        <f>COUNTIFS('Official Medal Table'!$F:$F,'Each Gender Events'!$A80,'Official Medal Table'!$C:$C,'Each Gender Events'!D$1,'Official Medal Table'!$E:$E,'Each Gender Events'!D$2)*'Medal values'!$B$1
+ COUNTIFS('Official Medal Table'!$G:$G,'Each Gender Events'!$A80,'Official Medal Table'!$C:$C,'Each Gender Events'!D$1,'Official Medal Table'!$E:$E,'Each Gender Events'!D$2)*'Medal values'!$B$2
+ COUNTIFS('Official Medal Table'!$H:$H,'Each Gender Events'!$A80,'Official Medal Table'!$C:$C,'Each Gender Events'!D$1,'Official Medal Table'!$E:$E,'Each Gender Events'!D$2)*'Medal values'!$B$3
+ COUNTIFS('Official Medal Table'!$I:$I,'Each Gender Events'!$A80,'Official Medal Table'!$C:$C,'Each Gender Events'!D$1,'Official Medal Table'!$E:$E,'Each Gender Events'!D$2)*'Medal values'!$B$3
+ COUNTIFS('Official Medal Table'!$F:$F,'Each Gender Events'!$A80,'Official Medal Table'!$C:$C,'Each Gender Events'!D$1,'Official Medal Table'!$E:$E,"Mixed")*'Medal values'!$B$1/2
+ COUNTIFS('Official Medal Table'!$G:$G,'Each Gender Events'!$A80,'Official Medal Table'!$C:$C,'Each Gender Events'!D$1,'Official Medal Table'!$E:$E,"Mixed")*'Medal values'!$B$2/2
+ COUNTIFS('Official Medal Table'!$H:$H,'Each Gender Events'!$A80,'Official Medal Table'!$C:$C,'Each Gender Events'!D$1,'Official Medal Table'!$E:$E,"Mixed")*'Medal values'!$B$3/2
+ COUNTIFS('Official Medal Table'!$I:$I,'Each Gender Events'!$A80,'Official Medal Table'!$C:$C,'Each Gender Events'!D$1,'Official Medal Table'!$E:$E,"Mixed")*'Medal values'!$B$3/2</f>
        <v>0</v>
      </c>
      <c r="E80">
        <f>COUNTIFS('Official Medal Table'!$F:$F,'Each Gender Events'!$A80,'Official Medal Table'!$C:$C,'Each Gender Events'!E$1,'Official Medal Table'!$E:$E,'Each Gender Events'!E$2)*'Medal values'!$B$1
+ COUNTIFS('Official Medal Table'!$G:$G,'Each Gender Events'!$A80,'Official Medal Table'!$C:$C,'Each Gender Events'!E$1,'Official Medal Table'!$E:$E,'Each Gender Events'!E$2)*'Medal values'!$B$2
+ COUNTIFS('Official Medal Table'!$H:$H,'Each Gender Events'!$A80,'Official Medal Table'!$C:$C,'Each Gender Events'!E$1,'Official Medal Table'!$E:$E,'Each Gender Events'!E$2)*'Medal values'!$B$3
+ COUNTIFS('Official Medal Table'!$I:$I,'Each Gender Events'!$A80,'Official Medal Table'!$C:$C,'Each Gender Events'!E$1,'Official Medal Table'!$E:$E,'Each Gender Events'!E$2)*'Medal values'!$B$3
+ COUNTIFS('Official Medal Table'!$F:$F,'Each Gender Events'!$A80,'Official Medal Table'!$C:$C,'Each Gender Events'!E$1,'Official Medal Table'!$E:$E,"Mixed")*'Medal values'!$B$1/2
+ COUNTIFS('Official Medal Table'!$G:$G,'Each Gender Events'!$A80,'Official Medal Table'!$C:$C,'Each Gender Events'!E$1,'Official Medal Table'!$E:$E,"Mixed")*'Medal values'!$B$2/2
+ COUNTIFS('Official Medal Table'!$H:$H,'Each Gender Events'!$A80,'Official Medal Table'!$C:$C,'Each Gender Events'!E$1,'Official Medal Table'!$E:$E,"Mixed")*'Medal values'!$B$3/2
+ COUNTIFS('Official Medal Table'!$I:$I,'Each Gender Events'!$A80,'Official Medal Table'!$C:$C,'Each Gender Events'!E$1,'Official Medal Table'!$E:$E,"Mixed")*'Medal values'!$B$3/2</f>
        <v>0</v>
      </c>
      <c r="F80">
        <f>COUNTIFS('Official Medal Table'!$F:$F,'Each Gender Events'!$A80,'Official Medal Table'!$C:$C,'Each Gender Events'!F$1,'Official Medal Table'!$E:$E,'Each Gender Events'!F$2)*'Medal values'!$B$1
+ COUNTIFS('Official Medal Table'!$G:$G,'Each Gender Events'!$A80,'Official Medal Table'!$C:$C,'Each Gender Events'!F$1,'Official Medal Table'!$E:$E,'Each Gender Events'!F$2)*'Medal values'!$B$2
+ COUNTIFS('Official Medal Table'!$H:$H,'Each Gender Events'!$A80,'Official Medal Table'!$C:$C,'Each Gender Events'!F$1,'Official Medal Table'!$E:$E,'Each Gender Events'!F$2)*'Medal values'!$B$3
+ COUNTIFS('Official Medal Table'!$I:$I,'Each Gender Events'!$A80,'Official Medal Table'!$C:$C,'Each Gender Events'!F$1,'Official Medal Table'!$E:$E,'Each Gender Events'!F$2)*'Medal values'!$B$3
+ COUNTIFS('Official Medal Table'!$F:$F,'Each Gender Events'!$A80,'Official Medal Table'!$C:$C,'Each Gender Events'!F$1,'Official Medal Table'!$E:$E,"Mixed")*'Medal values'!$B$1/2
+ COUNTIFS('Official Medal Table'!$G:$G,'Each Gender Events'!$A80,'Official Medal Table'!$C:$C,'Each Gender Events'!F$1,'Official Medal Table'!$E:$E,"Mixed")*'Medal values'!$B$2/2
+ COUNTIFS('Official Medal Table'!$H:$H,'Each Gender Events'!$A80,'Official Medal Table'!$C:$C,'Each Gender Events'!F$1,'Official Medal Table'!$E:$E,"Mixed")*'Medal values'!$B$3/2
+ COUNTIFS('Official Medal Table'!$I:$I,'Each Gender Events'!$A80,'Official Medal Table'!$C:$C,'Each Gender Events'!F$1,'Official Medal Table'!$E:$E,"Mixed")*'Medal values'!$B$3/2</f>
        <v>0</v>
      </c>
      <c r="G80">
        <f>COUNTIFS('Official Medal Table'!$F:$F,'Each Gender Events'!$A80,'Official Medal Table'!$C:$C,'Each Gender Events'!G$1,'Official Medal Table'!$E:$E,'Each Gender Events'!G$2)*'Medal values'!$B$1
+ COUNTIFS('Official Medal Table'!$G:$G,'Each Gender Events'!$A80,'Official Medal Table'!$C:$C,'Each Gender Events'!G$1,'Official Medal Table'!$E:$E,'Each Gender Events'!G$2)*'Medal values'!$B$2
+ COUNTIFS('Official Medal Table'!$H:$H,'Each Gender Events'!$A80,'Official Medal Table'!$C:$C,'Each Gender Events'!G$1,'Official Medal Table'!$E:$E,'Each Gender Events'!G$2)*'Medal values'!$B$3
+ COUNTIFS('Official Medal Table'!$I:$I,'Each Gender Events'!$A80,'Official Medal Table'!$C:$C,'Each Gender Events'!G$1,'Official Medal Table'!$E:$E,'Each Gender Events'!G$2)*'Medal values'!$B$3
+ COUNTIFS('Official Medal Table'!$F:$F,'Each Gender Events'!$A80,'Official Medal Table'!$C:$C,'Each Gender Events'!G$1,'Official Medal Table'!$E:$E,"Mixed")*'Medal values'!$B$1/2
+ COUNTIFS('Official Medal Table'!$G:$G,'Each Gender Events'!$A80,'Official Medal Table'!$C:$C,'Each Gender Events'!G$1,'Official Medal Table'!$E:$E,"Mixed")*'Medal values'!$B$2/2
+ COUNTIFS('Official Medal Table'!$H:$H,'Each Gender Events'!$A80,'Official Medal Table'!$C:$C,'Each Gender Events'!G$1,'Official Medal Table'!$E:$E,"Mixed")*'Medal values'!$B$3/2
+ COUNTIFS('Official Medal Table'!$I:$I,'Each Gender Events'!$A80,'Official Medal Table'!$C:$C,'Each Gender Events'!G$1,'Official Medal Table'!$E:$E,"Mixed")*'Medal values'!$B$3/2</f>
        <v>0</v>
      </c>
      <c r="H80">
        <f>COUNTIFS('Official Medal Table'!$F:$F,'Each Gender Events'!$A80,'Official Medal Table'!$C:$C,'Each Gender Events'!H$1,'Official Medal Table'!$E:$E,'Each Gender Events'!H$2)*'Medal values'!$B$1
+ COUNTIFS('Official Medal Table'!$G:$G,'Each Gender Events'!$A80,'Official Medal Table'!$C:$C,'Each Gender Events'!H$1,'Official Medal Table'!$E:$E,'Each Gender Events'!H$2)*'Medal values'!$B$2
+ COUNTIFS('Official Medal Table'!$H:$H,'Each Gender Events'!$A80,'Official Medal Table'!$C:$C,'Each Gender Events'!H$1,'Official Medal Table'!$E:$E,'Each Gender Events'!H$2)*'Medal values'!$B$3
+ COUNTIFS('Official Medal Table'!$I:$I,'Each Gender Events'!$A80,'Official Medal Table'!$C:$C,'Each Gender Events'!H$1,'Official Medal Table'!$E:$E,'Each Gender Events'!H$2)*'Medal values'!$B$3
+ COUNTIFS('Official Medal Table'!$F:$F,'Each Gender Events'!$A80,'Official Medal Table'!$C:$C,'Each Gender Events'!H$1,'Official Medal Table'!$E:$E,"Mixed")*'Medal values'!$B$1/2
+ COUNTIFS('Official Medal Table'!$G:$G,'Each Gender Events'!$A80,'Official Medal Table'!$C:$C,'Each Gender Events'!H$1,'Official Medal Table'!$E:$E,"Mixed")*'Medal values'!$B$2/2
+ COUNTIFS('Official Medal Table'!$H:$H,'Each Gender Events'!$A80,'Official Medal Table'!$C:$C,'Each Gender Events'!H$1,'Official Medal Table'!$E:$E,"Mixed")*'Medal values'!$B$3/2
+ COUNTIFS('Official Medal Table'!$I:$I,'Each Gender Events'!$A80,'Official Medal Table'!$C:$C,'Each Gender Events'!H$1,'Official Medal Table'!$E:$E,"Mixed")*'Medal values'!$B$3/2</f>
        <v>0</v>
      </c>
      <c r="I80">
        <f>COUNTIFS('Official Medal Table'!$F:$F,'Each Gender Events'!$A80,'Official Medal Table'!$C:$C,'Each Gender Events'!I$1,'Official Medal Table'!$E:$E,'Each Gender Events'!I$2)*'Medal values'!$B$1
+ COUNTIFS('Official Medal Table'!$G:$G,'Each Gender Events'!$A80,'Official Medal Table'!$C:$C,'Each Gender Events'!I$1,'Official Medal Table'!$E:$E,'Each Gender Events'!I$2)*'Medal values'!$B$2
+ COUNTIFS('Official Medal Table'!$H:$H,'Each Gender Events'!$A80,'Official Medal Table'!$C:$C,'Each Gender Events'!I$1,'Official Medal Table'!$E:$E,'Each Gender Events'!I$2)*'Medal values'!$B$3
+ COUNTIFS('Official Medal Table'!$I:$I,'Each Gender Events'!$A80,'Official Medal Table'!$C:$C,'Each Gender Events'!I$1,'Official Medal Table'!$E:$E,'Each Gender Events'!I$2)*'Medal values'!$B$3
+ COUNTIFS('Official Medal Table'!$F:$F,'Each Gender Events'!$A80,'Official Medal Table'!$C:$C,'Each Gender Events'!I$1,'Official Medal Table'!$E:$E,"Mixed")*'Medal values'!$B$1/2
+ COUNTIFS('Official Medal Table'!$G:$G,'Each Gender Events'!$A80,'Official Medal Table'!$C:$C,'Each Gender Events'!I$1,'Official Medal Table'!$E:$E,"Mixed")*'Medal values'!$B$2/2
+ COUNTIFS('Official Medal Table'!$H:$H,'Each Gender Events'!$A80,'Official Medal Table'!$C:$C,'Each Gender Events'!I$1,'Official Medal Table'!$E:$E,"Mixed")*'Medal values'!$B$3/2
+ COUNTIFS('Official Medal Table'!$I:$I,'Each Gender Events'!$A80,'Official Medal Table'!$C:$C,'Each Gender Events'!I$1,'Official Medal Table'!$E:$E,"Mixed")*'Medal values'!$B$3/2</f>
        <v>0</v>
      </c>
      <c r="J80">
        <f>COUNTIFS('Official Medal Table'!$F:$F,'Each Gender Events'!$A80,'Official Medal Table'!$C:$C,'Each Gender Events'!J$1,'Official Medal Table'!$E:$E,'Each Gender Events'!J$2)*'Medal values'!$B$1
+ COUNTIFS('Official Medal Table'!$G:$G,'Each Gender Events'!$A80,'Official Medal Table'!$C:$C,'Each Gender Events'!J$1,'Official Medal Table'!$E:$E,'Each Gender Events'!J$2)*'Medal values'!$B$2
+ COUNTIFS('Official Medal Table'!$H:$H,'Each Gender Events'!$A80,'Official Medal Table'!$C:$C,'Each Gender Events'!J$1,'Official Medal Table'!$E:$E,'Each Gender Events'!J$2)*'Medal values'!$B$3
+ COUNTIFS('Official Medal Table'!$I:$I,'Each Gender Events'!$A80,'Official Medal Table'!$C:$C,'Each Gender Events'!J$1,'Official Medal Table'!$E:$E,'Each Gender Events'!J$2)*'Medal values'!$B$3
+ COUNTIFS('Official Medal Table'!$F:$F,'Each Gender Events'!$A80,'Official Medal Table'!$C:$C,'Each Gender Events'!J$1,'Official Medal Table'!$E:$E,"Mixed")*'Medal values'!$B$1/2
+ COUNTIFS('Official Medal Table'!$G:$G,'Each Gender Events'!$A80,'Official Medal Table'!$C:$C,'Each Gender Events'!J$1,'Official Medal Table'!$E:$E,"Mixed")*'Medal values'!$B$2/2
+ COUNTIFS('Official Medal Table'!$H:$H,'Each Gender Events'!$A80,'Official Medal Table'!$C:$C,'Each Gender Events'!J$1,'Official Medal Table'!$E:$E,"Mixed")*'Medal values'!$B$3/2
+ COUNTIFS('Official Medal Table'!$I:$I,'Each Gender Events'!$A80,'Official Medal Table'!$C:$C,'Each Gender Events'!J$1,'Official Medal Table'!$E:$E,"Mixed")*'Medal values'!$B$3/2</f>
        <v>0</v>
      </c>
      <c r="K80">
        <f>COUNTIFS('Official Medal Table'!$F:$F,'Each Gender Events'!$A80,'Official Medal Table'!$C:$C,'Each Gender Events'!K$1,'Official Medal Table'!$E:$E,'Each Gender Events'!K$2)*'Medal values'!$B$1
+ COUNTIFS('Official Medal Table'!$G:$G,'Each Gender Events'!$A80,'Official Medal Table'!$C:$C,'Each Gender Events'!K$1,'Official Medal Table'!$E:$E,'Each Gender Events'!K$2)*'Medal values'!$B$2
+ COUNTIFS('Official Medal Table'!$H:$H,'Each Gender Events'!$A80,'Official Medal Table'!$C:$C,'Each Gender Events'!K$1,'Official Medal Table'!$E:$E,'Each Gender Events'!K$2)*'Medal values'!$B$3
+ COUNTIFS('Official Medal Table'!$I:$I,'Each Gender Events'!$A80,'Official Medal Table'!$C:$C,'Each Gender Events'!K$1,'Official Medal Table'!$E:$E,'Each Gender Events'!K$2)*'Medal values'!$B$3
+ COUNTIFS('Official Medal Table'!$F:$F,'Each Gender Events'!$A80,'Official Medal Table'!$C:$C,'Each Gender Events'!K$1,'Official Medal Table'!$E:$E,"Mixed")*'Medal values'!$B$1/2
+ COUNTIFS('Official Medal Table'!$G:$G,'Each Gender Events'!$A80,'Official Medal Table'!$C:$C,'Each Gender Events'!K$1,'Official Medal Table'!$E:$E,"Mixed")*'Medal values'!$B$2/2
+ COUNTIFS('Official Medal Table'!$H:$H,'Each Gender Events'!$A80,'Official Medal Table'!$C:$C,'Each Gender Events'!K$1,'Official Medal Table'!$E:$E,"Mixed")*'Medal values'!$B$3/2
+ COUNTIFS('Official Medal Table'!$I:$I,'Each Gender Events'!$A80,'Official Medal Table'!$C:$C,'Each Gender Events'!K$1,'Official Medal Table'!$E:$E,"Mixed")*'Medal values'!$B$3/2</f>
        <v>0</v>
      </c>
      <c r="L80">
        <f>COUNTIFS('Official Medal Table'!$F:$F,'Each Gender Events'!$A80,'Official Medal Table'!$C:$C,'Each Gender Events'!L$1,'Official Medal Table'!$E:$E,'Each Gender Events'!L$2)*'Medal values'!$B$1
+ COUNTIFS('Official Medal Table'!$G:$G,'Each Gender Events'!$A80,'Official Medal Table'!$C:$C,'Each Gender Events'!L$1,'Official Medal Table'!$E:$E,'Each Gender Events'!L$2)*'Medal values'!$B$2
+ COUNTIFS('Official Medal Table'!$H:$H,'Each Gender Events'!$A80,'Official Medal Table'!$C:$C,'Each Gender Events'!L$1,'Official Medal Table'!$E:$E,'Each Gender Events'!L$2)*'Medal values'!$B$3
+ COUNTIFS('Official Medal Table'!$I:$I,'Each Gender Events'!$A80,'Official Medal Table'!$C:$C,'Each Gender Events'!L$1,'Official Medal Table'!$E:$E,'Each Gender Events'!L$2)*'Medal values'!$B$3
+ COUNTIFS('Official Medal Table'!$F:$F,'Each Gender Events'!$A80,'Official Medal Table'!$C:$C,'Each Gender Events'!L$1,'Official Medal Table'!$E:$E,"Mixed")*'Medal values'!$B$1/2
+ COUNTIFS('Official Medal Table'!$G:$G,'Each Gender Events'!$A80,'Official Medal Table'!$C:$C,'Each Gender Events'!L$1,'Official Medal Table'!$E:$E,"Mixed")*'Medal values'!$B$2/2
+ COUNTIFS('Official Medal Table'!$H:$H,'Each Gender Events'!$A80,'Official Medal Table'!$C:$C,'Each Gender Events'!L$1,'Official Medal Table'!$E:$E,"Mixed")*'Medal values'!$B$3/2
+ COUNTIFS('Official Medal Table'!$I:$I,'Each Gender Events'!$A80,'Official Medal Table'!$C:$C,'Each Gender Events'!L$1,'Official Medal Table'!$E:$E,"Mixed")*'Medal values'!$B$3/2</f>
        <v>0</v>
      </c>
      <c r="M80">
        <f>COUNTIFS('Official Medal Table'!$F:$F,'Each Gender Events'!$A80,'Official Medal Table'!$C:$C,'Each Gender Events'!M$1,'Official Medal Table'!$E:$E,'Each Gender Events'!M$2)*'Medal values'!$B$1
+ COUNTIFS('Official Medal Table'!$G:$G,'Each Gender Events'!$A80,'Official Medal Table'!$C:$C,'Each Gender Events'!M$1,'Official Medal Table'!$E:$E,'Each Gender Events'!M$2)*'Medal values'!$B$2
+ COUNTIFS('Official Medal Table'!$H:$H,'Each Gender Events'!$A80,'Official Medal Table'!$C:$C,'Each Gender Events'!M$1,'Official Medal Table'!$E:$E,'Each Gender Events'!M$2)*'Medal values'!$B$3
+ COUNTIFS('Official Medal Table'!$I:$I,'Each Gender Events'!$A80,'Official Medal Table'!$C:$C,'Each Gender Events'!M$1,'Official Medal Table'!$E:$E,'Each Gender Events'!M$2)*'Medal values'!$B$3
+ COUNTIFS('Official Medal Table'!$F:$F,'Each Gender Events'!$A80,'Official Medal Table'!$C:$C,'Each Gender Events'!M$1,'Official Medal Table'!$E:$E,"Mixed")*'Medal values'!$B$1/2
+ COUNTIFS('Official Medal Table'!$G:$G,'Each Gender Events'!$A80,'Official Medal Table'!$C:$C,'Each Gender Events'!M$1,'Official Medal Table'!$E:$E,"Mixed")*'Medal values'!$B$2/2
+ COUNTIFS('Official Medal Table'!$H:$H,'Each Gender Events'!$A80,'Official Medal Table'!$C:$C,'Each Gender Events'!M$1,'Official Medal Table'!$E:$E,"Mixed")*'Medal values'!$B$3/2
+ COUNTIFS('Official Medal Table'!$I:$I,'Each Gender Events'!$A80,'Official Medal Table'!$C:$C,'Each Gender Events'!M$1,'Official Medal Table'!$E:$E,"Mixed")*'Medal values'!$B$3/2</f>
        <v>0</v>
      </c>
      <c r="N80">
        <f>COUNTIFS('Official Medal Table'!$F:$F,'Each Gender Events'!$A80,'Official Medal Table'!$C:$C,'Each Gender Events'!N$1,'Official Medal Table'!$E:$E,'Each Gender Events'!N$2)*'Medal values'!$B$1
+ COUNTIFS('Official Medal Table'!$G:$G,'Each Gender Events'!$A80,'Official Medal Table'!$C:$C,'Each Gender Events'!N$1,'Official Medal Table'!$E:$E,'Each Gender Events'!N$2)*'Medal values'!$B$2
+ COUNTIFS('Official Medal Table'!$H:$H,'Each Gender Events'!$A80,'Official Medal Table'!$C:$C,'Each Gender Events'!N$1,'Official Medal Table'!$E:$E,'Each Gender Events'!N$2)*'Medal values'!$B$3
+ COUNTIFS('Official Medal Table'!$I:$I,'Each Gender Events'!$A80,'Official Medal Table'!$C:$C,'Each Gender Events'!N$1,'Official Medal Table'!$E:$E,'Each Gender Events'!N$2)*'Medal values'!$B$3
+ COUNTIFS('Official Medal Table'!$F:$F,'Each Gender Events'!$A80,'Official Medal Table'!$C:$C,'Each Gender Events'!N$1,'Official Medal Table'!$E:$E,"Mixed")*'Medal values'!$B$1/2
+ COUNTIFS('Official Medal Table'!$G:$G,'Each Gender Events'!$A80,'Official Medal Table'!$C:$C,'Each Gender Events'!N$1,'Official Medal Table'!$E:$E,"Mixed")*'Medal values'!$B$2/2
+ COUNTIFS('Official Medal Table'!$H:$H,'Each Gender Events'!$A80,'Official Medal Table'!$C:$C,'Each Gender Events'!N$1,'Official Medal Table'!$E:$E,"Mixed")*'Medal values'!$B$3/2
+ COUNTIFS('Official Medal Table'!$I:$I,'Each Gender Events'!$A80,'Official Medal Table'!$C:$C,'Each Gender Events'!N$1,'Official Medal Table'!$E:$E,"Mixed")*'Medal values'!$B$3/2</f>
        <v>0</v>
      </c>
      <c r="O80">
        <f>COUNTIFS('Official Medal Table'!$F:$F,'Each Gender Events'!$A80,'Official Medal Table'!$C:$C,'Each Gender Events'!O$1,'Official Medal Table'!$E:$E,'Each Gender Events'!O$2)*'Medal values'!$B$1
+ COUNTIFS('Official Medal Table'!$G:$G,'Each Gender Events'!$A80,'Official Medal Table'!$C:$C,'Each Gender Events'!O$1,'Official Medal Table'!$E:$E,'Each Gender Events'!O$2)*'Medal values'!$B$2
+ COUNTIFS('Official Medal Table'!$H:$H,'Each Gender Events'!$A80,'Official Medal Table'!$C:$C,'Each Gender Events'!O$1,'Official Medal Table'!$E:$E,'Each Gender Events'!O$2)*'Medal values'!$B$3
+ COUNTIFS('Official Medal Table'!$I:$I,'Each Gender Events'!$A80,'Official Medal Table'!$C:$C,'Each Gender Events'!O$1,'Official Medal Table'!$E:$E,'Each Gender Events'!O$2)*'Medal values'!$B$3
+ COUNTIFS('Official Medal Table'!$F:$F,'Each Gender Events'!$A80,'Official Medal Table'!$C:$C,'Each Gender Events'!O$1,'Official Medal Table'!$E:$E,"Mixed")*'Medal values'!$B$1/2
+ COUNTIFS('Official Medal Table'!$G:$G,'Each Gender Events'!$A80,'Official Medal Table'!$C:$C,'Each Gender Events'!O$1,'Official Medal Table'!$E:$E,"Mixed")*'Medal values'!$B$2/2
+ COUNTIFS('Official Medal Table'!$H:$H,'Each Gender Events'!$A80,'Official Medal Table'!$C:$C,'Each Gender Events'!O$1,'Official Medal Table'!$E:$E,"Mixed")*'Medal values'!$B$3/2
+ COUNTIFS('Official Medal Table'!$I:$I,'Each Gender Events'!$A80,'Official Medal Table'!$C:$C,'Each Gender Events'!O$1,'Official Medal Table'!$E:$E,"Mixed")*'Medal values'!$B$3/2</f>
        <v>0</v>
      </c>
      <c r="P80">
        <f>COUNTIFS('Official Medal Table'!$F:$F,'Each Gender Events'!$A80,'Official Medal Table'!$C:$C,'Each Gender Events'!P$1,'Official Medal Table'!$E:$E,'Each Gender Events'!P$2)*'Medal values'!$B$1
+ COUNTIFS('Official Medal Table'!$G:$G,'Each Gender Events'!$A80,'Official Medal Table'!$C:$C,'Each Gender Events'!P$1,'Official Medal Table'!$E:$E,'Each Gender Events'!P$2)*'Medal values'!$B$2
+ COUNTIFS('Official Medal Table'!$H:$H,'Each Gender Events'!$A80,'Official Medal Table'!$C:$C,'Each Gender Events'!P$1,'Official Medal Table'!$E:$E,'Each Gender Events'!P$2)*'Medal values'!$B$3
+ COUNTIFS('Official Medal Table'!$I:$I,'Each Gender Events'!$A80,'Official Medal Table'!$C:$C,'Each Gender Events'!P$1,'Official Medal Table'!$E:$E,'Each Gender Events'!P$2)*'Medal values'!$B$3
+ COUNTIFS('Official Medal Table'!$F:$F,'Each Gender Events'!$A80,'Official Medal Table'!$C:$C,'Each Gender Events'!P$1,'Official Medal Table'!$E:$E,"Mixed")*'Medal values'!$B$1/2
+ COUNTIFS('Official Medal Table'!$G:$G,'Each Gender Events'!$A80,'Official Medal Table'!$C:$C,'Each Gender Events'!P$1,'Official Medal Table'!$E:$E,"Mixed")*'Medal values'!$B$2/2
+ COUNTIFS('Official Medal Table'!$H:$H,'Each Gender Events'!$A80,'Official Medal Table'!$C:$C,'Each Gender Events'!P$1,'Official Medal Table'!$E:$E,"Mixed")*'Medal values'!$B$3/2
+ COUNTIFS('Official Medal Table'!$I:$I,'Each Gender Events'!$A80,'Official Medal Table'!$C:$C,'Each Gender Events'!P$1,'Official Medal Table'!$E:$E,"Mixed")*'Medal values'!$B$3/2</f>
        <v>0</v>
      </c>
      <c r="Q80">
        <f>COUNTIFS('Official Medal Table'!$F:$F,'Each Gender Events'!$A80,'Official Medal Table'!$C:$C,'Each Gender Events'!Q$1,'Official Medal Table'!$E:$E,'Each Gender Events'!Q$2)*'Medal values'!$B$1
+ COUNTIFS('Official Medal Table'!$G:$G,'Each Gender Events'!$A80,'Official Medal Table'!$C:$C,'Each Gender Events'!Q$1,'Official Medal Table'!$E:$E,'Each Gender Events'!Q$2)*'Medal values'!$B$2
+ COUNTIFS('Official Medal Table'!$H:$H,'Each Gender Events'!$A80,'Official Medal Table'!$C:$C,'Each Gender Events'!Q$1,'Official Medal Table'!$E:$E,'Each Gender Events'!Q$2)*'Medal values'!$B$3
+ COUNTIFS('Official Medal Table'!$I:$I,'Each Gender Events'!$A80,'Official Medal Table'!$C:$C,'Each Gender Events'!Q$1,'Official Medal Table'!$E:$E,'Each Gender Events'!Q$2)*'Medal values'!$B$3
+ COUNTIFS('Official Medal Table'!$F:$F,'Each Gender Events'!$A80,'Official Medal Table'!$C:$C,'Each Gender Events'!Q$1,'Official Medal Table'!$E:$E,"Mixed")*'Medal values'!$B$1/2
+ COUNTIFS('Official Medal Table'!$G:$G,'Each Gender Events'!$A80,'Official Medal Table'!$C:$C,'Each Gender Events'!Q$1,'Official Medal Table'!$E:$E,"Mixed")*'Medal values'!$B$2/2
+ COUNTIFS('Official Medal Table'!$H:$H,'Each Gender Events'!$A80,'Official Medal Table'!$C:$C,'Each Gender Events'!Q$1,'Official Medal Table'!$E:$E,"Mixed")*'Medal values'!$B$3/2
+ COUNTIFS('Official Medal Table'!$I:$I,'Each Gender Events'!$A80,'Official Medal Table'!$C:$C,'Each Gender Events'!Q$1,'Official Medal Table'!$E:$E,"Mixed")*'Medal values'!$B$3/2</f>
        <v>0</v>
      </c>
      <c r="R80">
        <f>COUNTIFS('Official Medal Table'!$F:$F,'Each Gender Events'!$A80,'Official Medal Table'!$C:$C,'Each Gender Events'!R$1,'Official Medal Table'!$E:$E,'Each Gender Events'!R$2)*'Medal values'!$B$1
+ COUNTIFS('Official Medal Table'!$G:$G,'Each Gender Events'!$A80,'Official Medal Table'!$C:$C,'Each Gender Events'!R$1,'Official Medal Table'!$E:$E,'Each Gender Events'!R$2)*'Medal values'!$B$2
+ COUNTIFS('Official Medal Table'!$H:$H,'Each Gender Events'!$A80,'Official Medal Table'!$C:$C,'Each Gender Events'!R$1,'Official Medal Table'!$E:$E,'Each Gender Events'!R$2)*'Medal values'!$B$3
+ COUNTIFS('Official Medal Table'!$I:$I,'Each Gender Events'!$A80,'Official Medal Table'!$C:$C,'Each Gender Events'!R$1,'Official Medal Table'!$E:$E,'Each Gender Events'!R$2)*'Medal values'!$B$3
+ COUNTIFS('Official Medal Table'!$F:$F,'Each Gender Events'!$A80,'Official Medal Table'!$C:$C,'Each Gender Events'!R$1,'Official Medal Table'!$E:$E,"Mixed")*'Medal values'!$B$1/2
+ COUNTIFS('Official Medal Table'!$G:$G,'Each Gender Events'!$A80,'Official Medal Table'!$C:$C,'Each Gender Events'!R$1,'Official Medal Table'!$E:$E,"Mixed")*'Medal values'!$B$2/2
+ COUNTIFS('Official Medal Table'!$H:$H,'Each Gender Events'!$A80,'Official Medal Table'!$C:$C,'Each Gender Events'!R$1,'Official Medal Table'!$E:$E,"Mixed")*'Medal values'!$B$3/2
+ COUNTIFS('Official Medal Table'!$I:$I,'Each Gender Events'!$A80,'Official Medal Table'!$C:$C,'Each Gender Events'!R$1,'Official Medal Table'!$E:$E,"Mixed")*'Medal values'!$B$3/2</f>
        <v>0</v>
      </c>
      <c r="S80">
        <f>COUNTIFS('Official Medal Table'!$F:$F,'Each Gender Events'!$A80,'Official Medal Table'!$C:$C,'Each Gender Events'!S$1,'Official Medal Table'!$E:$E,'Each Gender Events'!S$2)*'Medal values'!$B$1
+ COUNTIFS('Official Medal Table'!$G:$G,'Each Gender Events'!$A80,'Official Medal Table'!$C:$C,'Each Gender Events'!S$1,'Official Medal Table'!$E:$E,'Each Gender Events'!S$2)*'Medal values'!$B$2
+ COUNTIFS('Official Medal Table'!$H:$H,'Each Gender Events'!$A80,'Official Medal Table'!$C:$C,'Each Gender Events'!S$1,'Official Medal Table'!$E:$E,'Each Gender Events'!S$2)*'Medal values'!$B$3
+ COUNTIFS('Official Medal Table'!$I:$I,'Each Gender Events'!$A80,'Official Medal Table'!$C:$C,'Each Gender Events'!S$1,'Official Medal Table'!$E:$E,'Each Gender Events'!S$2)*'Medal values'!$B$3
+ COUNTIFS('Official Medal Table'!$F:$F,'Each Gender Events'!$A80,'Official Medal Table'!$C:$C,'Each Gender Events'!S$1,'Official Medal Table'!$E:$E,"Mixed")*'Medal values'!$B$1/2
+ COUNTIFS('Official Medal Table'!$G:$G,'Each Gender Events'!$A80,'Official Medal Table'!$C:$C,'Each Gender Events'!S$1,'Official Medal Table'!$E:$E,"Mixed")*'Medal values'!$B$2/2
+ COUNTIFS('Official Medal Table'!$H:$H,'Each Gender Events'!$A80,'Official Medal Table'!$C:$C,'Each Gender Events'!S$1,'Official Medal Table'!$E:$E,"Mixed")*'Medal values'!$B$3/2
+ COUNTIFS('Official Medal Table'!$I:$I,'Each Gender Events'!$A80,'Official Medal Table'!$C:$C,'Each Gender Events'!S$1,'Official Medal Table'!$E:$E,"Mixed")*'Medal values'!$B$3/2</f>
        <v>0</v>
      </c>
      <c r="T80">
        <f>COUNTIFS('Official Medal Table'!$F:$F,'Each Gender Events'!$A80,'Official Medal Table'!$C:$C,'Each Gender Events'!T$1,'Official Medal Table'!$E:$E,'Each Gender Events'!T$2)*'Medal values'!$B$1
+ COUNTIFS('Official Medal Table'!$G:$G,'Each Gender Events'!$A80,'Official Medal Table'!$C:$C,'Each Gender Events'!T$1,'Official Medal Table'!$E:$E,'Each Gender Events'!T$2)*'Medal values'!$B$2
+ COUNTIFS('Official Medal Table'!$H:$H,'Each Gender Events'!$A80,'Official Medal Table'!$C:$C,'Each Gender Events'!T$1,'Official Medal Table'!$E:$E,'Each Gender Events'!T$2)*'Medal values'!$B$3
+ COUNTIFS('Official Medal Table'!$I:$I,'Each Gender Events'!$A80,'Official Medal Table'!$C:$C,'Each Gender Events'!T$1,'Official Medal Table'!$E:$E,'Each Gender Events'!T$2)*'Medal values'!$B$3
+ COUNTIFS('Official Medal Table'!$F:$F,'Each Gender Events'!$A80,'Official Medal Table'!$C:$C,'Each Gender Events'!T$1,'Official Medal Table'!$E:$E,"Mixed")*'Medal values'!$B$1/2
+ COUNTIFS('Official Medal Table'!$G:$G,'Each Gender Events'!$A80,'Official Medal Table'!$C:$C,'Each Gender Events'!T$1,'Official Medal Table'!$E:$E,"Mixed")*'Medal values'!$B$2/2
+ COUNTIFS('Official Medal Table'!$H:$H,'Each Gender Events'!$A80,'Official Medal Table'!$C:$C,'Each Gender Events'!T$1,'Official Medal Table'!$E:$E,"Mixed")*'Medal values'!$B$3/2
+ COUNTIFS('Official Medal Table'!$I:$I,'Each Gender Events'!$A80,'Official Medal Table'!$C:$C,'Each Gender Events'!T$1,'Official Medal Table'!$E:$E,"Mixed")*'Medal values'!$B$3/2</f>
        <v>0</v>
      </c>
      <c r="U80">
        <f>COUNTIFS('Official Medal Table'!$F:$F,'Each Gender Events'!$A80,'Official Medal Table'!$C:$C,'Each Gender Events'!U$1,'Official Medal Table'!$E:$E,'Each Gender Events'!U$2)*'Medal values'!$B$1
+ COUNTIFS('Official Medal Table'!$G:$G,'Each Gender Events'!$A80,'Official Medal Table'!$C:$C,'Each Gender Events'!U$1,'Official Medal Table'!$E:$E,'Each Gender Events'!U$2)*'Medal values'!$B$2
+ COUNTIFS('Official Medal Table'!$H:$H,'Each Gender Events'!$A80,'Official Medal Table'!$C:$C,'Each Gender Events'!U$1,'Official Medal Table'!$E:$E,'Each Gender Events'!U$2)*'Medal values'!$B$3
+ COUNTIFS('Official Medal Table'!$I:$I,'Each Gender Events'!$A80,'Official Medal Table'!$C:$C,'Each Gender Events'!U$1,'Official Medal Table'!$E:$E,'Each Gender Events'!U$2)*'Medal values'!$B$3
+ COUNTIFS('Official Medal Table'!$F:$F,'Each Gender Events'!$A80,'Official Medal Table'!$C:$C,'Each Gender Events'!U$1,'Official Medal Table'!$E:$E,"Mixed")*'Medal values'!$B$1/2
+ COUNTIFS('Official Medal Table'!$G:$G,'Each Gender Events'!$A80,'Official Medal Table'!$C:$C,'Each Gender Events'!U$1,'Official Medal Table'!$E:$E,"Mixed")*'Medal values'!$B$2/2
+ COUNTIFS('Official Medal Table'!$H:$H,'Each Gender Events'!$A80,'Official Medal Table'!$C:$C,'Each Gender Events'!U$1,'Official Medal Table'!$E:$E,"Mixed")*'Medal values'!$B$3/2
+ COUNTIFS('Official Medal Table'!$I:$I,'Each Gender Events'!$A80,'Official Medal Table'!$C:$C,'Each Gender Events'!U$1,'Official Medal Table'!$E:$E,"Mixed")*'Medal values'!$B$3/2</f>
        <v>0</v>
      </c>
      <c r="V80">
        <f>COUNTIFS('Official Medal Table'!$F:$F,'Each Gender Events'!$A80,'Official Medal Table'!$C:$C,'Each Gender Events'!V$1,'Official Medal Table'!$E:$E,'Each Gender Events'!V$2)*'Medal values'!$B$1
+ COUNTIFS('Official Medal Table'!$G:$G,'Each Gender Events'!$A80,'Official Medal Table'!$C:$C,'Each Gender Events'!V$1,'Official Medal Table'!$E:$E,'Each Gender Events'!V$2)*'Medal values'!$B$2
+ COUNTIFS('Official Medal Table'!$H:$H,'Each Gender Events'!$A80,'Official Medal Table'!$C:$C,'Each Gender Events'!V$1,'Official Medal Table'!$E:$E,'Each Gender Events'!V$2)*'Medal values'!$B$3
+ COUNTIFS('Official Medal Table'!$I:$I,'Each Gender Events'!$A80,'Official Medal Table'!$C:$C,'Each Gender Events'!V$1,'Official Medal Table'!$E:$E,'Each Gender Events'!V$2)*'Medal values'!$B$3
+ COUNTIFS('Official Medal Table'!$F:$F,'Each Gender Events'!$A80,'Official Medal Table'!$C:$C,'Each Gender Events'!V$1,'Official Medal Table'!$E:$E,"Mixed")*'Medal values'!$B$1/2
+ COUNTIFS('Official Medal Table'!$G:$G,'Each Gender Events'!$A80,'Official Medal Table'!$C:$C,'Each Gender Events'!V$1,'Official Medal Table'!$E:$E,"Mixed")*'Medal values'!$B$2/2
+ COUNTIFS('Official Medal Table'!$H:$H,'Each Gender Events'!$A80,'Official Medal Table'!$C:$C,'Each Gender Events'!V$1,'Official Medal Table'!$E:$E,"Mixed")*'Medal values'!$B$3/2
+ COUNTIFS('Official Medal Table'!$I:$I,'Each Gender Events'!$A80,'Official Medal Table'!$C:$C,'Each Gender Events'!V$1,'Official Medal Table'!$E:$E,"Mixed")*'Medal values'!$B$3/2</f>
        <v>0</v>
      </c>
      <c r="W80">
        <f>COUNTIFS('Official Medal Table'!$F:$F,'Each Gender Events'!$A80,'Official Medal Table'!$C:$C,'Each Gender Events'!W$1,'Official Medal Table'!$E:$E,'Each Gender Events'!W$2)*'Medal values'!$B$1
+ COUNTIFS('Official Medal Table'!$G:$G,'Each Gender Events'!$A80,'Official Medal Table'!$C:$C,'Each Gender Events'!W$1,'Official Medal Table'!$E:$E,'Each Gender Events'!W$2)*'Medal values'!$B$2
+ COUNTIFS('Official Medal Table'!$H:$H,'Each Gender Events'!$A80,'Official Medal Table'!$C:$C,'Each Gender Events'!W$1,'Official Medal Table'!$E:$E,'Each Gender Events'!W$2)*'Medal values'!$B$3
+ COUNTIFS('Official Medal Table'!$I:$I,'Each Gender Events'!$A80,'Official Medal Table'!$C:$C,'Each Gender Events'!W$1,'Official Medal Table'!$E:$E,'Each Gender Events'!W$2)*'Medal values'!$B$3
+ COUNTIFS('Official Medal Table'!$F:$F,'Each Gender Events'!$A80,'Official Medal Table'!$C:$C,'Each Gender Events'!W$1,'Official Medal Table'!$E:$E,"Mixed")*'Medal values'!$B$1/2
+ COUNTIFS('Official Medal Table'!$G:$G,'Each Gender Events'!$A80,'Official Medal Table'!$C:$C,'Each Gender Events'!W$1,'Official Medal Table'!$E:$E,"Mixed")*'Medal values'!$B$2/2
+ COUNTIFS('Official Medal Table'!$H:$H,'Each Gender Events'!$A80,'Official Medal Table'!$C:$C,'Each Gender Events'!W$1,'Official Medal Table'!$E:$E,"Mixed")*'Medal values'!$B$3/2
+ COUNTIFS('Official Medal Table'!$I:$I,'Each Gender Events'!$A80,'Official Medal Table'!$C:$C,'Each Gender Events'!W$1,'Official Medal Table'!$E:$E,"Mixed")*'Medal values'!$B$3/2</f>
        <v>0</v>
      </c>
      <c r="X80">
        <f>COUNTIFS('Official Medal Table'!$F:$F,'Each Gender Events'!$A80,'Official Medal Table'!$C:$C,'Each Gender Events'!X$1,'Official Medal Table'!$E:$E,'Each Gender Events'!X$2)*'Medal values'!$B$1
+ COUNTIFS('Official Medal Table'!$G:$G,'Each Gender Events'!$A80,'Official Medal Table'!$C:$C,'Each Gender Events'!X$1,'Official Medal Table'!$E:$E,'Each Gender Events'!X$2)*'Medal values'!$B$2
+ COUNTIFS('Official Medal Table'!$H:$H,'Each Gender Events'!$A80,'Official Medal Table'!$C:$C,'Each Gender Events'!X$1,'Official Medal Table'!$E:$E,'Each Gender Events'!X$2)*'Medal values'!$B$3
+ COUNTIFS('Official Medal Table'!$I:$I,'Each Gender Events'!$A80,'Official Medal Table'!$C:$C,'Each Gender Events'!X$1,'Official Medal Table'!$E:$E,'Each Gender Events'!X$2)*'Medal values'!$B$3
+ COUNTIFS('Official Medal Table'!$F:$F,'Each Gender Events'!$A80,'Official Medal Table'!$C:$C,'Each Gender Events'!X$1,'Official Medal Table'!$E:$E,"Mixed")*'Medal values'!$B$1/2
+ COUNTIFS('Official Medal Table'!$G:$G,'Each Gender Events'!$A80,'Official Medal Table'!$C:$C,'Each Gender Events'!X$1,'Official Medal Table'!$E:$E,"Mixed")*'Medal values'!$B$2/2
+ COUNTIFS('Official Medal Table'!$H:$H,'Each Gender Events'!$A80,'Official Medal Table'!$C:$C,'Each Gender Events'!X$1,'Official Medal Table'!$E:$E,"Mixed")*'Medal values'!$B$3/2
+ COUNTIFS('Official Medal Table'!$I:$I,'Each Gender Events'!$A80,'Official Medal Table'!$C:$C,'Each Gender Events'!X$1,'Official Medal Table'!$E:$E,"Mixed")*'Medal values'!$B$3/2</f>
        <v>0</v>
      </c>
      <c r="Y80">
        <f>COUNTIFS('Official Medal Table'!$F:$F,'Each Gender Events'!$A80,'Official Medal Table'!$C:$C,'Each Gender Events'!Y$1,'Official Medal Table'!$E:$E,'Each Gender Events'!Y$2)*'Medal values'!$B$1
+ COUNTIFS('Official Medal Table'!$G:$G,'Each Gender Events'!$A80,'Official Medal Table'!$C:$C,'Each Gender Events'!Y$1,'Official Medal Table'!$E:$E,'Each Gender Events'!Y$2)*'Medal values'!$B$2
+ COUNTIFS('Official Medal Table'!$H:$H,'Each Gender Events'!$A80,'Official Medal Table'!$C:$C,'Each Gender Events'!Y$1,'Official Medal Table'!$E:$E,'Each Gender Events'!Y$2)*'Medal values'!$B$3
+ COUNTIFS('Official Medal Table'!$I:$I,'Each Gender Events'!$A80,'Official Medal Table'!$C:$C,'Each Gender Events'!Y$1,'Official Medal Table'!$E:$E,'Each Gender Events'!Y$2)*'Medal values'!$B$3
+ COUNTIFS('Official Medal Table'!$F:$F,'Each Gender Events'!$A80,'Official Medal Table'!$C:$C,'Each Gender Events'!Y$1,'Official Medal Table'!$E:$E,"Mixed")*'Medal values'!$B$1/2
+ COUNTIFS('Official Medal Table'!$G:$G,'Each Gender Events'!$A80,'Official Medal Table'!$C:$C,'Each Gender Events'!Y$1,'Official Medal Table'!$E:$E,"Mixed")*'Medal values'!$B$2/2
+ COUNTIFS('Official Medal Table'!$H:$H,'Each Gender Events'!$A80,'Official Medal Table'!$C:$C,'Each Gender Events'!Y$1,'Official Medal Table'!$E:$E,"Mixed")*'Medal values'!$B$3/2
+ COUNTIFS('Official Medal Table'!$I:$I,'Each Gender Events'!$A80,'Official Medal Table'!$C:$C,'Each Gender Events'!Y$1,'Official Medal Table'!$E:$E,"Mixed")*'Medal values'!$B$3/2</f>
        <v>0</v>
      </c>
      <c r="Z80">
        <f>COUNTIFS('Official Medal Table'!$F:$F,'Each Gender Events'!$A80,'Official Medal Table'!$C:$C,'Each Gender Events'!Z$1,'Official Medal Table'!$E:$E,'Each Gender Events'!Z$2)*'Medal values'!$B$1
+ COUNTIFS('Official Medal Table'!$G:$G,'Each Gender Events'!$A80,'Official Medal Table'!$C:$C,'Each Gender Events'!Z$1,'Official Medal Table'!$E:$E,'Each Gender Events'!Z$2)*'Medal values'!$B$2
+ COUNTIFS('Official Medal Table'!$H:$H,'Each Gender Events'!$A80,'Official Medal Table'!$C:$C,'Each Gender Events'!Z$1,'Official Medal Table'!$E:$E,'Each Gender Events'!Z$2)*'Medal values'!$B$3
+ COUNTIFS('Official Medal Table'!$I:$I,'Each Gender Events'!$A80,'Official Medal Table'!$C:$C,'Each Gender Events'!Z$1,'Official Medal Table'!$E:$E,'Each Gender Events'!Z$2)*'Medal values'!$B$3
+ COUNTIFS('Official Medal Table'!$F:$F,'Each Gender Events'!$A80,'Official Medal Table'!$C:$C,'Each Gender Events'!Z$1,'Official Medal Table'!$E:$E,"Mixed")*'Medal values'!$B$1/2
+ COUNTIFS('Official Medal Table'!$G:$G,'Each Gender Events'!$A80,'Official Medal Table'!$C:$C,'Each Gender Events'!Z$1,'Official Medal Table'!$E:$E,"Mixed")*'Medal values'!$B$2/2
+ COUNTIFS('Official Medal Table'!$H:$H,'Each Gender Events'!$A80,'Official Medal Table'!$C:$C,'Each Gender Events'!Z$1,'Official Medal Table'!$E:$E,"Mixed")*'Medal values'!$B$3/2
+ COUNTIFS('Official Medal Table'!$I:$I,'Each Gender Events'!$A80,'Official Medal Table'!$C:$C,'Each Gender Events'!Z$1,'Official Medal Table'!$E:$E,"Mixed")*'Medal values'!$B$3/2</f>
        <v>0</v>
      </c>
      <c r="AA80">
        <f>COUNTIFS('Official Medal Table'!$F:$F,'Each Gender Events'!$A80,'Official Medal Table'!$C:$C,'Each Gender Events'!AA$1,'Official Medal Table'!$E:$E,'Each Gender Events'!AA$2)*'Medal values'!$B$1
+ COUNTIFS('Official Medal Table'!$G:$G,'Each Gender Events'!$A80,'Official Medal Table'!$C:$C,'Each Gender Events'!AA$1,'Official Medal Table'!$E:$E,'Each Gender Events'!AA$2)*'Medal values'!$B$2
+ COUNTIFS('Official Medal Table'!$H:$H,'Each Gender Events'!$A80,'Official Medal Table'!$C:$C,'Each Gender Events'!AA$1,'Official Medal Table'!$E:$E,'Each Gender Events'!AA$2)*'Medal values'!$B$3
+ COUNTIFS('Official Medal Table'!$I:$I,'Each Gender Events'!$A80,'Official Medal Table'!$C:$C,'Each Gender Events'!AA$1,'Official Medal Table'!$E:$E,'Each Gender Events'!AA$2)*'Medal values'!$B$3
+ COUNTIFS('Official Medal Table'!$F:$F,'Each Gender Events'!$A80,'Official Medal Table'!$C:$C,'Each Gender Events'!AA$1,'Official Medal Table'!$E:$E,"Mixed")*'Medal values'!$B$1/2
+ COUNTIFS('Official Medal Table'!$G:$G,'Each Gender Events'!$A80,'Official Medal Table'!$C:$C,'Each Gender Events'!AA$1,'Official Medal Table'!$E:$E,"Mixed")*'Medal values'!$B$2/2
+ COUNTIFS('Official Medal Table'!$H:$H,'Each Gender Events'!$A80,'Official Medal Table'!$C:$C,'Each Gender Events'!AA$1,'Official Medal Table'!$E:$E,"Mixed")*'Medal values'!$B$3/2
+ COUNTIFS('Official Medal Table'!$I:$I,'Each Gender Events'!$A80,'Official Medal Table'!$C:$C,'Each Gender Events'!AA$1,'Official Medal Table'!$E:$E,"Mixed")*'Medal values'!$B$3/2</f>
        <v>0</v>
      </c>
      <c r="AB80">
        <f>COUNTIFS('Official Medal Table'!$F:$F,'Each Gender Events'!$A80,'Official Medal Table'!$C:$C,'Each Gender Events'!AB$1,'Official Medal Table'!$E:$E,'Each Gender Events'!AB$2)*'Medal values'!$B$1
+ COUNTIFS('Official Medal Table'!$G:$G,'Each Gender Events'!$A80,'Official Medal Table'!$C:$C,'Each Gender Events'!AB$1,'Official Medal Table'!$E:$E,'Each Gender Events'!AB$2)*'Medal values'!$B$2
+ COUNTIFS('Official Medal Table'!$H:$H,'Each Gender Events'!$A80,'Official Medal Table'!$C:$C,'Each Gender Events'!AB$1,'Official Medal Table'!$E:$E,'Each Gender Events'!AB$2)*'Medal values'!$B$3
+ COUNTIFS('Official Medal Table'!$I:$I,'Each Gender Events'!$A80,'Official Medal Table'!$C:$C,'Each Gender Events'!AB$1,'Official Medal Table'!$E:$E,'Each Gender Events'!AB$2)*'Medal values'!$B$3
+ COUNTIFS('Official Medal Table'!$F:$F,'Each Gender Events'!$A80,'Official Medal Table'!$C:$C,'Each Gender Events'!AB$1,'Official Medal Table'!$E:$E,"Mixed")*'Medal values'!$B$1/2
+ COUNTIFS('Official Medal Table'!$G:$G,'Each Gender Events'!$A80,'Official Medal Table'!$C:$C,'Each Gender Events'!AB$1,'Official Medal Table'!$E:$E,"Mixed")*'Medal values'!$B$2/2
+ COUNTIFS('Official Medal Table'!$H:$H,'Each Gender Events'!$A80,'Official Medal Table'!$C:$C,'Each Gender Events'!AB$1,'Official Medal Table'!$E:$E,"Mixed")*'Medal values'!$B$3/2
+ COUNTIFS('Official Medal Table'!$I:$I,'Each Gender Events'!$A80,'Official Medal Table'!$C:$C,'Each Gender Events'!AB$1,'Official Medal Table'!$E:$E,"Mixed")*'Medal values'!$B$3/2</f>
        <v>0</v>
      </c>
      <c r="AC80">
        <f>COUNTIFS('Official Medal Table'!$F:$F,'Each Gender Events'!$A80,'Official Medal Table'!$C:$C,'Each Gender Events'!AC$1,'Official Medal Table'!$E:$E,'Each Gender Events'!AC$2)*'Medal values'!$B$1
+ COUNTIFS('Official Medal Table'!$G:$G,'Each Gender Events'!$A80,'Official Medal Table'!$C:$C,'Each Gender Events'!AC$1,'Official Medal Table'!$E:$E,'Each Gender Events'!AC$2)*'Medal values'!$B$2
+ COUNTIFS('Official Medal Table'!$H:$H,'Each Gender Events'!$A80,'Official Medal Table'!$C:$C,'Each Gender Events'!AC$1,'Official Medal Table'!$E:$E,'Each Gender Events'!AC$2)*'Medal values'!$B$3
+ COUNTIFS('Official Medal Table'!$I:$I,'Each Gender Events'!$A80,'Official Medal Table'!$C:$C,'Each Gender Events'!AC$1,'Official Medal Table'!$E:$E,'Each Gender Events'!AC$2)*'Medal values'!$B$3
+ COUNTIFS('Official Medal Table'!$F:$F,'Each Gender Events'!$A80,'Official Medal Table'!$C:$C,'Each Gender Events'!AC$1,'Official Medal Table'!$E:$E,"Mixed")*'Medal values'!$B$1/2
+ COUNTIFS('Official Medal Table'!$G:$G,'Each Gender Events'!$A80,'Official Medal Table'!$C:$C,'Each Gender Events'!AC$1,'Official Medal Table'!$E:$E,"Mixed")*'Medal values'!$B$2/2
+ COUNTIFS('Official Medal Table'!$H:$H,'Each Gender Events'!$A80,'Official Medal Table'!$C:$C,'Each Gender Events'!AC$1,'Official Medal Table'!$E:$E,"Mixed")*'Medal values'!$B$3/2
+ COUNTIFS('Official Medal Table'!$I:$I,'Each Gender Events'!$A80,'Official Medal Table'!$C:$C,'Each Gender Events'!AC$1,'Official Medal Table'!$E:$E,"Mixed")*'Medal values'!$B$3/2</f>
        <v>0</v>
      </c>
      <c r="AD80">
        <f>COUNTIFS('Official Medal Table'!$F:$F,'Each Gender Events'!$A80,'Official Medal Table'!$C:$C,'Each Gender Events'!AD$1,'Official Medal Table'!$E:$E,'Each Gender Events'!AD$2)*'Medal values'!$B$1
+ COUNTIFS('Official Medal Table'!$G:$G,'Each Gender Events'!$A80,'Official Medal Table'!$C:$C,'Each Gender Events'!AD$1,'Official Medal Table'!$E:$E,'Each Gender Events'!AD$2)*'Medal values'!$B$2
+ COUNTIFS('Official Medal Table'!$H:$H,'Each Gender Events'!$A80,'Official Medal Table'!$C:$C,'Each Gender Events'!AD$1,'Official Medal Table'!$E:$E,'Each Gender Events'!AD$2)*'Medal values'!$B$3
+ COUNTIFS('Official Medal Table'!$I:$I,'Each Gender Events'!$A80,'Official Medal Table'!$C:$C,'Each Gender Events'!AD$1,'Official Medal Table'!$E:$E,'Each Gender Events'!AD$2)*'Medal values'!$B$3
+ COUNTIFS('Official Medal Table'!$F:$F,'Each Gender Events'!$A80,'Official Medal Table'!$C:$C,'Each Gender Events'!AD$1,'Official Medal Table'!$E:$E,"Mixed")*'Medal values'!$B$1/2
+ COUNTIFS('Official Medal Table'!$G:$G,'Each Gender Events'!$A80,'Official Medal Table'!$C:$C,'Each Gender Events'!AD$1,'Official Medal Table'!$E:$E,"Mixed")*'Medal values'!$B$2/2
+ COUNTIFS('Official Medal Table'!$H:$H,'Each Gender Events'!$A80,'Official Medal Table'!$C:$C,'Each Gender Events'!AD$1,'Official Medal Table'!$E:$E,"Mixed")*'Medal values'!$B$3/2
+ COUNTIFS('Official Medal Table'!$I:$I,'Each Gender Events'!$A80,'Official Medal Table'!$C:$C,'Each Gender Events'!AD$1,'Official Medal Table'!$E:$E,"Mixed")*'Medal values'!$B$3/2</f>
        <v>0</v>
      </c>
      <c r="AE80">
        <f>COUNTIFS('Official Medal Table'!$F:$F,'Each Gender Events'!$A80,'Official Medal Table'!$C:$C,'Each Gender Events'!AE$1,'Official Medal Table'!$E:$E,'Each Gender Events'!AE$2)*'Medal values'!$B$1
+ COUNTIFS('Official Medal Table'!$G:$G,'Each Gender Events'!$A80,'Official Medal Table'!$C:$C,'Each Gender Events'!AE$1,'Official Medal Table'!$E:$E,'Each Gender Events'!AE$2)*'Medal values'!$B$2
+ COUNTIFS('Official Medal Table'!$H:$H,'Each Gender Events'!$A80,'Official Medal Table'!$C:$C,'Each Gender Events'!AE$1,'Official Medal Table'!$E:$E,'Each Gender Events'!AE$2)*'Medal values'!$B$3
+ COUNTIFS('Official Medal Table'!$I:$I,'Each Gender Events'!$A80,'Official Medal Table'!$C:$C,'Each Gender Events'!AE$1,'Official Medal Table'!$E:$E,'Each Gender Events'!AE$2)*'Medal values'!$B$3
+ COUNTIFS('Official Medal Table'!$F:$F,'Each Gender Events'!$A80,'Official Medal Table'!$C:$C,'Each Gender Events'!AE$1,'Official Medal Table'!$E:$E,"Mixed")*'Medal values'!$B$1/2
+ COUNTIFS('Official Medal Table'!$G:$G,'Each Gender Events'!$A80,'Official Medal Table'!$C:$C,'Each Gender Events'!AE$1,'Official Medal Table'!$E:$E,"Mixed")*'Medal values'!$B$2/2
+ COUNTIFS('Official Medal Table'!$H:$H,'Each Gender Events'!$A80,'Official Medal Table'!$C:$C,'Each Gender Events'!AE$1,'Official Medal Table'!$E:$E,"Mixed")*'Medal values'!$B$3/2
+ COUNTIFS('Official Medal Table'!$I:$I,'Each Gender Events'!$A80,'Official Medal Table'!$C:$C,'Each Gender Events'!AE$1,'Official Medal Table'!$E:$E,"Mixed")*'Medal values'!$B$3/2</f>
        <v>0</v>
      </c>
      <c r="AF80">
        <f>COUNTIFS('Official Medal Table'!$F:$F,'Each Gender Events'!$A80,'Official Medal Table'!$C:$C,'Each Gender Events'!AF$1,'Official Medal Table'!$E:$E,'Each Gender Events'!AF$2)*'Medal values'!$B$1
+ COUNTIFS('Official Medal Table'!$G:$G,'Each Gender Events'!$A80,'Official Medal Table'!$C:$C,'Each Gender Events'!AF$1,'Official Medal Table'!$E:$E,'Each Gender Events'!AF$2)*'Medal values'!$B$2
+ COUNTIFS('Official Medal Table'!$H:$H,'Each Gender Events'!$A80,'Official Medal Table'!$C:$C,'Each Gender Events'!AF$1,'Official Medal Table'!$E:$E,'Each Gender Events'!AF$2)*'Medal values'!$B$3
+ COUNTIFS('Official Medal Table'!$I:$I,'Each Gender Events'!$A80,'Official Medal Table'!$C:$C,'Each Gender Events'!AF$1,'Official Medal Table'!$E:$E,'Each Gender Events'!AF$2)*'Medal values'!$B$3
+ COUNTIFS('Official Medal Table'!$F:$F,'Each Gender Events'!$A80,'Official Medal Table'!$C:$C,'Each Gender Events'!AF$1,'Official Medal Table'!$E:$E,"Mixed")*'Medal values'!$B$1/2
+ COUNTIFS('Official Medal Table'!$G:$G,'Each Gender Events'!$A80,'Official Medal Table'!$C:$C,'Each Gender Events'!AF$1,'Official Medal Table'!$E:$E,"Mixed")*'Medal values'!$B$2/2
+ COUNTIFS('Official Medal Table'!$H:$H,'Each Gender Events'!$A80,'Official Medal Table'!$C:$C,'Each Gender Events'!AF$1,'Official Medal Table'!$E:$E,"Mixed")*'Medal values'!$B$3/2
+ COUNTIFS('Official Medal Table'!$I:$I,'Each Gender Events'!$A80,'Official Medal Table'!$C:$C,'Each Gender Events'!AF$1,'Official Medal Table'!$E:$E,"Mixed")*'Medal values'!$B$3/2</f>
        <v>0</v>
      </c>
      <c r="AG80">
        <f>COUNTIFS('Official Medal Table'!$F:$F,'Each Gender Events'!$A80,'Official Medal Table'!$C:$C,'Each Gender Events'!AG$1,'Official Medal Table'!$E:$E,'Each Gender Events'!AG$2)*'Medal values'!$B$1
+ COUNTIFS('Official Medal Table'!$G:$G,'Each Gender Events'!$A80,'Official Medal Table'!$C:$C,'Each Gender Events'!AG$1,'Official Medal Table'!$E:$E,'Each Gender Events'!AG$2)*'Medal values'!$B$2
+ COUNTIFS('Official Medal Table'!$H:$H,'Each Gender Events'!$A80,'Official Medal Table'!$C:$C,'Each Gender Events'!AG$1,'Official Medal Table'!$E:$E,'Each Gender Events'!AG$2)*'Medal values'!$B$3
+ COUNTIFS('Official Medal Table'!$I:$I,'Each Gender Events'!$A80,'Official Medal Table'!$C:$C,'Each Gender Events'!AG$1,'Official Medal Table'!$E:$E,'Each Gender Events'!AG$2)*'Medal values'!$B$3
+ COUNTIFS('Official Medal Table'!$F:$F,'Each Gender Events'!$A80,'Official Medal Table'!$C:$C,'Each Gender Events'!AG$1,'Official Medal Table'!$E:$E,"Mixed")*'Medal values'!$B$1/2
+ COUNTIFS('Official Medal Table'!$G:$G,'Each Gender Events'!$A80,'Official Medal Table'!$C:$C,'Each Gender Events'!AG$1,'Official Medal Table'!$E:$E,"Mixed")*'Medal values'!$B$2/2
+ COUNTIFS('Official Medal Table'!$H:$H,'Each Gender Events'!$A80,'Official Medal Table'!$C:$C,'Each Gender Events'!AG$1,'Official Medal Table'!$E:$E,"Mixed")*'Medal values'!$B$3/2
+ COUNTIFS('Official Medal Table'!$I:$I,'Each Gender Events'!$A80,'Official Medal Table'!$C:$C,'Each Gender Events'!AG$1,'Official Medal Table'!$E:$E,"Mixed")*'Medal values'!$B$3/2</f>
        <v>0</v>
      </c>
      <c r="AH80">
        <f>COUNTIFS('Official Medal Table'!$F:$F,'Each Gender Events'!$A80,'Official Medal Table'!$C:$C,'Each Gender Events'!AH$1,'Official Medal Table'!$E:$E,'Each Gender Events'!AH$2)*'Medal values'!$B$1
+ COUNTIFS('Official Medal Table'!$G:$G,'Each Gender Events'!$A80,'Official Medal Table'!$C:$C,'Each Gender Events'!AH$1,'Official Medal Table'!$E:$E,'Each Gender Events'!AH$2)*'Medal values'!$B$2
+ COUNTIFS('Official Medal Table'!$H:$H,'Each Gender Events'!$A80,'Official Medal Table'!$C:$C,'Each Gender Events'!AH$1,'Official Medal Table'!$E:$E,'Each Gender Events'!AH$2)*'Medal values'!$B$3
+ COUNTIFS('Official Medal Table'!$I:$I,'Each Gender Events'!$A80,'Official Medal Table'!$C:$C,'Each Gender Events'!AH$1,'Official Medal Table'!$E:$E,'Each Gender Events'!AH$2)*'Medal values'!$B$3
+ COUNTIFS('Official Medal Table'!$F:$F,'Each Gender Events'!$A80,'Official Medal Table'!$C:$C,'Each Gender Events'!AH$1,'Official Medal Table'!$E:$E,"Mixed")*'Medal values'!$B$1/2
+ COUNTIFS('Official Medal Table'!$G:$G,'Each Gender Events'!$A80,'Official Medal Table'!$C:$C,'Each Gender Events'!AH$1,'Official Medal Table'!$E:$E,"Mixed")*'Medal values'!$B$2/2
+ COUNTIFS('Official Medal Table'!$H:$H,'Each Gender Events'!$A80,'Official Medal Table'!$C:$C,'Each Gender Events'!AH$1,'Official Medal Table'!$E:$E,"Mixed")*'Medal values'!$B$3/2
+ COUNTIFS('Official Medal Table'!$I:$I,'Each Gender Events'!$A80,'Official Medal Table'!$C:$C,'Each Gender Events'!AH$1,'Official Medal Table'!$E:$E,"Mixed")*'Medal values'!$B$3/2</f>
        <v>0</v>
      </c>
      <c r="AI80">
        <f>COUNTIFS('Official Medal Table'!$F:$F,'Each Gender Events'!$A80,'Official Medal Table'!$C:$C,'Each Gender Events'!AI$1,'Official Medal Table'!$E:$E,'Each Gender Events'!AI$2)*'Medal values'!$B$1
+ COUNTIFS('Official Medal Table'!$G:$G,'Each Gender Events'!$A80,'Official Medal Table'!$C:$C,'Each Gender Events'!AI$1,'Official Medal Table'!$E:$E,'Each Gender Events'!AI$2)*'Medal values'!$B$2
+ COUNTIFS('Official Medal Table'!$H:$H,'Each Gender Events'!$A80,'Official Medal Table'!$C:$C,'Each Gender Events'!AI$1,'Official Medal Table'!$E:$E,'Each Gender Events'!AI$2)*'Medal values'!$B$3
+ COUNTIFS('Official Medal Table'!$I:$I,'Each Gender Events'!$A80,'Official Medal Table'!$C:$C,'Each Gender Events'!AI$1,'Official Medal Table'!$E:$E,'Each Gender Events'!AI$2)*'Medal values'!$B$3
+ COUNTIFS('Official Medal Table'!$F:$F,'Each Gender Events'!$A80,'Official Medal Table'!$C:$C,'Each Gender Events'!AI$1,'Official Medal Table'!$E:$E,"Mixed")*'Medal values'!$B$1/2
+ COUNTIFS('Official Medal Table'!$G:$G,'Each Gender Events'!$A80,'Official Medal Table'!$C:$C,'Each Gender Events'!AI$1,'Official Medal Table'!$E:$E,"Mixed")*'Medal values'!$B$2/2
+ COUNTIFS('Official Medal Table'!$H:$H,'Each Gender Events'!$A80,'Official Medal Table'!$C:$C,'Each Gender Events'!AI$1,'Official Medal Table'!$E:$E,"Mixed")*'Medal values'!$B$3/2
+ COUNTIFS('Official Medal Table'!$I:$I,'Each Gender Events'!$A80,'Official Medal Table'!$C:$C,'Each Gender Events'!AI$1,'Official Medal Table'!$E:$E,"Mixed")*'Medal values'!$B$3/2</f>
        <v>0</v>
      </c>
      <c r="AJ80">
        <f>COUNTIFS('Official Medal Table'!$F:$F,'Each Gender Events'!$A80,'Official Medal Table'!$C:$C,'Each Gender Events'!AJ$1,'Official Medal Table'!$E:$E,'Each Gender Events'!AJ$2)*'Medal values'!$B$1
+ COUNTIFS('Official Medal Table'!$G:$G,'Each Gender Events'!$A80,'Official Medal Table'!$C:$C,'Each Gender Events'!AJ$1,'Official Medal Table'!$E:$E,'Each Gender Events'!AJ$2)*'Medal values'!$B$2
+ COUNTIFS('Official Medal Table'!$H:$H,'Each Gender Events'!$A80,'Official Medal Table'!$C:$C,'Each Gender Events'!AJ$1,'Official Medal Table'!$E:$E,'Each Gender Events'!AJ$2)*'Medal values'!$B$3
+ COUNTIFS('Official Medal Table'!$I:$I,'Each Gender Events'!$A80,'Official Medal Table'!$C:$C,'Each Gender Events'!AJ$1,'Official Medal Table'!$E:$E,'Each Gender Events'!AJ$2)*'Medal values'!$B$3
+ COUNTIFS('Official Medal Table'!$F:$F,'Each Gender Events'!$A80,'Official Medal Table'!$C:$C,'Each Gender Events'!AJ$1,'Official Medal Table'!$E:$E,"Mixed")*'Medal values'!$B$1/2
+ COUNTIFS('Official Medal Table'!$G:$G,'Each Gender Events'!$A80,'Official Medal Table'!$C:$C,'Each Gender Events'!AJ$1,'Official Medal Table'!$E:$E,"Mixed")*'Medal values'!$B$2/2
+ COUNTIFS('Official Medal Table'!$H:$H,'Each Gender Events'!$A80,'Official Medal Table'!$C:$C,'Each Gender Events'!AJ$1,'Official Medal Table'!$E:$E,"Mixed")*'Medal values'!$B$3/2
+ COUNTIFS('Official Medal Table'!$I:$I,'Each Gender Events'!$A80,'Official Medal Table'!$C:$C,'Each Gender Events'!AJ$1,'Official Medal Table'!$E:$E,"Mixed")*'Medal values'!$B$3/2</f>
        <v>0</v>
      </c>
      <c r="AK80">
        <f>COUNTIFS('Official Medal Table'!$F:$F,'Each Gender Events'!$A80,'Official Medal Table'!$C:$C,'Each Gender Events'!AK$1,'Official Medal Table'!$E:$E,'Each Gender Events'!AK$2)*'Medal values'!$B$1
+ COUNTIFS('Official Medal Table'!$G:$G,'Each Gender Events'!$A80,'Official Medal Table'!$C:$C,'Each Gender Events'!AK$1,'Official Medal Table'!$E:$E,'Each Gender Events'!AK$2)*'Medal values'!$B$2
+ COUNTIFS('Official Medal Table'!$H:$H,'Each Gender Events'!$A80,'Official Medal Table'!$C:$C,'Each Gender Events'!AK$1,'Official Medal Table'!$E:$E,'Each Gender Events'!AK$2)*'Medal values'!$B$3
+ COUNTIFS('Official Medal Table'!$I:$I,'Each Gender Events'!$A80,'Official Medal Table'!$C:$C,'Each Gender Events'!AK$1,'Official Medal Table'!$E:$E,'Each Gender Events'!AK$2)*'Medal values'!$B$3
+ COUNTIFS('Official Medal Table'!$F:$F,'Each Gender Events'!$A80,'Official Medal Table'!$C:$C,'Each Gender Events'!AK$1,'Official Medal Table'!$E:$E,"Mixed")*'Medal values'!$B$1/2
+ COUNTIFS('Official Medal Table'!$G:$G,'Each Gender Events'!$A80,'Official Medal Table'!$C:$C,'Each Gender Events'!AK$1,'Official Medal Table'!$E:$E,"Mixed")*'Medal values'!$B$2/2
+ COUNTIFS('Official Medal Table'!$H:$H,'Each Gender Events'!$A80,'Official Medal Table'!$C:$C,'Each Gender Events'!AK$1,'Official Medal Table'!$E:$E,"Mixed")*'Medal values'!$B$3/2
+ COUNTIFS('Official Medal Table'!$I:$I,'Each Gender Events'!$A80,'Official Medal Table'!$C:$C,'Each Gender Events'!AK$1,'Official Medal Table'!$E:$E,"Mixed")*'Medal values'!$B$3/2</f>
        <v>0</v>
      </c>
      <c r="AL80">
        <f>COUNTIFS('Official Medal Table'!$F:$F,'Each Gender Events'!$A80,'Official Medal Table'!$C:$C,'Each Gender Events'!AL$1,'Official Medal Table'!$E:$E,'Each Gender Events'!AL$2)*'Medal values'!$B$1
+ COUNTIFS('Official Medal Table'!$G:$G,'Each Gender Events'!$A80,'Official Medal Table'!$C:$C,'Each Gender Events'!AL$1,'Official Medal Table'!$E:$E,'Each Gender Events'!AL$2)*'Medal values'!$B$2
+ COUNTIFS('Official Medal Table'!$H:$H,'Each Gender Events'!$A80,'Official Medal Table'!$C:$C,'Each Gender Events'!AL$1,'Official Medal Table'!$E:$E,'Each Gender Events'!AL$2)*'Medal values'!$B$3
+ COUNTIFS('Official Medal Table'!$I:$I,'Each Gender Events'!$A80,'Official Medal Table'!$C:$C,'Each Gender Events'!AL$1,'Official Medal Table'!$E:$E,'Each Gender Events'!AL$2)*'Medal values'!$B$3
+ COUNTIFS('Official Medal Table'!$F:$F,'Each Gender Events'!$A80,'Official Medal Table'!$C:$C,'Each Gender Events'!AL$1,'Official Medal Table'!$E:$E,"Mixed")*'Medal values'!$B$1/2
+ COUNTIFS('Official Medal Table'!$G:$G,'Each Gender Events'!$A80,'Official Medal Table'!$C:$C,'Each Gender Events'!AL$1,'Official Medal Table'!$E:$E,"Mixed")*'Medal values'!$B$2/2
+ COUNTIFS('Official Medal Table'!$H:$H,'Each Gender Events'!$A80,'Official Medal Table'!$C:$C,'Each Gender Events'!AL$1,'Official Medal Table'!$E:$E,"Mixed")*'Medal values'!$B$3/2
+ COUNTIFS('Official Medal Table'!$I:$I,'Each Gender Events'!$A80,'Official Medal Table'!$C:$C,'Each Gender Events'!AL$1,'Official Medal Table'!$E:$E,"Mixed")*'Medal values'!$B$3/2</f>
        <v>0</v>
      </c>
      <c r="AM80">
        <f>COUNTIFS('Official Medal Table'!$F:$F,'Each Gender Events'!$A80,'Official Medal Table'!$C:$C,'Each Gender Events'!AM$1,'Official Medal Table'!$E:$E,'Each Gender Events'!AM$2)*'Medal values'!$B$1
+ COUNTIFS('Official Medal Table'!$G:$G,'Each Gender Events'!$A80,'Official Medal Table'!$C:$C,'Each Gender Events'!AM$1,'Official Medal Table'!$E:$E,'Each Gender Events'!AM$2)*'Medal values'!$B$2
+ COUNTIFS('Official Medal Table'!$H:$H,'Each Gender Events'!$A80,'Official Medal Table'!$C:$C,'Each Gender Events'!AM$1,'Official Medal Table'!$E:$E,'Each Gender Events'!AM$2)*'Medal values'!$B$3
+ COUNTIFS('Official Medal Table'!$I:$I,'Each Gender Events'!$A80,'Official Medal Table'!$C:$C,'Each Gender Events'!AM$1,'Official Medal Table'!$E:$E,'Each Gender Events'!AM$2)*'Medal values'!$B$3
+ COUNTIFS('Official Medal Table'!$F:$F,'Each Gender Events'!$A80,'Official Medal Table'!$C:$C,'Each Gender Events'!AM$1,'Official Medal Table'!$E:$E,"Mixed")*'Medal values'!$B$1/2
+ COUNTIFS('Official Medal Table'!$G:$G,'Each Gender Events'!$A80,'Official Medal Table'!$C:$C,'Each Gender Events'!AM$1,'Official Medal Table'!$E:$E,"Mixed")*'Medal values'!$B$2/2
+ COUNTIFS('Official Medal Table'!$H:$H,'Each Gender Events'!$A80,'Official Medal Table'!$C:$C,'Each Gender Events'!AM$1,'Official Medal Table'!$E:$E,"Mixed")*'Medal values'!$B$3/2
+ COUNTIFS('Official Medal Table'!$I:$I,'Each Gender Events'!$A80,'Official Medal Table'!$C:$C,'Each Gender Events'!AM$1,'Official Medal Table'!$E:$E,"Mixed")*'Medal values'!$B$3/2</f>
        <v>0</v>
      </c>
      <c r="AN80">
        <f>COUNTIFS('Official Medal Table'!$F:$F,'Each Gender Events'!$A80,'Official Medal Table'!$C:$C,'Each Gender Events'!AN$1,'Official Medal Table'!$E:$E,'Each Gender Events'!AN$2)*'Medal values'!$B$1
+ COUNTIFS('Official Medal Table'!$G:$G,'Each Gender Events'!$A80,'Official Medal Table'!$C:$C,'Each Gender Events'!AN$1,'Official Medal Table'!$E:$E,'Each Gender Events'!AN$2)*'Medal values'!$B$2
+ COUNTIFS('Official Medal Table'!$H:$H,'Each Gender Events'!$A80,'Official Medal Table'!$C:$C,'Each Gender Events'!AN$1,'Official Medal Table'!$E:$E,'Each Gender Events'!AN$2)*'Medal values'!$B$3
+ COUNTIFS('Official Medal Table'!$I:$I,'Each Gender Events'!$A80,'Official Medal Table'!$C:$C,'Each Gender Events'!AN$1,'Official Medal Table'!$E:$E,'Each Gender Events'!AN$2)*'Medal values'!$B$3
+ COUNTIFS('Official Medal Table'!$F:$F,'Each Gender Events'!$A80,'Official Medal Table'!$C:$C,'Each Gender Events'!AN$1,'Official Medal Table'!$E:$E,"Mixed")*'Medal values'!$B$1/2
+ COUNTIFS('Official Medal Table'!$G:$G,'Each Gender Events'!$A80,'Official Medal Table'!$C:$C,'Each Gender Events'!AN$1,'Official Medal Table'!$E:$E,"Mixed")*'Medal values'!$B$2/2
+ COUNTIFS('Official Medal Table'!$H:$H,'Each Gender Events'!$A80,'Official Medal Table'!$C:$C,'Each Gender Events'!AN$1,'Official Medal Table'!$E:$E,"Mixed")*'Medal values'!$B$3/2
+ COUNTIFS('Official Medal Table'!$I:$I,'Each Gender Events'!$A80,'Official Medal Table'!$C:$C,'Each Gender Events'!AN$1,'Official Medal Table'!$E:$E,"Mixed")*'Medal values'!$B$3/2</f>
        <v>0</v>
      </c>
      <c r="AO80">
        <f>COUNTIFS('Official Medal Table'!$F:$F,'Each Gender Events'!$A80,'Official Medal Table'!$C:$C,'Each Gender Events'!AO$1,'Official Medal Table'!$E:$E,'Each Gender Events'!AO$2)*'Medal values'!$B$1
+ COUNTIFS('Official Medal Table'!$G:$G,'Each Gender Events'!$A80,'Official Medal Table'!$C:$C,'Each Gender Events'!AO$1,'Official Medal Table'!$E:$E,'Each Gender Events'!AO$2)*'Medal values'!$B$2
+ COUNTIFS('Official Medal Table'!$H:$H,'Each Gender Events'!$A80,'Official Medal Table'!$C:$C,'Each Gender Events'!AO$1,'Official Medal Table'!$E:$E,'Each Gender Events'!AO$2)*'Medal values'!$B$3
+ COUNTIFS('Official Medal Table'!$I:$I,'Each Gender Events'!$A80,'Official Medal Table'!$C:$C,'Each Gender Events'!AO$1,'Official Medal Table'!$E:$E,'Each Gender Events'!AO$2)*'Medal values'!$B$3
+ COUNTIFS('Official Medal Table'!$F:$F,'Each Gender Events'!$A80,'Official Medal Table'!$C:$C,'Each Gender Events'!AO$1,'Official Medal Table'!$E:$E,"Mixed")*'Medal values'!$B$1/2
+ COUNTIFS('Official Medal Table'!$G:$G,'Each Gender Events'!$A80,'Official Medal Table'!$C:$C,'Each Gender Events'!AO$1,'Official Medal Table'!$E:$E,"Mixed")*'Medal values'!$B$2/2
+ COUNTIFS('Official Medal Table'!$H:$H,'Each Gender Events'!$A80,'Official Medal Table'!$C:$C,'Each Gender Events'!AO$1,'Official Medal Table'!$E:$E,"Mixed")*'Medal values'!$B$3/2
+ COUNTIFS('Official Medal Table'!$I:$I,'Each Gender Events'!$A80,'Official Medal Table'!$C:$C,'Each Gender Events'!AO$1,'Official Medal Table'!$E:$E,"Mixed")*'Medal values'!$B$3/2</f>
        <v>0</v>
      </c>
      <c r="AP80">
        <f>COUNTIFS('Official Medal Table'!$F:$F,'Each Gender Events'!$A80,'Official Medal Table'!$C:$C,'Each Gender Events'!AP$1,'Official Medal Table'!$E:$E,'Each Gender Events'!AP$2)*'Medal values'!$B$1
+ COUNTIFS('Official Medal Table'!$G:$G,'Each Gender Events'!$A80,'Official Medal Table'!$C:$C,'Each Gender Events'!AP$1,'Official Medal Table'!$E:$E,'Each Gender Events'!AP$2)*'Medal values'!$B$2
+ COUNTIFS('Official Medal Table'!$H:$H,'Each Gender Events'!$A80,'Official Medal Table'!$C:$C,'Each Gender Events'!AP$1,'Official Medal Table'!$E:$E,'Each Gender Events'!AP$2)*'Medal values'!$B$3
+ COUNTIFS('Official Medal Table'!$I:$I,'Each Gender Events'!$A80,'Official Medal Table'!$C:$C,'Each Gender Events'!AP$1,'Official Medal Table'!$E:$E,'Each Gender Events'!AP$2)*'Medal values'!$B$3
+ COUNTIFS('Official Medal Table'!$F:$F,'Each Gender Events'!$A80,'Official Medal Table'!$C:$C,'Each Gender Events'!AP$1,'Official Medal Table'!$E:$E,"Mixed")*'Medal values'!$B$1/2
+ COUNTIFS('Official Medal Table'!$G:$G,'Each Gender Events'!$A80,'Official Medal Table'!$C:$C,'Each Gender Events'!AP$1,'Official Medal Table'!$E:$E,"Mixed")*'Medal values'!$B$2/2
+ COUNTIFS('Official Medal Table'!$H:$H,'Each Gender Events'!$A80,'Official Medal Table'!$C:$C,'Each Gender Events'!AP$1,'Official Medal Table'!$E:$E,"Mixed")*'Medal values'!$B$3/2
+ COUNTIFS('Official Medal Table'!$I:$I,'Each Gender Events'!$A80,'Official Medal Table'!$C:$C,'Each Gender Events'!AP$1,'Official Medal Table'!$E:$E,"Mixed")*'Medal values'!$B$3/2</f>
        <v>0</v>
      </c>
      <c r="AQ80">
        <f>COUNTIFS('Official Medal Table'!$F:$F,'Each Gender Events'!$A80,'Official Medal Table'!$C:$C,'Each Gender Events'!AQ$1,'Official Medal Table'!$E:$E,'Each Gender Events'!AQ$2)*'Medal values'!$B$1
+ COUNTIFS('Official Medal Table'!$G:$G,'Each Gender Events'!$A80,'Official Medal Table'!$C:$C,'Each Gender Events'!AQ$1,'Official Medal Table'!$E:$E,'Each Gender Events'!AQ$2)*'Medal values'!$B$2
+ COUNTIFS('Official Medal Table'!$H:$H,'Each Gender Events'!$A80,'Official Medal Table'!$C:$C,'Each Gender Events'!AQ$1,'Official Medal Table'!$E:$E,'Each Gender Events'!AQ$2)*'Medal values'!$B$3
+ COUNTIFS('Official Medal Table'!$I:$I,'Each Gender Events'!$A80,'Official Medal Table'!$C:$C,'Each Gender Events'!AQ$1,'Official Medal Table'!$E:$E,'Each Gender Events'!AQ$2)*'Medal values'!$B$3
+ COUNTIFS('Official Medal Table'!$F:$F,'Each Gender Events'!$A80,'Official Medal Table'!$C:$C,'Each Gender Events'!AQ$1,'Official Medal Table'!$E:$E,"Mixed")*'Medal values'!$B$1/2
+ COUNTIFS('Official Medal Table'!$G:$G,'Each Gender Events'!$A80,'Official Medal Table'!$C:$C,'Each Gender Events'!AQ$1,'Official Medal Table'!$E:$E,"Mixed")*'Medal values'!$B$2/2
+ COUNTIFS('Official Medal Table'!$H:$H,'Each Gender Events'!$A80,'Official Medal Table'!$C:$C,'Each Gender Events'!AQ$1,'Official Medal Table'!$E:$E,"Mixed")*'Medal values'!$B$3/2
+ COUNTIFS('Official Medal Table'!$I:$I,'Each Gender Events'!$A80,'Official Medal Table'!$C:$C,'Each Gender Events'!AQ$1,'Official Medal Table'!$E:$E,"Mixed")*'Medal values'!$B$3/2</f>
        <v>0</v>
      </c>
      <c r="AR80">
        <f>COUNTIFS('Official Medal Table'!$F:$F,'Each Gender Events'!$A80,'Official Medal Table'!$C:$C,'Each Gender Events'!AR$1,'Official Medal Table'!$E:$E,'Each Gender Events'!AR$2)*'Medal values'!$B$1
+ COUNTIFS('Official Medal Table'!$G:$G,'Each Gender Events'!$A80,'Official Medal Table'!$C:$C,'Each Gender Events'!AR$1,'Official Medal Table'!$E:$E,'Each Gender Events'!AR$2)*'Medal values'!$B$2
+ COUNTIFS('Official Medal Table'!$H:$H,'Each Gender Events'!$A80,'Official Medal Table'!$C:$C,'Each Gender Events'!AR$1,'Official Medal Table'!$E:$E,'Each Gender Events'!AR$2)*'Medal values'!$B$3
+ COUNTIFS('Official Medal Table'!$I:$I,'Each Gender Events'!$A80,'Official Medal Table'!$C:$C,'Each Gender Events'!AR$1,'Official Medal Table'!$E:$E,'Each Gender Events'!AR$2)*'Medal values'!$B$3
+ COUNTIFS('Official Medal Table'!$F:$F,'Each Gender Events'!$A80,'Official Medal Table'!$C:$C,'Each Gender Events'!AR$1,'Official Medal Table'!$E:$E,"Mixed")*'Medal values'!$B$1/2
+ COUNTIFS('Official Medal Table'!$G:$G,'Each Gender Events'!$A80,'Official Medal Table'!$C:$C,'Each Gender Events'!AR$1,'Official Medal Table'!$E:$E,"Mixed")*'Medal values'!$B$2/2
+ COUNTIFS('Official Medal Table'!$H:$H,'Each Gender Events'!$A80,'Official Medal Table'!$C:$C,'Each Gender Events'!AR$1,'Official Medal Table'!$E:$E,"Mixed")*'Medal values'!$B$3/2
+ COUNTIFS('Official Medal Table'!$I:$I,'Each Gender Events'!$A80,'Official Medal Table'!$C:$C,'Each Gender Events'!AR$1,'Official Medal Table'!$E:$E,"Mixed")*'Medal values'!$B$3/2</f>
        <v>0</v>
      </c>
      <c r="AS80">
        <f>COUNTIFS('Official Medal Table'!$F:$F,'Each Gender Events'!$A80,'Official Medal Table'!$C:$C,'Each Gender Events'!AS$1,'Official Medal Table'!$E:$E,'Each Gender Events'!AS$2)*'Medal values'!$B$1
+ COUNTIFS('Official Medal Table'!$G:$G,'Each Gender Events'!$A80,'Official Medal Table'!$C:$C,'Each Gender Events'!AS$1,'Official Medal Table'!$E:$E,'Each Gender Events'!AS$2)*'Medal values'!$B$2
+ COUNTIFS('Official Medal Table'!$H:$H,'Each Gender Events'!$A80,'Official Medal Table'!$C:$C,'Each Gender Events'!AS$1,'Official Medal Table'!$E:$E,'Each Gender Events'!AS$2)*'Medal values'!$B$3
+ COUNTIFS('Official Medal Table'!$I:$I,'Each Gender Events'!$A80,'Official Medal Table'!$C:$C,'Each Gender Events'!AS$1,'Official Medal Table'!$E:$E,'Each Gender Events'!AS$2)*'Medal values'!$B$3
+ COUNTIFS('Official Medal Table'!$F:$F,'Each Gender Events'!$A80,'Official Medal Table'!$C:$C,'Each Gender Events'!AS$1,'Official Medal Table'!$E:$E,"Mixed")*'Medal values'!$B$1/2
+ COUNTIFS('Official Medal Table'!$G:$G,'Each Gender Events'!$A80,'Official Medal Table'!$C:$C,'Each Gender Events'!AS$1,'Official Medal Table'!$E:$E,"Mixed")*'Medal values'!$B$2/2
+ COUNTIFS('Official Medal Table'!$H:$H,'Each Gender Events'!$A80,'Official Medal Table'!$C:$C,'Each Gender Events'!AS$1,'Official Medal Table'!$E:$E,"Mixed")*'Medal values'!$B$3/2
+ COUNTIFS('Official Medal Table'!$I:$I,'Each Gender Events'!$A80,'Official Medal Table'!$C:$C,'Each Gender Events'!AS$1,'Official Medal Table'!$E:$E,"Mixed")*'Medal values'!$B$3/2</f>
        <v>0</v>
      </c>
      <c r="AT80">
        <f>COUNTIFS('Official Medal Table'!$F:$F,'Each Gender Events'!$A80,'Official Medal Table'!$C:$C,'Each Gender Events'!AT$1,'Official Medal Table'!$E:$E,'Each Gender Events'!AT$2)*'Medal values'!$B$1
+ COUNTIFS('Official Medal Table'!$G:$G,'Each Gender Events'!$A80,'Official Medal Table'!$C:$C,'Each Gender Events'!AT$1,'Official Medal Table'!$E:$E,'Each Gender Events'!AT$2)*'Medal values'!$B$2
+ COUNTIFS('Official Medal Table'!$H:$H,'Each Gender Events'!$A80,'Official Medal Table'!$C:$C,'Each Gender Events'!AT$1,'Official Medal Table'!$E:$E,'Each Gender Events'!AT$2)*'Medal values'!$B$3
+ COUNTIFS('Official Medal Table'!$I:$I,'Each Gender Events'!$A80,'Official Medal Table'!$C:$C,'Each Gender Events'!AT$1,'Official Medal Table'!$E:$E,'Each Gender Events'!AT$2)*'Medal values'!$B$3
+ COUNTIFS('Official Medal Table'!$F:$F,'Each Gender Events'!$A80,'Official Medal Table'!$C:$C,'Each Gender Events'!AT$1,'Official Medal Table'!$E:$E,"Mixed")*'Medal values'!$B$1/2
+ COUNTIFS('Official Medal Table'!$G:$G,'Each Gender Events'!$A80,'Official Medal Table'!$C:$C,'Each Gender Events'!AT$1,'Official Medal Table'!$E:$E,"Mixed")*'Medal values'!$B$2/2
+ COUNTIFS('Official Medal Table'!$H:$H,'Each Gender Events'!$A80,'Official Medal Table'!$C:$C,'Each Gender Events'!AT$1,'Official Medal Table'!$E:$E,"Mixed")*'Medal values'!$B$3/2
+ COUNTIFS('Official Medal Table'!$I:$I,'Each Gender Events'!$A80,'Official Medal Table'!$C:$C,'Each Gender Events'!AT$1,'Official Medal Table'!$E:$E,"Mixed")*'Medal values'!$B$3/2</f>
        <v>0</v>
      </c>
      <c r="AU80">
        <f>COUNTIFS('Official Medal Table'!$F:$F,'Each Gender Events'!$A80,'Official Medal Table'!$C:$C,'Each Gender Events'!AU$1,'Official Medal Table'!$E:$E,'Each Gender Events'!AU$2)*'Medal values'!$B$1
+ COUNTIFS('Official Medal Table'!$G:$G,'Each Gender Events'!$A80,'Official Medal Table'!$C:$C,'Each Gender Events'!AU$1,'Official Medal Table'!$E:$E,'Each Gender Events'!AU$2)*'Medal values'!$B$2
+ COUNTIFS('Official Medal Table'!$H:$H,'Each Gender Events'!$A80,'Official Medal Table'!$C:$C,'Each Gender Events'!AU$1,'Official Medal Table'!$E:$E,'Each Gender Events'!AU$2)*'Medal values'!$B$3
+ COUNTIFS('Official Medal Table'!$I:$I,'Each Gender Events'!$A80,'Official Medal Table'!$C:$C,'Each Gender Events'!AU$1,'Official Medal Table'!$E:$E,'Each Gender Events'!AU$2)*'Medal values'!$B$3
+ COUNTIFS('Official Medal Table'!$F:$F,'Each Gender Events'!$A80,'Official Medal Table'!$C:$C,'Each Gender Events'!AU$1,'Official Medal Table'!$E:$E,"Mixed")*'Medal values'!$B$1/2
+ COUNTIFS('Official Medal Table'!$G:$G,'Each Gender Events'!$A80,'Official Medal Table'!$C:$C,'Each Gender Events'!AU$1,'Official Medal Table'!$E:$E,"Mixed")*'Medal values'!$B$2/2
+ COUNTIFS('Official Medal Table'!$H:$H,'Each Gender Events'!$A80,'Official Medal Table'!$C:$C,'Each Gender Events'!AU$1,'Official Medal Table'!$E:$E,"Mixed")*'Medal values'!$B$3/2
+ COUNTIFS('Official Medal Table'!$I:$I,'Each Gender Events'!$A80,'Official Medal Table'!$C:$C,'Each Gender Events'!AU$1,'Official Medal Table'!$E:$E,"Mixed")*'Medal values'!$B$3/2</f>
        <v>0</v>
      </c>
      <c r="AV80">
        <f>COUNTIFS('Official Medal Table'!$F:$F,'Each Gender Events'!$A80,'Official Medal Table'!$C:$C,'Each Gender Events'!AV$1,'Official Medal Table'!$E:$E,'Each Gender Events'!AV$2)*'Medal values'!$B$1
+ COUNTIFS('Official Medal Table'!$G:$G,'Each Gender Events'!$A80,'Official Medal Table'!$C:$C,'Each Gender Events'!AV$1,'Official Medal Table'!$E:$E,'Each Gender Events'!AV$2)*'Medal values'!$B$2
+ COUNTIFS('Official Medal Table'!$H:$H,'Each Gender Events'!$A80,'Official Medal Table'!$C:$C,'Each Gender Events'!AV$1,'Official Medal Table'!$E:$E,'Each Gender Events'!AV$2)*'Medal values'!$B$3
+ COUNTIFS('Official Medal Table'!$I:$I,'Each Gender Events'!$A80,'Official Medal Table'!$C:$C,'Each Gender Events'!AV$1,'Official Medal Table'!$E:$E,'Each Gender Events'!AV$2)*'Medal values'!$B$3
+ COUNTIFS('Official Medal Table'!$F:$F,'Each Gender Events'!$A80,'Official Medal Table'!$C:$C,'Each Gender Events'!AV$1,'Official Medal Table'!$E:$E,"Mixed")*'Medal values'!$B$1/2
+ COUNTIFS('Official Medal Table'!$G:$G,'Each Gender Events'!$A80,'Official Medal Table'!$C:$C,'Each Gender Events'!AV$1,'Official Medal Table'!$E:$E,"Mixed")*'Medal values'!$B$2/2
+ COUNTIFS('Official Medal Table'!$H:$H,'Each Gender Events'!$A80,'Official Medal Table'!$C:$C,'Each Gender Events'!AV$1,'Official Medal Table'!$E:$E,"Mixed")*'Medal values'!$B$3/2
+ COUNTIFS('Official Medal Table'!$I:$I,'Each Gender Events'!$A80,'Official Medal Table'!$C:$C,'Each Gender Events'!AV$1,'Official Medal Table'!$E:$E,"Mixed")*'Medal values'!$B$3/2</f>
        <v>0</v>
      </c>
      <c r="AW80">
        <f>COUNTIFS('Official Medal Table'!$F:$F,'Each Gender Events'!$A80,'Official Medal Table'!$C:$C,'Each Gender Events'!AW$1,'Official Medal Table'!$E:$E,'Each Gender Events'!AW$2)*'Medal values'!$B$1
+ COUNTIFS('Official Medal Table'!$G:$G,'Each Gender Events'!$A80,'Official Medal Table'!$C:$C,'Each Gender Events'!AW$1,'Official Medal Table'!$E:$E,'Each Gender Events'!AW$2)*'Medal values'!$B$2
+ COUNTIFS('Official Medal Table'!$H:$H,'Each Gender Events'!$A80,'Official Medal Table'!$C:$C,'Each Gender Events'!AW$1,'Official Medal Table'!$E:$E,'Each Gender Events'!AW$2)*'Medal values'!$B$3
+ COUNTIFS('Official Medal Table'!$I:$I,'Each Gender Events'!$A80,'Official Medal Table'!$C:$C,'Each Gender Events'!AW$1,'Official Medal Table'!$E:$E,'Each Gender Events'!AW$2)*'Medal values'!$B$3
+ COUNTIFS('Official Medal Table'!$F:$F,'Each Gender Events'!$A80,'Official Medal Table'!$C:$C,'Each Gender Events'!AW$1,'Official Medal Table'!$E:$E,"Mixed")*'Medal values'!$B$1/2
+ COUNTIFS('Official Medal Table'!$G:$G,'Each Gender Events'!$A80,'Official Medal Table'!$C:$C,'Each Gender Events'!AW$1,'Official Medal Table'!$E:$E,"Mixed")*'Medal values'!$B$2/2
+ COUNTIFS('Official Medal Table'!$H:$H,'Each Gender Events'!$A80,'Official Medal Table'!$C:$C,'Each Gender Events'!AW$1,'Official Medal Table'!$E:$E,"Mixed")*'Medal values'!$B$3/2
+ COUNTIFS('Official Medal Table'!$I:$I,'Each Gender Events'!$A80,'Official Medal Table'!$C:$C,'Each Gender Events'!AW$1,'Official Medal Table'!$E:$E,"Mixed")*'Medal values'!$B$3/2</f>
        <v>0</v>
      </c>
      <c r="AX80">
        <f>COUNTIFS('Official Medal Table'!$F:$F,'Each Gender Events'!$A80,'Official Medal Table'!$C:$C,'Each Gender Events'!AX$1,'Official Medal Table'!$E:$E,'Each Gender Events'!AX$2)*'Medal values'!$B$1
+ COUNTIFS('Official Medal Table'!$G:$G,'Each Gender Events'!$A80,'Official Medal Table'!$C:$C,'Each Gender Events'!AX$1,'Official Medal Table'!$E:$E,'Each Gender Events'!AX$2)*'Medal values'!$B$2
+ COUNTIFS('Official Medal Table'!$H:$H,'Each Gender Events'!$A80,'Official Medal Table'!$C:$C,'Each Gender Events'!AX$1,'Official Medal Table'!$E:$E,'Each Gender Events'!AX$2)*'Medal values'!$B$3
+ COUNTIFS('Official Medal Table'!$I:$I,'Each Gender Events'!$A80,'Official Medal Table'!$C:$C,'Each Gender Events'!AX$1,'Official Medal Table'!$E:$E,'Each Gender Events'!AX$2)*'Medal values'!$B$3
+ COUNTIFS('Official Medal Table'!$F:$F,'Each Gender Events'!$A80,'Official Medal Table'!$C:$C,'Each Gender Events'!AX$1,'Official Medal Table'!$E:$E,"Mixed")*'Medal values'!$B$1/2
+ COUNTIFS('Official Medal Table'!$G:$G,'Each Gender Events'!$A80,'Official Medal Table'!$C:$C,'Each Gender Events'!AX$1,'Official Medal Table'!$E:$E,"Mixed")*'Medal values'!$B$2/2
+ COUNTIFS('Official Medal Table'!$H:$H,'Each Gender Events'!$A80,'Official Medal Table'!$C:$C,'Each Gender Events'!AX$1,'Official Medal Table'!$E:$E,"Mixed")*'Medal values'!$B$3/2
+ COUNTIFS('Official Medal Table'!$I:$I,'Each Gender Events'!$A80,'Official Medal Table'!$C:$C,'Each Gender Events'!AX$1,'Official Medal Table'!$E:$E,"Mixed")*'Medal values'!$B$3/2</f>
        <v>0</v>
      </c>
      <c r="AY80">
        <f>COUNTIFS('Official Medal Table'!$F:$F,'Each Gender Events'!$A80,'Official Medal Table'!$C:$C,'Each Gender Events'!AY$1,'Official Medal Table'!$E:$E,'Each Gender Events'!AY$2)*'Medal values'!$B$1
+ COUNTIFS('Official Medal Table'!$G:$G,'Each Gender Events'!$A80,'Official Medal Table'!$C:$C,'Each Gender Events'!AY$1,'Official Medal Table'!$E:$E,'Each Gender Events'!AY$2)*'Medal values'!$B$2
+ COUNTIFS('Official Medal Table'!$H:$H,'Each Gender Events'!$A80,'Official Medal Table'!$C:$C,'Each Gender Events'!AY$1,'Official Medal Table'!$E:$E,'Each Gender Events'!AY$2)*'Medal values'!$B$3
+ COUNTIFS('Official Medal Table'!$I:$I,'Each Gender Events'!$A80,'Official Medal Table'!$C:$C,'Each Gender Events'!AY$1,'Official Medal Table'!$E:$E,'Each Gender Events'!AY$2)*'Medal values'!$B$3
+ COUNTIFS('Official Medal Table'!$F:$F,'Each Gender Events'!$A80,'Official Medal Table'!$C:$C,'Each Gender Events'!AY$1,'Official Medal Table'!$E:$E,"Mixed")*'Medal values'!$B$1/2
+ COUNTIFS('Official Medal Table'!$G:$G,'Each Gender Events'!$A80,'Official Medal Table'!$C:$C,'Each Gender Events'!AY$1,'Official Medal Table'!$E:$E,"Mixed")*'Medal values'!$B$2/2
+ COUNTIFS('Official Medal Table'!$H:$H,'Each Gender Events'!$A80,'Official Medal Table'!$C:$C,'Each Gender Events'!AY$1,'Official Medal Table'!$E:$E,"Mixed")*'Medal values'!$B$3/2
+ COUNTIFS('Official Medal Table'!$I:$I,'Each Gender Events'!$A80,'Official Medal Table'!$C:$C,'Each Gender Events'!AY$1,'Official Medal Table'!$E:$E,"Mixed")*'Medal values'!$B$3/2</f>
        <v>0</v>
      </c>
      <c r="AZ80">
        <f>COUNTIFS('Official Medal Table'!$F:$F,'Each Gender Events'!$A80,'Official Medal Table'!$C:$C,'Each Gender Events'!AZ$1,'Official Medal Table'!$E:$E,'Each Gender Events'!AZ$2)*'Medal values'!$B$1
+ COUNTIFS('Official Medal Table'!$G:$G,'Each Gender Events'!$A80,'Official Medal Table'!$C:$C,'Each Gender Events'!AZ$1,'Official Medal Table'!$E:$E,'Each Gender Events'!AZ$2)*'Medal values'!$B$2
+ COUNTIFS('Official Medal Table'!$H:$H,'Each Gender Events'!$A80,'Official Medal Table'!$C:$C,'Each Gender Events'!AZ$1,'Official Medal Table'!$E:$E,'Each Gender Events'!AZ$2)*'Medal values'!$B$3
+ COUNTIFS('Official Medal Table'!$I:$I,'Each Gender Events'!$A80,'Official Medal Table'!$C:$C,'Each Gender Events'!AZ$1,'Official Medal Table'!$E:$E,'Each Gender Events'!AZ$2)*'Medal values'!$B$3
+ COUNTIFS('Official Medal Table'!$F:$F,'Each Gender Events'!$A80,'Official Medal Table'!$C:$C,'Each Gender Events'!AZ$1,'Official Medal Table'!$E:$E,"Mixed")*'Medal values'!$B$1/2
+ COUNTIFS('Official Medal Table'!$G:$G,'Each Gender Events'!$A80,'Official Medal Table'!$C:$C,'Each Gender Events'!AZ$1,'Official Medal Table'!$E:$E,"Mixed")*'Medal values'!$B$2/2
+ COUNTIFS('Official Medal Table'!$H:$H,'Each Gender Events'!$A80,'Official Medal Table'!$C:$C,'Each Gender Events'!AZ$1,'Official Medal Table'!$E:$E,"Mixed")*'Medal values'!$B$3/2
+ COUNTIFS('Official Medal Table'!$I:$I,'Each Gender Events'!$A80,'Official Medal Table'!$C:$C,'Each Gender Events'!AZ$1,'Official Medal Table'!$E:$E,"Mixed")*'Medal values'!$B$3/2</f>
        <v>0</v>
      </c>
      <c r="BA80">
        <f>COUNTIFS('Official Medal Table'!$F:$F,'Each Gender Events'!$A80,'Official Medal Table'!$C:$C,'Each Gender Events'!BA$1,'Official Medal Table'!$E:$E,'Each Gender Events'!BA$2)*'Medal values'!$B$1
+ COUNTIFS('Official Medal Table'!$G:$G,'Each Gender Events'!$A80,'Official Medal Table'!$C:$C,'Each Gender Events'!BA$1,'Official Medal Table'!$E:$E,'Each Gender Events'!BA$2)*'Medal values'!$B$2
+ COUNTIFS('Official Medal Table'!$H:$H,'Each Gender Events'!$A80,'Official Medal Table'!$C:$C,'Each Gender Events'!BA$1,'Official Medal Table'!$E:$E,'Each Gender Events'!BA$2)*'Medal values'!$B$3
+ COUNTIFS('Official Medal Table'!$I:$I,'Each Gender Events'!$A80,'Official Medal Table'!$C:$C,'Each Gender Events'!BA$1,'Official Medal Table'!$E:$E,'Each Gender Events'!BA$2)*'Medal values'!$B$3
+ COUNTIFS('Official Medal Table'!$F:$F,'Each Gender Events'!$A80,'Official Medal Table'!$C:$C,'Each Gender Events'!BA$1,'Official Medal Table'!$E:$E,"Mixed")*'Medal values'!$B$1/2
+ COUNTIFS('Official Medal Table'!$G:$G,'Each Gender Events'!$A80,'Official Medal Table'!$C:$C,'Each Gender Events'!BA$1,'Official Medal Table'!$E:$E,"Mixed")*'Medal values'!$B$2/2
+ COUNTIFS('Official Medal Table'!$H:$H,'Each Gender Events'!$A80,'Official Medal Table'!$C:$C,'Each Gender Events'!BA$1,'Official Medal Table'!$E:$E,"Mixed")*'Medal values'!$B$3/2
+ COUNTIFS('Official Medal Table'!$I:$I,'Each Gender Events'!$A80,'Official Medal Table'!$C:$C,'Each Gender Events'!BA$1,'Official Medal Table'!$E:$E,"Mixed")*'Medal values'!$B$3/2</f>
        <v>0</v>
      </c>
      <c r="BB80">
        <f>COUNTIFS('Official Medal Table'!$F:$F,'Each Gender Events'!$A80,'Official Medal Table'!$C:$C,'Each Gender Events'!BB$1,'Official Medal Table'!$E:$E,'Each Gender Events'!BB$2)*'Medal values'!$B$1
+ COUNTIFS('Official Medal Table'!$G:$G,'Each Gender Events'!$A80,'Official Medal Table'!$C:$C,'Each Gender Events'!BB$1,'Official Medal Table'!$E:$E,'Each Gender Events'!BB$2)*'Medal values'!$B$2
+ COUNTIFS('Official Medal Table'!$H:$H,'Each Gender Events'!$A80,'Official Medal Table'!$C:$C,'Each Gender Events'!BB$1,'Official Medal Table'!$E:$E,'Each Gender Events'!BB$2)*'Medal values'!$B$3
+ COUNTIFS('Official Medal Table'!$I:$I,'Each Gender Events'!$A80,'Official Medal Table'!$C:$C,'Each Gender Events'!BB$1,'Official Medal Table'!$E:$E,'Each Gender Events'!BB$2)*'Medal values'!$B$3
+ COUNTIFS('Official Medal Table'!$F:$F,'Each Gender Events'!$A80,'Official Medal Table'!$C:$C,'Each Gender Events'!BB$1,'Official Medal Table'!$E:$E,"Mixed")*'Medal values'!$B$1/2
+ COUNTIFS('Official Medal Table'!$G:$G,'Each Gender Events'!$A80,'Official Medal Table'!$C:$C,'Each Gender Events'!BB$1,'Official Medal Table'!$E:$E,"Mixed")*'Medal values'!$B$2/2
+ COUNTIFS('Official Medal Table'!$H:$H,'Each Gender Events'!$A80,'Official Medal Table'!$C:$C,'Each Gender Events'!BB$1,'Official Medal Table'!$E:$E,"Mixed")*'Medal values'!$B$3/2
+ COUNTIFS('Official Medal Table'!$I:$I,'Each Gender Events'!$A80,'Official Medal Table'!$C:$C,'Each Gender Events'!BB$1,'Official Medal Table'!$E:$E,"Mixed")*'Medal values'!$B$3/2</f>
        <v>0</v>
      </c>
      <c r="BC80">
        <f>COUNTIFS('Official Medal Table'!$F:$F,'Each Gender Events'!$A80,'Official Medal Table'!$C:$C,'Each Gender Events'!BC$1,'Official Medal Table'!$E:$E,'Each Gender Events'!BC$2)*'Medal values'!$B$1
+ COUNTIFS('Official Medal Table'!$G:$G,'Each Gender Events'!$A80,'Official Medal Table'!$C:$C,'Each Gender Events'!BC$1,'Official Medal Table'!$E:$E,'Each Gender Events'!BC$2)*'Medal values'!$B$2
+ COUNTIFS('Official Medal Table'!$H:$H,'Each Gender Events'!$A80,'Official Medal Table'!$C:$C,'Each Gender Events'!BC$1,'Official Medal Table'!$E:$E,'Each Gender Events'!BC$2)*'Medal values'!$B$3
+ COUNTIFS('Official Medal Table'!$I:$I,'Each Gender Events'!$A80,'Official Medal Table'!$C:$C,'Each Gender Events'!BC$1,'Official Medal Table'!$E:$E,'Each Gender Events'!BC$2)*'Medal values'!$B$3
+ COUNTIFS('Official Medal Table'!$F:$F,'Each Gender Events'!$A80,'Official Medal Table'!$C:$C,'Each Gender Events'!BC$1,'Official Medal Table'!$E:$E,"Mixed")*'Medal values'!$B$1/2
+ COUNTIFS('Official Medal Table'!$G:$G,'Each Gender Events'!$A80,'Official Medal Table'!$C:$C,'Each Gender Events'!BC$1,'Official Medal Table'!$E:$E,"Mixed")*'Medal values'!$B$2/2
+ COUNTIFS('Official Medal Table'!$H:$H,'Each Gender Events'!$A80,'Official Medal Table'!$C:$C,'Each Gender Events'!BC$1,'Official Medal Table'!$E:$E,"Mixed")*'Medal values'!$B$3/2
+ COUNTIFS('Official Medal Table'!$I:$I,'Each Gender Events'!$A80,'Official Medal Table'!$C:$C,'Each Gender Events'!BC$1,'Official Medal Table'!$E:$E,"Mixed")*'Medal values'!$B$3/2</f>
        <v>0</v>
      </c>
      <c r="BD80">
        <f>COUNTIFS('Official Medal Table'!$F:$F,'Each Gender Events'!$A80,'Official Medal Table'!$C:$C,'Each Gender Events'!BD$1,'Official Medal Table'!$E:$E,'Each Gender Events'!BD$2)*'Medal values'!$B$1
+ COUNTIFS('Official Medal Table'!$G:$G,'Each Gender Events'!$A80,'Official Medal Table'!$C:$C,'Each Gender Events'!BD$1,'Official Medal Table'!$E:$E,'Each Gender Events'!BD$2)*'Medal values'!$B$2
+ COUNTIFS('Official Medal Table'!$H:$H,'Each Gender Events'!$A80,'Official Medal Table'!$C:$C,'Each Gender Events'!BD$1,'Official Medal Table'!$E:$E,'Each Gender Events'!BD$2)*'Medal values'!$B$3
+ COUNTIFS('Official Medal Table'!$I:$I,'Each Gender Events'!$A80,'Official Medal Table'!$C:$C,'Each Gender Events'!BD$1,'Official Medal Table'!$E:$E,'Each Gender Events'!BD$2)*'Medal values'!$B$3
+ COUNTIFS('Official Medal Table'!$F:$F,'Each Gender Events'!$A80,'Official Medal Table'!$C:$C,'Each Gender Events'!BD$1,'Official Medal Table'!$E:$E,"Mixed")*'Medal values'!$B$1/2
+ COUNTIFS('Official Medal Table'!$G:$G,'Each Gender Events'!$A80,'Official Medal Table'!$C:$C,'Each Gender Events'!BD$1,'Official Medal Table'!$E:$E,"Mixed")*'Medal values'!$B$2/2
+ COUNTIFS('Official Medal Table'!$H:$H,'Each Gender Events'!$A80,'Official Medal Table'!$C:$C,'Each Gender Events'!BD$1,'Official Medal Table'!$E:$E,"Mixed")*'Medal values'!$B$3/2
+ COUNTIFS('Official Medal Table'!$I:$I,'Each Gender Events'!$A80,'Official Medal Table'!$C:$C,'Each Gender Events'!BD$1,'Official Medal Table'!$E:$E,"Mixed")*'Medal values'!$B$3/2</f>
        <v>0</v>
      </c>
      <c r="BE80">
        <f>COUNTIFS('Official Medal Table'!$F:$F,'Each Gender Events'!$A80,'Official Medal Table'!$C:$C,'Each Gender Events'!BE$1,'Official Medal Table'!$E:$E,'Each Gender Events'!BE$2)*'Medal values'!$B$1
+ COUNTIFS('Official Medal Table'!$G:$G,'Each Gender Events'!$A80,'Official Medal Table'!$C:$C,'Each Gender Events'!BE$1,'Official Medal Table'!$E:$E,'Each Gender Events'!BE$2)*'Medal values'!$B$2
+ COUNTIFS('Official Medal Table'!$H:$H,'Each Gender Events'!$A80,'Official Medal Table'!$C:$C,'Each Gender Events'!BE$1,'Official Medal Table'!$E:$E,'Each Gender Events'!BE$2)*'Medal values'!$B$3
+ COUNTIFS('Official Medal Table'!$I:$I,'Each Gender Events'!$A80,'Official Medal Table'!$C:$C,'Each Gender Events'!BE$1,'Official Medal Table'!$E:$E,'Each Gender Events'!BE$2)*'Medal values'!$B$3
+ COUNTIFS('Official Medal Table'!$F:$F,'Each Gender Events'!$A80,'Official Medal Table'!$C:$C,'Each Gender Events'!BE$1,'Official Medal Table'!$E:$E,"Mixed")*'Medal values'!$B$1/2
+ COUNTIFS('Official Medal Table'!$G:$G,'Each Gender Events'!$A80,'Official Medal Table'!$C:$C,'Each Gender Events'!BE$1,'Official Medal Table'!$E:$E,"Mixed")*'Medal values'!$B$2/2
+ COUNTIFS('Official Medal Table'!$H:$H,'Each Gender Events'!$A80,'Official Medal Table'!$C:$C,'Each Gender Events'!BE$1,'Official Medal Table'!$E:$E,"Mixed")*'Medal values'!$B$3/2
+ COUNTIFS('Official Medal Table'!$I:$I,'Each Gender Events'!$A80,'Official Medal Table'!$C:$C,'Each Gender Events'!BE$1,'Official Medal Table'!$E:$E,"Mixed")*'Medal values'!$B$3/2</f>
        <v>0</v>
      </c>
      <c r="BF80">
        <f>COUNTIFS('Official Medal Table'!$F:$F,'Each Gender Events'!$A80,'Official Medal Table'!$C:$C,'Each Gender Events'!BF$1,'Official Medal Table'!$E:$E,'Each Gender Events'!BF$2)*'Medal values'!$B$1
+ COUNTIFS('Official Medal Table'!$G:$G,'Each Gender Events'!$A80,'Official Medal Table'!$C:$C,'Each Gender Events'!BF$1,'Official Medal Table'!$E:$E,'Each Gender Events'!BF$2)*'Medal values'!$B$2
+ COUNTIFS('Official Medal Table'!$H:$H,'Each Gender Events'!$A80,'Official Medal Table'!$C:$C,'Each Gender Events'!BF$1,'Official Medal Table'!$E:$E,'Each Gender Events'!BF$2)*'Medal values'!$B$3
+ COUNTIFS('Official Medal Table'!$I:$I,'Each Gender Events'!$A80,'Official Medal Table'!$C:$C,'Each Gender Events'!BF$1,'Official Medal Table'!$E:$E,'Each Gender Events'!BF$2)*'Medal values'!$B$3
+ COUNTIFS('Official Medal Table'!$F:$F,'Each Gender Events'!$A80,'Official Medal Table'!$C:$C,'Each Gender Events'!BF$1,'Official Medal Table'!$E:$E,"Mixed")*'Medal values'!$B$1/2
+ COUNTIFS('Official Medal Table'!$G:$G,'Each Gender Events'!$A80,'Official Medal Table'!$C:$C,'Each Gender Events'!BF$1,'Official Medal Table'!$E:$E,"Mixed")*'Medal values'!$B$2/2
+ COUNTIFS('Official Medal Table'!$H:$H,'Each Gender Events'!$A80,'Official Medal Table'!$C:$C,'Each Gender Events'!BF$1,'Official Medal Table'!$E:$E,"Mixed")*'Medal values'!$B$3/2
+ COUNTIFS('Official Medal Table'!$I:$I,'Each Gender Events'!$A80,'Official Medal Table'!$C:$C,'Each Gender Events'!BF$1,'Official Medal Table'!$E:$E,"Mixed")*'Medal values'!$B$3/2</f>
        <v>0</v>
      </c>
      <c r="BG80">
        <f>COUNTIFS('Official Medal Table'!$F:$F,'Each Gender Events'!$A80,'Official Medal Table'!$C:$C,'Each Gender Events'!BG$1,'Official Medal Table'!$E:$E,'Each Gender Events'!BG$2)*'Medal values'!$B$1
+ COUNTIFS('Official Medal Table'!$G:$G,'Each Gender Events'!$A80,'Official Medal Table'!$C:$C,'Each Gender Events'!BG$1,'Official Medal Table'!$E:$E,'Each Gender Events'!BG$2)*'Medal values'!$B$2
+ COUNTIFS('Official Medal Table'!$H:$H,'Each Gender Events'!$A80,'Official Medal Table'!$C:$C,'Each Gender Events'!BG$1,'Official Medal Table'!$E:$E,'Each Gender Events'!BG$2)*'Medal values'!$B$3
+ COUNTIFS('Official Medal Table'!$I:$I,'Each Gender Events'!$A80,'Official Medal Table'!$C:$C,'Each Gender Events'!BG$1,'Official Medal Table'!$E:$E,'Each Gender Events'!BG$2)*'Medal values'!$B$3
+ COUNTIFS('Official Medal Table'!$F:$F,'Each Gender Events'!$A80,'Official Medal Table'!$C:$C,'Each Gender Events'!BG$1,'Official Medal Table'!$E:$E,"Mixed")*'Medal values'!$B$1/2
+ COUNTIFS('Official Medal Table'!$G:$G,'Each Gender Events'!$A80,'Official Medal Table'!$C:$C,'Each Gender Events'!BG$1,'Official Medal Table'!$E:$E,"Mixed")*'Medal values'!$B$2/2
+ COUNTIFS('Official Medal Table'!$H:$H,'Each Gender Events'!$A80,'Official Medal Table'!$C:$C,'Each Gender Events'!BG$1,'Official Medal Table'!$E:$E,"Mixed")*'Medal values'!$B$3/2
+ COUNTIFS('Official Medal Table'!$I:$I,'Each Gender Events'!$A80,'Official Medal Table'!$C:$C,'Each Gender Events'!BG$1,'Official Medal Table'!$E:$E,"Mixed")*'Medal values'!$B$3/2</f>
        <v>0</v>
      </c>
      <c r="BH80">
        <f>COUNTIFS('Official Medal Table'!$F:$F,'Each Gender Events'!$A80,'Official Medal Table'!$C:$C,'Each Gender Events'!BH$1,'Official Medal Table'!$E:$E,'Each Gender Events'!BH$2)*'Medal values'!$B$1
+ COUNTIFS('Official Medal Table'!$G:$G,'Each Gender Events'!$A80,'Official Medal Table'!$C:$C,'Each Gender Events'!BH$1,'Official Medal Table'!$E:$E,'Each Gender Events'!BH$2)*'Medal values'!$B$2
+ COUNTIFS('Official Medal Table'!$H:$H,'Each Gender Events'!$A80,'Official Medal Table'!$C:$C,'Each Gender Events'!BH$1,'Official Medal Table'!$E:$E,'Each Gender Events'!BH$2)*'Medal values'!$B$3
+ COUNTIFS('Official Medal Table'!$I:$I,'Each Gender Events'!$A80,'Official Medal Table'!$C:$C,'Each Gender Events'!BH$1,'Official Medal Table'!$E:$E,'Each Gender Events'!BH$2)*'Medal values'!$B$3
+ COUNTIFS('Official Medal Table'!$F:$F,'Each Gender Events'!$A80,'Official Medal Table'!$C:$C,'Each Gender Events'!BH$1,'Official Medal Table'!$E:$E,"Mixed")*'Medal values'!$B$1/2
+ COUNTIFS('Official Medal Table'!$G:$G,'Each Gender Events'!$A80,'Official Medal Table'!$C:$C,'Each Gender Events'!BH$1,'Official Medal Table'!$E:$E,"Mixed")*'Medal values'!$B$2/2
+ COUNTIFS('Official Medal Table'!$H:$H,'Each Gender Events'!$A80,'Official Medal Table'!$C:$C,'Each Gender Events'!BH$1,'Official Medal Table'!$E:$E,"Mixed")*'Medal values'!$B$3/2
+ COUNTIFS('Official Medal Table'!$I:$I,'Each Gender Events'!$A80,'Official Medal Table'!$C:$C,'Each Gender Events'!BH$1,'Official Medal Table'!$E:$E,"Mixed")*'Medal values'!$B$3/2</f>
        <v>0</v>
      </c>
      <c r="BI80">
        <f>COUNTIFS('Official Medal Table'!$F:$F,'Each Gender Events'!$A80,'Official Medal Table'!$C:$C,'Each Gender Events'!BI$1,'Official Medal Table'!$E:$E,'Each Gender Events'!BI$2)*'Medal values'!$B$1
+ COUNTIFS('Official Medal Table'!$G:$G,'Each Gender Events'!$A80,'Official Medal Table'!$C:$C,'Each Gender Events'!BI$1,'Official Medal Table'!$E:$E,'Each Gender Events'!BI$2)*'Medal values'!$B$2
+ COUNTIFS('Official Medal Table'!$H:$H,'Each Gender Events'!$A80,'Official Medal Table'!$C:$C,'Each Gender Events'!BI$1,'Official Medal Table'!$E:$E,'Each Gender Events'!BI$2)*'Medal values'!$B$3
+ COUNTIFS('Official Medal Table'!$I:$I,'Each Gender Events'!$A80,'Official Medal Table'!$C:$C,'Each Gender Events'!BI$1,'Official Medal Table'!$E:$E,'Each Gender Events'!BI$2)*'Medal values'!$B$3
+ COUNTIFS('Official Medal Table'!$F:$F,'Each Gender Events'!$A80,'Official Medal Table'!$C:$C,'Each Gender Events'!BI$1,'Official Medal Table'!$E:$E,"Mixed")*'Medal values'!$B$1/2
+ COUNTIFS('Official Medal Table'!$G:$G,'Each Gender Events'!$A80,'Official Medal Table'!$C:$C,'Each Gender Events'!BI$1,'Official Medal Table'!$E:$E,"Mixed")*'Medal values'!$B$2/2
+ COUNTIFS('Official Medal Table'!$H:$H,'Each Gender Events'!$A80,'Official Medal Table'!$C:$C,'Each Gender Events'!BI$1,'Official Medal Table'!$E:$E,"Mixed")*'Medal values'!$B$3/2
+ COUNTIFS('Official Medal Table'!$I:$I,'Each Gender Events'!$A80,'Official Medal Table'!$C:$C,'Each Gender Events'!BI$1,'Official Medal Table'!$E:$E,"Mixed")*'Medal values'!$B$3/2</f>
        <v>0</v>
      </c>
      <c r="BJ80">
        <f>COUNTIFS('Official Medal Table'!$F:$F,'Each Gender Events'!$A80,'Official Medal Table'!$C:$C,'Each Gender Events'!BJ$1,'Official Medal Table'!$E:$E,'Each Gender Events'!BJ$2)*'Medal values'!$B$1
+ COUNTIFS('Official Medal Table'!$G:$G,'Each Gender Events'!$A80,'Official Medal Table'!$C:$C,'Each Gender Events'!BJ$1,'Official Medal Table'!$E:$E,'Each Gender Events'!BJ$2)*'Medal values'!$B$2
+ COUNTIFS('Official Medal Table'!$H:$H,'Each Gender Events'!$A80,'Official Medal Table'!$C:$C,'Each Gender Events'!BJ$1,'Official Medal Table'!$E:$E,'Each Gender Events'!BJ$2)*'Medal values'!$B$3
+ COUNTIFS('Official Medal Table'!$I:$I,'Each Gender Events'!$A80,'Official Medal Table'!$C:$C,'Each Gender Events'!BJ$1,'Official Medal Table'!$E:$E,'Each Gender Events'!BJ$2)*'Medal values'!$B$3
+ COUNTIFS('Official Medal Table'!$F:$F,'Each Gender Events'!$A80,'Official Medal Table'!$C:$C,'Each Gender Events'!BJ$1,'Official Medal Table'!$E:$E,"Mixed")*'Medal values'!$B$1/2
+ COUNTIFS('Official Medal Table'!$G:$G,'Each Gender Events'!$A80,'Official Medal Table'!$C:$C,'Each Gender Events'!BJ$1,'Official Medal Table'!$E:$E,"Mixed")*'Medal values'!$B$2/2
+ COUNTIFS('Official Medal Table'!$H:$H,'Each Gender Events'!$A80,'Official Medal Table'!$C:$C,'Each Gender Events'!BJ$1,'Official Medal Table'!$E:$E,"Mixed")*'Medal values'!$B$3/2
+ COUNTIFS('Official Medal Table'!$I:$I,'Each Gender Events'!$A80,'Official Medal Table'!$C:$C,'Each Gender Events'!BJ$1,'Official Medal Table'!$E:$E,"Mixed")*'Medal values'!$B$3/2</f>
        <v>0</v>
      </c>
      <c r="BK80">
        <f>COUNTIFS('Official Medal Table'!$F:$F,'Each Gender Events'!$A80,'Official Medal Table'!$C:$C,'Each Gender Events'!BK$1,'Official Medal Table'!$E:$E,'Each Gender Events'!BK$2)*'Medal values'!$B$1
+ COUNTIFS('Official Medal Table'!$G:$G,'Each Gender Events'!$A80,'Official Medal Table'!$C:$C,'Each Gender Events'!BK$1,'Official Medal Table'!$E:$E,'Each Gender Events'!BK$2)*'Medal values'!$B$2
+ COUNTIFS('Official Medal Table'!$H:$H,'Each Gender Events'!$A80,'Official Medal Table'!$C:$C,'Each Gender Events'!BK$1,'Official Medal Table'!$E:$E,'Each Gender Events'!BK$2)*'Medal values'!$B$3
+ COUNTIFS('Official Medal Table'!$I:$I,'Each Gender Events'!$A80,'Official Medal Table'!$C:$C,'Each Gender Events'!BK$1,'Official Medal Table'!$E:$E,'Each Gender Events'!BK$2)*'Medal values'!$B$3
+ COUNTIFS('Official Medal Table'!$F:$F,'Each Gender Events'!$A80,'Official Medal Table'!$C:$C,'Each Gender Events'!BK$1,'Official Medal Table'!$E:$E,"Mixed")*'Medal values'!$B$1/2
+ COUNTIFS('Official Medal Table'!$G:$G,'Each Gender Events'!$A80,'Official Medal Table'!$C:$C,'Each Gender Events'!BK$1,'Official Medal Table'!$E:$E,"Mixed")*'Medal values'!$B$2/2
+ COUNTIFS('Official Medal Table'!$H:$H,'Each Gender Events'!$A80,'Official Medal Table'!$C:$C,'Each Gender Events'!BK$1,'Official Medal Table'!$E:$E,"Mixed")*'Medal values'!$B$3/2
+ COUNTIFS('Official Medal Table'!$I:$I,'Each Gender Events'!$A80,'Official Medal Table'!$C:$C,'Each Gender Events'!BK$1,'Official Medal Table'!$E:$E,"Mixed")*'Medal values'!$B$3/2</f>
        <v>0</v>
      </c>
      <c r="BL80">
        <f>COUNTIFS('Official Medal Table'!$F:$F,'Each Gender Events'!$A80,'Official Medal Table'!$C:$C,'Each Gender Events'!BL$1,'Official Medal Table'!$E:$E,'Each Gender Events'!BL$2)*'Medal values'!$B$1
+ COUNTIFS('Official Medal Table'!$G:$G,'Each Gender Events'!$A80,'Official Medal Table'!$C:$C,'Each Gender Events'!BL$1,'Official Medal Table'!$E:$E,'Each Gender Events'!BL$2)*'Medal values'!$B$2
+ COUNTIFS('Official Medal Table'!$H:$H,'Each Gender Events'!$A80,'Official Medal Table'!$C:$C,'Each Gender Events'!BL$1,'Official Medal Table'!$E:$E,'Each Gender Events'!BL$2)*'Medal values'!$B$3
+ COUNTIFS('Official Medal Table'!$I:$I,'Each Gender Events'!$A80,'Official Medal Table'!$C:$C,'Each Gender Events'!BL$1,'Official Medal Table'!$E:$E,'Each Gender Events'!BL$2)*'Medal values'!$B$3
+ COUNTIFS('Official Medal Table'!$F:$F,'Each Gender Events'!$A80,'Official Medal Table'!$C:$C,'Each Gender Events'!BL$1,'Official Medal Table'!$E:$E,"Mixed")*'Medal values'!$B$1/2
+ COUNTIFS('Official Medal Table'!$G:$G,'Each Gender Events'!$A80,'Official Medal Table'!$C:$C,'Each Gender Events'!BL$1,'Official Medal Table'!$E:$E,"Mixed")*'Medal values'!$B$2/2
+ COUNTIFS('Official Medal Table'!$H:$H,'Each Gender Events'!$A80,'Official Medal Table'!$C:$C,'Each Gender Events'!BL$1,'Official Medal Table'!$E:$E,"Mixed")*'Medal values'!$B$3/2
+ COUNTIFS('Official Medal Table'!$I:$I,'Each Gender Events'!$A80,'Official Medal Table'!$C:$C,'Each Gender Events'!BL$1,'Official Medal Table'!$E:$E,"Mixed")*'Medal values'!$B$3/2</f>
        <v>0</v>
      </c>
      <c r="BM80">
        <f>COUNTIFS('Official Medal Table'!$F:$F,'Each Gender Events'!$A80,'Official Medal Table'!$C:$C,'Each Gender Events'!BM$1,'Official Medal Table'!$E:$E,'Each Gender Events'!BM$2)*'Medal values'!$B$1
+ COUNTIFS('Official Medal Table'!$G:$G,'Each Gender Events'!$A80,'Official Medal Table'!$C:$C,'Each Gender Events'!BM$1,'Official Medal Table'!$E:$E,'Each Gender Events'!BM$2)*'Medal values'!$B$2
+ COUNTIFS('Official Medal Table'!$H:$H,'Each Gender Events'!$A80,'Official Medal Table'!$C:$C,'Each Gender Events'!BM$1,'Official Medal Table'!$E:$E,'Each Gender Events'!BM$2)*'Medal values'!$B$3
+ COUNTIFS('Official Medal Table'!$I:$I,'Each Gender Events'!$A80,'Official Medal Table'!$C:$C,'Each Gender Events'!BM$1,'Official Medal Table'!$E:$E,'Each Gender Events'!BM$2)*'Medal values'!$B$3
+ COUNTIFS('Official Medal Table'!$F:$F,'Each Gender Events'!$A80,'Official Medal Table'!$C:$C,'Each Gender Events'!BM$1,'Official Medal Table'!$E:$E,"Mixed")*'Medal values'!$B$1/2
+ COUNTIFS('Official Medal Table'!$G:$G,'Each Gender Events'!$A80,'Official Medal Table'!$C:$C,'Each Gender Events'!BM$1,'Official Medal Table'!$E:$E,"Mixed")*'Medal values'!$B$2/2
+ COUNTIFS('Official Medal Table'!$H:$H,'Each Gender Events'!$A80,'Official Medal Table'!$C:$C,'Each Gender Events'!BM$1,'Official Medal Table'!$E:$E,"Mixed")*'Medal values'!$B$3/2
+ COUNTIFS('Official Medal Table'!$I:$I,'Each Gender Events'!$A80,'Official Medal Table'!$C:$C,'Each Gender Events'!BM$1,'Official Medal Table'!$E:$E,"Mixed")*'Medal values'!$B$3/2</f>
        <v>0</v>
      </c>
      <c r="BN80">
        <f>COUNTIFS('Official Medal Table'!$F:$F,'Each Gender Events'!$A80,'Official Medal Table'!$C:$C,'Each Gender Events'!BN$1,'Official Medal Table'!$E:$E,'Each Gender Events'!BN$2)*'Medal values'!$B$1
+ COUNTIFS('Official Medal Table'!$G:$G,'Each Gender Events'!$A80,'Official Medal Table'!$C:$C,'Each Gender Events'!BN$1,'Official Medal Table'!$E:$E,'Each Gender Events'!BN$2)*'Medal values'!$B$2
+ COUNTIFS('Official Medal Table'!$H:$H,'Each Gender Events'!$A80,'Official Medal Table'!$C:$C,'Each Gender Events'!BN$1,'Official Medal Table'!$E:$E,'Each Gender Events'!BN$2)*'Medal values'!$B$3
+ COUNTIFS('Official Medal Table'!$I:$I,'Each Gender Events'!$A80,'Official Medal Table'!$C:$C,'Each Gender Events'!BN$1,'Official Medal Table'!$E:$E,'Each Gender Events'!BN$2)*'Medal values'!$B$3
+ COUNTIFS('Official Medal Table'!$F:$F,'Each Gender Events'!$A80,'Official Medal Table'!$C:$C,'Each Gender Events'!BN$1,'Official Medal Table'!$E:$E,"Mixed")*'Medal values'!$B$1/2
+ COUNTIFS('Official Medal Table'!$G:$G,'Each Gender Events'!$A80,'Official Medal Table'!$C:$C,'Each Gender Events'!BN$1,'Official Medal Table'!$E:$E,"Mixed")*'Medal values'!$B$2/2
+ COUNTIFS('Official Medal Table'!$H:$H,'Each Gender Events'!$A80,'Official Medal Table'!$C:$C,'Each Gender Events'!BN$1,'Official Medal Table'!$E:$E,"Mixed")*'Medal values'!$B$3/2
+ COUNTIFS('Official Medal Table'!$I:$I,'Each Gender Events'!$A80,'Official Medal Table'!$C:$C,'Each Gender Events'!BN$1,'Official Medal Table'!$E:$E,"Mixed")*'Medal values'!$B$3/2</f>
        <v>0</v>
      </c>
      <c r="BO80">
        <f>COUNTIFS('Official Medal Table'!$F:$F,'Each Gender Events'!$A80,'Official Medal Table'!$C:$C,'Each Gender Events'!BO$1,'Official Medal Table'!$E:$E,'Each Gender Events'!BO$2)*'Medal values'!$B$1
+ COUNTIFS('Official Medal Table'!$G:$G,'Each Gender Events'!$A80,'Official Medal Table'!$C:$C,'Each Gender Events'!BO$1,'Official Medal Table'!$E:$E,'Each Gender Events'!BO$2)*'Medal values'!$B$2
+ COUNTIFS('Official Medal Table'!$H:$H,'Each Gender Events'!$A80,'Official Medal Table'!$C:$C,'Each Gender Events'!BO$1,'Official Medal Table'!$E:$E,'Each Gender Events'!BO$2)*'Medal values'!$B$3
+ COUNTIFS('Official Medal Table'!$I:$I,'Each Gender Events'!$A80,'Official Medal Table'!$C:$C,'Each Gender Events'!BO$1,'Official Medal Table'!$E:$E,'Each Gender Events'!BO$2)*'Medal values'!$B$3
+ COUNTIFS('Official Medal Table'!$F:$F,'Each Gender Events'!$A80,'Official Medal Table'!$C:$C,'Each Gender Events'!BO$1,'Official Medal Table'!$E:$E,"Mixed")*'Medal values'!$B$1/2
+ COUNTIFS('Official Medal Table'!$G:$G,'Each Gender Events'!$A80,'Official Medal Table'!$C:$C,'Each Gender Events'!BO$1,'Official Medal Table'!$E:$E,"Mixed")*'Medal values'!$B$2/2
+ COUNTIFS('Official Medal Table'!$H:$H,'Each Gender Events'!$A80,'Official Medal Table'!$C:$C,'Each Gender Events'!BO$1,'Official Medal Table'!$E:$E,"Mixed")*'Medal values'!$B$3/2
+ COUNTIFS('Official Medal Table'!$I:$I,'Each Gender Events'!$A80,'Official Medal Table'!$C:$C,'Each Gender Events'!BO$1,'Official Medal Table'!$E:$E,"Mixed")*'Medal values'!$B$3/2</f>
        <v>0</v>
      </c>
      <c r="BP80">
        <f>COUNTIFS('Official Medal Table'!$F:$F,'Each Gender Events'!$A80,'Official Medal Table'!$C:$C,'Each Gender Events'!BP$1,'Official Medal Table'!$E:$E,'Each Gender Events'!BP$2)*'Medal values'!$B$1
+ COUNTIFS('Official Medal Table'!$G:$G,'Each Gender Events'!$A80,'Official Medal Table'!$C:$C,'Each Gender Events'!BP$1,'Official Medal Table'!$E:$E,'Each Gender Events'!BP$2)*'Medal values'!$B$2
+ COUNTIFS('Official Medal Table'!$H:$H,'Each Gender Events'!$A80,'Official Medal Table'!$C:$C,'Each Gender Events'!BP$1,'Official Medal Table'!$E:$E,'Each Gender Events'!BP$2)*'Medal values'!$B$3
+ COUNTIFS('Official Medal Table'!$I:$I,'Each Gender Events'!$A80,'Official Medal Table'!$C:$C,'Each Gender Events'!BP$1,'Official Medal Table'!$E:$E,'Each Gender Events'!BP$2)*'Medal values'!$B$3
+ COUNTIFS('Official Medal Table'!$F:$F,'Each Gender Events'!$A80,'Official Medal Table'!$C:$C,'Each Gender Events'!BP$1,'Official Medal Table'!$E:$E,"Mixed")*'Medal values'!$B$1/2
+ COUNTIFS('Official Medal Table'!$G:$G,'Each Gender Events'!$A80,'Official Medal Table'!$C:$C,'Each Gender Events'!BP$1,'Official Medal Table'!$E:$E,"Mixed")*'Medal values'!$B$2/2
+ COUNTIFS('Official Medal Table'!$H:$H,'Each Gender Events'!$A80,'Official Medal Table'!$C:$C,'Each Gender Events'!BP$1,'Official Medal Table'!$E:$E,"Mixed")*'Medal values'!$B$3/2
+ COUNTIFS('Official Medal Table'!$I:$I,'Each Gender Events'!$A80,'Official Medal Table'!$C:$C,'Each Gender Events'!BP$1,'Official Medal Table'!$E:$E,"Mixed")*'Medal values'!$B$3/2</f>
        <v>0</v>
      </c>
      <c r="BQ80">
        <f>COUNTIFS('Official Medal Table'!$F:$F,'Each Gender Events'!$A80,'Official Medal Table'!$C:$C,'Each Gender Events'!BQ$1,'Official Medal Table'!$E:$E,'Each Gender Events'!BQ$2)*'Medal values'!$B$1
+ COUNTIFS('Official Medal Table'!$G:$G,'Each Gender Events'!$A80,'Official Medal Table'!$C:$C,'Each Gender Events'!BQ$1,'Official Medal Table'!$E:$E,'Each Gender Events'!BQ$2)*'Medal values'!$B$2
+ COUNTIFS('Official Medal Table'!$H:$H,'Each Gender Events'!$A80,'Official Medal Table'!$C:$C,'Each Gender Events'!BQ$1,'Official Medal Table'!$E:$E,'Each Gender Events'!BQ$2)*'Medal values'!$B$3
+ COUNTIFS('Official Medal Table'!$I:$I,'Each Gender Events'!$A80,'Official Medal Table'!$C:$C,'Each Gender Events'!BQ$1,'Official Medal Table'!$E:$E,'Each Gender Events'!BQ$2)*'Medal values'!$B$3
+ COUNTIFS('Official Medal Table'!$F:$F,'Each Gender Events'!$A80,'Official Medal Table'!$C:$C,'Each Gender Events'!BQ$1,'Official Medal Table'!$E:$E,"Mixed")*'Medal values'!$B$1/2
+ COUNTIFS('Official Medal Table'!$G:$G,'Each Gender Events'!$A80,'Official Medal Table'!$C:$C,'Each Gender Events'!BQ$1,'Official Medal Table'!$E:$E,"Mixed")*'Medal values'!$B$2/2
+ COUNTIFS('Official Medal Table'!$H:$H,'Each Gender Events'!$A80,'Official Medal Table'!$C:$C,'Each Gender Events'!BQ$1,'Official Medal Table'!$E:$E,"Mixed")*'Medal values'!$B$3/2
+ COUNTIFS('Official Medal Table'!$I:$I,'Each Gender Events'!$A80,'Official Medal Table'!$C:$C,'Each Gender Events'!BQ$1,'Official Medal Table'!$E:$E,"Mixed")*'Medal values'!$B$3/2</f>
        <v>0</v>
      </c>
      <c r="BR80">
        <f>COUNTIFS('Official Medal Table'!$F:$F,'Each Gender Events'!$A80,'Official Medal Table'!$C:$C,'Each Gender Events'!BR$1,'Official Medal Table'!$E:$E,'Each Gender Events'!BR$2)*'Medal values'!$B$1
+ COUNTIFS('Official Medal Table'!$G:$G,'Each Gender Events'!$A80,'Official Medal Table'!$C:$C,'Each Gender Events'!BR$1,'Official Medal Table'!$E:$E,'Each Gender Events'!BR$2)*'Medal values'!$B$2
+ COUNTIFS('Official Medal Table'!$H:$H,'Each Gender Events'!$A80,'Official Medal Table'!$C:$C,'Each Gender Events'!BR$1,'Official Medal Table'!$E:$E,'Each Gender Events'!BR$2)*'Medal values'!$B$3
+ COUNTIFS('Official Medal Table'!$I:$I,'Each Gender Events'!$A80,'Official Medal Table'!$C:$C,'Each Gender Events'!BR$1,'Official Medal Table'!$E:$E,'Each Gender Events'!BR$2)*'Medal values'!$B$3
+ COUNTIFS('Official Medal Table'!$F:$F,'Each Gender Events'!$A80,'Official Medal Table'!$C:$C,'Each Gender Events'!BR$1,'Official Medal Table'!$E:$E,"Mixed")*'Medal values'!$B$1/2
+ COUNTIFS('Official Medal Table'!$G:$G,'Each Gender Events'!$A80,'Official Medal Table'!$C:$C,'Each Gender Events'!BR$1,'Official Medal Table'!$E:$E,"Mixed")*'Medal values'!$B$2/2
+ COUNTIFS('Official Medal Table'!$H:$H,'Each Gender Events'!$A80,'Official Medal Table'!$C:$C,'Each Gender Events'!BR$1,'Official Medal Table'!$E:$E,"Mixed")*'Medal values'!$B$3/2
+ COUNTIFS('Official Medal Table'!$I:$I,'Each Gender Events'!$A80,'Official Medal Table'!$C:$C,'Each Gender Events'!BR$1,'Official Medal Table'!$E:$E,"Mixed")*'Medal values'!$B$3/2</f>
        <v>0</v>
      </c>
      <c r="BS80">
        <f>COUNTIFS('Official Medal Table'!$F:$F,'Each Gender Events'!$A80,'Official Medal Table'!$C:$C,'Each Gender Events'!BS$1,'Official Medal Table'!$E:$E,'Each Gender Events'!BS$2)*'Medal values'!$B$1
+ COUNTIFS('Official Medal Table'!$G:$G,'Each Gender Events'!$A80,'Official Medal Table'!$C:$C,'Each Gender Events'!BS$1,'Official Medal Table'!$E:$E,'Each Gender Events'!BS$2)*'Medal values'!$B$2
+ COUNTIFS('Official Medal Table'!$H:$H,'Each Gender Events'!$A80,'Official Medal Table'!$C:$C,'Each Gender Events'!BS$1,'Official Medal Table'!$E:$E,'Each Gender Events'!BS$2)*'Medal values'!$B$3
+ COUNTIFS('Official Medal Table'!$I:$I,'Each Gender Events'!$A80,'Official Medal Table'!$C:$C,'Each Gender Events'!BS$1,'Official Medal Table'!$E:$E,'Each Gender Events'!BS$2)*'Medal values'!$B$3
+ COUNTIFS('Official Medal Table'!$F:$F,'Each Gender Events'!$A80,'Official Medal Table'!$C:$C,'Each Gender Events'!BS$1,'Official Medal Table'!$E:$E,"Mixed")*'Medal values'!$B$1/2
+ COUNTIFS('Official Medal Table'!$G:$G,'Each Gender Events'!$A80,'Official Medal Table'!$C:$C,'Each Gender Events'!BS$1,'Official Medal Table'!$E:$E,"Mixed")*'Medal values'!$B$2/2
+ COUNTIFS('Official Medal Table'!$H:$H,'Each Gender Events'!$A80,'Official Medal Table'!$C:$C,'Each Gender Events'!BS$1,'Official Medal Table'!$E:$E,"Mixed")*'Medal values'!$B$3/2
+ COUNTIFS('Official Medal Table'!$I:$I,'Each Gender Events'!$A80,'Official Medal Table'!$C:$C,'Each Gender Events'!BS$1,'Official Medal Table'!$E:$E,"Mixed")*'Medal values'!$B$3/2</f>
        <v>0</v>
      </c>
      <c r="BT80">
        <f>COUNTIFS('Official Medal Table'!$F:$F,'Each Gender Events'!$A80,'Official Medal Table'!$C:$C,'Each Gender Events'!BT$1,'Official Medal Table'!$E:$E,'Each Gender Events'!BT$2)*'Medal values'!$B$1
+ COUNTIFS('Official Medal Table'!$G:$G,'Each Gender Events'!$A80,'Official Medal Table'!$C:$C,'Each Gender Events'!BT$1,'Official Medal Table'!$E:$E,'Each Gender Events'!BT$2)*'Medal values'!$B$2
+ COUNTIFS('Official Medal Table'!$H:$H,'Each Gender Events'!$A80,'Official Medal Table'!$C:$C,'Each Gender Events'!BT$1,'Official Medal Table'!$E:$E,'Each Gender Events'!BT$2)*'Medal values'!$B$3
+ COUNTIFS('Official Medal Table'!$I:$I,'Each Gender Events'!$A80,'Official Medal Table'!$C:$C,'Each Gender Events'!BT$1,'Official Medal Table'!$E:$E,'Each Gender Events'!BT$2)*'Medal values'!$B$3
+ COUNTIFS('Official Medal Table'!$F:$F,'Each Gender Events'!$A80,'Official Medal Table'!$C:$C,'Each Gender Events'!BT$1,'Official Medal Table'!$E:$E,"Mixed")*'Medal values'!$B$1/2
+ COUNTIFS('Official Medal Table'!$G:$G,'Each Gender Events'!$A80,'Official Medal Table'!$C:$C,'Each Gender Events'!BT$1,'Official Medal Table'!$E:$E,"Mixed")*'Medal values'!$B$2/2
+ COUNTIFS('Official Medal Table'!$H:$H,'Each Gender Events'!$A80,'Official Medal Table'!$C:$C,'Each Gender Events'!BT$1,'Official Medal Table'!$E:$E,"Mixed")*'Medal values'!$B$3/2
+ COUNTIFS('Official Medal Table'!$I:$I,'Each Gender Events'!$A80,'Official Medal Table'!$C:$C,'Each Gender Events'!BT$1,'Official Medal Table'!$E:$E,"Mixed")*'Medal values'!$B$3/2</f>
        <v>0</v>
      </c>
      <c r="BU80">
        <f>COUNTIFS('Official Medal Table'!$F:$F,'Each Gender Events'!$A80,'Official Medal Table'!$C:$C,'Each Gender Events'!BU$1,'Official Medal Table'!$E:$E,'Each Gender Events'!BU$2)*'Medal values'!$B$1
+ COUNTIFS('Official Medal Table'!$G:$G,'Each Gender Events'!$A80,'Official Medal Table'!$C:$C,'Each Gender Events'!BU$1,'Official Medal Table'!$E:$E,'Each Gender Events'!BU$2)*'Medal values'!$B$2
+ COUNTIFS('Official Medal Table'!$H:$H,'Each Gender Events'!$A80,'Official Medal Table'!$C:$C,'Each Gender Events'!BU$1,'Official Medal Table'!$E:$E,'Each Gender Events'!BU$2)*'Medal values'!$B$3
+ COUNTIFS('Official Medal Table'!$I:$I,'Each Gender Events'!$A80,'Official Medal Table'!$C:$C,'Each Gender Events'!BU$1,'Official Medal Table'!$E:$E,'Each Gender Events'!BU$2)*'Medal values'!$B$3
+ COUNTIFS('Official Medal Table'!$F:$F,'Each Gender Events'!$A80,'Official Medal Table'!$C:$C,'Each Gender Events'!BU$1,'Official Medal Table'!$E:$E,"Mixed")*'Medal values'!$B$1/2
+ COUNTIFS('Official Medal Table'!$G:$G,'Each Gender Events'!$A80,'Official Medal Table'!$C:$C,'Each Gender Events'!BU$1,'Official Medal Table'!$E:$E,"Mixed")*'Medal values'!$B$2/2
+ COUNTIFS('Official Medal Table'!$H:$H,'Each Gender Events'!$A80,'Official Medal Table'!$C:$C,'Each Gender Events'!BU$1,'Official Medal Table'!$E:$E,"Mixed")*'Medal values'!$B$3/2
+ COUNTIFS('Official Medal Table'!$I:$I,'Each Gender Events'!$A80,'Official Medal Table'!$C:$C,'Each Gender Events'!BU$1,'Official Medal Table'!$E:$E,"Mixed")*'Medal values'!$B$3/2</f>
        <v>0</v>
      </c>
      <c r="BV80">
        <f>COUNTIFS('Official Medal Table'!$F:$F,'Each Gender Events'!$A80,'Official Medal Table'!$C:$C,'Each Gender Events'!BV$1,'Official Medal Table'!$E:$E,'Each Gender Events'!BV$2)*'Medal values'!$B$1
+ COUNTIFS('Official Medal Table'!$G:$G,'Each Gender Events'!$A80,'Official Medal Table'!$C:$C,'Each Gender Events'!BV$1,'Official Medal Table'!$E:$E,'Each Gender Events'!BV$2)*'Medal values'!$B$2
+ COUNTIFS('Official Medal Table'!$H:$H,'Each Gender Events'!$A80,'Official Medal Table'!$C:$C,'Each Gender Events'!BV$1,'Official Medal Table'!$E:$E,'Each Gender Events'!BV$2)*'Medal values'!$B$3
+ COUNTIFS('Official Medal Table'!$I:$I,'Each Gender Events'!$A80,'Official Medal Table'!$C:$C,'Each Gender Events'!BV$1,'Official Medal Table'!$E:$E,'Each Gender Events'!BV$2)*'Medal values'!$B$3
+ COUNTIFS('Official Medal Table'!$F:$F,'Each Gender Events'!$A80,'Official Medal Table'!$C:$C,'Each Gender Events'!BV$1,'Official Medal Table'!$E:$E,"Mixed")*'Medal values'!$B$1/2
+ COUNTIFS('Official Medal Table'!$G:$G,'Each Gender Events'!$A80,'Official Medal Table'!$C:$C,'Each Gender Events'!BV$1,'Official Medal Table'!$E:$E,"Mixed")*'Medal values'!$B$2/2
+ COUNTIFS('Official Medal Table'!$H:$H,'Each Gender Events'!$A80,'Official Medal Table'!$C:$C,'Each Gender Events'!BV$1,'Official Medal Table'!$E:$E,"Mixed")*'Medal values'!$B$3/2
+ COUNTIFS('Official Medal Table'!$I:$I,'Each Gender Events'!$A80,'Official Medal Table'!$C:$C,'Each Gender Events'!BV$1,'Official Medal Table'!$E:$E,"Mixed")*'Medal values'!$B$3/2</f>
        <v>0</v>
      </c>
      <c r="BW80">
        <f>COUNTIFS('Official Medal Table'!$F:$F,'Each Gender Events'!$A80,'Official Medal Table'!$C:$C,'Each Gender Events'!BW$1,'Official Medal Table'!$E:$E,'Each Gender Events'!BW$2)*'Medal values'!$B$1
+ COUNTIFS('Official Medal Table'!$G:$G,'Each Gender Events'!$A80,'Official Medal Table'!$C:$C,'Each Gender Events'!BW$1,'Official Medal Table'!$E:$E,'Each Gender Events'!BW$2)*'Medal values'!$B$2
+ COUNTIFS('Official Medal Table'!$H:$H,'Each Gender Events'!$A80,'Official Medal Table'!$C:$C,'Each Gender Events'!BW$1,'Official Medal Table'!$E:$E,'Each Gender Events'!BW$2)*'Medal values'!$B$3
+ COUNTIFS('Official Medal Table'!$I:$I,'Each Gender Events'!$A80,'Official Medal Table'!$C:$C,'Each Gender Events'!BW$1,'Official Medal Table'!$E:$E,'Each Gender Events'!BW$2)*'Medal values'!$B$3
+ COUNTIFS('Official Medal Table'!$F:$F,'Each Gender Events'!$A80,'Official Medal Table'!$C:$C,'Each Gender Events'!BW$1,'Official Medal Table'!$E:$E,"Mixed")*'Medal values'!$B$1/2
+ COUNTIFS('Official Medal Table'!$G:$G,'Each Gender Events'!$A80,'Official Medal Table'!$C:$C,'Each Gender Events'!BW$1,'Official Medal Table'!$E:$E,"Mixed")*'Medal values'!$B$2/2
+ COUNTIFS('Official Medal Table'!$H:$H,'Each Gender Events'!$A80,'Official Medal Table'!$C:$C,'Each Gender Events'!BW$1,'Official Medal Table'!$E:$E,"Mixed")*'Medal values'!$B$3/2
+ COUNTIFS('Official Medal Table'!$I:$I,'Each Gender Events'!$A80,'Official Medal Table'!$C:$C,'Each Gender Events'!BW$1,'Official Medal Table'!$E:$E,"Mixed")*'Medal values'!$B$3/2</f>
        <v>0</v>
      </c>
      <c r="BX80">
        <f>COUNTIFS('Official Medal Table'!$F:$F,'Each Gender Events'!$A80,'Official Medal Table'!$C:$C,'Each Gender Events'!BX$1,'Official Medal Table'!$E:$E,'Each Gender Events'!BX$2)*'Medal values'!$B$1
+ COUNTIFS('Official Medal Table'!$G:$G,'Each Gender Events'!$A80,'Official Medal Table'!$C:$C,'Each Gender Events'!BX$1,'Official Medal Table'!$E:$E,'Each Gender Events'!BX$2)*'Medal values'!$B$2
+ COUNTIFS('Official Medal Table'!$H:$H,'Each Gender Events'!$A80,'Official Medal Table'!$C:$C,'Each Gender Events'!BX$1,'Official Medal Table'!$E:$E,'Each Gender Events'!BX$2)*'Medal values'!$B$3
+ COUNTIFS('Official Medal Table'!$I:$I,'Each Gender Events'!$A80,'Official Medal Table'!$C:$C,'Each Gender Events'!BX$1,'Official Medal Table'!$E:$E,'Each Gender Events'!BX$2)*'Medal values'!$B$3
+ COUNTIFS('Official Medal Table'!$F:$F,'Each Gender Events'!$A80,'Official Medal Table'!$C:$C,'Each Gender Events'!BX$1,'Official Medal Table'!$E:$E,"Mixed")*'Medal values'!$B$1/2
+ COUNTIFS('Official Medal Table'!$G:$G,'Each Gender Events'!$A80,'Official Medal Table'!$C:$C,'Each Gender Events'!BX$1,'Official Medal Table'!$E:$E,"Mixed")*'Medal values'!$B$2/2
+ COUNTIFS('Official Medal Table'!$H:$H,'Each Gender Events'!$A80,'Official Medal Table'!$C:$C,'Each Gender Events'!BX$1,'Official Medal Table'!$E:$E,"Mixed")*'Medal values'!$B$3/2
+ COUNTIFS('Official Medal Table'!$I:$I,'Each Gender Events'!$A80,'Official Medal Table'!$C:$C,'Each Gender Events'!BX$1,'Official Medal Table'!$E:$E,"Mixed")*'Medal values'!$B$3/2</f>
        <v>0</v>
      </c>
      <c r="BY80">
        <f>COUNTIFS('Official Medal Table'!$F:$F,'Each Gender Events'!$A80,'Official Medal Table'!$C:$C,'Each Gender Events'!BY$1,'Official Medal Table'!$E:$E,'Each Gender Events'!BY$2)*'Medal values'!$B$1
+ COUNTIFS('Official Medal Table'!$G:$G,'Each Gender Events'!$A80,'Official Medal Table'!$C:$C,'Each Gender Events'!BY$1,'Official Medal Table'!$E:$E,'Each Gender Events'!BY$2)*'Medal values'!$B$2
+ COUNTIFS('Official Medal Table'!$H:$H,'Each Gender Events'!$A80,'Official Medal Table'!$C:$C,'Each Gender Events'!BY$1,'Official Medal Table'!$E:$E,'Each Gender Events'!BY$2)*'Medal values'!$B$3
+ COUNTIFS('Official Medal Table'!$I:$I,'Each Gender Events'!$A80,'Official Medal Table'!$C:$C,'Each Gender Events'!BY$1,'Official Medal Table'!$E:$E,'Each Gender Events'!BY$2)*'Medal values'!$B$3
+ COUNTIFS('Official Medal Table'!$F:$F,'Each Gender Events'!$A80,'Official Medal Table'!$C:$C,'Each Gender Events'!BY$1,'Official Medal Table'!$E:$E,"Mixed")*'Medal values'!$B$1/2
+ COUNTIFS('Official Medal Table'!$G:$G,'Each Gender Events'!$A80,'Official Medal Table'!$C:$C,'Each Gender Events'!BY$1,'Official Medal Table'!$E:$E,"Mixed")*'Medal values'!$B$2/2
+ COUNTIFS('Official Medal Table'!$H:$H,'Each Gender Events'!$A80,'Official Medal Table'!$C:$C,'Each Gender Events'!BY$1,'Official Medal Table'!$E:$E,"Mixed")*'Medal values'!$B$3/2
+ COUNTIFS('Official Medal Table'!$I:$I,'Each Gender Events'!$A80,'Official Medal Table'!$C:$C,'Each Gender Events'!BY$1,'Official Medal Table'!$E:$E,"Mixed")*'Medal values'!$B$3/2</f>
        <v>0</v>
      </c>
      <c r="BZ80">
        <f>COUNTIFS('Official Medal Table'!$F:$F,'Each Gender Events'!$A80,'Official Medal Table'!$C:$C,'Each Gender Events'!BZ$1,'Official Medal Table'!$E:$E,'Each Gender Events'!BZ$2)*'Medal values'!$B$1
+ COUNTIFS('Official Medal Table'!$G:$G,'Each Gender Events'!$A80,'Official Medal Table'!$C:$C,'Each Gender Events'!BZ$1,'Official Medal Table'!$E:$E,'Each Gender Events'!BZ$2)*'Medal values'!$B$2
+ COUNTIFS('Official Medal Table'!$H:$H,'Each Gender Events'!$A80,'Official Medal Table'!$C:$C,'Each Gender Events'!BZ$1,'Official Medal Table'!$E:$E,'Each Gender Events'!BZ$2)*'Medal values'!$B$3
+ COUNTIFS('Official Medal Table'!$I:$I,'Each Gender Events'!$A80,'Official Medal Table'!$C:$C,'Each Gender Events'!BZ$1,'Official Medal Table'!$E:$E,'Each Gender Events'!BZ$2)*'Medal values'!$B$3
+ COUNTIFS('Official Medal Table'!$F:$F,'Each Gender Events'!$A80,'Official Medal Table'!$C:$C,'Each Gender Events'!BZ$1,'Official Medal Table'!$E:$E,"Mixed")*'Medal values'!$B$1/2
+ COUNTIFS('Official Medal Table'!$G:$G,'Each Gender Events'!$A80,'Official Medal Table'!$C:$C,'Each Gender Events'!BZ$1,'Official Medal Table'!$E:$E,"Mixed")*'Medal values'!$B$2/2
+ COUNTIFS('Official Medal Table'!$H:$H,'Each Gender Events'!$A80,'Official Medal Table'!$C:$C,'Each Gender Events'!BZ$1,'Official Medal Table'!$E:$E,"Mixed")*'Medal values'!$B$3/2
+ COUNTIFS('Official Medal Table'!$I:$I,'Each Gender Events'!$A80,'Official Medal Table'!$C:$C,'Each Gender Events'!BZ$1,'Official Medal Table'!$E:$E,"Mixed")*'Medal values'!$B$3/2</f>
        <v>0</v>
      </c>
      <c r="CA80">
        <f>COUNTIFS('Official Medal Table'!$F:$F,'Each Gender Events'!$A80,'Official Medal Table'!$C:$C,'Each Gender Events'!CA$1,'Official Medal Table'!$E:$E,'Each Gender Events'!CA$2)*'Medal values'!$B$1
+ COUNTIFS('Official Medal Table'!$G:$G,'Each Gender Events'!$A80,'Official Medal Table'!$C:$C,'Each Gender Events'!CA$1,'Official Medal Table'!$E:$E,'Each Gender Events'!CA$2)*'Medal values'!$B$2
+ COUNTIFS('Official Medal Table'!$H:$H,'Each Gender Events'!$A80,'Official Medal Table'!$C:$C,'Each Gender Events'!CA$1,'Official Medal Table'!$E:$E,'Each Gender Events'!CA$2)*'Medal values'!$B$3
+ COUNTIFS('Official Medal Table'!$I:$I,'Each Gender Events'!$A80,'Official Medal Table'!$C:$C,'Each Gender Events'!CA$1,'Official Medal Table'!$E:$E,'Each Gender Events'!CA$2)*'Medal values'!$B$3
+ COUNTIFS('Official Medal Table'!$F:$F,'Each Gender Events'!$A80,'Official Medal Table'!$C:$C,'Each Gender Events'!CA$1,'Official Medal Table'!$E:$E,"Mixed")*'Medal values'!$B$1/2
+ COUNTIFS('Official Medal Table'!$G:$G,'Each Gender Events'!$A80,'Official Medal Table'!$C:$C,'Each Gender Events'!CA$1,'Official Medal Table'!$E:$E,"Mixed")*'Medal values'!$B$2/2
+ COUNTIFS('Official Medal Table'!$H:$H,'Each Gender Events'!$A80,'Official Medal Table'!$C:$C,'Each Gender Events'!CA$1,'Official Medal Table'!$E:$E,"Mixed")*'Medal values'!$B$3/2
+ COUNTIFS('Official Medal Table'!$I:$I,'Each Gender Events'!$A80,'Official Medal Table'!$C:$C,'Each Gender Events'!CA$1,'Official Medal Table'!$E:$E,"Mixed")*'Medal values'!$B$3/2</f>
        <v>0</v>
      </c>
      <c r="CB80">
        <f>COUNTIFS('Official Medal Table'!$F:$F,'Each Gender Events'!$A80,'Official Medal Table'!$C:$C,'Each Gender Events'!CB$1,'Official Medal Table'!$E:$E,'Each Gender Events'!CB$2)*'Medal values'!$B$1
+ COUNTIFS('Official Medal Table'!$G:$G,'Each Gender Events'!$A80,'Official Medal Table'!$C:$C,'Each Gender Events'!CB$1,'Official Medal Table'!$E:$E,'Each Gender Events'!CB$2)*'Medal values'!$B$2
+ COUNTIFS('Official Medal Table'!$H:$H,'Each Gender Events'!$A80,'Official Medal Table'!$C:$C,'Each Gender Events'!CB$1,'Official Medal Table'!$E:$E,'Each Gender Events'!CB$2)*'Medal values'!$B$3
+ COUNTIFS('Official Medal Table'!$I:$I,'Each Gender Events'!$A80,'Official Medal Table'!$C:$C,'Each Gender Events'!CB$1,'Official Medal Table'!$E:$E,'Each Gender Events'!CB$2)*'Medal values'!$B$3
+ COUNTIFS('Official Medal Table'!$F:$F,'Each Gender Events'!$A80,'Official Medal Table'!$C:$C,'Each Gender Events'!CB$1,'Official Medal Table'!$E:$E,"Mixed")*'Medal values'!$B$1/2
+ COUNTIFS('Official Medal Table'!$G:$G,'Each Gender Events'!$A80,'Official Medal Table'!$C:$C,'Each Gender Events'!CB$1,'Official Medal Table'!$E:$E,"Mixed")*'Medal values'!$B$2/2
+ COUNTIFS('Official Medal Table'!$H:$H,'Each Gender Events'!$A80,'Official Medal Table'!$C:$C,'Each Gender Events'!CB$1,'Official Medal Table'!$E:$E,"Mixed")*'Medal values'!$B$3/2
+ COUNTIFS('Official Medal Table'!$I:$I,'Each Gender Events'!$A80,'Official Medal Table'!$C:$C,'Each Gender Events'!CB$1,'Official Medal Table'!$E:$E,"Mixed")*'Medal values'!$B$3/2</f>
        <v>0</v>
      </c>
      <c r="CC80">
        <f>COUNTIFS('Official Medal Table'!$F:$F,'Each Gender Events'!$A80,'Official Medal Table'!$C:$C,'Each Gender Events'!CC$1,'Official Medal Table'!$E:$E,'Each Gender Events'!CC$2)*'Medal values'!$B$1
+ COUNTIFS('Official Medal Table'!$G:$G,'Each Gender Events'!$A80,'Official Medal Table'!$C:$C,'Each Gender Events'!CC$1,'Official Medal Table'!$E:$E,'Each Gender Events'!CC$2)*'Medal values'!$B$2
+ COUNTIFS('Official Medal Table'!$H:$H,'Each Gender Events'!$A80,'Official Medal Table'!$C:$C,'Each Gender Events'!CC$1,'Official Medal Table'!$E:$E,'Each Gender Events'!CC$2)*'Medal values'!$B$3
+ COUNTIFS('Official Medal Table'!$I:$I,'Each Gender Events'!$A80,'Official Medal Table'!$C:$C,'Each Gender Events'!CC$1,'Official Medal Table'!$E:$E,'Each Gender Events'!CC$2)*'Medal values'!$B$3
+ COUNTIFS('Official Medal Table'!$F:$F,'Each Gender Events'!$A80,'Official Medal Table'!$C:$C,'Each Gender Events'!CC$1,'Official Medal Table'!$E:$E,"Mixed")*'Medal values'!$B$1/2
+ COUNTIFS('Official Medal Table'!$G:$G,'Each Gender Events'!$A80,'Official Medal Table'!$C:$C,'Each Gender Events'!CC$1,'Official Medal Table'!$E:$E,"Mixed")*'Medal values'!$B$2/2
+ COUNTIFS('Official Medal Table'!$H:$H,'Each Gender Events'!$A80,'Official Medal Table'!$C:$C,'Each Gender Events'!CC$1,'Official Medal Table'!$E:$E,"Mixed")*'Medal values'!$B$3/2
+ COUNTIFS('Official Medal Table'!$I:$I,'Each Gender Events'!$A80,'Official Medal Table'!$C:$C,'Each Gender Events'!CC$1,'Official Medal Table'!$E:$E,"Mixed")*'Medal values'!$B$3/2</f>
        <v>3.0000010000000001</v>
      </c>
      <c r="CD80">
        <f>COUNTIFS('Official Medal Table'!$F:$F,'Each Gender Events'!$A80,'Official Medal Table'!$C:$C,'Each Gender Events'!CD$1,'Official Medal Table'!$E:$E,'Each Gender Events'!CD$2)*'Medal values'!$B$1
+ COUNTIFS('Official Medal Table'!$G:$G,'Each Gender Events'!$A80,'Official Medal Table'!$C:$C,'Each Gender Events'!CD$1,'Official Medal Table'!$E:$E,'Each Gender Events'!CD$2)*'Medal values'!$B$2
+ COUNTIFS('Official Medal Table'!$H:$H,'Each Gender Events'!$A80,'Official Medal Table'!$C:$C,'Each Gender Events'!CD$1,'Official Medal Table'!$E:$E,'Each Gender Events'!CD$2)*'Medal values'!$B$3
+ COUNTIFS('Official Medal Table'!$I:$I,'Each Gender Events'!$A80,'Official Medal Table'!$C:$C,'Each Gender Events'!CD$1,'Official Medal Table'!$E:$E,'Each Gender Events'!CD$2)*'Medal values'!$B$3
+ COUNTIFS('Official Medal Table'!$F:$F,'Each Gender Events'!$A80,'Official Medal Table'!$C:$C,'Each Gender Events'!CD$1,'Official Medal Table'!$E:$E,"Mixed")*'Medal values'!$B$1/2
+ COUNTIFS('Official Medal Table'!$G:$G,'Each Gender Events'!$A80,'Official Medal Table'!$C:$C,'Each Gender Events'!CD$1,'Official Medal Table'!$E:$E,"Mixed")*'Medal values'!$B$2/2
+ COUNTIFS('Official Medal Table'!$H:$H,'Each Gender Events'!$A80,'Official Medal Table'!$C:$C,'Each Gender Events'!CD$1,'Official Medal Table'!$E:$E,"Mixed")*'Medal values'!$B$3/2
+ COUNTIFS('Official Medal Table'!$I:$I,'Each Gender Events'!$A80,'Official Medal Table'!$C:$C,'Each Gender Events'!CD$1,'Official Medal Table'!$E:$E,"Mixed")*'Medal values'!$B$3/2</f>
        <v>5.0010010000000005</v>
      </c>
      <c r="CE80">
        <f>COUNTIFS('Official Medal Table'!$F:$F,'Each Gender Events'!$A80,'Official Medal Table'!$C:$C,'Each Gender Events'!CE$1,'Official Medal Table'!$E:$E,'Each Gender Events'!CE$2)*'Medal values'!$B$1
+ COUNTIFS('Official Medal Table'!$G:$G,'Each Gender Events'!$A80,'Official Medal Table'!$C:$C,'Each Gender Events'!CE$1,'Official Medal Table'!$E:$E,'Each Gender Events'!CE$2)*'Medal values'!$B$2
+ COUNTIFS('Official Medal Table'!$H:$H,'Each Gender Events'!$A80,'Official Medal Table'!$C:$C,'Each Gender Events'!CE$1,'Official Medal Table'!$E:$E,'Each Gender Events'!CE$2)*'Medal values'!$B$3
+ COUNTIFS('Official Medal Table'!$I:$I,'Each Gender Events'!$A80,'Official Medal Table'!$C:$C,'Each Gender Events'!CE$1,'Official Medal Table'!$E:$E,'Each Gender Events'!CE$2)*'Medal values'!$B$3
+ COUNTIFS('Official Medal Table'!$F:$F,'Each Gender Events'!$A80,'Official Medal Table'!$C:$C,'Each Gender Events'!CE$1,'Official Medal Table'!$E:$E,"Mixed")*'Medal values'!$B$1/2
+ COUNTIFS('Official Medal Table'!$G:$G,'Each Gender Events'!$A80,'Official Medal Table'!$C:$C,'Each Gender Events'!CE$1,'Official Medal Table'!$E:$E,"Mixed")*'Medal values'!$B$2/2
+ COUNTIFS('Official Medal Table'!$H:$H,'Each Gender Events'!$A80,'Official Medal Table'!$C:$C,'Each Gender Events'!CE$1,'Official Medal Table'!$E:$E,"Mixed")*'Medal values'!$B$3/2
+ COUNTIFS('Official Medal Table'!$I:$I,'Each Gender Events'!$A80,'Official Medal Table'!$C:$C,'Each Gender Events'!CE$1,'Official Medal Table'!$E:$E,"Mixed")*'Medal values'!$B$3/2</f>
        <v>0</v>
      </c>
      <c r="CF80">
        <f>COUNTIFS('Official Medal Table'!$F:$F,'Each Gender Events'!$A80,'Official Medal Table'!$C:$C,'Each Gender Events'!CF$1,'Official Medal Table'!$E:$E,'Each Gender Events'!CF$2)*'Medal values'!$B$1
+ COUNTIFS('Official Medal Table'!$G:$G,'Each Gender Events'!$A80,'Official Medal Table'!$C:$C,'Each Gender Events'!CF$1,'Official Medal Table'!$E:$E,'Each Gender Events'!CF$2)*'Medal values'!$B$2
+ COUNTIFS('Official Medal Table'!$H:$H,'Each Gender Events'!$A80,'Official Medal Table'!$C:$C,'Each Gender Events'!CF$1,'Official Medal Table'!$E:$E,'Each Gender Events'!CF$2)*'Medal values'!$B$3
+ COUNTIFS('Official Medal Table'!$I:$I,'Each Gender Events'!$A80,'Official Medal Table'!$C:$C,'Each Gender Events'!CF$1,'Official Medal Table'!$E:$E,'Each Gender Events'!CF$2)*'Medal values'!$B$3
+ COUNTIFS('Official Medal Table'!$F:$F,'Each Gender Events'!$A80,'Official Medal Table'!$C:$C,'Each Gender Events'!CF$1,'Official Medal Table'!$E:$E,"Mixed")*'Medal values'!$B$1/2
+ COUNTIFS('Official Medal Table'!$G:$G,'Each Gender Events'!$A80,'Official Medal Table'!$C:$C,'Each Gender Events'!CF$1,'Official Medal Table'!$E:$E,"Mixed")*'Medal values'!$B$2/2
+ COUNTIFS('Official Medal Table'!$H:$H,'Each Gender Events'!$A80,'Official Medal Table'!$C:$C,'Each Gender Events'!CF$1,'Official Medal Table'!$E:$E,"Mixed")*'Medal values'!$B$3/2
+ COUNTIFS('Official Medal Table'!$I:$I,'Each Gender Events'!$A80,'Official Medal Table'!$C:$C,'Each Gender Events'!CF$1,'Official Medal Table'!$E:$E,"Mixed")*'Medal values'!$B$3/2</f>
        <v>0</v>
      </c>
      <c r="CG80">
        <f>COUNTIFS('Official Medal Table'!$F:$F,'Each Gender Events'!$A80,'Official Medal Table'!$C:$C,'Each Gender Events'!CG$1,'Official Medal Table'!$E:$E,'Each Gender Events'!CG$2)*'Medal values'!$B$1
+ COUNTIFS('Official Medal Table'!$G:$G,'Each Gender Events'!$A80,'Official Medal Table'!$C:$C,'Each Gender Events'!CG$1,'Official Medal Table'!$E:$E,'Each Gender Events'!CG$2)*'Medal values'!$B$2
+ COUNTIFS('Official Medal Table'!$H:$H,'Each Gender Events'!$A80,'Official Medal Table'!$C:$C,'Each Gender Events'!CG$1,'Official Medal Table'!$E:$E,'Each Gender Events'!CG$2)*'Medal values'!$B$3
+ COUNTIFS('Official Medal Table'!$I:$I,'Each Gender Events'!$A80,'Official Medal Table'!$C:$C,'Each Gender Events'!CG$1,'Official Medal Table'!$E:$E,'Each Gender Events'!CG$2)*'Medal values'!$B$3
+ COUNTIFS('Official Medal Table'!$F:$F,'Each Gender Events'!$A80,'Official Medal Table'!$C:$C,'Each Gender Events'!CG$1,'Official Medal Table'!$E:$E,"Mixed")*'Medal values'!$B$1/2
+ COUNTIFS('Official Medal Table'!$G:$G,'Each Gender Events'!$A80,'Official Medal Table'!$C:$C,'Each Gender Events'!CG$1,'Official Medal Table'!$E:$E,"Mixed")*'Medal values'!$B$2/2
+ COUNTIFS('Official Medal Table'!$H:$H,'Each Gender Events'!$A80,'Official Medal Table'!$C:$C,'Each Gender Events'!CG$1,'Official Medal Table'!$E:$E,"Mixed")*'Medal values'!$B$3/2
+ COUNTIFS('Official Medal Table'!$I:$I,'Each Gender Events'!$A80,'Official Medal Table'!$C:$C,'Each Gender Events'!CG$1,'Official Medal Table'!$E:$E,"Mixed")*'Medal values'!$B$3/2</f>
        <v>0</v>
      </c>
      <c r="CH80">
        <f>COUNTIFS('Official Medal Table'!$F:$F,'Each Gender Events'!$A80,'Official Medal Table'!$C:$C,'Each Gender Events'!CH$1,'Official Medal Table'!$E:$E,'Each Gender Events'!CH$2)*'Medal values'!$B$1
+ COUNTIFS('Official Medal Table'!$G:$G,'Each Gender Events'!$A80,'Official Medal Table'!$C:$C,'Each Gender Events'!CH$1,'Official Medal Table'!$E:$E,'Each Gender Events'!CH$2)*'Medal values'!$B$2
+ COUNTIFS('Official Medal Table'!$H:$H,'Each Gender Events'!$A80,'Official Medal Table'!$C:$C,'Each Gender Events'!CH$1,'Official Medal Table'!$E:$E,'Each Gender Events'!CH$2)*'Medal values'!$B$3
+ COUNTIFS('Official Medal Table'!$I:$I,'Each Gender Events'!$A80,'Official Medal Table'!$C:$C,'Each Gender Events'!CH$1,'Official Medal Table'!$E:$E,'Each Gender Events'!CH$2)*'Medal values'!$B$3
+ COUNTIFS('Official Medal Table'!$F:$F,'Each Gender Events'!$A80,'Official Medal Table'!$C:$C,'Each Gender Events'!CH$1,'Official Medal Table'!$E:$E,"Mixed")*'Medal values'!$B$1/2
+ COUNTIFS('Official Medal Table'!$G:$G,'Each Gender Events'!$A80,'Official Medal Table'!$C:$C,'Each Gender Events'!CH$1,'Official Medal Table'!$E:$E,"Mixed")*'Medal values'!$B$2/2
+ COUNTIFS('Official Medal Table'!$H:$H,'Each Gender Events'!$A80,'Official Medal Table'!$C:$C,'Each Gender Events'!CH$1,'Official Medal Table'!$E:$E,"Mixed")*'Medal values'!$B$3/2
+ COUNTIFS('Official Medal Table'!$I:$I,'Each Gender Events'!$A80,'Official Medal Table'!$C:$C,'Each Gender Events'!CH$1,'Official Medal Table'!$E:$E,"Mixed")*'Medal values'!$B$3/2</f>
        <v>0</v>
      </c>
      <c r="CI80">
        <f>COUNTIFS('Official Medal Table'!$F:$F,'Each Gender Events'!$A80,'Official Medal Table'!$C:$C,'Each Gender Events'!CI$1,'Official Medal Table'!$E:$E,'Each Gender Events'!CI$2)*'Medal values'!$B$1
+ COUNTIFS('Official Medal Table'!$G:$G,'Each Gender Events'!$A80,'Official Medal Table'!$C:$C,'Each Gender Events'!CI$1,'Official Medal Table'!$E:$E,'Each Gender Events'!CI$2)*'Medal values'!$B$2
+ COUNTIFS('Official Medal Table'!$H:$H,'Each Gender Events'!$A80,'Official Medal Table'!$C:$C,'Each Gender Events'!CI$1,'Official Medal Table'!$E:$E,'Each Gender Events'!CI$2)*'Medal values'!$B$3
+ COUNTIFS('Official Medal Table'!$I:$I,'Each Gender Events'!$A80,'Official Medal Table'!$C:$C,'Each Gender Events'!CI$1,'Official Medal Table'!$E:$E,'Each Gender Events'!CI$2)*'Medal values'!$B$3
+ COUNTIFS('Official Medal Table'!$F:$F,'Each Gender Events'!$A80,'Official Medal Table'!$C:$C,'Each Gender Events'!CI$1,'Official Medal Table'!$E:$E,"Mixed")*'Medal values'!$B$1/2
+ COUNTIFS('Official Medal Table'!$G:$G,'Each Gender Events'!$A80,'Official Medal Table'!$C:$C,'Each Gender Events'!CI$1,'Official Medal Table'!$E:$E,"Mixed")*'Medal values'!$B$2/2
+ COUNTIFS('Official Medal Table'!$H:$H,'Each Gender Events'!$A80,'Official Medal Table'!$C:$C,'Each Gender Events'!CI$1,'Official Medal Table'!$E:$E,"Mixed")*'Medal values'!$B$3/2
+ COUNTIFS('Official Medal Table'!$I:$I,'Each Gender Events'!$A80,'Official Medal Table'!$C:$C,'Each Gender Events'!CI$1,'Official Medal Table'!$E:$E,"Mixed")*'Medal values'!$B$3/2</f>
        <v>0</v>
      </c>
      <c r="CJ80">
        <f>COUNTIFS('Official Medal Table'!$F:$F,'Each Gender Events'!$A80,'Official Medal Table'!$C:$C,'Each Gender Events'!CJ$1,'Official Medal Table'!$E:$E,'Each Gender Events'!CJ$2)*'Medal values'!$B$1
+ COUNTIFS('Official Medal Table'!$G:$G,'Each Gender Events'!$A80,'Official Medal Table'!$C:$C,'Each Gender Events'!CJ$1,'Official Medal Table'!$E:$E,'Each Gender Events'!CJ$2)*'Medal values'!$B$2
+ COUNTIFS('Official Medal Table'!$H:$H,'Each Gender Events'!$A80,'Official Medal Table'!$C:$C,'Each Gender Events'!CJ$1,'Official Medal Table'!$E:$E,'Each Gender Events'!CJ$2)*'Medal values'!$B$3
+ COUNTIFS('Official Medal Table'!$I:$I,'Each Gender Events'!$A80,'Official Medal Table'!$C:$C,'Each Gender Events'!CJ$1,'Official Medal Table'!$E:$E,'Each Gender Events'!CJ$2)*'Medal values'!$B$3
+ COUNTIFS('Official Medal Table'!$F:$F,'Each Gender Events'!$A80,'Official Medal Table'!$C:$C,'Each Gender Events'!CJ$1,'Official Medal Table'!$E:$E,"Mixed")*'Medal values'!$B$1/2
+ COUNTIFS('Official Medal Table'!$G:$G,'Each Gender Events'!$A80,'Official Medal Table'!$C:$C,'Each Gender Events'!CJ$1,'Official Medal Table'!$E:$E,"Mixed")*'Medal values'!$B$2/2
+ COUNTIFS('Official Medal Table'!$H:$H,'Each Gender Events'!$A80,'Official Medal Table'!$C:$C,'Each Gender Events'!CJ$1,'Official Medal Table'!$E:$E,"Mixed")*'Medal values'!$B$3/2
+ COUNTIFS('Official Medal Table'!$I:$I,'Each Gender Events'!$A80,'Official Medal Table'!$C:$C,'Each Gender Events'!CJ$1,'Official Medal Table'!$E:$E,"Mixed")*'Medal values'!$B$3/2</f>
        <v>0</v>
      </c>
      <c r="CK80">
        <f>COUNTIFS('Official Medal Table'!$F:$F,'Each Gender Events'!$A80,'Official Medal Table'!$C:$C,'Each Gender Events'!CK$1,'Official Medal Table'!$E:$E,'Each Gender Events'!CK$2)*'Medal values'!$B$1
+ COUNTIFS('Official Medal Table'!$G:$G,'Each Gender Events'!$A80,'Official Medal Table'!$C:$C,'Each Gender Events'!CK$1,'Official Medal Table'!$E:$E,'Each Gender Events'!CK$2)*'Medal values'!$B$2
+ COUNTIFS('Official Medal Table'!$H:$H,'Each Gender Events'!$A80,'Official Medal Table'!$C:$C,'Each Gender Events'!CK$1,'Official Medal Table'!$E:$E,'Each Gender Events'!CK$2)*'Medal values'!$B$3
+ COUNTIFS('Official Medal Table'!$I:$I,'Each Gender Events'!$A80,'Official Medal Table'!$C:$C,'Each Gender Events'!CK$1,'Official Medal Table'!$E:$E,'Each Gender Events'!CK$2)*'Medal values'!$B$3
+ COUNTIFS('Official Medal Table'!$F:$F,'Each Gender Events'!$A80,'Official Medal Table'!$C:$C,'Each Gender Events'!CK$1,'Official Medal Table'!$E:$E,"Mixed")*'Medal values'!$B$1/2
+ COUNTIFS('Official Medal Table'!$G:$G,'Each Gender Events'!$A80,'Official Medal Table'!$C:$C,'Each Gender Events'!CK$1,'Official Medal Table'!$E:$E,"Mixed")*'Medal values'!$B$2/2
+ COUNTIFS('Official Medal Table'!$H:$H,'Each Gender Events'!$A80,'Official Medal Table'!$C:$C,'Each Gender Events'!CK$1,'Official Medal Table'!$E:$E,"Mixed")*'Medal values'!$B$3/2
+ COUNTIFS('Official Medal Table'!$I:$I,'Each Gender Events'!$A80,'Official Medal Table'!$C:$C,'Each Gender Events'!CK$1,'Official Medal Table'!$E:$E,"Mixed")*'Medal values'!$B$3/2</f>
        <v>0</v>
      </c>
      <c r="CL80">
        <f>COUNTIFS('Official Medal Table'!$F:$F,'Each Gender Events'!$A80,'Official Medal Table'!$C:$C,'Each Gender Events'!CL$1,'Official Medal Table'!$E:$E,'Each Gender Events'!CL$2)*'Medal values'!$B$1
+ COUNTIFS('Official Medal Table'!$G:$G,'Each Gender Events'!$A80,'Official Medal Table'!$C:$C,'Each Gender Events'!CL$1,'Official Medal Table'!$E:$E,'Each Gender Events'!CL$2)*'Medal values'!$B$2
+ COUNTIFS('Official Medal Table'!$H:$H,'Each Gender Events'!$A80,'Official Medal Table'!$C:$C,'Each Gender Events'!CL$1,'Official Medal Table'!$E:$E,'Each Gender Events'!CL$2)*'Medal values'!$B$3
+ COUNTIFS('Official Medal Table'!$I:$I,'Each Gender Events'!$A80,'Official Medal Table'!$C:$C,'Each Gender Events'!CL$1,'Official Medal Table'!$E:$E,'Each Gender Events'!CL$2)*'Medal values'!$B$3
+ COUNTIFS('Official Medal Table'!$F:$F,'Each Gender Events'!$A80,'Official Medal Table'!$C:$C,'Each Gender Events'!CL$1,'Official Medal Table'!$E:$E,"Mixed")*'Medal values'!$B$1/2
+ COUNTIFS('Official Medal Table'!$G:$G,'Each Gender Events'!$A80,'Official Medal Table'!$C:$C,'Each Gender Events'!CL$1,'Official Medal Table'!$E:$E,"Mixed")*'Medal values'!$B$2/2
+ COUNTIFS('Official Medal Table'!$H:$H,'Each Gender Events'!$A80,'Official Medal Table'!$C:$C,'Each Gender Events'!CL$1,'Official Medal Table'!$E:$E,"Mixed")*'Medal values'!$B$3/2
+ COUNTIFS('Official Medal Table'!$I:$I,'Each Gender Events'!$A80,'Official Medal Table'!$C:$C,'Each Gender Events'!CL$1,'Official Medal Table'!$E:$E,"Mixed")*'Medal values'!$B$3/2</f>
        <v>0</v>
      </c>
      <c r="CM80">
        <f>COUNTIFS('Official Medal Table'!$F:$F,'Each Gender Events'!$A80,'Official Medal Table'!$C:$C,'Each Gender Events'!CM$1,'Official Medal Table'!$E:$E,'Each Gender Events'!CM$2)*'Medal values'!$B$1
+ COUNTIFS('Official Medal Table'!$G:$G,'Each Gender Events'!$A80,'Official Medal Table'!$C:$C,'Each Gender Events'!CM$1,'Official Medal Table'!$E:$E,'Each Gender Events'!CM$2)*'Medal values'!$B$2
+ COUNTIFS('Official Medal Table'!$H:$H,'Each Gender Events'!$A80,'Official Medal Table'!$C:$C,'Each Gender Events'!CM$1,'Official Medal Table'!$E:$E,'Each Gender Events'!CM$2)*'Medal values'!$B$3
+ COUNTIFS('Official Medal Table'!$I:$I,'Each Gender Events'!$A80,'Official Medal Table'!$C:$C,'Each Gender Events'!CM$1,'Official Medal Table'!$E:$E,'Each Gender Events'!CM$2)*'Medal values'!$B$3
+ COUNTIFS('Official Medal Table'!$F:$F,'Each Gender Events'!$A80,'Official Medal Table'!$C:$C,'Each Gender Events'!CM$1,'Official Medal Table'!$E:$E,"Mixed")*'Medal values'!$B$1/2
+ COUNTIFS('Official Medal Table'!$G:$G,'Each Gender Events'!$A80,'Official Medal Table'!$C:$C,'Each Gender Events'!CM$1,'Official Medal Table'!$E:$E,"Mixed")*'Medal values'!$B$2/2
+ COUNTIFS('Official Medal Table'!$H:$H,'Each Gender Events'!$A80,'Official Medal Table'!$C:$C,'Each Gender Events'!CM$1,'Official Medal Table'!$E:$E,"Mixed")*'Medal values'!$B$3/2
+ COUNTIFS('Official Medal Table'!$I:$I,'Each Gender Events'!$A80,'Official Medal Table'!$C:$C,'Each Gender Events'!CM$1,'Official Medal Table'!$E:$E,"Mixed")*'Medal values'!$B$3/2</f>
        <v>0</v>
      </c>
      <c r="CN80">
        <f>COUNTIFS('Official Medal Table'!$F:$F,'Each Gender Events'!$A80,'Official Medal Table'!$C:$C,'Each Gender Events'!CN$1,'Official Medal Table'!$E:$E,'Each Gender Events'!CN$2)*'Medal values'!$B$1
+ COUNTIFS('Official Medal Table'!$G:$G,'Each Gender Events'!$A80,'Official Medal Table'!$C:$C,'Each Gender Events'!CN$1,'Official Medal Table'!$E:$E,'Each Gender Events'!CN$2)*'Medal values'!$B$2
+ COUNTIFS('Official Medal Table'!$H:$H,'Each Gender Events'!$A80,'Official Medal Table'!$C:$C,'Each Gender Events'!CN$1,'Official Medal Table'!$E:$E,'Each Gender Events'!CN$2)*'Medal values'!$B$3
+ COUNTIFS('Official Medal Table'!$I:$I,'Each Gender Events'!$A80,'Official Medal Table'!$C:$C,'Each Gender Events'!CN$1,'Official Medal Table'!$E:$E,'Each Gender Events'!CN$2)*'Medal values'!$B$3
+ COUNTIFS('Official Medal Table'!$F:$F,'Each Gender Events'!$A80,'Official Medal Table'!$C:$C,'Each Gender Events'!CN$1,'Official Medal Table'!$E:$E,"Mixed")*'Medal values'!$B$1/2
+ COUNTIFS('Official Medal Table'!$G:$G,'Each Gender Events'!$A80,'Official Medal Table'!$C:$C,'Each Gender Events'!CN$1,'Official Medal Table'!$E:$E,"Mixed")*'Medal values'!$B$2/2
+ COUNTIFS('Official Medal Table'!$H:$H,'Each Gender Events'!$A80,'Official Medal Table'!$C:$C,'Each Gender Events'!CN$1,'Official Medal Table'!$E:$E,"Mixed")*'Medal values'!$B$3/2
+ COUNTIFS('Official Medal Table'!$I:$I,'Each Gender Events'!$A80,'Official Medal Table'!$C:$C,'Each Gender Events'!CN$1,'Official Medal Table'!$E:$E,"Mixed")*'Medal values'!$B$3/2</f>
        <v>0</v>
      </c>
      <c r="CO80">
        <f>COUNTIFS('Official Medal Table'!$F:$F,'Each Gender Events'!$A80,'Official Medal Table'!$C:$C,'Each Gender Events'!CO$1,'Official Medal Table'!$E:$E,'Each Gender Events'!CO$2)*'Medal values'!$B$1
+ COUNTIFS('Official Medal Table'!$G:$G,'Each Gender Events'!$A80,'Official Medal Table'!$C:$C,'Each Gender Events'!CO$1,'Official Medal Table'!$E:$E,'Each Gender Events'!CO$2)*'Medal values'!$B$2
+ COUNTIFS('Official Medal Table'!$H:$H,'Each Gender Events'!$A80,'Official Medal Table'!$C:$C,'Each Gender Events'!CO$1,'Official Medal Table'!$E:$E,'Each Gender Events'!CO$2)*'Medal values'!$B$3
+ COUNTIFS('Official Medal Table'!$I:$I,'Each Gender Events'!$A80,'Official Medal Table'!$C:$C,'Each Gender Events'!CO$1,'Official Medal Table'!$E:$E,'Each Gender Events'!CO$2)*'Medal values'!$B$3
+ COUNTIFS('Official Medal Table'!$F:$F,'Each Gender Events'!$A80,'Official Medal Table'!$C:$C,'Each Gender Events'!CO$1,'Official Medal Table'!$E:$E,"Mixed")*'Medal values'!$B$1/2
+ COUNTIFS('Official Medal Table'!$G:$G,'Each Gender Events'!$A80,'Official Medal Table'!$C:$C,'Each Gender Events'!CO$1,'Official Medal Table'!$E:$E,"Mixed")*'Medal values'!$B$2/2
+ COUNTIFS('Official Medal Table'!$H:$H,'Each Gender Events'!$A80,'Official Medal Table'!$C:$C,'Each Gender Events'!CO$1,'Official Medal Table'!$E:$E,"Mixed")*'Medal values'!$B$3/2
+ COUNTIFS('Official Medal Table'!$I:$I,'Each Gender Events'!$A80,'Official Medal Table'!$C:$C,'Each Gender Events'!CO$1,'Official Medal Table'!$E:$E,"Mixed")*'Medal values'!$B$3/2</f>
        <v>0</v>
      </c>
      <c r="CP80">
        <f>COUNTIFS('Official Medal Table'!$F:$F,'Each Gender Events'!$A80,'Official Medal Table'!$C:$C,'Each Gender Events'!CP$1,'Official Medal Table'!$E:$E,'Each Gender Events'!CP$2)*'Medal values'!$B$1
+ COUNTIFS('Official Medal Table'!$G:$G,'Each Gender Events'!$A80,'Official Medal Table'!$C:$C,'Each Gender Events'!CP$1,'Official Medal Table'!$E:$E,'Each Gender Events'!CP$2)*'Medal values'!$B$2
+ COUNTIFS('Official Medal Table'!$H:$H,'Each Gender Events'!$A80,'Official Medal Table'!$C:$C,'Each Gender Events'!CP$1,'Official Medal Table'!$E:$E,'Each Gender Events'!CP$2)*'Medal values'!$B$3
+ COUNTIFS('Official Medal Table'!$I:$I,'Each Gender Events'!$A80,'Official Medal Table'!$C:$C,'Each Gender Events'!CP$1,'Official Medal Table'!$E:$E,'Each Gender Events'!CP$2)*'Medal values'!$B$3
+ COUNTIFS('Official Medal Table'!$F:$F,'Each Gender Events'!$A80,'Official Medal Table'!$C:$C,'Each Gender Events'!CP$1,'Official Medal Table'!$E:$E,"Mixed")*'Medal values'!$B$1/2
+ COUNTIFS('Official Medal Table'!$G:$G,'Each Gender Events'!$A80,'Official Medal Table'!$C:$C,'Each Gender Events'!CP$1,'Official Medal Table'!$E:$E,"Mixed")*'Medal values'!$B$2/2
+ COUNTIFS('Official Medal Table'!$H:$H,'Each Gender Events'!$A80,'Official Medal Table'!$C:$C,'Each Gender Events'!CP$1,'Official Medal Table'!$E:$E,"Mixed")*'Medal values'!$B$3/2
+ COUNTIFS('Official Medal Table'!$I:$I,'Each Gender Events'!$A80,'Official Medal Table'!$C:$C,'Each Gender Events'!CP$1,'Official Medal Table'!$E:$E,"Mixed")*'Medal values'!$B$3/2</f>
        <v>0</v>
      </c>
      <c r="CQ80">
        <f>COUNTIFS('Official Medal Table'!$F:$F,'Each Gender Events'!$A80,'Official Medal Table'!$C:$C,'Each Gender Events'!CQ$1,'Official Medal Table'!$E:$E,'Each Gender Events'!CQ$2)*'Medal values'!$B$1
+ COUNTIFS('Official Medal Table'!$G:$G,'Each Gender Events'!$A80,'Official Medal Table'!$C:$C,'Each Gender Events'!CQ$1,'Official Medal Table'!$E:$E,'Each Gender Events'!CQ$2)*'Medal values'!$B$2
+ COUNTIFS('Official Medal Table'!$H:$H,'Each Gender Events'!$A80,'Official Medal Table'!$C:$C,'Each Gender Events'!CQ$1,'Official Medal Table'!$E:$E,'Each Gender Events'!CQ$2)*'Medal values'!$B$3
+ COUNTIFS('Official Medal Table'!$I:$I,'Each Gender Events'!$A80,'Official Medal Table'!$C:$C,'Each Gender Events'!CQ$1,'Official Medal Table'!$E:$E,'Each Gender Events'!CQ$2)*'Medal values'!$B$3
+ COUNTIFS('Official Medal Table'!$F:$F,'Each Gender Events'!$A80,'Official Medal Table'!$C:$C,'Each Gender Events'!CQ$1,'Official Medal Table'!$E:$E,"Mixed")*'Medal values'!$B$1/2
+ COUNTIFS('Official Medal Table'!$G:$G,'Each Gender Events'!$A80,'Official Medal Table'!$C:$C,'Each Gender Events'!CQ$1,'Official Medal Table'!$E:$E,"Mixed")*'Medal values'!$B$2/2
+ COUNTIFS('Official Medal Table'!$H:$H,'Each Gender Events'!$A80,'Official Medal Table'!$C:$C,'Each Gender Events'!CQ$1,'Official Medal Table'!$E:$E,"Mixed")*'Medal values'!$B$3/2
+ COUNTIFS('Official Medal Table'!$I:$I,'Each Gender Events'!$A80,'Official Medal Table'!$C:$C,'Each Gender Events'!CQ$1,'Official Medal Table'!$E:$E,"Mixed")*'Medal values'!$B$3/2</f>
        <v>0</v>
      </c>
      <c r="CR80">
        <f>COUNTIFS('Official Medal Table'!$F:$F,'Each Gender Events'!$A80,'Official Medal Table'!$C:$C,'Each Gender Events'!CR$1,'Official Medal Table'!$E:$E,'Each Gender Events'!CR$2)*'Medal values'!$B$1
+ COUNTIFS('Official Medal Table'!$G:$G,'Each Gender Events'!$A80,'Official Medal Table'!$C:$C,'Each Gender Events'!CR$1,'Official Medal Table'!$E:$E,'Each Gender Events'!CR$2)*'Medal values'!$B$2
+ COUNTIFS('Official Medal Table'!$H:$H,'Each Gender Events'!$A80,'Official Medal Table'!$C:$C,'Each Gender Events'!CR$1,'Official Medal Table'!$E:$E,'Each Gender Events'!CR$2)*'Medal values'!$B$3
+ COUNTIFS('Official Medal Table'!$I:$I,'Each Gender Events'!$A80,'Official Medal Table'!$C:$C,'Each Gender Events'!CR$1,'Official Medal Table'!$E:$E,'Each Gender Events'!CR$2)*'Medal values'!$B$3
+ COUNTIFS('Official Medal Table'!$F:$F,'Each Gender Events'!$A80,'Official Medal Table'!$C:$C,'Each Gender Events'!CR$1,'Official Medal Table'!$E:$E,"Mixed")*'Medal values'!$B$1/2
+ COUNTIFS('Official Medal Table'!$G:$G,'Each Gender Events'!$A80,'Official Medal Table'!$C:$C,'Each Gender Events'!CR$1,'Official Medal Table'!$E:$E,"Mixed")*'Medal values'!$B$2/2
+ COUNTIFS('Official Medal Table'!$H:$H,'Each Gender Events'!$A80,'Official Medal Table'!$C:$C,'Each Gender Events'!CR$1,'Official Medal Table'!$E:$E,"Mixed")*'Medal values'!$B$3/2
+ COUNTIFS('Official Medal Table'!$I:$I,'Each Gender Events'!$A80,'Official Medal Table'!$C:$C,'Each Gender Events'!CR$1,'Official Medal Table'!$E:$E,"Mixed")*'Medal values'!$B$3/2</f>
        <v>0</v>
      </c>
      <c r="CS80">
        <f>COUNTIFS('Official Medal Table'!$F:$F,'Each Gender Events'!$A80,'Official Medal Table'!$C:$C,'Each Gender Events'!CS$1,'Official Medal Table'!$E:$E,'Each Gender Events'!CS$2)*'Medal values'!$B$1
+ COUNTIFS('Official Medal Table'!$G:$G,'Each Gender Events'!$A80,'Official Medal Table'!$C:$C,'Each Gender Events'!CS$1,'Official Medal Table'!$E:$E,'Each Gender Events'!CS$2)*'Medal values'!$B$2
+ COUNTIFS('Official Medal Table'!$H:$H,'Each Gender Events'!$A80,'Official Medal Table'!$C:$C,'Each Gender Events'!CS$1,'Official Medal Table'!$E:$E,'Each Gender Events'!CS$2)*'Medal values'!$B$3
+ COUNTIFS('Official Medal Table'!$I:$I,'Each Gender Events'!$A80,'Official Medal Table'!$C:$C,'Each Gender Events'!CS$1,'Official Medal Table'!$E:$E,'Each Gender Events'!CS$2)*'Medal values'!$B$3
+ COUNTIFS('Official Medal Table'!$F:$F,'Each Gender Events'!$A80,'Official Medal Table'!$C:$C,'Each Gender Events'!CS$1,'Official Medal Table'!$E:$E,"Mixed")*'Medal values'!$B$1/2
+ COUNTIFS('Official Medal Table'!$G:$G,'Each Gender Events'!$A80,'Official Medal Table'!$C:$C,'Each Gender Events'!CS$1,'Official Medal Table'!$E:$E,"Mixed")*'Medal values'!$B$2/2
+ COUNTIFS('Official Medal Table'!$H:$H,'Each Gender Events'!$A80,'Official Medal Table'!$C:$C,'Each Gender Events'!CS$1,'Official Medal Table'!$E:$E,"Mixed")*'Medal values'!$B$3/2
+ COUNTIFS('Official Medal Table'!$I:$I,'Each Gender Events'!$A80,'Official Medal Table'!$C:$C,'Each Gender Events'!CS$1,'Official Medal Table'!$E:$E,"Mixed")*'Medal values'!$B$3/2</f>
        <v>16.002003999999999</v>
      </c>
      <c r="CT80">
        <f>COUNTIFS('Official Medal Table'!$F:$F,'Each Gender Events'!$A80,'Official Medal Table'!$C:$C,'Each Gender Events'!CT$1,'Official Medal Table'!$E:$E,'Each Gender Events'!CT$2)*'Medal values'!$B$1
+ COUNTIFS('Official Medal Table'!$G:$G,'Each Gender Events'!$A80,'Official Medal Table'!$C:$C,'Each Gender Events'!CT$1,'Official Medal Table'!$E:$E,'Each Gender Events'!CT$2)*'Medal values'!$B$2
+ COUNTIFS('Official Medal Table'!$H:$H,'Each Gender Events'!$A80,'Official Medal Table'!$C:$C,'Each Gender Events'!CT$1,'Official Medal Table'!$E:$E,'Each Gender Events'!CT$2)*'Medal values'!$B$3
+ COUNTIFS('Official Medal Table'!$I:$I,'Each Gender Events'!$A80,'Official Medal Table'!$C:$C,'Each Gender Events'!CT$1,'Official Medal Table'!$E:$E,'Each Gender Events'!CT$2)*'Medal values'!$B$3
+ COUNTIFS('Official Medal Table'!$F:$F,'Each Gender Events'!$A80,'Official Medal Table'!$C:$C,'Each Gender Events'!CT$1,'Official Medal Table'!$E:$E,"Mixed")*'Medal values'!$B$1/2
+ COUNTIFS('Official Medal Table'!$G:$G,'Each Gender Events'!$A80,'Official Medal Table'!$C:$C,'Each Gender Events'!CT$1,'Official Medal Table'!$E:$E,"Mixed")*'Medal values'!$B$2/2
+ COUNTIFS('Official Medal Table'!$H:$H,'Each Gender Events'!$A80,'Official Medal Table'!$C:$C,'Each Gender Events'!CT$1,'Official Medal Table'!$E:$E,"Mixed")*'Medal values'!$B$3/2
+ COUNTIFS('Official Medal Table'!$I:$I,'Each Gender Events'!$A80,'Official Medal Table'!$C:$C,'Each Gender Events'!CT$1,'Official Medal Table'!$E:$E,"Mixed")*'Medal values'!$B$3/2</f>
        <v>0</v>
      </c>
    </row>
    <row r="81" spans="1:98" x14ac:dyDescent="0.3">
      <c r="A81" t="str">
        <f>Countries!A80</f>
        <v>BRN</v>
      </c>
      <c r="B81">
        <f>COUNTIFS('Official Medal Table'!$F:$F,'Each Gender Events'!$A81,'Official Medal Table'!$C:$C,'Each Gender Events'!B$1,'Official Medal Table'!$E:$E,'Each Gender Events'!B$2)*'Medal values'!$B$1
+ COUNTIFS('Official Medal Table'!$G:$G,'Each Gender Events'!$A81,'Official Medal Table'!$C:$C,'Each Gender Events'!B$1,'Official Medal Table'!$E:$E,'Each Gender Events'!B$2)*'Medal values'!$B$2
+ COUNTIFS('Official Medal Table'!$H:$H,'Each Gender Events'!$A81,'Official Medal Table'!$C:$C,'Each Gender Events'!B$1,'Official Medal Table'!$E:$E,'Each Gender Events'!B$2)*'Medal values'!$B$3
+ COUNTIFS('Official Medal Table'!$I:$I,'Each Gender Events'!$A81,'Official Medal Table'!$C:$C,'Each Gender Events'!B$1,'Official Medal Table'!$E:$E,'Each Gender Events'!B$2)*'Medal values'!$B$3
+ COUNTIFS('Official Medal Table'!$F:$F,'Each Gender Events'!$A81,'Official Medal Table'!$C:$C,'Each Gender Events'!B$1,'Official Medal Table'!$E:$E,"Mixed")*'Medal values'!$B$1/2
+ COUNTIFS('Official Medal Table'!$G:$G,'Each Gender Events'!$A81,'Official Medal Table'!$C:$C,'Each Gender Events'!B$1,'Official Medal Table'!$E:$E,"Mixed")*'Medal values'!$B$2/2
+ COUNTIFS('Official Medal Table'!$H:$H,'Each Gender Events'!$A81,'Official Medal Table'!$C:$C,'Each Gender Events'!B$1,'Official Medal Table'!$E:$E,"Mixed")*'Medal values'!$B$3/2
+ COUNTIFS('Official Medal Table'!$I:$I,'Each Gender Events'!$A81,'Official Medal Table'!$C:$C,'Each Gender Events'!B$1,'Official Medal Table'!$E:$E,"Mixed")*'Medal values'!$B$3/2</f>
        <v>0</v>
      </c>
      <c r="C81">
        <f>COUNTIFS('Official Medal Table'!$F:$F,'Each Gender Events'!$A81,'Official Medal Table'!$C:$C,'Each Gender Events'!C$1,'Official Medal Table'!$E:$E,'Each Gender Events'!C$2)*'Medal values'!$B$1
+ COUNTIFS('Official Medal Table'!$G:$G,'Each Gender Events'!$A81,'Official Medal Table'!$C:$C,'Each Gender Events'!C$1,'Official Medal Table'!$E:$E,'Each Gender Events'!C$2)*'Medal values'!$B$2
+ COUNTIFS('Official Medal Table'!$H:$H,'Each Gender Events'!$A81,'Official Medal Table'!$C:$C,'Each Gender Events'!C$1,'Official Medal Table'!$E:$E,'Each Gender Events'!C$2)*'Medal values'!$B$3
+ COUNTIFS('Official Medal Table'!$I:$I,'Each Gender Events'!$A81,'Official Medal Table'!$C:$C,'Each Gender Events'!C$1,'Official Medal Table'!$E:$E,'Each Gender Events'!C$2)*'Medal values'!$B$3
+ COUNTIFS('Official Medal Table'!$F:$F,'Each Gender Events'!$A81,'Official Medal Table'!$C:$C,'Each Gender Events'!C$1,'Official Medal Table'!$E:$E,"Mixed")*'Medal values'!$B$1/2
+ COUNTIFS('Official Medal Table'!$G:$G,'Each Gender Events'!$A81,'Official Medal Table'!$C:$C,'Each Gender Events'!C$1,'Official Medal Table'!$E:$E,"Mixed")*'Medal values'!$B$2/2
+ COUNTIFS('Official Medal Table'!$H:$H,'Each Gender Events'!$A81,'Official Medal Table'!$C:$C,'Each Gender Events'!C$1,'Official Medal Table'!$E:$E,"Mixed")*'Medal values'!$B$3/2
+ COUNTIFS('Official Medal Table'!$I:$I,'Each Gender Events'!$A81,'Official Medal Table'!$C:$C,'Each Gender Events'!C$1,'Official Medal Table'!$E:$E,"Mixed")*'Medal values'!$B$3/2</f>
        <v>0</v>
      </c>
      <c r="D81">
        <f>COUNTIFS('Official Medal Table'!$F:$F,'Each Gender Events'!$A81,'Official Medal Table'!$C:$C,'Each Gender Events'!D$1,'Official Medal Table'!$E:$E,'Each Gender Events'!D$2)*'Medal values'!$B$1
+ COUNTIFS('Official Medal Table'!$G:$G,'Each Gender Events'!$A81,'Official Medal Table'!$C:$C,'Each Gender Events'!D$1,'Official Medal Table'!$E:$E,'Each Gender Events'!D$2)*'Medal values'!$B$2
+ COUNTIFS('Official Medal Table'!$H:$H,'Each Gender Events'!$A81,'Official Medal Table'!$C:$C,'Each Gender Events'!D$1,'Official Medal Table'!$E:$E,'Each Gender Events'!D$2)*'Medal values'!$B$3
+ COUNTIFS('Official Medal Table'!$I:$I,'Each Gender Events'!$A81,'Official Medal Table'!$C:$C,'Each Gender Events'!D$1,'Official Medal Table'!$E:$E,'Each Gender Events'!D$2)*'Medal values'!$B$3
+ COUNTIFS('Official Medal Table'!$F:$F,'Each Gender Events'!$A81,'Official Medal Table'!$C:$C,'Each Gender Events'!D$1,'Official Medal Table'!$E:$E,"Mixed")*'Medal values'!$B$1/2
+ COUNTIFS('Official Medal Table'!$G:$G,'Each Gender Events'!$A81,'Official Medal Table'!$C:$C,'Each Gender Events'!D$1,'Official Medal Table'!$E:$E,"Mixed")*'Medal values'!$B$2/2
+ COUNTIFS('Official Medal Table'!$H:$H,'Each Gender Events'!$A81,'Official Medal Table'!$C:$C,'Each Gender Events'!D$1,'Official Medal Table'!$E:$E,"Mixed")*'Medal values'!$B$3/2
+ COUNTIFS('Official Medal Table'!$I:$I,'Each Gender Events'!$A81,'Official Medal Table'!$C:$C,'Each Gender Events'!D$1,'Official Medal Table'!$E:$E,"Mixed")*'Medal values'!$B$3/2</f>
        <v>0</v>
      </c>
      <c r="E81">
        <f>COUNTIFS('Official Medal Table'!$F:$F,'Each Gender Events'!$A81,'Official Medal Table'!$C:$C,'Each Gender Events'!E$1,'Official Medal Table'!$E:$E,'Each Gender Events'!E$2)*'Medal values'!$B$1
+ COUNTIFS('Official Medal Table'!$G:$G,'Each Gender Events'!$A81,'Official Medal Table'!$C:$C,'Each Gender Events'!E$1,'Official Medal Table'!$E:$E,'Each Gender Events'!E$2)*'Medal values'!$B$2
+ COUNTIFS('Official Medal Table'!$H:$H,'Each Gender Events'!$A81,'Official Medal Table'!$C:$C,'Each Gender Events'!E$1,'Official Medal Table'!$E:$E,'Each Gender Events'!E$2)*'Medal values'!$B$3
+ COUNTIFS('Official Medal Table'!$I:$I,'Each Gender Events'!$A81,'Official Medal Table'!$C:$C,'Each Gender Events'!E$1,'Official Medal Table'!$E:$E,'Each Gender Events'!E$2)*'Medal values'!$B$3
+ COUNTIFS('Official Medal Table'!$F:$F,'Each Gender Events'!$A81,'Official Medal Table'!$C:$C,'Each Gender Events'!E$1,'Official Medal Table'!$E:$E,"Mixed")*'Medal values'!$B$1/2
+ COUNTIFS('Official Medal Table'!$G:$G,'Each Gender Events'!$A81,'Official Medal Table'!$C:$C,'Each Gender Events'!E$1,'Official Medal Table'!$E:$E,"Mixed")*'Medal values'!$B$2/2
+ COUNTIFS('Official Medal Table'!$H:$H,'Each Gender Events'!$A81,'Official Medal Table'!$C:$C,'Each Gender Events'!E$1,'Official Medal Table'!$E:$E,"Mixed")*'Medal values'!$B$3/2
+ COUNTIFS('Official Medal Table'!$I:$I,'Each Gender Events'!$A81,'Official Medal Table'!$C:$C,'Each Gender Events'!E$1,'Official Medal Table'!$E:$E,"Mixed")*'Medal values'!$B$3/2</f>
        <v>0</v>
      </c>
      <c r="F81">
        <f>COUNTIFS('Official Medal Table'!$F:$F,'Each Gender Events'!$A81,'Official Medal Table'!$C:$C,'Each Gender Events'!F$1,'Official Medal Table'!$E:$E,'Each Gender Events'!F$2)*'Medal values'!$B$1
+ COUNTIFS('Official Medal Table'!$G:$G,'Each Gender Events'!$A81,'Official Medal Table'!$C:$C,'Each Gender Events'!F$1,'Official Medal Table'!$E:$E,'Each Gender Events'!F$2)*'Medal values'!$B$2
+ COUNTIFS('Official Medal Table'!$H:$H,'Each Gender Events'!$A81,'Official Medal Table'!$C:$C,'Each Gender Events'!F$1,'Official Medal Table'!$E:$E,'Each Gender Events'!F$2)*'Medal values'!$B$3
+ COUNTIFS('Official Medal Table'!$I:$I,'Each Gender Events'!$A81,'Official Medal Table'!$C:$C,'Each Gender Events'!F$1,'Official Medal Table'!$E:$E,'Each Gender Events'!F$2)*'Medal values'!$B$3
+ COUNTIFS('Official Medal Table'!$F:$F,'Each Gender Events'!$A81,'Official Medal Table'!$C:$C,'Each Gender Events'!F$1,'Official Medal Table'!$E:$E,"Mixed")*'Medal values'!$B$1/2
+ COUNTIFS('Official Medal Table'!$G:$G,'Each Gender Events'!$A81,'Official Medal Table'!$C:$C,'Each Gender Events'!F$1,'Official Medal Table'!$E:$E,"Mixed")*'Medal values'!$B$2/2
+ COUNTIFS('Official Medal Table'!$H:$H,'Each Gender Events'!$A81,'Official Medal Table'!$C:$C,'Each Gender Events'!F$1,'Official Medal Table'!$E:$E,"Mixed")*'Medal values'!$B$3/2
+ COUNTIFS('Official Medal Table'!$I:$I,'Each Gender Events'!$A81,'Official Medal Table'!$C:$C,'Each Gender Events'!F$1,'Official Medal Table'!$E:$E,"Mixed")*'Medal values'!$B$3/2</f>
        <v>0</v>
      </c>
      <c r="G81">
        <f>COUNTIFS('Official Medal Table'!$F:$F,'Each Gender Events'!$A81,'Official Medal Table'!$C:$C,'Each Gender Events'!G$1,'Official Medal Table'!$E:$E,'Each Gender Events'!G$2)*'Medal values'!$B$1
+ COUNTIFS('Official Medal Table'!$G:$G,'Each Gender Events'!$A81,'Official Medal Table'!$C:$C,'Each Gender Events'!G$1,'Official Medal Table'!$E:$E,'Each Gender Events'!G$2)*'Medal values'!$B$2
+ COUNTIFS('Official Medal Table'!$H:$H,'Each Gender Events'!$A81,'Official Medal Table'!$C:$C,'Each Gender Events'!G$1,'Official Medal Table'!$E:$E,'Each Gender Events'!G$2)*'Medal values'!$B$3
+ COUNTIFS('Official Medal Table'!$I:$I,'Each Gender Events'!$A81,'Official Medal Table'!$C:$C,'Each Gender Events'!G$1,'Official Medal Table'!$E:$E,'Each Gender Events'!G$2)*'Medal values'!$B$3
+ COUNTIFS('Official Medal Table'!$F:$F,'Each Gender Events'!$A81,'Official Medal Table'!$C:$C,'Each Gender Events'!G$1,'Official Medal Table'!$E:$E,"Mixed")*'Medal values'!$B$1/2
+ COUNTIFS('Official Medal Table'!$G:$G,'Each Gender Events'!$A81,'Official Medal Table'!$C:$C,'Each Gender Events'!G$1,'Official Medal Table'!$E:$E,"Mixed")*'Medal values'!$B$2/2
+ COUNTIFS('Official Medal Table'!$H:$H,'Each Gender Events'!$A81,'Official Medal Table'!$C:$C,'Each Gender Events'!G$1,'Official Medal Table'!$E:$E,"Mixed")*'Medal values'!$B$3/2
+ COUNTIFS('Official Medal Table'!$I:$I,'Each Gender Events'!$A81,'Official Medal Table'!$C:$C,'Each Gender Events'!G$1,'Official Medal Table'!$E:$E,"Mixed")*'Medal values'!$B$3/2</f>
        <v>0</v>
      </c>
      <c r="H81">
        <f>COUNTIFS('Official Medal Table'!$F:$F,'Each Gender Events'!$A81,'Official Medal Table'!$C:$C,'Each Gender Events'!H$1,'Official Medal Table'!$E:$E,'Each Gender Events'!H$2)*'Medal values'!$B$1
+ COUNTIFS('Official Medal Table'!$G:$G,'Each Gender Events'!$A81,'Official Medal Table'!$C:$C,'Each Gender Events'!H$1,'Official Medal Table'!$E:$E,'Each Gender Events'!H$2)*'Medal values'!$B$2
+ COUNTIFS('Official Medal Table'!$H:$H,'Each Gender Events'!$A81,'Official Medal Table'!$C:$C,'Each Gender Events'!H$1,'Official Medal Table'!$E:$E,'Each Gender Events'!H$2)*'Medal values'!$B$3
+ COUNTIFS('Official Medal Table'!$I:$I,'Each Gender Events'!$A81,'Official Medal Table'!$C:$C,'Each Gender Events'!H$1,'Official Medal Table'!$E:$E,'Each Gender Events'!H$2)*'Medal values'!$B$3
+ COUNTIFS('Official Medal Table'!$F:$F,'Each Gender Events'!$A81,'Official Medal Table'!$C:$C,'Each Gender Events'!H$1,'Official Medal Table'!$E:$E,"Mixed")*'Medal values'!$B$1/2
+ COUNTIFS('Official Medal Table'!$G:$G,'Each Gender Events'!$A81,'Official Medal Table'!$C:$C,'Each Gender Events'!H$1,'Official Medal Table'!$E:$E,"Mixed")*'Medal values'!$B$2/2
+ COUNTIFS('Official Medal Table'!$H:$H,'Each Gender Events'!$A81,'Official Medal Table'!$C:$C,'Each Gender Events'!H$1,'Official Medal Table'!$E:$E,"Mixed")*'Medal values'!$B$3/2
+ COUNTIFS('Official Medal Table'!$I:$I,'Each Gender Events'!$A81,'Official Medal Table'!$C:$C,'Each Gender Events'!H$1,'Official Medal Table'!$E:$E,"Mixed")*'Medal values'!$B$3/2</f>
        <v>0</v>
      </c>
      <c r="I81">
        <f>COUNTIFS('Official Medal Table'!$F:$F,'Each Gender Events'!$A81,'Official Medal Table'!$C:$C,'Each Gender Events'!I$1,'Official Medal Table'!$E:$E,'Each Gender Events'!I$2)*'Medal values'!$B$1
+ COUNTIFS('Official Medal Table'!$G:$G,'Each Gender Events'!$A81,'Official Medal Table'!$C:$C,'Each Gender Events'!I$1,'Official Medal Table'!$E:$E,'Each Gender Events'!I$2)*'Medal values'!$B$2
+ COUNTIFS('Official Medal Table'!$H:$H,'Each Gender Events'!$A81,'Official Medal Table'!$C:$C,'Each Gender Events'!I$1,'Official Medal Table'!$E:$E,'Each Gender Events'!I$2)*'Medal values'!$B$3
+ COUNTIFS('Official Medal Table'!$I:$I,'Each Gender Events'!$A81,'Official Medal Table'!$C:$C,'Each Gender Events'!I$1,'Official Medal Table'!$E:$E,'Each Gender Events'!I$2)*'Medal values'!$B$3
+ COUNTIFS('Official Medal Table'!$F:$F,'Each Gender Events'!$A81,'Official Medal Table'!$C:$C,'Each Gender Events'!I$1,'Official Medal Table'!$E:$E,"Mixed")*'Medal values'!$B$1/2
+ COUNTIFS('Official Medal Table'!$G:$G,'Each Gender Events'!$A81,'Official Medal Table'!$C:$C,'Each Gender Events'!I$1,'Official Medal Table'!$E:$E,"Mixed")*'Medal values'!$B$2/2
+ COUNTIFS('Official Medal Table'!$H:$H,'Each Gender Events'!$A81,'Official Medal Table'!$C:$C,'Each Gender Events'!I$1,'Official Medal Table'!$E:$E,"Mixed")*'Medal values'!$B$3/2
+ COUNTIFS('Official Medal Table'!$I:$I,'Each Gender Events'!$A81,'Official Medal Table'!$C:$C,'Each Gender Events'!I$1,'Official Medal Table'!$E:$E,"Mixed")*'Medal values'!$B$3/2</f>
        <v>0</v>
      </c>
      <c r="J81">
        <f>COUNTIFS('Official Medal Table'!$F:$F,'Each Gender Events'!$A81,'Official Medal Table'!$C:$C,'Each Gender Events'!J$1,'Official Medal Table'!$E:$E,'Each Gender Events'!J$2)*'Medal values'!$B$1
+ COUNTIFS('Official Medal Table'!$G:$G,'Each Gender Events'!$A81,'Official Medal Table'!$C:$C,'Each Gender Events'!J$1,'Official Medal Table'!$E:$E,'Each Gender Events'!J$2)*'Medal values'!$B$2
+ COUNTIFS('Official Medal Table'!$H:$H,'Each Gender Events'!$A81,'Official Medal Table'!$C:$C,'Each Gender Events'!J$1,'Official Medal Table'!$E:$E,'Each Gender Events'!J$2)*'Medal values'!$B$3
+ COUNTIFS('Official Medal Table'!$I:$I,'Each Gender Events'!$A81,'Official Medal Table'!$C:$C,'Each Gender Events'!J$1,'Official Medal Table'!$E:$E,'Each Gender Events'!J$2)*'Medal values'!$B$3
+ COUNTIFS('Official Medal Table'!$F:$F,'Each Gender Events'!$A81,'Official Medal Table'!$C:$C,'Each Gender Events'!J$1,'Official Medal Table'!$E:$E,"Mixed")*'Medal values'!$B$1/2
+ COUNTIFS('Official Medal Table'!$G:$G,'Each Gender Events'!$A81,'Official Medal Table'!$C:$C,'Each Gender Events'!J$1,'Official Medal Table'!$E:$E,"Mixed")*'Medal values'!$B$2/2
+ COUNTIFS('Official Medal Table'!$H:$H,'Each Gender Events'!$A81,'Official Medal Table'!$C:$C,'Each Gender Events'!J$1,'Official Medal Table'!$E:$E,"Mixed")*'Medal values'!$B$3/2
+ COUNTIFS('Official Medal Table'!$I:$I,'Each Gender Events'!$A81,'Official Medal Table'!$C:$C,'Each Gender Events'!J$1,'Official Medal Table'!$E:$E,"Mixed")*'Medal values'!$B$3/2</f>
        <v>0</v>
      </c>
      <c r="K81">
        <f>COUNTIFS('Official Medal Table'!$F:$F,'Each Gender Events'!$A81,'Official Medal Table'!$C:$C,'Each Gender Events'!K$1,'Official Medal Table'!$E:$E,'Each Gender Events'!K$2)*'Medal values'!$B$1
+ COUNTIFS('Official Medal Table'!$G:$G,'Each Gender Events'!$A81,'Official Medal Table'!$C:$C,'Each Gender Events'!K$1,'Official Medal Table'!$E:$E,'Each Gender Events'!K$2)*'Medal values'!$B$2
+ COUNTIFS('Official Medal Table'!$H:$H,'Each Gender Events'!$A81,'Official Medal Table'!$C:$C,'Each Gender Events'!K$1,'Official Medal Table'!$E:$E,'Each Gender Events'!K$2)*'Medal values'!$B$3
+ COUNTIFS('Official Medal Table'!$I:$I,'Each Gender Events'!$A81,'Official Medal Table'!$C:$C,'Each Gender Events'!K$1,'Official Medal Table'!$E:$E,'Each Gender Events'!K$2)*'Medal values'!$B$3
+ COUNTIFS('Official Medal Table'!$F:$F,'Each Gender Events'!$A81,'Official Medal Table'!$C:$C,'Each Gender Events'!K$1,'Official Medal Table'!$E:$E,"Mixed")*'Medal values'!$B$1/2
+ COUNTIFS('Official Medal Table'!$G:$G,'Each Gender Events'!$A81,'Official Medal Table'!$C:$C,'Each Gender Events'!K$1,'Official Medal Table'!$E:$E,"Mixed")*'Medal values'!$B$2/2
+ COUNTIFS('Official Medal Table'!$H:$H,'Each Gender Events'!$A81,'Official Medal Table'!$C:$C,'Each Gender Events'!K$1,'Official Medal Table'!$E:$E,"Mixed")*'Medal values'!$B$3/2
+ COUNTIFS('Official Medal Table'!$I:$I,'Each Gender Events'!$A81,'Official Medal Table'!$C:$C,'Each Gender Events'!K$1,'Official Medal Table'!$E:$E,"Mixed")*'Medal values'!$B$3/2</f>
        <v>5.0010010000000005</v>
      </c>
      <c r="L81">
        <f>COUNTIFS('Official Medal Table'!$F:$F,'Each Gender Events'!$A81,'Official Medal Table'!$C:$C,'Each Gender Events'!L$1,'Official Medal Table'!$E:$E,'Each Gender Events'!L$2)*'Medal values'!$B$1
+ COUNTIFS('Official Medal Table'!$G:$G,'Each Gender Events'!$A81,'Official Medal Table'!$C:$C,'Each Gender Events'!L$1,'Official Medal Table'!$E:$E,'Each Gender Events'!L$2)*'Medal values'!$B$2
+ COUNTIFS('Official Medal Table'!$H:$H,'Each Gender Events'!$A81,'Official Medal Table'!$C:$C,'Each Gender Events'!L$1,'Official Medal Table'!$E:$E,'Each Gender Events'!L$2)*'Medal values'!$B$3
+ COUNTIFS('Official Medal Table'!$I:$I,'Each Gender Events'!$A81,'Official Medal Table'!$C:$C,'Each Gender Events'!L$1,'Official Medal Table'!$E:$E,'Each Gender Events'!L$2)*'Medal values'!$B$3
+ COUNTIFS('Official Medal Table'!$F:$F,'Each Gender Events'!$A81,'Official Medal Table'!$C:$C,'Each Gender Events'!L$1,'Official Medal Table'!$E:$E,"Mixed")*'Medal values'!$B$1/2
+ COUNTIFS('Official Medal Table'!$G:$G,'Each Gender Events'!$A81,'Official Medal Table'!$C:$C,'Each Gender Events'!L$1,'Official Medal Table'!$E:$E,"Mixed")*'Medal values'!$B$2/2
+ COUNTIFS('Official Medal Table'!$H:$H,'Each Gender Events'!$A81,'Official Medal Table'!$C:$C,'Each Gender Events'!L$1,'Official Medal Table'!$E:$E,"Mixed")*'Medal values'!$B$3/2
+ COUNTIFS('Official Medal Table'!$I:$I,'Each Gender Events'!$A81,'Official Medal Table'!$C:$C,'Each Gender Events'!L$1,'Official Medal Table'!$E:$E,"Mixed")*'Medal values'!$B$3/2</f>
        <v>0</v>
      </c>
      <c r="M81">
        <f>COUNTIFS('Official Medal Table'!$F:$F,'Each Gender Events'!$A81,'Official Medal Table'!$C:$C,'Each Gender Events'!M$1,'Official Medal Table'!$E:$E,'Each Gender Events'!M$2)*'Medal values'!$B$1
+ COUNTIFS('Official Medal Table'!$G:$G,'Each Gender Events'!$A81,'Official Medal Table'!$C:$C,'Each Gender Events'!M$1,'Official Medal Table'!$E:$E,'Each Gender Events'!M$2)*'Medal values'!$B$2
+ COUNTIFS('Official Medal Table'!$H:$H,'Each Gender Events'!$A81,'Official Medal Table'!$C:$C,'Each Gender Events'!M$1,'Official Medal Table'!$E:$E,'Each Gender Events'!M$2)*'Medal values'!$B$3
+ COUNTIFS('Official Medal Table'!$I:$I,'Each Gender Events'!$A81,'Official Medal Table'!$C:$C,'Each Gender Events'!M$1,'Official Medal Table'!$E:$E,'Each Gender Events'!M$2)*'Medal values'!$B$3
+ COUNTIFS('Official Medal Table'!$F:$F,'Each Gender Events'!$A81,'Official Medal Table'!$C:$C,'Each Gender Events'!M$1,'Official Medal Table'!$E:$E,"Mixed")*'Medal values'!$B$1/2
+ COUNTIFS('Official Medal Table'!$G:$G,'Each Gender Events'!$A81,'Official Medal Table'!$C:$C,'Each Gender Events'!M$1,'Official Medal Table'!$E:$E,"Mixed")*'Medal values'!$B$2/2
+ COUNTIFS('Official Medal Table'!$H:$H,'Each Gender Events'!$A81,'Official Medal Table'!$C:$C,'Each Gender Events'!M$1,'Official Medal Table'!$E:$E,"Mixed")*'Medal values'!$B$3/2
+ COUNTIFS('Official Medal Table'!$I:$I,'Each Gender Events'!$A81,'Official Medal Table'!$C:$C,'Each Gender Events'!M$1,'Official Medal Table'!$E:$E,"Mixed")*'Medal values'!$B$3/2</f>
        <v>0</v>
      </c>
      <c r="N81">
        <f>COUNTIFS('Official Medal Table'!$F:$F,'Each Gender Events'!$A81,'Official Medal Table'!$C:$C,'Each Gender Events'!N$1,'Official Medal Table'!$E:$E,'Each Gender Events'!N$2)*'Medal values'!$B$1
+ COUNTIFS('Official Medal Table'!$G:$G,'Each Gender Events'!$A81,'Official Medal Table'!$C:$C,'Each Gender Events'!N$1,'Official Medal Table'!$E:$E,'Each Gender Events'!N$2)*'Medal values'!$B$2
+ COUNTIFS('Official Medal Table'!$H:$H,'Each Gender Events'!$A81,'Official Medal Table'!$C:$C,'Each Gender Events'!N$1,'Official Medal Table'!$E:$E,'Each Gender Events'!N$2)*'Medal values'!$B$3
+ COUNTIFS('Official Medal Table'!$I:$I,'Each Gender Events'!$A81,'Official Medal Table'!$C:$C,'Each Gender Events'!N$1,'Official Medal Table'!$E:$E,'Each Gender Events'!N$2)*'Medal values'!$B$3
+ COUNTIFS('Official Medal Table'!$F:$F,'Each Gender Events'!$A81,'Official Medal Table'!$C:$C,'Each Gender Events'!N$1,'Official Medal Table'!$E:$E,"Mixed")*'Medal values'!$B$1/2
+ COUNTIFS('Official Medal Table'!$G:$G,'Each Gender Events'!$A81,'Official Medal Table'!$C:$C,'Each Gender Events'!N$1,'Official Medal Table'!$E:$E,"Mixed")*'Medal values'!$B$2/2
+ COUNTIFS('Official Medal Table'!$H:$H,'Each Gender Events'!$A81,'Official Medal Table'!$C:$C,'Each Gender Events'!N$1,'Official Medal Table'!$E:$E,"Mixed")*'Medal values'!$B$3/2
+ COUNTIFS('Official Medal Table'!$I:$I,'Each Gender Events'!$A81,'Official Medal Table'!$C:$C,'Each Gender Events'!N$1,'Official Medal Table'!$E:$E,"Mixed")*'Medal values'!$B$3/2</f>
        <v>0</v>
      </c>
      <c r="O81">
        <f>COUNTIFS('Official Medal Table'!$F:$F,'Each Gender Events'!$A81,'Official Medal Table'!$C:$C,'Each Gender Events'!O$1,'Official Medal Table'!$E:$E,'Each Gender Events'!O$2)*'Medal values'!$B$1
+ COUNTIFS('Official Medal Table'!$G:$G,'Each Gender Events'!$A81,'Official Medal Table'!$C:$C,'Each Gender Events'!O$1,'Official Medal Table'!$E:$E,'Each Gender Events'!O$2)*'Medal values'!$B$2
+ COUNTIFS('Official Medal Table'!$H:$H,'Each Gender Events'!$A81,'Official Medal Table'!$C:$C,'Each Gender Events'!O$1,'Official Medal Table'!$E:$E,'Each Gender Events'!O$2)*'Medal values'!$B$3
+ COUNTIFS('Official Medal Table'!$I:$I,'Each Gender Events'!$A81,'Official Medal Table'!$C:$C,'Each Gender Events'!O$1,'Official Medal Table'!$E:$E,'Each Gender Events'!O$2)*'Medal values'!$B$3
+ COUNTIFS('Official Medal Table'!$F:$F,'Each Gender Events'!$A81,'Official Medal Table'!$C:$C,'Each Gender Events'!O$1,'Official Medal Table'!$E:$E,"Mixed")*'Medal values'!$B$1/2
+ COUNTIFS('Official Medal Table'!$G:$G,'Each Gender Events'!$A81,'Official Medal Table'!$C:$C,'Each Gender Events'!O$1,'Official Medal Table'!$E:$E,"Mixed")*'Medal values'!$B$2/2
+ COUNTIFS('Official Medal Table'!$H:$H,'Each Gender Events'!$A81,'Official Medal Table'!$C:$C,'Each Gender Events'!O$1,'Official Medal Table'!$E:$E,"Mixed")*'Medal values'!$B$3/2
+ COUNTIFS('Official Medal Table'!$I:$I,'Each Gender Events'!$A81,'Official Medal Table'!$C:$C,'Each Gender Events'!O$1,'Official Medal Table'!$E:$E,"Mixed")*'Medal values'!$B$3/2</f>
        <v>0</v>
      </c>
      <c r="P81">
        <f>COUNTIFS('Official Medal Table'!$F:$F,'Each Gender Events'!$A81,'Official Medal Table'!$C:$C,'Each Gender Events'!P$1,'Official Medal Table'!$E:$E,'Each Gender Events'!P$2)*'Medal values'!$B$1
+ COUNTIFS('Official Medal Table'!$G:$G,'Each Gender Events'!$A81,'Official Medal Table'!$C:$C,'Each Gender Events'!P$1,'Official Medal Table'!$E:$E,'Each Gender Events'!P$2)*'Medal values'!$B$2
+ COUNTIFS('Official Medal Table'!$H:$H,'Each Gender Events'!$A81,'Official Medal Table'!$C:$C,'Each Gender Events'!P$1,'Official Medal Table'!$E:$E,'Each Gender Events'!P$2)*'Medal values'!$B$3
+ COUNTIFS('Official Medal Table'!$I:$I,'Each Gender Events'!$A81,'Official Medal Table'!$C:$C,'Each Gender Events'!P$1,'Official Medal Table'!$E:$E,'Each Gender Events'!P$2)*'Medal values'!$B$3
+ COUNTIFS('Official Medal Table'!$F:$F,'Each Gender Events'!$A81,'Official Medal Table'!$C:$C,'Each Gender Events'!P$1,'Official Medal Table'!$E:$E,"Mixed")*'Medal values'!$B$1/2
+ COUNTIFS('Official Medal Table'!$G:$G,'Each Gender Events'!$A81,'Official Medal Table'!$C:$C,'Each Gender Events'!P$1,'Official Medal Table'!$E:$E,"Mixed")*'Medal values'!$B$2/2
+ COUNTIFS('Official Medal Table'!$H:$H,'Each Gender Events'!$A81,'Official Medal Table'!$C:$C,'Each Gender Events'!P$1,'Official Medal Table'!$E:$E,"Mixed")*'Medal values'!$B$3/2
+ COUNTIFS('Official Medal Table'!$I:$I,'Each Gender Events'!$A81,'Official Medal Table'!$C:$C,'Each Gender Events'!P$1,'Official Medal Table'!$E:$E,"Mixed")*'Medal values'!$B$3/2</f>
        <v>0</v>
      </c>
      <c r="Q81">
        <f>COUNTIFS('Official Medal Table'!$F:$F,'Each Gender Events'!$A81,'Official Medal Table'!$C:$C,'Each Gender Events'!Q$1,'Official Medal Table'!$E:$E,'Each Gender Events'!Q$2)*'Medal values'!$B$1
+ COUNTIFS('Official Medal Table'!$G:$G,'Each Gender Events'!$A81,'Official Medal Table'!$C:$C,'Each Gender Events'!Q$1,'Official Medal Table'!$E:$E,'Each Gender Events'!Q$2)*'Medal values'!$B$2
+ COUNTIFS('Official Medal Table'!$H:$H,'Each Gender Events'!$A81,'Official Medal Table'!$C:$C,'Each Gender Events'!Q$1,'Official Medal Table'!$E:$E,'Each Gender Events'!Q$2)*'Medal values'!$B$3
+ COUNTIFS('Official Medal Table'!$I:$I,'Each Gender Events'!$A81,'Official Medal Table'!$C:$C,'Each Gender Events'!Q$1,'Official Medal Table'!$E:$E,'Each Gender Events'!Q$2)*'Medal values'!$B$3
+ COUNTIFS('Official Medal Table'!$F:$F,'Each Gender Events'!$A81,'Official Medal Table'!$C:$C,'Each Gender Events'!Q$1,'Official Medal Table'!$E:$E,"Mixed")*'Medal values'!$B$1/2
+ COUNTIFS('Official Medal Table'!$G:$G,'Each Gender Events'!$A81,'Official Medal Table'!$C:$C,'Each Gender Events'!Q$1,'Official Medal Table'!$E:$E,"Mixed")*'Medal values'!$B$2/2
+ COUNTIFS('Official Medal Table'!$H:$H,'Each Gender Events'!$A81,'Official Medal Table'!$C:$C,'Each Gender Events'!Q$1,'Official Medal Table'!$E:$E,"Mixed")*'Medal values'!$B$3/2
+ COUNTIFS('Official Medal Table'!$I:$I,'Each Gender Events'!$A81,'Official Medal Table'!$C:$C,'Each Gender Events'!Q$1,'Official Medal Table'!$E:$E,"Mixed")*'Medal values'!$B$3/2</f>
        <v>0</v>
      </c>
      <c r="R81">
        <f>COUNTIFS('Official Medal Table'!$F:$F,'Each Gender Events'!$A81,'Official Medal Table'!$C:$C,'Each Gender Events'!R$1,'Official Medal Table'!$E:$E,'Each Gender Events'!R$2)*'Medal values'!$B$1
+ COUNTIFS('Official Medal Table'!$G:$G,'Each Gender Events'!$A81,'Official Medal Table'!$C:$C,'Each Gender Events'!R$1,'Official Medal Table'!$E:$E,'Each Gender Events'!R$2)*'Medal values'!$B$2
+ COUNTIFS('Official Medal Table'!$H:$H,'Each Gender Events'!$A81,'Official Medal Table'!$C:$C,'Each Gender Events'!R$1,'Official Medal Table'!$E:$E,'Each Gender Events'!R$2)*'Medal values'!$B$3
+ COUNTIFS('Official Medal Table'!$I:$I,'Each Gender Events'!$A81,'Official Medal Table'!$C:$C,'Each Gender Events'!R$1,'Official Medal Table'!$E:$E,'Each Gender Events'!R$2)*'Medal values'!$B$3
+ COUNTIFS('Official Medal Table'!$F:$F,'Each Gender Events'!$A81,'Official Medal Table'!$C:$C,'Each Gender Events'!R$1,'Official Medal Table'!$E:$E,"Mixed")*'Medal values'!$B$1/2
+ COUNTIFS('Official Medal Table'!$G:$G,'Each Gender Events'!$A81,'Official Medal Table'!$C:$C,'Each Gender Events'!R$1,'Official Medal Table'!$E:$E,"Mixed")*'Medal values'!$B$2/2
+ COUNTIFS('Official Medal Table'!$H:$H,'Each Gender Events'!$A81,'Official Medal Table'!$C:$C,'Each Gender Events'!R$1,'Official Medal Table'!$E:$E,"Mixed")*'Medal values'!$B$3/2
+ COUNTIFS('Official Medal Table'!$I:$I,'Each Gender Events'!$A81,'Official Medal Table'!$C:$C,'Each Gender Events'!R$1,'Official Medal Table'!$E:$E,"Mixed")*'Medal values'!$B$3/2</f>
        <v>0</v>
      </c>
      <c r="S81">
        <f>COUNTIFS('Official Medal Table'!$F:$F,'Each Gender Events'!$A81,'Official Medal Table'!$C:$C,'Each Gender Events'!S$1,'Official Medal Table'!$E:$E,'Each Gender Events'!S$2)*'Medal values'!$B$1
+ COUNTIFS('Official Medal Table'!$G:$G,'Each Gender Events'!$A81,'Official Medal Table'!$C:$C,'Each Gender Events'!S$1,'Official Medal Table'!$E:$E,'Each Gender Events'!S$2)*'Medal values'!$B$2
+ COUNTIFS('Official Medal Table'!$H:$H,'Each Gender Events'!$A81,'Official Medal Table'!$C:$C,'Each Gender Events'!S$1,'Official Medal Table'!$E:$E,'Each Gender Events'!S$2)*'Medal values'!$B$3
+ COUNTIFS('Official Medal Table'!$I:$I,'Each Gender Events'!$A81,'Official Medal Table'!$C:$C,'Each Gender Events'!S$1,'Official Medal Table'!$E:$E,'Each Gender Events'!S$2)*'Medal values'!$B$3
+ COUNTIFS('Official Medal Table'!$F:$F,'Each Gender Events'!$A81,'Official Medal Table'!$C:$C,'Each Gender Events'!S$1,'Official Medal Table'!$E:$E,"Mixed")*'Medal values'!$B$1/2
+ COUNTIFS('Official Medal Table'!$G:$G,'Each Gender Events'!$A81,'Official Medal Table'!$C:$C,'Each Gender Events'!S$1,'Official Medal Table'!$E:$E,"Mixed")*'Medal values'!$B$2/2
+ COUNTIFS('Official Medal Table'!$H:$H,'Each Gender Events'!$A81,'Official Medal Table'!$C:$C,'Each Gender Events'!S$1,'Official Medal Table'!$E:$E,"Mixed")*'Medal values'!$B$3/2
+ COUNTIFS('Official Medal Table'!$I:$I,'Each Gender Events'!$A81,'Official Medal Table'!$C:$C,'Each Gender Events'!S$1,'Official Medal Table'!$E:$E,"Mixed")*'Medal values'!$B$3/2</f>
        <v>0</v>
      </c>
      <c r="T81">
        <f>COUNTIFS('Official Medal Table'!$F:$F,'Each Gender Events'!$A81,'Official Medal Table'!$C:$C,'Each Gender Events'!T$1,'Official Medal Table'!$E:$E,'Each Gender Events'!T$2)*'Medal values'!$B$1
+ COUNTIFS('Official Medal Table'!$G:$G,'Each Gender Events'!$A81,'Official Medal Table'!$C:$C,'Each Gender Events'!T$1,'Official Medal Table'!$E:$E,'Each Gender Events'!T$2)*'Medal values'!$B$2
+ COUNTIFS('Official Medal Table'!$H:$H,'Each Gender Events'!$A81,'Official Medal Table'!$C:$C,'Each Gender Events'!T$1,'Official Medal Table'!$E:$E,'Each Gender Events'!T$2)*'Medal values'!$B$3
+ COUNTIFS('Official Medal Table'!$I:$I,'Each Gender Events'!$A81,'Official Medal Table'!$C:$C,'Each Gender Events'!T$1,'Official Medal Table'!$E:$E,'Each Gender Events'!T$2)*'Medal values'!$B$3
+ COUNTIFS('Official Medal Table'!$F:$F,'Each Gender Events'!$A81,'Official Medal Table'!$C:$C,'Each Gender Events'!T$1,'Official Medal Table'!$E:$E,"Mixed")*'Medal values'!$B$1/2
+ COUNTIFS('Official Medal Table'!$G:$G,'Each Gender Events'!$A81,'Official Medal Table'!$C:$C,'Each Gender Events'!T$1,'Official Medal Table'!$E:$E,"Mixed")*'Medal values'!$B$2/2
+ COUNTIFS('Official Medal Table'!$H:$H,'Each Gender Events'!$A81,'Official Medal Table'!$C:$C,'Each Gender Events'!T$1,'Official Medal Table'!$E:$E,"Mixed")*'Medal values'!$B$3/2
+ COUNTIFS('Official Medal Table'!$I:$I,'Each Gender Events'!$A81,'Official Medal Table'!$C:$C,'Each Gender Events'!T$1,'Official Medal Table'!$E:$E,"Mixed")*'Medal values'!$B$3/2</f>
        <v>0</v>
      </c>
      <c r="U81">
        <f>COUNTIFS('Official Medal Table'!$F:$F,'Each Gender Events'!$A81,'Official Medal Table'!$C:$C,'Each Gender Events'!U$1,'Official Medal Table'!$E:$E,'Each Gender Events'!U$2)*'Medal values'!$B$1
+ COUNTIFS('Official Medal Table'!$G:$G,'Each Gender Events'!$A81,'Official Medal Table'!$C:$C,'Each Gender Events'!U$1,'Official Medal Table'!$E:$E,'Each Gender Events'!U$2)*'Medal values'!$B$2
+ COUNTIFS('Official Medal Table'!$H:$H,'Each Gender Events'!$A81,'Official Medal Table'!$C:$C,'Each Gender Events'!U$1,'Official Medal Table'!$E:$E,'Each Gender Events'!U$2)*'Medal values'!$B$3
+ COUNTIFS('Official Medal Table'!$I:$I,'Each Gender Events'!$A81,'Official Medal Table'!$C:$C,'Each Gender Events'!U$1,'Official Medal Table'!$E:$E,'Each Gender Events'!U$2)*'Medal values'!$B$3
+ COUNTIFS('Official Medal Table'!$F:$F,'Each Gender Events'!$A81,'Official Medal Table'!$C:$C,'Each Gender Events'!U$1,'Official Medal Table'!$E:$E,"Mixed")*'Medal values'!$B$1/2
+ COUNTIFS('Official Medal Table'!$G:$G,'Each Gender Events'!$A81,'Official Medal Table'!$C:$C,'Each Gender Events'!U$1,'Official Medal Table'!$E:$E,"Mixed")*'Medal values'!$B$2/2
+ COUNTIFS('Official Medal Table'!$H:$H,'Each Gender Events'!$A81,'Official Medal Table'!$C:$C,'Each Gender Events'!U$1,'Official Medal Table'!$E:$E,"Mixed")*'Medal values'!$B$3/2
+ COUNTIFS('Official Medal Table'!$I:$I,'Each Gender Events'!$A81,'Official Medal Table'!$C:$C,'Each Gender Events'!U$1,'Official Medal Table'!$E:$E,"Mixed")*'Medal values'!$B$3/2</f>
        <v>0</v>
      </c>
      <c r="V81">
        <f>COUNTIFS('Official Medal Table'!$F:$F,'Each Gender Events'!$A81,'Official Medal Table'!$C:$C,'Each Gender Events'!V$1,'Official Medal Table'!$E:$E,'Each Gender Events'!V$2)*'Medal values'!$B$1
+ COUNTIFS('Official Medal Table'!$G:$G,'Each Gender Events'!$A81,'Official Medal Table'!$C:$C,'Each Gender Events'!V$1,'Official Medal Table'!$E:$E,'Each Gender Events'!V$2)*'Medal values'!$B$2
+ COUNTIFS('Official Medal Table'!$H:$H,'Each Gender Events'!$A81,'Official Medal Table'!$C:$C,'Each Gender Events'!V$1,'Official Medal Table'!$E:$E,'Each Gender Events'!V$2)*'Medal values'!$B$3
+ COUNTIFS('Official Medal Table'!$I:$I,'Each Gender Events'!$A81,'Official Medal Table'!$C:$C,'Each Gender Events'!V$1,'Official Medal Table'!$E:$E,'Each Gender Events'!V$2)*'Medal values'!$B$3
+ COUNTIFS('Official Medal Table'!$F:$F,'Each Gender Events'!$A81,'Official Medal Table'!$C:$C,'Each Gender Events'!V$1,'Official Medal Table'!$E:$E,"Mixed")*'Medal values'!$B$1/2
+ COUNTIFS('Official Medal Table'!$G:$G,'Each Gender Events'!$A81,'Official Medal Table'!$C:$C,'Each Gender Events'!V$1,'Official Medal Table'!$E:$E,"Mixed")*'Medal values'!$B$2/2
+ COUNTIFS('Official Medal Table'!$H:$H,'Each Gender Events'!$A81,'Official Medal Table'!$C:$C,'Each Gender Events'!V$1,'Official Medal Table'!$E:$E,"Mixed")*'Medal values'!$B$3/2
+ COUNTIFS('Official Medal Table'!$I:$I,'Each Gender Events'!$A81,'Official Medal Table'!$C:$C,'Each Gender Events'!V$1,'Official Medal Table'!$E:$E,"Mixed")*'Medal values'!$B$3/2</f>
        <v>0</v>
      </c>
      <c r="W81">
        <f>COUNTIFS('Official Medal Table'!$F:$F,'Each Gender Events'!$A81,'Official Medal Table'!$C:$C,'Each Gender Events'!W$1,'Official Medal Table'!$E:$E,'Each Gender Events'!W$2)*'Medal values'!$B$1
+ COUNTIFS('Official Medal Table'!$G:$G,'Each Gender Events'!$A81,'Official Medal Table'!$C:$C,'Each Gender Events'!W$1,'Official Medal Table'!$E:$E,'Each Gender Events'!W$2)*'Medal values'!$B$2
+ COUNTIFS('Official Medal Table'!$H:$H,'Each Gender Events'!$A81,'Official Medal Table'!$C:$C,'Each Gender Events'!W$1,'Official Medal Table'!$E:$E,'Each Gender Events'!W$2)*'Medal values'!$B$3
+ COUNTIFS('Official Medal Table'!$I:$I,'Each Gender Events'!$A81,'Official Medal Table'!$C:$C,'Each Gender Events'!W$1,'Official Medal Table'!$E:$E,'Each Gender Events'!W$2)*'Medal values'!$B$3
+ COUNTIFS('Official Medal Table'!$F:$F,'Each Gender Events'!$A81,'Official Medal Table'!$C:$C,'Each Gender Events'!W$1,'Official Medal Table'!$E:$E,"Mixed")*'Medal values'!$B$1/2
+ COUNTIFS('Official Medal Table'!$G:$G,'Each Gender Events'!$A81,'Official Medal Table'!$C:$C,'Each Gender Events'!W$1,'Official Medal Table'!$E:$E,"Mixed")*'Medal values'!$B$2/2
+ COUNTIFS('Official Medal Table'!$H:$H,'Each Gender Events'!$A81,'Official Medal Table'!$C:$C,'Each Gender Events'!W$1,'Official Medal Table'!$E:$E,"Mixed")*'Medal values'!$B$3/2
+ COUNTIFS('Official Medal Table'!$I:$I,'Each Gender Events'!$A81,'Official Medal Table'!$C:$C,'Each Gender Events'!W$1,'Official Medal Table'!$E:$E,"Mixed")*'Medal values'!$B$3/2</f>
        <v>0</v>
      </c>
      <c r="X81">
        <f>COUNTIFS('Official Medal Table'!$F:$F,'Each Gender Events'!$A81,'Official Medal Table'!$C:$C,'Each Gender Events'!X$1,'Official Medal Table'!$E:$E,'Each Gender Events'!X$2)*'Medal values'!$B$1
+ COUNTIFS('Official Medal Table'!$G:$G,'Each Gender Events'!$A81,'Official Medal Table'!$C:$C,'Each Gender Events'!X$1,'Official Medal Table'!$E:$E,'Each Gender Events'!X$2)*'Medal values'!$B$2
+ COUNTIFS('Official Medal Table'!$H:$H,'Each Gender Events'!$A81,'Official Medal Table'!$C:$C,'Each Gender Events'!X$1,'Official Medal Table'!$E:$E,'Each Gender Events'!X$2)*'Medal values'!$B$3
+ COUNTIFS('Official Medal Table'!$I:$I,'Each Gender Events'!$A81,'Official Medal Table'!$C:$C,'Each Gender Events'!X$1,'Official Medal Table'!$E:$E,'Each Gender Events'!X$2)*'Medal values'!$B$3
+ COUNTIFS('Official Medal Table'!$F:$F,'Each Gender Events'!$A81,'Official Medal Table'!$C:$C,'Each Gender Events'!X$1,'Official Medal Table'!$E:$E,"Mixed")*'Medal values'!$B$1/2
+ COUNTIFS('Official Medal Table'!$G:$G,'Each Gender Events'!$A81,'Official Medal Table'!$C:$C,'Each Gender Events'!X$1,'Official Medal Table'!$E:$E,"Mixed")*'Medal values'!$B$2/2
+ COUNTIFS('Official Medal Table'!$H:$H,'Each Gender Events'!$A81,'Official Medal Table'!$C:$C,'Each Gender Events'!X$1,'Official Medal Table'!$E:$E,"Mixed")*'Medal values'!$B$3/2
+ COUNTIFS('Official Medal Table'!$I:$I,'Each Gender Events'!$A81,'Official Medal Table'!$C:$C,'Each Gender Events'!X$1,'Official Medal Table'!$E:$E,"Mixed")*'Medal values'!$B$3/2</f>
        <v>0</v>
      </c>
      <c r="Y81">
        <f>COUNTIFS('Official Medal Table'!$F:$F,'Each Gender Events'!$A81,'Official Medal Table'!$C:$C,'Each Gender Events'!Y$1,'Official Medal Table'!$E:$E,'Each Gender Events'!Y$2)*'Medal values'!$B$1
+ COUNTIFS('Official Medal Table'!$G:$G,'Each Gender Events'!$A81,'Official Medal Table'!$C:$C,'Each Gender Events'!Y$1,'Official Medal Table'!$E:$E,'Each Gender Events'!Y$2)*'Medal values'!$B$2
+ COUNTIFS('Official Medal Table'!$H:$H,'Each Gender Events'!$A81,'Official Medal Table'!$C:$C,'Each Gender Events'!Y$1,'Official Medal Table'!$E:$E,'Each Gender Events'!Y$2)*'Medal values'!$B$3
+ COUNTIFS('Official Medal Table'!$I:$I,'Each Gender Events'!$A81,'Official Medal Table'!$C:$C,'Each Gender Events'!Y$1,'Official Medal Table'!$E:$E,'Each Gender Events'!Y$2)*'Medal values'!$B$3
+ COUNTIFS('Official Medal Table'!$F:$F,'Each Gender Events'!$A81,'Official Medal Table'!$C:$C,'Each Gender Events'!Y$1,'Official Medal Table'!$E:$E,"Mixed")*'Medal values'!$B$1/2
+ COUNTIFS('Official Medal Table'!$G:$G,'Each Gender Events'!$A81,'Official Medal Table'!$C:$C,'Each Gender Events'!Y$1,'Official Medal Table'!$E:$E,"Mixed")*'Medal values'!$B$2/2
+ COUNTIFS('Official Medal Table'!$H:$H,'Each Gender Events'!$A81,'Official Medal Table'!$C:$C,'Each Gender Events'!Y$1,'Official Medal Table'!$E:$E,"Mixed")*'Medal values'!$B$3/2
+ COUNTIFS('Official Medal Table'!$I:$I,'Each Gender Events'!$A81,'Official Medal Table'!$C:$C,'Each Gender Events'!Y$1,'Official Medal Table'!$E:$E,"Mixed")*'Medal values'!$B$3/2</f>
        <v>0</v>
      </c>
      <c r="Z81">
        <f>COUNTIFS('Official Medal Table'!$F:$F,'Each Gender Events'!$A81,'Official Medal Table'!$C:$C,'Each Gender Events'!Z$1,'Official Medal Table'!$E:$E,'Each Gender Events'!Z$2)*'Medal values'!$B$1
+ COUNTIFS('Official Medal Table'!$G:$G,'Each Gender Events'!$A81,'Official Medal Table'!$C:$C,'Each Gender Events'!Z$1,'Official Medal Table'!$E:$E,'Each Gender Events'!Z$2)*'Medal values'!$B$2
+ COUNTIFS('Official Medal Table'!$H:$H,'Each Gender Events'!$A81,'Official Medal Table'!$C:$C,'Each Gender Events'!Z$1,'Official Medal Table'!$E:$E,'Each Gender Events'!Z$2)*'Medal values'!$B$3
+ COUNTIFS('Official Medal Table'!$I:$I,'Each Gender Events'!$A81,'Official Medal Table'!$C:$C,'Each Gender Events'!Z$1,'Official Medal Table'!$E:$E,'Each Gender Events'!Z$2)*'Medal values'!$B$3
+ COUNTIFS('Official Medal Table'!$F:$F,'Each Gender Events'!$A81,'Official Medal Table'!$C:$C,'Each Gender Events'!Z$1,'Official Medal Table'!$E:$E,"Mixed")*'Medal values'!$B$1/2
+ COUNTIFS('Official Medal Table'!$G:$G,'Each Gender Events'!$A81,'Official Medal Table'!$C:$C,'Each Gender Events'!Z$1,'Official Medal Table'!$E:$E,"Mixed")*'Medal values'!$B$2/2
+ COUNTIFS('Official Medal Table'!$H:$H,'Each Gender Events'!$A81,'Official Medal Table'!$C:$C,'Each Gender Events'!Z$1,'Official Medal Table'!$E:$E,"Mixed")*'Medal values'!$B$3/2
+ COUNTIFS('Official Medal Table'!$I:$I,'Each Gender Events'!$A81,'Official Medal Table'!$C:$C,'Each Gender Events'!Z$1,'Official Medal Table'!$E:$E,"Mixed")*'Medal values'!$B$3/2</f>
        <v>0</v>
      </c>
      <c r="AA81">
        <f>COUNTIFS('Official Medal Table'!$F:$F,'Each Gender Events'!$A81,'Official Medal Table'!$C:$C,'Each Gender Events'!AA$1,'Official Medal Table'!$E:$E,'Each Gender Events'!AA$2)*'Medal values'!$B$1
+ COUNTIFS('Official Medal Table'!$G:$G,'Each Gender Events'!$A81,'Official Medal Table'!$C:$C,'Each Gender Events'!AA$1,'Official Medal Table'!$E:$E,'Each Gender Events'!AA$2)*'Medal values'!$B$2
+ COUNTIFS('Official Medal Table'!$H:$H,'Each Gender Events'!$A81,'Official Medal Table'!$C:$C,'Each Gender Events'!AA$1,'Official Medal Table'!$E:$E,'Each Gender Events'!AA$2)*'Medal values'!$B$3
+ COUNTIFS('Official Medal Table'!$I:$I,'Each Gender Events'!$A81,'Official Medal Table'!$C:$C,'Each Gender Events'!AA$1,'Official Medal Table'!$E:$E,'Each Gender Events'!AA$2)*'Medal values'!$B$3
+ COUNTIFS('Official Medal Table'!$F:$F,'Each Gender Events'!$A81,'Official Medal Table'!$C:$C,'Each Gender Events'!AA$1,'Official Medal Table'!$E:$E,"Mixed")*'Medal values'!$B$1/2
+ COUNTIFS('Official Medal Table'!$G:$G,'Each Gender Events'!$A81,'Official Medal Table'!$C:$C,'Each Gender Events'!AA$1,'Official Medal Table'!$E:$E,"Mixed")*'Medal values'!$B$2/2
+ COUNTIFS('Official Medal Table'!$H:$H,'Each Gender Events'!$A81,'Official Medal Table'!$C:$C,'Each Gender Events'!AA$1,'Official Medal Table'!$E:$E,"Mixed")*'Medal values'!$B$3/2
+ COUNTIFS('Official Medal Table'!$I:$I,'Each Gender Events'!$A81,'Official Medal Table'!$C:$C,'Each Gender Events'!AA$1,'Official Medal Table'!$E:$E,"Mixed")*'Medal values'!$B$3/2</f>
        <v>0</v>
      </c>
      <c r="AB81">
        <f>COUNTIFS('Official Medal Table'!$F:$F,'Each Gender Events'!$A81,'Official Medal Table'!$C:$C,'Each Gender Events'!AB$1,'Official Medal Table'!$E:$E,'Each Gender Events'!AB$2)*'Medal values'!$B$1
+ COUNTIFS('Official Medal Table'!$G:$G,'Each Gender Events'!$A81,'Official Medal Table'!$C:$C,'Each Gender Events'!AB$1,'Official Medal Table'!$E:$E,'Each Gender Events'!AB$2)*'Medal values'!$B$2
+ COUNTIFS('Official Medal Table'!$H:$H,'Each Gender Events'!$A81,'Official Medal Table'!$C:$C,'Each Gender Events'!AB$1,'Official Medal Table'!$E:$E,'Each Gender Events'!AB$2)*'Medal values'!$B$3
+ COUNTIFS('Official Medal Table'!$I:$I,'Each Gender Events'!$A81,'Official Medal Table'!$C:$C,'Each Gender Events'!AB$1,'Official Medal Table'!$E:$E,'Each Gender Events'!AB$2)*'Medal values'!$B$3
+ COUNTIFS('Official Medal Table'!$F:$F,'Each Gender Events'!$A81,'Official Medal Table'!$C:$C,'Each Gender Events'!AB$1,'Official Medal Table'!$E:$E,"Mixed")*'Medal values'!$B$1/2
+ COUNTIFS('Official Medal Table'!$G:$G,'Each Gender Events'!$A81,'Official Medal Table'!$C:$C,'Each Gender Events'!AB$1,'Official Medal Table'!$E:$E,"Mixed")*'Medal values'!$B$2/2
+ COUNTIFS('Official Medal Table'!$H:$H,'Each Gender Events'!$A81,'Official Medal Table'!$C:$C,'Each Gender Events'!AB$1,'Official Medal Table'!$E:$E,"Mixed")*'Medal values'!$B$3/2
+ COUNTIFS('Official Medal Table'!$I:$I,'Each Gender Events'!$A81,'Official Medal Table'!$C:$C,'Each Gender Events'!AB$1,'Official Medal Table'!$E:$E,"Mixed")*'Medal values'!$B$3/2</f>
        <v>0</v>
      </c>
      <c r="AC81">
        <f>COUNTIFS('Official Medal Table'!$F:$F,'Each Gender Events'!$A81,'Official Medal Table'!$C:$C,'Each Gender Events'!AC$1,'Official Medal Table'!$E:$E,'Each Gender Events'!AC$2)*'Medal values'!$B$1
+ COUNTIFS('Official Medal Table'!$G:$G,'Each Gender Events'!$A81,'Official Medal Table'!$C:$C,'Each Gender Events'!AC$1,'Official Medal Table'!$E:$E,'Each Gender Events'!AC$2)*'Medal values'!$B$2
+ COUNTIFS('Official Medal Table'!$H:$H,'Each Gender Events'!$A81,'Official Medal Table'!$C:$C,'Each Gender Events'!AC$1,'Official Medal Table'!$E:$E,'Each Gender Events'!AC$2)*'Medal values'!$B$3
+ COUNTIFS('Official Medal Table'!$I:$I,'Each Gender Events'!$A81,'Official Medal Table'!$C:$C,'Each Gender Events'!AC$1,'Official Medal Table'!$E:$E,'Each Gender Events'!AC$2)*'Medal values'!$B$3
+ COUNTIFS('Official Medal Table'!$F:$F,'Each Gender Events'!$A81,'Official Medal Table'!$C:$C,'Each Gender Events'!AC$1,'Official Medal Table'!$E:$E,"Mixed")*'Medal values'!$B$1/2
+ COUNTIFS('Official Medal Table'!$G:$G,'Each Gender Events'!$A81,'Official Medal Table'!$C:$C,'Each Gender Events'!AC$1,'Official Medal Table'!$E:$E,"Mixed")*'Medal values'!$B$2/2
+ COUNTIFS('Official Medal Table'!$H:$H,'Each Gender Events'!$A81,'Official Medal Table'!$C:$C,'Each Gender Events'!AC$1,'Official Medal Table'!$E:$E,"Mixed")*'Medal values'!$B$3/2
+ COUNTIFS('Official Medal Table'!$I:$I,'Each Gender Events'!$A81,'Official Medal Table'!$C:$C,'Each Gender Events'!AC$1,'Official Medal Table'!$E:$E,"Mixed")*'Medal values'!$B$3/2</f>
        <v>0</v>
      </c>
      <c r="AD81">
        <f>COUNTIFS('Official Medal Table'!$F:$F,'Each Gender Events'!$A81,'Official Medal Table'!$C:$C,'Each Gender Events'!AD$1,'Official Medal Table'!$E:$E,'Each Gender Events'!AD$2)*'Medal values'!$B$1
+ COUNTIFS('Official Medal Table'!$G:$G,'Each Gender Events'!$A81,'Official Medal Table'!$C:$C,'Each Gender Events'!AD$1,'Official Medal Table'!$E:$E,'Each Gender Events'!AD$2)*'Medal values'!$B$2
+ COUNTIFS('Official Medal Table'!$H:$H,'Each Gender Events'!$A81,'Official Medal Table'!$C:$C,'Each Gender Events'!AD$1,'Official Medal Table'!$E:$E,'Each Gender Events'!AD$2)*'Medal values'!$B$3
+ COUNTIFS('Official Medal Table'!$I:$I,'Each Gender Events'!$A81,'Official Medal Table'!$C:$C,'Each Gender Events'!AD$1,'Official Medal Table'!$E:$E,'Each Gender Events'!AD$2)*'Medal values'!$B$3
+ COUNTIFS('Official Medal Table'!$F:$F,'Each Gender Events'!$A81,'Official Medal Table'!$C:$C,'Each Gender Events'!AD$1,'Official Medal Table'!$E:$E,"Mixed")*'Medal values'!$B$1/2
+ COUNTIFS('Official Medal Table'!$G:$G,'Each Gender Events'!$A81,'Official Medal Table'!$C:$C,'Each Gender Events'!AD$1,'Official Medal Table'!$E:$E,"Mixed")*'Medal values'!$B$2/2
+ COUNTIFS('Official Medal Table'!$H:$H,'Each Gender Events'!$A81,'Official Medal Table'!$C:$C,'Each Gender Events'!AD$1,'Official Medal Table'!$E:$E,"Mixed")*'Medal values'!$B$3/2
+ COUNTIFS('Official Medal Table'!$I:$I,'Each Gender Events'!$A81,'Official Medal Table'!$C:$C,'Each Gender Events'!AD$1,'Official Medal Table'!$E:$E,"Mixed")*'Medal values'!$B$3/2</f>
        <v>0</v>
      </c>
      <c r="AE81">
        <f>COUNTIFS('Official Medal Table'!$F:$F,'Each Gender Events'!$A81,'Official Medal Table'!$C:$C,'Each Gender Events'!AE$1,'Official Medal Table'!$E:$E,'Each Gender Events'!AE$2)*'Medal values'!$B$1
+ COUNTIFS('Official Medal Table'!$G:$G,'Each Gender Events'!$A81,'Official Medal Table'!$C:$C,'Each Gender Events'!AE$1,'Official Medal Table'!$E:$E,'Each Gender Events'!AE$2)*'Medal values'!$B$2
+ COUNTIFS('Official Medal Table'!$H:$H,'Each Gender Events'!$A81,'Official Medal Table'!$C:$C,'Each Gender Events'!AE$1,'Official Medal Table'!$E:$E,'Each Gender Events'!AE$2)*'Medal values'!$B$3
+ COUNTIFS('Official Medal Table'!$I:$I,'Each Gender Events'!$A81,'Official Medal Table'!$C:$C,'Each Gender Events'!AE$1,'Official Medal Table'!$E:$E,'Each Gender Events'!AE$2)*'Medal values'!$B$3
+ COUNTIFS('Official Medal Table'!$F:$F,'Each Gender Events'!$A81,'Official Medal Table'!$C:$C,'Each Gender Events'!AE$1,'Official Medal Table'!$E:$E,"Mixed")*'Medal values'!$B$1/2
+ COUNTIFS('Official Medal Table'!$G:$G,'Each Gender Events'!$A81,'Official Medal Table'!$C:$C,'Each Gender Events'!AE$1,'Official Medal Table'!$E:$E,"Mixed")*'Medal values'!$B$2/2
+ COUNTIFS('Official Medal Table'!$H:$H,'Each Gender Events'!$A81,'Official Medal Table'!$C:$C,'Each Gender Events'!AE$1,'Official Medal Table'!$E:$E,"Mixed")*'Medal values'!$B$3/2
+ COUNTIFS('Official Medal Table'!$I:$I,'Each Gender Events'!$A81,'Official Medal Table'!$C:$C,'Each Gender Events'!AE$1,'Official Medal Table'!$E:$E,"Mixed")*'Medal values'!$B$3/2</f>
        <v>0</v>
      </c>
      <c r="AF81">
        <f>COUNTIFS('Official Medal Table'!$F:$F,'Each Gender Events'!$A81,'Official Medal Table'!$C:$C,'Each Gender Events'!AF$1,'Official Medal Table'!$E:$E,'Each Gender Events'!AF$2)*'Medal values'!$B$1
+ COUNTIFS('Official Medal Table'!$G:$G,'Each Gender Events'!$A81,'Official Medal Table'!$C:$C,'Each Gender Events'!AF$1,'Official Medal Table'!$E:$E,'Each Gender Events'!AF$2)*'Medal values'!$B$2
+ COUNTIFS('Official Medal Table'!$H:$H,'Each Gender Events'!$A81,'Official Medal Table'!$C:$C,'Each Gender Events'!AF$1,'Official Medal Table'!$E:$E,'Each Gender Events'!AF$2)*'Medal values'!$B$3
+ COUNTIFS('Official Medal Table'!$I:$I,'Each Gender Events'!$A81,'Official Medal Table'!$C:$C,'Each Gender Events'!AF$1,'Official Medal Table'!$E:$E,'Each Gender Events'!AF$2)*'Medal values'!$B$3
+ COUNTIFS('Official Medal Table'!$F:$F,'Each Gender Events'!$A81,'Official Medal Table'!$C:$C,'Each Gender Events'!AF$1,'Official Medal Table'!$E:$E,"Mixed")*'Medal values'!$B$1/2
+ COUNTIFS('Official Medal Table'!$G:$G,'Each Gender Events'!$A81,'Official Medal Table'!$C:$C,'Each Gender Events'!AF$1,'Official Medal Table'!$E:$E,"Mixed")*'Medal values'!$B$2/2
+ COUNTIFS('Official Medal Table'!$H:$H,'Each Gender Events'!$A81,'Official Medal Table'!$C:$C,'Each Gender Events'!AF$1,'Official Medal Table'!$E:$E,"Mixed")*'Medal values'!$B$3/2
+ COUNTIFS('Official Medal Table'!$I:$I,'Each Gender Events'!$A81,'Official Medal Table'!$C:$C,'Each Gender Events'!AF$1,'Official Medal Table'!$E:$E,"Mixed")*'Medal values'!$B$3/2</f>
        <v>0</v>
      </c>
      <c r="AG81">
        <f>COUNTIFS('Official Medal Table'!$F:$F,'Each Gender Events'!$A81,'Official Medal Table'!$C:$C,'Each Gender Events'!AG$1,'Official Medal Table'!$E:$E,'Each Gender Events'!AG$2)*'Medal values'!$B$1
+ COUNTIFS('Official Medal Table'!$G:$G,'Each Gender Events'!$A81,'Official Medal Table'!$C:$C,'Each Gender Events'!AG$1,'Official Medal Table'!$E:$E,'Each Gender Events'!AG$2)*'Medal values'!$B$2
+ COUNTIFS('Official Medal Table'!$H:$H,'Each Gender Events'!$A81,'Official Medal Table'!$C:$C,'Each Gender Events'!AG$1,'Official Medal Table'!$E:$E,'Each Gender Events'!AG$2)*'Medal values'!$B$3
+ COUNTIFS('Official Medal Table'!$I:$I,'Each Gender Events'!$A81,'Official Medal Table'!$C:$C,'Each Gender Events'!AG$1,'Official Medal Table'!$E:$E,'Each Gender Events'!AG$2)*'Medal values'!$B$3
+ COUNTIFS('Official Medal Table'!$F:$F,'Each Gender Events'!$A81,'Official Medal Table'!$C:$C,'Each Gender Events'!AG$1,'Official Medal Table'!$E:$E,"Mixed")*'Medal values'!$B$1/2
+ COUNTIFS('Official Medal Table'!$G:$G,'Each Gender Events'!$A81,'Official Medal Table'!$C:$C,'Each Gender Events'!AG$1,'Official Medal Table'!$E:$E,"Mixed")*'Medal values'!$B$2/2
+ COUNTIFS('Official Medal Table'!$H:$H,'Each Gender Events'!$A81,'Official Medal Table'!$C:$C,'Each Gender Events'!AG$1,'Official Medal Table'!$E:$E,"Mixed")*'Medal values'!$B$3/2
+ COUNTIFS('Official Medal Table'!$I:$I,'Each Gender Events'!$A81,'Official Medal Table'!$C:$C,'Each Gender Events'!AG$1,'Official Medal Table'!$E:$E,"Mixed")*'Medal values'!$B$3/2</f>
        <v>0</v>
      </c>
      <c r="AH81">
        <f>COUNTIFS('Official Medal Table'!$F:$F,'Each Gender Events'!$A81,'Official Medal Table'!$C:$C,'Each Gender Events'!AH$1,'Official Medal Table'!$E:$E,'Each Gender Events'!AH$2)*'Medal values'!$B$1
+ COUNTIFS('Official Medal Table'!$G:$G,'Each Gender Events'!$A81,'Official Medal Table'!$C:$C,'Each Gender Events'!AH$1,'Official Medal Table'!$E:$E,'Each Gender Events'!AH$2)*'Medal values'!$B$2
+ COUNTIFS('Official Medal Table'!$H:$H,'Each Gender Events'!$A81,'Official Medal Table'!$C:$C,'Each Gender Events'!AH$1,'Official Medal Table'!$E:$E,'Each Gender Events'!AH$2)*'Medal values'!$B$3
+ COUNTIFS('Official Medal Table'!$I:$I,'Each Gender Events'!$A81,'Official Medal Table'!$C:$C,'Each Gender Events'!AH$1,'Official Medal Table'!$E:$E,'Each Gender Events'!AH$2)*'Medal values'!$B$3
+ COUNTIFS('Official Medal Table'!$F:$F,'Each Gender Events'!$A81,'Official Medal Table'!$C:$C,'Each Gender Events'!AH$1,'Official Medal Table'!$E:$E,"Mixed")*'Medal values'!$B$1/2
+ COUNTIFS('Official Medal Table'!$G:$G,'Each Gender Events'!$A81,'Official Medal Table'!$C:$C,'Each Gender Events'!AH$1,'Official Medal Table'!$E:$E,"Mixed")*'Medal values'!$B$2/2
+ COUNTIFS('Official Medal Table'!$H:$H,'Each Gender Events'!$A81,'Official Medal Table'!$C:$C,'Each Gender Events'!AH$1,'Official Medal Table'!$E:$E,"Mixed")*'Medal values'!$B$3/2
+ COUNTIFS('Official Medal Table'!$I:$I,'Each Gender Events'!$A81,'Official Medal Table'!$C:$C,'Each Gender Events'!AH$1,'Official Medal Table'!$E:$E,"Mixed")*'Medal values'!$B$3/2</f>
        <v>0</v>
      </c>
      <c r="AI81">
        <f>COUNTIFS('Official Medal Table'!$F:$F,'Each Gender Events'!$A81,'Official Medal Table'!$C:$C,'Each Gender Events'!AI$1,'Official Medal Table'!$E:$E,'Each Gender Events'!AI$2)*'Medal values'!$B$1
+ COUNTIFS('Official Medal Table'!$G:$G,'Each Gender Events'!$A81,'Official Medal Table'!$C:$C,'Each Gender Events'!AI$1,'Official Medal Table'!$E:$E,'Each Gender Events'!AI$2)*'Medal values'!$B$2
+ COUNTIFS('Official Medal Table'!$H:$H,'Each Gender Events'!$A81,'Official Medal Table'!$C:$C,'Each Gender Events'!AI$1,'Official Medal Table'!$E:$E,'Each Gender Events'!AI$2)*'Medal values'!$B$3
+ COUNTIFS('Official Medal Table'!$I:$I,'Each Gender Events'!$A81,'Official Medal Table'!$C:$C,'Each Gender Events'!AI$1,'Official Medal Table'!$E:$E,'Each Gender Events'!AI$2)*'Medal values'!$B$3
+ COUNTIFS('Official Medal Table'!$F:$F,'Each Gender Events'!$A81,'Official Medal Table'!$C:$C,'Each Gender Events'!AI$1,'Official Medal Table'!$E:$E,"Mixed")*'Medal values'!$B$1/2
+ COUNTIFS('Official Medal Table'!$G:$G,'Each Gender Events'!$A81,'Official Medal Table'!$C:$C,'Each Gender Events'!AI$1,'Official Medal Table'!$E:$E,"Mixed")*'Medal values'!$B$2/2
+ COUNTIFS('Official Medal Table'!$H:$H,'Each Gender Events'!$A81,'Official Medal Table'!$C:$C,'Each Gender Events'!AI$1,'Official Medal Table'!$E:$E,"Mixed")*'Medal values'!$B$3/2
+ COUNTIFS('Official Medal Table'!$I:$I,'Each Gender Events'!$A81,'Official Medal Table'!$C:$C,'Each Gender Events'!AI$1,'Official Medal Table'!$E:$E,"Mixed")*'Medal values'!$B$3/2</f>
        <v>0</v>
      </c>
      <c r="AJ81">
        <f>COUNTIFS('Official Medal Table'!$F:$F,'Each Gender Events'!$A81,'Official Medal Table'!$C:$C,'Each Gender Events'!AJ$1,'Official Medal Table'!$E:$E,'Each Gender Events'!AJ$2)*'Medal values'!$B$1
+ COUNTIFS('Official Medal Table'!$G:$G,'Each Gender Events'!$A81,'Official Medal Table'!$C:$C,'Each Gender Events'!AJ$1,'Official Medal Table'!$E:$E,'Each Gender Events'!AJ$2)*'Medal values'!$B$2
+ COUNTIFS('Official Medal Table'!$H:$H,'Each Gender Events'!$A81,'Official Medal Table'!$C:$C,'Each Gender Events'!AJ$1,'Official Medal Table'!$E:$E,'Each Gender Events'!AJ$2)*'Medal values'!$B$3
+ COUNTIFS('Official Medal Table'!$I:$I,'Each Gender Events'!$A81,'Official Medal Table'!$C:$C,'Each Gender Events'!AJ$1,'Official Medal Table'!$E:$E,'Each Gender Events'!AJ$2)*'Medal values'!$B$3
+ COUNTIFS('Official Medal Table'!$F:$F,'Each Gender Events'!$A81,'Official Medal Table'!$C:$C,'Each Gender Events'!AJ$1,'Official Medal Table'!$E:$E,"Mixed")*'Medal values'!$B$1/2
+ COUNTIFS('Official Medal Table'!$G:$G,'Each Gender Events'!$A81,'Official Medal Table'!$C:$C,'Each Gender Events'!AJ$1,'Official Medal Table'!$E:$E,"Mixed")*'Medal values'!$B$2/2
+ COUNTIFS('Official Medal Table'!$H:$H,'Each Gender Events'!$A81,'Official Medal Table'!$C:$C,'Each Gender Events'!AJ$1,'Official Medal Table'!$E:$E,"Mixed")*'Medal values'!$B$3/2
+ COUNTIFS('Official Medal Table'!$I:$I,'Each Gender Events'!$A81,'Official Medal Table'!$C:$C,'Each Gender Events'!AJ$1,'Official Medal Table'!$E:$E,"Mixed")*'Medal values'!$B$3/2</f>
        <v>0</v>
      </c>
      <c r="AK81">
        <f>COUNTIFS('Official Medal Table'!$F:$F,'Each Gender Events'!$A81,'Official Medal Table'!$C:$C,'Each Gender Events'!AK$1,'Official Medal Table'!$E:$E,'Each Gender Events'!AK$2)*'Medal values'!$B$1
+ COUNTIFS('Official Medal Table'!$G:$G,'Each Gender Events'!$A81,'Official Medal Table'!$C:$C,'Each Gender Events'!AK$1,'Official Medal Table'!$E:$E,'Each Gender Events'!AK$2)*'Medal values'!$B$2
+ COUNTIFS('Official Medal Table'!$H:$H,'Each Gender Events'!$A81,'Official Medal Table'!$C:$C,'Each Gender Events'!AK$1,'Official Medal Table'!$E:$E,'Each Gender Events'!AK$2)*'Medal values'!$B$3
+ COUNTIFS('Official Medal Table'!$I:$I,'Each Gender Events'!$A81,'Official Medal Table'!$C:$C,'Each Gender Events'!AK$1,'Official Medal Table'!$E:$E,'Each Gender Events'!AK$2)*'Medal values'!$B$3
+ COUNTIFS('Official Medal Table'!$F:$F,'Each Gender Events'!$A81,'Official Medal Table'!$C:$C,'Each Gender Events'!AK$1,'Official Medal Table'!$E:$E,"Mixed")*'Medal values'!$B$1/2
+ COUNTIFS('Official Medal Table'!$G:$G,'Each Gender Events'!$A81,'Official Medal Table'!$C:$C,'Each Gender Events'!AK$1,'Official Medal Table'!$E:$E,"Mixed")*'Medal values'!$B$2/2
+ COUNTIFS('Official Medal Table'!$H:$H,'Each Gender Events'!$A81,'Official Medal Table'!$C:$C,'Each Gender Events'!AK$1,'Official Medal Table'!$E:$E,"Mixed")*'Medal values'!$B$3/2
+ COUNTIFS('Official Medal Table'!$I:$I,'Each Gender Events'!$A81,'Official Medal Table'!$C:$C,'Each Gender Events'!AK$1,'Official Medal Table'!$E:$E,"Mixed")*'Medal values'!$B$3/2</f>
        <v>0</v>
      </c>
      <c r="AL81">
        <f>COUNTIFS('Official Medal Table'!$F:$F,'Each Gender Events'!$A81,'Official Medal Table'!$C:$C,'Each Gender Events'!AL$1,'Official Medal Table'!$E:$E,'Each Gender Events'!AL$2)*'Medal values'!$B$1
+ COUNTIFS('Official Medal Table'!$G:$G,'Each Gender Events'!$A81,'Official Medal Table'!$C:$C,'Each Gender Events'!AL$1,'Official Medal Table'!$E:$E,'Each Gender Events'!AL$2)*'Medal values'!$B$2
+ COUNTIFS('Official Medal Table'!$H:$H,'Each Gender Events'!$A81,'Official Medal Table'!$C:$C,'Each Gender Events'!AL$1,'Official Medal Table'!$E:$E,'Each Gender Events'!AL$2)*'Medal values'!$B$3
+ COUNTIFS('Official Medal Table'!$I:$I,'Each Gender Events'!$A81,'Official Medal Table'!$C:$C,'Each Gender Events'!AL$1,'Official Medal Table'!$E:$E,'Each Gender Events'!AL$2)*'Medal values'!$B$3
+ COUNTIFS('Official Medal Table'!$F:$F,'Each Gender Events'!$A81,'Official Medal Table'!$C:$C,'Each Gender Events'!AL$1,'Official Medal Table'!$E:$E,"Mixed")*'Medal values'!$B$1/2
+ COUNTIFS('Official Medal Table'!$G:$G,'Each Gender Events'!$A81,'Official Medal Table'!$C:$C,'Each Gender Events'!AL$1,'Official Medal Table'!$E:$E,"Mixed")*'Medal values'!$B$2/2
+ COUNTIFS('Official Medal Table'!$H:$H,'Each Gender Events'!$A81,'Official Medal Table'!$C:$C,'Each Gender Events'!AL$1,'Official Medal Table'!$E:$E,"Mixed")*'Medal values'!$B$3/2
+ COUNTIFS('Official Medal Table'!$I:$I,'Each Gender Events'!$A81,'Official Medal Table'!$C:$C,'Each Gender Events'!AL$1,'Official Medal Table'!$E:$E,"Mixed")*'Medal values'!$B$3/2</f>
        <v>0</v>
      </c>
      <c r="AM81">
        <f>COUNTIFS('Official Medal Table'!$F:$F,'Each Gender Events'!$A81,'Official Medal Table'!$C:$C,'Each Gender Events'!AM$1,'Official Medal Table'!$E:$E,'Each Gender Events'!AM$2)*'Medal values'!$B$1
+ COUNTIFS('Official Medal Table'!$G:$G,'Each Gender Events'!$A81,'Official Medal Table'!$C:$C,'Each Gender Events'!AM$1,'Official Medal Table'!$E:$E,'Each Gender Events'!AM$2)*'Medal values'!$B$2
+ COUNTIFS('Official Medal Table'!$H:$H,'Each Gender Events'!$A81,'Official Medal Table'!$C:$C,'Each Gender Events'!AM$1,'Official Medal Table'!$E:$E,'Each Gender Events'!AM$2)*'Medal values'!$B$3
+ COUNTIFS('Official Medal Table'!$I:$I,'Each Gender Events'!$A81,'Official Medal Table'!$C:$C,'Each Gender Events'!AM$1,'Official Medal Table'!$E:$E,'Each Gender Events'!AM$2)*'Medal values'!$B$3
+ COUNTIFS('Official Medal Table'!$F:$F,'Each Gender Events'!$A81,'Official Medal Table'!$C:$C,'Each Gender Events'!AM$1,'Official Medal Table'!$E:$E,"Mixed")*'Medal values'!$B$1/2
+ COUNTIFS('Official Medal Table'!$G:$G,'Each Gender Events'!$A81,'Official Medal Table'!$C:$C,'Each Gender Events'!AM$1,'Official Medal Table'!$E:$E,"Mixed")*'Medal values'!$B$2/2
+ COUNTIFS('Official Medal Table'!$H:$H,'Each Gender Events'!$A81,'Official Medal Table'!$C:$C,'Each Gender Events'!AM$1,'Official Medal Table'!$E:$E,"Mixed")*'Medal values'!$B$3/2
+ COUNTIFS('Official Medal Table'!$I:$I,'Each Gender Events'!$A81,'Official Medal Table'!$C:$C,'Each Gender Events'!AM$1,'Official Medal Table'!$E:$E,"Mixed")*'Medal values'!$B$3/2</f>
        <v>0</v>
      </c>
      <c r="AN81">
        <f>COUNTIFS('Official Medal Table'!$F:$F,'Each Gender Events'!$A81,'Official Medal Table'!$C:$C,'Each Gender Events'!AN$1,'Official Medal Table'!$E:$E,'Each Gender Events'!AN$2)*'Medal values'!$B$1
+ COUNTIFS('Official Medal Table'!$G:$G,'Each Gender Events'!$A81,'Official Medal Table'!$C:$C,'Each Gender Events'!AN$1,'Official Medal Table'!$E:$E,'Each Gender Events'!AN$2)*'Medal values'!$B$2
+ COUNTIFS('Official Medal Table'!$H:$H,'Each Gender Events'!$A81,'Official Medal Table'!$C:$C,'Each Gender Events'!AN$1,'Official Medal Table'!$E:$E,'Each Gender Events'!AN$2)*'Medal values'!$B$3
+ COUNTIFS('Official Medal Table'!$I:$I,'Each Gender Events'!$A81,'Official Medal Table'!$C:$C,'Each Gender Events'!AN$1,'Official Medal Table'!$E:$E,'Each Gender Events'!AN$2)*'Medal values'!$B$3
+ COUNTIFS('Official Medal Table'!$F:$F,'Each Gender Events'!$A81,'Official Medal Table'!$C:$C,'Each Gender Events'!AN$1,'Official Medal Table'!$E:$E,"Mixed")*'Medal values'!$B$1/2
+ COUNTIFS('Official Medal Table'!$G:$G,'Each Gender Events'!$A81,'Official Medal Table'!$C:$C,'Each Gender Events'!AN$1,'Official Medal Table'!$E:$E,"Mixed")*'Medal values'!$B$2/2
+ COUNTIFS('Official Medal Table'!$H:$H,'Each Gender Events'!$A81,'Official Medal Table'!$C:$C,'Each Gender Events'!AN$1,'Official Medal Table'!$E:$E,"Mixed")*'Medal values'!$B$3/2
+ COUNTIFS('Official Medal Table'!$I:$I,'Each Gender Events'!$A81,'Official Medal Table'!$C:$C,'Each Gender Events'!AN$1,'Official Medal Table'!$E:$E,"Mixed")*'Medal values'!$B$3/2</f>
        <v>0</v>
      </c>
      <c r="AO81">
        <f>COUNTIFS('Official Medal Table'!$F:$F,'Each Gender Events'!$A81,'Official Medal Table'!$C:$C,'Each Gender Events'!AO$1,'Official Medal Table'!$E:$E,'Each Gender Events'!AO$2)*'Medal values'!$B$1
+ COUNTIFS('Official Medal Table'!$G:$G,'Each Gender Events'!$A81,'Official Medal Table'!$C:$C,'Each Gender Events'!AO$1,'Official Medal Table'!$E:$E,'Each Gender Events'!AO$2)*'Medal values'!$B$2
+ COUNTIFS('Official Medal Table'!$H:$H,'Each Gender Events'!$A81,'Official Medal Table'!$C:$C,'Each Gender Events'!AO$1,'Official Medal Table'!$E:$E,'Each Gender Events'!AO$2)*'Medal values'!$B$3
+ COUNTIFS('Official Medal Table'!$I:$I,'Each Gender Events'!$A81,'Official Medal Table'!$C:$C,'Each Gender Events'!AO$1,'Official Medal Table'!$E:$E,'Each Gender Events'!AO$2)*'Medal values'!$B$3
+ COUNTIFS('Official Medal Table'!$F:$F,'Each Gender Events'!$A81,'Official Medal Table'!$C:$C,'Each Gender Events'!AO$1,'Official Medal Table'!$E:$E,"Mixed")*'Medal values'!$B$1/2
+ COUNTIFS('Official Medal Table'!$G:$G,'Each Gender Events'!$A81,'Official Medal Table'!$C:$C,'Each Gender Events'!AO$1,'Official Medal Table'!$E:$E,"Mixed")*'Medal values'!$B$2/2
+ COUNTIFS('Official Medal Table'!$H:$H,'Each Gender Events'!$A81,'Official Medal Table'!$C:$C,'Each Gender Events'!AO$1,'Official Medal Table'!$E:$E,"Mixed")*'Medal values'!$B$3/2
+ COUNTIFS('Official Medal Table'!$I:$I,'Each Gender Events'!$A81,'Official Medal Table'!$C:$C,'Each Gender Events'!AO$1,'Official Medal Table'!$E:$E,"Mixed")*'Medal values'!$B$3/2</f>
        <v>0</v>
      </c>
      <c r="AP81">
        <f>COUNTIFS('Official Medal Table'!$F:$F,'Each Gender Events'!$A81,'Official Medal Table'!$C:$C,'Each Gender Events'!AP$1,'Official Medal Table'!$E:$E,'Each Gender Events'!AP$2)*'Medal values'!$B$1
+ COUNTIFS('Official Medal Table'!$G:$G,'Each Gender Events'!$A81,'Official Medal Table'!$C:$C,'Each Gender Events'!AP$1,'Official Medal Table'!$E:$E,'Each Gender Events'!AP$2)*'Medal values'!$B$2
+ COUNTIFS('Official Medal Table'!$H:$H,'Each Gender Events'!$A81,'Official Medal Table'!$C:$C,'Each Gender Events'!AP$1,'Official Medal Table'!$E:$E,'Each Gender Events'!AP$2)*'Medal values'!$B$3
+ COUNTIFS('Official Medal Table'!$I:$I,'Each Gender Events'!$A81,'Official Medal Table'!$C:$C,'Each Gender Events'!AP$1,'Official Medal Table'!$E:$E,'Each Gender Events'!AP$2)*'Medal values'!$B$3
+ COUNTIFS('Official Medal Table'!$F:$F,'Each Gender Events'!$A81,'Official Medal Table'!$C:$C,'Each Gender Events'!AP$1,'Official Medal Table'!$E:$E,"Mixed")*'Medal values'!$B$1/2
+ COUNTIFS('Official Medal Table'!$G:$G,'Each Gender Events'!$A81,'Official Medal Table'!$C:$C,'Each Gender Events'!AP$1,'Official Medal Table'!$E:$E,"Mixed")*'Medal values'!$B$2/2
+ COUNTIFS('Official Medal Table'!$H:$H,'Each Gender Events'!$A81,'Official Medal Table'!$C:$C,'Each Gender Events'!AP$1,'Official Medal Table'!$E:$E,"Mixed")*'Medal values'!$B$3/2
+ COUNTIFS('Official Medal Table'!$I:$I,'Each Gender Events'!$A81,'Official Medal Table'!$C:$C,'Each Gender Events'!AP$1,'Official Medal Table'!$E:$E,"Mixed")*'Medal values'!$B$3/2</f>
        <v>0</v>
      </c>
      <c r="AQ81">
        <f>COUNTIFS('Official Medal Table'!$F:$F,'Each Gender Events'!$A81,'Official Medal Table'!$C:$C,'Each Gender Events'!AQ$1,'Official Medal Table'!$E:$E,'Each Gender Events'!AQ$2)*'Medal values'!$B$1
+ COUNTIFS('Official Medal Table'!$G:$G,'Each Gender Events'!$A81,'Official Medal Table'!$C:$C,'Each Gender Events'!AQ$1,'Official Medal Table'!$E:$E,'Each Gender Events'!AQ$2)*'Medal values'!$B$2
+ COUNTIFS('Official Medal Table'!$H:$H,'Each Gender Events'!$A81,'Official Medal Table'!$C:$C,'Each Gender Events'!AQ$1,'Official Medal Table'!$E:$E,'Each Gender Events'!AQ$2)*'Medal values'!$B$3
+ COUNTIFS('Official Medal Table'!$I:$I,'Each Gender Events'!$A81,'Official Medal Table'!$C:$C,'Each Gender Events'!AQ$1,'Official Medal Table'!$E:$E,'Each Gender Events'!AQ$2)*'Medal values'!$B$3
+ COUNTIFS('Official Medal Table'!$F:$F,'Each Gender Events'!$A81,'Official Medal Table'!$C:$C,'Each Gender Events'!AQ$1,'Official Medal Table'!$E:$E,"Mixed")*'Medal values'!$B$1/2
+ COUNTIFS('Official Medal Table'!$G:$G,'Each Gender Events'!$A81,'Official Medal Table'!$C:$C,'Each Gender Events'!AQ$1,'Official Medal Table'!$E:$E,"Mixed")*'Medal values'!$B$2/2
+ COUNTIFS('Official Medal Table'!$H:$H,'Each Gender Events'!$A81,'Official Medal Table'!$C:$C,'Each Gender Events'!AQ$1,'Official Medal Table'!$E:$E,"Mixed")*'Medal values'!$B$3/2
+ COUNTIFS('Official Medal Table'!$I:$I,'Each Gender Events'!$A81,'Official Medal Table'!$C:$C,'Each Gender Events'!AQ$1,'Official Medal Table'!$E:$E,"Mixed")*'Medal values'!$B$3/2</f>
        <v>0</v>
      </c>
      <c r="AR81">
        <f>COUNTIFS('Official Medal Table'!$F:$F,'Each Gender Events'!$A81,'Official Medal Table'!$C:$C,'Each Gender Events'!AR$1,'Official Medal Table'!$E:$E,'Each Gender Events'!AR$2)*'Medal values'!$B$1
+ COUNTIFS('Official Medal Table'!$G:$G,'Each Gender Events'!$A81,'Official Medal Table'!$C:$C,'Each Gender Events'!AR$1,'Official Medal Table'!$E:$E,'Each Gender Events'!AR$2)*'Medal values'!$B$2
+ COUNTIFS('Official Medal Table'!$H:$H,'Each Gender Events'!$A81,'Official Medal Table'!$C:$C,'Each Gender Events'!AR$1,'Official Medal Table'!$E:$E,'Each Gender Events'!AR$2)*'Medal values'!$B$3
+ COUNTIFS('Official Medal Table'!$I:$I,'Each Gender Events'!$A81,'Official Medal Table'!$C:$C,'Each Gender Events'!AR$1,'Official Medal Table'!$E:$E,'Each Gender Events'!AR$2)*'Medal values'!$B$3
+ COUNTIFS('Official Medal Table'!$F:$F,'Each Gender Events'!$A81,'Official Medal Table'!$C:$C,'Each Gender Events'!AR$1,'Official Medal Table'!$E:$E,"Mixed")*'Medal values'!$B$1/2
+ COUNTIFS('Official Medal Table'!$G:$G,'Each Gender Events'!$A81,'Official Medal Table'!$C:$C,'Each Gender Events'!AR$1,'Official Medal Table'!$E:$E,"Mixed")*'Medal values'!$B$2/2
+ COUNTIFS('Official Medal Table'!$H:$H,'Each Gender Events'!$A81,'Official Medal Table'!$C:$C,'Each Gender Events'!AR$1,'Official Medal Table'!$E:$E,"Mixed")*'Medal values'!$B$3/2
+ COUNTIFS('Official Medal Table'!$I:$I,'Each Gender Events'!$A81,'Official Medal Table'!$C:$C,'Each Gender Events'!AR$1,'Official Medal Table'!$E:$E,"Mixed")*'Medal values'!$B$3/2</f>
        <v>0</v>
      </c>
      <c r="AS81">
        <f>COUNTIFS('Official Medal Table'!$F:$F,'Each Gender Events'!$A81,'Official Medal Table'!$C:$C,'Each Gender Events'!AS$1,'Official Medal Table'!$E:$E,'Each Gender Events'!AS$2)*'Medal values'!$B$1
+ COUNTIFS('Official Medal Table'!$G:$G,'Each Gender Events'!$A81,'Official Medal Table'!$C:$C,'Each Gender Events'!AS$1,'Official Medal Table'!$E:$E,'Each Gender Events'!AS$2)*'Medal values'!$B$2
+ COUNTIFS('Official Medal Table'!$H:$H,'Each Gender Events'!$A81,'Official Medal Table'!$C:$C,'Each Gender Events'!AS$1,'Official Medal Table'!$E:$E,'Each Gender Events'!AS$2)*'Medal values'!$B$3
+ COUNTIFS('Official Medal Table'!$I:$I,'Each Gender Events'!$A81,'Official Medal Table'!$C:$C,'Each Gender Events'!AS$1,'Official Medal Table'!$E:$E,'Each Gender Events'!AS$2)*'Medal values'!$B$3
+ COUNTIFS('Official Medal Table'!$F:$F,'Each Gender Events'!$A81,'Official Medal Table'!$C:$C,'Each Gender Events'!AS$1,'Official Medal Table'!$E:$E,"Mixed")*'Medal values'!$B$1/2
+ COUNTIFS('Official Medal Table'!$G:$G,'Each Gender Events'!$A81,'Official Medal Table'!$C:$C,'Each Gender Events'!AS$1,'Official Medal Table'!$E:$E,"Mixed")*'Medal values'!$B$2/2
+ COUNTIFS('Official Medal Table'!$H:$H,'Each Gender Events'!$A81,'Official Medal Table'!$C:$C,'Each Gender Events'!AS$1,'Official Medal Table'!$E:$E,"Mixed")*'Medal values'!$B$3/2
+ COUNTIFS('Official Medal Table'!$I:$I,'Each Gender Events'!$A81,'Official Medal Table'!$C:$C,'Each Gender Events'!AS$1,'Official Medal Table'!$E:$E,"Mixed")*'Medal values'!$B$3/2</f>
        <v>0</v>
      </c>
      <c r="AT81">
        <f>COUNTIFS('Official Medal Table'!$F:$F,'Each Gender Events'!$A81,'Official Medal Table'!$C:$C,'Each Gender Events'!AT$1,'Official Medal Table'!$E:$E,'Each Gender Events'!AT$2)*'Medal values'!$B$1
+ COUNTIFS('Official Medal Table'!$G:$G,'Each Gender Events'!$A81,'Official Medal Table'!$C:$C,'Each Gender Events'!AT$1,'Official Medal Table'!$E:$E,'Each Gender Events'!AT$2)*'Medal values'!$B$2
+ COUNTIFS('Official Medal Table'!$H:$H,'Each Gender Events'!$A81,'Official Medal Table'!$C:$C,'Each Gender Events'!AT$1,'Official Medal Table'!$E:$E,'Each Gender Events'!AT$2)*'Medal values'!$B$3
+ COUNTIFS('Official Medal Table'!$I:$I,'Each Gender Events'!$A81,'Official Medal Table'!$C:$C,'Each Gender Events'!AT$1,'Official Medal Table'!$E:$E,'Each Gender Events'!AT$2)*'Medal values'!$B$3
+ COUNTIFS('Official Medal Table'!$F:$F,'Each Gender Events'!$A81,'Official Medal Table'!$C:$C,'Each Gender Events'!AT$1,'Official Medal Table'!$E:$E,"Mixed")*'Medal values'!$B$1/2
+ COUNTIFS('Official Medal Table'!$G:$G,'Each Gender Events'!$A81,'Official Medal Table'!$C:$C,'Each Gender Events'!AT$1,'Official Medal Table'!$E:$E,"Mixed")*'Medal values'!$B$2/2
+ COUNTIFS('Official Medal Table'!$H:$H,'Each Gender Events'!$A81,'Official Medal Table'!$C:$C,'Each Gender Events'!AT$1,'Official Medal Table'!$E:$E,"Mixed")*'Medal values'!$B$3/2
+ COUNTIFS('Official Medal Table'!$I:$I,'Each Gender Events'!$A81,'Official Medal Table'!$C:$C,'Each Gender Events'!AT$1,'Official Medal Table'!$E:$E,"Mixed")*'Medal values'!$B$3/2</f>
        <v>0</v>
      </c>
      <c r="AU81">
        <f>COUNTIFS('Official Medal Table'!$F:$F,'Each Gender Events'!$A81,'Official Medal Table'!$C:$C,'Each Gender Events'!AU$1,'Official Medal Table'!$E:$E,'Each Gender Events'!AU$2)*'Medal values'!$B$1
+ COUNTIFS('Official Medal Table'!$G:$G,'Each Gender Events'!$A81,'Official Medal Table'!$C:$C,'Each Gender Events'!AU$1,'Official Medal Table'!$E:$E,'Each Gender Events'!AU$2)*'Medal values'!$B$2
+ COUNTIFS('Official Medal Table'!$H:$H,'Each Gender Events'!$A81,'Official Medal Table'!$C:$C,'Each Gender Events'!AU$1,'Official Medal Table'!$E:$E,'Each Gender Events'!AU$2)*'Medal values'!$B$3
+ COUNTIFS('Official Medal Table'!$I:$I,'Each Gender Events'!$A81,'Official Medal Table'!$C:$C,'Each Gender Events'!AU$1,'Official Medal Table'!$E:$E,'Each Gender Events'!AU$2)*'Medal values'!$B$3
+ COUNTIFS('Official Medal Table'!$F:$F,'Each Gender Events'!$A81,'Official Medal Table'!$C:$C,'Each Gender Events'!AU$1,'Official Medal Table'!$E:$E,"Mixed")*'Medal values'!$B$1/2
+ COUNTIFS('Official Medal Table'!$G:$G,'Each Gender Events'!$A81,'Official Medal Table'!$C:$C,'Each Gender Events'!AU$1,'Official Medal Table'!$E:$E,"Mixed")*'Medal values'!$B$2/2
+ COUNTIFS('Official Medal Table'!$H:$H,'Each Gender Events'!$A81,'Official Medal Table'!$C:$C,'Each Gender Events'!AU$1,'Official Medal Table'!$E:$E,"Mixed")*'Medal values'!$B$3/2
+ COUNTIFS('Official Medal Table'!$I:$I,'Each Gender Events'!$A81,'Official Medal Table'!$C:$C,'Each Gender Events'!AU$1,'Official Medal Table'!$E:$E,"Mixed")*'Medal values'!$B$3/2</f>
        <v>0</v>
      </c>
      <c r="AV81">
        <f>COUNTIFS('Official Medal Table'!$F:$F,'Each Gender Events'!$A81,'Official Medal Table'!$C:$C,'Each Gender Events'!AV$1,'Official Medal Table'!$E:$E,'Each Gender Events'!AV$2)*'Medal values'!$B$1
+ COUNTIFS('Official Medal Table'!$G:$G,'Each Gender Events'!$A81,'Official Medal Table'!$C:$C,'Each Gender Events'!AV$1,'Official Medal Table'!$E:$E,'Each Gender Events'!AV$2)*'Medal values'!$B$2
+ COUNTIFS('Official Medal Table'!$H:$H,'Each Gender Events'!$A81,'Official Medal Table'!$C:$C,'Each Gender Events'!AV$1,'Official Medal Table'!$E:$E,'Each Gender Events'!AV$2)*'Medal values'!$B$3
+ COUNTIFS('Official Medal Table'!$I:$I,'Each Gender Events'!$A81,'Official Medal Table'!$C:$C,'Each Gender Events'!AV$1,'Official Medal Table'!$E:$E,'Each Gender Events'!AV$2)*'Medal values'!$B$3
+ COUNTIFS('Official Medal Table'!$F:$F,'Each Gender Events'!$A81,'Official Medal Table'!$C:$C,'Each Gender Events'!AV$1,'Official Medal Table'!$E:$E,"Mixed")*'Medal values'!$B$1/2
+ COUNTIFS('Official Medal Table'!$G:$G,'Each Gender Events'!$A81,'Official Medal Table'!$C:$C,'Each Gender Events'!AV$1,'Official Medal Table'!$E:$E,"Mixed")*'Medal values'!$B$2/2
+ COUNTIFS('Official Medal Table'!$H:$H,'Each Gender Events'!$A81,'Official Medal Table'!$C:$C,'Each Gender Events'!AV$1,'Official Medal Table'!$E:$E,"Mixed")*'Medal values'!$B$3/2
+ COUNTIFS('Official Medal Table'!$I:$I,'Each Gender Events'!$A81,'Official Medal Table'!$C:$C,'Each Gender Events'!AV$1,'Official Medal Table'!$E:$E,"Mixed")*'Medal values'!$B$3/2</f>
        <v>0</v>
      </c>
      <c r="AW81">
        <f>COUNTIFS('Official Medal Table'!$F:$F,'Each Gender Events'!$A81,'Official Medal Table'!$C:$C,'Each Gender Events'!AW$1,'Official Medal Table'!$E:$E,'Each Gender Events'!AW$2)*'Medal values'!$B$1
+ COUNTIFS('Official Medal Table'!$G:$G,'Each Gender Events'!$A81,'Official Medal Table'!$C:$C,'Each Gender Events'!AW$1,'Official Medal Table'!$E:$E,'Each Gender Events'!AW$2)*'Medal values'!$B$2
+ COUNTIFS('Official Medal Table'!$H:$H,'Each Gender Events'!$A81,'Official Medal Table'!$C:$C,'Each Gender Events'!AW$1,'Official Medal Table'!$E:$E,'Each Gender Events'!AW$2)*'Medal values'!$B$3
+ COUNTIFS('Official Medal Table'!$I:$I,'Each Gender Events'!$A81,'Official Medal Table'!$C:$C,'Each Gender Events'!AW$1,'Official Medal Table'!$E:$E,'Each Gender Events'!AW$2)*'Medal values'!$B$3
+ COUNTIFS('Official Medal Table'!$F:$F,'Each Gender Events'!$A81,'Official Medal Table'!$C:$C,'Each Gender Events'!AW$1,'Official Medal Table'!$E:$E,"Mixed")*'Medal values'!$B$1/2
+ COUNTIFS('Official Medal Table'!$G:$G,'Each Gender Events'!$A81,'Official Medal Table'!$C:$C,'Each Gender Events'!AW$1,'Official Medal Table'!$E:$E,"Mixed")*'Medal values'!$B$2/2
+ COUNTIFS('Official Medal Table'!$H:$H,'Each Gender Events'!$A81,'Official Medal Table'!$C:$C,'Each Gender Events'!AW$1,'Official Medal Table'!$E:$E,"Mixed")*'Medal values'!$B$3/2
+ COUNTIFS('Official Medal Table'!$I:$I,'Each Gender Events'!$A81,'Official Medal Table'!$C:$C,'Each Gender Events'!AW$1,'Official Medal Table'!$E:$E,"Mixed")*'Medal values'!$B$3/2</f>
        <v>0</v>
      </c>
      <c r="AX81">
        <f>COUNTIFS('Official Medal Table'!$F:$F,'Each Gender Events'!$A81,'Official Medal Table'!$C:$C,'Each Gender Events'!AX$1,'Official Medal Table'!$E:$E,'Each Gender Events'!AX$2)*'Medal values'!$B$1
+ COUNTIFS('Official Medal Table'!$G:$G,'Each Gender Events'!$A81,'Official Medal Table'!$C:$C,'Each Gender Events'!AX$1,'Official Medal Table'!$E:$E,'Each Gender Events'!AX$2)*'Medal values'!$B$2
+ COUNTIFS('Official Medal Table'!$H:$H,'Each Gender Events'!$A81,'Official Medal Table'!$C:$C,'Each Gender Events'!AX$1,'Official Medal Table'!$E:$E,'Each Gender Events'!AX$2)*'Medal values'!$B$3
+ COUNTIFS('Official Medal Table'!$I:$I,'Each Gender Events'!$A81,'Official Medal Table'!$C:$C,'Each Gender Events'!AX$1,'Official Medal Table'!$E:$E,'Each Gender Events'!AX$2)*'Medal values'!$B$3
+ COUNTIFS('Official Medal Table'!$F:$F,'Each Gender Events'!$A81,'Official Medal Table'!$C:$C,'Each Gender Events'!AX$1,'Official Medal Table'!$E:$E,"Mixed")*'Medal values'!$B$1/2
+ COUNTIFS('Official Medal Table'!$G:$G,'Each Gender Events'!$A81,'Official Medal Table'!$C:$C,'Each Gender Events'!AX$1,'Official Medal Table'!$E:$E,"Mixed")*'Medal values'!$B$2/2
+ COUNTIFS('Official Medal Table'!$H:$H,'Each Gender Events'!$A81,'Official Medal Table'!$C:$C,'Each Gender Events'!AX$1,'Official Medal Table'!$E:$E,"Mixed")*'Medal values'!$B$3/2
+ COUNTIFS('Official Medal Table'!$I:$I,'Each Gender Events'!$A81,'Official Medal Table'!$C:$C,'Each Gender Events'!AX$1,'Official Medal Table'!$E:$E,"Mixed")*'Medal values'!$B$3/2</f>
        <v>0</v>
      </c>
      <c r="AY81">
        <f>COUNTIFS('Official Medal Table'!$F:$F,'Each Gender Events'!$A81,'Official Medal Table'!$C:$C,'Each Gender Events'!AY$1,'Official Medal Table'!$E:$E,'Each Gender Events'!AY$2)*'Medal values'!$B$1
+ COUNTIFS('Official Medal Table'!$G:$G,'Each Gender Events'!$A81,'Official Medal Table'!$C:$C,'Each Gender Events'!AY$1,'Official Medal Table'!$E:$E,'Each Gender Events'!AY$2)*'Medal values'!$B$2
+ COUNTIFS('Official Medal Table'!$H:$H,'Each Gender Events'!$A81,'Official Medal Table'!$C:$C,'Each Gender Events'!AY$1,'Official Medal Table'!$E:$E,'Each Gender Events'!AY$2)*'Medal values'!$B$3
+ COUNTIFS('Official Medal Table'!$I:$I,'Each Gender Events'!$A81,'Official Medal Table'!$C:$C,'Each Gender Events'!AY$1,'Official Medal Table'!$E:$E,'Each Gender Events'!AY$2)*'Medal values'!$B$3
+ COUNTIFS('Official Medal Table'!$F:$F,'Each Gender Events'!$A81,'Official Medal Table'!$C:$C,'Each Gender Events'!AY$1,'Official Medal Table'!$E:$E,"Mixed")*'Medal values'!$B$1/2
+ COUNTIFS('Official Medal Table'!$G:$G,'Each Gender Events'!$A81,'Official Medal Table'!$C:$C,'Each Gender Events'!AY$1,'Official Medal Table'!$E:$E,"Mixed")*'Medal values'!$B$2/2
+ COUNTIFS('Official Medal Table'!$H:$H,'Each Gender Events'!$A81,'Official Medal Table'!$C:$C,'Each Gender Events'!AY$1,'Official Medal Table'!$E:$E,"Mixed")*'Medal values'!$B$3/2
+ COUNTIFS('Official Medal Table'!$I:$I,'Each Gender Events'!$A81,'Official Medal Table'!$C:$C,'Each Gender Events'!AY$1,'Official Medal Table'!$E:$E,"Mixed")*'Medal values'!$B$3/2</f>
        <v>0</v>
      </c>
      <c r="AZ81">
        <f>COUNTIFS('Official Medal Table'!$F:$F,'Each Gender Events'!$A81,'Official Medal Table'!$C:$C,'Each Gender Events'!AZ$1,'Official Medal Table'!$E:$E,'Each Gender Events'!AZ$2)*'Medal values'!$B$1
+ COUNTIFS('Official Medal Table'!$G:$G,'Each Gender Events'!$A81,'Official Medal Table'!$C:$C,'Each Gender Events'!AZ$1,'Official Medal Table'!$E:$E,'Each Gender Events'!AZ$2)*'Medal values'!$B$2
+ COUNTIFS('Official Medal Table'!$H:$H,'Each Gender Events'!$A81,'Official Medal Table'!$C:$C,'Each Gender Events'!AZ$1,'Official Medal Table'!$E:$E,'Each Gender Events'!AZ$2)*'Medal values'!$B$3
+ COUNTIFS('Official Medal Table'!$I:$I,'Each Gender Events'!$A81,'Official Medal Table'!$C:$C,'Each Gender Events'!AZ$1,'Official Medal Table'!$E:$E,'Each Gender Events'!AZ$2)*'Medal values'!$B$3
+ COUNTIFS('Official Medal Table'!$F:$F,'Each Gender Events'!$A81,'Official Medal Table'!$C:$C,'Each Gender Events'!AZ$1,'Official Medal Table'!$E:$E,"Mixed")*'Medal values'!$B$1/2
+ COUNTIFS('Official Medal Table'!$G:$G,'Each Gender Events'!$A81,'Official Medal Table'!$C:$C,'Each Gender Events'!AZ$1,'Official Medal Table'!$E:$E,"Mixed")*'Medal values'!$B$2/2
+ COUNTIFS('Official Medal Table'!$H:$H,'Each Gender Events'!$A81,'Official Medal Table'!$C:$C,'Each Gender Events'!AZ$1,'Official Medal Table'!$E:$E,"Mixed")*'Medal values'!$B$3/2
+ COUNTIFS('Official Medal Table'!$I:$I,'Each Gender Events'!$A81,'Official Medal Table'!$C:$C,'Each Gender Events'!AZ$1,'Official Medal Table'!$E:$E,"Mixed")*'Medal values'!$B$3/2</f>
        <v>0</v>
      </c>
      <c r="BA81">
        <f>COUNTIFS('Official Medal Table'!$F:$F,'Each Gender Events'!$A81,'Official Medal Table'!$C:$C,'Each Gender Events'!BA$1,'Official Medal Table'!$E:$E,'Each Gender Events'!BA$2)*'Medal values'!$B$1
+ COUNTIFS('Official Medal Table'!$G:$G,'Each Gender Events'!$A81,'Official Medal Table'!$C:$C,'Each Gender Events'!BA$1,'Official Medal Table'!$E:$E,'Each Gender Events'!BA$2)*'Medal values'!$B$2
+ COUNTIFS('Official Medal Table'!$H:$H,'Each Gender Events'!$A81,'Official Medal Table'!$C:$C,'Each Gender Events'!BA$1,'Official Medal Table'!$E:$E,'Each Gender Events'!BA$2)*'Medal values'!$B$3
+ COUNTIFS('Official Medal Table'!$I:$I,'Each Gender Events'!$A81,'Official Medal Table'!$C:$C,'Each Gender Events'!BA$1,'Official Medal Table'!$E:$E,'Each Gender Events'!BA$2)*'Medal values'!$B$3
+ COUNTIFS('Official Medal Table'!$F:$F,'Each Gender Events'!$A81,'Official Medal Table'!$C:$C,'Each Gender Events'!BA$1,'Official Medal Table'!$E:$E,"Mixed")*'Medal values'!$B$1/2
+ COUNTIFS('Official Medal Table'!$G:$G,'Each Gender Events'!$A81,'Official Medal Table'!$C:$C,'Each Gender Events'!BA$1,'Official Medal Table'!$E:$E,"Mixed")*'Medal values'!$B$2/2
+ COUNTIFS('Official Medal Table'!$H:$H,'Each Gender Events'!$A81,'Official Medal Table'!$C:$C,'Each Gender Events'!BA$1,'Official Medal Table'!$E:$E,"Mixed")*'Medal values'!$B$3/2
+ COUNTIFS('Official Medal Table'!$I:$I,'Each Gender Events'!$A81,'Official Medal Table'!$C:$C,'Each Gender Events'!BA$1,'Official Medal Table'!$E:$E,"Mixed")*'Medal values'!$B$3/2</f>
        <v>0</v>
      </c>
      <c r="BB81">
        <f>COUNTIFS('Official Medal Table'!$F:$F,'Each Gender Events'!$A81,'Official Medal Table'!$C:$C,'Each Gender Events'!BB$1,'Official Medal Table'!$E:$E,'Each Gender Events'!BB$2)*'Medal values'!$B$1
+ COUNTIFS('Official Medal Table'!$G:$G,'Each Gender Events'!$A81,'Official Medal Table'!$C:$C,'Each Gender Events'!BB$1,'Official Medal Table'!$E:$E,'Each Gender Events'!BB$2)*'Medal values'!$B$2
+ COUNTIFS('Official Medal Table'!$H:$H,'Each Gender Events'!$A81,'Official Medal Table'!$C:$C,'Each Gender Events'!BB$1,'Official Medal Table'!$E:$E,'Each Gender Events'!BB$2)*'Medal values'!$B$3
+ COUNTIFS('Official Medal Table'!$I:$I,'Each Gender Events'!$A81,'Official Medal Table'!$C:$C,'Each Gender Events'!BB$1,'Official Medal Table'!$E:$E,'Each Gender Events'!BB$2)*'Medal values'!$B$3
+ COUNTIFS('Official Medal Table'!$F:$F,'Each Gender Events'!$A81,'Official Medal Table'!$C:$C,'Each Gender Events'!BB$1,'Official Medal Table'!$E:$E,"Mixed")*'Medal values'!$B$1/2
+ COUNTIFS('Official Medal Table'!$G:$G,'Each Gender Events'!$A81,'Official Medal Table'!$C:$C,'Each Gender Events'!BB$1,'Official Medal Table'!$E:$E,"Mixed")*'Medal values'!$B$2/2
+ COUNTIFS('Official Medal Table'!$H:$H,'Each Gender Events'!$A81,'Official Medal Table'!$C:$C,'Each Gender Events'!BB$1,'Official Medal Table'!$E:$E,"Mixed")*'Medal values'!$B$3/2
+ COUNTIFS('Official Medal Table'!$I:$I,'Each Gender Events'!$A81,'Official Medal Table'!$C:$C,'Each Gender Events'!BB$1,'Official Medal Table'!$E:$E,"Mixed")*'Medal values'!$B$3/2</f>
        <v>0</v>
      </c>
      <c r="BC81">
        <f>COUNTIFS('Official Medal Table'!$F:$F,'Each Gender Events'!$A81,'Official Medal Table'!$C:$C,'Each Gender Events'!BC$1,'Official Medal Table'!$E:$E,'Each Gender Events'!BC$2)*'Medal values'!$B$1
+ COUNTIFS('Official Medal Table'!$G:$G,'Each Gender Events'!$A81,'Official Medal Table'!$C:$C,'Each Gender Events'!BC$1,'Official Medal Table'!$E:$E,'Each Gender Events'!BC$2)*'Medal values'!$B$2
+ COUNTIFS('Official Medal Table'!$H:$H,'Each Gender Events'!$A81,'Official Medal Table'!$C:$C,'Each Gender Events'!BC$1,'Official Medal Table'!$E:$E,'Each Gender Events'!BC$2)*'Medal values'!$B$3
+ COUNTIFS('Official Medal Table'!$I:$I,'Each Gender Events'!$A81,'Official Medal Table'!$C:$C,'Each Gender Events'!BC$1,'Official Medal Table'!$E:$E,'Each Gender Events'!BC$2)*'Medal values'!$B$3
+ COUNTIFS('Official Medal Table'!$F:$F,'Each Gender Events'!$A81,'Official Medal Table'!$C:$C,'Each Gender Events'!BC$1,'Official Medal Table'!$E:$E,"Mixed")*'Medal values'!$B$1/2
+ COUNTIFS('Official Medal Table'!$G:$G,'Each Gender Events'!$A81,'Official Medal Table'!$C:$C,'Each Gender Events'!BC$1,'Official Medal Table'!$E:$E,"Mixed")*'Medal values'!$B$2/2
+ COUNTIFS('Official Medal Table'!$H:$H,'Each Gender Events'!$A81,'Official Medal Table'!$C:$C,'Each Gender Events'!BC$1,'Official Medal Table'!$E:$E,"Mixed")*'Medal values'!$B$3/2
+ COUNTIFS('Official Medal Table'!$I:$I,'Each Gender Events'!$A81,'Official Medal Table'!$C:$C,'Each Gender Events'!BC$1,'Official Medal Table'!$E:$E,"Mixed")*'Medal values'!$B$3/2</f>
        <v>0</v>
      </c>
      <c r="BD81">
        <f>COUNTIFS('Official Medal Table'!$F:$F,'Each Gender Events'!$A81,'Official Medal Table'!$C:$C,'Each Gender Events'!BD$1,'Official Medal Table'!$E:$E,'Each Gender Events'!BD$2)*'Medal values'!$B$1
+ COUNTIFS('Official Medal Table'!$G:$G,'Each Gender Events'!$A81,'Official Medal Table'!$C:$C,'Each Gender Events'!BD$1,'Official Medal Table'!$E:$E,'Each Gender Events'!BD$2)*'Medal values'!$B$2
+ COUNTIFS('Official Medal Table'!$H:$H,'Each Gender Events'!$A81,'Official Medal Table'!$C:$C,'Each Gender Events'!BD$1,'Official Medal Table'!$E:$E,'Each Gender Events'!BD$2)*'Medal values'!$B$3
+ COUNTIFS('Official Medal Table'!$I:$I,'Each Gender Events'!$A81,'Official Medal Table'!$C:$C,'Each Gender Events'!BD$1,'Official Medal Table'!$E:$E,'Each Gender Events'!BD$2)*'Medal values'!$B$3
+ COUNTIFS('Official Medal Table'!$F:$F,'Each Gender Events'!$A81,'Official Medal Table'!$C:$C,'Each Gender Events'!BD$1,'Official Medal Table'!$E:$E,"Mixed")*'Medal values'!$B$1/2
+ COUNTIFS('Official Medal Table'!$G:$G,'Each Gender Events'!$A81,'Official Medal Table'!$C:$C,'Each Gender Events'!BD$1,'Official Medal Table'!$E:$E,"Mixed")*'Medal values'!$B$2/2
+ COUNTIFS('Official Medal Table'!$H:$H,'Each Gender Events'!$A81,'Official Medal Table'!$C:$C,'Each Gender Events'!BD$1,'Official Medal Table'!$E:$E,"Mixed")*'Medal values'!$B$3/2
+ COUNTIFS('Official Medal Table'!$I:$I,'Each Gender Events'!$A81,'Official Medal Table'!$C:$C,'Each Gender Events'!BD$1,'Official Medal Table'!$E:$E,"Mixed")*'Medal values'!$B$3/2</f>
        <v>0</v>
      </c>
      <c r="BE81">
        <f>COUNTIFS('Official Medal Table'!$F:$F,'Each Gender Events'!$A81,'Official Medal Table'!$C:$C,'Each Gender Events'!BE$1,'Official Medal Table'!$E:$E,'Each Gender Events'!BE$2)*'Medal values'!$B$1
+ COUNTIFS('Official Medal Table'!$G:$G,'Each Gender Events'!$A81,'Official Medal Table'!$C:$C,'Each Gender Events'!BE$1,'Official Medal Table'!$E:$E,'Each Gender Events'!BE$2)*'Medal values'!$B$2
+ COUNTIFS('Official Medal Table'!$H:$H,'Each Gender Events'!$A81,'Official Medal Table'!$C:$C,'Each Gender Events'!BE$1,'Official Medal Table'!$E:$E,'Each Gender Events'!BE$2)*'Medal values'!$B$3
+ COUNTIFS('Official Medal Table'!$I:$I,'Each Gender Events'!$A81,'Official Medal Table'!$C:$C,'Each Gender Events'!BE$1,'Official Medal Table'!$E:$E,'Each Gender Events'!BE$2)*'Medal values'!$B$3
+ COUNTIFS('Official Medal Table'!$F:$F,'Each Gender Events'!$A81,'Official Medal Table'!$C:$C,'Each Gender Events'!BE$1,'Official Medal Table'!$E:$E,"Mixed")*'Medal values'!$B$1/2
+ COUNTIFS('Official Medal Table'!$G:$G,'Each Gender Events'!$A81,'Official Medal Table'!$C:$C,'Each Gender Events'!BE$1,'Official Medal Table'!$E:$E,"Mixed")*'Medal values'!$B$2/2
+ COUNTIFS('Official Medal Table'!$H:$H,'Each Gender Events'!$A81,'Official Medal Table'!$C:$C,'Each Gender Events'!BE$1,'Official Medal Table'!$E:$E,"Mixed")*'Medal values'!$B$3/2
+ COUNTIFS('Official Medal Table'!$I:$I,'Each Gender Events'!$A81,'Official Medal Table'!$C:$C,'Each Gender Events'!BE$1,'Official Medal Table'!$E:$E,"Mixed")*'Medal values'!$B$3/2</f>
        <v>0</v>
      </c>
      <c r="BF81">
        <f>COUNTIFS('Official Medal Table'!$F:$F,'Each Gender Events'!$A81,'Official Medal Table'!$C:$C,'Each Gender Events'!BF$1,'Official Medal Table'!$E:$E,'Each Gender Events'!BF$2)*'Medal values'!$B$1
+ COUNTIFS('Official Medal Table'!$G:$G,'Each Gender Events'!$A81,'Official Medal Table'!$C:$C,'Each Gender Events'!BF$1,'Official Medal Table'!$E:$E,'Each Gender Events'!BF$2)*'Medal values'!$B$2
+ COUNTIFS('Official Medal Table'!$H:$H,'Each Gender Events'!$A81,'Official Medal Table'!$C:$C,'Each Gender Events'!BF$1,'Official Medal Table'!$E:$E,'Each Gender Events'!BF$2)*'Medal values'!$B$3
+ COUNTIFS('Official Medal Table'!$I:$I,'Each Gender Events'!$A81,'Official Medal Table'!$C:$C,'Each Gender Events'!BF$1,'Official Medal Table'!$E:$E,'Each Gender Events'!BF$2)*'Medal values'!$B$3
+ COUNTIFS('Official Medal Table'!$F:$F,'Each Gender Events'!$A81,'Official Medal Table'!$C:$C,'Each Gender Events'!BF$1,'Official Medal Table'!$E:$E,"Mixed")*'Medal values'!$B$1/2
+ COUNTIFS('Official Medal Table'!$G:$G,'Each Gender Events'!$A81,'Official Medal Table'!$C:$C,'Each Gender Events'!BF$1,'Official Medal Table'!$E:$E,"Mixed")*'Medal values'!$B$2/2
+ COUNTIFS('Official Medal Table'!$H:$H,'Each Gender Events'!$A81,'Official Medal Table'!$C:$C,'Each Gender Events'!BF$1,'Official Medal Table'!$E:$E,"Mixed")*'Medal values'!$B$3/2
+ COUNTIFS('Official Medal Table'!$I:$I,'Each Gender Events'!$A81,'Official Medal Table'!$C:$C,'Each Gender Events'!BF$1,'Official Medal Table'!$E:$E,"Mixed")*'Medal values'!$B$3/2</f>
        <v>0</v>
      </c>
      <c r="BG81">
        <f>COUNTIFS('Official Medal Table'!$F:$F,'Each Gender Events'!$A81,'Official Medal Table'!$C:$C,'Each Gender Events'!BG$1,'Official Medal Table'!$E:$E,'Each Gender Events'!BG$2)*'Medal values'!$B$1
+ COUNTIFS('Official Medal Table'!$G:$G,'Each Gender Events'!$A81,'Official Medal Table'!$C:$C,'Each Gender Events'!BG$1,'Official Medal Table'!$E:$E,'Each Gender Events'!BG$2)*'Medal values'!$B$2
+ COUNTIFS('Official Medal Table'!$H:$H,'Each Gender Events'!$A81,'Official Medal Table'!$C:$C,'Each Gender Events'!BG$1,'Official Medal Table'!$E:$E,'Each Gender Events'!BG$2)*'Medal values'!$B$3
+ COUNTIFS('Official Medal Table'!$I:$I,'Each Gender Events'!$A81,'Official Medal Table'!$C:$C,'Each Gender Events'!BG$1,'Official Medal Table'!$E:$E,'Each Gender Events'!BG$2)*'Medal values'!$B$3
+ COUNTIFS('Official Medal Table'!$F:$F,'Each Gender Events'!$A81,'Official Medal Table'!$C:$C,'Each Gender Events'!BG$1,'Official Medal Table'!$E:$E,"Mixed")*'Medal values'!$B$1/2
+ COUNTIFS('Official Medal Table'!$G:$G,'Each Gender Events'!$A81,'Official Medal Table'!$C:$C,'Each Gender Events'!BG$1,'Official Medal Table'!$E:$E,"Mixed")*'Medal values'!$B$2/2
+ COUNTIFS('Official Medal Table'!$H:$H,'Each Gender Events'!$A81,'Official Medal Table'!$C:$C,'Each Gender Events'!BG$1,'Official Medal Table'!$E:$E,"Mixed")*'Medal values'!$B$3/2
+ COUNTIFS('Official Medal Table'!$I:$I,'Each Gender Events'!$A81,'Official Medal Table'!$C:$C,'Each Gender Events'!BG$1,'Official Medal Table'!$E:$E,"Mixed")*'Medal values'!$B$3/2</f>
        <v>0</v>
      </c>
      <c r="BH81">
        <f>COUNTIFS('Official Medal Table'!$F:$F,'Each Gender Events'!$A81,'Official Medal Table'!$C:$C,'Each Gender Events'!BH$1,'Official Medal Table'!$E:$E,'Each Gender Events'!BH$2)*'Medal values'!$B$1
+ COUNTIFS('Official Medal Table'!$G:$G,'Each Gender Events'!$A81,'Official Medal Table'!$C:$C,'Each Gender Events'!BH$1,'Official Medal Table'!$E:$E,'Each Gender Events'!BH$2)*'Medal values'!$B$2
+ COUNTIFS('Official Medal Table'!$H:$H,'Each Gender Events'!$A81,'Official Medal Table'!$C:$C,'Each Gender Events'!BH$1,'Official Medal Table'!$E:$E,'Each Gender Events'!BH$2)*'Medal values'!$B$3
+ COUNTIFS('Official Medal Table'!$I:$I,'Each Gender Events'!$A81,'Official Medal Table'!$C:$C,'Each Gender Events'!BH$1,'Official Medal Table'!$E:$E,'Each Gender Events'!BH$2)*'Medal values'!$B$3
+ COUNTIFS('Official Medal Table'!$F:$F,'Each Gender Events'!$A81,'Official Medal Table'!$C:$C,'Each Gender Events'!BH$1,'Official Medal Table'!$E:$E,"Mixed")*'Medal values'!$B$1/2
+ COUNTIFS('Official Medal Table'!$G:$G,'Each Gender Events'!$A81,'Official Medal Table'!$C:$C,'Each Gender Events'!BH$1,'Official Medal Table'!$E:$E,"Mixed")*'Medal values'!$B$2/2
+ COUNTIFS('Official Medal Table'!$H:$H,'Each Gender Events'!$A81,'Official Medal Table'!$C:$C,'Each Gender Events'!BH$1,'Official Medal Table'!$E:$E,"Mixed")*'Medal values'!$B$3/2
+ COUNTIFS('Official Medal Table'!$I:$I,'Each Gender Events'!$A81,'Official Medal Table'!$C:$C,'Each Gender Events'!BH$1,'Official Medal Table'!$E:$E,"Mixed")*'Medal values'!$B$3/2</f>
        <v>0</v>
      </c>
      <c r="BI81">
        <f>COUNTIFS('Official Medal Table'!$F:$F,'Each Gender Events'!$A81,'Official Medal Table'!$C:$C,'Each Gender Events'!BI$1,'Official Medal Table'!$E:$E,'Each Gender Events'!BI$2)*'Medal values'!$B$1
+ COUNTIFS('Official Medal Table'!$G:$G,'Each Gender Events'!$A81,'Official Medal Table'!$C:$C,'Each Gender Events'!BI$1,'Official Medal Table'!$E:$E,'Each Gender Events'!BI$2)*'Medal values'!$B$2
+ COUNTIFS('Official Medal Table'!$H:$H,'Each Gender Events'!$A81,'Official Medal Table'!$C:$C,'Each Gender Events'!BI$1,'Official Medal Table'!$E:$E,'Each Gender Events'!BI$2)*'Medal values'!$B$3
+ COUNTIFS('Official Medal Table'!$I:$I,'Each Gender Events'!$A81,'Official Medal Table'!$C:$C,'Each Gender Events'!BI$1,'Official Medal Table'!$E:$E,'Each Gender Events'!BI$2)*'Medal values'!$B$3
+ COUNTIFS('Official Medal Table'!$F:$F,'Each Gender Events'!$A81,'Official Medal Table'!$C:$C,'Each Gender Events'!BI$1,'Official Medal Table'!$E:$E,"Mixed")*'Medal values'!$B$1/2
+ COUNTIFS('Official Medal Table'!$G:$G,'Each Gender Events'!$A81,'Official Medal Table'!$C:$C,'Each Gender Events'!BI$1,'Official Medal Table'!$E:$E,"Mixed")*'Medal values'!$B$2/2
+ COUNTIFS('Official Medal Table'!$H:$H,'Each Gender Events'!$A81,'Official Medal Table'!$C:$C,'Each Gender Events'!BI$1,'Official Medal Table'!$E:$E,"Mixed")*'Medal values'!$B$3/2
+ COUNTIFS('Official Medal Table'!$I:$I,'Each Gender Events'!$A81,'Official Medal Table'!$C:$C,'Each Gender Events'!BI$1,'Official Medal Table'!$E:$E,"Mixed")*'Medal values'!$B$3/2</f>
        <v>0</v>
      </c>
      <c r="BJ81">
        <f>COUNTIFS('Official Medal Table'!$F:$F,'Each Gender Events'!$A81,'Official Medal Table'!$C:$C,'Each Gender Events'!BJ$1,'Official Medal Table'!$E:$E,'Each Gender Events'!BJ$2)*'Medal values'!$B$1
+ COUNTIFS('Official Medal Table'!$G:$G,'Each Gender Events'!$A81,'Official Medal Table'!$C:$C,'Each Gender Events'!BJ$1,'Official Medal Table'!$E:$E,'Each Gender Events'!BJ$2)*'Medal values'!$B$2
+ COUNTIFS('Official Medal Table'!$H:$H,'Each Gender Events'!$A81,'Official Medal Table'!$C:$C,'Each Gender Events'!BJ$1,'Official Medal Table'!$E:$E,'Each Gender Events'!BJ$2)*'Medal values'!$B$3
+ COUNTIFS('Official Medal Table'!$I:$I,'Each Gender Events'!$A81,'Official Medal Table'!$C:$C,'Each Gender Events'!BJ$1,'Official Medal Table'!$E:$E,'Each Gender Events'!BJ$2)*'Medal values'!$B$3
+ COUNTIFS('Official Medal Table'!$F:$F,'Each Gender Events'!$A81,'Official Medal Table'!$C:$C,'Each Gender Events'!BJ$1,'Official Medal Table'!$E:$E,"Mixed")*'Medal values'!$B$1/2
+ COUNTIFS('Official Medal Table'!$G:$G,'Each Gender Events'!$A81,'Official Medal Table'!$C:$C,'Each Gender Events'!BJ$1,'Official Medal Table'!$E:$E,"Mixed")*'Medal values'!$B$2/2
+ COUNTIFS('Official Medal Table'!$H:$H,'Each Gender Events'!$A81,'Official Medal Table'!$C:$C,'Each Gender Events'!BJ$1,'Official Medal Table'!$E:$E,"Mixed")*'Medal values'!$B$3/2
+ COUNTIFS('Official Medal Table'!$I:$I,'Each Gender Events'!$A81,'Official Medal Table'!$C:$C,'Each Gender Events'!BJ$1,'Official Medal Table'!$E:$E,"Mixed")*'Medal values'!$B$3/2</f>
        <v>0</v>
      </c>
      <c r="BK81">
        <f>COUNTIFS('Official Medal Table'!$F:$F,'Each Gender Events'!$A81,'Official Medal Table'!$C:$C,'Each Gender Events'!BK$1,'Official Medal Table'!$E:$E,'Each Gender Events'!BK$2)*'Medal values'!$B$1
+ COUNTIFS('Official Medal Table'!$G:$G,'Each Gender Events'!$A81,'Official Medal Table'!$C:$C,'Each Gender Events'!BK$1,'Official Medal Table'!$E:$E,'Each Gender Events'!BK$2)*'Medal values'!$B$2
+ COUNTIFS('Official Medal Table'!$H:$H,'Each Gender Events'!$A81,'Official Medal Table'!$C:$C,'Each Gender Events'!BK$1,'Official Medal Table'!$E:$E,'Each Gender Events'!BK$2)*'Medal values'!$B$3
+ COUNTIFS('Official Medal Table'!$I:$I,'Each Gender Events'!$A81,'Official Medal Table'!$C:$C,'Each Gender Events'!BK$1,'Official Medal Table'!$E:$E,'Each Gender Events'!BK$2)*'Medal values'!$B$3
+ COUNTIFS('Official Medal Table'!$F:$F,'Each Gender Events'!$A81,'Official Medal Table'!$C:$C,'Each Gender Events'!BK$1,'Official Medal Table'!$E:$E,"Mixed")*'Medal values'!$B$1/2
+ COUNTIFS('Official Medal Table'!$G:$G,'Each Gender Events'!$A81,'Official Medal Table'!$C:$C,'Each Gender Events'!BK$1,'Official Medal Table'!$E:$E,"Mixed")*'Medal values'!$B$2/2
+ COUNTIFS('Official Medal Table'!$H:$H,'Each Gender Events'!$A81,'Official Medal Table'!$C:$C,'Each Gender Events'!BK$1,'Official Medal Table'!$E:$E,"Mixed")*'Medal values'!$B$3/2
+ COUNTIFS('Official Medal Table'!$I:$I,'Each Gender Events'!$A81,'Official Medal Table'!$C:$C,'Each Gender Events'!BK$1,'Official Medal Table'!$E:$E,"Mixed")*'Medal values'!$B$3/2</f>
        <v>0</v>
      </c>
      <c r="BL81">
        <f>COUNTIFS('Official Medal Table'!$F:$F,'Each Gender Events'!$A81,'Official Medal Table'!$C:$C,'Each Gender Events'!BL$1,'Official Medal Table'!$E:$E,'Each Gender Events'!BL$2)*'Medal values'!$B$1
+ COUNTIFS('Official Medal Table'!$G:$G,'Each Gender Events'!$A81,'Official Medal Table'!$C:$C,'Each Gender Events'!BL$1,'Official Medal Table'!$E:$E,'Each Gender Events'!BL$2)*'Medal values'!$B$2
+ COUNTIFS('Official Medal Table'!$H:$H,'Each Gender Events'!$A81,'Official Medal Table'!$C:$C,'Each Gender Events'!BL$1,'Official Medal Table'!$E:$E,'Each Gender Events'!BL$2)*'Medal values'!$B$3
+ COUNTIFS('Official Medal Table'!$I:$I,'Each Gender Events'!$A81,'Official Medal Table'!$C:$C,'Each Gender Events'!BL$1,'Official Medal Table'!$E:$E,'Each Gender Events'!BL$2)*'Medal values'!$B$3
+ COUNTIFS('Official Medal Table'!$F:$F,'Each Gender Events'!$A81,'Official Medal Table'!$C:$C,'Each Gender Events'!BL$1,'Official Medal Table'!$E:$E,"Mixed")*'Medal values'!$B$1/2
+ COUNTIFS('Official Medal Table'!$G:$G,'Each Gender Events'!$A81,'Official Medal Table'!$C:$C,'Each Gender Events'!BL$1,'Official Medal Table'!$E:$E,"Mixed")*'Medal values'!$B$2/2
+ COUNTIFS('Official Medal Table'!$H:$H,'Each Gender Events'!$A81,'Official Medal Table'!$C:$C,'Each Gender Events'!BL$1,'Official Medal Table'!$E:$E,"Mixed")*'Medal values'!$B$3/2
+ COUNTIFS('Official Medal Table'!$I:$I,'Each Gender Events'!$A81,'Official Medal Table'!$C:$C,'Each Gender Events'!BL$1,'Official Medal Table'!$E:$E,"Mixed")*'Medal values'!$B$3/2</f>
        <v>0</v>
      </c>
      <c r="BM81">
        <f>COUNTIFS('Official Medal Table'!$F:$F,'Each Gender Events'!$A81,'Official Medal Table'!$C:$C,'Each Gender Events'!BM$1,'Official Medal Table'!$E:$E,'Each Gender Events'!BM$2)*'Medal values'!$B$1
+ COUNTIFS('Official Medal Table'!$G:$G,'Each Gender Events'!$A81,'Official Medal Table'!$C:$C,'Each Gender Events'!BM$1,'Official Medal Table'!$E:$E,'Each Gender Events'!BM$2)*'Medal values'!$B$2
+ COUNTIFS('Official Medal Table'!$H:$H,'Each Gender Events'!$A81,'Official Medal Table'!$C:$C,'Each Gender Events'!BM$1,'Official Medal Table'!$E:$E,'Each Gender Events'!BM$2)*'Medal values'!$B$3
+ COUNTIFS('Official Medal Table'!$I:$I,'Each Gender Events'!$A81,'Official Medal Table'!$C:$C,'Each Gender Events'!BM$1,'Official Medal Table'!$E:$E,'Each Gender Events'!BM$2)*'Medal values'!$B$3
+ COUNTIFS('Official Medal Table'!$F:$F,'Each Gender Events'!$A81,'Official Medal Table'!$C:$C,'Each Gender Events'!BM$1,'Official Medal Table'!$E:$E,"Mixed")*'Medal values'!$B$1/2
+ COUNTIFS('Official Medal Table'!$G:$G,'Each Gender Events'!$A81,'Official Medal Table'!$C:$C,'Each Gender Events'!BM$1,'Official Medal Table'!$E:$E,"Mixed")*'Medal values'!$B$2/2
+ COUNTIFS('Official Medal Table'!$H:$H,'Each Gender Events'!$A81,'Official Medal Table'!$C:$C,'Each Gender Events'!BM$1,'Official Medal Table'!$E:$E,"Mixed")*'Medal values'!$B$3/2
+ COUNTIFS('Official Medal Table'!$I:$I,'Each Gender Events'!$A81,'Official Medal Table'!$C:$C,'Each Gender Events'!BM$1,'Official Medal Table'!$E:$E,"Mixed")*'Medal values'!$B$3/2</f>
        <v>0</v>
      </c>
      <c r="BN81">
        <f>COUNTIFS('Official Medal Table'!$F:$F,'Each Gender Events'!$A81,'Official Medal Table'!$C:$C,'Each Gender Events'!BN$1,'Official Medal Table'!$E:$E,'Each Gender Events'!BN$2)*'Medal values'!$B$1
+ COUNTIFS('Official Medal Table'!$G:$G,'Each Gender Events'!$A81,'Official Medal Table'!$C:$C,'Each Gender Events'!BN$1,'Official Medal Table'!$E:$E,'Each Gender Events'!BN$2)*'Medal values'!$B$2
+ COUNTIFS('Official Medal Table'!$H:$H,'Each Gender Events'!$A81,'Official Medal Table'!$C:$C,'Each Gender Events'!BN$1,'Official Medal Table'!$E:$E,'Each Gender Events'!BN$2)*'Medal values'!$B$3
+ COUNTIFS('Official Medal Table'!$I:$I,'Each Gender Events'!$A81,'Official Medal Table'!$C:$C,'Each Gender Events'!BN$1,'Official Medal Table'!$E:$E,'Each Gender Events'!BN$2)*'Medal values'!$B$3
+ COUNTIFS('Official Medal Table'!$F:$F,'Each Gender Events'!$A81,'Official Medal Table'!$C:$C,'Each Gender Events'!BN$1,'Official Medal Table'!$E:$E,"Mixed")*'Medal values'!$B$1/2
+ COUNTIFS('Official Medal Table'!$G:$G,'Each Gender Events'!$A81,'Official Medal Table'!$C:$C,'Each Gender Events'!BN$1,'Official Medal Table'!$E:$E,"Mixed")*'Medal values'!$B$2/2
+ COUNTIFS('Official Medal Table'!$H:$H,'Each Gender Events'!$A81,'Official Medal Table'!$C:$C,'Each Gender Events'!BN$1,'Official Medal Table'!$E:$E,"Mixed")*'Medal values'!$B$3/2
+ COUNTIFS('Official Medal Table'!$I:$I,'Each Gender Events'!$A81,'Official Medal Table'!$C:$C,'Each Gender Events'!BN$1,'Official Medal Table'!$E:$E,"Mixed")*'Medal values'!$B$3/2</f>
        <v>0</v>
      </c>
      <c r="BO81">
        <f>COUNTIFS('Official Medal Table'!$F:$F,'Each Gender Events'!$A81,'Official Medal Table'!$C:$C,'Each Gender Events'!BO$1,'Official Medal Table'!$E:$E,'Each Gender Events'!BO$2)*'Medal values'!$B$1
+ COUNTIFS('Official Medal Table'!$G:$G,'Each Gender Events'!$A81,'Official Medal Table'!$C:$C,'Each Gender Events'!BO$1,'Official Medal Table'!$E:$E,'Each Gender Events'!BO$2)*'Medal values'!$B$2
+ COUNTIFS('Official Medal Table'!$H:$H,'Each Gender Events'!$A81,'Official Medal Table'!$C:$C,'Each Gender Events'!BO$1,'Official Medal Table'!$E:$E,'Each Gender Events'!BO$2)*'Medal values'!$B$3
+ COUNTIFS('Official Medal Table'!$I:$I,'Each Gender Events'!$A81,'Official Medal Table'!$C:$C,'Each Gender Events'!BO$1,'Official Medal Table'!$E:$E,'Each Gender Events'!BO$2)*'Medal values'!$B$3
+ COUNTIFS('Official Medal Table'!$F:$F,'Each Gender Events'!$A81,'Official Medal Table'!$C:$C,'Each Gender Events'!BO$1,'Official Medal Table'!$E:$E,"Mixed")*'Medal values'!$B$1/2
+ COUNTIFS('Official Medal Table'!$G:$G,'Each Gender Events'!$A81,'Official Medal Table'!$C:$C,'Each Gender Events'!BO$1,'Official Medal Table'!$E:$E,"Mixed")*'Medal values'!$B$2/2
+ COUNTIFS('Official Medal Table'!$H:$H,'Each Gender Events'!$A81,'Official Medal Table'!$C:$C,'Each Gender Events'!BO$1,'Official Medal Table'!$E:$E,"Mixed")*'Medal values'!$B$3/2
+ COUNTIFS('Official Medal Table'!$I:$I,'Each Gender Events'!$A81,'Official Medal Table'!$C:$C,'Each Gender Events'!BO$1,'Official Medal Table'!$E:$E,"Mixed")*'Medal values'!$B$3/2</f>
        <v>0</v>
      </c>
      <c r="BP81">
        <f>COUNTIFS('Official Medal Table'!$F:$F,'Each Gender Events'!$A81,'Official Medal Table'!$C:$C,'Each Gender Events'!BP$1,'Official Medal Table'!$E:$E,'Each Gender Events'!BP$2)*'Medal values'!$B$1
+ COUNTIFS('Official Medal Table'!$G:$G,'Each Gender Events'!$A81,'Official Medal Table'!$C:$C,'Each Gender Events'!BP$1,'Official Medal Table'!$E:$E,'Each Gender Events'!BP$2)*'Medal values'!$B$2
+ COUNTIFS('Official Medal Table'!$H:$H,'Each Gender Events'!$A81,'Official Medal Table'!$C:$C,'Each Gender Events'!BP$1,'Official Medal Table'!$E:$E,'Each Gender Events'!BP$2)*'Medal values'!$B$3
+ COUNTIFS('Official Medal Table'!$I:$I,'Each Gender Events'!$A81,'Official Medal Table'!$C:$C,'Each Gender Events'!BP$1,'Official Medal Table'!$E:$E,'Each Gender Events'!BP$2)*'Medal values'!$B$3
+ COUNTIFS('Official Medal Table'!$F:$F,'Each Gender Events'!$A81,'Official Medal Table'!$C:$C,'Each Gender Events'!BP$1,'Official Medal Table'!$E:$E,"Mixed")*'Medal values'!$B$1/2
+ COUNTIFS('Official Medal Table'!$G:$G,'Each Gender Events'!$A81,'Official Medal Table'!$C:$C,'Each Gender Events'!BP$1,'Official Medal Table'!$E:$E,"Mixed")*'Medal values'!$B$2/2
+ COUNTIFS('Official Medal Table'!$H:$H,'Each Gender Events'!$A81,'Official Medal Table'!$C:$C,'Each Gender Events'!BP$1,'Official Medal Table'!$E:$E,"Mixed")*'Medal values'!$B$3/2
+ COUNTIFS('Official Medal Table'!$I:$I,'Each Gender Events'!$A81,'Official Medal Table'!$C:$C,'Each Gender Events'!BP$1,'Official Medal Table'!$E:$E,"Mixed")*'Medal values'!$B$3/2</f>
        <v>0</v>
      </c>
      <c r="BQ81">
        <f>COUNTIFS('Official Medal Table'!$F:$F,'Each Gender Events'!$A81,'Official Medal Table'!$C:$C,'Each Gender Events'!BQ$1,'Official Medal Table'!$E:$E,'Each Gender Events'!BQ$2)*'Medal values'!$B$1
+ COUNTIFS('Official Medal Table'!$G:$G,'Each Gender Events'!$A81,'Official Medal Table'!$C:$C,'Each Gender Events'!BQ$1,'Official Medal Table'!$E:$E,'Each Gender Events'!BQ$2)*'Medal values'!$B$2
+ COUNTIFS('Official Medal Table'!$H:$H,'Each Gender Events'!$A81,'Official Medal Table'!$C:$C,'Each Gender Events'!BQ$1,'Official Medal Table'!$E:$E,'Each Gender Events'!BQ$2)*'Medal values'!$B$3
+ COUNTIFS('Official Medal Table'!$I:$I,'Each Gender Events'!$A81,'Official Medal Table'!$C:$C,'Each Gender Events'!BQ$1,'Official Medal Table'!$E:$E,'Each Gender Events'!BQ$2)*'Medal values'!$B$3
+ COUNTIFS('Official Medal Table'!$F:$F,'Each Gender Events'!$A81,'Official Medal Table'!$C:$C,'Each Gender Events'!BQ$1,'Official Medal Table'!$E:$E,"Mixed")*'Medal values'!$B$1/2
+ COUNTIFS('Official Medal Table'!$G:$G,'Each Gender Events'!$A81,'Official Medal Table'!$C:$C,'Each Gender Events'!BQ$1,'Official Medal Table'!$E:$E,"Mixed")*'Medal values'!$B$2/2
+ COUNTIFS('Official Medal Table'!$H:$H,'Each Gender Events'!$A81,'Official Medal Table'!$C:$C,'Each Gender Events'!BQ$1,'Official Medal Table'!$E:$E,"Mixed")*'Medal values'!$B$3/2
+ COUNTIFS('Official Medal Table'!$I:$I,'Each Gender Events'!$A81,'Official Medal Table'!$C:$C,'Each Gender Events'!BQ$1,'Official Medal Table'!$E:$E,"Mixed")*'Medal values'!$B$3/2</f>
        <v>0</v>
      </c>
      <c r="BR81">
        <f>COUNTIFS('Official Medal Table'!$F:$F,'Each Gender Events'!$A81,'Official Medal Table'!$C:$C,'Each Gender Events'!BR$1,'Official Medal Table'!$E:$E,'Each Gender Events'!BR$2)*'Medal values'!$B$1
+ COUNTIFS('Official Medal Table'!$G:$G,'Each Gender Events'!$A81,'Official Medal Table'!$C:$C,'Each Gender Events'!BR$1,'Official Medal Table'!$E:$E,'Each Gender Events'!BR$2)*'Medal values'!$B$2
+ COUNTIFS('Official Medal Table'!$H:$H,'Each Gender Events'!$A81,'Official Medal Table'!$C:$C,'Each Gender Events'!BR$1,'Official Medal Table'!$E:$E,'Each Gender Events'!BR$2)*'Medal values'!$B$3
+ COUNTIFS('Official Medal Table'!$I:$I,'Each Gender Events'!$A81,'Official Medal Table'!$C:$C,'Each Gender Events'!BR$1,'Official Medal Table'!$E:$E,'Each Gender Events'!BR$2)*'Medal values'!$B$3
+ COUNTIFS('Official Medal Table'!$F:$F,'Each Gender Events'!$A81,'Official Medal Table'!$C:$C,'Each Gender Events'!BR$1,'Official Medal Table'!$E:$E,"Mixed")*'Medal values'!$B$1/2
+ COUNTIFS('Official Medal Table'!$G:$G,'Each Gender Events'!$A81,'Official Medal Table'!$C:$C,'Each Gender Events'!BR$1,'Official Medal Table'!$E:$E,"Mixed")*'Medal values'!$B$2/2
+ COUNTIFS('Official Medal Table'!$H:$H,'Each Gender Events'!$A81,'Official Medal Table'!$C:$C,'Each Gender Events'!BR$1,'Official Medal Table'!$E:$E,"Mixed")*'Medal values'!$B$3/2
+ COUNTIFS('Official Medal Table'!$I:$I,'Each Gender Events'!$A81,'Official Medal Table'!$C:$C,'Each Gender Events'!BR$1,'Official Medal Table'!$E:$E,"Mixed")*'Medal values'!$B$3/2</f>
        <v>0</v>
      </c>
      <c r="BS81">
        <f>COUNTIFS('Official Medal Table'!$F:$F,'Each Gender Events'!$A81,'Official Medal Table'!$C:$C,'Each Gender Events'!BS$1,'Official Medal Table'!$E:$E,'Each Gender Events'!BS$2)*'Medal values'!$B$1
+ COUNTIFS('Official Medal Table'!$G:$G,'Each Gender Events'!$A81,'Official Medal Table'!$C:$C,'Each Gender Events'!BS$1,'Official Medal Table'!$E:$E,'Each Gender Events'!BS$2)*'Medal values'!$B$2
+ COUNTIFS('Official Medal Table'!$H:$H,'Each Gender Events'!$A81,'Official Medal Table'!$C:$C,'Each Gender Events'!BS$1,'Official Medal Table'!$E:$E,'Each Gender Events'!BS$2)*'Medal values'!$B$3
+ COUNTIFS('Official Medal Table'!$I:$I,'Each Gender Events'!$A81,'Official Medal Table'!$C:$C,'Each Gender Events'!BS$1,'Official Medal Table'!$E:$E,'Each Gender Events'!BS$2)*'Medal values'!$B$3
+ COUNTIFS('Official Medal Table'!$F:$F,'Each Gender Events'!$A81,'Official Medal Table'!$C:$C,'Each Gender Events'!BS$1,'Official Medal Table'!$E:$E,"Mixed")*'Medal values'!$B$1/2
+ COUNTIFS('Official Medal Table'!$G:$G,'Each Gender Events'!$A81,'Official Medal Table'!$C:$C,'Each Gender Events'!BS$1,'Official Medal Table'!$E:$E,"Mixed")*'Medal values'!$B$2/2
+ COUNTIFS('Official Medal Table'!$H:$H,'Each Gender Events'!$A81,'Official Medal Table'!$C:$C,'Each Gender Events'!BS$1,'Official Medal Table'!$E:$E,"Mixed")*'Medal values'!$B$3/2
+ COUNTIFS('Official Medal Table'!$I:$I,'Each Gender Events'!$A81,'Official Medal Table'!$C:$C,'Each Gender Events'!BS$1,'Official Medal Table'!$E:$E,"Mixed")*'Medal values'!$B$3/2</f>
        <v>0</v>
      </c>
      <c r="BT81">
        <f>COUNTIFS('Official Medal Table'!$F:$F,'Each Gender Events'!$A81,'Official Medal Table'!$C:$C,'Each Gender Events'!BT$1,'Official Medal Table'!$E:$E,'Each Gender Events'!BT$2)*'Medal values'!$B$1
+ COUNTIFS('Official Medal Table'!$G:$G,'Each Gender Events'!$A81,'Official Medal Table'!$C:$C,'Each Gender Events'!BT$1,'Official Medal Table'!$E:$E,'Each Gender Events'!BT$2)*'Medal values'!$B$2
+ COUNTIFS('Official Medal Table'!$H:$H,'Each Gender Events'!$A81,'Official Medal Table'!$C:$C,'Each Gender Events'!BT$1,'Official Medal Table'!$E:$E,'Each Gender Events'!BT$2)*'Medal values'!$B$3
+ COUNTIFS('Official Medal Table'!$I:$I,'Each Gender Events'!$A81,'Official Medal Table'!$C:$C,'Each Gender Events'!BT$1,'Official Medal Table'!$E:$E,'Each Gender Events'!BT$2)*'Medal values'!$B$3
+ COUNTIFS('Official Medal Table'!$F:$F,'Each Gender Events'!$A81,'Official Medal Table'!$C:$C,'Each Gender Events'!BT$1,'Official Medal Table'!$E:$E,"Mixed")*'Medal values'!$B$1/2
+ COUNTIFS('Official Medal Table'!$G:$G,'Each Gender Events'!$A81,'Official Medal Table'!$C:$C,'Each Gender Events'!BT$1,'Official Medal Table'!$E:$E,"Mixed")*'Medal values'!$B$2/2
+ COUNTIFS('Official Medal Table'!$H:$H,'Each Gender Events'!$A81,'Official Medal Table'!$C:$C,'Each Gender Events'!BT$1,'Official Medal Table'!$E:$E,"Mixed")*'Medal values'!$B$3/2
+ COUNTIFS('Official Medal Table'!$I:$I,'Each Gender Events'!$A81,'Official Medal Table'!$C:$C,'Each Gender Events'!BT$1,'Official Medal Table'!$E:$E,"Mixed")*'Medal values'!$B$3/2</f>
        <v>0</v>
      </c>
      <c r="BU81">
        <f>COUNTIFS('Official Medal Table'!$F:$F,'Each Gender Events'!$A81,'Official Medal Table'!$C:$C,'Each Gender Events'!BU$1,'Official Medal Table'!$E:$E,'Each Gender Events'!BU$2)*'Medal values'!$B$1
+ COUNTIFS('Official Medal Table'!$G:$G,'Each Gender Events'!$A81,'Official Medal Table'!$C:$C,'Each Gender Events'!BU$1,'Official Medal Table'!$E:$E,'Each Gender Events'!BU$2)*'Medal values'!$B$2
+ COUNTIFS('Official Medal Table'!$H:$H,'Each Gender Events'!$A81,'Official Medal Table'!$C:$C,'Each Gender Events'!BU$1,'Official Medal Table'!$E:$E,'Each Gender Events'!BU$2)*'Medal values'!$B$3
+ COUNTIFS('Official Medal Table'!$I:$I,'Each Gender Events'!$A81,'Official Medal Table'!$C:$C,'Each Gender Events'!BU$1,'Official Medal Table'!$E:$E,'Each Gender Events'!BU$2)*'Medal values'!$B$3
+ COUNTIFS('Official Medal Table'!$F:$F,'Each Gender Events'!$A81,'Official Medal Table'!$C:$C,'Each Gender Events'!BU$1,'Official Medal Table'!$E:$E,"Mixed")*'Medal values'!$B$1/2
+ COUNTIFS('Official Medal Table'!$G:$G,'Each Gender Events'!$A81,'Official Medal Table'!$C:$C,'Each Gender Events'!BU$1,'Official Medal Table'!$E:$E,"Mixed")*'Medal values'!$B$2/2
+ COUNTIFS('Official Medal Table'!$H:$H,'Each Gender Events'!$A81,'Official Medal Table'!$C:$C,'Each Gender Events'!BU$1,'Official Medal Table'!$E:$E,"Mixed")*'Medal values'!$B$3/2
+ COUNTIFS('Official Medal Table'!$I:$I,'Each Gender Events'!$A81,'Official Medal Table'!$C:$C,'Each Gender Events'!BU$1,'Official Medal Table'!$E:$E,"Mixed")*'Medal values'!$B$3/2</f>
        <v>0</v>
      </c>
      <c r="BV81">
        <f>COUNTIFS('Official Medal Table'!$F:$F,'Each Gender Events'!$A81,'Official Medal Table'!$C:$C,'Each Gender Events'!BV$1,'Official Medal Table'!$E:$E,'Each Gender Events'!BV$2)*'Medal values'!$B$1
+ COUNTIFS('Official Medal Table'!$G:$G,'Each Gender Events'!$A81,'Official Medal Table'!$C:$C,'Each Gender Events'!BV$1,'Official Medal Table'!$E:$E,'Each Gender Events'!BV$2)*'Medal values'!$B$2
+ COUNTIFS('Official Medal Table'!$H:$H,'Each Gender Events'!$A81,'Official Medal Table'!$C:$C,'Each Gender Events'!BV$1,'Official Medal Table'!$E:$E,'Each Gender Events'!BV$2)*'Medal values'!$B$3
+ COUNTIFS('Official Medal Table'!$I:$I,'Each Gender Events'!$A81,'Official Medal Table'!$C:$C,'Each Gender Events'!BV$1,'Official Medal Table'!$E:$E,'Each Gender Events'!BV$2)*'Medal values'!$B$3
+ COUNTIFS('Official Medal Table'!$F:$F,'Each Gender Events'!$A81,'Official Medal Table'!$C:$C,'Each Gender Events'!BV$1,'Official Medal Table'!$E:$E,"Mixed")*'Medal values'!$B$1/2
+ COUNTIFS('Official Medal Table'!$G:$G,'Each Gender Events'!$A81,'Official Medal Table'!$C:$C,'Each Gender Events'!BV$1,'Official Medal Table'!$E:$E,"Mixed")*'Medal values'!$B$2/2
+ COUNTIFS('Official Medal Table'!$H:$H,'Each Gender Events'!$A81,'Official Medal Table'!$C:$C,'Each Gender Events'!BV$1,'Official Medal Table'!$E:$E,"Mixed")*'Medal values'!$B$3/2
+ COUNTIFS('Official Medal Table'!$I:$I,'Each Gender Events'!$A81,'Official Medal Table'!$C:$C,'Each Gender Events'!BV$1,'Official Medal Table'!$E:$E,"Mixed")*'Medal values'!$B$3/2</f>
        <v>0</v>
      </c>
      <c r="BW81">
        <f>COUNTIFS('Official Medal Table'!$F:$F,'Each Gender Events'!$A81,'Official Medal Table'!$C:$C,'Each Gender Events'!BW$1,'Official Medal Table'!$E:$E,'Each Gender Events'!BW$2)*'Medal values'!$B$1
+ COUNTIFS('Official Medal Table'!$G:$G,'Each Gender Events'!$A81,'Official Medal Table'!$C:$C,'Each Gender Events'!BW$1,'Official Medal Table'!$E:$E,'Each Gender Events'!BW$2)*'Medal values'!$B$2
+ COUNTIFS('Official Medal Table'!$H:$H,'Each Gender Events'!$A81,'Official Medal Table'!$C:$C,'Each Gender Events'!BW$1,'Official Medal Table'!$E:$E,'Each Gender Events'!BW$2)*'Medal values'!$B$3
+ COUNTIFS('Official Medal Table'!$I:$I,'Each Gender Events'!$A81,'Official Medal Table'!$C:$C,'Each Gender Events'!BW$1,'Official Medal Table'!$E:$E,'Each Gender Events'!BW$2)*'Medal values'!$B$3
+ COUNTIFS('Official Medal Table'!$F:$F,'Each Gender Events'!$A81,'Official Medal Table'!$C:$C,'Each Gender Events'!BW$1,'Official Medal Table'!$E:$E,"Mixed")*'Medal values'!$B$1/2
+ COUNTIFS('Official Medal Table'!$G:$G,'Each Gender Events'!$A81,'Official Medal Table'!$C:$C,'Each Gender Events'!BW$1,'Official Medal Table'!$E:$E,"Mixed")*'Medal values'!$B$2/2
+ COUNTIFS('Official Medal Table'!$H:$H,'Each Gender Events'!$A81,'Official Medal Table'!$C:$C,'Each Gender Events'!BW$1,'Official Medal Table'!$E:$E,"Mixed")*'Medal values'!$B$3/2
+ COUNTIFS('Official Medal Table'!$I:$I,'Each Gender Events'!$A81,'Official Medal Table'!$C:$C,'Each Gender Events'!BW$1,'Official Medal Table'!$E:$E,"Mixed")*'Medal values'!$B$3/2</f>
        <v>0</v>
      </c>
      <c r="BX81">
        <f>COUNTIFS('Official Medal Table'!$F:$F,'Each Gender Events'!$A81,'Official Medal Table'!$C:$C,'Each Gender Events'!BX$1,'Official Medal Table'!$E:$E,'Each Gender Events'!BX$2)*'Medal values'!$B$1
+ COUNTIFS('Official Medal Table'!$G:$G,'Each Gender Events'!$A81,'Official Medal Table'!$C:$C,'Each Gender Events'!BX$1,'Official Medal Table'!$E:$E,'Each Gender Events'!BX$2)*'Medal values'!$B$2
+ COUNTIFS('Official Medal Table'!$H:$H,'Each Gender Events'!$A81,'Official Medal Table'!$C:$C,'Each Gender Events'!BX$1,'Official Medal Table'!$E:$E,'Each Gender Events'!BX$2)*'Medal values'!$B$3
+ COUNTIFS('Official Medal Table'!$I:$I,'Each Gender Events'!$A81,'Official Medal Table'!$C:$C,'Each Gender Events'!BX$1,'Official Medal Table'!$E:$E,'Each Gender Events'!BX$2)*'Medal values'!$B$3
+ COUNTIFS('Official Medal Table'!$F:$F,'Each Gender Events'!$A81,'Official Medal Table'!$C:$C,'Each Gender Events'!BX$1,'Official Medal Table'!$E:$E,"Mixed")*'Medal values'!$B$1/2
+ COUNTIFS('Official Medal Table'!$G:$G,'Each Gender Events'!$A81,'Official Medal Table'!$C:$C,'Each Gender Events'!BX$1,'Official Medal Table'!$E:$E,"Mixed")*'Medal values'!$B$2/2
+ COUNTIFS('Official Medal Table'!$H:$H,'Each Gender Events'!$A81,'Official Medal Table'!$C:$C,'Each Gender Events'!BX$1,'Official Medal Table'!$E:$E,"Mixed")*'Medal values'!$B$3/2
+ COUNTIFS('Official Medal Table'!$I:$I,'Each Gender Events'!$A81,'Official Medal Table'!$C:$C,'Each Gender Events'!BX$1,'Official Medal Table'!$E:$E,"Mixed")*'Medal values'!$B$3/2</f>
        <v>0</v>
      </c>
      <c r="BY81">
        <f>COUNTIFS('Official Medal Table'!$F:$F,'Each Gender Events'!$A81,'Official Medal Table'!$C:$C,'Each Gender Events'!BY$1,'Official Medal Table'!$E:$E,'Each Gender Events'!BY$2)*'Medal values'!$B$1
+ COUNTIFS('Official Medal Table'!$G:$G,'Each Gender Events'!$A81,'Official Medal Table'!$C:$C,'Each Gender Events'!BY$1,'Official Medal Table'!$E:$E,'Each Gender Events'!BY$2)*'Medal values'!$B$2
+ COUNTIFS('Official Medal Table'!$H:$H,'Each Gender Events'!$A81,'Official Medal Table'!$C:$C,'Each Gender Events'!BY$1,'Official Medal Table'!$E:$E,'Each Gender Events'!BY$2)*'Medal values'!$B$3
+ COUNTIFS('Official Medal Table'!$I:$I,'Each Gender Events'!$A81,'Official Medal Table'!$C:$C,'Each Gender Events'!BY$1,'Official Medal Table'!$E:$E,'Each Gender Events'!BY$2)*'Medal values'!$B$3
+ COUNTIFS('Official Medal Table'!$F:$F,'Each Gender Events'!$A81,'Official Medal Table'!$C:$C,'Each Gender Events'!BY$1,'Official Medal Table'!$E:$E,"Mixed")*'Medal values'!$B$1/2
+ COUNTIFS('Official Medal Table'!$G:$G,'Each Gender Events'!$A81,'Official Medal Table'!$C:$C,'Each Gender Events'!BY$1,'Official Medal Table'!$E:$E,"Mixed")*'Medal values'!$B$2/2
+ COUNTIFS('Official Medal Table'!$H:$H,'Each Gender Events'!$A81,'Official Medal Table'!$C:$C,'Each Gender Events'!BY$1,'Official Medal Table'!$E:$E,"Mixed")*'Medal values'!$B$3/2
+ COUNTIFS('Official Medal Table'!$I:$I,'Each Gender Events'!$A81,'Official Medal Table'!$C:$C,'Each Gender Events'!BY$1,'Official Medal Table'!$E:$E,"Mixed")*'Medal values'!$B$3/2</f>
        <v>0</v>
      </c>
      <c r="BZ81">
        <f>COUNTIFS('Official Medal Table'!$F:$F,'Each Gender Events'!$A81,'Official Medal Table'!$C:$C,'Each Gender Events'!BZ$1,'Official Medal Table'!$E:$E,'Each Gender Events'!BZ$2)*'Medal values'!$B$1
+ COUNTIFS('Official Medal Table'!$G:$G,'Each Gender Events'!$A81,'Official Medal Table'!$C:$C,'Each Gender Events'!BZ$1,'Official Medal Table'!$E:$E,'Each Gender Events'!BZ$2)*'Medal values'!$B$2
+ COUNTIFS('Official Medal Table'!$H:$H,'Each Gender Events'!$A81,'Official Medal Table'!$C:$C,'Each Gender Events'!BZ$1,'Official Medal Table'!$E:$E,'Each Gender Events'!BZ$2)*'Medal values'!$B$3
+ COUNTIFS('Official Medal Table'!$I:$I,'Each Gender Events'!$A81,'Official Medal Table'!$C:$C,'Each Gender Events'!BZ$1,'Official Medal Table'!$E:$E,'Each Gender Events'!BZ$2)*'Medal values'!$B$3
+ COUNTIFS('Official Medal Table'!$F:$F,'Each Gender Events'!$A81,'Official Medal Table'!$C:$C,'Each Gender Events'!BZ$1,'Official Medal Table'!$E:$E,"Mixed")*'Medal values'!$B$1/2
+ COUNTIFS('Official Medal Table'!$G:$G,'Each Gender Events'!$A81,'Official Medal Table'!$C:$C,'Each Gender Events'!BZ$1,'Official Medal Table'!$E:$E,"Mixed")*'Medal values'!$B$2/2
+ COUNTIFS('Official Medal Table'!$H:$H,'Each Gender Events'!$A81,'Official Medal Table'!$C:$C,'Each Gender Events'!BZ$1,'Official Medal Table'!$E:$E,"Mixed")*'Medal values'!$B$3/2
+ COUNTIFS('Official Medal Table'!$I:$I,'Each Gender Events'!$A81,'Official Medal Table'!$C:$C,'Each Gender Events'!BZ$1,'Official Medal Table'!$E:$E,"Mixed")*'Medal values'!$B$3/2</f>
        <v>0</v>
      </c>
      <c r="CA81">
        <f>COUNTIFS('Official Medal Table'!$F:$F,'Each Gender Events'!$A81,'Official Medal Table'!$C:$C,'Each Gender Events'!CA$1,'Official Medal Table'!$E:$E,'Each Gender Events'!CA$2)*'Medal values'!$B$1
+ COUNTIFS('Official Medal Table'!$G:$G,'Each Gender Events'!$A81,'Official Medal Table'!$C:$C,'Each Gender Events'!CA$1,'Official Medal Table'!$E:$E,'Each Gender Events'!CA$2)*'Medal values'!$B$2
+ COUNTIFS('Official Medal Table'!$H:$H,'Each Gender Events'!$A81,'Official Medal Table'!$C:$C,'Each Gender Events'!CA$1,'Official Medal Table'!$E:$E,'Each Gender Events'!CA$2)*'Medal values'!$B$3
+ COUNTIFS('Official Medal Table'!$I:$I,'Each Gender Events'!$A81,'Official Medal Table'!$C:$C,'Each Gender Events'!CA$1,'Official Medal Table'!$E:$E,'Each Gender Events'!CA$2)*'Medal values'!$B$3
+ COUNTIFS('Official Medal Table'!$F:$F,'Each Gender Events'!$A81,'Official Medal Table'!$C:$C,'Each Gender Events'!CA$1,'Official Medal Table'!$E:$E,"Mixed")*'Medal values'!$B$1/2
+ COUNTIFS('Official Medal Table'!$G:$G,'Each Gender Events'!$A81,'Official Medal Table'!$C:$C,'Each Gender Events'!CA$1,'Official Medal Table'!$E:$E,"Mixed")*'Medal values'!$B$2/2
+ COUNTIFS('Official Medal Table'!$H:$H,'Each Gender Events'!$A81,'Official Medal Table'!$C:$C,'Each Gender Events'!CA$1,'Official Medal Table'!$E:$E,"Mixed")*'Medal values'!$B$3/2
+ COUNTIFS('Official Medal Table'!$I:$I,'Each Gender Events'!$A81,'Official Medal Table'!$C:$C,'Each Gender Events'!CA$1,'Official Medal Table'!$E:$E,"Mixed")*'Medal values'!$B$3/2</f>
        <v>0</v>
      </c>
      <c r="CB81">
        <f>COUNTIFS('Official Medal Table'!$F:$F,'Each Gender Events'!$A81,'Official Medal Table'!$C:$C,'Each Gender Events'!CB$1,'Official Medal Table'!$E:$E,'Each Gender Events'!CB$2)*'Medal values'!$B$1
+ COUNTIFS('Official Medal Table'!$G:$G,'Each Gender Events'!$A81,'Official Medal Table'!$C:$C,'Each Gender Events'!CB$1,'Official Medal Table'!$E:$E,'Each Gender Events'!CB$2)*'Medal values'!$B$2
+ COUNTIFS('Official Medal Table'!$H:$H,'Each Gender Events'!$A81,'Official Medal Table'!$C:$C,'Each Gender Events'!CB$1,'Official Medal Table'!$E:$E,'Each Gender Events'!CB$2)*'Medal values'!$B$3
+ COUNTIFS('Official Medal Table'!$I:$I,'Each Gender Events'!$A81,'Official Medal Table'!$C:$C,'Each Gender Events'!CB$1,'Official Medal Table'!$E:$E,'Each Gender Events'!CB$2)*'Medal values'!$B$3
+ COUNTIFS('Official Medal Table'!$F:$F,'Each Gender Events'!$A81,'Official Medal Table'!$C:$C,'Each Gender Events'!CB$1,'Official Medal Table'!$E:$E,"Mixed")*'Medal values'!$B$1/2
+ COUNTIFS('Official Medal Table'!$G:$G,'Each Gender Events'!$A81,'Official Medal Table'!$C:$C,'Each Gender Events'!CB$1,'Official Medal Table'!$E:$E,"Mixed")*'Medal values'!$B$2/2
+ COUNTIFS('Official Medal Table'!$H:$H,'Each Gender Events'!$A81,'Official Medal Table'!$C:$C,'Each Gender Events'!CB$1,'Official Medal Table'!$E:$E,"Mixed")*'Medal values'!$B$3/2
+ COUNTIFS('Official Medal Table'!$I:$I,'Each Gender Events'!$A81,'Official Medal Table'!$C:$C,'Each Gender Events'!CB$1,'Official Medal Table'!$E:$E,"Mixed")*'Medal values'!$B$3/2</f>
        <v>0</v>
      </c>
      <c r="CC81">
        <f>COUNTIFS('Official Medal Table'!$F:$F,'Each Gender Events'!$A81,'Official Medal Table'!$C:$C,'Each Gender Events'!CC$1,'Official Medal Table'!$E:$E,'Each Gender Events'!CC$2)*'Medal values'!$B$1
+ COUNTIFS('Official Medal Table'!$G:$G,'Each Gender Events'!$A81,'Official Medal Table'!$C:$C,'Each Gender Events'!CC$1,'Official Medal Table'!$E:$E,'Each Gender Events'!CC$2)*'Medal values'!$B$2
+ COUNTIFS('Official Medal Table'!$H:$H,'Each Gender Events'!$A81,'Official Medal Table'!$C:$C,'Each Gender Events'!CC$1,'Official Medal Table'!$E:$E,'Each Gender Events'!CC$2)*'Medal values'!$B$3
+ COUNTIFS('Official Medal Table'!$I:$I,'Each Gender Events'!$A81,'Official Medal Table'!$C:$C,'Each Gender Events'!CC$1,'Official Medal Table'!$E:$E,'Each Gender Events'!CC$2)*'Medal values'!$B$3
+ COUNTIFS('Official Medal Table'!$F:$F,'Each Gender Events'!$A81,'Official Medal Table'!$C:$C,'Each Gender Events'!CC$1,'Official Medal Table'!$E:$E,"Mixed")*'Medal values'!$B$1/2
+ COUNTIFS('Official Medal Table'!$G:$G,'Each Gender Events'!$A81,'Official Medal Table'!$C:$C,'Each Gender Events'!CC$1,'Official Medal Table'!$E:$E,"Mixed")*'Medal values'!$B$2/2
+ COUNTIFS('Official Medal Table'!$H:$H,'Each Gender Events'!$A81,'Official Medal Table'!$C:$C,'Each Gender Events'!CC$1,'Official Medal Table'!$E:$E,"Mixed")*'Medal values'!$B$3/2
+ COUNTIFS('Official Medal Table'!$I:$I,'Each Gender Events'!$A81,'Official Medal Table'!$C:$C,'Each Gender Events'!CC$1,'Official Medal Table'!$E:$E,"Mixed")*'Medal values'!$B$3/2</f>
        <v>0</v>
      </c>
      <c r="CD81">
        <f>COUNTIFS('Official Medal Table'!$F:$F,'Each Gender Events'!$A81,'Official Medal Table'!$C:$C,'Each Gender Events'!CD$1,'Official Medal Table'!$E:$E,'Each Gender Events'!CD$2)*'Medal values'!$B$1
+ COUNTIFS('Official Medal Table'!$G:$G,'Each Gender Events'!$A81,'Official Medal Table'!$C:$C,'Each Gender Events'!CD$1,'Official Medal Table'!$E:$E,'Each Gender Events'!CD$2)*'Medal values'!$B$2
+ COUNTIFS('Official Medal Table'!$H:$H,'Each Gender Events'!$A81,'Official Medal Table'!$C:$C,'Each Gender Events'!CD$1,'Official Medal Table'!$E:$E,'Each Gender Events'!CD$2)*'Medal values'!$B$3
+ COUNTIFS('Official Medal Table'!$I:$I,'Each Gender Events'!$A81,'Official Medal Table'!$C:$C,'Each Gender Events'!CD$1,'Official Medal Table'!$E:$E,'Each Gender Events'!CD$2)*'Medal values'!$B$3
+ COUNTIFS('Official Medal Table'!$F:$F,'Each Gender Events'!$A81,'Official Medal Table'!$C:$C,'Each Gender Events'!CD$1,'Official Medal Table'!$E:$E,"Mixed")*'Medal values'!$B$1/2
+ COUNTIFS('Official Medal Table'!$G:$G,'Each Gender Events'!$A81,'Official Medal Table'!$C:$C,'Each Gender Events'!CD$1,'Official Medal Table'!$E:$E,"Mixed")*'Medal values'!$B$2/2
+ COUNTIFS('Official Medal Table'!$H:$H,'Each Gender Events'!$A81,'Official Medal Table'!$C:$C,'Each Gender Events'!CD$1,'Official Medal Table'!$E:$E,"Mixed")*'Medal values'!$B$3/2
+ COUNTIFS('Official Medal Table'!$I:$I,'Each Gender Events'!$A81,'Official Medal Table'!$C:$C,'Each Gender Events'!CD$1,'Official Medal Table'!$E:$E,"Mixed")*'Medal values'!$B$3/2</f>
        <v>0</v>
      </c>
      <c r="CE81">
        <f>COUNTIFS('Official Medal Table'!$F:$F,'Each Gender Events'!$A81,'Official Medal Table'!$C:$C,'Each Gender Events'!CE$1,'Official Medal Table'!$E:$E,'Each Gender Events'!CE$2)*'Medal values'!$B$1
+ COUNTIFS('Official Medal Table'!$G:$G,'Each Gender Events'!$A81,'Official Medal Table'!$C:$C,'Each Gender Events'!CE$1,'Official Medal Table'!$E:$E,'Each Gender Events'!CE$2)*'Medal values'!$B$2
+ COUNTIFS('Official Medal Table'!$H:$H,'Each Gender Events'!$A81,'Official Medal Table'!$C:$C,'Each Gender Events'!CE$1,'Official Medal Table'!$E:$E,'Each Gender Events'!CE$2)*'Medal values'!$B$3
+ COUNTIFS('Official Medal Table'!$I:$I,'Each Gender Events'!$A81,'Official Medal Table'!$C:$C,'Each Gender Events'!CE$1,'Official Medal Table'!$E:$E,'Each Gender Events'!CE$2)*'Medal values'!$B$3
+ COUNTIFS('Official Medal Table'!$F:$F,'Each Gender Events'!$A81,'Official Medal Table'!$C:$C,'Each Gender Events'!CE$1,'Official Medal Table'!$E:$E,"Mixed")*'Medal values'!$B$1/2
+ COUNTIFS('Official Medal Table'!$G:$G,'Each Gender Events'!$A81,'Official Medal Table'!$C:$C,'Each Gender Events'!CE$1,'Official Medal Table'!$E:$E,"Mixed")*'Medal values'!$B$2/2
+ COUNTIFS('Official Medal Table'!$H:$H,'Each Gender Events'!$A81,'Official Medal Table'!$C:$C,'Each Gender Events'!CE$1,'Official Medal Table'!$E:$E,"Mixed")*'Medal values'!$B$3/2
+ COUNTIFS('Official Medal Table'!$I:$I,'Each Gender Events'!$A81,'Official Medal Table'!$C:$C,'Each Gender Events'!CE$1,'Official Medal Table'!$E:$E,"Mixed")*'Medal values'!$B$3/2</f>
        <v>0</v>
      </c>
      <c r="CF81">
        <f>COUNTIFS('Official Medal Table'!$F:$F,'Each Gender Events'!$A81,'Official Medal Table'!$C:$C,'Each Gender Events'!CF$1,'Official Medal Table'!$E:$E,'Each Gender Events'!CF$2)*'Medal values'!$B$1
+ COUNTIFS('Official Medal Table'!$G:$G,'Each Gender Events'!$A81,'Official Medal Table'!$C:$C,'Each Gender Events'!CF$1,'Official Medal Table'!$E:$E,'Each Gender Events'!CF$2)*'Medal values'!$B$2
+ COUNTIFS('Official Medal Table'!$H:$H,'Each Gender Events'!$A81,'Official Medal Table'!$C:$C,'Each Gender Events'!CF$1,'Official Medal Table'!$E:$E,'Each Gender Events'!CF$2)*'Medal values'!$B$3
+ COUNTIFS('Official Medal Table'!$I:$I,'Each Gender Events'!$A81,'Official Medal Table'!$C:$C,'Each Gender Events'!CF$1,'Official Medal Table'!$E:$E,'Each Gender Events'!CF$2)*'Medal values'!$B$3
+ COUNTIFS('Official Medal Table'!$F:$F,'Each Gender Events'!$A81,'Official Medal Table'!$C:$C,'Each Gender Events'!CF$1,'Official Medal Table'!$E:$E,"Mixed")*'Medal values'!$B$1/2
+ COUNTIFS('Official Medal Table'!$G:$G,'Each Gender Events'!$A81,'Official Medal Table'!$C:$C,'Each Gender Events'!CF$1,'Official Medal Table'!$E:$E,"Mixed")*'Medal values'!$B$2/2
+ COUNTIFS('Official Medal Table'!$H:$H,'Each Gender Events'!$A81,'Official Medal Table'!$C:$C,'Each Gender Events'!CF$1,'Official Medal Table'!$E:$E,"Mixed")*'Medal values'!$B$3/2
+ COUNTIFS('Official Medal Table'!$I:$I,'Each Gender Events'!$A81,'Official Medal Table'!$C:$C,'Each Gender Events'!CF$1,'Official Medal Table'!$E:$E,"Mixed")*'Medal values'!$B$3/2</f>
        <v>0</v>
      </c>
      <c r="CG81">
        <f>COUNTIFS('Official Medal Table'!$F:$F,'Each Gender Events'!$A81,'Official Medal Table'!$C:$C,'Each Gender Events'!CG$1,'Official Medal Table'!$E:$E,'Each Gender Events'!CG$2)*'Medal values'!$B$1
+ COUNTIFS('Official Medal Table'!$G:$G,'Each Gender Events'!$A81,'Official Medal Table'!$C:$C,'Each Gender Events'!CG$1,'Official Medal Table'!$E:$E,'Each Gender Events'!CG$2)*'Medal values'!$B$2
+ COUNTIFS('Official Medal Table'!$H:$H,'Each Gender Events'!$A81,'Official Medal Table'!$C:$C,'Each Gender Events'!CG$1,'Official Medal Table'!$E:$E,'Each Gender Events'!CG$2)*'Medal values'!$B$3
+ COUNTIFS('Official Medal Table'!$I:$I,'Each Gender Events'!$A81,'Official Medal Table'!$C:$C,'Each Gender Events'!CG$1,'Official Medal Table'!$E:$E,'Each Gender Events'!CG$2)*'Medal values'!$B$3
+ COUNTIFS('Official Medal Table'!$F:$F,'Each Gender Events'!$A81,'Official Medal Table'!$C:$C,'Each Gender Events'!CG$1,'Official Medal Table'!$E:$E,"Mixed")*'Medal values'!$B$1/2
+ COUNTIFS('Official Medal Table'!$G:$G,'Each Gender Events'!$A81,'Official Medal Table'!$C:$C,'Each Gender Events'!CG$1,'Official Medal Table'!$E:$E,"Mixed")*'Medal values'!$B$2/2
+ COUNTIFS('Official Medal Table'!$H:$H,'Each Gender Events'!$A81,'Official Medal Table'!$C:$C,'Each Gender Events'!CG$1,'Official Medal Table'!$E:$E,"Mixed")*'Medal values'!$B$3/2
+ COUNTIFS('Official Medal Table'!$I:$I,'Each Gender Events'!$A81,'Official Medal Table'!$C:$C,'Each Gender Events'!CG$1,'Official Medal Table'!$E:$E,"Mixed")*'Medal values'!$B$3/2</f>
        <v>0</v>
      </c>
      <c r="CH81">
        <f>COUNTIFS('Official Medal Table'!$F:$F,'Each Gender Events'!$A81,'Official Medal Table'!$C:$C,'Each Gender Events'!CH$1,'Official Medal Table'!$E:$E,'Each Gender Events'!CH$2)*'Medal values'!$B$1
+ COUNTIFS('Official Medal Table'!$G:$G,'Each Gender Events'!$A81,'Official Medal Table'!$C:$C,'Each Gender Events'!CH$1,'Official Medal Table'!$E:$E,'Each Gender Events'!CH$2)*'Medal values'!$B$2
+ COUNTIFS('Official Medal Table'!$H:$H,'Each Gender Events'!$A81,'Official Medal Table'!$C:$C,'Each Gender Events'!CH$1,'Official Medal Table'!$E:$E,'Each Gender Events'!CH$2)*'Medal values'!$B$3
+ COUNTIFS('Official Medal Table'!$I:$I,'Each Gender Events'!$A81,'Official Medal Table'!$C:$C,'Each Gender Events'!CH$1,'Official Medal Table'!$E:$E,'Each Gender Events'!CH$2)*'Medal values'!$B$3
+ COUNTIFS('Official Medal Table'!$F:$F,'Each Gender Events'!$A81,'Official Medal Table'!$C:$C,'Each Gender Events'!CH$1,'Official Medal Table'!$E:$E,"Mixed")*'Medal values'!$B$1/2
+ COUNTIFS('Official Medal Table'!$G:$G,'Each Gender Events'!$A81,'Official Medal Table'!$C:$C,'Each Gender Events'!CH$1,'Official Medal Table'!$E:$E,"Mixed")*'Medal values'!$B$2/2
+ COUNTIFS('Official Medal Table'!$H:$H,'Each Gender Events'!$A81,'Official Medal Table'!$C:$C,'Each Gender Events'!CH$1,'Official Medal Table'!$E:$E,"Mixed")*'Medal values'!$B$3/2
+ COUNTIFS('Official Medal Table'!$I:$I,'Each Gender Events'!$A81,'Official Medal Table'!$C:$C,'Each Gender Events'!CH$1,'Official Medal Table'!$E:$E,"Mixed")*'Medal values'!$B$3/2</f>
        <v>0</v>
      </c>
      <c r="CI81">
        <f>COUNTIFS('Official Medal Table'!$F:$F,'Each Gender Events'!$A81,'Official Medal Table'!$C:$C,'Each Gender Events'!CI$1,'Official Medal Table'!$E:$E,'Each Gender Events'!CI$2)*'Medal values'!$B$1
+ COUNTIFS('Official Medal Table'!$G:$G,'Each Gender Events'!$A81,'Official Medal Table'!$C:$C,'Each Gender Events'!CI$1,'Official Medal Table'!$E:$E,'Each Gender Events'!CI$2)*'Medal values'!$B$2
+ COUNTIFS('Official Medal Table'!$H:$H,'Each Gender Events'!$A81,'Official Medal Table'!$C:$C,'Each Gender Events'!CI$1,'Official Medal Table'!$E:$E,'Each Gender Events'!CI$2)*'Medal values'!$B$3
+ COUNTIFS('Official Medal Table'!$I:$I,'Each Gender Events'!$A81,'Official Medal Table'!$C:$C,'Each Gender Events'!CI$1,'Official Medal Table'!$E:$E,'Each Gender Events'!CI$2)*'Medal values'!$B$3
+ COUNTIFS('Official Medal Table'!$F:$F,'Each Gender Events'!$A81,'Official Medal Table'!$C:$C,'Each Gender Events'!CI$1,'Official Medal Table'!$E:$E,"Mixed")*'Medal values'!$B$1/2
+ COUNTIFS('Official Medal Table'!$G:$G,'Each Gender Events'!$A81,'Official Medal Table'!$C:$C,'Each Gender Events'!CI$1,'Official Medal Table'!$E:$E,"Mixed")*'Medal values'!$B$2/2
+ COUNTIFS('Official Medal Table'!$H:$H,'Each Gender Events'!$A81,'Official Medal Table'!$C:$C,'Each Gender Events'!CI$1,'Official Medal Table'!$E:$E,"Mixed")*'Medal values'!$B$3/2
+ COUNTIFS('Official Medal Table'!$I:$I,'Each Gender Events'!$A81,'Official Medal Table'!$C:$C,'Each Gender Events'!CI$1,'Official Medal Table'!$E:$E,"Mixed")*'Medal values'!$B$3/2</f>
        <v>0</v>
      </c>
      <c r="CJ81">
        <f>COUNTIFS('Official Medal Table'!$F:$F,'Each Gender Events'!$A81,'Official Medal Table'!$C:$C,'Each Gender Events'!CJ$1,'Official Medal Table'!$E:$E,'Each Gender Events'!CJ$2)*'Medal values'!$B$1
+ COUNTIFS('Official Medal Table'!$G:$G,'Each Gender Events'!$A81,'Official Medal Table'!$C:$C,'Each Gender Events'!CJ$1,'Official Medal Table'!$E:$E,'Each Gender Events'!CJ$2)*'Medal values'!$B$2
+ COUNTIFS('Official Medal Table'!$H:$H,'Each Gender Events'!$A81,'Official Medal Table'!$C:$C,'Each Gender Events'!CJ$1,'Official Medal Table'!$E:$E,'Each Gender Events'!CJ$2)*'Medal values'!$B$3
+ COUNTIFS('Official Medal Table'!$I:$I,'Each Gender Events'!$A81,'Official Medal Table'!$C:$C,'Each Gender Events'!CJ$1,'Official Medal Table'!$E:$E,'Each Gender Events'!CJ$2)*'Medal values'!$B$3
+ COUNTIFS('Official Medal Table'!$F:$F,'Each Gender Events'!$A81,'Official Medal Table'!$C:$C,'Each Gender Events'!CJ$1,'Official Medal Table'!$E:$E,"Mixed")*'Medal values'!$B$1/2
+ COUNTIFS('Official Medal Table'!$G:$G,'Each Gender Events'!$A81,'Official Medal Table'!$C:$C,'Each Gender Events'!CJ$1,'Official Medal Table'!$E:$E,"Mixed")*'Medal values'!$B$2/2
+ COUNTIFS('Official Medal Table'!$H:$H,'Each Gender Events'!$A81,'Official Medal Table'!$C:$C,'Each Gender Events'!CJ$1,'Official Medal Table'!$E:$E,"Mixed")*'Medal values'!$B$3/2
+ COUNTIFS('Official Medal Table'!$I:$I,'Each Gender Events'!$A81,'Official Medal Table'!$C:$C,'Each Gender Events'!CJ$1,'Official Medal Table'!$E:$E,"Mixed")*'Medal values'!$B$3/2</f>
        <v>0</v>
      </c>
      <c r="CK81">
        <f>COUNTIFS('Official Medal Table'!$F:$F,'Each Gender Events'!$A81,'Official Medal Table'!$C:$C,'Each Gender Events'!CK$1,'Official Medal Table'!$E:$E,'Each Gender Events'!CK$2)*'Medal values'!$B$1
+ COUNTIFS('Official Medal Table'!$G:$G,'Each Gender Events'!$A81,'Official Medal Table'!$C:$C,'Each Gender Events'!CK$1,'Official Medal Table'!$E:$E,'Each Gender Events'!CK$2)*'Medal values'!$B$2
+ COUNTIFS('Official Medal Table'!$H:$H,'Each Gender Events'!$A81,'Official Medal Table'!$C:$C,'Each Gender Events'!CK$1,'Official Medal Table'!$E:$E,'Each Gender Events'!CK$2)*'Medal values'!$B$3
+ COUNTIFS('Official Medal Table'!$I:$I,'Each Gender Events'!$A81,'Official Medal Table'!$C:$C,'Each Gender Events'!CK$1,'Official Medal Table'!$E:$E,'Each Gender Events'!CK$2)*'Medal values'!$B$3
+ COUNTIFS('Official Medal Table'!$F:$F,'Each Gender Events'!$A81,'Official Medal Table'!$C:$C,'Each Gender Events'!CK$1,'Official Medal Table'!$E:$E,"Mixed")*'Medal values'!$B$1/2
+ COUNTIFS('Official Medal Table'!$G:$G,'Each Gender Events'!$A81,'Official Medal Table'!$C:$C,'Each Gender Events'!CK$1,'Official Medal Table'!$E:$E,"Mixed")*'Medal values'!$B$2/2
+ COUNTIFS('Official Medal Table'!$H:$H,'Each Gender Events'!$A81,'Official Medal Table'!$C:$C,'Each Gender Events'!CK$1,'Official Medal Table'!$E:$E,"Mixed")*'Medal values'!$B$3/2
+ COUNTIFS('Official Medal Table'!$I:$I,'Each Gender Events'!$A81,'Official Medal Table'!$C:$C,'Each Gender Events'!CK$1,'Official Medal Table'!$E:$E,"Mixed")*'Medal values'!$B$3/2</f>
        <v>0</v>
      </c>
      <c r="CL81">
        <f>COUNTIFS('Official Medal Table'!$F:$F,'Each Gender Events'!$A81,'Official Medal Table'!$C:$C,'Each Gender Events'!CL$1,'Official Medal Table'!$E:$E,'Each Gender Events'!CL$2)*'Medal values'!$B$1
+ COUNTIFS('Official Medal Table'!$G:$G,'Each Gender Events'!$A81,'Official Medal Table'!$C:$C,'Each Gender Events'!CL$1,'Official Medal Table'!$E:$E,'Each Gender Events'!CL$2)*'Medal values'!$B$2
+ COUNTIFS('Official Medal Table'!$H:$H,'Each Gender Events'!$A81,'Official Medal Table'!$C:$C,'Each Gender Events'!CL$1,'Official Medal Table'!$E:$E,'Each Gender Events'!CL$2)*'Medal values'!$B$3
+ COUNTIFS('Official Medal Table'!$I:$I,'Each Gender Events'!$A81,'Official Medal Table'!$C:$C,'Each Gender Events'!CL$1,'Official Medal Table'!$E:$E,'Each Gender Events'!CL$2)*'Medal values'!$B$3
+ COUNTIFS('Official Medal Table'!$F:$F,'Each Gender Events'!$A81,'Official Medal Table'!$C:$C,'Each Gender Events'!CL$1,'Official Medal Table'!$E:$E,"Mixed")*'Medal values'!$B$1/2
+ COUNTIFS('Official Medal Table'!$G:$G,'Each Gender Events'!$A81,'Official Medal Table'!$C:$C,'Each Gender Events'!CL$1,'Official Medal Table'!$E:$E,"Mixed")*'Medal values'!$B$2/2
+ COUNTIFS('Official Medal Table'!$H:$H,'Each Gender Events'!$A81,'Official Medal Table'!$C:$C,'Each Gender Events'!CL$1,'Official Medal Table'!$E:$E,"Mixed")*'Medal values'!$B$3/2
+ COUNTIFS('Official Medal Table'!$I:$I,'Each Gender Events'!$A81,'Official Medal Table'!$C:$C,'Each Gender Events'!CL$1,'Official Medal Table'!$E:$E,"Mixed")*'Medal values'!$B$3/2</f>
        <v>0</v>
      </c>
      <c r="CM81">
        <f>COUNTIFS('Official Medal Table'!$F:$F,'Each Gender Events'!$A81,'Official Medal Table'!$C:$C,'Each Gender Events'!CM$1,'Official Medal Table'!$E:$E,'Each Gender Events'!CM$2)*'Medal values'!$B$1
+ COUNTIFS('Official Medal Table'!$G:$G,'Each Gender Events'!$A81,'Official Medal Table'!$C:$C,'Each Gender Events'!CM$1,'Official Medal Table'!$E:$E,'Each Gender Events'!CM$2)*'Medal values'!$B$2
+ COUNTIFS('Official Medal Table'!$H:$H,'Each Gender Events'!$A81,'Official Medal Table'!$C:$C,'Each Gender Events'!CM$1,'Official Medal Table'!$E:$E,'Each Gender Events'!CM$2)*'Medal values'!$B$3
+ COUNTIFS('Official Medal Table'!$I:$I,'Each Gender Events'!$A81,'Official Medal Table'!$C:$C,'Each Gender Events'!CM$1,'Official Medal Table'!$E:$E,'Each Gender Events'!CM$2)*'Medal values'!$B$3
+ COUNTIFS('Official Medal Table'!$F:$F,'Each Gender Events'!$A81,'Official Medal Table'!$C:$C,'Each Gender Events'!CM$1,'Official Medal Table'!$E:$E,"Mixed")*'Medal values'!$B$1/2
+ COUNTIFS('Official Medal Table'!$G:$G,'Each Gender Events'!$A81,'Official Medal Table'!$C:$C,'Each Gender Events'!CM$1,'Official Medal Table'!$E:$E,"Mixed")*'Medal values'!$B$2/2
+ COUNTIFS('Official Medal Table'!$H:$H,'Each Gender Events'!$A81,'Official Medal Table'!$C:$C,'Each Gender Events'!CM$1,'Official Medal Table'!$E:$E,"Mixed")*'Medal values'!$B$3/2
+ COUNTIFS('Official Medal Table'!$I:$I,'Each Gender Events'!$A81,'Official Medal Table'!$C:$C,'Each Gender Events'!CM$1,'Official Medal Table'!$E:$E,"Mixed")*'Medal values'!$B$3/2</f>
        <v>0</v>
      </c>
      <c r="CN81">
        <f>COUNTIFS('Official Medal Table'!$F:$F,'Each Gender Events'!$A81,'Official Medal Table'!$C:$C,'Each Gender Events'!CN$1,'Official Medal Table'!$E:$E,'Each Gender Events'!CN$2)*'Medal values'!$B$1
+ COUNTIFS('Official Medal Table'!$G:$G,'Each Gender Events'!$A81,'Official Medal Table'!$C:$C,'Each Gender Events'!CN$1,'Official Medal Table'!$E:$E,'Each Gender Events'!CN$2)*'Medal values'!$B$2
+ COUNTIFS('Official Medal Table'!$H:$H,'Each Gender Events'!$A81,'Official Medal Table'!$C:$C,'Each Gender Events'!CN$1,'Official Medal Table'!$E:$E,'Each Gender Events'!CN$2)*'Medal values'!$B$3
+ COUNTIFS('Official Medal Table'!$I:$I,'Each Gender Events'!$A81,'Official Medal Table'!$C:$C,'Each Gender Events'!CN$1,'Official Medal Table'!$E:$E,'Each Gender Events'!CN$2)*'Medal values'!$B$3
+ COUNTIFS('Official Medal Table'!$F:$F,'Each Gender Events'!$A81,'Official Medal Table'!$C:$C,'Each Gender Events'!CN$1,'Official Medal Table'!$E:$E,"Mixed")*'Medal values'!$B$1/2
+ COUNTIFS('Official Medal Table'!$G:$G,'Each Gender Events'!$A81,'Official Medal Table'!$C:$C,'Each Gender Events'!CN$1,'Official Medal Table'!$E:$E,"Mixed")*'Medal values'!$B$2/2
+ COUNTIFS('Official Medal Table'!$H:$H,'Each Gender Events'!$A81,'Official Medal Table'!$C:$C,'Each Gender Events'!CN$1,'Official Medal Table'!$E:$E,"Mixed")*'Medal values'!$B$3/2
+ COUNTIFS('Official Medal Table'!$I:$I,'Each Gender Events'!$A81,'Official Medal Table'!$C:$C,'Each Gender Events'!CN$1,'Official Medal Table'!$E:$E,"Mixed")*'Medal values'!$B$3/2</f>
        <v>0</v>
      </c>
      <c r="CO81">
        <f>COUNTIFS('Official Medal Table'!$F:$F,'Each Gender Events'!$A81,'Official Medal Table'!$C:$C,'Each Gender Events'!CO$1,'Official Medal Table'!$E:$E,'Each Gender Events'!CO$2)*'Medal values'!$B$1
+ COUNTIFS('Official Medal Table'!$G:$G,'Each Gender Events'!$A81,'Official Medal Table'!$C:$C,'Each Gender Events'!CO$1,'Official Medal Table'!$E:$E,'Each Gender Events'!CO$2)*'Medal values'!$B$2
+ COUNTIFS('Official Medal Table'!$H:$H,'Each Gender Events'!$A81,'Official Medal Table'!$C:$C,'Each Gender Events'!CO$1,'Official Medal Table'!$E:$E,'Each Gender Events'!CO$2)*'Medal values'!$B$3
+ COUNTIFS('Official Medal Table'!$I:$I,'Each Gender Events'!$A81,'Official Medal Table'!$C:$C,'Each Gender Events'!CO$1,'Official Medal Table'!$E:$E,'Each Gender Events'!CO$2)*'Medal values'!$B$3
+ COUNTIFS('Official Medal Table'!$F:$F,'Each Gender Events'!$A81,'Official Medal Table'!$C:$C,'Each Gender Events'!CO$1,'Official Medal Table'!$E:$E,"Mixed")*'Medal values'!$B$1/2
+ COUNTIFS('Official Medal Table'!$G:$G,'Each Gender Events'!$A81,'Official Medal Table'!$C:$C,'Each Gender Events'!CO$1,'Official Medal Table'!$E:$E,"Mixed")*'Medal values'!$B$2/2
+ COUNTIFS('Official Medal Table'!$H:$H,'Each Gender Events'!$A81,'Official Medal Table'!$C:$C,'Each Gender Events'!CO$1,'Official Medal Table'!$E:$E,"Mixed")*'Medal values'!$B$3/2
+ COUNTIFS('Official Medal Table'!$I:$I,'Each Gender Events'!$A81,'Official Medal Table'!$C:$C,'Each Gender Events'!CO$1,'Official Medal Table'!$E:$E,"Mixed")*'Medal values'!$B$3/2</f>
        <v>0</v>
      </c>
      <c r="CP81">
        <f>COUNTIFS('Official Medal Table'!$F:$F,'Each Gender Events'!$A81,'Official Medal Table'!$C:$C,'Each Gender Events'!CP$1,'Official Medal Table'!$E:$E,'Each Gender Events'!CP$2)*'Medal values'!$B$1
+ COUNTIFS('Official Medal Table'!$G:$G,'Each Gender Events'!$A81,'Official Medal Table'!$C:$C,'Each Gender Events'!CP$1,'Official Medal Table'!$E:$E,'Each Gender Events'!CP$2)*'Medal values'!$B$2
+ COUNTIFS('Official Medal Table'!$H:$H,'Each Gender Events'!$A81,'Official Medal Table'!$C:$C,'Each Gender Events'!CP$1,'Official Medal Table'!$E:$E,'Each Gender Events'!CP$2)*'Medal values'!$B$3
+ COUNTIFS('Official Medal Table'!$I:$I,'Each Gender Events'!$A81,'Official Medal Table'!$C:$C,'Each Gender Events'!CP$1,'Official Medal Table'!$E:$E,'Each Gender Events'!CP$2)*'Medal values'!$B$3
+ COUNTIFS('Official Medal Table'!$F:$F,'Each Gender Events'!$A81,'Official Medal Table'!$C:$C,'Each Gender Events'!CP$1,'Official Medal Table'!$E:$E,"Mixed")*'Medal values'!$B$1/2
+ COUNTIFS('Official Medal Table'!$G:$G,'Each Gender Events'!$A81,'Official Medal Table'!$C:$C,'Each Gender Events'!CP$1,'Official Medal Table'!$E:$E,"Mixed")*'Medal values'!$B$2/2
+ COUNTIFS('Official Medal Table'!$H:$H,'Each Gender Events'!$A81,'Official Medal Table'!$C:$C,'Each Gender Events'!CP$1,'Official Medal Table'!$E:$E,"Mixed")*'Medal values'!$B$3/2
+ COUNTIFS('Official Medal Table'!$I:$I,'Each Gender Events'!$A81,'Official Medal Table'!$C:$C,'Each Gender Events'!CP$1,'Official Medal Table'!$E:$E,"Mixed")*'Medal values'!$B$3/2</f>
        <v>0</v>
      </c>
      <c r="CQ81">
        <f>COUNTIFS('Official Medal Table'!$F:$F,'Each Gender Events'!$A81,'Official Medal Table'!$C:$C,'Each Gender Events'!CQ$1,'Official Medal Table'!$E:$E,'Each Gender Events'!CQ$2)*'Medal values'!$B$1
+ COUNTIFS('Official Medal Table'!$G:$G,'Each Gender Events'!$A81,'Official Medal Table'!$C:$C,'Each Gender Events'!CQ$1,'Official Medal Table'!$E:$E,'Each Gender Events'!CQ$2)*'Medal values'!$B$2
+ COUNTIFS('Official Medal Table'!$H:$H,'Each Gender Events'!$A81,'Official Medal Table'!$C:$C,'Each Gender Events'!CQ$1,'Official Medal Table'!$E:$E,'Each Gender Events'!CQ$2)*'Medal values'!$B$3
+ COUNTIFS('Official Medal Table'!$I:$I,'Each Gender Events'!$A81,'Official Medal Table'!$C:$C,'Each Gender Events'!CQ$1,'Official Medal Table'!$E:$E,'Each Gender Events'!CQ$2)*'Medal values'!$B$3
+ COUNTIFS('Official Medal Table'!$F:$F,'Each Gender Events'!$A81,'Official Medal Table'!$C:$C,'Each Gender Events'!CQ$1,'Official Medal Table'!$E:$E,"Mixed")*'Medal values'!$B$1/2
+ COUNTIFS('Official Medal Table'!$G:$G,'Each Gender Events'!$A81,'Official Medal Table'!$C:$C,'Each Gender Events'!CQ$1,'Official Medal Table'!$E:$E,"Mixed")*'Medal values'!$B$2/2
+ COUNTIFS('Official Medal Table'!$H:$H,'Each Gender Events'!$A81,'Official Medal Table'!$C:$C,'Each Gender Events'!CQ$1,'Official Medal Table'!$E:$E,"Mixed")*'Medal values'!$B$3/2
+ COUNTIFS('Official Medal Table'!$I:$I,'Each Gender Events'!$A81,'Official Medal Table'!$C:$C,'Each Gender Events'!CQ$1,'Official Medal Table'!$E:$E,"Mixed")*'Medal values'!$B$3/2</f>
        <v>1</v>
      </c>
      <c r="CR81">
        <f>COUNTIFS('Official Medal Table'!$F:$F,'Each Gender Events'!$A81,'Official Medal Table'!$C:$C,'Each Gender Events'!CR$1,'Official Medal Table'!$E:$E,'Each Gender Events'!CR$2)*'Medal values'!$B$1
+ COUNTIFS('Official Medal Table'!$G:$G,'Each Gender Events'!$A81,'Official Medal Table'!$C:$C,'Each Gender Events'!CR$1,'Official Medal Table'!$E:$E,'Each Gender Events'!CR$2)*'Medal values'!$B$2
+ COUNTIFS('Official Medal Table'!$H:$H,'Each Gender Events'!$A81,'Official Medal Table'!$C:$C,'Each Gender Events'!CR$1,'Official Medal Table'!$E:$E,'Each Gender Events'!CR$2)*'Medal values'!$B$3
+ COUNTIFS('Official Medal Table'!$I:$I,'Each Gender Events'!$A81,'Official Medal Table'!$C:$C,'Each Gender Events'!CR$1,'Official Medal Table'!$E:$E,'Each Gender Events'!CR$2)*'Medal values'!$B$3
+ COUNTIFS('Official Medal Table'!$F:$F,'Each Gender Events'!$A81,'Official Medal Table'!$C:$C,'Each Gender Events'!CR$1,'Official Medal Table'!$E:$E,"Mixed")*'Medal values'!$B$1/2
+ COUNTIFS('Official Medal Table'!$G:$G,'Each Gender Events'!$A81,'Official Medal Table'!$C:$C,'Each Gender Events'!CR$1,'Official Medal Table'!$E:$E,"Mixed")*'Medal values'!$B$2/2
+ COUNTIFS('Official Medal Table'!$H:$H,'Each Gender Events'!$A81,'Official Medal Table'!$C:$C,'Each Gender Events'!CR$1,'Official Medal Table'!$E:$E,"Mixed")*'Medal values'!$B$3/2
+ COUNTIFS('Official Medal Table'!$I:$I,'Each Gender Events'!$A81,'Official Medal Table'!$C:$C,'Each Gender Events'!CR$1,'Official Medal Table'!$E:$E,"Mixed")*'Medal values'!$B$3/2</f>
        <v>0</v>
      </c>
      <c r="CS81">
        <f>COUNTIFS('Official Medal Table'!$F:$F,'Each Gender Events'!$A81,'Official Medal Table'!$C:$C,'Each Gender Events'!CS$1,'Official Medal Table'!$E:$E,'Each Gender Events'!CS$2)*'Medal values'!$B$1
+ COUNTIFS('Official Medal Table'!$G:$G,'Each Gender Events'!$A81,'Official Medal Table'!$C:$C,'Each Gender Events'!CS$1,'Official Medal Table'!$E:$E,'Each Gender Events'!CS$2)*'Medal values'!$B$2
+ COUNTIFS('Official Medal Table'!$H:$H,'Each Gender Events'!$A81,'Official Medal Table'!$C:$C,'Each Gender Events'!CS$1,'Official Medal Table'!$E:$E,'Each Gender Events'!CS$2)*'Medal values'!$B$3
+ COUNTIFS('Official Medal Table'!$I:$I,'Each Gender Events'!$A81,'Official Medal Table'!$C:$C,'Each Gender Events'!CS$1,'Official Medal Table'!$E:$E,'Each Gender Events'!CS$2)*'Medal values'!$B$3
+ COUNTIFS('Official Medal Table'!$F:$F,'Each Gender Events'!$A81,'Official Medal Table'!$C:$C,'Each Gender Events'!CS$1,'Official Medal Table'!$E:$E,"Mixed")*'Medal values'!$B$1/2
+ COUNTIFS('Official Medal Table'!$G:$G,'Each Gender Events'!$A81,'Official Medal Table'!$C:$C,'Each Gender Events'!CS$1,'Official Medal Table'!$E:$E,"Mixed")*'Medal values'!$B$2/2
+ COUNTIFS('Official Medal Table'!$H:$H,'Each Gender Events'!$A81,'Official Medal Table'!$C:$C,'Each Gender Events'!CS$1,'Official Medal Table'!$E:$E,"Mixed")*'Medal values'!$B$3/2
+ COUNTIFS('Official Medal Table'!$I:$I,'Each Gender Events'!$A81,'Official Medal Table'!$C:$C,'Each Gender Events'!CS$1,'Official Medal Table'!$E:$E,"Mixed")*'Medal values'!$B$3/2</f>
        <v>3.0009999999999999</v>
      </c>
      <c r="CT81">
        <f>COUNTIFS('Official Medal Table'!$F:$F,'Each Gender Events'!$A81,'Official Medal Table'!$C:$C,'Each Gender Events'!CT$1,'Official Medal Table'!$E:$E,'Each Gender Events'!CT$2)*'Medal values'!$B$1
+ COUNTIFS('Official Medal Table'!$G:$G,'Each Gender Events'!$A81,'Official Medal Table'!$C:$C,'Each Gender Events'!CT$1,'Official Medal Table'!$E:$E,'Each Gender Events'!CT$2)*'Medal values'!$B$2
+ COUNTIFS('Official Medal Table'!$H:$H,'Each Gender Events'!$A81,'Official Medal Table'!$C:$C,'Each Gender Events'!CT$1,'Official Medal Table'!$E:$E,'Each Gender Events'!CT$2)*'Medal values'!$B$3
+ COUNTIFS('Official Medal Table'!$I:$I,'Each Gender Events'!$A81,'Official Medal Table'!$C:$C,'Each Gender Events'!CT$1,'Official Medal Table'!$E:$E,'Each Gender Events'!CT$2)*'Medal values'!$B$3
+ COUNTIFS('Official Medal Table'!$F:$F,'Each Gender Events'!$A81,'Official Medal Table'!$C:$C,'Each Gender Events'!CT$1,'Official Medal Table'!$E:$E,"Mixed")*'Medal values'!$B$1/2
+ COUNTIFS('Official Medal Table'!$G:$G,'Each Gender Events'!$A81,'Official Medal Table'!$C:$C,'Each Gender Events'!CT$1,'Official Medal Table'!$E:$E,"Mixed")*'Medal values'!$B$2/2
+ COUNTIFS('Official Medal Table'!$H:$H,'Each Gender Events'!$A81,'Official Medal Table'!$C:$C,'Each Gender Events'!CT$1,'Official Medal Table'!$E:$E,"Mixed")*'Medal values'!$B$3/2
+ COUNTIFS('Official Medal Table'!$I:$I,'Each Gender Events'!$A81,'Official Medal Table'!$C:$C,'Each Gender Events'!CT$1,'Official Medal Table'!$E:$E,"Mixed")*'Medal values'!$B$3/2</f>
        <v>0</v>
      </c>
    </row>
    <row r="82" spans="1:98" x14ac:dyDescent="0.3">
      <c r="A82" t="str">
        <f>Countries!A81</f>
        <v>CYP</v>
      </c>
      <c r="B82">
        <f>COUNTIFS('Official Medal Table'!$F:$F,'Each Gender Events'!$A82,'Official Medal Table'!$C:$C,'Each Gender Events'!B$1,'Official Medal Table'!$E:$E,'Each Gender Events'!B$2)*'Medal values'!$B$1
+ COUNTIFS('Official Medal Table'!$G:$G,'Each Gender Events'!$A82,'Official Medal Table'!$C:$C,'Each Gender Events'!B$1,'Official Medal Table'!$E:$E,'Each Gender Events'!B$2)*'Medal values'!$B$2
+ COUNTIFS('Official Medal Table'!$H:$H,'Each Gender Events'!$A82,'Official Medal Table'!$C:$C,'Each Gender Events'!B$1,'Official Medal Table'!$E:$E,'Each Gender Events'!B$2)*'Medal values'!$B$3
+ COUNTIFS('Official Medal Table'!$I:$I,'Each Gender Events'!$A82,'Official Medal Table'!$C:$C,'Each Gender Events'!B$1,'Official Medal Table'!$E:$E,'Each Gender Events'!B$2)*'Medal values'!$B$3
+ COUNTIFS('Official Medal Table'!$F:$F,'Each Gender Events'!$A82,'Official Medal Table'!$C:$C,'Each Gender Events'!B$1,'Official Medal Table'!$E:$E,"Mixed")*'Medal values'!$B$1/2
+ COUNTIFS('Official Medal Table'!$G:$G,'Each Gender Events'!$A82,'Official Medal Table'!$C:$C,'Each Gender Events'!B$1,'Official Medal Table'!$E:$E,"Mixed")*'Medal values'!$B$2/2
+ COUNTIFS('Official Medal Table'!$H:$H,'Each Gender Events'!$A82,'Official Medal Table'!$C:$C,'Each Gender Events'!B$1,'Official Medal Table'!$E:$E,"Mixed")*'Medal values'!$B$3/2
+ COUNTIFS('Official Medal Table'!$I:$I,'Each Gender Events'!$A82,'Official Medal Table'!$C:$C,'Each Gender Events'!B$1,'Official Medal Table'!$E:$E,"Mixed")*'Medal values'!$B$3/2</f>
        <v>0</v>
      </c>
      <c r="C82">
        <f>COUNTIFS('Official Medal Table'!$F:$F,'Each Gender Events'!$A82,'Official Medal Table'!$C:$C,'Each Gender Events'!C$1,'Official Medal Table'!$E:$E,'Each Gender Events'!C$2)*'Medal values'!$B$1
+ COUNTIFS('Official Medal Table'!$G:$G,'Each Gender Events'!$A82,'Official Medal Table'!$C:$C,'Each Gender Events'!C$1,'Official Medal Table'!$E:$E,'Each Gender Events'!C$2)*'Medal values'!$B$2
+ COUNTIFS('Official Medal Table'!$H:$H,'Each Gender Events'!$A82,'Official Medal Table'!$C:$C,'Each Gender Events'!C$1,'Official Medal Table'!$E:$E,'Each Gender Events'!C$2)*'Medal values'!$B$3
+ COUNTIFS('Official Medal Table'!$I:$I,'Each Gender Events'!$A82,'Official Medal Table'!$C:$C,'Each Gender Events'!C$1,'Official Medal Table'!$E:$E,'Each Gender Events'!C$2)*'Medal values'!$B$3
+ COUNTIFS('Official Medal Table'!$F:$F,'Each Gender Events'!$A82,'Official Medal Table'!$C:$C,'Each Gender Events'!C$1,'Official Medal Table'!$E:$E,"Mixed")*'Medal values'!$B$1/2
+ COUNTIFS('Official Medal Table'!$G:$G,'Each Gender Events'!$A82,'Official Medal Table'!$C:$C,'Each Gender Events'!C$1,'Official Medal Table'!$E:$E,"Mixed")*'Medal values'!$B$2/2
+ COUNTIFS('Official Medal Table'!$H:$H,'Each Gender Events'!$A82,'Official Medal Table'!$C:$C,'Each Gender Events'!C$1,'Official Medal Table'!$E:$E,"Mixed")*'Medal values'!$B$3/2
+ COUNTIFS('Official Medal Table'!$I:$I,'Each Gender Events'!$A82,'Official Medal Table'!$C:$C,'Each Gender Events'!C$1,'Official Medal Table'!$E:$E,"Mixed")*'Medal values'!$B$3/2</f>
        <v>0</v>
      </c>
      <c r="D82">
        <f>COUNTIFS('Official Medal Table'!$F:$F,'Each Gender Events'!$A82,'Official Medal Table'!$C:$C,'Each Gender Events'!D$1,'Official Medal Table'!$E:$E,'Each Gender Events'!D$2)*'Medal values'!$B$1
+ COUNTIFS('Official Medal Table'!$G:$G,'Each Gender Events'!$A82,'Official Medal Table'!$C:$C,'Each Gender Events'!D$1,'Official Medal Table'!$E:$E,'Each Gender Events'!D$2)*'Medal values'!$B$2
+ COUNTIFS('Official Medal Table'!$H:$H,'Each Gender Events'!$A82,'Official Medal Table'!$C:$C,'Each Gender Events'!D$1,'Official Medal Table'!$E:$E,'Each Gender Events'!D$2)*'Medal values'!$B$3
+ COUNTIFS('Official Medal Table'!$I:$I,'Each Gender Events'!$A82,'Official Medal Table'!$C:$C,'Each Gender Events'!D$1,'Official Medal Table'!$E:$E,'Each Gender Events'!D$2)*'Medal values'!$B$3
+ COUNTIFS('Official Medal Table'!$F:$F,'Each Gender Events'!$A82,'Official Medal Table'!$C:$C,'Each Gender Events'!D$1,'Official Medal Table'!$E:$E,"Mixed")*'Medal values'!$B$1/2
+ COUNTIFS('Official Medal Table'!$G:$G,'Each Gender Events'!$A82,'Official Medal Table'!$C:$C,'Each Gender Events'!D$1,'Official Medal Table'!$E:$E,"Mixed")*'Medal values'!$B$2/2
+ COUNTIFS('Official Medal Table'!$H:$H,'Each Gender Events'!$A82,'Official Medal Table'!$C:$C,'Each Gender Events'!D$1,'Official Medal Table'!$E:$E,"Mixed")*'Medal values'!$B$3/2
+ COUNTIFS('Official Medal Table'!$I:$I,'Each Gender Events'!$A82,'Official Medal Table'!$C:$C,'Each Gender Events'!D$1,'Official Medal Table'!$E:$E,"Mixed")*'Medal values'!$B$3/2</f>
        <v>0</v>
      </c>
      <c r="E82">
        <f>COUNTIFS('Official Medal Table'!$F:$F,'Each Gender Events'!$A82,'Official Medal Table'!$C:$C,'Each Gender Events'!E$1,'Official Medal Table'!$E:$E,'Each Gender Events'!E$2)*'Medal values'!$B$1
+ COUNTIFS('Official Medal Table'!$G:$G,'Each Gender Events'!$A82,'Official Medal Table'!$C:$C,'Each Gender Events'!E$1,'Official Medal Table'!$E:$E,'Each Gender Events'!E$2)*'Medal values'!$B$2
+ COUNTIFS('Official Medal Table'!$H:$H,'Each Gender Events'!$A82,'Official Medal Table'!$C:$C,'Each Gender Events'!E$1,'Official Medal Table'!$E:$E,'Each Gender Events'!E$2)*'Medal values'!$B$3
+ COUNTIFS('Official Medal Table'!$I:$I,'Each Gender Events'!$A82,'Official Medal Table'!$C:$C,'Each Gender Events'!E$1,'Official Medal Table'!$E:$E,'Each Gender Events'!E$2)*'Medal values'!$B$3
+ COUNTIFS('Official Medal Table'!$F:$F,'Each Gender Events'!$A82,'Official Medal Table'!$C:$C,'Each Gender Events'!E$1,'Official Medal Table'!$E:$E,"Mixed")*'Medal values'!$B$1/2
+ COUNTIFS('Official Medal Table'!$G:$G,'Each Gender Events'!$A82,'Official Medal Table'!$C:$C,'Each Gender Events'!E$1,'Official Medal Table'!$E:$E,"Mixed")*'Medal values'!$B$2/2
+ COUNTIFS('Official Medal Table'!$H:$H,'Each Gender Events'!$A82,'Official Medal Table'!$C:$C,'Each Gender Events'!E$1,'Official Medal Table'!$E:$E,"Mixed")*'Medal values'!$B$3/2
+ COUNTIFS('Official Medal Table'!$I:$I,'Each Gender Events'!$A82,'Official Medal Table'!$C:$C,'Each Gender Events'!E$1,'Official Medal Table'!$E:$E,"Mixed")*'Medal values'!$B$3/2</f>
        <v>0</v>
      </c>
      <c r="F82">
        <f>COUNTIFS('Official Medal Table'!$F:$F,'Each Gender Events'!$A82,'Official Medal Table'!$C:$C,'Each Gender Events'!F$1,'Official Medal Table'!$E:$E,'Each Gender Events'!F$2)*'Medal values'!$B$1
+ COUNTIFS('Official Medal Table'!$G:$G,'Each Gender Events'!$A82,'Official Medal Table'!$C:$C,'Each Gender Events'!F$1,'Official Medal Table'!$E:$E,'Each Gender Events'!F$2)*'Medal values'!$B$2
+ COUNTIFS('Official Medal Table'!$H:$H,'Each Gender Events'!$A82,'Official Medal Table'!$C:$C,'Each Gender Events'!F$1,'Official Medal Table'!$E:$E,'Each Gender Events'!F$2)*'Medal values'!$B$3
+ COUNTIFS('Official Medal Table'!$I:$I,'Each Gender Events'!$A82,'Official Medal Table'!$C:$C,'Each Gender Events'!F$1,'Official Medal Table'!$E:$E,'Each Gender Events'!F$2)*'Medal values'!$B$3
+ COUNTIFS('Official Medal Table'!$F:$F,'Each Gender Events'!$A82,'Official Medal Table'!$C:$C,'Each Gender Events'!F$1,'Official Medal Table'!$E:$E,"Mixed")*'Medal values'!$B$1/2
+ COUNTIFS('Official Medal Table'!$G:$G,'Each Gender Events'!$A82,'Official Medal Table'!$C:$C,'Each Gender Events'!F$1,'Official Medal Table'!$E:$E,"Mixed")*'Medal values'!$B$2/2
+ COUNTIFS('Official Medal Table'!$H:$H,'Each Gender Events'!$A82,'Official Medal Table'!$C:$C,'Each Gender Events'!F$1,'Official Medal Table'!$E:$E,"Mixed")*'Medal values'!$B$3/2
+ COUNTIFS('Official Medal Table'!$I:$I,'Each Gender Events'!$A82,'Official Medal Table'!$C:$C,'Each Gender Events'!F$1,'Official Medal Table'!$E:$E,"Mixed")*'Medal values'!$B$3/2</f>
        <v>0</v>
      </c>
      <c r="G82">
        <f>COUNTIFS('Official Medal Table'!$F:$F,'Each Gender Events'!$A82,'Official Medal Table'!$C:$C,'Each Gender Events'!G$1,'Official Medal Table'!$E:$E,'Each Gender Events'!G$2)*'Medal values'!$B$1
+ COUNTIFS('Official Medal Table'!$G:$G,'Each Gender Events'!$A82,'Official Medal Table'!$C:$C,'Each Gender Events'!G$1,'Official Medal Table'!$E:$E,'Each Gender Events'!G$2)*'Medal values'!$B$2
+ COUNTIFS('Official Medal Table'!$H:$H,'Each Gender Events'!$A82,'Official Medal Table'!$C:$C,'Each Gender Events'!G$1,'Official Medal Table'!$E:$E,'Each Gender Events'!G$2)*'Medal values'!$B$3
+ COUNTIFS('Official Medal Table'!$I:$I,'Each Gender Events'!$A82,'Official Medal Table'!$C:$C,'Each Gender Events'!G$1,'Official Medal Table'!$E:$E,'Each Gender Events'!G$2)*'Medal values'!$B$3
+ COUNTIFS('Official Medal Table'!$F:$F,'Each Gender Events'!$A82,'Official Medal Table'!$C:$C,'Each Gender Events'!G$1,'Official Medal Table'!$E:$E,"Mixed")*'Medal values'!$B$1/2
+ COUNTIFS('Official Medal Table'!$G:$G,'Each Gender Events'!$A82,'Official Medal Table'!$C:$C,'Each Gender Events'!G$1,'Official Medal Table'!$E:$E,"Mixed")*'Medal values'!$B$2/2
+ COUNTIFS('Official Medal Table'!$H:$H,'Each Gender Events'!$A82,'Official Medal Table'!$C:$C,'Each Gender Events'!G$1,'Official Medal Table'!$E:$E,"Mixed")*'Medal values'!$B$3/2
+ COUNTIFS('Official Medal Table'!$I:$I,'Each Gender Events'!$A82,'Official Medal Table'!$C:$C,'Each Gender Events'!G$1,'Official Medal Table'!$E:$E,"Mixed")*'Medal values'!$B$3/2</f>
        <v>0</v>
      </c>
      <c r="H82">
        <f>COUNTIFS('Official Medal Table'!$F:$F,'Each Gender Events'!$A82,'Official Medal Table'!$C:$C,'Each Gender Events'!H$1,'Official Medal Table'!$E:$E,'Each Gender Events'!H$2)*'Medal values'!$B$1
+ COUNTIFS('Official Medal Table'!$G:$G,'Each Gender Events'!$A82,'Official Medal Table'!$C:$C,'Each Gender Events'!H$1,'Official Medal Table'!$E:$E,'Each Gender Events'!H$2)*'Medal values'!$B$2
+ COUNTIFS('Official Medal Table'!$H:$H,'Each Gender Events'!$A82,'Official Medal Table'!$C:$C,'Each Gender Events'!H$1,'Official Medal Table'!$E:$E,'Each Gender Events'!H$2)*'Medal values'!$B$3
+ COUNTIFS('Official Medal Table'!$I:$I,'Each Gender Events'!$A82,'Official Medal Table'!$C:$C,'Each Gender Events'!H$1,'Official Medal Table'!$E:$E,'Each Gender Events'!H$2)*'Medal values'!$B$3
+ COUNTIFS('Official Medal Table'!$F:$F,'Each Gender Events'!$A82,'Official Medal Table'!$C:$C,'Each Gender Events'!H$1,'Official Medal Table'!$E:$E,"Mixed")*'Medal values'!$B$1/2
+ COUNTIFS('Official Medal Table'!$G:$G,'Each Gender Events'!$A82,'Official Medal Table'!$C:$C,'Each Gender Events'!H$1,'Official Medal Table'!$E:$E,"Mixed")*'Medal values'!$B$2/2
+ COUNTIFS('Official Medal Table'!$H:$H,'Each Gender Events'!$A82,'Official Medal Table'!$C:$C,'Each Gender Events'!H$1,'Official Medal Table'!$E:$E,"Mixed")*'Medal values'!$B$3/2
+ COUNTIFS('Official Medal Table'!$I:$I,'Each Gender Events'!$A82,'Official Medal Table'!$C:$C,'Each Gender Events'!H$1,'Official Medal Table'!$E:$E,"Mixed")*'Medal values'!$B$3/2</f>
        <v>0</v>
      </c>
      <c r="I82">
        <f>COUNTIFS('Official Medal Table'!$F:$F,'Each Gender Events'!$A82,'Official Medal Table'!$C:$C,'Each Gender Events'!I$1,'Official Medal Table'!$E:$E,'Each Gender Events'!I$2)*'Medal values'!$B$1
+ COUNTIFS('Official Medal Table'!$G:$G,'Each Gender Events'!$A82,'Official Medal Table'!$C:$C,'Each Gender Events'!I$1,'Official Medal Table'!$E:$E,'Each Gender Events'!I$2)*'Medal values'!$B$2
+ COUNTIFS('Official Medal Table'!$H:$H,'Each Gender Events'!$A82,'Official Medal Table'!$C:$C,'Each Gender Events'!I$1,'Official Medal Table'!$E:$E,'Each Gender Events'!I$2)*'Medal values'!$B$3
+ COUNTIFS('Official Medal Table'!$I:$I,'Each Gender Events'!$A82,'Official Medal Table'!$C:$C,'Each Gender Events'!I$1,'Official Medal Table'!$E:$E,'Each Gender Events'!I$2)*'Medal values'!$B$3
+ COUNTIFS('Official Medal Table'!$F:$F,'Each Gender Events'!$A82,'Official Medal Table'!$C:$C,'Each Gender Events'!I$1,'Official Medal Table'!$E:$E,"Mixed")*'Medal values'!$B$1/2
+ COUNTIFS('Official Medal Table'!$G:$G,'Each Gender Events'!$A82,'Official Medal Table'!$C:$C,'Each Gender Events'!I$1,'Official Medal Table'!$E:$E,"Mixed")*'Medal values'!$B$2/2
+ COUNTIFS('Official Medal Table'!$H:$H,'Each Gender Events'!$A82,'Official Medal Table'!$C:$C,'Each Gender Events'!I$1,'Official Medal Table'!$E:$E,"Mixed")*'Medal values'!$B$3/2
+ COUNTIFS('Official Medal Table'!$I:$I,'Each Gender Events'!$A82,'Official Medal Table'!$C:$C,'Each Gender Events'!I$1,'Official Medal Table'!$E:$E,"Mixed")*'Medal values'!$B$3/2</f>
        <v>0</v>
      </c>
      <c r="J82">
        <f>COUNTIFS('Official Medal Table'!$F:$F,'Each Gender Events'!$A82,'Official Medal Table'!$C:$C,'Each Gender Events'!J$1,'Official Medal Table'!$E:$E,'Each Gender Events'!J$2)*'Medal values'!$B$1
+ COUNTIFS('Official Medal Table'!$G:$G,'Each Gender Events'!$A82,'Official Medal Table'!$C:$C,'Each Gender Events'!J$1,'Official Medal Table'!$E:$E,'Each Gender Events'!J$2)*'Medal values'!$B$2
+ COUNTIFS('Official Medal Table'!$H:$H,'Each Gender Events'!$A82,'Official Medal Table'!$C:$C,'Each Gender Events'!J$1,'Official Medal Table'!$E:$E,'Each Gender Events'!J$2)*'Medal values'!$B$3
+ COUNTIFS('Official Medal Table'!$I:$I,'Each Gender Events'!$A82,'Official Medal Table'!$C:$C,'Each Gender Events'!J$1,'Official Medal Table'!$E:$E,'Each Gender Events'!J$2)*'Medal values'!$B$3
+ COUNTIFS('Official Medal Table'!$F:$F,'Each Gender Events'!$A82,'Official Medal Table'!$C:$C,'Each Gender Events'!J$1,'Official Medal Table'!$E:$E,"Mixed")*'Medal values'!$B$1/2
+ COUNTIFS('Official Medal Table'!$G:$G,'Each Gender Events'!$A82,'Official Medal Table'!$C:$C,'Each Gender Events'!J$1,'Official Medal Table'!$E:$E,"Mixed")*'Medal values'!$B$2/2
+ COUNTIFS('Official Medal Table'!$H:$H,'Each Gender Events'!$A82,'Official Medal Table'!$C:$C,'Each Gender Events'!J$1,'Official Medal Table'!$E:$E,"Mixed")*'Medal values'!$B$3/2
+ COUNTIFS('Official Medal Table'!$I:$I,'Each Gender Events'!$A82,'Official Medal Table'!$C:$C,'Each Gender Events'!J$1,'Official Medal Table'!$E:$E,"Mixed")*'Medal values'!$B$3/2</f>
        <v>0</v>
      </c>
      <c r="K82">
        <f>COUNTIFS('Official Medal Table'!$F:$F,'Each Gender Events'!$A82,'Official Medal Table'!$C:$C,'Each Gender Events'!K$1,'Official Medal Table'!$E:$E,'Each Gender Events'!K$2)*'Medal values'!$B$1
+ COUNTIFS('Official Medal Table'!$G:$G,'Each Gender Events'!$A82,'Official Medal Table'!$C:$C,'Each Gender Events'!K$1,'Official Medal Table'!$E:$E,'Each Gender Events'!K$2)*'Medal values'!$B$2
+ COUNTIFS('Official Medal Table'!$H:$H,'Each Gender Events'!$A82,'Official Medal Table'!$C:$C,'Each Gender Events'!K$1,'Official Medal Table'!$E:$E,'Each Gender Events'!K$2)*'Medal values'!$B$3
+ COUNTIFS('Official Medal Table'!$I:$I,'Each Gender Events'!$A82,'Official Medal Table'!$C:$C,'Each Gender Events'!K$1,'Official Medal Table'!$E:$E,'Each Gender Events'!K$2)*'Medal values'!$B$3
+ COUNTIFS('Official Medal Table'!$F:$F,'Each Gender Events'!$A82,'Official Medal Table'!$C:$C,'Each Gender Events'!K$1,'Official Medal Table'!$E:$E,"Mixed")*'Medal values'!$B$1/2
+ COUNTIFS('Official Medal Table'!$G:$G,'Each Gender Events'!$A82,'Official Medal Table'!$C:$C,'Each Gender Events'!K$1,'Official Medal Table'!$E:$E,"Mixed")*'Medal values'!$B$2/2
+ COUNTIFS('Official Medal Table'!$H:$H,'Each Gender Events'!$A82,'Official Medal Table'!$C:$C,'Each Gender Events'!K$1,'Official Medal Table'!$E:$E,"Mixed")*'Medal values'!$B$3/2
+ COUNTIFS('Official Medal Table'!$I:$I,'Each Gender Events'!$A82,'Official Medal Table'!$C:$C,'Each Gender Events'!K$1,'Official Medal Table'!$E:$E,"Mixed")*'Medal values'!$B$3/2</f>
        <v>0</v>
      </c>
      <c r="L82">
        <f>COUNTIFS('Official Medal Table'!$F:$F,'Each Gender Events'!$A82,'Official Medal Table'!$C:$C,'Each Gender Events'!L$1,'Official Medal Table'!$E:$E,'Each Gender Events'!L$2)*'Medal values'!$B$1
+ COUNTIFS('Official Medal Table'!$G:$G,'Each Gender Events'!$A82,'Official Medal Table'!$C:$C,'Each Gender Events'!L$1,'Official Medal Table'!$E:$E,'Each Gender Events'!L$2)*'Medal values'!$B$2
+ COUNTIFS('Official Medal Table'!$H:$H,'Each Gender Events'!$A82,'Official Medal Table'!$C:$C,'Each Gender Events'!L$1,'Official Medal Table'!$E:$E,'Each Gender Events'!L$2)*'Medal values'!$B$3
+ COUNTIFS('Official Medal Table'!$I:$I,'Each Gender Events'!$A82,'Official Medal Table'!$C:$C,'Each Gender Events'!L$1,'Official Medal Table'!$E:$E,'Each Gender Events'!L$2)*'Medal values'!$B$3
+ COUNTIFS('Official Medal Table'!$F:$F,'Each Gender Events'!$A82,'Official Medal Table'!$C:$C,'Each Gender Events'!L$1,'Official Medal Table'!$E:$E,"Mixed")*'Medal values'!$B$1/2
+ COUNTIFS('Official Medal Table'!$G:$G,'Each Gender Events'!$A82,'Official Medal Table'!$C:$C,'Each Gender Events'!L$1,'Official Medal Table'!$E:$E,"Mixed")*'Medal values'!$B$2/2
+ COUNTIFS('Official Medal Table'!$H:$H,'Each Gender Events'!$A82,'Official Medal Table'!$C:$C,'Each Gender Events'!L$1,'Official Medal Table'!$E:$E,"Mixed")*'Medal values'!$B$3/2
+ COUNTIFS('Official Medal Table'!$I:$I,'Each Gender Events'!$A82,'Official Medal Table'!$C:$C,'Each Gender Events'!L$1,'Official Medal Table'!$E:$E,"Mixed")*'Medal values'!$B$3/2</f>
        <v>0</v>
      </c>
      <c r="M82">
        <f>COUNTIFS('Official Medal Table'!$F:$F,'Each Gender Events'!$A82,'Official Medal Table'!$C:$C,'Each Gender Events'!M$1,'Official Medal Table'!$E:$E,'Each Gender Events'!M$2)*'Medal values'!$B$1
+ COUNTIFS('Official Medal Table'!$G:$G,'Each Gender Events'!$A82,'Official Medal Table'!$C:$C,'Each Gender Events'!M$1,'Official Medal Table'!$E:$E,'Each Gender Events'!M$2)*'Medal values'!$B$2
+ COUNTIFS('Official Medal Table'!$H:$H,'Each Gender Events'!$A82,'Official Medal Table'!$C:$C,'Each Gender Events'!M$1,'Official Medal Table'!$E:$E,'Each Gender Events'!M$2)*'Medal values'!$B$3
+ COUNTIFS('Official Medal Table'!$I:$I,'Each Gender Events'!$A82,'Official Medal Table'!$C:$C,'Each Gender Events'!M$1,'Official Medal Table'!$E:$E,'Each Gender Events'!M$2)*'Medal values'!$B$3
+ COUNTIFS('Official Medal Table'!$F:$F,'Each Gender Events'!$A82,'Official Medal Table'!$C:$C,'Each Gender Events'!M$1,'Official Medal Table'!$E:$E,"Mixed")*'Medal values'!$B$1/2
+ COUNTIFS('Official Medal Table'!$G:$G,'Each Gender Events'!$A82,'Official Medal Table'!$C:$C,'Each Gender Events'!M$1,'Official Medal Table'!$E:$E,"Mixed")*'Medal values'!$B$2/2
+ COUNTIFS('Official Medal Table'!$H:$H,'Each Gender Events'!$A82,'Official Medal Table'!$C:$C,'Each Gender Events'!M$1,'Official Medal Table'!$E:$E,"Mixed")*'Medal values'!$B$3/2
+ COUNTIFS('Official Medal Table'!$I:$I,'Each Gender Events'!$A82,'Official Medal Table'!$C:$C,'Each Gender Events'!M$1,'Official Medal Table'!$E:$E,"Mixed")*'Medal values'!$B$3/2</f>
        <v>0</v>
      </c>
      <c r="N82">
        <f>COUNTIFS('Official Medal Table'!$F:$F,'Each Gender Events'!$A82,'Official Medal Table'!$C:$C,'Each Gender Events'!N$1,'Official Medal Table'!$E:$E,'Each Gender Events'!N$2)*'Medal values'!$B$1
+ COUNTIFS('Official Medal Table'!$G:$G,'Each Gender Events'!$A82,'Official Medal Table'!$C:$C,'Each Gender Events'!N$1,'Official Medal Table'!$E:$E,'Each Gender Events'!N$2)*'Medal values'!$B$2
+ COUNTIFS('Official Medal Table'!$H:$H,'Each Gender Events'!$A82,'Official Medal Table'!$C:$C,'Each Gender Events'!N$1,'Official Medal Table'!$E:$E,'Each Gender Events'!N$2)*'Medal values'!$B$3
+ COUNTIFS('Official Medal Table'!$I:$I,'Each Gender Events'!$A82,'Official Medal Table'!$C:$C,'Each Gender Events'!N$1,'Official Medal Table'!$E:$E,'Each Gender Events'!N$2)*'Medal values'!$B$3
+ COUNTIFS('Official Medal Table'!$F:$F,'Each Gender Events'!$A82,'Official Medal Table'!$C:$C,'Each Gender Events'!N$1,'Official Medal Table'!$E:$E,"Mixed")*'Medal values'!$B$1/2
+ COUNTIFS('Official Medal Table'!$G:$G,'Each Gender Events'!$A82,'Official Medal Table'!$C:$C,'Each Gender Events'!N$1,'Official Medal Table'!$E:$E,"Mixed")*'Medal values'!$B$2/2
+ COUNTIFS('Official Medal Table'!$H:$H,'Each Gender Events'!$A82,'Official Medal Table'!$C:$C,'Each Gender Events'!N$1,'Official Medal Table'!$E:$E,"Mixed")*'Medal values'!$B$3/2
+ COUNTIFS('Official Medal Table'!$I:$I,'Each Gender Events'!$A82,'Official Medal Table'!$C:$C,'Each Gender Events'!N$1,'Official Medal Table'!$E:$E,"Mixed")*'Medal values'!$B$3/2</f>
        <v>0</v>
      </c>
      <c r="O82">
        <f>COUNTIFS('Official Medal Table'!$F:$F,'Each Gender Events'!$A82,'Official Medal Table'!$C:$C,'Each Gender Events'!O$1,'Official Medal Table'!$E:$E,'Each Gender Events'!O$2)*'Medal values'!$B$1
+ COUNTIFS('Official Medal Table'!$G:$G,'Each Gender Events'!$A82,'Official Medal Table'!$C:$C,'Each Gender Events'!O$1,'Official Medal Table'!$E:$E,'Each Gender Events'!O$2)*'Medal values'!$B$2
+ COUNTIFS('Official Medal Table'!$H:$H,'Each Gender Events'!$A82,'Official Medal Table'!$C:$C,'Each Gender Events'!O$1,'Official Medal Table'!$E:$E,'Each Gender Events'!O$2)*'Medal values'!$B$3
+ COUNTIFS('Official Medal Table'!$I:$I,'Each Gender Events'!$A82,'Official Medal Table'!$C:$C,'Each Gender Events'!O$1,'Official Medal Table'!$E:$E,'Each Gender Events'!O$2)*'Medal values'!$B$3
+ COUNTIFS('Official Medal Table'!$F:$F,'Each Gender Events'!$A82,'Official Medal Table'!$C:$C,'Each Gender Events'!O$1,'Official Medal Table'!$E:$E,"Mixed")*'Medal values'!$B$1/2
+ COUNTIFS('Official Medal Table'!$G:$G,'Each Gender Events'!$A82,'Official Medal Table'!$C:$C,'Each Gender Events'!O$1,'Official Medal Table'!$E:$E,"Mixed")*'Medal values'!$B$2/2
+ COUNTIFS('Official Medal Table'!$H:$H,'Each Gender Events'!$A82,'Official Medal Table'!$C:$C,'Each Gender Events'!O$1,'Official Medal Table'!$E:$E,"Mixed")*'Medal values'!$B$3/2
+ COUNTIFS('Official Medal Table'!$I:$I,'Each Gender Events'!$A82,'Official Medal Table'!$C:$C,'Each Gender Events'!O$1,'Official Medal Table'!$E:$E,"Mixed")*'Medal values'!$B$3/2</f>
        <v>0</v>
      </c>
      <c r="P82">
        <f>COUNTIFS('Official Medal Table'!$F:$F,'Each Gender Events'!$A82,'Official Medal Table'!$C:$C,'Each Gender Events'!P$1,'Official Medal Table'!$E:$E,'Each Gender Events'!P$2)*'Medal values'!$B$1
+ COUNTIFS('Official Medal Table'!$G:$G,'Each Gender Events'!$A82,'Official Medal Table'!$C:$C,'Each Gender Events'!P$1,'Official Medal Table'!$E:$E,'Each Gender Events'!P$2)*'Medal values'!$B$2
+ COUNTIFS('Official Medal Table'!$H:$H,'Each Gender Events'!$A82,'Official Medal Table'!$C:$C,'Each Gender Events'!P$1,'Official Medal Table'!$E:$E,'Each Gender Events'!P$2)*'Medal values'!$B$3
+ COUNTIFS('Official Medal Table'!$I:$I,'Each Gender Events'!$A82,'Official Medal Table'!$C:$C,'Each Gender Events'!P$1,'Official Medal Table'!$E:$E,'Each Gender Events'!P$2)*'Medal values'!$B$3
+ COUNTIFS('Official Medal Table'!$F:$F,'Each Gender Events'!$A82,'Official Medal Table'!$C:$C,'Each Gender Events'!P$1,'Official Medal Table'!$E:$E,"Mixed")*'Medal values'!$B$1/2
+ COUNTIFS('Official Medal Table'!$G:$G,'Each Gender Events'!$A82,'Official Medal Table'!$C:$C,'Each Gender Events'!P$1,'Official Medal Table'!$E:$E,"Mixed")*'Medal values'!$B$2/2
+ COUNTIFS('Official Medal Table'!$H:$H,'Each Gender Events'!$A82,'Official Medal Table'!$C:$C,'Each Gender Events'!P$1,'Official Medal Table'!$E:$E,"Mixed")*'Medal values'!$B$3/2
+ COUNTIFS('Official Medal Table'!$I:$I,'Each Gender Events'!$A82,'Official Medal Table'!$C:$C,'Each Gender Events'!P$1,'Official Medal Table'!$E:$E,"Mixed")*'Medal values'!$B$3/2</f>
        <v>0</v>
      </c>
      <c r="Q82">
        <f>COUNTIFS('Official Medal Table'!$F:$F,'Each Gender Events'!$A82,'Official Medal Table'!$C:$C,'Each Gender Events'!Q$1,'Official Medal Table'!$E:$E,'Each Gender Events'!Q$2)*'Medal values'!$B$1
+ COUNTIFS('Official Medal Table'!$G:$G,'Each Gender Events'!$A82,'Official Medal Table'!$C:$C,'Each Gender Events'!Q$1,'Official Medal Table'!$E:$E,'Each Gender Events'!Q$2)*'Medal values'!$B$2
+ COUNTIFS('Official Medal Table'!$H:$H,'Each Gender Events'!$A82,'Official Medal Table'!$C:$C,'Each Gender Events'!Q$1,'Official Medal Table'!$E:$E,'Each Gender Events'!Q$2)*'Medal values'!$B$3
+ COUNTIFS('Official Medal Table'!$I:$I,'Each Gender Events'!$A82,'Official Medal Table'!$C:$C,'Each Gender Events'!Q$1,'Official Medal Table'!$E:$E,'Each Gender Events'!Q$2)*'Medal values'!$B$3
+ COUNTIFS('Official Medal Table'!$F:$F,'Each Gender Events'!$A82,'Official Medal Table'!$C:$C,'Each Gender Events'!Q$1,'Official Medal Table'!$E:$E,"Mixed")*'Medal values'!$B$1/2
+ COUNTIFS('Official Medal Table'!$G:$G,'Each Gender Events'!$A82,'Official Medal Table'!$C:$C,'Each Gender Events'!Q$1,'Official Medal Table'!$E:$E,"Mixed")*'Medal values'!$B$2/2
+ COUNTIFS('Official Medal Table'!$H:$H,'Each Gender Events'!$A82,'Official Medal Table'!$C:$C,'Each Gender Events'!Q$1,'Official Medal Table'!$E:$E,"Mixed")*'Medal values'!$B$3/2
+ COUNTIFS('Official Medal Table'!$I:$I,'Each Gender Events'!$A82,'Official Medal Table'!$C:$C,'Each Gender Events'!Q$1,'Official Medal Table'!$E:$E,"Mixed")*'Medal values'!$B$3/2</f>
        <v>0</v>
      </c>
      <c r="R82">
        <f>COUNTIFS('Official Medal Table'!$F:$F,'Each Gender Events'!$A82,'Official Medal Table'!$C:$C,'Each Gender Events'!R$1,'Official Medal Table'!$E:$E,'Each Gender Events'!R$2)*'Medal values'!$B$1
+ COUNTIFS('Official Medal Table'!$G:$G,'Each Gender Events'!$A82,'Official Medal Table'!$C:$C,'Each Gender Events'!R$1,'Official Medal Table'!$E:$E,'Each Gender Events'!R$2)*'Medal values'!$B$2
+ COUNTIFS('Official Medal Table'!$H:$H,'Each Gender Events'!$A82,'Official Medal Table'!$C:$C,'Each Gender Events'!R$1,'Official Medal Table'!$E:$E,'Each Gender Events'!R$2)*'Medal values'!$B$3
+ COUNTIFS('Official Medal Table'!$I:$I,'Each Gender Events'!$A82,'Official Medal Table'!$C:$C,'Each Gender Events'!R$1,'Official Medal Table'!$E:$E,'Each Gender Events'!R$2)*'Medal values'!$B$3
+ COUNTIFS('Official Medal Table'!$F:$F,'Each Gender Events'!$A82,'Official Medal Table'!$C:$C,'Each Gender Events'!R$1,'Official Medal Table'!$E:$E,"Mixed")*'Medal values'!$B$1/2
+ COUNTIFS('Official Medal Table'!$G:$G,'Each Gender Events'!$A82,'Official Medal Table'!$C:$C,'Each Gender Events'!R$1,'Official Medal Table'!$E:$E,"Mixed")*'Medal values'!$B$2/2
+ COUNTIFS('Official Medal Table'!$H:$H,'Each Gender Events'!$A82,'Official Medal Table'!$C:$C,'Each Gender Events'!R$1,'Official Medal Table'!$E:$E,"Mixed")*'Medal values'!$B$3/2
+ COUNTIFS('Official Medal Table'!$I:$I,'Each Gender Events'!$A82,'Official Medal Table'!$C:$C,'Each Gender Events'!R$1,'Official Medal Table'!$E:$E,"Mixed")*'Medal values'!$B$3/2</f>
        <v>0</v>
      </c>
      <c r="S82">
        <f>COUNTIFS('Official Medal Table'!$F:$F,'Each Gender Events'!$A82,'Official Medal Table'!$C:$C,'Each Gender Events'!S$1,'Official Medal Table'!$E:$E,'Each Gender Events'!S$2)*'Medal values'!$B$1
+ COUNTIFS('Official Medal Table'!$G:$G,'Each Gender Events'!$A82,'Official Medal Table'!$C:$C,'Each Gender Events'!S$1,'Official Medal Table'!$E:$E,'Each Gender Events'!S$2)*'Medal values'!$B$2
+ COUNTIFS('Official Medal Table'!$H:$H,'Each Gender Events'!$A82,'Official Medal Table'!$C:$C,'Each Gender Events'!S$1,'Official Medal Table'!$E:$E,'Each Gender Events'!S$2)*'Medal values'!$B$3
+ COUNTIFS('Official Medal Table'!$I:$I,'Each Gender Events'!$A82,'Official Medal Table'!$C:$C,'Each Gender Events'!S$1,'Official Medal Table'!$E:$E,'Each Gender Events'!S$2)*'Medal values'!$B$3
+ COUNTIFS('Official Medal Table'!$F:$F,'Each Gender Events'!$A82,'Official Medal Table'!$C:$C,'Each Gender Events'!S$1,'Official Medal Table'!$E:$E,"Mixed")*'Medal values'!$B$1/2
+ COUNTIFS('Official Medal Table'!$G:$G,'Each Gender Events'!$A82,'Official Medal Table'!$C:$C,'Each Gender Events'!S$1,'Official Medal Table'!$E:$E,"Mixed")*'Medal values'!$B$2/2
+ COUNTIFS('Official Medal Table'!$H:$H,'Each Gender Events'!$A82,'Official Medal Table'!$C:$C,'Each Gender Events'!S$1,'Official Medal Table'!$E:$E,"Mixed")*'Medal values'!$B$3/2
+ COUNTIFS('Official Medal Table'!$I:$I,'Each Gender Events'!$A82,'Official Medal Table'!$C:$C,'Each Gender Events'!S$1,'Official Medal Table'!$E:$E,"Mixed")*'Medal values'!$B$3/2</f>
        <v>0</v>
      </c>
      <c r="T82">
        <f>COUNTIFS('Official Medal Table'!$F:$F,'Each Gender Events'!$A82,'Official Medal Table'!$C:$C,'Each Gender Events'!T$1,'Official Medal Table'!$E:$E,'Each Gender Events'!T$2)*'Medal values'!$B$1
+ COUNTIFS('Official Medal Table'!$G:$G,'Each Gender Events'!$A82,'Official Medal Table'!$C:$C,'Each Gender Events'!T$1,'Official Medal Table'!$E:$E,'Each Gender Events'!T$2)*'Medal values'!$B$2
+ COUNTIFS('Official Medal Table'!$H:$H,'Each Gender Events'!$A82,'Official Medal Table'!$C:$C,'Each Gender Events'!T$1,'Official Medal Table'!$E:$E,'Each Gender Events'!T$2)*'Medal values'!$B$3
+ COUNTIFS('Official Medal Table'!$I:$I,'Each Gender Events'!$A82,'Official Medal Table'!$C:$C,'Each Gender Events'!T$1,'Official Medal Table'!$E:$E,'Each Gender Events'!T$2)*'Medal values'!$B$3
+ COUNTIFS('Official Medal Table'!$F:$F,'Each Gender Events'!$A82,'Official Medal Table'!$C:$C,'Each Gender Events'!T$1,'Official Medal Table'!$E:$E,"Mixed")*'Medal values'!$B$1/2
+ COUNTIFS('Official Medal Table'!$G:$G,'Each Gender Events'!$A82,'Official Medal Table'!$C:$C,'Each Gender Events'!T$1,'Official Medal Table'!$E:$E,"Mixed")*'Medal values'!$B$2/2
+ COUNTIFS('Official Medal Table'!$H:$H,'Each Gender Events'!$A82,'Official Medal Table'!$C:$C,'Each Gender Events'!T$1,'Official Medal Table'!$E:$E,"Mixed")*'Medal values'!$B$3/2
+ COUNTIFS('Official Medal Table'!$I:$I,'Each Gender Events'!$A82,'Official Medal Table'!$C:$C,'Each Gender Events'!T$1,'Official Medal Table'!$E:$E,"Mixed")*'Medal values'!$B$3/2</f>
        <v>0</v>
      </c>
      <c r="U82">
        <f>COUNTIFS('Official Medal Table'!$F:$F,'Each Gender Events'!$A82,'Official Medal Table'!$C:$C,'Each Gender Events'!U$1,'Official Medal Table'!$E:$E,'Each Gender Events'!U$2)*'Medal values'!$B$1
+ COUNTIFS('Official Medal Table'!$G:$G,'Each Gender Events'!$A82,'Official Medal Table'!$C:$C,'Each Gender Events'!U$1,'Official Medal Table'!$E:$E,'Each Gender Events'!U$2)*'Medal values'!$B$2
+ COUNTIFS('Official Medal Table'!$H:$H,'Each Gender Events'!$A82,'Official Medal Table'!$C:$C,'Each Gender Events'!U$1,'Official Medal Table'!$E:$E,'Each Gender Events'!U$2)*'Medal values'!$B$3
+ COUNTIFS('Official Medal Table'!$I:$I,'Each Gender Events'!$A82,'Official Medal Table'!$C:$C,'Each Gender Events'!U$1,'Official Medal Table'!$E:$E,'Each Gender Events'!U$2)*'Medal values'!$B$3
+ COUNTIFS('Official Medal Table'!$F:$F,'Each Gender Events'!$A82,'Official Medal Table'!$C:$C,'Each Gender Events'!U$1,'Official Medal Table'!$E:$E,"Mixed")*'Medal values'!$B$1/2
+ COUNTIFS('Official Medal Table'!$G:$G,'Each Gender Events'!$A82,'Official Medal Table'!$C:$C,'Each Gender Events'!U$1,'Official Medal Table'!$E:$E,"Mixed")*'Medal values'!$B$2/2
+ COUNTIFS('Official Medal Table'!$H:$H,'Each Gender Events'!$A82,'Official Medal Table'!$C:$C,'Each Gender Events'!U$1,'Official Medal Table'!$E:$E,"Mixed")*'Medal values'!$B$3/2
+ COUNTIFS('Official Medal Table'!$I:$I,'Each Gender Events'!$A82,'Official Medal Table'!$C:$C,'Each Gender Events'!U$1,'Official Medal Table'!$E:$E,"Mixed")*'Medal values'!$B$3/2</f>
        <v>0</v>
      </c>
      <c r="V82">
        <f>COUNTIFS('Official Medal Table'!$F:$F,'Each Gender Events'!$A82,'Official Medal Table'!$C:$C,'Each Gender Events'!V$1,'Official Medal Table'!$E:$E,'Each Gender Events'!V$2)*'Medal values'!$B$1
+ COUNTIFS('Official Medal Table'!$G:$G,'Each Gender Events'!$A82,'Official Medal Table'!$C:$C,'Each Gender Events'!V$1,'Official Medal Table'!$E:$E,'Each Gender Events'!V$2)*'Medal values'!$B$2
+ COUNTIFS('Official Medal Table'!$H:$H,'Each Gender Events'!$A82,'Official Medal Table'!$C:$C,'Each Gender Events'!V$1,'Official Medal Table'!$E:$E,'Each Gender Events'!V$2)*'Medal values'!$B$3
+ COUNTIFS('Official Medal Table'!$I:$I,'Each Gender Events'!$A82,'Official Medal Table'!$C:$C,'Each Gender Events'!V$1,'Official Medal Table'!$E:$E,'Each Gender Events'!V$2)*'Medal values'!$B$3
+ COUNTIFS('Official Medal Table'!$F:$F,'Each Gender Events'!$A82,'Official Medal Table'!$C:$C,'Each Gender Events'!V$1,'Official Medal Table'!$E:$E,"Mixed")*'Medal values'!$B$1/2
+ COUNTIFS('Official Medal Table'!$G:$G,'Each Gender Events'!$A82,'Official Medal Table'!$C:$C,'Each Gender Events'!V$1,'Official Medal Table'!$E:$E,"Mixed")*'Medal values'!$B$2/2
+ COUNTIFS('Official Medal Table'!$H:$H,'Each Gender Events'!$A82,'Official Medal Table'!$C:$C,'Each Gender Events'!V$1,'Official Medal Table'!$E:$E,"Mixed")*'Medal values'!$B$3/2
+ COUNTIFS('Official Medal Table'!$I:$I,'Each Gender Events'!$A82,'Official Medal Table'!$C:$C,'Each Gender Events'!V$1,'Official Medal Table'!$E:$E,"Mixed")*'Medal values'!$B$3/2</f>
        <v>0</v>
      </c>
      <c r="W82">
        <f>COUNTIFS('Official Medal Table'!$F:$F,'Each Gender Events'!$A82,'Official Medal Table'!$C:$C,'Each Gender Events'!W$1,'Official Medal Table'!$E:$E,'Each Gender Events'!W$2)*'Medal values'!$B$1
+ COUNTIFS('Official Medal Table'!$G:$G,'Each Gender Events'!$A82,'Official Medal Table'!$C:$C,'Each Gender Events'!W$1,'Official Medal Table'!$E:$E,'Each Gender Events'!W$2)*'Medal values'!$B$2
+ COUNTIFS('Official Medal Table'!$H:$H,'Each Gender Events'!$A82,'Official Medal Table'!$C:$C,'Each Gender Events'!W$1,'Official Medal Table'!$E:$E,'Each Gender Events'!W$2)*'Medal values'!$B$3
+ COUNTIFS('Official Medal Table'!$I:$I,'Each Gender Events'!$A82,'Official Medal Table'!$C:$C,'Each Gender Events'!W$1,'Official Medal Table'!$E:$E,'Each Gender Events'!W$2)*'Medal values'!$B$3
+ COUNTIFS('Official Medal Table'!$F:$F,'Each Gender Events'!$A82,'Official Medal Table'!$C:$C,'Each Gender Events'!W$1,'Official Medal Table'!$E:$E,"Mixed")*'Medal values'!$B$1/2
+ COUNTIFS('Official Medal Table'!$G:$G,'Each Gender Events'!$A82,'Official Medal Table'!$C:$C,'Each Gender Events'!W$1,'Official Medal Table'!$E:$E,"Mixed")*'Medal values'!$B$2/2
+ COUNTIFS('Official Medal Table'!$H:$H,'Each Gender Events'!$A82,'Official Medal Table'!$C:$C,'Each Gender Events'!W$1,'Official Medal Table'!$E:$E,"Mixed")*'Medal values'!$B$3/2
+ COUNTIFS('Official Medal Table'!$I:$I,'Each Gender Events'!$A82,'Official Medal Table'!$C:$C,'Each Gender Events'!W$1,'Official Medal Table'!$E:$E,"Mixed")*'Medal values'!$B$3/2</f>
        <v>0</v>
      </c>
      <c r="X82">
        <f>COUNTIFS('Official Medal Table'!$F:$F,'Each Gender Events'!$A82,'Official Medal Table'!$C:$C,'Each Gender Events'!X$1,'Official Medal Table'!$E:$E,'Each Gender Events'!X$2)*'Medal values'!$B$1
+ COUNTIFS('Official Medal Table'!$G:$G,'Each Gender Events'!$A82,'Official Medal Table'!$C:$C,'Each Gender Events'!X$1,'Official Medal Table'!$E:$E,'Each Gender Events'!X$2)*'Medal values'!$B$2
+ COUNTIFS('Official Medal Table'!$H:$H,'Each Gender Events'!$A82,'Official Medal Table'!$C:$C,'Each Gender Events'!X$1,'Official Medal Table'!$E:$E,'Each Gender Events'!X$2)*'Medal values'!$B$3
+ COUNTIFS('Official Medal Table'!$I:$I,'Each Gender Events'!$A82,'Official Medal Table'!$C:$C,'Each Gender Events'!X$1,'Official Medal Table'!$E:$E,'Each Gender Events'!X$2)*'Medal values'!$B$3
+ COUNTIFS('Official Medal Table'!$F:$F,'Each Gender Events'!$A82,'Official Medal Table'!$C:$C,'Each Gender Events'!X$1,'Official Medal Table'!$E:$E,"Mixed")*'Medal values'!$B$1/2
+ COUNTIFS('Official Medal Table'!$G:$G,'Each Gender Events'!$A82,'Official Medal Table'!$C:$C,'Each Gender Events'!X$1,'Official Medal Table'!$E:$E,"Mixed")*'Medal values'!$B$2/2
+ COUNTIFS('Official Medal Table'!$H:$H,'Each Gender Events'!$A82,'Official Medal Table'!$C:$C,'Each Gender Events'!X$1,'Official Medal Table'!$E:$E,"Mixed")*'Medal values'!$B$3/2
+ COUNTIFS('Official Medal Table'!$I:$I,'Each Gender Events'!$A82,'Official Medal Table'!$C:$C,'Each Gender Events'!X$1,'Official Medal Table'!$E:$E,"Mixed")*'Medal values'!$B$3/2</f>
        <v>0</v>
      </c>
      <c r="Y82">
        <f>COUNTIFS('Official Medal Table'!$F:$F,'Each Gender Events'!$A82,'Official Medal Table'!$C:$C,'Each Gender Events'!Y$1,'Official Medal Table'!$E:$E,'Each Gender Events'!Y$2)*'Medal values'!$B$1
+ COUNTIFS('Official Medal Table'!$G:$G,'Each Gender Events'!$A82,'Official Medal Table'!$C:$C,'Each Gender Events'!Y$1,'Official Medal Table'!$E:$E,'Each Gender Events'!Y$2)*'Medal values'!$B$2
+ COUNTIFS('Official Medal Table'!$H:$H,'Each Gender Events'!$A82,'Official Medal Table'!$C:$C,'Each Gender Events'!Y$1,'Official Medal Table'!$E:$E,'Each Gender Events'!Y$2)*'Medal values'!$B$3
+ COUNTIFS('Official Medal Table'!$I:$I,'Each Gender Events'!$A82,'Official Medal Table'!$C:$C,'Each Gender Events'!Y$1,'Official Medal Table'!$E:$E,'Each Gender Events'!Y$2)*'Medal values'!$B$3
+ COUNTIFS('Official Medal Table'!$F:$F,'Each Gender Events'!$A82,'Official Medal Table'!$C:$C,'Each Gender Events'!Y$1,'Official Medal Table'!$E:$E,"Mixed")*'Medal values'!$B$1/2
+ COUNTIFS('Official Medal Table'!$G:$G,'Each Gender Events'!$A82,'Official Medal Table'!$C:$C,'Each Gender Events'!Y$1,'Official Medal Table'!$E:$E,"Mixed")*'Medal values'!$B$2/2
+ COUNTIFS('Official Medal Table'!$H:$H,'Each Gender Events'!$A82,'Official Medal Table'!$C:$C,'Each Gender Events'!Y$1,'Official Medal Table'!$E:$E,"Mixed")*'Medal values'!$B$3/2
+ COUNTIFS('Official Medal Table'!$I:$I,'Each Gender Events'!$A82,'Official Medal Table'!$C:$C,'Each Gender Events'!Y$1,'Official Medal Table'!$E:$E,"Mixed")*'Medal values'!$B$3/2</f>
        <v>0</v>
      </c>
      <c r="Z82">
        <f>COUNTIFS('Official Medal Table'!$F:$F,'Each Gender Events'!$A82,'Official Medal Table'!$C:$C,'Each Gender Events'!Z$1,'Official Medal Table'!$E:$E,'Each Gender Events'!Z$2)*'Medal values'!$B$1
+ COUNTIFS('Official Medal Table'!$G:$G,'Each Gender Events'!$A82,'Official Medal Table'!$C:$C,'Each Gender Events'!Z$1,'Official Medal Table'!$E:$E,'Each Gender Events'!Z$2)*'Medal values'!$B$2
+ COUNTIFS('Official Medal Table'!$H:$H,'Each Gender Events'!$A82,'Official Medal Table'!$C:$C,'Each Gender Events'!Z$1,'Official Medal Table'!$E:$E,'Each Gender Events'!Z$2)*'Medal values'!$B$3
+ COUNTIFS('Official Medal Table'!$I:$I,'Each Gender Events'!$A82,'Official Medal Table'!$C:$C,'Each Gender Events'!Z$1,'Official Medal Table'!$E:$E,'Each Gender Events'!Z$2)*'Medal values'!$B$3
+ COUNTIFS('Official Medal Table'!$F:$F,'Each Gender Events'!$A82,'Official Medal Table'!$C:$C,'Each Gender Events'!Z$1,'Official Medal Table'!$E:$E,"Mixed")*'Medal values'!$B$1/2
+ COUNTIFS('Official Medal Table'!$G:$G,'Each Gender Events'!$A82,'Official Medal Table'!$C:$C,'Each Gender Events'!Z$1,'Official Medal Table'!$E:$E,"Mixed")*'Medal values'!$B$2/2
+ COUNTIFS('Official Medal Table'!$H:$H,'Each Gender Events'!$A82,'Official Medal Table'!$C:$C,'Each Gender Events'!Z$1,'Official Medal Table'!$E:$E,"Mixed")*'Medal values'!$B$3/2
+ COUNTIFS('Official Medal Table'!$I:$I,'Each Gender Events'!$A82,'Official Medal Table'!$C:$C,'Each Gender Events'!Z$1,'Official Medal Table'!$E:$E,"Mixed")*'Medal values'!$B$3/2</f>
        <v>0</v>
      </c>
      <c r="AA82">
        <f>COUNTIFS('Official Medal Table'!$F:$F,'Each Gender Events'!$A82,'Official Medal Table'!$C:$C,'Each Gender Events'!AA$1,'Official Medal Table'!$E:$E,'Each Gender Events'!AA$2)*'Medal values'!$B$1
+ COUNTIFS('Official Medal Table'!$G:$G,'Each Gender Events'!$A82,'Official Medal Table'!$C:$C,'Each Gender Events'!AA$1,'Official Medal Table'!$E:$E,'Each Gender Events'!AA$2)*'Medal values'!$B$2
+ COUNTIFS('Official Medal Table'!$H:$H,'Each Gender Events'!$A82,'Official Medal Table'!$C:$C,'Each Gender Events'!AA$1,'Official Medal Table'!$E:$E,'Each Gender Events'!AA$2)*'Medal values'!$B$3
+ COUNTIFS('Official Medal Table'!$I:$I,'Each Gender Events'!$A82,'Official Medal Table'!$C:$C,'Each Gender Events'!AA$1,'Official Medal Table'!$E:$E,'Each Gender Events'!AA$2)*'Medal values'!$B$3
+ COUNTIFS('Official Medal Table'!$F:$F,'Each Gender Events'!$A82,'Official Medal Table'!$C:$C,'Each Gender Events'!AA$1,'Official Medal Table'!$E:$E,"Mixed")*'Medal values'!$B$1/2
+ COUNTIFS('Official Medal Table'!$G:$G,'Each Gender Events'!$A82,'Official Medal Table'!$C:$C,'Each Gender Events'!AA$1,'Official Medal Table'!$E:$E,"Mixed")*'Medal values'!$B$2/2
+ COUNTIFS('Official Medal Table'!$H:$H,'Each Gender Events'!$A82,'Official Medal Table'!$C:$C,'Each Gender Events'!AA$1,'Official Medal Table'!$E:$E,"Mixed")*'Medal values'!$B$3/2
+ COUNTIFS('Official Medal Table'!$I:$I,'Each Gender Events'!$A82,'Official Medal Table'!$C:$C,'Each Gender Events'!AA$1,'Official Medal Table'!$E:$E,"Mixed")*'Medal values'!$B$3/2</f>
        <v>0</v>
      </c>
      <c r="AB82">
        <f>COUNTIFS('Official Medal Table'!$F:$F,'Each Gender Events'!$A82,'Official Medal Table'!$C:$C,'Each Gender Events'!AB$1,'Official Medal Table'!$E:$E,'Each Gender Events'!AB$2)*'Medal values'!$B$1
+ COUNTIFS('Official Medal Table'!$G:$G,'Each Gender Events'!$A82,'Official Medal Table'!$C:$C,'Each Gender Events'!AB$1,'Official Medal Table'!$E:$E,'Each Gender Events'!AB$2)*'Medal values'!$B$2
+ COUNTIFS('Official Medal Table'!$H:$H,'Each Gender Events'!$A82,'Official Medal Table'!$C:$C,'Each Gender Events'!AB$1,'Official Medal Table'!$E:$E,'Each Gender Events'!AB$2)*'Medal values'!$B$3
+ COUNTIFS('Official Medal Table'!$I:$I,'Each Gender Events'!$A82,'Official Medal Table'!$C:$C,'Each Gender Events'!AB$1,'Official Medal Table'!$E:$E,'Each Gender Events'!AB$2)*'Medal values'!$B$3
+ COUNTIFS('Official Medal Table'!$F:$F,'Each Gender Events'!$A82,'Official Medal Table'!$C:$C,'Each Gender Events'!AB$1,'Official Medal Table'!$E:$E,"Mixed")*'Medal values'!$B$1/2
+ COUNTIFS('Official Medal Table'!$G:$G,'Each Gender Events'!$A82,'Official Medal Table'!$C:$C,'Each Gender Events'!AB$1,'Official Medal Table'!$E:$E,"Mixed")*'Medal values'!$B$2/2
+ COUNTIFS('Official Medal Table'!$H:$H,'Each Gender Events'!$A82,'Official Medal Table'!$C:$C,'Each Gender Events'!AB$1,'Official Medal Table'!$E:$E,"Mixed")*'Medal values'!$B$3/2
+ COUNTIFS('Official Medal Table'!$I:$I,'Each Gender Events'!$A82,'Official Medal Table'!$C:$C,'Each Gender Events'!AB$1,'Official Medal Table'!$E:$E,"Mixed")*'Medal values'!$B$3/2</f>
        <v>0</v>
      </c>
      <c r="AC82">
        <f>COUNTIFS('Official Medal Table'!$F:$F,'Each Gender Events'!$A82,'Official Medal Table'!$C:$C,'Each Gender Events'!AC$1,'Official Medal Table'!$E:$E,'Each Gender Events'!AC$2)*'Medal values'!$B$1
+ COUNTIFS('Official Medal Table'!$G:$G,'Each Gender Events'!$A82,'Official Medal Table'!$C:$C,'Each Gender Events'!AC$1,'Official Medal Table'!$E:$E,'Each Gender Events'!AC$2)*'Medal values'!$B$2
+ COUNTIFS('Official Medal Table'!$H:$H,'Each Gender Events'!$A82,'Official Medal Table'!$C:$C,'Each Gender Events'!AC$1,'Official Medal Table'!$E:$E,'Each Gender Events'!AC$2)*'Medal values'!$B$3
+ COUNTIFS('Official Medal Table'!$I:$I,'Each Gender Events'!$A82,'Official Medal Table'!$C:$C,'Each Gender Events'!AC$1,'Official Medal Table'!$E:$E,'Each Gender Events'!AC$2)*'Medal values'!$B$3
+ COUNTIFS('Official Medal Table'!$F:$F,'Each Gender Events'!$A82,'Official Medal Table'!$C:$C,'Each Gender Events'!AC$1,'Official Medal Table'!$E:$E,"Mixed")*'Medal values'!$B$1/2
+ COUNTIFS('Official Medal Table'!$G:$G,'Each Gender Events'!$A82,'Official Medal Table'!$C:$C,'Each Gender Events'!AC$1,'Official Medal Table'!$E:$E,"Mixed")*'Medal values'!$B$2/2
+ COUNTIFS('Official Medal Table'!$H:$H,'Each Gender Events'!$A82,'Official Medal Table'!$C:$C,'Each Gender Events'!AC$1,'Official Medal Table'!$E:$E,"Mixed")*'Medal values'!$B$3/2
+ COUNTIFS('Official Medal Table'!$I:$I,'Each Gender Events'!$A82,'Official Medal Table'!$C:$C,'Each Gender Events'!AC$1,'Official Medal Table'!$E:$E,"Mixed")*'Medal values'!$B$3/2</f>
        <v>0</v>
      </c>
      <c r="AD82">
        <f>COUNTIFS('Official Medal Table'!$F:$F,'Each Gender Events'!$A82,'Official Medal Table'!$C:$C,'Each Gender Events'!AD$1,'Official Medal Table'!$E:$E,'Each Gender Events'!AD$2)*'Medal values'!$B$1
+ COUNTIFS('Official Medal Table'!$G:$G,'Each Gender Events'!$A82,'Official Medal Table'!$C:$C,'Each Gender Events'!AD$1,'Official Medal Table'!$E:$E,'Each Gender Events'!AD$2)*'Medal values'!$B$2
+ COUNTIFS('Official Medal Table'!$H:$H,'Each Gender Events'!$A82,'Official Medal Table'!$C:$C,'Each Gender Events'!AD$1,'Official Medal Table'!$E:$E,'Each Gender Events'!AD$2)*'Medal values'!$B$3
+ COUNTIFS('Official Medal Table'!$I:$I,'Each Gender Events'!$A82,'Official Medal Table'!$C:$C,'Each Gender Events'!AD$1,'Official Medal Table'!$E:$E,'Each Gender Events'!AD$2)*'Medal values'!$B$3
+ COUNTIFS('Official Medal Table'!$F:$F,'Each Gender Events'!$A82,'Official Medal Table'!$C:$C,'Each Gender Events'!AD$1,'Official Medal Table'!$E:$E,"Mixed")*'Medal values'!$B$1/2
+ COUNTIFS('Official Medal Table'!$G:$G,'Each Gender Events'!$A82,'Official Medal Table'!$C:$C,'Each Gender Events'!AD$1,'Official Medal Table'!$E:$E,"Mixed")*'Medal values'!$B$2/2
+ COUNTIFS('Official Medal Table'!$H:$H,'Each Gender Events'!$A82,'Official Medal Table'!$C:$C,'Each Gender Events'!AD$1,'Official Medal Table'!$E:$E,"Mixed")*'Medal values'!$B$3/2
+ COUNTIFS('Official Medal Table'!$I:$I,'Each Gender Events'!$A82,'Official Medal Table'!$C:$C,'Each Gender Events'!AD$1,'Official Medal Table'!$E:$E,"Mixed")*'Medal values'!$B$3/2</f>
        <v>0</v>
      </c>
      <c r="AE82">
        <f>COUNTIFS('Official Medal Table'!$F:$F,'Each Gender Events'!$A82,'Official Medal Table'!$C:$C,'Each Gender Events'!AE$1,'Official Medal Table'!$E:$E,'Each Gender Events'!AE$2)*'Medal values'!$B$1
+ COUNTIFS('Official Medal Table'!$G:$G,'Each Gender Events'!$A82,'Official Medal Table'!$C:$C,'Each Gender Events'!AE$1,'Official Medal Table'!$E:$E,'Each Gender Events'!AE$2)*'Medal values'!$B$2
+ COUNTIFS('Official Medal Table'!$H:$H,'Each Gender Events'!$A82,'Official Medal Table'!$C:$C,'Each Gender Events'!AE$1,'Official Medal Table'!$E:$E,'Each Gender Events'!AE$2)*'Medal values'!$B$3
+ COUNTIFS('Official Medal Table'!$I:$I,'Each Gender Events'!$A82,'Official Medal Table'!$C:$C,'Each Gender Events'!AE$1,'Official Medal Table'!$E:$E,'Each Gender Events'!AE$2)*'Medal values'!$B$3
+ COUNTIFS('Official Medal Table'!$F:$F,'Each Gender Events'!$A82,'Official Medal Table'!$C:$C,'Each Gender Events'!AE$1,'Official Medal Table'!$E:$E,"Mixed")*'Medal values'!$B$1/2
+ COUNTIFS('Official Medal Table'!$G:$G,'Each Gender Events'!$A82,'Official Medal Table'!$C:$C,'Each Gender Events'!AE$1,'Official Medal Table'!$E:$E,"Mixed")*'Medal values'!$B$2/2
+ COUNTIFS('Official Medal Table'!$H:$H,'Each Gender Events'!$A82,'Official Medal Table'!$C:$C,'Each Gender Events'!AE$1,'Official Medal Table'!$E:$E,"Mixed")*'Medal values'!$B$3/2
+ COUNTIFS('Official Medal Table'!$I:$I,'Each Gender Events'!$A82,'Official Medal Table'!$C:$C,'Each Gender Events'!AE$1,'Official Medal Table'!$E:$E,"Mixed")*'Medal values'!$B$3/2</f>
        <v>0</v>
      </c>
      <c r="AF82">
        <f>COUNTIFS('Official Medal Table'!$F:$F,'Each Gender Events'!$A82,'Official Medal Table'!$C:$C,'Each Gender Events'!AF$1,'Official Medal Table'!$E:$E,'Each Gender Events'!AF$2)*'Medal values'!$B$1
+ COUNTIFS('Official Medal Table'!$G:$G,'Each Gender Events'!$A82,'Official Medal Table'!$C:$C,'Each Gender Events'!AF$1,'Official Medal Table'!$E:$E,'Each Gender Events'!AF$2)*'Medal values'!$B$2
+ COUNTIFS('Official Medal Table'!$H:$H,'Each Gender Events'!$A82,'Official Medal Table'!$C:$C,'Each Gender Events'!AF$1,'Official Medal Table'!$E:$E,'Each Gender Events'!AF$2)*'Medal values'!$B$3
+ COUNTIFS('Official Medal Table'!$I:$I,'Each Gender Events'!$A82,'Official Medal Table'!$C:$C,'Each Gender Events'!AF$1,'Official Medal Table'!$E:$E,'Each Gender Events'!AF$2)*'Medal values'!$B$3
+ COUNTIFS('Official Medal Table'!$F:$F,'Each Gender Events'!$A82,'Official Medal Table'!$C:$C,'Each Gender Events'!AF$1,'Official Medal Table'!$E:$E,"Mixed")*'Medal values'!$B$1/2
+ COUNTIFS('Official Medal Table'!$G:$G,'Each Gender Events'!$A82,'Official Medal Table'!$C:$C,'Each Gender Events'!AF$1,'Official Medal Table'!$E:$E,"Mixed")*'Medal values'!$B$2/2
+ COUNTIFS('Official Medal Table'!$H:$H,'Each Gender Events'!$A82,'Official Medal Table'!$C:$C,'Each Gender Events'!AF$1,'Official Medal Table'!$E:$E,"Mixed")*'Medal values'!$B$3/2
+ COUNTIFS('Official Medal Table'!$I:$I,'Each Gender Events'!$A82,'Official Medal Table'!$C:$C,'Each Gender Events'!AF$1,'Official Medal Table'!$E:$E,"Mixed")*'Medal values'!$B$3/2</f>
        <v>0</v>
      </c>
      <c r="AG82">
        <f>COUNTIFS('Official Medal Table'!$F:$F,'Each Gender Events'!$A82,'Official Medal Table'!$C:$C,'Each Gender Events'!AG$1,'Official Medal Table'!$E:$E,'Each Gender Events'!AG$2)*'Medal values'!$B$1
+ COUNTIFS('Official Medal Table'!$G:$G,'Each Gender Events'!$A82,'Official Medal Table'!$C:$C,'Each Gender Events'!AG$1,'Official Medal Table'!$E:$E,'Each Gender Events'!AG$2)*'Medal values'!$B$2
+ COUNTIFS('Official Medal Table'!$H:$H,'Each Gender Events'!$A82,'Official Medal Table'!$C:$C,'Each Gender Events'!AG$1,'Official Medal Table'!$E:$E,'Each Gender Events'!AG$2)*'Medal values'!$B$3
+ COUNTIFS('Official Medal Table'!$I:$I,'Each Gender Events'!$A82,'Official Medal Table'!$C:$C,'Each Gender Events'!AG$1,'Official Medal Table'!$E:$E,'Each Gender Events'!AG$2)*'Medal values'!$B$3
+ COUNTIFS('Official Medal Table'!$F:$F,'Each Gender Events'!$A82,'Official Medal Table'!$C:$C,'Each Gender Events'!AG$1,'Official Medal Table'!$E:$E,"Mixed")*'Medal values'!$B$1/2
+ COUNTIFS('Official Medal Table'!$G:$G,'Each Gender Events'!$A82,'Official Medal Table'!$C:$C,'Each Gender Events'!AG$1,'Official Medal Table'!$E:$E,"Mixed")*'Medal values'!$B$2/2
+ COUNTIFS('Official Medal Table'!$H:$H,'Each Gender Events'!$A82,'Official Medal Table'!$C:$C,'Each Gender Events'!AG$1,'Official Medal Table'!$E:$E,"Mixed")*'Medal values'!$B$3/2
+ COUNTIFS('Official Medal Table'!$I:$I,'Each Gender Events'!$A82,'Official Medal Table'!$C:$C,'Each Gender Events'!AG$1,'Official Medal Table'!$E:$E,"Mixed")*'Medal values'!$B$3/2</f>
        <v>0</v>
      </c>
      <c r="AH82">
        <f>COUNTIFS('Official Medal Table'!$F:$F,'Each Gender Events'!$A82,'Official Medal Table'!$C:$C,'Each Gender Events'!AH$1,'Official Medal Table'!$E:$E,'Each Gender Events'!AH$2)*'Medal values'!$B$1
+ COUNTIFS('Official Medal Table'!$G:$G,'Each Gender Events'!$A82,'Official Medal Table'!$C:$C,'Each Gender Events'!AH$1,'Official Medal Table'!$E:$E,'Each Gender Events'!AH$2)*'Medal values'!$B$2
+ COUNTIFS('Official Medal Table'!$H:$H,'Each Gender Events'!$A82,'Official Medal Table'!$C:$C,'Each Gender Events'!AH$1,'Official Medal Table'!$E:$E,'Each Gender Events'!AH$2)*'Medal values'!$B$3
+ COUNTIFS('Official Medal Table'!$I:$I,'Each Gender Events'!$A82,'Official Medal Table'!$C:$C,'Each Gender Events'!AH$1,'Official Medal Table'!$E:$E,'Each Gender Events'!AH$2)*'Medal values'!$B$3
+ COUNTIFS('Official Medal Table'!$F:$F,'Each Gender Events'!$A82,'Official Medal Table'!$C:$C,'Each Gender Events'!AH$1,'Official Medal Table'!$E:$E,"Mixed")*'Medal values'!$B$1/2
+ COUNTIFS('Official Medal Table'!$G:$G,'Each Gender Events'!$A82,'Official Medal Table'!$C:$C,'Each Gender Events'!AH$1,'Official Medal Table'!$E:$E,"Mixed")*'Medal values'!$B$2/2
+ COUNTIFS('Official Medal Table'!$H:$H,'Each Gender Events'!$A82,'Official Medal Table'!$C:$C,'Each Gender Events'!AH$1,'Official Medal Table'!$E:$E,"Mixed")*'Medal values'!$B$3/2
+ COUNTIFS('Official Medal Table'!$I:$I,'Each Gender Events'!$A82,'Official Medal Table'!$C:$C,'Each Gender Events'!AH$1,'Official Medal Table'!$E:$E,"Mixed")*'Medal values'!$B$3/2</f>
        <v>0</v>
      </c>
      <c r="AI82">
        <f>COUNTIFS('Official Medal Table'!$F:$F,'Each Gender Events'!$A82,'Official Medal Table'!$C:$C,'Each Gender Events'!AI$1,'Official Medal Table'!$E:$E,'Each Gender Events'!AI$2)*'Medal values'!$B$1
+ COUNTIFS('Official Medal Table'!$G:$G,'Each Gender Events'!$A82,'Official Medal Table'!$C:$C,'Each Gender Events'!AI$1,'Official Medal Table'!$E:$E,'Each Gender Events'!AI$2)*'Medal values'!$B$2
+ COUNTIFS('Official Medal Table'!$H:$H,'Each Gender Events'!$A82,'Official Medal Table'!$C:$C,'Each Gender Events'!AI$1,'Official Medal Table'!$E:$E,'Each Gender Events'!AI$2)*'Medal values'!$B$3
+ COUNTIFS('Official Medal Table'!$I:$I,'Each Gender Events'!$A82,'Official Medal Table'!$C:$C,'Each Gender Events'!AI$1,'Official Medal Table'!$E:$E,'Each Gender Events'!AI$2)*'Medal values'!$B$3
+ COUNTIFS('Official Medal Table'!$F:$F,'Each Gender Events'!$A82,'Official Medal Table'!$C:$C,'Each Gender Events'!AI$1,'Official Medal Table'!$E:$E,"Mixed")*'Medal values'!$B$1/2
+ COUNTIFS('Official Medal Table'!$G:$G,'Each Gender Events'!$A82,'Official Medal Table'!$C:$C,'Each Gender Events'!AI$1,'Official Medal Table'!$E:$E,"Mixed")*'Medal values'!$B$2/2
+ COUNTIFS('Official Medal Table'!$H:$H,'Each Gender Events'!$A82,'Official Medal Table'!$C:$C,'Each Gender Events'!AI$1,'Official Medal Table'!$E:$E,"Mixed")*'Medal values'!$B$3/2
+ COUNTIFS('Official Medal Table'!$I:$I,'Each Gender Events'!$A82,'Official Medal Table'!$C:$C,'Each Gender Events'!AI$1,'Official Medal Table'!$E:$E,"Mixed")*'Medal values'!$B$3/2</f>
        <v>0</v>
      </c>
      <c r="AJ82">
        <f>COUNTIFS('Official Medal Table'!$F:$F,'Each Gender Events'!$A82,'Official Medal Table'!$C:$C,'Each Gender Events'!AJ$1,'Official Medal Table'!$E:$E,'Each Gender Events'!AJ$2)*'Medal values'!$B$1
+ COUNTIFS('Official Medal Table'!$G:$G,'Each Gender Events'!$A82,'Official Medal Table'!$C:$C,'Each Gender Events'!AJ$1,'Official Medal Table'!$E:$E,'Each Gender Events'!AJ$2)*'Medal values'!$B$2
+ COUNTIFS('Official Medal Table'!$H:$H,'Each Gender Events'!$A82,'Official Medal Table'!$C:$C,'Each Gender Events'!AJ$1,'Official Medal Table'!$E:$E,'Each Gender Events'!AJ$2)*'Medal values'!$B$3
+ COUNTIFS('Official Medal Table'!$I:$I,'Each Gender Events'!$A82,'Official Medal Table'!$C:$C,'Each Gender Events'!AJ$1,'Official Medal Table'!$E:$E,'Each Gender Events'!AJ$2)*'Medal values'!$B$3
+ COUNTIFS('Official Medal Table'!$F:$F,'Each Gender Events'!$A82,'Official Medal Table'!$C:$C,'Each Gender Events'!AJ$1,'Official Medal Table'!$E:$E,"Mixed")*'Medal values'!$B$1/2
+ COUNTIFS('Official Medal Table'!$G:$G,'Each Gender Events'!$A82,'Official Medal Table'!$C:$C,'Each Gender Events'!AJ$1,'Official Medal Table'!$E:$E,"Mixed")*'Medal values'!$B$2/2
+ COUNTIFS('Official Medal Table'!$H:$H,'Each Gender Events'!$A82,'Official Medal Table'!$C:$C,'Each Gender Events'!AJ$1,'Official Medal Table'!$E:$E,"Mixed")*'Medal values'!$B$3/2
+ COUNTIFS('Official Medal Table'!$I:$I,'Each Gender Events'!$A82,'Official Medal Table'!$C:$C,'Each Gender Events'!AJ$1,'Official Medal Table'!$E:$E,"Mixed")*'Medal values'!$B$3/2</f>
        <v>0</v>
      </c>
      <c r="AK82">
        <f>COUNTIFS('Official Medal Table'!$F:$F,'Each Gender Events'!$A82,'Official Medal Table'!$C:$C,'Each Gender Events'!AK$1,'Official Medal Table'!$E:$E,'Each Gender Events'!AK$2)*'Medal values'!$B$1
+ COUNTIFS('Official Medal Table'!$G:$G,'Each Gender Events'!$A82,'Official Medal Table'!$C:$C,'Each Gender Events'!AK$1,'Official Medal Table'!$E:$E,'Each Gender Events'!AK$2)*'Medal values'!$B$2
+ COUNTIFS('Official Medal Table'!$H:$H,'Each Gender Events'!$A82,'Official Medal Table'!$C:$C,'Each Gender Events'!AK$1,'Official Medal Table'!$E:$E,'Each Gender Events'!AK$2)*'Medal values'!$B$3
+ COUNTIFS('Official Medal Table'!$I:$I,'Each Gender Events'!$A82,'Official Medal Table'!$C:$C,'Each Gender Events'!AK$1,'Official Medal Table'!$E:$E,'Each Gender Events'!AK$2)*'Medal values'!$B$3
+ COUNTIFS('Official Medal Table'!$F:$F,'Each Gender Events'!$A82,'Official Medal Table'!$C:$C,'Each Gender Events'!AK$1,'Official Medal Table'!$E:$E,"Mixed")*'Medal values'!$B$1/2
+ COUNTIFS('Official Medal Table'!$G:$G,'Each Gender Events'!$A82,'Official Medal Table'!$C:$C,'Each Gender Events'!AK$1,'Official Medal Table'!$E:$E,"Mixed")*'Medal values'!$B$2/2
+ COUNTIFS('Official Medal Table'!$H:$H,'Each Gender Events'!$A82,'Official Medal Table'!$C:$C,'Each Gender Events'!AK$1,'Official Medal Table'!$E:$E,"Mixed")*'Medal values'!$B$3/2
+ COUNTIFS('Official Medal Table'!$I:$I,'Each Gender Events'!$A82,'Official Medal Table'!$C:$C,'Each Gender Events'!AK$1,'Official Medal Table'!$E:$E,"Mixed")*'Medal values'!$B$3/2</f>
        <v>0</v>
      </c>
      <c r="AL82">
        <f>COUNTIFS('Official Medal Table'!$F:$F,'Each Gender Events'!$A82,'Official Medal Table'!$C:$C,'Each Gender Events'!AL$1,'Official Medal Table'!$E:$E,'Each Gender Events'!AL$2)*'Medal values'!$B$1
+ COUNTIFS('Official Medal Table'!$G:$G,'Each Gender Events'!$A82,'Official Medal Table'!$C:$C,'Each Gender Events'!AL$1,'Official Medal Table'!$E:$E,'Each Gender Events'!AL$2)*'Medal values'!$B$2
+ COUNTIFS('Official Medal Table'!$H:$H,'Each Gender Events'!$A82,'Official Medal Table'!$C:$C,'Each Gender Events'!AL$1,'Official Medal Table'!$E:$E,'Each Gender Events'!AL$2)*'Medal values'!$B$3
+ COUNTIFS('Official Medal Table'!$I:$I,'Each Gender Events'!$A82,'Official Medal Table'!$C:$C,'Each Gender Events'!AL$1,'Official Medal Table'!$E:$E,'Each Gender Events'!AL$2)*'Medal values'!$B$3
+ COUNTIFS('Official Medal Table'!$F:$F,'Each Gender Events'!$A82,'Official Medal Table'!$C:$C,'Each Gender Events'!AL$1,'Official Medal Table'!$E:$E,"Mixed")*'Medal values'!$B$1/2
+ COUNTIFS('Official Medal Table'!$G:$G,'Each Gender Events'!$A82,'Official Medal Table'!$C:$C,'Each Gender Events'!AL$1,'Official Medal Table'!$E:$E,"Mixed")*'Medal values'!$B$2/2
+ COUNTIFS('Official Medal Table'!$H:$H,'Each Gender Events'!$A82,'Official Medal Table'!$C:$C,'Each Gender Events'!AL$1,'Official Medal Table'!$E:$E,"Mixed")*'Medal values'!$B$3/2
+ COUNTIFS('Official Medal Table'!$I:$I,'Each Gender Events'!$A82,'Official Medal Table'!$C:$C,'Each Gender Events'!AL$1,'Official Medal Table'!$E:$E,"Mixed")*'Medal values'!$B$3/2</f>
        <v>0</v>
      </c>
      <c r="AM82">
        <f>COUNTIFS('Official Medal Table'!$F:$F,'Each Gender Events'!$A82,'Official Medal Table'!$C:$C,'Each Gender Events'!AM$1,'Official Medal Table'!$E:$E,'Each Gender Events'!AM$2)*'Medal values'!$B$1
+ COUNTIFS('Official Medal Table'!$G:$G,'Each Gender Events'!$A82,'Official Medal Table'!$C:$C,'Each Gender Events'!AM$1,'Official Medal Table'!$E:$E,'Each Gender Events'!AM$2)*'Medal values'!$B$2
+ COUNTIFS('Official Medal Table'!$H:$H,'Each Gender Events'!$A82,'Official Medal Table'!$C:$C,'Each Gender Events'!AM$1,'Official Medal Table'!$E:$E,'Each Gender Events'!AM$2)*'Medal values'!$B$3
+ COUNTIFS('Official Medal Table'!$I:$I,'Each Gender Events'!$A82,'Official Medal Table'!$C:$C,'Each Gender Events'!AM$1,'Official Medal Table'!$E:$E,'Each Gender Events'!AM$2)*'Medal values'!$B$3
+ COUNTIFS('Official Medal Table'!$F:$F,'Each Gender Events'!$A82,'Official Medal Table'!$C:$C,'Each Gender Events'!AM$1,'Official Medal Table'!$E:$E,"Mixed")*'Medal values'!$B$1/2
+ COUNTIFS('Official Medal Table'!$G:$G,'Each Gender Events'!$A82,'Official Medal Table'!$C:$C,'Each Gender Events'!AM$1,'Official Medal Table'!$E:$E,"Mixed")*'Medal values'!$B$2/2
+ COUNTIFS('Official Medal Table'!$H:$H,'Each Gender Events'!$A82,'Official Medal Table'!$C:$C,'Each Gender Events'!AM$1,'Official Medal Table'!$E:$E,"Mixed")*'Medal values'!$B$3/2
+ COUNTIFS('Official Medal Table'!$I:$I,'Each Gender Events'!$A82,'Official Medal Table'!$C:$C,'Each Gender Events'!AM$1,'Official Medal Table'!$E:$E,"Mixed")*'Medal values'!$B$3/2</f>
        <v>0</v>
      </c>
      <c r="AN82">
        <f>COUNTIFS('Official Medal Table'!$F:$F,'Each Gender Events'!$A82,'Official Medal Table'!$C:$C,'Each Gender Events'!AN$1,'Official Medal Table'!$E:$E,'Each Gender Events'!AN$2)*'Medal values'!$B$1
+ COUNTIFS('Official Medal Table'!$G:$G,'Each Gender Events'!$A82,'Official Medal Table'!$C:$C,'Each Gender Events'!AN$1,'Official Medal Table'!$E:$E,'Each Gender Events'!AN$2)*'Medal values'!$B$2
+ COUNTIFS('Official Medal Table'!$H:$H,'Each Gender Events'!$A82,'Official Medal Table'!$C:$C,'Each Gender Events'!AN$1,'Official Medal Table'!$E:$E,'Each Gender Events'!AN$2)*'Medal values'!$B$3
+ COUNTIFS('Official Medal Table'!$I:$I,'Each Gender Events'!$A82,'Official Medal Table'!$C:$C,'Each Gender Events'!AN$1,'Official Medal Table'!$E:$E,'Each Gender Events'!AN$2)*'Medal values'!$B$3
+ COUNTIFS('Official Medal Table'!$F:$F,'Each Gender Events'!$A82,'Official Medal Table'!$C:$C,'Each Gender Events'!AN$1,'Official Medal Table'!$E:$E,"Mixed")*'Medal values'!$B$1/2
+ COUNTIFS('Official Medal Table'!$G:$G,'Each Gender Events'!$A82,'Official Medal Table'!$C:$C,'Each Gender Events'!AN$1,'Official Medal Table'!$E:$E,"Mixed")*'Medal values'!$B$2/2
+ COUNTIFS('Official Medal Table'!$H:$H,'Each Gender Events'!$A82,'Official Medal Table'!$C:$C,'Each Gender Events'!AN$1,'Official Medal Table'!$E:$E,"Mixed")*'Medal values'!$B$3/2
+ COUNTIFS('Official Medal Table'!$I:$I,'Each Gender Events'!$A82,'Official Medal Table'!$C:$C,'Each Gender Events'!AN$1,'Official Medal Table'!$E:$E,"Mixed")*'Medal values'!$B$3/2</f>
        <v>0</v>
      </c>
      <c r="AO82">
        <f>COUNTIFS('Official Medal Table'!$F:$F,'Each Gender Events'!$A82,'Official Medal Table'!$C:$C,'Each Gender Events'!AO$1,'Official Medal Table'!$E:$E,'Each Gender Events'!AO$2)*'Medal values'!$B$1
+ COUNTIFS('Official Medal Table'!$G:$G,'Each Gender Events'!$A82,'Official Medal Table'!$C:$C,'Each Gender Events'!AO$1,'Official Medal Table'!$E:$E,'Each Gender Events'!AO$2)*'Medal values'!$B$2
+ COUNTIFS('Official Medal Table'!$H:$H,'Each Gender Events'!$A82,'Official Medal Table'!$C:$C,'Each Gender Events'!AO$1,'Official Medal Table'!$E:$E,'Each Gender Events'!AO$2)*'Medal values'!$B$3
+ COUNTIFS('Official Medal Table'!$I:$I,'Each Gender Events'!$A82,'Official Medal Table'!$C:$C,'Each Gender Events'!AO$1,'Official Medal Table'!$E:$E,'Each Gender Events'!AO$2)*'Medal values'!$B$3
+ COUNTIFS('Official Medal Table'!$F:$F,'Each Gender Events'!$A82,'Official Medal Table'!$C:$C,'Each Gender Events'!AO$1,'Official Medal Table'!$E:$E,"Mixed")*'Medal values'!$B$1/2
+ COUNTIFS('Official Medal Table'!$G:$G,'Each Gender Events'!$A82,'Official Medal Table'!$C:$C,'Each Gender Events'!AO$1,'Official Medal Table'!$E:$E,"Mixed")*'Medal values'!$B$2/2
+ COUNTIFS('Official Medal Table'!$H:$H,'Each Gender Events'!$A82,'Official Medal Table'!$C:$C,'Each Gender Events'!AO$1,'Official Medal Table'!$E:$E,"Mixed")*'Medal values'!$B$3/2
+ COUNTIFS('Official Medal Table'!$I:$I,'Each Gender Events'!$A82,'Official Medal Table'!$C:$C,'Each Gender Events'!AO$1,'Official Medal Table'!$E:$E,"Mixed")*'Medal values'!$B$3/2</f>
        <v>0</v>
      </c>
      <c r="AP82">
        <f>COUNTIFS('Official Medal Table'!$F:$F,'Each Gender Events'!$A82,'Official Medal Table'!$C:$C,'Each Gender Events'!AP$1,'Official Medal Table'!$E:$E,'Each Gender Events'!AP$2)*'Medal values'!$B$1
+ COUNTIFS('Official Medal Table'!$G:$G,'Each Gender Events'!$A82,'Official Medal Table'!$C:$C,'Each Gender Events'!AP$1,'Official Medal Table'!$E:$E,'Each Gender Events'!AP$2)*'Medal values'!$B$2
+ COUNTIFS('Official Medal Table'!$H:$H,'Each Gender Events'!$A82,'Official Medal Table'!$C:$C,'Each Gender Events'!AP$1,'Official Medal Table'!$E:$E,'Each Gender Events'!AP$2)*'Medal values'!$B$3
+ COUNTIFS('Official Medal Table'!$I:$I,'Each Gender Events'!$A82,'Official Medal Table'!$C:$C,'Each Gender Events'!AP$1,'Official Medal Table'!$E:$E,'Each Gender Events'!AP$2)*'Medal values'!$B$3
+ COUNTIFS('Official Medal Table'!$F:$F,'Each Gender Events'!$A82,'Official Medal Table'!$C:$C,'Each Gender Events'!AP$1,'Official Medal Table'!$E:$E,"Mixed")*'Medal values'!$B$1/2
+ COUNTIFS('Official Medal Table'!$G:$G,'Each Gender Events'!$A82,'Official Medal Table'!$C:$C,'Each Gender Events'!AP$1,'Official Medal Table'!$E:$E,"Mixed")*'Medal values'!$B$2/2
+ COUNTIFS('Official Medal Table'!$H:$H,'Each Gender Events'!$A82,'Official Medal Table'!$C:$C,'Each Gender Events'!AP$1,'Official Medal Table'!$E:$E,"Mixed")*'Medal values'!$B$3/2
+ COUNTIFS('Official Medal Table'!$I:$I,'Each Gender Events'!$A82,'Official Medal Table'!$C:$C,'Each Gender Events'!AP$1,'Official Medal Table'!$E:$E,"Mixed")*'Medal values'!$B$3/2</f>
        <v>0</v>
      </c>
      <c r="AQ82">
        <f>COUNTIFS('Official Medal Table'!$F:$F,'Each Gender Events'!$A82,'Official Medal Table'!$C:$C,'Each Gender Events'!AQ$1,'Official Medal Table'!$E:$E,'Each Gender Events'!AQ$2)*'Medal values'!$B$1
+ COUNTIFS('Official Medal Table'!$G:$G,'Each Gender Events'!$A82,'Official Medal Table'!$C:$C,'Each Gender Events'!AQ$1,'Official Medal Table'!$E:$E,'Each Gender Events'!AQ$2)*'Medal values'!$B$2
+ COUNTIFS('Official Medal Table'!$H:$H,'Each Gender Events'!$A82,'Official Medal Table'!$C:$C,'Each Gender Events'!AQ$1,'Official Medal Table'!$E:$E,'Each Gender Events'!AQ$2)*'Medal values'!$B$3
+ COUNTIFS('Official Medal Table'!$I:$I,'Each Gender Events'!$A82,'Official Medal Table'!$C:$C,'Each Gender Events'!AQ$1,'Official Medal Table'!$E:$E,'Each Gender Events'!AQ$2)*'Medal values'!$B$3
+ COUNTIFS('Official Medal Table'!$F:$F,'Each Gender Events'!$A82,'Official Medal Table'!$C:$C,'Each Gender Events'!AQ$1,'Official Medal Table'!$E:$E,"Mixed")*'Medal values'!$B$1/2
+ COUNTIFS('Official Medal Table'!$G:$G,'Each Gender Events'!$A82,'Official Medal Table'!$C:$C,'Each Gender Events'!AQ$1,'Official Medal Table'!$E:$E,"Mixed")*'Medal values'!$B$2/2
+ COUNTIFS('Official Medal Table'!$H:$H,'Each Gender Events'!$A82,'Official Medal Table'!$C:$C,'Each Gender Events'!AQ$1,'Official Medal Table'!$E:$E,"Mixed")*'Medal values'!$B$3/2
+ COUNTIFS('Official Medal Table'!$I:$I,'Each Gender Events'!$A82,'Official Medal Table'!$C:$C,'Each Gender Events'!AQ$1,'Official Medal Table'!$E:$E,"Mixed")*'Medal values'!$B$3/2</f>
        <v>0</v>
      </c>
      <c r="AR82">
        <f>COUNTIFS('Official Medal Table'!$F:$F,'Each Gender Events'!$A82,'Official Medal Table'!$C:$C,'Each Gender Events'!AR$1,'Official Medal Table'!$E:$E,'Each Gender Events'!AR$2)*'Medal values'!$B$1
+ COUNTIFS('Official Medal Table'!$G:$G,'Each Gender Events'!$A82,'Official Medal Table'!$C:$C,'Each Gender Events'!AR$1,'Official Medal Table'!$E:$E,'Each Gender Events'!AR$2)*'Medal values'!$B$2
+ COUNTIFS('Official Medal Table'!$H:$H,'Each Gender Events'!$A82,'Official Medal Table'!$C:$C,'Each Gender Events'!AR$1,'Official Medal Table'!$E:$E,'Each Gender Events'!AR$2)*'Medal values'!$B$3
+ COUNTIFS('Official Medal Table'!$I:$I,'Each Gender Events'!$A82,'Official Medal Table'!$C:$C,'Each Gender Events'!AR$1,'Official Medal Table'!$E:$E,'Each Gender Events'!AR$2)*'Medal values'!$B$3
+ COUNTIFS('Official Medal Table'!$F:$F,'Each Gender Events'!$A82,'Official Medal Table'!$C:$C,'Each Gender Events'!AR$1,'Official Medal Table'!$E:$E,"Mixed")*'Medal values'!$B$1/2
+ COUNTIFS('Official Medal Table'!$G:$G,'Each Gender Events'!$A82,'Official Medal Table'!$C:$C,'Each Gender Events'!AR$1,'Official Medal Table'!$E:$E,"Mixed")*'Medal values'!$B$2/2
+ COUNTIFS('Official Medal Table'!$H:$H,'Each Gender Events'!$A82,'Official Medal Table'!$C:$C,'Each Gender Events'!AR$1,'Official Medal Table'!$E:$E,"Mixed")*'Medal values'!$B$3/2
+ COUNTIFS('Official Medal Table'!$I:$I,'Each Gender Events'!$A82,'Official Medal Table'!$C:$C,'Each Gender Events'!AR$1,'Official Medal Table'!$E:$E,"Mixed")*'Medal values'!$B$3/2</f>
        <v>0</v>
      </c>
      <c r="AS82">
        <f>COUNTIFS('Official Medal Table'!$F:$F,'Each Gender Events'!$A82,'Official Medal Table'!$C:$C,'Each Gender Events'!AS$1,'Official Medal Table'!$E:$E,'Each Gender Events'!AS$2)*'Medal values'!$B$1
+ COUNTIFS('Official Medal Table'!$G:$G,'Each Gender Events'!$A82,'Official Medal Table'!$C:$C,'Each Gender Events'!AS$1,'Official Medal Table'!$E:$E,'Each Gender Events'!AS$2)*'Medal values'!$B$2
+ COUNTIFS('Official Medal Table'!$H:$H,'Each Gender Events'!$A82,'Official Medal Table'!$C:$C,'Each Gender Events'!AS$1,'Official Medal Table'!$E:$E,'Each Gender Events'!AS$2)*'Medal values'!$B$3
+ COUNTIFS('Official Medal Table'!$I:$I,'Each Gender Events'!$A82,'Official Medal Table'!$C:$C,'Each Gender Events'!AS$1,'Official Medal Table'!$E:$E,'Each Gender Events'!AS$2)*'Medal values'!$B$3
+ COUNTIFS('Official Medal Table'!$F:$F,'Each Gender Events'!$A82,'Official Medal Table'!$C:$C,'Each Gender Events'!AS$1,'Official Medal Table'!$E:$E,"Mixed")*'Medal values'!$B$1/2
+ COUNTIFS('Official Medal Table'!$G:$G,'Each Gender Events'!$A82,'Official Medal Table'!$C:$C,'Each Gender Events'!AS$1,'Official Medal Table'!$E:$E,"Mixed")*'Medal values'!$B$2/2
+ COUNTIFS('Official Medal Table'!$H:$H,'Each Gender Events'!$A82,'Official Medal Table'!$C:$C,'Each Gender Events'!AS$1,'Official Medal Table'!$E:$E,"Mixed")*'Medal values'!$B$3/2
+ COUNTIFS('Official Medal Table'!$I:$I,'Each Gender Events'!$A82,'Official Medal Table'!$C:$C,'Each Gender Events'!AS$1,'Official Medal Table'!$E:$E,"Mixed")*'Medal values'!$B$3/2</f>
        <v>0</v>
      </c>
      <c r="AT82">
        <f>COUNTIFS('Official Medal Table'!$F:$F,'Each Gender Events'!$A82,'Official Medal Table'!$C:$C,'Each Gender Events'!AT$1,'Official Medal Table'!$E:$E,'Each Gender Events'!AT$2)*'Medal values'!$B$1
+ COUNTIFS('Official Medal Table'!$G:$G,'Each Gender Events'!$A82,'Official Medal Table'!$C:$C,'Each Gender Events'!AT$1,'Official Medal Table'!$E:$E,'Each Gender Events'!AT$2)*'Medal values'!$B$2
+ COUNTIFS('Official Medal Table'!$H:$H,'Each Gender Events'!$A82,'Official Medal Table'!$C:$C,'Each Gender Events'!AT$1,'Official Medal Table'!$E:$E,'Each Gender Events'!AT$2)*'Medal values'!$B$3
+ COUNTIFS('Official Medal Table'!$I:$I,'Each Gender Events'!$A82,'Official Medal Table'!$C:$C,'Each Gender Events'!AT$1,'Official Medal Table'!$E:$E,'Each Gender Events'!AT$2)*'Medal values'!$B$3
+ COUNTIFS('Official Medal Table'!$F:$F,'Each Gender Events'!$A82,'Official Medal Table'!$C:$C,'Each Gender Events'!AT$1,'Official Medal Table'!$E:$E,"Mixed")*'Medal values'!$B$1/2
+ COUNTIFS('Official Medal Table'!$G:$G,'Each Gender Events'!$A82,'Official Medal Table'!$C:$C,'Each Gender Events'!AT$1,'Official Medal Table'!$E:$E,"Mixed")*'Medal values'!$B$2/2
+ COUNTIFS('Official Medal Table'!$H:$H,'Each Gender Events'!$A82,'Official Medal Table'!$C:$C,'Each Gender Events'!AT$1,'Official Medal Table'!$E:$E,"Mixed")*'Medal values'!$B$3/2
+ COUNTIFS('Official Medal Table'!$I:$I,'Each Gender Events'!$A82,'Official Medal Table'!$C:$C,'Each Gender Events'!AT$1,'Official Medal Table'!$E:$E,"Mixed")*'Medal values'!$B$3/2</f>
        <v>0</v>
      </c>
      <c r="AU82">
        <f>COUNTIFS('Official Medal Table'!$F:$F,'Each Gender Events'!$A82,'Official Medal Table'!$C:$C,'Each Gender Events'!AU$1,'Official Medal Table'!$E:$E,'Each Gender Events'!AU$2)*'Medal values'!$B$1
+ COUNTIFS('Official Medal Table'!$G:$G,'Each Gender Events'!$A82,'Official Medal Table'!$C:$C,'Each Gender Events'!AU$1,'Official Medal Table'!$E:$E,'Each Gender Events'!AU$2)*'Medal values'!$B$2
+ COUNTIFS('Official Medal Table'!$H:$H,'Each Gender Events'!$A82,'Official Medal Table'!$C:$C,'Each Gender Events'!AU$1,'Official Medal Table'!$E:$E,'Each Gender Events'!AU$2)*'Medal values'!$B$3
+ COUNTIFS('Official Medal Table'!$I:$I,'Each Gender Events'!$A82,'Official Medal Table'!$C:$C,'Each Gender Events'!AU$1,'Official Medal Table'!$E:$E,'Each Gender Events'!AU$2)*'Medal values'!$B$3
+ COUNTIFS('Official Medal Table'!$F:$F,'Each Gender Events'!$A82,'Official Medal Table'!$C:$C,'Each Gender Events'!AU$1,'Official Medal Table'!$E:$E,"Mixed")*'Medal values'!$B$1/2
+ COUNTIFS('Official Medal Table'!$G:$G,'Each Gender Events'!$A82,'Official Medal Table'!$C:$C,'Each Gender Events'!AU$1,'Official Medal Table'!$E:$E,"Mixed")*'Medal values'!$B$2/2
+ COUNTIFS('Official Medal Table'!$H:$H,'Each Gender Events'!$A82,'Official Medal Table'!$C:$C,'Each Gender Events'!AU$1,'Official Medal Table'!$E:$E,"Mixed")*'Medal values'!$B$3/2
+ COUNTIFS('Official Medal Table'!$I:$I,'Each Gender Events'!$A82,'Official Medal Table'!$C:$C,'Each Gender Events'!AU$1,'Official Medal Table'!$E:$E,"Mixed")*'Medal values'!$B$3/2</f>
        <v>0</v>
      </c>
      <c r="AV82">
        <f>COUNTIFS('Official Medal Table'!$F:$F,'Each Gender Events'!$A82,'Official Medal Table'!$C:$C,'Each Gender Events'!AV$1,'Official Medal Table'!$E:$E,'Each Gender Events'!AV$2)*'Medal values'!$B$1
+ COUNTIFS('Official Medal Table'!$G:$G,'Each Gender Events'!$A82,'Official Medal Table'!$C:$C,'Each Gender Events'!AV$1,'Official Medal Table'!$E:$E,'Each Gender Events'!AV$2)*'Medal values'!$B$2
+ COUNTIFS('Official Medal Table'!$H:$H,'Each Gender Events'!$A82,'Official Medal Table'!$C:$C,'Each Gender Events'!AV$1,'Official Medal Table'!$E:$E,'Each Gender Events'!AV$2)*'Medal values'!$B$3
+ COUNTIFS('Official Medal Table'!$I:$I,'Each Gender Events'!$A82,'Official Medal Table'!$C:$C,'Each Gender Events'!AV$1,'Official Medal Table'!$E:$E,'Each Gender Events'!AV$2)*'Medal values'!$B$3
+ COUNTIFS('Official Medal Table'!$F:$F,'Each Gender Events'!$A82,'Official Medal Table'!$C:$C,'Each Gender Events'!AV$1,'Official Medal Table'!$E:$E,"Mixed")*'Medal values'!$B$1/2
+ COUNTIFS('Official Medal Table'!$G:$G,'Each Gender Events'!$A82,'Official Medal Table'!$C:$C,'Each Gender Events'!AV$1,'Official Medal Table'!$E:$E,"Mixed")*'Medal values'!$B$2/2
+ COUNTIFS('Official Medal Table'!$H:$H,'Each Gender Events'!$A82,'Official Medal Table'!$C:$C,'Each Gender Events'!AV$1,'Official Medal Table'!$E:$E,"Mixed")*'Medal values'!$B$3/2
+ COUNTIFS('Official Medal Table'!$I:$I,'Each Gender Events'!$A82,'Official Medal Table'!$C:$C,'Each Gender Events'!AV$1,'Official Medal Table'!$E:$E,"Mixed")*'Medal values'!$B$3/2</f>
        <v>0</v>
      </c>
      <c r="AW82">
        <f>COUNTIFS('Official Medal Table'!$F:$F,'Each Gender Events'!$A82,'Official Medal Table'!$C:$C,'Each Gender Events'!AW$1,'Official Medal Table'!$E:$E,'Each Gender Events'!AW$2)*'Medal values'!$B$1
+ COUNTIFS('Official Medal Table'!$G:$G,'Each Gender Events'!$A82,'Official Medal Table'!$C:$C,'Each Gender Events'!AW$1,'Official Medal Table'!$E:$E,'Each Gender Events'!AW$2)*'Medal values'!$B$2
+ COUNTIFS('Official Medal Table'!$H:$H,'Each Gender Events'!$A82,'Official Medal Table'!$C:$C,'Each Gender Events'!AW$1,'Official Medal Table'!$E:$E,'Each Gender Events'!AW$2)*'Medal values'!$B$3
+ COUNTIFS('Official Medal Table'!$I:$I,'Each Gender Events'!$A82,'Official Medal Table'!$C:$C,'Each Gender Events'!AW$1,'Official Medal Table'!$E:$E,'Each Gender Events'!AW$2)*'Medal values'!$B$3
+ COUNTIFS('Official Medal Table'!$F:$F,'Each Gender Events'!$A82,'Official Medal Table'!$C:$C,'Each Gender Events'!AW$1,'Official Medal Table'!$E:$E,"Mixed")*'Medal values'!$B$1/2
+ COUNTIFS('Official Medal Table'!$G:$G,'Each Gender Events'!$A82,'Official Medal Table'!$C:$C,'Each Gender Events'!AW$1,'Official Medal Table'!$E:$E,"Mixed")*'Medal values'!$B$2/2
+ COUNTIFS('Official Medal Table'!$H:$H,'Each Gender Events'!$A82,'Official Medal Table'!$C:$C,'Each Gender Events'!AW$1,'Official Medal Table'!$E:$E,"Mixed")*'Medal values'!$B$3/2
+ COUNTIFS('Official Medal Table'!$I:$I,'Each Gender Events'!$A82,'Official Medal Table'!$C:$C,'Each Gender Events'!AW$1,'Official Medal Table'!$E:$E,"Mixed")*'Medal values'!$B$3/2</f>
        <v>0</v>
      </c>
      <c r="AX82">
        <f>COUNTIFS('Official Medal Table'!$F:$F,'Each Gender Events'!$A82,'Official Medal Table'!$C:$C,'Each Gender Events'!AX$1,'Official Medal Table'!$E:$E,'Each Gender Events'!AX$2)*'Medal values'!$B$1
+ COUNTIFS('Official Medal Table'!$G:$G,'Each Gender Events'!$A82,'Official Medal Table'!$C:$C,'Each Gender Events'!AX$1,'Official Medal Table'!$E:$E,'Each Gender Events'!AX$2)*'Medal values'!$B$2
+ COUNTIFS('Official Medal Table'!$H:$H,'Each Gender Events'!$A82,'Official Medal Table'!$C:$C,'Each Gender Events'!AX$1,'Official Medal Table'!$E:$E,'Each Gender Events'!AX$2)*'Medal values'!$B$3
+ COUNTIFS('Official Medal Table'!$I:$I,'Each Gender Events'!$A82,'Official Medal Table'!$C:$C,'Each Gender Events'!AX$1,'Official Medal Table'!$E:$E,'Each Gender Events'!AX$2)*'Medal values'!$B$3
+ COUNTIFS('Official Medal Table'!$F:$F,'Each Gender Events'!$A82,'Official Medal Table'!$C:$C,'Each Gender Events'!AX$1,'Official Medal Table'!$E:$E,"Mixed")*'Medal values'!$B$1/2
+ COUNTIFS('Official Medal Table'!$G:$G,'Each Gender Events'!$A82,'Official Medal Table'!$C:$C,'Each Gender Events'!AX$1,'Official Medal Table'!$E:$E,"Mixed")*'Medal values'!$B$2/2
+ COUNTIFS('Official Medal Table'!$H:$H,'Each Gender Events'!$A82,'Official Medal Table'!$C:$C,'Each Gender Events'!AX$1,'Official Medal Table'!$E:$E,"Mixed")*'Medal values'!$B$3/2
+ COUNTIFS('Official Medal Table'!$I:$I,'Each Gender Events'!$A82,'Official Medal Table'!$C:$C,'Each Gender Events'!AX$1,'Official Medal Table'!$E:$E,"Mixed")*'Medal values'!$B$3/2</f>
        <v>0</v>
      </c>
      <c r="AY82">
        <f>COUNTIFS('Official Medal Table'!$F:$F,'Each Gender Events'!$A82,'Official Medal Table'!$C:$C,'Each Gender Events'!AY$1,'Official Medal Table'!$E:$E,'Each Gender Events'!AY$2)*'Medal values'!$B$1
+ COUNTIFS('Official Medal Table'!$G:$G,'Each Gender Events'!$A82,'Official Medal Table'!$C:$C,'Each Gender Events'!AY$1,'Official Medal Table'!$E:$E,'Each Gender Events'!AY$2)*'Medal values'!$B$2
+ COUNTIFS('Official Medal Table'!$H:$H,'Each Gender Events'!$A82,'Official Medal Table'!$C:$C,'Each Gender Events'!AY$1,'Official Medal Table'!$E:$E,'Each Gender Events'!AY$2)*'Medal values'!$B$3
+ COUNTIFS('Official Medal Table'!$I:$I,'Each Gender Events'!$A82,'Official Medal Table'!$C:$C,'Each Gender Events'!AY$1,'Official Medal Table'!$E:$E,'Each Gender Events'!AY$2)*'Medal values'!$B$3
+ COUNTIFS('Official Medal Table'!$F:$F,'Each Gender Events'!$A82,'Official Medal Table'!$C:$C,'Each Gender Events'!AY$1,'Official Medal Table'!$E:$E,"Mixed")*'Medal values'!$B$1/2
+ COUNTIFS('Official Medal Table'!$G:$G,'Each Gender Events'!$A82,'Official Medal Table'!$C:$C,'Each Gender Events'!AY$1,'Official Medal Table'!$E:$E,"Mixed")*'Medal values'!$B$2/2
+ COUNTIFS('Official Medal Table'!$H:$H,'Each Gender Events'!$A82,'Official Medal Table'!$C:$C,'Each Gender Events'!AY$1,'Official Medal Table'!$E:$E,"Mixed")*'Medal values'!$B$3/2
+ COUNTIFS('Official Medal Table'!$I:$I,'Each Gender Events'!$A82,'Official Medal Table'!$C:$C,'Each Gender Events'!AY$1,'Official Medal Table'!$E:$E,"Mixed")*'Medal values'!$B$3/2</f>
        <v>0</v>
      </c>
      <c r="AZ82">
        <f>COUNTIFS('Official Medal Table'!$F:$F,'Each Gender Events'!$A82,'Official Medal Table'!$C:$C,'Each Gender Events'!AZ$1,'Official Medal Table'!$E:$E,'Each Gender Events'!AZ$2)*'Medal values'!$B$1
+ COUNTIFS('Official Medal Table'!$G:$G,'Each Gender Events'!$A82,'Official Medal Table'!$C:$C,'Each Gender Events'!AZ$1,'Official Medal Table'!$E:$E,'Each Gender Events'!AZ$2)*'Medal values'!$B$2
+ COUNTIFS('Official Medal Table'!$H:$H,'Each Gender Events'!$A82,'Official Medal Table'!$C:$C,'Each Gender Events'!AZ$1,'Official Medal Table'!$E:$E,'Each Gender Events'!AZ$2)*'Medal values'!$B$3
+ COUNTIFS('Official Medal Table'!$I:$I,'Each Gender Events'!$A82,'Official Medal Table'!$C:$C,'Each Gender Events'!AZ$1,'Official Medal Table'!$E:$E,'Each Gender Events'!AZ$2)*'Medal values'!$B$3
+ COUNTIFS('Official Medal Table'!$F:$F,'Each Gender Events'!$A82,'Official Medal Table'!$C:$C,'Each Gender Events'!AZ$1,'Official Medal Table'!$E:$E,"Mixed")*'Medal values'!$B$1/2
+ COUNTIFS('Official Medal Table'!$G:$G,'Each Gender Events'!$A82,'Official Medal Table'!$C:$C,'Each Gender Events'!AZ$1,'Official Medal Table'!$E:$E,"Mixed")*'Medal values'!$B$2/2
+ COUNTIFS('Official Medal Table'!$H:$H,'Each Gender Events'!$A82,'Official Medal Table'!$C:$C,'Each Gender Events'!AZ$1,'Official Medal Table'!$E:$E,"Mixed")*'Medal values'!$B$3/2
+ COUNTIFS('Official Medal Table'!$I:$I,'Each Gender Events'!$A82,'Official Medal Table'!$C:$C,'Each Gender Events'!AZ$1,'Official Medal Table'!$E:$E,"Mixed")*'Medal values'!$B$3/2</f>
        <v>0</v>
      </c>
      <c r="BA82">
        <f>COUNTIFS('Official Medal Table'!$F:$F,'Each Gender Events'!$A82,'Official Medal Table'!$C:$C,'Each Gender Events'!BA$1,'Official Medal Table'!$E:$E,'Each Gender Events'!BA$2)*'Medal values'!$B$1
+ COUNTIFS('Official Medal Table'!$G:$G,'Each Gender Events'!$A82,'Official Medal Table'!$C:$C,'Each Gender Events'!BA$1,'Official Medal Table'!$E:$E,'Each Gender Events'!BA$2)*'Medal values'!$B$2
+ COUNTIFS('Official Medal Table'!$H:$H,'Each Gender Events'!$A82,'Official Medal Table'!$C:$C,'Each Gender Events'!BA$1,'Official Medal Table'!$E:$E,'Each Gender Events'!BA$2)*'Medal values'!$B$3
+ COUNTIFS('Official Medal Table'!$I:$I,'Each Gender Events'!$A82,'Official Medal Table'!$C:$C,'Each Gender Events'!BA$1,'Official Medal Table'!$E:$E,'Each Gender Events'!BA$2)*'Medal values'!$B$3
+ COUNTIFS('Official Medal Table'!$F:$F,'Each Gender Events'!$A82,'Official Medal Table'!$C:$C,'Each Gender Events'!BA$1,'Official Medal Table'!$E:$E,"Mixed")*'Medal values'!$B$1/2
+ COUNTIFS('Official Medal Table'!$G:$G,'Each Gender Events'!$A82,'Official Medal Table'!$C:$C,'Each Gender Events'!BA$1,'Official Medal Table'!$E:$E,"Mixed")*'Medal values'!$B$2/2
+ COUNTIFS('Official Medal Table'!$H:$H,'Each Gender Events'!$A82,'Official Medal Table'!$C:$C,'Each Gender Events'!BA$1,'Official Medal Table'!$E:$E,"Mixed")*'Medal values'!$B$3/2
+ COUNTIFS('Official Medal Table'!$I:$I,'Each Gender Events'!$A82,'Official Medal Table'!$C:$C,'Each Gender Events'!BA$1,'Official Medal Table'!$E:$E,"Mixed")*'Medal values'!$B$3/2</f>
        <v>0</v>
      </c>
      <c r="BB82">
        <f>COUNTIFS('Official Medal Table'!$F:$F,'Each Gender Events'!$A82,'Official Medal Table'!$C:$C,'Each Gender Events'!BB$1,'Official Medal Table'!$E:$E,'Each Gender Events'!BB$2)*'Medal values'!$B$1
+ COUNTIFS('Official Medal Table'!$G:$G,'Each Gender Events'!$A82,'Official Medal Table'!$C:$C,'Each Gender Events'!BB$1,'Official Medal Table'!$E:$E,'Each Gender Events'!BB$2)*'Medal values'!$B$2
+ COUNTIFS('Official Medal Table'!$H:$H,'Each Gender Events'!$A82,'Official Medal Table'!$C:$C,'Each Gender Events'!BB$1,'Official Medal Table'!$E:$E,'Each Gender Events'!BB$2)*'Medal values'!$B$3
+ COUNTIFS('Official Medal Table'!$I:$I,'Each Gender Events'!$A82,'Official Medal Table'!$C:$C,'Each Gender Events'!BB$1,'Official Medal Table'!$E:$E,'Each Gender Events'!BB$2)*'Medal values'!$B$3
+ COUNTIFS('Official Medal Table'!$F:$F,'Each Gender Events'!$A82,'Official Medal Table'!$C:$C,'Each Gender Events'!BB$1,'Official Medal Table'!$E:$E,"Mixed")*'Medal values'!$B$1/2
+ COUNTIFS('Official Medal Table'!$G:$G,'Each Gender Events'!$A82,'Official Medal Table'!$C:$C,'Each Gender Events'!BB$1,'Official Medal Table'!$E:$E,"Mixed")*'Medal values'!$B$2/2
+ COUNTIFS('Official Medal Table'!$H:$H,'Each Gender Events'!$A82,'Official Medal Table'!$C:$C,'Each Gender Events'!BB$1,'Official Medal Table'!$E:$E,"Mixed")*'Medal values'!$B$3/2
+ COUNTIFS('Official Medal Table'!$I:$I,'Each Gender Events'!$A82,'Official Medal Table'!$C:$C,'Each Gender Events'!BB$1,'Official Medal Table'!$E:$E,"Mixed")*'Medal values'!$B$3/2</f>
        <v>0</v>
      </c>
      <c r="BC82">
        <f>COUNTIFS('Official Medal Table'!$F:$F,'Each Gender Events'!$A82,'Official Medal Table'!$C:$C,'Each Gender Events'!BC$1,'Official Medal Table'!$E:$E,'Each Gender Events'!BC$2)*'Medal values'!$B$1
+ COUNTIFS('Official Medal Table'!$G:$G,'Each Gender Events'!$A82,'Official Medal Table'!$C:$C,'Each Gender Events'!BC$1,'Official Medal Table'!$E:$E,'Each Gender Events'!BC$2)*'Medal values'!$B$2
+ COUNTIFS('Official Medal Table'!$H:$H,'Each Gender Events'!$A82,'Official Medal Table'!$C:$C,'Each Gender Events'!BC$1,'Official Medal Table'!$E:$E,'Each Gender Events'!BC$2)*'Medal values'!$B$3
+ COUNTIFS('Official Medal Table'!$I:$I,'Each Gender Events'!$A82,'Official Medal Table'!$C:$C,'Each Gender Events'!BC$1,'Official Medal Table'!$E:$E,'Each Gender Events'!BC$2)*'Medal values'!$B$3
+ COUNTIFS('Official Medal Table'!$F:$F,'Each Gender Events'!$A82,'Official Medal Table'!$C:$C,'Each Gender Events'!BC$1,'Official Medal Table'!$E:$E,"Mixed")*'Medal values'!$B$1/2
+ COUNTIFS('Official Medal Table'!$G:$G,'Each Gender Events'!$A82,'Official Medal Table'!$C:$C,'Each Gender Events'!BC$1,'Official Medal Table'!$E:$E,"Mixed")*'Medal values'!$B$2/2
+ COUNTIFS('Official Medal Table'!$H:$H,'Each Gender Events'!$A82,'Official Medal Table'!$C:$C,'Each Gender Events'!BC$1,'Official Medal Table'!$E:$E,"Mixed")*'Medal values'!$B$3/2
+ COUNTIFS('Official Medal Table'!$I:$I,'Each Gender Events'!$A82,'Official Medal Table'!$C:$C,'Each Gender Events'!BC$1,'Official Medal Table'!$E:$E,"Mixed")*'Medal values'!$B$3/2</f>
        <v>0</v>
      </c>
      <c r="BD82">
        <f>COUNTIFS('Official Medal Table'!$F:$F,'Each Gender Events'!$A82,'Official Medal Table'!$C:$C,'Each Gender Events'!BD$1,'Official Medal Table'!$E:$E,'Each Gender Events'!BD$2)*'Medal values'!$B$1
+ COUNTIFS('Official Medal Table'!$G:$G,'Each Gender Events'!$A82,'Official Medal Table'!$C:$C,'Each Gender Events'!BD$1,'Official Medal Table'!$E:$E,'Each Gender Events'!BD$2)*'Medal values'!$B$2
+ COUNTIFS('Official Medal Table'!$H:$H,'Each Gender Events'!$A82,'Official Medal Table'!$C:$C,'Each Gender Events'!BD$1,'Official Medal Table'!$E:$E,'Each Gender Events'!BD$2)*'Medal values'!$B$3
+ COUNTIFS('Official Medal Table'!$I:$I,'Each Gender Events'!$A82,'Official Medal Table'!$C:$C,'Each Gender Events'!BD$1,'Official Medal Table'!$E:$E,'Each Gender Events'!BD$2)*'Medal values'!$B$3
+ COUNTIFS('Official Medal Table'!$F:$F,'Each Gender Events'!$A82,'Official Medal Table'!$C:$C,'Each Gender Events'!BD$1,'Official Medal Table'!$E:$E,"Mixed")*'Medal values'!$B$1/2
+ COUNTIFS('Official Medal Table'!$G:$G,'Each Gender Events'!$A82,'Official Medal Table'!$C:$C,'Each Gender Events'!BD$1,'Official Medal Table'!$E:$E,"Mixed")*'Medal values'!$B$2/2
+ COUNTIFS('Official Medal Table'!$H:$H,'Each Gender Events'!$A82,'Official Medal Table'!$C:$C,'Each Gender Events'!BD$1,'Official Medal Table'!$E:$E,"Mixed")*'Medal values'!$B$3/2
+ COUNTIFS('Official Medal Table'!$I:$I,'Each Gender Events'!$A82,'Official Medal Table'!$C:$C,'Each Gender Events'!BD$1,'Official Medal Table'!$E:$E,"Mixed")*'Medal values'!$B$3/2</f>
        <v>0</v>
      </c>
      <c r="BE82">
        <f>COUNTIFS('Official Medal Table'!$F:$F,'Each Gender Events'!$A82,'Official Medal Table'!$C:$C,'Each Gender Events'!BE$1,'Official Medal Table'!$E:$E,'Each Gender Events'!BE$2)*'Medal values'!$B$1
+ COUNTIFS('Official Medal Table'!$G:$G,'Each Gender Events'!$A82,'Official Medal Table'!$C:$C,'Each Gender Events'!BE$1,'Official Medal Table'!$E:$E,'Each Gender Events'!BE$2)*'Medal values'!$B$2
+ COUNTIFS('Official Medal Table'!$H:$H,'Each Gender Events'!$A82,'Official Medal Table'!$C:$C,'Each Gender Events'!BE$1,'Official Medal Table'!$E:$E,'Each Gender Events'!BE$2)*'Medal values'!$B$3
+ COUNTIFS('Official Medal Table'!$I:$I,'Each Gender Events'!$A82,'Official Medal Table'!$C:$C,'Each Gender Events'!BE$1,'Official Medal Table'!$E:$E,'Each Gender Events'!BE$2)*'Medal values'!$B$3
+ COUNTIFS('Official Medal Table'!$F:$F,'Each Gender Events'!$A82,'Official Medal Table'!$C:$C,'Each Gender Events'!BE$1,'Official Medal Table'!$E:$E,"Mixed")*'Medal values'!$B$1/2
+ COUNTIFS('Official Medal Table'!$G:$G,'Each Gender Events'!$A82,'Official Medal Table'!$C:$C,'Each Gender Events'!BE$1,'Official Medal Table'!$E:$E,"Mixed")*'Medal values'!$B$2/2
+ COUNTIFS('Official Medal Table'!$H:$H,'Each Gender Events'!$A82,'Official Medal Table'!$C:$C,'Each Gender Events'!BE$1,'Official Medal Table'!$E:$E,"Mixed")*'Medal values'!$B$3/2
+ COUNTIFS('Official Medal Table'!$I:$I,'Each Gender Events'!$A82,'Official Medal Table'!$C:$C,'Each Gender Events'!BE$1,'Official Medal Table'!$E:$E,"Mixed")*'Medal values'!$B$3/2</f>
        <v>0</v>
      </c>
      <c r="BF82">
        <f>COUNTIFS('Official Medal Table'!$F:$F,'Each Gender Events'!$A82,'Official Medal Table'!$C:$C,'Each Gender Events'!BF$1,'Official Medal Table'!$E:$E,'Each Gender Events'!BF$2)*'Medal values'!$B$1
+ COUNTIFS('Official Medal Table'!$G:$G,'Each Gender Events'!$A82,'Official Medal Table'!$C:$C,'Each Gender Events'!BF$1,'Official Medal Table'!$E:$E,'Each Gender Events'!BF$2)*'Medal values'!$B$2
+ COUNTIFS('Official Medal Table'!$H:$H,'Each Gender Events'!$A82,'Official Medal Table'!$C:$C,'Each Gender Events'!BF$1,'Official Medal Table'!$E:$E,'Each Gender Events'!BF$2)*'Medal values'!$B$3
+ COUNTIFS('Official Medal Table'!$I:$I,'Each Gender Events'!$A82,'Official Medal Table'!$C:$C,'Each Gender Events'!BF$1,'Official Medal Table'!$E:$E,'Each Gender Events'!BF$2)*'Medal values'!$B$3
+ COUNTIFS('Official Medal Table'!$F:$F,'Each Gender Events'!$A82,'Official Medal Table'!$C:$C,'Each Gender Events'!BF$1,'Official Medal Table'!$E:$E,"Mixed")*'Medal values'!$B$1/2
+ COUNTIFS('Official Medal Table'!$G:$G,'Each Gender Events'!$A82,'Official Medal Table'!$C:$C,'Each Gender Events'!BF$1,'Official Medal Table'!$E:$E,"Mixed")*'Medal values'!$B$2/2
+ COUNTIFS('Official Medal Table'!$H:$H,'Each Gender Events'!$A82,'Official Medal Table'!$C:$C,'Each Gender Events'!BF$1,'Official Medal Table'!$E:$E,"Mixed")*'Medal values'!$B$3/2
+ COUNTIFS('Official Medal Table'!$I:$I,'Each Gender Events'!$A82,'Official Medal Table'!$C:$C,'Each Gender Events'!BF$1,'Official Medal Table'!$E:$E,"Mixed")*'Medal values'!$B$3/2</f>
        <v>0</v>
      </c>
      <c r="BG82">
        <f>COUNTIFS('Official Medal Table'!$F:$F,'Each Gender Events'!$A82,'Official Medal Table'!$C:$C,'Each Gender Events'!BG$1,'Official Medal Table'!$E:$E,'Each Gender Events'!BG$2)*'Medal values'!$B$1
+ COUNTIFS('Official Medal Table'!$G:$G,'Each Gender Events'!$A82,'Official Medal Table'!$C:$C,'Each Gender Events'!BG$1,'Official Medal Table'!$E:$E,'Each Gender Events'!BG$2)*'Medal values'!$B$2
+ COUNTIFS('Official Medal Table'!$H:$H,'Each Gender Events'!$A82,'Official Medal Table'!$C:$C,'Each Gender Events'!BG$1,'Official Medal Table'!$E:$E,'Each Gender Events'!BG$2)*'Medal values'!$B$3
+ COUNTIFS('Official Medal Table'!$I:$I,'Each Gender Events'!$A82,'Official Medal Table'!$C:$C,'Each Gender Events'!BG$1,'Official Medal Table'!$E:$E,'Each Gender Events'!BG$2)*'Medal values'!$B$3
+ COUNTIFS('Official Medal Table'!$F:$F,'Each Gender Events'!$A82,'Official Medal Table'!$C:$C,'Each Gender Events'!BG$1,'Official Medal Table'!$E:$E,"Mixed")*'Medal values'!$B$1/2
+ COUNTIFS('Official Medal Table'!$G:$G,'Each Gender Events'!$A82,'Official Medal Table'!$C:$C,'Each Gender Events'!BG$1,'Official Medal Table'!$E:$E,"Mixed")*'Medal values'!$B$2/2
+ COUNTIFS('Official Medal Table'!$H:$H,'Each Gender Events'!$A82,'Official Medal Table'!$C:$C,'Each Gender Events'!BG$1,'Official Medal Table'!$E:$E,"Mixed")*'Medal values'!$B$3/2
+ COUNTIFS('Official Medal Table'!$I:$I,'Each Gender Events'!$A82,'Official Medal Table'!$C:$C,'Each Gender Events'!BG$1,'Official Medal Table'!$E:$E,"Mixed")*'Medal values'!$B$3/2</f>
        <v>0</v>
      </c>
      <c r="BH82">
        <f>COUNTIFS('Official Medal Table'!$F:$F,'Each Gender Events'!$A82,'Official Medal Table'!$C:$C,'Each Gender Events'!BH$1,'Official Medal Table'!$E:$E,'Each Gender Events'!BH$2)*'Medal values'!$B$1
+ COUNTIFS('Official Medal Table'!$G:$G,'Each Gender Events'!$A82,'Official Medal Table'!$C:$C,'Each Gender Events'!BH$1,'Official Medal Table'!$E:$E,'Each Gender Events'!BH$2)*'Medal values'!$B$2
+ COUNTIFS('Official Medal Table'!$H:$H,'Each Gender Events'!$A82,'Official Medal Table'!$C:$C,'Each Gender Events'!BH$1,'Official Medal Table'!$E:$E,'Each Gender Events'!BH$2)*'Medal values'!$B$3
+ COUNTIFS('Official Medal Table'!$I:$I,'Each Gender Events'!$A82,'Official Medal Table'!$C:$C,'Each Gender Events'!BH$1,'Official Medal Table'!$E:$E,'Each Gender Events'!BH$2)*'Medal values'!$B$3
+ COUNTIFS('Official Medal Table'!$F:$F,'Each Gender Events'!$A82,'Official Medal Table'!$C:$C,'Each Gender Events'!BH$1,'Official Medal Table'!$E:$E,"Mixed")*'Medal values'!$B$1/2
+ COUNTIFS('Official Medal Table'!$G:$G,'Each Gender Events'!$A82,'Official Medal Table'!$C:$C,'Each Gender Events'!BH$1,'Official Medal Table'!$E:$E,"Mixed")*'Medal values'!$B$2/2
+ COUNTIFS('Official Medal Table'!$H:$H,'Each Gender Events'!$A82,'Official Medal Table'!$C:$C,'Each Gender Events'!BH$1,'Official Medal Table'!$E:$E,"Mixed")*'Medal values'!$B$3/2
+ COUNTIFS('Official Medal Table'!$I:$I,'Each Gender Events'!$A82,'Official Medal Table'!$C:$C,'Each Gender Events'!BH$1,'Official Medal Table'!$E:$E,"Mixed")*'Medal values'!$B$3/2</f>
        <v>0</v>
      </c>
      <c r="BI82">
        <f>COUNTIFS('Official Medal Table'!$F:$F,'Each Gender Events'!$A82,'Official Medal Table'!$C:$C,'Each Gender Events'!BI$1,'Official Medal Table'!$E:$E,'Each Gender Events'!BI$2)*'Medal values'!$B$1
+ COUNTIFS('Official Medal Table'!$G:$G,'Each Gender Events'!$A82,'Official Medal Table'!$C:$C,'Each Gender Events'!BI$1,'Official Medal Table'!$E:$E,'Each Gender Events'!BI$2)*'Medal values'!$B$2
+ COUNTIFS('Official Medal Table'!$H:$H,'Each Gender Events'!$A82,'Official Medal Table'!$C:$C,'Each Gender Events'!BI$1,'Official Medal Table'!$E:$E,'Each Gender Events'!BI$2)*'Medal values'!$B$3
+ COUNTIFS('Official Medal Table'!$I:$I,'Each Gender Events'!$A82,'Official Medal Table'!$C:$C,'Each Gender Events'!BI$1,'Official Medal Table'!$E:$E,'Each Gender Events'!BI$2)*'Medal values'!$B$3
+ COUNTIFS('Official Medal Table'!$F:$F,'Each Gender Events'!$A82,'Official Medal Table'!$C:$C,'Each Gender Events'!BI$1,'Official Medal Table'!$E:$E,"Mixed")*'Medal values'!$B$1/2
+ COUNTIFS('Official Medal Table'!$G:$G,'Each Gender Events'!$A82,'Official Medal Table'!$C:$C,'Each Gender Events'!BI$1,'Official Medal Table'!$E:$E,"Mixed")*'Medal values'!$B$2/2
+ COUNTIFS('Official Medal Table'!$H:$H,'Each Gender Events'!$A82,'Official Medal Table'!$C:$C,'Each Gender Events'!BI$1,'Official Medal Table'!$E:$E,"Mixed")*'Medal values'!$B$3/2
+ COUNTIFS('Official Medal Table'!$I:$I,'Each Gender Events'!$A82,'Official Medal Table'!$C:$C,'Each Gender Events'!BI$1,'Official Medal Table'!$E:$E,"Mixed")*'Medal values'!$B$3/2</f>
        <v>0</v>
      </c>
      <c r="BJ82">
        <f>COUNTIFS('Official Medal Table'!$F:$F,'Each Gender Events'!$A82,'Official Medal Table'!$C:$C,'Each Gender Events'!BJ$1,'Official Medal Table'!$E:$E,'Each Gender Events'!BJ$2)*'Medal values'!$B$1
+ COUNTIFS('Official Medal Table'!$G:$G,'Each Gender Events'!$A82,'Official Medal Table'!$C:$C,'Each Gender Events'!BJ$1,'Official Medal Table'!$E:$E,'Each Gender Events'!BJ$2)*'Medal values'!$B$2
+ COUNTIFS('Official Medal Table'!$H:$H,'Each Gender Events'!$A82,'Official Medal Table'!$C:$C,'Each Gender Events'!BJ$1,'Official Medal Table'!$E:$E,'Each Gender Events'!BJ$2)*'Medal values'!$B$3
+ COUNTIFS('Official Medal Table'!$I:$I,'Each Gender Events'!$A82,'Official Medal Table'!$C:$C,'Each Gender Events'!BJ$1,'Official Medal Table'!$E:$E,'Each Gender Events'!BJ$2)*'Medal values'!$B$3
+ COUNTIFS('Official Medal Table'!$F:$F,'Each Gender Events'!$A82,'Official Medal Table'!$C:$C,'Each Gender Events'!BJ$1,'Official Medal Table'!$E:$E,"Mixed")*'Medal values'!$B$1/2
+ COUNTIFS('Official Medal Table'!$G:$G,'Each Gender Events'!$A82,'Official Medal Table'!$C:$C,'Each Gender Events'!BJ$1,'Official Medal Table'!$E:$E,"Mixed")*'Medal values'!$B$2/2
+ COUNTIFS('Official Medal Table'!$H:$H,'Each Gender Events'!$A82,'Official Medal Table'!$C:$C,'Each Gender Events'!BJ$1,'Official Medal Table'!$E:$E,"Mixed")*'Medal values'!$B$3/2
+ COUNTIFS('Official Medal Table'!$I:$I,'Each Gender Events'!$A82,'Official Medal Table'!$C:$C,'Each Gender Events'!BJ$1,'Official Medal Table'!$E:$E,"Mixed")*'Medal values'!$B$3/2</f>
        <v>0</v>
      </c>
      <c r="BK82">
        <f>COUNTIFS('Official Medal Table'!$F:$F,'Each Gender Events'!$A82,'Official Medal Table'!$C:$C,'Each Gender Events'!BK$1,'Official Medal Table'!$E:$E,'Each Gender Events'!BK$2)*'Medal values'!$B$1
+ COUNTIFS('Official Medal Table'!$G:$G,'Each Gender Events'!$A82,'Official Medal Table'!$C:$C,'Each Gender Events'!BK$1,'Official Medal Table'!$E:$E,'Each Gender Events'!BK$2)*'Medal values'!$B$2
+ COUNTIFS('Official Medal Table'!$H:$H,'Each Gender Events'!$A82,'Official Medal Table'!$C:$C,'Each Gender Events'!BK$1,'Official Medal Table'!$E:$E,'Each Gender Events'!BK$2)*'Medal values'!$B$3
+ COUNTIFS('Official Medal Table'!$I:$I,'Each Gender Events'!$A82,'Official Medal Table'!$C:$C,'Each Gender Events'!BK$1,'Official Medal Table'!$E:$E,'Each Gender Events'!BK$2)*'Medal values'!$B$3
+ COUNTIFS('Official Medal Table'!$F:$F,'Each Gender Events'!$A82,'Official Medal Table'!$C:$C,'Each Gender Events'!BK$1,'Official Medal Table'!$E:$E,"Mixed")*'Medal values'!$B$1/2
+ COUNTIFS('Official Medal Table'!$G:$G,'Each Gender Events'!$A82,'Official Medal Table'!$C:$C,'Each Gender Events'!BK$1,'Official Medal Table'!$E:$E,"Mixed")*'Medal values'!$B$2/2
+ COUNTIFS('Official Medal Table'!$H:$H,'Each Gender Events'!$A82,'Official Medal Table'!$C:$C,'Each Gender Events'!BK$1,'Official Medal Table'!$E:$E,"Mixed")*'Medal values'!$B$3/2
+ COUNTIFS('Official Medal Table'!$I:$I,'Each Gender Events'!$A82,'Official Medal Table'!$C:$C,'Each Gender Events'!BK$1,'Official Medal Table'!$E:$E,"Mixed")*'Medal values'!$B$3/2</f>
        <v>2.0000010000000001</v>
      </c>
      <c r="BL82">
        <f>COUNTIFS('Official Medal Table'!$F:$F,'Each Gender Events'!$A82,'Official Medal Table'!$C:$C,'Each Gender Events'!BL$1,'Official Medal Table'!$E:$E,'Each Gender Events'!BL$2)*'Medal values'!$B$1
+ COUNTIFS('Official Medal Table'!$G:$G,'Each Gender Events'!$A82,'Official Medal Table'!$C:$C,'Each Gender Events'!BL$1,'Official Medal Table'!$E:$E,'Each Gender Events'!BL$2)*'Medal values'!$B$2
+ COUNTIFS('Official Medal Table'!$H:$H,'Each Gender Events'!$A82,'Official Medal Table'!$C:$C,'Each Gender Events'!BL$1,'Official Medal Table'!$E:$E,'Each Gender Events'!BL$2)*'Medal values'!$B$3
+ COUNTIFS('Official Medal Table'!$I:$I,'Each Gender Events'!$A82,'Official Medal Table'!$C:$C,'Each Gender Events'!BL$1,'Official Medal Table'!$E:$E,'Each Gender Events'!BL$2)*'Medal values'!$B$3
+ COUNTIFS('Official Medal Table'!$F:$F,'Each Gender Events'!$A82,'Official Medal Table'!$C:$C,'Each Gender Events'!BL$1,'Official Medal Table'!$E:$E,"Mixed")*'Medal values'!$B$1/2
+ COUNTIFS('Official Medal Table'!$G:$G,'Each Gender Events'!$A82,'Official Medal Table'!$C:$C,'Each Gender Events'!BL$1,'Official Medal Table'!$E:$E,"Mixed")*'Medal values'!$B$2/2
+ COUNTIFS('Official Medal Table'!$H:$H,'Each Gender Events'!$A82,'Official Medal Table'!$C:$C,'Each Gender Events'!BL$1,'Official Medal Table'!$E:$E,"Mixed")*'Medal values'!$B$3/2
+ COUNTIFS('Official Medal Table'!$I:$I,'Each Gender Events'!$A82,'Official Medal Table'!$C:$C,'Each Gender Events'!BL$1,'Official Medal Table'!$E:$E,"Mixed")*'Medal values'!$B$3/2</f>
        <v>0</v>
      </c>
      <c r="BM82">
        <f>COUNTIFS('Official Medal Table'!$F:$F,'Each Gender Events'!$A82,'Official Medal Table'!$C:$C,'Each Gender Events'!BM$1,'Official Medal Table'!$E:$E,'Each Gender Events'!BM$2)*'Medal values'!$B$1
+ COUNTIFS('Official Medal Table'!$G:$G,'Each Gender Events'!$A82,'Official Medal Table'!$C:$C,'Each Gender Events'!BM$1,'Official Medal Table'!$E:$E,'Each Gender Events'!BM$2)*'Medal values'!$B$2
+ COUNTIFS('Official Medal Table'!$H:$H,'Each Gender Events'!$A82,'Official Medal Table'!$C:$C,'Each Gender Events'!BM$1,'Official Medal Table'!$E:$E,'Each Gender Events'!BM$2)*'Medal values'!$B$3
+ COUNTIFS('Official Medal Table'!$I:$I,'Each Gender Events'!$A82,'Official Medal Table'!$C:$C,'Each Gender Events'!BM$1,'Official Medal Table'!$E:$E,'Each Gender Events'!BM$2)*'Medal values'!$B$3
+ COUNTIFS('Official Medal Table'!$F:$F,'Each Gender Events'!$A82,'Official Medal Table'!$C:$C,'Each Gender Events'!BM$1,'Official Medal Table'!$E:$E,"Mixed")*'Medal values'!$B$1/2
+ COUNTIFS('Official Medal Table'!$G:$G,'Each Gender Events'!$A82,'Official Medal Table'!$C:$C,'Each Gender Events'!BM$1,'Official Medal Table'!$E:$E,"Mixed")*'Medal values'!$B$2/2
+ COUNTIFS('Official Medal Table'!$H:$H,'Each Gender Events'!$A82,'Official Medal Table'!$C:$C,'Each Gender Events'!BM$1,'Official Medal Table'!$E:$E,"Mixed")*'Medal values'!$B$3/2
+ COUNTIFS('Official Medal Table'!$I:$I,'Each Gender Events'!$A82,'Official Medal Table'!$C:$C,'Each Gender Events'!BM$1,'Official Medal Table'!$E:$E,"Mixed")*'Medal values'!$B$3/2</f>
        <v>0</v>
      </c>
      <c r="BN82">
        <f>COUNTIFS('Official Medal Table'!$F:$F,'Each Gender Events'!$A82,'Official Medal Table'!$C:$C,'Each Gender Events'!BN$1,'Official Medal Table'!$E:$E,'Each Gender Events'!BN$2)*'Medal values'!$B$1
+ COUNTIFS('Official Medal Table'!$G:$G,'Each Gender Events'!$A82,'Official Medal Table'!$C:$C,'Each Gender Events'!BN$1,'Official Medal Table'!$E:$E,'Each Gender Events'!BN$2)*'Medal values'!$B$2
+ COUNTIFS('Official Medal Table'!$H:$H,'Each Gender Events'!$A82,'Official Medal Table'!$C:$C,'Each Gender Events'!BN$1,'Official Medal Table'!$E:$E,'Each Gender Events'!BN$2)*'Medal values'!$B$3
+ COUNTIFS('Official Medal Table'!$I:$I,'Each Gender Events'!$A82,'Official Medal Table'!$C:$C,'Each Gender Events'!BN$1,'Official Medal Table'!$E:$E,'Each Gender Events'!BN$2)*'Medal values'!$B$3
+ COUNTIFS('Official Medal Table'!$F:$F,'Each Gender Events'!$A82,'Official Medal Table'!$C:$C,'Each Gender Events'!BN$1,'Official Medal Table'!$E:$E,"Mixed")*'Medal values'!$B$1/2
+ COUNTIFS('Official Medal Table'!$G:$G,'Each Gender Events'!$A82,'Official Medal Table'!$C:$C,'Each Gender Events'!BN$1,'Official Medal Table'!$E:$E,"Mixed")*'Medal values'!$B$2/2
+ COUNTIFS('Official Medal Table'!$H:$H,'Each Gender Events'!$A82,'Official Medal Table'!$C:$C,'Each Gender Events'!BN$1,'Official Medal Table'!$E:$E,"Mixed")*'Medal values'!$B$3/2
+ COUNTIFS('Official Medal Table'!$I:$I,'Each Gender Events'!$A82,'Official Medal Table'!$C:$C,'Each Gender Events'!BN$1,'Official Medal Table'!$E:$E,"Mixed")*'Medal values'!$B$3/2</f>
        <v>0</v>
      </c>
      <c r="BO82">
        <f>COUNTIFS('Official Medal Table'!$F:$F,'Each Gender Events'!$A82,'Official Medal Table'!$C:$C,'Each Gender Events'!BO$1,'Official Medal Table'!$E:$E,'Each Gender Events'!BO$2)*'Medal values'!$B$1
+ COUNTIFS('Official Medal Table'!$G:$G,'Each Gender Events'!$A82,'Official Medal Table'!$C:$C,'Each Gender Events'!BO$1,'Official Medal Table'!$E:$E,'Each Gender Events'!BO$2)*'Medal values'!$B$2
+ COUNTIFS('Official Medal Table'!$H:$H,'Each Gender Events'!$A82,'Official Medal Table'!$C:$C,'Each Gender Events'!BO$1,'Official Medal Table'!$E:$E,'Each Gender Events'!BO$2)*'Medal values'!$B$3
+ COUNTIFS('Official Medal Table'!$I:$I,'Each Gender Events'!$A82,'Official Medal Table'!$C:$C,'Each Gender Events'!BO$1,'Official Medal Table'!$E:$E,'Each Gender Events'!BO$2)*'Medal values'!$B$3
+ COUNTIFS('Official Medal Table'!$F:$F,'Each Gender Events'!$A82,'Official Medal Table'!$C:$C,'Each Gender Events'!BO$1,'Official Medal Table'!$E:$E,"Mixed")*'Medal values'!$B$1/2
+ COUNTIFS('Official Medal Table'!$G:$G,'Each Gender Events'!$A82,'Official Medal Table'!$C:$C,'Each Gender Events'!BO$1,'Official Medal Table'!$E:$E,"Mixed")*'Medal values'!$B$2/2
+ COUNTIFS('Official Medal Table'!$H:$H,'Each Gender Events'!$A82,'Official Medal Table'!$C:$C,'Each Gender Events'!BO$1,'Official Medal Table'!$E:$E,"Mixed")*'Medal values'!$B$3/2
+ COUNTIFS('Official Medal Table'!$I:$I,'Each Gender Events'!$A82,'Official Medal Table'!$C:$C,'Each Gender Events'!BO$1,'Official Medal Table'!$E:$E,"Mixed")*'Medal values'!$B$3/2</f>
        <v>0</v>
      </c>
      <c r="BP82">
        <f>COUNTIFS('Official Medal Table'!$F:$F,'Each Gender Events'!$A82,'Official Medal Table'!$C:$C,'Each Gender Events'!BP$1,'Official Medal Table'!$E:$E,'Each Gender Events'!BP$2)*'Medal values'!$B$1
+ COUNTIFS('Official Medal Table'!$G:$G,'Each Gender Events'!$A82,'Official Medal Table'!$C:$C,'Each Gender Events'!BP$1,'Official Medal Table'!$E:$E,'Each Gender Events'!BP$2)*'Medal values'!$B$2
+ COUNTIFS('Official Medal Table'!$H:$H,'Each Gender Events'!$A82,'Official Medal Table'!$C:$C,'Each Gender Events'!BP$1,'Official Medal Table'!$E:$E,'Each Gender Events'!BP$2)*'Medal values'!$B$3
+ COUNTIFS('Official Medal Table'!$I:$I,'Each Gender Events'!$A82,'Official Medal Table'!$C:$C,'Each Gender Events'!BP$1,'Official Medal Table'!$E:$E,'Each Gender Events'!BP$2)*'Medal values'!$B$3
+ COUNTIFS('Official Medal Table'!$F:$F,'Each Gender Events'!$A82,'Official Medal Table'!$C:$C,'Each Gender Events'!BP$1,'Official Medal Table'!$E:$E,"Mixed")*'Medal values'!$B$1/2
+ COUNTIFS('Official Medal Table'!$G:$G,'Each Gender Events'!$A82,'Official Medal Table'!$C:$C,'Each Gender Events'!BP$1,'Official Medal Table'!$E:$E,"Mixed")*'Medal values'!$B$2/2
+ COUNTIFS('Official Medal Table'!$H:$H,'Each Gender Events'!$A82,'Official Medal Table'!$C:$C,'Each Gender Events'!BP$1,'Official Medal Table'!$E:$E,"Mixed")*'Medal values'!$B$3/2
+ COUNTIFS('Official Medal Table'!$I:$I,'Each Gender Events'!$A82,'Official Medal Table'!$C:$C,'Each Gender Events'!BP$1,'Official Medal Table'!$E:$E,"Mixed")*'Medal values'!$B$3/2</f>
        <v>0</v>
      </c>
      <c r="BQ82">
        <f>COUNTIFS('Official Medal Table'!$F:$F,'Each Gender Events'!$A82,'Official Medal Table'!$C:$C,'Each Gender Events'!BQ$1,'Official Medal Table'!$E:$E,'Each Gender Events'!BQ$2)*'Medal values'!$B$1
+ COUNTIFS('Official Medal Table'!$G:$G,'Each Gender Events'!$A82,'Official Medal Table'!$C:$C,'Each Gender Events'!BQ$1,'Official Medal Table'!$E:$E,'Each Gender Events'!BQ$2)*'Medal values'!$B$2
+ COUNTIFS('Official Medal Table'!$H:$H,'Each Gender Events'!$A82,'Official Medal Table'!$C:$C,'Each Gender Events'!BQ$1,'Official Medal Table'!$E:$E,'Each Gender Events'!BQ$2)*'Medal values'!$B$3
+ COUNTIFS('Official Medal Table'!$I:$I,'Each Gender Events'!$A82,'Official Medal Table'!$C:$C,'Each Gender Events'!BQ$1,'Official Medal Table'!$E:$E,'Each Gender Events'!BQ$2)*'Medal values'!$B$3
+ COUNTIFS('Official Medal Table'!$F:$F,'Each Gender Events'!$A82,'Official Medal Table'!$C:$C,'Each Gender Events'!BQ$1,'Official Medal Table'!$E:$E,"Mixed")*'Medal values'!$B$1/2
+ COUNTIFS('Official Medal Table'!$G:$G,'Each Gender Events'!$A82,'Official Medal Table'!$C:$C,'Each Gender Events'!BQ$1,'Official Medal Table'!$E:$E,"Mixed")*'Medal values'!$B$2/2
+ COUNTIFS('Official Medal Table'!$H:$H,'Each Gender Events'!$A82,'Official Medal Table'!$C:$C,'Each Gender Events'!BQ$1,'Official Medal Table'!$E:$E,"Mixed")*'Medal values'!$B$3/2
+ COUNTIFS('Official Medal Table'!$I:$I,'Each Gender Events'!$A82,'Official Medal Table'!$C:$C,'Each Gender Events'!BQ$1,'Official Medal Table'!$E:$E,"Mixed")*'Medal values'!$B$3/2</f>
        <v>0</v>
      </c>
      <c r="BR82">
        <f>COUNTIFS('Official Medal Table'!$F:$F,'Each Gender Events'!$A82,'Official Medal Table'!$C:$C,'Each Gender Events'!BR$1,'Official Medal Table'!$E:$E,'Each Gender Events'!BR$2)*'Medal values'!$B$1
+ COUNTIFS('Official Medal Table'!$G:$G,'Each Gender Events'!$A82,'Official Medal Table'!$C:$C,'Each Gender Events'!BR$1,'Official Medal Table'!$E:$E,'Each Gender Events'!BR$2)*'Medal values'!$B$2
+ COUNTIFS('Official Medal Table'!$H:$H,'Each Gender Events'!$A82,'Official Medal Table'!$C:$C,'Each Gender Events'!BR$1,'Official Medal Table'!$E:$E,'Each Gender Events'!BR$2)*'Medal values'!$B$3
+ COUNTIFS('Official Medal Table'!$I:$I,'Each Gender Events'!$A82,'Official Medal Table'!$C:$C,'Each Gender Events'!BR$1,'Official Medal Table'!$E:$E,'Each Gender Events'!BR$2)*'Medal values'!$B$3
+ COUNTIFS('Official Medal Table'!$F:$F,'Each Gender Events'!$A82,'Official Medal Table'!$C:$C,'Each Gender Events'!BR$1,'Official Medal Table'!$E:$E,"Mixed")*'Medal values'!$B$1/2
+ COUNTIFS('Official Medal Table'!$G:$G,'Each Gender Events'!$A82,'Official Medal Table'!$C:$C,'Each Gender Events'!BR$1,'Official Medal Table'!$E:$E,"Mixed")*'Medal values'!$B$2/2
+ COUNTIFS('Official Medal Table'!$H:$H,'Each Gender Events'!$A82,'Official Medal Table'!$C:$C,'Each Gender Events'!BR$1,'Official Medal Table'!$E:$E,"Mixed")*'Medal values'!$B$3/2
+ COUNTIFS('Official Medal Table'!$I:$I,'Each Gender Events'!$A82,'Official Medal Table'!$C:$C,'Each Gender Events'!BR$1,'Official Medal Table'!$E:$E,"Mixed")*'Medal values'!$B$3/2</f>
        <v>0</v>
      </c>
      <c r="BS82">
        <f>COUNTIFS('Official Medal Table'!$F:$F,'Each Gender Events'!$A82,'Official Medal Table'!$C:$C,'Each Gender Events'!BS$1,'Official Medal Table'!$E:$E,'Each Gender Events'!BS$2)*'Medal values'!$B$1
+ COUNTIFS('Official Medal Table'!$G:$G,'Each Gender Events'!$A82,'Official Medal Table'!$C:$C,'Each Gender Events'!BS$1,'Official Medal Table'!$E:$E,'Each Gender Events'!BS$2)*'Medal values'!$B$2
+ COUNTIFS('Official Medal Table'!$H:$H,'Each Gender Events'!$A82,'Official Medal Table'!$C:$C,'Each Gender Events'!BS$1,'Official Medal Table'!$E:$E,'Each Gender Events'!BS$2)*'Medal values'!$B$3
+ COUNTIFS('Official Medal Table'!$I:$I,'Each Gender Events'!$A82,'Official Medal Table'!$C:$C,'Each Gender Events'!BS$1,'Official Medal Table'!$E:$E,'Each Gender Events'!BS$2)*'Medal values'!$B$3
+ COUNTIFS('Official Medal Table'!$F:$F,'Each Gender Events'!$A82,'Official Medal Table'!$C:$C,'Each Gender Events'!BS$1,'Official Medal Table'!$E:$E,"Mixed")*'Medal values'!$B$1/2
+ COUNTIFS('Official Medal Table'!$G:$G,'Each Gender Events'!$A82,'Official Medal Table'!$C:$C,'Each Gender Events'!BS$1,'Official Medal Table'!$E:$E,"Mixed")*'Medal values'!$B$2/2
+ COUNTIFS('Official Medal Table'!$H:$H,'Each Gender Events'!$A82,'Official Medal Table'!$C:$C,'Each Gender Events'!BS$1,'Official Medal Table'!$E:$E,"Mixed")*'Medal values'!$B$3/2
+ COUNTIFS('Official Medal Table'!$I:$I,'Each Gender Events'!$A82,'Official Medal Table'!$C:$C,'Each Gender Events'!BS$1,'Official Medal Table'!$E:$E,"Mixed")*'Medal values'!$B$3/2</f>
        <v>0</v>
      </c>
      <c r="BT82">
        <f>COUNTIFS('Official Medal Table'!$F:$F,'Each Gender Events'!$A82,'Official Medal Table'!$C:$C,'Each Gender Events'!BT$1,'Official Medal Table'!$E:$E,'Each Gender Events'!BT$2)*'Medal values'!$B$1
+ COUNTIFS('Official Medal Table'!$G:$G,'Each Gender Events'!$A82,'Official Medal Table'!$C:$C,'Each Gender Events'!BT$1,'Official Medal Table'!$E:$E,'Each Gender Events'!BT$2)*'Medal values'!$B$2
+ COUNTIFS('Official Medal Table'!$H:$H,'Each Gender Events'!$A82,'Official Medal Table'!$C:$C,'Each Gender Events'!BT$1,'Official Medal Table'!$E:$E,'Each Gender Events'!BT$2)*'Medal values'!$B$3
+ COUNTIFS('Official Medal Table'!$I:$I,'Each Gender Events'!$A82,'Official Medal Table'!$C:$C,'Each Gender Events'!BT$1,'Official Medal Table'!$E:$E,'Each Gender Events'!BT$2)*'Medal values'!$B$3
+ COUNTIFS('Official Medal Table'!$F:$F,'Each Gender Events'!$A82,'Official Medal Table'!$C:$C,'Each Gender Events'!BT$1,'Official Medal Table'!$E:$E,"Mixed")*'Medal values'!$B$1/2
+ COUNTIFS('Official Medal Table'!$G:$G,'Each Gender Events'!$A82,'Official Medal Table'!$C:$C,'Each Gender Events'!BT$1,'Official Medal Table'!$E:$E,"Mixed")*'Medal values'!$B$2/2
+ COUNTIFS('Official Medal Table'!$H:$H,'Each Gender Events'!$A82,'Official Medal Table'!$C:$C,'Each Gender Events'!BT$1,'Official Medal Table'!$E:$E,"Mixed")*'Medal values'!$B$3/2
+ COUNTIFS('Official Medal Table'!$I:$I,'Each Gender Events'!$A82,'Official Medal Table'!$C:$C,'Each Gender Events'!BT$1,'Official Medal Table'!$E:$E,"Mixed")*'Medal values'!$B$3/2</f>
        <v>0</v>
      </c>
      <c r="BU82">
        <f>COUNTIFS('Official Medal Table'!$F:$F,'Each Gender Events'!$A82,'Official Medal Table'!$C:$C,'Each Gender Events'!BU$1,'Official Medal Table'!$E:$E,'Each Gender Events'!BU$2)*'Medal values'!$B$1
+ COUNTIFS('Official Medal Table'!$G:$G,'Each Gender Events'!$A82,'Official Medal Table'!$C:$C,'Each Gender Events'!BU$1,'Official Medal Table'!$E:$E,'Each Gender Events'!BU$2)*'Medal values'!$B$2
+ COUNTIFS('Official Medal Table'!$H:$H,'Each Gender Events'!$A82,'Official Medal Table'!$C:$C,'Each Gender Events'!BU$1,'Official Medal Table'!$E:$E,'Each Gender Events'!BU$2)*'Medal values'!$B$3
+ COUNTIFS('Official Medal Table'!$I:$I,'Each Gender Events'!$A82,'Official Medal Table'!$C:$C,'Each Gender Events'!BU$1,'Official Medal Table'!$E:$E,'Each Gender Events'!BU$2)*'Medal values'!$B$3
+ COUNTIFS('Official Medal Table'!$F:$F,'Each Gender Events'!$A82,'Official Medal Table'!$C:$C,'Each Gender Events'!BU$1,'Official Medal Table'!$E:$E,"Mixed")*'Medal values'!$B$1/2
+ COUNTIFS('Official Medal Table'!$G:$G,'Each Gender Events'!$A82,'Official Medal Table'!$C:$C,'Each Gender Events'!BU$1,'Official Medal Table'!$E:$E,"Mixed")*'Medal values'!$B$2/2
+ COUNTIFS('Official Medal Table'!$H:$H,'Each Gender Events'!$A82,'Official Medal Table'!$C:$C,'Each Gender Events'!BU$1,'Official Medal Table'!$E:$E,"Mixed")*'Medal values'!$B$3/2
+ COUNTIFS('Official Medal Table'!$I:$I,'Each Gender Events'!$A82,'Official Medal Table'!$C:$C,'Each Gender Events'!BU$1,'Official Medal Table'!$E:$E,"Mixed")*'Medal values'!$B$3/2</f>
        <v>0</v>
      </c>
      <c r="BV82">
        <f>COUNTIFS('Official Medal Table'!$F:$F,'Each Gender Events'!$A82,'Official Medal Table'!$C:$C,'Each Gender Events'!BV$1,'Official Medal Table'!$E:$E,'Each Gender Events'!BV$2)*'Medal values'!$B$1
+ COUNTIFS('Official Medal Table'!$G:$G,'Each Gender Events'!$A82,'Official Medal Table'!$C:$C,'Each Gender Events'!BV$1,'Official Medal Table'!$E:$E,'Each Gender Events'!BV$2)*'Medal values'!$B$2
+ COUNTIFS('Official Medal Table'!$H:$H,'Each Gender Events'!$A82,'Official Medal Table'!$C:$C,'Each Gender Events'!BV$1,'Official Medal Table'!$E:$E,'Each Gender Events'!BV$2)*'Medal values'!$B$3
+ COUNTIFS('Official Medal Table'!$I:$I,'Each Gender Events'!$A82,'Official Medal Table'!$C:$C,'Each Gender Events'!BV$1,'Official Medal Table'!$E:$E,'Each Gender Events'!BV$2)*'Medal values'!$B$3
+ COUNTIFS('Official Medal Table'!$F:$F,'Each Gender Events'!$A82,'Official Medal Table'!$C:$C,'Each Gender Events'!BV$1,'Official Medal Table'!$E:$E,"Mixed")*'Medal values'!$B$1/2
+ COUNTIFS('Official Medal Table'!$G:$G,'Each Gender Events'!$A82,'Official Medal Table'!$C:$C,'Each Gender Events'!BV$1,'Official Medal Table'!$E:$E,"Mixed")*'Medal values'!$B$2/2
+ COUNTIFS('Official Medal Table'!$H:$H,'Each Gender Events'!$A82,'Official Medal Table'!$C:$C,'Each Gender Events'!BV$1,'Official Medal Table'!$E:$E,"Mixed")*'Medal values'!$B$3/2
+ COUNTIFS('Official Medal Table'!$I:$I,'Each Gender Events'!$A82,'Official Medal Table'!$C:$C,'Each Gender Events'!BV$1,'Official Medal Table'!$E:$E,"Mixed")*'Medal values'!$B$3/2</f>
        <v>0</v>
      </c>
      <c r="BW82">
        <f>COUNTIFS('Official Medal Table'!$F:$F,'Each Gender Events'!$A82,'Official Medal Table'!$C:$C,'Each Gender Events'!BW$1,'Official Medal Table'!$E:$E,'Each Gender Events'!BW$2)*'Medal values'!$B$1
+ COUNTIFS('Official Medal Table'!$G:$G,'Each Gender Events'!$A82,'Official Medal Table'!$C:$C,'Each Gender Events'!BW$1,'Official Medal Table'!$E:$E,'Each Gender Events'!BW$2)*'Medal values'!$B$2
+ COUNTIFS('Official Medal Table'!$H:$H,'Each Gender Events'!$A82,'Official Medal Table'!$C:$C,'Each Gender Events'!BW$1,'Official Medal Table'!$E:$E,'Each Gender Events'!BW$2)*'Medal values'!$B$3
+ COUNTIFS('Official Medal Table'!$I:$I,'Each Gender Events'!$A82,'Official Medal Table'!$C:$C,'Each Gender Events'!BW$1,'Official Medal Table'!$E:$E,'Each Gender Events'!BW$2)*'Medal values'!$B$3
+ COUNTIFS('Official Medal Table'!$F:$F,'Each Gender Events'!$A82,'Official Medal Table'!$C:$C,'Each Gender Events'!BW$1,'Official Medal Table'!$E:$E,"Mixed")*'Medal values'!$B$1/2
+ COUNTIFS('Official Medal Table'!$G:$G,'Each Gender Events'!$A82,'Official Medal Table'!$C:$C,'Each Gender Events'!BW$1,'Official Medal Table'!$E:$E,"Mixed")*'Medal values'!$B$2/2
+ COUNTIFS('Official Medal Table'!$H:$H,'Each Gender Events'!$A82,'Official Medal Table'!$C:$C,'Each Gender Events'!BW$1,'Official Medal Table'!$E:$E,"Mixed")*'Medal values'!$B$3/2
+ COUNTIFS('Official Medal Table'!$I:$I,'Each Gender Events'!$A82,'Official Medal Table'!$C:$C,'Each Gender Events'!BW$1,'Official Medal Table'!$E:$E,"Mixed")*'Medal values'!$B$3/2</f>
        <v>0</v>
      </c>
      <c r="BX82">
        <f>COUNTIFS('Official Medal Table'!$F:$F,'Each Gender Events'!$A82,'Official Medal Table'!$C:$C,'Each Gender Events'!BX$1,'Official Medal Table'!$E:$E,'Each Gender Events'!BX$2)*'Medal values'!$B$1
+ COUNTIFS('Official Medal Table'!$G:$G,'Each Gender Events'!$A82,'Official Medal Table'!$C:$C,'Each Gender Events'!BX$1,'Official Medal Table'!$E:$E,'Each Gender Events'!BX$2)*'Medal values'!$B$2
+ COUNTIFS('Official Medal Table'!$H:$H,'Each Gender Events'!$A82,'Official Medal Table'!$C:$C,'Each Gender Events'!BX$1,'Official Medal Table'!$E:$E,'Each Gender Events'!BX$2)*'Medal values'!$B$3
+ COUNTIFS('Official Medal Table'!$I:$I,'Each Gender Events'!$A82,'Official Medal Table'!$C:$C,'Each Gender Events'!BX$1,'Official Medal Table'!$E:$E,'Each Gender Events'!BX$2)*'Medal values'!$B$3
+ COUNTIFS('Official Medal Table'!$F:$F,'Each Gender Events'!$A82,'Official Medal Table'!$C:$C,'Each Gender Events'!BX$1,'Official Medal Table'!$E:$E,"Mixed")*'Medal values'!$B$1/2
+ COUNTIFS('Official Medal Table'!$G:$G,'Each Gender Events'!$A82,'Official Medal Table'!$C:$C,'Each Gender Events'!BX$1,'Official Medal Table'!$E:$E,"Mixed")*'Medal values'!$B$2/2
+ COUNTIFS('Official Medal Table'!$H:$H,'Each Gender Events'!$A82,'Official Medal Table'!$C:$C,'Each Gender Events'!BX$1,'Official Medal Table'!$E:$E,"Mixed")*'Medal values'!$B$3/2
+ COUNTIFS('Official Medal Table'!$I:$I,'Each Gender Events'!$A82,'Official Medal Table'!$C:$C,'Each Gender Events'!BX$1,'Official Medal Table'!$E:$E,"Mixed")*'Medal values'!$B$3/2</f>
        <v>0</v>
      </c>
      <c r="BY82">
        <f>COUNTIFS('Official Medal Table'!$F:$F,'Each Gender Events'!$A82,'Official Medal Table'!$C:$C,'Each Gender Events'!BY$1,'Official Medal Table'!$E:$E,'Each Gender Events'!BY$2)*'Medal values'!$B$1
+ COUNTIFS('Official Medal Table'!$G:$G,'Each Gender Events'!$A82,'Official Medal Table'!$C:$C,'Each Gender Events'!BY$1,'Official Medal Table'!$E:$E,'Each Gender Events'!BY$2)*'Medal values'!$B$2
+ COUNTIFS('Official Medal Table'!$H:$H,'Each Gender Events'!$A82,'Official Medal Table'!$C:$C,'Each Gender Events'!BY$1,'Official Medal Table'!$E:$E,'Each Gender Events'!BY$2)*'Medal values'!$B$3
+ COUNTIFS('Official Medal Table'!$I:$I,'Each Gender Events'!$A82,'Official Medal Table'!$C:$C,'Each Gender Events'!BY$1,'Official Medal Table'!$E:$E,'Each Gender Events'!BY$2)*'Medal values'!$B$3
+ COUNTIFS('Official Medal Table'!$F:$F,'Each Gender Events'!$A82,'Official Medal Table'!$C:$C,'Each Gender Events'!BY$1,'Official Medal Table'!$E:$E,"Mixed")*'Medal values'!$B$1/2
+ COUNTIFS('Official Medal Table'!$G:$G,'Each Gender Events'!$A82,'Official Medal Table'!$C:$C,'Each Gender Events'!BY$1,'Official Medal Table'!$E:$E,"Mixed")*'Medal values'!$B$2/2
+ COUNTIFS('Official Medal Table'!$H:$H,'Each Gender Events'!$A82,'Official Medal Table'!$C:$C,'Each Gender Events'!BY$1,'Official Medal Table'!$E:$E,"Mixed")*'Medal values'!$B$3/2
+ COUNTIFS('Official Medal Table'!$I:$I,'Each Gender Events'!$A82,'Official Medal Table'!$C:$C,'Each Gender Events'!BY$1,'Official Medal Table'!$E:$E,"Mixed")*'Medal values'!$B$3/2</f>
        <v>0</v>
      </c>
      <c r="BZ82">
        <f>COUNTIFS('Official Medal Table'!$F:$F,'Each Gender Events'!$A82,'Official Medal Table'!$C:$C,'Each Gender Events'!BZ$1,'Official Medal Table'!$E:$E,'Each Gender Events'!BZ$2)*'Medal values'!$B$1
+ COUNTIFS('Official Medal Table'!$G:$G,'Each Gender Events'!$A82,'Official Medal Table'!$C:$C,'Each Gender Events'!BZ$1,'Official Medal Table'!$E:$E,'Each Gender Events'!BZ$2)*'Medal values'!$B$2
+ COUNTIFS('Official Medal Table'!$H:$H,'Each Gender Events'!$A82,'Official Medal Table'!$C:$C,'Each Gender Events'!BZ$1,'Official Medal Table'!$E:$E,'Each Gender Events'!BZ$2)*'Medal values'!$B$3
+ COUNTIFS('Official Medal Table'!$I:$I,'Each Gender Events'!$A82,'Official Medal Table'!$C:$C,'Each Gender Events'!BZ$1,'Official Medal Table'!$E:$E,'Each Gender Events'!BZ$2)*'Medal values'!$B$3
+ COUNTIFS('Official Medal Table'!$F:$F,'Each Gender Events'!$A82,'Official Medal Table'!$C:$C,'Each Gender Events'!BZ$1,'Official Medal Table'!$E:$E,"Mixed")*'Medal values'!$B$1/2
+ COUNTIFS('Official Medal Table'!$G:$G,'Each Gender Events'!$A82,'Official Medal Table'!$C:$C,'Each Gender Events'!BZ$1,'Official Medal Table'!$E:$E,"Mixed")*'Medal values'!$B$2/2
+ COUNTIFS('Official Medal Table'!$H:$H,'Each Gender Events'!$A82,'Official Medal Table'!$C:$C,'Each Gender Events'!BZ$1,'Official Medal Table'!$E:$E,"Mixed")*'Medal values'!$B$3/2
+ COUNTIFS('Official Medal Table'!$I:$I,'Each Gender Events'!$A82,'Official Medal Table'!$C:$C,'Each Gender Events'!BZ$1,'Official Medal Table'!$E:$E,"Mixed")*'Medal values'!$B$3/2</f>
        <v>0</v>
      </c>
      <c r="CA82">
        <f>COUNTIFS('Official Medal Table'!$F:$F,'Each Gender Events'!$A82,'Official Medal Table'!$C:$C,'Each Gender Events'!CA$1,'Official Medal Table'!$E:$E,'Each Gender Events'!CA$2)*'Medal values'!$B$1
+ COUNTIFS('Official Medal Table'!$G:$G,'Each Gender Events'!$A82,'Official Medal Table'!$C:$C,'Each Gender Events'!CA$1,'Official Medal Table'!$E:$E,'Each Gender Events'!CA$2)*'Medal values'!$B$2
+ COUNTIFS('Official Medal Table'!$H:$H,'Each Gender Events'!$A82,'Official Medal Table'!$C:$C,'Each Gender Events'!CA$1,'Official Medal Table'!$E:$E,'Each Gender Events'!CA$2)*'Medal values'!$B$3
+ COUNTIFS('Official Medal Table'!$I:$I,'Each Gender Events'!$A82,'Official Medal Table'!$C:$C,'Each Gender Events'!CA$1,'Official Medal Table'!$E:$E,'Each Gender Events'!CA$2)*'Medal values'!$B$3
+ COUNTIFS('Official Medal Table'!$F:$F,'Each Gender Events'!$A82,'Official Medal Table'!$C:$C,'Each Gender Events'!CA$1,'Official Medal Table'!$E:$E,"Mixed")*'Medal values'!$B$1/2
+ COUNTIFS('Official Medal Table'!$G:$G,'Each Gender Events'!$A82,'Official Medal Table'!$C:$C,'Each Gender Events'!CA$1,'Official Medal Table'!$E:$E,"Mixed")*'Medal values'!$B$2/2
+ COUNTIFS('Official Medal Table'!$H:$H,'Each Gender Events'!$A82,'Official Medal Table'!$C:$C,'Each Gender Events'!CA$1,'Official Medal Table'!$E:$E,"Mixed")*'Medal values'!$B$3/2
+ COUNTIFS('Official Medal Table'!$I:$I,'Each Gender Events'!$A82,'Official Medal Table'!$C:$C,'Each Gender Events'!CA$1,'Official Medal Table'!$E:$E,"Mixed")*'Medal values'!$B$3/2</f>
        <v>0</v>
      </c>
      <c r="CB82">
        <f>COUNTIFS('Official Medal Table'!$F:$F,'Each Gender Events'!$A82,'Official Medal Table'!$C:$C,'Each Gender Events'!CB$1,'Official Medal Table'!$E:$E,'Each Gender Events'!CB$2)*'Medal values'!$B$1
+ COUNTIFS('Official Medal Table'!$G:$G,'Each Gender Events'!$A82,'Official Medal Table'!$C:$C,'Each Gender Events'!CB$1,'Official Medal Table'!$E:$E,'Each Gender Events'!CB$2)*'Medal values'!$B$2
+ COUNTIFS('Official Medal Table'!$H:$H,'Each Gender Events'!$A82,'Official Medal Table'!$C:$C,'Each Gender Events'!CB$1,'Official Medal Table'!$E:$E,'Each Gender Events'!CB$2)*'Medal values'!$B$3
+ COUNTIFS('Official Medal Table'!$I:$I,'Each Gender Events'!$A82,'Official Medal Table'!$C:$C,'Each Gender Events'!CB$1,'Official Medal Table'!$E:$E,'Each Gender Events'!CB$2)*'Medal values'!$B$3
+ COUNTIFS('Official Medal Table'!$F:$F,'Each Gender Events'!$A82,'Official Medal Table'!$C:$C,'Each Gender Events'!CB$1,'Official Medal Table'!$E:$E,"Mixed")*'Medal values'!$B$1/2
+ COUNTIFS('Official Medal Table'!$G:$G,'Each Gender Events'!$A82,'Official Medal Table'!$C:$C,'Each Gender Events'!CB$1,'Official Medal Table'!$E:$E,"Mixed")*'Medal values'!$B$2/2
+ COUNTIFS('Official Medal Table'!$H:$H,'Each Gender Events'!$A82,'Official Medal Table'!$C:$C,'Each Gender Events'!CB$1,'Official Medal Table'!$E:$E,"Mixed")*'Medal values'!$B$3/2
+ COUNTIFS('Official Medal Table'!$I:$I,'Each Gender Events'!$A82,'Official Medal Table'!$C:$C,'Each Gender Events'!CB$1,'Official Medal Table'!$E:$E,"Mixed")*'Medal values'!$B$3/2</f>
        <v>0</v>
      </c>
      <c r="CC82">
        <f>COUNTIFS('Official Medal Table'!$F:$F,'Each Gender Events'!$A82,'Official Medal Table'!$C:$C,'Each Gender Events'!CC$1,'Official Medal Table'!$E:$E,'Each Gender Events'!CC$2)*'Medal values'!$B$1
+ COUNTIFS('Official Medal Table'!$G:$G,'Each Gender Events'!$A82,'Official Medal Table'!$C:$C,'Each Gender Events'!CC$1,'Official Medal Table'!$E:$E,'Each Gender Events'!CC$2)*'Medal values'!$B$2
+ COUNTIFS('Official Medal Table'!$H:$H,'Each Gender Events'!$A82,'Official Medal Table'!$C:$C,'Each Gender Events'!CC$1,'Official Medal Table'!$E:$E,'Each Gender Events'!CC$2)*'Medal values'!$B$3
+ COUNTIFS('Official Medal Table'!$I:$I,'Each Gender Events'!$A82,'Official Medal Table'!$C:$C,'Each Gender Events'!CC$1,'Official Medal Table'!$E:$E,'Each Gender Events'!CC$2)*'Medal values'!$B$3
+ COUNTIFS('Official Medal Table'!$F:$F,'Each Gender Events'!$A82,'Official Medal Table'!$C:$C,'Each Gender Events'!CC$1,'Official Medal Table'!$E:$E,"Mixed")*'Medal values'!$B$1/2
+ COUNTIFS('Official Medal Table'!$G:$G,'Each Gender Events'!$A82,'Official Medal Table'!$C:$C,'Each Gender Events'!CC$1,'Official Medal Table'!$E:$E,"Mixed")*'Medal values'!$B$2/2
+ COUNTIFS('Official Medal Table'!$H:$H,'Each Gender Events'!$A82,'Official Medal Table'!$C:$C,'Each Gender Events'!CC$1,'Official Medal Table'!$E:$E,"Mixed")*'Medal values'!$B$3/2
+ COUNTIFS('Official Medal Table'!$I:$I,'Each Gender Events'!$A82,'Official Medal Table'!$C:$C,'Each Gender Events'!CC$1,'Official Medal Table'!$E:$E,"Mixed")*'Medal values'!$B$3/2</f>
        <v>0</v>
      </c>
      <c r="CD82">
        <f>COUNTIFS('Official Medal Table'!$F:$F,'Each Gender Events'!$A82,'Official Medal Table'!$C:$C,'Each Gender Events'!CD$1,'Official Medal Table'!$E:$E,'Each Gender Events'!CD$2)*'Medal values'!$B$1
+ COUNTIFS('Official Medal Table'!$G:$G,'Each Gender Events'!$A82,'Official Medal Table'!$C:$C,'Each Gender Events'!CD$1,'Official Medal Table'!$E:$E,'Each Gender Events'!CD$2)*'Medal values'!$B$2
+ COUNTIFS('Official Medal Table'!$H:$H,'Each Gender Events'!$A82,'Official Medal Table'!$C:$C,'Each Gender Events'!CD$1,'Official Medal Table'!$E:$E,'Each Gender Events'!CD$2)*'Medal values'!$B$3
+ COUNTIFS('Official Medal Table'!$I:$I,'Each Gender Events'!$A82,'Official Medal Table'!$C:$C,'Each Gender Events'!CD$1,'Official Medal Table'!$E:$E,'Each Gender Events'!CD$2)*'Medal values'!$B$3
+ COUNTIFS('Official Medal Table'!$F:$F,'Each Gender Events'!$A82,'Official Medal Table'!$C:$C,'Each Gender Events'!CD$1,'Official Medal Table'!$E:$E,"Mixed")*'Medal values'!$B$1/2
+ COUNTIFS('Official Medal Table'!$G:$G,'Each Gender Events'!$A82,'Official Medal Table'!$C:$C,'Each Gender Events'!CD$1,'Official Medal Table'!$E:$E,"Mixed")*'Medal values'!$B$2/2
+ COUNTIFS('Official Medal Table'!$H:$H,'Each Gender Events'!$A82,'Official Medal Table'!$C:$C,'Each Gender Events'!CD$1,'Official Medal Table'!$E:$E,"Mixed")*'Medal values'!$B$3/2
+ COUNTIFS('Official Medal Table'!$I:$I,'Each Gender Events'!$A82,'Official Medal Table'!$C:$C,'Each Gender Events'!CD$1,'Official Medal Table'!$E:$E,"Mixed")*'Medal values'!$B$3/2</f>
        <v>0</v>
      </c>
      <c r="CE82">
        <f>COUNTIFS('Official Medal Table'!$F:$F,'Each Gender Events'!$A82,'Official Medal Table'!$C:$C,'Each Gender Events'!CE$1,'Official Medal Table'!$E:$E,'Each Gender Events'!CE$2)*'Medal values'!$B$1
+ COUNTIFS('Official Medal Table'!$G:$G,'Each Gender Events'!$A82,'Official Medal Table'!$C:$C,'Each Gender Events'!CE$1,'Official Medal Table'!$E:$E,'Each Gender Events'!CE$2)*'Medal values'!$B$2
+ COUNTIFS('Official Medal Table'!$H:$H,'Each Gender Events'!$A82,'Official Medal Table'!$C:$C,'Each Gender Events'!CE$1,'Official Medal Table'!$E:$E,'Each Gender Events'!CE$2)*'Medal values'!$B$3
+ COUNTIFS('Official Medal Table'!$I:$I,'Each Gender Events'!$A82,'Official Medal Table'!$C:$C,'Each Gender Events'!CE$1,'Official Medal Table'!$E:$E,'Each Gender Events'!CE$2)*'Medal values'!$B$3
+ COUNTIFS('Official Medal Table'!$F:$F,'Each Gender Events'!$A82,'Official Medal Table'!$C:$C,'Each Gender Events'!CE$1,'Official Medal Table'!$E:$E,"Mixed")*'Medal values'!$B$1/2
+ COUNTIFS('Official Medal Table'!$G:$G,'Each Gender Events'!$A82,'Official Medal Table'!$C:$C,'Each Gender Events'!CE$1,'Official Medal Table'!$E:$E,"Mixed")*'Medal values'!$B$2/2
+ COUNTIFS('Official Medal Table'!$H:$H,'Each Gender Events'!$A82,'Official Medal Table'!$C:$C,'Each Gender Events'!CE$1,'Official Medal Table'!$E:$E,"Mixed")*'Medal values'!$B$3/2
+ COUNTIFS('Official Medal Table'!$I:$I,'Each Gender Events'!$A82,'Official Medal Table'!$C:$C,'Each Gender Events'!CE$1,'Official Medal Table'!$E:$E,"Mixed")*'Medal values'!$B$3/2</f>
        <v>0</v>
      </c>
      <c r="CF82">
        <f>COUNTIFS('Official Medal Table'!$F:$F,'Each Gender Events'!$A82,'Official Medal Table'!$C:$C,'Each Gender Events'!CF$1,'Official Medal Table'!$E:$E,'Each Gender Events'!CF$2)*'Medal values'!$B$1
+ COUNTIFS('Official Medal Table'!$G:$G,'Each Gender Events'!$A82,'Official Medal Table'!$C:$C,'Each Gender Events'!CF$1,'Official Medal Table'!$E:$E,'Each Gender Events'!CF$2)*'Medal values'!$B$2
+ COUNTIFS('Official Medal Table'!$H:$H,'Each Gender Events'!$A82,'Official Medal Table'!$C:$C,'Each Gender Events'!CF$1,'Official Medal Table'!$E:$E,'Each Gender Events'!CF$2)*'Medal values'!$B$3
+ COUNTIFS('Official Medal Table'!$I:$I,'Each Gender Events'!$A82,'Official Medal Table'!$C:$C,'Each Gender Events'!CF$1,'Official Medal Table'!$E:$E,'Each Gender Events'!CF$2)*'Medal values'!$B$3
+ COUNTIFS('Official Medal Table'!$F:$F,'Each Gender Events'!$A82,'Official Medal Table'!$C:$C,'Each Gender Events'!CF$1,'Official Medal Table'!$E:$E,"Mixed")*'Medal values'!$B$1/2
+ COUNTIFS('Official Medal Table'!$G:$G,'Each Gender Events'!$A82,'Official Medal Table'!$C:$C,'Each Gender Events'!CF$1,'Official Medal Table'!$E:$E,"Mixed")*'Medal values'!$B$2/2
+ COUNTIFS('Official Medal Table'!$H:$H,'Each Gender Events'!$A82,'Official Medal Table'!$C:$C,'Each Gender Events'!CF$1,'Official Medal Table'!$E:$E,"Mixed")*'Medal values'!$B$3/2
+ COUNTIFS('Official Medal Table'!$I:$I,'Each Gender Events'!$A82,'Official Medal Table'!$C:$C,'Each Gender Events'!CF$1,'Official Medal Table'!$E:$E,"Mixed")*'Medal values'!$B$3/2</f>
        <v>0</v>
      </c>
      <c r="CG82">
        <f>COUNTIFS('Official Medal Table'!$F:$F,'Each Gender Events'!$A82,'Official Medal Table'!$C:$C,'Each Gender Events'!CG$1,'Official Medal Table'!$E:$E,'Each Gender Events'!CG$2)*'Medal values'!$B$1
+ COUNTIFS('Official Medal Table'!$G:$G,'Each Gender Events'!$A82,'Official Medal Table'!$C:$C,'Each Gender Events'!CG$1,'Official Medal Table'!$E:$E,'Each Gender Events'!CG$2)*'Medal values'!$B$2
+ COUNTIFS('Official Medal Table'!$H:$H,'Each Gender Events'!$A82,'Official Medal Table'!$C:$C,'Each Gender Events'!CG$1,'Official Medal Table'!$E:$E,'Each Gender Events'!CG$2)*'Medal values'!$B$3
+ COUNTIFS('Official Medal Table'!$I:$I,'Each Gender Events'!$A82,'Official Medal Table'!$C:$C,'Each Gender Events'!CG$1,'Official Medal Table'!$E:$E,'Each Gender Events'!CG$2)*'Medal values'!$B$3
+ COUNTIFS('Official Medal Table'!$F:$F,'Each Gender Events'!$A82,'Official Medal Table'!$C:$C,'Each Gender Events'!CG$1,'Official Medal Table'!$E:$E,"Mixed")*'Medal values'!$B$1/2
+ COUNTIFS('Official Medal Table'!$G:$G,'Each Gender Events'!$A82,'Official Medal Table'!$C:$C,'Each Gender Events'!CG$1,'Official Medal Table'!$E:$E,"Mixed")*'Medal values'!$B$2/2
+ COUNTIFS('Official Medal Table'!$H:$H,'Each Gender Events'!$A82,'Official Medal Table'!$C:$C,'Each Gender Events'!CG$1,'Official Medal Table'!$E:$E,"Mixed")*'Medal values'!$B$3/2
+ COUNTIFS('Official Medal Table'!$I:$I,'Each Gender Events'!$A82,'Official Medal Table'!$C:$C,'Each Gender Events'!CG$1,'Official Medal Table'!$E:$E,"Mixed")*'Medal values'!$B$3/2</f>
        <v>0</v>
      </c>
      <c r="CH82">
        <f>COUNTIFS('Official Medal Table'!$F:$F,'Each Gender Events'!$A82,'Official Medal Table'!$C:$C,'Each Gender Events'!CH$1,'Official Medal Table'!$E:$E,'Each Gender Events'!CH$2)*'Medal values'!$B$1
+ COUNTIFS('Official Medal Table'!$G:$G,'Each Gender Events'!$A82,'Official Medal Table'!$C:$C,'Each Gender Events'!CH$1,'Official Medal Table'!$E:$E,'Each Gender Events'!CH$2)*'Medal values'!$B$2
+ COUNTIFS('Official Medal Table'!$H:$H,'Each Gender Events'!$A82,'Official Medal Table'!$C:$C,'Each Gender Events'!CH$1,'Official Medal Table'!$E:$E,'Each Gender Events'!CH$2)*'Medal values'!$B$3
+ COUNTIFS('Official Medal Table'!$I:$I,'Each Gender Events'!$A82,'Official Medal Table'!$C:$C,'Each Gender Events'!CH$1,'Official Medal Table'!$E:$E,'Each Gender Events'!CH$2)*'Medal values'!$B$3
+ COUNTIFS('Official Medal Table'!$F:$F,'Each Gender Events'!$A82,'Official Medal Table'!$C:$C,'Each Gender Events'!CH$1,'Official Medal Table'!$E:$E,"Mixed")*'Medal values'!$B$1/2
+ COUNTIFS('Official Medal Table'!$G:$G,'Each Gender Events'!$A82,'Official Medal Table'!$C:$C,'Each Gender Events'!CH$1,'Official Medal Table'!$E:$E,"Mixed")*'Medal values'!$B$2/2
+ COUNTIFS('Official Medal Table'!$H:$H,'Each Gender Events'!$A82,'Official Medal Table'!$C:$C,'Each Gender Events'!CH$1,'Official Medal Table'!$E:$E,"Mixed")*'Medal values'!$B$3/2
+ COUNTIFS('Official Medal Table'!$I:$I,'Each Gender Events'!$A82,'Official Medal Table'!$C:$C,'Each Gender Events'!CH$1,'Official Medal Table'!$E:$E,"Mixed")*'Medal values'!$B$3/2</f>
        <v>0</v>
      </c>
      <c r="CI82">
        <f>COUNTIFS('Official Medal Table'!$F:$F,'Each Gender Events'!$A82,'Official Medal Table'!$C:$C,'Each Gender Events'!CI$1,'Official Medal Table'!$E:$E,'Each Gender Events'!CI$2)*'Medal values'!$B$1
+ COUNTIFS('Official Medal Table'!$G:$G,'Each Gender Events'!$A82,'Official Medal Table'!$C:$C,'Each Gender Events'!CI$1,'Official Medal Table'!$E:$E,'Each Gender Events'!CI$2)*'Medal values'!$B$2
+ COUNTIFS('Official Medal Table'!$H:$H,'Each Gender Events'!$A82,'Official Medal Table'!$C:$C,'Each Gender Events'!CI$1,'Official Medal Table'!$E:$E,'Each Gender Events'!CI$2)*'Medal values'!$B$3
+ COUNTIFS('Official Medal Table'!$I:$I,'Each Gender Events'!$A82,'Official Medal Table'!$C:$C,'Each Gender Events'!CI$1,'Official Medal Table'!$E:$E,'Each Gender Events'!CI$2)*'Medal values'!$B$3
+ COUNTIFS('Official Medal Table'!$F:$F,'Each Gender Events'!$A82,'Official Medal Table'!$C:$C,'Each Gender Events'!CI$1,'Official Medal Table'!$E:$E,"Mixed")*'Medal values'!$B$1/2
+ COUNTIFS('Official Medal Table'!$G:$G,'Each Gender Events'!$A82,'Official Medal Table'!$C:$C,'Each Gender Events'!CI$1,'Official Medal Table'!$E:$E,"Mixed")*'Medal values'!$B$2/2
+ COUNTIFS('Official Medal Table'!$H:$H,'Each Gender Events'!$A82,'Official Medal Table'!$C:$C,'Each Gender Events'!CI$1,'Official Medal Table'!$E:$E,"Mixed")*'Medal values'!$B$3/2
+ COUNTIFS('Official Medal Table'!$I:$I,'Each Gender Events'!$A82,'Official Medal Table'!$C:$C,'Each Gender Events'!CI$1,'Official Medal Table'!$E:$E,"Mixed")*'Medal values'!$B$3/2</f>
        <v>0</v>
      </c>
      <c r="CJ82">
        <f>COUNTIFS('Official Medal Table'!$F:$F,'Each Gender Events'!$A82,'Official Medal Table'!$C:$C,'Each Gender Events'!CJ$1,'Official Medal Table'!$E:$E,'Each Gender Events'!CJ$2)*'Medal values'!$B$1
+ COUNTIFS('Official Medal Table'!$G:$G,'Each Gender Events'!$A82,'Official Medal Table'!$C:$C,'Each Gender Events'!CJ$1,'Official Medal Table'!$E:$E,'Each Gender Events'!CJ$2)*'Medal values'!$B$2
+ COUNTIFS('Official Medal Table'!$H:$H,'Each Gender Events'!$A82,'Official Medal Table'!$C:$C,'Each Gender Events'!CJ$1,'Official Medal Table'!$E:$E,'Each Gender Events'!CJ$2)*'Medal values'!$B$3
+ COUNTIFS('Official Medal Table'!$I:$I,'Each Gender Events'!$A82,'Official Medal Table'!$C:$C,'Each Gender Events'!CJ$1,'Official Medal Table'!$E:$E,'Each Gender Events'!CJ$2)*'Medal values'!$B$3
+ COUNTIFS('Official Medal Table'!$F:$F,'Each Gender Events'!$A82,'Official Medal Table'!$C:$C,'Each Gender Events'!CJ$1,'Official Medal Table'!$E:$E,"Mixed")*'Medal values'!$B$1/2
+ COUNTIFS('Official Medal Table'!$G:$G,'Each Gender Events'!$A82,'Official Medal Table'!$C:$C,'Each Gender Events'!CJ$1,'Official Medal Table'!$E:$E,"Mixed")*'Medal values'!$B$2/2
+ COUNTIFS('Official Medal Table'!$H:$H,'Each Gender Events'!$A82,'Official Medal Table'!$C:$C,'Each Gender Events'!CJ$1,'Official Medal Table'!$E:$E,"Mixed")*'Medal values'!$B$3/2
+ COUNTIFS('Official Medal Table'!$I:$I,'Each Gender Events'!$A82,'Official Medal Table'!$C:$C,'Each Gender Events'!CJ$1,'Official Medal Table'!$E:$E,"Mixed")*'Medal values'!$B$3/2</f>
        <v>0</v>
      </c>
      <c r="CK82">
        <f>COUNTIFS('Official Medal Table'!$F:$F,'Each Gender Events'!$A82,'Official Medal Table'!$C:$C,'Each Gender Events'!CK$1,'Official Medal Table'!$E:$E,'Each Gender Events'!CK$2)*'Medal values'!$B$1
+ COUNTIFS('Official Medal Table'!$G:$G,'Each Gender Events'!$A82,'Official Medal Table'!$C:$C,'Each Gender Events'!CK$1,'Official Medal Table'!$E:$E,'Each Gender Events'!CK$2)*'Medal values'!$B$2
+ COUNTIFS('Official Medal Table'!$H:$H,'Each Gender Events'!$A82,'Official Medal Table'!$C:$C,'Each Gender Events'!CK$1,'Official Medal Table'!$E:$E,'Each Gender Events'!CK$2)*'Medal values'!$B$3
+ COUNTIFS('Official Medal Table'!$I:$I,'Each Gender Events'!$A82,'Official Medal Table'!$C:$C,'Each Gender Events'!CK$1,'Official Medal Table'!$E:$E,'Each Gender Events'!CK$2)*'Medal values'!$B$3
+ COUNTIFS('Official Medal Table'!$F:$F,'Each Gender Events'!$A82,'Official Medal Table'!$C:$C,'Each Gender Events'!CK$1,'Official Medal Table'!$E:$E,"Mixed")*'Medal values'!$B$1/2
+ COUNTIFS('Official Medal Table'!$G:$G,'Each Gender Events'!$A82,'Official Medal Table'!$C:$C,'Each Gender Events'!CK$1,'Official Medal Table'!$E:$E,"Mixed")*'Medal values'!$B$2/2
+ COUNTIFS('Official Medal Table'!$H:$H,'Each Gender Events'!$A82,'Official Medal Table'!$C:$C,'Each Gender Events'!CK$1,'Official Medal Table'!$E:$E,"Mixed")*'Medal values'!$B$3/2
+ COUNTIFS('Official Medal Table'!$I:$I,'Each Gender Events'!$A82,'Official Medal Table'!$C:$C,'Each Gender Events'!CK$1,'Official Medal Table'!$E:$E,"Mixed")*'Medal values'!$B$3/2</f>
        <v>0</v>
      </c>
      <c r="CL82">
        <f>COUNTIFS('Official Medal Table'!$F:$F,'Each Gender Events'!$A82,'Official Medal Table'!$C:$C,'Each Gender Events'!CL$1,'Official Medal Table'!$E:$E,'Each Gender Events'!CL$2)*'Medal values'!$B$1
+ COUNTIFS('Official Medal Table'!$G:$G,'Each Gender Events'!$A82,'Official Medal Table'!$C:$C,'Each Gender Events'!CL$1,'Official Medal Table'!$E:$E,'Each Gender Events'!CL$2)*'Medal values'!$B$2
+ COUNTIFS('Official Medal Table'!$H:$H,'Each Gender Events'!$A82,'Official Medal Table'!$C:$C,'Each Gender Events'!CL$1,'Official Medal Table'!$E:$E,'Each Gender Events'!CL$2)*'Medal values'!$B$3
+ COUNTIFS('Official Medal Table'!$I:$I,'Each Gender Events'!$A82,'Official Medal Table'!$C:$C,'Each Gender Events'!CL$1,'Official Medal Table'!$E:$E,'Each Gender Events'!CL$2)*'Medal values'!$B$3
+ COUNTIFS('Official Medal Table'!$F:$F,'Each Gender Events'!$A82,'Official Medal Table'!$C:$C,'Each Gender Events'!CL$1,'Official Medal Table'!$E:$E,"Mixed")*'Medal values'!$B$1/2
+ COUNTIFS('Official Medal Table'!$G:$G,'Each Gender Events'!$A82,'Official Medal Table'!$C:$C,'Each Gender Events'!CL$1,'Official Medal Table'!$E:$E,"Mixed")*'Medal values'!$B$2/2
+ COUNTIFS('Official Medal Table'!$H:$H,'Each Gender Events'!$A82,'Official Medal Table'!$C:$C,'Each Gender Events'!CL$1,'Official Medal Table'!$E:$E,"Mixed")*'Medal values'!$B$3/2
+ COUNTIFS('Official Medal Table'!$I:$I,'Each Gender Events'!$A82,'Official Medal Table'!$C:$C,'Each Gender Events'!CL$1,'Official Medal Table'!$E:$E,"Mixed")*'Medal values'!$B$3/2</f>
        <v>0</v>
      </c>
      <c r="CM82">
        <f>COUNTIFS('Official Medal Table'!$F:$F,'Each Gender Events'!$A82,'Official Medal Table'!$C:$C,'Each Gender Events'!CM$1,'Official Medal Table'!$E:$E,'Each Gender Events'!CM$2)*'Medal values'!$B$1
+ COUNTIFS('Official Medal Table'!$G:$G,'Each Gender Events'!$A82,'Official Medal Table'!$C:$C,'Each Gender Events'!CM$1,'Official Medal Table'!$E:$E,'Each Gender Events'!CM$2)*'Medal values'!$B$2
+ COUNTIFS('Official Medal Table'!$H:$H,'Each Gender Events'!$A82,'Official Medal Table'!$C:$C,'Each Gender Events'!CM$1,'Official Medal Table'!$E:$E,'Each Gender Events'!CM$2)*'Medal values'!$B$3
+ COUNTIFS('Official Medal Table'!$I:$I,'Each Gender Events'!$A82,'Official Medal Table'!$C:$C,'Each Gender Events'!CM$1,'Official Medal Table'!$E:$E,'Each Gender Events'!CM$2)*'Medal values'!$B$3
+ COUNTIFS('Official Medal Table'!$F:$F,'Each Gender Events'!$A82,'Official Medal Table'!$C:$C,'Each Gender Events'!CM$1,'Official Medal Table'!$E:$E,"Mixed")*'Medal values'!$B$1/2
+ COUNTIFS('Official Medal Table'!$G:$G,'Each Gender Events'!$A82,'Official Medal Table'!$C:$C,'Each Gender Events'!CM$1,'Official Medal Table'!$E:$E,"Mixed")*'Medal values'!$B$2/2
+ COUNTIFS('Official Medal Table'!$H:$H,'Each Gender Events'!$A82,'Official Medal Table'!$C:$C,'Each Gender Events'!CM$1,'Official Medal Table'!$E:$E,"Mixed")*'Medal values'!$B$3/2
+ COUNTIFS('Official Medal Table'!$I:$I,'Each Gender Events'!$A82,'Official Medal Table'!$C:$C,'Each Gender Events'!CM$1,'Official Medal Table'!$E:$E,"Mixed")*'Medal values'!$B$3/2</f>
        <v>0</v>
      </c>
      <c r="CN82">
        <f>COUNTIFS('Official Medal Table'!$F:$F,'Each Gender Events'!$A82,'Official Medal Table'!$C:$C,'Each Gender Events'!CN$1,'Official Medal Table'!$E:$E,'Each Gender Events'!CN$2)*'Medal values'!$B$1
+ COUNTIFS('Official Medal Table'!$G:$G,'Each Gender Events'!$A82,'Official Medal Table'!$C:$C,'Each Gender Events'!CN$1,'Official Medal Table'!$E:$E,'Each Gender Events'!CN$2)*'Medal values'!$B$2
+ COUNTIFS('Official Medal Table'!$H:$H,'Each Gender Events'!$A82,'Official Medal Table'!$C:$C,'Each Gender Events'!CN$1,'Official Medal Table'!$E:$E,'Each Gender Events'!CN$2)*'Medal values'!$B$3
+ COUNTIFS('Official Medal Table'!$I:$I,'Each Gender Events'!$A82,'Official Medal Table'!$C:$C,'Each Gender Events'!CN$1,'Official Medal Table'!$E:$E,'Each Gender Events'!CN$2)*'Medal values'!$B$3
+ COUNTIFS('Official Medal Table'!$F:$F,'Each Gender Events'!$A82,'Official Medal Table'!$C:$C,'Each Gender Events'!CN$1,'Official Medal Table'!$E:$E,"Mixed")*'Medal values'!$B$1/2
+ COUNTIFS('Official Medal Table'!$G:$G,'Each Gender Events'!$A82,'Official Medal Table'!$C:$C,'Each Gender Events'!CN$1,'Official Medal Table'!$E:$E,"Mixed")*'Medal values'!$B$2/2
+ COUNTIFS('Official Medal Table'!$H:$H,'Each Gender Events'!$A82,'Official Medal Table'!$C:$C,'Each Gender Events'!CN$1,'Official Medal Table'!$E:$E,"Mixed")*'Medal values'!$B$3/2
+ COUNTIFS('Official Medal Table'!$I:$I,'Each Gender Events'!$A82,'Official Medal Table'!$C:$C,'Each Gender Events'!CN$1,'Official Medal Table'!$E:$E,"Mixed")*'Medal values'!$B$3/2</f>
        <v>0</v>
      </c>
      <c r="CO82">
        <f>COUNTIFS('Official Medal Table'!$F:$F,'Each Gender Events'!$A82,'Official Medal Table'!$C:$C,'Each Gender Events'!CO$1,'Official Medal Table'!$E:$E,'Each Gender Events'!CO$2)*'Medal values'!$B$1
+ COUNTIFS('Official Medal Table'!$G:$G,'Each Gender Events'!$A82,'Official Medal Table'!$C:$C,'Each Gender Events'!CO$1,'Official Medal Table'!$E:$E,'Each Gender Events'!CO$2)*'Medal values'!$B$2
+ COUNTIFS('Official Medal Table'!$H:$H,'Each Gender Events'!$A82,'Official Medal Table'!$C:$C,'Each Gender Events'!CO$1,'Official Medal Table'!$E:$E,'Each Gender Events'!CO$2)*'Medal values'!$B$3
+ COUNTIFS('Official Medal Table'!$I:$I,'Each Gender Events'!$A82,'Official Medal Table'!$C:$C,'Each Gender Events'!CO$1,'Official Medal Table'!$E:$E,'Each Gender Events'!CO$2)*'Medal values'!$B$3
+ COUNTIFS('Official Medal Table'!$F:$F,'Each Gender Events'!$A82,'Official Medal Table'!$C:$C,'Each Gender Events'!CO$1,'Official Medal Table'!$E:$E,"Mixed")*'Medal values'!$B$1/2
+ COUNTIFS('Official Medal Table'!$G:$G,'Each Gender Events'!$A82,'Official Medal Table'!$C:$C,'Each Gender Events'!CO$1,'Official Medal Table'!$E:$E,"Mixed")*'Medal values'!$B$2/2
+ COUNTIFS('Official Medal Table'!$H:$H,'Each Gender Events'!$A82,'Official Medal Table'!$C:$C,'Each Gender Events'!CO$1,'Official Medal Table'!$E:$E,"Mixed")*'Medal values'!$B$3/2
+ COUNTIFS('Official Medal Table'!$I:$I,'Each Gender Events'!$A82,'Official Medal Table'!$C:$C,'Each Gender Events'!CO$1,'Official Medal Table'!$E:$E,"Mixed")*'Medal values'!$B$3/2</f>
        <v>0</v>
      </c>
      <c r="CP82">
        <f>COUNTIFS('Official Medal Table'!$F:$F,'Each Gender Events'!$A82,'Official Medal Table'!$C:$C,'Each Gender Events'!CP$1,'Official Medal Table'!$E:$E,'Each Gender Events'!CP$2)*'Medal values'!$B$1
+ COUNTIFS('Official Medal Table'!$G:$G,'Each Gender Events'!$A82,'Official Medal Table'!$C:$C,'Each Gender Events'!CP$1,'Official Medal Table'!$E:$E,'Each Gender Events'!CP$2)*'Medal values'!$B$2
+ COUNTIFS('Official Medal Table'!$H:$H,'Each Gender Events'!$A82,'Official Medal Table'!$C:$C,'Each Gender Events'!CP$1,'Official Medal Table'!$E:$E,'Each Gender Events'!CP$2)*'Medal values'!$B$3
+ COUNTIFS('Official Medal Table'!$I:$I,'Each Gender Events'!$A82,'Official Medal Table'!$C:$C,'Each Gender Events'!CP$1,'Official Medal Table'!$E:$E,'Each Gender Events'!CP$2)*'Medal values'!$B$3
+ COUNTIFS('Official Medal Table'!$F:$F,'Each Gender Events'!$A82,'Official Medal Table'!$C:$C,'Each Gender Events'!CP$1,'Official Medal Table'!$E:$E,"Mixed")*'Medal values'!$B$1/2
+ COUNTIFS('Official Medal Table'!$G:$G,'Each Gender Events'!$A82,'Official Medal Table'!$C:$C,'Each Gender Events'!CP$1,'Official Medal Table'!$E:$E,"Mixed")*'Medal values'!$B$2/2
+ COUNTIFS('Official Medal Table'!$H:$H,'Each Gender Events'!$A82,'Official Medal Table'!$C:$C,'Each Gender Events'!CP$1,'Official Medal Table'!$E:$E,"Mixed")*'Medal values'!$B$3/2
+ COUNTIFS('Official Medal Table'!$I:$I,'Each Gender Events'!$A82,'Official Medal Table'!$C:$C,'Each Gender Events'!CP$1,'Official Medal Table'!$E:$E,"Mixed")*'Medal values'!$B$3/2</f>
        <v>0</v>
      </c>
      <c r="CQ82">
        <f>COUNTIFS('Official Medal Table'!$F:$F,'Each Gender Events'!$A82,'Official Medal Table'!$C:$C,'Each Gender Events'!CQ$1,'Official Medal Table'!$E:$E,'Each Gender Events'!CQ$2)*'Medal values'!$B$1
+ COUNTIFS('Official Medal Table'!$G:$G,'Each Gender Events'!$A82,'Official Medal Table'!$C:$C,'Each Gender Events'!CQ$1,'Official Medal Table'!$E:$E,'Each Gender Events'!CQ$2)*'Medal values'!$B$2
+ COUNTIFS('Official Medal Table'!$H:$H,'Each Gender Events'!$A82,'Official Medal Table'!$C:$C,'Each Gender Events'!CQ$1,'Official Medal Table'!$E:$E,'Each Gender Events'!CQ$2)*'Medal values'!$B$3
+ COUNTIFS('Official Medal Table'!$I:$I,'Each Gender Events'!$A82,'Official Medal Table'!$C:$C,'Each Gender Events'!CQ$1,'Official Medal Table'!$E:$E,'Each Gender Events'!CQ$2)*'Medal values'!$B$3
+ COUNTIFS('Official Medal Table'!$F:$F,'Each Gender Events'!$A82,'Official Medal Table'!$C:$C,'Each Gender Events'!CQ$1,'Official Medal Table'!$E:$E,"Mixed")*'Medal values'!$B$1/2
+ COUNTIFS('Official Medal Table'!$G:$G,'Each Gender Events'!$A82,'Official Medal Table'!$C:$C,'Each Gender Events'!CQ$1,'Official Medal Table'!$E:$E,"Mixed")*'Medal values'!$B$2/2
+ COUNTIFS('Official Medal Table'!$H:$H,'Each Gender Events'!$A82,'Official Medal Table'!$C:$C,'Each Gender Events'!CQ$1,'Official Medal Table'!$E:$E,"Mixed")*'Medal values'!$B$3/2
+ COUNTIFS('Official Medal Table'!$I:$I,'Each Gender Events'!$A82,'Official Medal Table'!$C:$C,'Each Gender Events'!CQ$1,'Official Medal Table'!$E:$E,"Mixed")*'Medal values'!$B$3/2</f>
        <v>0</v>
      </c>
      <c r="CR82">
        <f>COUNTIFS('Official Medal Table'!$F:$F,'Each Gender Events'!$A82,'Official Medal Table'!$C:$C,'Each Gender Events'!CR$1,'Official Medal Table'!$E:$E,'Each Gender Events'!CR$2)*'Medal values'!$B$1
+ COUNTIFS('Official Medal Table'!$G:$G,'Each Gender Events'!$A82,'Official Medal Table'!$C:$C,'Each Gender Events'!CR$1,'Official Medal Table'!$E:$E,'Each Gender Events'!CR$2)*'Medal values'!$B$2
+ COUNTIFS('Official Medal Table'!$H:$H,'Each Gender Events'!$A82,'Official Medal Table'!$C:$C,'Each Gender Events'!CR$1,'Official Medal Table'!$E:$E,'Each Gender Events'!CR$2)*'Medal values'!$B$3
+ COUNTIFS('Official Medal Table'!$I:$I,'Each Gender Events'!$A82,'Official Medal Table'!$C:$C,'Each Gender Events'!CR$1,'Official Medal Table'!$E:$E,'Each Gender Events'!CR$2)*'Medal values'!$B$3
+ COUNTIFS('Official Medal Table'!$F:$F,'Each Gender Events'!$A82,'Official Medal Table'!$C:$C,'Each Gender Events'!CR$1,'Official Medal Table'!$E:$E,"Mixed")*'Medal values'!$B$1/2
+ COUNTIFS('Official Medal Table'!$G:$G,'Each Gender Events'!$A82,'Official Medal Table'!$C:$C,'Each Gender Events'!CR$1,'Official Medal Table'!$E:$E,"Mixed")*'Medal values'!$B$2/2
+ COUNTIFS('Official Medal Table'!$H:$H,'Each Gender Events'!$A82,'Official Medal Table'!$C:$C,'Each Gender Events'!CR$1,'Official Medal Table'!$E:$E,"Mixed")*'Medal values'!$B$3/2
+ COUNTIFS('Official Medal Table'!$I:$I,'Each Gender Events'!$A82,'Official Medal Table'!$C:$C,'Each Gender Events'!CR$1,'Official Medal Table'!$E:$E,"Mixed")*'Medal values'!$B$3/2</f>
        <v>0</v>
      </c>
      <c r="CS82">
        <f>COUNTIFS('Official Medal Table'!$F:$F,'Each Gender Events'!$A82,'Official Medal Table'!$C:$C,'Each Gender Events'!CS$1,'Official Medal Table'!$E:$E,'Each Gender Events'!CS$2)*'Medal values'!$B$1
+ COUNTIFS('Official Medal Table'!$G:$G,'Each Gender Events'!$A82,'Official Medal Table'!$C:$C,'Each Gender Events'!CS$1,'Official Medal Table'!$E:$E,'Each Gender Events'!CS$2)*'Medal values'!$B$2
+ COUNTIFS('Official Medal Table'!$H:$H,'Each Gender Events'!$A82,'Official Medal Table'!$C:$C,'Each Gender Events'!CS$1,'Official Medal Table'!$E:$E,'Each Gender Events'!CS$2)*'Medal values'!$B$3
+ COUNTIFS('Official Medal Table'!$I:$I,'Each Gender Events'!$A82,'Official Medal Table'!$C:$C,'Each Gender Events'!CS$1,'Official Medal Table'!$E:$E,'Each Gender Events'!CS$2)*'Medal values'!$B$3
+ COUNTIFS('Official Medal Table'!$F:$F,'Each Gender Events'!$A82,'Official Medal Table'!$C:$C,'Each Gender Events'!CS$1,'Official Medal Table'!$E:$E,"Mixed")*'Medal values'!$B$1/2
+ COUNTIFS('Official Medal Table'!$G:$G,'Each Gender Events'!$A82,'Official Medal Table'!$C:$C,'Each Gender Events'!CS$1,'Official Medal Table'!$E:$E,"Mixed")*'Medal values'!$B$2/2
+ COUNTIFS('Official Medal Table'!$H:$H,'Each Gender Events'!$A82,'Official Medal Table'!$C:$C,'Each Gender Events'!CS$1,'Official Medal Table'!$E:$E,"Mixed")*'Medal values'!$B$3/2
+ COUNTIFS('Official Medal Table'!$I:$I,'Each Gender Events'!$A82,'Official Medal Table'!$C:$C,'Each Gender Events'!CS$1,'Official Medal Table'!$E:$E,"Mixed")*'Medal values'!$B$3/2</f>
        <v>0</v>
      </c>
      <c r="CT82">
        <f>COUNTIFS('Official Medal Table'!$F:$F,'Each Gender Events'!$A82,'Official Medal Table'!$C:$C,'Each Gender Events'!CT$1,'Official Medal Table'!$E:$E,'Each Gender Events'!CT$2)*'Medal values'!$B$1
+ COUNTIFS('Official Medal Table'!$G:$G,'Each Gender Events'!$A82,'Official Medal Table'!$C:$C,'Each Gender Events'!CT$1,'Official Medal Table'!$E:$E,'Each Gender Events'!CT$2)*'Medal values'!$B$2
+ COUNTIFS('Official Medal Table'!$H:$H,'Each Gender Events'!$A82,'Official Medal Table'!$C:$C,'Each Gender Events'!CT$1,'Official Medal Table'!$E:$E,'Each Gender Events'!CT$2)*'Medal values'!$B$3
+ COUNTIFS('Official Medal Table'!$I:$I,'Each Gender Events'!$A82,'Official Medal Table'!$C:$C,'Each Gender Events'!CT$1,'Official Medal Table'!$E:$E,'Each Gender Events'!CT$2)*'Medal values'!$B$3
+ COUNTIFS('Official Medal Table'!$F:$F,'Each Gender Events'!$A82,'Official Medal Table'!$C:$C,'Each Gender Events'!CT$1,'Official Medal Table'!$E:$E,"Mixed")*'Medal values'!$B$1/2
+ COUNTIFS('Official Medal Table'!$G:$G,'Each Gender Events'!$A82,'Official Medal Table'!$C:$C,'Each Gender Events'!CT$1,'Official Medal Table'!$E:$E,"Mixed")*'Medal values'!$B$2/2
+ COUNTIFS('Official Medal Table'!$H:$H,'Each Gender Events'!$A82,'Official Medal Table'!$C:$C,'Each Gender Events'!CT$1,'Official Medal Table'!$E:$E,"Mixed")*'Medal values'!$B$3/2
+ COUNTIFS('Official Medal Table'!$I:$I,'Each Gender Events'!$A82,'Official Medal Table'!$C:$C,'Each Gender Events'!CT$1,'Official Medal Table'!$E:$E,"Mixed")*'Medal values'!$B$3/2</f>
        <v>0</v>
      </c>
    </row>
    <row r="83" spans="1:98" x14ac:dyDescent="0.3">
      <c r="A83" t="str">
        <f>Countries!A82</f>
        <v>PER</v>
      </c>
      <c r="B83">
        <f>COUNTIFS('Official Medal Table'!$F:$F,'Each Gender Events'!$A83,'Official Medal Table'!$C:$C,'Each Gender Events'!B$1,'Official Medal Table'!$E:$E,'Each Gender Events'!B$2)*'Medal values'!$B$1
+ COUNTIFS('Official Medal Table'!$G:$G,'Each Gender Events'!$A83,'Official Medal Table'!$C:$C,'Each Gender Events'!B$1,'Official Medal Table'!$E:$E,'Each Gender Events'!B$2)*'Medal values'!$B$2
+ COUNTIFS('Official Medal Table'!$H:$H,'Each Gender Events'!$A83,'Official Medal Table'!$C:$C,'Each Gender Events'!B$1,'Official Medal Table'!$E:$E,'Each Gender Events'!B$2)*'Medal values'!$B$3
+ COUNTIFS('Official Medal Table'!$I:$I,'Each Gender Events'!$A83,'Official Medal Table'!$C:$C,'Each Gender Events'!B$1,'Official Medal Table'!$E:$E,'Each Gender Events'!B$2)*'Medal values'!$B$3
+ COUNTIFS('Official Medal Table'!$F:$F,'Each Gender Events'!$A83,'Official Medal Table'!$C:$C,'Each Gender Events'!B$1,'Official Medal Table'!$E:$E,"Mixed")*'Medal values'!$B$1/2
+ COUNTIFS('Official Medal Table'!$G:$G,'Each Gender Events'!$A83,'Official Medal Table'!$C:$C,'Each Gender Events'!B$1,'Official Medal Table'!$E:$E,"Mixed")*'Medal values'!$B$2/2
+ COUNTIFS('Official Medal Table'!$H:$H,'Each Gender Events'!$A83,'Official Medal Table'!$C:$C,'Each Gender Events'!B$1,'Official Medal Table'!$E:$E,"Mixed")*'Medal values'!$B$3/2
+ COUNTIFS('Official Medal Table'!$I:$I,'Each Gender Events'!$A83,'Official Medal Table'!$C:$C,'Each Gender Events'!B$1,'Official Medal Table'!$E:$E,"Mixed")*'Medal values'!$B$3/2</f>
        <v>0</v>
      </c>
      <c r="C83">
        <f>COUNTIFS('Official Medal Table'!$F:$F,'Each Gender Events'!$A83,'Official Medal Table'!$C:$C,'Each Gender Events'!C$1,'Official Medal Table'!$E:$E,'Each Gender Events'!C$2)*'Medal values'!$B$1
+ COUNTIFS('Official Medal Table'!$G:$G,'Each Gender Events'!$A83,'Official Medal Table'!$C:$C,'Each Gender Events'!C$1,'Official Medal Table'!$E:$E,'Each Gender Events'!C$2)*'Medal values'!$B$2
+ COUNTIFS('Official Medal Table'!$H:$H,'Each Gender Events'!$A83,'Official Medal Table'!$C:$C,'Each Gender Events'!C$1,'Official Medal Table'!$E:$E,'Each Gender Events'!C$2)*'Medal values'!$B$3
+ COUNTIFS('Official Medal Table'!$I:$I,'Each Gender Events'!$A83,'Official Medal Table'!$C:$C,'Each Gender Events'!C$1,'Official Medal Table'!$E:$E,'Each Gender Events'!C$2)*'Medal values'!$B$3
+ COUNTIFS('Official Medal Table'!$F:$F,'Each Gender Events'!$A83,'Official Medal Table'!$C:$C,'Each Gender Events'!C$1,'Official Medal Table'!$E:$E,"Mixed")*'Medal values'!$B$1/2
+ COUNTIFS('Official Medal Table'!$G:$G,'Each Gender Events'!$A83,'Official Medal Table'!$C:$C,'Each Gender Events'!C$1,'Official Medal Table'!$E:$E,"Mixed")*'Medal values'!$B$2/2
+ COUNTIFS('Official Medal Table'!$H:$H,'Each Gender Events'!$A83,'Official Medal Table'!$C:$C,'Each Gender Events'!C$1,'Official Medal Table'!$E:$E,"Mixed")*'Medal values'!$B$3/2
+ COUNTIFS('Official Medal Table'!$I:$I,'Each Gender Events'!$A83,'Official Medal Table'!$C:$C,'Each Gender Events'!C$1,'Official Medal Table'!$E:$E,"Mixed")*'Medal values'!$B$3/2</f>
        <v>0</v>
      </c>
      <c r="D83">
        <f>COUNTIFS('Official Medal Table'!$F:$F,'Each Gender Events'!$A83,'Official Medal Table'!$C:$C,'Each Gender Events'!D$1,'Official Medal Table'!$E:$E,'Each Gender Events'!D$2)*'Medal values'!$B$1
+ COUNTIFS('Official Medal Table'!$G:$G,'Each Gender Events'!$A83,'Official Medal Table'!$C:$C,'Each Gender Events'!D$1,'Official Medal Table'!$E:$E,'Each Gender Events'!D$2)*'Medal values'!$B$2
+ COUNTIFS('Official Medal Table'!$H:$H,'Each Gender Events'!$A83,'Official Medal Table'!$C:$C,'Each Gender Events'!D$1,'Official Medal Table'!$E:$E,'Each Gender Events'!D$2)*'Medal values'!$B$3
+ COUNTIFS('Official Medal Table'!$I:$I,'Each Gender Events'!$A83,'Official Medal Table'!$C:$C,'Each Gender Events'!D$1,'Official Medal Table'!$E:$E,'Each Gender Events'!D$2)*'Medal values'!$B$3
+ COUNTIFS('Official Medal Table'!$F:$F,'Each Gender Events'!$A83,'Official Medal Table'!$C:$C,'Each Gender Events'!D$1,'Official Medal Table'!$E:$E,"Mixed")*'Medal values'!$B$1/2
+ COUNTIFS('Official Medal Table'!$G:$G,'Each Gender Events'!$A83,'Official Medal Table'!$C:$C,'Each Gender Events'!D$1,'Official Medal Table'!$E:$E,"Mixed")*'Medal values'!$B$2/2
+ COUNTIFS('Official Medal Table'!$H:$H,'Each Gender Events'!$A83,'Official Medal Table'!$C:$C,'Each Gender Events'!D$1,'Official Medal Table'!$E:$E,"Mixed")*'Medal values'!$B$3/2
+ COUNTIFS('Official Medal Table'!$I:$I,'Each Gender Events'!$A83,'Official Medal Table'!$C:$C,'Each Gender Events'!D$1,'Official Medal Table'!$E:$E,"Mixed")*'Medal values'!$B$3/2</f>
        <v>0</v>
      </c>
      <c r="E83">
        <f>COUNTIFS('Official Medal Table'!$F:$F,'Each Gender Events'!$A83,'Official Medal Table'!$C:$C,'Each Gender Events'!E$1,'Official Medal Table'!$E:$E,'Each Gender Events'!E$2)*'Medal values'!$B$1
+ COUNTIFS('Official Medal Table'!$G:$G,'Each Gender Events'!$A83,'Official Medal Table'!$C:$C,'Each Gender Events'!E$1,'Official Medal Table'!$E:$E,'Each Gender Events'!E$2)*'Medal values'!$B$2
+ COUNTIFS('Official Medal Table'!$H:$H,'Each Gender Events'!$A83,'Official Medal Table'!$C:$C,'Each Gender Events'!E$1,'Official Medal Table'!$E:$E,'Each Gender Events'!E$2)*'Medal values'!$B$3
+ COUNTIFS('Official Medal Table'!$I:$I,'Each Gender Events'!$A83,'Official Medal Table'!$C:$C,'Each Gender Events'!E$1,'Official Medal Table'!$E:$E,'Each Gender Events'!E$2)*'Medal values'!$B$3
+ COUNTIFS('Official Medal Table'!$F:$F,'Each Gender Events'!$A83,'Official Medal Table'!$C:$C,'Each Gender Events'!E$1,'Official Medal Table'!$E:$E,"Mixed")*'Medal values'!$B$1/2
+ COUNTIFS('Official Medal Table'!$G:$G,'Each Gender Events'!$A83,'Official Medal Table'!$C:$C,'Each Gender Events'!E$1,'Official Medal Table'!$E:$E,"Mixed")*'Medal values'!$B$2/2
+ COUNTIFS('Official Medal Table'!$H:$H,'Each Gender Events'!$A83,'Official Medal Table'!$C:$C,'Each Gender Events'!E$1,'Official Medal Table'!$E:$E,"Mixed")*'Medal values'!$B$3/2
+ COUNTIFS('Official Medal Table'!$I:$I,'Each Gender Events'!$A83,'Official Medal Table'!$C:$C,'Each Gender Events'!E$1,'Official Medal Table'!$E:$E,"Mixed")*'Medal values'!$B$3/2</f>
        <v>0</v>
      </c>
      <c r="F83">
        <f>COUNTIFS('Official Medal Table'!$F:$F,'Each Gender Events'!$A83,'Official Medal Table'!$C:$C,'Each Gender Events'!F$1,'Official Medal Table'!$E:$E,'Each Gender Events'!F$2)*'Medal values'!$B$1
+ COUNTIFS('Official Medal Table'!$G:$G,'Each Gender Events'!$A83,'Official Medal Table'!$C:$C,'Each Gender Events'!F$1,'Official Medal Table'!$E:$E,'Each Gender Events'!F$2)*'Medal values'!$B$2
+ COUNTIFS('Official Medal Table'!$H:$H,'Each Gender Events'!$A83,'Official Medal Table'!$C:$C,'Each Gender Events'!F$1,'Official Medal Table'!$E:$E,'Each Gender Events'!F$2)*'Medal values'!$B$3
+ COUNTIFS('Official Medal Table'!$I:$I,'Each Gender Events'!$A83,'Official Medal Table'!$C:$C,'Each Gender Events'!F$1,'Official Medal Table'!$E:$E,'Each Gender Events'!F$2)*'Medal values'!$B$3
+ COUNTIFS('Official Medal Table'!$F:$F,'Each Gender Events'!$A83,'Official Medal Table'!$C:$C,'Each Gender Events'!F$1,'Official Medal Table'!$E:$E,"Mixed")*'Medal values'!$B$1/2
+ COUNTIFS('Official Medal Table'!$G:$G,'Each Gender Events'!$A83,'Official Medal Table'!$C:$C,'Each Gender Events'!F$1,'Official Medal Table'!$E:$E,"Mixed")*'Medal values'!$B$2/2
+ COUNTIFS('Official Medal Table'!$H:$H,'Each Gender Events'!$A83,'Official Medal Table'!$C:$C,'Each Gender Events'!F$1,'Official Medal Table'!$E:$E,"Mixed")*'Medal values'!$B$3/2
+ COUNTIFS('Official Medal Table'!$I:$I,'Each Gender Events'!$A83,'Official Medal Table'!$C:$C,'Each Gender Events'!F$1,'Official Medal Table'!$E:$E,"Mixed")*'Medal values'!$B$3/2</f>
        <v>0</v>
      </c>
      <c r="G83">
        <f>COUNTIFS('Official Medal Table'!$F:$F,'Each Gender Events'!$A83,'Official Medal Table'!$C:$C,'Each Gender Events'!G$1,'Official Medal Table'!$E:$E,'Each Gender Events'!G$2)*'Medal values'!$B$1
+ COUNTIFS('Official Medal Table'!$G:$G,'Each Gender Events'!$A83,'Official Medal Table'!$C:$C,'Each Gender Events'!G$1,'Official Medal Table'!$E:$E,'Each Gender Events'!G$2)*'Medal values'!$B$2
+ COUNTIFS('Official Medal Table'!$H:$H,'Each Gender Events'!$A83,'Official Medal Table'!$C:$C,'Each Gender Events'!G$1,'Official Medal Table'!$E:$E,'Each Gender Events'!G$2)*'Medal values'!$B$3
+ COUNTIFS('Official Medal Table'!$I:$I,'Each Gender Events'!$A83,'Official Medal Table'!$C:$C,'Each Gender Events'!G$1,'Official Medal Table'!$E:$E,'Each Gender Events'!G$2)*'Medal values'!$B$3
+ COUNTIFS('Official Medal Table'!$F:$F,'Each Gender Events'!$A83,'Official Medal Table'!$C:$C,'Each Gender Events'!G$1,'Official Medal Table'!$E:$E,"Mixed")*'Medal values'!$B$1/2
+ COUNTIFS('Official Medal Table'!$G:$G,'Each Gender Events'!$A83,'Official Medal Table'!$C:$C,'Each Gender Events'!G$1,'Official Medal Table'!$E:$E,"Mixed")*'Medal values'!$B$2/2
+ COUNTIFS('Official Medal Table'!$H:$H,'Each Gender Events'!$A83,'Official Medal Table'!$C:$C,'Each Gender Events'!G$1,'Official Medal Table'!$E:$E,"Mixed")*'Medal values'!$B$3/2
+ COUNTIFS('Official Medal Table'!$I:$I,'Each Gender Events'!$A83,'Official Medal Table'!$C:$C,'Each Gender Events'!G$1,'Official Medal Table'!$E:$E,"Mixed")*'Medal values'!$B$3/2</f>
        <v>0</v>
      </c>
      <c r="H83">
        <f>COUNTIFS('Official Medal Table'!$F:$F,'Each Gender Events'!$A83,'Official Medal Table'!$C:$C,'Each Gender Events'!H$1,'Official Medal Table'!$E:$E,'Each Gender Events'!H$2)*'Medal values'!$B$1
+ COUNTIFS('Official Medal Table'!$G:$G,'Each Gender Events'!$A83,'Official Medal Table'!$C:$C,'Each Gender Events'!H$1,'Official Medal Table'!$E:$E,'Each Gender Events'!H$2)*'Medal values'!$B$2
+ COUNTIFS('Official Medal Table'!$H:$H,'Each Gender Events'!$A83,'Official Medal Table'!$C:$C,'Each Gender Events'!H$1,'Official Medal Table'!$E:$E,'Each Gender Events'!H$2)*'Medal values'!$B$3
+ COUNTIFS('Official Medal Table'!$I:$I,'Each Gender Events'!$A83,'Official Medal Table'!$C:$C,'Each Gender Events'!H$1,'Official Medal Table'!$E:$E,'Each Gender Events'!H$2)*'Medal values'!$B$3
+ COUNTIFS('Official Medal Table'!$F:$F,'Each Gender Events'!$A83,'Official Medal Table'!$C:$C,'Each Gender Events'!H$1,'Official Medal Table'!$E:$E,"Mixed")*'Medal values'!$B$1/2
+ COUNTIFS('Official Medal Table'!$G:$G,'Each Gender Events'!$A83,'Official Medal Table'!$C:$C,'Each Gender Events'!H$1,'Official Medal Table'!$E:$E,"Mixed")*'Medal values'!$B$2/2
+ COUNTIFS('Official Medal Table'!$H:$H,'Each Gender Events'!$A83,'Official Medal Table'!$C:$C,'Each Gender Events'!H$1,'Official Medal Table'!$E:$E,"Mixed")*'Medal values'!$B$3/2
+ COUNTIFS('Official Medal Table'!$I:$I,'Each Gender Events'!$A83,'Official Medal Table'!$C:$C,'Each Gender Events'!H$1,'Official Medal Table'!$E:$E,"Mixed")*'Medal values'!$B$3/2</f>
        <v>0</v>
      </c>
      <c r="I83">
        <f>COUNTIFS('Official Medal Table'!$F:$F,'Each Gender Events'!$A83,'Official Medal Table'!$C:$C,'Each Gender Events'!I$1,'Official Medal Table'!$E:$E,'Each Gender Events'!I$2)*'Medal values'!$B$1
+ COUNTIFS('Official Medal Table'!$G:$G,'Each Gender Events'!$A83,'Official Medal Table'!$C:$C,'Each Gender Events'!I$1,'Official Medal Table'!$E:$E,'Each Gender Events'!I$2)*'Medal values'!$B$2
+ COUNTIFS('Official Medal Table'!$H:$H,'Each Gender Events'!$A83,'Official Medal Table'!$C:$C,'Each Gender Events'!I$1,'Official Medal Table'!$E:$E,'Each Gender Events'!I$2)*'Medal values'!$B$3
+ COUNTIFS('Official Medal Table'!$I:$I,'Each Gender Events'!$A83,'Official Medal Table'!$C:$C,'Each Gender Events'!I$1,'Official Medal Table'!$E:$E,'Each Gender Events'!I$2)*'Medal values'!$B$3
+ COUNTIFS('Official Medal Table'!$F:$F,'Each Gender Events'!$A83,'Official Medal Table'!$C:$C,'Each Gender Events'!I$1,'Official Medal Table'!$E:$E,"Mixed")*'Medal values'!$B$1/2
+ COUNTIFS('Official Medal Table'!$G:$G,'Each Gender Events'!$A83,'Official Medal Table'!$C:$C,'Each Gender Events'!I$1,'Official Medal Table'!$E:$E,"Mixed")*'Medal values'!$B$2/2
+ COUNTIFS('Official Medal Table'!$H:$H,'Each Gender Events'!$A83,'Official Medal Table'!$C:$C,'Each Gender Events'!I$1,'Official Medal Table'!$E:$E,"Mixed")*'Medal values'!$B$3/2
+ COUNTIFS('Official Medal Table'!$I:$I,'Each Gender Events'!$A83,'Official Medal Table'!$C:$C,'Each Gender Events'!I$1,'Official Medal Table'!$E:$E,"Mixed")*'Medal values'!$B$3/2</f>
        <v>0</v>
      </c>
      <c r="J83">
        <f>COUNTIFS('Official Medal Table'!$F:$F,'Each Gender Events'!$A83,'Official Medal Table'!$C:$C,'Each Gender Events'!J$1,'Official Medal Table'!$E:$E,'Each Gender Events'!J$2)*'Medal values'!$B$1
+ COUNTIFS('Official Medal Table'!$G:$G,'Each Gender Events'!$A83,'Official Medal Table'!$C:$C,'Each Gender Events'!J$1,'Official Medal Table'!$E:$E,'Each Gender Events'!J$2)*'Medal values'!$B$2
+ COUNTIFS('Official Medal Table'!$H:$H,'Each Gender Events'!$A83,'Official Medal Table'!$C:$C,'Each Gender Events'!J$1,'Official Medal Table'!$E:$E,'Each Gender Events'!J$2)*'Medal values'!$B$3
+ COUNTIFS('Official Medal Table'!$I:$I,'Each Gender Events'!$A83,'Official Medal Table'!$C:$C,'Each Gender Events'!J$1,'Official Medal Table'!$E:$E,'Each Gender Events'!J$2)*'Medal values'!$B$3
+ COUNTIFS('Official Medal Table'!$F:$F,'Each Gender Events'!$A83,'Official Medal Table'!$C:$C,'Each Gender Events'!J$1,'Official Medal Table'!$E:$E,"Mixed")*'Medal values'!$B$1/2
+ COUNTIFS('Official Medal Table'!$G:$G,'Each Gender Events'!$A83,'Official Medal Table'!$C:$C,'Each Gender Events'!J$1,'Official Medal Table'!$E:$E,"Mixed")*'Medal values'!$B$2/2
+ COUNTIFS('Official Medal Table'!$H:$H,'Each Gender Events'!$A83,'Official Medal Table'!$C:$C,'Each Gender Events'!J$1,'Official Medal Table'!$E:$E,"Mixed")*'Medal values'!$B$3/2
+ COUNTIFS('Official Medal Table'!$I:$I,'Each Gender Events'!$A83,'Official Medal Table'!$C:$C,'Each Gender Events'!J$1,'Official Medal Table'!$E:$E,"Mixed")*'Medal values'!$B$3/2</f>
        <v>0</v>
      </c>
      <c r="K83">
        <f>COUNTIFS('Official Medal Table'!$F:$F,'Each Gender Events'!$A83,'Official Medal Table'!$C:$C,'Each Gender Events'!K$1,'Official Medal Table'!$E:$E,'Each Gender Events'!K$2)*'Medal values'!$B$1
+ COUNTIFS('Official Medal Table'!$G:$G,'Each Gender Events'!$A83,'Official Medal Table'!$C:$C,'Each Gender Events'!K$1,'Official Medal Table'!$E:$E,'Each Gender Events'!K$2)*'Medal values'!$B$2
+ COUNTIFS('Official Medal Table'!$H:$H,'Each Gender Events'!$A83,'Official Medal Table'!$C:$C,'Each Gender Events'!K$1,'Official Medal Table'!$E:$E,'Each Gender Events'!K$2)*'Medal values'!$B$3
+ COUNTIFS('Official Medal Table'!$I:$I,'Each Gender Events'!$A83,'Official Medal Table'!$C:$C,'Each Gender Events'!K$1,'Official Medal Table'!$E:$E,'Each Gender Events'!K$2)*'Medal values'!$B$3
+ COUNTIFS('Official Medal Table'!$F:$F,'Each Gender Events'!$A83,'Official Medal Table'!$C:$C,'Each Gender Events'!K$1,'Official Medal Table'!$E:$E,"Mixed")*'Medal values'!$B$1/2
+ COUNTIFS('Official Medal Table'!$G:$G,'Each Gender Events'!$A83,'Official Medal Table'!$C:$C,'Each Gender Events'!K$1,'Official Medal Table'!$E:$E,"Mixed")*'Medal values'!$B$2/2
+ COUNTIFS('Official Medal Table'!$H:$H,'Each Gender Events'!$A83,'Official Medal Table'!$C:$C,'Each Gender Events'!K$1,'Official Medal Table'!$E:$E,"Mixed")*'Medal values'!$B$3/2
+ COUNTIFS('Official Medal Table'!$I:$I,'Each Gender Events'!$A83,'Official Medal Table'!$C:$C,'Each Gender Events'!K$1,'Official Medal Table'!$E:$E,"Mixed")*'Medal values'!$B$3/2</f>
        <v>0</v>
      </c>
      <c r="L83">
        <f>COUNTIFS('Official Medal Table'!$F:$F,'Each Gender Events'!$A83,'Official Medal Table'!$C:$C,'Each Gender Events'!L$1,'Official Medal Table'!$E:$E,'Each Gender Events'!L$2)*'Medal values'!$B$1
+ COUNTIFS('Official Medal Table'!$G:$G,'Each Gender Events'!$A83,'Official Medal Table'!$C:$C,'Each Gender Events'!L$1,'Official Medal Table'!$E:$E,'Each Gender Events'!L$2)*'Medal values'!$B$2
+ COUNTIFS('Official Medal Table'!$H:$H,'Each Gender Events'!$A83,'Official Medal Table'!$C:$C,'Each Gender Events'!L$1,'Official Medal Table'!$E:$E,'Each Gender Events'!L$2)*'Medal values'!$B$3
+ COUNTIFS('Official Medal Table'!$I:$I,'Each Gender Events'!$A83,'Official Medal Table'!$C:$C,'Each Gender Events'!L$1,'Official Medal Table'!$E:$E,'Each Gender Events'!L$2)*'Medal values'!$B$3
+ COUNTIFS('Official Medal Table'!$F:$F,'Each Gender Events'!$A83,'Official Medal Table'!$C:$C,'Each Gender Events'!L$1,'Official Medal Table'!$E:$E,"Mixed")*'Medal values'!$B$1/2
+ COUNTIFS('Official Medal Table'!$G:$G,'Each Gender Events'!$A83,'Official Medal Table'!$C:$C,'Each Gender Events'!L$1,'Official Medal Table'!$E:$E,"Mixed")*'Medal values'!$B$2/2
+ COUNTIFS('Official Medal Table'!$H:$H,'Each Gender Events'!$A83,'Official Medal Table'!$C:$C,'Each Gender Events'!L$1,'Official Medal Table'!$E:$E,"Mixed")*'Medal values'!$B$3/2
+ COUNTIFS('Official Medal Table'!$I:$I,'Each Gender Events'!$A83,'Official Medal Table'!$C:$C,'Each Gender Events'!L$1,'Official Medal Table'!$E:$E,"Mixed")*'Medal values'!$B$3/2</f>
        <v>0</v>
      </c>
      <c r="M83">
        <f>COUNTIFS('Official Medal Table'!$F:$F,'Each Gender Events'!$A83,'Official Medal Table'!$C:$C,'Each Gender Events'!M$1,'Official Medal Table'!$E:$E,'Each Gender Events'!M$2)*'Medal values'!$B$1
+ COUNTIFS('Official Medal Table'!$G:$G,'Each Gender Events'!$A83,'Official Medal Table'!$C:$C,'Each Gender Events'!M$1,'Official Medal Table'!$E:$E,'Each Gender Events'!M$2)*'Medal values'!$B$2
+ COUNTIFS('Official Medal Table'!$H:$H,'Each Gender Events'!$A83,'Official Medal Table'!$C:$C,'Each Gender Events'!M$1,'Official Medal Table'!$E:$E,'Each Gender Events'!M$2)*'Medal values'!$B$3
+ COUNTIFS('Official Medal Table'!$I:$I,'Each Gender Events'!$A83,'Official Medal Table'!$C:$C,'Each Gender Events'!M$1,'Official Medal Table'!$E:$E,'Each Gender Events'!M$2)*'Medal values'!$B$3
+ COUNTIFS('Official Medal Table'!$F:$F,'Each Gender Events'!$A83,'Official Medal Table'!$C:$C,'Each Gender Events'!M$1,'Official Medal Table'!$E:$E,"Mixed")*'Medal values'!$B$1/2
+ COUNTIFS('Official Medal Table'!$G:$G,'Each Gender Events'!$A83,'Official Medal Table'!$C:$C,'Each Gender Events'!M$1,'Official Medal Table'!$E:$E,"Mixed")*'Medal values'!$B$2/2
+ COUNTIFS('Official Medal Table'!$H:$H,'Each Gender Events'!$A83,'Official Medal Table'!$C:$C,'Each Gender Events'!M$1,'Official Medal Table'!$E:$E,"Mixed")*'Medal values'!$B$3/2
+ COUNTIFS('Official Medal Table'!$I:$I,'Each Gender Events'!$A83,'Official Medal Table'!$C:$C,'Each Gender Events'!M$1,'Official Medal Table'!$E:$E,"Mixed")*'Medal values'!$B$3/2</f>
        <v>0</v>
      </c>
      <c r="N83">
        <f>COUNTIFS('Official Medal Table'!$F:$F,'Each Gender Events'!$A83,'Official Medal Table'!$C:$C,'Each Gender Events'!N$1,'Official Medal Table'!$E:$E,'Each Gender Events'!N$2)*'Medal values'!$B$1
+ COUNTIFS('Official Medal Table'!$G:$G,'Each Gender Events'!$A83,'Official Medal Table'!$C:$C,'Each Gender Events'!N$1,'Official Medal Table'!$E:$E,'Each Gender Events'!N$2)*'Medal values'!$B$2
+ COUNTIFS('Official Medal Table'!$H:$H,'Each Gender Events'!$A83,'Official Medal Table'!$C:$C,'Each Gender Events'!N$1,'Official Medal Table'!$E:$E,'Each Gender Events'!N$2)*'Medal values'!$B$3
+ COUNTIFS('Official Medal Table'!$I:$I,'Each Gender Events'!$A83,'Official Medal Table'!$C:$C,'Each Gender Events'!N$1,'Official Medal Table'!$E:$E,'Each Gender Events'!N$2)*'Medal values'!$B$3
+ COUNTIFS('Official Medal Table'!$F:$F,'Each Gender Events'!$A83,'Official Medal Table'!$C:$C,'Each Gender Events'!N$1,'Official Medal Table'!$E:$E,"Mixed")*'Medal values'!$B$1/2
+ COUNTIFS('Official Medal Table'!$G:$G,'Each Gender Events'!$A83,'Official Medal Table'!$C:$C,'Each Gender Events'!N$1,'Official Medal Table'!$E:$E,"Mixed")*'Medal values'!$B$2/2
+ COUNTIFS('Official Medal Table'!$H:$H,'Each Gender Events'!$A83,'Official Medal Table'!$C:$C,'Each Gender Events'!N$1,'Official Medal Table'!$E:$E,"Mixed")*'Medal values'!$B$3/2
+ COUNTIFS('Official Medal Table'!$I:$I,'Each Gender Events'!$A83,'Official Medal Table'!$C:$C,'Each Gender Events'!N$1,'Official Medal Table'!$E:$E,"Mixed")*'Medal values'!$B$3/2</f>
        <v>0</v>
      </c>
      <c r="O83">
        <f>COUNTIFS('Official Medal Table'!$F:$F,'Each Gender Events'!$A83,'Official Medal Table'!$C:$C,'Each Gender Events'!O$1,'Official Medal Table'!$E:$E,'Each Gender Events'!O$2)*'Medal values'!$B$1
+ COUNTIFS('Official Medal Table'!$G:$G,'Each Gender Events'!$A83,'Official Medal Table'!$C:$C,'Each Gender Events'!O$1,'Official Medal Table'!$E:$E,'Each Gender Events'!O$2)*'Medal values'!$B$2
+ COUNTIFS('Official Medal Table'!$H:$H,'Each Gender Events'!$A83,'Official Medal Table'!$C:$C,'Each Gender Events'!O$1,'Official Medal Table'!$E:$E,'Each Gender Events'!O$2)*'Medal values'!$B$3
+ COUNTIFS('Official Medal Table'!$I:$I,'Each Gender Events'!$A83,'Official Medal Table'!$C:$C,'Each Gender Events'!O$1,'Official Medal Table'!$E:$E,'Each Gender Events'!O$2)*'Medal values'!$B$3
+ COUNTIFS('Official Medal Table'!$F:$F,'Each Gender Events'!$A83,'Official Medal Table'!$C:$C,'Each Gender Events'!O$1,'Official Medal Table'!$E:$E,"Mixed")*'Medal values'!$B$1/2
+ COUNTIFS('Official Medal Table'!$G:$G,'Each Gender Events'!$A83,'Official Medal Table'!$C:$C,'Each Gender Events'!O$1,'Official Medal Table'!$E:$E,"Mixed")*'Medal values'!$B$2/2
+ COUNTIFS('Official Medal Table'!$H:$H,'Each Gender Events'!$A83,'Official Medal Table'!$C:$C,'Each Gender Events'!O$1,'Official Medal Table'!$E:$E,"Mixed")*'Medal values'!$B$3/2
+ COUNTIFS('Official Medal Table'!$I:$I,'Each Gender Events'!$A83,'Official Medal Table'!$C:$C,'Each Gender Events'!O$1,'Official Medal Table'!$E:$E,"Mixed")*'Medal values'!$B$3/2</f>
        <v>0</v>
      </c>
      <c r="P83">
        <f>COUNTIFS('Official Medal Table'!$F:$F,'Each Gender Events'!$A83,'Official Medal Table'!$C:$C,'Each Gender Events'!P$1,'Official Medal Table'!$E:$E,'Each Gender Events'!P$2)*'Medal values'!$B$1
+ COUNTIFS('Official Medal Table'!$G:$G,'Each Gender Events'!$A83,'Official Medal Table'!$C:$C,'Each Gender Events'!P$1,'Official Medal Table'!$E:$E,'Each Gender Events'!P$2)*'Medal values'!$B$2
+ COUNTIFS('Official Medal Table'!$H:$H,'Each Gender Events'!$A83,'Official Medal Table'!$C:$C,'Each Gender Events'!P$1,'Official Medal Table'!$E:$E,'Each Gender Events'!P$2)*'Medal values'!$B$3
+ COUNTIFS('Official Medal Table'!$I:$I,'Each Gender Events'!$A83,'Official Medal Table'!$C:$C,'Each Gender Events'!P$1,'Official Medal Table'!$E:$E,'Each Gender Events'!P$2)*'Medal values'!$B$3
+ COUNTIFS('Official Medal Table'!$F:$F,'Each Gender Events'!$A83,'Official Medal Table'!$C:$C,'Each Gender Events'!P$1,'Official Medal Table'!$E:$E,"Mixed")*'Medal values'!$B$1/2
+ COUNTIFS('Official Medal Table'!$G:$G,'Each Gender Events'!$A83,'Official Medal Table'!$C:$C,'Each Gender Events'!P$1,'Official Medal Table'!$E:$E,"Mixed")*'Medal values'!$B$2/2
+ COUNTIFS('Official Medal Table'!$H:$H,'Each Gender Events'!$A83,'Official Medal Table'!$C:$C,'Each Gender Events'!P$1,'Official Medal Table'!$E:$E,"Mixed")*'Medal values'!$B$3/2
+ COUNTIFS('Official Medal Table'!$I:$I,'Each Gender Events'!$A83,'Official Medal Table'!$C:$C,'Each Gender Events'!P$1,'Official Medal Table'!$E:$E,"Mixed")*'Medal values'!$B$3/2</f>
        <v>0</v>
      </c>
      <c r="Q83">
        <f>COUNTIFS('Official Medal Table'!$F:$F,'Each Gender Events'!$A83,'Official Medal Table'!$C:$C,'Each Gender Events'!Q$1,'Official Medal Table'!$E:$E,'Each Gender Events'!Q$2)*'Medal values'!$B$1
+ COUNTIFS('Official Medal Table'!$G:$G,'Each Gender Events'!$A83,'Official Medal Table'!$C:$C,'Each Gender Events'!Q$1,'Official Medal Table'!$E:$E,'Each Gender Events'!Q$2)*'Medal values'!$B$2
+ COUNTIFS('Official Medal Table'!$H:$H,'Each Gender Events'!$A83,'Official Medal Table'!$C:$C,'Each Gender Events'!Q$1,'Official Medal Table'!$E:$E,'Each Gender Events'!Q$2)*'Medal values'!$B$3
+ COUNTIFS('Official Medal Table'!$I:$I,'Each Gender Events'!$A83,'Official Medal Table'!$C:$C,'Each Gender Events'!Q$1,'Official Medal Table'!$E:$E,'Each Gender Events'!Q$2)*'Medal values'!$B$3
+ COUNTIFS('Official Medal Table'!$F:$F,'Each Gender Events'!$A83,'Official Medal Table'!$C:$C,'Each Gender Events'!Q$1,'Official Medal Table'!$E:$E,"Mixed")*'Medal values'!$B$1/2
+ COUNTIFS('Official Medal Table'!$G:$G,'Each Gender Events'!$A83,'Official Medal Table'!$C:$C,'Each Gender Events'!Q$1,'Official Medal Table'!$E:$E,"Mixed")*'Medal values'!$B$2/2
+ COUNTIFS('Official Medal Table'!$H:$H,'Each Gender Events'!$A83,'Official Medal Table'!$C:$C,'Each Gender Events'!Q$1,'Official Medal Table'!$E:$E,"Mixed")*'Medal values'!$B$3/2
+ COUNTIFS('Official Medal Table'!$I:$I,'Each Gender Events'!$A83,'Official Medal Table'!$C:$C,'Each Gender Events'!Q$1,'Official Medal Table'!$E:$E,"Mixed")*'Medal values'!$B$3/2</f>
        <v>0</v>
      </c>
      <c r="R83">
        <f>COUNTIFS('Official Medal Table'!$F:$F,'Each Gender Events'!$A83,'Official Medal Table'!$C:$C,'Each Gender Events'!R$1,'Official Medal Table'!$E:$E,'Each Gender Events'!R$2)*'Medal values'!$B$1
+ COUNTIFS('Official Medal Table'!$G:$G,'Each Gender Events'!$A83,'Official Medal Table'!$C:$C,'Each Gender Events'!R$1,'Official Medal Table'!$E:$E,'Each Gender Events'!R$2)*'Medal values'!$B$2
+ COUNTIFS('Official Medal Table'!$H:$H,'Each Gender Events'!$A83,'Official Medal Table'!$C:$C,'Each Gender Events'!R$1,'Official Medal Table'!$E:$E,'Each Gender Events'!R$2)*'Medal values'!$B$3
+ COUNTIFS('Official Medal Table'!$I:$I,'Each Gender Events'!$A83,'Official Medal Table'!$C:$C,'Each Gender Events'!R$1,'Official Medal Table'!$E:$E,'Each Gender Events'!R$2)*'Medal values'!$B$3
+ COUNTIFS('Official Medal Table'!$F:$F,'Each Gender Events'!$A83,'Official Medal Table'!$C:$C,'Each Gender Events'!R$1,'Official Medal Table'!$E:$E,"Mixed")*'Medal values'!$B$1/2
+ COUNTIFS('Official Medal Table'!$G:$G,'Each Gender Events'!$A83,'Official Medal Table'!$C:$C,'Each Gender Events'!R$1,'Official Medal Table'!$E:$E,"Mixed")*'Medal values'!$B$2/2
+ COUNTIFS('Official Medal Table'!$H:$H,'Each Gender Events'!$A83,'Official Medal Table'!$C:$C,'Each Gender Events'!R$1,'Official Medal Table'!$E:$E,"Mixed")*'Medal values'!$B$3/2
+ COUNTIFS('Official Medal Table'!$I:$I,'Each Gender Events'!$A83,'Official Medal Table'!$C:$C,'Each Gender Events'!R$1,'Official Medal Table'!$E:$E,"Mixed")*'Medal values'!$B$3/2</f>
        <v>0</v>
      </c>
      <c r="S83">
        <f>COUNTIFS('Official Medal Table'!$F:$F,'Each Gender Events'!$A83,'Official Medal Table'!$C:$C,'Each Gender Events'!S$1,'Official Medal Table'!$E:$E,'Each Gender Events'!S$2)*'Medal values'!$B$1
+ COUNTIFS('Official Medal Table'!$G:$G,'Each Gender Events'!$A83,'Official Medal Table'!$C:$C,'Each Gender Events'!S$1,'Official Medal Table'!$E:$E,'Each Gender Events'!S$2)*'Medal values'!$B$2
+ COUNTIFS('Official Medal Table'!$H:$H,'Each Gender Events'!$A83,'Official Medal Table'!$C:$C,'Each Gender Events'!S$1,'Official Medal Table'!$E:$E,'Each Gender Events'!S$2)*'Medal values'!$B$3
+ COUNTIFS('Official Medal Table'!$I:$I,'Each Gender Events'!$A83,'Official Medal Table'!$C:$C,'Each Gender Events'!S$1,'Official Medal Table'!$E:$E,'Each Gender Events'!S$2)*'Medal values'!$B$3
+ COUNTIFS('Official Medal Table'!$F:$F,'Each Gender Events'!$A83,'Official Medal Table'!$C:$C,'Each Gender Events'!S$1,'Official Medal Table'!$E:$E,"Mixed")*'Medal values'!$B$1/2
+ COUNTIFS('Official Medal Table'!$G:$G,'Each Gender Events'!$A83,'Official Medal Table'!$C:$C,'Each Gender Events'!S$1,'Official Medal Table'!$E:$E,"Mixed")*'Medal values'!$B$2/2
+ COUNTIFS('Official Medal Table'!$H:$H,'Each Gender Events'!$A83,'Official Medal Table'!$C:$C,'Each Gender Events'!S$1,'Official Medal Table'!$E:$E,"Mixed")*'Medal values'!$B$3/2
+ COUNTIFS('Official Medal Table'!$I:$I,'Each Gender Events'!$A83,'Official Medal Table'!$C:$C,'Each Gender Events'!S$1,'Official Medal Table'!$E:$E,"Mixed")*'Medal values'!$B$3/2</f>
        <v>0</v>
      </c>
      <c r="T83">
        <f>COUNTIFS('Official Medal Table'!$F:$F,'Each Gender Events'!$A83,'Official Medal Table'!$C:$C,'Each Gender Events'!T$1,'Official Medal Table'!$E:$E,'Each Gender Events'!T$2)*'Medal values'!$B$1
+ COUNTIFS('Official Medal Table'!$G:$G,'Each Gender Events'!$A83,'Official Medal Table'!$C:$C,'Each Gender Events'!T$1,'Official Medal Table'!$E:$E,'Each Gender Events'!T$2)*'Medal values'!$B$2
+ COUNTIFS('Official Medal Table'!$H:$H,'Each Gender Events'!$A83,'Official Medal Table'!$C:$C,'Each Gender Events'!T$1,'Official Medal Table'!$E:$E,'Each Gender Events'!T$2)*'Medal values'!$B$3
+ COUNTIFS('Official Medal Table'!$I:$I,'Each Gender Events'!$A83,'Official Medal Table'!$C:$C,'Each Gender Events'!T$1,'Official Medal Table'!$E:$E,'Each Gender Events'!T$2)*'Medal values'!$B$3
+ COUNTIFS('Official Medal Table'!$F:$F,'Each Gender Events'!$A83,'Official Medal Table'!$C:$C,'Each Gender Events'!T$1,'Official Medal Table'!$E:$E,"Mixed")*'Medal values'!$B$1/2
+ COUNTIFS('Official Medal Table'!$G:$G,'Each Gender Events'!$A83,'Official Medal Table'!$C:$C,'Each Gender Events'!T$1,'Official Medal Table'!$E:$E,"Mixed")*'Medal values'!$B$2/2
+ COUNTIFS('Official Medal Table'!$H:$H,'Each Gender Events'!$A83,'Official Medal Table'!$C:$C,'Each Gender Events'!T$1,'Official Medal Table'!$E:$E,"Mixed")*'Medal values'!$B$3/2
+ COUNTIFS('Official Medal Table'!$I:$I,'Each Gender Events'!$A83,'Official Medal Table'!$C:$C,'Each Gender Events'!T$1,'Official Medal Table'!$E:$E,"Mixed")*'Medal values'!$B$3/2</f>
        <v>0</v>
      </c>
      <c r="U83">
        <f>COUNTIFS('Official Medal Table'!$F:$F,'Each Gender Events'!$A83,'Official Medal Table'!$C:$C,'Each Gender Events'!U$1,'Official Medal Table'!$E:$E,'Each Gender Events'!U$2)*'Medal values'!$B$1
+ COUNTIFS('Official Medal Table'!$G:$G,'Each Gender Events'!$A83,'Official Medal Table'!$C:$C,'Each Gender Events'!U$1,'Official Medal Table'!$E:$E,'Each Gender Events'!U$2)*'Medal values'!$B$2
+ COUNTIFS('Official Medal Table'!$H:$H,'Each Gender Events'!$A83,'Official Medal Table'!$C:$C,'Each Gender Events'!U$1,'Official Medal Table'!$E:$E,'Each Gender Events'!U$2)*'Medal values'!$B$3
+ COUNTIFS('Official Medal Table'!$I:$I,'Each Gender Events'!$A83,'Official Medal Table'!$C:$C,'Each Gender Events'!U$1,'Official Medal Table'!$E:$E,'Each Gender Events'!U$2)*'Medal values'!$B$3
+ COUNTIFS('Official Medal Table'!$F:$F,'Each Gender Events'!$A83,'Official Medal Table'!$C:$C,'Each Gender Events'!U$1,'Official Medal Table'!$E:$E,"Mixed")*'Medal values'!$B$1/2
+ COUNTIFS('Official Medal Table'!$G:$G,'Each Gender Events'!$A83,'Official Medal Table'!$C:$C,'Each Gender Events'!U$1,'Official Medal Table'!$E:$E,"Mixed")*'Medal values'!$B$2/2
+ COUNTIFS('Official Medal Table'!$H:$H,'Each Gender Events'!$A83,'Official Medal Table'!$C:$C,'Each Gender Events'!U$1,'Official Medal Table'!$E:$E,"Mixed")*'Medal values'!$B$3/2
+ COUNTIFS('Official Medal Table'!$I:$I,'Each Gender Events'!$A83,'Official Medal Table'!$C:$C,'Each Gender Events'!U$1,'Official Medal Table'!$E:$E,"Mixed")*'Medal values'!$B$3/2</f>
        <v>0</v>
      </c>
      <c r="V83">
        <f>COUNTIFS('Official Medal Table'!$F:$F,'Each Gender Events'!$A83,'Official Medal Table'!$C:$C,'Each Gender Events'!V$1,'Official Medal Table'!$E:$E,'Each Gender Events'!V$2)*'Medal values'!$B$1
+ COUNTIFS('Official Medal Table'!$G:$G,'Each Gender Events'!$A83,'Official Medal Table'!$C:$C,'Each Gender Events'!V$1,'Official Medal Table'!$E:$E,'Each Gender Events'!V$2)*'Medal values'!$B$2
+ COUNTIFS('Official Medal Table'!$H:$H,'Each Gender Events'!$A83,'Official Medal Table'!$C:$C,'Each Gender Events'!V$1,'Official Medal Table'!$E:$E,'Each Gender Events'!V$2)*'Medal values'!$B$3
+ COUNTIFS('Official Medal Table'!$I:$I,'Each Gender Events'!$A83,'Official Medal Table'!$C:$C,'Each Gender Events'!V$1,'Official Medal Table'!$E:$E,'Each Gender Events'!V$2)*'Medal values'!$B$3
+ COUNTIFS('Official Medal Table'!$F:$F,'Each Gender Events'!$A83,'Official Medal Table'!$C:$C,'Each Gender Events'!V$1,'Official Medal Table'!$E:$E,"Mixed")*'Medal values'!$B$1/2
+ COUNTIFS('Official Medal Table'!$G:$G,'Each Gender Events'!$A83,'Official Medal Table'!$C:$C,'Each Gender Events'!V$1,'Official Medal Table'!$E:$E,"Mixed")*'Medal values'!$B$2/2
+ COUNTIFS('Official Medal Table'!$H:$H,'Each Gender Events'!$A83,'Official Medal Table'!$C:$C,'Each Gender Events'!V$1,'Official Medal Table'!$E:$E,"Mixed")*'Medal values'!$B$3/2
+ COUNTIFS('Official Medal Table'!$I:$I,'Each Gender Events'!$A83,'Official Medal Table'!$C:$C,'Each Gender Events'!V$1,'Official Medal Table'!$E:$E,"Mixed")*'Medal values'!$B$3/2</f>
        <v>0</v>
      </c>
      <c r="W83">
        <f>COUNTIFS('Official Medal Table'!$F:$F,'Each Gender Events'!$A83,'Official Medal Table'!$C:$C,'Each Gender Events'!W$1,'Official Medal Table'!$E:$E,'Each Gender Events'!W$2)*'Medal values'!$B$1
+ COUNTIFS('Official Medal Table'!$G:$G,'Each Gender Events'!$A83,'Official Medal Table'!$C:$C,'Each Gender Events'!W$1,'Official Medal Table'!$E:$E,'Each Gender Events'!W$2)*'Medal values'!$B$2
+ COUNTIFS('Official Medal Table'!$H:$H,'Each Gender Events'!$A83,'Official Medal Table'!$C:$C,'Each Gender Events'!W$1,'Official Medal Table'!$E:$E,'Each Gender Events'!W$2)*'Medal values'!$B$3
+ COUNTIFS('Official Medal Table'!$I:$I,'Each Gender Events'!$A83,'Official Medal Table'!$C:$C,'Each Gender Events'!W$1,'Official Medal Table'!$E:$E,'Each Gender Events'!W$2)*'Medal values'!$B$3
+ COUNTIFS('Official Medal Table'!$F:$F,'Each Gender Events'!$A83,'Official Medal Table'!$C:$C,'Each Gender Events'!W$1,'Official Medal Table'!$E:$E,"Mixed")*'Medal values'!$B$1/2
+ COUNTIFS('Official Medal Table'!$G:$G,'Each Gender Events'!$A83,'Official Medal Table'!$C:$C,'Each Gender Events'!W$1,'Official Medal Table'!$E:$E,"Mixed")*'Medal values'!$B$2/2
+ COUNTIFS('Official Medal Table'!$H:$H,'Each Gender Events'!$A83,'Official Medal Table'!$C:$C,'Each Gender Events'!W$1,'Official Medal Table'!$E:$E,"Mixed")*'Medal values'!$B$3/2
+ COUNTIFS('Official Medal Table'!$I:$I,'Each Gender Events'!$A83,'Official Medal Table'!$C:$C,'Each Gender Events'!W$1,'Official Medal Table'!$E:$E,"Mixed")*'Medal values'!$B$3/2</f>
        <v>0</v>
      </c>
      <c r="X83">
        <f>COUNTIFS('Official Medal Table'!$F:$F,'Each Gender Events'!$A83,'Official Medal Table'!$C:$C,'Each Gender Events'!X$1,'Official Medal Table'!$E:$E,'Each Gender Events'!X$2)*'Medal values'!$B$1
+ COUNTIFS('Official Medal Table'!$G:$G,'Each Gender Events'!$A83,'Official Medal Table'!$C:$C,'Each Gender Events'!X$1,'Official Medal Table'!$E:$E,'Each Gender Events'!X$2)*'Medal values'!$B$2
+ COUNTIFS('Official Medal Table'!$H:$H,'Each Gender Events'!$A83,'Official Medal Table'!$C:$C,'Each Gender Events'!X$1,'Official Medal Table'!$E:$E,'Each Gender Events'!X$2)*'Medal values'!$B$3
+ COUNTIFS('Official Medal Table'!$I:$I,'Each Gender Events'!$A83,'Official Medal Table'!$C:$C,'Each Gender Events'!X$1,'Official Medal Table'!$E:$E,'Each Gender Events'!X$2)*'Medal values'!$B$3
+ COUNTIFS('Official Medal Table'!$F:$F,'Each Gender Events'!$A83,'Official Medal Table'!$C:$C,'Each Gender Events'!X$1,'Official Medal Table'!$E:$E,"Mixed")*'Medal values'!$B$1/2
+ COUNTIFS('Official Medal Table'!$G:$G,'Each Gender Events'!$A83,'Official Medal Table'!$C:$C,'Each Gender Events'!X$1,'Official Medal Table'!$E:$E,"Mixed")*'Medal values'!$B$2/2
+ COUNTIFS('Official Medal Table'!$H:$H,'Each Gender Events'!$A83,'Official Medal Table'!$C:$C,'Each Gender Events'!X$1,'Official Medal Table'!$E:$E,"Mixed")*'Medal values'!$B$3/2
+ COUNTIFS('Official Medal Table'!$I:$I,'Each Gender Events'!$A83,'Official Medal Table'!$C:$C,'Each Gender Events'!X$1,'Official Medal Table'!$E:$E,"Mixed")*'Medal values'!$B$3/2</f>
        <v>0</v>
      </c>
      <c r="Y83">
        <f>COUNTIFS('Official Medal Table'!$F:$F,'Each Gender Events'!$A83,'Official Medal Table'!$C:$C,'Each Gender Events'!Y$1,'Official Medal Table'!$E:$E,'Each Gender Events'!Y$2)*'Medal values'!$B$1
+ COUNTIFS('Official Medal Table'!$G:$G,'Each Gender Events'!$A83,'Official Medal Table'!$C:$C,'Each Gender Events'!Y$1,'Official Medal Table'!$E:$E,'Each Gender Events'!Y$2)*'Medal values'!$B$2
+ COUNTIFS('Official Medal Table'!$H:$H,'Each Gender Events'!$A83,'Official Medal Table'!$C:$C,'Each Gender Events'!Y$1,'Official Medal Table'!$E:$E,'Each Gender Events'!Y$2)*'Medal values'!$B$3
+ COUNTIFS('Official Medal Table'!$I:$I,'Each Gender Events'!$A83,'Official Medal Table'!$C:$C,'Each Gender Events'!Y$1,'Official Medal Table'!$E:$E,'Each Gender Events'!Y$2)*'Medal values'!$B$3
+ COUNTIFS('Official Medal Table'!$F:$F,'Each Gender Events'!$A83,'Official Medal Table'!$C:$C,'Each Gender Events'!Y$1,'Official Medal Table'!$E:$E,"Mixed")*'Medal values'!$B$1/2
+ COUNTIFS('Official Medal Table'!$G:$G,'Each Gender Events'!$A83,'Official Medal Table'!$C:$C,'Each Gender Events'!Y$1,'Official Medal Table'!$E:$E,"Mixed")*'Medal values'!$B$2/2
+ COUNTIFS('Official Medal Table'!$H:$H,'Each Gender Events'!$A83,'Official Medal Table'!$C:$C,'Each Gender Events'!Y$1,'Official Medal Table'!$E:$E,"Mixed")*'Medal values'!$B$3/2
+ COUNTIFS('Official Medal Table'!$I:$I,'Each Gender Events'!$A83,'Official Medal Table'!$C:$C,'Each Gender Events'!Y$1,'Official Medal Table'!$E:$E,"Mixed")*'Medal values'!$B$3/2</f>
        <v>0</v>
      </c>
      <c r="Z83">
        <f>COUNTIFS('Official Medal Table'!$F:$F,'Each Gender Events'!$A83,'Official Medal Table'!$C:$C,'Each Gender Events'!Z$1,'Official Medal Table'!$E:$E,'Each Gender Events'!Z$2)*'Medal values'!$B$1
+ COUNTIFS('Official Medal Table'!$G:$G,'Each Gender Events'!$A83,'Official Medal Table'!$C:$C,'Each Gender Events'!Z$1,'Official Medal Table'!$E:$E,'Each Gender Events'!Z$2)*'Medal values'!$B$2
+ COUNTIFS('Official Medal Table'!$H:$H,'Each Gender Events'!$A83,'Official Medal Table'!$C:$C,'Each Gender Events'!Z$1,'Official Medal Table'!$E:$E,'Each Gender Events'!Z$2)*'Medal values'!$B$3
+ COUNTIFS('Official Medal Table'!$I:$I,'Each Gender Events'!$A83,'Official Medal Table'!$C:$C,'Each Gender Events'!Z$1,'Official Medal Table'!$E:$E,'Each Gender Events'!Z$2)*'Medal values'!$B$3
+ COUNTIFS('Official Medal Table'!$F:$F,'Each Gender Events'!$A83,'Official Medal Table'!$C:$C,'Each Gender Events'!Z$1,'Official Medal Table'!$E:$E,"Mixed")*'Medal values'!$B$1/2
+ COUNTIFS('Official Medal Table'!$G:$G,'Each Gender Events'!$A83,'Official Medal Table'!$C:$C,'Each Gender Events'!Z$1,'Official Medal Table'!$E:$E,"Mixed")*'Medal values'!$B$2/2
+ COUNTIFS('Official Medal Table'!$H:$H,'Each Gender Events'!$A83,'Official Medal Table'!$C:$C,'Each Gender Events'!Z$1,'Official Medal Table'!$E:$E,"Mixed")*'Medal values'!$B$3/2
+ COUNTIFS('Official Medal Table'!$I:$I,'Each Gender Events'!$A83,'Official Medal Table'!$C:$C,'Each Gender Events'!Z$1,'Official Medal Table'!$E:$E,"Mixed")*'Medal values'!$B$3/2</f>
        <v>0</v>
      </c>
      <c r="AA83">
        <f>COUNTIFS('Official Medal Table'!$F:$F,'Each Gender Events'!$A83,'Official Medal Table'!$C:$C,'Each Gender Events'!AA$1,'Official Medal Table'!$E:$E,'Each Gender Events'!AA$2)*'Medal values'!$B$1
+ COUNTIFS('Official Medal Table'!$G:$G,'Each Gender Events'!$A83,'Official Medal Table'!$C:$C,'Each Gender Events'!AA$1,'Official Medal Table'!$E:$E,'Each Gender Events'!AA$2)*'Medal values'!$B$2
+ COUNTIFS('Official Medal Table'!$H:$H,'Each Gender Events'!$A83,'Official Medal Table'!$C:$C,'Each Gender Events'!AA$1,'Official Medal Table'!$E:$E,'Each Gender Events'!AA$2)*'Medal values'!$B$3
+ COUNTIFS('Official Medal Table'!$I:$I,'Each Gender Events'!$A83,'Official Medal Table'!$C:$C,'Each Gender Events'!AA$1,'Official Medal Table'!$E:$E,'Each Gender Events'!AA$2)*'Medal values'!$B$3
+ COUNTIFS('Official Medal Table'!$F:$F,'Each Gender Events'!$A83,'Official Medal Table'!$C:$C,'Each Gender Events'!AA$1,'Official Medal Table'!$E:$E,"Mixed")*'Medal values'!$B$1/2
+ COUNTIFS('Official Medal Table'!$G:$G,'Each Gender Events'!$A83,'Official Medal Table'!$C:$C,'Each Gender Events'!AA$1,'Official Medal Table'!$E:$E,"Mixed")*'Medal values'!$B$2/2
+ COUNTIFS('Official Medal Table'!$H:$H,'Each Gender Events'!$A83,'Official Medal Table'!$C:$C,'Each Gender Events'!AA$1,'Official Medal Table'!$E:$E,"Mixed")*'Medal values'!$B$3/2
+ COUNTIFS('Official Medal Table'!$I:$I,'Each Gender Events'!$A83,'Official Medal Table'!$C:$C,'Each Gender Events'!AA$1,'Official Medal Table'!$E:$E,"Mixed")*'Medal values'!$B$3/2</f>
        <v>0</v>
      </c>
      <c r="AB83">
        <f>COUNTIFS('Official Medal Table'!$F:$F,'Each Gender Events'!$A83,'Official Medal Table'!$C:$C,'Each Gender Events'!AB$1,'Official Medal Table'!$E:$E,'Each Gender Events'!AB$2)*'Medal values'!$B$1
+ COUNTIFS('Official Medal Table'!$G:$G,'Each Gender Events'!$A83,'Official Medal Table'!$C:$C,'Each Gender Events'!AB$1,'Official Medal Table'!$E:$E,'Each Gender Events'!AB$2)*'Medal values'!$B$2
+ COUNTIFS('Official Medal Table'!$H:$H,'Each Gender Events'!$A83,'Official Medal Table'!$C:$C,'Each Gender Events'!AB$1,'Official Medal Table'!$E:$E,'Each Gender Events'!AB$2)*'Medal values'!$B$3
+ COUNTIFS('Official Medal Table'!$I:$I,'Each Gender Events'!$A83,'Official Medal Table'!$C:$C,'Each Gender Events'!AB$1,'Official Medal Table'!$E:$E,'Each Gender Events'!AB$2)*'Medal values'!$B$3
+ COUNTIFS('Official Medal Table'!$F:$F,'Each Gender Events'!$A83,'Official Medal Table'!$C:$C,'Each Gender Events'!AB$1,'Official Medal Table'!$E:$E,"Mixed")*'Medal values'!$B$1/2
+ COUNTIFS('Official Medal Table'!$G:$G,'Each Gender Events'!$A83,'Official Medal Table'!$C:$C,'Each Gender Events'!AB$1,'Official Medal Table'!$E:$E,"Mixed")*'Medal values'!$B$2/2
+ COUNTIFS('Official Medal Table'!$H:$H,'Each Gender Events'!$A83,'Official Medal Table'!$C:$C,'Each Gender Events'!AB$1,'Official Medal Table'!$E:$E,"Mixed")*'Medal values'!$B$3/2
+ COUNTIFS('Official Medal Table'!$I:$I,'Each Gender Events'!$A83,'Official Medal Table'!$C:$C,'Each Gender Events'!AB$1,'Official Medal Table'!$E:$E,"Mixed")*'Medal values'!$B$3/2</f>
        <v>0</v>
      </c>
      <c r="AC83">
        <f>COUNTIFS('Official Medal Table'!$F:$F,'Each Gender Events'!$A83,'Official Medal Table'!$C:$C,'Each Gender Events'!AC$1,'Official Medal Table'!$E:$E,'Each Gender Events'!AC$2)*'Medal values'!$B$1
+ COUNTIFS('Official Medal Table'!$G:$G,'Each Gender Events'!$A83,'Official Medal Table'!$C:$C,'Each Gender Events'!AC$1,'Official Medal Table'!$E:$E,'Each Gender Events'!AC$2)*'Medal values'!$B$2
+ COUNTIFS('Official Medal Table'!$H:$H,'Each Gender Events'!$A83,'Official Medal Table'!$C:$C,'Each Gender Events'!AC$1,'Official Medal Table'!$E:$E,'Each Gender Events'!AC$2)*'Medal values'!$B$3
+ COUNTIFS('Official Medal Table'!$I:$I,'Each Gender Events'!$A83,'Official Medal Table'!$C:$C,'Each Gender Events'!AC$1,'Official Medal Table'!$E:$E,'Each Gender Events'!AC$2)*'Medal values'!$B$3
+ COUNTIFS('Official Medal Table'!$F:$F,'Each Gender Events'!$A83,'Official Medal Table'!$C:$C,'Each Gender Events'!AC$1,'Official Medal Table'!$E:$E,"Mixed")*'Medal values'!$B$1/2
+ COUNTIFS('Official Medal Table'!$G:$G,'Each Gender Events'!$A83,'Official Medal Table'!$C:$C,'Each Gender Events'!AC$1,'Official Medal Table'!$E:$E,"Mixed")*'Medal values'!$B$2/2
+ COUNTIFS('Official Medal Table'!$H:$H,'Each Gender Events'!$A83,'Official Medal Table'!$C:$C,'Each Gender Events'!AC$1,'Official Medal Table'!$E:$E,"Mixed")*'Medal values'!$B$3/2
+ COUNTIFS('Official Medal Table'!$I:$I,'Each Gender Events'!$A83,'Official Medal Table'!$C:$C,'Each Gender Events'!AC$1,'Official Medal Table'!$E:$E,"Mixed")*'Medal values'!$B$3/2</f>
        <v>0</v>
      </c>
      <c r="AD83">
        <f>COUNTIFS('Official Medal Table'!$F:$F,'Each Gender Events'!$A83,'Official Medal Table'!$C:$C,'Each Gender Events'!AD$1,'Official Medal Table'!$E:$E,'Each Gender Events'!AD$2)*'Medal values'!$B$1
+ COUNTIFS('Official Medal Table'!$G:$G,'Each Gender Events'!$A83,'Official Medal Table'!$C:$C,'Each Gender Events'!AD$1,'Official Medal Table'!$E:$E,'Each Gender Events'!AD$2)*'Medal values'!$B$2
+ COUNTIFS('Official Medal Table'!$H:$H,'Each Gender Events'!$A83,'Official Medal Table'!$C:$C,'Each Gender Events'!AD$1,'Official Medal Table'!$E:$E,'Each Gender Events'!AD$2)*'Medal values'!$B$3
+ COUNTIFS('Official Medal Table'!$I:$I,'Each Gender Events'!$A83,'Official Medal Table'!$C:$C,'Each Gender Events'!AD$1,'Official Medal Table'!$E:$E,'Each Gender Events'!AD$2)*'Medal values'!$B$3
+ COUNTIFS('Official Medal Table'!$F:$F,'Each Gender Events'!$A83,'Official Medal Table'!$C:$C,'Each Gender Events'!AD$1,'Official Medal Table'!$E:$E,"Mixed")*'Medal values'!$B$1/2
+ COUNTIFS('Official Medal Table'!$G:$G,'Each Gender Events'!$A83,'Official Medal Table'!$C:$C,'Each Gender Events'!AD$1,'Official Medal Table'!$E:$E,"Mixed")*'Medal values'!$B$2/2
+ COUNTIFS('Official Medal Table'!$H:$H,'Each Gender Events'!$A83,'Official Medal Table'!$C:$C,'Each Gender Events'!AD$1,'Official Medal Table'!$E:$E,"Mixed")*'Medal values'!$B$3/2
+ COUNTIFS('Official Medal Table'!$I:$I,'Each Gender Events'!$A83,'Official Medal Table'!$C:$C,'Each Gender Events'!AD$1,'Official Medal Table'!$E:$E,"Mixed")*'Medal values'!$B$3/2</f>
        <v>0</v>
      </c>
      <c r="AE83">
        <f>COUNTIFS('Official Medal Table'!$F:$F,'Each Gender Events'!$A83,'Official Medal Table'!$C:$C,'Each Gender Events'!AE$1,'Official Medal Table'!$E:$E,'Each Gender Events'!AE$2)*'Medal values'!$B$1
+ COUNTIFS('Official Medal Table'!$G:$G,'Each Gender Events'!$A83,'Official Medal Table'!$C:$C,'Each Gender Events'!AE$1,'Official Medal Table'!$E:$E,'Each Gender Events'!AE$2)*'Medal values'!$B$2
+ COUNTIFS('Official Medal Table'!$H:$H,'Each Gender Events'!$A83,'Official Medal Table'!$C:$C,'Each Gender Events'!AE$1,'Official Medal Table'!$E:$E,'Each Gender Events'!AE$2)*'Medal values'!$B$3
+ COUNTIFS('Official Medal Table'!$I:$I,'Each Gender Events'!$A83,'Official Medal Table'!$C:$C,'Each Gender Events'!AE$1,'Official Medal Table'!$E:$E,'Each Gender Events'!AE$2)*'Medal values'!$B$3
+ COUNTIFS('Official Medal Table'!$F:$F,'Each Gender Events'!$A83,'Official Medal Table'!$C:$C,'Each Gender Events'!AE$1,'Official Medal Table'!$E:$E,"Mixed")*'Medal values'!$B$1/2
+ COUNTIFS('Official Medal Table'!$G:$G,'Each Gender Events'!$A83,'Official Medal Table'!$C:$C,'Each Gender Events'!AE$1,'Official Medal Table'!$E:$E,"Mixed")*'Medal values'!$B$2/2
+ COUNTIFS('Official Medal Table'!$H:$H,'Each Gender Events'!$A83,'Official Medal Table'!$C:$C,'Each Gender Events'!AE$1,'Official Medal Table'!$E:$E,"Mixed")*'Medal values'!$B$3/2
+ COUNTIFS('Official Medal Table'!$I:$I,'Each Gender Events'!$A83,'Official Medal Table'!$C:$C,'Each Gender Events'!AE$1,'Official Medal Table'!$E:$E,"Mixed")*'Medal values'!$B$3/2</f>
        <v>0</v>
      </c>
      <c r="AF83">
        <f>COUNTIFS('Official Medal Table'!$F:$F,'Each Gender Events'!$A83,'Official Medal Table'!$C:$C,'Each Gender Events'!AF$1,'Official Medal Table'!$E:$E,'Each Gender Events'!AF$2)*'Medal values'!$B$1
+ COUNTIFS('Official Medal Table'!$G:$G,'Each Gender Events'!$A83,'Official Medal Table'!$C:$C,'Each Gender Events'!AF$1,'Official Medal Table'!$E:$E,'Each Gender Events'!AF$2)*'Medal values'!$B$2
+ COUNTIFS('Official Medal Table'!$H:$H,'Each Gender Events'!$A83,'Official Medal Table'!$C:$C,'Each Gender Events'!AF$1,'Official Medal Table'!$E:$E,'Each Gender Events'!AF$2)*'Medal values'!$B$3
+ COUNTIFS('Official Medal Table'!$I:$I,'Each Gender Events'!$A83,'Official Medal Table'!$C:$C,'Each Gender Events'!AF$1,'Official Medal Table'!$E:$E,'Each Gender Events'!AF$2)*'Medal values'!$B$3
+ COUNTIFS('Official Medal Table'!$F:$F,'Each Gender Events'!$A83,'Official Medal Table'!$C:$C,'Each Gender Events'!AF$1,'Official Medal Table'!$E:$E,"Mixed")*'Medal values'!$B$1/2
+ COUNTIFS('Official Medal Table'!$G:$G,'Each Gender Events'!$A83,'Official Medal Table'!$C:$C,'Each Gender Events'!AF$1,'Official Medal Table'!$E:$E,"Mixed")*'Medal values'!$B$2/2
+ COUNTIFS('Official Medal Table'!$H:$H,'Each Gender Events'!$A83,'Official Medal Table'!$C:$C,'Each Gender Events'!AF$1,'Official Medal Table'!$E:$E,"Mixed")*'Medal values'!$B$3/2
+ COUNTIFS('Official Medal Table'!$I:$I,'Each Gender Events'!$A83,'Official Medal Table'!$C:$C,'Each Gender Events'!AF$1,'Official Medal Table'!$E:$E,"Mixed")*'Medal values'!$B$3/2</f>
        <v>0</v>
      </c>
      <c r="AG83">
        <f>COUNTIFS('Official Medal Table'!$F:$F,'Each Gender Events'!$A83,'Official Medal Table'!$C:$C,'Each Gender Events'!AG$1,'Official Medal Table'!$E:$E,'Each Gender Events'!AG$2)*'Medal values'!$B$1
+ COUNTIFS('Official Medal Table'!$G:$G,'Each Gender Events'!$A83,'Official Medal Table'!$C:$C,'Each Gender Events'!AG$1,'Official Medal Table'!$E:$E,'Each Gender Events'!AG$2)*'Medal values'!$B$2
+ COUNTIFS('Official Medal Table'!$H:$H,'Each Gender Events'!$A83,'Official Medal Table'!$C:$C,'Each Gender Events'!AG$1,'Official Medal Table'!$E:$E,'Each Gender Events'!AG$2)*'Medal values'!$B$3
+ COUNTIFS('Official Medal Table'!$I:$I,'Each Gender Events'!$A83,'Official Medal Table'!$C:$C,'Each Gender Events'!AG$1,'Official Medal Table'!$E:$E,'Each Gender Events'!AG$2)*'Medal values'!$B$3
+ COUNTIFS('Official Medal Table'!$F:$F,'Each Gender Events'!$A83,'Official Medal Table'!$C:$C,'Each Gender Events'!AG$1,'Official Medal Table'!$E:$E,"Mixed")*'Medal values'!$B$1/2
+ COUNTIFS('Official Medal Table'!$G:$G,'Each Gender Events'!$A83,'Official Medal Table'!$C:$C,'Each Gender Events'!AG$1,'Official Medal Table'!$E:$E,"Mixed")*'Medal values'!$B$2/2
+ COUNTIFS('Official Medal Table'!$H:$H,'Each Gender Events'!$A83,'Official Medal Table'!$C:$C,'Each Gender Events'!AG$1,'Official Medal Table'!$E:$E,"Mixed")*'Medal values'!$B$3/2
+ COUNTIFS('Official Medal Table'!$I:$I,'Each Gender Events'!$A83,'Official Medal Table'!$C:$C,'Each Gender Events'!AG$1,'Official Medal Table'!$E:$E,"Mixed")*'Medal values'!$B$3/2</f>
        <v>0</v>
      </c>
      <c r="AH83">
        <f>COUNTIFS('Official Medal Table'!$F:$F,'Each Gender Events'!$A83,'Official Medal Table'!$C:$C,'Each Gender Events'!AH$1,'Official Medal Table'!$E:$E,'Each Gender Events'!AH$2)*'Medal values'!$B$1
+ COUNTIFS('Official Medal Table'!$G:$G,'Each Gender Events'!$A83,'Official Medal Table'!$C:$C,'Each Gender Events'!AH$1,'Official Medal Table'!$E:$E,'Each Gender Events'!AH$2)*'Medal values'!$B$2
+ COUNTIFS('Official Medal Table'!$H:$H,'Each Gender Events'!$A83,'Official Medal Table'!$C:$C,'Each Gender Events'!AH$1,'Official Medal Table'!$E:$E,'Each Gender Events'!AH$2)*'Medal values'!$B$3
+ COUNTIFS('Official Medal Table'!$I:$I,'Each Gender Events'!$A83,'Official Medal Table'!$C:$C,'Each Gender Events'!AH$1,'Official Medal Table'!$E:$E,'Each Gender Events'!AH$2)*'Medal values'!$B$3
+ COUNTIFS('Official Medal Table'!$F:$F,'Each Gender Events'!$A83,'Official Medal Table'!$C:$C,'Each Gender Events'!AH$1,'Official Medal Table'!$E:$E,"Mixed")*'Medal values'!$B$1/2
+ COUNTIFS('Official Medal Table'!$G:$G,'Each Gender Events'!$A83,'Official Medal Table'!$C:$C,'Each Gender Events'!AH$1,'Official Medal Table'!$E:$E,"Mixed")*'Medal values'!$B$2/2
+ COUNTIFS('Official Medal Table'!$H:$H,'Each Gender Events'!$A83,'Official Medal Table'!$C:$C,'Each Gender Events'!AH$1,'Official Medal Table'!$E:$E,"Mixed")*'Medal values'!$B$3/2
+ COUNTIFS('Official Medal Table'!$I:$I,'Each Gender Events'!$A83,'Official Medal Table'!$C:$C,'Each Gender Events'!AH$1,'Official Medal Table'!$E:$E,"Mixed")*'Medal values'!$B$3/2</f>
        <v>0</v>
      </c>
      <c r="AI83">
        <f>COUNTIFS('Official Medal Table'!$F:$F,'Each Gender Events'!$A83,'Official Medal Table'!$C:$C,'Each Gender Events'!AI$1,'Official Medal Table'!$E:$E,'Each Gender Events'!AI$2)*'Medal values'!$B$1
+ COUNTIFS('Official Medal Table'!$G:$G,'Each Gender Events'!$A83,'Official Medal Table'!$C:$C,'Each Gender Events'!AI$1,'Official Medal Table'!$E:$E,'Each Gender Events'!AI$2)*'Medal values'!$B$2
+ COUNTIFS('Official Medal Table'!$H:$H,'Each Gender Events'!$A83,'Official Medal Table'!$C:$C,'Each Gender Events'!AI$1,'Official Medal Table'!$E:$E,'Each Gender Events'!AI$2)*'Medal values'!$B$3
+ COUNTIFS('Official Medal Table'!$I:$I,'Each Gender Events'!$A83,'Official Medal Table'!$C:$C,'Each Gender Events'!AI$1,'Official Medal Table'!$E:$E,'Each Gender Events'!AI$2)*'Medal values'!$B$3
+ COUNTIFS('Official Medal Table'!$F:$F,'Each Gender Events'!$A83,'Official Medal Table'!$C:$C,'Each Gender Events'!AI$1,'Official Medal Table'!$E:$E,"Mixed")*'Medal values'!$B$1/2
+ COUNTIFS('Official Medal Table'!$G:$G,'Each Gender Events'!$A83,'Official Medal Table'!$C:$C,'Each Gender Events'!AI$1,'Official Medal Table'!$E:$E,"Mixed")*'Medal values'!$B$2/2
+ COUNTIFS('Official Medal Table'!$H:$H,'Each Gender Events'!$A83,'Official Medal Table'!$C:$C,'Each Gender Events'!AI$1,'Official Medal Table'!$E:$E,"Mixed")*'Medal values'!$B$3/2
+ COUNTIFS('Official Medal Table'!$I:$I,'Each Gender Events'!$A83,'Official Medal Table'!$C:$C,'Each Gender Events'!AI$1,'Official Medal Table'!$E:$E,"Mixed")*'Medal values'!$B$3/2</f>
        <v>0</v>
      </c>
      <c r="AJ83">
        <f>COUNTIFS('Official Medal Table'!$F:$F,'Each Gender Events'!$A83,'Official Medal Table'!$C:$C,'Each Gender Events'!AJ$1,'Official Medal Table'!$E:$E,'Each Gender Events'!AJ$2)*'Medal values'!$B$1
+ COUNTIFS('Official Medal Table'!$G:$G,'Each Gender Events'!$A83,'Official Medal Table'!$C:$C,'Each Gender Events'!AJ$1,'Official Medal Table'!$E:$E,'Each Gender Events'!AJ$2)*'Medal values'!$B$2
+ COUNTIFS('Official Medal Table'!$H:$H,'Each Gender Events'!$A83,'Official Medal Table'!$C:$C,'Each Gender Events'!AJ$1,'Official Medal Table'!$E:$E,'Each Gender Events'!AJ$2)*'Medal values'!$B$3
+ COUNTIFS('Official Medal Table'!$I:$I,'Each Gender Events'!$A83,'Official Medal Table'!$C:$C,'Each Gender Events'!AJ$1,'Official Medal Table'!$E:$E,'Each Gender Events'!AJ$2)*'Medal values'!$B$3
+ COUNTIFS('Official Medal Table'!$F:$F,'Each Gender Events'!$A83,'Official Medal Table'!$C:$C,'Each Gender Events'!AJ$1,'Official Medal Table'!$E:$E,"Mixed")*'Medal values'!$B$1/2
+ COUNTIFS('Official Medal Table'!$G:$G,'Each Gender Events'!$A83,'Official Medal Table'!$C:$C,'Each Gender Events'!AJ$1,'Official Medal Table'!$E:$E,"Mixed")*'Medal values'!$B$2/2
+ COUNTIFS('Official Medal Table'!$H:$H,'Each Gender Events'!$A83,'Official Medal Table'!$C:$C,'Each Gender Events'!AJ$1,'Official Medal Table'!$E:$E,"Mixed")*'Medal values'!$B$3/2
+ COUNTIFS('Official Medal Table'!$I:$I,'Each Gender Events'!$A83,'Official Medal Table'!$C:$C,'Each Gender Events'!AJ$1,'Official Medal Table'!$E:$E,"Mixed")*'Medal values'!$B$3/2</f>
        <v>0</v>
      </c>
      <c r="AK83">
        <f>COUNTIFS('Official Medal Table'!$F:$F,'Each Gender Events'!$A83,'Official Medal Table'!$C:$C,'Each Gender Events'!AK$1,'Official Medal Table'!$E:$E,'Each Gender Events'!AK$2)*'Medal values'!$B$1
+ COUNTIFS('Official Medal Table'!$G:$G,'Each Gender Events'!$A83,'Official Medal Table'!$C:$C,'Each Gender Events'!AK$1,'Official Medal Table'!$E:$E,'Each Gender Events'!AK$2)*'Medal values'!$B$2
+ COUNTIFS('Official Medal Table'!$H:$H,'Each Gender Events'!$A83,'Official Medal Table'!$C:$C,'Each Gender Events'!AK$1,'Official Medal Table'!$E:$E,'Each Gender Events'!AK$2)*'Medal values'!$B$3
+ COUNTIFS('Official Medal Table'!$I:$I,'Each Gender Events'!$A83,'Official Medal Table'!$C:$C,'Each Gender Events'!AK$1,'Official Medal Table'!$E:$E,'Each Gender Events'!AK$2)*'Medal values'!$B$3
+ COUNTIFS('Official Medal Table'!$F:$F,'Each Gender Events'!$A83,'Official Medal Table'!$C:$C,'Each Gender Events'!AK$1,'Official Medal Table'!$E:$E,"Mixed")*'Medal values'!$B$1/2
+ COUNTIFS('Official Medal Table'!$G:$G,'Each Gender Events'!$A83,'Official Medal Table'!$C:$C,'Each Gender Events'!AK$1,'Official Medal Table'!$E:$E,"Mixed")*'Medal values'!$B$2/2
+ COUNTIFS('Official Medal Table'!$H:$H,'Each Gender Events'!$A83,'Official Medal Table'!$C:$C,'Each Gender Events'!AK$1,'Official Medal Table'!$E:$E,"Mixed")*'Medal values'!$B$3/2
+ COUNTIFS('Official Medal Table'!$I:$I,'Each Gender Events'!$A83,'Official Medal Table'!$C:$C,'Each Gender Events'!AK$1,'Official Medal Table'!$E:$E,"Mixed")*'Medal values'!$B$3/2</f>
        <v>0</v>
      </c>
      <c r="AL83">
        <f>COUNTIFS('Official Medal Table'!$F:$F,'Each Gender Events'!$A83,'Official Medal Table'!$C:$C,'Each Gender Events'!AL$1,'Official Medal Table'!$E:$E,'Each Gender Events'!AL$2)*'Medal values'!$B$1
+ COUNTIFS('Official Medal Table'!$G:$G,'Each Gender Events'!$A83,'Official Medal Table'!$C:$C,'Each Gender Events'!AL$1,'Official Medal Table'!$E:$E,'Each Gender Events'!AL$2)*'Medal values'!$B$2
+ COUNTIFS('Official Medal Table'!$H:$H,'Each Gender Events'!$A83,'Official Medal Table'!$C:$C,'Each Gender Events'!AL$1,'Official Medal Table'!$E:$E,'Each Gender Events'!AL$2)*'Medal values'!$B$3
+ COUNTIFS('Official Medal Table'!$I:$I,'Each Gender Events'!$A83,'Official Medal Table'!$C:$C,'Each Gender Events'!AL$1,'Official Medal Table'!$E:$E,'Each Gender Events'!AL$2)*'Medal values'!$B$3
+ COUNTIFS('Official Medal Table'!$F:$F,'Each Gender Events'!$A83,'Official Medal Table'!$C:$C,'Each Gender Events'!AL$1,'Official Medal Table'!$E:$E,"Mixed")*'Medal values'!$B$1/2
+ COUNTIFS('Official Medal Table'!$G:$G,'Each Gender Events'!$A83,'Official Medal Table'!$C:$C,'Each Gender Events'!AL$1,'Official Medal Table'!$E:$E,"Mixed")*'Medal values'!$B$2/2
+ COUNTIFS('Official Medal Table'!$H:$H,'Each Gender Events'!$A83,'Official Medal Table'!$C:$C,'Each Gender Events'!AL$1,'Official Medal Table'!$E:$E,"Mixed")*'Medal values'!$B$3/2
+ COUNTIFS('Official Medal Table'!$I:$I,'Each Gender Events'!$A83,'Official Medal Table'!$C:$C,'Each Gender Events'!AL$1,'Official Medal Table'!$E:$E,"Mixed")*'Medal values'!$B$3/2</f>
        <v>0</v>
      </c>
      <c r="AM83">
        <f>COUNTIFS('Official Medal Table'!$F:$F,'Each Gender Events'!$A83,'Official Medal Table'!$C:$C,'Each Gender Events'!AM$1,'Official Medal Table'!$E:$E,'Each Gender Events'!AM$2)*'Medal values'!$B$1
+ COUNTIFS('Official Medal Table'!$G:$G,'Each Gender Events'!$A83,'Official Medal Table'!$C:$C,'Each Gender Events'!AM$1,'Official Medal Table'!$E:$E,'Each Gender Events'!AM$2)*'Medal values'!$B$2
+ COUNTIFS('Official Medal Table'!$H:$H,'Each Gender Events'!$A83,'Official Medal Table'!$C:$C,'Each Gender Events'!AM$1,'Official Medal Table'!$E:$E,'Each Gender Events'!AM$2)*'Medal values'!$B$3
+ COUNTIFS('Official Medal Table'!$I:$I,'Each Gender Events'!$A83,'Official Medal Table'!$C:$C,'Each Gender Events'!AM$1,'Official Medal Table'!$E:$E,'Each Gender Events'!AM$2)*'Medal values'!$B$3
+ COUNTIFS('Official Medal Table'!$F:$F,'Each Gender Events'!$A83,'Official Medal Table'!$C:$C,'Each Gender Events'!AM$1,'Official Medal Table'!$E:$E,"Mixed")*'Medal values'!$B$1/2
+ COUNTIFS('Official Medal Table'!$G:$G,'Each Gender Events'!$A83,'Official Medal Table'!$C:$C,'Each Gender Events'!AM$1,'Official Medal Table'!$E:$E,"Mixed")*'Medal values'!$B$2/2
+ COUNTIFS('Official Medal Table'!$H:$H,'Each Gender Events'!$A83,'Official Medal Table'!$C:$C,'Each Gender Events'!AM$1,'Official Medal Table'!$E:$E,"Mixed")*'Medal values'!$B$3/2
+ COUNTIFS('Official Medal Table'!$I:$I,'Each Gender Events'!$A83,'Official Medal Table'!$C:$C,'Each Gender Events'!AM$1,'Official Medal Table'!$E:$E,"Mixed")*'Medal values'!$B$3/2</f>
        <v>0</v>
      </c>
      <c r="AN83">
        <f>COUNTIFS('Official Medal Table'!$F:$F,'Each Gender Events'!$A83,'Official Medal Table'!$C:$C,'Each Gender Events'!AN$1,'Official Medal Table'!$E:$E,'Each Gender Events'!AN$2)*'Medal values'!$B$1
+ COUNTIFS('Official Medal Table'!$G:$G,'Each Gender Events'!$A83,'Official Medal Table'!$C:$C,'Each Gender Events'!AN$1,'Official Medal Table'!$E:$E,'Each Gender Events'!AN$2)*'Medal values'!$B$2
+ COUNTIFS('Official Medal Table'!$H:$H,'Each Gender Events'!$A83,'Official Medal Table'!$C:$C,'Each Gender Events'!AN$1,'Official Medal Table'!$E:$E,'Each Gender Events'!AN$2)*'Medal values'!$B$3
+ COUNTIFS('Official Medal Table'!$I:$I,'Each Gender Events'!$A83,'Official Medal Table'!$C:$C,'Each Gender Events'!AN$1,'Official Medal Table'!$E:$E,'Each Gender Events'!AN$2)*'Medal values'!$B$3
+ COUNTIFS('Official Medal Table'!$F:$F,'Each Gender Events'!$A83,'Official Medal Table'!$C:$C,'Each Gender Events'!AN$1,'Official Medal Table'!$E:$E,"Mixed")*'Medal values'!$B$1/2
+ COUNTIFS('Official Medal Table'!$G:$G,'Each Gender Events'!$A83,'Official Medal Table'!$C:$C,'Each Gender Events'!AN$1,'Official Medal Table'!$E:$E,"Mixed")*'Medal values'!$B$2/2
+ COUNTIFS('Official Medal Table'!$H:$H,'Each Gender Events'!$A83,'Official Medal Table'!$C:$C,'Each Gender Events'!AN$1,'Official Medal Table'!$E:$E,"Mixed")*'Medal values'!$B$3/2
+ COUNTIFS('Official Medal Table'!$I:$I,'Each Gender Events'!$A83,'Official Medal Table'!$C:$C,'Each Gender Events'!AN$1,'Official Medal Table'!$E:$E,"Mixed")*'Medal values'!$B$3/2</f>
        <v>0</v>
      </c>
      <c r="AO83">
        <f>COUNTIFS('Official Medal Table'!$F:$F,'Each Gender Events'!$A83,'Official Medal Table'!$C:$C,'Each Gender Events'!AO$1,'Official Medal Table'!$E:$E,'Each Gender Events'!AO$2)*'Medal values'!$B$1
+ COUNTIFS('Official Medal Table'!$G:$G,'Each Gender Events'!$A83,'Official Medal Table'!$C:$C,'Each Gender Events'!AO$1,'Official Medal Table'!$E:$E,'Each Gender Events'!AO$2)*'Medal values'!$B$2
+ COUNTIFS('Official Medal Table'!$H:$H,'Each Gender Events'!$A83,'Official Medal Table'!$C:$C,'Each Gender Events'!AO$1,'Official Medal Table'!$E:$E,'Each Gender Events'!AO$2)*'Medal values'!$B$3
+ COUNTIFS('Official Medal Table'!$I:$I,'Each Gender Events'!$A83,'Official Medal Table'!$C:$C,'Each Gender Events'!AO$1,'Official Medal Table'!$E:$E,'Each Gender Events'!AO$2)*'Medal values'!$B$3
+ COUNTIFS('Official Medal Table'!$F:$F,'Each Gender Events'!$A83,'Official Medal Table'!$C:$C,'Each Gender Events'!AO$1,'Official Medal Table'!$E:$E,"Mixed")*'Medal values'!$B$1/2
+ COUNTIFS('Official Medal Table'!$G:$G,'Each Gender Events'!$A83,'Official Medal Table'!$C:$C,'Each Gender Events'!AO$1,'Official Medal Table'!$E:$E,"Mixed")*'Medal values'!$B$2/2
+ COUNTIFS('Official Medal Table'!$H:$H,'Each Gender Events'!$A83,'Official Medal Table'!$C:$C,'Each Gender Events'!AO$1,'Official Medal Table'!$E:$E,"Mixed")*'Medal values'!$B$3/2
+ COUNTIFS('Official Medal Table'!$I:$I,'Each Gender Events'!$A83,'Official Medal Table'!$C:$C,'Each Gender Events'!AO$1,'Official Medal Table'!$E:$E,"Mixed")*'Medal values'!$B$3/2</f>
        <v>0</v>
      </c>
      <c r="AP83">
        <f>COUNTIFS('Official Medal Table'!$F:$F,'Each Gender Events'!$A83,'Official Medal Table'!$C:$C,'Each Gender Events'!AP$1,'Official Medal Table'!$E:$E,'Each Gender Events'!AP$2)*'Medal values'!$B$1
+ COUNTIFS('Official Medal Table'!$G:$G,'Each Gender Events'!$A83,'Official Medal Table'!$C:$C,'Each Gender Events'!AP$1,'Official Medal Table'!$E:$E,'Each Gender Events'!AP$2)*'Medal values'!$B$2
+ COUNTIFS('Official Medal Table'!$H:$H,'Each Gender Events'!$A83,'Official Medal Table'!$C:$C,'Each Gender Events'!AP$1,'Official Medal Table'!$E:$E,'Each Gender Events'!AP$2)*'Medal values'!$B$3
+ COUNTIFS('Official Medal Table'!$I:$I,'Each Gender Events'!$A83,'Official Medal Table'!$C:$C,'Each Gender Events'!AP$1,'Official Medal Table'!$E:$E,'Each Gender Events'!AP$2)*'Medal values'!$B$3
+ COUNTIFS('Official Medal Table'!$F:$F,'Each Gender Events'!$A83,'Official Medal Table'!$C:$C,'Each Gender Events'!AP$1,'Official Medal Table'!$E:$E,"Mixed")*'Medal values'!$B$1/2
+ COUNTIFS('Official Medal Table'!$G:$G,'Each Gender Events'!$A83,'Official Medal Table'!$C:$C,'Each Gender Events'!AP$1,'Official Medal Table'!$E:$E,"Mixed")*'Medal values'!$B$2/2
+ COUNTIFS('Official Medal Table'!$H:$H,'Each Gender Events'!$A83,'Official Medal Table'!$C:$C,'Each Gender Events'!AP$1,'Official Medal Table'!$E:$E,"Mixed")*'Medal values'!$B$3/2
+ COUNTIFS('Official Medal Table'!$I:$I,'Each Gender Events'!$A83,'Official Medal Table'!$C:$C,'Each Gender Events'!AP$1,'Official Medal Table'!$E:$E,"Mixed")*'Medal values'!$B$3/2</f>
        <v>0</v>
      </c>
      <c r="AQ83">
        <f>COUNTIFS('Official Medal Table'!$F:$F,'Each Gender Events'!$A83,'Official Medal Table'!$C:$C,'Each Gender Events'!AQ$1,'Official Medal Table'!$E:$E,'Each Gender Events'!AQ$2)*'Medal values'!$B$1
+ COUNTIFS('Official Medal Table'!$G:$G,'Each Gender Events'!$A83,'Official Medal Table'!$C:$C,'Each Gender Events'!AQ$1,'Official Medal Table'!$E:$E,'Each Gender Events'!AQ$2)*'Medal values'!$B$2
+ COUNTIFS('Official Medal Table'!$H:$H,'Each Gender Events'!$A83,'Official Medal Table'!$C:$C,'Each Gender Events'!AQ$1,'Official Medal Table'!$E:$E,'Each Gender Events'!AQ$2)*'Medal values'!$B$3
+ COUNTIFS('Official Medal Table'!$I:$I,'Each Gender Events'!$A83,'Official Medal Table'!$C:$C,'Each Gender Events'!AQ$1,'Official Medal Table'!$E:$E,'Each Gender Events'!AQ$2)*'Medal values'!$B$3
+ COUNTIFS('Official Medal Table'!$F:$F,'Each Gender Events'!$A83,'Official Medal Table'!$C:$C,'Each Gender Events'!AQ$1,'Official Medal Table'!$E:$E,"Mixed")*'Medal values'!$B$1/2
+ COUNTIFS('Official Medal Table'!$G:$G,'Each Gender Events'!$A83,'Official Medal Table'!$C:$C,'Each Gender Events'!AQ$1,'Official Medal Table'!$E:$E,"Mixed")*'Medal values'!$B$2/2
+ COUNTIFS('Official Medal Table'!$H:$H,'Each Gender Events'!$A83,'Official Medal Table'!$C:$C,'Each Gender Events'!AQ$1,'Official Medal Table'!$E:$E,"Mixed")*'Medal values'!$B$3/2
+ COUNTIFS('Official Medal Table'!$I:$I,'Each Gender Events'!$A83,'Official Medal Table'!$C:$C,'Each Gender Events'!AQ$1,'Official Medal Table'!$E:$E,"Mixed")*'Medal values'!$B$3/2</f>
        <v>0</v>
      </c>
      <c r="AR83">
        <f>COUNTIFS('Official Medal Table'!$F:$F,'Each Gender Events'!$A83,'Official Medal Table'!$C:$C,'Each Gender Events'!AR$1,'Official Medal Table'!$E:$E,'Each Gender Events'!AR$2)*'Medal values'!$B$1
+ COUNTIFS('Official Medal Table'!$G:$G,'Each Gender Events'!$A83,'Official Medal Table'!$C:$C,'Each Gender Events'!AR$1,'Official Medal Table'!$E:$E,'Each Gender Events'!AR$2)*'Medal values'!$B$2
+ COUNTIFS('Official Medal Table'!$H:$H,'Each Gender Events'!$A83,'Official Medal Table'!$C:$C,'Each Gender Events'!AR$1,'Official Medal Table'!$E:$E,'Each Gender Events'!AR$2)*'Medal values'!$B$3
+ COUNTIFS('Official Medal Table'!$I:$I,'Each Gender Events'!$A83,'Official Medal Table'!$C:$C,'Each Gender Events'!AR$1,'Official Medal Table'!$E:$E,'Each Gender Events'!AR$2)*'Medal values'!$B$3
+ COUNTIFS('Official Medal Table'!$F:$F,'Each Gender Events'!$A83,'Official Medal Table'!$C:$C,'Each Gender Events'!AR$1,'Official Medal Table'!$E:$E,"Mixed")*'Medal values'!$B$1/2
+ COUNTIFS('Official Medal Table'!$G:$G,'Each Gender Events'!$A83,'Official Medal Table'!$C:$C,'Each Gender Events'!AR$1,'Official Medal Table'!$E:$E,"Mixed")*'Medal values'!$B$2/2
+ COUNTIFS('Official Medal Table'!$H:$H,'Each Gender Events'!$A83,'Official Medal Table'!$C:$C,'Each Gender Events'!AR$1,'Official Medal Table'!$E:$E,"Mixed")*'Medal values'!$B$3/2
+ COUNTIFS('Official Medal Table'!$I:$I,'Each Gender Events'!$A83,'Official Medal Table'!$C:$C,'Each Gender Events'!AR$1,'Official Medal Table'!$E:$E,"Mixed")*'Medal values'!$B$3/2</f>
        <v>0</v>
      </c>
      <c r="AS83">
        <f>COUNTIFS('Official Medal Table'!$F:$F,'Each Gender Events'!$A83,'Official Medal Table'!$C:$C,'Each Gender Events'!AS$1,'Official Medal Table'!$E:$E,'Each Gender Events'!AS$2)*'Medal values'!$B$1
+ COUNTIFS('Official Medal Table'!$G:$G,'Each Gender Events'!$A83,'Official Medal Table'!$C:$C,'Each Gender Events'!AS$1,'Official Medal Table'!$E:$E,'Each Gender Events'!AS$2)*'Medal values'!$B$2
+ COUNTIFS('Official Medal Table'!$H:$H,'Each Gender Events'!$A83,'Official Medal Table'!$C:$C,'Each Gender Events'!AS$1,'Official Medal Table'!$E:$E,'Each Gender Events'!AS$2)*'Medal values'!$B$3
+ COUNTIFS('Official Medal Table'!$I:$I,'Each Gender Events'!$A83,'Official Medal Table'!$C:$C,'Each Gender Events'!AS$1,'Official Medal Table'!$E:$E,'Each Gender Events'!AS$2)*'Medal values'!$B$3
+ COUNTIFS('Official Medal Table'!$F:$F,'Each Gender Events'!$A83,'Official Medal Table'!$C:$C,'Each Gender Events'!AS$1,'Official Medal Table'!$E:$E,"Mixed")*'Medal values'!$B$1/2
+ COUNTIFS('Official Medal Table'!$G:$G,'Each Gender Events'!$A83,'Official Medal Table'!$C:$C,'Each Gender Events'!AS$1,'Official Medal Table'!$E:$E,"Mixed")*'Medal values'!$B$2/2
+ COUNTIFS('Official Medal Table'!$H:$H,'Each Gender Events'!$A83,'Official Medal Table'!$C:$C,'Each Gender Events'!AS$1,'Official Medal Table'!$E:$E,"Mixed")*'Medal values'!$B$3/2
+ COUNTIFS('Official Medal Table'!$I:$I,'Each Gender Events'!$A83,'Official Medal Table'!$C:$C,'Each Gender Events'!AS$1,'Official Medal Table'!$E:$E,"Mixed")*'Medal values'!$B$3/2</f>
        <v>0</v>
      </c>
      <c r="AT83">
        <f>COUNTIFS('Official Medal Table'!$F:$F,'Each Gender Events'!$A83,'Official Medal Table'!$C:$C,'Each Gender Events'!AT$1,'Official Medal Table'!$E:$E,'Each Gender Events'!AT$2)*'Medal values'!$B$1
+ COUNTIFS('Official Medal Table'!$G:$G,'Each Gender Events'!$A83,'Official Medal Table'!$C:$C,'Each Gender Events'!AT$1,'Official Medal Table'!$E:$E,'Each Gender Events'!AT$2)*'Medal values'!$B$2
+ COUNTIFS('Official Medal Table'!$H:$H,'Each Gender Events'!$A83,'Official Medal Table'!$C:$C,'Each Gender Events'!AT$1,'Official Medal Table'!$E:$E,'Each Gender Events'!AT$2)*'Medal values'!$B$3
+ COUNTIFS('Official Medal Table'!$I:$I,'Each Gender Events'!$A83,'Official Medal Table'!$C:$C,'Each Gender Events'!AT$1,'Official Medal Table'!$E:$E,'Each Gender Events'!AT$2)*'Medal values'!$B$3
+ COUNTIFS('Official Medal Table'!$F:$F,'Each Gender Events'!$A83,'Official Medal Table'!$C:$C,'Each Gender Events'!AT$1,'Official Medal Table'!$E:$E,"Mixed")*'Medal values'!$B$1/2
+ COUNTIFS('Official Medal Table'!$G:$G,'Each Gender Events'!$A83,'Official Medal Table'!$C:$C,'Each Gender Events'!AT$1,'Official Medal Table'!$E:$E,"Mixed")*'Medal values'!$B$2/2
+ COUNTIFS('Official Medal Table'!$H:$H,'Each Gender Events'!$A83,'Official Medal Table'!$C:$C,'Each Gender Events'!AT$1,'Official Medal Table'!$E:$E,"Mixed")*'Medal values'!$B$3/2
+ COUNTIFS('Official Medal Table'!$I:$I,'Each Gender Events'!$A83,'Official Medal Table'!$C:$C,'Each Gender Events'!AT$1,'Official Medal Table'!$E:$E,"Mixed")*'Medal values'!$B$3/2</f>
        <v>0</v>
      </c>
      <c r="AU83">
        <f>COUNTIFS('Official Medal Table'!$F:$F,'Each Gender Events'!$A83,'Official Medal Table'!$C:$C,'Each Gender Events'!AU$1,'Official Medal Table'!$E:$E,'Each Gender Events'!AU$2)*'Medal values'!$B$1
+ COUNTIFS('Official Medal Table'!$G:$G,'Each Gender Events'!$A83,'Official Medal Table'!$C:$C,'Each Gender Events'!AU$1,'Official Medal Table'!$E:$E,'Each Gender Events'!AU$2)*'Medal values'!$B$2
+ COUNTIFS('Official Medal Table'!$H:$H,'Each Gender Events'!$A83,'Official Medal Table'!$C:$C,'Each Gender Events'!AU$1,'Official Medal Table'!$E:$E,'Each Gender Events'!AU$2)*'Medal values'!$B$3
+ COUNTIFS('Official Medal Table'!$I:$I,'Each Gender Events'!$A83,'Official Medal Table'!$C:$C,'Each Gender Events'!AU$1,'Official Medal Table'!$E:$E,'Each Gender Events'!AU$2)*'Medal values'!$B$3
+ COUNTIFS('Official Medal Table'!$F:$F,'Each Gender Events'!$A83,'Official Medal Table'!$C:$C,'Each Gender Events'!AU$1,'Official Medal Table'!$E:$E,"Mixed")*'Medal values'!$B$1/2
+ COUNTIFS('Official Medal Table'!$G:$G,'Each Gender Events'!$A83,'Official Medal Table'!$C:$C,'Each Gender Events'!AU$1,'Official Medal Table'!$E:$E,"Mixed")*'Medal values'!$B$2/2
+ COUNTIFS('Official Medal Table'!$H:$H,'Each Gender Events'!$A83,'Official Medal Table'!$C:$C,'Each Gender Events'!AU$1,'Official Medal Table'!$E:$E,"Mixed")*'Medal values'!$B$3/2
+ COUNTIFS('Official Medal Table'!$I:$I,'Each Gender Events'!$A83,'Official Medal Table'!$C:$C,'Each Gender Events'!AU$1,'Official Medal Table'!$E:$E,"Mixed")*'Medal values'!$B$3/2</f>
        <v>0</v>
      </c>
      <c r="AV83">
        <f>COUNTIFS('Official Medal Table'!$F:$F,'Each Gender Events'!$A83,'Official Medal Table'!$C:$C,'Each Gender Events'!AV$1,'Official Medal Table'!$E:$E,'Each Gender Events'!AV$2)*'Medal values'!$B$1
+ COUNTIFS('Official Medal Table'!$G:$G,'Each Gender Events'!$A83,'Official Medal Table'!$C:$C,'Each Gender Events'!AV$1,'Official Medal Table'!$E:$E,'Each Gender Events'!AV$2)*'Medal values'!$B$2
+ COUNTIFS('Official Medal Table'!$H:$H,'Each Gender Events'!$A83,'Official Medal Table'!$C:$C,'Each Gender Events'!AV$1,'Official Medal Table'!$E:$E,'Each Gender Events'!AV$2)*'Medal values'!$B$3
+ COUNTIFS('Official Medal Table'!$I:$I,'Each Gender Events'!$A83,'Official Medal Table'!$C:$C,'Each Gender Events'!AV$1,'Official Medal Table'!$E:$E,'Each Gender Events'!AV$2)*'Medal values'!$B$3
+ COUNTIFS('Official Medal Table'!$F:$F,'Each Gender Events'!$A83,'Official Medal Table'!$C:$C,'Each Gender Events'!AV$1,'Official Medal Table'!$E:$E,"Mixed")*'Medal values'!$B$1/2
+ COUNTIFS('Official Medal Table'!$G:$G,'Each Gender Events'!$A83,'Official Medal Table'!$C:$C,'Each Gender Events'!AV$1,'Official Medal Table'!$E:$E,"Mixed")*'Medal values'!$B$2/2
+ COUNTIFS('Official Medal Table'!$H:$H,'Each Gender Events'!$A83,'Official Medal Table'!$C:$C,'Each Gender Events'!AV$1,'Official Medal Table'!$E:$E,"Mixed")*'Medal values'!$B$3/2
+ COUNTIFS('Official Medal Table'!$I:$I,'Each Gender Events'!$A83,'Official Medal Table'!$C:$C,'Each Gender Events'!AV$1,'Official Medal Table'!$E:$E,"Mixed")*'Medal values'!$B$3/2</f>
        <v>0</v>
      </c>
      <c r="AW83">
        <f>COUNTIFS('Official Medal Table'!$F:$F,'Each Gender Events'!$A83,'Official Medal Table'!$C:$C,'Each Gender Events'!AW$1,'Official Medal Table'!$E:$E,'Each Gender Events'!AW$2)*'Medal values'!$B$1
+ COUNTIFS('Official Medal Table'!$G:$G,'Each Gender Events'!$A83,'Official Medal Table'!$C:$C,'Each Gender Events'!AW$1,'Official Medal Table'!$E:$E,'Each Gender Events'!AW$2)*'Medal values'!$B$2
+ COUNTIFS('Official Medal Table'!$H:$H,'Each Gender Events'!$A83,'Official Medal Table'!$C:$C,'Each Gender Events'!AW$1,'Official Medal Table'!$E:$E,'Each Gender Events'!AW$2)*'Medal values'!$B$3
+ COUNTIFS('Official Medal Table'!$I:$I,'Each Gender Events'!$A83,'Official Medal Table'!$C:$C,'Each Gender Events'!AW$1,'Official Medal Table'!$E:$E,'Each Gender Events'!AW$2)*'Medal values'!$B$3
+ COUNTIFS('Official Medal Table'!$F:$F,'Each Gender Events'!$A83,'Official Medal Table'!$C:$C,'Each Gender Events'!AW$1,'Official Medal Table'!$E:$E,"Mixed")*'Medal values'!$B$1/2
+ COUNTIFS('Official Medal Table'!$G:$G,'Each Gender Events'!$A83,'Official Medal Table'!$C:$C,'Each Gender Events'!AW$1,'Official Medal Table'!$E:$E,"Mixed")*'Medal values'!$B$2/2
+ COUNTIFS('Official Medal Table'!$H:$H,'Each Gender Events'!$A83,'Official Medal Table'!$C:$C,'Each Gender Events'!AW$1,'Official Medal Table'!$E:$E,"Mixed")*'Medal values'!$B$3/2
+ COUNTIFS('Official Medal Table'!$I:$I,'Each Gender Events'!$A83,'Official Medal Table'!$C:$C,'Each Gender Events'!AW$1,'Official Medal Table'!$E:$E,"Mixed")*'Medal values'!$B$3/2</f>
        <v>0</v>
      </c>
      <c r="AX83">
        <f>COUNTIFS('Official Medal Table'!$F:$F,'Each Gender Events'!$A83,'Official Medal Table'!$C:$C,'Each Gender Events'!AX$1,'Official Medal Table'!$E:$E,'Each Gender Events'!AX$2)*'Medal values'!$B$1
+ COUNTIFS('Official Medal Table'!$G:$G,'Each Gender Events'!$A83,'Official Medal Table'!$C:$C,'Each Gender Events'!AX$1,'Official Medal Table'!$E:$E,'Each Gender Events'!AX$2)*'Medal values'!$B$2
+ COUNTIFS('Official Medal Table'!$H:$H,'Each Gender Events'!$A83,'Official Medal Table'!$C:$C,'Each Gender Events'!AX$1,'Official Medal Table'!$E:$E,'Each Gender Events'!AX$2)*'Medal values'!$B$3
+ COUNTIFS('Official Medal Table'!$I:$I,'Each Gender Events'!$A83,'Official Medal Table'!$C:$C,'Each Gender Events'!AX$1,'Official Medal Table'!$E:$E,'Each Gender Events'!AX$2)*'Medal values'!$B$3
+ COUNTIFS('Official Medal Table'!$F:$F,'Each Gender Events'!$A83,'Official Medal Table'!$C:$C,'Each Gender Events'!AX$1,'Official Medal Table'!$E:$E,"Mixed")*'Medal values'!$B$1/2
+ COUNTIFS('Official Medal Table'!$G:$G,'Each Gender Events'!$A83,'Official Medal Table'!$C:$C,'Each Gender Events'!AX$1,'Official Medal Table'!$E:$E,"Mixed")*'Medal values'!$B$2/2
+ COUNTIFS('Official Medal Table'!$H:$H,'Each Gender Events'!$A83,'Official Medal Table'!$C:$C,'Each Gender Events'!AX$1,'Official Medal Table'!$E:$E,"Mixed")*'Medal values'!$B$3/2
+ COUNTIFS('Official Medal Table'!$I:$I,'Each Gender Events'!$A83,'Official Medal Table'!$C:$C,'Each Gender Events'!AX$1,'Official Medal Table'!$E:$E,"Mixed")*'Medal values'!$B$3/2</f>
        <v>0</v>
      </c>
      <c r="AY83">
        <f>COUNTIFS('Official Medal Table'!$F:$F,'Each Gender Events'!$A83,'Official Medal Table'!$C:$C,'Each Gender Events'!AY$1,'Official Medal Table'!$E:$E,'Each Gender Events'!AY$2)*'Medal values'!$B$1
+ COUNTIFS('Official Medal Table'!$G:$G,'Each Gender Events'!$A83,'Official Medal Table'!$C:$C,'Each Gender Events'!AY$1,'Official Medal Table'!$E:$E,'Each Gender Events'!AY$2)*'Medal values'!$B$2
+ COUNTIFS('Official Medal Table'!$H:$H,'Each Gender Events'!$A83,'Official Medal Table'!$C:$C,'Each Gender Events'!AY$1,'Official Medal Table'!$E:$E,'Each Gender Events'!AY$2)*'Medal values'!$B$3
+ COUNTIFS('Official Medal Table'!$I:$I,'Each Gender Events'!$A83,'Official Medal Table'!$C:$C,'Each Gender Events'!AY$1,'Official Medal Table'!$E:$E,'Each Gender Events'!AY$2)*'Medal values'!$B$3
+ COUNTIFS('Official Medal Table'!$F:$F,'Each Gender Events'!$A83,'Official Medal Table'!$C:$C,'Each Gender Events'!AY$1,'Official Medal Table'!$E:$E,"Mixed")*'Medal values'!$B$1/2
+ COUNTIFS('Official Medal Table'!$G:$G,'Each Gender Events'!$A83,'Official Medal Table'!$C:$C,'Each Gender Events'!AY$1,'Official Medal Table'!$E:$E,"Mixed")*'Medal values'!$B$2/2
+ COUNTIFS('Official Medal Table'!$H:$H,'Each Gender Events'!$A83,'Official Medal Table'!$C:$C,'Each Gender Events'!AY$1,'Official Medal Table'!$E:$E,"Mixed")*'Medal values'!$B$3/2
+ COUNTIFS('Official Medal Table'!$I:$I,'Each Gender Events'!$A83,'Official Medal Table'!$C:$C,'Each Gender Events'!AY$1,'Official Medal Table'!$E:$E,"Mixed")*'Medal values'!$B$3/2</f>
        <v>0</v>
      </c>
      <c r="AZ83">
        <f>COUNTIFS('Official Medal Table'!$F:$F,'Each Gender Events'!$A83,'Official Medal Table'!$C:$C,'Each Gender Events'!AZ$1,'Official Medal Table'!$E:$E,'Each Gender Events'!AZ$2)*'Medal values'!$B$1
+ COUNTIFS('Official Medal Table'!$G:$G,'Each Gender Events'!$A83,'Official Medal Table'!$C:$C,'Each Gender Events'!AZ$1,'Official Medal Table'!$E:$E,'Each Gender Events'!AZ$2)*'Medal values'!$B$2
+ COUNTIFS('Official Medal Table'!$H:$H,'Each Gender Events'!$A83,'Official Medal Table'!$C:$C,'Each Gender Events'!AZ$1,'Official Medal Table'!$E:$E,'Each Gender Events'!AZ$2)*'Medal values'!$B$3
+ COUNTIFS('Official Medal Table'!$I:$I,'Each Gender Events'!$A83,'Official Medal Table'!$C:$C,'Each Gender Events'!AZ$1,'Official Medal Table'!$E:$E,'Each Gender Events'!AZ$2)*'Medal values'!$B$3
+ COUNTIFS('Official Medal Table'!$F:$F,'Each Gender Events'!$A83,'Official Medal Table'!$C:$C,'Each Gender Events'!AZ$1,'Official Medal Table'!$E:$E,"Mixed")*'Medal values'!$B$1/2
+ COUNTIFS('Official Medal Table'!$G:$G,'Each Gender Events'!$A83,'Official Medal Table'!$C:$C,'Each Gender Events'!AZ$1,'Official Medal Table'!$E:$E,"Mixed")*'Medal values'!$B$2/2
+ COUNTIFS('Official Medal Table'!$H:$H,'Each Gender Events'!$A83,'Official Medal Table'!$C:$C,'Each Gender Events'!AZ$1,'Official Medal Table'!$E:$E,"Mixed")*'Medal values'!$B$3/2
+ COUNTIFS('Official Medal Table'!$I:$I,'Each Gender Events'!$A83,'Official Medal Table'!$C:$C,'Each Gender Events'!AZ$1,'Official Medal Table'!$E:$E,"Mixed")*'Medal values'!$B$3/2</f>
        <v>0</v>
      </c>
      <c r="BA83">
        <f>COUNTIFS('Official Medal Table'!$F:$F,'Each Gender Events'!$A83,'Official Medal Table'!$C:$C,'Each Gender Events'!BA$1,'Official Medal Table'!$E:$E,'Each Gender Events'!BA$2)*'Medal values'!$B$1
+ COUNTIFS('Official Medal Table'!$G:$G,'Each Gender Events'!$A83,'Official Medal Table'!$C:$C,'Each Gender Events'!BA$1,'Official Medal Table'!$E:$E,'Each Gender Events'!BA$2)*'Medal values'!$B$2
+ COUNTIFS('Official Medal Table'!$H:$H,'Each Gender Events'!$A83,'Official Medal Table'!$C:$C,'Each Gender Events'!BA$1,'Official Medal Table'!$E:$E,'Each Gender Events'!BA$2)*'Medal values'!$B$3
+ COUNTIFS('Official Medal Table'!$I:$I,'Each Gender Events'!$A83,'Official Medal Table'!$C:$C,'Each Gender Events'!BA$1,'Official Medal Table'!$E:$E,'Each Gender Events'!BA$2)*'Medal values'!$B$3
+ COUNTIFS('Official Medal Table'!$F:$F,'Each Gender Events'!$A83,'Official Medal Table'!$C:$C,'Each Gender Events'!BA$1,'Official Medal Table'!$E:$E,"Mixed")*'Medal values'!$B$1/2
+ COUNTIFS('Official Medal Table'!$G:$G,'Each Gender Events'!$A83,'Official Medal Table'!$C:$C,'Each Gender Events'!BA$1,'Official Medal Table'!$E:$E,"Mixed")*'Medal values'!$B$2/2
+ COUNTIFS('Official Medal Table'!$H:$H,'Each Gender Events'!$A83,'Official Medal Table'!$C:$C,'Each Gender Events'!BA$1,'Official Medal Table'!$E:$E,"Mixed")*'Medal values'!$B$3/2
+ COUNTIFS('Official Medal Table'!$I:$I,'Each Gender Events'!$A83,'Official Medal Table'!$C:$C,'Each Gender Events'!BA$1,'Official Medal Table'!$E:$E,"Mixed")*'Medal values'!$B$3/2</f>
        <v>0</v>
      </c>
      <c r="BB83">
        <f>COUNTIFS('Official Medal Table'!$F:$F,'Each Gender Events'!$A83,'Official Medal Table'!$C:$C,'Each Gender Events'!BB$1,'Official Medal Table'!$E:$E,'Each Gender Events'!BB$2)*'Medal values'!$B$1
+ COUNTIFS('Official Medal Table'!$G:$G,'Each Gender Events'!$A83,'Official Medal Table'!$C:$C,'Each Gender Events'!BB$1,'Official Medal Table'!$E:$E,'Each Gender Events'!BB$2)*'Medal values'!$B$2
+ COUNTIFS('Official Medal Table'!$H:$H,'Each Gender Events'!$A83,'Official Medal Table'!$C:$C,'Each Gender Events'!BB$1,'Official Medal Table'!$E:$E,'Each Gender Events'!BB$2)*'Medal values'!$B$3
+ COUNTIFS('Official Medal Table'!$I:$I,'Each Gender Events'!$A83,'Official Medal Table'!$C:$C,'Each Gender Events'!BB$1,'Official Medal Table'!$E:$E,'Each Gender Events'!BB$2)*'Medal values'!$B$3
+ COUNTIFS('Official Medal Table'!$F:$F,'Each Gender Events'!$A83,'Official Medal Table'!$C:$C,'Each Gender Events'!BB$1,'Official Medal Table'!$E:$E,"Mixed")*'Medal values'!$B$1/2
+ COUNTIFS('Official Medal Table'!$G:$G,'Each Gender Events'!$A83,'Official Medal Table'!$C:$C,'Each Gender Events'!BB$1,'Official Medal Table'!$E:$E,"Mixed")*'Medal values'!$B$2/2
+ COUNTIFS('Official Medal Table'!$H:$H,'Each Gender Events'!$A83,'Official Medal Table'!$C:$C,'Each Gender Events'!BB$1,'Official Medal Table'!$E:$E,"Mixed")*'Medal values'!$B$3/2
+ COUNTIFS('Official Medal Table'!$I:$I,'Each Gender Events'!$A83,'Official Medal Table'!$C:$C,'Each Gender Events'!BB$1,'Official Medal Table'!$E:$E,"Mixed")*'Medal values'!$B$3/2</f>
        <v>0</v>
      </c>
      <c r="BC83">
        <f>COUNTIFS('Official Medal Table'!$F:$F,'Each Gender Events'!$A83,'Official Medal Table'!$C:$C,'Each Gender Events'!BC$1,'Official Medal Table'!$E:$E,'Each Gender Events'!BC$2)*'Medal values'!$B$1
+ COUNTIFS('Official Medal Table'!$G:$G,'Each Gender Events'!$A83,'Official Medal Table'!$C:$C,'Each Gender Events'!BC$1,'Official Medal Table'!$E:$E,'Each Gender Events'!BC$2)*'Medal values'!$B$2
+ COUNTIFS('Official Medal Table'!$H:$H,'Each Gender Events'!$A83,'Official Medal Table'!$C:$C,'Each Gender Events'!BC$1,'Official Medal Table'!$E:$E,'Each Gender Events'!BC$2)*'Medal values'!$B$3
+ COUNTIFS('Official Medal Table'!$I:$I,'Each Gender Events'!$A83,'Official Medal Table'!$C:$C,'Each Gender Events'!BC$1,'Official Medal Table'!$E:$E,'Each Gender Events'!BC$2)*'Medal values'!$B$3
+ COUNTIFS('Official Medal Table'!$F:$F,'Each Gender Events'!$A83,'Official Medal Table'!$C:$C,'Each Gender Events'!BC$1,'Official Medal Table'!$E:$E,"Mixed")*'Medal values'!$B$1/2
+ COUNTIFS('Official Medal Table'!$G:$G,'Each Gender Events'!$A83,'Official Medal Table'!$C:$C,'Each Gender Events'!BC$1,'Official Medal Table'!$E:$E,"Mixed")*'Medal values'!$B$2/2
+ COUNTIFS('Official Medal Table'!$H:$H,'Each Gender Events'!$A83,'Official Medal Table'!$C:$C,'Each Gender Events'!BC$1,'Official Medal Table'!$E:$E,"Mixed")*'Medal values'!$B$3/2
+ COUNTIFS('Official Medal Table'!$I:$I,'Each Gender Events'!$A83,'Official Medal Table'!$C:$C,'Each Gender Events'!BC$1,'Official Medal Table'!$E:$E,"Mixed")*'Medal values'!$B$3/2</f>
        <v>0</v>
      </c>
      <c r="BD83">
        <f>COUNTIFS('Official Medal Table'!$F:$F,'Each Gender Events'!$A83,'Official Medal Table'!$C:$C,'Each Gender Events'!BD$1,'Official Medal Table'!$E:$E,'Each Gender Events'!BD$2)*'Medal values'!$B$1
+ COUNTIFS('Official Medal Table'!$G:$G,'Each Gender Events'!$A83,'Official Medal Table'!$C:$C,'Each Gender Events'!BD$1,'Official Medal Table'!$E:$E,'Each Gender Events'!BD$2)*'Medal values'!$B$2
+ COUNTIFS('Official Medal Table'!$H:$H,'Each Gender Events'!$A83,'Official Medal Table'!$C:$C,'Each Gender Events'!BD$1,'Official Medal Table'!$E:$E,'Each Gender Events'!BD$2)*'Medal values'!$B$3
+ COUNTIFS('Official Medal Table'!$I:$I,'Each Gender Events'!$A83,'Official Medal Table'!$C:$C,'Each Gender Events'!BD$1,'Official Medal Table'!$E:$E,'Each Gender Events'!BD$2)*'Medal values'!$B$3
+ COUNTIFS('Official Medal Table'!$F:$F,'Each Gender Events'!$A83,'Official Medal Table'!$C:$C,'Each Gender Events'!BD$1,'Official Medal Table'!$E:$E,"Mixed")*'Medal values'!$B$1/2
+ COUNTIFS('Official Medal Table'!$G:$G,'Each Gender Events'!$A83,'Official Medal Table'!$C:$C,'Each Gender Events'!BD$1,'Official Medal Table'!$E:$E,"Mixed")*'Medal values'!$B$2/2
+ COUNTIFS('Official Medal Table'!$H:$H,'Each Gender Events'!$A83,'Official Medal Table'!$C:$C,'Each Gender Events'!BD$1,'Official Medal Table'!$E:$E,"Mixed")*'Medal values'!$B$3/2
+ COUNTIFS('Official Medal Table'!$I:$I,'Each Gender Events'!$A83,'Official Medal Table'!$C:$C,'Each Gender Events'!BD$1,'Official Medal Table'!$E:$E,"Mixed")*'Medal values'!$B$3/2</f>
        <v>0</v>
      </c>
      <c r="BE83">
        <f>COUNTIFS('Official Medal Table'!$F:$F,'Each Gender Events'!$A83,'Official Medal Table'!$C:$C,'Each Gender Events'!BE$1,'Official Medal Table'!$E:$E,'Each Gender Events'!BE$2)*'Medal values'!$B$1
+ COUNTIFS('Official Medal Table'!$G:$G,'Each Gender Events'!$A83,'Official Medal Table'!$C:$C,'Each Gender Events'!BE$1,'Official Medal Table'!$E:$E,'Each Gender Events'!BE$2)*'Medal values'!$B$2
+ COUNTIFS('Official Medal Table'!$H:$H,'Each Gender Events'!$A83,'Official Medal Table'!$C:$C,'Each Gender Events'!BE$1,'Official Medal Table'!$E:$E,'Each Gender Events'!BE$2)*'Medal values'!$B$3
+ COUNTIFS('Official Medal Table'!$I:$I,'Each Gender Events'!$A83,'Official Medal Table'!$C:$C,'Each Gender Events'!BE$1,'Official Medal Table'!$E:$E,'Each Gender Events'!BE$2)*'Medal values'!$B$3
+ COUNTIFS('Official Medal Table'!$F:$F,'Each Gender Events'!$A83,'Official Medal Table'!$C:$C,'Each Gender Events'!BE$1,'Official Medal Table'!$E:$E,"Mixed")*'Medal values'!$B$1/2
+ COUNTIFS('Official Medal Table'!$G:$G,'Each Gender Events'!$A83,'Official Medal Table'!$C:$C,'Each Gender Events'!BE$1,'Official Medal Table'!$E:$E,"Mixed")*'Medal values'!$B$2/2
+ COUNTIFS('Official Medal Table'!$H:$H,'Each Gender Events'!$A83,'Official Medal Table'!$C:$C,'Each Gender Events'!BE$1,'Official Medal Table'!$E:$E,"Mixed")*'Medal values'!$B$3/2
+ COUNTIFS('Official Medal Table'!$I:$I,'Each Gender Events'!$A83,'Official Medal Table'!$C:$C,'Each Gender Events'!BE$1,'Official Medal Table'!$E:$E,"Mixed")*'Medal values'!$B$3/2</f>
        <v>0</v>
      </c>
      <c r="BF83">
        <f>COUNTIFS('Official Medal Table'!$F:$F,'Each Gender Events'!$A83,'Official Medal Table'!$C:$C,'Each Gender Events'!BF$1,'Official Medal Table'!$E:$E,'Each Gender Events'!BF$2)*'Medal values'!$B$1
+ COUNTIFS('Official Medal Table'!$G:$G,'Each Gender Events'!$A83,'Official Medal Table'!$C:$C,'Each Gender Events'!BF$1,'Official Medal Table'!$E:$E,'Each Gender Events'!BF$2)*'Medal values'!$B$2
+ COUNTIFS('Official Medal Table'!$H:$H,'Each Gender Events'!$A83,'Official Medal Table'!$C:$C,'Each Gender Events'!BF$1,'Official Medal Table'!$E:$E,'Each Gender Events'!BF$2)*'Medal values'!$B$3
+ COUNTIFS('Official Medal Table'!$I:$I,'Each Gender Events'!$A83,'Official Medal Table'!$C:$C,'Each Gender Events'!BF$1,'Official Medal Table'!$E:$E,'Each Gender Events'!BF$2)*'Medal values'!$B$3
+ COUNTIFS('Official Medal Table'!$F:$F,'Each Gender Events'!$A83,'Official Medal Table'!$C:$C,'Each Gender Events'!BF$1,'Official Medal Table'!$E:$E,"Mixed")*'Medal values'!$B$1/2
+ COUNTIFS('Official Medal Table'!$G:$G,'Each Gender Events'!$A83,'Official Medal Table'!$C:$C,'Each Gender Events'!BF$1,'Official Medal Table'!$E:$E,"Mixed")*'Medal values'!$B$2/2
+ COUNTIFS('Official Medal Table'!$H:$H,'Each Gender Events'!$A83,'Official Medal Table'!$C:$C,'Each Gender Events'!BF$1,'Official Medal Table'!$E:$E,"Mixed")*'Medal values'!$B$3/2
+ COUNTIFS('Official Medal Table'!$I:$I,'Each Gender Events'!$A83,'Official Medal Table'!$C:$C,'Each Gender Events'!BF$1,'Official Medal Table'!$E:$E,"Mixed")*'Medal values'!$B$3/2</f>
        <v>0</v>
      </c>
      <c r="BG83">
        <f>COUNTIFS('Official Medal Table'!$F:$F,'Each Gender Events'!$A83,'Official Medal Table'!$C:$C,'Each Gender Events'!BG$1,'Official Medal Table'!$E:$E,'Each Gender Events'!BG$2)*'Medal values'!$B$1
+ COUNTIFS('Official Medal Table'!$G:$G,'Each Gender Events'!$A83,'Official Medal Table'!$C:$C,'Each Gender Events'!BG$1,'Official Medal Table'!$E:$E,'Each Gender Events'!BG$2)*'Medal values'!$B$2
+ COUNTIFS('Official Medal Table'!$H:$H,'Each Gender Events'!$A83,'Official Medal Table'!$C:$C,'Each Gender Events'!BG$1,'Official Medal Table'!$E:$E,'Each Gender Events'!BG$2)*'Medal values'!$B$3
+ COUNTIFS('Official Medal Table'!$I:$I,'Each Gender Events'!$A83,'Official Medal Table'!$C:$C,'Each Gender Events'!BG$1,'Official Medal Table'!$E:$E,'Each Gender Events'!BG$2)*'Medal values'!$B$3
+ COUNTIFS('Official Medal Table'!$F:$F,'Each Gender Events'!$A83,'Official Medal Table'!$C:$C,'Each Gender Events'!BG$1,'Official Medal Table'!$E:$E,"Mixed")*'Medal values'!$B$1/2
+ COUNTIFS('Official Medal Table'!$G:$G,'Each Gender Events'!$A83,'Official Medal Table'!$C:$C,'Each Gender Events'!BG$1,'Official Medal Table'!$E:$E,"Mixed")*'Medal values'!$B$2/2
+ COUNTIFS('Official Medal Table'!$H:$H,'Each Gender Events'!$A83,'Official Medal Table'!$C:$C,'Each Gender Events'!BG$1,'Official Medal Table'!$E:$E,"Mixed")*'Medal values'!$B$3/2
+ COUNTIFS('Official Medal Table'!$I:$I,'Each Gender Events'!$A83,'Official Medal Table'!$C:$C,'Each Gender Events'!BG$1,'Official Medal Table'!$E:$E,"Mixed")*'Medal values'!$B$3/2</f>
        <v>0</v>
      </c>
      <c r="BH83">
        <f>COUNTIFS('Official Medal Table'!$F:$F,'Each Gender Events'!$A83,'Official Medal Table'!$C:$C,'Each Gender Events'!BH$1,'Official Medal Table'!$E:$E,'Each Gender Events'!BH$2)*'Medal values'!$B$1
+ COUNTIFS('Official Medal Table'!$G:$G,'Each Gender Events'!$A83,'Official Medal Table'!$C:$C,'Each Gender Events'!BH$1,'Official Medal Table'!$E:$E,'Each Gender Events'!BH$2)*'Medal values'!$B$2
+ COUNTIFS('Official Medal Table'!$H:$H,'Each Gender Events'!$A83,'Official Medal Table'!$C:$C,'Each Gender Events'!BH$1,'Official Medal Table'!$E:$E,'Each Gender Events'!BH$2)*'Medal values'!$B$3
+ COUNTIFS('Official Medal Table'!$I:$I,'Each Gender Events'!$A83,'Official Medal Table'!$C:$C,'Each Gender Events'!BH$1,'Official Medal Table'!$E:$E,'Each Gender Events'!BH$2)*'Medal values'!$B$3
+ COUNTIFS('Official Medal Table'!$F:$F,'Each Gender Events'!$A83,'Official Medal Table'!$C:$C,'Each Gender Events'!BH$1,'Official Medal Table'!$E:$E,"Mixed")*'Medal values'!$B$1/2
+ COUNTIFS('Official Medal Table'!$G:$G,'Each Gender Events'!$A83,'Official Medal Table'!$C:$C,'Each Gender Events'!BH$1,'Official Medal Table'!$E:$E,"Mixed")*'Medal values'!$B$2/2
+ COUNTIFS('Official Medal Table'!$H:$H,'Each Gender Events'!$A83,'Official Medal Table'!$C:$C,'Each Gender Events'!BH$1,'Official Medal Table'!$E:$E,"Mixed")*'Medal values'!$B$3/2
+ COUNTIFS('Official Medal Table'!$I:$I,'Each Gender Events'!$A83,'Official Medal Table'!$C:$C,'Each Gender Events'!BH$1,'Official Medal Table'!$E:$E,"Mixed")*'Medal values'!$B$3/2</f>
        <v>0</v>
      </c>
      <c r="BI83">
        <f>COUNTIFS('Official Medal Table'!$F:$F,'Each Gender Events'!$A83,'Official Medal Table'!$C:$C,'Each Gender Events'!BI$1,'Official Medal Table'!$E:$E,'Each Gender Events'!BI$2)*'Medal values'!$B$1
+ COUNTIFS('Official Medal Table'!$G:$G,'Each Gender Events'!$A83,'Official Medal Table'!$C:$C,'Each Gender Events'!BI$1,'Official Medal Table'!$E:$E,'Each Gender Events'!BI$2)*'Medal values'!$B$2
+ COUNTIFS('Official Medal Table'!$H:$H,'Each Gender Events'!$A83,'Official Medal Table'!$C:$C,'Each Gender Events'!BI$1,'Official Medal Table'!$E:$E,'Each Gender Events'!BI$2)*'Medal values'!$B$3
+ COUNTIFS('Official Medal Table'!$I:$I,'Each Gender Events'!$A83,'Official Medal Table'!$C:$C,'Each Gender Events'!BI$1,'Official Medal Table'!$E:$E,'Each Gender Events'!BI$2)*'Medal values'!$B$3
+ COUNTIFS('Official Medal Table'!$F:$F,'Each Gender Events'!$A83,'Official Medal Table'!$C:$C,'Each Gender Events'!BI$1,'Official Medal Table'!$E:$E,"Mixed")*'Medal values'!$B$1/2
+ COUNTIFS('Official Medal Table'!$G:$G,'Each Gender Events'!$A83,'Official Medal Table'!$C:$C,'Each Gender Events'!BI$1,'Official Medal Table'!$E:$E,"Mixed")*'Medal values'!$B$2/2
+ COUNTIFS('Official Medal Table'!$H:$H,'Each Gender Events'!$A83,'Official Medal Table'!$C:$C,'Each Gender Events'!BI$1,'Official Medal Table'!$E:$E,"Mixed")*'Medal values'!$B$3/2
+ COUNTIFS('Official Medal Table'!$I:$I,'Each Gender Events'!$A83,'Official Medal Table'!$C:$C,'Each Gender Events'!BI$1,'Official Medal Table'!$E:$E,"Mixed")*'Medal values'!$B$3/2</f>
        <v>0</v>
      </c>
      <c r="BJ83">
        <f>COUNTIFS('Official Medal Table'!$F:$F,'Each Gender Events'!$A83,'Official Medal Table'!$C:$C,'Each Gender Events'!BJ$1,'Official Medal Table'!$E:$E,'Each Gender Events'!BJ$2)*'Medal values'!$B$1
+ COUNTIFS('Official Medal Table'!$G:$G,'Each Gender Events'!$A83,'Official Medal Table'!$C:$C,'Each Gender Events'!BJ$1,'Official Medal Table'!$E:$E,'Each Gender Events'!BJ$2)*'Medal values'!$B$2
+ COUNTIFS('Official Medal Table'!$H:$H,'Each Gender Events'!$A83,'Official Medal Table'!$C:$C,'Each Gender Events'!BJ$1,'Official Medal Table'!$E:$E,'Each Gender Events'!BJ$2)*'Medal values'!$B$3
+ COUNTIFS('Official Medal Table'!$I:$I,'Each Gender Events'!$A83,'Official Medal Table'!$C:$C,'Each Gender Events'!BJ$1,'Official Medal Table'!$E:$E,'Each Gender Events'!BJ$2)*'Medal values'!$B$3
+ COUNTIFS('Official Medal Table'!$F:$F,'Each Gender Events'!$A83,'Official Medal Table'!$C:$C,'Each Gender Events'!BJ$1,'Official Medal Table'!$E:$E,"Mixed")*'Medal values'!$B$1/2
+ COUNTIFS('Official Medal Table'!$G:$G,'Each Gender Events'!$A83,'Official Medal Table'!$C:$C,'Each Gender Events'!BJ$1,'Official Medal Table'!$E:$E,"Mixed")*'Medal values'!$B$2/2
+ COUNTIFS('Official Medal Table'!$H:$H,'Each Gender Events'!$A83,'Official Medal Table'!$C:$C,'Each Gender Events'!BJ$1,'Official Medal Table'!$E:$E,"Mixed")*'Medal values'!$B$3/2
+ COUNTIFS('Official Medal Table'!$I:$I,'Each Gender Events'!$A83,'Official Medal Table'!$C:$C,'Each Gender Events'!BJ$1,'Official Medal Table'!$E:$E,"Mixed")*'Medal values'!$B$3/2</f>
        <v>0</v>
      </c>
      <c r="BK83">
        <f>COUNTIFS('Official Medal Table'!$F:$F,'Each Gender Events'!$A83,'Official Medal Table'!$C:$C,'Each Gender Events'!BK$1,'Official Medal Table'!$E:$E,'Each Gender Events'!BK$2)*'Medal values'!$B$1
+ COUNTIFS('Official Medal Table'!$G:$G,'Each Gender Events'!$A83,'Official Medal Table'!$C:$C,'Each Gender Events'!BK$1,'Official Medal Table'!$E:$E,'Each Gender Events'!BK$2)*'Medal values'!$B$2
+ COUNTIFS('Official Medal Table'!$H:$H,'Each Gender Events'!$A83,'Official Medal Table'!$C:$C,'Each Gender Events'!BK$1,'Official Medal Table'!$E:$E,'Each Gender Events'!BK$2)*'Medal values'!$B$3
+ COUNTIFS('Official Medal Table'!$I:$I,'Each Gender Events'!$A83,'Official Medal Table'!$C:$C,'Each Gender Events'!BK$1,'Official Medal Table'!$E:$E,'Each Gender Events'!BK$2)*'Medal values'!$B$3
+ COUNTIFS('Official Medal Table'!$F:$F,'Each Gender Events'!$A83,'Official Medal Table'!$C:$C,'Each Gender Events'!BK$1,'Official Medal Table'!$E:$E,"Mixed")*'Medal values'!$B$1/2
+ COUNTIFS('Official Medal Table'!$G:$G,'Each Gender Events'!$A83,'Official Medal Table'!$C:$C,'Each Gender Events'!BK$1,'Official Medal Table'!$E:$E,"Mixed")*'Medal values'!$B$2/2
+ COUNTIFS('Official Medal Table'!$H:$H,'Each Gender Events'!$A83,'Official Medal Table'!$C:$C,'Each Gender Events'!BK$1,'Official Medal Table'!$E:$E,"Mixed")*'Medal values'!$B$3/2
+ COUNTIFS('Official Medal Table'!$I:$I,'Each Gender Events'!$A83,'Official Medal Table'!$C:$C,'Each Gender Events'!BK$1,'Official Medal Table'!$E:$E,"Mixed")*'Medal values'!$B$3/2</f>
        <v>1</v>
      </c>
      <c r="BL83">
        <f>COUNTIFS('Official Medal Table'!$F:$F,'Each Gender Events'!$A83,'Official Medal Table'!$C:$C,'Each Gender Events'!BL$1,'Official Medal Table'!$E:$E,'Each Gender Events'!BL$2)*'Medal values'!$B$1
+ COUNTIFS('Official Medal Table'!$G:$G,'Each Gender Events'!$A83,'Official Medal Table'!$C:$C,'Each Gender Events'!BL$1,'Official Medal Table'!$E:$E,'Each Gender Events'!BL$2)*'Medal values'!$B$2
+ COUNTIFS('Official Medal Table'!$H:$H,'Each Gender Events'!$A83,'Official Medal Table'!$C:$C,'Each Gender Events'!BL$1,'Official Medal Table'!$E:$E,'Each Gender Events'!BL$2)*'Medal values'!$B$3
+ COUNTIFS('Official Medal Table'!$I:$I,'Each Gender Events'!$A83,'Official Medal Table'!$C:$C,'Each Gender Events'!BL$1,'Official Medal Table'!$E:$E,'Each Gender Events'!BL$2)*'Medal values'!$B$3
+ COUNTIFS('Official Medal Table'!$F:$F,'Each Gender Events'!$A83,'Official Medal Table'!$C:$C,'Each Gender Events'!BL$1,'Official Medal Table'!$E:$E,"Mixed")*'Medal values'!$B$1/2
+ COUNTIFS('Official Medal Table'!$G:$G,'Each Gender Events'!$A83,'Official Medal Table'!$C:$C,'Each Gender Events'!BL$1,'Official Medal Table'!$E:$E,"Mixed")*'Medal values'!$B$2/2
+ COUNTIFS('Official Medal Table'!$H:$H,'Each Gender Events'!$A83,'Official Medal Table'!$C:$C,'Each Gender Events'!BL$1,'Official Medal Table'!$E:$E,"Mixed")*'Medal values'!$B$3/2
+ COUNTIFS('Official Medal Table'!$I:$I,'Each Gender Events'!$A83,'Official Medal Table'!$C:$C,'Each Gender Events'!BL$1,'Official Medal Table'!$E:$E,"Mixed")*'Medal values'!$B$3/2</f>
        <v>0</v>
      </c>
      <c r="BM83">
        <f>COUNTIFS('Official Medal Table'!$F:$F,'Each Gender Events'!$A83,'Official Medal Table'!$C:$C,'Each Gender Events'!BM$1,'Official Medal Table'!$E:$E,'Each Gender Events'!BM$2)*'Medal values'!$B$1
+ COUNTIFS('Official Medal Table'!$G:$G,'Each Gender Events'!$A83,'Official Medal Table'!$C:$C,'Each Gender Events'!BM$1,'Official Medal Table'!$E:$E,'Each Gender Events'!BM$2)*'Medal values'!$B$2
+ COUNTIFS('Official Medal Table'!$H:$H,'Each Gender Events'!$A83,'Official Medal Table'!$C:$C,'Each Gender Events'!BM$1,'Official Medal Table'!$E:$E,'Each Gender Events'!BM$2)*'Medal values'!$B$3
+ COUNTIFS('Official Medal Table'!$I:$I,'Each Gender Events'!$A83,'Official Medal Table'!$C:$C,'Each Gender Events'!BM$1,'Official Medal Table'!$E:$E,'Each Gender Events'!BM$2)*'Medal values'!$B$3
+ COUNTIFS('Official Medal Table'!$F:$F,'Each Gender Events'!$A83,'Official Medal Table'!$C:$C,'Each Gender Events'!BM$1,'Official Medal Table'!$E:$E,"Mixed")*'Medal values'!$B$1/2
+ COUNTIFS('Official Medal Table'!$G:$G,'Each Gender Events'!$A83,'Official Medal Table'!$C:$C,'Each Gender Events'!BM$1,'Official Medal Table'!$E:$E,"Mixed")*'Medal values'!$B$2/2
+ COUNTIFS('Official Medal Table'!$H:$H,'Each Gender Events'!$A83,'Official Medal Table'!$C:$C,'Each Gender Events'!BM$1,'Official Medal Table'!$E:$E,"Mixed")*'Medal values'!$B$3/2
+ COUNTIFS('Official Medal Table'!$I:$I,'Each Gender Events'!$A83,'Official Medal Table'!$C:$C,'Each Gender Events'!BM$1,'Official Medal Table'!$E:$E,"Mixed")*'Medal values'!$B$3/2</f>
        <v>0</v>
      </c>
      <c r="BN83">
        <f>COUNTIFS('Official Medal Table'!$F:$F,'Each Gender Events'!$A83,'Official Medal Table'!$C:$C,'Each Gender Events'!BN$1,'Official Medal Table'!$E:$E,'Each Gender Events'!BN$2)*'Medal values'!$B$1
+ COUNTIFS('Official Medal Table'!$G:$G,'Each Gender Events'!$A83,'Official Medal Table'!$C:$C,'Each Gender Events'!BN$1,'Official Medal Table'!$E:$E,'Each Gender Events'!BN$2)*'Medal values'!$B$2
+ COUNTIFS('Official Medal Table'!$H:$H,'Each Gender Events'!$A83,'Official Medal Table'!$C:$C,'Each Gender Events'!BN$1,'Official Medal Table'!$E:$E,'Each Gender Events'!BN$2)*'Medal values'!$B$3
+ COUNTIFS('Official Medal Table'!$I:$I,'Each Gender Events'!$A83,'Official Medal Table'!$C:$C,'Each Gender Events'!BN$1,'Official Medal Table'!$E:$E,'Each Gender Events'!BN$2)*'Medal values'!$B$3
+ COUNTIFS('Official Medal Table'!$F:$F,'Each Gender Events'!$A83,'Official Medal Table'!$C:$C,'Each Gender Events'!BN$1,'Official Medal Table'!$E:$E,"Mixed")*'Medal values'!$B$1/2
+ COUNTIFS('Official Medal Table'!$G:$G,'Each Gender Events'!$A83,'Official Medal Table'!$C:$C,'Each Gender Events'!BN$1,'Official Medal Table'!$E:$E,"Mixed")*'Medal values'!$B$2/2
+ COUNTIFS('Official Medal Table'!$H:$H,'Each Gender Events'!$A83,'Official Medal Table'!$C:$C,'Each Gender Events'!BN$1,'Official Medal Table'!$E:$E,"Mixed")*'Medal values'!$B$3/2
+ COUNTIFS('Official Medal Table'!$I:$I,'Each Gender Events'!$A83,'Official Medal Table'!$C:$C,'Each Gender Events'!BN$1,'Official Medal Table'!$E:$E,"Mixed")*'Medal values'!$B$3/2</f>
        <v>0</v>
      </c>
      <c r="BO83">
        <f>COUNTIFS('Official Medal Table'!$F:$F,'Each Gender Events'!$A83,'Official Medal Table'!$C:$C,'Each Gender Events'!BO$1,'Official Medal Table'!$E:$E,'Each Gender Events'!BO$2)*'Medal values'!$B$1
+ COUNTIFS('Official Medal Table'!$G:$G,'Each Gender Events'!$A83,'Official Medal Table'!$C:$C,'Each Gender Events'!BO$1,'Official Medal Table'!$E:$E,'Each Gender Events'!BO$2)*'Medal values'!$B$2
+ COUNTIFS('Official Medal Table'!$H:$H,'Each Gender Events'!$A83,'Official Medal Table'!$C:$C,'Each Gender Events'!BO$1,'Official Medal Table'!$E:$E,'Each Gender Events'!BO$2)*'Medal values'!$B$3
+ COUNTIFS('Official Medal Table'!$I:$I,'Each Gender Events'!$A83,'Official Medal Table'!$C:$C,'Each Gender Events'!BO$1,'Official Medal Table'!$E:$E,'Each Gender Events'!BO$2)*'Medal values'!$B$3
+ COUNTIFS('Official Medal Table'!$F:$F,'Each Gender Events'!$A83,'Official Medal Table'!$C:$C,'Each Gender Events'!BO$1,'Official Medal Table'!$E:$E,"Mixed")*'Medal values'!$B$1/2
+ COUNTIFS('Official Medal Table'!$G:$G,'Each Gender Events'!$A83,'Official Medal Table'!$C:$C,'Each Gender Events'!BO$1,'Official Medal Table'!$E:$E,"Mixed")*'Medal values'!$B$2/2
+ COUNTIFS('Official Medal Table'!$H:$H,'Each Gender Events'!$A83,'Official Medal Table'!$C:$C,'Each Gender Events'!BO$1,'Official Medal Table'!$E:$E,"Mixed")*'Medal values'!$B$3/2
+ COUNTIFS('Official Medal Table'!$I:$I,'Each Gender Events'!$A83,'Official Medal Table'!$C:$C,'Each Gender Events'!BO$1,'Official Medal Table'!$E:$E,"Mixed")*'Medal values'!$B$3/2</f>
        <v>0</v>
      </c>
      <c r="BP83">
        <f>COUNTIFS('Official Medal Table'!$F:$F,'Each Gender Events'!$A83,'Official Medal Table'!$C:$C,'Each Gender Events'!BP$1,'Official Medal Table'!$E:$E,'Each Gender Events'!BP$2)*'Medal values'!$B$1
+ COUNTIFS('Official Medal Table'!$G:$G,'Each Gender Events'!$A83,'Official Medal Table'!$C:$C,'Each Gender Events'!BP$1,'Official Medal Table'!$E:$E,'Each Gender Events'!BP$2)*'Medal values'!$B$2
+ COUNTIFS('Official Medal Table'!$H:$H,'Each Gender Events'!$A83,'Official Medal Table'!$C:$C,'Each Gender Events'!BP$1,'Official Medal Table'!$E:$E,'Each Gender Events'!BP$2)*'Medal values'!$B$3
+ COUNTIFS('Official Medal Table'!$I:$I,'Each Gender Events'!$A83,'Official Medal Table'!$C:$C,'Each Gender Events'!BP$1,'Official Medal Table'!$E:$E,'Each Gender Events'!BP$2)*'Medal values'!$B$3
+ COUNTIFS('Official Medal Table'!$F:$F,'Each Gender Events'!$A83,'Official Medal Table'!$C:$C,'Each Gender Events'!BP$1,'Official Medal Table'!$E:$E,"Mixed")*'Medal values'!$B$1/2
+ COUNTIFS('Official Medal Table'!$G:$G,'Each Gender Events'!$A83,'Official Medal Table'!$C:$C,'Each Gender Events'!BP$1,'Official Medal Table'!$E:$E,"Mixed")*'Medal values'!$B$2/2
+ COUNTIFS('Official Medal Table'!$H:$H,'Each Gender Events'!$A83,'Official Medal Table'!$C:$C,'Each Gender Events'!BP$1,'Official Medal Table'!$E:$E,"Mixed")*'Medal values'!$B$3/2
+ COUNTIFS('Official Medal Table'!$I:$I,'Each Gender Events'!$A83,'Official Medal Table'!$C:$C,'Each Gender Events'!BP$1,'Official Medal Table'!$E:$E,"Mixed")*'Medal values'!$B$3/2</f>
        <v>0</v>
      </c>
      <c r="BQ83">
        <f>COUNTIFS('Official Medal Table'!$F:$F,'Each Gender Events'!$A83,'Official Medal Table'!$C:$C,'Each Gender Events'!BQ$1,'Official Medal Table'!$E:$E,'Each Gender Events'!BQ$2)*'Medal values'!$B$1
+ COUNTIFS('Official Medal Table'!$G:$G,'Each Gender Events'!$A83,'Official Medal Table'!$C:$C,'Each Gender Events'!BQ$1,'Official Medal Table'!$E:$E,'Each Gender Events'!BQ$2)*'Medal values'!$B$2
+ COUNTIFS('Official Medal Table'!$H:$H,'Each Gender Events'!$A83,'Official Medal Table'!$C:$C,'Each Gender Events'!BQ$1,'Official Medal Table'!$E:$E,'Each Gender Events'!BQ$2)*'Medal values'!$B$3
+ COUNTIFS('Official Medal Table'!$I:$I,'Each Gender Events'!$A83,'Official Medal Table'!$C:$C,'Each Gender Events'!BQ$1,'Official Medal Table'!$E:$E,'Each Gender Events'!BQ$2)*'Medal values'!$B$3
+ COUNTIFS('Official Medal Table'!$F:$F,'Each Gender Events'!$A83,'Official Medal Table'!$C:$C,'Each Gender Events'!BQ$1,'Official Medal Table'!$E:$E,"Mixed")*'Medal values'!$B$1/2
+ COUNTIFS('Official Medal Table'!$G:$G,'Each Gender Events'!$A83,'Official Medal Table'!$C:$C,'Each Gender Events'!BQ$1,'Official Medal Table'!$E:$E,"Mixed")*'Medal values'!$B$2/2
+ COUNTIFS('Official Medal Table'!$H:$H,'Each Gender Events'!$A83,'Official Medal Table'!$C:$C,'Each Gender Events'!BQ$1,'Official Medal Table'!$E:$E,"Mixed")*'Medal values'!$B$3/2
+ COUNTIFS('Official Medal Table'!$I:$I,'Each Gender Events'!$A83,'Official Medal Table'!$C:$C,'Each Gender Events'!BQ$1,'Official Medal Table'!$E:$E,"Mixed")*'Medal values'!$B$3/2</f>
        <v>0</v>
      </c>
      <c r="BR83">
        <f>COUNTIFS('Official Medal Table'!$F:$F,'Each Gender Events'!$A83,'Official Medal Table'!$C:$C,'Each Gender Events'!BR$1,'Official Medal Table'!$E:$E,'Each Gender Events'!BR$2)*'Medal values'!$B$1
+ COUNTIFS('Official Medal Table'!$G:$G,'Each Gender Events'!$A83,'Official Medal Table'!$C:$C,'Each Gender Events'!BR$1,'Official Medal Table'!$E:$E,'Each Gender Events'!BR$2)*'Medal values'!$B$2
+ COUNTIFS('Official Medal Table'!$H:$H,'Each Gender Events'!$A83,'Official Medal Table'!$C:$C,'Each Gender Events'!BR$1,'Official Medal Table'!$E:$E,'Each Gender Events'!BR$2)*'Medal values'!$B$3
+ COUNTIFS('Official Medal Table'!$I:$I,'Each Gender Events'!$A83,'Official Medal Table'!$C:$C,'Each Gender Events'!BR$1,'Official Medal Table'!$E:$E,'Each Gender Events'!BR$2)*'Medal values'!$B$3
+ COUNTIFS('Official Medal Table'!$F:$F,'Each Gender Events'!$A83,'Official Medal Table'!$C:$C,'Each Gender Events'!BR$1,'Official Medal Table'!$E:$E,"Mixed")*'Medal values'!$B$1/2
+ COUNTIFS('Official Medal Table'!$G:$G,'Each Gender Events'!$A83,'Official Medal Table'!$C:$C,'Each Gender Events'!BR$1,'Official Medal Table'!$E:$E,"Mixed")*'Medal values'!$B$2/2
+ COUNTIFS('Official Medal Table'!$H:$H,'Each Gender Events'!$A83,'Official Medal Table'!$C:$C,'Each Gender Events'!BR$1,'Official Medal Table'!$E:$E,"Mixed")*'Medal values'!$B$3/2
+ COUNTIFS('Official Medal Table'!$I:$I,'Each Gender Events'!$A83,'Official Medal Table'!$C:$C,'Each Gender Events'!BR$1,'Official Medal Table'!$E:$E,"Mixed")*'Medal values'!$B$3/2</f>
        <v>0</v>
      </c>
      <c r="BS83">
        <f>COUNTIFS('Official Medal Table'!$F:$F,'Each Gender Events'!$A83,'Official Medal Table'!$C:$C,'Each Gender Events'!BS$1,'Official Medal Table'!$E:$E,'Each Gender Events'!BS$2)*'Medal values'!$B$1
+ COUNTIFS('Official Medal Table'!$G:$G,'Each Gender Events'!$A83,'Official Medal Table'!$C:$C,'Each Gender Events'!BS$1,'Official Medal Table'!$E:$E,'Each Gender Events'!BS$2)*'Medal values'!$B$2
+ COUNTIFS('Official Medal Table'!$H:$H,'Each Gender Events'!$A83,'Official Medal Table'!$C:$C,'Each Gender Events'!BS$1,'Official Medal Table'!$E:$E,'Each Gender Events'!BS$2)*'Medal values'!$B$3
+ COUNTIFS('Official Medal Table'!$I:$I,'Each Gender Events'!$A83,'Official Medal Table'!$C:$C,'Each Gender Events'!BS$1,'Official Medal Table'!$E:$E,'Each Gender Events'!BS$2)*'Medal values'!$B$3
+ COUNTIFS('Official Medal Table'!$F:$F,'Each Gender Events'!$A83,'Official Medal Table'!$C:$C,'Each Gender Events'!BS$1,'Official Medal Table'!$E:$E,"Mixed")*'Medal values'!$B$1/2
+ COUNTIFS('Official Medal Table'!$G:$G,'Each Gender Events'!$A83,'Official Medal Table'!$C:$C,'Each Gender Events'!BS$1,'Official Medal Table'!$E:$E,"Mixed")*'Medal values'!$B$2/2
+ COUNTIFS('Official Medal Table'!$H:$H,'Each Gender Events'!$A83,'Official Medal Table'!$C:$C,'Each Gender Events'!BS$1,'Official Medal Table'!$E:$E,"Mixed")*'Medal values'!$B$3/2
+ COUNTIFS('Official Medal Table'!$I:$I,'Each Gender Events'!$A83,'Official Medal Table'!$C:$C,'Each Gender Events'!BS$1,'Official Medal Table'!$E:$E,"Mixed")*'Medal values'!$B$3/2</f>
        <v>0</v>
      </c>
      <c r="BT83">
        <f>COUNTIFS('Official Medal Table'!$F:$F,'Each Gender Events'!$A83,'Official Medal Table'!$C:$C,'Each Gender Events'!BT$1,'Official Medal Table'!$E:$E,'Each Gender Events'!BT$2)*'Medal values'!$B$1
+ COUNTIFS('Official Medal Table'!$G:$G,'Each Gender Events'!$A83,'Official Medal Table'!$C:$C,'Each Gender Events'!BT$1,'Official Medal Table'!$E:$E,'Each Gender Events'!BT$2)*'Medal values'!$B$2
+ COUNTIFS('Official Medal Table'!$H:$H,'Each Gender Events'!$A83,'Official Medal Table'!$C:$C,'Each Gender Events'!BT$1,'Official Medal Table'!$E:$E,'Each Gender Events'!BT$2)*'Medal values'!$B$3
+ COUNTIFS('Official Medal Table'!$I:$I,'Each Gender Events'!$A83,'Official Medal Table'!$C:$C,'Each Gender Events'!BT$1,'Official Medal Table'!$E:$E,'Each Gender Events'!BT$2)*'Medal values'!$B$3
+ COUNTIFS('Official Medal Table'!$F:$F,'Each Gender Events'!$A83,'Official Medal Table'!$C:$C,'Each Gender Events'!BT$1,'Official Medal Table'!$E:$E,"Mixed")*'Medal values'!$B$1/2
+ COUNTIFS('Official Medal Table'!$G:$G,'Each Gender Events'!$A83,'Official Medal Table'!$C:$C,'Each Gender Events'!BT$1,'Official Medal Table'!$E:$E,"Mixed")*'Medal values'!$B$2/2
+ COUNTIFS('Official Medal Table'!$H:$H,'Each Gender Events'!$A83,'Official Medal Table'!$C:$C,'Each Gender Events'!BT$1,'Official Medal Table'!$E:$E,"Mixed")*'Medal values'!$B$3/2
+ COUNTIFS('Official Medal Table'!$I:$I,'Each Gender Events'!$A83,'Official Medal Table'!$C:$C,'Each Gender Events'!BT$1,'Official Medal Table'!$E:$E,"Mixed")*'Medal values'!$B$3/2</f>
        <v>0</v>
      </c>
      <c r="BU83">
        <f>COUNTIFS('Official Medal Table'!$F:$F,'Each Gender Events'!$A83,'Official Medal Table'!$C:$C,'Each Gender Events'!BU$1,'Official Medal Table'!$E:$E,'Each Gender Events'!BU$2)*'Medal values'!$B$1
+ COUNTIFS('Official Medal Table'!$G:$G,'Each Gender Events'!$A83,'Official Medal Table'!$C:$C,'Each Gender Events'!BU$1,'Official Medal Table'!$E:$E,'Each Gender Events'!BU$2)*'Medal values'!$B$2
+ COUNTIFS('Official Medal Table'!$H:$H,'Each Gender Events'!$A83,'Official Medal Table'!$C:$C,'Each Gender Events'!BU$1,'Official Medal Table'!$E:$E,'Each Gender Events'!BU$2)*'Medal values'!$B$3
+ COUNTIFS('Official Medal Table'!$I:$I,'Each Gender Events'!$A83,'Official Medal Table'!$C:$C,'Each Gender Events'!BU$1,'Official Medal Table'!$E:$E,'Each Gender Events'!BU$2)*'Medal values'!$B$3
+ COUNTIFS('Official Medal Table'!$F:$F,'Each Gender Events'!$A83,'Official Medal Table'!$C:$C,'Each Gender Events'!BU$1,'Official Medal Table'!$E:$E,"Mixed")*'Medal values'!$B$1/2
+ COUNTIFS('Official Medal Table'!$G:$G,'Each Gender Events'!$A83,'Official Medal Table'!$C:$C,'Each Gender Events'!BU$1,'Official Medal Table'!$E:$E,"Mixed")*'Medal values'!$B$2/2
+ COUNTIFS('Official Medal Table'!$H:$H,'Each Gender Events'!$A83,'Official Medal Table'!$C:$C,'Each Gender Events'!BU$1,'Official Medal Table'!$E:$E,"Mixed")*'Medal values'!$B$3/2
+ COUNTIFS('Official Medal Table'!$I:$I,'Each Gender Events'!$A83,'Official Medal Table'!$C:$C,'Each Gender Events'!BU$1,'Official Medal Table'!$E:$E,"Mixed")*'Medal values'!$B$3/2</f>
        <v>0</v>
      </c>
      <c r="BV83">
        <f>COUNTIFS('Official Medal Table'!$F:$F,'Each Gender Events'!$A83,'Official Medal Table'!$C:$C,'Each Gender Events'!BV$1,'Official Medal Table'!$E:$E,'Each Gender Events'!BV$2)*'Medal values'!$B$1
+ COUNTIFS('Official Medal Table'!$G:$G,'Each Gender Events'!$A83,'Official Medal Table'!$C:$C,'Each Gender Events'!BV$1,'Official Medal Table'!$E:$E,'Each Gender Events'!BV$2)*'Medal values'!$B$2
+ COUNTIFS('Official Medal Table'!$H:$H,'Each Gender Events'!$A83,'Official Medal Table'!$C:$C,'Each Gender Events'!BV$1,'Official Medal Table'!$E:$E,'Each Gender Events'!BV$2)*'Medal values'!$B$3
+ COUNTIFS('Official Medal Table'!$I:$I,'Each Gender Events'!$A83,'Official Medal Table'!$C:$C,'Each Gender Events'!BV$1,'Official Medal Table'!$E:$E,'Each Gender Events'!BV$2)*'Medal values'!$B$3
+ COUNTIFS('Official Medal Table'!$F:$F,'Each Gender Events'!$A83,'Official Medal Table'!$C:$C,'Each Gender Events'!BV$1,'Official Medal Table'!$E:$E,"Mixed")*'Medal values'!$B$1/2
+ COUNTIFS('Official Medal Table'!$G:$G,'Each Gender Events'!$A83,'Official Medal Table'!$C:$C,'Each Gender Events'!BV$1,'Official Medal Table'!$E:$E,"Mixed")*'Medal values'!$B$2/2
+ COUNTIFS('Official Medal Table'!$H:$H,'Each Gender Events'!$A83,'Official Medal Table'!$C:$C,'Each Gender Events'!BV$1,'Official Medal Table'!$E:$E,"Mixed")*'Medal values'!$B$3/2
+ COUNTIFS('Official Medal Table'!$I:$I,'Each Gender Events'!$A83,'Official Medal Table'!$C:$C,'Each Gender Events'!BV$1,'Official Medal Table'!$E:$E,"Mixed")*'Medal values'!$B$3/2</f>
        <v>0</v>
      </c>
      <c r="BW83">
        <f>COUNTIFS('Official Medal Table'!$F:$F,'Each Gender Events'!$A83,'Official Medal Table'!$C:$C,'Each Gender Events'!BW$1,'Official Medal Table'!$E:$E,'Each Gender Events'!BW$2)*'Medal values'!$B$1
+ COUNTIFS('Official Medal Table'!$G:$G,'Each Gender Events'!$A83,'Official Medal Table'!$C:$C,'Each Gender Events'!BW$1,'Official Medal Table'!$E:$E,'Each Gender Events'!BW$2)*'Medal values'!$B$2
+ COUNTIFS('Official Medal Table'!$H:$H,'Each Gender Events'!$A83,'Official Medal Table'!$C:$C,'Each Gender Events'!BW$1,'Official Medal Table'!$E:$E,'Each Gender Events'!BW$2)*'Medal values'!$B$3
+ COUNTIFS('Official Medal Table'!$I:$I,'Each Gender Events'!$A83,'Official Medal Table'!$C:$C,'Each Gender Events'!BW$1,'Official Medal Table'!$E:$E,'Each Gender Events'!BW$2)*'Medal values'!$B$3
+ COUNTIFS('Official Medal Table'!$F:$F,'Each Gender Events'!$A83,'Official Medal Table'!$C:$C,'Each Gender Events'!BW$1,'Official Medal Table'!$E:$E,"Mixed")*'Medal values'!$B$1/2
+ COUNTIFS('Official Medal Table'!$G:$G,'Each Gender Events'!$A83,'Official Medal Table'!$C:$C,'Each Gender Events'!BW$1,'Official Medal Table'!$E:$E,"Mixed")*'Medal values'!$B$2/2
+ COUNTIFS('Official Medal Table'!$H:$H,'Each Gender Events'!$A83,'Official Medal Table'!$C:$C,'Each Gender Events'!BW$1,'Official Medal Table'!$E:$E,"Mixed")*'Medal values'!$B$3/2
+ COUNTIFS('Official Medal Table'!$I:$I,'Each Gender Events'!$A83,'Official Medal Table'!$C:$C,'Each Gender Events'!BW$1,'Official Medal Table'!$E:$E,"Mixed")*'Medal values'!$B$3/2</f>
        <v>0</v>
      </c>
      <c r="BX83">
        <f>COUNTIFS('Official Medal Table'!$F:$F,'Each Gender Events'!$A83,'Official Medal Table'!$C:$C,'Each Gender Events'!BX$1,'Official Medal Table'!$E:$E,'Each Gender Events'!BX$2)*'Medal values'!$B$1
+ COUNTIFS('Official Medal Table'!$G:$G,'Each Gender Events'!$A83,'Official Medal Table'!$C:$C,'Each Gender Events'!BX$1,'Official Medal Table'!$E:$E,'Each Gender Events'!BX$2)*'Medal values'!$B$2
+ COUNTIFS('Official Medal Table'!$H:$H,'Each Gender Events'!$A83,'Official Medal Table'!$C:$C,'Each Gender Events'!BX$1,'Official Medal Table'!$E:$E,'Each Gender Events'!BX$2)*'Medal values'!$B$3
+ COUNTIFS('Official Medal Table'!$I:$I,'Each Gender Events'!$A83,'Official Medal Table'!$C:$C,'Each Gender Events'!BX$1,'Official Medal Table'!$E:$E,'Each Gender Events'!BX$2)*'Medal values'!$B$3
+ COUNTIFS('Official Medal Table'!$F:$F,'Each Gender Events'!$A83,'Official Medal Table'!$C:$C,'Each Gender Events'!BX$1,'Official Medal Table'!$E:$E,"Mixed")*'Medal values'!$B$1/2
+ COUNTIFS('Official Medal Table'!$G:$G,'Each Gender Events'!$A83,'Official Medal Table'!$C:$C,'Each Gender Events'!BX$1,'Official Medal Table'!$E:$E,"Mixed")*'Medal values'!$B$2/2
+ COUNTIFS('Official Medal Table'!$H:$H,'Each Gender Events'!$A83,'Official Medal Table'!$C:$C,'Each Gender Events'!BX$1,'Official Medal Table'!$E:$E,"Mixed")*'Medal values'!$B$3/2
+ COUNTIFS('Official Medal Table'!$I:$I,'Each Gender Events'!$A83,'Official Medal Table'!$C:$C,'Each Gender Events'!BX$1,'Official Medal Table'!$E:$E,"Mixed")*'Medal values'!$B$3/2</f>
        <v>0</v>
      </c>
      <c r="BY83">
        <f>COUNTIFS('Official Medal Table'!$F:$F,'Each Gender Events'!$A83,'Official Medal Table'!$C:$C,'Each Gender Events'!BY$1,'Official Medal Table'!$E:$E,'Each Gender Events'!BY$2)*'Medal values'!$B$1
+ COUNTIFS('Official Medal Table'!$G:$G,'Each Gender Events'!$A83,'Official Medal Table'!$C:$C,'Each Gender Events'!BY$1,'Official Medal Table'!$E:$E,'Each Gender Events'!BY$2)*'Medal values'!$B$2
+ COUNTIFS('Official Medal Table'!$H:$H,'Each Gender Events'!$A83,'Official Medal Table'!$C:$C,'Each Gender Events'!BY$1,'Official Medal Table'!$E:$E,'Each Gender Events'!BY$2)*'Medal values'!$B$3
+ COUNTIFS('Official Medal Table'!$I:$I,'Each Gender Events'!$A83,'Official Medal Table'!$C:$C,'Each Gender Events'!BY$1,'Official Medal Table'!$E:$E,'Each Gender Events'!BY$2)*'Medal values'!$B$3
+ COUNTIFS('Official Medal Table'!$F:$F,'Each Gender Events'!$A83,'Official Medal Table'!$C:$C,'Each Gender Events'!BY$1,'Official Medal Table'!$E:$E,"Mixed")*'Medal values'!$B$1/2
+ COUNTIFS('Official Medal Table'!$G:$G,'Each Gender Events'!$A83,'Official Medal Table'!$C:$C,'Each Gender Events'!BY$1,'Official Medal Table'!$E:$E,"Mixed")*'Medal values'!$B$2/2
+ COUNTIFS('Official Medal Table'!$H:$H,'Each Gender Events'!$A83,'Official Medal Table'!$C:$C,'Each Gender Events'!BY$1,'Official Medal Table'!$E:$E,"Mixed")*'Medal values'!$B$3/2
+ COUNTIFS('Official Medal Table'!$I:$I,'Each Gender Events'!$A83,'Official Medal Table'!$C:$C,'Each Gender Events'!BY$1,'Official Medal Table'!$E:$E,"Mixed")*'Medal values'!$B$3/2</f>
        <v>0</v>
      </c>
      <c r="BZ83">
        <f>COUNTIFS('Official Medal Table'!$F:$F,'Each Gender Events'!$A83,'Official Medal Table'!$C:$C,'Each Gender Events'!BZ$1,'Official Medal Table'!$E:$E,'Each Gender Events'!BZ$2)*'Medal values'!$B$1
+ COUNTIFS('Official Medal Table'!$G:$G,'Each Gender Events'!$A83,'Official Medal Table'!$C:$C,'Each Gender Events'!BZ$1,'Official Medal Table'!$E:$E,'Each Gender Events'!BZ$2)*'Medal values'!$B$2
+ COUNTIFS('Official Medal Table'!$H:$H,'Each Gender Events'!$A83,'Official Medal Table'!$C:$C,'Each Gender Events'!BZ$1,'Official Medal Table'!$E:$E,'Each Gender Events'!BZ$2)*'Medal values'!$B$3
+ COUNTIFS('Official Medal Table'!$I:$I,'Each Gender Events'!$A83,'Official Medal Table'!$C:$C,'Each Gender Events'!BZ$1,'Official Medal Table'!$E:$E,'Each Gender Events'!BZ$2)*'Medal values'!$B$3
+ COUNTIFS('Official Medal Table'!$F:$F,'Each Gender Events'!$A83,'Official Medal Table'!$C:$C,'Each Gender Events'!BZ$1,'Official Medal Table'!$E:$E,"Mixed")*'Medal values'!$B$1/2
+ COUNTIFS('Official Medal Table'!$G:$G,'Each Gender Events'!$A83,'Official Medal Table'!$C:$C,'Each Gender Events'!BZ$1,'Official Medal Table'!$E:$E,"Mixed")*'Medal values'!$B$2/2
+ COUNTIFS('Official Medal Table'!$H:$H,'Each Gender Events'!$A83,'Official Medal Table'!$C:$C,'Each Gender Events'!BZ$1,'Official Medal Table'!$E:$E,"Mixed")*'Medal values'!$B$3/2
+ COUNTIFS('Official Medal Table'!$I:$I,'Each Gender Events'!$A83,'Official Medal Table'!$C:$C,'Each Gender Events'!BZ$1,'Official Medal Table'!$E:$E,"Mixed")*'Medal values'!$B$3/2</f>
        <v>0</v>
      </c>
      <c r="CA83">
        <f>COUNTIFS('Official Medal Table'!$F:$F,'Each Gender Events'!$A83,'Official Medal Table'!$C:$C,'Each Gender Events'!CA$1,'Official Medal Table'!$E:$E,'Each Gender Events'!CA$2)*'Medal values'!$B$1
+ COUNTIFS('Official Medal Table'!$G:$G,'Each Gender Events'!$A83,'Official Medal Table'!$C:$C,'Each Gender Events'!CA$1,'Official Medal Table'!$E:$E,'Each Gender Events'!CA$2)*'Medal values'!$B$2
+ COUNTIFS('Official Medal Table'!$H:$H,'Each Gender Events'!$A83,'Official Medal Table'!$C:$C,'Each Gender Events'!CA$1,'Official Medal Table'!$E:$E,'Each Gender Events'!CA$2)*'Medal values'!$B$3
+ COUNTIFS('Official Medal Table'!$I:$I,'Each Gender Events'!$A83,'Official Medal Table'!$C:$C,'Each Gender Events'!CA$1,'Official Medal Table'!$E:$E,'Each Gender Events'!CA$2)*'Medal values'!$B$3
+ COUNTIFS('Official Medal Table'!$F:$F,'Each Gender Events'!$A83,'Official Medal Table'!$C:$C,'Each Gender Events'!CA$1,'Official Medal Table'!$E:$E,"Mixed")*'Medal values'!$B$1/2
+ COUNTIFS('Official Medal Table'!$G:$G,'Each Gender Events'!$A83,'Official Medal Table'!$C:$C,'Each Gender Events'!CA$1,'Official Medal Table'!$E:$E,"Mixed")*'Medal values'!$B$2/2
+ COUNTIFS('Official Medal Table'!$H:$H,'Each Gender Events'!$A83,'Official Medal Table'!$C:$C,'Each Gender Events'!CA$1,'Official Medal Table'!$E:$E,"Mixed")*'Medal values'!$B$3/2
+ COUNTIFS('Official Medal Table'!$I:$I,'Each Gender Events'!$A83,'Official Medal Table'!$C:$C,'Each Gender Events'!CA$1,'Official Medal Table'!$E:$E,"Mixed")*'Medal values'!$B$3/2</f>
        <v>0</v>
      </c>
      <c r="CB83">
        <f>COUNTIFS('Official Medal Table'!$F:$F,'Each Gender Events'!$A83,'Official Medal Table'!$C:$C,'Each Gender Events'!CB$1,'Official Medal Table'!$E:$E,'Each Gender Events'!CB$2)*'Medal values'!$B$1
+ COUNTIFS('Official Medal Table'!$G:$G,'Each Gender Events'!$A83,'Official Medal Table'!$C:$C,'Each Gender Events'!CB$1,'Official Medal Table'!$E:$E,'Each Gender Events'!CB$2)*'Medal values'!$B$2
+ COUNTIFS('Official Medal Table'!$H:$H,'Each Gender Events'!$A83,'Official Medal Table'!$C:$C,'Each Gender Events'!CB$1,'Official Medal Table'!$E:$E,'Each Gender Events'!CB$2)*'Medal values'!$B$3
+ COUNTIFS('Official Medal Table'!$I:$I,'Each Gender Events'!$A83,'Official Medal Table'!$C:$C,'Each Gender Events'!CB$1,'Official Medal Table'!$E:$E,'Each Gender Events'!CB$2)*'Medal values'!$B$3
+ COUNTIFS('Official Medal Table'!$F:$F,'Each Gender Events'!$A83,'Official Medal Table'!$C:$C,'Each Gender Events'!CB$1,'Official Medal Table'!$E:$E,"Mixed")*'Medal values'!$B$1/2
+ COUNTIFS('Official Medal Table'!$G:$G,'Each Gender Events'!$A83,'Official Medal Table'!$C:$C,'Each Gender Events'!CB$1,'Official Medal Table'!$E:$E,"Mixed")*'Medal values'!$B$2/2
+ COUNTIFS('Official Medal Table'!$H:$H,'Each Gender Events'!$A83,'Official Medal Table'!$C:$C,'Each Gender Events'!CB$1,'Official Medal Table'!$E:$E,"Mixed")*'Medal values'!$B$3/2
+ COUNTIFS('Official Medal Table'!$I:$I,'Each Gender Events'!$A83,'Official Medal Table'!$C:$C,'Each Gender Events'!CB$1,'Official Medal Table'!$E:$E,"Mixed")*'Medal values'!$B$3/2</f>
        <v>0</v>
      </c>
      <c r="CC83">
        <f>COUNTIFS('Official Medal Table'!$F:$F,'Each Gender Events'!$A83,'Official Medal Table'!$C:$C,'Each Gender Events'!CC$1,'Official Medal Table'!$E:$E,'Each Gender Events'!CC$2)*'Medal values'!$B$1
+ COUNTIFS('Official Medal Table'!$G:$G,'Each Gender Events'!$A83,'Official Medal Table'!$C:$C,'Each Gender Events'!CC$1,'Official Medal Table'!$E:$E,'Each Gender Events'!CC$2)*'Medal values'!$B$2
+ COUNTIFS('Official Medal Table'!$H:$H,'Each Gender Events'!$A83,'Official Medal Table'!$C:$C,'Each Gender Events'!CC$1,'Official Medal Table'!$E:$E,'Each Gender Events'!CC$2)*'Medal values'!$B$3
+ COUNTIFS('Official Medal Table'!$I:$I,'Each Gender Events'!$A83,'Official Medal Table'!$C:$C,'Each Gender Events'!CC$1,'Official Medal Table'!$E:$E,'Each Gender Events'!CC$2)*'Medal values'!$B$3
+ COUNTIFS('Official Medal Table'!$F:$F,'Each Gender Events'!$A83,'Official Medal Table'!$C:$C,'Each Gender Events'!CC$1,'Official Medal Table'!$E:$E,"Mixed")*'Medal values'!$B$1/2
+ COUNTIFS('Official Medal Table'!$G:$G,'Each Gender Events'!$A83,'Official Medal Table'!$C:$C,'Each Gender Events'!CC$1,'Official Medal Table'!$E:$E,"Mixed")*'Medal values'!$B$2/2
+ COUNTIFS('Official Medal Table'!$H:$H,'Each Gender Events'!$A83,'Official Medal Table'!$C:$C,'Each Gender Events'!CC$1,'Official Medal Table'!$E:$E,"Mixed")*'Medal values'!$B$3/2
+ COUNTIFS('Official Medal Table'!$I:$I,'Each Gender Events'!$A83,'Official Medal Table'!$C:$C,'Each Gender Events'!CC$1,'Official Medal Table'!$E:$E,"Mixed")*'Medal values'!$B$3/2</f>
        <v>0</v>
      </c>
      <c r="CD83">
        <f>COUNTIFS('Official Medal Table'!$F:$F,'Each Gender Events'!$A83,'Official Medal Table'!$C:$C,'Each Gender Events'!CD$1,'Official Medal Table'!$E:$E,'Each Gender Events'!CD$2)*'Medal values'!$B$1
+ COUNTIFS('Official Medal Table'!$G:$G,'Each Gender Events'!$A83,'Official Medal Table'!$C:$C,'Each Gender Events'!CD$1,'Official Medal Table'!$E:$E,'Each Gender Events'!CD$2)*'Medal values'!$B$2
+ COUNTIFS('Official Medal Table'!$H:$H,'Each Gender Events'!$A83,'Official Medal Table'!$C:$C,'Each Gender Events'!CD$1,'Official Medal Table'!$E:$E,'Each Gender Events'!CD$2)*'Medal values'!$B$3
+ COUNTIFS('Official Medal Table'!$I:$I,'Each Gender Events'!$A83,'Official Medal Table'!$C:$C,'Each Gender Events'!CD$1,'Official Medal Table'!$E:$E,'Each Gender Events'!CD$2)*'Medal values'!$B$3
+ COUNTIFS('Official Medal Table'!$F:$F,'Each Gender Events'!$A83,'Official Medal Table'!$C:$C,'Each Gender Events'!CD$1,'Official Medal Table'!$E:$E,"Mixed")*'Medal values'!$B$1/2
+ COUNTIFS('Official Medal Table'!$G:$G,'Each Gender Events'!$A83,'Official Medal Table'!$C:$C,'Each Gender Events'!CD$1,'Official Medal Table'!$E:$E,"Mixed")*'Medal values'!$B$2/2
+ COUNTIFS('Official Medal Table'!$H:$H,'Each Gender Events'!$A83,'Official Medal Table'!$C:$C,'Each Gender Events'!CD$1,'Official Medal Table'!$E:$E,"Mixed")*'Medal values'!$B$3/2
+ COUNTIFS('Official Medal Table'!$I:$I,'Each Gender Events'!$A83,'Official Medal Table'!$C:$C,'Each Gender Events'!CD$1,'Official Medal Table'!$E:$E,"Mixed")*'Medal values'!$B$3/2</f>
        <v>0</v>
      </c>
      <c r="CE83">
        <f>COUNTIFS('Official Medal Table'!$F:$F,'Each Gender Events'!$A83,'Official Medal Table'!$C:$C,'Each Gender Events'!CE$1,'Official Medal Table'!$E:$E,'Each Gender Events'!CE$2)*'Medal values'!$B$1
+ COUNTIFS('Official Medal Table'!$G:$G,'Each Gender Events'!$A83,'Official Medal Table'!$C:$C,'Each Gender Events'!CE$1,'Official Medal Table'!$E:$E,'Each Gender Events'!CE$2)*'Medal values'!$B$2
+ COUNTIFS('Official Medal Table'!$H:$H,'Each Gender Events'!$A83,'Official Medal Table'!$C:$C,'Each Gender Events'!CE$1,'Official Medal Table'!$E:$E,'Each Gender Events'!CE$2)*'Medal values'!$B$3
+ COUNTIFS('Official Medal Table'!$I:$I,'Each Gender Events'!$A83,'Official Medal Table'!$C:$C,'Each Gender Events'!CE$1,'Official Medal Table'!$E:$E,'Each Gender Events'!CE$2)*'Medal values'!$B$3
+ COUNTIFS('Official Medal Table'!$F:$F,'Each Gender Events'!$A83,'Official Medal Table'!$C:$C,'Each Gender Events'!CE$1,'Official Medal Table'!$E:$E,"Mixed")*'Medal values'!$B$1/2
+ COUNTIFS('Official Medal Table'!$G:$G,'Each Gender Events'!$A83,'Official Medal Table'!$C:$C,'Each Gender Events'!CE$1,'Official Medal Table'!$E:$E,"Mixed")*'Medal values'!$B$2/2
+ COUNTIFS('Official Medal Table'!$H:$H,'Each Gender Events'!$A83,'Official Medal Table'!$C:$C,'Each Gender Events'!CE$1,'Official Medal Table'!$E:$E,"Mixed")*'Medal values'!$B$3/2
+ COUNTIFS('Official Medal Table'!$I:$I,'Each Gender Events'!$A83,'Official Medal Table'!$C:$C,'Each Gender Events'!CE$1,'Official Medal Table'!$E:$E,"Mixed")*'Medal values'!$B$3/2</f>
        <v>0</v>
      </c>
      <c r="CF83">
        <f>COUNTIFS('Official Medal Table'!$F:$F,'Each Gender Events'!$A83,'Official Medal Table'!$C:$C,'Each Gender Events'!CF$1,'Official Medal Table'!$E:$E,'Each Gender Events'!CF$2)*'Medal values'!$B$1
+ COUNTIFS('Official Medal Table'!$G:$G,'Each Gender Events'!$A83,'Official Medal Table'!$C:$C,'Each Gender Events'!CF$1,'Official Medal Table'!$E:$E,'Each Gender Events'!CF$2)*'Medal values'!$B$2
+ COUNTIFS('Official Medal Table'!$H:$H,'Each Gender Events'!$A83,'Official Medal Table'!$C:$C,'Each Gender Events'!CF$1,'Official Medal Table'!$E:$E,'Each Gender Events'!CF$2)*'Medal values'!$B$3
+ COUNTIFS('Official Medal Table'!$I:$I,'Each Gender Events'!$A83,'Official Medal Table'!$C:$C,'Each Gender Events'!CF$1,'Official Medal Table'!$E:$E,'Each Gender Events'!CF$2)*'Medal values'!$B$3
+ COUNTIFS('Official Medal Table'!$F:$F,'Each Gender Events'!$A83,'Official Medal Table'!$C:$C,'Each Gender Events'!CF$1,'Official Medal Table'!$E:$E,"Mixed")*'Medal values'!$B$1/2
+ COUNTIFS('Official Medal Table'!$G:$G,'Each Gender Events'!$A83,'Official Medal Table'!$C:$C,'Each Gender Events'!CF$1,'Official Medal Table'!$E:$E,"Mixed")*'Medal values'!$B$2/2
+ COUNTIFS('Official Medal Table'!$H:$H,'Each Gender Events'!$A83,'Official Medal Table'!$C:$C,'Each Gender Events'!CF$1,'Official Medal Table'!$E:$E,"Mixed")*'Medal values'!$B$3/2
+ COUNTIFS('Official Medal Table'!$I:$I,'Each Gender Events'!$A83,'Official Medal Table'!$C:$C,'Each Gender Events'!CF$1,'Official Medal Table'!$E:$E,"Mixed")*'Medal values'!$B$3/2</f>
        <v>0</v>
      </c>
      <c r="CG83">
        <f>COUNTIFS('Official Medal Table'!$F:$F,'Each Gender Events'!$A83,'Official Medal Table'!$C:$C,'Each Gender Events'!CG$1,'Official Medal Table'!$E:$E,'Each Gender Events'!CG$2)*'Medal values'!$B$1
+ COUNTIFS('Official Medal Table'!$G:$G,'Each Gender Events'!$A83,'Official Medal Table'!$C:$C,'Each Gender Events'!CG$1,'Official Medal Table'!$E:$E,'Each Gender Events'!CG$2)*'Medal values'!$B$2
+ COUNTIFS('Official Medal Table'!$H:$H,'Each Gender Events'!$A83,'Official Medal Table'!$C:$C,'Each Gender Events'!CG$1,'Official Medal Table'!$E:$E,'Each Gender Events'!CG$2)*'Medal values'!$B$3
+ COUNTIFS('Official Medal Table'!$I:$I,'Each Gender Events'!$A83,'Official Medal Table'!$C:$C,'Each Gender Events'!CG$1,'Official Medal Table'!$E:$E,'Each Gender Events'!CG$2)*'Medal values'!$B$3
+ COUNTIFS('Official Medal Table'!$F:$F,'Each Gender Events'!$A83,'Official Medal Table'!$C:$C,'Each Gender Events'!CG$1,'Official Medal Table'!$E:$E,"Mixed")*'Medal values'!$B$1/2
+ COUNTIFS('Official Medal Table'!$G:$G,'Each Gender Events'!$A83,'Official Medal Table'!$C:$C,'Each Gender Events'!CG$1,'Official Medal Table'!$E:$E,"Mixed")*'Medal values'!$B$2/2
+ COUNTIFS('Official Medal Table'!$H:$H,'Each Gender Events'!$A83,'Official Medal Table'!$C:$C,'Each Gender Events'!CG$1,'Official Medal Table'!$E:$E,"Mixed")*'Medal values'!$B$3/2
+ COUNTIFS('Official Medal Table'!$I:$I,'Each Gender Events'!$A83,'Official Medal Table'!$C:$C,'Each Gender Events'!CG$1,'Official Medal Table'!$E:$E,"Mixed")*'Medal values'!$B$3/2</f>
        <v>0</v>
      </c>
      <c r="CH83">
        <f>COUNTIFS('Official Medal Table'!$F:$F,'Each Gender Events'!$A83,'Official Medal Table'!$C:$C,'Each Gender Events'!CH$1,'Official Medal Table'!$E:$E,'Each Gender Events'!CH$2)*'Medal values'!$B$1
+ COUNTIFS('Official Medal Table'!$G:$G,'Each Gender Events'!$A83,'Official Medal Table'!$C:$C,'Each Gender Events'!CH$1,'Official Medal Table'!$E:$E,'Each Gender Events'!CH$2)*'Medal values'!$B$2
+ COUNTIFS('Official Medal Table'!$H:$H,'Each Gender Events'!$A83,'Official Medal Table'!$C:$C,'Each Gender Events'!CH$1,'Official Medal Table'!$E:$E,'Each Gender Events'!CH$2)*'Medal values'!$B$3
+ COUNTIFS('Official Medal Table'!$I:$I,'Each Gender Events'!$A83,'Official Medal Table'!$C:$C,'Each Gender Events'!CH$1,'Official Medal Table'!$E:$E,'Each Gender Events'!CH$2)*'Medal values'!$B$3
+ COUNTIFS('Official Medal Table'!$F:$F,'Each Gender Events'!$A83,'Official Medal Table'!$C:$C,'Each Gender Events'!CH$1,'Official Medal Table'!$E:$E,"Mixed")*'Medal values'!$B$1/2
+ COUNTIFS('Official Medal Table'!$G:$G,'Each Gender Events'!$A83,'Official Medal Table'!$C:$C,'Each Gender Events'!CH$1,'Official Medal Table'!$E:$E,"Mixed")*'Medal values'!$B$2/2
+ COUNTIFS('Official Medal Table'!$H:$H,'Each Gender Events'!$A83,'Official Medal Table'!$C:$C,'Each Gender Events'!CH$1,'Official Medal Table'!$E:$E,"Mixed")*'Medal values'!$B$3/2
+ COUNTIFS('Official Medal Table'!$I:$I,'Each Gender Events'!$A83,'Official Medal Table'!$C:$C,'Each Gender Events'!CH$1,'Official Medal Table'!$E:$E,"Mixed")*'Medal values'!$B$3/2</f>
        <v>0</v>
      </c>
      <c r="CI83">
        <f>COUNTIFS('Official Medal Table'!$F:$F,'Each Gender Events'!$A83,'Official Medal Table'!$C:$C,'Each Gender Events'!CI$1,'Official Medal Table'!$E:$E,'Each Gender Events'!CI$2)*'Medal values'!$B$1
+ COUNTIFS('Official Medal Table'!$G:$G,'Each Gender Events'!$A83,'Official Medal Table'!$C:$C,'Each Gender Events'!CI$1,'Official Medal Table'!$E:$E,'Each Gender Events'!CI$2)*'Medal values'!$B$2
+ COUNTIFS('Official Medal Table'!$H:$H,'Each Gender Events'!$A83,'Official Medal Table'!$C:$C,'Each Gender Events'!CI$1,'Official Medal Table'!$E:$E,'Each Gender Events'!CI$2)*'Medal values'!$B$3
+ COUNTIFS('Official Medal Table'!$I:$I,'Each Gender Events'!$A83,'Official Medal Table'!$C:$C,'Each Gender Events'!CI$1,'Official Medal Table'!$E:$E,'Each Gender Events'!CI$2)*'Medal values'!$B$3
+ COUNTIFS('Official Medal Table'!$F:$F,'Each Gender Events'!$A83,'Official Medal Table'!$C:$C,'Each Gender Events'!CI$1,'Official Medal Table'!$E:$E,"Mixed")*'Medal values'!$B$1/2
+ COUNTIFS('Official Medal Table'!$G:$G,'Each Gender Events'!$A83,'Official Medal Table'!$C:$C,'Each Gender Events'!CI$1,'Official Medal Table'!$E:$E,"Mixed")*'Medal values'!$B$2/2
+ COUNTIFS('Official Medal Table'!$H:$H,'Each Gender Events'!$A83,'Official Medal Table'!$C:$C,'Each Gender Events'!CI$1,'Official Medal Table'!$E:$E,"Mixed")*'Medal values'!$B$3/2
+ COUNTIFS('Official Medal Table'!$I:$I,'Each Gender Events'!$A83,'Official Medal Table'!$C:$C,'Each Gender Events'!CI$1,'Official Medal Table'!$E:$E,"Mixed")*'Medal values'!$B$3/2</f>
        <v>0</v>
      </c>
      <c r="CJ83">
        <f>COUNTIFS('Official Medal Table'!$F:$F,'Each Gender Events'!$A83,'Official Medal Table'!$C:$C,'Each Gender Events'!CJ$1,'Official Medal Table'!$E:$E,'Each Gender Events'!CJ$2)*'Medal values'!$B$1
+ COUNTIFS('Official Medal Table'!$G:$G,'Each Gender Events'!$A83,'Official Medal Table'!$C:$C,'Each Gender Events'!CJ$1,'Official Medal Table'!$E:$E,'Each Gender Events'!CJ$2)*'Medal values'!$B$2
+ COUNTIFS('Official Medal Table'!$H:$H,'Each Gender Events'!$A83,'Official Medal Table'!$C:$C,'Each Gender Events'!CJ$1,'Official Medal Table'!$E:$E,'Each Gender Events'!CJ$2)*'Medal values'!$B$3
+ COUNTIFS('Official Medal Table'!$I:$I,'Each Gender Events'!$A83,'Official Medal Table'!$C:$C,'Each Gender Events'!CJ$1,'Official Medal Table'!$E:$E,'Each Gender Events'!CJ$2)*'Medal values'!$B$3
+ COUNTIFS('Official Medal Table'!$F:$F,'Each Gender Events'!$A83,'Official Medal Table'!$C:$C,'Each Gender Events'!CJ$1,'Official Medal Table'!$E:$E,"Mixed")*'Medal values'!$B$1/2
+ COUNTIFS('Official Medal Table'!$G:$G,'Each Gender Events'!$A83,'Official Medal Table'!$C:$C,'Each Gender Events'!CJ$1,'Official Medal Table'!$E:$E,"Mixed")*'Medal values'!$B$2/2
+ COUNTIFS('Official Medal Table'!$H:$H,'Each Gender Events'!$A83,'Official Medal Table'!$C:$C,'Each Gender Events'!CJ$1,'Official Medal Table'!$E:$E,"Mixed")*'Medal values'!$B$3/2
+ COUNTIFS('Official Medal Table'!$I:$I,'Each Gender Events'!$A83,'Official Medal Table'!$C:$C,'Each Gender Events'!CJ$1,'Official Medal Table'!$E:$E,"Mixed")*'Medal values'!$B$3/2</f>
        <v>0</v>
      </c>
      <c r="CK83">
        <f>COUNTIFS('Official Medal Table'!$F:$F,'Each Gender Events'!$A83,'Official Medal Table'!$C:$C,'Each Gender Events'!CK$1,'Official Medal Table'!$E:$E,'Each Gender Events'!CK$2)*'Medal values'!$B$1
+ COUNTIFS('Official Medal Table'!$G:$G,'Each Gender Events'!$A83,'Official Medal Table'!$C:$C,'Each Gender Events'!CK$1,'Official Medal Table'!$E:$E,'Each Gender Events'!CK$2)*'Medal values'!$B$2
+ COUNTIFS('Official Medal Table'!$H:$H,'Each Gender Events'!$A83,'Official Medal Table'!$C:$C,'Each Gender Events'!CK$1,'Official Medal Table'!$E:$E,'Each Gender Events'!CK$2)*'Medal values'!$B$3
+ COUNTIFS('Official Medal Table'!$I:$I,'Each Gender Events'!$A83,'Official Medal Table'!$C:$C,'Each Gender Events'!CK$1,'Official Medal Table'!$E:$E,'Each Gender Events'!CK$2)*'Medal values'!$B$3
+ COUNTIFS('Official Medal Table'!$F:$F,'Each Gender Events'!$A83,'Official Medal Table'!$C:$C,'Each Gender Events'!CK$1,'Official Medal Table'!$E:$E,"Mixed")*'Medal values'!$B$1/2
+ COUNTIFS('Official Medal Table'!$G:$G,'Each Gender Events'!$A83,'Official Medal Table'!$C:$C,'Each Gender Events'!CK$1,'Official Medal Table'!$E:$E,"Mixed")*'Medal values'!$B$2/2
+ COUNTIFS('Official Medal Table'!$H:$H,'Each Gender Events'!$A83,'Official Medal Table'!$C:$C,'Each Gender Events'!CK$1,'Official Medal Table'!$E:$E,"Mixed")*'Medal values'!$B$3/2
+ COUNTIFS('Official Medal Table'!$I:$I,'Each Gender Events'!$A83,'Official Medal Table'!$C:$C,'Each Gender Events'!CK$1,'Official Medal Table'!$E:$E,"Mixed")*'Medal values'!$B$3/2</f>
        <v>0</v>
      </c>
      <c r="CL83">
        <f>COUNTIFS('Official Medal Table'!$F:$F,'Each Gender Events'!$A83,'Official Medal Table'!$C:$C,'Each Gender Events'!CL$1,'Official Medal Table'!$E:$E,'Each Gender Events'!CL$2)*'Medal values'!$B$1
+ COUNTIFS('Official Medal Table'!$G:$G,'Each Gender Events'!$A83,'Official Medal Table'!$C:$C,'Each Gender Events'!CL$1,'Official Medal Table'!$E:$E,'Each Gender Events'!CL$2)*'Medal values'!$B$2
+ COUNTIFS('Official Medal Table'!$H:$H,'Each Gender Events'!$A83,'Official Medal Table'!$C:$C,'Each Gender Events'!CL$1,'Official Medal Table'!$E:$E,'Each Gender Events'!CL$2)*'Medal values'!$B$3
+ COUNTIFS('Official Medal Table'!$I:$I,'Each Gender Events'!$A83,'Official Medal Table'!$C:$C,'Each Gender Events'!CL$1,'Official Medal Table'!$E:$E,'Each Gender Events'!CL$2)*'Medal values'!$B$3
+ COUNTIFS('Official Medal Table'!$F:$F,'Each Gender Events'!$A83,'Official Medal Table'!$C:$C,'Each Gender Events'!CL$1,'Official Medal Table'!$E:$E,"Mixed")*'Medal values'!$B$1/2
+ COUNTIFS('Official Medal Table'!$G:$G,'Each Gender Events'!$A83,'Official Medal Table'!$C:$C,'Each Gender Events'!CL$1,'Official Medal Table'!$E:$E,"Mixed")*'Medal values'!$B$2/2
+ COUNTIFS('Official Medal Table'!$H:$H,'Each Gender Events'!$A83,'Official Medal Table'!$C:$C,'Each Gender Events'!CL$1,'Official Medal Table'!$E:$E,"Mixed")*'Medal values'!$B$3/2
+ COUNTIFS('Official Medal Table'!$I:$I,'Each Gender Events'!$A83,'Official Medal Table'!$C:$C,'Each Gender Events'!CL$1,'Official Medal Table'!$E:$E,"Mixed")*'Medal values'!$B$3/2</f>
        <v>0</v>
      </c>
      <c r="CM83">
        <f>COUNTIFS('Official Medal Table'!$F:$F,'Each Gender Events'!$A83,'Official Medal Table'!$C:$C,'Each Gender Events'!CM$1,'Official Medal Table'!$E:$E,'Each Gender Events'!CM$2)*'Medal values'!$B$1
+ COUNTIFS('Official Medal Table'!$G:$G,'Each Gender Events'!$A83,'Official Medal Table'!$C:$C,'Each Gender Events'!CM$1,'Official Medal Table'!$E:$E,'Each Gender Events'!CM$2)*'Medal values'!$B$2
+ COUNTIFS('Official Medal Table'!$H:$H,'Each Gender Events'!$A83,'Official Medal Table'!$C:$C,'Each Gender Events'!CM$1,'Official Medal Table'!$E:$E,'Each Gender Events'!CM$2)*'Medal values'!$B$3
+ COUNTIFS('Official Medal Table'!$I:$I,'Each Gender Events'!$A83,'Official Medal Table'!$C:$C,'Each Gender Events'!CM$1,'Official Medal Table'!$E:$E,'Each Gender Events'!CM$2)*'Medal values'!$B$3
+ COUNTIFS('Official Medal Table'!$F:$F,'Each Gender Events'!$A83,'Official Medal Table'!$C:$C,'Each Gender Events'!CM$1,'Official Medal Table'!$E:$E,"Mixed")*'Medal values'!$B$1/2
+ COUNTIFS('Official Medal Table'!$G:$G,'Each Gender Events'!$A83,'Official Medal Table'!$C:$C,'Each Gender Events'!CM$1,'Official Medal Table'!$E:$E,"Mixed")*'Medal values'!$B$2/2
+ COUNTIFS('Official Medal Table'!$H:$H,'Each Gender Events'!$A83,'Official Medal Table'!$C:$C,'Each Gender Events'!CM$1,'Official Medal Table'!$E:$E,"Mixed")*'Medal values'!$B$3/2
+ COUNTIFS('Official Medal Table'!$I:$I,'Each Gender Events'!$A83,'Official Medal Table'!$C:$C,'Each Gender Events'!CM$1,'Official Medal Table'!$E:$E,"Mixed")*'Medal values'!$B$3/2</f>
        <v>0</v>
      </c>
      <c r="CN83">
        <f>COUNTIFS('Official Medal Table'!$F:$F,'Each Gender Events'!$A83,'Official Medal Table'!$C:$C,'Each Gender Events'!CN$1,'Official Medal Table'!$E:$E,'Each Gender Events'!CN$2)*'Medal values'!$B$1
+ COUNTIFS('Official Medal Table'!$G:$G,'Each Gender Events'!$A83,'Official Medal Table'!$C:$C,'Each Gender Events'!CN$1,'Official Medal Table'!$E:$E,'Each Gender Events'!CN$2)*'Medal values'!$B$2
+ COUNTIFS('Official Medal Table'!$H:$H,'Each Gender Events'!$A83,'Official Medal Table'!$C:$C,'Each Gender Events'!CN$1,'Official Medal Table'!$E:$E,'Each Gender Events'!CN$2)*'Medal values'!$B$3
+ COUNTIFS('Official Medal Table'!$I:$I,'Each Gender Events'!$A83,'Official Medal Table'!$C:$C,'Each Gender Events'!CN$1,'Official Medal Table'!$E:$E,'Each Gender Events'!CN$2)*'Medal values'!$B$3
+ COUNTIFS('Official Medal Table'!$F:$F,'Each Gender Events'!$A83,'Official Medal Table'!$C:$C,'Each Gender Events'!CN$1,'Official Medal Table'!$E:$E,"Mixed")*'Medal values'!$B$1/2
+ COUNTIFS('Official Medal Table'!$G:$G,'Each Gender Events'!$A83,'Official Medal Table'!$C:$C,'Each Gender Events'!CN$1,'Official Medal Table'!$E:$E,"Mixed")*'Medal values'!$B$2/2
+ COUNTIFS('Official Medal Table'!$H:$H,'Each Gender Events'!$A83,'Official Medal Table'!$C:$C,'Each Gender Events'!CN$1,'Official Medal Table'!$E:$E,"Mixed")*'Medal values'!$B$3/2
+ COUNTIFS('Official Medal Table'!$I:$I,'Each Gender Events'!$A83,'Official Medal Table'!$C:$C,'Each Gender Events'!CN$1,'Official Medal Table'!$E:$E,"Mixed")*'Medal values'!$B$3/2</f>
        <v>0</v>
      </c>
      <c r="CO83">
        <f>COUNTIFS('Official Medal Table'!$F:$F,'Each Gender Events'!$A83,'Official Medal Table'!$C:$C,'Each Gender Events'!CO$1,'Official Medal Table'!$E:$E,'Each Gender Events'!CO$2)*'Medal values'!$B$1
+ COUNTIFS('Official Medal Table'!$G:$G,'Each Gender Events'!$A83,'Official Medal Table'!$C:$C,'Each Gender Events'!CO$1,'Official Medal Table'!$E:$E,'Each Gender Events'!CO$2)*'Medal values'!$B$2
+ COUNTIFS('Official Medal Table'!$H:$H,'Each Gender Events'!$A83,'Official Medal Table'!$C:$C,'Each Gender Events'!CO$1,'Official Medal Table'!$E:$E,'Each Gender Events'!CO$2)*'Medal values'!$B$3
+ COUNTIFS('Official Medal Table'!$I:$I,'Each Gender Events'!$A83,'Official Medal Table'!$C:$C,'Each Gender Events'!CO$1,'Official Medal Table'!$E:$E,'Each Gender Events'!CO$2)*'Medal values'!$B$3
+ COUNTIFS('Official Medal Table'!$F:$F,'Each Gender Events'!$A83,'Official Medal Table'!$C:$C,'Each Gender Events'!CO$1,'Official Medal Table'!$E:$E,"Mixed")*'Medal values'!$B$1/2
+ COUNTIFS('Official Medal Table'!$G:$G,'Each Gender Events'!$A83,'Official Medal Table'!$C:$C,'Each Gender Events'!CO$1,'Official Medal Table'!$E:$E,"Mixed")*'Medal values'!$B$2/2
+ COUNTIFS('Official Medal Table'!$H:$H,'Each Gender Events'!$A83,'Official Medal Table'!$C:$C,'Each Gender Events'!CO$1,'Official Medal Table'!$E:$E,"Mixed")*'Medal values'!$B$3/2
+ COUNTIFS('Official Medal Table'!$I:$I,'Each Gender Events'!$A83,'Official Medal Table'!$C:$C,'Each Gender Events'!CO$1,'Official Medal Table'!$E:$E,"Mixed")*'Medal values'!$B$3/2</f>
        <v>0</v>
      </c>
      <c r="CP83">
        <f>COUNTIFS('Official Medal Table'!$F:$F,'Each Gender Events'!$A83,'Official Medal Table'!$C:$C,'Each Gender Events'!CP$1,'Official Medal Table'!$E:$E,'Each Gender Events'!CP$2)*'Medal values'!$B$1
+ COUNTIFS('Official Medal Table'!$G:$G,'Each Gender Events'!$A83,'Official Medal Table'!$C:$C,'Each Gender Events'!CP$1,'Official Medal Table'!$E:$E,'Each Gender Events'!CP$2)*'Medal values'!$B$2
+ COUNTIFS('Official Medal Table'!$H:$H,'Each Gender Events'!$A83,'Official Medal Table'!$C:$C,'Each Gender Events'!CP$1,'Official Medal Table'!$E:$E,'Each Gender Events'!CP$2)*'Medal values'!$B$3
+ COUNTIFS('Official Medal Table'!$I:$I,'Each Gender Events'!$A83,'Official Medal Table'!$C:$C,'Each Gender Events'!CP$1,'Official Medal Table'!$E:$E,'Each Gender Events'!CP$2)*'Medal values'!$B$3
+ COUNTIFS('Official Medal Table'!$F:$F,'Each Gender Events'!$A83,'Official Medal Table'!$C:$C,'Each Gender Events'!CP$1,'Official Medal Table'!$E:$E,"Mixed")*'Medal values'!$B$1/2
+ COUNTIFS('Official Medal Table'!$G:$G,'Each Gender Events'!$A83,'Official Medal Table'!$C:$C,'Each Gender Events'!CP$1,'Official Medal Table'!$E:$E,"Mixed")*'Medal values'!$B$2/2
+ COUNTIFS('Official Medal Table'!$H:$H,'Each Gender Events'!$A83,'Official Medal Table'!$C:$C,'Each Gender Events'!CP$1,'Official Medal Table'!$E:$E,"Mixed")*'Medal values'!$B$3/2
+ COUNTIFS('Official Medal Table'!$I:$I,'Each Gender Events'!$A83,'Official Medal Table'!$C:$C,'Each Gender Events'!CP$1,'Official Medal Table'!$E:$E,"Mixed")*'Medal values'!$B$3/2</f>
        <v>0</v>
      </c>
      <c r="CQ83">
        <f>COUNTIFS('Official Medal Table'!$F:$F,'Each Gender Events'!$A83,'Official Medal Table'!$C:$C,'Each Gender Events'!CQ$1,'Official Medal Table'!$E:$E,'Each Gender Events'!CQ$2)*'Medal values'!$B$1
+ COUNTIFS('Official Medal Table'!$G:$G,'Each Gender Events'!$A83,'Official Medal Table'!$C:$C,'Each Gender Events'!CQ$1,'Official Medal Table'!$E:$E,'Each Gender Events'!CQ$2)*'Medal values'!$B$2
+ COUNTIFS('Official Medal Table'!$H:$H,'Each Gender Events'!$A83,'Official Medal Table'!$C:$C,'Each Gender Events'!CQ$1,'Official Medal Table'!$E:$E,'Each Gender Events'!CQ$2)*'Medal values'!$B$3
+ COUNTIFS('Official Medal Table'!$I:$I,'Each Gender Events'!$A83,'Official Medal Table'!$C:$C,'Each Gender Events'!CQ$1,'Official Medal Table'!$E:$E,'Each Gender Events'!CQ$2)*'Medal values'!$B$3
+ COUNTIFS('Official Medal Table'!$F:$F,'Each Gender Events'!$A83,'Official Medal Table'!$C:$C,'Each Gender Events'!CQ$1,'Official Medal Table'!$E:$E,"Mixed")*'Medal values'!$B$1/2
+ COUNTIFS('Official Medal Table'!$G:$G,'Each Gender Events'!$A83,'Official Medal Table'!$C:$C,'Each Gender Events'!CQ$1,'Official Medal Table'!$E:$E,"Mixed")*'Medal values'!$B$2/2
+ COUNTIFS('Official Medal Table'!$H:$H,'Each Gender Events'!$A83,'Official Medal Table'!$C:$C,'Each Gender Events'!CQ$1,'Official Medal Table'!$E:$E,"Mixed")*'Medal values'!$B$3/2
+ COUNTIFS('Official Medal Table'!$I:$I,'Each Gender Events'!$A83,'Official Medal Table'!$C:$C,'Each Gender Events'!CQ$1,'Official Medal Table'!$E:$E,"Mixed")*'Medal values'!$B$3/2</f>
        <v>0</v>
      </c>
      <c r="CR83">
        <f>COUNTIFS('Official Medal Table'!$F:$F,'Each Gender Events'!$A83,'Official Medal Table'!$C:$C,'Each Gender Events'!CR$1,'Official Medal Table'!$E:$E,'Each Gender Events'!CR$2)*'Medal values'!$B$1
+ COUNTIFS('Official Medal Table'!$G:$G,'Each Gender Events'!$A83,'Official Medal Table'!$C:$C,'Each Gender Events'!CR$1,'Official Medal Table'!$E:$E,'Each Gender Events'!CR$2)*'Medal values'!$B$2
+ COUNTIFS('Official Medal Table'!$H:$H,'Each Gender Events'!$A83,'Official Medal Table'!$C:$C,'Each Gender Events'!CR$1,'Official Medal Table'!$E:$E,'Each Gender Events'!CR$2)*'Medal values'!$B$3
+ COUNTIFS('Official Medal Table'!$I:$I,'Each Gender Events'!$A83,'Official Medal Table'!$C:$C,'Each Gender Events'!CR$1,'Official Medal Table'!$E:$E,'Each Gender Events'!CR$2)*'Medal values'!$B$3
+ COUNTIFS('Official Medal Table'!$F:$F,'Each Gender Events'!$A83,'Official Medal Table'!$C:$C,'Each Gender Events'!CR$1,'Official Medal Table'!$E:$E,"Mixed")*'Medal values'!$B$1/2
+ COUNTIFS('Official Medal Table'!$G:$G,'Each Gender Events'!$A83,'Official Medal Table'!$C:$C,'Each Gender Events'!CR$1,'Official Medal Table'!$E:$E,"Mixed")*'Medal values'!$B$2/2
+ COUNTIFS('Official Medal Table'!$H:$H,'Each Gender Events'!$A83,'Official Medal Table'!$C:$C,'Each Gender Events'!CR$1,'Official Medal Table'!$E:$E,"Mixed")*'Medal values'!$B$3/2
+ COUNTIFS('Official Medal Table'!$I:$I,'Each Gender Events'!$A83,'Official Medal Table'!$C:$C,'Each Gender Events'!CR$1,'Official Medal Table'!$E:$E,"Mixed")*'Medal values'!$B$3/2</f>
        <v>0</v>
      </c>
      <c r="CS83">
        <f>COUNTIFS('Official Medal Table'!$F:$F,'Each Gender Events'!$A83,'Official Medal Table'!$C:$C,'Each Gender Events'!CS$1,'Official Medal Table'!$E:$E,'Each Gender Events'!CS$2)*'Medal values'!$B$1
+ COUNTIFS('Official Medal Table'!$G:$G,'Each Gender Events'!$A83,'Official Medal Table'!$C:$C,'Each Gender Events'!CS$1,'Official Medal Table'!$E:$E,'Each Gender Events'!CS$2)*'Medal values'!$B$2
+ COUNTIFS('Official Medal Table'!$H:$H,'Each Gender Events'!$A83,'Official Medal Table'!$C:$C,'Each Gender Events'!CS$1,'Official Medal Table'!$E:$E,'Each Gender Events'!CS$2)*'Medal values'!$B$3
+ COUNTIFS('Official Medal Table'!$I:$I,'Each Gender Events'!$A83,'Official Medal Table'!$C:$C,'Each Gender Events'!CS$1,'Official Medal Table'!$E:$E,'Each Gender Events'!CS$2)*'Medal values'!$B$3
+ COUNTIFS('Official Medal Table'!$F:$F,'Each Gender Events'!$A83,'Official Medal Table'!$C:$C,'Each Gender Events'!CS$1,'Official Medal Table'!$E:$E,"Mixed")*'Medal values'!$B$1/2
+ COUNTIFS('Official Medal Table'!$G:$G,'Each Gender Events'!$A83,'Official Medal Table'!$C:$C,'Each Gender Events'!CS$1,'Official Medal Table'!$E:$E,"Mixed")*'Medal values'!$B$2/2
+ COUNTIFS('Official Medal Table'!$H:$H,'Each Gender Events'!$A83,'Official Medal Table'!$C:$C,'Each Gender Events'!CS$1,'Official Medal Table'!$E:$E,"Mixed")*'Medal values'!$B$3/2
+ COUNTIFS('Official Medal Table'!$I:$I,'Each Gender Events'!$A83,'Official Medal Table'!$C:$C,'Each Gender Events'!CS$1,'Official Medal Table'!$E:$E,"Mixed")*'Medal values'!$B$3/2</f>
        <v>0</v>
      </c>
      <c r="CT83">
        <f>COUNTIFS('Official Medal Table'!$F:$F,'Each Gender Events'!$A83,'Official Medal Table'!$C:$C,'Each Gender Events'!CT$1,'Official Medal Table'!$E:$E,'Each Gender Events'!CT$2)*'Medal values'!$B$1
+ COUNTIFS('Official Medal Table'!$G:$G,'Each Gender Events'!$A83,'Official Medal Table'!$C:$C,'Each Gender Events'!CT$1,'Official Medal Table'!$E:$E,'Each Gender Events'!CT$2)*'Medal values'!$B$2
+ COUNTIFS('Official Medal Table'!$H:$H,'Each Gender Events'!$A83,'Official Medal Table'!$C:$C,'Each Gender Events'!CT$1,'Official Medal Table'!$E:$E,'Each Gender Events'!CT$2)*'Medal values'!$B$3
+ COUNTIFS('Official Medal Table'!$I:$I,'Each Gender Events'!$A83,'Official Medal Table'!$C:$C,'Each Gender Events'!CT$1,'Official Medal Table'!$E:$E,'Each Gender Events'!CT$2)*'Medal values'!$B$3
+ COUNTIFS('Official Medal Table'!$F:$F,'Each Gender Events'!$A83,'Official Medal Table'!$C:$C,'Each Gender Events'!CT$1,'Official Medal Table'!$E:$E,"Mixed")*'Medal values'!$B$1/2
+ COUNTIFS('Official Medal Table'!$G:$G,'Each Gender Events'!$A83,'Official Medal Table'!$C:$C,'Each Gender Events'!CT$1,'Official Medal Table'!$E:$E,"Mixed")*'Medal values'!$B$2/2
+ COUNTIFS('Official Medal Table'!$H:$H,'Each Gender Events'!$A83,'Official Medal Table'!$C:$C,'Each Gender Events'!CT$1,'Official Medal Table'!$E:$E,"Mixed")*'Medal values'!$B$3/2
+ COUNTIFS('Official Medal Table'!$I:$I,'Each Gender Events'!$A83,'Official Medal Table'!$C:$C,'Each Gender Events'!CT$1,'Official Medal Table'!$E:$E,"Mixed")*'Medal values'!$B$3/2</f>
        <v>0</v>
      </c>
    </row>
    <row r="84" spans="1:98" x14ac:dyDescent="0.3">
      <c r="A84" t="str">
        <f>Countries!A83</f>
        <v>ZAM</v>
      </c>
      <c r="B84">
        <f>COUNTIFS('Official Medal Table'!$F:$F,'Each Gender Events'!$A84,'Official Medal Table'!$C:$C,'Each Gender Events'!B$1,'Official Medal Table'!$E:$E,'Each Gender Events'!B$2)*'Medal values'!$B$1
+ COUNTIFS('Official Medal Table'!$G:$G,'Each Gender Events'!$A84,'Official Medal Table'!$C:$C,'Each Gender Events'!B$1,'Official Medal Table'!$E:$E,'Each Gender Events'!B$2)*'Medal values'!$B$2
+ COUNTIFS('Official Medal Table'!$H:$H,'Each Gender Events'!$A84,'Official Medal Table'!$C:$C,'Each Gender Events'!B$1,'Official Medal Table'!$E:$E,'Each Gender Events'!B$2)*'Medal values'!$B$3
+ COUNTIFS('Official Medal Table'!$I:$I,'Each Gender Events'!$A84,'Official Medal Table'!$C:$C,'Each Gender Events'!B$1,'Official Medal Table'!$E:$E,'Each Gender Events'!B$2)*'Medal values'!$B$3
+ COUNTIFS('Official Medal Table'!$F:$F,'Each Gender Events'!$A84,'Official Medal Table'!$C:$C,'Each Gender Events'!B$1,'Official Medal Table'!$E:$E,"Mixed")*'Medal values'!$B$1/2
+ COUNTIFS('Official Medal Table'!$G:$G,'Each Gender Events'!$A84,'Official Medal Table'!$C:$C,'Each Gender Events'!B$1,'Official Medal Table'!$E:$E,"Mixed")*'Medal values'!$B$2/2
+ COUNTIFS('Official Medal Table'!$H:$H,'Each Gender Events'!$A84,'Official Medal Table'!$C:$C,'Each Gender Events'!B$1,'Official Medal Table'!$E:$E,"Mixed")*'Medal values'!$B$3/2
+ COUNTIFS('Official Medal Table'!$I:$I,'Each Gender Events'!$A84,'Official Medal Table'!$C:$C,'Each Gender Events'!B$1,'Official Medal Table'!$E:$E,"Mixed")*'Medal values'!$B$3/2</f>
        <v>0</v>
      </c>
      <c r="C84">
        <f>COUNTIFS('Official Medal Table'!$F:$F,'Each Gender Events'!$A84,'Official Medal Table'!$C:$C,'Each Gender Events'!C$1,'Official Medal Table'!$E:$E,'Each Gender Events'!C$2)*'Medal values'!$B$1
+ COUNTIFS('Official Medal Table'!$G:$G,'Each Gender Events'!$A84,'Official Medal Table'!$C:$C,'Each Gender Events'!C$1,'Official Medal Table'!$E:$E,'Each Gender Events'!C$2)*'Medal values'!$B$2
+ COUNTIFS('Official Medal Table'!$H:$H,'Each Gender Events'!$A84,'Official Medal Table'!$C:$C,'Each Gender Events'!C$1,'Official Medal Table'!$E:$E,'Each Gender Events'!C$2)*'Medal values'!$B$3
+ COUNTIFS('Official Medal Table'!$I:$I,'Each Gender Events'!$A84,'Official Medal Table'!$C:$C,'Each Gender Events'!C$1,'Official Medal Table'!$E:$E,'Each Gender Events'!C$2)*'Medal values'!$B$3
+ COUNTIFS('Official Medal Table'!$F:$F,'Each Gender Events'!$A84,'Official Medal Table'!$C:$C,'Each Gender Events'!C$1,'Official Medal Table'!$E:$E,"Mixed")*'Medal values'!$B$1/2
+ COUNTIFS('Official Medal Table'!$G:$G,'Each Gender Events'!$A84,'Official Medal Table'!$C:$C,'Each Gender Events'!C$1,'Official Medal Table'!$E:$E,"Mixed")*'Medal values'!$B$2/2
+ COUNTIFS('Official Medal Table'!$H:$H,'Each Gender Events'!$A84,'Official Medal Table'!$C:$C,'Each Gender Events'!C$1,'Official Medal Table'!$E:$E,"Mixed")*'Medal values'!$B$3/2
+ COUNTIFS('Official Medal Table'!$I:$I,'Each Gender Events'!$A84,'Official Medal Table'!$C:$C,'Each Gender Events'!C$1,'Official Medal Table'!$E:$E,"Mixed")*'Medal values'!$B$3/2</f>
        <v>0</v>
      </c>
      <c r="D84">
        <f>COUNTIFS('Official Medal Table'!$F:$F,'Each Gender Events'!$A84,'Official Medal Table'!$C:$C,'Each Gender Events'!D$1,'Official Medal Table'!$E:$E,'Each Gender Events'!D$2)*'Medal values'!$B$1
+ COUNTIFS('Official Medal Table'!$G:$G,'Each Gender Events'!$A84,'Official Medal Table'!$C:$C,'Each Gender Events'!D$1,'Official Medal Table'!$E:$E,'Each Gender Events'!D$2)*'Medal values'!$B$2
+ COUNTIFS('Official Medal Table'!$H:$H,'Each Gender Events'!$A84,'Official Medal Table'!$C:$C,'Each Gender Events'!D$1,'Official Medal Table'!$E:$E,'Each Gender Events'!D$2)*'Medal values'!$B$3
+ COUNTIFS('Official Medal Table'!$I:$I,'Each Gender Events'!$A84,'Official Medal Table'!$C:$C,'Each Gender Events'!D$1,'Official Medal Table'!$E:$E,'Each Gender Events'!D$2)*'Medal values'!$B$3
+ COUNTIFS('Official Medal Table'!$F:$F,'Each Gender Events'!$A84,'Official Medal Table'!$C:$C,'Each Gender Events'!D$1,'Official Medal Table'!$E:$E,"Mixed")*'Medal values'!$B$1/2
+ COUNTIFS('Official Medal Table'!$G:$G,'Each Gender Events'!$A84,'Official Medal Table'!$C:$C,'Each Gender Events'!D$1,'Official Medal Table'!$E:$E,"Mixed")*'Medal values'!$B$2/2
+ COUNTIFS('Official Medal Table'!$H:$H,'Each Gender Events'!$A84,'Official Medal Table'!$C:$C,'Each Gender Events'!D$1,'Official Medal Table'!$E:$E,"Mixed")*'Medal values'!$B$3/2
+ COUNTIFS('Official Medal Table'!$I:$I,'Each Gender Events'!$A84,'Official Medal Table'!$C:$C,'Each Gender Events'!D$1,'Official Medal Table'!$E:$E,"Mixed")*'Medal values'!$B$3/2</f>
        <v>0</v>
      </c>
      <c r="E84">
        <f>COUNTIFS('Official Medal Table'!$F:$F,'Each Gender Events'!$A84,'Official Medal Table'!$C:$C,'Each Gender Events'!E$1,'Official Medal Table'!$E:$E,'Each Gender Events'!E$2)*'Medal values'!$B$1
+ COUNTIFS('Official Medal Table'!$G:$G,'Each Gender Events'!$A84,'Official Medal Table'!$C:$C,'Each Gender Events'!E$1,'Official Medal Table'!$E:$E,'Each Gender Events'!E$2)*'Medal values'!$B$2
+ COUNTIFS('Official Medal Table'!$H:$H,'Each Gender Events'!$A84,'Official Medal Table'!$C:$C,'Each Gender Events'!E$1,'Official Medal Table'!$E:$E,'Each Gender Events'!E$2)*'Medal values'!$B$3
+ COUNTIFS('Official Medal Table'!$I:$I,'Each Gender Events'!$A84,'Official Medal Table'!$C:$C,'Each Gender Events'!E$1,'Official Medal Table'!$E:$E,'Each Gender Events'!E$2)*'Medal values'!$B$3
+ COUNTIFS('Official Medal Table'!$F:$F,'Each Gender Events'!$A84,'Official Medal Table'!$C:$C,'Each Gender Events'!E$1,'Official Medal Table'!$E:$E,"Mixed")*'Medal values'!$B$1/2
+ COUNTIFS('Official Medal Table'!$G:$G,'Each Gender Events'!$A84,'Official Medal Table'!$C:$C,'Each Gender Events'!E$1,'Official Medal Table'!$E:$E,"Mixed")*'Medal values'!$B$2/2
+ COUNTIFS('Official Medal Table'!$H:$H,'Each Gender Events'!$A84,'Official Medal Table'!$C:$C,'Each Gender Events'!E$1,'Official Medal Table'!$E:$E,"Mixed")*'Medal values'!$B$3/2
+ COUNTIFS('Official Medal Table'!$I:$I,'Each Gender Events'!$A84,'Official Medal Table'!$C:$C,'Each Gender Events'!E$1,'Official Medal Table'!$E:$E,"Mixed")*'Medal values'!$B$3/2</f>
        <v>0</v>
      </c>
      <c r="F84">
        <f>COUNTIFS('Official Medal Table'!$F:$F,'Each Gender Events'!$A84,'Official Medal Table'!$C:$C,'Each Gender Events'!F$1,'Official Medal Table'!$E:$E,'Each Gender Events'!F$2)*'Medal values'!$B$1
+ COUNTIFS('Official Medal Table'!$G:$G,'Each Gender Events'!$A84,'Official Medal Table'!$C:$C,'Each Gender Events'!F$1,'Official Medal Table'!$E:$E,'Each Gender Events'!F$2)*'Medal values'!$B$2
+ COUNTIFS('Official Medal Table'!$H:$H,'Each Gender Events'!$A84,'Official Medal Table'!$C:$C,'Each Gender Events'!F$1,'Official Medal Table'!$E:$E,'Each Gender Events'!F$2)*'Medal values'!$B$3
+ COUNTIFS('Official Medal Table'!$I:$I,'Each Gender Events'!$A84,'Official Medal Table'!$C:$C,'Each Gender Events'!F$1,'Official Medal Table'!$E:$E,'Each Gender Events'!F$2)*'Medal values'!$B$3
+ COUNTIFS('Official Medal Table'!$F:$F,'Each Gender Events'!$A84,'Official Medal Table'!$C:$C,'Each Gender Events'!F$1,'Official Medal Table'!$E:$E,"Mixed")*'Medal values'!$B$1/2
+ COUNTIFS('Official Medal Table'!$G:$G,'Each Gender Events'!$A84,'Official Medal Table'!$C:$C,'Each Gender Events'!F$1,'Official Medal Table'!$E:$E,"Mixed")*'Medal values'!$B$2/2
+ COUNTIFS('Official Medal Table'!$H:$H,'Each Gender Events'!$A84,'Official Medal Table'!$C:$C,'Each Gender Events'!F$1,'Official Medal Table'!$E:$E,"Mixed")*'Medal values'!$B$3/2
+ COUNTIFS('Official Medal Table'!$I:$I,'Each Gender Events'!$A84,'Official Medal Table'!$C:$C,'Each Gender Events'!F$1,'Official Medal Table'!$E:$E,"Mixed")*'Medal values'!$B$3/2</f>
        <v>0</v>
      </c>
      <c r="G84">
        <f>COUNTIFS('Official Medal Table'!$F:$F,'Each Gender Events'!$A84,'Official Medal Table'!$C:$C,'Each Gender Events'!G$1,'Official Medal Table'!$E:$E,'Each Gender Events'!G$2)*'Medal values'!$B$1
+ COUNTIFS('Official Medal Table'!$G:$G,'Each Gender Events'!$A84,'Official Medal Table'!$C:$C,'Each Gender Events'!G$1,'Official Medal Table'!$E:$E,'Each Gender Events'!G$2)*'Medal values'!$B$2
+ COUNTIFS('Official Medal Table'!$H:$H,'Each Gender Events'!$A84,'Official Medal Table'!$C:$C,'Each Gender Events'!G$1,'Official Medal Table'!$E:$E,'Each Gender Events'!G$2)*'Medal values'!$B$3
+ COUNTIFS('Official Medal Table'!$I:$I,'Each Gender Events'!$A84,'Official Medal Table'!$C:$C,'Each Gender Events'!G$1,'Official Medal Table'!$E:$E,'Each Gender Events'!G$2)*'Medal values'!$B$3
+ COUNTIFS('Official Medal Table'!$F:$F,'Each Gender Events'!$A84,'Official Medal Table'!$C:$C,'Each Gender Events'!G$1,'Official Medal Table'!$E:$E,"Mixed")*'Medal values'!$B$1/2
+ COUNTIFS('Official Medal Table'!$G:$G,'Each Gender Events'!$A84,'Official Medal Table'!$C:$C,'Each Gender Events'!G$1,'Official Medal Table'!$E:$E,"Mixed")*'Medal values'!$B$2/2
+ COUNTIFS('Official Medal Table'!$H:$H,'Each Gender Events'!$A84,'Official Medal Table'!$C:$C,'Each Gender Events'!G$1,'Official Medal Table'!$E:$E,"Mixed")*'Medal values'!$B$3/2
+ COUNTIFS('Official Medal Table'!$I:$I,'Each Gender Events'!$A84,'Official Medal Table'!$C:$C,'Each Gender Events'!G$1,'Official Medal Table'!$E:$E,"Mixed")*'Medal values'!$B$3/2</f>
        <v>0</v>
      </c>
      <c r="H84">
        <f>COUNTIFS('Official Medal Table'!$F:$F,'Each Gender Events'!$A84,'Official Medal Table'!$C:$C,'Each Gender Events'!H$1,'Official Medal Table'!$E:$E,'Each Gender Events'!H$2)*'Medal values'!$B$1
+ COUNTIFS('Official Medal Table'!$G:$G,'Each Gender Events'!$A84,'Official Medal Table'!$C:$C,'Each Gender Events'!H$1,'Official Medal Table'!$E:$E,'Each Gender Events'!H$2)*'Medal values'!$B$2
+ COUNTIFS('Official Medal Table'!$H:$H,'Each Gender Events'!$A84,'Official Medal Table'!$C:$C,'Each Gender Events'!H$1,'Official Medal Table'!$E:$E,'Each Gender Events'!H$2)*'Medal values'!$B$3
+ COUNTIFS('Official Medal Table'!$I:$I,'Each Gender Events'!$A84,'Official Medal Table'!$C:$C,'Each Gender Events'!H$1,'Official Medal Table'!$E:$E,'Each Gender Events'!H$2)*'Medal values'!$B$3
+ COUNTIFS('Official Medal Table'!$F:$F,'Each Gender Events'!$A84,'Official Medal Table'!$C:$C,'Each Gender Events'!H$1,'Official Medal Table'!$E:$E,"Mixed")*'Medal values'!$B$1/2
+ COUNTIFS('Official Medal Table'!$G:$G,'Each Gender Events'!$A84,'Official Medal Table'!$C:$C,'Each Gender Events'!H$1,'Official Medal Table'!$E:$E,"Mixed")*'Medal values'!$B$2/2
+ COUNTIFS('Official Medal Table'!$H:$H,'Each Gender Events'!$A84,'Official Medal Table'!$C:$C,'Each Gender Events'!H$1,'Official Medal Table'!$E:$E,"Mixed")*'Medal values'!$B$3/2
+ COUNTIFS('Official Medal Table'!$I:$I,'Each Gender Events'!$A84,'Official Medal Table'!$C:$C,'Each Gender Events'!H$1,'Official Medal Table'!$E:$E,"Mixed")*'Medal values'!$B$3/2</f>
        <v>0</v>
      </c>
      <c r="I84">
        <f>COUNTIFS('Official Medal Table'!$F:$F,'Each Gender Events'!$A84,'Official Medal Table'!$C:$C,'Each Gender Events'!I$1,'Official Medal Table'!$E:$E,'Each Gender Events'!I$2)*'Medal values'!$B$1
+ COUNTIFS('Official Medal Table'!$G:$G,'Each Gender Events'!$A84,'Official Medal Table'!$C:$C,'Each Gender Events'!I$1,'Official Medal Table'!$E:$E,'Each Gender Events'!I$2)*'Medal values'!$B$2
+ COUNTIFS('Official Medal Table'!$H:$H,'Each Gender Events'!$A84,'Official Medal Table'!$C:$C,'Each Gender Events'!I$1,'Official Medal Table'!$E:$E,'Each Gender Events'!I$2)*'Medal values'!$B$3
+ COUNTIFS('Official Medal Table'!$I:$I,'Each Gender Events'!$A84,'Official Medal Table'!$C:$C,'Each Gender Events'!I$1,'Official Medal Table'!$E:$E,'Each Gender Events'!I$2)*'Medal values'!$B$3
+ COUNTIFS('Official Medal Table'!$F:$F,'Each Gender Events'!$A84,'Official Medal Table'!$C:$C,'Each Gender Events'!I$1,'Official Medal Table'!$E:$E,"Mixed")*'Medal values'!$B$1/2
+ COUNTIFS('Official Medal Table'!$G:$G,'Each Gender Events'!$A84,'Official Medal Table'!$C:$C,'Each Gender Events'!I$1,'Official Medal Table'!$E:$E,"Mixed")*'Medal values'!$B$2/2
+ COUNTIFS('Official Medal Table'!$H:$H,'Each Gender Events'!$A84,'Official Medal Table'!$C:$C,'Each Gender Events'!I$1,'Official Medal Table'!$E:$E,"Mixed")*'Medal values'!$B$3/2
+ COUNTIFS('Official Medal Table'!$I:$I,'Each Gender Events'!$A84,'Official Medal Table'!$C:$C,'Each Gender Events'!I$1,'Official Medal Table'!$E:$E,"Mixed")*'Medal values'!$B$3/2</f>
        <v>0</v>
      </c>
      <c r="J84">
        <f>COUNTIFS('Official Medal Table'!$F:$F,'Each Gender Events'!$A84,'Official Medal Table'!$C:$C,'Each Gender Events'!J$1,'Official Medal Table'!$E:$E,'Each Gender Events'!J$2)*'Medal values'!$B$1
+ COUNTIFS('Official Medal Table'!$G:$G,'Each Gender Events'!$A84,'Official Medal Table'!$C:$C,'Each Gender Events'!J$1,'Official Medal Table'!$E:$E,'Each Gender Events'!J$2)*'Medal values'!$B$2
+ COUNTIFS('Official Medal Table'!$H:$H,'Each Gender Events'!$A84,'Official Medal Table'!$C:$C,'Each Gender Events'!J$1,'Official Medal Table'!$E:$E,'Each Gender Events'!J$2)*'Medal values'!$B$3
+ COUNTIFS('Official Medal Table'!$I:$I,'Each Gender Events'!$A84,'Official Medal Table'!$C:$C,'Each Gender Events'!J$1,'Official Medal Table'!$E:$E,'Each Gender Events'!J$2)*'Medal values'!$B$3
+ COUNTIFS('Official Medal Table'!$F:$F,'Each Gender Events'!$A84,'Official Medal Table'!$C:$C,'Each Gender Events'!J$1,'Official Medal Table'!$E:$E,"Mixed")*'Medal values'!$B$1/2
+ COUNTIFS('Official Medal Table'!$G:$G,'Each Gender Events'!$A84,'Official Medal Table'!$C:$C,'Each Gender Events'!J$1,'Official Medal Table'!$E:$E,"Mixed")*'Medal values'!$B$2/2
+ COUNTIFS('Official Medal Table'!$H:$H,'Each Gender Events'!$A84,'Official Medal Table'!$C:$C,'Each Gender Events'!J$1,'Official Medal Table'!$E:$E,"Mixed")*'Medal values'!$B$3/2
+ COUNTIFS('Official Medal Table'!$I:$I,'Each Gender Events'!$A84,'Official Medal Table'!$C:$C,'Each Gender Events'!J$1,'Official Medal Table'!$E:$E,"Mixed")*'Medal values'!$B$3/2</f>
        <v>1</v>
      </c>
      <c r="K84">
        <f>COUNTIFS('Official Medal Table'!$F:$F,'Each Gender Events'!$A84,'Official Medal Table'!$C:$C,'Each Gender Events'!K$1,'Official Medal Table'!$E:$E,'Each Gender Events'!K$2)*'Medal values'!$B$1
+ COUNTIFS('Official Medal Table'!$G:$G,'Each Gender Events'!$A84,'Official Medal Table'!$C:$C,'Each Gender Events'!K$1,'Official Medal Table'!$E:$E,'Each Gender Events'!K$2)*'Medal values'!$B$2
+ COUNTIFS('Official Medal Table'!$H:$H,'Each Gender Events'!$A84,'Official Medal Table'!$C:$C,'Each Gender Events'!K$1,'Official Medal Table'!$E:$E,'Each Gender Events'!K$2)*'Medal values'!$B$3
+ COUNTIFS('Official Medal Table'!$I:$I,'Each Gender Events'!$A84,'Official Medal Table'!$C:$C,'Each Gender Events'!K$1,'Official Medal Table'!$E:$E,'Each Gender Events'!K$2)*'Medal values'!$B$3
+ COUNTIFS('Official Medal Table'!$F:$F,'Each Gender Events'!$A84,'Official Medal Table'!$C:$C,'Each Gender Events'!K$1,'Official Medal Table'!$E:$E,"Mixed")*'Medal values'!$B$1/2
+ COUNTIFS('Official Medal Table'!$G:$G,'Each Gender Events'!$A84,'Official Medal Table'!$C:$C,'Each Gender Events'!K$1,'Official Medal Table'!$E:$E,"Mixed")*'Medal values'!$B$2/2
+ COUNTIFS('Official Medal Table'!$H:$H,'Each Gender Events'!$A84,'Official Medal Table'!$C:$C,'Each Gender Events'!K$1,'Official Medal Table'!$E:$E,"Mixed")*'Medal values'!$B$3/2
+ COUNTIFS('Official Medal Table'!$I:$I,'Each Gender Events'!$A84,'Official Medal Table'!$C:$C,'Each Gender Events'!K$1,'Official Medal Table'!$E:$E,"Mixed")*'Medal values'!$B$3/2</f>
        <v>0</v>
      </c>
      <c r="L84">
        <f>COUNTIFS('Official Medal Table'!$F:$F,'Each Gender Events'!$A84,'Official Medal Table'!$C:$C,'Each Gender Events'!L$1,'Official Medal Table'!$E:$E,'Each Gender Events'!L$2)*'Medal values'!$B$1
+ COUNTIFS('Official Medal Table'!$G:$G,'Each Gender Events'!$A84,'Official Medal Table'!$C:$C,'Each Gender Events'!L$1,'Official Medal Table'!$E:$E,'Each Gender Events'!L$2)*'Medal values'!$B$2
+ COUNTIFS('Official Medal Table'!$H:$H,'Each Gender Events'!$A84,'Official Medal Table'!$C:$C,'Each Gender Events'!L$1,'Official Medal Table'!$E:$E,'Each Gender Events'!L$2)*'Medal values'!$B$3
+ COUNTIFS('Official Medal Table'!$I:$I,'Each Gender Events'!$A84,'Official Medal Table'!$C:$C,'Each Gender Events'!L$1,'Official Medal Table'!$E:$E,'Each Gender Events'!L$2)*'Medal values'!$B$3
+ COUNTIFS('Official Medal Table'!$F:$F,'Each Gender Events'!$A84,'Official Medal Table'!$C:$C,'Each Gender Events'!L$1,'Official Medal Table'!$E:$E,"Mixed")*'Medal values'!$B$1/2
+ COUNTIFS('Official Medal Table'!$G:$G,'Each Gender Events'!$A84,'Official Medal Table'!$C:$C,'Each Gender Events'!L$1,'Official Medal Table'!$E:$E,"Mixed")*'Medal values'!$B$2/2
+ COUNTIFS('Official Medal Table'!$H:$H,'Each Gender Events'!$A84,'Official Medal Table'!$C:$C,'Each Gender Events'!L$1,'Official Medal Table'!$E:$E,"Mixed")*'Medal values'!$B$3/2
+ COUNTIFS('Official Medal Table'!$I:$I,'Each Gender Events'!$A84,'Official Medal Table'!$C:$C,'Each Gender Events'!L$1,'Official Medal Table'!$E:$E,"Mixed")*'Medal values'!$B$3/2</f>
        <v>0</v>
      </c>
      <c r="M84">
        <f>COUNTIFS('Official Medal Table'!$F:$F,'Each Gender Events'!$A84,'Official Medal Table'!$C:$C,'Each Gender Events'!M$1,'Official Medal Table'!$E:$E,'Each Gender Events'!M$2)*'Medal values'!$B$1
+ COUNTIFS('Official Medal Table'!$G:$G,'Each Gender Events'!$A84,'Official Medal Table'!$C:$C,'Each Gender Events'!M$1,'Official Medal Table'!$E:$E,'Each Gender Events'!M$2)*'Medal values'!$B$2
+ COUNTIFS('Official Medal Table'!$H:$H,'Each Gender Events'!$A84,'Official Medal Table'!$C:$C,'Each Gender Events'!M$1,'Official Medal Table'!$E:$E,'Each Gender Events'!M$2)*'Medal values'!$B$3
+ COUNTIFS('Official Medal Table'!$I:$I,'Each Gender Events'!$A84,'Official Medal Table'!$C:$C,'Each Gender Events'!M$1,'Official Medal Table'!$E:$E,'Each Gender Events'!M$2)*'Medal values'!$B$3
+ COUNTIFS('Official Medal Table'!$F:$F,'Each Gender Events'!$A84,'Official Medal Table'!$C:$C,'Each Gender Events'!M$1,'Official Medal Table'!$E:$E,"Mixed")*'Medal values'!$B$1/2
+ COUNTIFS('Official Medal Table'!$G:$G,'Each Gender Events'!$A84,'Official Medal Table'!$C:$C,'Each Gender Events'!M$1,'Official Medal Table'!$E:$E,"Mixed")*'Medal values'!$B$2/2
+ COUNTIFS('Official Medal Table'!$H:$H,'Each Gender Events'!$A84,'Official Medal Table'!$C:$C,'Each Gender Events'!M$1,'Official Medal Table'!$E:$E,"Mixed")*'Medal values'!$B$3/2
+ COUNTIFS('Official Medal Table'!$I:$I,'Each Gender Events'!$A84,'Official Medal Table'!$C:$C,'Each Gender Events'!M$1,'Official Medal Table'!$E:$E,"Mixed")*'Medal values'!$B$3/2</f>
        <v>0</v>
      </c>
      <c r="N84">
        <f>COUNTIFS('Official Medal Table'!$F:$F,'Each Gender Events'!$A84,'Official Medal Table'!$C:$C,'Each Gender Events'!N$1,'Official Medal Table'!$E:$E,'Each Gender Events'!N$2)*'Medal values'!$B$1
+ COUNTIFS('Official Medal Table'!$G:$G,'Each Gender Events'!$A84,'Official Medal Table'!$C:$C,'Each Gender Events'!N$1,'Official Medal Table'!$E:$E,'Each Gender Events'!N$2)*'Medal values'!$B$2
+ COUNTIFS('Official Medal Table'!$H:$H,'Each Gender Events'!$A84,'Official Medal Table'!$C:$C,'Each Gender Events'!N$1,'Official Medal Table'!$E:$E,'Each Gender Events'!N$2)*'Medal values'!$B$3
+ COUNTIFS('Official Medal Table'!$I:$I,'Each Gender Events'!$A84,'Official Medal Table'!$C:$C,'Each Gender Events'!N$1,'Official Medal Table'!$E:$E,'Each Gender Events'!N$2)*'Medal values'!$B$3
+ COUNTIFS('Official Medal Table'!$F:$F,'Each Gender Events'!$A84,'Official Medal Table'!$C:$C,'Each Gender Events'!N$1,'Official Medal Table'!$E:$E,"Mixed")*'Medal values'!$B$1/2
+ COUNTIFS('Official Medal Table'!$G:$G,'Each Gender Events'!$A84,'Official Medal Table'!$C:$C,'Each Gender Events'!N$1,'Official Medal Table'!$E:$E,"Mixed")*'Medal values'!$B$2/2
+ COUNTIFS('Official Medal Table'!$H:$H,'Each Gender Events'!$A84,'Official Medal Table'!$C:$C,'Each Gender Events'!N$1,'Official Medal Table'!$E:$E,"Mixed")*'Medal values'!$B$3/2
+ COUNTIFS('Official Medal Table'!$I:$I,'Each Gender Events'!$A84,'Official Medal Table'!$C:$C,'Each Gender Events'!N$1,'Official Medal Table'!$E:$E,"Mixed")*'Medal values'!$B$3/2</f>
        <v>0</v>
      </c>
      <c r="O84">
        <f>COUNTIFS('Official Medal Table'!$F:$F,'Each Gender Events'!$A84,'Official Medal Table'!$C:$C,'Each Gender Events'!O$1,'Official Medal Table'!$E:$E,'Each Gender Events'!O$2)*'Medal values'!$B$1
+ COUNTIFS('Official Medal Table'!$G:$G,'Each Gender Events'!$A84,'Official Medal Table'!$C:$C,'Each Gender Events'!O$1,'Official Medal Table'!$E:$E,'Each Gender Events'!O$2)*'Medal values'!$B$2
+ COUNTIFS('Official Medal Table'!$H:$H,'Each Gender Events'!$A84,'Official Medal Table'!$C:$C,'Each Gender Events'!O$1,'Official Medal Table'!$E:$E,'Each Gender Events'!O$2)*'Medal values'!$B$3
+ COUNTIFS('Official Medal Table'!$I:$I,'Each Gender Events'!$A84,'Official Medal Table'!$C:$C,'Each Gender Events'!O$1,'Official Medal Table'!$E:$E,'Each Gender Events'!O$2)*'Medal values'!$B$3
+ COUNTIFS('Official Medal Table'!$F:$F,'Each Gender Events'!$A84,'Official Medal Table'!$C:$C,'Each Gender Events'!O$1,'Official Medal Table'!$E:$E,"Mixed")*'Medal values'!$B$1/2
+ COUNTIFS('Official Medal Table'!$G:$G,'Each Gender Events'!$A84,'Official Medal Table'!$C:$C,'Each Gender Events'!O$1,'Official Medal Table'!$E:$E,"Mixed")*'Medal values'!$B$2/2
+ COUNTIFS('Official Medal Table'!$H:$H,'Each Gender Events'!$A84,'Official Medal Table'!$C:$C,'Each Gender Events'!O$1,'Official Medal Table'!$E:$E,"Mixed")*'Medal values'!$B$3/2
+ COUNTIFS('Official Medal Table'!$I:$I,'Each Gender Events'!$A84,'Official Medal Table'!$C:$C,'Each Gender Events'!O$1,'Official Medal Table'!$E:$E,"Mixed")*'Medal values'!$B$3/2</f>
        <v>0</v>
      </c>
      <c r="P84">
        <f>COUNTIFS('Official Medal Table'!$F:$F,'Each Gender Events'!$A84,'Official Medal Table'!$C:$C,'Each Gender Events'!P$1,'Official Medal Table'!$E:$E,'Each Gender Events'!P$2)*'Medal values'!$B$1
+ COUNTIFS('Official Medal Table'!$G:$G,'Each Gender Events'!$A84,'Official Medal Table'!$C:$C,'Each Gender Events'!P$1,'Official Medal Table'!$E:$E,'Each Gender Events'!P$2)*'Medal values'!$B$2
+ COUNTIFS('Official Medal Table'!$H:$H,'Each Gender Events'!$A84,'Official Medal Table'!$C:$C,'Each Gender Events'!P$1,'Official Medal Table'!$E:$E,'Each Gender Events'!P$2)*'Medal values'!$B$3
+ COUNTIFS('Official Medal Table'!$I:$I,'Each Gender Events'!$A84,'Official Medal Table'!$C:$C,'Each Gender Events'!P$1,'Official Medal Table'!$E:$E,'Each Gender Events'!P$2)*'Medal values'!$B$3
+ COUNTIFS('Official Medal Table'!$F:$F,'Each Gender Events'!$A84,'Official Medal Table'!$C:$C,'Each Gender Events'!P$1,'Official Medal Table'!$E:$E,"Mixed")*'Medal values'!$B$1/2
+ COUNTIFS('Official Medal Table'!$G:$G,'Each Gender Events'!$A84,'Official Medal Table'!$C:$C,'Each Gender Events'!P$1,'Official Medal Table'!$E:$E,"Mixed")*'Medal values'!$B$2/2
+ COUNTIFS('Official Medal Table'!$H:$H,'Each Gender Events'!$A84,'Official Medal Table'!$C:$C,'Each Gender Events'!P$1,'Official Medal Table'!$E:$E,"Mixed")*'Medal values'!$B$3/2
+ COUNTIFS('Official Medal Table'!$I:$I,'Each Gender Events'!$A84,'Official Medal Table'!$C:$C,'Each Gender Events'!P$1,'Official Medal Table'!$E:$E,"Mixed")*'Medal values'!$B$3/2</f>
        <v>0</v>
      </c>
      <c r="Q84">
        <f>COUNTIFS('Official Medal Table'!$F:$F,'Each Gender Events'!$A84,'Official Medal Table'!$C:$C,'Each Gender Events'!Q$1,'Official Medal Table'!$E:$E,'Each Gender Events'!Q$2)*'Medal values'!$B$1
+ COUNTIFS('Official Medal Table'!$G:$G,'Each Gender Events'!$A84,'Official Medal Table'!$C:$C,'Each Gender Events'!Q$1,'Official Medal Table'!$E:$E,'Each Gender Events'!Q$2)*'Medal values'!$B$2
+ COUNTIFS('Official Medal Table'!$H:$H,'Each Gender Events'!$A84,'Official Medal Table'!$C:$C,'Each Gender Events'!Q$1,'Official Medal Table'!$E:$E,'Each Gender Events'!Q$2)*'Medal values'!$B$3
+ COUNTIFS('Official Medal Table'!$I:$I,'Each Gender Events'!$A84,'Official Medal Table'!$C:$C,'Each Gender Events'!Q$1,'Official Medal Table'!$E:$E,'Each Gender Events'!Q$2)*'Medal values'!$B$3
+ COUNTIFS('Official Medal Table'!$F:$F,'Each Gender Events'!$A84,'Official Medal Table'!$C:$C,'Each Gender Events'!Q$1,'Official Medal Table'!$E:$E,"Mixed")*'Medal values'!$B$1/2
+ COUNTIFS('Official Medal Table'!$G:$G,'Each Gender Events'!$A84,'Official Medal Table'!$C:$C,'Each Gender Events'!Q$1,'Official Medal Table'!$E:$E,"Mixed")*'Medal values'!$B$2/2
+ COUNTIFS('Official Medal Table'!$H:$H,'Each Gender Events'!$A84,'Official Medal Table'!$C:$C,'Each Gender Events'!Q$1,'Official Medal Table'!$E:$E,"Mixed")*'Medal values'!$B$3/2
+ COUNTIFS('Official Medal Table'!$I:$I,'Each Gender Events'!$A84,'Official Medal Table'!$C:$C,'Each Gender Events'!Q$1,'Official Medal Table'!$E:$E,"Mixed")*'Medal values'!$B$3/2</f>
        <v>0</v>
      </c>
      <c r="R84">
        <f>COUNTIFS('Official Medal Table'!$F:$F,'Each Gender Events'!$A84,'Official Medal Table'!$C:$C,'Each Gender Events'!R$1,'Official Medal Table'!$E:$E,'Each Gender Events'!R$2)*'Medal values'!$B$1
+ COUNTIFS('Official Medal Table'!$G:$G,'Each Gender Events'!$A84,'Official Medal Table'!$C:$C,'Each Gender Events'!R$1,'Official Medal Table'!$E:$E,'Each Gender Events'!R$2)*'Medal values'!$B$2
+ COUNTIFS('Official Medal Table'!$H:$H,'Each Gender Events'!$A84,'Official Medal Table'!$C:$C,'Each Gender Events'!R$1,'Official Medal Table'!$E:$E,'Each Gender Events'!R$2)*'Medal values'!$B$3
+ COUNTIFS('Official Medal Table'!$I:$I,'Each Gender Events'!$A84,'Official Medal Table'!$C:$C,'Each Gender Events'!R$1,'Official Medal Table'!$E:$E,'Each Gender Events'!R$2)*'Medal values'!$B$3
+ COUNTIFS('Official Medal Table'!$F:$F,'Each Gender Events'!$A84,'Official Medal Table'!$C:$C,'Each Gender Events'!R$1,'Official Medal Table'!$E:$E,"Mixed")*'Medal values'!$B$1/2
+ COUNTIFS('Official Medal Table'!$G:$G,'Each Gender Events'!$A84,'Official Medal Table'!$C:$C,'Each Gender Events'!R$1,'Official Medal Table'!$E:$E,"Mixed")*'Medal values'!$B$2/2
+ COUNTIFS('Official Medal Table'!$H:$H,'Each Gender Events'!$A84,'Official Medal Table'!$C:$C,'Each Gender Events'!R$1,'Official Medal Table'!$E:$E,"Mixed")*'Medal values'!$B$3/2
+ COUNTIFS('Official Medal Table'!$I:$I,'Each Gender Events'!$A84,'Official Medal Table'!$C:$C,'Each Gender Events'!R$1,'Official Medal Table'!$E:$E,"Mixed")*'Medal values'!$B$3/2</f>
        <v>0</v>
      </c>
      <c r="S84">
        <f>COUNTIFS('Official Medal Table'!$F:$F,'Each Gender Events'!$A84,'Official Medal Table'!$C:$C,'Each Gender Events'!S$1,'Official Medal Table'!$E:$E,'Each Gender Events'!S$2)*'Medal values'!$B$1
+ COUNTIFS('Official Medal Table'!$G:$G,'Each Gender Events'!$A84,'Official Medal Table'!$C:$C,'Each Gender Events'!S$1,'Official Medal Table'!$E:$E,'Each Gender Events'!S$2)*'Medal values'!$B$2
+ COUNTIFS('Official Medal Table'!$H:$H,'Each Gender Events'!$A84,'Official Medal Table'!$C:$C,'Each Gender Events'!S$1,'Official Medal Table'!$E:$E,'Each Gender Events'!S$2)*'Medal values'!$B$3
+ COUNTIFS('Official Medal Table'!$I:$I,'Each Gender Events'!$A84,'Official Medal Table'!$C:$C,'Each Gender Events'!S$1,'Official Medal Table'!$E:$E,'Each Gender Events'!S$2)*'Medal values'!$B$3
+ COUNTIFS('Official Medal Table'!$F:$F,'Each Gender Events'!$A84,'Official Medal Table'!$C:$C,'Each Gender Events'!S$1,'Official Medal Table'!$E:$E,"Mixed")*'Medal values'!$B$1/2
+ COUNTIFS('Official Medal Table'!$G:$G,'Each Gender Events'!$A84,'Official Medal Table'!$C:$C,'Each Gender Events'!S$1,'Official Medal Table'!$E:$E,"Mixed")*'Medal values'!$B$2/2
+ COUNTIFS('Official Medal Table'!$H:$H,'Each Gender Events'!$A84,'Official Medal Table'!$C:$C,'Each Gender Events'!S$1,'Official Medal Table'!$E:$E,"Mixed")*'Medal values'!$B$3/2
+ COUNTIFS('Official Medal Table'!$I:$I,'Each Gender Events'!$A84,'Official Medal Table'!$C:$C,'Each Gender Events'!S$1,'Official Medal Table'!$E:$E,"Mixed")*'Medal values'!$B$3/2</f>
        <v>0</v>
      </c>
      <c r="T84">
        <f>COUNTIFS('Official Medal Table'!$F:$F,'Each Gender Events'!$A84,'Official Medal Table'!$C:$C,'Each Gender Events'!T$1,'Official Medal Table'!$E:$E,'Each Gender Events'!T$2)*'Medal values'!$B$1
+ COUNTIFS('Official Medal Table'!$G:$G,'Each Gender Events'!$A84,'Official Medal Table'!$C:$C,'Each Gender Events'!T$1,'Official Medal Table'!$E:$E,'Each Gender Events'!T$2)*'Medal values'!$B$2
+ COUNTIFS('Official Medal Table'!$H:$H,'Each Gender Events'!$A84,'Official Medal Table'!$C:$C,'Each Gender Events'!T$1,'Official Medal Table'!$E:$E,'Each Gender Events'!T$2)*'Medal values'!$B$3
+ COUNTIFS('Official Medal Table'!$I:$I,'Each Gender Events'!$A84,'Official Medal Table'!$C:$C,'Each Gender Events'!T$1,'Official Medal Table'!$E:$E,'Each Gender Events'!T$2)*'Medal values'!$B$3
+ COUNTIFS('Official Medal Table'!$F:$F,'Each Gender Events'!$A84,'Official Medal Table'!$C:$C,'Each Gender Events'!T$1,'Official Medal Table'!$E:$E,"Mixed")*'Medal values'!$B$1/2
+ COUNTIFS('Official Medal Table'!$G:$G,'Each Gender Events'!$A84,'Official Medal Table'!$C:$C,'Each Gender Events'!T$1,'Official Medal Table'!$E:$E,"Mixed")*'Medal values'!$B$2/2
+ COUNTIFS('Official Medal Table'!$H:$H,'Each Gender Events'!$A84,'Official Medal Table'!$C:$C,'Each Gender Events'!T$1,'Official Medal Table'!$E:$E,"Mixed")*'Medal values'!$B$3/2
+ COUNTIFS('Official Medal Table'!$I:$I,'Each Gender Events'!$A84,'Official Medal Table'!$C:$C,'Each Gender Events'!T$1,'Official Medal Table'!$E:$E,"Mixed")*'Medal values'!$B$3/2</f>
        <v>0</v>
      </c>
      <c r="U84">
        <f>COUNTIFS('Official Medal Table'!$F:$F,'Each Gender Events'!$A84,'Official Medal Table'!$C:$C,'Each Gender Events'!U$1,'Official Medal Table'!$E:$E,'Each Gender Events'!U$2)*'Medal values'!$B$1
+ COUNTIFS('Official Medal Table'!$G:$G,'Each Gender Events'!$A84,'Official Medal Table'!$C:$C,'Each Gender Events'!U$1,'Official Medal Table'!$E:$E,'Each Gender Events'!U$2)*'Medal values'!$B$2
+ COUNTIFS('Official Medal Table'!$H:$H,'Each Gender Events'!$A84,'Official Medal Table'!$C:$C,'Each Gender Events'!U$1,'Official Medal Table'!$E:$E,'Each Gender Events'!U$2)*'Medal values'!$B$3
+ COUNTIFS('Official Medal Table'!$I:$I,'Each Gender Events'!$A84,'Official Medal Table'!$C:$C,'Each Gender Events'!U$1,'Official Medal Table'!$E:$E,'Each Gender Events'!U$2)*'Medal values'!$B$3
+ COUNTIFS('Official Medal Table'!$F:$F,'Each Gender Events'!$A84,'Official Medal Table'!$C:$C,'Each Gender Events'!U$1,'Official Medal Table'!$E:$E,"Mixed")*'Medal values'!$B$1/2
+ COUNTIFS('Official Medal Table'!$G:$G,'Each Gender Events'!$A84,'Official Medal Table'!$C:$C,'Each Gender Events'!U$1,'Official Medal Table'!$E:$E,"Mixed")*'Medal values'!$B$2/2
+ COUNTIFS('Official Medal Table'!$H:$H,'Each Gender Events'!$A84,'Official Medal Table'!$C:$C,'Each Gender Events'!U$1,'Official Medal Table'!$E:$E,"Mixed")*'Medal values'!$B$3/2
+ COUNTIFS('Official Medal Table'!$I:$I,'Each Gender Events'!$A84,'Official Medal Table'!$C:$C,'Each Gender Events'!U$1,'Official Medal Table'!$E:$E,"Mixed")*'Medal values'!$B$3/2</f>
        <v>0</v>
      </c>
      <c r="V84">
        <f>COUNTIFS('Official Medal Table'!$F:$F,'Each Gender Events'!$A84,'Official Medal Table'!$C:$C,'Each Gender Events'!V$1,'Official Medal Table'!$E:$E,'Each Gender Events'!V$2)*'Medal values'!$B$1
+ COUNTIFS('Official Medal Table'!$G:$G,'Each Gender Events'!$A84,'Official Medal Table'!$C:$C,'Each Gender Events'!V$1,'Official Medal Table'!$E:$E,'Each Gender Events'!V$2)*'Medal values'!$B$2
+ COUNTIFS('Official Medal Table'!$H:$H,'Each Gender Events'!$A84,'Official Medal Table'!$C:$C,'Each Gender Events'!V$1,'Official Medal Table'!$E:$E,'Each Gender Events'!V$2)*'Medal values'!$B$3
+ COUNTIFS('Official Medal Table'!$I:$I,'Each Gender Events'!$A84,'Official Medal Table'!$C:$C,'Each Gender Events'!V$1,'Official Medal Table'!$E:$E,'Each Gender Events'!V$2)*'Medal values'!$B$3
+ COUNTIFS('Official Medal Table'!$F:$F,'Each Gender Events'!$A84,'Official Medal Table'!$C:$C,'Each Gender Events'!V$1,'Official Medal Table'!$E:$E,"Mixed")*'Medal values'!$B$1/2
+ COUNTIFS('Official Medal Table'!$G:$G,'Each Gender Events'!$A84,'Official Medal Table'!$C:$C,'Each Gender Events'!V$1,'Official Medal Table'!$E:$E,"Mixed")*'Medal values'!$B$2/2
+ COUNTIFS('Official Medal Table'!$H:$H,'Each Gender Events'!$A84,'Official Medal Table'!$C:$C,'Each Gender Events'!V$1,'Official Medal Table'!$E:$E,"Mixed")*'Medal values'!$B$3/2
+ COUNTIFS('Official Medal Table'!$I:$I,'Each Gender Events'!$A84,'Official Medal Table'!$C:$C,'Each Gender Events'!V$1,'Official Medal Table'!$E:$E,"Mixed")*'Medal values'!$B$3/2</f>
        <v>0</v>
      </c>
      <c r="W84">
        <f>COUNTIFS('Official Medal Table'!$F:$F,'Each Gender Events'!$A84,'Official Medal Table'!$C:$C,'Each Gender Events'!W$1,'Official Medal Table'!$E:$E,'Each Gender Events'!W$2)*'Medal values'!$B$1
+ COUNTIFS('Official Medal Table'!$G:$G,'Each Gender Events'!$A84,'Official Medal Table'!$C:$C,'Each Gender Events'!W$1,'Official Medal Table'!$E:$E,'Each Gender Events'!W$2)*'Medal values'!$B$2
+ COUNTIFS('Official Medal Table'!$H:$H,'Each Gender Events'!$A84,'Official Medal Table'!$C:$C,'Each Gender Events'!W$1,'Official Medal Table'!$E:$E,'Each Gender Events'!W$2)*'Medal values'!$B$3
+ COUNTIFS('Official Medal Table'!$I:$I,'Each Gender Events'!$A84,'Official Medal Table'!$C:$C,'Each Gender Events'!W$1,'Official Medal Table'!$E:$E,'Each Gender Events'!W$2)*'Medal values'!$B$3
+ COUNTIFS('Official Medal Table'!$F:$F,'Each Gender Events'!$A84,'Official Medal Table'!$C:$C,'Each Gender Events'!W$1,'Official Medal Table'!$E:$E,"Mixed")*'Medal values'!$B$1/2
+ COUNTIFS('Official Medal Table'!$G:$G,'Each Gender Events'!$A84,'Official Medal Table'!$C:$C,'Each Gender Events'!W$1,'Official Medal Table'!$E:$E,"Mixed")*'Medal values'!$B$2/2
+ COUNTIFS('Official Medal Table'!$H:$H,'Each Gender Events'!$A84,'Official Medal Table'!$C:$C,'Each Gender Events'!W$1,'Official Medal Table'!$E:$E,"Mixed")*'Medal values'!$B$3/2
+ COUNTIFS('Official Medal Table'!$I:$I,'Each Gender Events'!$A84,'Official Medal Table'!$C:$C,'Each Gender Events'!W$1,'Official Medal Table'!$E:$E,"Mixed")*'Medal values'!$B$3/2</f>
        <v>0</v>
      </c>
      <c r="X84">
        <f>COUNTIFS('Official Medal Table'!$F:$F,'Each Gender Events'!$A84,'Official Medal Table'!$C:$C,'Each Gender Events'!X$1,'Official Medal Table'!$E:$E,'Each Gender Events'!X$2)*'Medal values'!$B$1
+ COUNTIFS('Official Medal Table'!$G:$G,'Each Gender Events'!$A84,'Official Medal Table'!$C:$C,'Each Gender Events'!X$1,'Official Medal Table'!$E:$E,'Each Gender Events'!X$2)*'Medal values'!$B$2
+ COUNTIFS('Official Medal Table'!$H:$H,'Each Gender Events'!$A84,'Official Medal Table'!$C:$C,'Each Gender Events'!X$1,'Official Medal Table'!$E:$E,'Each Gender Events'!X$2)*'Medal values'!$B$3
+ COUNTIFS('Official Medal Table'!$I:$I,'Each Gender Events'!$A84,'Official Medal Table'!$C:$C,'Each Gender Events'!X$1,'Official Medal Table'!$E:$E,'Each Gender Events'!X$2)*'Medal values'!$B$3
+ COUNTIFS('Official Medal Table'!$F:$F,'Each Gender Events'!$A84,'Official Medal Table'!$C:$C,'Each Gender Events'!X$1,'Official Medal Table'!$E:$E,"Mixed")*'Medal values'!$B$1/2
+ COUNTIFS('Official Medal Table'!$G:$G,'Each Gender Events'!$A84,'Official Medal Table'!$C:$C,'Each Gender Events'!X$1,'Official Medal Table'!$E:$E,"Mixed")*'Medal values'!$B$2/2
+ COUNTIFS('Official Medal Table'!$H:$H,'Each Gender Events'!$A84,'Official Medal Table'!$C:$C,'Each Gender Events'!X$1,'Official Medal Table'!$E:$E,"Mixed")*'Medal values'!$B$3/2
+ COUNTIFS('Official Medal Table'!$I:$I,'Each Gender Events'!$A84,'Official Medal Table'!$C:$C,'Each Gender Events'!X$1,'Official Medal Table'!$E:$E,"Mixed")*'Medal values'!$B$3/2</f>
        <v>0</v>
      </c>
      <c r="Y84">
        <f>COUNTIFS('Official Medal Table'!$F:$F,'Each Gender Events'!$A84,'Official Medal Table'!$C:$C,'Each Gender Events'!Y$1,'Official Medal Table'!$E:$E,'Each Gender Events'!Y$2)*'Medal values'!$B$1
+ COUNTIFS('Official Medal Table'!$G:$G,'Each Gender Events'!$A84,'Official Medal Table'!$C:$C,'Each Gender Events'!Y$1,'Official Medal Table'!$E:$E,'Each Gender Events'!Y$2)*'Medal values'!$B$2
+ COUNTIFS('Official Medal Table'!$H:$H,'Each Gender Events'!$A84,'Official Medal Table'!$C:$C,'Each Gender Events'!Y$1,'Official Medal Table'!$E:$E,'Each Gender Events'!Y$2)*'Medal values'!$B$3
+ COUNTIFS('Official Medal Table'!$I:$I,'Each Gender Events'!$A84,'Official Medal Table'!$C:$C,'Each Gender Events'!Y$1,'Official Medal Table'!$E:$E,'Each Gender Events'!Y$2)*'Medal values'!$B$3
+ COUNTIFS('Official Medal Table'!$F:$F,'Each Gender Events'!$A84,'Official Medal Table'!$C:$C,'Each Gender Events'!Y$1,'Official Medal Table'!$E:$E,"Mixed")*'Medal values'!$B$1/2
+ COUNTIFS('Official Medal Table'!$G:$G,'Each Gender Events'!$A84,'Official Medal Table'!$C:$C,'Each Gender Events'!Y$1,'Official Medal Table'!$E:$E,"Mixed")*'Medal values'!$B$2/2
+ COUNTIFS('Official Medal Table'!$H:$H,'Each Gender Events'!$A84,'Official Medal Table'!$C:$C,'Each Gender Events'!Y$1,'Official Medal Table'!$E:$E,"Mixed")*'Medal values'!$B$3/2
+ COUNTIFS('Official Medal Table'!$I:$I,'Each Gender Events'!$A84,'Official Medal Table'!$C:$C,'Each Gender Events'!Y$1,'Official Medal Table'!$E:$E,"Mixed")*'Medal values'!$B$3/2</f>
        <v>0</v>
      </c>
      <c r="Z84">
        <f>COUNTIFS('Official Medal Table'!$F:$F,'Each Gender Events'!$A84,'Official Medal Table'!$C:$C,'Each Gender Events'!Z$1,'Official Medal Table'!$E:$E,'Each Gender Events'!Z$2)*'Medal values'!$B$1
+ COUNTIFS('Official Medal Table'!$G:$G,'Each Gender Events'!$A84,'Official Medal Table'!$C:$C,'Each Gender Events'!Z$1,'Official Medal Table'!$E:$E,'Each Gender Events'!Z$2)*'Medal values'!$B$2
+ COUNTIFS('Official Medal Table'!$H:$H,'Each Gender Events'!$A84,'Official Medal Table'!$C:$C,'Each Gender Events'!Z$1,'Official Medal Table'!$E:$E,'Each Gender Events'!Z$2)*'Medal values'!$B$3
+ COUNTIFS('Official Medal Table'!$I:$I,'Each Gender Events'!$A84,'Official Medal Table'!$C:$C,'Each Gender Events'!Z$1,'Official Medal Table'!$E:$E,'Each Gender Events'!Z$2)*'Medal values'!$B$3
+ COUNTIFS('Official Medal Table'!$F:$F,'Each Gender Events'!$A84,'Official Medal Table'!$C:$C,'Each Gender Events'!Z$1,'Official Medal Table'!$E:$E,"Mixed")*'Medal values'!$B$1/2
+ COUNTIFS('Official Medal Table'!$G:$G,'Each Gender Events'!$A84,'Official Medal Table'!$C:$C,'Each Gender Events'!Z$1,'Official Medal Table'!$E:$E,"Mixed")*'Medal values'!$B$2/2
+ COUNTIFS('Official Medal Table'!$H:$H,'Each Gender Events'!$A84,'Official Medal Table'!$C:$C,'Each Gender Events'!Z$1,'Official Medal Table'!$E:$E,"Mixed")*'Medal values'!$B$3/2
+ COUNTIFS('Official Medal Table'!$I:$I,'Each Gender Events'!$A84,'Official Medal Table'!$C:$C,'Each Gender Events'!Z$1,'Official Medal Table'!$E:$E,"Mixed")*'Medal values'!$B$3/2</f>
        <v>0</v>
      </c>
      <c r="AA84">
        <f>COUNTIFS('Official Medal Table'!$F:$F,'Each Gender Events'!$A84,'Official Medal Table'!$C:$C,'Each Gender Events'!AA$1,'Official Medal Table'!$E:$E,'Each Gender Events'!AA$2)*'Medal values'!$B$1
+ COUNTIFS('Official Medal Table'!$G:$G,'Each Gender Events'!$A84,'Official Medal Table'!$C:$C,'Each Gender Events'!AA$1,'Official Medal Table'!$E:$E,'Each Gender Events'!AA$2)*'Medal values'!$B$2
+ COUNTIFS('Official Medal Table'!$H:$H,'Each Gender Events'!$A84,'Official Medal Table'!$C:$C,'Each Gender Events'!AA$1,'Official Medal Table'!$E:$E,'Each Gender Events'!AA$2)*'Medal values'!$B$3
+ COUNTIFS('Official Medal Table'!$I:$I,'Each Gender Events'!$A84,'Official Medal Table'!$C:$C,'Each Gender Events'!AA$1,'Official Medal Table'!$E:$E,'Each Gender Events'!AA$2)*'Medal values'!$B$3
+ COUNTIFS('Official Medal Table'!$F:$F,'Each Gender Events'!$A84,'Official Medal Table'!$C:$C,'Each Gender Events'!AA$1,'Official Medal Table'!$E:$E,"Mixed")*'Medal values'!$B$1/2
+ COUNTIFS('Official Medal Table'!$G:$G,'Each Gender Events'!$A84,'Official Medal Table'!$C:$C,'Each Gender Events'!AA$1,'Official Medal Table'!$E:$E,"Mixed")*'Medal values'!$B$2/2
+ COUNTIFS('Official Medal Table'!$H:$H,'Each Gender Events'!$A84,'Official Medal Table'!$C:$C,'Each Gender Events'!AA$1,'Official Medal Table'!$E:$E,"Mixed")*'Medal values'!$B$3/2
+ COUNTIFS('Official Medal Table'!$I:$I,'Each Gender Events'!$A84,'Official Medal Table'!$C:$C,'Each Gender Events'!AA$1,'Official Medal Table'!$E:$E,"Mixed")*'Medal values'!$B$3/2</f>
        <v>0</v>
      </c>
      <c r="AB84">
        <f>COUNTIFS('Official Medal Table'!$F:$F,'Each Gender Events'!$A84,'Official Medal Table'!$C:$C,'Each Gender Events'!AB$1,'Official Medal Table'!$E:$E,'Each Gender Events'!AB$2)*'Medal values'!$B$1
+ COUNTIFS('Official Medal Table'!$G:$G,'Each Gender Events'!$A84,'Official Medal Table'!$C:$C,'Each Gender Events'!AB$1,'Official Medal Table'!$E:$E,'Each Gender Events'!AB$2)*'Medal values'!$B$2
+ COUNTIFS('Official Medal Table'!$H:$H,'Each Gender Events'!$A84,'Official Medal Table'!$C:$C,'Each Gender Events'!AB$1,'Official Medal Table'!$E:$E,'Each Gender Events'!AB$2)*'Medal values'!$B$3
+ COUNTIFS('Official Medal Table'!$I:$I,'Each Gender Events'!$A84,'Official Medal Table'!$C:$C,'Each Gender Events'!AB$1,'Official Medal Table'!$E:$E,'Each Gender Events'!AB$2)*'Medal values'!$B$3
+ COUNTIFS('Official Medal Table'!$F:$F,'Each Gender Events'!$A84,'Official Medal Table'!$C:$C,'Each Gender Events'!AB$1,'Official Medal Table'!$E:$E,"Mixed")*'Medal values'!$B$1/2
+ COUNTIFS('Official Medal Table'!$G:$G,'Each Gender Events'!$A84,'Official Medal Table'!$C:$C,'Each Gender Events'!AB$1,'Official Medal Table'!$E:$E,"Mixed")*'Medal values'!$B$2/2
+ COUNTIFS('Official Medal Table'!$H:$H,'Each Gender Events'!$A84,'Official Medal Table'!$C:$C,'Each Gender Events'!AB$1,'Official Medal Table'!$E:$E,"Mixed")*'Medal values'!$B$3/2
+ COUNTIFS('Official Medal Table'!$I:$I,'Each Gender Events'!$A84,'Official Medal Table'!$C:$C,'Each Gender Events'!AB$1,'Official Medal Table'!$E:$E,"Mixed")*'Medal values'!$B$3/2</f>
        <v>0</v>
      </c>
      <c r="AC84">
        <f>COUNTIFS('Official Medal Table'!$F:$F,'Each Gender Events'!$A84,'Official Medal Table'!$C:$C,'Each Gender Events'!AC$1,'Official Medal Table'!$E:$E,'Each Gender Events'!AC$2)*'Medal values'!$B$1
+ COUNTIFS('Official Medal Table'!$G:$G,'Each Gender Events'!$A84,'Official Medal Table'!$C:$C,'Each Gender Events'!AC$1,'Official Medal Table'!$E:$E,'Each Gender Events'!AC$2)*'Medal values'!$B$2
+ COUNTIFS('Official Medal Table'!$H:$H,'Each Gender Events'!$A84,'Official Medal Table'!$C:$C,'Each Gender Events'!AC$1,'Official Medal Table'!$E:$E,'Each Gender Events'!AC$2)*'Medal values'!$B$3
+ COUNTIFS('Official Medal Table'!$I:$I,'Each Gender Events'!$A84,'Official Medal Table'!$C:$C,'Each Gender Events'!AC$1,'Official Medal Table'!$E:$E,'Each Gender Events'!AC$2)*'Medal values'!$B$3
+ COUNTIFS('Official Medal Table'!$F:$F,'Each Gender Events'!$A84,'Official Medal Table'!$C:$C,'Each Gender Events'!AC$1,'Official Medal Table'!$E:$E,"Mixed")*'Medal values'!$B$1/2
+ COUNTIFS('Official Medal Table'!$G:$G,'Each Gender Events'!$A84,'Official Medal Table'!$C:$C,'Each Gender Events'!AC$1,'Official Medal Table'!$E:$E,"Mixed")*'Medal values'!$B$2/2
+ COUNTIFS('Official Medal Table'!$H:$H,'Each Gender Events'!$A84,'Official Medal Table'!$C:$C,'Each Gender Events'!AC$1,'Official Medal Table'!$E:$E,"Mixed")*'Medal values'!$B$3/2
+ COUNTIFS('Official Medal Table'!$I:$I,'Each Gender Events'!$A84,'Official Medal Table'!$C:$C,'Each Gender Events'!AC$1,'Official Medal Table'!$E:$E,"Mixed")*'Medal values'!$B$3/2</f>
        <v>0</v>
      </c>
      <c r="AD84">
        <f>COUNTIFS('Official Medal Table'!$F:$F,'Each Gender Events'!$A84,'Official Medal Table'!$C:$C,'Each Gender Events'!AD$1,'Official Medal Table'!$E:$E,'Each Gender Events'!AD$2)*'Medal values'!$B$1
+ COUNTIFS('Official Medal Table'!$G:$G,'Each Gender Events'!$A84,'Official Medal Table'!$C:$C,'Each Gender Events'!AD$1,'Official Medal Table'!$E:$E,'Each Gender Events'!AD$2)*'Medal values'!$B$2
+ COUNTIFS('Official Medal Table'!$H:$H,'Each Gender Events'!$A84,'Official Medal Table'!$C:$C,'Each Gender Events'!AD$1,'Official Medal Table'!$E:$E,'Each Gender Events'!AD$2)*'Medal values'!$B$3
+ COUNTIFS('Official Medal Table'!$I:$I,'Each Gender Events'!$A84,'Official Medal Table'!$C:$C,'Each Gender Events'!AD$1,'Official Medal Table'!$E:$E,'Each Gender Events'!AD$2)*'Medal values'!$B$3
+ COUNTIFS('Official Medal Table'!$F:$F,'Each Gender Events'!$A84,'Official Medal Table'!$C:$C,'Each Gender Events'!AD$1,'Official Medal Table'!$E:$E,"Mixed")*'Medal values'!$B$1/2
+ COUNTIFS('Official Medal Table'!$G:$G,'Each Gender Events'!$A84,'Official Medal Table'!$C:$C,'Each Gender Events'!AD$1,'Official Medal Table'!$E:$E,"Mixed")*'Medal values'!$B$2/2
+ COUNTIFS('Official Medal Table'!$H:$H,'Each Gender Events'!$A84,'Official Medal Table'!$C:$C,'Each Gender Events'!AD$1,'Official Medal Table'!$E:$E,"Mixed")*'Medal values'!$B$3/2
+ COUNTIFS('Official Medal Table'!$I:$I,'Each Gender Events'!$A84,'Official Medal Table'!$C:$C,'Each Gender Events'!AD$1,'Official Medal Table'!$E:$E,"Mixed")*'Medal values'!$B$3/2</f>
        <v>0</v>
      </c>
      <c r="AE84">
        <f>COUNTIFS('Official Medal Table'!$F:$F,'Each Gender Events'!$A84,'Official Medal Table'!$C:$C,'Each Gender Events'!AE$1,'Official Medal Table'!$E:$E,'Each Gender Events'!AE$2)*'Medal values'!$B$1
+ COUNTIFS('Official Medal Table'!$G:$G,'Each Gender Events'!$A84,'Official Medal Table'!$C:$C,'Each Gender Events'!AE$1,'Official Medal Table'!$E:$E,'Each Gender Events'!AE$2)*'Medal values'!$B$2
+ COUNTIFS('Official Medal Table'!$H:$H,'Each Gender Events'!$A84,'Official Medal Table'!$C:$C,'Each Gender Events'!AE$1,'Official Medal Table'!$E:$E,'Each Gender Events'!AE$2)*'Medal values'!$B$3
+ COUNTIFS('Official Medal Table'!$I:$I,'Each Gender Events'!$A84,'Official Medal Table'!$C:$C,'Each Gender Events'!AE$1,'Official Medal Table'!$E:$E,'Each Gender Events'!AE$2)*'Medal values'!$B$3
+ COUNTIFS('Official Medal Table'!$F:$F,'Each Gender Events'!$A84,'Official Medal Table'!$C:$C,'Each Gender Events'!AE$1,'Official Medal Table'!$E:$E,"Mixed")*'Medal values'!$B$1/2
+ COUNTIFS('Official Medal Table'!$G:$G,'Each Gender Events'!$A84,'Official Medal Table'!$C:$C,'Each Gender Events'!AE$1,'Official Medal Table'!$E:$E,"Mixed")*'Medal values'!$B$2/2
+ COUNTIFS('Official Medal Table'!$H:$H,'Each Gender Events'!$A84,'Official Medal Table'!$C:$C,'Each Gender Events'!AE$1,'Official Medal Table'!$E:$E,"Mixed")*'Medal values'!$B$3/2
+ COUNTIFS('Official Medal Table'!$I:$I,'Each Gender Events'!$A84,'Official Medal Table'!$C:$C,'Each Gender Events'!AE$1,'Official Medal Table'!$E:$E,"Mixed")*'Medal values'!$B$3/2</f>
        <v>0</v>
      </c>
      <c r="AF84">
        <f>COUNTIFS('Official Medal Table'!$F:$F,'Each Gender Events'!$A84,'Official Medal Table'!$C:$C,'Each Gender Events'!AF$1,'Official Medal Table'!$E:$E,'Each Gender Events'!AF$2)*'Medal values'!$B$1
+ COUNTIFS('Official Medal Table'!$G:$G,'Each Gender Events'!$A84,'Official Medal Table'!$C:$C,'Each Gender Events'!AF$1,'Official Medal Table'!$E:$E,'Each Gender Events'!AF$2)*'Medal values'!$B$2
+ COUNTIFS('Official Medal Table'!$H:$H,'Each Gender Events'!$A84,'Official Medal Table'!$C:$C,'Each Gender Events'!AF$1,'Official Medal Table'!$E:$E,'Each Gender Events'!AF$2)*'Medal values'!$B$3
+ COUNTIFS('Official Medal Table'!$I:$I,'Each Gender Events'!$A84,'Official Medal Table'!$C:$C,'Each Gender Events'!AF$1,'Official Medal Table'!$E:$E,'Each Gender Events'!AF$2)*'Medal values'!$B$3
+ COUNTIFS('Official Medal Table'!$F:$F,'Each Gender Events'!$A84,'Official Medal Table'!$C:$C,'Each Gender Events'!AF$1,'Official Medal Table'!$E:$E,"Mixed")*'Medal values'!$B$1/2
+ COUNTIFS('Official Medal Table'!$G:$G,'Each Gender Events'!$A84,'Official Medal Table'!$C:$C,'Each Gender Events'!AF$1,'Official Medal Table'!$E:$E,"Mixed")*'Medal values'!$B$2/2
+ COUNTIFS('Official Medal Table'!$H:$H,'Each Gender Events'!$A84,'Official Medal Table'!$C:$C,'Each Gender Events'!AF$1,'Official Medal Table'!$E:$E,"Mixed")*'Medal values'!$B$3/2
+ COUNTIFS('Official Medal Table'!$I:$I,'Each Gender Events'!$A84,'Official Medal Table'!$C:$C,'Each Gender Events'!AF$1,'Official Medal Table'!$E:$E,"Mixed")*'Medal values'!$B$3/2</f>
        <v>0</v>
      </c>
      <c r="AG84">
        <f>COUNTIFS('Official Medal Table'!$F:$F,'Each Gender Events'!$A84,'Official Medal Table'!$C:$C,'Each Gender Events'!AG$1,'Official Medal Table'!$E:$E,'Each Gender Events'!AG$2)*'Medal values'!$B$1
+ COUNTIFS('Official Medal Table'!$G:$G,'Each Gender Events'!$A84,'Official Medal Table'!$C:$C,'Each Gender Events'!AG$1,'Official Medal Table'!$E:$E,'Each Gender Events'!AG$2)*'Medal values'!$B$2
+ COUNTIFS('Official Medal Table'!$H:$H,'Each Gender Events'!$A84,'Official Medal Table'!$C:$C,'Each Gender Events'!AG$1,'Official Medal Table'!$E:$E,'Each Gender Events'!AG$2)*'Medal values'!$B$3
+ COUNTIFS('Official Medal Table'!$I:$I,'Each Gender Events'!$A84,'Official Medal Table'!$C:$C,'Each Gender Events'!AG$1,'Official Medal Table'!$E:$E,'Each Gender Events'!AG$2)*'Medal values'!$B$3
+ COUNTIFS('Official Medal Table'!$F:$F,'Each Gender Events'!$A84,'Official Medal Table'!$C:$C,'Each Gender Events'!AG$1,'Official Medal Table'!$E:$E,"Mixed")*'Medal values'!$B$1/2
+ COUNTIFS('Official Medal Table'!$G:$G,'Each Gender Events'!$A84,'Official Medal Table'!$C:$C,'Each Gender Events'!AG$1,'Official Medal Table'!$E:$E,"Mixed")*'Medal values'!$B$2/2
+ COUNTIFS('Official Medal Table'!$H:$H,'Each Gender Events'!$A84,'Official Medal Table'!$C:$C,'Each Gender Events'!AG$1,'Official Medal Table'!$E:$E,"Mixed")*'Medal values'!$B$3/2
+ COUNTIFS('Official Medal Table'!$I:$I,'Each Gender Events'!$A84,'Official Medal Table'!$C:$C,'Each Gender Events'!AG$1,'Official Medal Table'!$E:$E,"Mixed")*'Medal values'!$B$3/2</f>
        <v>0</v>
      </c>
      <c r="AH84">
        <f>COUNTIFS('Official Medal Table'!$F:$F,'Each Gender Events'!$A84,'Official Medal Table'!$C:$C,'Each Gender Events'!AH$1,'Official Medal Table'!$E:$E,'Each Gender Events'!AH$2)*'Medal values'!$B$1
+ COUNTIFS('Official Medal Table'!$G:$G,'Each Gender Events'!$A84,'Official Medal Table'!$C:$C,'Each Gender Events'!AH$1,'Official Medal Table'!$E:$E,'Each Gender Events'!AH$2)*'Medal values'!$B$2
+ COUNTIFS('Official Medal Table'!$H:$H,'Each Gender Events'!$A84,'Official Medal Table'!$C:$C,'Each Gender Events'!AH$1,'Official Medal Table'!$E:$E,'Each Gender Events'!AH$2)*'Medal values'!$B$3
+ COUNTIFS('Official Medal Table'!$I:$I,'Each Gender Events'!$A84,'Official Medal Table'!$C:$C,'Each Gender Events'!AH$1,'Official Medal Table'!$E:$E,'Each Gender Events'!AH$2)*'Medal values'!$B$3
+ COUNTIFS('Official Medal Table'!$F:$F,'Each Gender Events'!$A84,'Official Medal Table'!$C:$C,'Each Gender Events'!AH$1,'Official Medal Table'!$E:$E,"Mixed")*'Medal values'!$B$1/2
+ COUNTIFS('Official Medal Table'!$G:$G,'Each Gender Events'!$A84,'Official Medal Table'!$C:$C,'Each Gender Events'!AH$1,'Official Medal Table'!$E:$E,"Mixed")*'Medal values'!$B$2/2
+ COUNTIFS('Official Medal Table'!$H:$H,'Each Gender Events'!$A84,'Official Medal Table'!$C:$C,'Each Gender Events'!AH$1,'Official Medal Table'!$E:$E,"Mixed")*'Medal values'!$B$3/2
+ COUNTIFS('Official Medal Table'!$I:$I,'Each Gender Events'!$A84,'Official Medal Table'!$C:$C,'Each Gender Events'!AH$1,'Official Medal Table'!$E:$E,"Mixed")*'Medal values'!$B$3/2</f>
        <v>0</v>
      </c>
      <c r="AI84">
        <f>COUNTIFS('Official Medal Table'!$F:$F,'Each Gender Events'!$A84,'Official Medal Table'!$C:$C,'Each Gender Events'!AI$1,'Official Medal Table'!$E:$E,'Each Gender Events'!AI$2)*'Medal values'!$B$1
+ COUNTIFS('Official Medal Table'!$G:$G,'Each Gender Events'!$A84,'Official Medal Table'!$C:$C,'Each Gender Events'!AI$1,'Official Medal Table'!$E:$E,'Each Gender Events'!AI$2)*'Medal values'!$B$2
+ COUNTIFS('Official Medal Table'!$H:$H,'Each Gender Events'!$A84,'Official Medal Table'!$C:$C,'Each Gender Events'!AI$1,'Official Medal Table'!$E:$E,'Each Gender Events'!AI$2)*'Medal values'!$B$3
+ COUNTIFS('Official Medal Table'!$I:$I,'Each Gender Events'!$A84,'Official Medal Table'!$C:$C,'Each Gender Events'!AI$1,'Official Medal Table'!$E:$E,'Each Gender Events'!AI$2)*'Medal values'!$B$3
+ COUNTIFS('Official Medal Table'!$F:$F,'Each Gender Events'!$A84,'Official Medal Table'!$C:$C,'Each Gender Events'!AI$1,'Official Medal Table'!$E:$E,"Mixed")*'Medal values'!$B$1/2
+ COUNTIFS('Official Medal Table'!$G:$G,'Each Gender Events'!$A84,'Official Medal Table'!$C:$C,'Each Gender Events'!AI$1,'Official Medal Table'!$E:$E,"Mixed")*'Medal values'!$B$2/2
+ COUNTIFS('Official Medal Table'!$H:$H,'Each Gender Events'!$A84,'Official Medal Table'!$C:$C,'Each Gender Events'!AI$1,'Official Medal Table'!$E:$E,"Mixed")*'Medal values'!$B$3/2
+ COUNTIFS('Official Medal Table'!$I:$I,'Each Gender Events'!$A84,'Official Medal Table'!$C:$C,'Each Gender Events'!AI$1,'Official Medal Table'!$E:$E,"Mixed")*'Medal values'!$B$3/2</f>
        <v>0</v>
      </c>
      <c r="AJ84">
        <f>COUNTIFS('Official Medal Table'!$F:$F,'Each Gender Events'!$A84,'Official Medal Table'!$C:$C,'Each Gender Events'!AJ$1,'Official Medal Table'!$E:$E,'Each Gender Events'!AJ$2)*'Medal values'!$B$1
+ COUNTIFS('Official Medal Table'!$G:$G,'Each Gender Events'!$A84,'Official Medal Table'!$C:$C,'Each Gender Events'!AJ$1,'Official Medal Table'!$E:$E,'Each Gender Events'!AJ$2)*'Medal values'!$B$2
+ COUNTIFS('Official Medal Table'!$H:$H,'Each Gender Events'!$A84,'Official Medal Table'!$C:$C,'Each Gender Events'!AJ$1,'Official Medal Table'!$E:$E,'Each Gender Events'!AJ$2)*'Medal values'!$B$3
+ COUNTIFS('Official Medal Table'!$I:$I,'Each Gender Events'!$A84,'Official Medal Table'!$C:$C,'Each Gender Events'!AJ$1,'Official Medal Table'!$E:$E,'Each Gender Events'!AJ$2)*'Medal values'!$B$3
+ COUNTIFS('Official Medal Table'!$F:$F,'Each Gender Events'!$A84,'Official Medal Table'!$C:$C,'Each Gender Events'!AJ$1,'Official Medal Table'!$E:$E,"Mixed")*'Medal values'!$B$1/2
+ COUNTIFS('Official Medal Table'!$G:$G,'Each Gender Events'!$A84,'Official Medal Table'!$C:$C,'Each Gender Events'!AJ$1,'Official Medal Table'!$E:$E,"Mixed")*'Medal values'!$B$2/2
+ COUNTIFS('Official Medal Table'!$H:$H,'Each Gender Events'!$A84,'Official Medal Table'!$C:$C,'Each Gender Events'!AJ$1,'Official Medal Table'!$E:$E,"Mixed")*'Medal values'!$B$3/2
+ COUNTIFS('Official Medal Table'!$I:$I,'Each Gender Events'!$A84,'Official Medal Table'!$C:$C,'Each Gender Events'!AJ$1,'Official Medal Table'!$E:$E,"Mixed")*'Medal values'!$B$3/2</f>
        <v>0</v>
      </c>
      <c r="AK84">
        <f>COUNTIFS('Official Medal Table'!$F:$F,'Each Gender Events'!$A84,'Official Medal Table'!$C:$C,'Each Gender Events'!AK$1,'Official Medal Table'!$E:$E,'Each Gender Events'!AK$2)*'Medal values'!$B$1
+ COUNTIFS('Official Medal Table'!$G:$G,'Each Gender Events'!$A84,'Official Medal Table'!$C:$C,'Each Gender Events'!AK$1,'Official Medal Table'!$E:$E,'Each Gender Events'!AK$2)*'Medal values'!$B$2
+ COUNTIFS('Official Medal Table'!$H:$H,'Each Gender Events'!$A84,'Official Medal Table'!$C:$C,'Each Gender Events'!AK$1,'Official Medal Table'!$E:$E,'Each Gender Events'!AK$2)*'Medal values'!$B$3
+ COUNTIFS('Official Medal Table'!$I:$I,'Each Gender Events'!$A84,'Official Medal Table'!$C:$C,'Each Gender Events'!AK$1,'Official Medal Table'!$E:$E,'Each Gender Events'!AK$2)*'Medal values'!$B$3
+ COUNTIFS('Official Medal Table'!$F:$F,'Each Gender Events'!$A84,'Official Medal Table'!$C:$C,'Each Gender Events'!AK$1,'Official Medal Table'!$E:$E,"Mixed")*'Medal values'!$B$1/2
+ COUNTIFS('Official Medal Table'!$G:$G,'Each Gender Events'!$A84,'Official Medal Table'!$C:$C,'Each Gender Events'!AK$1,'Official Medal Table'!$E:$E,"Mixed")*'Medal values'!$B$2/2
+ COUNTIFS('Official Medal Table'!$H:$H,'Each Gender Events'!$A84,'Official Medal Table'!$C:$C,'Each Gender Events'!AK$1,'Official Medal Table'!$E:$E,"Mixed")*'Medal values'!$B$3/2
+ COUNTIFS('Official Medal Table'!$I:$I,'Each Gender Events'!$A84,'Official Medal Table'!$C:$C,'Each Gender Events'!AK$1,'Official Medal Table'!$E:$E,"Mixed")*'Medal values'!$B$3/2</f>
        <v>0</v>
      </c>
      <c r="AL84">
        <f>COUNTIFS('Official Medal Table'!$F:$F,'Each Gender Events'!$A84,'Official Medal Table'!$C:$C,'Each Gender Events'!AL$1,'Official Medal Table'!$E:$E,'Each Gender Events'!AL$2)*'Medal values'!$B$1
+ COUNTIFS('Official Medal Table'!$G:$G,'Each Gender Events'!$A84,'Official Medal Table'!$C:$C,'Each Gender Events'!AL$1,'Official Medal Table'!$E:$E,'Each Gender Events'!AL$2)*'Medal values'!$B$2
+ COUNTIFS('Official Medal Table'!$H:$H,'Each Gender Events'!$A84,'Official Medal Table'!$C:$C,'Each Gender Events'!AL$1,'Official Medal Table'!$E:$E,'Each Gender Events'!AL$2)*'Medal values'!$B$3
+ COUNTIFS('Official Medal Table'!$I:$I,'Each Gender Events'!$A84,'Official Medal Table'!$C:$C,'Each Gender Events'!AL$1,'Official Medal Table'!$E:$E,'Each Gender Events'!AL$2)*'Medal values'!$B$3
+ COUNTIFS('Official Medal Table'!$F:$F,'Each Gender Events'!$A84,'Official Medal Table'!$C:$C,'Each Gender Events'!AL$1,'Official Medal Table'!$E:$E,"Mixed")*'Medal values'!$B$1/2
+ COUNTIFS('Official Medal Table'!$G:$G,'Each Gender Events'!$A84,'Official Medal Table'!$C:$C,'Each Gender Events'!AL$1,'Official Medal Table'!$E:$E,"Mixed")*'Medal values'!$B$2/2
+ COUNTIFS('Official Medal Table'!$H:$H,'Each Gender Events'!$A84,'Official Medal Table'!$C:$C,'Each Gender Events'!AL$1,'Official Medal Table'!$E:$E,"Mixed")*'Medal values'!$B$3/2
+ COUNTIFS('Official Medal Table'!$I:$I,'Each Gender Events'!$A84,'Official Medal Table'!$C:$C,'Each Gender Events'!AL$1,'Official Medal Table'!$E:$E,"Mixed")*'Medal values'!$B$3/2</f>
        <v>0</v>
      </c>
      <c r="AM84">
        <f>COUNTIFS('Official Medal Table'!$F:$F,'Each Gender Events'!$A84,'Official Medal Table'!$C:$C,'Each Gender Events'!AM$1,'Official Medal Table'!$E:$E,'Each Gender Events'!AM$2)*'Medal values'!$B$1
+ COUNTIFS('Official Medal Table'!$G:$G,'Each Gender Events'!$A84,'Official Medal Table'!$C:$C,'Each Gender Events'!AM$1,'Official Medal Table'!$E:$E,'Each Gender Events'!AM$2)*'Medal values'!$B$2
+ COUNTIFS('Official Medal Table'!$H:$H,'Each Gender Events'!$A84,'Official Medal Table'!$C:$C,'Each Gender Events'!AM$1,'Official Medal Table'!$E:$E,'Each Gender Events'!AM$2)*'Medal values'!$B$3
+ COUNTIFS('Official Medal Table'!$I:$I,'Each Gender Events'!$A84,'Official Medal Table'!$C:$C,'Each Gender Events'!AM$1,'Official Medal Table'!$E:$E,'Each Gender Events'!AM$2)*'Medal values'!$B$3
+ COUNTIFS('Official Medal Table'!$F:$F,'Each Gender Events'!$A84,'Official Medal Table'!$C:$C,'Each Gender Events'!AM$1,'Official Medal Table'!$E:$E,"Mixed")*'Medal values'!$B$1/2
+ COUNTIFS('Official Medal Table'!$G:$G,'Each Gender Events'!$A84,'Official Medal Table'!$C:$C,'Each Gender Events'!AM$1,'Official Medal Table'!$E:$E,"Mixed")*'Medal values'!$B$2/2
+ COUNTIFS('Official Medal Table'!$H:$H,'Each Gender Events'!$A84,'Official Medal Table'!$C:$C,'Each Gender Events'!AM$1,'Official Medal Table'!$E:$E,"Mixed")*'Medal values'!$B$3/2
+ COUNTIFS('Official Medal Table'!$I:$I,'Each Gender Events'!$A84,'Official Medal Table'!$C:$C,'Each Gender Events'!AM$1,'Official Medal Table'!$E:$E,"Mixed")*'Medal values'!$B$3/2</f>
        <v>0</v>
      </c>
      <c r="AN84">
        <f>COUNTIFS('Official Medal Table'!$F:$F,'Each Gender Events'!$A84,'Official Medal Table'!$C:$C,'Each Gender Events'!AN$1,'Official Medal Table'!$E:$E,'Each Gender Events'!AN$2)*'Medal values'!$B$1
+ COUNTIFS('Official Medal Table'!$G:$G,'Each Gender Events'!$A84,'Official Medal Table'!$C:$C,'Each Gender Events'!AN$1,'Official Medal Table'!$E:$E,'Each Gender Events'!AN$2)*'Medal values'!$B$2
+ COUNTIFS('Official Medal Table'!$H:$H,'Each Gender Events'!$A84,'Official Medal Table'!$C:$C,'Each Gender Events'!AN$1,'Official Medal Table'!$E:$E,'Each Gender Events'!AN$2)*'Medal values'!$B$3
+ COUNTIFS('Official Medal Table'!$I:$I,'Each Gender Events'!$A84,'Official Medal Table'!$C:$C,'Each Gender Events'!AN$1,'Official Medal Table'!$E:$E,'Each Gender Events'!AN$2)*'Medal values'!$B$3
+ COUNTIFS('Official Medal Table'!$F:$F,'Each Gender Events'!$A84,'Official Medal Table'!$C:$C,'Each Gender Events'!AN$1,'Official Medal Table'!$E:$E,"Mixed")*'Medal values'!$B$1/2
+ COUNTIFS('Official Medal Table'!$G:$G,'Each Gender Events'!$A84,'Official Medal Table'!$C:$C,'Each Gender Events'!AN$1,'Official Medal Table'!$E:$E,"Mixed")*'Medal values'!$B$2/2
+ COUNTIFS('Official Medal Table'!$H:$H,'Each Gender Events'!$A84,'Official Medal Table'!$C:$C,'Each Gender Events'!AN$1,'Official Medal Table'!$E:$E,"Mixed")*'Medal values'!$B$3/2
+ COUNTIFS('Official Medal Table'!$I:$I,'Each Gender Events'!$A84,'Official Medal Table'!$C:$C,'Each Gender Events'!AN$1,'Official Medal Table'!$E:$E,"Mixed")*'Medal values'!$B$3/2</f>
        <v>0</v>
      </c>
      <c r="AO84">
        <f>COUNTIFS('Official Medal Table'!$F:$F,'Each Gender Events'!$A84,'Official Medal Table'!$C:$C,'Each Gender Events'!AO$1,'Official Medal Table'!$E:$E,'Each Gender Events'!AO$2)*'Medal values'!$B$1
+ COUNTIFS('Official Medal Table'!$G:$G,'Each Gender Events'!$A84,'Official Medal Table'!$C:$C,'Each Gender Events'!AO$1,'Official Medal Table'!$E:$E,'Each Gender Events'!AO$2)*'Medal values'!$B$2
+ COUNTIFS('Official Medal Table'!$H:$H,'Each Gender Events'!$A84,'Official Medal Table'!$C:$C,'Each Gender Events'!AO$1,'Official Medal Table'!$E:$E,'Each Gender Events'!AO$2)*'Medal values'!$B$3
+ COUNTIFS('Official Medal Table'!$I:$I,'Each Gender Events'!$A84,'Official Medal Table'!$C:$C,'Each Gender Events'!AO$1,'Official Medal Table'!$E:$E,'Each Gender Events'!AO$2)*'Medal values'!$B$3
+ COUNTIFS('Official Medal Table'!$F:$F,'Each Gender Events'!$A84,'Official Medal Table'!$C:$C,'Each Gender Events'!AO$1,'Official Medal Table'!$E:$E,"Mixed")*'Medal values'!$B$1/2
+ COUNTIFS('Official Medal Table'!$G:$G,'Each Gender Events'!$A84,'Official Medal Table'!$C:$C,'Each Gender Events'!AO$1,'Official Medal Table'!$E:$E,"Mixed")*'Medal values'!$B$2/2
+ COUNTIFS('Official Medal Table'!$H:$H,'Each Gender Events'!$A84,'Official Medal Table'!$C:$C,'Each Gender Events'!AO$1,'Official Medal Table'!$E:$E,"Mixed")*'Medal values'!$B$3/2
+ COUNTIFS('Official Medal Table'!$I:$I,'Each Gender Events'!$A84,'Official Medal Table'!$C:$C,'Each Gender Events'!AO$1,'Official Medal Table'!$E:$E,"Mixed")*'Medal values'!$B$3/2</f>
        <v>0</v>
      </c>
      <c r="AP84">
        <f>COUNTIFS('Official Medal Table'!$F:$F,'Each Gender Events'!$A84,'Official Medal Table'!$C:$C,'Each Gender Events'!AP$1,'Official Medal Table'!$E:$E,'Each Gender Events'!AP$2)*'Medal values'!$B$1
+ COUNTIFS('Official Medal Table'!$G:$G,'Each Gender Events'!$A84,'Official Medal Table'!$C:$C,'Each Gender Events'!AP$1,'Official Medal Table'!$E:$E,'Each Gender Events'!AP$2)*'Medal values'!$B$2
+ COUNTIFS('Official Medal Table'!$H:$H,'Each Gender Events'!$A84,'Official Medal Table'!$C:$C,'Each Gender Events'!AP$1,'Official Medal Table'!$E:$E,'Each Gender Events'!AP$2)*'Medal values'!$B$3
+ COUNTIFS('Official Medal Table'!$I:$I,'Each Gender Events'!$A84,'Official Medal Table'!$C:$C,'Each Gender Events'!AP$1,'Official Medal Table'!$E:$E,'Each Gender Events'!AP$2)*'Medal values'!$B$3
+ COUNTIFS('Official Medal Table'!$F:$F,'Each Gender Events'!$A84,'Official Medal Table'!$C:$C,'Each Gender Events'!AP$1,'Official Medal Table'!$E:$E,"Mixed")*'Medal values'!$B$1/2
+ COUNTIFS('Official Medal Table'!$G:$G,'Each Gender Events'!$A84,'Official Medal Table'!$C:$C,'Each Gender Events'!AP$1,'Official Medal Table'!$E:$E,"Mixed")*'Medal values'!$B$2/2
+ COUNTIFS('Official Medal Table'!$H:$H,'Each Gender Events'!$A84,'Official Medal Table'!$C:$C,'Each Gender Events'!AP$1,'Official Medal Table'!$E:$E,"Mixed")*'Medal values'!$B$3/2
+ COUNTIFS('Official Medal Table'!$I:$I,'Each Gender Events'!$A84,'Official Medal Table'!$C:$C,'Each Gender Events'!AP$1,'Official Medal Table'!$E:$E,"Mixed")*'Medal values'!$B$3/2</f>
        <v>0</v>
      </c>
      <c r="AQ84">
        <f>COUNTIFS('Official Medal Table'!$F:$F,'Each Gender Events'!$A84,'Official Medal Table'!$C:$C,'Each Gender Events'!AQ$1,'Official Medal Table'!$E:$E,'Each Gender Events'!AQ$2)*'Medal values'!$B$1
+ COUNTIFS('Official Medal Table'!$G:$G,'Each Gender Events'!$A84,'Official Medal Table'!$C:$C,'Each Gender Events'!AQ$1,'Official Medal Table'!$E:$E,'Each Gender Events'!AQ$2)*'Medal values'!$B$2
+ COUNTIFS('Official Medal Table'!$H:$H,'Each Gender Events'!$A84,'Official Medal Table'!$C:$C,'Each Gender Events'!AQ$1,'Official Medal Table'!$E:$E,'Each Gender Events'!AQ$2)*'Medal values'!$B$3
+ COUNTIFS('Official Medal Table'!$I:$I,'Each Gender Events'!$A84,'Official Medal Table'!$C:$C,'Each Gender Events'!AQ$1,'Official Medal Table'!$E:$E,'Each Gender Events'!AQ$2)*'Medal values'!$B$3
+ COUNTIFS('Official Medal Table'!$F:$F,'Each Gender Events'!$A84,'Official Medal Table'!$C:$C,'Each Gender Events'!AQ$1,'Official Medal Table'!$E:$E,"Mixed")*'Medal values'!$B$1/2
+ COUNTIFS('Official Medal Table'!$G:$G,'Each Gender Events'!$A84,'Official Medal Table'!$C:$C,'Each Gender Events'!AQ$1,'Official Medal Table'!$E:$E,"Mixed")*'Medal values'!$B$2/2
+ COUNTIFS('Official Medal Table'!$H:$H,'Each Gender Events'!$A84,'Official Medal Table'!$C:$C,'Each Gender Events'!AQ$1,'Official Medal Table'!$E:$E,"Mixed")*'Medal values'!$B$3/2
+ COUNTIFS('Official Medal Table'!$I:$I,'Each Gender Events'!$A84,'Official Medal Table'!$C:$C,'Each Gender Events'!AQ$1,'Official Medal Table'!$E:$E,"Mixed")*'Medal values'!$B$3/2</f>
        <v>0</v>
      </c>
      <c r="AR84">
        <f>COUNTIFS('Official Medal Table'!$F:$F,'Each Gender Events'!$A84,'Official Medal Table'!$C:$C,'Each Gender Events'!AR$1,'Official Medal Table'!$E:$E,'Each Gender Events'!AR$2)*'Medal values'!$B$1
+ COUNTIFS('Official Medal Table'!$G:$G,'Each Gender Events'!$A84,'Official Medal Table'!$C:$C,'Each Gender Events'!AR$1,'Official Medal Table'!$E:$E,'Each Gender Events'!AR$2)*'Medal values'!$B$2
+ COUNTIFS('Official Medal Table'!$H:$H,'Each Gender Events'!$A84,'Official Medal Table'!$C:$C,'Each Gender Events'!AR$1,'Official Medal Table'!$E:$E,'Each Gender Events'!AR$2)*'Medal values'!$B$3
+ COUNTIFS('Official Medal Table'!$I:$I,'Each Gender Events'!$A84,'Official Medal Table'!$C:$C,'Each Gender Events'!AR$1,'Official Medal Table'!$E:$E,'Each Gender Events'!AR$2)*'Medal values'!$B$3
+ COUNTIFS('Official Medal Table'!$F:$F,'Each Gender Events'!$A84,'Official Medal Table'!$C:$C,'Each Gender Events'!AR$1,'Official Medal Table'!$E:$E,"Mixed")*'Medal values'!$B$1/2
+ COUNTIFS('Official Medal Table'!$G:$G,'Each Gender Events'!$A84,'Official Medal Table'!$C:$C,'Each Gender Events'!AR$1,'Official Medal Table'!$E:$E,"Mixed")*'Medal values'!$B$2/2
+ COUNTIFS('Official Medal Table'!$H:$H,'Each Gender Events'!$A84,'Official Medal Table'!$C:$C,'Each Gender Events'!AR$1,'Official Medal Table'!$E:$E,"Mixed")*'Medal values'!$B$3/2
+ COUNTIFS('Official Medal Table'!$I:$I,'Each Gender Events'!$A84,'Official Medal Table'!$C:$C,'Each Gender Events'!AR$1,'Official Medal Table'!$E:$E,"Mixed")*'Medal values'!$B$3/2</f>
        <v>0</v>
      </c>
      <c r="AS84">
        <f>COUNTIFS('Official Medal Table'!$F:$F,'Each Gender Events'!$A84,'Official Medal Table'!$C:$C,'Each Gender Events'!AS$1,'Official Medal Table'!$E:$E,'Each Gender Events'!AS$2)*'Medal values'!$B$1
+ COUNTIFS('Official Medal Table'!$G:$G,'Each Gender Events'!$A84,'Official Medal Table'!$C:$C,'Each Gender Events'!AS$1,'Official Medal Table'!$E:$E,'Each Gender Events'!AS$2)*'Medal values'!$B$2
+ COUNTIFS('Official Medal Table'!$H:$H,'Each Gender Events'!$A84,'Official Medal Table'!$C:$C,'Each Gender Events'!AS$1,'Official Medal Table'!$E:$E,'Each Gender Events'!AS$2)*'Medal values'!$B$3
+ COUNTIFS('Official Medal Table'!$I:$I,'Each Gender Events'!$A84,'Official Medal Table'!$C:$C,'Each Gender Events'!AS$1,'Official Medal Table'!$E:$E,'Each Gender Events'!AS$2)*'Medal values'!$B$3
+ COUNTIFS('Official Medal Table'!$F:$F,'Each Gender Events'!$A84,'Official Medal Table'!$C:$C,'Each Gender Events'!AS$1,'Official Medal Table'!$E:$E,"Mixed")*'Medal values'!$B$1/2
+ COUNTIFS('Official Medal Table'!$G:$G,'Each Gender Events'!$A84,'Official Medal Table'!$C:$C,'Each Gender Events'!AS$1,'Official Medal Table'!$E:$E,"Mixed")*'Medal values'!$B$2/2
+ COUNTIFS('Official Medal Table'!$H:$H,'Each Gender Events'!$A84,'Official Medal Table'!$C:$C,'Each Gender Events'!AS$1,'Official Medal Table'!$E:$E,"Mixed")*'Medal values'!$B$3/2
+ COUNTIFS('Official Medal Table'!$I:$I,'Each Gender Events'!$A84,'Official Medal Table'!$C:$C,'Each Gender Events'!AS$1,'Official Medal Table'!$E:$E,"Mixed")*'Medal values'!$B$3/2</f>
        <v>0</v>
      </c>
      <c r="AT84">
        <f>COUNTIFS('Official Medal Table'!$F:$F,'Each Gender Events'!$A84,'Official Medal Table'!$C:$C,'Each Gender Events'!AT$1,'Official Medal Table'!$E:$E,'Each Gender Events'!AT$2)*'Medal values'!$B$1
+ COUNTIFS('Official Medal Table'!$G:$G,'Each Gender Events'!$A84,'Official Medal Table'!$C:$C,'Each Gender Events'!AT$1,'Official Medal Table'!$E:$E,'Each Gender Events'!AT$2)*'Medal values'!$B$2
+ COUNTIFS('Official Medal Table'!$H:$H,'Each Gender Events'!$A84,'Official Medal Table'!$C:$C,'Each Gender Events'!AT$1,'Official Medal Table'!$E:$E,'Each Gender Events'!AT$2)*'Medal values'!$B$3
+ COUNTIFS('Official Medal Table'!$I:$I,'Each Gender Events'!$A84,'Official Medal Table'!$C:$C,'Each Gender Events'!AT$1,'Official Medal Table'!$E:$E,'Each Gender Events'!AT$2)*'Medal values'!$B$3
+ COUNTIFS('Official Medal Table'!$F:$F,'Each Gender Events'!$A84,'Official Medal Table'!$C:$C,'Each Gender Events'!AT$1,'Official Medal Table'!$E:$E,"Mixed")*'Medal values'!$B$1/2
+ COUNTIFS('Official Medal Table'!$G:$G,'Each Gender Events'!$A84,'Official Medal Table'!$C:$C,'Each Gender Events'!AT$1,'Official Medal Table'!$E:$E,"Mixed")*'Medal values'!$B$2/2
+ COUNTIFS('Official Medal Table'!$H:$H,'Each Gender Events'!$A84,'Official Medal Table'!$C:$C,'Each Gender Events'!AT$1,'Official Medal Table'!$E:$E,"Mixed")*'Medal values'!$B$3/2
+ COUNTIFS('Official Medal Table'!$I:$I,'Each Gender Events'!$A84,'Official Medal Table'!$C:$C,'Each Gender Events'!AT$1,'Official Medal Table'!$E:$E,"Mixed")*'Medal values'!$B$3/2</f>
        <v>0</v>
      </c>
      <c r="AU84">
        <f>COUNTIFS('Official Medal Table'!$F:$F,'Each Gender Events'!$A84,'Official Medal Table'!$C:$C,'Each Gender Events'!AU$1,'Official Medal Table'!$E:$E,'Each Gender Events'!AU$2)*'Medal values'!$B$1
+ COUNTIFS('Official Medal Table'!$G:$G,'Each Gender Events'!$A84,'Official Medal Table'!$C:$C,'Each Gender Events'!AU$1,'Official Medal Table'!$E:$E,'Each Gender Events'!AU$2)*'Medal values'!$B$2
+ COUNTIFS('Official Medal Table'!$H:$H,'Each Gender Events'!$A84,'Official Medal Table'!$C:$C,'Each Gender Events'!AU$1,'Official Medal Table'!$E:$E,'Each Gender Events'!AU$2)*'Medal values'!$B$3
+ COUNTIFS('Official Medal Table'!$I:$I,'Each Gender Events'!$A84,'Official Medal Table'!$C:$C,'Each Gender Events'!AU$1,'Official Medal Table'!$E:$E,'Each Gender Events'!AU$2)*'Medal values'!$B$3
+ COUNTIFS('Official Medal Table'!$F:$F,'Each Gender Events'!$A84,'Official Medal Table'!$C:$C,'Each Gender Events'!AU$1,'Official Medal Table'!$E:$E,"Mixed")*'Medal values'!$B$1/2
+ COUNTIFS('Official Medal Table'!$G:$G,'Each Gender Events'!$A84,'Official Medal Table'!$C:$C,'Each Gender Events'!AU$1,'Official Medal Table'!$E:$E,"Mixed")*'Medal values'!$B$2/2
+ COUNTIFS('Official Medal Table'!$H:$H,'Each Gender Events'!$A84,'Official Medal Table'!$C:$C,'Each Gender Events'!AU$1,'Official Medal Table'!$E:$E,"Mixed")*'Medal values'!$B$3/2
+ COUNTIFS('Official Medal Table'!$I:$I,'Each Gender Events'!$A84,'Official Medal Table'!$C:$C,'Each Gender Events'!AU$1,'Official Medal Table'!$E:$E,"Mixed")*'Medal values'!$B$3/2</f>
        <v>0</v>
      </c>
      <c r="AV84">
        <f>COUNTIFS('Official Medal Table'!$F:$F,'Each Gender Events'!$A84,'Official Medal Table'!$C:$C,'Each Gender Events'!AV$1,'Official Medal Table'!$E:$E,'Each Gender Events'!AV$2)*'Medal values'!$B$1
+ COUNTIFS('Official Medal Table'!$G:$G,'Each Gender Events'!$A84,'Official Medal Table'!$C:$C,'Each Gender Events'!AV$1,'Official Medal Table'!$E:$E,'Each Gender Events'!AV$2)*'Medal values'!$B$2
+ COUNTIFS('Official Medal Table'!$H:$H,'Each Gender Events'!$A84,'Official Medal Table'!$C:$C,'Each Gender Events'!AV$1,'Official Medal Table'!$E:$E,'Each Gender Events'!AV$2)*'Medal values'!$B$3
+ COUNTIFS('Official Medal Table'!$I:$I,'Each Gender Events'!$A84,'Official Medal Table'!$C:$C,'Each Gender Events'!AV$1,'Official Medal Table'!$E:$E,'Each Gender Events'!AV$2)*'Medal values'!$B$3
+ COUNTIFS('Official Medal Table'!$F:$F,'Each Gender Events'!$A84,'Official Medal Table'!$C:$C,'Each Gender Events'!AV$1,'Official Medal Table'!$E:$E,"Mixed")*'Medal values'!$B$1/2
+ COUNTIFS('Official Medal Table'!$G:$G,'Each Gender Events'!$A84,'Official Medal Table'!$C:$C,'Each Gender Events'!AV$1,'Official Medal Table'!$E:$E,"Mixed")*'Medal values'!$B$2/2
+ COUNTIFS('Official Medal Table'!$H:$H,'Each Gender Events'!$A84,'Official Medal Table'!$C:$C,'Each Gender Events'!AV$1,'Official Medal Table'!$E:$E,"Mixed")*'Medal values'!$B$3/2
+ COUNTIFS('Official Medal Table'!$I:$I,'Each Gender Events'!$A84,'Official Medal Table'!$C:$C,'Each Gender Events'!AV$1,'Official Medal Table'!$E:$E,"Mixed")*'Medal values'!$B$3/2</f>
        <v>0</v>
      </c>
      <c r="AW84">
        <f>COUNTIFS('Official Medal Table'!$F:$F,'Each Gender Events'!$A84,'Official Medal Table'!$C:$C,'Each Gender Events'!AW$1,'Official Medal Table'!$E:$E,'Each Gender Events'!AW$2)*'Medal values'!$B$1
+ COUNTIFS('Official Medal Table'!$G:$G,'Each Gender Events'!$A84,'Official Medal Table'!$C:$C,'Each Gender Events'!AW$1,'Official Medal Table'!$E:$E,'Each Gender Events'!AW$2)*'Medal values'!$B$2
+ COUNTIFS('Official Medal Table'!$H:$H,'Each Gender Events'!$A84,'Official Medal Table'!$C:$C,'Each Gender Events'!AW$1,'Official Medal Table'!$E:$E,'Each Gender Events'!AW$2)*'Medal values'!$B$3
+ COUNTIFS('Official Medal Table'!$I:$I,'Each Gender Events'!$A84,'Official Medal Table'!$C:$C,'Each Gender Events'!AW$1,'Official Medal Table'!$E:$E,'Each Gender Events'!AW$2)*'Medal values'!$B$3
+ COUNTIFS('Official Medal Table'!$F:$F,'Each Gender Events'!$A84,'Official Medal Table'!$C:$C,'Each Gender Events'!AW$1,'Official Medal Table'!$E:$E,"Mixed")*'Medal values'!$B$1/2
+ COUNTIFS('Official Medal Table'!$G:$G,'Each Gender Events'!$A84,'Official Medal Table'!$C:$C,'Each Gender Events'!AW$1,'Official Medal Table'!$E:$E,"Mixed")*'Medal values'!$B$2/2
+ COUNTIFS('Official Medal Table'!$H:$H,'Each Gender Events'!$A84,'Official Medal Table'!$C:$C,'Each Gender Events'!AW$1,'Official Medal Table'!$E:$E,"Mixed")*'Medal values'!$B$3/2
+ COUNTIFS('Official Medal Table'!$I:$I,'Each Gender Events'!$A84,'Official Medal Table'!$C:$C,'Each Gender Events'!AW$1,'Official Medal Table'!$E:$E,"Mixed")*'Medal values'!$B$3/2</f>
        <v>0</v>
      </c>
      <c r="AX84">
        <f>COUNTIFS('Official Medal Table'!$F:$F,'Each Gender Events'!$A84,'Official Medal Table'!$C:$C,'Each Gender Events'!AX$1,'Official Medal Table'!$E:$E,'Each Gender Events'!AX$2)*'Medal values'!$B$1
+ COUNTIFS('Official Medal Table'!$G:$G,'Each Gender Events'!$A84,'Official Medal Table'!$C:$C,'Each Gender Events'!AX$1,'Official Medal Table'!$E:$E,'Each Gender Events'!AX$2)*'Medal values'!$B$2
+ COUNTIFS('Official Medal Table'!$H:$H,'Each Gender Events'!$A84,'Official Medal Table'!$C:$C,'Each Gender Events'!AX$1,'Official Medal Table'!$E:$E,'Each Gender Events'!AX$2)*'Medal values'!$B$3
+ COUNTIFS('Official Medal Table'!$I:$I,'Each Gender Events'!$A84,'Official Medal Table'!$C:$C,'Each Gender Events'!AX$1,'Official Medal Table'!$E:$E,'Each Gender Events'!AX$2)*'Medal values'!$B$3
+ COUNTIFS('Official Medal Table'!$F:$F,'Each Gender Events'!$A84,'Official Medal Table'!$C:$C,'Each Gender Events'!AX$1,'Official Medal Table'!$E:$E,"Mixed")*'Medal values'!$B$1/2
+ COUNTIFS('Official Medal Table'!$G:$G,'Each Gender Events'!$A84,'Official Medal Table'!$C:$C,'Each Gender Events'!AX$1,'Official Medal Table'!$E:$E,"Mixed")*'Medal values'!$B$2/2
+ COUNTIFS('Official Medal Table'!$H:$H,'Each Gender Events'!$A84,'Official Medal Table'!$C:$C,'Each Gender Events'!AX$1,'Official Medal Table'!$E:$E,"Mixed")*'Medal values'!$B$3/2
+ COUNTIFS('Official Medal Table'!$I:$I,'Each Gender Events'!$A84,'Official Medal Table'!$C:$C,'Each Gender Events'!AX$1,'Official Medal Table'!$E:$E,"Mixed")*'Medal values'!$B$3/2</f>
        <v>0</v>
      </c>
      <c r="AY84">
        <f>COUNTIFS('Official Medal Table'!$F:$F,'Each Gender Events'!$A84,'Official Medal Table'!$C:$C,'Each Gender Events'!AY$1,'Official Medal Table'!$E:$E,'Each Gender Events'!AY$2)*'Medal values'!$B$1
+ COUNTIFS('Official Medal Table'!$G:$G,'Each Gender Events'!$A84,'Official Medal Table'!$C:$C,'Each Gender Events'!AY$1,'Official Medal Table'!$E:$E,'Each Gender Events'!AY$2)*'Medal values'!$B$2
+ COUNTIFS('Official Medal Table'!$H:$H,'Each Gender Events'!$A84,'Official Medal Table'!$C:$C,'Each Gender Events'!AY$1,'Official Medal Table'!$E:$E,'Each Gender Events'!AY$2)*'Medal values'!$B$3
+ COUNTIFS('Official Medal Table'!$I:$I,'Each Gender Events'!$A84,'Official Medal Table'!$C:$C,'Each Gender Events'!AY$1,'Official Medal Table'!$E:$E,'Each Gender Events'!AY$2)*'Medal values'!$B$3
+ COUNTIFS('Official Medal Table'!$F:$F,'Each Gender Events'!$A84,'Official Medal Table'!$C:$C,'Each Gender Events'!AY$1,'Official Medal Table'!$E:$E,"Mixed")*'Medal values'!$B$1/2
+ COUNTIFS('Official Medal Table'!$G:$G,'Each Gender Events'!$A84,'Official Medal Table'!$C:$C,'Each Gender Events'!AY$1,'Official Medal Table'!$E:$E,"Mixed")*'Medal values'!$B$2/2
+ COUNTIFS('Official Medal Table'!$H:$H,'Each Gender Events'!$A84,'Official Medal Table'!$C:$C,'Each Gender Events'!AY$1,'Official Medal Table'!$E:$E,"Mixed")*'Medal values'!$B$3/2
+ COUNTIFS('Official Medal Table'!$I:$I,'Each Gender Events'!$A84,'Official Medal Table'!$C:$C,'Each Gender Events'!AY$1,'Official Medal Table'!$E:$E,"Mixed")*'Medal values'!$B$3/2</f>
        <v>0</v>
      </c>
      <c r="AZ84">
        <f>COUNTIFS('Official Medal Table'!$F:$F,'Each Gender Events'!$A84,'Official Medal Table'!$C:$C,'Each Gender Events'!AZ$1,'Official Medal Table'!$E:$E,'Each Gender Events'!AZ$2)*'Medal values'!$B$1
+ COUNTIFS('Official Medal Table'!$G:$G,'Each Gender Events'!$A84,'Official Medal Table'!$C:$C,'Each Gender Events'!AZ$1,'Official Medal Table'!$E:$E,'Each Gender Events'!AZ$2)*'Medal values'!$B$2
+ COUNTIFS('Official Medal Table'!$H:$H,'Each Gender Events'!$A84,'Official Medal Table'!$C:$C,'Each Gender Events'!AZ$1,'Official Medal Table'!$E:$E,'Each Gender Events'!AZ$2)*'Medal values'!$B$3
+ COUNTIFS('Official Medal Table'!$I:$I,'Each Gender Events'!$A84,'Official Medal Table'!$C:$C,'Each Gender Events'!AZ$1,'Official Medal Table'!$E:$E,'Each Gender Events'!AZ$2)*'Medal values'!$B$3
+ COUNTIFS('Official Medal Table'!$F:$F,'Each Gender Events'!$A84,'Official Medal Table'!$C:$C,'Each Gender Events'!AZ$1,'Official Medal Table'!$E:$E,"Mixed")*'Medal values'!$B$1/2
+ COUNTIFS('Official Medal Table'!$G:$G,'Each Gender Events'!$A84,'Official Medal Table'!$C:$C,'Each Gender Events'!AZ$1,'Official Medal Table'!$E:$E,"Mixed")*'Medal values'!$B$2/2
+ COUNTIFS('Official Medal Table'!$H:$H,'Each Gender Events'!$A84,'Official Medal Table'!$C:$C,'Each Gender Events'!AZ$1,'Official Medal Table'!$E:$E,"Mixed")*'Medal values'!$B$3/2
+ COUNTIFS('Official Medal Table'!$I:$I,'Each Gender Events'!$A84,'Official Medal Table'!$C:$C,'Each Gender Events'!AZ$1,'Official Medal Table'!$E:$E,"Mixed")*'Medal values'!$B$3/2</f>
        <v>0</v>
      </c>
      <c r="BA84">
        <f>COUNTIFS('Official Medal Table'!$F:$F,'Each Gender Events'!$A84,'Official Medal Table'!$C:$C,'Each Gender Events'!BA$1,'Official Medal Table'!$E:$E,'Each Gender Events'!BA$2)*'Medal values'!$B$1
+ COUNTIFS('Official Medal Table'!$G:$G,'Each Gender Events'!$A84,'Official Medal Table'!$C:$C,'Each Gender Events'!BA$1,'Official Medal Table'!$E:$E,'Each Gender Events'!BA$2)*'Medal values'!$B$2
+ COUNTIFS('Official Medal Table'!$H:$H,'Each Gender Events'!$A84,'Official Medal Table'!$C:$C,'Each Gender Events'!BA$1,'Official Medal Table'!$E:$E,'Each Gender Events'!BA$2)*'Medal values'!$B$3
+ COUNTIFS('Official Medal Table'!$I:$I,'Each Gender Events'!$A84,'Official Medal Table'!$C:$C,'Each Gender Events'!BA$1,'Official Medal Table'!$E:$E,'Each Gender Events'!BA$2)*'Medal values'!$B$3
+ COUNTIFS('Official Medal Table'!$F:$F,'Each Gender Events'!$A84,'Official Medal Table'!$C:$C,'Each Gender Events'!BA$1,'Official Medal Table'!$E:$E,"Mixed")*'Medal values'!$B$1/2
+ COUNTIFS('Official Medal Table'!$G:$G,'Each Gender Events'!$A84,'Official Medal Table'!$C:$C,'Each Gender Events'!BA$1,'Official Medal Table'!$E:$E,"Mixed")*'Medal values'!$B$2/2
+ COUNTIFS('Official Medal Table'!$H:$H,'Each Gender Events'!$A84,'Official Medal Table'!$C:$C,'Each Gender Events'!BA$1,'Official Medal Table'!$E:$E,"Mixed")*'Medal values'!$B$3/2
+ COUNTIFS('Official Medal Table'!$I:$I,'Each Gender Events'!$A84,'Official Medal Table'!$C:$C,'Each Gender Events'!BA$1,'Official Medal Table'!$E:$E,"Mixed")*'Medal values'!$B$3/2</f>
        <v>0</v>
      </c>
      <c r="BB84">
        <f>COUNTIFS('Official Medal Table'!$F:$F,'Each Gender Events'!$A84,'Official Medal Table'!$C:$C,'Each Gender Events'!BB$1,'Official Medal Table'!$E:$E,'Each Gender Events'!BB$2)*'Medal values'!$B$1
+ COUNTIFS('Official Medal Table'!$G:$G,'Each Gender Events'!$A84,'Official Medal Table'!$C:$C,'Each Gender Events'!BB$1,'Official Medal Table'!$E:$E,'Each Gender Events'!BB$2)*'Medal values'!$B$2
+ COUNTIFS('Official Medal Table'!$H:$H,'Each Gender Events'!$A84,'Official Medal Table'!$C:$C,'Each Gender Events'!BB$1,'Official Medal Table'!$E:$E,'Each Gender Events'!BB$2)*'Medal values'!$B$3
+ COUNTIFS('Official Medal Table'!$I:$I,'Each Gender Events'!$A84,'Official Medal Table'!$C:$C,'Each Gender Events'!BB$1,'Official Medal Table'!$E:$E,'Each Gender Events'!BB$2)*'Medal values'!$B$3
+ COUNTIFS('Official Medal Table'!$F:$F,'Each Gender Events'!$A84,'Official Medal Table'!$C:$C,'Each Gender Events'!BB$1,'Official Medal Table'!$E:$E,"Mixed")*'Medal values'!$B$1/2
+ COUNTIFS('Official Medal Table'!$G:$G,'Each Gender Events'!$A84,'Official Medal Table'!$C:$C,'Each Gender Events'!BB$1,'Official Medal Table'!$E:$E,"Mixed")*'Medal values'!$B$2/2
+ COUNTIFS('Official Medal Table'!$H:$H,'Each Gender Events'!$A84,'Official Medal Table'!$C:$C,'Each Gender Events'!BB$1,'Official Medal Table'!$E:$E,"Mixed")*'Medal values'!$B$3/2
+ COUNTIFS('Official Medal Table'!$I:$I,'Each Gender Events'!$A84,'Official Medal Table'!$C:$C,'Each Gender Events'!BB$1,'Official Medal Table'!$E:$E,"Mixed")*'Medal values'!$B$3/2</f>
        <v>0</v>
      </c>
      <c r="BC84">
        <f>COUNTIFS('Official Medal Table'!$F:$F,'Each Gender Events'!$A84,'Official Medal Table'!$C:$C,'Each Gender Events'!BC$1,'Official Medal Table'!$E:$E,'Each Gender Events'!BC$2)*'Medal values'!$B$1
+ COUNTIFS('Official Medal Table'!$G:$G,'Each Gender Events'!$A84,'Official Medal Table'!$C:$C,'Each Gender Events'!BC$1,'Official Medal Table'!$E:$E,'Each Gender Events'!BC$2)*'Medal values'!$B$2
+ COUNTIFS('Official Medal Table'!$H:$H,'Each Gender Events'!$A84,'Official Medal Table'!$C:$C,'Each Gender Events'!BC$1,'Official Medal Table'!$E:$E,'Each Gender Events'!BC$2)*'Medal values'!$B$3
+ COUNTIFS('Official Medal Table'!$I:$I,'Each Gender Events'!$A84,'Official Medal Table'!$C:$C,'Each Gender Events'!BC$1,'Official Medal Table'!$E:$E,'Each Gender Events'!BC$2)*'Medal values'!$B$3
+ COUNTIFS('Official Medal Table'!$F:$F,'Each Gender Events'!$A84,'Official Medal Table'!$C:$C,'Each Gender Events'!BC$1,'Official Medal Table'!$E:$E,"Mixed")*'Medal values'!$B$1/2
+ COUNTIFS('Official Medal Table'!$G:$G,'Each Gender Events'!$A84,'Official Medal Table'!$C:$C,'Each Gender Events'!BC$1,'Official Medal Table'!$E:$E,"Mixed")*'Medal values'!$B$2/2
+ COUNTIFS('Official Medal Table'!$H:$H,'Each Gender Events'!$A84,'Official Medal Table'!$C:$C,'Each Gender Events'!BC$1,'Official Medal Table'!$E:$E,"Mixed")*'Medal values'!$B$3/2
+ COUNTIFS('Official Medal Table'!$I:$I,'Each Gender Events'!$A84,'Official Medal Table'!$C:$C,'Each Gender Events'!BC$1,'Official Medal Table'!$E:$E,"Mixed")*'Medal values'!$B$3/2</f>
        <v>0</v>
      </c>
      <c r="BD84">
        <f>COUNTIFS('Official Medal Table'!$F:$F,'Each Gender Events'!$A84,'Official Medal Table'!$C:$C,'Each Gender Events'!BD$1,'Official Medal Table'!$E:$E,'Each Gender Events'!BD$2)*'Medal values'!$B$1
+ COUNTIFS('Official Medal Table'!$G:$G,'Each Gender Events'!$A84,'Official Medal Table'!$C:$C,'Each Gender Events'!BD$1,'Official Medal Table'!$E:$E,'Each Gender Events'!BD$2)*'Medal values'!$B$2
+ COUNTIFS('Official Medal Table'!$H:$H,'Each Gender Events'!$A84,'Official Medal Table'!$C:$C,'Each Gender Events'!BD$1,'Official Medal Table'!$E:$E,'Each Gender Events'!BD$2)*'Medal values'!$B$3
+ COUNTIFS('Official Medal Table'!$I:$I,'Each Gender Events'!$A84,'Official Medal Table'!$C:$C,'Each Gender Events'!BD$1,'Official Medal Table'!$E:$E,'Each Gender Events'!BD$2)*'Medal values'!$B$3
+ COUNTIFS('Official Medal Table'!$F:$F,'Each Gender Events'!$A84,'Official Medal Table'!$C:$C,'Each Gender Events'!BD$1,'Official Medal Table'!$E:$E,"Mixed")*'Medal values'!$B$1/2
+ COUNTIFS('Official Medal Table'!$G:$G,'Each Gender Events'!$A84,'Official Medal Table'!$C:$C,'Each Gender Events'!BD$1,'Official Medal Table'!$E:$E,"Mixed")*'Medal values'!$B$2/2
+ COUNTIFS('Official Medal Table'!$H:$H,'Each Gender Events'!$A84,'Official Medal Table'!$C:$C,'Each Gender Events'!BD$1,'Official Medal Table'!$E:$E,"Mixed")*'Medal values'!$B$3/2
+ COUNTIFS('Official Medal Table'!$I:$I,'Each Gender Events'!$A84,'Official Medal Table'!$C:$C,'Each Gender Events'!BD$1,'Official Medal Table'!$E:$E,"Mixed")*'Medal values'!$B$3/2</f>
        <v>0</v>
      </c>
      <c r="BE84">
        <f>COUNTIFS('Official Medal Table'!$F:$F,'Each Gender Events'!$A84,'Official Medal Table'!$C:$C,'Each Gender Events'!BE$1,'Official Medal Table'!$E:$E,'Each Gender Events'!BE$2)*'Medal values'!$B$1
+ COUNTIFS('Official Medal Table'!$G:$G,'Each Gender Events'!$A84,'Official Medal Table'!$C:$C,'Each Gender Events'!BE$1,'Official Medal Table'!$E:$E,'Each Gender Events'!BE$2)*'Medal values'!$B$2
+ COUNTIFS('Official Medal Table'!$H:$H,'Each Gender Events'!$A84,'Official Medal Table'!$C:$C,'Each Gender Events'!BE$1,'Official Medal Table'!$E:$E,'Each Gender Events'!BE$2)*'Medal values'!$B$3
+ COUNTIFS('Official Medal Table'!$I:$I,'Each Gender Events'!$A84,'Official Medal Table'!$C:$C,'Each Gender Events'!BE$1,'Official Medal Table'!$E:$E,'Each Gender Events'!BE$2)*'Medal values'!$B$3
+ COUNTIFS('Official Medal Table'!$F:$F,'Each Gender Events'!$A84,'Official Medal Table'!$C:$C,'Each Gender Events'!BE$1,'Official Medal Table'!$E:$E,"Mixed")*'Medal values'!$B$1/2
+ COUNTIFS('Official Medal Table'!$G:$G,'Each Gender Events'!$A84,'Official Medal Table'!$C:$C,'Each Gender Events'!BE$1,'Official Medal Table'!$E:$E,"Mixed")*'Medal values'!$B$2/2
+ COUNTIFS('Official Medal Table'!$H:$H,'Each Gender Events'!$A84,'Official Medal Table'!$C:$C,'Each Gender Events'!BE$1,'Official Medal Table'!$E:$E,"Mixed")*'Medal values'!$B$3/2
+ COUNTIFS('Official Medal Table'!$I:$I,'Each Gender Events'!$A84,'Official Medal Table'!$C:$C,'Each Gender Events'!BE$1,'Official Medal Table'!$E:$E,"Mixed")*'Medal values'!$B$3/2</f>
        <v>0</v>
      </c>
      <c r="BF84">
        <f>COUNTIFS('Official Medal Table'!$F:$F,'Each Gender Events'!$A84,'Official Medal Table'!$C:$C,'Each Gender Events'!BF$1,'Official Medal Table'!$E:$E,'Each Gender Events'!BF$2)*'Medal values'!$B$1
+ COUNTIFS('Official Medal Table'!$G:$G,'Each Gender Events'!$A84,'Official Medal Table'!$C:$C,'Each Gender Events'!BF$1,'Official Medal Table'!$E:$E,'Each Gender Events'!BF$2)*'Medal values'!$B$2
+ COUNTIFS('Official Medal Table'!$H:$H,'Each Gender Events'!$A84,'Official Medal Table'!$C:$C,'Each Gender Events'!BF$1,'Official Medal Table'!$E:$E,'Each Gender Events'!BF$2)*'Medal values'!$B$3
+ COUNTIFS('Official Medal Table'!$I:$I,'Each Gender Events'!$A84,'Official Medal Table'!$C:$C,'Each Gender Events'!BF$1,'Official Medal Table'!$E:$E,'Each Gender Events'!BF$2)*'Medal values'!$B$3
+ COUNTIFS('Official Medal Table'!$F:$F,'Each Gender Events'!$A84,'Official Medal Table'!$C:$C,'Each Gender Events'!BF$1,'Official Medal Table'!$E:$E,"Mixed")*'Medal values'!$B$1/2
+ COUNTIFS('Official Medal Table'!$G:$G,'Each Gender Events'!$A84,'Official Medal Table'!$C:$C,'Each Gender Events'!BF$1,'Official Medal Table'!$E:$E,"Mixed")*'Medal values'!$B$2/2
+ COUNTIFS('Official Medal Table'!$H:$H,'Each Gender Events'!$A84,'Official Medal Table'!$C:$C,'Each Gender Events'!BF$1,'Official Medal Table'!$E:$E,"Mixed")*'Medal values'!$B$3/2
+ COUNTIFS('Official Medal Table'!$I:$I,'Each Gender Events'!$A84,'Official Medal Table'!$C:$C,'Each Gender Events'!BF$1,'Official Medal Table'!$E:$E,"Mixed")*'Medal values'!$B$3/2</f>
        <v>0</v>
      </c>
      <c r="BG84">
        <f>COUNTIFS('Official Medal Table'!$F:$F,'Each Gender Events'!$A84,'Official Medal Table'!$C:$C,'Each Gender Events'!BG$1,'Official Medal Table'!$E:$E,'Each Gender Events'!BG$2)*'Medal values'!$B$1
+ COUNTIFS('Official Medal Table'!$G:$G,'Each Gender Events'!$A84,'Official Medal Table'!$C:$C,'Each Gender Events'!BG$1,'Official Medal Table'!$E:$E,'Each Gender Events'!BG$2)*'Medal values'!$B$2
+ COUNTIFS('Official Medal Table'!$H:$H,'Each Gender Events'!$A84,'Official Medal Table'!$C:$C,'Each Gender Events'!BG$1,'Official Medal Table'!$E:$E,'Each Gender Events'!BG$2)*'Medal values'!$B$3
+ COUNTIFS('Official Medal Table'!$I:$I,'Each Gender Events'!$A84,'Official Medal Table'!$C:$C,'Each Gender Events'!BG$1,'Official Medal Table'!$E:$E,'Each Gender Events'!BG$2)*'Medal values'!$B$3
+ COUNTIFS('Official Medal Table'!$F:$F,'Each Gender Events'!$A84,'Official Medal Table'!$C:$C,'Each Gender Events'!BG$1,'Official Medal Table'!$E:$E,"Mixed")*'Medal values'!$B$1/2
+ COUNTIFS('Official Medal Table'!$G:$G,'Each Gender Events'!$A84,'Official Medal Table'!$C:$C,'Each Gender Events'!BG$1,'Official Medal Table'!$E:$E,"Mixed")*'Medal values'!$B$2/2
+ COUNTIFS('Official Medal Table'!$H:$H,'Each Gender Events'!$A84,'Official Medal Table'!$C:$C,'Each Gender Events'!BG$1,'Official Medal Table'!$E:$E,"Mixed")*'Medal values'!$B$3/2
+ COUNTIFS('Official Medal Table'!$I:$I,'Each Gender Events'!$A84,'Official Medal Table'!$C:$C,'Each Gender Events'!BG$1,'Official Medal Table'!$E:$E,"Mixed")*'Medal values'!$B$3/2</f>
        <v>0</v>
      </c>
      <c r="BH84">
        <f>COUNTIFS('Official Medal Table'!$F:$F,'Each Gender Events'!$A84,'Official Medal Table'!$C:$C,'Each Gender Events'!BH$1,'Official Medal Table'!$E:$E,'Each Gender Events'!BH$2)*'Medal values'!$B$1
+ COUNTIFS('Official Medal Table'!$G:$G,'Each Gender Events'!$A84,'Official Medal Table'!$C:$C,'Each Gender Events'!BH$1,'Official Medal Table'!$E:$E,'Each Gender Events'!BH$2)*'Medal values'!$B$2
+ COUNTIFS('Official Medal Table'!$H:$H,'Each Gender Events'!$A84,'Official Medal Table'!$C:$C,'Each Gender Events'!BH$1,'Official Medal Table'!$E:$E,'Each Gender Events'!BH$2)*'Medal values'!$B$3
+ COUNTIFS('Official Medal Table'!$I:$I,'Each Gender Events'!$A84,'Official Medal Table'!$C:$C,'Each Gender Events'!BH$1,'Official Medal Table'!$E:$E,'Each Gender Events'!BH$2)*'Medal values'!$B$3
+ COUNTIFS('Official Medal Table'!$F:$F,'Each Gender Events'!$A84,'Official Medal Table'!$C:$C,'Each Gender Events'!BH$1,'Official Medal Table'!$E:$E,"Mixed")*'Medal values'!$B$1/2
+ COUNTIFS('Official Medal Table'!$G:$G,'Each Gender Events'!$A84,'Official Medal Table'!$C:$C,'Each Gender Events'!BH$1,'Official Medal Table'!$E:$E,"Mixed")*'Medal values'!$B$2/2
+ COUNTIFS('Official Medal Table'!$H:$H,'Each Gender Events'!$A84,'Official Medal Table'!$C:$C,'Each Gender Events'!BH$1,'Official Medal Table'!$E:$E,"Mixed")*'Medal values'!$B$3/2
+ COUNTIFS('Official Medal Table'!$I:$I,'Each Gender Events'!$A84,'Official Medal Table'!$C:$C,'Each Gender Events'!BH$1,'Official Medal Table'!$E:$E,"Mixed")*'Medal values'!$B$3/2</f>
        <v>0</v>
      </c>
      <c r="BI84">
        <f>COUNTIFS('Official Medal Table'!$F:$F,'Each Gender Events'!$A84,'Official Medal Table'!$C:$C,'Each Gender Events'!BI$1,'Official Medal Table'!$E:$E,'Each Gender Events'!BI$2)*'Medal values'!$B$1
+ COUNTIFS('Official Medal Table'!$G:$G,'Each Gender Events'!$A84,'Official Medal Table'!$C:$C,'Each Gender Events'!BI$1,'Official Medal Table'!$E:$E,'Each Gender Events'!BI$2)*'Medal values'!$B$2
+ COUNTIFS('Official Medal Table'!$H:$H,'Each Gender Events'!$A84,'Official Medal Table'!$C:$C,'Each Gender Events'!BI$1,'Official Medal Table'!$E:$E,'Each Gender Events'!BI$2)*'Medal values'!$B$3
+ COUNTIFS('Official Medal Table'!$I:$I,'Each Gender Events'!$A84,'Official Medal Table'!$C:$C,'Each Gender Events'!BI$1,'Official Medal Table'!$E:$E,'Each Gender Events'!BI$2)*'Medal values'!$B$3
+ COUNTIFS('Official Medal Table'!$F:$F,'Each Gender Events'!$A84,'Official Medal Table'!$C:$C,'Each Gender Events'!BI$1,'Official Medal Table'!$E:$E,"Mixed")*'Medal values'!$B$1/2
+ COUNTIFS('Official Medal Table'!$G:$G,'Each Gender Events'!$A84,'Official Medal Table'!$C:$C,'Each Gender Events'!BI$1,'Official Medal Table'!$E:$E,"Mixed")*'Medal values'!$B$2/2
+ COUNTIFS('Official Medal Table'!$H:$H,'Each Gender Events'!$A84,'Official Medal Table'!$C:$C,'Each Gender Events'!BI$1,'Official Medal Table'!$E:$E,"Mixed")*'Medal values'!$B$3/2
+ COUNTIFS('Official Medal Table'!$I:$I,'Each Gender Events'!$A84,'Official Medal Table'!$C:$C,'Each Gender Events'!BI$1,'Official Medal Table'!$E:$E,"Mixed")*'Medal values'!$B$3/2</f>
        <v>0</v>
      </c>
      <c r="BJ84">
        <f>COUNTIFS('Official Medal Table'!$F:$F,'Each Gender Events'!$A84,'Official Medal Table'!$C:$C,'Each Gender Events'!BJ$1,'Official Medal Table'!$E:$E,'Each Gender Events'!BJ$2)*'Medal values'!$B$1
+ COUNTIFS('Official Medal Table'!$G:$G,'Each Gender Events'!$A84,'Official Medal Table'!$C:$C,'Each Gender Events'!BJ$1,'Official Medal Table'!$E:$E,'Each Gender Events'!BJ$2)*'Medal values'!$B$2
+ COUNTIFS('Official Medal Table'!$H:$H,'Each Gender Events'!$A84,'Official Medal Table'!$C:$C,'Each Gender Events'!BJ$1,'Official Medal Table'!$E:$E,'Each Gender Events'!BJ$2)*'Medal values'!$B$3
+ COUNTIFS('Official Medal Table'!$I:$I,'Each Gender Events'!$A84,'Official Medal Table'!$C:$C,'Each Gender Events'!BJ$1,'Official Medal Table'!$E:$E,'Each Gender Events'!BJ$2)*'Medal values'!$B$3
+ COUNTIFS('Official Medal Table'!$F:$F,'Each Gender Events'!$A84,'Official Medal Table'!$C:$C,'Each Gender Events'!BJ$1,'Official Medal Table'!$E:$E,"Mixed")*'Medal values'!$B$1/2
+ COUNTIFS('Official Medal Table'!$G:$G,'Each Gender Events'!$A84,'Official Medal Table'!$C:$C,'Each Gender Events'!BJ$1,'Official Medal Table'!$E:$E,"Mixed")*'Medal values'!$B$2/2
+ COUNTIFS('Official Medal Table'!$H:$H,'Each Gender Events'!$A84,'Official Medal Table'!$C:$C,'Each Gender Events'!BJ$1,'Official Medal Table'!$E:$E,"Mixed")*'Medal values'!$B$3/2
+ COUNTIFS('Official Medal Table'!$I:$I,'Each Gender Events'!$A84,'Official Medal Table'!$C:$C,'Each Gender Events'!BJ$1,'Official Medal Table'!$E:$E,"Mixed")*'Medal values'!$B$3/2</f>
        <v>0</v>
      </c>
      <c r="BK84">
        <f>COUNTIFS('Official Medal Table'!$F:$F,'Each Gender Events'!$A84,'Official Medal Table'!$C:$C,'Each Gender Events'!BK$1,'Official Medal Table'!$E:$E,'Each Gender Events'!BK$2)*'Medal values'!$B$1
+ COUNTIFS('Official Medal Table'!$G:$G,'Each Gender Events'!$A84,'Official Medal Table'!$C:$C,'Each Gender Events'!BK$1,'Official Medal Table'!$E:$E,'Each Gender Events'!BK$2)*'Medal values'!$B$2
+ COUNTIFS('Official Medal Table'!$H:$H,'Each Gender Events'!$A84,'Official Medal Table'!$C:$C,'Each Gender Events'!BK$1,'Official Medal Table'!$E:$E,'Each Gender Events'!BK$2)*'Medal values'!$B$3
+ COUNTIFS('Official Medal Table'!$I:$I,'Each Gender Events'!$A84,'Official Medal Table'!$C:$C,'Each Gender Events'!BK$1,'Official Medal Table'!$E:$E,'Each Gender Events'!BK$2)*'Medal values'!$B$3
+ COUNTIFS('Official Medal Table'!$F:$F,'Each Gender Events'!$A84,'Official Medal Table'!$C:$C,'Each Gender Events'!BK$1,'Official Medal Table'!$E:$E,"Mixed")*'Medal values'!$B$1/2
+ COUNTIFS('Official Medal Table'!$G:$G,'Each Gender Events'!$A84,'Official Medal Table'!$C:$C,'Each Gender Events'!BK$1,'Official Medal Table'!$E:$E,"Mixed")*'Medal values'!$B$2/2
+ COUNTIFS('Official Medal Table'!$H:$H,'Each Gender Events'!$A84,'Official Medal Table'!$C:$C,'Each Gender Events'!BK$1,'Official Medal Table'!$E:$E,"Mixed")*'Medal values'!$B$3/2
+ COUNTIFS('Official Medal Table'!$I:$I,'Each Gender Events'!$A84,'Official Medal Table'!$C:$C,'Each Gender Events'!BK$1,'Official Medal Table'!$E:$E,"Mixed")*'Medal values'!$B$3/2</f>
        <v>0</v>
      </c>
      <c r="BL84">
        <f>COUNTIFS('Official Medal Table'!$F:$F,'Each Gender Events'!$A84,'Official Medal Table'!$C:$C,'Each Gender Events'!BL$1,'Official Medal Table'!$E:$E,'Each Gender Events'!BL$2)*'Medal values'!$B$1
+ COUNTIFS('Official Medal Table'!$G:$G,'Each Gender Events'!$A84,'Official Medal Table'!$C:$C,'Each Gender Events'!BL$1,'Official Medal Table'!$E:$E,'Each Gender Events'!BL$2)*'Medal values'!$B$2
+ COUNTIFS('Official Medal Table'!$H:$H,'Each Gender Events'!$A84,'Official Medal Table'!$C:$C,'Each Gender Events'!BL$1,'Official Medal Table'!$E:$E,'Each Gender Events'!BL$2)*'Medal values'!$B$3
+ COUNTIFS('Official Medal Table'!$I:$I,'Each Gender Events'!$A84,'Official Medal Table'!$C:$C,'Each Gender Events'!BL$1,'Official Medal Table'!$E:$E,'Each Gender Events'!BL$2)*'Medal values'!$B$3
+ COUNTIFS('Official Medal Table'!$F:$F,'Each Gender Events'!$A84,'Official Medal Table'!$C:$C,'Each Gender Events'!BL$1,'Official Medal Table'!$E:$E,"Mixed")*'Medal values'!$B$1/2
+ COUNTIFS('Official Medal Table'!$G:$G,'Each Gender Events'!$A84,'Official Medal Table'!$C:$C,'Each Gender Events'!BL$1,'Official Medal Table'!$E:$E,"Mixed")*'Medal values'!$B$2/2
+ COUNTIFS('Official Medal Table'!$H:$H,'Each Gender Events'!$A84,'Official Medal Table'!$C:$C,'Each Gender Events'!BL$1,'Official Medal Table'!$E:$E,"Mixed")*'Medal values'!$B$3/2
+ COUNTIFS('Official Medal Table'!$I:$I,'Each Gender Events'!$A84,'Official Medal Table'!$C:$C,'Each Gender Events'!BL$1,'Official Medal Table'!$E:$E,"Mixed")*'Medal values'!$B$3/2</f>
        <v>0</v>
      </c>
      <c r="BM84">
        <f>COUNTIFS('Official Medal Table'!$F:$F,'Each Gender Events'!$A84,'Official Medal Table'!$C:$C,'Each Gender Events'!BM$1,'Official Medal Table'!$E:$E,'Each Gender Events'!BM$2)*'Medal values'!$B$1
+ COUNTIFS('Official Medal Table'!$G:$G,'Each Gender Events'!$A84,'Official Medal Table'!$C:$C,'Each Gender Events'!BM$1,'Official Medal Table'!$E:$E,'Each Gender Events'!BM$2)*'Medal values'!$B$2
+ COUNTIFS('Official Medal Table'!$H:$H,'Each Gender Events'!$A84,'Official Medal Table'!$C:$C,'Each Gender Events'!BM$1,'Official Medal Table'!$E:$E,'Each Gender Events'!BM$2)*'Medal values'!$B$3
+ COUNTIFS('Official Medal Table'!$I:$I,'Each Gender Events'!$A84,'Official Medal Table'!$C:$C,'Each Gender Events'!BM$1,'Official Medal Table'!$E:$E,'Each Gender Events'!BM$2)*'Medal values'!$B$3
+ COUNTIFS('Official Medal Table'!$F:$F,'Each Gender Events'!$A84,'Official Medal Table'!$C:$C,'Each Gender Events'!BM$1,'Official Medal Table'!$E:$E,"Mixed")*'Medal values'!$B$1/2
+ COUNTIFS('Official Medal Table'!$G:$G,'Each Gender Events'!$A84,'Official Medal Table'!$C:$C,'Each Gender Events'!BM$1,'Official Medal Table'!$E:$E,"Mixed")*'Medal values'!$B$2/2
+ COUNTIFS('Official Medal Table'!$H:$H,'Each Gender Events'!$A84,'Official Medal Table'!$C:$C,'Each Gender Events'!BM$1,'Official Medal Table'!$E:$E,"Mixed")*'Medal values'!$B$3/2
+ COUNTIFS('Official Medal Table'!$I:$I,'Each Gender Events'!$A84,'Official Medal Table'!$C:$C,'Each Gender Events'!BM$1,'Official Medal Table'!$E:$E,"Mixed")*'Medal values'!$B$3/2</f>
        <v>0</v>
      </c>
      <c r="BN84">
        <f>COUNTIFS('Official Medal Table'!$F:$F,'Each Gender Events'!$A84,'Official Medal Table'!$C:$C,'Each Gender Events'!BN$1,'Official Medal Table'!$E:$E,'Each Gender Events'!BN$2)*'Medal values'!$B$1
+ COUNTIFS('Official Medal Table'!$G:$G,'Each Gender Events'!$A84,'Official Medal Table'!$C:$C,'Each Gender Events'!BN$1,'Official Medal Table'!$E:$E,'Each Gender Events'!BN$2)*'Medal values'!$B$2
+ COUNTIFS('Official Medal Table'!$H:$H,'Each Gender Events'!$A84,'Official Medal Table'!$C:$C,'Each Gender Events'!BN$1,'Official Medal Table'!$E:$E,'Each Gender Events'!BN$2)*'Medal values'!$B$3
+ COUNTIFS('Official Medal Table'!$I:$I,'Each Gender Events'!$A84,'Official Medal Table'!$C:$C,'Each Gender Events'!BN$1,'Official Medal Table'!$E:$E,'Each Gender Events'!BN$2)*'Medal values'!$B$3
+ COUNTIFS('Official Medal Table'!$F:$F,'Each Gender Events'!$A84,'Official Medal Table'!$C:$C,'Each Gender Events'!BN$1,'Official Medal Table'!$E:$E,"Mixed")*'Medal values'!$B$1/2
+ COUNTIFS('Official Medal Table'!$G:$G,'Each Gender Events'!$A84,'Official Medal Table'!$C:$C,'Each Gender Events'!BN$1,'Official Medal Table'!$E:$E,"Mixed")*'Medal values'!$B$2/2
+ COUNTIFS('Official Medal Table'!$H:$H,'Each Gender Events'!$A84,'Official Medal Table'!$C:$C,'Each Gender Events'!BN$1,'Official Medal Table'!$E:$E,"Mixed")*'Medal values'!$B$3/2
+ COUNTIFS('Official Medal Table'!$I:$I,'Each Gender Events'!$A84,'Official Medal Table'!$C:$C,'Each Gender Events'!BN$1,'Official Medal Table'!$E:$E,"Mixed")*'Medal values'!$B$3/2</f>
        <v>0</v>
      </c>
      <c r="BO84">
        <f>COUNTIFS('Official Medal Table'!$F:$F,'Each Gender Events'!$A84,'Official Medal Table'!$C:$C,'Each Gender Events'!BO$1,'Official Medal Table'!$E:$E,'Each Gender Events'!BO$2)*'Medal values'!$B$1
+ COUNTIFS('Official Medal Table'!$G:$G,'Each Gender Events'!$A84,'Official Medal Table'!$C:$C,'Each Gender Events'!BO$1,'Official Medal Table'!$E:$E,'Each Gender Events'!BO$2)*'Medal values'!$B$2
+ COUNTIFS('Official Medal Table'!$H:$H,'Each Gender Events'!$A84,'Official Medal Table'!$C:$C,'Each Gender Events'!BO$1,'Official Medal Table'!$E:$E,'Each Gender Events'!BO$2)*'Medal values'!$B$3
+ COUNTIFS('Official Medal Table'!$I:$I,'Each Gender Events'!$A84,'Official Medal Table'!$C:$C,'Each Gender Events'!BO$1,'Official Medal Table'!$E:$E,'Each Gender Events'!BO$2)*'Medal values'!$B$3
+ COUNTIFS('Official Medal Table'!$F:$F,'Each Gender Events'!$A84,'Official Medal Table'!$C:$C,'Each Gender Events'!BO$1,'Official Medal Table'!$E:$E,"Mixed")*'Medal values'!$B$1/2
+ COUNTIFS('Official Medal Table'!$G:$G,'Each Gender Events'!$A84,'Official Medal Table'!$C:$C,'Each Gender Events'!BO$1,'Official Medal Table'!$E:$E,"Mixed")*'Medal values'!$B$2/2
+ COUNTIFS('Official Medal Table'!$H:$H,'Each Gender Events'!$A84,'Official Medal Table'!$C:$C,'Each Gender Events'!BO$1,'Official Medal Table'!$E:$E,"Mixed")*'Medal values'!$B$3/2
+ COUNTIFS('Official Medal Table'!$I:$I,'Each Gender Events'!$A84,'Official Medal Table'!$C:$C,'Each Gender Events'!BO$1,'Official Medal Table'!$E:$E,"Mixed")*'Medal values'!$B$3/2</f>
        <v>0</v>
      </c>
      <c r="BP84">
        <f>COUNTIFS('Official Medal Table'!$F:$F,'Each Gender Events'!$A84,'Official Medal Table'!$C:$C,'Each Gender Events'!BP$1,'Official Medal Table'!$E:$E,'Each Gender Events'!BP$2)*'Medal values'!$B$1
+ COUNTIFS('Official Medal Table'!$G:$G,'Each Gender Events'!$A84,'Official Medal Table'!$C:$C,'Each Gender Events'!BP$1,'Official Medal Table'!$E:$E,'Each Gender Events'!BP$2)*'Medal values'!$B$2
+ COUNTIFS('Official Medal Table'!$H:$H,'Each Gender Events'!$A84,'Official Medal Table'!$C:$C,'Each Gender Events'!BP$1,'Official Medal Table'!$E:$E,'Each Gender Events'!BP$2)*'Medal values'!$B$3
+ COUNTIFS('Official Medal Table'!$I:$I,'Each Gender Events'!$A84,'Official Medal Table'!$C:$C,'Each Gender Events'!BP$1,'Official Medal Table'!$E:$E,'Each Gender Events'!BP$2)*'Medal values'!$B$3
+ COUNTIFS('Official Medal Table'!$F:$F,'Each Gender Events'!$A84,'Official Medal Table'!$C:$C,'Each Gender Events'!BP$1,'Official Medal Table'!$E:$E,"Mixed")*'Medal values'!$B$1/2
+ COUNTIFS('Official Medal Table'!$G:$G,'Each Gender Events'!$A84,'Official Medal Table'!$C:$C,'Each Gender Events'!BP$1,'Official Medal Table'!$E:$E,"Mixed")*'Medal values'!$B$2/2
+ COUNTIFS('Official Medal Table'!$H:$H,'Each Gender Events'!$A84,'Official Medal Table'!$C:$C,'Each Gender Events'!BP$1,'Official Medal Table'!$E:$E,"Mixed")*'Medal values'!$B$3/2
+ COUNTIFS('Official Medal Table'!$I:$I,'Each Gender Events'!$A84,'Official Medal Table'!$C:$C,'Each Gender Events'!BP$1,'Official Medal Table'!$E:$E,"Mixed")*'Medal values'!$B$3/2</f>
        <v>0</v>
      </c>
      <c r="BQ84">
        <f>COUNTIFS('Official Medal Table'!$F:$F,'Each Gender Events'!$A84,'Official Medal Table'!$C:$C,'Each Gender Events'!BQ$1,'Official Medal Table'!$E:$E,'Each Gender Events'!BQ$2)*'Medal values'!$B$1
+ COUNTIFS('Official Medal Table'!$G:$G,'Each Gender Events'!$A84,'Official Medal Table'!$C:$C,'Each Gender Events'!BQ$1,'Official Medal Table'!$E:$E,'Each Gender Events'!BQ$2)*'Medal values'!$B$2
+ COUNTIFS('Official Medal Table'!$H:$H,'Each Gender Events'!$A84,'Official Medal Table'!$C:$C,'Each Gender Events'!BQ$1,'Official Medal Table'!$E:$E,'Each Gender Events'!BQ$2)*'Medal values'!$B$3
+ COUNTIFS('Official Medal Table'!$I:$I,'Each Gender Events'!$A84,'Official Medal Table'!$C:$C,'Each Gender Events'!BQ$1,'Official Medal Table'!$E:$E,'Each Gender Events'!BQ$2)*'Medal values'!$B$3
+ COUNTIFS('Official Medal Table'!$F:$F,'Each Gender Events'!$A84,'Official Medal Table'!$C:$C,'Each Gender Events'!BQ$1,'Official Medal Table'!$E:$E,"Mixed")*'Medal values'!$B$1/2
+ COUNTIFS('Official Medal Table'!$G:$G,'Each Gender Events'!$A84,'Official Medal Table'!$C:$C,'Each Gender Events'!BQ$1,'Official Medal Table'!$E:$E,"Mixed")*'Medal values'!$B$2/2
+ COUNTIFS('Official Medal Table'!$H:$H,'Each Gender Events'!$A84,'Official Medal Table'!$C:$C,'Each Gender Events'!BQ$1,'Official Medal Table'!$E:$E,"Mixed")*'Medal values'!$B$3/2
+ COUNTIFS('Official Medal Table'!$I:$I,'Each Gender Events'!$A84,'Official Medal Table'!$C:$C,'Each Gender Events'!BQ$1,'Official Medal Table'!$E:$E,"Mixed")*'Medal values'!$B$3/2</f>
        <v>0</v>
      </c>
      <c r="BR84">
        <f>COUNTIFS('Official Medal Table'!$F:$F,'Each Gender Events'!$A84,'Official Medal Table'!$C:$C,'Each Gender Events'!BR$1,'Official Medal Table'!$E:$E,'Each Gender Events'!BR$2)*'Medal values'!$B$1
+ COUNTIFS('Official Medal Table'!$G:$G,'Each Gender Events'!$A84,'Official Medal Table'!$C:$C,'Each Gender Events'!BR$1,'Official Medal Table'!$E:$E,'Each Gender Events'!BR$2)*'Medal values'!$B$2
+ COUNTIFS('Official Medal Table'!$H:$H,'Each Gender Events'!$A84,'Official Medal Table'!$C:$C,'Each Gender Events'!BR$1,'Official Medal Table'!$E:$E,'Each Gender Events'!BR$2)*'Medal values'!$B$3
+ COUNTIFS('Official Medal Table'!$I:$I,'Each Gender Events'!$A84,'Official Medal Table'!$C:$C,'Each Gender Events'!BR$1,'Official Medal Table'!$E:$E,'Each Gender Events'!BR$2)*'Medal values'!$B$3
+ COUNTIFS('Official Medal Table'!$F:$F,'Each Gender Events'!$A84,'Official Medal Table'!$C:$C,'Each Gender Events'!BR$1,'Official Medal Table'!$E:$E,"Mixed")*'Medal values'!$B$1/2
+ COUNTIFS('Official Medal Table'!$G:$G,'Each Gender Events'!$A84,'Official Medal Table'!$C:$C,'Each Gender Events'!BR$1,'Official Medal Table'!$E:$E,"Mixed")*'Medal values'!$B$2/2
+ COUNTIFS('Official Medal Table'!$H:$H,'Each Gender Events'!$A84,'Official Medal Table'!$C:$C,'Each Gender Events'!BR$1,'Official Medal Table'!$E:$E,"Mixed")*'Medal values'!$B$3/2
+ COUNTIFS('Official Medal Table'!$I:$I,'Each Gender Events'!$A84,'Official Medal Table'!$C:$C,'Each Gender Events'!BR$1,'Official Medal Table'!$E:$E,"Mixed")*'Medal values'!$B$3/2</f>
        <v>0</v>
      </c>
      <c r="BS84">
        <f>COUNTIFS('Official Medal Table'!$F:$F,'Each Gender Events'!$A84,'Official Medal Table'!$C:$C,'Each Gender Events'!BS$1,'Official Medal Table'!$E:$E,'Each Gender Events'!BS$2)*'Medal values'!$B$1
+ COUNTIFS('Official Medal Table'!$G:$G,'Each Gender Events'!$A84,'Official Medal Table'!$C:$C,'Each Gender Events'!BS$1,'Official Medal Table'!$E:$E,'Each Gender Events'!BS$2)*'Medal values'!$B$2
+ COUNTIFS('Official Medal Table'!$H:$H,'Each Gender Events'!$A84,'Official Medal Table'!$C:$C,'Each Gender Events'!BS$1,'Official Medal Table'!$E:$E,'Each Gender Events'!BS$2)*'Medal values'!$B$3
+ COUNTIFS('Official Medal Table'!$I:$I,'Each Gender Events'!$A84,'Official Medal Table'!$C:$C,'Each Gender Events'!BS$1,'Official Medal Table'!$E:$E,'Each Gender Events'!BS$2)*'Medal values'!$B$3
+ COUNTIFS('Official Medal Table'!$F:$F,'Each Gender Events'!$A84,'Official Medal Table'!$C:$C,'Each Gender Events'!BS$1,'Official Medal Table'!$E:$E,"Mixed")*'Medal values'!$B$1/2
+ COUNTIFS('Official Medal Table'!$G:$G,'Each Gender Events'!$A84,'Official Medal Table'!$C:$C,'Each Gender Events'!BS$1,'Official Medal Table'!$E:$E,"Mixed")*'Medal values'!$B$2/2
+ COUNTIFS('Official Medal Table'!$H:$H,'Each Gender Events'!$A84,'Official Medal Table'!$C:$C,'Each Gender Events'!BS$1,'Official Medal Table'!$E:$E,"Mixed")*'Medal values'!$B$3/2
+ COUNTIFS('Official Medal Table'!$I:$I,'Each Gender Events'!$A84,'Official Medal Table'!$C:$C,'Each Gender Events'!BS$1,'Official Medal Table'!$E:$E,"Mixed")*'Medal values'!$B$3/2</f>
        <v>0</v>
      </c>
      <c r="BT84">
        <f>COUNTIFS('Official Medal Table'!$F:$F,'Each Gender Events'!$A84,'Official Medal Table'!$C:$C,'Each Gender Events'!BT$1,'Official Medal Table'!$E:$E,'Each Gender Events'!BT$2)*'Medal values'!$B$1
+ COUNTIFS('Official Medal Table'!$G:$G,'Each Gender Events'!$A84,'Official Medal Table'!$C:$C,'Each Gender Events'!BT$1,'Official Medal Table'!$E:$E,'Each Gender Events'!BT$2)*'Medal values'!$B$2
+ COUNTIFS('Official Medal Table'!$H:$H,'Each Gender Events'!$A84,'Official Medal Table'!$C:$C,'Each Gender Events'!BT$1,'Official Medal Table'!$E:$E,'Each Gender Events'!BT$2)*'Medal values'!$B$3
+ COUNTIFS('Official Medal Table'!$I:$I,'Each Gender Events'!$A84,'Official Medal Table'!$C:$C,'Each Gender Events'!BT$1,'Official Medal Table'!$E:$E,'Each Gender Events'!BT$2)*'Medal values'!$B$3
+ COUNTIFS('Official Medal Table'!$F:$F,'Each Gender Events'!$A84,'Official Medal Table'!$C:$C,'Each Gender Events'!BT$1,'Official Medal Table'!$E:$E,"Mixed")*'Medal values'!$B$1/2
+ COUNTIFS('Official Medal Table'!$G:$G,'Each Gender Events'!$A84,'Official Medal Table'!$C:$C,'Each Gender Events'!BT$1,'Official Medal Table'!$E:$E,"Mixed")*'Medal values'!$B$2/2
+ COUNTIFS('Official Medal Table'!$H:$H,'Each Gender Events'!$A84,'Official Medal Table'!$C:$C,'Each Gender Events'!BT$1,'Official Medal Table'!$E:$E,"Mixed")*'Medal values'!$B$3/2
+ COUNTIFS('Official Medal Table'!$I:$I,'Each Gender Events'!$A84,'Official Medal Table'!$C:$C,'Each Gender Events'!BT$1,'Official Medal Table'!$E:$E,"Mixed")*'Medal values'!$B$3/2</f>
        <v>0</v>
      </c>
      <c r="BU84">
        <f>COUNTIFS('Official Medal Table'!$F:$F,'Each Gender Events'!$A84,'Official Medal Table'!$C:$C,'Each Gender Events'!BU$1,'Official Medal Table'!$E:$E,'Each Gender Events'!BU$2)*'Medal values'!$B$1
+ COUNTIFS('Official Medal Table'!$G:$G,'Each Gender Events'!$A84,'Official Medal Table'!$C:$C,'Each Gender Events'!BU$1,'Official Medal Table'!$E:$E,'Each Gender Events'!BU$2)*'Medal values'!$B$2
+ COUNTIFS('Official Medal Table'!$H:$H,'Each Gender Events'!$A84,'Official Medal Table'!$C:$C,'Each Gender Events'!BU$1,'Official Medal Table'!$E:$E,'Each Gender Events'!BU$2)*'Medal values'!$B$3
+ COUNTIFS('Official Medal Table'!$I:$I,'Each Gender Events'!$A84,'Official Medal Table'!$C:$C,'Each Gender Events'!BU$1,'Official Medal Table'!$E:$E,'Each Gender Events'!BU$2)*'Medal values'!$B$3
+ COUNTIFS('Official Medal Table'!$F:$F,'Each Gender Events'!$A84,'Official Medal Table'!$C:$C,'Each Gender Events'!BU$1,'Official Medal Table'!$E:$E,"Mixed")*'Medal values'!$B$1/2
+ COUNTIFS('Official Medal Table'!$G:$G,'Each Gender Events'!$A84,'Official Medal Table'!$C:$C,'Each Gender Events'!BU$1,'Official Medal Table'!$E:$E,"Mixed")*'Medal values'!$B$2/2
+ COUNTIFS('Official Medal Table'!$H:$H,'Each Gender Events'!$A84,'Official Medal Table'!$C:$C,'Each Gender Events'!BU$1,'Official Medal Table'!$E:$E,"Mixed")*'Medal values'!$B$3/2
+ COUNTIFS('Official Medal Table'!$I:$I,'Each Gender Events'!$A84,'Official Medal Table'!$C:$C,'Each Gender Events'!BU$1,'Official Medal Table'!$E:$E,"Mixed")*'Medal values'!$B$3/2</f>
        <v>0</v>
      </c>
      <c r="BV84">
        <f>COUNTIFS('Official Medal Table'!$F:$F,'Each Gender Events'!$A84,'Official Medal Table'!$C:$C,'Each Gender Events'!BV$1,'Official Medal Table'!$E:$E,'Each Gender Events'!BV$2)*'Medal values'!$B$1
+ COUNTIFS('Official Medal Table'!$G:$G,'Each Gender Events'!$A84,'Official Medal Table'!$C:$C,'Each Gender Events'!BV$1,'Official Medal Table'!$E:$E,'Each Gender Events'!BV$2)*'Medal values'!$B$2
+ COUNTIFS('Official Medal Table'!$H:$H,'Each Gender Events'!$A84,'Official Medal Table'!$C:$C,'Each Gender Events'!BV$1,'Official Medal Table'!$E:$E,'Each Gender Events'!BV$2)*'Medal values'!$B$3
+ COUNTIFS('Official Medal Table'!$I:$I,'Each Gender Events'!$A84,'Official Medal Table'!$C:$C,'Each Gender Events'!BV$1,'Official Medal Table'!$E:$E,'Each Gender Events'!BV$2)*'Medal values'!$B$3
+ COUNTIFS('Official Medal Table'!$F:$F,'Each Gender Events'!$A84,'Official Medal Table'!$C:$C,'Each Gender Events'!BV$1,'Official Medal Table'!$E:$E,"Mixed")*'Medal values'!$B$1/2
+ COUNTIFS('Official Medal Table'!$G:$G,'Each Gender Events'!$A84,'Official Medal Table'!$C:$C,'Each Gender Events'!BV$1,'Official Medal Table'!$E:$E,"Mixed")*'Medal values'!$B$2/2
+ COUNTIFS('Official Medal Table'!$H:$H,'Each Gender Events'!$A84,'Official Medal Table'!$C:$C,'Each Gender Events'!BV$1,'Official Medal Table'!$E:$E,"Mixed")*'Medal values'!$B$3/2
+ COUNTIFS('Official Medal Table'!$I:$I,'Each Gender Events'!$A84,'Official Medal Table'!$C:$C,'Each Gender Events'!BV$1,'Official Medal Table'!$E:$E,"Mixed")*'Medal values'!$B$3/2</f>
        <v>0</v>
      </c>
      <c r="BW84">
        <f>COUNTIFS('Official Medal Table'!$F:$F,'Each Gender Events'!$A84,'Official Medal Table'!$C:$C,'Each Gender Events'!BW$1,'Official Medal Table'!$E:$E,'Each Gender Events'!BW$2)*'Medal values'!$B$1
+ COUNTIFS('Official Medal Table'!$G:$G,'Each Gender Events'!$A84,'Official Medal Table'!$C:$C,'Each Gender Events'!BW$1,'Official Medal Table'!$E:$E,'Each Gender Events'!BW$2)*'Medal values'!$B$2
+ COUNTIFS('Official Medal Table'!$H:$H,'Each Gender Events'!$A84,'Official Medal Table'!$C:$C,'Each Gender Events'!BW$1,'Official Medal Table'!$E:$E,'Each Gender Events'!BW$2)*'Medal values'!$B$3
+ COUNTIFS('Official Medal Table'!$I:$I,'Each Gender Events'!$A84,'Official Medal Table'!$C:$C,'Each Gender Events'!BW$1,'Official Medal Table'!$E:$E,'Each Gender Events'!BW$2)*'Medal values'!$B$3
+ COUNTIFS('Official Medal Table'!$F:$F,'Each Gender Events'!$A84,'Official Medal Table'!$C:$C,'Each Gender Events'!BW$1,'Official Medal Table'!$E:$E,"Mixed")*'Medal values'!$B$1/2
+ COUNTIFS('Official Medal Table'!$G:$G,'Each Gender Events'!$A84,'Official Medal Table'!$C:$C,'Each Gender Events'!BW$1,'Official Medal Table'!$E:$E,"Mixed")*'Medal values'!$B$2/2
+ COUNTIFS('Official Medal Table'!$H:$H,'Each Gender Events'!$A84,'Official Medal Table'!$C:$C,'Each Gender Events'!BW$1,'Official Medal Table'!$E:$E,"Mixed")*'Medal values'!$B$3/2
+ COUNTIFS('Official Medal Table'!$I:$I,'Each Gender Events'!$A84,'Official Medal Table'!$C:$C,'Each Gender Events'!BW$1,'Official Medal Table'!$E:$E,"Mixed")*'Medal values'!$B$3/2</f>
        <v>0</v>
      </c>
      <c r="BX84">
        <f>COUNTIFS('Official Medal Table'!$F:$F,'Each Gender Events'!$A84,'Official Medal Table'!$C:$C,'Each Gender Events'!BX$1,'Official Medal Table'!$E:$E,'Each Gender Events'!BX$2)*'Medal values'!$B$1
+ COUNTIFS('Official Medal Table'!$G:$G,'Each Gender Events'!$A84,'Official Medal Table'!$C:$C,'Each Gender Events'!BX$1,'Official Medal Table'!$E:$E,'Each Gender Events'!BX$2)*'Medal values'!$B$2
+ COUNTIFS('Official Medal Table'!$H:$H,'Each Gender Events'!$A84,'Official Medal Table'!$C:$C,'Each Gender Events'!BX$1,'Official Medal Table'!$E:$E,'Each Gender Events'!BX$2)*'Medal values'!$B$3
+ COUNTIFS('Official Medal Table'!$I:$I,'Each Gender Events'!$A84,'Official Medal Table'!$C:$C,'Each Gender Events'!BX$1,'Official Medal Table'!$E:$E,'Each Gender Events'!BX$2)*'Medal values'!$B$3
+ COUNTIFS('Official Medal Table'!$F:$F,'Each Gender Events'!$A84,'Official Medal Table'!$C:$C,'Each Gender Events'!BX$1,'Official Medal Table'!$E:$E,"Mixed")*'Medal values'!$B$1/2
+ COUNTIFS('Official Medal Table'!$G:$G,'Each Gender Events'!$A84,'Official Medal Table'!$C:$C,'Each Gender Events'!BX$1,'Official Medal Table'!$E:$E,"Mixed")*'Medal values'!$B$2/2
+ COUNTIFS('Official Medal Table'!$H:$H,'Each Gender Events'!$A84,'Official Medal Table'!$C:$C,'Each Gender Events'!BX$1,'Official Medal Table'!$E:$E,"Mixed")*'Medal values'!$B$3/2
+ COUNTIFS('Official Medal Table'!$I:$I,'Each Gender Events'!$A84,'Official Medal Table'!$C:$C,'Each Gender Events'!BX$1,'Official Medal Table'!$E:$E,"Mixed")*'Medal values'!$B$3/2</f>
        <v>0</v>
      </c>
      <c r="BY84">
        <f>COUNTIFS('Official Medal Table'!$F:$F,'Each Gender Events'!$A84,'Official Medal Table'!$C:$C,'Each Gender Events'!BY$1,'Official Medal Table'!$E:$E,'Each Gender Events'!BY$2)*'Medal values'!$B$1
+ COUNTIFS('Official Medal Table'!$G:$G,'Each Gender Events'!$A84,'Official Medal Table'!$C:$C,'Each Gender Events'!BY$1,'Official Medal Table'!$E:$E,'Each Gender Events'!BY$2)*'Medal values'!$B$2
+ COUNTIFS('Official Medal Table'!$H:$H,'Each Gender Events'!$A84,'Official Medal Table'!$C:$C,'Each Gender Events'!BY$1,'Official Medal Table'!$E:$E,'Each Gender Events'!BY$2)*'Medal values'!$B$3
+ COUNTIFS('Official Medal Table'!$I:$I,'Each Gender Events'!$A84,'Official Medal Table'!$C:$C,'Each Gender Events'!BY$1,'Official Medal Table'!$E:$E,'Each Gender Events'!BY$2)*'Medal values'!$B$3
+ COUNTIFS('Official Medal Table'!$F:$F,'Each Gender Events'!$A84,'Official Medal Table'!$C:$C,'Each Gender Events'!BY$1,'Official Medal Table'!$E:$E,"Mixed")*'Medal values'!$B$1/2
+ COUNTIFS('Official Medal Table'!$G:$G,'Each Gender Events'!$A84,'Official Medal Table'!$C:$C,'Each Gender Events'!BY$1,'Official Medal Table'!$E:$E,"Mixed")*'Medal values'!$B$2/2
+ COUNTIFS('Official Medal Table'!$H:$H,'Each Gender Events'!$A84,'Official Medal Table'!$C:$C,'Each Gender Events'!BY$1,'Official Medal Table'!$E:$E,"Mixed")*'Medal values'!$B$3/2
+ COUNTIFS('Official Medal Table'!$I:$I,'Each Gender Events'!$A84,'Official Medal Table'!$C:$C,'Each Gender Events'!BY$1,'Official Medal Table'!$E:$E,"Mixed")*'Medal values'!$B$3/2</f>
        <v>0</v>
      </c>
      <c r="BZ84">
        <f>COUNTIFS('Official Medal Table'!$F:$F,'Each Gender Events'!$A84,'Official Medal Table'!$C:$C,'Each Gender Events'!BZ$1,'Official Medal Table'!$E:$E,'Each Gender Events'!BZ$2)*'Medal values'!$B$1
+ COUNTIFS('Official Medal Table'!$G:$G,'Each Gender Events'!$A84,'Official Medal Table'!$C:$C,'Each Gender Events'!BZ$1,'Official Medal Table'!$E:$E,'Each Gender Events'!BZ$2)*'Medal values'!$B$2
+ COUNTIFS('Official Medal Table'!$H:$H,'Each Gender Events'!$A84,'Official Medal Table'!$C:$C,'Each Gender Events'!BZ$1,'Official Medal Table'!$E:$E,'Each Gender Events'!BZ$2)*'Medal values'!$B$3
+ COUNTIFS('Official Medal Table'!$I:$I,'Each Gender Events'!$A84,'Official Medal Table'!$C:$C,'Each Gender Events'!BZ$1,'Official Medal Table'!$E:$E,'Each Gender Events'!BZ$2)*'Medal values'!$B$3
+ COUNTIFS('Official Medal Table'!$F:$F,'Each Gender Events'!$A84,'Official Medal Table'!$C:$C,'Each Gender Events'!BZ$1,'Official Medal Table'!$E:$E,"Mixed")*'Medal values'!$B$1/2
+ COUNTIFS('Official Medal Table'!$G:$G,'Each Gender Events'!$A84,'Official Medal Table'!$C:$C,'Each Gender Events'!BZ$1,'Official Medal Table'!$E:$E,"Mixed")*'Medal values'!$B$2/2
+ COUNTIFS('Official Medal Table'!$H:$H,'Each Gender Events'!$A84,'Official Medal Table'!$C:$C,'Each Gender Events'!BZ$1,'Official Medal Table'!$E:$E,"Mixed")*'Medal values'!$B$3/2
+ COUNTIFS('Official Medal Table'!$I:$I,'Each Gender Events'!$A84,'Official Medal Table'!$C:$C,'Each Gender Events'!BZ$1,'Official Medal Table'!$E:$E,"Mixed")*'Medal values'!$B$3/2</f>
        <v>0</v>
      </c>
      <c r="CA84">
        <f>COUNTIFS('Official Medal Table'!$F:$F,'Each Gender Events'!$A84,'Official Medal Table'!$C:$C,'Each Gender Events'!CA$1,'Official Medal Table'!$E:$E,'Each Gender Events'!CA$2)*'Medal values'!$B$1
+ COUNTIFS('Official Medal Table'!$G:$G,'Each Gender Events'!$A84,'Official Medal Table'!$C:$C,'Each Gender Events'!CA$1,'Official Medal Table'!$E:$E,'Each Gender Events'!CA$2)*'Medal values'!$B$2
+ COUNTIFS('Official Medal Table'!$H:$H,'Each Gender Events'!$A84,'Official Medal Table'!$C:$C,'Each Gender Events'!CA$1,'Official Medal Table'!$E:$E,'Each Gender Events'!CA$2)*'Medal values'!$B$3
+ COUNTIFS('Official Medal Table'!$I:$I,'Each Gender Events'!$A84,'Official Medal Table'!$C:$C,'Each Gender Events'!CA$1,'Official Medal Table'!$E:$E,'Each Gender Events'!CA$2)*'Medal values'!$B$3
+ COUNTIFS('Official Medal Table'!$F:$F,'Each Gender Events'!$A84,'Official Medal Table'!$C:$C,'Each Gender Events'!CA$1,'Official Medal Table'!$E:$E,"Mixed")*'Medal values'!$B$1/2
+ COUNTIFS('Official Medal Table'!$G:$G,'Each Gender Events'!$A84,'Official Medal Table'!$C:$C,'Each Gender Events'!CA$1,'Official Medal Table'!$E:$E,"Mixed")*'Medal values'!$B$2/2
+ COUNTIFS('Official Medal Table'!$H:$H,'Each Gender Events'!$A84,'Official Medal Table'!$C:$C,'Each Gender Events'!CA$1,'Official Medal Table'!$E:$E,"Mixed")*'Medal values'!$B$3/2
+ COUNTIFS('Official Medal Table'!$I:$I,'Each Gender Events'!$A84,'Official Medal Table'!$C:$C,'Each Gender Events'!CA$1,'Official Medal Table'!$E:$E,"Mixed")*'Medal values'!$B$3/2</f>
        <v>0</v>
      </c>
      <c r="CB84">
        <f>COUNTIFS('Official Medal Table'!$F:$F,'Each Gender Events'!$A84,'Official Medal Table'!$C:$C,'Each Gender Events'!CB$1,'Official Medal Table'!$E:$E,'Each Gender Events'!CB$2)*'Medal values'!$B$1
+ COUNTIFS('Official Medal Table'!$G:$G,'Each Gender Events'!$A84,'Official Medal Table'!$C:$C,'Each Gender Events'!CB$1,'Official Medal Table'!$E:$E,'Each Gender Events'!CB$2)*'Medal values'!$B$2
+ COUNTIFS('Official Medal Table'!$H:$H,'Each Gender Events'!$A84,'Official Medal Table'!$C:$C,'Each Gender Events'!CB$1,'Official Medal Table'!$E:$E,'Each Gender Events'!CB$2)*'Medal values'!$B$3
+ COUNTIFS('Official Medal Table'!$I:$I,'Each Gender Events'!$A84,'Official Medal Table'!$C:$C,'Each Gender Events'!CB$1,'Official Medal Table'!$E:$E,'Each Gender Events'!CB$2)*'Medal values'!$B$3
+ COUNTIFS('Official Medal Table'!$F:$F,'Each Gender Events'!$A84,'Official Medal Table'!$C:$C,'Each Gender Events'!CB$1,'Official Medal Table'!$E:$E,"Mixed")*'Medal values'!$B$1/2
+ COUNTIFS('Official Medal Table'!$G:$G,'Each Gender Events'!$A84,'Official Medal Table'!$C:$C,'Each Gender Events'!CB$1,'Official Medal Table'!$E:$E,"Mixed")*'Medal values'!$B$2/2
+ COUNTIFS('Official Medal Table'!$H:$H,'Each Gender Events'!$A84,'Official Medal Table'!$C:$C,'Each Gender Events'!CB$1,'Official Medal Table'!$E:$E,"Mixed")*'Medal values'!$B$3/2
+ COUNTIFS('Official Medal Table'!$I:$I,'Each Gender Events'!$A84,'Official Medal Table'!$C:$C,'Each Gender Events'!CB$1,'Official Medal Table'!$E:$E,"Mixed")*'Medal values'!$B$3/2</f>
        <v>0</v>
      </c>
      <c r="CC84">
        <f>COUNTIFS('Official Medal Table'!$F:$F,'Each Gender Events'!$A84,'Official Medal Table'!$C:$C,'Each Gender Events'!CC$1,'Official Medal Table'!$E:$E,'Each Gender Events'!CC$2)*'Medal values'!$B$1
+ COUNTIFS('Official Medal Table'!$G:$G,'Each Gender Events'!$A84,'Official Medal Table'!$C:$C,'Each Gender Events'!CC$1,'Official Medal Table'!$E:$E,'Each Gender Events'!CC$2)*'Medal values'!$B$2
+ COUNTIFS('Official Medal Table'!$H:$H,'Each Gender Events'!$A84,'Official Medal Table'!$C:$C,'Each Gender Events'!CC$1,'Official Medal Table'!$E:$E,'Each Gender Events'!CC$2)*'Medal values'!$B$3
+ COUNTIFS('Official Medal Table'!$I:$I,'Each Gender Events'!$A84,'Official Medal Table'!$C:$C,'Each Gender Events'!CC$1,'Official Medal Table'!$E:$E,'Each Gender Events'!CC$2)*'Medal values'!$B$3
+ COUNTIFS('Official Medal Table'!$F:$F,'Each Gender Events'!$A84,'Official Medal Table'!$C:$C,'Each Gender Events'!CC$1,'Official Medal Table'!$E:$E,"Mixed")*'Medal values'!$B$1/2
+ COUNTIFS('Official Medal Table'!$G:$G,'Each Gender Events'!$A84,'Official Medal Table'!$C:$C,'Each Gender Events'!CC$1,'Official Medal Table'!$E:$E,"Mixed")*'Medal values'!$B$2/2
+ COUNTIFS('Official Medal Table'!$H:$H,'Each Gender Events'!$A84,'Official Medal Table'!$C:$C,'Each Gender Events'!CC$1,'Official Medal Table'!$E:$E,"Mixed")*'Medal values'!$B$3/2
+ COUNTIFS('Official Medal Table'!$I:$I,'Each Gender Events'!$A84,'Official Medal Table'!$C:$C,'Each Gender Events'!CC$1,'Official Medal Table'!$E:$E,"Mixed")*'Medal values'!$B$3/2</f>
        <v>0</v>
      </c>
      <c r="CD84">
        <f>COUNTIFS('Official Medal Table'!$F:$F,'Each Gender Events'!$A84,'Official Medal Table'!$C:$C,'Each Gender Events'!CD$1,'Official Medal Table'!$E:$E,'Each Gender Events'!CD$2)*'Medal values'!$B$1
+ COUNTIFS('Official Medal Table'!$G:$G,'Each Gender Events'!$A84,'Official Medal Table'!$C:$C,'Each Gender Events'!CD$1,'Official Medal Table'!$E:$E,'Each Gender Events'!CD$2)*'Medal values'!$B$2
+ COUNTIFS('Official Medal Table'!$H:$H,'Each Gender Events'!$A84,'Official Medal Table'!$C:$C,'Each Gender Events'!CD$1,'Official Medal Table'!$E:$E,'Each Gender Events'!CD$2)*'Medal values'!$B$3
+ COUNTIFS('Official Medal Table'!$I:$I,'Each Gender Events'!$A84,'Official Medal Table'!$C:$C,'Each Gender Events'!CD$1,'Official Medal Table'!$E:$E,'Each Gender Events'!CD$2)*'Medal values'!$B$3
+ COUNTIFS('Official Medal Table'!$F:$F,'Each Gender Events'!$A84,'Official Medal Table'!$C:$C,'Each Gender Events'!CD$1,'Official Medal Table'!$E:$E,"Mixed")*'Medal values'!$B$1/2
+ COUNTIFS('Official Medal Table'!$G:$G,'Each Gender Events'!$A84,'Official Medal Table'!$C:$C,'Each Gender Events'!CD$1,'Official Medal Table'!$E:$E,"Mixed")*'Medal values'!$B$2/2
+ COUNTIFS('Official Medal Table'!$H:$H,'Each Gender Events'!$A84,'Official Medal Table'!$C:$C,'Each Gender Events'!CD$1,'Official Medal Table'!$E:$E,"Mixed")*'Medal values'!$B$3/2
+ COUNTIFS('Official Medal Table'!$I:$I,'Each Gender Events'!$A84,'Official Medal Table'!$C:$C,'Each Gender Events'!CD$1,'Official Medal Table'!$E:$E,"Mixed")*'Medal values'!$B$3/2</f>
        <v>0</v>
      </c>
      <c r="CE84">
        <f>COUNTIFS('Official Medal Table'!$F:$F,'Each Gender Events'!$A84,'Official Medal Table'!$C:$C,'Each Gender Events'!CE$1,'Official Medal Table'!$E:$E,'Each Gender Events'!CE$2)*'Medal values'!$B$1
+ COUNTIFS('Official Medal Table'!$G:$G,'Each Gender Events'!$A84,'Official Medal Table'!$C:$C,'Each Gender Events'!CE$1,'Official Medal Table'!$E:$E,'Each Gender Events'!CE$2)*'Medal values'!$B$2
+ COUNTIFS('Official Medal Table'!$H:$H,'Each Gender Events'!$A84,'Official Medal Table'!$C:$C,'Each Gender Events'!CE$1,'Official Medal Table'!$E:$E,'Each Gender Events'!CE$2)*'Medal values'!$B$3
+ COUNTIFS('Official Medal Table'!$I:$I,'Each Gender Events'!$A84,'Official Medal Table'!$C:$C,'Each Gender Events'!CE$1,'Official Medal Table'!$E:$E,'Each Gender Events'!CE$2)*'Medal values'!$B$3
+ COUNTIFS('Official Medal Table'!$F:$F,'Each Gender Events'!$A84,'Official Medal Table'!$C:$C,'Each Gender Events'!CE$1,'Official Medal Table'!$E:$E,"Mixed")*'Medal values'!$B$1/2
+ COUNTIFS('Official Medal Table'!$G:$G,'Each Gender Events'!$A84,'Official Medal Table'!$C:$C,'Each Gender Events'!CE$1,'Official Medal Table'!$E:$E,"Mixed")*'Medal values'!$B$2/2
+ COUNTIFS('Official Medal Table'!$H:$H,'Each Gender Events'!$A84,'Official Medal Table'!$C:$C,'Each Gender Events'!CE$1,'Official Medal Table'!$E:$E,"Mixed")*'Medal values'!$B$3/2
+ COUNTIFS('Official Medal Table'!$I:$I,'Each Gender Events'!$A84,'Official Medal Table'!$C:$C,'Each Gender Events'!CE$1,'Official Medal Table'!$E:$E,"Mixed")*'Medal values'!$B$3/2</f>
        <v>0</v>
      </c>
      <c r="CF84">
        <f>COUNTIFS('Official Medal Table'!$F:$F,'Each Gender Events'!$A84,'Official Medal Table'!$C:$C,'Each Gender Events'!CF$1,'Official Medal Table'!$E:$E,'Each Gender Events'!CF$2)*'Medal values'!$B$1
+ COUNTIFS('Official Medal Table'!$G:$G,'Each Gender Events'!$A84,'Official Medal Table'!$C:$C,'Each Gender Events'!CF$1,'Official Medal Table'!$E:$E,'Each Gender Events'!CF$2)*'Medal values'!$B$2
+ COUNTIFS('Official Medal Table'!$H:$H,'Each Gender Events'!$A84,'Official Medal Table'!$C:$C,'Each Gender Events'!CF$1,'Official Medal Table'!$E:$E,'Each Gender Events'!CF$2)*'Medal values'!$B$3
+ COUNTIFS('Official Medal Table'!$I:$I,'Each Gender Events'!$A84,'Official Medal Table'!$C:$C,'Each Gender Events'!CF$1,'Official Medal Table'!$E:$E,'Each Gender Events'!CF$2)*'Medal values'!$B$3
+ COUNTIFS('Official Medal Table'!$F:$F,'Each Gender Events'!$A84,'Official Medal Table'!$C:$C,'Each Gender Events'!CF$1,'Official Medal Table'!$E:$E,"Mixed")*'Medal values'!$B$1/2
+ COUNTIFS('Official Medal Table'!$G:$G,'Each Gender Events'!$A84,'Official Medal Table'!$C:$C,'Each Gender Events'!CF$1,'Official Medal Table'!$E:$E,"Mixed")*'Medal values'!$B$2/2
+ COUNTIFS('Official Medal Table'!$H:$H,'Each Gender Events'!$A84,'Official Medal Table'!$C:$C,'Each Gender Events'!CF$1,'Official Medal Table'!$E:$E,"Mixed")*'Medal values'!$B$3/2
+ COUNTIFS('Official Medal Table'!$I:$I,'Each Gender Events'!$A84,'Official Medal Table'!$C:$C,'Each Gender Events'!CF$1,'Official Medal Table'!$E:$E,"Mixed")*'Medal values'!$B$3/2</f>
        <v>0</v>
      </c>
      <c r="CG84">
        <f>COUNTIFS('Official Medal Table'!$F:$F,'Each Gender Events'!$A84,'Official Medal Table'!$C:$C,'Each Gender Events'!CG$1,'Official Medal Table'!$E:$E,'Each Gender Events'!CG$2)*'Medal values'!$B$1
+ COUNTIFS('Official Medal Table'!$G:$G,'Each Gender Events'!$A84,'Official Medal Table'!$C:$C,'Each Gender Events'!CG$1,'Official Medal Table'!$E:$E,'Each Gender Events'!CG$2)*'Medal values'!$B$2
+ COUNTIFS('Official Medal Table'!$H:$H,'Each Gender Events'!$A84,'Official Medal Table'!$C:$C,'Each Gender Events'!CG$1,'Official Medal Table'!$E:$E,'Each Gender Events'!CG$2)*'Medal values'!$B$3
+ COUNTIFS('Official Medal Table'!$I:$I,'Each Gender Events'!$A84,'Official Medal Table'!$C:$C,'Each Gender Events'!CG$1,'Official Medal Table'!$E:$E,'Each Gender Events'!CG$2)*'Medal values'!$B$3
+ COUNTIFS('Official Medal Table'!$F:$F,'Each Gender Events'!$A84,'Official Medal Table'!$C:$C,'Each Gender Events'!CG$1,'Official Medal Table'!$E:$E,"Mixed")*'Medal values'!$B$1/2
+ COUNTIFS('Official Medal Table'!$G:$G,'Each Gender Events'!$A84,'Official Medal Table'!$C:$C,'Each Gender Events'!CG$1,'Official Medal Table'!$E:$E,"Mixed")*'Medal values'!$B$2/2
+ COUNTIFS('Official Medal Table'!$H:$H,'Each Gender Events'!$A84,'Official Medal Table'!$C:$C,'Each Gender Events'!CG$1,'Official Medal Table'!$E:$E,"Mixed")*'Medal values'!$B$3/2
+ COUNTIFS('Official Medal Table'!$I:$I,'Each Gender Events'!$A84,'Official Medal Table'!$C:$C,'Each Gender Events'!CG$1,'Official Medal Table'!$E:$E,"Mixed")*'Medal values'!$B$3/2</f>
        <v>0</v>
      </c>
      <c r="CH84">
        <f>COUNTIFS('Official Medal Table'!$F:$F,'Each Gender Events'!$A84,'Official Medal Table'!$C:$C,'Each Gender Events'!CH$1,'Official Medal Table'!$E:$E,'Each Gender Events'!CH$2)*'Medal values'!$B$1
+ COUNTIFS('Official Medal Table'!$G:$G,'Each Gender Events'!$A84,'Official Medal Table'!$C:$C,'Each Gender Events'!CH$1,'Official Medal Table'!$E:$E,'Each Gender Events'!CH$2)*'Medal values'!$B$2
+ COUNTIFS('Official Medal Table'!$H:$H,'Each Gender Events'!$A84,'Official Medal Table'!$C:$C,'Each Gender Events'!CH$1,'Official Medal Table'!$E:$E,'Each Gender Events'!CH$2)*'Medal values'!$B$3
+ COUNTIFS('Official Medal Table'!$I:$I,'Each Gender Events'!$A84,'Official Medal Table'!$C:$C,'Each Gender Events'!CH$1,'Official Medal Table'!$E:$E,'Each Gender Events'!CH$2)*'Medal values'!$B$3
+ COUNTIFS('Official Medal Table'!$F:$F,'Each Gender Events'!$A84,'Official Medal Table'!$C:$C,'Each Gender Events'!CH$1,'Official Medal Table'!$E:$E,"Mixed")*'Medal values'!$B$1/2
+ COUNTIFS('Official Medal Table'!$G:$G,'Each Gender Events'!$A84,'Official Medal Table'!$C:$C,'Each Gender Events'!CH$1,'Official Medal Table'!$E:$E,"Mixed")*'Medal values'!$B$2/2
+ COUNTIFS('Official Medal Table'!$H:$H,'Each Gender Events'!$A84,'Official Medal Table'!$C:$C,'Each Gender Events'!CH$1,'Official Medal Table'!$E:$E,"Mixed")*'Medal values'!$B$3/2
+ COUNTIFS('Official Medal Table'!$I:$I,'Each Gender Events'!$A84,'Official Medal Table'!$C:$C,'Each Gender Events'!CH$1,'Official Medal Table'!$E:$E,"Mixed")*'Medal values'!$B$3/2</f>
        <v>0</v>
      </c>
      <c r="CI84">
        <f>COUNTIFS('Official Medal Table'!$F:$F,'Each Gender Events'!$A84,'Official Medal Table'!$C:$C,'Each Gender Events'!CI$1,'Official Medal Table'!$E:$E,'Each Gender Events'!CI$2)*'Medal values'!$B$1
+ COUNTIFS('Official Medal Table'!$G:$G,'Each Gender Events'!$A84,'Official Medal Table'!$C:$C,'Each Gender Events'!CI$1,'Official Medal Table'!$E:$E,'Each Gender Events'!CI$2)*'Medal values'!$B$2
+ COUNTIFS('Official Medal Table'!$H:$H,'Each Gender Events'!$A84,'Official Medal Table'!$C:$C,'Each Gender Events'!CI$1,'Official Medal Table'!$E:$E,'Each Gender Events'!CI$2)*'Medal values'!$B$3
+ COUNTIFS('Official Medal Table'!$I:$I,'Each Gender Events'!$A84,'Official Medal Table'!$C:$C,'Each Gender Events'!CI$1,'Official Medal Table'!$E:$E,'Each Gender Events'!CI$2)*'Medal values'!$B$3
+ COUNTIFS('Official Medal Table'!$F:$F,'Each Gender Events'!$A84,'Official Medal Table'!$C:$C,'Each Gender Events'!CI$1,'Official Medal Table'!$E:$E,"Mixed")*'Medal values'!$B$1/2
+ COUNTIFS('Official Medal Table'!$G:$G,'Each Gender Events'!$A84,'Official Medal Table'!$C:$C,'Each Gender Events'!CI$1,'Official Medal Table'!$E:$E,"Mixed")*'Medal values'!$B$2/2
+ COUNTIFS('Official Medal Table'!$H:$H,'Each Gender Events'!$A84,'Official Medal Table'!$C:$C,'Each Gender Events'!CI$1,'Official Medal Table'!$E:$E,"Mixed")*'Medal values'!$B$3/2
+ COUNTIFS('Official Medal Table'!$I:$I,'Each Gender Events'!$A84,'Official Medal Table'!$C:$C,'Each Gender Events'!CI$1,'Official Medal Table'!$E:$E,"Mixed")*'Medal values'!$B$3/2</f>
        <v>0</v>
      </c>
      <c r="CJ84">
        <f>COUNTIFS('Official Medal Table'!$F:$F,'Each Gender Events'!$A84,'Official Medal Table'!$C:$C,'Each Gender Events'!CJ$1,'Official Medal Table'!$E:$E,'Each Gender Events'!CJ$2)*'Medal values'!$B$1
+ COUNTIFS('Official Medal Table'!$G:$G,'Each Gender Events'!$A84,'Official Medal Table'!$C:$C,'Each Gender Events'!CJ$1,'Official Medal Table'!$E:$E,'Each Gender Events'!CJ$2)*'Medal values'!$B$2
+ COUNTIFS('Official Medal Table'!$H:$H,'Each Gender Events'!$A84,'Official Medal Table'!$C:$C,'Each Gender Events'!CJ$1,'Official Medal Table'!$E:$E,'Each Gender Events'!CJ$2)*'Medal values'!$B$3
+ COUNTIFS('Official Medal Table'!$I:$I,'Each Gender Events'!$A84,'Official Medal Table'!$C:$C,'Each Gender Events'!CJ$1,'Official Medal Table'!$E:$E,'Each Gender Events'!CJ$2)*'Medal values'!$B$3
+ COUNTIFS('Official Medal Table'!$F:$F,'Each Gender Events'!$A84,'Official Medal Table'!$C:$C,'Each Gender Events'!CJ$1,'Official Medal Table'!$E:$E,"Mixed")*'Medal values'!$B$1/2
+ COUNTIFS('Official Medal Table'!$G:$G,'Each Gender Events'!$A84,'Official Medal Table'!$C:$C,'Each Gender Events'!CJ$1,'Official Medal Table'!$E:$E,"Mixed")*'Medal values'!$B$2/2
+ COUNTIFS('Official Medal Table'!$H:$H,'Each Gender Events'!$A84,'Official Medal Table'!$C:$C,'Each Gender Events'!CJ$1,'Official Medal Table'!$E:$E,"Mixed")*'Medal values'!$B$3/2
+ COUNTIFS('Official Medal Table'!$I:$I,'Each Gender Events'!$A84,'Official Medal Table'!$C:$C,'Each Gender Events'!CJ$1,'Official Medal Table'!$E:$E,"Mixed")*'Medal values'!$B$3/2</f>
        <v>0</v>
      </c>
      <c r="CK84">
        <f>COUNTIFS('Official Medal Table'!$F:$F,'Each Gender Events'!$A84,'Official Medal Table'!$C:$C,'Each Gender Events'!CK$1,'Official Medal Table'!$E:$E,'Each Gender Events'!CK$2)*'Medal values'!$B$1
+ COUNTIFS('Official Medal Table'!$G:$G,'Each Gender Events'!$A84,'Official Medal Table'!$C:$C,'Each Gender Events'!CK$1,'Official Medal Table'!$E:$E,'Each Gender Events'!CK$2)*'Medal values'!$B$2
+ COUNTIFS('Official Medal Table'!$H:$H,'Each Gender Events'!$A84,'Official Medal Table'!$C:$C,'Each Gender Events'!CK$1,'Official Medal Table'!$E:$E,'Each Gender Events'!CK$2)*'Medal values'!$B$3
+ COUNTIFS('Official Medal Table'!$I:$I,'Each Gender Events'!$A84,'Official Medal Table'!$C:$C,'Each Gender Events'!CK$1,'Official Medal Table'!$E:$E,'Each Gender Events'!CK$2)*'Medal values'!$B$3
+ COUNTIFS('Official Medal Table'!$F:$F,'Each Gender Events'!$A84,'Official Medal Table'!$C:$C,'Each Gender Events'!CK$1,'Official Medal Table'!$E:$E,"Mixed")*'Medal values'!$B$1/2
+ COUNTIFS('Official Medal Table'!$G:$G,'Each Gender Events'!$A84,'Official Medal Table'!$C:$C,'Each Gender Events'!CK$1,'Official Medal Table'!$E:$E,"Mixed")*'Medal values'!$B$2/2
+ COUNTIFS('Official Medal Table'!$H:$H,'Each Gender Events'!$A84,'Official Medal Table'!$C:$C,'Each Gender Events'!CK$1,'Official Medal Table'!$E:$E,"Mixed")*'Medal values'!$B$3/2
+ COUNTIFS('Official Medal Table'!$I:$I,'Each Gender Events'!$A84,'Official Medal Table'!$C:$C,'Each Gender Events'!CK$1,'Official Medal Table'!$E:$E,"Mixed")*'Medal values'!$B$3/2</f>
        <v>0</v>
      </c>
      <c r="CL84">
        <f>COUNTIFS('Official Medal Table'!$F:$F,'Each Gender Events'!$A84,'Official Medal Table'!$C:$C,'Each Gender Events'!CL$1,'Official Medal Table'!$E:$E,'Each Gender Events'!CL$2)*'Medal values'!$B$1
+ COUNTIFS('Official Medal Table'!$G:$G,'Each Gender Events'!$A84,'Official Medal Table'!$C:$C,'Each Gender Events'!CL$1,'Official Medal Table'!$E:$E,'Each Gender Events'!CL$2)*'Medal values'!$B$2
+ COUNTIFS('Official Medal Table'!$H:$H,'Each Gender Events'!$A84,'Official Medal Table'!$C:$C,'Each Gender Events'!CL$1,'Official Medal Table'!$E:$E,'Each Gender Events'!CL$2)*'Medal values'!$B$3
+ COUNTIFS('Official Medal Table'!$I:$I,'Each Gender Events'!$A84,'Official Medal Table'!$C:$C,'Each Gender Events'!CL$1,'Official Medal Table'!$E:$E,'Each Gender Events'!CL$2)*'Medal values'!$B$3
+ COUNTIFS('Official Medal Table'!$F:$F,'Each Gender Events'!$A84,'Official Medal Table'!$C:$C,'Each Gender Events'!CL$1,'Official Medal Table'!$E:$E,"Mixed")*'Medal values'!$B$1/2
+ COUNTIFS('Official Medal Table'!$G:$G,'Each Gender Events'!$A84,'Official Medal Table'!$C:$C,'Each Gender Events'!CL$1,'Official Medal Table'!$E:$E,"Mixed")*'Medal values'!$B$2/2
+ COUNTIFS('Official Medal Table'!$H:$H,'Each Gender Events'!$A84,'Official Medal Table'!$C:$C,'Each Gender Events'!CL$1,'Official Medal Table'!$E:$E,"Mixed")*'Medal values'!$B$3/2
+ COUNTIFS('Official Medal Table'!$I:$I,'Each Gender Events'!$A84,'Official Medal Table'!$C:$C,'Each Gender Events'!CL$1,'Official Medal Table'!$E:$E,"Mixed")*'Medal values'!$B$3/2</f>
        <v>0</v>
      </c>
      <c r="CM84">
        <f>COUNTIFS('Official Medal Table'!$F:$F,'Each Gender Events'!$A84,'Official Medal Table'!$C:$C,'Each Gender Events'!CM$1,'Official Medal Table'!$E:$E,'Each Gender Events'!CM$2)*'Medal values'!$B$1
+ COUNTIFS('Official Medal Table'!$G:$G,'Each Gender Events'!$A84,'Official Medal Table'!$C:$C,'Each Gender Events'!CM$1,'Official Medal Table'!$E:$E,'Each Gender Events'!CM$2)*'Medal values'!$B$2
+ COUNTIFS('Official Medal Table'!$H:$H,'Each Gender Events'!$A84,'Official Medal Table'!$C:$C,'Each Gender Events'!CM$1,'Official Medal Table'!$E:$E,'Each Gender Events'!CM$2)*'Medal values'!$B$3
+ COUNTIFS('Official Medal Table'!$I:$I,'Each Gender Events'!$A84,'Official Medal Table'!$C:$C,'Each Gender Events'!CM$1,'Official Medal Table'!$E:$E,'Each Gender Events'!CM$2)*'Medal values'!$B$3
+ COUNTIFS('Official Medal Table'!$F:$F,'Each Gender Events'!$A84,'Official Medal Table'!$C:$C,'Each Gender Events'!CM$1,'Official Medal Table'!$E:$E,"Mixed")*'Medal values'!$B$1/2
+ COUNTIFS('Official Medal Table'!$G:$G,'Each Gender Events'!$A84,'Official Medal Table'!$C:$C,'Each Gender Events'!CM$1,'Official Medal Table'!$E:$E,"Mixed")*'Medal values'!$B$2/2
+ COUNTIFS('Official Medal Table'!$H:$H,'Each Gender Events'!$A84,'Official Medal Table'!$C:$C,'Each Gender Events'!CM$1,'Official Medal Table'!$E:$E,"Mixed")*'Medal values'!$B$3/2
+ COUNTIFS('Official Medal Table'!$I:$I,'Each Gender Events'!$A84,'Official Medal Table'!$C:$C,'Each Gender Events'!CM$1,'Official Medal Table'!$E:$E,"Mixed")*'Medal values'!$B$3/2</f>
        <v>0</v>
      </c>
      <c r="CN84">
        <f>COUNTIFS('Official Medal Table'!$F:$F,'Each Gender Events'!$A84,'Official Medal Table'!$C:$C,'Each Gender Events'!CN$1,'Official Medal Table'!$E:$E,'Each Gender Events'!CN$2)*'Medal values'!$B$1
+ COUNTIFS('Official Medal Table'!$G:$G,'Each Gender Events'!$A84,'Official Medal Table'!$C:$C,'Each Gender Events'!CN$1,'Official Medal Table'!$E:$E,'Each Gender Events'!CN$2)*'Medal values'!$B$2
+ COUNTIFS('Official Medal Table'!$H:$H,'Each Gender Events'!$A84,'Official Medal Table'!$C:$C,'Each Gender Events'!CN$1,'Official Medal Table'!$E:$E,'Each Gender Events'!CN$2)*'Medal values'!$B$3
+ COUNTIFS('Official Medal Table'!$I:$I,'Each Gender Events'!$A84,'Official Medal Table'!$C:$C,'Each Gender Events'!CN$1,'Official Medal Table'!$E:$E,'Each Gender Events'!CN$2)*'Medal values'!$B$3
+ COUNTIFS('Official Medal Table'!$F:$F,'Each Gender Events'!$A84,'Official Medal Table'!$C:$C,'Each Gender Events'!CN$1,'Official Medal Table'!$E:$E,"Mixed")*'Medal values'!$B$1/2
+ COUNTIFS('Official Medal Table'!$G:$G,'Each Gender Events'!$A84,'Official Medal Table'!$C:$C,'Each Gender Events'!CN$1,'Official Medal Table'!$E:$E,"Mixed")*'Medal values'!$B$2/2
+ COUNTIFS('Official Medal Table'!$H:$H,'Each Gender Events'!$A84,'Official Medal Table'!$C:$C,'Each Gender Events'!CN$1,'Official Medal Table'!$E:$E,"Mixed")*'Medal values'!$B$3/2
+ COUNTIFS('Official Medal Table'!$I:$I,'Each Gender Events'!$A84,'Official Medal Table'!$C:$C,'Each Gender Events'!CN$1,'Official Medal Table'!$E:$E,"Mixed")*'Medal values'!$B$3/2</f>
        <v>0</v>
      </c>
      <c r="CO84">
        <f>COUNTIFS('Official Medal Table'!$F:$F,'Each Gender Events'!$A84,'Official Medal Table'!$C:$C,'Each Gender Events'!CO$1,'Official Medal Table'!$E:$E,'Each Gender Events'!CO$2)*'Medal values'!$B$1
+ COUNTIFS('Official Medal Table'!$G:$G,'Each Gender Events'!$A84,'Official Medal Table'!$C:$C,'Each Gender Events'!CO$1,'Official Medal Table'!$E:$E,'Each Gender Events'!CO$2)*'Medal values'!$B$2
+ COUNTIFS('Official Medal Table'!$H:$H,'Each Gender Events'!$A84,'Official Medal Table'!$C:$C,'Each Gender Events'!CO$1,'Official Medal Table'!$E:$E,'Each Gender Events'!CO$2)*'Medal values'!$B$3
+ COUNTIFS('Official Medal Table'!$I:$I,'Each Gender Events'!$A84,'Official Medal Table'!$C:$C,'Each Gender Events'!CO$1,'Official Medal Table'!$E:$E,'Each Gender Events'!CO$2)*'Medal values'!$B$3
+ COUNTIFS('Official Medal Table'!$F:$F,'Each Gender Events'!$A84,'Official Medal Table'!$C:$C,'Each Gender Events'!CO$1,'Official Medal Table'!$E:$E,"Mixed")*'Medal values'!$B$1/2
+ COUNTIFS('Official Medal Table'!$G:$G,'Each Gender Events'!$A84,'Official Medal Table'!$C:$C,'Each Gender Events'!CO$1,'Official Medal Table'!$E:$E,"Mixed")*'Medal values'!$B$2/2
+ COUNTIFS('Official Medal Table'!$H:$H,'Each Gender Events'!$A84,'Official Medal Table'!$C:$C,'Each Gender Events'!CO$1,'Official Medal Table'!$E:$E,"Mixed")*'Medal values'!$B$3/2
+ COUNTIFS('Official Medal Table'!$I:$I,'Each Gender Events'!$A84,'Official Medal Table'!$C:$C,'Each Gender Events'!CO$1,'Official Medal Table'!$E:$E,"Mixed")*'Medal values'!$B$3/2</f>
        <v>0</v>
      </c>
      <c r="CP84">
        <f>COUNTIFS('Official Medal Table'!$F:$F,'Each Gender Events'!$A84,'Official Medal Table'!$C:$C,'Each Gender Events'!CP$1,'Official Medal Table'!$E:$E,'Each Gender Events'!CP$2)*'Medal values'!$B$1
+ COUNTIFS('Official Medal Table'!$G:$G,'Each Gender Events'!$A84,'Official Medal Table'!$C:$C,'Each Gender Events'!CP$1,'Official Medal Table'!$E:$E,'Each Gender Events'!CP$2)*'Medal values'!$B$2
+ COUNTIFS('Official Medal Table'!$H:$H,'Each Gender Events'!$A84,'Official Medal Table'!$C:$C,'Each Gender Events'!CP$1,'Official Medal Table'!$E:$E,'Each Gender Events'!CP$2)*'Medal values'!$B$3
+ COUNTIFS('Official Medal Table'!$I:$I,'Each Gender Events'!$A84,'Official Medal Table'!$C:$C,'Each Gender Events'!CP$1,'Official Medal Table'!$E:$E,'Each Gender Events'!CP$2)*'Medal values'!$B$3
+ COUNTIFS('Official Medal Table'!$F:$F,'Each Gender Events'!$A84,'Official Medal Table'!$C:$C,'Each Gender Events'!CP$1,'Official Medal Table'!$E:$E,"Mixed")*'Medal values'!$B$1/2
+ COUNTIFS('Official Medal Table'!$G:$G,'Each Gender Events'!$A84,'Official Medal Table'!$C:$C,'Each Gender Events'!CP$1,'Official Medal Table'!$E:$E,"Mixed")*'Medal values'!$B$2/2
+ COUNTIFS('Official Medal Table'!$H:$H,'Each Gender Events'!$A84,'Official Medal Table'!$C:$C,'Each Gender Events'!CP$1,'Official Medal Table'!$E:$E,"Mixed")*'Medal values'!$B$3/2
+ COUNTIFS('Official Medal Table'!$I:$I,'Each Gender Events'!$A84,'Official Medal Table'!$C:$C,'Each Gender Events'!CP$1,'Official Medal Table'!$E:$E,"Mixed")*'Medal values'!$B$3/2</f>
        <v>0</v>
      </c>
      <c r="CQ84">
        <f>COUNTIFS('Official Medal Table'!$F:$F,'Each Gender Events'!$A84,'Official Medal Table'!$C:$C,'Each Gender Events'!CQ$1,'Official Medal Table'!$E:$E,'Each Gender Events'!CQ$2)*'Medal values'!$B$1
+ COUNTIFS('Official Medal Table'!$G:$G,'Each Gender Events'!$A84,'Official Medal Table'!$C:$C,'Each Gender Events'!CQ$1,'Official Medal Table'!$E:$E,'Each Gender Events'!CQ$2)*'Medal values'!$B$2
+ COUNTIFS('Official Medal Table'!$H:$H,'Each Gender Events'!$A84,'Official Medal Table'!$C:$C,'Each Gender Events'!CQ$1,'Official Medal Table'!$E:$E,'Each Gender Events'!CQ$2)*'Medal values'!$B$3
+ COUNTIFS('Official Medal Table'!$I:$I,'Each Gender Events'!$A84,'Official Medal Table'!$C:$C,'Each Gender Events'!CQ$1,'Official Medal Table'!$E:$E,'Each Gender Events'!CQ$2)*'Medal values'!$B$3
+ COUNTIFS('Official Medal Table'!$F:$F,'Each Gender Events'!$A84,'Official Medal Table'!$C:$C,'Each Gender Events'!CQ$1,'Official Medal Table'!$E:$E,"Mixed")*'Medal values'!$B$1/2
+ COUNTIFS('Official Medal Table'!$G:$G,'Each Gender Events'!$A84,'Official Medal Table'!$C:$C,'Each Gender Events'!CQ$1,'Official Medal Table'!$E:$E,"Mixed")*'Medal values'!$B$2/2
+ COUNTIFS('Official Medal Table'!$H:$H,'Each Gender Events'!$A84,'Official Medal Table'!$C:$C,'Each Gender Events'!CQ$1,'Official Medal Table'!$E:$E,"Mixed")*'Medal values'!$B$3/2
+ COUNTIFS('Official Medal Table'!$I:$I,'Each Gender Events'!$A84,'Official Medal Table'!$C:$C,'Each Gender Events'!CQ$1,'Official Medal Table'!$E:$E,"Mixed")*'Medal values'!$B$3/2</f>
        <v>0</v>
      </c>
      <c r="CR84">
        <f>COUNTIFS('Official Medal Table'!$F:$F,'Each Gender Events'!$A84,'Official Medal Table'!$C:$C,'Each Gender Events'!CR$1,'Official Medal Table'!$E:$E,'Each Gender Events'!CR$2)*'Medal values'!$B$1
+ COUNTIFS('Official Medal Table'!$G:$G,'Each Gender Events'!$A84,'Official Medal Table'!$C:$C,'Each Gender Events'!CR$1,'Official Medal Table'!$E:$E,'Each Gender Events'!CR$2)*'Medal values'!$B$2
+ COUNTIFS('Official Medal Table'!$H:$H,'Each Gender Events'!$A84,'Official Medal Table'!$C:$C,'Each Gender Events'!CR$1,'Official Medal Table'!$E:$E,'Each Gender Events'!CR$2)*'Medal values'!$B$3
+ COUNTIFS('Official Medal Table'!$I:$I,'Each Gender Events'!$A84,'Official Medal Table'!$C:$C,'Each Gender Events'!CR$1,'Official Medal Table'!$E:$E,'Each Gender Events'!CR$2)*'Medal values'!$B$3
+ COUNTIFS('Official Medal Table'!$F:$F,'Each Gender Events'!$A84,'Official Medal Table'!$C:$C,'Each Gender Events'!CR$1,'Official Medal Table'!$E:$E,"Mixed")*'Medal values'!$B$1/2
+ COUNTIFS('Official Medal Table'!$G:$G,'Each Gender Events'!$A84,'Official Medal Table'!$C:$C,'Each Gender Events'!CR$1,'Official Medal Table'!$E:$E,"Mixed")*'Medal values'!$B$2/2
+ COUNTIFS('Official Medal Table'!$H:$H,'Each Gender Events'!$A84,'Official Medal Table'!$C:$C,'Each Gender Events'!CR$1,'Official Medal Table'!$E:$E,"Mixed")*'Medal values'!$B$3/2
+ COUNTIFS('Official Medal Table'!$I:$I,'Each Gender Events'!$A84,'Official Medal Table'!$C:$C,'Each Gender Events'!CR$1,'Official Medal Table'!$E:$E,"Mixed")*'Medal values'!$B$3/2</f>
        <v>0</v>
      </c>
      <c r="CS84">
        <f>COUNTIFS('Official Medal Table'!$F:$F,'Each Gender Events'!$A84,'Official Medal Table'!$C:$C,'Each Gender Events'!CS$1,'Official Medal Table'!$E:$E,'Each Gender Events'!CS$2)*'Medal values'!$B$1
+ COUNTIFS('Official Medal Table'!$G:$G,'Each Gender Events'!$A84,'Official Medal Table'!$C:$C,'Each Gender Events'!CS$1,'Official Medal Table'!$E:$E,'Each Gender Events'!CS$2)*'Medal values'!$B$2
+ COUNTIFS('Official Medal Table'!$H:$H,'Each Gender Events'!$A84,'Official Medal Table'!$C:$C,'Each Gender Events'!CS$1,'Official Medal Table'!$E:$E,'Each Gender Events'!CS$2)*'Medal values'!$B$3
+ COUNTIFS('Official Medal Table'!$I:$I,'Each Gender Events'!$A84,'Official Medal Table'!$C:$C,'Each Gender Events'!CS$1,'Official Medal Table'!$E:$E,'Each Gender Events'!CS$2)*'Medal values'!$B$3
+ COUNTIFS('Official Medal Table'!$F:$F,'Each Gender Events'!$A84,'Official Medal Table'!$C:$C,'Each Gender Events'!CS$1,'Official Medal Table'!$E:$E,"Mixed")*'Medal values'!$B$1/2
+ COUNTIFS('Official Medal Table'!$G:$G,'Each Gender Events'!$A84,'Official Medal Table'!$C:$C,'Each Gender Events'!CS$1,'Official Medal Table'!$E:$E,"Mixed")*'Medal values'!$B$2/2
+ COUNTIFS('Official Medal Table'!$H:$H,'Each Gender Events'!$A84,'Official Medal Table'!$C:$C,'Each Gender Events'!CS$1,'Official Medal Table'!$E:$E,"Mixed")*'Medal values'!$B$3/2
+ COUNTIFS('Official Medal Table'!$I:$I,'Each Gender Events'!$A84,'Official Medal Table'!$C:$C,'Each Gender Events'!CS$1,'Official Medal Table'!$E:$E,"Mixed")*'Medal values'!$B$3/2</f>
        <v>0</v>
      </c>
      <c r="CT84">
        <f>COUNTIFS('Official Medal Table'!$F:$F,'Each Gender Events'!$A84,'Official Medal Table'!$C:$C,'Each Gender Events'!CT$1,'Official Medal Table'!$E:$E,'Each Gender Events'!CT$2)*'Medal values'!$B$1
+ COUNTIFS('Official Medal Table'!$G:$G,'Each Gender Events'!$A84,'Official Medal Table'!$C:$C,'Each Gender Events'!CT$1,'Official Medal Table'!$E:$E,'Each Gender Events'!CT$2)*'Medal values'!$B$2
+ COUNTIFS('Official Medal Table'!$H:$H,'Each Gender Events'!$A84,'Official Medal Table'!$C:$C,'Each Gender Events'!CT$1,'Official Medal Table'!$E:$E,'Each Gender Events'!CT$2)*'Medal values'!$B$3
+ COUNTIFS('Official Medal Table'!$I:$I,'Each Gender Events'!$A84,'Official Medal Table'!$C:$C,'Each Gender Events'!CT$1,'Official Medal Table'!$E:$E,'Each Gender Events'!CT$2)*'Medal values'!$B$3
+ COUNTIFS('Official Medal Table'!$F:$F,'Each Gender Events'!$A84,'Official Medal Table'!$C:$C,'Each Gender Events'!CT$1,'Official Medal Table'!$E:$E,"Mixed")*'Medal values'!$B$1/2
+ COUNTIFS('Official Medal Table'!$G:$G,'Each Gender Events'!$A84,'Official Medal Table'!$C:$C,'Each Gender Events'!CT$1,'Official Medal Table'!$E:$E,"Mixed")*'Medal values'!$B$2/2
+ COUNTIFS('Official Medal Table'!$H:$H,'Each Gender Events'!$A84,'Official Medal Table'!$C:$C,'Each Gender Events'!CT$1,'Official Medal Table'!$E:$E,"Mixed")*'Medal values'!$B$3/2
+ COUNTIFS('Official Medal Table'!$I:$I,'Each Gender Events'!$A84,'Official Medal Table'!$C:$C,'Each Gender Events'!CT$1,'Official Medal Table'!$E:$E,"Mixed")*'Medal values'!$B$3/2</f>
        <v>0</v>
      </c>
    </row>
    <row r="85" spans="1:98" x14ac:dyDescent="0.3">
      <c r="A85" t="str">
        <f>Countries!A84</f>
        <v>MAR</v>
      </c>
      <c r="B85">
        <f>COUNTIFS('Official Medal Table'!$F:$F,'Each Gender Events'!$A85,'Official Medal Table'!$C:$C,'Each Gender Events'!B$1,'Official Medal Table'!$E:$E,'Each Gender Events'!B$2)*'Medal values'!$B$1
+ COUNTIFS('Official Medal Table'!$G:$G,'Each Gender Events'!$A85,'Official Medal Table'!$C:$C,'Each Gender Events'!B$1,'Official Medal Table'!$E:$E,'Each Gender Events'!B$2)*'Medal values'!$B$2
+ COUNTIFS('Official Medal Table'!$H:$H,'Each Gender Events'!$A85,'Official Medal Table'!$C:$C,'Each Gender Events'!B$1,'Official Medal Table'!$E:$E,'Each Gender Events'!B$2)*'Medal values'!$B$3
+ COUNTIFS('Official Medal Table'!$I:$I,'Each Gender Events'!$A85,'Official Medal Table'!$C:$C,'Each Gender Events'!B$1,'Official Medal Table'!$E:$E,'Each Gender Events'!B$2)*'Medal values'!$B$3
+ COUNTIFS('Official Medal Table'!$F:$F,'Each Gender Events'!$A85,'Official Medal Table'!$C:$C,'Each Gender Events'!B$1,'Official Medal Table'!$E:$E,"Mixed")*'Medal values'!$B$1/2
+ COUNTIFS('Official Medal Table'!$G:$G,'Each Gender Events'!$A85,'Official Medal Table'!$C:$C,'Each Gender Events'!B$1,'Official Medal Table'!$E:$E,"Mixed")*'Medal values'!$B$2/2
+ COUNTIFS('Official Medal Table'!$H:$H,'Each Gender Events'!$A85,'Official Medal Table'!$C:$C,'Each Gender Events'!B$1,'Official Medal Table'!$E:$E,"Mixed")*'Medal values'!$B$3/2
+ COUNTIFS('Official Medal Table'!$I:$I,'Each Gender Events'!$A85,'Official Medal Table'!$C:$C,'Each Gender Events'!B$1,'Official Medal Table'!$E:$E,"Mixed")*'Medal values'!$B$3/2</f>
        <v>0</v>
      </c>
      <c r="C85">
        <f>COUNTIFS('Official Medal Table'!$F:$F,'Each Gender Events'!$A85,'Official Medal Table'!$C:$C,'Each Gender Events'!C$1,'Official Medal Table'!$E:$E,'Each Gender Events'!C$2)*'Medal values'!$B$1
+ COUNTIFS('Official Medal Table'!$G:$G,'Each Gender Events'!$A85,'Official Medal Table'!$C:$C,'Each Gender Events'!C$1,'Official Medal Table'!$E:$E,'Each Gender Events'!C$2)*'Medal values'!$B$2
+ COUNTIFS('Official Medal Table'!$H:$H,'Each Gender Events'!$A85,'Official Medal Table'!$C:$C,'Each Gender Events'!C$1,'Official Medal Table'!$E:$E,'Each Gender Events'!C$2)*'Medal values'!$B$3
+ COUNTIFS('Official Medal Table'!$I:$I,'Each Gender Events'!$A85,'Official Medal Table'!$C:$C,'Each Gender Events'!C$1,'Official Medal Table'!$E:$E,'Each Gender Events'!C$2)*'Medal values'!$B$3
+ COUNTIFS('Official Medal Table'!$F:$F,'Each Gender Events'!$A85,'Official Medal Table'!$C:$C,'Each Gender Events'!C$1,'Official Medal Table'!$E:$E,"Mixed")*'Medal values'!$B$1/2
+ COUNTIFS('Official Medal Table'!$G:$G,'Each Gender Events'!$A85,'Official Medal Table'!$C:$C,'Each Gender Events'!C$1,'Official Medal Table'!$E:$E,"Mixed")*'Medal values'!$B$2/2
+ COUNTIFS('Official Medal Table'!$H:$H,'Each Gender Events'!$A85,'Official Medal Table'!$C:$C,'Each Gender Events'!C$1,'Official Medal Table'!$E:$E,"Mixed")*'Medal values'!$B$3/2
+ COUNTIFS('Official Medal Table'!$I:$I,'Each Gender Events'!$A85,'Official Medal Table'!$C:$C,'Each Gender Events'!C$1,'Official Medal Table'!$E:$E,"Mixed")*'Medal values'!$B$3/2</f>
        <v>0</v>
      </c>
      <c r="D85">
        <f>COUNTIFS('Official Medal Table'!$F:$F,'Each Gender Events'!$A85,'Official Medal Table'!$C:$C,'Each Gender Events'!D$1,'Official Medal Table'!$E:$E,'Each Gender Events'!D$2)*'Medal values'!$B$1
+ COUNTIFS('Official Medal Table'!$G:$G,'Each Gender Events'!$A85,'Official Medal Table'!$C:$C,'Each Gender Events'!D$1,'Official Medal Table'!$E:$E,'Each Gender Events'!D$2)*'Medal values'!$B$2
+ COUNTIFS('Official Medal Table'!$H:$H,'Each Gender Events'!$A85,'Official Medal Table'!$C:$C,'Each Gender Events'!D$1,'Official Medal Table'!$E:$E,'Each Gender Events'!D$2)*'Medal values'!$B$3
+ COUNTIFS('Official Medal Table'!$I:$I,'Each Gender Events'!$A85,'Official Medal Table'!$C:$C,'Each Gender Events'!D$1,'Official Medal Table'!$E:$E,'Each Gender Events'!D$2)*'Medal values'!$B$3
+ COUNTIFS('Official Medal Table'!$F:$F,'Each Gender Events'!$A85,'Official Medal Table'!$C:$C,'Each Gender Events'!D$1,'Official Medal Table'!$E:$E,"Mixed")*'Medal values'!$B$1/2
+ COUNTIFS('Official Medal Table'!$G:$G,'Each Gender Events'!$A85,'Official Medal Table'!$C:$C,'Each Gender Events'!D$1,'Official Medal Table'!$E:$E,"Mixed")*'Medal values'!$B$2/2
+ COUNTIFS('Official Medal Table'!$H:$H,'Each Gender Events'!$A85,'Official Medal Table'!$C:$C,'Each Gender Events'!D$1,'Official Medal Table'!$E:$E,"Mixed")*'Medal values'!$B$3/2
+ COUNTIFS('Official Medal Table'!$I:$I,'Each Gender Events'!$A85,'Official Medal Table'!$C:$C,'Each Gender Events'!D$1,'Official Medal Table'!$E:$E,"Mixed")*'Medal values'!$B$3/2</f>
        <v>0</v>
      </c>
      <c r="E85">
        <f>COUNTIFS('Official Medal Table'!$F:$F,'Each Gender Events'!$A85,'Official Medal Table'!$C:$C,'Each Gender Events'!E$1,'Official Medal Table'!$E:$E,'Each Gender Events'!E$2)*'Medal values'!$B$1
+ COUNTIFS('Official Medal Table'!$G:$G,'Each Gender Events'!$A85,'Official Medal Table'!$C:$C,'Each Gender Events'!E$1,'Official Medal Table'!$E:$E,'Each Gender Events'!E$2)*'Medal values'!$B$2
+ COUNTIFS('Official Medal Table'!$H:$H,'Each Gender Events'!$A85,'Official Medal Table'!$C:$C,'Each Gender Events'!E$1,'Official Medal Table'!$E:$E,'Each Gender Events'!E$2)*'Medal values'!$B$3
+ COUNTIFS('Official Medal Table'!$I:$I,'Each Gender Events'!$A85,'Official Medal Table'!$C:$C,'Each Gender Events'!E$1,'Official Medal Table'!$E:$E,'Each Gender Events'!E$2)*'Medal values'!$B$3
+ COUNTIFS('Official Medal Table'!$F:$F,'Each Gender Events'!$A85,'Official Medal Table'!$C:$C,'Each Gender Events'!E$1,'Official Medal Table'!$E:$E,"Mixed")*'Medal values'!$B$1/2
+ COUNTIFS('Official Medal Table'!$G:$G,'Each Gender Events'!$A85,'Official Medal Table'!$C:$C,'Each Gender Events'!E$1,'Official Medal Table'!$E:$E,"Mixed")*'Medal values'!$B$2/2
+ COUNTIFS('Official Medal Table'!$H:$H,'Each Gender Events'!$A85,'Official Medal Table'!$C:$C,'Each Gender Events'!E$1,'Official Medal Table'!$E:$E,"Mixed")*'Medal values'!$B$3/2
+ COUNTIFS('Official Medal Table'!$I:$I,'Each Gender Events'!$A85,'Official Medal Table'!$C:$C,'Each Gender Events'!E$1,'Official Medal Table'!$E:$E,"Mixed")*'Medal values'!$B$3/2</f>
        <v>0</v>
      </c>
      <c r="F85">
        <f>COUNTIFS('Official Medal Table'!$F:$F,'Each Gender Events'!$A85,'Official Medal Table'!$C:$C,'Each Gender Events'!F$1,'Official Medal Table'!$E:$E,'Each Gender Events'!F$2)*'Medal values'!$B$1
+ COUNTIFS('Official Medal Table'!$G:$G,'Each Gender Events'!$A85,'Official Medal Table'!$C:$C,'Each Gender Events'!F$1,'Official Medal Table'!$E:$E,'Each Gender Events'!F$2)*'Medal values'!$B$2
+ COUNTIFS('Official Medal Table'!$H:$H,'Each Gender Events'!$A85,'Official Medal Table'!$C:$C,'Each Gender Events'!F$1,'Official Medal Table'!$E:$E,'Each Gender Events'!F$2)*'Medal values'!$B$3
+ COUNTIFS('Official Medal Table'!$I:$I,'Each Gender Events'!$A85,'Official Medal Table'!$C:$C,'Each Gender Events'!F$1,'Official Medal Table'!$E:$E,'Each Gender Events'!F$2)*'Medal values'!$B$3
+ COUNTIFS('Official Medal Table'!$F:$F,'Each Gender Events'!$A85,'Official Medal Table'!$C:$C,'Each Gender Events'!F$1,'Official Medal Table'!$E:$E,"Mixed")*'Medal values'!$B$1/2
+ COUNTIFS('Official Medal Table'!$G:$G,'Each Gender Events'!$A85,'Official Medal Table'!$C:$C,'Each Gender Events'!F$1,'Official Medal Table'!$E:$E,"Mixed")*'Medal values'!$B$2/2
+ COUNTIFS('Official Medal Table'!$H:$H,'Each Gender Events'!$A85,'Official Medal Table'!$C:$C,'Each Gender Events'!F$1,'Official Medal Table'!$E:$E,"Mixed")*'Medal values'!$B$3/2
+ COUNTIFS('Official Medal Table'!$I:$I,'Each Gender Events'!$A85,'Official Medal Table'!$C:$C,'Each Gender Events'!F$1,'Official Medal Table'!$E:$E,"Mixed")*'Medal values'!$B$3/2</f>
        <v>0</v>
      </c>
      <c r="G85">
        <f>COUNTIFS('Official Medal Table'!$F:$F,'Each Gender Events'!$A85,'Official Medal Table'!$C:$C,'Each Gender Events'!G$1,'Official Medal Table'!$E:$E,'Each Gender Events'!G$2)*'Medal values'!$B$1
+ COUNTIFS('Official Medal Table'!$G:$G,'Each Gender Events'!$A85,'Official Medal Table'!$C:$C,'Each Gender Events'!G$1,'Official Medal Table'!$E:$E,'Each Gender Events'!G$2)*'Medal values'!$B$2
+ COUNTIFS('Official Medal Table'!$H:$H,'Each Gender Events'!$A85,'Official Medal Table'!$C:$C,'Each Gender Events'!G$1,'Official Medal Table'!$E:$E,'Each Gender Events'!G$2)*'Medal values'!$B$3
+ COUNTIFS('Official Medal Table'!$I:$I,'Each Gender Events'!$A85,'Official Medal Table'!$C:$C,'Each Gender Events'!G$1,'Official Medal Table'!$E:$E,'Each Gender Events'!G$2)*'Medal values'!$B$3
+ COUNTIFS('Official Medal Table'!$F:$F,'Each Gender Events'!$A85,'Official Medal Table'!$C:$C,'Each Gender Events'!G$1,'Official Medal Table'!$E:$E,"Mixed")*'Medal values'!$B$1/2
+ COUNTIFS('Official Medal Table'!$G:$G,'Each Gender Events'!$A85,'Official Medal Table'!$C:$C,'Each Gender Events'!G$1,'Official Medal Table'!$E:$E,"Mixed")*'Medal values'!$B$2/2
+ COUNTIFS('Official Medal Table'!$H:$H,'Each Gender Events'!$A85,'Official Medal Table'!$C:$C,'Each Gender Events'!G$1,'Official Medal Table'!$E:$E,"Mixed")*'Medal values'!$B$3/2
+ COUNTIFS('Official Medal Table'!$I:$I,'Each Gender Events'!$A85,'Official Medal Table'!$C:$C,'Each Gender Events'!G$1,'Official Medal Table'!$E:$E,"Mixed")*'Medal values'!$B$3/2</f>
        <v>0</v>
      </c>
      <c r="H85">
        <f>COUNTIFS('Official Medal Table'!$F:$F,'Each Gender Events'!$A85,'Official Medal Table'!$C:$C,'Each Gender Events'!H$1,'Official Medal Table'!$E:$E,'Each Gender Events'!H$2)*'Medal values'!$B$1
+ COUNTIFS('Official Medal Table'!$G:$G,'Each Gender Events'!$A85,'Official Medal Table'!$C:$C,'Each Gender Events'!H$1,'Official Medal Table'!$E:$E,'Each Gender Events'!H$2)*'Medal values'!$B$2
+ COUNTIFS('Official Medal Table'!$H:$H,'Each Gender Events'!$A85,'Official Medal Table'!$C:$C,'Each Gender Events'!H$1,'Official Medal Table'!$E:$E,'Each Gender Events'!H$2)*'Medal values'!$B$3
+ COUNTIFS('Official Medal Table'!$I:$I,'Each Gender Events'!$A85,'Official Medal Table'!$C:$C,'Each Gender Events'!H$1,'Official Medal Table'!$E:$E,'Each Gender Events'!H$2)*'Medal values'!$B$3
+ COUNTIFS('Official Medal Table'!$F:$F,'Each Gender Events'!$A85,'Official Medal Table'!$C:$C,'Each Gender Events'!H$1,'Official Medal Table'!$E:$E,"Mixed")*'Medal values'!$B$1/2
+ COUNTIFS('Official Medal Table'!$G:$G,'Each Gender Events'!$A85,'Official Medal Table'!$C:$C,'Each Gender Events'!H$1,'Official Medal Table'!$E:$E,"Mixed")*'Medal values'!$B$2/2
+ COUNTIFS('Official Medal Table'!$H:$H,'Each Gender Events'!$A85,'Official Medal Table'!$C:$C,'Each Gender Events'!H$1,'Official Medal Table'!$E:$E,"Mixed")*'Medal values'!$B$3/2
+ COUNTIFS('Official Medal Table'!$I:$I,'Each Gender Events'!$A85,'Official Medal Table'!$C:$C,'Each Gender Events'!H$1,'Official Medal Table'!$E:$E,"Mixed")*'Medal values'!$B$3/2</f>
        <v>0</v>
      </c>
      <c r="I85">
        <f>COUNTIFS('Official Medal Table'!$F:$F,'Each Gender Events'!$A85,'Official Medal Table'!$C:$C,'Each Gender Events'!I$1,'Official Medal Table'!$E:$E,'Each Gender Events'!I$2)*'Medal values'!$B$1
+ COUNTIFS('Official Medal Table'!$G:$G,'Each Gender Events'!$A85,'Official Medal Table'!$C:$C,'Each Gender Events'!I$1,'Official Medal Table'!$E:$E,'Each Gender Events'!I$2)*'Medal values'!$B$2
+ COUNTIFS('Official Medal Table'!$H:$H,'Each Gender Events'!$A85,'Official Medal Table'!$C:$C,'Each Gender Events'!I$1,'Official Medal Table'!$E:$E,'Each Gender Events'!I$2)*'Medal values'!$B$3
+ COUNTIFS('Official Medal Table'!$I:$I,'Each Gender Events'!$A85,'Official Medal Table'!$C:$C,'Each Gender Events'!I$1,'Official Medal Table'!$E:$E,'Each Gender Events'!I$2)*'Medal values'!$B$3
+ COUNTIFS('Official Medal Table'!$F:$F,'Each Gender Events'!$A85,'Official Medal Table'!$C:$C,'Each Gender Events'!I$1,'Official Medal Table'!$E:$E,"Mixed")*'Medal values'!$B$1/2
+ COUNTIFS('Official Medal Table'!$G:$G,'Each Gender Events'!$A85,'Official Medal Table'!$C:$C,'Each Gender Events'!I$1,'Official Medal Table'!$E:$E,"Mixed")*'Medal values'!$B$2/2
+ COUNTIFS('Official Medal Table'!$H:$H,'Each Gender Events'!$A85,'Official Medal Table'!$C:$C,'Each Gender Events'!I$1,'Official Medal Table'!$E:$E,"Mixed")*'Medal values'!$B$3/2
+ COUNTIFS('Official Medal Table'!$I:$I,'Each Gender Events'!$A85,'Official Medal Table'!$C:$C,'Each Gender Events'!I$1,'Official Medal Table'!$E:$E,"Mixed")*'Medal values'!$B$3/2</f>
        <v>0</v>
      </c>
      <c r="J85">
        <f>COUNTIFS('Official Medal Table'!$F:$F,'Each Gender Events'!$A85,'Official Medal Table'!$C:$C,'Each Gender Events'!J$1,'Official Medal Table'!$E:$E,'Each Gender Events'!J$2)*'Medal values'!$B$1
+ COUNTIFS('Official Medal Table'!$G:$G,'Each Gender Events'!$A85,'Official Medal Table'!$C:$C,'Each Gender Events'!J$1,'Official Medal Table'!$E:$E,'Each Gender Events'!J$2)*'Medal values'!$B$2
+ COUNTIFS('Official Medal Table'!$H:$H,'Each Gender Events'!$A85,'Official Medal Table'!$C:$C,'Each Gender Events'!J$1,'Official Medal Table'!$E:$E,'Each Gender Events'!J$2)*'Medal values'!$B$3
+ COUNTIFS('Official Medal Table'!$I:$I,'Each Gender Events'!$A85,'Official Medal Table'!$C:$C,'Each Gender Events'!J$1,'Official Medal Table'!$E:$E,'Each Gender Events'!J$2)*'Medal values'!$B$3
+ COUNTIFS('Official Medal Table'!$F:$F,'Each Gender Events'!$A85,'Official Medal Table'!$C:$C,'Each Gender Events'!J$1,'Official Medal Table'!$E:$E,"Mixed")*'Medal values'!$B$1/2
+ COUNTIFS('Official Medal Table'!$G:$G,'Each Gender Events'!$A85,'Official Medal Table'!$C:$C,'Each Gender Events'!J$1,'Official Medal Table'!$E:$E,"Mixed")*'Medal values'!$B$2/2
+ COUNTIFS('Official Medal Table'!$H:$H,'Each Gender Events'!$A85,'Official Medal Table'!$C:$C,'Each Gender Events'!J$1,'Official Medal Table'!$E:$E,"Mixed")*'Medal values'!$B$3/2
+ COUNTIFS('Official Medal Table'!$I:$I,'Each Gender Events'!$A85,'Official Medal Table'!$C:$C,'Each Gender Events'!J$1,'Official Medal Table'!$E:$E,"Mixed")*'Medal values'!$B$3/2</f>
        <v>3.0009999999999999</v>
      </c>
      <c r="K85">
        <f>COUNTIFS('Official Medal Table'!$F:$F,'Each Gender Events'!$A85,'Official Medal Table'!$C:$C,'Each Gender Events'!K$1,'Official Medal Table'!$E:$E,'Each Gender Events'!K$2)*'Medal values'!$B$1
+ COUNTIFS('Official Medal Table'!$G:$G,'Each Gender Events'!$A85,'Official Medal Table'!$C:$C,'Each Gender Events'!K$1,'Official Medal Table'!$E:$E,'Each Gender Events'!K$2)*'Medal values'!$B$2
+ COUNTIFS('Official Medal Table'!$H:$H,'Each Gender Events'!$A85,'Official Medal Table'!$C:$C,'Each Gender Events'!K$1,'Official Medal Table'!$E:$E,'Each Gender Events'!K$2)*'Medal values'!$B$3
+ COUNTIFS('Official Medal Table'!$I:$I,'Each Gender Events'!$A85,'Official Medal Table'!$C:$C,'Each Gender Events'!K$1,'Official Medal Table'!$E:$E,'Each Gender Events'!K$2)*'Medal values'!$B$3
+ COUNTIFS('Official Medal Table'!$F:$F,'Each Gender Events'!$A85,'Official Medal Table'!$C:$C,'Each Gender Events'!K$1,'Official Medal Table'!$E:$E,"Mixed")*'Medal values'!$B$1/2
+ COUNTIFS('Official Medal Table'!$G:$G,'Each Gender Events'!$A85,'Official Medal Table'!$C:$C,'Each Gender Events'!K$1,'Official Medal Table'!$E:$E,"Mixed")*'Medal values'!$B$2/2
+ COUNTIFS('Official Medal Table'!$H:$H,'Each Gender Events'!$A85,'Official Medal Table'!$C:$C,'Each Gender Events'!K$1,'Official Medal Table'!$E:$E,"Mixed")*'Medal values'!$B$3/2
+ COUNTIFS('Official Medal Table'!$I:$I,'Each Gender Events'!$A85,'Official Medal Table'!$C:$C,'Each Gender Events'!K$1,'Official Medal Table'!$E:$E,"Mixed")*'Medal values'!$B$3/2</f>
        <v>0</v>
      </c>
      <c r="L85">
        <f>COUNTIFS('Official Medal Table'!$F:$F,'Each Gender Events'!$A85,'Official Medal Table'!$C:$C,'Each Gender Events'!L$1,'Official Medal Table'!$E:$E,'Each Gender Events'!L$2)*'Medal values'!$B$1
+ COUNTIFS('Official Medal Table'!$G:$G,'Each Gender Events'!$A85,'Official Medal Table'!$C:$C,'Each Gender Events'!L$1,'Official Medal Table'!$E:$E,'Each Gender Events'!L$2)*'Medal values'!$B$2
+ COUNTIFS('Official Medal Table'!$H:$H,'Each Gender Events'!$A85,'Official Medal Table'!$C:$C,'Each Gender Events'!L$1,'Official Medal Table'!$E:$E,'Each Gender Events'!L$2)*'Medal values'!$B$3
+ COUNTIFS('Official Medal Table'!$I:$I,'Each Gender Events'!$A85,'Official Medal Table'!$C:$C,'Each Gender Events'!L$1,'Official Medal Table'!$E:$E,'Each Gender Events'!L$2)*'Medal values'!$B$3
+ COUNTIFS('Official Medal Table'!$F:$F,'Each Gender Events'!$A85,'Official Medal Table'!$C:$C,'Each Gender Events'!L$1,'Official Medal Table'!$E:$E,"Mixed")*'Medal values'!$B$1/2
+ COUNTIFS('Official Medal Table'!$G:$G,'Each Gender Events'!$A85,'Official Medal Table'!$C:$C,'Each Gender Events'!L$1,'Official Medal Table'!$E:$E,"Mixed")*'Medal values'!$B$2/2
+ COUNTIFS('Official Medal Table'!$H:$H,'Each Gender Events'!$A85,'Official Medal Table'!$C:$C,'Each Gender Events'!L$1,'Official Medal Table'!$E:$E,"Mixed")*'Medal values'!$B$3/2
+ COUNTIFS('Official Medal Table'!$I:$I,'Each Gender Events'!$A85,'Official Medal Table'!$C:$C,'Each Gender Events'!L$1,'Official Medal Table'!$E:$E,"Mixed")*'Medal values'!$B$3/2</f>
        <v>0</v>
      </c>
      <c r="M85">
        <f>COUNTIFS('Official Medal Table'!$F:$F,'Each Gender Events'!$A85,'Official Medal Table'!$C:$C,'Each Gender Events'!M$1,'Official Medal Table'!$E:$E,'Each Gender Events'!M$2)*'Medal values'!$B$1
+ COUNTIFS('Official Medal Table'!$G:$G,'Each Gender Events'!$A85,'Official Medal Table'!$C:$C,'Each Gender Events'!M$1,'Official Medal Table'!$E:$E,'Each Gender Events'!M$2)*'Medal values'!$B$2
+ COUNTIFS('Official Medal Table'!$H:$H,'Each Gender Events'!$A85,'Official Medal Table'!$C:$C,'Each Gender Events'!M$1,'Official Medal Table'!$E:$E,'Each Gender Events'!M$2)*'Medal values'!$B$3
+ COUNTIFS('Official Medal Table'!$I:$I,'Each Gender Events'!$A85,'Official Medal Table'!$C:$C,'Each Gender Events'!M$1,'Official Medal Table'!$E:$E,'Each Gender Events'!M$2)*'Medal values'!$B$3
+ COUNTIFS('Official Medal Table'!$F:$F,'Each Gender Events'!$A85,'Official Medal Table'!$C:$C,'Each Gender Events'!M$1,'Official Medal Table'!$E:$E,"Mixed")*'Medal values'!$B$1/2
+ COUNTIFS('Official Medal Table'!$G:$G,'Each Gender Events'!$A85,'Official Medal Table'!$C:$C,'Each Gender Events'!M$1,'Official Medal Table'!$E:$E,"Mixed")*'Medal values'!$B$2/2
+ COUNTIFS('Official Medal Table'!$H:$H,'Each Gender Events'!$A85,'Official Medal Table'!$C:$C,'Each Gender Events'!M$1,'Official Medal Table'!$E:$E,"Mixed")*'Medal values'!$B$3/2
+ COUNTIFS('Official Medal Table'!$I:$I,'Each Gender Events'!$A85,'Official Medal Table'!$C:$C,'Each Gender Events'!M$1,'Official Medal Table'!$E:$E,"Mixed")*'Medal values'!$B$3/2</f>
        <v>0</v>
      </c>
      <c r="N85">
        <f>COUNTIFS('Official Medal Table'!$F:$F,'Each Gender Events'!$A85,'Official Medal Table'!$C:$C,'Each Gender Events'!N$1,'Official Medal Table'!$E:$E,'Each Gender Events'!N$2)*'Medal values'!$B$1
+ COUNTIFS('Official Medal Table'!$G:$G,'Each Gender Events'!$A85,'Official Medal Table'!$C:$C,'Each Gender Events'!N$1,'Official Medal Table'!$E:$E,'Each Gender Events'!N$2)*'Medal values'!$B$2
+ COUNTIFS('Official Medal Table'!$H:$H,'Each Gender Events'!$A85,'Official Medal Table'!$C:$C,'Each Gender Events'!N$1,'Official Medal Table'!$E:$E,'Each Gender Events'!N$2)*'Medal values'!$B$3
+ COUNTIFS('Official Medal Table'!$I:$I,'Each Gender Events'!$A85,'Official Medal Table'!$C:$C,'Each Gender Events'!N$1,'Official Medal Table'!$E:$E,'Each Gender Events'!N$2)*'Medal values'!$B$3
+ COUNTIFS('Official Medal Table'!$F:$F,'Each Gender Events'!$A85,'Official Medal Table'!$C:$C,'Each Gender Events'!N$1,'Official Medal Table'!$E:$E,"Mixed")*'Medal values'!$B$1/2
+ COUNTIFS('Official Medal Table'!$G:$G,'Each Gender Events'!$A85,'Official Medal Table'!$C:$C,'Each Gender Events'!N$1,'Official Medal Table'!$E:$E,"Mixed")*'Medal values'!$B$2/2
+ COUNTIFS('Official Medal Table'!$H:$H,'Each Gender Events'!$A85,'Official Medal Table'!$C:$C,'Each Gender Events'!N$1,'Official Medal Table'!$E:$E,"Mixed")*'Medal values'!$B$3/2
+ COUNTIFS('Official Medal Table'!$I:$I,'Each Gender Events'!$A85,'Official Medal Table'!$C:$C,'Each Gender Events'!N$1,'Official Medal Table'!$E:$E,"Mixed")*'Medal values'!$B$3/2</f>
        <v>0</v>
      </c>
      <c r="O85">
        <f>COUNTIFS('Official Medal Table'!$F:$F,'Each Gender Events'!$A85,'Official Medal Table'!$C:$C,'Each Gender Events'!O$1,'Official Medal Table'!$E:$E,'Each Gender Events'!O$2)*'Medal values'!$B$1
+ COUNTIFS('Official Medal Table'!$G:$G,'Each Gender Events'!$A85,'Official Medal Table'!$C:$C,'Each Gender Events'!O$1,'Official Medal Table'!$E:$E,'Each Gender Events'!O$2)*'Medal values'!$B$2
+ COUNTIFS('Official Medal Table'!$H:$H,'Each Gender Events'!$A85,'Official Medal Table'!$C:$C,'Each Gender Events'!O$1,'Official Medal Table'!$E:$E,'Each Gender Events'!O$2)*'Medal values'!$B$3
+ COUNTIFS('Official Medal Table'!$I:$I,'Each Gender Events'!$A85,'Official Medal Table'!$C:$C,'Each Gender Events'!O$1,'Official Medal Table'!$E:$E,'Each Gender Events'!O$2)*'Medal values'!$B$3
+ COUNTIFS('Official Medal Table'!$F:$F,'Each Gender Events'!$A85,'Official Medal Table'!$C:$C,'Each Gender Events'!O$1,'Official Medal Table'!$E:$E,"Mixed")*'Medal values'!$B$1/2
+ COUNTIFS('Official Medal Table'!$G:$G,'Each Gender Events'!$A85,'Official Medal Table'!$C:$C,'Each Gender Events'!O$1,'Official Medal Table'!$E:$E,"Mixed")*'Medal values'!$B$2/2
+ COUNTIFS('Official Medal Table'!$H:$H,'Each Gender Events'!$A85,'Official Medal Table'!$C:$C,'Each Gender Events'!O$1,'Official Medal Table'!$E:$E,"Mixed")*'Medal values'!$B$3/2
+ COUNTIFS('Official Medal Table'!$I:$I,'Each Gender Events'!$A85,'Official Medal Table'!$C:$C,'Each Gender Events'!O$1,'Official Medal Table'!$E:$E,"Mixed")*'Medal values'!$B$3/2</f>
        <v>0</v>
      </c>
      <c r="P85">
        <f>COUNTIFS('Official Medal Table'!$F:$F,'Each Gender Events'!$A85,'Official Medal Table'!$C:$C,'Each Gender Events'!P$1,'Official Medal Table'!$E:$E,'Each Gender Events'!P$2)*'Medal values'!$B$1
+ COUNTIFS('Official Medal Table'!$G:$G,'Each Gender Events'!$A85,'Official Medal Table'!$C:$C,'Each Gender Events'!P$1,'Official Medal Table'!$E:$E,'Each Gender Events'!P$2)*'Medal values'!$B$2
+ COUNTIFS('Official Medal Table'!$H:$H,'Each Gender Events'!$A85,'Official Medal Table'!$C:$C,'Each Gender Events'!P$1,'Official Medal Table'!$E:$E,'Each Gender Events'!P$2)*'Medal values'!$B$3
+ COUNTIFS('Official Medal Table'!$I:$I,'Each Gender Events'!$A85,'Official Medal Table'!$C:$C,'Each Gender Events'!P$1,'Official Medal Table'!$E:$E,'Each Gender Events'!P$2)*'Medal values'!$B$3
+ COUNTIFS('Official Medal Table'!$F:$F,'Each Gender Events'!$A85,'Official Medal Table'!$C:$C,'Each Gender Events'!P$1,'Official Medal Table'!$E:$E,"Mixed")*'Medal values'!$B$1/2
+ COUNTIFS('Official Medal Table'!$G:$G,'Each Gender Events'!$A85,'Official Medal Table'!$C:$C,'Each Gender Events'!P$1,'Official Medal Table'!$E:$E,"Mixed")*'Medal values'!$B$2/2
+ COUNTIFS('Official Medal Table'!$H:$H,'Each Gender Events'!$A85,'Official Medal Table'!$C:$C,'Each Gender Events'!P$1,'Official Medal Table'!$E:$E,"Mixed")*'Medal values'!$B$3/2
+ COUNTIFS('Official Medal Table'!$I:$I,'Each Gender Events'!$A85,'Official Medal Table'!$C:$C,'Each Gender Events'!P$1,'Official Medal Table'!$E:$E,"Mixed")*'Medal values'!$B$3/2</f>
        <v>0</v>
      </c>
      <c r="Q85">
        <f>COUNTIFS('Official Medal Table'!$F:$F,'Each Gender Events'!$A85,'Official Medal Table'!$C:$C,'Each Gender Events'!Q$1,'Official Medal Table'!$E:$E,'Each Gender Events'!Q$2)*'Medal values'!$B$1
+ COUNTIFS('Official Medal Table'!$G:$G,'Each Gender Events'!$A85,'Official Medal Table'!$C:$C,'Each Gender Events'!Q$1,'Official Medal Table'!$E:$E,'Each Gender Events'!Q$2)*'Medal values'!$B$2
+ COUNTIFS('Official Medal Table'!$H:$H,'Each Gender Events'!$A85,'Official Medal Table'!$C:$C,'Each Gender Events'!Q$1,'Official Medal Table'!$E:$E,'Each Gender Events'!Q$2)*'Medal values'!$B$3
+ COUNTIFS('Official Medal Table'!$I:$I,'Each Gender Events'!$A85,'Official Medal Table'!$C:$C,'Each Gender Events'!Q$1,'Official Medal Table'!$E:$E,'Each Gender Events'!Q$2)*'Medal values'!$B$3
+ COUNTIFS('Official Medal Table'!$F:$F,'Each Gender Events'!$A85,'Official Medal Table'!$C:$C,'Each Gender Events'!Q$1,'Official Medal Table'!$E:$E,"Mixed")*'Medal values'!$B$1/2
+ COUNTIFS('Official Medal Table'!$G:$G,'Each Gender Events'!$A85,'Official Medal Table'!$C:$C,'Each Gender Events'!Q$1,'Official Medal Table'!$E:$E,"Mixed")*'Medal values'!$B$2/2
+ COUNTIFS('Official Medal Table'!$H:$H,'Each Gender Events'!$A85,'Official Medal Table'!$C:$C,'Each Gender Events'!Q$1,'Official Medal Table'!$E:$E,"Mixed")*'Medal values'!$B$3/2
+ COUNTIFS('Official Medal Table'!$I:$I,'Each Gender Events'!$A85,'Official Medal Table'!$C:$C,'Each Gender Events'!Q$1,'Official Medal Table'!$E:$E,"Mixed")*'Medal values'!$B$3/2</f>
        <v>0</v>
      </c>
      <c r="R85">
        <f>COUNTIFS('Official Medal Table'!$F:$F,'Each Gender Events'!$A85,'Official Medal Table'!$C:$C,'Each Gender Events'!R$1,'Official Medal Table'!$E:$E,'Each Gender Events'!R$2)*'Medal values'!$B$1
+ COUNTIFS('Official Medal Table'!$G:$G,'Each Gender Events'!$A85,'Official Medal Table'!$C:$C,'Each Gender Events'!R$1,'Official Medal Table'!$E:$E,'Each Gender Events'!R$2)*'Medal values'!$B$2
+ COUNTIFS('Official Medal Table'!$H:$H,'Each Gender Events'!$A85,'Official Medal Table'!$C:$C,'Each Gender Events'!R$1,'Official Medal Table'!$E:$E,'Each Gender Events'!R$2)*'Medal values'!$B$3
+ COUNTIFS('Official Medal Table'!$I:$I,'Each Gender Events'!$A85,'Official Medal Table'!$C:$C,'Each Gender Events'!R$1,'Official Medal Table'!$E:$E,'Each Gender Events'!R$2)*'Medal values'!$B$3
+ COUNTIFS('Official Medal Table'!$F:$F,'Each Gender Events'!$A85,'Official Medal Table'!$C:$C,'Each Gender Events'!R$1,'Official Medal Table'!$E:$E,"Mixed")*'Medal values'!$B$1/2
+ COUNTIFS('Official Medal Table'!$G:$G,'Each Gender Events'!$A85,'Official Medal Table'!$C:$C,'Each Gender Events'!R$1,'Official Medal Table'!$E:$E,"Mixed")*'Medal values'!$B$2/2
+ COUNTIFS('Official Medal Table'!$H:$H,'Each Gender Events'!$A85,'Official Medal Table'!$C:$C,'Each Gender Events'!R$1,'Official Medal Table'!$E:$E,"Mixed")*'Medal values'!$B$3/2
+ COUNTIFS('Official Medal Table'!$I:$I,'Each Gender Events'!$A85,'Official Medal Table'!$C:$C,'Each Gender Events'!R$1,'Official Medal Table'!$E:$E,"Mixed")*'Medal values'!$B$3/2</f>
        <v>0</v>
      </c>
      <c r="S85">
        <f>COUNTIFS('Official Medal Table'!$F:$F,'Each Gender Events'!$A85,'Official Medal Table'!$C:$C,'Each Gender Events'!S$1,'Official Medal Table'!$E:$E,'Each Gender Events'!S$2)*'Medal values'!$B$1
+ COUNTIFS('Official Medal Table'!$G:$G,'Each Gender Events'!$A85,'Official Medal Table'!$C:$C,'Each Gender Events'!S$1,'Official Medal Table'!$E:$E,'Each Gender Events'!S$2)*'Medal values'!$B$2
+ COUNTIFS('Official Medal Table'!$H:$H,'Each Gender Events'!$A85,'Official Medal Table'!$C:$C,'Each Gender Events'!S$1,'Official Medal Table'!$E:$E,'Each Gender Events'!S$2)*'Medal values'!$B$3
+ COUNTIFS('Official Medal Table'!$I:$I,'Each Gender Events'!$A85,'Official Medal Table'!$C:$C,'Each Gender Events'!S$1,'Official Medal Table'!$E:$E,'Each Gender Events'!S$2)*'Medal values'!$B$3
+ COUNTIFS('Official Medal Table'!$F:$F,'Each Gender Events'!$A85,'Official Medal Table'!$C:$C,'Each Gender Events'!S$1,'Official Medal Table'!$E:$E,"Mixed")*'Medal values'!$B$1/2
+ COUNTIFS('Official Medal Table'!$G:$G,'Each Gender Events'!$A85,'Official Medal Table'!$C:$C,'Each Gender Events'!S$1,'Official Medal Table'!$E:$E,"Mixed")*'Medal values'!$B$2/2
+ COUNTIFS('Official Medal Table'!$H:$H,'Each Gender Events'!$A85,'Official Medal Table'!$C:$C,'Each Gender Events'!S$1,'Official Medal Table'!$E:$E,"Mixed")*'Medal values'!$B$3/2
+ COUNTIFS('Official Medal Table'!$I:$I,'Each Gender Events'!$A85,'Official Medal Table'!$C:$C,'Each Gender Events'!S$1,'Official Medal Table'!$E:$E,"Mixed")*'Medal values'!$B$3/2</f>
        <v>0</v>
      </c>
      <c r="T85">
        <f>COUNTIFS('Official Medal Table'!$F:$F,'Each Gender Events'!$A85,'Official Medal Table'!$C:$C,'Each Gender Events'!T$1,'Official Medal Table'!$E:$E,'Each Gender Events'!T$2)*'Medal values'!$B$1
+ COUNTIFS('Official Medal Table'!$G:$G,'Each Gender Events'!$A85,'Official Medal Table'!$C:$C,'Each Gender Events'!T$1,'Official Medal Table'!$E:$E,'Each Gender Events'!T$2)*'Medal values'!$B$2
+ COUNTIFS('Official Medal Table'!$H:$H,'Each Gender Events'!$A85,'Official Medal Table'!$C:$C,'Each Gender Events'!T$1,'Official Medal Table'!$E:$E,'Each Gender Events'!T$2)*'Medal values'!$B$3
+ COUNTIFS('Official Medal Table'!$I:$I,'Each Gender Events'!$A85,'Official Medal Table'!$C:$C,'Each Gender Events'!T$1,'Official Medal Table'!$E:$E,'Each Gender Events'!T$2)*'Medal values'!$B$3
+ COUNTIFS('Official Medal Table'!$F:$F,'Each Gender Events'!$A85,'Official Medal Table'!$C:$C,'Each Gender Events'!T$1,'Official Medal Table'!$E:$E,"Mixed")*'Medal values'!$B$1/2
+ COUNTIFS('Official Medal Table'!$G:$G,'Each Gender Events'!$A85,'Official Medal Table'!$C:$C,'Each Gender Events'!T$1,'Official Medal Table'!$E:$E,"Mixed")*'Medal values'!$B$2/2
+ COUNTIFS('Official Medal Table'!$H:$H,'Each Gender Events'!$A85,'Official Medal Table'!$C:$C,'Each Gender Events'!T$1,'Official Medal Table'!$E:$E,"Mixed")*'Medal values'!$B$3/2
+ COUNTIFS('Official Medal Table'!$I:$I,'Each Gender Events'!$A85,'Official Medal Table'!$C:$C,'Each Gender Events'!T$1,'Official Medal Table'!$E:$E,"Mixed")*'Medal values'!$B$3/2</f>
        <v>0</v>
      </c>
      <c r="U85">
        <f>COUNTIFS('Official Medal Table'!$F:$F,'Each Gender Events'!$A85,'Official Medal Table'!$C:$C,'Each Gender Events'!U$1,'Official Medal Table'!$E:$E,'Each Gender Events'!U$2)*'Medal values'!$B$1
+ COUNTIFS('Official Medal Table'!$G:$G,'Each Gender Events'!$A85,'Official Medal Table'!$C:$C,'Each Gender Events'!U$1,'Official Medal Table'!$E:$E,'Each Gender Events'!U$2)*'Medal values'!$B$2
+ COUNTIFS('Official Medal Table'!$H:$H,'Each Gender Events'!$A85,'Official Medal Table'!$C:$C,'Each Gender Events'!U$1,'Official Medal Table'!$E:$E,'Each Gender Events'!U$2)*'Medal values'!$B$3
+ COUNTIFS('Official Medal Table'!$I:$I,'Each Gender Events'!$A85,'Official Medal Table'!$C:$C,'Each Gender Events'!U$1,'Official Medal Table'!$E:$E,'Each Gender Events'!U$2)*'Medal values'!$B$3
+ COUNTIFS('Official Medal Table'!$F:$F,'Each Gender Events'!$A85,'Official Medal Table'!$C:$C,'Each Gender Events'!U$1,'Official Medal Table'!$E:$E,"Mixed")*'Medal values'!$B$1/2
+ COUNTIFS('Official Medal Table'!$G:$G,'Each Gender Events'!$A85,'Official Medal Table'!$C:$C,'Each Gender Events'!U$1,'Official Medal Table'!$E:$E,"Mixed")*'Medal values'!$B$2/2
+ COUNTIFS('Official Medal Table'!$H:$H,'Each Gender Events'!$A85,'Official Medal Table'!$C:$C,'Each Gender Events'!U$1,'Official Medal Table'!$E:$E,"Mixed")*'Medal values'!$B$3/2
+ COUNTIFS('Official Medal Table'!$I:$I,'Each Gender Events'!$A85,'Official Medal Table'!$C:$C,'Each Gender Events'!U$1,'Official Medal Table'!$E:$E,"Mixed")*'Medal values'!$B$3/2</f>
        <v>0</v>
      </c>
      <c r="V85">
        <f>COUNTIFS('Official Medal Table'!$F:$F,'Each Gender Events'!$A85,'Official Medal Table'!$C:$C,'Each Gender Events'!V$1,'Official Medal Table'!$E:$E,'Each Gender Events'!V$2)*'Medal values'!$B$1
+ COUNTIFS('Official Medal Table'!$G:$G,'Each Gender Events'!$A85,'Official Medal Table'!$C:$C,'Each Gender Events'!V$1,'Official Medal Table'!$E:$E,'Each Gender Events'!V$2)*'Medal values'!$B$2
+ COUNTIFS('Official Medal Table'!$H:$H,'Each Gender Events'!$A85,'Official Medal Table'!$C:$C,'Each Gender Events'!V$1,'Official Medal Table'!$E:$E,'Each Gender Events'!V$2)*'Medal values'!$B$3
+ COUNTIFS('Official Medal Table'!$I:$I,'Each Gender Events'!$A85,'Official Medal Table'!$C:$C,'Each Gender Events'!V$1,'Official Medal Table'!$E:$E,'Each Gender Events'!V$2)*'Medal values'!$B$3
+ COUNTIFS('Official Medal Table'!$F:$F,'Each Gender Events'!$A85,'Official Medal Table'!$C:$C,'Each Gender Events'!V$1,'Official Medal Table'!$E:$E,"Mixed")*'Medal values'!$B$1/2
+ COUNTIFS('Official Medal Table'!$G:$G,'Each Gender Events'!$A85,'Official Medal Table'!$C:$C,'Each Gender Events'!V$1,'Official Medal Table'!$E:$E,"Mixed")*'Medal values'!$B$2/2
+ COUNTIFS('Official Medal Table'!$H:$H,'Each Gender Events'!$A85,'Official Medal Table'!$C:$C,'Each Gender Events'!V$1,'Official Medal Table'!$E:$E,"Mixed")*'Medal values'!$B$3/2
+ COUNTIFS('Official Medal Table'!$I:$I,'Each Gender Events'!$A85,'Official Medal Table'!$C:$C,'Each Gender Events'!V$1,'Official Medal Table'!$E:$E,"Mixed")*'Medal values'!$B$3/2</f>
        <v>0</v>
      </c>
      <c r="W85">
        <f>COUNTIFS('Official Medal Table'!$F:$F,'Each Gender Events'!$A85,'Official Medal Table'!$C:$C,'Each Gender Events'!W$1,'Official Medal Table'!$E:$E,'Each Gender Events'!W$2)*'Medal values'!$B$1
+ COUNTIFS('Official Medal Table'!$G:$G,'Each Gender Events'!$A85,'Official Medal Table'!$C:$C,'Each Gender Events'!W$1,'Official Medal Table'!$E:$E,'Each Gender Events'!W$2)*'Medal values'!$B$2
+ COUNTIFS('Official Medal Table'!$H:$H,'Each Gender Events'!$A85,'Official Medal Table'!$C:$C,'Each Gender Events'!W$1,'Official Medal Table'!$E:$E,'Each Gender Events'!W$2)*'Medal values'!$B$3
+ COUNTIFS('Official Medal Table'!$I:$I,'Each Gender Events'!$A85,'Official Medal Table'!$C:$C,'Each Gender Events'!W$1,'Official Medal Table'!$E:$E,'Each Gender Events'!W$2)*'Medal values'!$B$3
+ COUNTIFS('Official Medal Table'!$F:$F,'Each Gender Events'!$A85,'Official Medal Table'!$C:$C,'Each Gender Events'!W$1,'Official Medal Table'!$E:$E,"Mixed")*'Medal values'!$B$1/2
+ COUNTIFS('Official Medal Table'!$G:$G,'Each Gender Events'!$A85,'Official Medal Table'!$C:$C,'Each Gender Events'!W$1,'Official Medal Table'!$E:$E,"Mixed")*'Medal values'!$B$2/2
+ COUNTIFS('Official Medal Table'!$H:$H,'Each Gender Events'!$A85,'Official Medal Table'!$C:$C,'Each Gender Events'!W$1,'Official Medal Table'!$E:$E,"Mixed")*'Medal values'!$B$3/2
+ COUNTIFS('Official Medal Table'!$I:$I,'Each Gender Events'!$A85,'Official Medal Table'!$C:$C,'Each Gender Events'!W$1,'Official Medal Table'!$E:$E,"Mixed")*'Medal values'!$B$3/2</f>
        <v>0</v>
      </c>
      <c r="X85">
        <f>COUNTIFS('Official Medal Table'!$F:$F,'Each Gender Events'!$A85,'Official Medal Table'!$C:$C,'Each Gender Events'!X$1,'Official Medal Table'!$E:$E,'Each Gender Events'!X$2)*'Medal values'!$B$1
+ COUNTIFS('Official Medal Table'!$G:$G,'Each Gender Events'!$A85,'Official Medal Table'!$C:$C,'Each Gender Events'!X$1,'Official Medal Table'!$E:$E,'Each Gender Events'!X$2)*'Medal values'!$B$2
+ COUNTIFS('Official Medal Table'!$H:$H,'Each Gender Events'!$A85,'Official Medal Table'!$C:$C,'Each Gender Events'!X$1,'Official Medal Table'!$E:$E,'Each Gender Events'!X$2)*'Medal values'!$B$3
+ COUNTIFS('Official Medal Table'!$I:$I,'Each Gender Events'!$A85,'Official Medal Table'!$C:$C,'Each Gender Events'!X$1,'Official Medal Table'!$E:$E,'Each Gender Events'!X$2)*'Medal values'!$B$3
+ COUNTIFS('Official Medal Table'!$F:$F,'Each Gender Events'!$A85,'Official Medal Table'!$C:$C,'Each Gender Events'!X$1,'Official Medal Table'!$E:$E,"Mixed")*'Medal values'!$B$1/2
+ COUNTIFS('Official Medal Table'!$G:$G,'Each Gender Events'!$A85,'Official Medal Table'!$C:$C,'Each Gender Events'!X$1,'Official Medal Table'!$E:$E,"Mixed")*'Medal values'!$B$2/2
+ COUNTIFS('Official Medal Table'!$H:$H,'Each Gender Events'!$A85,'Official Medal Table'!$C:$C,'Each Gender Events'!X$1,'Official Medal Table'!$E:$E,"Mixed")*'Medal values'!$B$3/2
+ COUNTIFS('Official Medal Table'!$I:$I,'Each Gender Events'!$A85,'Official Medal Table'!$C:$C,'Each Gender Events'!X$1,'Official Medal Table'!$E:$E,"Mixed")*'Medal values'!$B$3/2</f>
        <v>0</v>
      </c>
      <c r="Y85">
        <f>COUNTIFS('Official Medal Table'!$F:$F,'Each Gender Events'!$A85,'Official Medal Table'!$C:$C,'Each Gender Events'!Y$1,'Official Medal Table'!$E:$E,'Each Gender Events'!Y$2)*'Medal values'!$B$1
+ COUNTIFS('Official Medal Table'!$G:$G,'Each Gender Events'!$A85,'Official Medal Table'!$C:$C,'Each Gender Events'!Y$1,'Official Medal Table'!$E:$E,'Each Gender Events'!Y$2)*'Medal values'!$B$2
+ COUNTIFS('Official Medal Table'!$H:$H,'Each Gender Events'!$A85,'Official Medal Table'!$C:$C,'Each Gender Events'!Y$1,'Official Medal Table'!$E:$E,'Each Gender Events'!Y$2)*'Medal values'!$B$3
+ COUNTIFS('Official Medal Table'!$I:$I,'Each Gender Events'!$A85,'Official Medal Table'!$C:$C,'Each Gender Events'!Y$1,'Official Medal Table'!$E:$E,'Each Gender Events'!Y$2)*'Medal values'!$B$3
+ COUNTIFS('Official Medal Table'!$F:$F,'Each Gender Events'!$A85,'Official Medal Table'!$C:$C,'Each Gender Events'!Y$1,'Official Medal Table'!$E:$E,"Mixed")*'Medal values'!$B$1/2
+ COUNTIFS('Official Medal Table'!$G:$G,'Each Gender Events'!$A85,'Official Medal Table'!$C:$C,'Each Gender Events'!Y$1,'Official Medal Table'!$E:$E,"Mixed")*'Medal values'!$B$2/2
+ COUNTIFS('Official Medal Table'!$H:$H,'Each Gender Events'!$A85,'Official Medal Table'!$C:$C,'Each Gender Events'!Y$1,'Official Medal Table'!$E:$E,"Mixed")*'Medal values'!$B$3/2
+ COUNTIFS('Official Medal Table'!$I:$I,'Each Gender Events'!$A85,'Official Medal Table'!$C:$C,'Each Gender Events'!Y$1,'Official Medal Table'!$E:$E,"Mixed")*'Medal values'!$B$3/2</f>
        <v>0</v>
      </c>
      <c r="Z85">
        <f>COUNTIFS('Official Medal Table'!$F:$F,'Each Gender Events'!$A85,'Official Medal Table'!$C:$C,'Each Gender Events'!Z$1,'Official Medal Table'!$E:$E,'Each Gender Events'!Z$2)*'Medal values'!$B$1
+ COUNTIFS('Official Medal Table'!$G:$G,'Each Gender Events'!$A85,'Official Medal Table'!$C:$C,'Each Gender Events'!Z$1,'Official Medal Table'!$E:$E,'Each Gender Events'!Z$2)*'Medal values'!$B$2
+ COUNTIFS('Official Medal Table'!$H:$H,'Each Gender Events'!$A85,'Official Medal Table'!$C:$C,'Each Gender Events'!Z$1,'Official Medal Table'!$E:$E,'Each Gender Events'!Z$2)*'Medal values'!$B$3
+ COUNTIFS('Official Medal Table'!$I:$I,'Each Gender Events'!$A85,'Official Medal Table'!$C:$C,'Each Gender Events'!Z$1,'Official Medal Table'!$E:$E,'Each Gender Events'!Z$2)*'Medal values'!$B$3
+ COUNTIFS('Official Medal Table'!$F:$F,'Each Gender Events'!$A85,'Official Medal Table'!$C:$C,'Each Gender Events'!Z$1,'Official Medal Table'!$E:$E,"Mixed")*'Medal values'!$B$1/2
+ COUNTIFS('Official Medal Table'!$G:$G,'Each Gender Events'!$A85,'Official Medal Table'!$C:$C,'Each Gender Events'!Z$1,'Official Medal Table'!$E:$E,"Mixed")*'Medal values'!$B$2/2
+ COUNTIFS('Official Medal Table'!$H:$H,'Each Gender Events'!$A85,'Official Medal Table'!$C:$C,'Each Gender Events'!Z$1,'Official Medal Table'!$E:$E,"Mixed")*'Medal values'!$B$3/2
+ COUNTIFS('Official Medal Table'!$I:$I,'Each Gender Events'!$A85,'Official Medal Table'!$C:$C,'Each Gender Events'!Z$1,'Official Medal Table'!$E:$E,"Mixed")*'Medal values'!$B$3/2</f>
        <v>0</v>
      </c>
      <c r="AA85">
        <f>COUNTIFS('Official Medal Table'!$F:$F,'Each Gender Events'!$A85,'Official Medal Table'!$C:$C,'Each Gender Events'!AA$1,'Official Medal Table'!$E:$E,'Each Gender Events'!AA$2)*'Medal values'!$B$1
+ COUNTIFS('Official Medal Table'!$G:$G,'Each Gender Events'!$A85,'Official Medal Table'!$C:$C,'Each Gender Events'!AA$1,'Official Medal Table'!$E:$E,'Each Gender Events'!AA$2)*'Medal values'!$B$2
+ COUNTIFS('Official Medal Table'!$H:$H,'Each Gender Events'!$A85,'Official Medal Table'!$C:$C,'Each Gender Events'!AA$1,'Official Medal Table'!$E:$E,'Each Gender Events'!AA$2)*'Medal values'!$B$3
+ COUNTIFS('Official Medal Table'!$I:$I,'Each Gender Events'!$A85,'Official Medal Table'!$C:$C,'Each Gender Events'!AA$1,'Official Medal Table'!$E:$E,'Each Gender Events'!AA$2)*'Medal values'!$B$3
+ COUNTIFS('Official Medal Table'!$F:$F,'Each Gender Events'!$A85,'Official Medal Table'!$C:$C,'Each Gender Events'!AA$1,'Official Medal Table'!$E:$E,"Mixed")*'Medal values'!$B$1/2
+ COUNTIFS('Official Medal Table'!$G:$G,'Each Gender Events'!$A85,'Official Medal Table'!$C:$C,'Each Gender Events'!AA$1,'Official Medal Table'!$E:$E,"Mixed")*'Medal values'!$B$2/2
+ COUNTIFS('Official Medal Table'!$H:$H,'Each Gender Events'!$A85,'Official Medal Table'!$C:$C,'Each Gender Events'!AA$1,'Official Medal Table'!$E:$E,"Mixed")*'Medal values'!$B$3/2
+ COUNTIFS('Official Medal Table'!$I:$I,'Each Gender Events'!$A85,'Official Medal Table'!$C:$C,'Each Gender Events'!AA$1,'Official Medal Table'!$E:$E,"Mixed")*'Medal values'!$B$3/2</f>
        <v>0</v>
      </c>
      <c r="AB85">
        <f>COUNTIFS('Official Medal Table'!$F:$F,'Each Gender Events'!$A85,'Official Medal Table'!$C:$C,'Each Gender Events'!AB$1,'Official Medal Table'!$E:$E,'Each Gender Events'!AB$2)*'Medal values'!$B$1
+ COUNTIFS('Official Medal Table'!$G:$G,'Each Gender Events'!$A85,'Official Medal Table'!$C:$C,'Each Gender Events'!AB$1,'Official Medal Table'!$E:$E,'Each Gender Events'!AB$2)*'Medal values'!$B$2
+ COUNTIFS('Official Medal Table'!$H:$H,'Each Gender Events'!$A85,'Official Medal Table'!$C:$C,'Each Gender Events'!AB$1,'Official Medal Table'!$E:$E,'Each Gender Events'!AB$2)*'Medal values'!$B$3
+ COUNTIFS('Official Medal Table'!$I:$I,'Each Gender Events'!$A85,'Official Medal Table'!$C:$C,'Each Gender Events'!AB$1,'Official Medal Table'!$E:$E,'Each Gender Events'!AB$2)*'Medal values'!$B$3
+ COUNTIFS('Official Medal Table'!$F:$F,'Each Gender Events'!$A85,'Official Medal Table'!$C:$C,'Each Gender Events'!AB$1,'Official Medal Table'!$E:$E,"Mixed")*'Medal values'!$B$1/2
+ COUNTIFS('Official Medal Table'!$G:$G,'Each Gender Events'!$A85,'Official Medal Table'!$C:$C,'Each Gender Events'!AB$1,'Official Medal Table'!$E:$E,"Mixed")*'Medal values'!$B$2/2
+ COUNTIFS('Official Medal Table'!$H:$H,'Each Gender Events'!$A85,'Official Medal Table'!$C:$C,'Each Gender Events'!AB$1,'Official Medal Table'!$E:$E,"Mixed")*'Medal values'!$B$3/2
+ COUNTIFS('Official Medal Table'!$I:$I,'Each Gender Events'!$A85,'Official Medal Table'!$C:$C,'Each Gender Events'!AB$1,'Official Medal Table'!$E:$E,"Mixed")*'Medal values'!$B$3/2</f>
        <v>0</v>
      </c>
      <c r="AC85">
        <f>COUNTIFS('Official Medal Table'!$F:$F,'Each Gender Events'!$A85,'Official Medal Table'!$C:$C,'Each Gender Events'!AC$1,'Official Medal Table'!$E:$E,'Each Gender Events'!AC$2)*'Medal values'!$B$1
+ COUNTIFS('Official Medal Table'!$G:$G,'Each Gender Events'!$A85,'Official Medal Table'!$C:$C,'Each Gender Events'!AC$1,'Official Medal Table'!$E:$E,'Each Gender Events'!AC$2)*'Medal values'!$B$2
+ COUNTIFS('Official Medal Table'!$H:$H,'Each Gender Events'!$A85,'Official Medal Table'!$C:$C,'Each Gender Events'!AC$1,'Official Medal Table'!$E:$E,'Each Gender Events'!AC$2)*'Medal values'!$B$3
+ COUNTIFS('Official Medal Table'!$I:$I,'Each Gender Events'!$A85,'Official Medal Table'!$C:$C,'Each Gender Events'!AC$1,'Official Medal Table'!$E:$E,'Each Gender Events'!AC$2)*'Medal values'!$B$3
+ COUNTIFS('Official Medal Table'!$F:$F,'Each Gender Events'!$A85,'Official Medal Table'!$C:$C,'Each Gender Events'!AC$1,'Official Medal Table'!$E:$E,"Mixed")*'Medal values'!$B$1/2
+ COUNTIFS('Official Medal Table'!$G:$G,'Each Gender Events'!$A85,'Official Medal Table'!$C:$C,'Each Gender Events'!AC$1,'Official Medal Table'!$E:$E,"Mixed")*'Medal values'!$B$2/2
+ COUNTIFS('Official Medal Table'!$H:$H,'Each Gender Events'!$A85,'Official Medal Table'!$C:$C,'Each Gender Events'!AC$1,'Official Medal Table'!$E:$E,"Mixed")*'Medal values'!$B$3/2
+ COUNTIFS('Official Medal Table'!$I:$I,'Each Gender Events'!$A85,'Official Medal Table'!$C:$C,'Each Gender Events'!AC$1,'Official Medal Table'!$E:$E,"Mixed")*'Medal values'!$B$3/2</f>
        <v>0</v>
      </c>
      <c r="AD85">
        <f>COUNTIFS('Official Medal Table'!$F:$F,'Each Gender Events'!$A85,'Official Medal Table'!$C:$C,'Each Gender Events'!AD$1,'Official Medal Table'!$E:$E,'Each Gender Events'!AD$2)*'Medal values'!$B$1
+ COUNTIFS('Official Medal Table'!$G:$G,'Each Gender Events'!$A85,'Official Medal Table'!$C:$C,'Each Gender Events'!AD$1,'Official Medal Table'!$E:$E,'Each Gender Events'!AD$2)*'Medal values'!$B$2
+ COUNTIFS('Official Medal Table'!$H:$H,'Each Gender Events'!$A85,'Official Medal Table'!$C:$C,'Each Gender Events'!AD$1,'Official Medal Table'!$E:$E,'Each Gender Events'!AD$2)*'Medal values'!$B$3
+ COUNTIFS('Official Medal Table'!$I:$I,'Each Gender Events'!$A85,'Official Medal Table'!$C:$C,'Each Gender Events'!AD$1,'Official Medal Table'!$E:$E,'Each Gender Events'!AD$2)*'Medal values'!$B$3
+ COUNTIFS('Official Medal Table'!$F:$F,'Each Gender Events'!$A85,'Official Medal Table'!$C:$C,'Each Gender Events'!AD$1,'Official Medal Table'!$E:$E,"Mixed")*'Medal values'!$B$1/2
+ COUNTIFS('Official Medal Table'!$G:$G,'Each Gender Events'!$A85,'Official Medal Table'!$C:$C,'Each Gender Events'!AD$1,'Official Medal Table'!$E:$E,"Mixed")*'Medal values'!$B$2/2
+ COUNTIFS('Official Medal Table'!$H:$H,'Each Gender Events'!$A85,'Official Medal Table'!$C:$C,'Each Gender Events'!AD$1,'Official Medal Table'!$E:$E,"Mixed")*'Medal values'!$B$3/2
+ COUNTIFS('Official Medal Table'!$I:$I,'Each Gender Events'!$A85,'Official Medal Table'!$C:$C,'Each Gender Events'!AD$1,'Official Medal Table'!$E:$E,"Mixed")*'Medal values'!$B$3/2</f>
        <v>0</v>
      </c>
      <c r="AE85">
        <f>COUNTIFS('Official Medal Table'!$F:$F,'Each Gender Events'!$A85,'Official Medal Table'!$C:$C,'Each Gender Events'!AE$1,'Official Medal Table'!$E:$E,'Each Gender Events'!AE$2)*'Medal values'!$B$1
+ COUNTIFS('Official Medal Table'!$G:$G,'Each Gender Events'!$A85,'Official Medal Table'!$C:$C,'Each Gender Events'!AE$1,'Official Medal Table'!$E:$E,'Each Gender Events'!AE$2)*'Medal values'!$B$2
+ COUNTIFS('Official Medal Table'!$H:$H,'Each Gender Events'!$A85,'Official Medal Table'!$C:$C,'Each Gender Events'!AE$1,'Official Medal Table'!$E:$E,'Each Gender Events'!AE$2)*'Medal values'!$B$3
+ COUNTIFS('Official Medal Table'!$I:$I,'Each Gender Events'!$A85,'Official Medal Table'!$C:$C,'Each Gender Events'!AE$1,'Official Medal Table'!$E:$E,'Each Gender Events'!AE$2)*'Medal values'!$B$3
+ COUNTIFS('Official Medal Table'!$F:$F,'Each Gender Events'!$A85,'Official Medal Table'!$C:$C,'Each Gender Events'!AE$1,'Official Medal Table'!$E:$E,"Mixed")*'Medal values'!$B$1/2
+ COUNTIFS('Official Medal Table'!$G:$G,'Each Gender Events'!$A85,'Official Medal Table'!$C:$C,'Each Gender Events'!AE$1,'Official Medal Table'!$E:$E,"Mixed")*'Medal values'!$B$2/2
+ COUNTIFS('Official Medal Table'!$H:$H,'Each Gender Events'!$A85,'Official Medal Table'!$C:$C,'Each Gender Events'!AE$1,'Official Medal Table'!$E:$E,"Mixed")*'Medal values'!$B$3/2
+ COUNTIFS('Official Medal Table'!$I:$I,'Each Gender Events'!$A85,'Official Medal Table'!$C:$C,'Each Gender Events'!AE$1,'Official Medal Table'!$E:$E,"Mixed")*'Medal values'!$B$3/2</f>
        <v>0</v>
      </c>
      <c r="AF85">
        <f>COUNTIFS('Official Medal Table'!$F:$F,'Each Gender Events'!$A85,'Official Medal Table'!$C:$C,'Each Gender Events'!AF$1,'Official Medal Table'!$E:$E,'Each Gender Events'!AF$2)*'Medal values'!$B$1
+ COUNTIFS('Official Medal Table'!$G:$G,'Each Gender Events'!$A85,'Official Medal Table'!$C:$C,'Each Gender Events'!AF$1,'Official Medal Table'!$E:$E,'Each Gender Events'!AF$2)*'Medal values'!$B$2
+ COUNTIFS('Official Medal Table'!$H:$H,'Each Gender Events'!$A85,'Official Medal Table'!$C:$C,'Each Gender Events'!AF$1,'Official Medal Table'!$E:$E,'Each Gender Events'!AF$2)*'Medal values'!$B$3
+ COUNTIFS('Official Medal Table'!$I:$I,'Each Gender Events'!$A85,'Official Medal Table'!$C:$C,'Each Gender Events'!AF$1,'Official Medal Table'!$E:$E,'Each Gender Events'!AF$2)*'Medal values'!$B$3
+ COUNTIFS('Official Medal Table'!$F:$F,'Each Gender Events'!$A85,'Official Medal Table'!$C:$C,'Each Gender Events'!AF$1,'Official Medal Table'!$E:$E,"Mixed")*'Medal values'!$B$1/2
+ COUNTIFS('Official Medal Table'!$G:$G,'Each Gender Events'!$A85,'Official Medal Table'!$C:$C,'Each Gender Events'!AF$1,'Official Medal Table'!$E:$E,"Mixed")*'Medal values'!$B$2/2
+ COUNTIFS('Official Medal Table'!$H:$H,'Each Gender Events'!$A85,'Official Medal Table'!$C:$C,'Each Gender Events'!AF$1,'Official Medal Table'!$E:$E,"Mixed")*'Medal values'!$B$3/2
+ COUNTIFS('Official Medal Table'!$I:$I,'Each Gender Events'!$A85,'Official Medal Table'!$C:$C,'Each Gender Events'!AF$1,'Official Medal Table'!$E:$E,"Mixed")*'Medal values'!$B$3/2</f>
        <v>0</v>
      </c>
      <c r="AG85">
        <f>COUNTIFS('Official Medal Table'!$F:$F,'Each Gender Events'!$A85,'Official Medal Table'!$C:$C,'Each Gender Events'!AG$1,'Official Medal Table'!$E:$E,'Each Gender Events'!AG$2)*'Medal values'!$B$1
+ COUNTIFS('Official Medal Table'!$G:$G,'Each Gender Events'!$A85,'Official Medal Table'!$C:$C,'Each Gender Events'!AG$1,'Official Medal Table'!$E:$E,'Each Gender Events'!AG$2)*'Medal values'!$B$2
+ COUNTIFS('Official Medal Table'!$H:$H,'Each Gender Events'!$A85,'Official Medal Table'!$C:$C,'Each Gender Events'!AG$1,'Official Medal Table'!$E:$E,'Each Gender Events'!AG$2)*'Medal values'!$B$3
+ COUNTIFS('Official Medal Table'!$I:$I,'Each Gender Events'!$A85,'Official Medal Table'!$C:$C,'Each Gender Events'!AG$1,'Official Medal Table'!$E:$E,'Each Gender Events'!AG$2)*'Medal values'!$B$3
+ COUNTIFS('Official Medal Table'!$F:$F,'Each Gender Events'!$A85,'Official Medal Table'!$C:$C,'Each Gender Events'!AG$1,'Official Medal Table'!$E:$E,"Mixed")*'Medal values'!$B$1/2
+ COUNTIFS('Official Medal Table'!$G:$G,'Each Gender Events'!$A85,'Official Medal Table'!$C:$C,'Each Gender Events'!AG$1,'Official Medal Table'!$E:$E,"Mixed")*'Medal values'!$B$2/2
+ COUNTIFS('Official Medal Table'!$H:$H,'Each Gender Events'!$A85,'Official Medal Table'!$C:$C,'Each Gender Events'!AG$1,'Official Medal Table'!$E:$E,"Mixed")*'Medal values'!$B$3/2
+ COUNTIFS('Official Medal Table'!$I:$I,'Each Gender Events'!$A85,'Official Medal Table'!$C:$C,'Each Gender Events'!AG$1,'Official Medal Table'!$E:$E,"Mixed")*'Medal values'!$B$3/2</f>
        <v>0</v>
      </c>
      <c r="AH85">
        <f>COUNTIFS('Official Medal Table'!$F:$F,'Each Gender Events'!$A85,'Official Medal Table'!$C:$C,'Each Gender Events'!AH$1,'Official Medal Table'!$E:$E,'Each Gender Events'!AH$2)*'Medal values'!$B$1
+ COUNTIFS('Official Medal Table'!$G:$G,'Each Gender Events'!$A85,'Official Medal Table'!$C:$C,'Each Gender Events'!AH$1,'Official Medal Table'!$E:$E,'Each Gender Events'!AH$2)*'Medal values'!$B$2
+ COUNTIFS('Official Medal Table'!$H:$H,'Each Gender Events'!$A85,'Official Medal Table'!$C:$C,'Each Gender Events'!AH$1,'Official Medal Table'!$E:$E,'Each Gender Events'!AH$2)*'Medal values'!$B$3
+ COUNTIFS('Official Medal Table'!$I:$I,'Each Gender Events'!$A85,'Official Medal Table'!$C:$C,'Each Gender Events'!AH$1,'Official Medal Table'!$E:$E,'Each Gender Events'!AH$2)*'Medal values'!$B$3
+ COUNTIFS('Official Medal Table'!$F:$F,'Each Gender Events'!$A85,'Official Medal Table'!$C:$C,'Each Gender Events'!AH$1,'Official Medal Table'!$E:$E,"Mixed")*'Medal values'!$B$1/2
+ COUNTIFS('Official Medal Table'!$G:$G,'Each Gender Events'!$A85,'Official Medal Table'!$C:$C,'Each Gender Events'!AH$1,'Official Medal Table'!$E:$E,"Mixed")*'Medal values'!$B$2/2
+ COUNTIFS('Official Medal Table'!$H:$H,'Each Gender Events'!$A85,'Official Medal Table'!$C:$C,'Each Gender Events'!AH$1,'Official Medal Table'!$E:$E,"Mixed")*'Medal values'!$B$3/2
+ COUNTIFS('Official Medal Table'!$I:$I,'Each Gender Events'!$A85,'Official Medal Table'!$C:$C,'Each Gender Events'!AH$1,'Official Medal Table'!$E:$E,"Mixed")*'Medal values'!$B$3/2</f>
        <v>0</v>
      </c>
      <c r="AI85">
        <f>COUNTIFS('Official Medal Table'!$F:$F,'Each Gender Events'!$A85,'Official Medal Table'!$C:$C,'Each Gender Events'!AI$1,'Official Medal Table'!$E:$E,'Each Gender Events'!AI$2)*'Medal values'!$B$1
+ COUNTIFS('Official Medal Table'!$G:$G,'Each Gender Events'!$A85,'Official Medal Table'!$C:$C,'Each Gender Events'!AI$1,'Official Medal Table'!$E:$E,'Each Gender Events'!AI$2)*'Medal values'!$B$2
+ COUNTIFS('Official Medal Table'!$H:$H,'Each Gender Events'!$A85,'Official Medal Table'!$C:$C,'Each Gender Events'!AI$1,'Official Medal Table'!$E:$E,'Each Gender Events'!AI$2)*'Medal values'!$B$3
+ COUNTIFS('Official Medal Table'!$I:$I,'Each Gender Events'!$A85,'Official Medal Table'!$C:$C,'Each Gender Events'!AI$1,'Official Medal Table'!$E:$E,'Each Gender Events'!AI$2)*'Medal values'!$B$3
+ COUNTIFS('Official Medal Table'!$F:$F,'Each Gender Events'!$A85,'Official Medal Table'!$C:$C,'Each Gender Events'!AI$1,'Official Medal Table'!$E:$E,"Mixed")*'Medal values'!$B$1/2
+ COUNTIFS('Official Medal Table'!$G:$G,'Each Gender Events'!$A85,'Official Medal Table'!$C:$C,'Each Gender Events'!AI$1,'Official Medal Table'!$E:$E,"Mixed")*'Medal values'!$B$2/2
+ COUNTIFS('Official Medal Table'!$H:$H,'Each Gender Events'!$A85,'Official Medal Table'!$C:$C,'Each Gender Events'!AI$1,'Official Medal Table'!$E:$E,"Mixed")*'Medal values'!$B$3/2
+ COUNTIFS('Official Medal Table'!$I:$I,'Each Gender Events'!$A85,'Official Medal Table'!$C:$C,'Each Gender Events'!AI$1,'Official Medal Table'!$E:$E,"Mixed")*'Medal values'!$B$3/2</f>
        <v>0</v>
      </c>
      <c r="AJ85">
        <f>COUNTIFS('Official Medal Table'!$F:$F,'Each Gender Events'!$A85,'Official Medal Table'!$C:$C,'Each Gender Events'!AJ$1,'Official Medal Table'!$E:$E,'Each Gender Events'!AJ$2)*'Medal values'!$B$1
+ COUNTIFS('Official Medal Table'!$G:$G,'Each Gender Events'!$A85,'Official Medal Table'!$C:$C,'Each Gender Events'!AJ$1,'Official Medal Table'!$E:$E,'Each Gender Events'!AJ$2)*'Medal values'!$B$2
+ COUNTIFS('Official Medal Table'!$H:$H,'Each Gender Events'!$A85,'Official Medal Table'!$C:$C,'Each Gender Events'!AJ$1,'Official Medal Table'!$E:$E,'Each Gender Events'!AJ$2)*'Medal values'!$B$3
+ COUNTIFS('Official Medal Table'!$I:$I,'Each Gender Events'!$A85,'Official Medal Table'!$C:$C,'Each Gender Events'!AJ$1,'Official Medal Table'!$E:$E,'Each Gender Events'!AJ$2)*'Medal values'!$B$3
+ COUNTIFS('Official Medal Table'!$F:$F,'Each Gender Events'!$A85,'Official Medal Table'!$C:$C,'Each Gender Events'!AJ$1,'Official Medal Table'!$E:$E,"Mixed")*'Medal values'!$B$1/2
+ COUNTIFS('Official Medal Table'!$G:$G,'Each Gender Events'!$A85,'Official Medal Table'!$C:$C,'Each Gender Events'!AJ$1,'Official Medal Table'!$E:$E,"Mixed")*'Medal values'!$B$2/2
+ COUNTIFS('Official Medal Table'!$H:$H,'Each Gender Events'!$A85,'Official Medal Table'!$C:$C,'Each Gender Events'!AJ$1,'Official Medal Table'!$E:$E,"Mixed")*'Medal values'!$B$3/2
+ COUNTIFS('Official Medal Table'!$I:$I,'Each Gender Events'!$A85,'Official Medal Table'!$C:$C,'Each Gender Events'!AJ$1,'Official Medal Table'!$E:$E,"Mixed")*'Medal values'!$B$3/2</f>
        <v>0</v>
      </c>
      <c r="AK85">
        <f>COUNTIFS('Official Medal Table'!$F:$F,'Each Gender Events'!$A85,'Official Medal Table'!$C:$C,'Each Gender Events'!AK$1,'Official Medal Table'!$E:$E,'Each Gender Events'!AK$2)*'Medal values'!$B$1
+ COUNTIFS('Official Medal Table'!$G:$G,'Each Gender Events'!$A85,'Official Medal Table'!$C:$C,'Each Gender Events'!AK$1,'Official Medal Table'!$E:$E,'Each Gender Events'!AK$2)*'Medal values'!$B$2
+ COUNTIFS('Official Medal Table'!$H:$H,'Each Gender Events'!$A85,'Official Medal Table'!$C:$C,'Each Gender Events'!AK$1,'Official Medal Table'!$E:$E,'Each Gender Events'!AK$2)*'Medal values'!$B$3
+ COUNTIFS('Official Medal Table'!$I:$I,'Each Gender Events'!$A85,'Official Medal Table'!$C:$C,'Each Gender Events'!AK$1,'Official Medal Table'!$E:$E,'Each Gender Events'!AK$2)*'Medal values'!$B$3
+ COUNTIFS('Official Medal Table'!$F:$F,'Each Gender Events'!$A85,'Official Medal Table'!$C:$C,'Each Gender Events'!AK$1,'Official Medal Table'!$E:$E,"Mixed")*'Medal values'!$B$1/2
+ COUNTIFS('Official Medal Table'!$G:$G,'Each Gender Events'!$A85,'Official Medal Table'!$C:$C,'Each Gender Events'!AK$1,'Official Medal Table'!$E:$E,"Mixed")*'Medal values'!$B$2/2
+ COUNTIFS('Official Medal Table'!$H:$H,'Each Gender Events'!$A85,'Official Medal Table'!$C:$C,'Each Gender Events'!AK$1,'Official Medal Table'!$E:$E,"Mixed")*'Medal values'!$B$3/2
+ COUNTIFS('Official Medal Table'!$I:$I,'Each Gender Events'!$A85,'Official Medal Table'!$C:$C,'Each Gender Events'!AK$1,'Official Medal Table'!$E:$E,"Mixed")*'Medal values'!$B$3/2</f>
        <v>0</v>
      </c>
      <c r="AL85">
        <f>COUNTIFS('Official Medal Table'!$F:$F,'Each Gender Events'!$A85,'Official Medal Table'!$C:$C,'Each Gender Events'!AL$1,'Official Medal Table'!$E:$E,'Each Gender Events'!AL$2)*'Medal values'!$B$1
+ COUNTIFS('Official Medal Table'!$G:$G,'Each Gender Events'!$A85,'Official Medal Table'!$C:$C,'Each Gender Events'!AL$1,'Official Medal Table'!$E:$E,'Each Gender Events'!AL$2)*'Medal values'!$B$2
+ COUNTIFS('Official Medal Table'!$H:$H,'Each Gender Events'!$A85,'Official Medal Table'!$C:$C,'Each Gender Events'!AL$1,'Official Medal Table'!$E:$E,'Each Gender Events'!AL$2)*'Medal values'!$B$3
+ COUNTIFS('Official Medal Table'!$I:$I,'Each Gender Events'!$A85,'Official Medal Table'!$C:$C,'Each Gender Events'!AL$1,'Official Medal Table'!$E:$E,'Each Gender Events'!AL$2)*'Medal values'!$B$3
+ COUNTIFS('Official Medal Table'!$F:$F,'Each Gender Events'!$A85,'Official Medal Table'!$C:$C,'Each Gender Events'!AL$1,'Official Medal Table'!$E:$E,"Mixed")*'Medal values'!$B$1/2
+ COUNTIFS('Official Medal Table'!$G:$G,'Each Gender Events'!$A85,'Official Medal Table'!$C:$C,'Each Gender Events'!AL$1,'Official Medal Table'!$E:$E,"Mixed")*'Medal values'!$B$2/2
+ COUNTIFS('Official Medal Table'!$H:$H,'Each Gender Events'!$A85,'Official Medal Table'!$C:$C,'Each Gender Events'!AL$1,'Official Medal Table'!$E:$E,"Mixed")*'Medal values'!$B$3/2
+ COUNTIFS('Official Medal Table'!$I:$I,'Each Gender Events'!$A85,'Official Medal Table'!$C:$C,'Each Gender Events'!AL$1,'Official Medal Table'!$E:$E,"Mixed")*'Medal values'!$B$3/2</f>
        <v>0</v>
      </c>
      <c r="AM85">
        <f>COUNTIFS('Official Medal Table'!$F:$F,'Each Gender Events'!$A85,'Official Medal Table'!$C:$C,'Each Gender Events'!AM$1,'Official Medal Table'!$E:$E,'Each Gender Events'!AM$2)*'Medal values'!$B$1
+ COUNTIFS('Official Medal Table'!$G:$G,'Each Gender Events'!$A85,'Official Medal Table'!$C:$C,'Each Gender Events'!AM$1,'Official Medal Table'!$E:$E,'Each Gender Events'!AM$2)*'Medal values'!$B$2
+ COUNTIFS('Official Medal Table'!$H:$H,'Each Gender Events'!$A85,'Official Medal Table'!$C:$C,'Each Gender Events'!AM$1,'Official Medal Table'!$E:$E,'Each Gender Events'!AM$2)*'Medal values'!$B$3
+ COUNTIFS('Official Medal Table'!$I:$I,'Each Gender Events'!$A85,'Official Medal Table'!$C:$C,'Each Gender Events'!AM$1,'Official Medal Table'!$E:$E,'Each Gender Events'!AM$2)*'Medal values'!$B$3
+ COUNTIFS('Official Medal Table'!$F:$F,'Each Gender Events'!$A85,'Official Medal Table'!$C:$C,'Each Gender Events'!AM$1,'Official Medal Table'!$E:$E,"Mixed")*'Medal values'!$B$1/2
+ COUNTIFS('Official Medal Table'!$G:$G,'Each Gender Events'!$A85,'Official Medal Table'!$C:$C,'Each Gender Events'!AM$1,'Official Medal Table'!$E:$E,"Mixed")*'Medal values'!$B$2/2
+ COUNTIFS('Official Medal Table'!$H:$H,'Each Gender Events'!$A85,'Official Medal Table'!$C:$C,'Each Gender Events'!AM$1,'Official Medal Table'!$E:$E,"Mixed")*'Medal values'!$B$3/2
+ COUNTIFS('Official Medal Table'!$I:$I,'Each Gender Events'!$A85,'Official Medal Table'!$C:$C,'Each Gender Events'!AM$1,'Official Medal Table'!$E:$E,"Mixed")*'Medal values'!$B$3/2</f>
        <v>0</v>
      </c>
      <c r="AN85">
        <f>COUNTIFS('Official Medal Table'!$F:$F,'Each Gender Events'!$A85,'Official Medal Table'!$C:$C,'Each Gender Events'!AN$1,'Official Medal Table'!$E:$E,'Each Gender Events'!AN$2)*'Medal values'!$B$1
+ COUNTIFS('Official Medal Table'!$G:$G,'Each Gender Events'!$A85,'Official Medal Table'!$C:$C,'Each Gender Events'!AN$1,'Official Medal Table'!$E:$E,'Each Gender Events'!AN$2)*'Medal values'!$B$2
+ COUNTIFS('Official Medal Table'!$H:$H,'Each Gender Events'!$A85,'Official Medal Table'!$C:$C,'Each Gender Events'!AN$1,'Official Medal Table'!$E:$E,'Each Gender Events'!AN$2)*'Medal values'!$B$3
+ COUNTIFS('Official Medal Table'!$I:$I,'Each Gender Events'!$A85,'Official Medal Table'!$C:$C,'Each Gender Events'!AN$1,'Official Medal Table'!$E:$E,'Each Gender Events'!AN$2)*'Medal values'!$B$3
+ COUNTIFS('Official Medal Table'!$F:$F,'Each Gender Events'!$A85,'Official Medal Table'!$C:$C,'Each Gender Events'!AN$1,'Official Medal Table'!$E:$E,"Mixed")*'Medal values'!$B$1/2
+ COUNTIFS('Official Medal Table'!$G:$G,'Each Gender Events'!$A85,'Official Medal Table'!$C:$C,'Each Gender Events'!AN$1,'Official Medal Table'!$E:$E,"Mixed")*'Medal values'!$B$2/2
+ COUNTIFS('Official Medal Table'!$H:$H,'Each Gender Events'!$A85,'Official Medal Table'!$C:$C,'Each Gender Events'!AN$1,'Official Medal Table'!$E:$E,"Mixed")*'Medal values'!$B$3/2
+ COUNTIFS('Official Medal Table'!$I:$I,'Each Gender Events'!$A85,'Official Medal Table'!$C:$C,'Each Gender Events'!AN$1,'Official Medal Table'!$E:$E,"Mixed")*'Medal values'!$B$3/2</f>
        <v>0</v>
      </c>
      <c r="AO85">
        <f>COUNTIFS('Official Medal Table'!$F:$F,'Each Gender Events'!$A85,'Official Medal Table'!$C:$C,'Each Gender Events'!AO$1,'Official Medal Table'!$E:$E,'Each Gender Events'!AO$2)*'Medal values'!$B$1
+ COUNTIFS('Official Medal Table'!$G:$G,'Each Gender Events'!$A85,'Official Medal Table'!$C:$C,'Each Gender Events'!AO$1,'Official Medal Table'!$E:$E,'Each Gender Events'!AO$2)*'Medal values'!$B$2
+ COUNTIFS('Official Medal Table'!$H:$H,'Each Gender Events'!$A85,'Official Medal Table'!$C:$C,'Each Gender Events'!AO$1,'Official Medal Table'!$E:$E,'Each Gender Events'!AO$2)*'Medal values'!$B$3
+ COUNTIFS('Official Medal Table'!$I:$I,'Each Gender Events'!$A85,'Official Medal Table'!$C:$C,'Each Gender Events'!AO$1,'Official Medal Table'!$E:$E,'Each Gender Events'!AO$2)*'Medal values'!$B$3
+ COUNTIFS('Official Medal Table'!$F:$F,'Each Gender Events'!$A85,'Official Medal Table'!$C:$C,'Each Gender Events'!AO$1,'Official Medal Table'!$E:$E,"Mixed")*'Medal values'!$B$1/2
+ COUNTIFS('Official Medal Table'!$G:$G,'Each Gender Events'!$A85,'Official Medal Table'!$C:$C,'Each Gender Events'!AO$1,'Official Medal Table'!$E:$E,"Mixed")*'Medal values'!$B$2/2
+ COUNTIFS('Official Medal Table'!$H:$H,'Each Gender Events'!$A85,'Official Medal Table'!$C:$C,'Each Gender Events'!AO$1,'Official Medal Table'!$E:$E,"Mixed")*'Medal values'!$B$3/2
+ COUNTIFS('Official Medal Table'!$I:$I,'Each Gender Events'!$A85,'Official Medal Table'!$C:$C,'Each Gender Events'!AO$1,'Official Medal Table'!$E:$E,"Mixed")*'Medal values'!$B$3/2</f>
        <v>0</v>
      </c>
      <c r="AP85">
        <f>COUNTIFS('Official Medal Table'!$F:$F,'Each Gender Events'!$A85,'Official Medal Table'!$C:$C,'Each Gender Events'!AP$1,'Official Medal Table'!$E:$E,'Each Gender Events'!AP$2)*'Medal values'!$B$1
+ COUNTIFS('Official Medal Table'!$G:$G,'Each Gender Events'!$A85,'Official Medal Table'!$C:$C,'Each Gender Events'!AP$1,'Official Medal Table'!$E:$E,'Each Gender Events'!AP$2)*'Medal values'!$B$2
+ COUNTIFS('Official Medal Table'!$H:$H,'Each Gender Events'!$A85,'Official Medal Table'!$C:$C,'Each Gender Events'!AP$1,'Official Medal Table'!$E:$E,'Each Gender Events'!AP$2)*'Medal values'!$B$3
+ COUNTIFS('Official Medal Table'!$I:$I,'Each Gender Events'!$A85,'Official Medal Table'!$C:$C,'Each Gender Events'!AP$1,'Official Medal Table'!$E:$E,'Each Gender Events'!AP$2)*'Medal values'!$B$3
+ COUNTIFS('Official Medal Table'!$F:$F,'Each Gender Events'!$A85,'Official Medal Table'!$C:$C,'Each Gender Events'!AP$1,'Official Medal Table'!$E:$E,"Mixed")*'Medal values'!$B$1/2
+ COUNTIFS('Official Medal Table'!$G:$G,'Each Gender Events'!$A85,'Official Medal Table'!$C:$C,'Each Gender Events'!AP$1,'Official Medal Table'!$E:$E,"Mixed")*'Medal values'!$B$2/2
+ COUNTIFS('Official Medal Table'!$H:$H,'Each Gender Events'!$A85,'Official Medal Table'!$C:$C,'Each Gender Events'!AP$1,'Official Medal Table'!$E:$E,"Mixed")*'Medal values'!$B$3/2
+ COUNTIFS('Official Medal Table'!$I:$I,'Each Gender Events'!$A85,'Official Medal Table'!$C:$C,'Each Gender Events'!AP$1,'Official Medal Table'!$E:$E,"Mixed")*'Medal values'!$B$3/2</f>
        <v>0</v>
      </c>
      <c r="AQ85">
        <f>COUNTIFS('Official Medal Table'!$F:$F,'Each Gender Events'!$A85,'Official Medal Table'!$C:$C,'Each Gender Events'!AQ$1,'Official Medal Table'!$E:$E,'Each Gender Events'!AQ$2)*'Medal values'!$B$1
+ COUNTIFS('Official Medal Table'!$G:$G,'Each Gender Events'!$A85,'Official Medal Table'!$C:$C,'Each Gender Events'!AQ$1,'Official Medal Table'!$E:$E,'Each Gender Events'!AQ$2)*'Medal values'!$B$2
+ COUNTIFS('Official Medal Table'!$H:$H,'Each Gender Events'!$A85,'Official Medal Table'!$C:$C,'Each Gender Events'!AQ$1,'Official Medal Table'!$E:$E,'Each Gender Events'!AQ$2)*'Medal values'!$B$3
+ COUNTIFS('Official Medal Table'!$I:$I,'Each Gender Events'!$A85,'Official Medal Table'!$C:$C,'Each Gender Events'!AQ$1,'Official Medal Table'!$E:$E,'Each Gender Events'!AQ$2)*'Medal values'!$B$3
+ COUNTIFS('Official Medal Table'!$F:$F,'Each Gender Events'!$A85,'Official Medal Table'!$C:$C,'Each Gender Events'!AQ$1,'Official Medal Table'!$E:$E,"Mixed")*'Medal values'!$B$1/2
+ COUNTIFS('Official Medal Table'!$G:$G,'Each Gender Events'!$A85,'Official Medal Table'!$C:$C,'Each Gender Events'!AQ$1,'Official Medal Table'!$E:$E,"Mixed")*'Medal values'!$B$2/2
+ COUNTIFS('Official Medal Table'!$H:$H,'Each Gender Events'!$A85,'Official Medal Table'!$C:$C,'Each Gender Events'!AQ$1,'Official Medal Table'!$E:$E,"Mixed")*'Medal values'!$B$3/2
+ COUNTIFS('Official Medal Table'!$I:$I,'Each Gender Events'!$A85,'Official Medal Table'!$C:$C,'Each Gender Events'!AQ$1,'Official Medal Table'!$E:$E,"Mixed")*'Medal values'!$B$3/2</f>
        <v>1</v>
      </c>
      <c r="AR85">
        <f>COUNTIFS('Official Medal Table'!$F:$F,'Each Gender Events'!$A85,'Official Medal Table'!$C:$C,'Each Gender Events'!AR$1,'Official Medal Table'!$E:$E,'Each Gender Events'!AR$2)*'Medal values'!$B$1
+ COUNTIFS('Official Medal Table'!$G:$G,'Each Gender Events'!$A85,'Official Medal Table'!$C:$C,'Each Gender Events'!AR$1,'Official Medal Table'!$E:$E,'Each Gender Events'!AR$2)*'Medal values'!$B$2
+ COUNTIFS('Official Medal Table'!$H:$H,'Each Gender Events'!$A85,'Official Medal Table'!$C:$C,'Each Gender Events'!AR$1,'Official Medal Table'!$E:$E,'Each Gender Events'!AR$2)*'Medal values'!$B$3
+ COUNTIFS('Official Medal Table'!$I:$I,'Each Gender Events'!$A85,'Official Medal Table'!$C:$C,'Each Gender Events'!AR$1,'Official Medal Table'!$E:$E,'Each Gender Events'!AR$2)*'Medal values'!$B$3
+ COUNTIFS('Official Medal Table'!$F:$F,'Each Gender Events'!$A85,'Official Medal Table'!$C:$C,'Each Gender Events'!AR$1,'Official Medal Table'!$E:$E,"Mixed")*'Medal values'!$B$1/2
+ COUNTIFS('Official Medal Table'!$G:$G,'Each Gender Events'!$A85,'Official Medal Table'!$C:$C,'Each Gender Events'!AR$1,'Official Medal Table'!$E:$E,"Mixed")*'Medal values'!$B$2/2
+ COUNTIFS('Official Medal Table'!$H:$H,'Each Gender Events'!$A85,'Official Medal Table'!$C:$C,'Each Gender Events'!AR$1,'Official Medal Table'!$E:$E,"Mixed")*'Medal values'!$B$3/2
+ COUNTIFS('Official Medal Table'!$I:$I,'Each Gender Events'!$A85,'Official Medal Table'!$C:$C,'Each Gender Events'!AR$1,'Official Medal Table'!$E:$E,"Mixed")*'Medal values'!$B$3/2</f>
        <v>0</v>
      </c>
      <c r="AS85">
        <f>COUNTIFS('Official Medal Table'!$F:$F,'Each Gender Events'!$A85,'Official Medal Table'!$C:$C,'Each Gender Events'!AS$1,'Official Medal Table'!$E:$E,'Each Gender Events'!AS$2)*'Medal values'!$B$1
+ COUNTIFS('Official Medal Table'!$G:$G,'Each Gender Events'!$A85,'Official Medal Table'!$C:$C,'Each Gender Events'!AS$1,'Official Medal Table'!$E:$E,'Each Gender Events'!AS$2)*'Medal values'!$B$2
+ COUNTIFS('Official Medal Table'!$H:$H,'Each Gender Events'!$A85,'Official Medal Table'!$C:$C,'Each Gender Events'!AS$1,'Official Medal Table'!$E:$E,'Each Gender Events'!AS$2)*'Medal values'!$B$3
+ COUNTIFS('Official Medal Table'!$I:$I,'Each Gender Events'!$A85,'Official Medal Table'!$C:$C,'Each Gender Events'!AS$1,'Official Medal Table'!$E:$E,'Each Gender Events'!AS$2)*'Medal values'!$B$3
+ COUNTIFS('Official Medal Table'!$F:$F,'Each Gender Events'!$A85,'Official Medal Table'!$C:$C,'Each Gender Events'!AS$1,'Official Medal Table'!$E:$E,"Mixed")*'Medal values'!$B$1/2
+ COUNTIFS('Official Medal Table'!$G:$G,'Each Gender Events'!$A85,'Official Medal Table'!$C:$C,'Each Gender Events'!AS$1,'Official Medal Table'!$E:$E,"Mixed")*'Medal values'!$B$2/2
+ COUNTIFS('Official Medal Table'!$H:$H,'Each Gender Events'!$A85,'Official Medal Table'!$C:$C,'Each Gender Events'!AS$1,'Official Medal Table'!$E:$E,"Mixed")*'Medal values'!$B$3/2
+ COUNTIFS('Official Medal Table'!$I:$I,'Each Gender Events'!$A85,'Official Medal Table'!$C:$C,'Each Gender Events'!AS$1,'Official Medal Table'!$E:$E,"Mixed")*'Medal values'!$B$3/2</f>
        <v>0</v>
      </c>
      <c r="AT85">
        <f>COUNTIFS('Official Medal Table'!$F:$F,'Each Gender Events'!$A85,'Official Medal Table'!$C:$C,'Each Gender Events'!AT$1,'Official Medal Table'!$E:$E,'Each Gender Events'!AT$2)*'Medal values'!$B$1
+ COUNTIFS('Official Medal Table'!$G:$G,'Each Gender Events'!$A85,'Official Medal Table'!$C:$C,'Each Gender Events'!AT$1,'Official Medal Table'!$E:$E,'Each Gender Events'!AT$2)*'Medal values'!$B$2
+ COUNTIFS('Official Medal Table'!$H:$H,'Each Gender Events'!$A85,'Official Medal Table'!$C:$C,'Each Gender Events'!AT$1,'Official Medal Table'!$E:$E,'Each Gender Events'!AT$2)*'Medal values'!$B$3
+ COUNTIFS('Official Medal Table'!$I:$I,'Each Gender Events'!$A85,'Official Medal Table'!$C:$C,'Each Gender Events'!AT$1,'Official Medal Table'!$E:$E,'Each Gender Events'!AT$2)*'Medal values'!$B$3
+ COUNTIFS('Official Medal Table'!$F:$F,'Each Gender Events'!$A85,'Official Medal Table'!$C:$C,'Each Gender Events'!AT$1,'Official Medal Table'!$E:$E,"Mixed")*'Medal values'!$B$1/2
+ COUNTIFS('Official Medal Table'!$G:$G,'Each Gender Events'!$A85,'Official Medal Table'!$C:$C,'Each Gender Events'!AT$1,'Official Medal Table'!$E:$E,"Mixed")*'Medal values'!$B$2/2
+ COUNTIFS('Official Medal Table'!$H:$H,'Each Gender Events'!$A85,'Official Medal Table'!$C:$C,'Each Gender Events'!AT$1,'Official Medal Table'!$E:$E,"Mixed")*'Medal values'!$B$3/2
+ COUNTIFS('Official Medal Table'!$I:$I,'Each Gender Events'!$A85,'Official Medal Table'!$C:$C,'Each Gender Events'!AT$1,'Official Medal Table'!$E:$E,"Mixed")*'Medal values'!$B$3/2</f>
        <v>0</v>
      </c>
      <c r="AU85">
        <f>COUNTIFS('Official Medal Table'!$F:$F,'Each Gender Events'!$A85,'Official Medal Table'!$C:$C,'Each Gender Events'!AU$1,'Official Medal Table'!$E:$E,'Each Gender Events'!AU$2)*'Medal values'!$B$1
+ COUNTIFS('Official Medal Table'!$G:$G,'Each Gender Events'!$A85,'Official Medal Table'!$C:$C,'Each Gender Events'!AU$1,'Official Medal Table'!$E:$E,'Each Gender Events'!AU$2)*'Medal values'!$B$2
+ COUNTIFS('Official Medal Table'!$H:$H,'Each Gender Events'!$A85,'Official Medal Table'!$C:$C,'Each Gender Events'!AU$1,'Official Medal Table'!$E:$E,'Each Gender Events'!AU$2)*'Medal values'!$B$3
+ COUNTIFS('Official Medal Table'!$I:$I,'Each Gender Events'!$A85,'Official Medal Table'!$C:$C,'Each Gender Events'!AU$1,'Official Medal Table'!$E:$E,'Each Gender Events'!AU$2)*'Medal values'!$B$3
+ COUNTIFS('Official Medal Table'!$F:$F,'Each Gender Events'!$A85,'Official Medal Table'!$C:$C,'Each Gender Events'!AU$1,'Official Medal Table'!$E:$E,"Mixed")*'Medal values'!$B$1/2
+ COUNTIFS('Official Medal Table'!$G:$G,'Each Gender Events'!$A85,'Official Medal Table'!$C:$C,'Each Gender Events'!AU$1,'Official Medal Table'!$E:$E,"Mixed")*'Medal values'!$B$2/2
+ COUNTIFS('Official Medal Table'!$H:$H,'Each Gender Events'!$A85,'Official Medal Table'!$C:$C,'Each Gender Events'!AU$1,'Official Medal Table'!$E:$E,"Mixed")*'Medal values'!$B$3/2
+ COUNTIFS('Official Medal Table'!$I:$I,'Each Gender Events'!$A85,'Official Medal Table'!$C:$C,'Each Gender Events'!AU$1,'Official Medal Table'!$E:$E,"Mixed")*'Medal values'!$B$3/2</f>
        <v>0</v>
      </c>
      <c r="AV85">
        <f>COUNTIFS('Official Medal Table'!$F:$F,'Each Gender Events'!$A85,'Official Medal Table'!$C:$C,'Each Gender Events'!AV$1,'Official Medal Table'!$E:$E,'Each Gender Events'!AV$2)*'Medal values'!$B$1
+ COUNTIFS('Official Medal Table'!$G:$G,'Each Gender Events'!$A85,'Official Medal Table'!$C:$C,'Each Gender Events'!AV$1,'Official Medal Table'!$E:$E,'Each Gender Events'!AV$2)*'Medal values'!$B$2
+ COUNTIFS('Official Medal Table'!$H:$H,'Each Gender Events'!$A85,'Official Medal Table'!$C:$C,'Each Gender Events'!AV$1,'Official Medal Table'!$E:$E,'Each Gender Events'!AV$2)*'Medal values'!$B$3
+ COUNTIFS('Official Medal Table'!$I:$I,'Each Gender Events'!$A85,'Official Medal Table'!$C:$C,'Each Gender Events'!AV$1,'Official Medal Table'!$E:$E,'Each Gender Events'!AV$2)*'Medal values'!$B$3
+ COUNTIFS('Official Medal Table'!$F:$F,'Each Gender Events'!$A85,'Official Medal Table'!$C:$C,'Each Gender Events'!AV$1,'Official Medal Table'!$E:$E,"Mixed")*'Medal values'!$B$1/2
+ COUNTIFS('Official Medal Table'!$G:$G,'Each Gender Events'!$A85,'Official Medal Table'!$C:$C,'Each Gender Events'!AV$1,'Official Medal Table'!$E:$E,"Mixed")*'Medal values'!$B$2/2
+ COUNTIFS('Official Medal Table'!$H:$H,'Each Gender Events'!$A85,'Official Medal Table'!$C:$C,'Each Gender Events'!AV$1,'Official Medal Table'!$E:$E,"Mixed")*'Medal values'!$B$3/2
+ COUNTIFS('Official Medal Table'!$I:$I,'Each Gender Events'!$A85,'Official Medal Table'!$C:$C,'Each Gender Events'!AV$1,'Official Medal Table'!$E:$E,"Mixed")*'Medal values'!$B$3/2</f>
        <v>0</v>
      </c>
      <c r="AW85">
        <f>COUNTIFS('Official Medal Table'!$F:$F,'Each Gender Events'!$A85,'Official Medal Table'!$C:$C,'Each Gender Events'!AW$1,'Official Medal Table'!$E:$E,'Each Gender Events'!AW$2)*'Medal values'!$B$1
+ COUNTIFS('Official Medal Table'!$G:$G,'Each Gender Events'!$A85,'Official Medal Table'!$C:$C,'Each Gender Events'!AW$1,'Official Medal Table'!$E:$E,'Each Gender Events'!AW$2)*'Medal values'!$B$2
+ COUNTIFS('Official Medal Table'!$H:$H,'Each Gender Events'!$A85,'Official Medal Table'!$C:$C,'Each Gender Events'!AW$1,'Official Medal Table'!$E:$E,'Each Gender Events'!AW$2)*'Medal values'!$B$3
+ COUNTIFS('Official Medal Table'!$I:$I,'Each Gender Events'!$A85,'Official Medal Table'!$C:$C,'Each Gender Events'!AW$1,'Official Medal Table'!$E:$E,'Each Gender Events'!AW$2)*'Medal values'!$B$3
+ COUNTIFS('Official Medal Table'!$F:$F,'Each Gender Events'!$A85,'Official Medal Table'!$C:$C,'Each Gender Events'!AW$1,'Official Medal Table'!$E:$E,"Mixed")*'Medal values'!$B$1/2
+ COUNTIFS('Official Medal Table'!$G:$G,'Each Gender Events'!$A85,'Official Medal Table'!$C:$C,'Each Gender Events'!AW$1,'Official Medal Table'!$E:$E,"Mixed")*'Medal values'!$B$2/2
+ COUNTIFS('Official Medal Table'!$H:$H,'Each Gender Events'!$A85,'Official Medal Table'!$C:$C,'Each Gender Events'!AW$1,'Official Medal Table'!$E:$E,"Mixed")*'Medal values'!$B$3/2
+ COUNTIFS('Official Medal Table'!$I:$I,'Each Gender Events'!$A85,'Official Medal Table'!$C:$C,'Each Gender Events'!AW$1,'Official Medal Table'!$E:$E,"Mixed")*'Medal values'!$B$3/2</f>
        <v>0</v>
      </c>
      <c r="AX85">
        <f>COUNTIFS('Official Medal Table'!$F:$F,'Each Gender Events'!$A85,'Official Medal Table'!$C:$C,'Each Gender Events'!AX$1,'Official Medal Table'!$E:$E,'Each Gender Events'!AX$2)*'Medal values'!$B$1
+ COUNTIFS('Official Medal Table'!$G:$G,'Each Gender Events'!$A85,'Official Medal Table'!$C:$C,'Each Gender Events'!AX$1,'Official Medal Table'!$E:$E,'Each Gender Events'!AX$2)*'Medal values'!$B$2
+ COUNTIFS('Official Medal Table'!$H:$H,'Each Gender Events'!$A85,'Official Medal Table'!$C:$C,'Each Gender Events'!AX$1,'Official Medal Table'!$E:$E,'Each Gender Events'!AX$2)*'Medal values'!$B$3
+ COUNTIFS('Official Medal Table'!$I:$I,'Each Gender Events'!$A85,'Official Medal Table'!$C:$C,'Each Gender Events'!AX$1,'Official Medal Table'!$E:$E,'Each Gender Events'!AX$2)*'Medal values'!$B$3
+ COUNTIFS('Official Medal Table'!$F:$F,'Each Gender Events'!$A85,'Official Medal Table'!$C:$C,'Each Gender Events'!AX$1,'Official Medal Table'!$E:$E,"Mixed")*'Medal values'!$B$1/2
+ COUNTIFS('Official Medal Table'!$G:$G,'Each Gender Events'!$A85,'Official Medal Table'!$C:$C,'Each Gender Events'!AX$1,'Official Medal Table'!$E:$E,"Mixed")*'Medal values'!$B$2/2
+ COUNTIFS('Official Medal Table'!$H:$H,'Each Gender Events'!$A85,'Official Medal Table'!$C:$C,'Each Gender Events'!AX$1,'Official Medal Table'!$E:$E,"Mixed")*'Medal values'!$B$3/2
+ COUNTIFS('Official Medal Table'!$I:$I,'Each Gender Events'!$A85,'Official Medal Table'!$C:$C,'Each Gender Events'!AX$1,'Official Medal Table'!$E:$E,"Mixed")*'Medal values'!$B$3/2</f>
        <v>0</v>
      </c>
      <c r="AY85">
        <f>COUNTIFS('Official Medal Table'!$F:$F,'Each Gender Events'!$A85,'Official Medal Table'!$C:$C,'Each Gender Events'!AY$1,'Official Medal Table'!$E:$E,'Each Gender Events'!AY$2)*'Medal values'!$B$1
+ COUNTIFS('Official Medal Table'!$G:$G,'Each Gender Events'!$A85,'Official Medal Table'!$C:$C,'Each Gender Events'!AY$1,'Official Medal Table'!$E:$E,'Each Gender Events'!AY$2)*'Medal values'!$B$2
+ COUNTIFS('Official Medal Table'!$H:$H,'Each Gender Events'!$A85,'Official Medal Table'!$C:$C,'Each Gender Events'!AY$1,'Official Medal Table'!$E:$E,'Each Gender Events'!AY$2)*'Medal values'!$B$3
+ COUNTIFS('Official Medal Table'!$I:$I,'Each Gender Events'!$A85,'Official Medal Table'!$C:$C,'Each Gender Events'!AY$1,'Official Medal Table'!$E:$E,'Each Gender Events'!AY$2)*'Medal values'!$B$3
+ COUNTIFS('Official Medal Table'!$F:$F,'Each Gender Events'!$A85,'Official Medal Table'!$C:$C,'Each Gender Events'!AY$1,'Official Medal Table'!$E:$E,"Mixed")*'Medal values'!$B$1/2
+ COUNTIFS('Official Medal Table'!$G:$G,'Each Gender Events'!$A85,'Official Medal Table'!$C:$C,'Each Gender Events'!AY$1,'Official Medal Table'!$E:$E,"Mixed")*'Medal values'!$B$2/2
+ COUNTIFS('Official Medal Table'!$H:$H,'Each Gender Events'!$A85,'Official Medal Table'!$C:$C,'Each Gender Events'!AY$1,'Official Medal Table'!$E:$E,"Mixed")*'Medal values'!$B$3/2
+ COUNTIFS('Official Medal Table'!$I:$I,'Each Gender Events'!$A85,'Official Medal Table'!$C:$C,'Each Gender Events'!AY$1,'Official Medal Table'!$E:$E,"Mixed")*'Medal values'!$B$3/2</f>
        <v>0</v>
      </c>
      <c r="AZ85">
        <f>COUNTIFS('Official Medal Table'!$F:$F,'Each Gender Events'!$A85,'Official Medal Table'!$C:$C,'Each Gender Events'!AZ$1,'Official Medal Table'!$E:$E,'Each Gender Events'!AZ$2)*'Medal values'!$B$1
+ COUNTIFS('Official Medal Table'!$G:$G,'Each Gender Events'!$A85,'Official Medal Table'!$C:$C,'Each Gender Events'!AZ$1,'Official Medal Table'!$E:$E,'Each Gender Events'!AZ$2)*'Medal values'!$B$2
+ COUNTIFS('Official Medal Table'!$H:$H,'Each Gender Events'!$A85,'Official Medal Table'!$C:$C,'Each Gender Events'!AZ$1,'Official Medal Table'!$E:$E,'Each Gender Events'!AZ$2)*'Medal values'!$B$3
+ COUNTIFS('Official Medal Table'!$I:$I,'Each Gender Events'!$A85,'Official Medal Table'!$C:$C,'Each Gender Events'!AZ$1,'Official Medal Table'!$E:$E,'Each Gender Events'!AZ$2)*'Medal values'!$B$3
+ COUNTIFS('Official Medal Table'!$F:$F,'Each Gender Events'!$A85,'Official Medal Table'!$C:$C,'Each Gender Events'!AZ$1,'Official Medal Table'!$E:$E,"Mixed")*'Medal values'!$B$1/2
+ COUNTIFS('Official Medal Table'!$G:$G,'Each Gender Events'!$A85,'Official Medal Table'!$C:$C,'Each Gender Events'!AZ$1,'Official Medal Table'!$E:$E,"Mixed")*'Medal values'!$B$2/2
+ COUNTIFS('Official Medal Table'!$H:$H,'Each Gender Events'!$A85,'Official Medal Table'!$C:$C,'Each Gender Events'!AZ$1,'Official Medal Table'!$E:$E,"Mixed")*'Medal values'!$B$3/2
+ COUNTIFS('Official Medal Table'!$I:$I,'Each Gender Events'!$A85,'Official Medal Table'!$C:$C,'Each Gender Events'!AZ$1,'Official Medal Table'!$E:$E,"Mixed")*'Medal values'!$B$3/2</f>
        <v>0</v>
      </c>
      <c r="BA85">
        <f>COUNTIFS('Official Medal Table'!$F:$F,'Each Gender Events'!$A85,'Official Medal Table'!$C:$C,'Each Gender Events'!BA$1,'Official Medal Table'!$E:$E,'Each Gender Events'!BA$2)*'Medal values'!$B$1
+ COUNTIFS('Official Medal Table'!$G:$G,'Each Gender Events'!$A85,'Official Medal Table'!$C:$C,'Each Gender Events'!BA$1,'Official Medal Table'!$E:$E,'Each Gender Events'!BA$2)*'Medal values'!$B$2
+ COUNTIFS('Official Medal Table'!$H:$H,'Each Gender Events'!$A85,'Official Medal Table'!$C:$C,'Each Gender Events'!BA$1,'Official Medal Table'!$E:$E,'Each Gender Events'!BA$2)*'Medal values'!$B$3
+ COUNTIFS('Official Medal Table'!$I:$I,'Each Gender Events'!$A85,'Official Medal Table'!$C:$C,'Each Gender Events'!BA$1,'Official Medal Table'!$E:$E,'Each Gender Events'!BA$2)*'Medal values'!$B$3
+ COUNTIFS('Official Medal Table'!$F:$F,'Each Gender Events'!$A85,'Official Medal Table'!$C:$C,'Each Gender Events'!BA$1,'Official Medal Table'!$E:$E,"Mixed")*'Medal values'!$B$1/2
+ COUNTIFS('Official Medal Table'!$G:$G,'Each Gender Events'!$A85,'Official Medal Table'!$C:$C,'Each Gender Events'!BA$1,'Official Medal Table'!$E:$E,"Mixed")*'Medal values'!$B$2/2
+ COUNTIFS('Official Medal Table'!$H:$H,'Each Gender Events'!$A85,'Official Medal Table'!$C:$C,'Each Gender Events'!BA$1,'Official Medal Table'!$E:$E,"Mixed")*'Medal values'!$B$3/2
+ COUNTIFS('Official Medal Table'!$I:$I,'Each Gender Events'!$A85,'Official Medal Table'!$C:$C,'Each Gender Events'!BA$1,'Official Medal Table'!$E:$E,"Mixed")*'Medal values'!$B$3/2</f>
        <v>0</v>
      </c>
      <c r="BB85">
        <f>COUNTIFS('Official Medal Table'!$F:$F,'Each Gender Events'!$A85,'Official Medal Table'!$C:$C,'Each Gender Events'!BB$1,'Official Medal Table'!$E:$E,'Each Gender Events'!BB$2)*'Medal values'!$B$1
+ COUNTIFS('Official Medal Table'!$G:$G,'Each Gender Events'!$A85,'Official Medal Table'!$C:$C,'Each Gender Events'!BB$1,'Official Medal Table'!$E:$E,'Each Gender Events'!BB$2)*'Medal values'!$B$2
+ COUNTIFS('Official Medal Table'!$H:$H,'Each Gender Events'!$A85,'Official Medal Table'!$C:$C,'Each Gender Events'!BB$1,'Official Medal Table'!$E:$E,'Each Gender Events'!BB$2)*'Medal values'!$B$3
+ COUNTIFS('Official Medal Table'!$I:$I,'Each Gender Events'!$A85,'Official Medal Table'!$C:$C,'Each Gender Events'!BB$1,'Official Medal Table'!$E:$E,'Each Gender Events'!BB$2)*'Medal values'!$B$3
+ COUNTIFS('Official Medal Table'!$F:$F,'Each Gender Events'!$A85,'Official Medal Table'!$C:$C,'Each Gender Events'!BB$1,'Official Medal Table'!$E:$E,"Mixed")*'Medal values'!$B$1/2
+ COUNTIFS('Official Medal Table'!$G:$G,'Each Gender Events'!$A85,'Official Medal Table'!$C:$C,'Each Gender Events'!BB$1,'Official Medal Table'!$E:$E,"Mixed")*'Medal values'!$B$2/2
+ COUNTIFS('Official Medal Table'!$H:$H,'Each Gender Events'!$A85,'Official Medal Table'!$C:$C,'Each Gender Events'!BB$1,'Official Medal Table'!$E:$E,"Mixed")*'Medal values'!$B$3/2
+ COUNTIFS('Official Medal Table'!$I:$I,'Each Gender Events'!$A85,'Official Medal Table'!$C:$C,'Each Gender Events'!BB$1,'Official Medal Table'!$E:$E,"Mixed")*'Medal values'!$B$3/2</f>
        <v>0</v>
      </c>
      <c r="BC85">
        <f>COUNTIFS('Official Medal Table'!$F:$F,'Each Gender Events'!$A85,'Official Medal Table'!$C:$C,'Each Gender Events'!BC$1,'Official Medal Table'!$E:$E,'Each Gender Events'!BC$2)*'Medal values'!$B$1
+ COUNTIFS('Official Medal Table'!$G:$G,'Each Gender Events'!$A85,'Official Medal Table'!$C:$C,'Each Gender Events'!BC$1,'Official Medal Table'!$E:$E,'Each Gender Events'!BC$2)*'Medal values'!$B$2
+ COUNTIFS('Official Medal Table'!$H:$H,'Each Gender Events'!$A85,'Official Medal Table'!$C:$C,'Each Gender Events'!BC$1,'Official Medal Table'!$E:$E,'Each Gender Events'!BC$2)*'Medal values'!$B$3
+ COUNTIFS('Official Medal Table'!$I:$I,'Each Gender Events'!$A85,'Official Medal Table'!$C:$C,'Each Gender Events'!BC$1,'Official Medal Table'!$E:$E,'Each Gender Events'!BC$2)*'Medal values'!$B$3
+ COUNTIFS('Official Medal Table'!$F:$F,'Each Gender Events'!$A85,'Official Medal Table'!$C:$C,'Each Gender Events'!BC$1,'Official Medal Table'!$E:$E,"Mixed")*'Medal values'!$B$1/2
+ COUNTIFS('Official Medal Table'!$G:$G,'Each Gender Events'!$A85,'Official Medal Table'!$C:$C,'Each Gender Events'!BC$1,'Official Medal Table'!$E:$E,"Mixed")*'Medal values'!$B$2/2
+ COUNTIFS('Official Medal Table'!$H:$H,'Each Gender Events'!$A85,'Official Medal Table'!$C:$C,'Each Gender Events'!BC$1,'Official Medal Table'!$E:$E,"Mixed")*'Medal values'!$B$3/2
+ COUNTIFS('Official Medal Table'!$I:$I,'Each Gender Events'!$A85,'Official Medal Table'!$C:$C,'Each Gender Events'!BC$1,'Official Medal Table'!$E:$E,"Mixed")*'Medal values'!$B$3/2</f>
        <v>0</v>
      </c>
      <c r="BD85">
        <f>COUNTIFS('Official Medal Table'!$F:$F,'Each Gender Events'!$A85,'Official Medal Table'!$C:$C,'Each Gender Events'!BD$1,'Official Medal Table'!$E:$E,'Each Gender Events'!BD$2)*'Medal values'!$B$1
+ COUNTIFS('Official Medal Table'!$G:$G,'Each Gender Events'!$A85,'Official Medal Table'!$C:$C,'Each Gender Events'!BD$1,'Official Medal Table'!$E:$E,'Each Gender Events'!BD$2)*'Medal values'!$B$2
+ COUNTIFS('Official Medal Table'!$H:$H,'Each Gender Events'!$A85,'Official Medal Table'!$C:$C,'Each Gender Events'!BD$1,'Official Medal Table'!$E:$E,'Each Gender Events'!BD$2)*'Medal values'!$B$3
+ COUNTIFS('Official Medal Table'!$I:$I,'Each Gender Events'!$A85,'Official Medal Table'!$C:$C,'Each Gender Events'!BD$1,'Official Medal Table'!$E:$E,'Each Gender Events'!BD$2)*'Medal values'!$B$3
+ COUNTIFS('Official Medal Table'!$F:$F,'Each Gender Events'!$A85,'Official Medal Table'!$C:$C,'Each Gender Events'!BD$1,'Official Medal Table'!$E:$E,"Mixed")*'Medal values'!$B$1/2
+ COUNTIFS('Official Medal Table'!$G:$G,'Each Gender Events'!$A85,'Official Medal Table'!$C:$C,'Each Gender Events'!BD$1,'Official Medal Table'!$E:$E,"Mixed")*'Medal values'!$B$2/2
+ COUNTIFS('Official Medal Table'!$H:$H,'Each Gender Events'!$A85,'Official Medal Table'!$C:$C,'Each Gender Events'!BD$1,'Official Medal Table'!$E:$E,"Mixed")*'Medal values'!$B$3/2
+ COUNTIFS('Official Medal Table'!$I:$I,'Each Gender Events'!$A85,'Official Medal Table'!$C:$C,'Each Gender Events'!BD$1,'Official Medal Table'!$E:$E,"Mixed")*'Medal values'!$B$3/2</f>
        <v>0</v>
      </c>
      <c r="BE85">
        <f>COUNTIFS('Official Medal Table'!$F:$F,'Each Gender Events'!$A85,'Official Medal Table'!$C:$C,'Each Gender Events'!BE$1,'Official Medal Table'!$E:$E,'Each Gender Events'!BE$2)*'Medal values'!$B$1
+ COUNTIFS('Official Medal Table'!$G:$G,'Each Gender Events'!$A85,'Official Medal Table'!$C:$C,'Each Gender Events'!BE$1,'Official Medal Table'!$E:$E,'Each Gender Events'!BE$2)*'Medal values'!$B$2
+ COUNTIFS('Official Medal Table'!$H:$H,'Each Gender Events'!$A85,'Official Medal Table'!$C:$C,'Each Gender Events'!BE$1,'Official Medal Table'!$E:$E,'Each Gender Events'!BE$2)*'Medal values'!$B$3
+ COUNTIFS('Official Medal Table'!$I:$I,'Each Gender Events'!$A85,'Official Medal Table'!$C:$C,'Each Gender Events'!BE$1,'Official Medal Table'!$E:$E,'Each Gender Events'!BE$2)*'Medal values'!$B$3
+ COUNTIFS('Official Medal Table'!$F:$F,'Each Gender Events'!$A85,'Official Medal Table'!$C:$C,'Each Gender Events'!BE$1,'Official Medal Table'!$E:$E,"Mixed")*'Medal values'!$B$1/2
+ COUNTIFS('Official Medal Table'!$G:$G,'Each Gender Events'!$A85,'Official Medal Table'!$C:$C,'Each Gender Events'!BE$1,'Official Medal Table'!$E:$E,"Mixed")*'Medal values'!$B$2/2
+ COUNTIFS('Official Medal Table'!$H:$H,'Each Gender Events'!$A85,'Official Medal Table'!$C:$C,'Each Gender Events'!BE$1,'Official Medal Table'!$E:$E,"Mixed")*'Medal values'!$B$3/2
+ COUNTIFS('Official Medal Table'!$I:$I,'Each Gender Events'!$A85,'Official Medal Table'!$C:$C,'Each Gender Events'!BE$1,'Official Medal Table'!$E:$E,"Mixed")*'Medal values'!$B$3/2</f>
        <v>0</v>
      </c>
      <c r="BF85">
        <f>COUNTIFS('Official Medal Table'!$F:$F,'Each Gender Events'!$A85,'Official Medal Table'!$C:$C,'Each Gender Events'!BF$1,'Official Medal Table'!$E:$E,'Each Gender Events'!BF$2)*'Medal values'!$B$1
+ COUNTIFS('Official Medal Table'!$G:$G,'Each Gender Events'!$A85,'Official Medal Table'!$C:$C,'Each Gender Events'!BF$1,'Official Medal Table'!$E:$E,'Each Gender Events'!BF$2)*'Medal values'!$B$2
+ COUNTIFS('Official Medal Table'!$H:$H,'Each Gender Events'!$A85,'Official Medal Table'!$C:$C,'Each Gender Events'!BF$1,'Official Medal Table'!$E:$E,'Each Gender Events'!BF$2)*'Medal values'!$B$3
+ COUNTIFS('Official Medal Table'!$I:$I,'Each Gender Events'!$A85,'Official Medal Table'!$C:$C,'Each Gender Events'!BF$1,'Official Medal Table'!$E:$E,'Each Gender Events'!BF$2)*'Medal values'!$B$3
+ COUNTIFS('Official Medal Table'!$F:$F,'Each Gender Events'!$A85,'Official Medal Table'!$C:$C,'Each Gender Events'!BF$1,'Official Medal Table'!$E:$E,"Mixed")*'Medal values'!$B$1/2
+ COUNTIFS('Official Medal Table'!$G:$G,'Each Gender Events'!$A85,'Official Medal Table'!$C:$C,'Each Gender Events'!BF$1,'Official Medal Table'!$E:$E,"Mixed")*'Medal values'!$B$2/2
+ COUNTIFS('Official Medal Table'!$H:$H,'Each Gender Events'!$A85,'Official Medal Table'!$C:$C,'Each Gender Events'!BF$1,'Official Medal Table'!$E:$E,"Mixed")*'Medal values'!$B$3/2
+ COUNTIFS('Official Medal Table'!$I:$I,'Each Gender Events'!$A85,'Official Medal Table'!$C:$C,'Each Gender Events'!BF$1,'Official Medal Table'!$E:$E,"Mixed")*'Medal values'!$B$3/2</f>
        <v>0</v>
      </c>
      <c r="BG85">
        <f>COUNTIFS('Official Medal Table'!$F:$F,'Each Gender Events'!$A85,'Official Medal Table'!$C:$C,'Each Gender Events'!BG$1,'Official Medal Table'!$E:$E,'Each Gender Events'!BG$2)*'Medal values'!$B$1
+ COUNTIFS('Official Medal Table'!$G:$G,'Each Gender Events'!$A85,'Official Medal Table'!$C:$C,'Each Gender Events'!BG$1,'Official Medal Table'!$E:$E,'Each Gender Events'!BG$2)*'Medal values'!$B$2
+ COUNTIFS('Official Medal Table'!$H:$H,'Each Gender Events'!$A85,'Official Medal Table'!$C:$C,'Each Gender Events'!BG$1,'Official Medal Table'!$E:$E,'Each Gender Events'!BG$2)*'Medal values'!$B$3
+ COUNTIFS('Official Medal Table'!$I:$I,'Each Gender Events'!$A85,'Official Medal Table'!$C:$C,'Each Gender Events'!BG$1,'Official Medal Table'!$E:$E,'Each Gender Events'!BG$2)*'Medal values'!$B$3
+ COUNTIFS('Official Medal Table'!$F:$F,'Each Gender Events'!$A85,'Official Medal Table'!$C:$C,'Each Gender Events'!BG$1,'Official Medal Table'!$E:$E,"Mixed")*'Medal values'!$B$1/2
+ COUNTIFS('Official Medal Table'!$G:$G,'Each Gender Events'!$A85,'Official Medal Table'!$C:$C,'Each Gender Events'!BG$1,'Official Medal Table'!$E:$E,"Mixed")*'Medal values'!$B$2/2
+ COUNTIFS('Official Medal Table'!$H:$H,'Each Gender Events'!$A85,'Official Medal Table'!$C:$C,'Each Gender Events'!BG$1,'Official Medal Table'!$E:$E,"Mixed")*'Medal values'!$B$3/2
+ COUNTIFS('Official Medal Table'!$I:$I,'Each Gender Events'!$A85,'Official Medal Table'!$C:$C,'Each Gender Events'!BG$1,'Official Medal Table'!$E:$E,"Mixed")*'Medal values'!$B$3/2</f>
        <v>0</v>
      </c>
      <c r="BH85">
        <f>COUNTIFS('Official Medal Table'!$F:$F,'Each Gender Events'!$A85,'Official Medal Table'!$C:$C,'Each Gender Events'!BH$1,'Official Medal Table'!$E:$E,'Each Gender Events'!BH$2)*'Medal values'!$B$1
+ COUNTIFS('Official Medal Table'!$G:$G,'Each Gender Events'!$A85,'Official Medal Table'!$C:$C,'Each Gender Events'!BH$1,'Official Medal Table'!$E:$E,'Each Gender Events'!BH$2)*'Medal values'!$B$2
+ COUNTIFS('Official Medal Table'!$H:$H,'Each Gender Events'!$A85,'Official Medal Table'!$C:$C,'Each Gender Events'!BH$1,'Official Medal Table'!$E:$E,'Each Gender Events'!BH$2)*'Medal values'!$B$3
+ COUNTIFS('Official Medal Table'!$I:$I,'Each Gender Events'!$A85,'Official Medal Table'!$C:$C,'Each Gender Events'!BH$1,'Official Medal Table'!$E:$E,'Each Gender Events'!BH$2)*'Medal values'!$B$3
+ COUNTIFS('Official Medal Table'!$F:$F,'Each Gender Events'!$A85,'Official Medal Table'!$C:$C,'Each Gender Events'!BH$1,'Official Medal Table'!$E:$E,"Mixed")*'Medal values'!$B$1/2
+ COUNTIFS('Official Medal Table'!$G:$G,'Each Gender Events'!$A85,'Official Medal Table'!$C:$C,'Each Gender Events'!BH$1,'Official Medal Table'!$E:$E,"Mixed")*'Medal values'!$B$2/2
+ COUNTIFS('Official Medal Table'!$H:$H,'Each Gender Events'!$A85,'Official Medal Table'!$C:$C,'Each Gender Events'!BH$1,'Official Medal Table'!$E:$E,"Mixed")*'Medal values'!$B$3/2
+ COUNTIFS('Official Medal Table'!$I:$I,'Each Gender Events'!$A85,'Official Medal Table'!$C:$C,'Each Gender Events'!BH$1,'Official Medal Table'!$E:$E,"Mixed")*'Medal values'!$B$3/2</f>
        <v>0</v>
      </c>
      <c r="BI85">
        <f>COUNTIFS('Official Medal Table'!$F:$F,'Each Gender Events'!$A85,'Official Medal Table'!$C:$C,'Each Gender Events'!BI$1,'Official Medal Table'!$E:$E,'Each Gender Events'!BI$2)*'Medal values'!$B$1
+ COUNTIFS('Official Medal Table'!$G:$G,'Each Gender Events'!$A85,'Official Medal Table'!$C:$C,'Each Gender Events'!BI$1,'Official Medal Table'!$E:$E,'Each Gender Events'!BI$2)*'Medal values'!$B$2
+ COUNTIFS('Official Medal Table'!$H:$H,'Each Gender Events'!$A85,'Official Medal Table'!$C:$C,'Each Gender Events'!BI$1,'Official Medal Table'!$E:$E,'Each Gender Events'!BI$2)*'Medal values'!$B$3
+ COUNTIFS('Official Medal Table'!$I:$I,'Each Gender Events'!$A85,'Official Medal Table'!$C:$C,'Each Gender Events'!BI$1,'Official Medal Table'!$E:$E,'Each Gender Events'!BI$2)*'Medal values'!$B$3
+ COUNTIFS('Official Medal Table'!$F:$F,'Each Gender Events'!$A85,'Official Medal Table'!$C:$C,'Each Gender Events'!BI$1,'Official Medal Table'!$E:$E,"Mixed")*'Medal values'!$B$1/2
+ COUNTIFS('Official Medal Table'!$G:$G,'Each Gender Events'!$A85,'Official Medal Table'!$C:$C,'Each Gender Events'!BI$1,'Official Medal Table'!$E:$E,"Mixed")*'Medal values'!$B$2/2
+ COUNTIFS('Official Medal Table'!$H:$H,'Each Gender Events'!$A85,'Official Medal Table'!$C:$C,'Each Gender Events'!BI$1,'Official Medal Table'!$E:$E,"Mixed")*'Medal values'!$B$3/2
+ COUNTIFS('Official Medal Table'!$I:$I,'Each Gender Events'!$A85,'Official Medal Table'!$C:$C,'Each Gender Events'!BI$1,'Official Medal Table'!$E:$E,"Mixed")*'Medal values'!$B$3/2</f>
        <v>0</v>
      </c>
      <c r="BJ85">
        <f>COUNTIFS('Official Medal Table'!$F:$F,'Each Gender Events'!$A85,'Official Medal Table'!$C:$C,'Each Gender Events'!BJ$1,'Official Medal Table'!$E:$E,'Each Gender Events'!BJ$2)*'Medal values'!$B$1
+ COUNTIFS('Official Medal Table'!$G:$G,'Each Gender Events'!$A85,'Official Medal Table'!$C:$C,'Each Gender Events'!BJ$1,'Official Medal Table'!$E:$E,'Each Gender Events'!BJ$2)*'Medal values'!$B$2
+ COUNTIFS('Official Medal Table'!$H:$H,'Each Gender Events'!$A85,'Official Medal Table'!$C:$C,'Each Gender Events'!BJ$1,'Official Medal Table'!$E:$E,'Each Gender Events'!BJ$2)*'Medal values'!$B$3
+ COUNTIFS('Official Medal Table'!$I:$I,'Each Gender Events'!$A85,'Official Medal Table'!$C:$C,'Each Gender Events'!BJ$1,'Official Medal Table'!$E:$E,'Each Gender Events'!BJ$2)*'Medal values'!$B$3
+ COUNTIFS('Official Medal Table'!$F:$F,'Each Gender Events'!$A85,'Official Medal Table'!$C:$C,'Each Gender Events'!BJ$1,'Official Medal Table'!$E:$E,"Mixed")*'Medal values'!$B$1/2
+ COUNTIFS('Official Medal Table'!$G:$G,'Each Gender Events'!$A85,'Official Medal Table'!$C:$C,'Each Gender Events'!BJ$1,'Official Medal Table'!$E:$E,"Mixed")*'Medal values'!$B$2/2
+ COUNTIFS('Official Medal Table'!$H:$H,'Each Gender Events'!$A85,'Official Medal Table'!$C:$C,'Each Gender Events'!BJ$1,'Official Medal Table'!$E:$E,"Mixed")*'Medal values'!$B$3/2
+ COUNTIFS('Official Medal Table'!$I:$I,'Each Gender Events'!$A85,'Official Medal Table'!$C:$C,'Each Gender Events'!BJ$1,'Official Medal Table'!$E:$E,"Mixed")*'Medal values'!$B$3/2</f>
        <v>0</v>
      </c>
      <c r="BK85">
        <f>COUNTIFS('Official Medal Table'!$F:$F,'Each Gender Events'!$A85,'Official Medal Table'!$C:$C,'Each Gender Events'!BK$1,'Official Medal Table'!$E:$E,'Each Gender Events'!BK$2)*'Medal values'!$B$1
+ COUNTIFS('Official Medal Table'!$G:$G,'Each Gender Events'!$A85,'Official Medal Table'!$C:$C,'Each Gender Events'!BK$1,'Official Medal Table'!$E:$E,'Each Gender Events'!BK$2)*'Medal values'!$B$2
+ COUNTIFS('Official Medal Table'!$H:$H,'Each Gender Events'!$A85,'Official Medal Table'!$C:$C,'Each Gender Events'!BK$1,'Official Medal Table'!$E:$E,'Each Gender Events'!BK$2)*'Medal values'!$B$3
+ COUNTIFS('Official Medal Table'!$I:$I,'Each Gender Events'!$A85,'Official Medal Table'!$C:$C,'Each Gender Events'!BK$1,'Official Medal Table'!$E:$E,'Each Gender Events'!BK$2)*'Medal values'!$B$3
+ COUNTIFS('Official Medal Table'!$F:$F,'Each Gender Events'!$A85,'Official Medal Table'!$C:$C,'Each Gender Events'!BK$1,'Official Medal Table'!$E:$E,"Mixed")*'Medal values'!$B$1/2
+ COUNTIFS('Official Medal Table'!$G:$G,'Each Gender Events'!$A85,'Official Medal Table'!$C:$C,'Each Gender Events'!BK$1,'Official Medal Table'!$E:$E,"Mixed")*'Medal values'!$B$2/2
+ COUNTIFS('Official Medal Table'!$H:$H,'Each Gender Events'!$A85,'Official Medal Table'!$C:$C,'Each Gender Events'!BK$1,'Official Medal Table'!$E:$E,"Mixed")*'Medal values'!$B$3/2
+ COUNTIFS('Official Medal Table'!$I:$I,'Each Gender Events'!$A85,'Official Medal Table'!$C:$C,'Each Gender Events'!BK$1,'Official Medal Table'!$E:$E,"Mixed")*'Medal values'!$B$3/2</f>
        <v>0</v>
      </c>
      <c r="BL85">
        <f>COUNTIFS('Official Medal Table'!$F:$F,'Each Gender Events'!$A85,'Official Medal Table'!$C:$C,'Each Gender Events'!BL$1,'Official Medal Table'!$E:$E,'Each Gender Events'!BL$2)*'Medal values'!$B$1
+ COUNTIFS('Official Medal Table'!$G:$G,'Each Gender Events'!$A85,'Official Medal Table'!$C:$C,'Each Gender Events'!BL$1,'Official Medal Table'!$E:$E,'Each Gender Events'!BL$2)*'Medal values'!$B$2
+ COUNTIFS('Official Medal Table'!$H:$H,'Each Gender Events'!$A85,'Official Medal Table'!$C:$C,'Each Gender Events'!BL$1,'Official Medal Table'!$E:$E,'Each Gender Events'!BL$2)*'Medal values'!$B$3
+ COUNTIFS('Official Medal Table'!$I:$I,'Each Gender Events'!$A85,'Official Medal Table'!$C:$C,'Each Gender Events'!BL$1,'Official Medal Table'!$E:$E,'Each Gender Events'!BL$2)*'Medal values'!$B$3
+ COUNTIFS('Official Medal Table'!$F:$F,'Each Gender Events'!$A85,'Official Medal Table'!$C:$C,'Each Gender Events'!BL$1,'Official Medal Table'!$E:$E,"Mixed")*'Medal values'!$B$1/2
+ COUNTIFS('Official Medal Table'!$G:$G,'Each Gender Events'!$A85,'Official Medal Table'!$C:$C,'Each Gender Events'!BL$1,'Official Medal Table'!$E:$E,"Mixed")*'Medal values'!$B$2/2
+ COUNTIFS('Official Medal Table'!$H:$H,'Each Gender Events'!$A85,'Official Medal Table'!$C:$C,'Each Gender Events'!BL$1,'Official Medal Table'!$E:$E,"Mixed")*'Medal values'!$B$3/2
+ COUNTIFS('Official Medal Table'!$I:$I,'Each Gender Events'!$A85,'Official Medal Table'!$C:$C,'Each Gender Events'!BL$1,'Official Medal Table'!$E:$E,"Mixed")*'Medal values'!$B$3/2</f>
        <v>0</v>
      </c>
      <c r="BM85">
        <f>COUNTIFS('Official Medal Table'!$F:$F,'Each Gender Events'!$A85,'Official Medal Table'!$C:$C,'Each Gender Events'!BM$1,'Official Medal Table'!$E:$E,'Each Gender Events'!BM$2)*'Medal values'!$B$1
+ COUNTIFS('Official Medal Table'!$G:$G,'Each Gender Events'!$A85,'Official Medal Table'!$C:$C,'Each Gender Events'!BM$1,'Official Medal Table'!$E:$E,'Each Gender Events'!BM$2)*'Medal values'!$B$2
+ COUNTIFS('Official Medal Table'!$H:$H,'Each Gender Events'!$A85,'Official Medal Table'!$C:$C,'Each Gender Events'!BM$1,'Official Medal Table'!$E:$E,'Each Gender Events'!BM$2)*'Medal values'!$B$3
+ COUNTIFS('Official Medal Table'!$I:$I,'Each Gender Events'!$A85,'Official Medal Table'!$C:$C,'Each Gender Events'!BM$1,'Official Medal Table'!$E:$E,'Each Gender Events'!BM$2)*'Medal values'!$B$3
+ COUNTIFS('Official Medal Table'!$F:$F,'Each Gender Events'!$A85,'Official Medal Table'!$C:$C,'Each Gender Events'!BM$1,'Official Medal Table'!$E:$E,"Mixed")*'Medal values'!$B$1/2
+ COUNTIFS('Official Medal Table'!$G:$G,'Each Gender Events'!$A85,'Official Medal Table'!$C:$C,'Each Gender Events'!BM$1,'Official Medal Table'!$E:$E,"Mixed")*'Medal values'!$B$2/2
+ COUNTIFS('Official Medal Table'!$H:$H,'Each Gender Events'!$A85,'Official Medal Table'!$C:$C,'Each Gender Events'!BM$1,'Official Medal Table'!$E:$E,"Mixed")*'Medal values'!$B$3/2
+ COUNTIFS('Official Medal Table'!$I:$I,'Each Gender Events'!$A85,'Official Medal Table'!$C:$C,'Each Gender Events'!BM$1,'Official Medal Table'!$E:$E,"Mixed")*'Medal values'!$B$3/2</f>
        <v>0</v>
      </c>
      <c r="BN85">
        <f>COUNTIFS('Official Medal Table'!$F:$F,'Each Gender Events'!$A85,'Official Medal Table'!$C:$C,'Each Gender Events'!BN$1,'Official Medal Table'!$E:$E,'Each Gender Events'!BN$2)*'Medal values'!$B$1
+ COUNTIFS('Official Medal Table'!$G:$G,'Each Gender Events'!$A85,'Official Medal Table'!$C:$C,'Each Gender Events'!BN$1,'Official Medal Table'!$E:$E,'Each Gender Events'!BN$2)*'Medal values'!$B$2
+ COUNTIFS('Official Medal Table'!$H:$H,'Each Gender Events'!$A85,'Official Medal Table'!$C:$C,'Each Gender Events'!BN$1,'Official Medal Table'!$E:$E,'Each Gender Events'!BN$2)*'Medal values'!$B$3
+ COUNTIFS('Official Medal Table'!$I:$I,'Each Gender Events'!$A85,'Official Medal Table'!$C:$C,'Each Gender Events'!BN$1,'Official Medal Table'!$E:$E,'Each Gender Events'!BN$2)*'Medal values'!$B$3
+ COUNTIFS('Official Medal Table'!$F:$F,'Each Gender Events'!$A85,'Official Medal Table'!$C:$C,'Each Gender Events'!BN$1,'Official Medal Table'!$E:$E,"Mixed")*'Medal values'!$B$1/2
+ COUNTIFS('Official Medal Table'!$G:$G,'Each Gender Events'!$A85,'Official Medal Table'!$C:$C,'Each Gender Events'!BN$1,'Official Medal Table'!$E:$E,"Mixed")*'Medal values'!$B$2/2
+ COUNTIFS('Official Medal Table'!$H:$H,'Each Gender Events'!$A85,'Official Medal Table'!$C:$C,'Each Gender Events'!BN$1,'Official Medal Table'!$E:$E,"Mixed")*'Medal values'!$B$3/2
+ COUNTIFS('Official Medal Table'!$I:$I,'Each Gender Events'!$A85,'Official Medal Table'!$C:$C,'Each Gender Events'!BN$1,'Official Medal Table'!$E:$E,"Mixed")*'Medal values'!$B$3/2</f>
        <v>0</v>
      </c>
      <c r="BO85">
        <f>COUNTIFS('Official Medal Table'!$F:$F,'Each Gender Events'!$A85,'Official Medal Table'!$C:$C,'Each Gender Events'!BO$1,'Official Medal Table'!$E:$E,'Each Gender Events'!BO$2)*'Medal values'!$B$1
+ COUNTIFS('Official Medal Table'!$G:$G,'Each Gender Events'!$A85,'Official Medal Table'!$C:$C,'Each Gender Events'!BO$1,'Official Medal Table'!$E:$E,'Each Gender Events'!BO$2)*'Medal values'!$B$2
+ COUNTIFS('Official Medal Table'!$H:$H,'Each Gender Events'!$A85,'Official Medal Table'!$C:$C,'Each Gender Events'!BO$1,'Official Medal Table'!$E:$E,'Each Gender Events'!BO$2)*'Medal values'!$B$3
+ COUNTIFS('Official Medal Table'!$I:$I,'Each Gender Events'!$A85,'Official Medal Table'!$C:$C,'Each Gender Events'!BO$1,'Official Medal Table'!$E:$E,'Each Gender Events'!BO$2)*'Medal values'!$B$3
+ COUNTIFS('Official Medal Table'!$F:$F,'Each Gender Events'!$A85,'Official Medal Table'!$C:$C,'Each Gender Events'!BO$1,'Official Medal Table'!$E:$E,"Mixed")*'Medal values'!$B$1/2
+ COUNTIFS('Official Medal Table'!$G:$G,'Each Gender Events'!$A85,'Official Medal Table'!$C:$C,'Each Gender Events'!BO$1,'Official Medal Table'!$E:$E,"Mixed")*'Medal values'!$B$2/2
+ COUNTIFS('Official Medal Table'!$H:$H,'Each Gender Events'!$A85,'Official Medal Table'!$C:$C,'Each Gender Events'!BO$1,'Official Medal Table'!$E:$E,"Mixed")*'Medal values'!$B$3/2
+ COUNTIFS('Official Medal Table'!$I:$I,'Each Gender Events'!$A85,'Official Medal Table'!$C:$C,'Each Gender Events'!BO$1,'Official Medal Table'!$E:$E,"Mixed")*'Medal values'!$B$3/2</f>
        <v>0</v>
      </c>
      <c r="BP85">
        <f>COUNTIFS('Official Medal Table'!$F:$F,'Each Gender Events'!$A85,'Official Medal Table'!$C:$C,'Each Gender Events'!BP$1,'Official Medal Table'!$E:$E,'Each Gender Events'!BP$2)*'Medal values'!$B$1
+ COUNTIFS('Official Medal Table'!$G:$G,'Each Gender Events'!$A85,'Official Medal Table'!$C:$C,'Each Gender Events'!BP$1,'Official Medal Table'!$E:$E,'Each Gender Events'!BP$2)*'Medal values'!$B$2
+ COUNTIFS('Official Medal Table'!$H:$H,'Each Gender Events'!$A85,'Official Medal Table'!$C:$C,'Each Gender Events'!BP$1,'Official Medal Table'!$E:$E,'Each Gender Events'!BP$2)*'Medal values'!$B$3
+ COUNTIFS('Official Medal Table'!$I:$I,'Each Gender Events'!$A85,'Official Medal Table'!$C:$C,'Each Gender Events'!BP$1,'Official Medal Table'!$E:$E,'Each Gender Events'!BP$2)*'Medal values'!$B$3
+ COUNTIFS('Official Medal Table'!$F:$F,'Each Gender Events'!$A85,'Official Medal Table'!$C:$C,'Each Gender Events'!BP$1,'Official Medal Table'!$E:$E,"Mixed")*'Medal values'!$B$1/2
+ COUNTIFS('Official Medal Table'!$G:$G,'Each Gender Events'!$A85,'Official Medal Table'!$C:$C,'Each Gender Events'!BP$1,'Official Medal Table'!$E:$E,"Mixed")*'Medal values'!$B$2/2
+ COUNTIFS('Official Medal Table'!$H:$H,'Each Gender Events'!$A85,'Official Medal Table'!$C:$C,'Each Gender Events'!BP$1,'Official Medal Table'!$E:$E,"Mixed")*'Medal values'!$B$3/2
+ COUNTIFS('Official Medal Table'!$I:$I,'Each Gender Events'!$A85,'Official Medal Table'!$C:$C,'Each Gender Events'!BP$1,'Official Medal Table'!$E:$E,"Mixed")*'Medal values'!$B$3/2</f>
        <v>0</v>
      </c>
      <c r="BQ85">
        <f>COUNTIFS('Official Medal Table'!$F:$F,'Each Gender Events'!$A85,'Official Medal Table'!$C:$C,'Each Gender Events'!BQ$1,'Official Medal Table'!$E:$E,'Each Gender Events'!BQ$2)*'Medal values'!$B$1
+ COUNTIFS('Official Medal Table'!$G:$G,'Each Gender Events'!$A85,'Official Medal Table'!$C:$C,'Each Gender Events'!BQ$1,'Official Medal Table'!$E:$E,'Each Gender Events'!BQ$2)*'Medal values'!$B$2
+ COUNTIFS('Official Medal Table'!$H:$H,'Each Gender Events'!$A85,'Official Medal Table'!$C:$C,'Each Gender Events'!BQ$1,'Official Medal Table'!$E:$E,'Each Gender Events'!BQ$2)*'Medal values'!$B$3
+ COUNTIFS('Official Medal Table'!$I:$I,'Each Gender Events'!$A85,'Official Medal Table'!$C:$C,'Each Gender Events'!BQ$1,'Official Medal Table'!$E:$E,'Each Gender Events'!BQ$2)*'Medal values'!$B$3
+ COUNTIFS('Official Medal Table'!$F:$F,'Each Gender Events'!$A85,'Official Medal Table'!$C:$C,'Each Gender Events'!BQ$1,'Official Medal Table'!$E:$E,"Mixed")*'Medal values'!$B$1/2
+ COUNTIFS('Official Medal Table'!$G:$G,'Each Gender Events'!$A85,'Official Medal Table'!$C:$C,'Each Gender Events'!BQ$1,'Official Medal Table'!$E:$E,"Mixed")*'Medal values'!$B$2/2
+ COUNTIFS('Official Medal Table'!$H:$H,'Each Gender Events'!$A85,'Official Medal Table'!$C:$C,'Each Gender Events'!BQ$1,'Official Medal Table'!$E:$E,"Mixed")*'Medal values'!$B$3/2
+ COUNTIFS('Official Medal Table'!$I:$I,'Each Gender Events'!$A85,'Official Medal Table'!$C:$C,'Each Gender Events'!BQ$1,'Official Medal Table'!$E:$E,"Mixed")*'Medal values'!$B$3/2</f>
        <v>0</v>
      </c>
      <c r="BR85">
        <f>COUNTIFS('Official Medal Table'!$F:$F,'Each Gender Events'!$A85,'Official Medal Table'!$C:$C,'Each Gender Events'!BR$1,'Official Medal Table'!$E:$E,'Each Gender Events'!BR$2)*'Medal values'!$B$1
+ COUNTIFS('Official Medal Table'!$G:$G,'Each Gender Events'!$A85,'Official Medal Table'!$C:$C,'Each Gender Events'!BR$1,'Official Medal Table'!$E:$E,'Each Gender Events'!BR$2)*'Medal values'!$B$2
+ COUNTIFS('Official Medal Table'!$H:$H,'Each Gender Events'!$A85,'Official Medal Table'!$C:$C,'Each Gender Events'!BR$1,'Official Medal Table'!$E:$E,'Each Gender Events'!BR$2)*'Medal values'!$B$3
+ COUNTIFS('Official Medal Table'!$I:$I,'Each Gender Events'!$A85,'Official Medal Table'!$C:$C,'Each Gender Events'!BR$1,'Official Medal Table'!$E:$E,'Each Gender Events'!BR$2)*'Medal values'!$B$3
+ COUNTIFS('Official Medal Table'!$F:$F,'Each Gender Events'!$A85,'Official Medal Table'!$C:$C,'Each Gender Events'!BR$1,'Official Medal Table'!$E:$E,"Mixed")*'Medal values'!$B$1/2
+ COUNTIFS('Official Medal Table'!$G:$G,'Each Gender Events'!$A85,'Official Medal Table'!$C:$C,'Each Gender Events'!BR$1,'Official Medal Table'!$E:$E,"Mixed")*'Medal values'!$B$2/2
+ COUNTIFS('Official Medal Table'!$H:$H,'Each Gender Events'!$A85,'Official Medal Table'!$C:$C,'Each Gender Events'!BR$1,'Official Medal Table'!$E:$E,"Mixed")*'Medal values'!$B$3/2
+ COUNTIFS('Official Medal Table'!$I:$I,'Each Gender Events'!$A85,'Official Medal Table'!$C:$C,'Each Gender Events'!BR$1,'Official Medal Table'!$E:$E,"Mixed")*'Medal values'!$B$3/2</f>
        <v>0</v>
      </c>
      <c r="BS85">
        <f>COUNTIFS('Official Medal Table'!$F:$F,'Each Gender Events'!$A85,'Official Medal Table'!$C:$C,'Each Gender Events'!BS$1,'Official Medal Table'!$E:$E,'Each Gender Events'!BS$2)*'Medal values'!$B$1
+ COUNTIFS('Official Medal Table'!$G:$G,'Each Gender Events'!$A85,'Official Medal Table'!$C:$C,'Each Gender Events'!BS$1,'Official Medal Table'!$E:$E,'Each Gender Events'!BS$2)*'Medal values'!$B$2
+ COUNTIFS('Official Medal Table'!$H:$H,'Each Gender Events'!$A85,'Official Medal Table'!$C:$C,'Each Gender Events'!BS$1,'Official Medal Table'!$E:$E,'Each Gender Events'!BS$2)*'Medal values'!$B$3
+ COUNTIFS('Official Medal Table'!$I:$I,'Each Gender Events'!$A85,'Official Medal Table'!$C:$C,'Each Gender Events'!BS$1,'Official Medal Table'!$E:$E,'Each Gender Events'!BS$2)*'Medal values'!$B$3
+ COUNTIFS('Official Medal Table'!$F:$F,'Each Gender Events'!$A85,'Official Medal Table'!$C:$C,'Each Gender Events'!BS$1,'Official Medal Table'!$E:$E,"Mixed")*'Medal values'!$B$1/2
+ COUNTIFS('Official Medal Table'!$G:$G,'Each Gender Events'!$A85,'Official Medal Table'!$C:$C,'Each Gender Events'!BS$1,'Official Medal Table'!$E:$E,"Mixed")*'Medal values'!$B$2/2
+ COUNTIFS('Official Medal Table'!$H:$H,'Each Gender Events'!$A85,'Official Medal Table'!$C:$C,'Each Gender Events'!BS$1,'Official Medal Table'!$E:$E,"Mixed")*'Medal values'!$B$3/2
+ COUNTIFS('Official Medal Table'!$I:$I,'Each Gender Events'!$A85,'Official Medal Table'!$C:$C,'Each Gender Events'!BS$1,'Official Medal Table'!$E:$E,"Mixed")*'Medal values'!$B$3/2</f>
        <v>0</v>
      </c>
      <c r="BT85">
        <f>COUNTIFS('Official Medal Table'!$F:$F,'Each Gender Events'!$A85,'Official Medal Table'!$C:$C,'Each Gender Events'!BT$1,'Official Medal Table'!$E:$E,'Each Gender Events'!BT$2)*'Medal values'!$B$1
+ COUNTIFS('Official Medal Table'!$G:$G,'Each Gender Events'!$A85,'Official Medal Table'!$C:$C,'Each Gender Events'!BT$1,'Official Medal Table'!$E:$E,'Each Gender Events'!BT$2)*'Medal values'!$B$2
+ COUNTIFS('Official Medal Table'!$H:$H,'Each Gender Events'!$A85,'Official Medal Table'!$C:$C,'Each Gender Events'!BT$1,'Official Medal Table'!$E:$E,'Each Gender Events'!BT$2)*'Medal values'!$B$3
+ COUNTIFS('Official Medal Table'!$I:$I,'Each Gender Events'!$A85,'Official Medal Table'!$C:$C,'Each Gender Events'!BT$1,'Official Medal Table'!$E:$E,'Each Gender Events'!BT$2)*'Medal values'!$B$3
+ COUNTIFS('Official Medal Table'!$F:$F,'Each Gender Events'!$A85,'Official Medal Table'!$C:$C,'Each Gender Events'!BT$1,'Official Medal Table'!$E:$E,"Mixed")*'Medal values'!$B$1/2
+ COUNTIFS('Official Medal Table'!$G:$G,'Each Gender Events'!$A85,'Official Medal Table'!$C:$C,'Each Gender Events'!BT$1,'Official Medal Table'!$E:$E,"Mixed")*'Medal values'!$B$2/2
+ COUNTIFS('Official Medal Table'!$H:$H,'Each Gender Events'!$A85,'Official Medal Table'!$C:$C,'Each Gender Events'!BT$1,'Official Medal Table'!$E:$E,"Mixed")*'Medal values'!$B$3/2
+ COUNTIFS('Official Medal Table'!$I:$I,'Each Gender Events'!$A85,'Official Medal Table'!$C:$C,'Each Gender Events'!BT$1,'Official Medal Table'!$E:$E,"Mixed")*'Medal values'!$B$3/2</f>
        <v>0</v>
      </c>
      <c r="BU85">
        <f>COUNTIFS('Official Medal Table'!$F:$F,'Each Gender Events'!$A85,'Official Medal Table'!$C:$C,'Each Gender Events'!BU$1,'Official Medal Table'!$E:$E,'Each Gender Events'!BU$2)*'Medal values'!$B$1
+ COUNTIFS('Official Medal Table'!$G:$G,'Each Gender Events'!$A85,'Official Medal Table'!$C:$C,'Each Gender Events'!BU$1,'Official Medal Table'!$E:$E,'Each Gender Events'!BU$2)*'Medal values'!$B$2
+ COUNTIFS('Official Medal Table'!$H:$H,'Each Gender Events'!$A85,'Official Medal Table'!$C:$C,'Each Gender Events'!BU$1,'Official Medal Table'!$E:$E,'Each Gender Events'!BU$2)*'Medal values'!$B$3
+ COUNTIFS('Official Medal Table'!$I:$I,'Each Gender Events'!$A85,'Official Medal Table'!$C:$C,'Each Gender Events'!BU$1,'Official Medal Table'!$E:$E,'Each Gender Events'!BU$2)*'Medal values'!$B$3
+ COUNTIFS('Official Medal Table'!$F:$F,'Each Gender Events'!$A85,'Official Medal Table'!$C:$C,'Each Gender Events'!BU$1,'Official Medal Table'!$E:$E,"Mixed")*'Medal values'!$B$1/2
+ COUNTIFS('Official Medal Table'!$G:$G,'Each Gender Events'!$A85,'Official Medal Table'!$C:$C,'Each Gender Events'!BU$1,'Official Medal Table'!$E:$E,"Mixed")*'Medal values'!$B$2/2
+ COUNTIFS('Official Medal Table'!$H:$H,'Each Gender Events'!$A85,'Official Medal Table'!$C:$C,'Each Gender Events'!BU$1,'Official Medal Table'!$E:$E,"Mixed")*'Medal values'!$B$3/2
+ COUNTIFS('Official Medal Table'!$I:$I,'Each Gender Events'!$A85,'Official Medal Table'!$C:$C,'Each Gender Events'!BU$1,'Official Medal Table'!$E:$E,"Mixed")*'Medal values'!$B$3/2</f>
        <v>0</v>
      </c>
      <c r="BV85">
        <f>COUNTIFS('Official Medal Table'!$F:$F,'Each Gender Events'!$A85,'Official Medal Table'!$C:$C,'Each Gender Events'!BV$1,'Official Medal Table'!$E:$E,'Each Gender Events'!BV$2)*'Medal values'!$B$1
+ COUNTIFS('Official Medal Table'!$G:$G,'Each Gender Events'!$A85,'Official Medal Table'!$C:$C,'Each Gender Events'!BV$1,'Official Medal Table'!$E:$E,'Each Gender Events'!BV$2)*'Medal values'!$B$2
+ COUNTIFS('Official Medal Table'!$H:$H,'Each Gender Events'!$A85,'Official Medal Table'!$C:$C,'Each Gender Events'!BV$1,'Official Medal Table'!$E:$E,'Each Gender Events'!BV$2)*'Medal values'!$B$3
+ COUNTIFS('Official Medal Table'!$I:$I,'Each Gender Events'!$A85,'Official Medal Table'!$C:$C,'Each Gender Events'!BV$1,'Official Medal Table'!$E:$E,'Each Gender Events'!BV$2)*'Medal values'!$B$3
+ COUNTIFS('Official Medal Table'!$F:$F,'Each Gender Events'!$A85,'Official Medal Table'!$C:$C,'Each Gender Events'!BV$1,'Official Medal Table'!$E:$E,"Mixed")*'Medal values'!$B$1/2
+ COUNTIFS('Official Medal Table'!$G:$G,'Each Gender Events'!$A85,'Official Medal Table'!$C:$C,'Each Gender Events'!BV$1,'Official Medal Table'!$E:$E,"Mixed")*'Medal values'!$B$2/2
+ COUNTIFS('Official Medal Table'!$H:$H,'Each Gender Events'!$A85,'Official Medal Table'!$C:$C,'Each Gender Events'!BV$1,'Official Medal Table'!$E:$E,"Mixed")*'Medal values'!$B$3/2
+ COUNTIFS('Official Medal Table'!$I:$I,'Each Gender Events'!$A85,'Official Medal Table'!$C:$C,'Each Gender Events'!BV$1,'Official Medal Table'!$E:$E,"Mixed")*'Medal values'!$B$3/2</f>
        <v>0</v>
      </c>
      <c r="BW85">
        <f>COUNTIFS('Official Medal Table'!$F:$F,'Each Gender Events'!$A85,'Official Medal Table'!$C:$C,'Each Gender Events'!BW$1,'Official Medal Table'!$E:$E,'Each Gender Events'!BW$2)*'Medal values'!$B$1
+ COUNTIFS('Official Medal Table'!$G:$G,'Each Gender Events'!$A85,'Official Medal Table'!$C:$C,'Each Gender Events'!BW$1,'Official Medal Table'!$E:$E,'Each Gender Events'!BW$2)*'Medal values'!$B$2
+ COUNTIFS('Official Medal Table'!$H:$H,'Each Gender Events'!$A85,'Official Medal Table'!$C:$C,'Each Gender Events'!BW$1,'Official Medal Table'!$E:$E,'Each Gender Events'!BW$2)*'Medal values'!$B$3
+ COUNTIFS('Official Medal Table'!$I:$I,'Each Gender Events'!$A85,'Official Medal Table'!$C:$C,'Each Gender Events'!BW$1,'Official Medal Table'!$E:$E,'Each Gender Events'!BW$2)*'Medal values'!$B$3
+ COUNTIFS('Official Medal Table'!$F:$F,'Each Gender Events'!$A85,'Official Medal Table'!$C:$C,'Each Gender Events'!BW$1,'Official Medal Table'!$E:$E,"Mixed")*'Medal values'!$B$1/2
+ COUNTIFS('Official Medal Table'!$G:$G,'Each Gender Events'!$A85,'Official Medal Table'!$C:$C,'Each Gender Events'!BW$1,'Official Medal Table'!$E:$E,"Mixed")*'Medal values'!$B$2/2
+ COUNTIFS('Official Medal Table'!$H:$H,'Each Gender Events'!$A85,'Official Medal Table'!$C:$C,'Each Gender Events'!BW$1,'Official Medal Table'!$E:$E,"Mixed")*'Medal values'!$B$3/2
+ COUNTIFS('Official Medal Table'!$I:$I,'Each Gender Events'!$A85,'Official Medal Table'!$C:$C,'Each Gender Events'!BW$1,'Official Medal Table'!$E:$E,"Mixed")*'Medal values'!$B$3/2</f>
        <v>0</v>
      </c>
      <c r="BX85">
        <f>COUNTIFS('Official Medal Table'!$F:$F,'Each Gender Events'!$A85,'Official Medal Table'!$C:$C,'Each Gender Events'!BX$1,'Official Medal Table'!$E:$E,'Each Gender Events'!BX$2)*'Medal values'!$B$1
+ COUNTIFS('Official Medal Table'!$G:$G,'Each Gender Events'!$A85,'Official Medal Table'!$C:$C,'Each Gender Events'!BX$1,'Official Medal Table'!$E:$E,'Each Gender Events'!BX$2)*'Medal values'!$B$2
+ COUNTIFS('Official Medal Table'!$H:$H,'Each Gender Events'!$A85,'Official Medal Table'!$C:$C,'Each Gender Events'!BX$1,'Official Medal Table'!$E:$E,'Each Gender Events'!BX$2)*'Medal values'!$B$3
+ COUNTIFS('Official Medal Table'!$I:$I,'Each Gender Events'!$A85,'Official Medal Table'!$C:$C,'Each Gender Events'!BX$1,'Official Medal Table'!$E:$E,'Each Gender Events'!BX$2)*'Medal values'!$B$3
+ COUNTIFS('Official Medal Table'!$F:$F,'Each Gender Events'!$A85,'Official Medal Table'!$C:$C,'Each Gender Events'!BX$1,'Official Medal Table'!$E:$E,"Mixed")*'Medal values'!$B$1/2
+ COUNTIFS('Official Medal Table'!$G:$G,'Each Gender Events'!$A85,'Official Medal Table'!$C:$C,'Each Gender Events'!BX$1,'Official Medal Table'!$E:$E,"Mixed")*'Medal values'!$B$2/2
+ COUNTIFS('Official Medal Table'!$H:$H,'Each Gender Events'!$A85,'Official Medal Table'!$C:$C,'Each Gender Events'!BX$1,'Official Medal Table'!$E:$E,"Mixed")*'Medal values'!$B$3/2
+ COUNTIFS('Official Medal Table'!$I:$I,'Each Gender Events'!$A85,'Official Medal Table'!$C:$C,'Each Gender Events'!BX$1,'Official Medal Table'!$E:$E,"Mixed")*'Medal values'!$B$3/2</f>
        <v>0</v>
      </c>
      <c r="BY85">
        <f>COUNTIFS('Official Medal Table'!$F:$F,'Each Gender Events'!$A85,'Official Medal Table'!$C:$C,'Each Gender Events'!BY$1,'Official Medal Table'!$E:$E,'Each Gender Events'!BY$2)*'Medal values'!$B$1
+ COUNTIFS('Official Medal Table'!$G:$G,'Each Gender Events'!$A85,'Official Medal Table'!$C:$C,'Each Gender Events'!BY$1,'Official Medal Table'!$E:$E,'Each Gender Events'!BY$2)*'Medal values'!$B$2
+ COUNTIFS('Official Medal Table'!$H:$H,'Each Gender Events'!$A85,'Official Medal Table'!$C:$C,'Each Gender Events'!BY$1,'Official Medal Table'!$E:$E,'Each Gender Events'!BY$2)*'Medal values'!$B$3
+ COUNTIFS('Official Medal Table'!$I:$I,'Each Gender Events'!$A85,'Official Medal Table'!$C:$C,'Each Gender Events'!BY$1,'Official Medal Table'!$E:$E,'Each Gender Events'!BY$2)*'Medal values'!$B$3
+ COUNTIFS('Official Medal Table'!$F:$F,'Each Gender Events'!$A85,'Official Medal Table'!$C:$C,'Each Gender Events'!BY$1,'Official Medal Table'!$E:$E,"Mixed")*'Medal values'!$B$1/2
+ COUNTIFS('Official Medal Table'!$G:$G,'Each Gender Events'!$A85,'Official Medal Table'!$C:$C,'Each Gender Events'!BY$1,'Official Medal Table'!$E:$E,"Mixed")*'Medal values'!$B$2/2
+ COUNTIFS('Official Medal Table'!$H:$H,'Each Gender Events'!$A85,'Official Medal Table'!$C:$C,'Each Gender Events'!BY$1,'Official Medal Table'!$E:$E,"Mixed")*'Medal values'!$B$3/2
+ COUNTIFS('Official Medal Table'!$I:$I,'Each Gender Events'!$A85,'Official Medal Table'!$C:$C,'Each Gender Events'!BY$1,'Official Medal Table'!$E:$E,"Mixed")*'Medal values'!$B$3/2</f>
        <v>0</v>
      </c>
      <c r="BZ85">
        <f>COUNTIFS('Official Medal Table'!$F:$F,'Each Gender Events'!$A85,'Official Medal Table'!$C:$C,'Each Gender Events'!BZ$1,'Official Medal Table'!$E:$E,'Each Gender Events'!BZ$2)*'Medal values'!$B$1
+ COUNTIFS('Official Medal Table'!$G:$G,'Each Gender Events'!$A85,'Official Medal Table'!$C:$C,'Each Gender Events'!BZ$1,'Official Medal Table'!$E:$E,'Each Gender Events'!BZ$2)*'Medal values'!$B$2
+ COUNTIFS('Official Medal Table'!$H:$H,'Each Gender Events'!$A85,'Official Medal Table'!$C:$C,'Each Gender Events'!BZ$1,'Official Medal Table'!$E:$E,'Each Gender Events'!BZ$2)*'Medal values'!$B$3
+ COUNTIFS('Official Medal Table'!$I:$I,'Each Gender Events'!$A85,'Official Medal Table'!$C:$C,'Each Gender Events'!BZ$1,'Official Medal Table'!$E:$E,'Each Gender Events'!BZ$2)*'Medal values'!$B$3
+ COUNTIFS('Official Medal Table'!$F:$F,'Each Gender Events'!$A85,'Official Medal Table'!$C:$C,'Each Gender Events'!BZ$1,'Official Medal Table'!$E:$E,"Mixed")*'Medal values'!$B$1/2
+ COUNTIFS('Official Medal Table'!$G:$G,'Each Gender Events'!$A85,'Official Medal Table'!$C:$C,'Each Gender Events'!BZ$1,'Official Medal Table'!$E:$E,"Mixed")*'Medal values'!$B$2/2
+ COUNTIFS('Official Medal Table'!$H:$H,'Each Gender Events'!$A85,'Official Medal Table'!$C:$C,'Each Gender Events'!BZ$1,'Official Medal Table'!$E:$E,"Mixed")*'Medal values'!$B$3/2
+ COUNTIFS('Official Medal Table'!$I:$I,'Each Gender Events'!$A85,'Official Medal Table'!$C:$C,'Each Gender Events'!BZ$1,'Official Medal Table'!$E:$E,"Mixed")*'Medal values'!$B$3/2</f>
        <v>0</v>
      </c>
      <c r="CA85">
        <f>COUNTIFS('Official Medal Table'!$F:$F,'Each Gender Events'!$A85,'Official Medal Table'!$C:$C,'Each Gender Events'!CA$1,'Official Medal Table'!$E:$E,'Each Gender Events'!CA$2)*'Medal values'!$B$1
+ COUNTIFS('Official Medal Table'!$G:$G,'Each Gender Events'!$A85,'Official Medal Table'!$C:$C,'Each Gender Events'!CA$1,'Official Medal Table'!$E:$E,'Each Gender Events'!CA$2)*'Medal values'!$B$2
+ COUNTIFS('Official Medal Table'!$H:$H,'Each Gender Events'!$A85,'Official Medal Table'!$C:$C,'Each Gender Events'!CA$1,'Official Medal Table'!$E:$E,'Each Gender Events'!CA$2)*'Medal values'!$B$3
+ COUNTIFS('Official Medal Table'!$I:$I,'Each Gender Events'!$A85,'Official Medal Table'!$C:$C,'Each Gender Events'!CA$1,'Official Medal Table'!$E:$E,'Each Gender Events'!CA$2)*'Medal values'!$B$3
+ COUNTIFS('Official Medal Table'!$F:$F,'Each Gender Events'!$A85,'Official Medal Table'!$C:$C,'Each Gender Events'!CA$1,'Official Medal Table'!$E:$E,"Mixed")*'Medal values'!$B$1/2
+ COUNTIFS('Official Medal Table'!$G:$G,'Each Gender Events'!$A85,'Official Medal Table'!$C:$C,'Each Gender Events'!CA$1,'Official Medal Table'!$E:$E,"Mixed")*'Medal values'!$B$2/2
+ COUNTIFS('Official Medal Table'!$H:$H,'Each Gender Events'!$A85,'Official Medal Table'!$C:$C,'Each Gender Events'!CA$1,'Official Medal Table'!$E:$E,"Mixed")*'Medal values'!$B$3/2
+ COUNTIFS('Official Medal Table'!$I:$I,'Each Gender Events'!$A85,'Official Medal Table'!$C:$C,'Each Gender Events'!CA$1,'Official Medal Table'!$E:$E,"Mixed")*'Medal values'!$B$3/2</f>
        <v>0</v>
      </c>
      <c r="CB85">
        <f>COUNTIFS('Official Medal Table'!$F:$F,'Each Gender Events'!$A85,'Official Medal Table'!$C:$C,'Each Gender Events'!CB$1,'Official Medal Table'!$E:$E,'Each Gender Events'!CB$2)*'Medal values'!$B$1
+ COUNTIFS('Official Medal Table'!$G:$G,'Each Gender Events'!$A85,'Official Medal Table'!$C:$C,'Each Gender Events'!CB$1,'Official Medal Table'!$E:$E,'Each Gender Events'!CB$2)*'Medal values'!$B$2
+ COUNTIFS('Official Medal Table'!$H:$H,'Each Gender Events'!$A85,'Official Medal Table'!$C:$C,'Each Gender Events'!CB$1,'Official Medal Table'!$E:$E,'Each Gender Events'!CB$2)*'Medal values'!$B$3
+ COUNTIFS('Official Medal Table'!$I:$I,'Each Gender Events'!$A85,'Official Medal Table'!$C:$C,'Each Gender Events'!CB$1,'Official Medal Table'!$E:$E,'Each Gender Events'!CB$2)*'Medal values'!$B$3
+ COUNTIFS('Official Medal Table'!$F:$F,'Each Gender Events'!$A85,'Official Medal Table'!$C:$C,'Each Gender Events'!CB$1,'Official Medal Table'!$E:$E,"Mixed")*'Medal values'!$B$1/2
+ COUNTIFS('Official Medal Table'!$G:$G,'Each Gender Events'!$A85,'Official Medal Table'!$C:$C,'Each Gender Events'!CB$1,'Official Medal Table'!$E:$E,"Mixed")*'Medal values'!$B$2/2
+ COUNTIFS('Official Medal Table'!$H:$H,'Each Gender Events'!$A85,'Official Medal Table'!$C:$C,'Each Gender Events'!CB$1,'Official Medal Table'!$E:$E,"Mixed")*'Medal values'!$B$3/2
+ COUNTIFS('Official Medal Table'!$I:$I,'Each Gender Events'!$A85,'Official Medal Table'!$C:$C,'Each Gender Events'!CB$1,'Official Medal Table'!$E:$E,"Mixed")*'Medal values'!$B$3/2</f>
        <v>0</v>
      </c>
      <c r="CC85">
        <f>COUNTIFS('Official Medal Table'!$F:$F,'Each Gender Events'!$A85,'Official Medal Table'!$C:$C,'Each Gender Events'!CC$1,'Official Medal Table'!$E:$E,'Each Gender Events'!CC$2)*'Medal values'!$B$1
+ COUNTIFS('Official Medal Table'!$G:$G,'Each Gender Events'!$A85,'Official Medal Table'!$C:$C,'Each Gender Events'!CC$1,'Official Medal Table'!$E:$E,'Each Gender Events'!CC$2)*'Medal values'!$B$2
+ COUNTIFS('Official Medal Table'!$H:$H,'Each Gender Events'!$A85,'Official Medal Table'!$C:$C,'Each Gender Events'!CC$1,'Official Medal Table'!$E:$E,'Each Gender Events'!CC$2)*'Medal values'!$B$3
+ COUNTIFS('Official Medal Table'!$I:$I,'Each Gender Events'!$A85,'Official Medal Table'!$C:$C,'Each Gender Events'!CC$1,'Official Medal Table'!$E:$E,'Each Gender Events'!CC$2)*'Medal values'!$B$3
+ COUNTIFS('Official Medal Table'!$F:$F,'Each Gender Events'!$A85,'Official Medal Table'!$C:$C,'Each Gender Events'!CC$1,'Official Medal Table'!$E:$E,"Mixed")*'Medal values'!$B$1/2
+ COUNTIFS('Official Medal Table'!$G:$G,'Each Gender Events'!$A85,'Official Medal Table'!$C:$C,'Each Gender Events'!CC$1,'Official Medal Table'!$E:$E,"Mixed")*'Medal values'!$B$2/2
+ COUNTIFS('Official Medal Table'!$H:$H,'Each Gender Events'!$A85,'Official Medal Table'!$C:$C,'Each Gender Events'!CC$1,'Official Medal Table'!$E:$E,"Mixed")*'Medal values'!$B$3/2
+ COUNTIFS('Official Medal Table'!$I:$I,'Each Gender Events'!$A85,'Official Medal Table'!$C:$C,'Each Gender Events'!CC$1,'Official Medal Table'!$E:$E,"Mixed")*'Medal values'!$B$3/2</f>
        <v>0</v>
      </c>
      <c r="CD85">
        <f>COUNTIFS('Official Medal Table'!$F:$F,'Each Gender Events'!$A85,'Official Medal Table'!$C:$C,'Each Gender Events'!CD$1,'Official Medal Table'!$E:$E,'Each Gender Events'!CD$2)*'Medal values'!$B$1
+ COUNTIFS('Official Medal Table'!$G:$G,'Each Gender Events'!$A85,'Official Medal Table'!$C:$C,'Each Gender Events'!CD$1,'Official Medal Table'!$E:$E,'Each Gender Events'!CD$2)*'Medal values'!$B$2
+ COUNTIFS('Official Medal Table'!$H:$H,'Each Gender Events'!$A85,'Official Medal Table'!$C:$C,'Each Gender Events'!CD$1,'Official Medal Table'!$E:$E,'Each Gender Events'!CD$2)*'Medal values'!$B$3
+ COUNTIFS('Official Medal Table'!$I:$I,'Each Gender Events'!$A85,'Official Medal Table'!$C:$C,'Each Gender Events'!CD$1,'Official Medal Table'!$E:$E,'Each Gender Events'!CD$2)*'Medal values'!$B$3
+ COUNTIFS('Official Medal Table'!$F:$F,'Each Gender Events'!$A85,'Official Medal Table'!$C:$C,'Each Gender Events'!CD$1,'Official Medal Table'!$E:$E,"Mixed")*'Medal values'!$B$1/2
+ COUNTIFS('Official Medal Table'!$G:$G,'Each Gender Events'!$A85,'Official Medal Table'!$C:$C,'Each Gender Events'!CD$1,'Official Medal Table'!$E:$E,"Mixed")*'Medal values'!$B$2/2
+ COUNTIFS('Official Medal Table'!$H:$H,'Each Gender Events'!$A85,'Official Medal Table'!$C:$C,'Each Gender Events'!CD$1,'Official Medal Table'!$E:$E,"Mixed")*'Medal values'!$B$3/2
+ COUNTIFS('Official Medal Table'!$I:$I,'Each Gender Events'!$A85,'Official Medal Table'!$C:$C,'Each Gender Events'!CD$1,'Official Medal Table'!$E:$E,"Mixed")*'Medal values'!$B$3/2</f>
        <v>0</v>
      </c>
      <c r="CE85">
        <f>COUNTIFS('Official Medal Table'!$F:$F,'Each Gender Events'!$A85,'Official Medal Table'!$C:$C,'Each Gender Events'!CE$1,'Official Medal Table'!$E:$E,'Each Gender Events'!CE$2)*'Medal values'!$B$1
+ COUNTIFS('Official Medal Table'!$G:$G,'Each Gender Events'!$A85,'Official Medal Table'!$C:$C,'Each Gender Events'!CE$1,'Official Medal Table'!$E:$E,'Each Gender Events'!CE$2)*'Medal values'!$B$2
+ COUNTIFS('Official Medal Table'!$H:$H,'Each Gender Events'!$A85,'Official Medal Table'!$C:$C,'Each Gender Events'!CE$1,'Official Medal Table'!$E:$E,'Each Gender Events'!CE$2)*'Medal values'!$B$3
+ COUNTIFS('Official Medal Table'!$I:$I,'Each Gender Events'!$A85,'Official Medal Table'!$C:$C,'Each Gender Events'!CE$1,'Official Medal Table'!$E:$E,'Each Gender Events'!CE$2)*'Medal values'!$B$3
+ COUNTIFS('Official Medal Table'!$F:$F,'Each Gender Events'!$A85,'Official Medal Table'!$C:$C,'Each Gender Events'!CE$1,'Official Medal Table'!$E:$E,"Mixed")*'Medal values'!$B$1/2
+ COUNTIFS('Official Medal Table'!$G:$G,'Each Gender Events'!$A85,'Official Medal Table'!$C:$C,'Each Gender Events'!CE$1,'Official Medal Table'!$E:$E,"Mixed")*'Medal values'!$B$2/2
+ COUNTIFS('Official Medal Table'!$H:$H,'Each Gender Events'!$A85,'Official Medal Table'!$C:$C,'Each Gender Events'!CE$1,'Official Medal Table'!$E:$E,"Mixed")*'Medal values'!$B$3/2
+ COUNTIFS('Official Medal Table'!$I:$I,'Each Gender Events'!$A85,'Official Medal Table'!$C:$C,'Each Gender Events'!CE$1,'Official Medal Table'!$E:$E,"Mixed")*'Medal values'!$B$3/2</f>
        <v>0</v>
      </c>
      <c r="CF85">
        <f>COUNTIFS('Official Medal Table'!$F:$F,'Each Gender Events'!$A85,'Official Medal Table'!$C:$C,'Each Gender Events'!CF$1,'Official Medal Table'!$E:$E,'Each Gender Events'!CF$2)*'Medal values'!$B$1
+ COUNTIFS('Official Medal Table'!$G:$G,'Each Gender Events'!$A85,'Official Medal Table'!$C:$C,'Each Gender Events'!CF$1,'Official Medal Table'!$E:$E,'Each Gender Events'!CF$2)*'Medal values'!$B$2
+ COUNTIFS('Official Medal Table'!$H:$H,'Each Gender Events'!$A85,'Official Medal Table'!$C:$C,'Each Gender Events'!CF$1,'Official Medal Table'!$E:$E,'Each Gender Events'!CF$2)*'Medal values'!$B$3
+ COUNTIFS('Official Medal Table'!$I:$I,'Each Gender Events'!$A85,'Official Medal Table'!$C:$C,'Each Gender Events'!CF$1,'Official Medal Table'!$E:$E,'Each Gender Events'!CF$2)*'Medal values'!$B$3
+ COUNTIFS('Official Medal Table'!$F:$F,'Each Gender Events'!$A85,'Official Medal Table'!$C:$C,'Each Gender Events'!CF$1,'Official Medal Table'!$E:$E,"Mixed")*'Medal values'!$B$1/2
+ COUNTIFS('Official Medal Table'!$G:$G,'Each Gender Events'!$A85,'Official Medal Table'!$C:$C,'Each Gender Events'!CF$1,'Official Medal Table'!$E:$E,"Mixed")*'Medal values'!$B$2/2
+ COUNTIFS('Official Medal Table'!$H:$H,'Each Gender Events'!$A85,'Official Medal Table'!$C:$C,'Each Gender Events'!CF$1,'Official Medal Table'!$E:$E,"Mixed")*'Medal values'!$B$3/2
+ COUNTIFS('Official Medal Table'!$I:$I,'Each Gender Events'!$A85,'Official Medal Table'!$C:$C,'Each Gender Events'!CF$1,'Official Medal Table'!$E:$E,"Mixed")*'Medal values'!$B$3/2</f>
        <v>0</v>
      </c>
      <c r="CG85">
        <f>COUNTIFS('Official Medal Table'!$F:$F,'Each Gender Events'!$A85,'Official Medal Table'!$C:$C,'Each Gender Events'!CG$1,'Official Medal Table'!$E:$E,'Each Gender Events'!CG$2)*'Medal values'!$B$1
+ COUNTIFS('Official Medal Table'!$G:$G,'Each Gender Events'!$A85,'Official Medal Table'!$C:$C,'Each Gender Events'!CG$1,'Official Medal Table'!$E:$E,'Each Gender Events'!CG$2)*'Medal values'!$B$2
+ COUNTIFS('Official Medal Table'!$H:$H,'Each Gender Events'!$A85,'Official Medal Table'!$C:$C,'Each Gender Events'!CG$1,'Official Medal Table'!$E:$E,'Each Gender Events'!CG$2)*'Medal values'!$B$3
+ COUNTIFS('Official Medal Table'!$I:$I,'Each Gender Events'!$A85,'Official Medal Table'!$C:$C,'Each Gender Events'!CG$1,'Official Medal Table'!$E:$E,'Each Gender Events'!CG$2)*'Medal values'!$B$3
+ COUNTIFS('Official Medal Table'!$F:$F,'Each Gender Events'!$A85,'Official Medal Table'!$C:$C,'Each Gender Events'!CG$1,'Official Medal Table'!$E:$E,"Mixed")*'Medal values'!$B$1/2
+ COUNTIFS('Official Medal Table'!$G:$G,'Each Gender Events'!$A85,'Official Medal Table'!$C:$C,'Each Gender Events'!CG$1,'Official Medal Table'!$E:$E,"Mixed")*'Medal values'!$B$2/2
+ COUNTIFS('Official Medal Table'!$H:$H,'Each Gender Events'!$A85,'Official Medal Table'!$C:$C,'Each Gender Events'!CG$1,'Official Medal Table'!$E:$E,"Mixed")*'Medal values'!$B$3/2
+ COUNTIFS('Official Medal Table'!$I:$I,'Each Gender Events'!$A85,'Official Medal Table'!$C:$C,'Each Gender Events'!CG$1,'Official Medal Table'!$E:$E,"Mixed")*'Medal values'!$B$3/2</f>
        <v>0</v>
      </c>
      <c r="CH85">
        <f>COUNTIFS('Official Medal Table'!$F:$F,'Each Gender Events'!$A85,'Official Medal Table'!$C:$C,'Each Gender Events'!CH$1,'Official Medal Table'!$E:$E,'Each Gender Events'!CH$2)*'Medal values'!$B$1
+ COUNTIFS('Official Medal Table'!$G:$G,'Each Gender Events'!$A85,'Official Medal Table'!$C:$C,'Each Gender Events'!CH$1,'Official Medal Table'!$E:$E,'Each Gender Events'!CH$2)*'Medal values'!$B$2
+ COUNTIFS('Official Medal Table'!$H:$H,'Each Gender Events'!$A85,'Official Medal Table'!$C:$C,'Each Gender Events'!CH$1,'Official Medal Table'!$E:$E,'Each Gender Events'!CH$2)*'Medal values'!$B$3
+ COUNTIFS('Official Medal Table'!$I:$I,'Each Gender Events'!$A85,'Official Medal Table'!$C:$C,'Each Gender Events'!CH$1,'Official Medal Table'!$E:$E,'Each Gender Events'!CH$2)*'Medal values'!$B$3
+ COUNTIFS('Official Medal Table'!$F:$F,'Each Gender Events'!$A85,'Official Medal Table'!$C:$C,'Each Gender Events'!CH$1,'Official Medal Table'!$E:$E,"Mixed")*'Medal values'!$B$1/2
+ COUNTIFS('Official Medal Table'!$G:$G,'Each Gender Events'!$A85,'Official Medal Table'!$C:$C,'Each Gender Events'!CH$1,'Official Medal Table'!$E:$E,"Mixed")*'Medal values'!$B$2/2
+ COUNTIFS('Official Medal Table'!$H:$H,'Each Gender Events'!$A85,'Official Medal Table'!$C:$C,'Each Gender Events'!CH$1,'Official Medal Table'!$E:$E,"Mixed")*'Medal values'!$B$3/2
+ COUNTIFS('Official Medal Table'!$I:$I,'Each Gender Events'!$A85,'Official Medal Table'!$C:$C,'Each Gender Events'!CH$1,'Official Medal Table'!$E:$E,"Mixed")*'Medal values'!$B$3/2</f>
        <v>0</v>
      </c>
      <c r="CI85">
        <f>COUNTIFS('Official Medal Table'!$F:$F,'Each Gender Events'!$A85,'Official Medal Table'!$C:$C,'Each Gender Events'!CI$1,'Official Medal Table'!$E:$E,'Each Gender Events'!CI$2)*'Medal values'!$B$1
+ COUNTIFS('Official Medal Table'!$G:$G,'Each Gender Events'!$A85,'Official Medal Table'!$C:$C,'Each Gender Events'!CI$1,'Official Medal Table'!$E:$E,'Each Gender Events'!CI$2)*'Medal values'!$B$2
+ COUNTIFS('Official Medal Table'!$H:$H,'Each Gender Events'!$A85,'Official Medal Table'!$C:$C,'Each Gender Events'!CI$1,'Official Medal Table'!$E:$E,'Each Gender Events'!CI$2)*'Medal values'!$B$3
+ COUNTIFS('Official Medal Table'!$I:$I,'Each Gender Events'!$A85,'Official Medal Table'!$C:$C,'Each Gender Events'!CI$1,'Official Medal Table'!$E:$E,'Each Gender Events'!CI$2)*'Medal values'!$B$3
+ COUNTIFS('Official Medal Table'!$F:$F,'Each Gender Events'!$A85,'Official Medal Table'!$C:$C,'Each Gender Events'!CI$1,'Official Medal Table'!$E:$E,"Mixed")*'Medal values'!$B$1/2
+ COUNTIFS('Official Medal Table'!$G:$G,'Each Gender Events'!$A85,'Official Medal Table'!$C:$C,'Each Gender Events'!CI$1,'Official Medal Table'!$E:$E,"Mixed")*'Medal values'!$B$2/2
+ COUNTIFS('Official Medal Table'!$H:$H,'Each Gender Events'!$A85,'Official Medal Table'!$C:$C,'Each Gender Events'!CI$1,'Official Medal Table'!$E:$E,"Mixed")*'Medal values'!$B$3/2
+ COUNTIFS('Official Medal Table'!$I:$I,'Each Gender Events'!$A85,'Official Medal Table'!$C:$C,'Each Gender Events'!CI$1,'Official Medal Table'!$E:$E,"Mixed")*'Medal values'!$B$3/2</f>
        <v>0</v>
      </c>
      <c r="CJ85">
        <f>COUNTIFS('Official Medal Table'!$F:$F,'Each Gender Events'!$A85,'Official Medal Table'!$C:$C,'Each Gender Events'!CJ$1,'Official Medal Table'!$E:$E,'Each Gender Events'!CJ$2)*'Medal values'!$B$1
+ COUNTIFS('Official Medal Table'!$G:$G,'Each Gender Events'!$A85,'Official Medal Table'!$C:$C,'Each Gender Events'!CJ$1,'Official Medal Table'!$E:$E,'Each Gender Events'!CJ$2)*'Medal values'!$B$2
+ COUNTIFS('Official Medal Table'!$H:$H,'Each Gender Events'!$A85,'Official Medal Table'!$C:$C,'Each Gender Events'!CJ$1,'Official Medal Table'!$E:$E,'Each Gender Events'!CJ$2)*'Medal values'!$B$3
+ COUNTIFS('Official Medal Table'!$I:$I,'Each Gender Events'!$A85,'Official Medal Table'!$C:$C,'Each Gender Events'!CJ$1,'Official Medal Table'!$E:$E,'Each Gender Events'!CJ$2)*'Medal values'!$B$3
+ COUNTIFS('Official Medal Table'!$F:$F,'Each Gender Events'!$A85,'Official Medal Table'!$C:$C,'Each Gender Events'!CJ$1,'Official Medal Table'!$E:$E,"Mixed")*'Medal values'!$B$1/2
+ COUNTIFS('Official Medal Table'!$G:$G,'Each Gender Events'!$A85,'Official Medal Table'!$C:$C,'Each Gender Events'!CJ$1,'Official Medal Table'!$E:$E,"Mixed")*'Medal values'!$B$2/2
+ COUNTIFS('Official Medal Table'!$H:$H,'Each Gender Events'!$A85,'Official Medal Table'!$C:$C,'Each Gender Events'!CJ$1,'Official Medal Table'!$E:$E,"Mixed")*'Medal values'!$B$3/2
+ COUNTIFS('Official Medal Table'!$I:$I,'Each Gender Events'!$A85,'Official Medal Table'!$C:$C,'Each Gender Events'!CJ$1,'Official Medal Table'!$E:$E,"Mixed")*'Medal values'!$B$3/2</f>
        <v>0</v>
      </c>
      <c r="CK85">
        <f>COUNTIFS('Official Medal Table'!$F:$F,'Each Gender Events'!$A85,'Official Medal Table'!$C:$C,'Each Gender Events'!CK$1,'Official Medal Table'!$E:$E,'Each Gender Events'!CK$2)*'Medal values'!$B$1
+ COUNTIFS('Official Medal Table'!$G:$G,'Each Gender Events'!$A85,'Official Medal Table'!$C:$C,'Each Gender Events'!CK$1,'Official Medal Table'!$E:$E,'Each Gender Events'!CK$2)*'Medal values'!$B$2
+ COUNTIFS('Official Medal Table'!$H:$H,'Each Gender Events'!$A85,'Official Medal Table'!$C:$C,'Each Gender Events'!CK$1,'Official Medal Table'!$E:$E,'Each Gender Events'!CK$2)*'Medal values'!$B$3
+ COUNTIFS('Official Medal Table'!$I:$I,'Each Gender Events'!$A85,'Official Medal Table'!$C:$C,'Each Gender Events'!CK$1,'Official Medal Table'!$E:$E,'Each Gender Events'!CK$2)*'Medal values'!$B$3
+ COUNTIFS('Official Medal Table'!$F:$F,'Each Gender Events'!$A85,'Official Medal Table'!$C:$C,'Each Gender Events'!CK$1,'Official Medal Table'!$E:$E,"Mixed")*'Medal values'!$B$1/2
+ COUNTIFS('Official Medal Table'!$G:$G,'Each Gender Events'!$A85,'Official Medal Table'!$C:$C,'Each Gender Events'!CK$1,'Official Medal Table'!$E:$E,"Mixed")*'Medal values'!$B$2/2
+ COUNTIFS('Official Medal Table'!$H:$H,'Each Gender Events'!$A85,'Official Medal Table'!$C:$C,'Each Gender Events'!CK$1,'Official Medal Table'!$E:$E,"Mixed")*'Medal values'!$B$3/2
+ COUNTIFS('Official Medal Table'!$I:$I,'Each Gender Events'!$A85,'Official Medal Table'!$C:$C,'Each Gender Events'!CK$1,'Official Medal Table'!$E:$E,"Mixed")*'Medal values'!$B$3/2</f>
        <v>0</v>
      </c>
      <c r="CL85">
        <f>COUNTIFS('Official Medal Table'!$F:$F,'Each Gender Events'!$A85,'Official Medal Table'!$C:$C,'Each Gender Events'!CL$1,'Official Medal Table'!$E:$E,'Each Gender Events'!CL$2)*'Medal values'!$B$1
+ COUNTIFS('Official Medal Table'!$G:$G,'Each Gender Events'!$A85,'Official Medal Table'!$C:$C,'Each Gender Events'!CL$1,'Official Medal Table'!$E:$E,'Each Gender Events'!CL$2)*'Medal values'!$B$2
+ COUNTIFS('Official Medal Table'!$H:$H,'Each Gender Events'!$A85,'Official Medal Table'!$C:$C,'Each Gender Events'!CL$1,'Official Medal Table'!$E:$E,'Each Gender Events'!CL$2)*'Medal values'!$B$3
+ COUNTIFS('Official Medal Table'!$I:$I,'Each Gender Events'!$A85,'Official Medal Table'!$C:$C,'Each Gender Events'!CL$1,'Official Medal Table'!$E:$E,'Each Gender Events'!CL$2)*'Medal values'!$B$3
+ COUNTIFS('Official Medal Table'!$F:$F,'Each Gender Events'!$A85,'Official Medal Table'!$C:$C,'Each Gender Events'!CL$1,'Official Medal Table'!$E:$E,"Mixed")*'Medal values'!$B$1/2
+ COUNTIFS('Official Medal Table'!$G:$G,'Each Gender Events'!$A85,'Official Medal Table'!$C:$C,'Each Gender Events'!CL$1,'Official Medal Table'!$E:$E,"Mixed")*'Medal values'!$B$2/2
+ COUNTIFS('Official Medal Table'!$H:$H,'Each Gender Events'!$A85,'Official Medal Table'!$C:$C,'Each Gender Events'!CL$1,'Official Medal Table'!$E:$E,"Mixed")*'Medal values'!$B$3/2
+ COUNTIFS('Official Medal Table'!$I:$I,'Each Gender Events'!$A85,'Official Medal Table'!$C:$C,'Each Gender Events'!CL$1,'Official Medal Table'!$E:$E,"Mixed")*'Medal values'!$B$3/2</f>
        <v>0</v>
      </c>
      <c r="CM85">
        <f>COUNTIFS('Official Medal Table'!$F:$F,'Each Gender Events'!$A85,'Official Medal Table'!$C:$C,'Each Gender Events'!CM$1,'Official Medal Table'!$E:$E,'Each Gender Events'!CM$2)*'Medal values'!$B$1
+ COUNTIFS('Official Medal Table'!$G:$G,'Each Gender Events'!$A85,'Official Medal Table'!$C:$C,'Each Gender Events'!CM$1,'Official Medal Table'!$E:$E,'Each Gender Events'!CM$2)*'Medal values'!$B$2
+ COUNTIFS('Official Medal Table'!$H:$H,'Each Gender Events'!$A85,'Official Medal Table'!$C:$C,'Each Gender Events'!CM$1,'Official Medal Table'!$E:$E,'Each Gender Events'!CM$2)*'Medal values'!$B$3
+ COUNTIFS('Official Medal Table'!$I:$I,'Each Gender Events'!$A85,'Official Medal Table'!$C:$C,'Each Gender Events'!CM$1,'Official Medal Table'!$E:$E,'Each Gender Events'!CM$2)*'Medal values'!$B$3
+ COUNTIFS('Official Medal Table'!$F:$F,'Each Gender Events'!$A85,'Official Medal Table'!$C:$C,'Each Gender Events'!CM$1,'Official Medal Table'!$E:$E,"Mixed")*'Medal values'!$B$1/2
+ COUNTIFS('Official Medal Table'!$G:$G,'Each Gender Events'!$A85,'Official Medal Table'!$C:$C,'Each Gender Events'!CM$1,'Official Medal Table'!$E:$E,"Mixed")*'Medal values'!$B$2/2
+ COUNTIFS('Official Medal Table'!$H:$H,'Each Gender Events'!$A85,'Official Medal Table'!$C:$C,'Each Gender Events'!CM$1,'Official Medal Table'!$E:$E,"Mixed")*'Medal values'!$B$3/2
+ COUNTIFS('Official Medal Table'!$I:$I,'Each Gender Events'!$A85,'Official Medal Table'!$C:$C,'Each Gender Events'!CM$1,'Official Medal Table'!$E:$E,"Mixed")*'Medal values'!$B$3/2</f>
        <v>0</v>
      </c>
      <c r="CN85">
        <f>COUNTIFS('Official Medal Table'!$F:$F,'Each Gender Events'!$A85,'Official Medal Table'!$C:$C,'Each Gender Events'!CN$1,'Official Medal Table'!$E:$E,'Each Gender Events'!CN$2)*'Medal values'!$B$1
+ COUNTIFS('Official Medal Table'!$G:$G,'Each Gender Events'!$A85,'Official Medal Table'!$C:$C,'Each Gender Events'!CN$1,'Official Medal Table'!$E:$E,'Each Gender Events'!CN$2)*'Medal values'!$B$2
+ COUNTIFS('Official Medal Table'!$H:$H,'Each Gender Events'!$A85,'Official Medal Table'!$C:$C,'Each Gender Events'!CN$1,'Official Medal Table'!$E:$E,'Each Gender Events'!CN$2)*'Medal values'!$B$3
+ COUNTIFS('Official Medal Table'!$I:$I,'Each Gender Events'!$A85,'Official Medal Table'!$C:$C,'Each Gender Events'!CN$1,'Official Medal Table'!$E:$E,'Each Gender Events'!CN$2)*'Medal values'!$B$3
+ COUNTIFS('Official Medal Table'!$F:$F,'Each Gender Events'!$A85,'Official Medal Table'!$C:$C,'Each Gender Events'!CN$1,'Official Medal Table'!$E:$E,"Mixed")*'Medal values'!$B$1/2
+ COUNTIFS('Official Medal Table'!$G:$G,'Each Gender Events'!$A85,'Official Medal Table'!$C:$C,'Each Gender Events'!CN$1,'Official Medal Table'!$E:$E,"Mixed")*'Medal values'!$B$2/2
+ COUNTIFS('Official Medal Table'!$H:$H,'Each Gender Events'!$A85,'Official Medal Table'!$C:$C,'Each Gender Events'!CN$1,'Official Medal Table'!$E:$E,"Mixed")*'Medal values'!$B$3/2
+ COUNTIFS('Official Medal Table'!$I:$I,'Each Gender Events'!$A85,'Official Medal Table'!$C:$C,'Each Gender Events'!CN$1,'Official Medal Table'!$E:$E,"Mixed")*'Medal values'!$B$3/2</f>
        <v>0</v>
      </c>
      <c r="CO85">
        <f>COUNTIFS('Official Medal Table'!$F:$F,'Each Gender Events'!$A85,'Official Medal Table'!$C:$C,'Each Gender Events'!CO$1,'Official Medal Table'!$E:$E,'Each Gender Events'!CO$2)*'Medal values'!$B$1
+ COUNTIFS('Official Medal Table'!$G:$G,'Each Gender Events'!$A85,'Official Medal Table'!$C:$C,'Each Gender Events'!CO$1,'Official Medal Table'!$E:$E,'Each Gender Events'!CO$2)*'Medal values'!$B$2
+ COUNTIFS('Official Medal Table'!$H:$H,'Each Gender Events'!$A85,'Official Medal Table'!$C:$C,'Each Gender Events'!CO$1,'Official Medal Table'!$E:$E,'Each Gender Events'!CO$2)*'Medal values'!$B$3
+ COUNTIFS('Official Medal Table'!$I:$I,'Each Gender Events'!$A85,'Official Medal Table'!$C:$C,'Each Gender Events'!CO$1,'Official Medal Table'!$E:$E,'Each Gender Events'!CO$2)*'Medal values'!$B$3
+ COUNTIFS('Official Medal Table'!$F:$F,'Each Gender Events'!$A85,'Official Medal Table'!$C:$C,'Each Gender Events'!CO$1,'Official Medal Table'!$E:$E,"Mixed")*'Medal values'!$B$1/2
+ COUNTIFS('Official Medal Table'!$G:$G,'Each Gender Events'!$A85,'Official Medal Table'!$C:$C,'Each Gender Events'!CO$1,'Official Medal Table'!$E:$E,"Mixed")*'Medal values'!$B$2/2
+ COUNTIFS('Official Medal Table'!$H:$H,'Each Gender Events'!$A85,'Official Medal Table'!$C:$C,'Each Gender Events'!CO$1,'Official Medal Table'!$E:$E,"Mixed")*'Medal values'!$B$3/2
+ COUNTIFS('Official Medal Table'!$I:$I,'Each Gender Events'!$A85,'Official Medal Table'!$C:$C,'Each Gender Events'!CO$1,'Official Medal Table'!$E:$E,"Mixed")*'Medal values'!$B$3/2</f>
        <v>0</v>
      </c>
      <c r="CP85">
        <f>COUNTIFS('Official Medal Table'!$F:$F,'Each Gender Events'!$A85,'Official Medal Table'!$C:$C,'Each Gender Events'!CP$1,'Official Medal Table'!$E:$E,'Each Gender Events'!CP$2)*'Medal values'!$B$1
+ COUNTIFS('Official Medal Table'!$G:$G,'Each Gender Events'!$A85,'Official Medal Table'!$C:$C,'Each Gender Events'!CP$1,'Official Medal Table'!$E:$E,'Each Gender Events'!CP$2)*'Medal values'!$B$2
+ COUNTIFS('Official Medal Table'!$H:$H,'Each Gender Events'!$A85,'Official Medal Table'!$C:$C,'Each Gender Events'!CP$1,'Official Medal Table'!$E:$E,'Each Gender Events'!CP$2)*'Medal values'!$B$3
+ COUNTIFS('Official Medal Table'!$I:$I,'Each Gender Events'!$A85,'Official Medal Table'!$C:$C,'Each Gender Events'!CP$1,'Official Medal Table'!$E:$E,'Each Gender Events'!CP$2)*'Medal values'!$B$3
+ COUNTIFS('Official Medal Table'!$F:$F,'Each Gender Events'!$A85,'Official Medal Table'!$C:$C,'Each Gender Events'!CP$1,'Official Medal Table'!$E:$E,"Mixed")*'Medal values'!$B$1/2
+ COUNTIFS('Official Medal Table'!$G:$G,'Each Gender Events'!$A85,'Official Medal Table'!$C:$C,'Each Gender Events'!CP$1,'Official Medal Table'!$E:$E,"Mixed")*'Medal values'!$B$2/2
+ COUNTIFS('Official Medal Table'!$H:$H,'Each Gender Events'!$A85,'Official Medal Table'!$C:$C,'Each Gender Events'!CP$1,'Official Medal Table'!$E:$E,"Mixed")*'Medal values'!$B$3/2
+ COUNTIFS('Official Medal Table'!$I:$I,'Each Gender Events'!$A85,'Official Medal Table'!$C:$C,'Each Gender Events'!CP$1,'Official Medal Table'!$E:$E,"Mixed")*'Medal values'!$B$3/2</f>
        <v>0</v>
      </c>
      <c r="CQ85">
        <f>COUNTIFS('Official Medal Table'!$F:$F,'Each Gender Events'!$A85,'Official Medal Table'!$C:$C,'Each Gender Events'!CQ$1,'Official Medal Table'!$E:$E,'Each Gender Events'!CQ$2)*'Medal values'!$B$1
+ COUNTIFS('Official Medal Table'!$G:$G,'Each Gender Events'!$A85,'Official Medal Table'!$C:$C,'Each Gender Events'!CQ$1,'Official Medal Table'!$E:$E,'Each Gender Events'!CQ$2)*'Medal values'!$B$2
+ COUNTIFS('Official Medal Table'!$H:$H,'Each Gender Events'!$A85,'Official Medal Table'!$C:$C,'Each Gender Events'!CQ$1,'Official Medal Table'!$E:$E,'Each Gender Events'!CQ$2)*'Medal values'!$B$3
+ COUNTIFS('Official Medal Table'!$I:$I,'Each Gender Events'!$A85,'Official Medal Table'!$C:$C,'Each Gender Events'!CQ$1,'Official Medal Table'!$E:$E,'Each Gender Events'!CQ$2)*'Medal values'!$B$3
+ COUNTIFS('Official Medal Table'!$F:$F,'Each Gender Events'!$A85,'Official Medal Table'!$C:$C,'Each Gender Events'!CQ$1,'Official Medal Table'!$E:$E,"Mixed")*'Medal values'!$B$1/2
+ COUNTIFS('Official Medal Table'!$G:$G,'Each Gender Events'!$A85,'Official Medal Table'!$C:$C,'Each Gender Events'!CQ$1,'Official Medal Table'!$E:$E,"Mixed")*'Medal values'!$B$2/2
+ COUNTIFS('Official Medal Table'!$H:$H,'Each Gender Events'!$A85,'Official Medal Table'!$C:$C,'Each Gender Events'!CQ$1,'Official Medal Table'!$E:$E,"Mixed")*'Medal values'!$B$3/2
+ COUNTIFS('Official Medal Table'!$I:$I,'Each Gender Events'!$A85,'Official Medal Table'!$C:$C,'Each Gender Events'!CQ$1,'Official Medal Table'!$E:$E,"Mixed")*'Medal values'!$B$3/2</f>
        <v>0</v>
      </c>
      <c r="CR85">
        <f>COUNTIFS('Official Medal Table'!$F:$F,'Each Gender Events'!$A85,'Official Medal Table'!$C:$C,'Each Gender Events'!CR$1,'Official Medal Table'!$E:$E,'Each Gender Events'!CR$2)*'Medal values'!$B$1
+ COUNTIFS('Official Medal Table'!$G:$G,'Each Gender Events'!$A85,'Official Medal Table'!$C:$C,'Each Gender Events'!CR$1,'Official Medal Table'!$E:$E,'Each Gender Events'!CR$2)*'Medal values'!$B$2
+ COUNTIFS('Official Medal Table'!$H:$H,'Each Gender Events'!$A85,'Official Medal Table'!$C:$C,'Each Gender Events'!CR$1,'Official Medal Table'!$E:$E,'Each Gender Events'!CR$2)*'Medal values'!$B$3
+ COUNTIFS('Official Medal Table'!$I:$I,'Each Gender Events'!$A85,'Official Medal Table'!$C:$C,'Each Gender Events'!CR$1,'Official Medal Table'!$E:$E,'Each Gender Events'!CR$2)*'Medal values'!$B$3
+ COUNTIFS('Official Medal Table'!$F:$F,'Each Gender Events'!$A85,'Official Medal Table'!$C:$C,'Each Gender Events'!CR$1,'Official Medal Table'!$E:$E,"Mixed")*'Medal values'!$B$1/2
+ COUNTIFS('Official Medal Table'!$G:$G,'Each Gender Events'!$A85,'Official Medal Table'!$C:$C,'Each Gender Events'!CR$1,'Official Medal Table'!$E:$E,"Mixed")*'Medal values'!$B$2/2
+ COUNTIFS('Official Medal Table'!$H:$H,'Each Gender Events'!$A85,'Official Medal Table'!$C:$C,'Each Gender Events'!CR$1,'Official Medal Table'!$E:$E,"Mixed")*'Medal values'!$B$3/2
+ COUNTIFS('Official Medal Table'!$I:$I,'Each Gender Events'!$A85,'Official Medal Table'!$C:$C,'Each Gender Events'!CR$1,'Official Medal Table'!$E:$E,"Mixed")*'Medal values'!$B$3/2</f>
        <v>0</v>
      </c>
      <c r="CS85">
        <f>COUNTIFS('Official Medal Table'!$F:$F,'Each Gender Events'!$A85,'Official Medal Table'!$C:$C,'Each Gender Events'!CS$1,'Official Medal Table'!$E:$E,'Each Gender Events'!CS$2)*'Medal values'!$B$1
+ COUNTIFS('Official Medal Table'!$G:$G,'Each Gender Events'!$A85,'Official Medal Table'!$C:$C,'Each Gender Events'!CS$1,'Official Medal Table'!$E:$E,'Each Gender Events'!CS$2)*'Medal values'!$B$2
+ COUNTIFS('Official Medal Table'!$H:$H,'Each Gender Events'!$A85,'Official Medal Table'!$C:$C,'Each Gender Events'!CS$1,'Official Medal Table'!$E:$E,'Each Gender Events'!CS$2)*'Medal values'!$B$3
+ COUNTIFS('Official Medal Table'!$I:$I,'Each Gender Events'!$A85,'Official Medal Table'!$C:$C,'Each Gender Events'!CS$1,'Official Medal Table'!$E:$E,'Each Gender Events'!CS$2)*'Medal values'!$B$3
+ COUNTIFS('Official Medal Table'!$F:$F,'Each Gender Events'!$A85,'Official Medal Table'!$C:$C,'Each Gender Events'!CS$1,'Official Medal Table'!$E:$E,"Mixed")*'Medal values'!$B$1/2
+ COUNTIFS('Official Medal Table'!$G:$G,'Each Gender Events'!$A85,'Official Medal Table'!$C:$C,'Each Gender Events'!CS$1,'Official Medal Table'!$E:$E,"Mixed")*'Medal values'!$B$2/2
+ COUNTIFS('Official Medal Table'!$H:$H,'Each Gender Events'!$A85,'Official Medal Table'!$C:$C,'Each Gender Events'!CS$1,'Official Medal Table'!$E:$E,"Mixed")*'Medal values'!$B$3/2
+ COUNTIFS('Official Medal Table'!$I:$I,'Each Gender Events'!$A85,'Official Medal Table'!$C:$C,'Each Gender Events'!CS$1,'Official Medal Table'!$E:$E,"Mixed")*'Medal values'!$B$3/2</f>
        <v>0</v>
      </c>
      <c r="CT85">
        <f>COUNTIFS('Official Medal Table'!$F:$F,'Each Gender Events'!$A85,'Official Medal Table'!$C:$C,'Each Gender Events'!CT$1,'Official Medal Table'!$E:$E,'Each Gender Events'!CT$2)*'Medal values'!$B$1
+ COUNTIFS('Official Medal Table'!$G:$G,'Each Gender Events'!$A85,'Official Medal Table'!$C:$C,'Each Gender Events'!CT$1,'Official Medal Table'!$E:$E,'Each Gender Events'!CT$2)*'Medal values'!$B$2
+ COUNTIFS('Official Medal Table'!$H:$H,'Each Gender Events'!$A85,'Official Medal Table'!$C:$C,'Each Gender Events'!CT$1,'Official Medal Table'!$E:$E,'Each Gender Events'!CT$2)*'Medal values'!$B$3
+ COUNTIFS('Official Medal Table'!$I:$I,'Each Gender Events'!$A85,'Official Medal Table'!$C:$C,'Each Gender Events'!CT$1,'Official Medal Table'!$E:$E,'Each Gender Events'!CT$2)*'Medal values'!$B$3
+ COUNTIFS('Official Medal Table'!$F:$F,'Each Gender Events'!$A85,'Official Medal Table'!$C:$C,'Each Gender Events'!CT$1,'Official Medal Table'!$E:$E,"Mixed")*'Medal values'!$B$1/2
+ COUNTIFS('Official Medal Table'!$G:$G,'Each Gender Events'!$A85,'Official Medal Table'!$C:$C,'Each Gender Events'!CT$1,'Official Medal Table'!$E:$E,"Mixed")*'Medal values'!$B$2/2
+ COUNTIFS('Official Medal Table'!$H:$H,'Each Gender Events'!$A85,'Official Medal Table'!$C:$C,'Each Gender Events'!CT$1,'Official Medal Table'!$E:$E,"Mixed")*'Medal values'!$B$3/2
+ COUNTIFS('Official Medal Table'!$I:$I,'Each Gender Events'!$A85,'Official Medal Table'!$C:$C,'Each Gender Events'!CT$1,'Official Medal Table'!$E:$E,"Mixed")*'Medal values'!$B$3/2</f>
        <v>0</v>
      </c>
    </row>
    <row r="86" spans="1:98" x14ac:dyDescent="0.3">
      <c r="A86" t="str">
        <f>Countries!A85</f>
        <v>BUL</v>
      </c>
      <c r="B86">
        <f>COUNTIFS('Official Medal Table'!$F:$F,'Each Gender Events'!$A86,'Official Medal Table'!$C:$C,'Each Gender Events'!B$1,'Official Medal Table'!$E:$E,'Each Gender Events'!B$2)*'Medal values'!$B$1
+ COUNTIFS('Official Medal Table'!$G:$G,'Each Gender Events'!$A86,'Official Medal Table'!$C:$C,'Each Gender Events'!B$1,'Official Medal Table'!$E:$E,'Each Gender Events'!B$2)*'Medal values'!$B$2
+ COUNTIFS('Official Medal Table'!$H:$H,'Each Gender Events'!$A86,'Official Medal Table'!$C:$C,'Each Gender Events'!B$1,'Official Medal Table'!$E:$E,'Each Gender Events'!B$2)*'Medal values'!$B$3
+ COUNTIFS('Official Medal Table'!$I:$I,'Each Gender Events'!$A86,'Official Medal Table'!$C:$C,'Each Gender Events'!B$1,'Official Medal Table'!$E:$E,'Each Gender Events'!B$2)*'Medal values'!$B$3
+ COUNTIFS('Official Medal Table'!$F:$F,'Each Gender Events'!$A86,'Official Medal Table'!$C:$C,'Each Gender Events'!B$1,'Official Medal Table'!$E:$E,"Mixed")*'Medal values'!$B$1/2
+ COUNTIFS('Official Medal Table'!$G:$G,'Each Gender Events'!$A86,'Official Medal Table'!$C:$C,'Each Gender Events'!B$1,'Official Medal Table'!$E:$E,"Mixed")*'Medal values'!$B$2/2
+ COUNTIFS('Official Medal Table'!$H:$H,'Each Gender Events'!$A86,'Official Medal Table'!$C:$C,'Each Gender Events'!B$1,'Official Medal Table'!$E:$E,"Mixed")*'Medal values'!$B$3/2
+ COUNTIFS('Official Medal Table'!$I:$I,'Each Gender Events'!$A86,'Official Medal Table'!$C:$C,'Each Gender Events'!B$1,'Official Medal Table'!$E:$E,"Mixed")*'Medal values'!$B$3/2</f>
        <v>0</v>
      </c>
      <c r="C86">
        <f>COUNTIFS('Official Medal Table'!$F:$F,'Each Gender Events'!$A86,'Official Medal Table'!$C:$C,'Each Gender Events'!C$1,'Official Medal Table'!$E:$E,'Each Gender Events'!C$2)*'Medal values'!$B$1
+ COUNTIFS('Official Medal Table'!$G:$G,'Each Gender Events'!$A86,'Official Medal Table'!$C:$C,'Each Gender Events'!C$1,'Official Medal Table'!$E:$E,'Each Gender Events'!C$2)*'Medal values'!$B$2
+ COUNTIFS('Official Medal Table'!$H:$H,'Each Gender Events'!$A86,'Official Medal Table'!$C:$C,'Each Gender Events'!C$1,'Official Medal Table'!$E:$E,'Each Gender Events'!C$2)*'Medal values'!$B$3
+ COUNTIFS('Official Medal Table'!$I:$I,'Each Gender Events'!$A86,'Official Medal Table'!$C:$C,'Each Gender Events'!C$1,'Official Medal Table'!$E:$E,'Each Gender Events'!C$2)*'Medal values'!$B$3
+ COUNTIFS('Official Medal Table'!$F:$F,'Each Gender Events'!$A86,'Official Medal Table'!$C:$C,'Each Gender Events'!C$1,'Official Medal Table'!$E:$E,"Mixed")*'Medal values'!$B$1/2
+ COUNTIFS('Official Medal Table'!$G:$G,'Each Gender Events'!$A86,'Official Medal Table'!$C:$C,'Each Gender Events'!C$1,'Official Medal Table'!$E:$E,"Mixed")*'Medal values'!$B$2/2
+ COUNTIFS('Official Medal Table'!$H:$H,'Each Gender Events'!$A86,'Official Medal Table'!$C:$C,'Each Gender Events'!C$1,'Official Medal Table'!$E:$E,"Mixed")*'Medal values'!$B$3/2
+ COUNTIFS('Official Medal Table'!$I:$I,'Each Gender Events'!$A86,'Official Medal Table'!$C:$C,'Each Gender Events'!C$1,'Official Medal Table'!$E:$E,"Mixed")*'Medal values'!$B$3/2</f>
        <v>0</v>
      </c>
      <c r="D86">
        <f>COUNTIFS('Official Medal Table'!$F:$F,'Each Gender Events'!$A86,'Official Medal Table'!$C:$C,'Each Gender Events'!D$1,'Official Medal Table'!$E:$E,'Each Gender Events'!D$2)*'Medal values'!$B$1
+ COUNTIFS('Official Medal Table'!$G:$G,'Each Gender Events'!$A86,'Official Medal Table'!$C:$C,'Each Gender Events'!D$1,'Official Medal Table'!$E:$E,'Each Gender Events'!D$2)*'Medal values'!$B$2
+ COUNTIFS('Official Medal Table'!$H:$H,'Each Gender Events'!$A86,'Official Medal Table'!$C:$C,'Each Gender Events'!D$1,'Official Medal Table'!$E:$E,'Each Gender Events'!D$2)*'Medal values'!$B$3
+ COUNTIFS('Official Medal Table'!$I:$I,'Each Gender Events'!$A86,'Official Medal Table'!$C:$C,'Each Gender Events'!D$1,'Official Medal Table'!$E:$E,'Each Gender Events'!D$2)*'Medal values'!$B$3
+ COUNTIFS('Official Medal Table'!$F:$F,'Each Gender Events'!$A86,'Official Medal Table'!$C:$C,'Each Gender Events'!D$1,'Official Medal Table'!$E:$E,"Mixed")*'Medal values'!$B$1/2
+ COUNTIFS('Official Medal Table'!$G:$G,'Each Gender Events'!$A86,'Official Medal Table'!$C:$C,'Each Gender Events'!D$1,'Official Medal Table'!$E:$E,"Mixed")*'Medal values'!$B$2/2
+ COUNTIFS('Official Medal Table'!$H:$H,'Each Gender Events'!$A86,'Official Medal Table'!$C:$C,'Each Gender Events'!D$1,'Official Medal Table'!$E:$E,"Mixed")*'Medal values'!$B$3/2
+ COUNTIFS('Official Medal Table'!$I:$I,'Each Gender Events'!$A86,'Official Medal Table'!$C:$C,'Each Gender Events'!D$1,'Official Medal Table'!$E:$E,"Mixed")*'Medal values'!$B$3/2</f>
        <v>0</v>
      </c>
      <c r="E86">
        <f>COUNTIFS('Official Medal Table'!$F:$F,'Each Gender Events'!$A86,'Official Medal Table'!$C:$C,'Each Gender Events'!E$1,'Official Medal Table'!$E:$E,'Each Gender Events'!E$2)*'Medal values'!$B$1
+ COUNTIFS('Official Medal Table'!$G:$G,'Each Gender Events'!$A86,'Official Medal Table'!$C:$C,'Each Gender Events'!E$1,'Official Medal Table'!$E:$E,'Each Gender Events'!E$2)*'Medal values'!$B$2
+ COUNTIFS('Official Medal Table'!$H:$H,'Each Gender Events'!$A86,'Official Medal Table'!$C:$C,'Each Gender Events'!E$1,'Official Medal Table'!$E:$E,'Each Gender Events'!E$2)*'Medal values'!$B$3
+ COUNTIFS('Official Medal Table'!$I:$I,'Each Gender Events'!$A86,'Official Medal Table'!$C:$C,'Each Gender Events'!E$1,'Official Medal Table'!$E:$E,'Each Gender Events'!E$2)*'Medal values'!$B$3
+ COUNTIFS('Official Medal Table'!$F:$F,'Each Gender Events'!$A86,'Official Medal Table'!$C:$C,'Each Gender Events'!E$1,'Official Medal Table'!$E:$E,"Mixed")*'Medal values'!$B$1/2
+ COUNTIFS('Official Medal Table'!$G:$G,'Each Gender Events'!$A86,'Official Medal Table'!$C:$C,'Each Gender Events'!E$1,'Official Medal Table'!$E:$E,"Mixed")*'Medal values'!$B$2/2
+ COUNTIFS('Official Medal Table'!$H:$H,'Each Gender Events'!$A86,'Official Medal Table'!$C:$C,'Each Gender Events'!E$1,'Official Medal Table'!$E:$E,"Mixed")*'Medal values'!$B$3/2
+ COUNTIFS('Official Medal Table'!$I:$I,'Each Gender Events'!$A86,'Official Medal Table'!$C:$C,'Each Gender Events'!E$1,'Official Medal Table'!$E:$E,"Mixed")*'Medal values'!$B$3/2</f>
        <v>0</v>
      </c>
      <c r="F86">
        <f>COUNTIFS('Official Medal Table'!$F:$F,'Each Gender Events'!$A86,'Official Medal Table'!$C:$C,'Each Gender Events'!F$1,'Official Medal Table'!$E:$E,'Each Gender Events'!F$2)*'Medal values'!$B$1
+ COUNTIFS('Official Medal Table'!$G:$G,'Each Gender Events'!$A86,'Official Medal Table'!$C:$C,'Each Gender Events'!F$1,'Official Medal Table'!$E:$E,'Each Gender Events'!F$2)*'Medal values'!$B$2
+ COUNTIFS('Official Medal Table'!$H:$H,'Each Gender Events'!$A86,'Official Medal Table'!$C:$C,'Each Gender Events'!F$1,'Official Medal Table'!$E:$E,'Each Gender Events'!F$2)*'Medal values'!$B$3
+ COUNTIFS('Official Medal Table'!$I:$I,'Each Gender Events'!$A86,'Official Medal Table'!$C:$C,'Each Gender Events'!F$1,'Official Medal Table'!$E:$E,'Each Gender Events'!F$2)*'Medal values'!$B$3
+ COUNTIFS('Official Medal Table'!$F:$F,'Each Gender Events'!$A86,'Official Medal Table'!$C:$C,'Each Gender Events'!F$1,'Official Medal Table'!$E:$E,"Mixed")*'Medal values'!$B$1/2
+ COUNTIFS('Official Medal Table'!$G:$G,'Each Gender Events'!$A86,'Official Medal Table'!$C:$C,'Each Gender Events'!F$1,'Official Medal Table'!$E:$E,"Mixed")*'Medal values'!$B$2/2
+ COUNTIFS('Official Medal Table'!$H:$H,'Each Gender Events'!$A86,'Official Medal Table'!$C:$C,'Each Gender Events'!F$1,'Official Medal Table'!$E:$E,"Mixed")*'Medal values'!$B$3/2
+ COUNTIFS('Official Medal Table'!$I:$I,'Each Gender Events'!$A86,'Official Medal Table'!$C:$C,'Each Gender Events'!F$1,'Official Medal Table'!$E:$E,"Mixed")*'Medal values'!$B$3/2</f>
        <v>0</v>
      </c>
      <c r="G86">
        <f>COUNTIFS('Official Medal Table'!$F:$F,'Each Gender Events'!$A86,'Official Medal Table'!$C:$C,'Each Gender Events'!G$1,'Official Medal Table'!$E:$E,'Each Gender Events'!G$2)*'Medal values'!$B$1
+ COUNTIFS('Official Medal Table'!$G:$G,'Each Gender Events'!$A86,'Official Medal Table'!$C:$C,'Each Gender Events'!G$1,'Official Medal Table'!$E:$E,'Each Gender Events'!G$2)*'Medal values'!$B$2
+ COUNTIFS('Official Medal Table'!$H:$H,'Each Gender Events'!$A86,'Official Medal Table'!$C:$C,'Each Gender Events'!G$1,'Official Medal Table'!$E:$E,'Each Gender Events'!G$2)*'Medal values'!$B$3
+ COUNTIFS('Official Medal Table'!$I:$I,'Each Gender Events'!$A86,'Official Medal Table'!$C:$C,'Each Gender Events'!G$1,'Official Medal Table'!$E:$E,'Each Gender Events'!G$2)*'Medal values'!$B$3
+ COUNTIFS('Official Medal Table'!$F:$F,'Each Gender Events'!$A86,'Official Medal Table'!$C:$C,'Each Gender Events'!G$1,'Official Medal Table'!$E:$E,"Mixed")*'Medal values'!$B$1/2
+ COUNTIFS('Official Medal Table'!$G:$G,'Each Gender Events'!$A86,'Official Medal Table'!$C:$C,'Each Gender Events'!G$1,'Official Medal Table'!$E:$E,"Mixed")*'Medal values'!$B$2/2
+ COUNTIFS('Official Medal Table'!$H:$H,'Each Gender Events'!$A86,'Official Medal Table'!$C:$C,'Each Gender Events'!G$1,'Official Medal Table'!$E:$E,"Mixed")*'Medal values'!$B$3/2
+ COUNTIFS('Official Medal Table'!$I:$I,'Each Gender Events'!$A86,'Official Medal Table'!$C:$C,'Each Gender Events'!G$1,'Official Medal Table'!$E:$E,"Mixed")*'Medal values'!$B$3/2</f>
        <v>0</v>
      </c>
      <c r="H86">
        <f>COUNTIFS('Official Medal Table'!$F:$F,'Each Gender Events'!$A86,'Official Medal Table'!$C:$C,'Each Gender Events'!H$1,'Official Medal Table'!$E:$E,'Each Gender Events'!H$2)*'Medal values'!$B$1
+ COUNTIFS('Official Medal Table'!$G:$G,'Each Gender Events'!$A86,'Official Medal Table'!$C:$C,'Each Gender Events'!H$1,'Official Medal Table'!$E:$E,'Each Gender Events'!H$2)*'Medal values'!$B$2
+ COUNTIFS('Official Medal Table'!$H:$H,'Each Gender Events'!$A86,'Official Medal Table'!$C:$C,'Each Gender Events'!H$1,'Official Medal Table'!$E:$E,'Each Gender Events'!H$2)*'Medal values'!$B$3
+ COUNTIFS('Official Medal Table'!$I:$I,'Each Gender Events'!$A86,'Official Medal Table'!$C:$C,'Each Gender Events'!H$1,'Official Medal Table'!$E:$E,'Each Gender Events'!H$2)*'Medal values'!$B$3
+ COUNTIFS('Official Medal Table'!$F:$F,'Each Gender Events'!$A86,'Official Medal Table'!$C:$C,'Each Gender Events'!H$1,'Official Medal Table'!$E:$E,"Mixed")*'Medal values'!$B$1/2
+ COUNTIFS('Official Medal Table'!$G:$G,'Each Gender Events'!$A86,'Official Medal Table'!$C:$C,'Each Gender Events'!H$1,'Official Medal Table'!$E:$E,"Mixed")*'Medal values'!$B$2/2
+ COUNTIFS('Official Medal Table'!$H:$H,'Each Gender Events'!$A86,'Official Medal Table'!$C:$C,'Each Gender Events'!H$1,'Official Medal Table'!$E:$E,"Mixed")*'Medal values'!$B$3/2
+ COUNTIFS('Official Medal Table'!$I:$I,'Each Gender Events'!$A86,'Official Medal Table'!$C:$C,'Each Gender Events'!H$1,'Official Medal Table'!$E:$E,"Mixed")*'Medal values'!$B$3/2</f>
        <v>0</v>
      </c>
      <c r="I86">
        <f>COUNTIFS('Official Medal Table'!$F:$F,'Each Gender Events'!$A86,'Official Medal Table'!$C:$C,'Each Gender Events'!I$1,'Official Medal Table'!$E:$E,'Each Gender Events'!I$2)*'Medal values'!$B$1
+ COUNTIFS('Official Medal Table'!$G:$G,'Each Gender Events'!$A86,'Official Medal Table'!$C:$C,'Each Gender Events'!I$1,'Official Medal Table'!$E:$E,'Each Gender Events'!I$2)*'Medal values'!$B$2
+ COUNTIFS('Official Medal Table'!$H:$H,'Each Gender Events'!$A86,'Official Medal Table'!$C:$C,'Each Gender Events'!I$1,'Official Medal Table'!$E:$E,'Each Gender Events'!I$2)*'Medal values'!$B$3
+ COUNTIFS('Official Medal Table'!$I:$I,'Each Gender Events'!$A86,'Official Medal Table'!$C:$C,'Each Gender Events'!I$1,'Official Medal Table'!$E:$E,'Each Gender Events'!I$2)*'Medal values'!$B$3
+ COUNTIFS('Official Medal Table'!$F:$F,'Each Gender Events'!$A86,'Official Medal Table'!$C:$C,'Each Gender Events'!I$1,'Official Medal Table'!$E:$E,"Mixed")*'Medal values'!$B$1/2
+ COUNTIFS('Official Medal Table'!$G:$G,'Each Gender Events'!$A86,'Official Medal Table'!$C:$C,'Each Gender Events'!I$1,'Official Medal Table'!$E:$E,"Mixed")*'Medal values'!$B$2/2
+ COUNTIFS('Official Medal Table'!$H:$H,'Each Gender Events'!$A86,'Official Medal Table'!$C:$C,'Each Gender Events'!I$1,'Official Medal Table'!$E:$E,"Mixed")*'Medal values'!$B$3/2
+ COUNTIFS('Official Medal Table'!$I:$I,'Each Gender Events'!$A86,'Official Medal Table'!$C:$C,'Each Gender Events'!I$1,'Official Medal Table'!$E:$E,"Mixed")*'Medal values'!$B$3/2</f>
        <v>0</v>
      </c>
      <c r="J86">
        <f>COUNTIFS('Official Medal Table'!$F:$F,'Each Gender Events'!$A86,'Official Medal Table'!$C:$C,'Each Gender Events'!J$1,'Official Medal Table'!$E:$E,'Each Gender Events'!J$2)*'Medal values'!$B$1
+ COUNTIFS('Official Medal Table'!$G:$G,'Each Gender Events'!$A86,'Official Medal Table'!$C:$C,'Each Gender Events'!J$1,'Official Medal Table'!$E:$E,'Each Gender Events'!J$2)*'Medal values'!$B$2
+ COUNTIFS('Official Medal Table'!$H:$H,'Each Gender Events'!$A86,'Official Medal Table'!$C:$C,'Each Gender Events'!J$1,'Official Medal Table'!$E:$E,'Each Gender Events'!J$2)*'Medal values'!$B$3
+ COUNTIFS('Official Medal Table'!$I:$I,'Each Gender Events'!$A86,'Official Medal Table'!$C:$C,'Each Gender Events'!J$1,'Official Medal Table'!$E:$E,'Each Gender Events'!J$2)*'Medal values'!$B$3
+ COUNTIFS('Official Medal Table'!$F:$F,'Each Gender Events'!$A86,'Official Medal Table'!$C:$C,'Each Gender Events'!J$1,'Official Medal Table'!$E:$E,"Mixed")*'Medal values'!$B$1/2
+ COUNTIFS('Official Medal Table'!$G:$G,'Each Gender Events'!$A86,'Official Medal Table'!$C:$C,'Each Gender Events'!J$1,'Official Medal Table'!$E:$E,"Mixed")*'Medal values'!$B$2/2
+ COUNTIFS('Official Medal Table'!$H:$H,'Each Gender Events'!$A86,'Official Medal Table'!$C:$C,'Each Gender Events'!J$1,'Official Medal Table'!$E:$E,"Mixed")*'Medal values'!$B$3/2
+ COUNTIFS('Official Medal Table'!$I:$I,'Each Gender Events'!$A86,'Official Medal Table'!$C:$C,'Each Gender Events'!J$1,'Official Medal Table'!$E:$E,"Mixed")*'Medal values'!$B$3/2</f>
        <v>0</v>
      </c>
      <c r="K86">
        <f>COUNTIFS('Official Medal Table'!$F:$F,'Each Gender Events'!$A86,'Official Medal Table'!$C:$C,'Each Gender Events'!K$1,'Official Medal Table'!$E:$E,'Each Gender Events'!K$2)*'Medal values'!$B$1
+ COUNTIFS('Official Medal Table'!$G:$G,'Each Gender Events'!$A86,'Official Medal Table'!$C:$C,'Each Gender Events'!K$1,'Official Medal Table'!$E:$E,'Each Gender Events'!K$2)*'Medal values'!$B$2
+ COUNTIFS('Official Medal Table'!$H:$H,'Each Gender Events'!$A86,'Official Medal Table'!$C:$C,'Each Gender Events'!K$1,'Official Medal Table'!$E:$E,'Each Gender Events'!K$2)*'Medal values'!$B$3
+ COUNTIFS('Official Medal Table'!$I:$I,'Each Gender Events'!$A86,'Official Medal Table'!$C:$C,'Each Gender Events'!K$1,'Official Medal Table'!$E:$E,'Each Gender Events'!K$2)*'Medal values'!$B$3
+ COUNTIFS('Official Medal Table'!$F:$F,'Each Gender Events'!$A86,'Official Medal Table'!$C:$C,'Each Gender Events'!K$1,'Official Medal Table'!$E:$E,"Mixed")*'Medal values'!$B$1/2
+ COUNTIFS('Official Medal Table'!$G:$G,'Each Gender Events'!$A86,'Official Medal Table'!$C:$C,'Each Gender Events'!K$1,'Official Medal Table'!$E:$E,"Mixed")*'Medal values'!$B$2/2
+ COUNTIFS('Official Medal Table'!$H:$H,'Each Gender Events'!$A86,'Official Medal Table'!$C:$C,'Each Gender Events'!K$1,'Official Medal Table'!$E:$E,"Mixed")*'Medal values'!$B$3/2
+ COUNTIFS('Official Medal Table'!$I:$I,'Each Gender Events'!$A86,'Official Medal Table'!$C:$C,'Each Gender Events'!K$1,'Official Medal Table'!$E:$E,"Mixed")*'Medal values'!$B$3/2</f>
        <v>0</v>
      </c>
      <c r="L86">
        <f>COUNTIFS('Official Medal Table'!$F:$F,'Each Gender Events'!$A86,'Official Medal Table'!$C:$C,'Each Gender Events'!L$1,'Official Medal Table'!$E:$E,'Each Gender Events'!L$2)*'Medal values'!$B$1
+ COUNTIFS('Official Medal Table'!$G:$G,'Each Gender Events'!$A86,'Official Medal Table'!$C:$C,'Each Gender Events'!L$1,'Official Medal Table'!$E:$E,'Each Gender Events'!L$2)*'Medal values'!$B$2
+ COUNTIFS('Official Medal Table'!$H:$H,'Each Gender Events'!$A86,'Official Medal Table'!$C:$C,'Each Gender Events'!L$1,'Official Medal Table'!$E:$E,'Each Gender Events'!L$2)*'Medal values'!$B$3
+ COUNTIFS('Official Medal Table'!$I:$I,'Each Gender Events'!$A86,'Official Medal Table'!$C:$C,'Each Gender Events'!L$1,'Official Medal Table'!$E:$E,'Each Gender Events'!L$2)*'Medal values'!$B$3
+ COUNTIFS('Official Medal Table'!$F:$F,'Each Gender Events'!$A86,'Official Medal Table'!$C:$C,'Each Gender Events'!L$1,'Official Medal Table'!$E:$E,"Mixed")*'Medal values'!$B$1/2
+ COUNTIFS('Official Medal Table'!$G:$G,'Each Gender Events'!$A86,'Official Medal Table'!$C:$C,'Each Gender Events'!L$1,'Official Medal Table'!$E:$E,"Mixed")*'Medal values'!$B$2/2
+ COUNTIFS('Official Medal Table'!$H:$H,'Each Gender Events'!$A86,'Official Medal Table'!$C:$C,'Each Gender Events'!L$1,'Official Medal Table'!$E:$E,"Mixed")*'Medal values'!$B$3/2
+ COUNTIFS('Official Medal Table'!$I:$I,'Each Gender Events'!$A86,'Official Medal Table'!$C:$C,'Each Gender Events'!L$1,'Official Medal Table'!$E:$E,"Mixed")*'Medal values'!$B$3/2</f>
        <v>0</v>
      </c>
      <c r="M86">
        <f>COUNTIFS('Official Medal Table'!$F:$F,'Each Gender Events'!$A86,'Official Medal Table'!$C:$C,'Each Gender Events'!M$1,'Official Medal Table'!$E:$E,'Each Gender Events'!M$2)*'Medal values'!$B$1
+ COUNTIFS('Official Medal Table'!$G:$G,'Each Gender Events'!$A86,'Official Medal Table'!$C:$C,'Each Gender Events'!M$1,'Official Medal Table'!$E:$E,'Each Gender Events'!M$2)*'Medal values'!$B$2
+ COUNTIFS('Official Medal Table'!$H:$H,'Each Gender Events'!$A86,'Official Medal Table'!$C:$C,'Each Gender Events'!M$1,'Official Medal Table'!$E:$E,'Each Gender Events'!M$2)*'Medal values'!$B$3
+ COUNTIFS('Official Medal Table'!$I:$I,'Each Gender Events'!$A86,'Official Medal Table'!$C:$C,'Each Gender Events'!M$1,'Official Medal Table'!$E:$E,'Each Gender Events'!M$2)*'Medal values'!$B$3
+ COUNTIFS('Official Medal Table'!$F:$F,'Each Gender Events'!$A86,'Official Medal Table'!$C:$C,'Each Gender Events'!M$1,'Official Medal Table'!$E:$E,"Mixed")*'Medal values'!$B$1/2
+ COUNTIFS('Official Medal Table'!$G:$G,'Each Gender Events'!$A86,'Official Medal Table'!$C:$C,'Each Gender Events'!M$1,'Official Medal Table'!$E:$E,"Mixed")*'Medal values'!$B$2/2
+ COUNTIFS('Official Medal Table'!$H:$H,'Each Gender Events'!$A86,'Official Medal Table'!$C:$C,'Each Gender Events'!M$1,'Official Medal Table'!$E:$E,"Mixed")*'Medal values'!$B$3/2
+ COUNTIFS('Official Medal Table'!$I:$I,'Each Gender Events'!$A86,'Official Medal Table'!$C:$C,'Each Gender Events'!M$1,'Official Medal Table'!$E:$E,"Mixed")*'Medal values'!$B$3/2</f>
        <v>0</v>
      </c>
      <c r="N86">
        <f>COUNTIFS('Official Medal Table'!$F:$F,'Each Gender Events'!$A86,'Official Medal Table'!$C:$C,'Each Gender Events'!N$1,'Official Medal Table'!$E:$E,'Each Gender Events'!N$2)*'Medal values'!$B$1
+ COUNTIFS('Official Medal Table'!$G:$G,'Each Gender Events'!$A86,'Official Medal Table'!$C:$C,'Each Gender Events'!N$1,'Official Medal Table'!$E:$E,'Each Gender Events'!N$2)*'Medal values'!$B$2
+ COUNTIFS('Official Medal Table'!$H:$H,'Each Gender Events'!$A86,'Official Medal Table'!$C:$C,'Each Gender Events'!N$1,'Official Medal Table'!$E:$E,'Each Gender Events'!N$2)*'Medal values'!$B$3
+ COUNTIFS('Official Medal Table'!$I:$I,'Each Gender Events'!$A86,'Official Medal Table'!$C:$C,'Each Gender Events'!N$1,'Official Medal Table'!$E:$E,'Each Gender Events'!N$2)*'Medal values'!$B$3
+ COUNTIFS('Official Medal Table'!$F:$F,'Each Gender Events'!$A86,'Official Medal Table'!$C:$C,'Each Gender Events'!N$1,'Official Medal Table'!$E:$E,"Mixed")*'Medal values'!$B$1/2
+ COUNTIFS('Official Medal Table'!$G:$G,'Each Gender Events'!$A86,'Official Medal Table'!$C:$C,'Each Gender Events'!N$1,'Official Medal Table'!$E:$E,"Mixed")*'Medal values'!$B$2/2
+ COUNTIFS('Official Medal Table'!$H:$H,'Each Gender Events'!$A86,'Official Medal Table'!$C:$C,'Each Gender Events'!N$1,'Official Medal Table'!$E:$E,"Mixed")*'Medal values'!$B$3/2
+ COUNTIFS('Official Medal Table'!$I:$I,'Each Gender Events'!$A86,'Official Medal Table'!$C:$C,'Each Gender Events'!N$1,'Official Medal Table'!$E:$E,"Mixed")*'Medal values'!$B$3/2</f>
        <v>0</v>
      </c>
      <c r="O86">
        <f>COUNTIFS('Official Medal Table'!$F:$F,'Each Gender Events'!$A86,'Official Medal Table'!$C:$C,'Each Gender Events'!O$1,'Official Medal Table'!$E:$E,'Each Gender Events'!O$2)*'Medal values'!$B$1
+ COUNTIFS('Official Medal Table'!$G:$G,'Each Gender Events'!$A86,'Official Medal Table'!$C:$C,'Each Gender Events'!O$1,'Official Medal Table'!$E:$E,'Each Gender Events'!O$2)*'Medal values'!$B$2
+ COUNTIFS('Official Medal Table'!$H:$H,'Each Gender Events'!$A86,'Official Medal Table'!$C:$C,'Each Gender Events'!O$1,'Official Medal Table'!$E:$E,'Each Gender Events'!O$2)*'Medal values'!$B$3
+ COUNTIFS('Official Medal Table'!$I:$I,'Each Gender Events'!$A86,'Official Medal Table'!$C:$C,'Each Gender Events'!O$1,'Official Medal Table'!$E:$E,'Each Gender Events'!O$2)*'Medal values'!$B$3
+ COUNTIFS('Official Medal Table'!$F:$F,'Each Gender Events'!$A86,'Official Medal Table'!$C:$C,'Each Gender Events'!O$1,'Official Medal Table'!$E:$E,"Mixed")*'Medal values'!$B$1/2
+ COUNTIFS('Official Medal Table'!$G:$G,'Each Gender Events'!$A86,'Official Medal Table'!$C:$C,'Each Gender Events'!O$1,'Official Medal Table'!$E:$E,"Mixed")*'Medal values'!$B$2/2
+ COUNTIFS('Official Medal Table'!$H:$H,'Each Gender Events'!$A86,'Official Medal Table'!$C:$C,'Each Gender Events'!O$1,'Official Medal Table'!$E:$E,"Mixed")*'Medal values'!$B$3/2
+ COUNTIFS('Official Medal Table'!$I:$I,'Each Gender Events'!$A86,'Official Medal Table'!$C:$C,'Each Gender Events'!O$1,'Official Medal Table'!$E:$E,"Mixed")*'Medal values'!$B$3/2</f>
        <v>0</v>
      </c>
      <c r="P86">
        <f>COUNTIFS('Official Medal Table'!$F:$F,'Each Gender Events'!$A86,'Official Medal Table'!$C:$C,'Each Gender Events'!P$1,'Official Medal Table'!$E:$E,'Each Gender Events'!P$2)*'Medal values'!$B$1
+ COUNTIFS('Official Medal Table'!$G:$G,'Each Gender Events'!$A86,'Official Medal Table'!$C:$C,'Each Gender Events'!P$1,'Official Medal Table'!$E:$E,'Each Gender Events'!P$2)*'Medal values'!$B$2
+ COUNTIFS('Official Medal Table'!$H:$H,'Each Gender Events'!$A86,'Official Medal Table'!$C:$C,'Each Gender Events'!P$1,'Official Medal Table'!$E:$E,'Each Gender Events'!P$2)*'Medal values'!$B$3
+ COUNTIFS('Official Medal Table'!$I:$I,'Each Gender Events'!$A86,'Official Medal Table'!$C:$C,'Each Gender Events'!P$1,'Official Medal Table'!$E:$E,'Each Gender Events'!P$2)*'Medal values'!$B$3
+ COUNTIFS('Official Medal Table'!$F:$F,'Each Gender Events'!$A86,'Official Medal Table'!$C:$C,'Each Gender Events'!P$1,'Official Medal Table'!$E:$E,"Mixed")*'Medal values'!$B$1/2
+ COUNTIFS('Official Medal Table'!$G:$G,'Each Gender Events'!$A86,'Official Medal Table'!$C:$C,'Each Gender Events'!P$1,'Official Medal Table'!$E:$E,"Mixed")*'Medal values'!$B$2/2
+ COUNTIFS('Official Medal Table'!$H:$H,'Each Gender Events'!$A86,'Official Medal Table'!$C:$C,'Each Gender Events'!P$1,'Official Medal Table'!$E:$E,"Mixed")*'Medal values'!$B$3/2
+ COUNTIFS('Official Medal Table'!$I:$I,'Each Gender Events'!$A86,'Official Medal Table'!$C:$C,'Each Gender Events'!P$1,'Official Medal Table'!$E:$E,"Mixed")*'Medal values'!$B$3/2</f>
        <v>0</v>
      </c>
      <c r="Q86">
        <f>COUNTIFS('Official Medal Table'!$F:$F,'Each Gender Events'!$A86,'Official Medal Table'!$C:$C,'Each Gender Events'!Q$1,'Official Medal Table'!$E:$E,'Each Gender Events'!Q$2)*'Medal values'!$B$1
+ COUNTIFS('Official Medal Table'!$G:$G,'Each Gender Events'!$A86,'Official Medal Table'!$C:$C,'Each Gender Events'!Q$1,'Official Medal Table'!$E:$E,'Each Gender Events'!Q$2)*'Medal values'!$B$2
+ COUNTIFS('Official Medal Table'!$H:$H,'Each Gender Events'!$A86,'Official Medal Table'!$C:$C,'Each Gender Events'!Q$1,'Official Medal Table'!$E:$E,'Each Gender Events'!Q$2)*'Medal values'!$B$3
+ COUNTIFS('Official Medal Table'!$I:$I,'Each Gender Events'!$A86,'Official Medal Table'!$C:$C,'Each Gender Events'!Q$1,'Official Medal Table'!$E:$E,'Each Gender Events'!Q$2)*'Medal values'!$B$3
+ COUNTIFS('Official Medal Table'!$F:$F,'Each Gender Events'!$A86,'Official Medal Table'!$C:$C,'Each Gender Events'!Q$1,'Official Medal Table'!$E:$E,"Mixed")*'Medal values'!$B$1/2
+ COUNTIFS('Official Medal Table'!$G:$G,'Each Gender Events'!$A86,'Official Medal Table'!$C:$C,'Each Gender Events'!Q$1,'Official Medal Table'!$E:$E,"Mixed")*'Medal values'!$B$2/2
+ COUNTIFS('Official Medal Table'!$H:$H,'Each Gender Events'!$A86,'Official Medal Table'!$C:$C,'Each Gender Events'!Q$1,'Official Medal Table'!$E:$E,"Mixed")*'Medal values'!$B$3/2
+ COUNTIFS('Official Medal Table'!$I:$I,'Each Gender Events'!$A86,'Official Medal Table'!$C:$C,'Each Gender Events'!Q$1,'Official Medal Table'!$E:$E,"Mixed")*'Medal values'!$B$3/2</f>
        <v>0</v>
      </c>
      <c r="R86">
        <f>COUNTIFS('Official Medal Table'!$F:$F,'Each Gender Events'!$A86,'Official Medal Table'!$C:$C,'Each Gender Events'!R$1,'Official Medal Table'!$E:$E,'Each Gender Events'!R$2)*'Medal values'!$B$1
+ COUNTIFS('Official Medal Table'!$G:$G,'Each Gender Events'!$A86,'Official Medal Table'!$C:$C,'Each Gender Events'!R$1,'Official Medal Table'!$E:$E,'Each Gender Events'!R$2)*'Medal values'!$B$2
+ COUNTIFS('Official Medal Table'!$H:$H,'Each Gender Events'!$A86,'Official Medal Table'!$C:$C,'Each Gender Events'!R$1,'Official Medal Table'!$E:$E,'Each Gender Events'!R$2)*'Medal values'!$B$3
+ COUNTIFS('Official Medal Table'!$I:$I,'Each Gender Events'!$A86,'Official Medal Table'!$C:$C,'Each Gender Events'!R$1,'Official Medal Table'!$E:$E,'Each Gender Events'!R$2)*'Medal values'!$B$3
+ COUNTIFS('Official Medal Table'!$F:$F,'Each Gender Events'!$A86,'Official Medal Table'!$C:$C,'Each Gender Events'!R$1,'Official Medal Table'!$E:$E,"Mixed")*'Medal values'!$B$1/2
+ COUNTIFS('Official Medal Table'!$G:$G,'Each Gender Events'!$A86,'Official Medal Table'!$C:$C,'Each Gender Events'!R$1,'Official Medal Table'!$E:$E,"Mixed")*'Medal values'!$B$2/2
+ COUNTIFS('Official Medal Table'!$H:$H,'Each Gender Events'!$A86,'Official Medal Table'!$C:$C,'Each Gender Events'!R$1,'Official Medal Table'!$E:$E,"Mixed")*'Medal values'!$B$3/2
+ COUNTIFS('Official Medal Table'!$I:$I,'Each Gender Events'!$A86,'Official Medal Table'!$C:$C,'Each Gender Events'!R$1,'Official Medal Table'!$E:$E,"Mixed")*'Medal values'!$B$3/2</f>
        <v>0</v>
      </c>
      <c r="S86">
        <f>COUNTIFS('Official Medal Table'!$F:$F,'Each Gender Events'!$A86,'Official Medal Table'!$C:$C,'Each Gender Events'!S$1,'Official Medal Table'!$E:$E,'Each Gender Events'!S$2)*'Medal values'!$B$1
+ COUNTIFS('Official Medal Table'!$G:$G,'Each Gender Events'!$A86,'Official Medal Table'!$C:$C,'Each Gender Events'!S$1,'Official Medal Table'!$E:$E,'Each Gender Events'!S$2)*'Medal values'!$B$2
+ COUNTIFS('Official Medal Table'!$H:$H,'Each Gender Events'!$A86,'Official Medal Table'!$C:$C,'Each Gender Events'!S$1,'Official Medal Table'!$E:$E,'Each Gender Events'!S$2)*'Medal values'!$B$3
+ COUNTIFS('Official Medal Table'!$I:$I,'Each Gender Events'!$A86,'Official Medal Table'!$C:$C,'Each Gender Events'!S$1,'Official Medal Table'!$E:$E,'Each Gender Events'!S$2)*'Medal values'!$B$3
+ COUNTIFS('Official Medal Table'!$F:$F,'Each Gender Events'!$A86,'Official Medal Table'!$C:$C,'Each Gender Events'!S$1,'Official Medal Table'!$E:$E,"Mixed")*'Medal values'!$B$1/2
+ COUNTIFS('Official Medal Table'!$G:$G,'Each Gender Events'!$A86,'Official Medal Table'!$C:$C,'Each Gender Events'!S$1,'Official Medal Table'!$E:$E,"Mixed")*'Medal values'!$B$2/2
+ COUNTIFS('Official Medal Table'!$H:$H,'Each Gender Events'!$A86,'Official Medal Table'!$C:$C,'Each Gender Events'!S$1,'Official Medal Table'!$E:$E,"Mixed")*'Medal values'!$B$3/2
+ COUNTIFS('Official Medal Table'!$I:$I,'Each Gender Events'!$A86,'Official Medal Table'!$C:$C,'Each Gender Events'!S$1,'Official Medal Table'!$E:$E,"Mixed")*'Medal values'!$B$3/2</f>
        <v>0</v>
      </c>
      <c r="T86">
        <f>COUNTIFS('Official Medal Table'!$F:$F,'Each Gender Events'!$A86,'Official Medal Table'!$C:$C,'Each Gender Events'!T$1,'Official Medal Table'!$E:$E,'Each Gender Events'!T$2)*'Medal values'!$B$1
+ COUNTIFS('Official Medal Table'!$G:$G,'Each Gender Events'!$A86,'Official Medal Table'!$C:$C,'Each Gender Events'!T$1,'Official Medal Table'!$E:$E,'Each Gender Events'!T$2)*'Medal values'!$B$2
+ COUNTIFS('Official Medal Table'!$H:$H,'Each Gender Events'!$A86,'Official Medal Table'!$C:$C,'Each Gender Events'!T$1,'Official Medal Table'!$E:$E,'Each Gender Events'!T$2)*'Medal values'!$B$3
+ COUNTIFS('Official Medal Table'!$I:$I,'Each Gender Events'!$A86,'Official Medal Table'!$C:$C,'Each Gender Events'!T$1,'Official Medal Table'!$E:$E,'Each Gender Events'!T$2)*'Medal values'!$B$3
+ COUNTIFS('Official Medal Table'!$F:$F,'Each Gender Events'!$A86,'Official Medal Table'!$C:$C,'Each Gender Events'!T$1,'Official Medal Table'!$E:$E,"Mixed")*'Medal values'!$B$1/2
+ COUNTIFS('Official Medal Table'!$G:$G,'Each Gender Events'!$A86,'Official Medal Table'!$C:$C,'Each Gender Events'!T$1,'Official Medal Table'!$E:$E,"Mixed")*'Medal values'!$B$2/2
+ COUNTIFS('Official Medal Table'!$H:$H,'Each Gender Events'!$A86,'Official Medal Table'!$C:$C,'Each Gender Events'!T$1,'Official Medal Table'!$E:$E,"Mixed")*'Medal values'!$B$3/2
+ COUNTIFS('Official Medal Table'!$I:$I,'Each Gender Events'!$A86,'Official Medal Table'!$C:$C,'Each Gender Events'!T$1,'Official Medal Table'!$E:$E,"Mixed")*'Medal values'!$B$3/2</f>
        <v>0</v>
      </c>
      <c r="U86">
        <f>COUNTIFS('Official Medal Table'!$F:$F,'Each Gender Events'!$A86,'Official Medal Table'!$C:$C,'Each Gender Events'!U$1,'Official Medal Table'!$E:$E,'Each Gender Events'!U$2)*'Medal values'!$B$1
+ COUNTIFS('Official Medal Table'!$G:$G,'Each Gender Events'!$A86,'Official Medal Table'!$C:$C,'Each Gender Events'!U$1,'Official Medal Table'!$E:$E,'Each Gender Events'!U$2)*'Medal values'!$B$2
+ COUNTIFS('Official Medal Table'!$H:$H,'Each Gender Events'!$A86,'Official Medal Table'!$C:$C,'Each Gender Events'!U$1,'Official Medal Table'!$E:$E,'Each Gender Events'!U$2)*'Medal values'!$B$3
+ COUNTIFS('Official Medal Table'!$I:$I,'Each Gender Events'!$A86,'Official Medal Table'!$C:$C,'Each Gender Events'!U$1,'Official Medal Table'!$E:$E,'Each Gender Events'!U$2)*'Medal values'!$B$3
+ COUNTIFS('Official Medal Table'!$F:$F,'Each Gender Events'!$A86,'Official Medal Table'!$C:$C,'Each Gender Events'!U$1,'Official Medal Table'!$E:$E,"Mixed")*'Medal values'!$B$1/2
+ COUNTIFS('Official Medal Table'!$G:$G,'Each Gender Events'!$A86,'Official Medal Table'!$C:$C,'Each Gender Events'!U$1,'Official Medal Table'!$E:$E,"Mixed")*'Medal values'!$B$2/2
+ COUNTIFS('Official Medal Table'!$H:$H,'Each Gender Events'!$A86,'Official Medal Table'!$C:$C,'Each Gender Events'!U$1,'Official Medal Table'!$E:$E,"Mixed")*'Medal values'!$B$3/2
+ COUNTIFS('Official Medal Table'!$I:$I,'Each Gender Events'!$A86,'Official Medal Table'!$C:$C,'Each Gender Events'!U$1,'Official Medal Table'!$E:$E,"Mixed")*'Medal values'!$B$3/2</f>
        <v>1</v>
      </c>
      <c r="V86">
        <f>COUNTIFS('Official Medal Table'!$F:$F,'Each Gender Events'!$A86,'Official Medal Table'!$C:$C,'Each Gender Events'!V$1,'Official Medal Table'!$E:$E,'Each Gender Events'!V$2)*'Medal values'!$B$1
+ COUNTIFS('Official Medal Table'!$G:$G,'Each Gender Events'!$A86,'Official Medal Table'!$C:$C,'Each Gender Events'!V$1,'Official Medal Table'!$E:$E,'Each Gender Events'!V$2)*'Medal values'!$B$2
+ COUNTIFS('Official Medal Table'!$H:$H,'Each Gender Events'!$A86,'Official Medal Table'!$C:$C,'Each Gender Events'!V$1,'Official Medal Table'!$E:$E,'Each Gender Events'!V$2)*'Medal values'!$B$3
+ COUNTIFS('Official Medal Table'!$I:$I,'Each Gender Events'!$A86,'Official Medal Table'!$C:$C,'Each Gender Events'!V$1,'Official Medal Table'!$E:$E,'Each Gender Events'!V$2)*'Medal values'!$B$3
+ COUNTIFS('Official Medal Table'!$F:$F,'Each Gender Events'!$A86,'Official Medal Table'!$C:$C,'Each Gender Events'!V$1,'Official Medal Table'!$E:$E,"Mixed")*'Medal values'!$B$1/2
+ COUNTIFS('Official Medal Table'!$G:$G,'Each Gender Events'!$A86,'Official Medal Table'!$C:$C,'Each Gender Events'!V$1,'Official Medal Table'!$E:$E,"Mixed")*'Medal values'!$B$2/2
+ COUNTIFS('Official Medal Table'!$H:$H,'Each Gender Events'!$A86,'Official Medal Table'!$C:$C,'Each Gender Events'!V$1,'Official Medal Table'!$E:$E,"Mixed")*'Medal values'!$B$3/2
+ COUNTIFS('Official Medal Table'!$I:$I,'Each Gender Events'!$A86,'Official Medal Table'!$C:$C,'Each Gender Events'!V$1,'Official Medal Table'!$E:$E,"Mixed")*'Medal values'!$B$3/2</f>
        <v>0</v>
      </c>
      <c r="W86">
        <f>COUNTIFS('Official Medal Table'!$F:$F,'Each Gender Events'!$A86,'Official Medal Table'!$C:$C,'Each Gender Events'!W$1,'Official Medal Table'!$E:$E,'Each Gender Events'!W$2)*'Medal values'!$B$1
+ COUNTIFS('Official Medal Table'!$G:$G,'Each Gender Events'!$A86,'Official Medal Table'!$C:$C,'Each Gender Events'!W$1,'Official Medal Table'!$E:$E,'Each Gender Events'!W$2)*'Medal values'!$B$2
+ COUNTIFS('Official Medal Table'!$H:$H,'Each Gender Events'!$A86,'Official Medal Table'!$C:$C,'Each Gender Events'!W$1,'Official Medal Table'!$E:$E,'Each Gender Events'!W$2)*'Medal values'!$B$3
+ COUNTIFS('Official Medal Table'!$I:$I,'Each Gender Events'!$A86,'Official Medal Table'!$C:$C,'Each Gender Events'!W$1,'Official Medal Table'!$E:$E,'Each Gender Events'!W$2)*'Medal values'!$B$3
+ COUNTIFS('Official Medal Table'!$F:$F,'Each Gender Events'!$A86,'Official Medal Table'!$C:$C,'Each Gender Events'!W$1,'Official Medal Table'!$E:$E,"Mixed")*'Medal values'!$B$1/2
+ COUNTIFS('Official Medal Table'!$G:$G,'Each Gender Events'!$A86,'Official Medal Table'!$C:$C,'Each Gender Events'!W$1,'Official Medal Table'!$E:$E,"Mixed")*'Medal values'!$B$2/2
+ COUNTIFS('Official Medal Table'!$H:$H,'Each Gender Events'!$A86,'Official Medal Table'!$C:$C,'Each Gender Events'!W$1,'Official Medal Table'!$E:$E,"Mixed")*'Medal values'!$B$3/2
+ COUNTIFS('Official Medal Table'!$I:$I,'Each Gender Events'!$A86,'Official Medal Table'!$C:$C,'Each Gender Events'!W$1,'Official Medal Table'!$E:$E,"Mixed")*'Medal values'!$B$3/2</f>
        <v>0</v>
      </c>
      <c r="X86">
        <f>COUNTIFS('Official Medal Table'!$F:$F,'Each Gender Events'!$A86,'Official Medal Table'!$C:$C,'Each Gender Events'!X$1,'Official Medal Table'!$E:$E,'Each Gender Events'!X$2)*'Medal values'!$B$1
+ COUNTIFS('Official Medal Table'!$G:$G,'Each Gender Events'!$A86,'Official Medal Table'!$C:$C,'Each Gender Events'!X$1,'Official Medal Table'!$E:$E,'Each Gender Events'!X$2)*'Medal values'!$B$2
+ COUNTIFS('Official Medal Table'!$H:$H,'Each Gender Events'!$A86,'Official Medal Table'!$C:$C,'Each Gender Events'!X$1,'Official Medal Table'!$E:$E,'Each Gender Events'!X$2)*'Medal values'!$B$3
+ COUNTIFS('Official Medal Table'!$I:$I,'Each Gender Events'!$A86,'Official Medal Table'!$C:$C,'Each Gender Events'!X$1,'Official Medal Table'!$E:$E,'Each Gender Events'!X$2)*'Medal values'!$B$3
+ COUNTIFS('Official Medal Table'!$F:$F,'Each Gender Events'!$A86,'Official Medal Table'!$C:$C,'Each Gender Events'!X$1,'Official Medal Table'!$E:$E,"Mixed")*'Medal values'!$B$1/2
+ COUNTIFS('Official Medal Table'!$G:$G,'Each Gender Events'!$A86,'Official Medal Table'!$C:$C,'Each Gender Events'!X$1,'Official Medal Table'!$E:$E,"Mixed")*'Medal values'!$B$2/2
+ COUNTIFS('Official Medal Table'!$H:$H,'Each Gender Events'!$A86,'Official Medal Table'!$C:$C,'Each Gender Events'!X$1,'Official Medal Table'!$E:$E,"Mixed")*'Medal values'!$B$3/2
+ COUNTIFS('Official Medal Table'!$I:$I,'Each Gender Events'!$A86,'Official Medal Table'!$C:$C,'Each Gender Events'!X$1,'Official Medal Table'!$E:$E,"Mixed")*'Medal values'!$B$3/2</f>
        <v>0</v>
      </c>
      <c r="Y86">
        <f>COUNTIFS('Official Medal Table'!$F:$F,'Each Gender Events'!$A86,'Official Medal Table'!$C:$C,'Each Gender Events'!Y$1,'Official Medal Table'!$E:$E,'Each Gender Events'!Y$2)*'Medal values'!$B$1
+ COUNTIFS('Official Medal Table'!$G:$G,'Each Gender Events'!$A86,'Official Medal Table'!$C:$C,'Each Gender Events'!Y$1,'Official Medal Table'!$E:$E,'Each Gender Events'!Y$2)*'Medal values'!$B$2
+ COUNTIFS('Official Medal Table'!$H:$H,'Each Gender Events'!$A86,'Official Medal Table'!$C:$C,'Each Gender Events'!Y$1,'Official Medal Table'!$E:$E,'Each Gender Events'!Y$2)*'Medal values'!$B$3
+ COUNTIFS('Official Medal Table'!$I:$I,'Each Gender Events'!$A86,'Official Medal Table'!$C:$C,'Each Gender Events'!Y$1,'Official Medal Table'!$E:$E,'Each Gender Events'!Y$2)*'Medal values'!$B$3
+ COUNTIFS('Official Medal Table'!$F:$F,'Each Gender Events'!$A86,'Official Medal Table'!$C:$C,'Each Gender Events'!Y$1,'Official Medal Table'!$E:$E,"Mixed")*'Medal values'!$B$1/2
+ COUNTIFS('Official Medal Table'!$G:$G,'Each Gender Events'!$A86,'Official Medal Table'!$C:$C,'Each Gender Events'!Y$1,'Official Medal Table'!$E:$E,"Mixed")*'Medal values'!$B$2/2
+ COUNTIFS('Official Medal Table'!$H:$H,'Each Gender Events'!$A86,'Official Medal Table'!$C:$C,'Each Gender Events'!Y$1,'Official Medal Table'!$E:$E,"Mixed")*'Medal values'!$B$3/2
+ COUNTIFS('Official Medal Table'!$I:$I,'Each Gender Events'!$A86,'Official Medal Table'!$C:$C,'Each Gender Events'!Y$1,'Official Medal Table'!$E:$E,"Mixed")*'Medal values'!$B$3/2</f>
        <v>0</v>
      </c>
      <c r="Z86">
        <f>COUNTIFS('Official Medal Table'!$F:$F,'Each Gender Events'!$A86,'Official Medal Table'!$C:$C,'Each Gender Events'!Z$1,'Official Medal Table'!$E:$E,'Each Gender Events'!Z$2)*'Medal values'!$B$1
+ COUNTIFS('Official Medal Table'!$G:$G,'Each Gender Events'!$A86,'Official Medal Table'!$C:$C,'Each Gender Events'!Z$1,'Official Medal Table'!$E:$E,'Each Gender Events'!Z$2)*'Medal values'!$B$2
+ COUNTIFS('Official Medal Table'!$H:$H,'Each Gender Events'!$A86,'Official Medal Table'!$C:$C,'Each Gender Events'!Z$1,'Official Medal Table'!$E:$E,'Each Gender Events'!Z$2)*'Medal values'!$B$3
+ COUNTIFS('Official Medal Table'!$I:$I,'Each Gender Events'!$A86,'Official Medal Table'!$C:$C,'Each Gender Events'!Z$1,'Official Medal Table'!$E:$E,'Each Gender Events'!Z$2)*'Medal values'!$B$3
+ COUNTIFS('Official Medal Table'!$F:$F,'Each Gender Events'!$A86,'Official Medal Table'!$C:$C,'Each Gender Events'!Z$1,'Official Medal Table'!$E:$E,"Mixed")*'Medal values'!$B$1/2
+ COUNTIFS('Official Medal Table'!$G:$G,'Each Gender Events'!$A86,'Official Medal Table'!$C:$C,'Each Gender Events'!Z$1,'Official Medal Table'!$E:$E,"Mixed")*'Medal values'!$B$2/2
+ COUNTIFS('Official Medal Table'!$H:$H,'Each Gender Events'!$A86,'Official Medal Table'!$C:$C,'Each Gender Events'!Z$1,'Official Medal Table'!$E:$E,"Mixed")*'Medal values'!$B$3/2
+ COUNTIFS('Official Medal Table'!$I:$I,'Each Gender Events'!$A86,'Official Medal Table'!$C:$C,'Each Gender Events'!Z$1,'Official Medal Table'!$E:$E,"Mixed")*'Medal values'!$B$3/2</f>
        <v>0</v>
      </c>
      <c r="AA86">
        <f>COUNTIFS('Official Medal Table'!$F:$F,'Each Gender Events'!$A86,'Official Medal Table'!$C:$C,'Each Gender Events'!AA$1,'Official Medal Table'!$E:$E,'Each Gender Events'!AA$2)*'Medal values'!$B$1
+ COUNTIFS('Official Medal Table'!$G:$G,'Each Gender Events'!$A86,'Official Medal Table'!$C:$C,'Each Gender Events'!AA$1,'Official Medal Table'!$E:$E,'Each Gender Events'!AA$2)*'Medal values'!$B$2
+ COUNTIFS('Official Medal Table'!$H:$H,'Each Gender Events'!$A86,'Official Medal Table'!$C:$C,'Each Gender Events'!AA$1,'Official Medal Table'!$E:$E,'Each Gender Events'!AA$2)*'Medal values'!$B$3
+ COUNTIFS('Official Medal Table'!$I:$I,'Each Gender Events'!$A86,'Official Medal Table'!$C:$C,'Each Gender Events'!AA$1,'Official Medal Table'!$E:$E,'Each Gender Events'!AA$2)*'Medal values'!$B$3
+ COUNTIFS('Official Medal Table'!$F:$F,'Each Gender Events'!$A86,'Official Medal Table'!$C:$C,'Each Gender Events'!AA$1,'Official Medal Table'!$E:$E,"Mixed")*'Medal values'!$B$1/2
+ COUNTIFS('Official Medal Table'!$G:$G,'Each Gender Events'!$A86,'Official Medal Table'!$C:$C,'Each Gender Events'!AA$1,'Official Medal Table'!$E:$E,"Mixed")*'Medal values'!$B$2/2
+ COUNTIFS('Official Medal Table'!$H:$H,'Each Gender Events'!$A86,'Official Medal Table'!$C:$C,'Each Gender Events'!AA$1,'Official Medal Table'!$E:$E,"Mixed")*'Medal values'!$B$3/2
+ COUNTIFS('Official Medal Table'!$I:$I,'Each Gender Events'!$A86,'Official Medal Table'!$C:$C,'Each Gender Events'!AA$1,'Official Medal Table'!$E:$E,"Mixed")*'Medal values'!$B$3/2</f>
        <v>0</v>
      </c>
      <c r="AB86">
        <f>COUNTIFS('Official Medal Table'!$F:$F,'Each Gender Events'!$A86,'Official Medal Table'!$C:$C,'Each Gender Events'!AB$1,'Official Medal Table'!$E:$E,'Each Gender Events'!AB$2)*'Medal values'!$B$1
+ COUNTIFS('Official Medal Table'!$G:$G,'Each Gender Events'!$A86,'Official Medal Table'!$C:$C,'Each Gender Events'!AB$1,'Official Medal Table'!$E:$E,'Each Gender Events'!AB$2)*'Medal values'!$B$2
+ COUNTIFS('Official Medal Table'!$H:$H,'Each Gender Events'!$A86,'Official Medal Table'!$C:$C,'Each Gender Events'!AB$1,'Official Medal Table'!$E:$E,'Each Gender Events'!AB$2)*'Medal values'!$B$3
+ COUNTIFS('Official Medal Table'!$I:$I,'Each Gender Events'!$A86,'Official Medal Table'!$C:$C,'Each Gender Events'!AB$1,'Official Medal Table'!$E:$E,'Each Gender Events'!AB$2)*'Medal values'!$B$3
+ COUNTIFS('Official Medal Table'!$F:$F,'Each Gender Events'!$A86,'Official Medal Table'!$C:$C,'Each Gender Events'!AB$1,'Official Medal Table'!$E:$E,"Mixed")*'Medal values'!$B$1/2
+ COUNTIFS('Official Medal Table'!$G:$G,'Each Gender Events'!$A86,'Official Medal Table'!$C:$C,'Each Gender Events'!AB$1,'Official Medal Table'!$E:$E,"Mixed")*'Medal values'!$B$2/2
+ COUNTIFS('Official Medal Table'!$H:$H,'Each Gender Events'!$A86,'Official Medal Table'!$C:$C,'Each Gender Events'!AB$1,'Official Medal Table'!$E:$E,"Mixed")*'Medal values'!$B$3/2
+ COUNTIFS('Official Medal Table'!$I:$I,'Each Gender Events'!$A86,'Official Medal Table'!$C:$C,'Each Gender Events'!AB$1,'Official Medal Table'!$E:$E,"Mixed")*'Medal values'!$B$3/2</f>
        <v>0</v>
      </c>
      <c r="AC86">
        <f>COUNTIFS('Official Medal Table'!$F:$F,'Each Gender Events'!$A86,'Official Medal Table'!$C:$C,'Each Gender Events'!AC$1,'Official Medal Table'!$E:$E,'Each Gender Events'!AC$2)*'Medal values'!$B$1
+ COUNTIFS('Official Medal Table'!$G:$G,'Each Gender Events'!$A86,'Official Medal Table'!$C:$C,'Each Gender Events'!AC$1,'Official Medal Table'!$E:$E,'Each Gender Events'!AC$2)*'Medal values'!$B$2
+ COUNTIFS('Official Medal Table'!$H:$H,'Each Gender Events'!$A86,'Official Medal Table'!$C:$C,'Each Gender Events'!AC$1,'Official Medal Table'!$E:$E,'Each Gender Events'!AC$2)*'Medal values'!$B$3
+ COUNTIFS('Official Medal Table'!$I:$I,'Each Gender Events'!$A86,'Official Medal Table'!$C:$C,'Each Gender Events'!AC$1,'Official Medal Table'!$E:$E,'Each Gender Events'!AC$2)*'Medal values'!$B$3
+ COUNTIFS('Official Medal Table'!$F:$F,'Each Gender Events'!$A86,'Official Medal Table'!$C:$C,'Each Gender Events'!AC$1,'Official Medal Table'!$E:$E,"Mixed")*'Medal values'!$B$1/2
+ COUNTIFS('Official Medal Table'!$G:$G,'Each Gender Events'!$A86,'Official Medal Table'!$C:$C,'Each Gender Events'!AC$1,'Official Medal Table'!$E:$E,"Mixed")*'Medal values'!$B$2/2
+ COUNTIFS('Official Medal Table'!$H:$H,'Each Gender Events'!$A86,'Official Medal Table'!$C:$C,'Each Gender Events'!AC$1,'Official Medal Table'!$E:$E,"Mixed")*'Medal values'!$B$3/2
+ COUNTIFS('Official Medal Table'!$I:$I,'Each Gender Events'!$A86,'Official Medal Table'!$C:$C,'Each Gender Events'!AC$1,'Official Medal Table'!$E:$E,"Mixed")*'Medal values'!$B$3/2</f>
        <v>0</v>
      </c>
      <c r="AD86">
        <f>COUNTIFS('Official Medal Table'!$F:$F,'Each Gender Events'!$A86,'Official Medal Table'!$C:$C,'Each Gender Events'!AD$1,'Official Medal Table'!$E:$E,'Each Gender Events'!AD$2)*'Medal values'!$B$1
+ COUNTIFS('Official Medal Table'!$G:$G,'Each Gender Events'!$A86,'Official Medal Table'!$C:$C,'Each Gender Events'!AD$1,'Official Medal Table'!$E:$E,'Each Gender Events'!AD$2)*'Medal values'!$B$2
+ COUNTIFS('Official Medal Table'!$H:$H,'Each Gender Events'!$A86,'Official Medal Table'!$C:$C,'Each Gender Events'!AD$1,'Official Medal Table'!$E:$E,'Each Gender Events'!AD$2)*'Medal values'!$B$3
+ COUNTIFS('Official Medal Table'!$I:$I,'Each Gender Events'!$A86,'Official Medal Table'!$C:$C,'Each Gender Events'!AD$1,'Official Medal Table'!$E:$E,'Each Gender Events'!AD$2)*'Medal values'!$B$3
+ COUNTIFS('Official Medal Table'!$F:$F,'Each Gender Events'!$A86,'Official Medal Table'!$C:$C,'Each Gender Events'!AD$1,'Official Medal Table'!$E:$E,"Mixed")*'Medal values'!$B$1/2
+ COUNTIFS('Official Medal Table'!$G:$G,'Each Gender Events'!$A86,'Official Medal Table'!$C:$C,'Each Gender Events'!AD$1,'Official Medal Table'!$E:$E,"Mixed")*'Medal values'!$B$2/2
+ COUNTIFS('Official Medal Table'!$H:$H,'Each Gender Events'!$A86,'Official Medal Table'!$C:$C,'Each Gender Events'!AD$1,'Official Medal Table'!$E:$E,"Mixed")*'Medal values'!$B$3/2
+ COUNTIFS('Official Medal Table'!$I:$I,'Each Gender Events'!$A86,'Official Medal Table'!$C:$C,'Each Gender Events'!AD$1,'Official Medal Table'!$E:$E,"Mixed")*'Medal values'!$B$3/2</f>
        <v>0</v>
      </c>
      <c r="AE86">
        <f>COUNTIFS('Official Medal Table'!$F:$F,'Each Gender Events'!$A86,'Official Medal Table'!$C:$C,'Each Gender Events'!AE$1,'Official Medal Table'!$E:$E,'Each Gender Events'!AE$2)*'Medal values'!$B$1
+ COUNTIFS('Official Medal Table'!$G:$G,'Each Gender Events'!$A86,'Official Medal Table'!$C:$C,'Each Gender Events'!AE$1,'Official Medal Table'!$E:$E,'Each Gender Events'!AE$2)*'Medal values'!$B$2
+ COUNTIFS('Official Medal Table'!$H:$H,'Each Gender Events'!$A86,'Official Medal Table'!$C:$C,'Each Gender Events'!AE$1,'Official Medal Table'!$E:$E,'Each Gender Events'!AE$2)*'Medal values'!$B$3
+ COUNTIFS('Official Medal Table'!$I:$I,'Each Gender Events'!$A86,'Official Medal Table'!$C:$C,'Each Gender Events'!AE$1,'Official Medal Table'!$E:$E,'Each Gender Events'!AE$2)*'Medal values'!$B$3
+ COUNTIFS('Official Medal Table'!$F:$F,'Each Gender Events'!$A86,'Official Medal Table'!$C:$C,'Each Gender Events'!AE$1,'Official Medal Table'!$E:$E,"Mixed")*'Medal values'!$B$1/2
+ COUNTIFS('Official Medal Table'!$G:$G,'Each Gender Events'!$A86,'Official Medal Table'!$C:$C,'Each Gender Events'!AE$1,'Official Medal Table'!$E:$E,"Mixed")*'Medal values'!$B$2/2
+ COUNTIFS('Official Medal Table'!$H:$H,'Each Gender Events'!$A86,'Official Medal Table'!$C:$C,'Each Gender Events'!AE$1,'Official Medal Table'!$E:$E,"Mixed")*'Medal values'!$B$3/2
+ COUNTIFS('Official Medal Table'!$I:$I,'Each Gender Events'!$A86,'Official Medal Table'!$C:$C,'Each Gender Events'!AE$1,'Official Medal Table'!$E:$E,"Mixed")*'Medal values'!$B$3/2</f>
        <v>0</v>
      </c>
      <c r="AF86">
        <f>COUNTIFS('Official Medal Table'!$F:$F,'Each Gender Events'!$A86,'Official Medal Table'!$C:$C,'Each Gender Events'!AF$1,'Official Medal Table'!$E:$E,'Each Gender Events'!AF$2)*'Medal values'!$B$1
+ COUNTIFS('Official Medal Table'!$G:$G,'Each Gender Events'!$A86,'Official Medal Table'!$C:$C,'Each Gender Events'!AF$1,'Official Medal Table'!$E:$E,'Each Gender Events'!AF$2)*'Medal values'!$B$2
+ COUNTIFS('Official Medal Table'!$H:$H,'Each Gender Events'!$A86,'Official Medal Table'!$C:$C,'Each Gender Events'!AF$1,'Official Medal Table'!$E:$E,'Each Gender Events'!AF$2)*'Medal values'!$B$3
+ COUNTIFS('Official Medal Table'!$I:$I,'Each Gender Events'!$A86,'Official Medal Table'!$C:$C,'Each Gender Events'!AF$1,'Official Medal Table'!$E:$E,'Each Gender Events'!AF$2)*'Medal values'!$B$3
+ COUNTIFS('Official Medal Table'!$F:$F,'Each Gender Events'!$A86,'Official Medal Table'!$C:$C,'Each Gender Events'!AF$1,'Official Medal Table'!$E:$E,"Mixed")*'Medal values'!$B$1/2
+ COUNTIFS('Official Medal Table'!$G:$G,'Each Gender Events'!$A86,'Official Medal Table'!$C:$C,'Each Gender Events'!AF$1,'Official Medal Table'!$E:$E,"Mixed")*'Medal values'!$B$2/2
+ COUNTIFS('Official Medal Table'!$H:$H,'Each Gender Events'!$A86,'Official Medal Table'!$C:$C,'Each Gender Events'!AF$1,'Official Medal Table'!$E:$E,"Mixed")*'Medal values'!$B$3/2
+ COUNTIFS('Official Medal Table'!$I:$I,'Each Gender Events'!$A86,'Official Medal Table'!$C:$C,'Each Gender Events'!AF$1,'Official Medal Table'!$E:$E,"Mixed")*'Medal values'!$B$3/2</f>
        <v>0</v>
      </c>
      <c r="AG86">
        <f>COUNTIFS('Official Medal Table'!$F:$F,'Each Gender Events'!$A86,'Official Medal Table'!$C:$C,'Each Gender Events'!AG$1,'Official Medal Table'!$E:$E,'Each Gender Events'!AG$2)*'Medal values'!$B$1
+ COUNTIFS('Official Medal Table'!$G:$G,'Each Gender Events'!$A86,'Official Medal Table'!$C:$C,'Each Gender Events'!AG$1,'Official Medal Table'!$E:$E,'Each Gender Events'!AG$2)*'Medal values'!$B$2
+ COUNTIFS('Official Medal Table'!$H:$H,'Each Gender Events'!$A86,'Official Medal Table'!$C:$C,'Each Gender Events'!AG$1,'Official Medal Table'!$E:$E,'Each Gender Events'!AG$2)*'Medal values'!$B$3
+ COUNTIFS('Official Medal Table'!$I:$I,'Each Gender Events'!$A86,'Official Medal Table'!$C:$C,'Each Gender Events'!AG$1,'Official Medal Table'!$E:$E,'Each Gender Events'!AG$2)*'Medal values'!$B$3
+ COUNTIFS('Official Medal Table'!$F:$F,'Each Gender Events'!$A86,'Official Medal Table'!$C:$C,'Each Gender Events'!AG$1,'Official Medal Table'!$E:$E,"Mixed")*'Medal values'!$B$1/2
+ COUNTIFS('Official Medal Table'!$G:$G,'Each Gender Events'!$A86,'Official Medal Table'!$C:$C,'Each Gender Events'!AG$1,'Official Medal Table'!$E:$E,"Mixed")*'Medal values'!$B$2/2
+ COUNTIFS('Official Medal Table'!$H:$H,'Each Gender Events'!$A86,'Official Medal Table'!$C:$C,'Each Gender Events'!AG$1,'Official Medal Table'!$E:$E,"Mixed")*'Medal values'!$B$3/2
+ COUNTIFS('Official Medal Table'!$I:$I,'Each Gender Events'!$A86,'Official Medal Table'!$C:$C,'Each Gender Events'!AG$1,'Official Medal Table'!$E:$E,"Mixed")*'Medal values'!$B$3/2</f>
        <v>0</v>
      </c>
      <c r="AH86">
        <f>COUNTIFS('Official Medal Table'!$F:$F,'Each Gender Events'!$A86,'Official Medal Table'!$C:$C,'Each Gender Events'!AH$1,'Official Medal Table'!$E:$E,'Each Gender Events'!AH$2)*'Medal values'!$B$1
+ COUNTIFS('Official Medal Table'!$G:$G,'Each Gender Events'!$A86,'Official Medal Table'!$C:$C,'Each Gender Events'!AH$1,'Official Medal Table'!$E:$E,'Each Gender Events'!AH$2)*'Medal values'!$B$2
+ COUNTIFS('Official Medal Table'!$H:$H,'Each Gender Events'!$A86,'Official Medal Table'!$C:$C,'Each Gender Events'!AH$1,'Official Medal Table'!$E:$E,'Each Gender Events'!AH$2)*'Medal values'!$B$3
+ COUNTIFS('Official Medal Table'!$I:$I,'Each Gender Events'!$A86,'Official Medal Table'!$C:$C,'Each Gender Events'!AH$1,'Official Medal Table'!$E:$E,'Each Gender Events'!AH$2)*'Medal values'!$B$3
+ COUNTIFS('Official Medal Table'!$F:$F,'Each Gender Events'!$A86,'Official Medal Table'!$C:$C,'Each Gender Events'!AH$1,'Official Medal Table'!$E:$E,"Mixed")*'Medal values'!$B$1/2
+ COUNTIFS('Official Medal Table'!$G:$G,'Each Gender Events'!$A86,'Official Medal Table'!$C:$C,'Each Gender Events'!AH$1,'Official Medal Table'!$E:$E,"Mixed")*'Medal values'!$B$2/2
+ COUNTIFS('Official Medal Table'!$H:$H,'Each Gender Events'!$A86,'Official Medal Table'!$C:$C,'Each Gender Events'!AH$1,'Official Medal Table'!$E:$E,"Mixed")*'Medal values'!$B$3/2
+ COUNTIFS('Official Medal Table'!$I:$I,'Each Gender Events'!$A86,'Official Medal Table'!$C:$C,'Each Gender Events'!AH$1,'Official Medal Table'!$E:$E,"Mixed")*'Medal values'!$B$3/2</f>
        <v>0</v>
      </c>
      <c r="AI86">
        <f>COUNTIFS('Official Medal Table'!$F:$F,'Each Gender Events'!$A86,'Official Medal Table'!$C:$C,'Each Gender Events'!AI$1,'Official Medal Table'!$E:$E,'Each Gender Events'!AI$2)*'Medal values'!$B$1
+ COUNTIFS('Official Medal Table'!$G:$G,'Each Gender Events'!$A86,'Official Medal Table'!$C:$C,'Each Gender Events'!AI$1,'Official Medal Table'!$E:$E,'Each Gender Events'!AI$2)*'Medal values'!$B$2
+ COUNTIFS('Official Medal Table'!$H:$H,'Each Gender Events'!$A86,'Official Medal Table'!$C:$C,'Each Gender Events'!AI$1,'Official Medal Table'!$E:$E,'Each Gender Events'!AI$2)*'Medal values'!$B$3
+ COUNTIFS('Official Medal Table'!$I:$I,'Each Gender Events'!$A86,'Official Medal Table'!$C:$C,'Each Gender Events'!AI$1,'Official Medal Table'!$E:$E,'Each Gender Events'!AI$2)*'Medal values'!$B$3
+ COUNTIFS('Official Medal Table'!$F:$F,'Each Gender Events'!$A86,'Official Medal Table'!$C:$C,'Each Gender Events'!AI$1,'Official Medal Table'!$E:$E,"Mixed")*'Medal values'!$B$1/2
+ COUNTIFS('Official Medal Table'!$G:$G,'Each Gender Events'!$A86,'Official Medal Table'!$C:$C,'Each Gender Events'!AI$1,'Official Medal Table'!$E:$E,"Mixed")*'Medal values'!$B$2/2
+ COUNTIFS('Official Medal Table'!$H:$H,'Each Gender Events'!$A86,'Official Medal Table'!$C:$C,'Each Gender Events'!AI$1,'Official Medal Table'!$E:$E,"Mixed")*'Medal values'!$B$3/2
+ COUNTIFS('Official Medal Table'!$I:$I,'Each Gender Events'!$A86,'Official Medal Table'!$C:$C,'Each Gender Events'!AI$1,'Official Medal Table'!$E:$E,"Mixed")*'Medal values'!$B$3/2</f>
        <v>0</v>
      </c>
      <c r="AJ86">
        <f>COUNTIFS('Official Medal Table'!$F:$F,'Each Gender Events'!$A86,'Official Medal Table'!$C:$C,'Each Gender Events'!AJ$1,'Official Medal Table'!$E:$E,'Each Gender Events'!AJ$2)*'Medal values'!$B$1
+ COUNTIFS('Official Medal Table'!$G:$G,'Each Gender Events'!$A86,'Official Medal Table'!$C:$C,'Each Gender Events'!AJ$1,'Official Medal Table'!$E:$E,'Each Gender Events'!AJ$2)*'Medal values'!$B$2
+ COUNTIFS('Official Medal Table'!$H:$H,'Each Gender Events'!$A86,'Official Medal Table'!$C:$C,'Each Gender Events'!AJ$1,'Official Medal Table'!$E:$E,'Each Gender Events'!AJ$2)*'Medal values'!$B$3
+ COUNTIFS('Official Medal Table'!$I:$I,'Each Gender Events'!$A86,'Official Medal Table'!$C:$C,'Each Gender Events'!AJ$1,'Official Medal Table'!$E:$E,'Each Gender Events'!AJ$2)*'Medal values'!$B$3
+ COUNTIFS('Official Medal Table'!$F:$F,'Each Gender Events'!$A86,'Official Medal Table'!$C:$C,'Each Gender Events'!AJ$1,'Official Medal Table'!$E:$E,"Mixed")*'Medal values'!$B$1/2
+ COUNTIFS('Official Medal Table'!$G:$G,'Each Gender Events'!$A86,'Official Medal Table'!$C:$C,'Each Gender Events'!AJ$1,'Official Medal Table'!$E:$E,"Mixed")*'Medal values'!$B$2/2
+ COUNTIFS('Official Medal Table'!$H:$H,'Each Gender Events'!$A86,'Official Medal Table'!$C:$C,'Each Gender Events'!AJ$1,'Official Medal Table'!$E:$E,"Mixed")*'Medal values'!$B$3/2
+ COUNTIFS('Official Medal Table'!$I:$I,'Each Gender Events'!$A86,'Official Medal Table'!$C:$C,'Each Gender Events'!AJ$1,'Official Medal Table'!$E:$E,"Mixed")*'Medal values'!$B$3/2</f>
        <v>0</v>
      </c>
      <c r="AK86">
        <f>COUNTIFS('Official Medal Table'!$F:$F,'Each Gender Events'!$A86,'Official Medal Table'!$C:$C,'Each Gender Events'!AK$1,'Official Medal Table'!$E:$E,'Each Gender Events'!AK$2)*'Medal values'!$B$1
+ COUNTIFS('Official Medal Table'!$G:$G,'Each Gender Events'!$A86,'Official Medal Table'!$C:$C,'Each Gender Events'!AK$1,'Official Medal Table'!$E:$E,'Each Gender Events'!AK$2)*'Medal values'!$B$2
+ COUNTIFS('Official Medal Table'!$H:$H,'Each Gender Events'!$A86,'Official Medal Table'!$C:$C,'Each Gender Events'!AK$1,'Official Medal Table'!$E:$E,'Each Gender Events'!AK$2)*'Medal values'!$B$3
+ COUNTIFS('Official Medal Table'!$I:$I,'Each Gender Events'!$A86,'Official Medal Table'!$C:$C,'Each Gender Events'!AK$1,'Official Medal Table'!$E:$E,'Each Gender Events'!AK$2)*'Medal values'!$B$3
+ COUNTIFS('Official Medal Table'!$F:$F,'Each Gender Events'!$A86,'Official Medal Table'!$C:$C,'Each Gender Events'!AK$1,'Official Medal Table'!$E:$E,"Mixed")*'Medal values'!$B$1/2
+ COUNTIFS('Official Medal Table'!$G:$G,'Each Gender Events'!$A86,'Official Medal Table'!$C:$C,'Each Gender Events'!AK$1,'Official Medal Table'!$E:$E,"Mixed")*'Medal values'!$B$2/2
+ COUNTIFS('Official Medal Table'!$H:$H,'Each Gender Events'!$A86,'Official Medal Table'!$C:$C,'Each Gender Events'!AK$1,'Official Medal Table'!$E:$E,"Mixed")*'Medal values'!$B$3/2
+ COUNTIFS('Official Medal Table'!$I:$I,'Each Gender Events'!$A86,'Official Medal Table'!$C:$C,'Each Gender Events'!AK$1,'Official Medal Table'!$E:$E,"Mixed")*'Medal values'!$B$3/2</f>
        <v>0</v>
      </c>
      <c r="AL86">
        <f>COUNTIFS('Official Medal Table'!$F:$F,'Each Gender Events'!$A86,'Official Medal Table'!$C:$C,'Each Gender Events'!AL$1,'Official Medal Table'!$E:$E,'Each Gender Events'!AL$2)*'Medal values'!$B$1
+ COUNTIFS('Official Medal Table'!$G:$G,'Each Gender Events'!$A86,'Official Medal Table'!$C:$C,'Each Gender Events'!AL$1,'Official Medal Table'!$E:$E,'Each Gender Events'!AL$2)*'Medal values'!$B$2
+ COUNTIFS('Official Medal Table'!$H:$H,'Each Gender Events'!$A86,'Official Medal Table'!$C:$C,'Each Gender Events'!AL$1,'Official Medal Table'!$E:$E,'Each Gender Events'!AL$2)*'Medal values'!$B$3
+ COUNTIFS('Official Medal Table'!$I:$I,'Each Gender Events'!$A86,'Official Medal Table'!$C:$C,'Each Gender Events'!AL$1,'Official Medal Table'!$E:$E,'Each Gender Events'!AL$2)*'Medal values'!$B$3
+ COUNTIFS('Official Medal Table'!$F:$F,'Each Gender Events'!$A86,'Official Medal Table'!$C:$C,'Each Gender Events'!AL$1,'Official Medal Table'!$E:$E,"Mixed")*'Medal values'!$B$1/2
+ COUNTIFS('Official Medal Table'!$G:$G,'Each Gender Events'!$A86,'Official Medal Table'!$C:$C,'Each Gender Events'!AL$1,'Official Medal Table'!$E:$E,"Mixed")*'Medal values'!$B$2/2
+ COUNTIFS('Official Medal Table'!$H:$H,'Each Gender Events'!$A86,'Official Medal Table'!$C:$C,'Each Gender Events'!AL$1,'Official Medal Table'!$E:$E,"Mixed")*'Medal values'!$B$3/2
+ COUNTIFS('Official Medal Table'!$I:$I,'Each Gender Events'!$A86,'Official Medal Table'!$C:$C,'Each Gender Events'!AL$1,'Official Medal Table'!$E:$E,"Mixed")*'Medal values'!$B$3/2</f>
        <v>0</v>
      </c>
      <c r="AM86">
        <f>COUNTIFS('Official Medal Table'!$F:$F,'Each Gender Events'!$A86,'Official Medal Table'!$C:$C,'Each Gender Events'!AM$1,'Official Medal Table'!$E:$E,'Each Gender Events'!AM$2)*'Medal values'!$B$1
+ COUNTIFS('Official Medal Table'!$G:$G,'Each Gender Events'!$A86,'Official Medal Table'!$C:$C,'Each Gender Events'!AM$1,'Official Medal Table'!$E:$E,'Each Gender Events'!AM$2)*'Medal values'!$B$2
+ COUNTIFS('Official Medal Table'!$H:$H,'Each Gender Events'!$A86,'Official Medal Table'!$C:$C,'Each Gender Events'!AM$1,'Official Medal Table'!$E:$E,'Each Gender Events'!AM$2)*'Medal values'!$B$3
+ COUNTIFS('Official Medal Table'!$I:$I,'Each Gender Events'!$A86,'Official Medal Table'!$C:$C,'Each Gender Events'!AM$1,'Official Medal Table'!$E:$E,'Each Gender Events'!AM$2)*'Medal values'!$B$3
+ COUNTIFS('Official Medal Table'!$F:$F,'Each Gender Events'!$A86,'Official Medal Table'!$C:$C,'Each Gender Events'!AM$1,'Official Medal Table'!$E:$E,"Mixed")*'Medal values'!$B$1/2
+ COUNTIFS('Official Medal Table'!$G:$G,'Each Gender Events'!$A86,'Official Medal Table'!$C:$C,'Each Gender Events'!AM$1,'Official Medal Table'!$E:$E,"Mixed")*'Medal values'!$B$2/2
+ COUNTIFS('Official Medal Table'!$H:$H,'Each Gender Events'!$A86,'Official Medal Table'!$C:$C,'Each Gender Events'!AM$1,'Official Medal Table'!$E:$E,"Mixed")*'Medal values'!$B$3/2
+ COUNTIFS('Official Medal Table'!$I:$I,'Each Gender Events'!$A86,'Official Medal Table'!$C:$C,'Each Gender Events'!AM$1,'Official Medal Table'!$E:$E,"Mixed")*'Medal values'!$B$3/2</f>
        <v>0</v>
      </c>
      <c r="AN86">
        <f>COUNTIFS('Official Medal Table'!$F:$F,'Each Gender Events'!$A86,'Official Medal Table'!$C:$C,'Each Gender Events'!AN$1,'Official Medal Table'!$E:$E,'Each Gender Events'!AN$2)*'Medal values'!$B$1
+ COUNTIFS('Official Medal Table'!$G:$G,'Each Gender Events'!$A86,'Official Medal Table'!$C:$C,'Each Gender Events'!AN$1,'Official Medal Table'!$E:$E,'Each Gender Events'!AN$2)*'Medal values'!$B$2
+ COUNTIFS('Official Medal Table'!$H:$H,'Each Gender Events'!$A86,'Official Medal Table'!$C:$C,'Each Gender Events'!AN$1,'Official Medal Table'!$E:$E,'Each Gender Events'!AN$2)*'Medal values'!$B$3
+ COUNTIFS('Official Medal Table'!$I:$I,'Each Gender Events'!$A86,'Official Medal Table'!$C:$C,'Each Gender Events'!AN$1,'Official Medal Table'!$E:$E,'Each Gender Events'!AN$2)*'Medal values'!$B$3
+ COUNTIFS('Official Medal Table'!$F:$F,'Each Gender Events'!$A86,'Official Medal Table'!$C:$C,'Each Gender Events'!AN$1,'Official Medal Table'!$E:$E,"Mixed")*'Medal values'!$B$1/2
+ COUNTIFS('Official Medal Table'!$G:$G,'Each Gender Events'!$A86,'Official Medal Table'!$C:$C,'Each Gender Events'!AN$1,'Official Medal Table'!$E:$E,"Mixed")*'Medal values'!$B$2/2
+ COUNTIFS('Official Medal Table'!$H:$H,'Each Gender Events'!$A86,'Official Medal Table'!$C:$C,'Each Gender Events'!AN$1,'Official Medal Table'!$E:$E,"Mixed")*'Medal values'!$B$3/2
+ COUNTIFS('Official Medal Table'!$I:$I,'Each Gender Events'!$A86,'Official Medal Table'!$C:$C,'Each Gender Events'!AN$1,'Official Medal Table'!$E:$E,"Mixed")*'Medal values'!$B$3/2</f>
        <v>0</v>
      </c>
      <c r="AO86">
        <f>COUNTIFS('Official Medal Table'!$F:$F,'Each Gender Events'!$A86,'Official Medal Table'!$C:$C,'Each Gender Events'!AO$1,'Official Medal Table'!$E:$E,'Each Gender Events'!AO$2)*'Medal values'!$B$1
+ COUNTIFS('Official Medal Table'!$G:$G,'Each Gender Events'!$A86,'Official Medal Table'!$C:$C,'Each Gender Events'!AO$1,'Official Medal Table'!$E:$E,'Each Gender Events'!AO$2)*'Medal values'!$B$2
+ COUNTIFS('Official Medal Table'!$H:$H,'Each Gender Events'!$A86,'Official Medal Table'!$C:$C,'Each Gender Events'!AO$1,'Official Medal Table'!$E:$E,'Each Gender Events'!AO$2)*'Medal values'!$B$3
+ COUNTIFS('Official Medal Table'!$I:$I,'Each Gender Events'!$A86,'Official Medal Table'!$C:$C,'Each Gender Events'!AO$1,'Official Medal Table'!$E:$E,'Each Gender Events'!AO$2)*'Medal values'!$B$3
+ COUNTIFS('Official Medal Table'!$F:$F,'Each Gender Events'!$A86,'Official Medal Table'!$C:$C,'Each Gender Events'!AO$1,'Official Medal Table'!$E:$E,"Mixed")*'Medal values'!$B$1/2
+ COUNTIFS('Official Medal Table'!$G:$G,'Each Gender Events'!$A86,'Official Medal Table'!$C:$C,'Each Gender Events'!AO$1,'Official Medal Table'!$E:$E,"Mixed")*'Medal values'!$B$2/2
+ COUNTIFS('Official Medal Table'!$H:$H,'Each Gender Events'!$A86,'Official Medal Table'!$C:$C,'Each Gender Events'!AO$1,'Official Medal Table'!$E:$E,"Mixed")*'Medal values'!$B$3/2
+ COUNTIFS('Official Medal Table'!$I:$I,'Each Gender Events'!$A86,'Official Medal Table'!$C:$C,'Each Gender Events'!AO$1,'Official Medal Table'!$E:$E,"Mixed")*'Medal values'!$B$3/2</f>
        <v>0</v>
      </c>
      <c r="AP86">
        <f>COUNTIFS('Official Medal Table'!$F:$F,'Each Gender Events'!$A86,'Official Medal Table'!$C:$C,'Each Gender Events'!AP$1,'Official Medal Table'!$E:$E,'Each Gender Events'!AP$2)*'Medal values'!$B$1
+ COUNTIFS('Official Medal Table'!$G:$G,'Each Gender Events'!$A86,'Official Medal Table'!$C:$C,'Each Gender Events'!AP$1,'Official Medal Table'!$E:$E,'Each Gender Events'!AP$2)*'Medal values'!$B$2
+ COUNTIFS('Official Medal Table'!$H:$H,'Each Gender Events'!$A86,'Official Medal Table'!$C:$C,'Each Gender Events'!AP$1,'Official Medal Table'!$E:$E,'Each Gender Events'!AP$2)*'Medal values'!$B$3
+ COUNTIFS('Official Medal Table'!$I:$I,'Each Gender Events'!$A86,'Official Medal Table'!$C:$C,'Each Gender Events'!AP$1,'Official Medal Table'!$E:$E,'Each Gender Events'!AP$2)*'Medal values'!$B$3
+ COUNTIFS('Official Medal Table'!$F:$F,'Each Gender Events'!$A86,'Official Medal Table'!$C:$C,'Each Gender Events'!AP$1,'Official Medal Table'!$E:$E,"Mixed")*'Medal values'!$B$1/2
+ COUNTIFS('Official Medal Table'!$G:$G,'Each Gender Events'!$A86,'Official Medal Table'!$C:$C,'Each Gender Events'!AP$1,'Official Medal Table'!$E:$E,"Mixed")*'Medal values'!$B$2/2
+ COUNTIFS('Official Medal Table'!$H:$H,'Each Gender Events'!$A86,'Official Medal Table'!$C:$C,'Each Gender Events'!AP$1,'Official Medal Table'!$E:$E,"Mixed")*'Medal values'!$B$3/2
+ COUNTIFS('Official Medal Table'!$I:$I,'Each Gender Events'!$A86,'Official Medal Table'!$C:$C,'Each Gender Events'!AP$1,'Official Medal Table'!$E:$E,"Mixed")*'Medal values'!$B$3/2</f>
        <v>0</v>
      </c>
      <c r="AQ86">
        <f>COUNTIFS('Official Medal Table'!$F:$F,'Each Gender Events'!$A86,'Official Medal Table'!$C:$C,'Each Gender Events'!AQ$1,'Official Medal Table'!$E:$E,'Each Gender Events'!AQ$2)*'Medal values'!$B$1
+ COUNTIFS('Official Medal Table'!$G:$G,'Each Gender Events'!$A86,'Official Medal Table'!$C:$C,'Each Gender Events'!AQ$1,'Official Medal Table'!$E:$E,'Each Gender Events'!AQ$2)*'Medal values'!$B$2
+ COUNTIFS('Official Medal Table'!$H:$H,'Each Gender Events'!$A86,'Official Medal Table'!$C:$C,'Each Gender Events'!AQ$1,'Official Medal Table'!$E:$E,'Each Gender Events'!AQ$2)*'Medal values'!$B$3
+ COUNTIFS('Official Medal Table'!$I:$I,'Each Gender Events'!$A86,'Official Medal Table'!$C:$C,'Each Gender Events'!AQ$1,'Official Medal Table'!$E:$E,'Each Gender Events'!AQ$2)*'Medal values'!$B$3
+ COUNTIFS('Official Medal Table'!$F:$F,'Each Gender Events'!$A86,'Official Medal Table'!$C:$C,'Each Gender Events'!AQ$1,'Official Medal Table'!$E:$E,"Mixed")*'Medal values'!$B$1/2
+ COUNTIFS('Official Medal Table'!$G:$G,'Each Gender Events'!$A86,'Official Medal Table'!$C:$C,'Each Gender Events'!AQ$1,'Official Medal Table'!$E:$E,"Mixed")*'Medal values'!$B$2/2
+ COUNTIFS('Official Medal Table'!$H:$H,'Each Gender Events'!$A86,'Official Medal Table'!$C:$C,'Each Gender Events'!AQ$1,'Official Medal Table'!$E:$E,"Mixed")*'Medal values'!$B$3/2
+ COUNTIFS('Official Medal Table'!$I:$I,'Each Gender Events'!$A86,'Official Medal Table'!$C:$C,'Each Gender Events'!AQ$1,'Official Medal Table'!$E:$E,"Mixed")*'Medal values'!$B$3/2</f>
        <v>0</v>
      </c>
      <c r="AR86">
        <f>COUNTIFS('Official Medal Table'!$F:$F,'Each Gender Events'!$A86,'Official Medal Table'!$C:$C,'Each Gender Events'!AR$1,'Official Medal Table'!$E:$E,'Each Gender Events'!AR$2)*'Medal values'!$B$1
+ COUNTIFS('Official Medal Table'!$G:$G,'Each Gender Events'!$A86,'Official Medal Table'!$C:$C,'Each Gender Events'!AR$1,'Official Medal Table'!$E:$E,'Each Gender Events'!AR$2)*'Medal values'!$B$2
+ COUNTIFS('Official Medal Table'!$H:$H,'Each Gender Events'!$A86,'Official Medal Table'!$C:$C,'Each Gender Events'!AR$1,'Official Medal Table'!$E:$E,'Each Gender Events'!AR$2)*'Medal values'!$B$3
+ COUNTIFS('Official Medal Table'!$I:$I,'Each Gender Events'!$A86,'Official Medal Table'!$C:$C,'Each Gender Events'!AR$1,'Official Medal Table'!$E:$E,'Each Gender Events'!AR$2)*'Medal values'!$B$3
+ COUNTIFS('Official Medal Table'!$F:$F,'Each Gender Events'!$A86,'Official Medal Table'!$C:$C,'Each Gender Events'!AR$1,'Official Medal Table'!$E:$E,"Mixed")*'Medal values'!$B$1/2
+ COUNTIFS('Official Medal Table'!$G:$G,'Each Gender Events'!$A86,'Official Medal Table'!$C:$C,'Each Gender Events'!AR$1,'Official Medal Table'!$E:$E,"Mixed")*'Medal values'!$B$2/2
+ COUNTIFS('Official Medal Table'!$H:$H,'Each Gender Events'!$A86,'Official Medal Table'!$C:$C,'Each Gender Events'!AR$1,'Official Medal Table'!$E:$E,"Mixed")*'Medal values'!$B$3/2
+ COUNTIFS('Official Medal Table'!$I:$I,'Each Gender Events'!$A86,'Official Medal Table'!$C:$C,'Each Gender Events'!AR$1,'Official Medal Table'!$E:$E,"Mixed")*'Medal values'!$B$3/2</f>
        <v>0</v>
      </c>
      <c r="AS86">
        <f>COUNTIFS('Official Medal Table'!$F:$F,'Each Gender Events'!$A86,'Official Medal Table'!$C:$C,'Each Gender Events'!AS$1,'Official Medal Table'!$E:$E,'Each Gender Events'!AS$2)*'Medal values'!$B$1
+ COUNTIFS('Official Medal Table'!$G:$G,'Each Gender Events'!$A86,'Official Medal Table'!$C:$C,'Each Gender Events'!AS$1,'Official Medal Table'!$E:$E,'Each Gender Events'!AS$2)*'Medal values'!$B$2
+ COUNTIFS('Official Medal Table'!$H:$H,'Each Gender Events'!$A86,'Official Medal Table'!$C:$C,'Each Gender Events'!AS$1,'Official Medal Table'!$E:$E,'Each Gender Events'!AS$2)*'Medal values'!$B$3
+ COUNTIFS('Official Medal Table'!$I:$I,'Each Gender Events'!$A86,'Official Medal Table'!$C:$C,'Each Gender Events'!AS$1,'Official Medal Table'!$E:$E,'Each Gender Events'!AS$2)*'Medal values'!$B$3
+ COUNTIFS('Official Medal Table'!$F:$F,'Each Gender Events'!$A86,'Official Medal Table'!$C:$C,'Each Gender Events'!AS$1,'Official Medal Table'!$E:$E,"Mixed")*'Medal values'!$B$1/2
+ COUNTIFS('Official Medal Table'!$G:$G,'Each Gender Events'!$A86,'Official Medal Table'!$C:$C,'Each Gender Events'!AS$1,'Official Medal Table'!$E:$E,"Mixed")*'Medal values'!$B$2/2
+ COUNTIFS('Official Medal Table'!$H:$H,'Each Gender Events'!$A86,'Official Medal Table'!$C:$C,'Each Gender Events'!AS$1,'Official Medal Table'!$E:$E,"Mixed")*'Medal values'!$B$3/2
+ COUNTIFS('Official Medal Table'!$I:$I,'Each Gender Events'!$A86,'Official Medal Table'!$C:$C,'Each Gender Events'!AS$1,'Official Medal Table'!$E:$E,"Mixed")*'Medal values'!$B$3/2</f>
        <v>0</v>
      </c>
      <c r="AT86">
        <f>COUNTIFS('Official Medal Table'!$F:$F,'Each Gender Events'!$A86,'Official Medal Table'!$C:$C,'Each Gender Events'!AT$1,'Official Medal Table'!$E:$E,'Each Gender Events'!AT$2)*'Medal values'!$B$1
+ COUNTIFS('Official Medal Table'!$G:$G,'Each Gender Events'!$A86,'Official Medal Table'!$C:$C,'Each Gender Events'!AT$1,'Official Medal Table'!$E:$E,'Each Gender Events'!AT$2)*'Medal values'!$B$2
+ COUNTIFS('Official Medal Table'!$H:$H,'Each Gender Events'!$A86,'Official Medal Table'!$C:$C,'Each Gender Events'!AT$1,'Official Medal Table'!$E:$E,'Each Gender Events'!AT$2)*'Medal values'!$B$3
+ COUNTIFS('Official Medal Table'!$I:$I,'Each Gender Events'!$A86,'Official Medal Table'!$C:$C,'Each Gender Events'!AT$1,'Official Medal Table'!$E:$E,'Each Gender Events'!AT$2)*'Medal values'!$B$3
+ COUNTIFS('Official Medal Table'!$F:$F,'Each Gender Events'!$A86,'Official Medal Table'!$C:$C,'Each Gender Events'!AT$1,'Official Medal Table'!$E:$E,"Mixed")*'Medal values'!$B$1/2
+ COUNTIFS('Official Medal Table'!$G:$G,'Each Gender Events'!$A86,'Official Medal Table'!$C:$C,'Each Gender Events'!AT$1,'Official Medal Table'!$E:$E,"Mixed")*'Medal values'!$B$2/2
+ COUNTIFS('Official Medal Table'!$H:$H,'Each Gender Events'!$A86,'Official Medal Table'!$C:$C,'Each Gender Events'!AT$1,'Official Medal Table'!$E:$E,"Mixed")*'Medal values'!$B$3/2
+ COUNTIFS('Official Medal Table'!$I:$I,'Each Gender Events'!$A86,'Official Medal Table'!$C:$C,'Each Gender Events'!AT$1,'Official Medal Table'!$E:$E,"Mixed")*'Medal values'!$B$3/2</f>
        <v>0</v>
      </c>
      <c r="AU86">
        <f>COUNTIFS('Official Medal Table'!$F:$F,'Each Gender Events'!$A86,'Official Medal Table'!$C:$C,'Each Gender Events'!AU$1,'Official Medal Table'!$E:$E,'Each Gender Events'!AU$2)*'Medal values'!$B$1
+ COUNTIFS('Official Medal Table'!$G:$G,'Each Gender Events'!$A86,'Official Medal Table'!$C:$C,'Each Gender Events'!AU$1,'Official Medal Table'!$E:$E,'Each Gender Events'!AU$2)*'Medal values'!$B$2
+ COUNTIFS('Official Medal Table'!$H:$H,'Each Gender Events'!$A86,'Official Medal Table'!$C:$C,'Each Gender Events'!AU$1,'Official Medal Table'!$E:$E,'Each Gender Events'!AU$2)*'Medal values'!$B$3
+ COUNTIFS('Official Medal Table'!$I:$I,'Each Gender Events'!$A86,'Official Medal Table'!$C:$C,'Each Gender Events'!AU$1,'Official Medal Table'!$E:$E,'Each Gender Events'!AU$2)*'Medal values'!$B$3
+ COUNTIFS('Official Medal Table'!$F:$F,'Each Gender Events'!$A86,'Official Medal Table'!$C:$C,'Each Gender Events'!AU$1,'Official Medal Table'!$E:$E,"Mixed")*'Medal values'!$B$1/2
+ COUNTIFS('Official Medal Table'!$G:$G,'Each Gender Events'!$A86,'Official Medal Table'!$C:$C,'Each Gender Events'!AU$1,'Official Medal Table'!$E:$E,"Mixed")*'Medal values'!$B$2/2
+ COUNTIFS('Official Medal Table'!$H:$H,'Each Gender Events'!$A86,'Official Medal Table'!$C:$C,'Each Gender Events'!AU$1,'Official Medal Table'!$E:$E,"Mixed")*'Medal values'!$B$3/2
+ COUNTIFS('Official Medal Table'!$I:$I,'Each Gender Events'!$A86,'Official Medal Table'!$C:$C,'Each Gender Events'!AU$1,'Official Medal Table'!$E:$E,"Mixed")*'Medal values'!$B$3/2</f>
        <v>0</v>
      </c>
      <c r="AV86">
        <f>COUNTIFS('Official Medal Table'!$F:$F,'Each Gender Events'!$A86,'Official Medal Table'!$C:$C,'Each Gender Events'!AV$1,'Official Medal Table'!$E:$E,'Each Gender Events'!AV$2)*'Medal values'!$B$1
+ COUNTIFS('Official Medal Table'!$G:$G,'Each Gender Events'!$A86,'Official Medal Table'!$C:$C,'Each Gender Events'!AV$1,'Official Medal Table'!$E:$E,'Each Gender Events'!AV$2)*'Medal values'!$B$2
+ COUNTIFS('Official Medal Table'!$H:$H,'Each Gender Events'!$A86,'Official Medal Table'!$C:$C,'Each Gender Events'!AV$1,'Official Medal Table'!$E:$E,'Each Gender Events'!AV$2)*'Medal values'!$B$3
+ COUNTIFS('Official Medal Table'!$I:$I,'Each Gender Events'!$A86,'Official Medal Table'!$C:$C,'Each Gender Events'!AV$1,'Official Medal Table'!$E:$E,'Each Gender Events'!AV$2)*'Medal values'!$B$3
+ COUNTIFS('Official Medal Table'!$F:$F,'Each Gender Events'!$A86,'Official Medal Table'!$C:$C,'Each Gender Events'!AV$1,'Official Medal Table'!$E:$E,"Mixed")*'Medal values'!$B$1/2
+ COUNTIFS('Official Medal Table'!$G:$G,'Each Gender Events'!$A86,'Official Medal Table'!$C:$C,'Each Gender Events'!AV$1,'Official Medal Table'!$E:$E,"Mixed")*'Medal values'!$B$2/2
+ COUNTIFS('Official Medal Table'!$H:$H,'Each Gender Events'!$A86,'Official Medal Table'!$C:$C,'Each Gender Events'!AV$1,'Official Medal Table'!$E:$E,"Mixed")*'Medal values'!$B$3/2
+ COUNTIFS('Official Medal Table'!$I:$I,'Each Gender Events'!$A86,'Official Medal Table'!$C:$C,'Each Gender Events'!AV$1,'Official Medal Table'!$E:$E,"Mixed")*'Medal values'!$B$3/2</f>
        <v>0</v>
      </c>
      <c r="AW86">
        <f>COUNTIFS('Official Medal Table'!$F:$F,'Each Gender Events'!$A86,'Official Medal Table'!$C:$C,'Each Gender Events'!AW$1,'Official Medal Table'!$E:$E,'Each Gender Events'!AW$2)*'Medal values'!$B$1
+ COUNTIFS('Official Medal Table'!$G:$G,'Each Gender Events'!$A86,'Official Medal Table'!$C:$C,'Each Gender Events'!AW$1,'Official Medal Table'!$E:$E,'Each Gender Events'!AW$2)*'Medal values'!$B$2
+ COUNTIFS('Official Medal Table'!$H:$H,'Each Gender Events'!$A86,'Official Medal Table'!$C:$C,'Each Gender Events'!AW$1,'Official Medal Table'!$E:$E,'Each Gender Events'!AW$2)*'Medal values'!$B$3
+ COUNTIFS('Official Medal Table'!$I:$I,'Each Gender Events'!$A86,'Official Medal Table'!$C:$C,'Each Gender Events'!AW$1,'Official Medal Table'!$E:$E,'Each Gender Events'!AW$2)*'Medal values'!$B$3
+ COUNTIFS('Official Medal Table'!$F:$F,'Each Gender Events'!$A86,'Official Medal Table'!$C:$C,'Each Gender Events'!AW$1,'Official Medal Table'!$E:$E,"Mixed")*'Medal values'!$B$1/2
+ COUNTIFS('Official Medal Table'!$G:$G,'Each Gender Events'!$A86,'Official Medal Table'!$C:$C,'Each Gender Events'!AW$1,'Official Medal Table'!$E:$E,"Mixed")*'Medal values'!$B$2/2
+ COUNTIFS('Official Medal Table'!$H:$H,'Each Gender Events'!$A86,'Official Medal Table'!$C:$C,'Each Gender Events'!AW$1,'Official Medal Table'!$E:$E,"Mixed")*'Medal values'!$B$3/2
+ COUNTIFS('Official Medal Table'!$I:$I,'Each Gender Events'!$A86,'Official Medal Table'!$C:$C,'Each Gender Events'!AW$1,'Official Medal Table'!$E:$E,"Mixed")*'Medal values'!$B$3/2</f>
        <v>0</v>
      </c>
      <c r="AX86">
        <f>COUNTIFS('Official Medal Table'!$F:$F,'Each Gender Events'!$A86,'Official Medal Table'!$C:$C,'Each Gender Events'!AX$1,'Official Medal Table'!$E:$E,'Each Gender Events'!AX$2)*'Medal values'!$B$1
+ COUNTIFS('Official Medal Table'!$G:$G,'Each Gender Events'!$A86,'Official Medal Table'!$C:$C,'Each Gender Events'!AX$1,'Official Medal Table'!$E:$E,'Each Gender Events'!AX$2)*'Medal values'!$B$2
+ COUNTIFS('Official Medal Table'!$H:$H,'Each Gender Events'!$A86,'Official Medal Table'!$C:$C,'Each Gender Events'!AX$1,'Official Medal Table'!$E:$E,'Each Gender Events'!AX$2)*'Medal values'!$B$3
+ COUNTIFS('Official Medal Table'!$I:$I,'Each Gender Events'!$A86,'Official Medal Table'!$C:$C,'Each Gender Events'!AX$1,'Official Medal Table'!$E:$E,'Each Gender Events'!AX$2)*'Medal values'!$B$3
+ COUNTIFS('Official Medal Table'!$F:$F,'Each Gender Events'!$A86,'Official Medal Table'!$C:$C,'Each Gender Events'!AX$1,'Official Medal Table'!$E:$E,"Mixed")*'Medal values'!$B$1/2
+ COUNTIFS('Official Medal Table'!$G:$G,'Each Gender Events'!$A86,'Official Medal Table'!$C:$C,'Each Gender Events'!AX$1,'Official Medal Table'!$E:$E,"Mixed")*'Medal values'!$B$2/2
+ COUNTIFS('Official Medal Table'!$H:$H,'Each Gender Events'!$A86,'Official Medal Table'!$C:$C,'Each Gender Events'!AX$1,'Official Medal Table'!$E:$E,"Mixed")*'Medal values'!$B$3/2
+ COUNTIFS('Official Medal Table'!$I:$I,'Each Gender Events'!$A86,'Official Medal Table'!$C:$C,'Each Gender Events'!AX$1,'Official Medal Table'!$E:$E,"Mixed")*'Medal values'!$B$3/2</f>
        <v>0</v>
      </c>
      <c r="AY86">
        <f>COUNTIFS('Official Medal Table'!$F:$F,'Each Gender Events'!$A86,'Official Medal Table'!$C:$C,'Each Gender Events'!AY$1,'Official Medal Table'!$E:$E,'Each Gender Events'!AY$2)*'Medal values'!$B$1
+ COUNTIFS('Official Medal Table'!$G:$G,'Each Gender Events'!$A86,'Official Medal Table'!$C:$C,'Each Gender Events'!AY$1,'Official Medal Table'!$E:$E,'Each Gender Events'!AY$2)*'Medal values'!$B$2
+ COUNTIFS('Official Medal Table'!$H:$H,'Each Gender Events'!$A86,'Official Medal Table'!$C:$C,'Each Gender Events'!AY$1,'Official Medal Table'!$E:$E,'Each Gender Events'!AY$2)*'Medal values'!$B$3
+ COUNTIFS('Official Medal Table'!$I:$I,'Each Gender Events'!$A86,'Official Medal Table'!$C:$C,'Each Gender Events'!AY$1,'Official Medal Table'!$E:$E,'Each Gender Events'!AY$2)*'Medal values'!$B$3
+ COUNTIFS('Official Medal Table'!$F:$F,'Each Gender Events'!$A86,'Official Medal Table'!$C:$C,'Each Gender Events'!AY$1,'Official Medal Table'!$E:$E,"Mixed")*'Medal values'!$B$1/2
+ COUNTIFS('Official Medal Table'!$G:$G,'Each Gender Events'!$A86,'Official Medal Table'!$C:$C,'Each Gender Events'!AY$1,'Official Medal Table'!$E:$E,"Mixed")*'Medal values'!$B$2/2
+ COUNTIFS('Official Medal Table'!$H:$H,'Each Gender Events'!$A86,'Official Medal Table'!$C:$C,'Each Gender Events'!AY$1,'Official Medal Table'!$E:$E,"Mixed")*'Medal values'!$B$3/2
+ COUNTIFS('Official Medal Table'!$I:$I,'Each Gender Events'!$A86,'Official Medal Table'!$C:$C,'Each Gender Events'!AY$1,'Official Medal Table'!$E:$E,"Mixed")*'Medal values'!$B$3/2</f>
        <v>0</v>
      </c>
      <c r="AZ86">
        <f>COUNTIFS('Official Medal Table'!$F:$F,'Each Gender Events'!$A86,'Official Medal Table'!$C:$C,'Each Gender Events'!AZ$1,'Official Medal Table'!$E:$E,'Each Gender Events'!AZ$2)*'Medal values'!$B$1
+ COUNTIFS('Official Medal Table'!$G:$G,'Each Gender Events'!$A86,'Official Medal Table'!$C:$C,'Each Gender Events'!AZ$1,'Official Medal Table'!$E:$E,'Each Gender Events'!AZ$2)*'Medal values'!$B$2
+ COUNTIFS('Official Medal Table'!$H:$H,'Each Gender Events'!$A86,'Official Medal Table'!$C:$C,'Each Gender Events'!AZ$1,'Official Medal Table'!$E:$E,'Each Gender Events'!AZ$2)*'Medal values'!$B$3
+ COUNTIFS('Official Medal Table'!$I:$I,'Each Gender Events'!$A86,'Official Medal Table'!$C:$C,'Each Gender Events'!AZ$1,'Official Medal Table'!$E:$E,'Each Gender Events'!AZ$2)*'Medal values'!$B$3
+ COUNTIFS('Official Medal Table'!$F:$F,'Each Gender Events'!$A86,'Official Medal Table'!$C:$C,'Each Gender Events'!AZ$1,'Official Medal Table'!$E:$E,"Mixed")*'Medal values'!$B$1/2
+ COUNTIFS('Official Medal Table'!$G:$G,'Each Gender Events'!$A86,'Official Medal Table'!$C:$C,'Each Gender Events'!AZ$1,'Official Medal Table'!$E:$E,"Mixed")*'Medal values'!$B$2/2
+ COUNTIFS('Official Medal Table'!$H:$H,'Each Gender Events'!$A86,'Official Medal Table'!$C:$C,'Each Gender Events'!AZ$1,'Official Medal Table'!$E:$E,"Mixed")*'Medal values'!$B$3/2
+ COUNTIFS('Official Medal Table'!$I:$I,'Each Gender Events'!$A86,'Official Medal Table'!$C:$C,'Each Gender Events'!AZ$1,'Official Medal Table'!$E:$E,"Mixed")*'Medal values'!$B$3/2</f>
        <v>0</v>
      </c>
      <c r="BA86">
        <f>COUNTIFS('Official Medal Table'!$F:$F,'Each Gender Events'!$A86,'Official Medal Table'!$C:$C,'Each Gender Events'!BA$1,'Official Medal Table'!$E:$E,'Each Gender Events'!BA$2)*'Medal values'!$B$1
+ COUNTIFS('Official Medal Table'!$G:$G,'Each Gender Events'!$A86,'Official Medal Table'!$C:$C,'Each Gender Events'!BA$1,'Official Medal Table'!$E:$E,'Each Gender Events'!BA$2)*'Medal values'!$B$2
+ COUNTIFS('Official Medal Table'!$H:$H,'Each Gender Events'!$A86,'Official Medal Table'!$C:$C,'Each Gender Events'!BA$1,'Official Medal Table'!$E:$E,'Each Gender Events'!BA$2)*'Medal values'!$B$3
+ COUNTIFS('Official Medal Table'!$I:$I,'Each Gender Events'!$A86,'Official Medal Table'!$C:$C,'Each Gender Events'!BA$1,'Official Medal Table'!$E:$E,'Each Gender Events'!BA$2)*'Medal values'!$B$3
+ COUNTIFS('Official Medal Table'!$F:$F,'Each Gender Events'!$A86,'Official Medal Table'!$C:$C,'Each Gender Events'!BA$1,'Official Medal Table'!$E:$E,"Mixed")*'Medal values'!$B$1/2
+ COUNTIFS('Official Medal Table'!$G:$G,'Each Gender Events'!$A86,'Official Medal Table'!$C:$C,'Each Gender Events'!BA$1,'Official Medal Table'!$E:$E,"Mixed")*'Medal values'!$B$2/2
+ COUNTIFS('Official Medal Table'!$H:$H,'Each Gender Events'!$A86,'Official Medal Table'!$C:$C,'Each Gender Events'!BA$1,'Official Medal Table'!$E:$E,"Mixed")*'Medal values'!$B$3/2
+ COUNTIFS('Official Medal Table'!$I:$I,'Each Gender Events'!$A86,'Official Medal Table'!$C:$C,'Each Gender Events'!BA$1,'Official Medal Table'!$E:$E,"Mixed")*'Medal values'!$B$3/2</f>
        <v>0</v>
      </c>
      <c r="BB86">
        <f>COUNTIFS('Official Medal Table'!$F:$F,'Each Gender Events'!$A86,'Official Medal Table'!$C:$C,'Each Gender Events'!BB$1,'Official Medal Table'!$E:$E,'Each Gender Events'!BB$2)*'Medal values'!$B$1
+ COUNTIFS('Official Medal Table'!$G:$G,'Each Gender Events'!$A86,'Official Medal Table'!$C:$C,'Each Gender Events'!BB$1,'Official Medal Table'!$E:$E,'Each Gender Events'!BB$2)*'Medal values'!$B$2
+ COUNTIFS('Official Medal Table'!$H:$H,'Each Gender Events'!$A86,'Official Medal Table'!$C:$C,'Each Gender Events'!BB$1,'Official Medal Table'!$E:$E,'Each Gender Events'!BB$2)*'Medal values'!$B$3
+ COUNTIFS('Official Medal Table'!$I:$I,'Each Gender Events'!$A86,'Official Medal Table'!$C:$C,'Each Gender Events'!BB$1,'Official Medal Table'!$E:$E,'Each Gender Events'!BB$2)*'Medal values'!$B$3
+ COUNTIFS('Official Medal Table'!$F:$F,'Each Gender Events'!$A86,'Official Medal Table'!$C:$C,'Each Gender Events'!BB$1,'Official Medal Table'!$E:$E,"Mixed")*'Medal values'!$B$1/2
+ COUNTIFS('Official Medal Table'!$G:$G,'Each Gender Events'!$A86,'Official Medal Table'!$C:$C,'Each Gender Events'!BB$1,'Official Medal Table'!$E:$E,"Mixed")*'Medal values'!$B$2/2
+ COUNTIFS('Official Medal Table'!$H:$H,'Each Gender Events'!$A86,'Official Medal Table'!$C:$C,'Each Gender Events'!BB$1,'Official Medal Table'!$E:$E,"Mixed")*'Medal values'!$B$3/2
+ COUNTIFS('Official Medal Table'!$I:$I,'Each Gender Events'!$A86,'Official Medal Table'!$C:$C,'Each Gender Events'!BB$1,'Official Medal Table'!$E:$E,"Mixed")*'Medal values'!$B$3/2</f>
        <v>0</v>
      </c>
      <c r="BC86">
        <f>COUNTIFS('Official Medal Table'!$F:$F,'Each Gender Events'!$A86,'Official Medal Table'!$C:$C,'Each Gender Events'!BC$1,'Official Medal Table'!$E:$E,'Each Gender Events'!BC$2)*'Medal values'!$B$1
+ COUNTIFS('Official Medal Table'!$G:$G,'Each Gender Events'!$A86,'Official Medal Table'!$C:$C,'Each Gender Events'!BC$1,'Official Medal Table'!$E:$E,'Each Gender Events'!BC$2)*'Medal values'!$B$2
+ COUNTIFS('Official Medal Table'!$H:$H,'Each Gender Events'!$A86,'Official Medal Table'!$C:$C,'Each Gender Events'!BC$1,'Official Medal Table'!$E:$E,'Each Gender Events'!BC$2)*'Medal values'!$B$3
+ COUNTIFS('Official Medal Table'!$I:$I,'Each Gender Events'!$A86,'Official Medal Table'!$C:$C,'Each Gender Events'!BC$1,'Official Medal Table'!$E:$E,'Each Gender Events'!BC$2)*'Medal values'!$B$3
+ COUNTIFS('Official Medal Table'!$F:$F,'Each Gender Events'!$A86,'Official Medal Table'!$C:$C,'Each Gender Events'!BC$1,'Official Medal Table'!$E:$E,"Mixed")*'Medal values'!$B$1/2
+ COUNTIFS('Official Medal Table'!$G:$G,'Each Gender Events'!$A86,'Official Medal Table'!$C:$C,'Each Gender Events'!BC$1,'Official Medal Table'!$E:$E,"Mixed")*'Medal values'!$B$2/2
+ COUNTIFS('Official Medal Table'!$H:$H,'Each Gender Events'!$A86,'Official Medal Table'!$C:$C,'Each Gender Events'!BC$1,'Official Medal Table'!$E:$E,"Mixed")*'Medal values'!$B$3/2
+ COUNTIFS('Official Medal Table'!$I:$I,'Each Gender Events'!$A86,'Official Medal Table'!$C:$C,'Each Gender Events'!BC$1,'Official Medal Table'!$E:$E,"Mixed")*'Medal values'!$B$3/2</f>
        <v>0</v>
      </c>
      <c r="BD86">
        <f>COUNTIFS('Official Medal Table'!$F:$F,'Each Gender Events'!$A86,'Official Medal Table'!$C:$C,'Each Gender Events'!BD$1,'Official Medal Table'!$E:$E,'Each Gender Events'!BD$2)*'Medal values'!$B$1
+ COUNTIFS('Official Medal Table'!$G:$G,'Each Gender Events'!$A86,'Official Medal Table'!$C:$C,'Each Gender Events'!BD$1,'Official Medal Table'!$E:$E,'Each Gender Events'!BD$2)*'Medal values'!$B$2
+ COUNTIFS('Official Medal Table'!$H:$H,'Each Gender Events'!$A86,'Official Medal Table'!$C:$C,'Each Gender Events'!BD$1,'Official Medal Table'!$E:$E,'Each Gender Events'!BD$2)*'Medal values'!$B$3
+ COUNTIFS('Official Medal Table'!$I:$I,'Each Gender Events'!$A86,'Official Medal Table'!$C:$C,'Each Gender Events'!BD$1,'Official Medal Table'!$E:$E,'Each Gender Events'!BD$2)*'Medal values'!$B$3
+ COUNTIFS('Official Medal Table'!$F:$F,'Each Gender Events'!$A86,'Official Medal Table'!$C:$C,'Each Gender Events'!BD$1,'Official Medal Table'!$E:$E,"Mixed")*'Medal values'!$B$1/2
+ COUNTIFS('Official Medal Table'!$G:$G,'Each Gender Events'!$A86,'Official Medal Table'!$C:$C,'Each Gender Events'!BD$1,'Official Medal Table'!$E:$E,"Mixed")*'Medal values'!$B$2/2
+ COUNTIFS('Official Medal Table'!$H:$H,'Each Gender Events'!$A86,'Official Medal Table'!$C:$C,'Each Gender Events'!BD$1,'Official Medal Table'!$E:$E,"Mixed")*'Medal values'!$B$3/2
+ COUNTIFS('Official Medal Table'!$I:$I,'Each Gender Events'!$A86,'Official Medal Table'!$C:$C,'Each Gender Events'!BD$1,'Official Medal Table'!$E:$E,"Mixed")*'Medal values'!$B$3/2</f>
        <v>0</v>
      </c>
      <c r="BE86">
        <f>COUNTIFS('Official Medal Table'!$F:$F,'Each Gender Events'!$A86,'Official Medal Table'!$C:$C,'Each Gender Events'!BE$1,'Official Medal Table'!$E:$E,'Each Gender Events'!BE$2)*'Medal values'!$B$1
+ COUNTIFS('Official Medal Table'!$G:$G,'Each Gender Events'!$A86,'Official Medal Table'!$C:$C,'Each Gender Events'!BE$1,'Official Medal Table'!$E:$E,'Each Gender Events'!BE$2)*'Medal values'!$B$2
+ COUNTIFS('Official Medal Table'!$H:$H,'Each Gender Events'!$A86,'Official Medal Table'!$C:$C,'Each Gender Events'!BE$1,'Official Medal Table'!$E:$E,'Each Gender Events'!BE$2)*'Medal values'!$B$3
+ COUNTIFS('Official Medal Table'!$I:$I,'Each Gender Events'!$A86,'Official Medal Table'!$C:$C,'Each Gender Events'!BE$1,'Official Medal Table'!$E:$E,'Each Gender Events'!BE$2)*'Medal values'!$B$3
+ COUNTIFS('Official Medal Table'!$F:$F,'Each Gender Events'!$A86,'Official Medal Table'!$C:$C,'Each Gender Events'!BE$1,'Official Medal Table'!$E:$E,"Mixed")*'Medal values'!$B$1/2
+ COUNTIFS('Official Medal Table'!$G:$G,'Each Gender Events'!$A86,'Official Medal Table'!$C:$C,'Each Gender Events'!BE$1,'Official Medal Table'!$E:$E,"Mixed")*'Medal values'!$B$2/2
+ COUNTIFS('Official Medal Table'!$H:$H,'Each Gender Events'!$A86,'Official Medal Table'!$C:$C,'Each Gender Events'!BE$1,'Official Medal Table'!$E:$E,"Mixed")*'Medal values'!$B$3/2
+ COUNTIFS('Official Medal Table'!$I:$I,'Each Gender Events'!$A86,'Official Medal Table'!$C:$C,'Each Gender Events'!BE$1,'Official Medal Table'!$E:$E,"Mixed")*'Medal values'!$B$3/2</f>
        <v>0</v>
      </c>
      <c r="BF86">
        <f>COUNTIFS('Official Medal Table'!$F:$F,'Each Gender Events'!$A86,'Official Medal Table'!$C:$C,'Each Gender Events'!BF$1,'Official Medal Table'!$E:$E,'Each Gender Events'!BF$2)*'Medal values'!$B$1
+ COUNTIFS('Official Medal Table'!$G:$G,'Each Gender Events'!$A86,'Official Medal Table'!$C:$C,'Each Gender Events'!BF$1,'Official Medal Table'!$E:$E,'Each Gender Events'!BF$2)*'Medal values'!$B$2
+ COUNTIFS('Official Medal Table'!$H:$H,'Each Gender Events'!$A86,'Official Medal Table'!$C:$C,'Each Gender Events'!BF$1,'Official Medal Table'!$E:$E,'Each Gender Events'!BF$2)*'Medal values'!$B$3
+ COUNTIFS('Official Medal Table'!$I:$I,'Each Gender Events'!$A86,'Official Medal Table'!$C:$C,'Each Gender Events'!BF$1,'Official Medal Table'!$E:$E,'Each Gender Events'!BF$2)*'Medal values'!$B$3
+ COUNTIFS('Official Medal Table'!$F:$F,'Each Gender Events'!$A86,'Official Medal Table'!$C:$C,'Each Gender Events'!BF$1,'Official Medal Table'!$E:$E,"Mixed")*'Medal values'!$B$1/2
+ COUNTIFS('Official Medal Table'!$G:$G,'Each Gender Events'!$A86,'Official Medal Table'!$C:$C,'Each Gender Events'!BF$1,'Official Medal Table'!$E:$E,"Mixed")*'Medal values'!$B$2/2
+ COUNTIFS('Official Medal Table'!$H:$H,'Each Gender Events'!$A86,'Official Medal Table'!$C:$C,'Each Gender Events'!BF$1,'Official Medal Table'!$E:$E,"Mixed")*'Medal values'!$B$3/2
+ COUNTIFS('Official Medal Table'!$I:$I,'Each Gender Events'!$A86,'Official Medal Table'!$C:$C,'Each Gender Events'!BF$1,'Official Medal Table'!$E:$E,"Mixed")*'Medal values'!$B$3/2</f>
        <v>2.0000010000000001</v>
      </c>
      <c r="BG86">
        <f>COUNTIFS('Official Medal Table'!$F:$F,'Each Gender Events'!$A86,'Official Medal Table'!$C:$C,'Each Gender Events'!BG$1,'Official Medal Table'!$E:$E,'Each Gender Events'!BG$2)*'Medal values'!$B$1
+ COUNTIFS('Official Medal Table'!$G:$G,'Each Gender Events'!$A86,'Official Medal Table'!$C:$C,'Each Gender Events'!BG$1,'Official Medal Table'!$E:$E,'Each Gender Events'!BG$2)*'Medal values'!$B$2
+ COUNTIFS('Official Medal Table'!$H:$H,'Each Gender Events'!$A86,'Official Medal Table'!$C:$C,'Each Gender Events'!BG$1,'Official Medal Table'!$E:$E,'Each Gender Events'!BG$2)*'Medal values'!$B$3
+ COUNTIFS('Official Medal Table'!$I:$I,'Each Gender Events'!$A86,'Official Medal Table'!$C:$C,'Each Gender Events'!BG$1,'Official Medal Table'!$E:$E,'Each Gender Events'!BG$2)*'Medal values'!$B$3
+ COUNTIFS('Official Medal Table'!$F:$F,'Each Gender Events'!$A86,'Official Medal Table'!$C:$C,'Each Gender Events'!BG$1,'Official Medal Table'!$E:$E,"Mixed")*'Medal values'!$B$1/2
+ COUNTIFS('Official Medal Table'!$G:$G,'Each Gender Events'!$A86,'Official Medal Table'!$C:$C,'Each Gender Events'!BG$1,'Official Medal Table'!$E:$E,"Mixed")*'Medal values'!$B$2/2
+ COUNTIFS('Official Medal Table'!$H:$H,'Each Gender Events'!$A86,'Official Medal Table'!$C:$C,'Each Gender Events'!BG$1,'Official Medal Table'!$E:$E,"Mixed")*'Medal values'!$B$3/2
+ COUNTIFS('Official Medal Table'!$I:$I,'Each Gender Events'!$A86,'Official Medal Table'!$C:$C,'Each Gender Events'!BG$1,'Official Medal Table'!$E:$E,"Mixed")*'Medal values'!$B$3/2</f>
        <v>0</v>
      </c>
      <c r="BH86">
        <f>COUNTIFS('Official Medal Table'!$F:$F,'Each Gender Events'!$A86,'Official Medal Table'!$C:$C,'Each Gender Events'!BH$1,'Official Medal Table'!$E:$E,'Each Gender Events'!BH$2)*'Medal values'!$B$1
+ COUNTIFS('Official Medal Table'!$G:$G,'Each Gender Events'!$A86,'Official Medal Table'!$C:$C,'Each Gender Events'!BH$1,'Official Medal Table'!$E:$E,'Each Gender Events'!BH$2)*'Medal values'!$B$2
+ COUNTIFS('Official Medal Table'!$H:$H,'Each Gender Events'!$A86,'Official Medal Table'!$C:$C,'Each Gender Events'!BH$1,'Official Medal Table'!$E:$E,'Each Gender Events'!BH$2)*'Medal values'!$B$3
+ COUNTIFS('Official Medal Table'!$I:$I,'Each Gender Events'!$A86,'Official Medal Table'!$C:$C,'Each Gender Events'!BH$1,'Official Medal Table'!$E:$E,'Each Gender Events'!BH$2)*'Medal values'!$B$3
+ COUNTIFS('Official Medal Table'!$F:$F,'Each Gender Events'!$A86,'Official Medal Table'!$C:$C,'Each Gender Events'!BH$1,'Official Medal Table'!$E:$E,"Mixed")*'Medal values'!$B$1/2
+ COUNTIFS('Official Medal Table'!$G:$G,'Each Gender Events'!$A86,'Official Medal Table'!$C:$C,'Each Gender Events'!BH$1,'Official Medal Table'!$E:$E,"Mixed")*'Medal values'!$B$2/2
+ COUNTIFS('Official Medal Table'!$H:$H,'Each Gender Events'!$A86,'Official Medal Table'!$C:$C,'Each Gender Events'!BH$1,'Official Medal Table'!$E:$E,"Mixed")*'Medal values'!$B$3/2
+ COUNTIFS('Official Medal Table'!$I:$I,'Each Gender Events'!$A86,'Official Medal Table'!$C:$C,'Each Gender Events'!BH$1,'Official Medal Table'!$E:$E,"Mixed")*'Medal values'!$B$3/2</f>
        <v>0</v>
      </c>
      <c r="BI86">
        <f>COUNTIFS('Official Medal Table'!$F:$F,'Each Gender Events'!$A86,'Official Medal Table'!$C:$C,'Each Gender Events'!BI$1,'Official Medal Table'!$E:$E,'Each Gender Events'!BI$2)*'Medal values'!$B$1
+ COUNTIFS('Official Medal Table'!$G:$G,'Each Gender Events'!$A86,'Official Medal Table'!$C:$C,'Each Gender Events'!BI$1,'Official Medal Table'!$E:$E,'Each Gender Events'!BI$2)*'Medal values'!$B$2
+ COUNTIFS('Official Medal Table'!$H:$H,'Each Gender Events'!$A86,'Official Medal Table'!$C:$C,'Each Gender Events'!BI$1,'Official Medal Table'!$E:$E,'Each Gender Events'!BI$2)*'Medal values'!$B$3
+ COUNTIFS('Official Medal Table'!$I:$I,'Each Gender Events'!$A86,'Official Medal Table'!$C:$C,'Each Gender Events'!BI$1,'Official Medal Table'!$E:$E,'Each Gender Events'!BI$2)*'Medal values'!$B$3
+ COUNTIFS('Official Medal Table'!$F:$F,'Each Gender Events'!$A86,'Official Medal Table'!$C:$C,'Each Gender Events'!BI$1,'Official Medal Table'!$E:$E,"Mixed")*'Medal values'!$B$1/2
+ COUNTIFS('Official Medal Table'!$G:$G,'Each Gender Events'!$A86,'Official Medal Table'!$C:$C,'Each Gender Events'!BI$1,'Official Medal Table'!$E:$E,"Mixed")*'Medal values'!$B$2/2
+ COUNTIFS('Official Medal Table'!$H:$H,'Each Gender Events'!$A86,'Official Medal Table'!$C:$C,'Each Gender Events'!BI$1,'Official Medal Table'!$E:$E,"Mixed")*'Medal values'!$B$3/2
+ COUNTIFS('Official Medal Table'!$I:$I,'Each Gender Events'!$A86,'Official Medal Table'!$C:$C,'Each Gender Events'!BI$1,'Official Medal Table'!$E:$E,"Mixed")*'Medal values'!$B$3/2</f>
        <v>0</v>
      </c>
      <c r="BJ86">
        <f>COUNTIFS('Official Medal Table'!$F:$F,'Each Gender Events'!$A86,'Official Medal Table'!$C:$C,'Each Gender Events'!BJ$1,'Official Medal Table'!$E:$E,'Each Gender Events'!BJ$2)*'Medal values'!$B$1
+ COUNTIFS('Official Medal Table'!$G:$G,'Each Gender Events'!$A86,'Official Medal Table'!$C:$C,'Each Gender Events'!BJ$1,'Official Medal Table'!$E:$E,'Each Gender Events'!BJ$2)*'Medal values'!$B$2
+ COUNTIFS('Official Medal Table'!$H:$H,'Each Gender Events'!$A86,'Official Medal Table'!$C:$C,'Each Gender Events'!BJ$1,'Official Medal Table'!$E:$E,'Each Gender Events'!BJ$2)*'Medal values'!$B$3
+ COUNTIFS('Official Medal Table'!$I:$I,'Each Gender Events'!$A86,'Official Medal Table'!$C:$C,'Each Gender Events'!BJ$1,'Official Medal Table'!$E:$E,'Each Gender Events'!BJ$2)*'Medal values'!$B$3
+ COUNTIFS('Official Medal Table'!$F:$F,'Each Gender Events'!$A86,'Official Medal Table'!$C:$C,'Each Gender Events'!BJ$1,'Official Medal Table'!$E:$E,"Mixed")*'Medal values'!$B$1/2
+ COUNTIFS('Official Medal Table'!$G:$G,'Each Gender Events'!$A86,'Official Medal Table'!$C:$C,'Each Gender Events'!BJ$1,'Official Medal Table'!$E:$E,"Mixed")*'Medal values'!$B$2/2
+ COUNTIFS('Official Medal Table'!$H:$H,'Each Gender Events'!$A86,'Official Medal Table'!$C:$C,'Each Gender Events'!BJ$1,'Official Medal Table'!$E:$E,"Mixed")*'Medal values'!$B$3/2
+ COUNTIFS('Official Medal Table'!$I:$I,'Each Gender Events'!$A86,'Official Medal Table'!$C:$C,'Each Gender Events'!BJ$1,'Official Medal Table'!$E:$E,"Mixed")*'Medal values'!$B$3/2</f>
        <v>0</v>
      </c>
      <c r="BK86">
        <f>COUNTIFS('Official Medal Table'!$F:$F,'Each Gender Events'!$A86,'Official Medal Table'!$C:$C,'Each Gender Events'!BK$1,'Official Medal Table'!$E:$E,'Each Gender Events'!BK$2)*'Medal values'!$B$1
+ COUNTIFS('Official Medal Table'!$G:$G,'Each Gender Events'!$A86,'Official Medal Table'!$C:$C,'Each Gender Events'!BK$1,'Official Medal Table'!$E:$E,'Each Gender Events'!BK$2)*'Medal values'!$B$2
+ COUNTIFS('Official Medal Table'!$H:$H,'Each Gender Events'!$A86,'Official Medal Table'!$C:$C,'Each Gender Events'!BK$1,'Official Medal Table'!$E:$E,'Each Gender Events'!BK$2)*'Medal values'!$B$3
+ COUNTIFS('Official Medal Table'!$I:$I,'Each Gender Events'!$A86,'Official Medal Table'!$C:$C,'Each Gender Events'!BK$1,'Official Medal Table'!$E:$E,'Each Gender Events'!BK$2)*'Medal values'!$B$3
+ COUNTIFS('Official Medal Table'!$F:$F,'Each Gender Events'!$A86,'Official Medal Table'!$C:$C,'Each Gender Events'!BK$1,'Official Medal Table'!$E:$E,"Mixed")*'Medal values'!$B$1/2
+ COUNTIFS('Official Medal Table'!$G:$G,'Each Gender Events'!$A86,'Official Medal Table'!$C:$C,'Each Gender Events'!BK$1,'Official Medal Table'!$E:$E,"Mixed")*'Medal values'!$B$2/2
+ COUNTIFS('Official Medal Table'!$H:$H,'Each Gender Events'!$A86,'Official Medal Table'!$C:$C,'Each Gender Events'!BK$1,'Official Medal Table'!$E:$E,"Mixed")*'Medal values'!$B$3/2
+ COUNTIFS('Official Medal Table'!$I:$I,'Each Gender Events'!$A86,'Official Medal Table'!$C:$C,'Each Gender Events'!BK$1,'Official Medal Table'!$E:$E,"Mixed")*'Medal values'!$B$3/2</f>
        <v>0</v>
      </c>
      <c r="BL86">
        <f>COUNTIFS('Official Medal Table'!$F:$F,'Each Gender Events'!$A86,'Official Medal Table'!$C:$C,'Each Gender Events'!BL$1,'Official Medal Table'!$E:$E,'Each Gender Events'!BL$2)*'Medal values'!$B$1
+ COUNTIFS('Official Medal Table'!$G:$G,'Each Gender Events'!$A86,'Official Medal Table'!$C:$C,'Each Gender Events'!BL$1,'Official Medal Table'!$E:$E,'Each Gender Events'!BL$2)*'Medal values'!$B$2
+ COUNTIFS('Official Medal Table'!$H:$H,'Each Gender Events'!$A86,'Official Medal Table'!$C:$C,'Each Gender Events'!BL$1,'Official Medal Table'!$E:$E,'Each Gender Events'!BL$2)*'Medal values'!$B$3
+ COUNTIFS('Official Medal Table'!$I:$I,'Each Gender Events'!$A86,'Official Medal Table'!$C:$C,'Each Gender Events'!BL$1,'Official Medal Table'!$E:$E,'Each Gender Events'!BL$2)*'Medal values'!$B$3
+ COUNTIFS('Official Medal Table'!$F:$F,'Each Gender Events'!$A86,'Official Medal Table'!$C:$C,'Each Gender Events'!BL$1,'Official Medal Table'!$E:$E,"Mixed")*'Medal values'!$B$1/2
+ COUNTIFS('Official Medal Table'!$G:$G,'Each Gender Events'!$A86,'Official Medal Table'!$C:$C,'Each Gender Events'!BL$1,'Official Medal Table'!$E:$E,"Mixed")*'Medal values'!$B$2/2
+ COUNTIFS('Official Medal Table'!$H:$H,'Each Gender Events'!$A86,'Official Medal Table'!$C:$C,'Each Gender Events'!BL$1,'Official Medal Table'!$E:$E,"Mixed")*'Medal values'!$B$3/2
+ COUNTIFS('Official Medal Table'!$I:$I,'Each Gender Events'!$A86,'Official Medal Table'!$C:$C,'Each Gender Events'!BL$1,'Official Medal Table'!$E:$E,"Mixed")*'Medal values'!$B$3/2</f>
        <v>0</v>
      </c>
      <c r="BM86">
        <f>COUNTIFS('Official Medal Table'!$F:$F,'Each Gender Events'!$A86,'Official Medal Table'!$C:$C,'Each Gender Events'!BM$1,'Official Medal Table'!$E:$E,'Each Gender Events'!BM$2)*'Medal values'!$B$1
+ COUNTIFS('Official Medal Table'!$G:$G,'Each Gender Events'!$A86,'Official Medal Table'!$C:$C,'Each Gender Events'!BM$1,'Official Medal Table'!$E:$E,'Each Gender Events'!BM$2)*'Medal values'!$B$2
+ COUNTIFS('Official Medal Table'!$H:$H,'Each Gender Events'!$A86,'Official Medal Table'!$C:$C,'Each Gender Events'!BM$1,'Official Medal Table'!$E:$E,'Each Gender Events'!BM$2)*'Medal values'!$B$3
+ COUNTIFS('Official Medal Table'!$I:$I,'Each Gender Events'!$A86,'Official Medal Table'!$C:$C,'Each Gender Events'!BM$1,'Official Medal Table'!$E:$E,'Each Gender Events'!BM$2)*'Medal values'!$B$3
+ COUNTIFS('Official Medal Table'!$F:$F,'Each Gender Events'!$A86,'Official Medal Table'!$C:$C,'Each Gender Events'!BM$1,'Official Medal Table'!$E:$E,"Mixed")*'Medal values'!$B$1/2
+ COUNTIFS('Official Medal Table'!$G:$G,'Each Gender Events'!$A86,'Official Medal Table'!$C:$C,'Each Gender Events'!BM$1,'Official Medal Table'!$E:$E,"Mixed")*'Medal values'!$B$2/2
+ COUNTIFS('Official Medal Table'!$H:$H,'Each Gender Events'!$A86,'Official Medal Table'!$C:$C,'Each Gender Events'!BM$1,'Official Medal Table'!$E:$E,"Mixed")*'Medal values'!$B$3/2
+ COUNTIFS('Official Medal Table'!$I:$I,'Each Gender Events'!$A86,'Official Medal Table'!$C:$C,'Each Gender Events'!BM$1,'Official Medal Table'!$E:$E,"Mixed")*'Medal values'!$B$3/2</f>
        <v>0</v>
      </c>
      <c r="BN86">
        <f>COUNTIFS('Official Medal Table'!$F:$F,'Each Gender Events'!$A86,'Official Medal Table'!$C:$C,'Each Gender Events'!BN$1,'Official Medal Table'!$E:$E,'Each Gender Events'!BN$2)*'Medal values'!$B$1
+ COUNTIFS('Official Medal Table'!$G:$G,'Each Gender Events'!$A86,'Official Medal Table'!$C:$C,'Each Gender Events'!BN$1,'Official Medal Table'!$E:$E,'Each Gender Events'!BN$2)*'Medal values'!$B$2
+ COUNTIFS('Official Medal Table'!$H:$H,'Each Gender Events'!$A86,'Official Medal Table'!$C:$C,'Each Gender Events'!BN$1,'Official Medal Table'!$E:$E,'Each Gender Events'!BN$2)*'Medal values'!$B$3
+ COUNTIFS('Official Medal Table'!$I:$I,'Each Gender Events'!$A86,'Official Medal Table'!$C:$C,'Each Gender Events'!BN$1,'Official Medal Table'!$E:$E,'Each Gender Events'!BN$2)*'Medal values'!$B$3
+ COUNTIFS('Official Medal Table'!$F:$F,'Each Gender Events'!$A86,'Official Medal Table'!$C:$C,'Each Gender Events'!BN$1,'Official Medal Table'!$E:$E,"Mixed")*'Medal values'!$B$1/2
+ COUNTIFS('Official Medal Table'!$G:$G,'Each Gender Events'!$A86,'Official Medal Table'!$C:$C,'Each Gender Events'!BN$1,'Official Medal Table'!$E:$E,"Mixed")*'Medal values'!$B$2/2
+ COUNTIFS('Official Medal Table'!$H:$H,'Each Gender Events'!$A86,'Official Medal Table'!$C:$C,'Each Gender Events'!BN$1,'Official Medal Table'!$E:$E,"Mixed")*'Medal values'!$B$3/2
+ COUNTIFS('Official Medal Table'!$I:$I,'Each Gender Events'!$A86,'Official Medal Table'!$C:$C,'Each Gender Events'!BN$1,'Official Medal Table'!$E:$E,"Mixed")*'Medal values'!$B$3/2</f>
        <v>0</v>
      </c>
      <c r="BO86">
        <f>COUNTIFS('Official Medal Table'!$F:$F,'Each Gender Events'!$A86,'Official Medal Table'!$C:$C,'Each Gender Events'!BO$1,'Official Medal Table'!$E:$E,'Each Gender Events'!BO$2)*'Medal values'!$B$1
+ COUNTIFS('Official Medal Table'!$G:$G,'Each Gender Events'!$A86,'Official Medal Table'!$C:$C,'Each Gender Events'!BO$1,'Official Medal Table'!$E:$E,'Each Gender Events'!BO$2)*'Medal values'!$B$2
+ COUNTIFS('Official Medal Table'!$H:$H,'Each Gender Events'!$A86,'Official Medal Table'!$C:$C,'Each Gender Events'!BO$1,'Official Medal Table'!$E:$E,'Each Gender Events'!BO$2)*'Medal values'!$B$3
+ COUNTIFS('Official Medal Table'!$I:$I,'Each Gender Events'!$A86,'Official Medal Table'!$C:$C,'Each Gender Events'!BO$1,'Official Medal Table'!$E:$E,'Each Gender Events'!BO$2)*'Medal values'!$B$3
+ COUNTIFS('Official Medal Table'!$F:$F,'Each Gender Events'!$A86,'Official Medal Table'!$C:$C,'Each Gender Events'!BO$1,'Official Medal Table'!$E:$E,"Mixed")*'Medal values'!$B$1/2
+ COUNTIFS('Official Medal Table'!$G:$G,'Each Gender Events'!$A86,'Official Medal Table'!$C:$C,'Each Gender Events'!BO$1,'Official Medal Table'!$E:$E,"Mixed")*'Medal values'!$B$2/2
+ COUNTIFS('Official Medal Table'!$H:$H,'Each Gender Events'!$A86,'Official Medal Table'!$C:$C,'Each Gender Events'!BO$1,'Official Medal Table'!$E:$E,"Mixed")*'Medal values'!$B$3/2
+ COUNTIFS('Official Medal Table'!$I:$I,'Each Gender Events'!$A86,'Official Medal Table'!$C:$C,'Each Gender Events'!BO$1,'Official Medal Table'!$E:$E,"Mixed")*'Medal values'!$B$3/2</f>
        <v>0</v>
      </c>
      <c r="BP86">
        <f>COUNTIFS('Official Medal Table'!$F:$F,'Each Gender Events'!$A86,'Official Medal Table'!$C:$C,'Each Gender Events'!BP$1,'Official Medal Table'!$E:$E,'Each Gender Events'!BP$2)*'Medal values'!$B$1
+ COUNTIFS('Official Medal Table'!$G:$G,'Each Gender Events'!$A86,'Official Medal Table'!$C:$C,'Each Gender Events'!BP$1,'Official Medal Table'!$E:$E,'Each Gender Events'!BP$2)*'Medal values'!$B$2
+ COUNTIFS('Official Medal Table'!$H:$H,'Each Gender Events'!$A86,'Official Medal Table'!$C:$C,'Each Gender Events'!BP$1,'Official Medal Table'!$E:$E,'Each Gender Events'!BP$2)*'Medal values'!$B$3
+ COUNTIFS('Official Medal Table'!$I:$I,'Each Gender Events'!$A86,'Official Medal Table'!$C:$C,'Each Gender Events'!BP$1,'Official Medal Table'!$E:$E,'Each Gender Events'!BP$2)*'Medal values'!$B$3
+ COUNTIFS('Official Medal Table'!$F:$F,'Each Gender Events'!$A86,'Official Medal Table'!$C:$C,'Each Gender Events'!BP$1,'Official Medal Table'!$E:$E,"Mixed")*'Medal values'!$B$1/2
+ COUNTIFS('Official Medal Table'!$G:$G,'Each Gender Events'!$A86,'Official Medal Table'!$C:$C,'Each Gender Events'!BP$1,'Official Medal Table'!$E:$E,"Mixed")*'Medal values'!$B$2/2
+ COUNTIFS('Official Medal Table'!$H:$H,'Each Gender Events'!$A86,'Official Medal Table'!$C:$C,'Each Gender Events'!BP$1,'Official Medal Table'!$E:$E,"Mixed")*'Medal values'!$B$3/2
+ COUNTIFS('Official Medal Table'!$I:$I,'Each Gender Events'!$A86,'Official Medal Table'!$C:$C,'Each Gender Events'!BP$1,'Official Medal Table'!$E:$E,"Mixed")*'Medal values'!$B$3/2</f>
        <v>0</v>
      </c>
      <c r="BQ86">
        <f>COUNTIFS('Official Medal Table'!$F:$F,'Each Gender Events'!$A86,'Official Medal Table'!$C:$C,'Each Gender Events'!BQ$1,'Official Medal Table'!$E:$E,'Each Gender Events'!BQ$2)*'Medal values'!$B$1
+ COUNTIFS('Official Medal Table'!$G:$G,'Each Gender Events'!$A86,'Official Medal Table'!$C:$C,'Each Gender Events'!BQ$1,'Official Medal Table'!$E:$E,'Each Gender Events'!BQ$2)*'Medal values'!$B$2
+ COUNTIFS('Official Medal Table'!$H:$H,'Each Gender Events'!$A86,'Official Medal Table'!$C:$C,'Each Gender Events'!BQ$1,'Official Medal Table'!$E:$E,'Each Gender Events'!BQ$2)*'Medal values'!$B$3
+ COUNTIFS('Official Medal Table'!$I:$I,'Each Gender Events'!$A86,'Official Medal Table'!$C:$C,'Each Gender Events'!BQ$1,'Official Medal Table'!$E:$E,'Each Gender Events'!BQ$2)*'Medal values'!$B$3
+ COUNTIFS('Official Medal Table'!$F:$F,'Each Gender Events'!$A86,'Official Medal Table'!$C:$C,'Each Gender Events'!BQ$1,'Official Medal Table'!$E:$E,"Mixed")*'Medal values'!$B$1/2
+ COUNTIFS('Official Medal Table'!$G:$G,'Each Gender Events'!$A86,'Official Medal Table'!$C:$C,'Each Gender Events'!BQ$1,'Official Medal Table'!$E:$E,"Mixed")*'Medal values'!$B$2/2
+ COUNTIFS('Official Medal Table'!$H:$H,'Each Gender Events'!$A86,'Official Medal Table'!$C:$C,'Each Gender Events'!BQ$1,'Official Medal Table'!$E:$E,"Mixed")*'Medal values'!$B$3/2
+ COUNTIFS('Official Medal Table'!$I:$I,'Each Gender Events'!$A86,'Official Medal Table'!$C:$C,'Each Gender Events'!BQ$1,'Official Medal Table'!$E:$E,"Mixed")*'Medal values'!$B$3/2</f>
        <v>0</v>
      </c>
      <c r="BR86">
        <f>COUNTIFS('Official Medal Table'!$F:$F,'Each Gender Events'!$A86,'Official Medal Table'!$C:$C,'Each Gender Events'!BR$1,'Official Medal Table'!$E:$E,'Each Gender Events'!BR$2)*'Medal values'!$B$1
+ COUNTIFS('Official Medal Table'!$G:$G,'Each Gender Events'!$A86,'Official Medal Table'!$C:$C,'Each Gender Events'!BR$1,'Official Medal Table'!$E:$E,'Each Gender Events'!BR$2)*'Medal values'!$B$2
+ COUNTIFS('Official Medal Table'!$H:$H,'Each Gender Events'!$A86,'Official Medal Table'!$C:$C,'Each Gender Events'!BR$1,'Official Medal Table'!$E:$E,'Each Gender Events'!BR$2)*'Medal values'!$B$3
+ COUNTIFS('Official Medal Table'!$I:$I,'Each Gender Events'!$A86,'Official Medal Table'!$C:$C,'Each Gender Events'!BR$1,'Official Medal Table'!$E:$E,'Each Gender Events'!BR$2)*'Medal values'!$B$3
+ COUNTIFS('Official Medal Table'!$F:$F,'Each Gender Events'!$A86,'Official Medal Table'!$C:$C,'Each Gender Events'!BR$1,'Official Medal Table'!$E:$E,"Mixed")*'Medal values'!$B$1/2
+ COUNTIFS('Official Medal Table'!$G:$G,'Each Gender Events'!$A86,'Official Medal Table'!$C:$C,'Each Gender Events'!BR$1,'Official Medal Table'!$E:$E,"Mixed")*'Medal values'!$B$2/2
+ COUNTIFS('Official Medal Table'!$H:$H,'Each Gender Events'!$A86,'Official Medal Table'!$C:$C,'Each Gender Events'!BR$1,'Official Medal Table'!$E:$E,"Mixed")*'Medal values'!$B$3/2
+ COUNTIFS('Official Medal Table'!$I:$I,'Each Gender Events'!$A86,'Official Medal Table'!$C:$C,'Each Gender Events'!BR$1,'Official Medal Table'!$E:$E,"Mixed")*'Medal values'!$B$3/2</f>
        <v>0</v>
      </c>
      <c r="BS86">
        <f>COUNTIFS('Official Medal Table'!$F:$F,'Each Gender Events'!$A86,'Official Medal Table'!$C:$C,'Each Gender Events'!BS$1,'Official Medal Table'!$E:$E,'Each Gender Events'!BS$2)*'Medal values'!$B$1
+ COUNTIFS('Official Medal Table'!$G:$G,'Each Gender Events'!$A86,'Official Medal Table'!$C:$C,'Each Gender Events'!BS$1,'Official Medal Table'!$E:$E,'Each Gender Events'!BS$2)*'Medal values'!$B$2
+ COUNTIFS('Official Medal Table'!$H:$H,'Each Gender Events'!$A86,'Official Medal Table'!$C:$C,'Each Gender Events'!BS$1,'Official Medal Table'!$E:$E,'Each Gender Events'!BS$2)*'Medal values'!$B$3
+ COUNTIFS('Official Medal Table'!$I:$I,'Each Gender Events'!$A86,'Official Medal Table'!$C:$C,'Each Gender Events'!BS$1,'Official Medal Table'!$E:$E,'Each Gender Events'!BS$2)*'Medal values'!$B$3
+ COUNTIFS('Official Medal Table'!$F:$F,'Each Gender Events'!$A86,'Official Medal Table'!$C:$C,'Each Gender Events'!BS$1,'Official Medal Table'!$E:$E,"Mixed")*'Medal values'!$B$1/2
+ COUNTIFS('Official Medal Table'!$G:$G,'Each Gender Events'!$A86,'Official Medal Table'!$C:$C,'Each Gender Events'!BS$1,'Official Medal Table'!$E:$E,"Mixed")*'Medal values'!$B$2/2
+ COUNTIFS('Official Medal Table'!$H:$H,'Each Gender Events'!$A86,'Official Medal Table'!$C:$C,'Each Gender Events'!BS$1,'Official Medal Table'!$E:$E,"Mixed")*'Medal values'!$B$3/2
+ COUNTIFS('Official Medal Table'!$I:$I,'Each Gender Events'!$A86,'Official Medal Table'!$C:$C,'Each Gender Events'!BS$1,'Official Medal Table'!$E:$E,"Mixed")*'Medal values'!$B$3/2</f>
        <v>0</v>
      </c>
      <c r="BT86">
        <f>COUNTIFS('Official Medal Table'!$F:$F,'Each Gender Events'!$A86,'Official Medal Table'!$C:$C,'Each Gender Events'!BT$1,'Official Medal Table'!$E:$E,'Each Gender Events'!BT$2)*'Medal values'!$B$1
+ COUNTIFS('Official Medal Table'!$G:$G,'Each Gender Events'!$A86,'Official Medal Table'!$C:$C,'Each Gender Events'!BT$1,'Official Medal Table'!$E:$E,'Each Gender Events'!BT$2)*'Medal values'!$B$2
+ COUNTIFS('Official Medal Table'!$H:$H,'Each Gender Events'!$A86,'Official Medal Table'!$C:$C,'Each Gender Events'!BT$1,'Official Medal Table'!$E:$E,'Each Gender Events'!BT$2)*'Medal values'!$B$3
+ COUNTIFS('Official Medal Table'!$I:$I,'Each Gender Events'!$A86,'Official Medal Table'!$C:$C,'Each Gender Events'!BT$1,'Official Medal Table'!$E:$E,'Each Gender Events'!BT$2)*'Medal values'!$B$3
+ COUNTIFS('Official Medal Table'!$F:$F,'Each Gender Events'!$A86,'Official Medal Table'!$C:$C,'Each Gender Events'!BT$1,'Official Medal Table'!$E:$E,"Mixed")*'Medal values'!$B$1/2
+ COUNTIFS('Official Medal Table'!$G:$G,'Each Gender Events'!$A86,'Official Medal Table'!$C:$C,'Each Gender Events'!BT$1,'Official Medal Table'!$E:$E,"Mixed")*'Medal values'!$B$2/2
+ COUNTIFS('Official Medal Table'!$H:$H,'Each Gender Events'!$A86,'Official Medal Table'!$C:$C,'Each Gender Events'!BT$1,'Official Medal Table'!$E:$E,"Mixed")*'Medal values'!$B$3/2
+ COUNTIFS('Official Medal Table'!$I:$I,'Each Gender Events'!$A86,'Official Medal Table'!$C:$C,'Each Gender Events'!BT$1,'Official Medal Table'!$E:$E,"Mixed")*'Medal values'!$B$3/2</f>
        <v>0</v>
      </c>
      <c r="BU86">
        <f>COUNTIFS('Official Medal Table'!$F:$F,'Each Gender Events'!$A86,'Official Medal Table'!$C:$C,'Each Gender Events'!BU$1,'Official Medal Table'!$E:$E,'Each Gender Events'!BU$2)*'Medal values'!$B$1
+ COUNTIFS('Official Medal Table'!$G:$G,'Each Gender Events'!$A86,'Official Medal Table'!$C:$C,'Each Gender Events'!BU$1,'Official Medal Table'!$E:$E,'Each Gender Events'!BU$2)*'Medal values'!$B$2
+ COUNTIFS('Official Medal Table'!$H:$H,'Each Gender Events'!$A86,'Official Medal Table'!$C:$C,'Each Gender Events'!BU$1,'Official Medal Table'!$E:$E,'Each Gender Events'!BU$2)*'Medal values'!$B$3
+ COUNTIFS('Official Medal Table'!$I:$I,'Each Gender Events'!$A86,'Official Medal Table'!$C:$C,'Each Gender Events'!BU$1,'Official Medal Table'!$E:$E,'Each Gender Events'!BU$2)*'Medal values'!$B$3
+ COUNTIFS('Official Medal Table'!$F:$F,'Each Gender Events'!$A86,'Official Medal Table'!$C:$C,'Each Gender Events'!BU$1,'Official Medal Table'!$E:$E,"Mixed")*'Medal values'!$B$1/2
+ COUNTIFS('Official Medal Table'!$G:$G,'Each Gender Events'!$A86,'Official Medal Table'!$C:$C,'Each Gender Events'!BU$1,'Official Medal Table'!$E:$E,"Mixed")*'Medal values'!$B$2/2
+ COUNTIFS('Official Medal Table'!$H:$H,'Each Gender Events'!$A86,'Official Medal Table'!$C:$C,'Each Gender Events'!BU$1,'Official Medal Table'!$E:$E,"Mixed")*'Medal values'!$B$3/2
+ COUNTIFS('Official Medal Table'!$I:$I,'Each Gender Events'!$A86,'Official Medal Table'!$C:$C,'Each Gender Events'!BU$1,'Official Medal Table'!$E:$E,"Mixed")*'Medal values'!$B$3/2</f>
        <v>0</v>
      </c>
      <c r="BV86">
        <f>COUNTIFS('Official Medal Table'!$F:$F,'Each Gender Events'!$A86,'Official Medal Table'!$C:$C,'Each Gender Events'!BV$1,'Official Medal Table'!$E:$E,'Each Gender Events'!BV$2)*'Medal values'!$B$1
+ COUNTIFS('Official Medal Table'!$G:$G,'Each Gender Events'!$A86,'Official Medal Table'!$C:$C,'Each Gender Events'!BV$1,'Official Medal Table'!$E:$E,'Each Gender Events'!BV$2)*'Medal values'!$B$2
+ COUNTIFS('Official Medal Table'!$H:$H,'Each Gender Events'!$A86,'Official Medal Table'!$C:$C,'Each Gender Events'!BV$1,'Official Medal Table'!$E:$E,'Each Gender Events'!BV$2)*'Medal values'!$B$3
+ COUNTIFS('Official Medal Table'!$I:$I,'Each Gender Events'!$A86,'Official Medal Table'!$C:$C,'Each Gender Events'!BV$1,'Official Medal Table'!$E:$E,'Each Gender Events'!BV$2)*'Medal values'!$B$3
+ COUNTIFS('Official Medal Table'!$F:$F,'Each Gender Events'!$A86,'Official Medal Table'!$C:$C,'Each Gender Events'!BV$1,'Official Medal Table'!$E:$E,"Mixed")*'Medal values'!$B$1/2
+ COUNTIFS('Official Medal Table'!$G:$G,'Each Gender Events'!$A86,'Official Medal Table'!$C:$C,'Each Gender Events'!BV$1,'Official Medal Table'!$E:$E,"Mixed")*'Medal values'!$B$2/2
+ COUNTIFS('Official Medal Table'!$H:$H,'Each Gender Events'!$A86,'Official Medal Table'!$C:$C,'Each Gender Events'!BV$1,'Official Medal Table'!$E:$E,"Mixed")*'Medal values'!$B$3/2
+ COUNTIFS('Official Medal Table'!$I:$I,'Each Gender Events'!$A86,'Official Medal Table'!$C:$C,'Each Gender Events'!BV$1,'Official Medal Table'!$E:$E,"Mixed")*'Medal values'!$B$3/2</f>
        <v>0</v>
      </c>
      <c r="BW86">
        <f>COUNTIFS('Official Medal Table'!$F:$F,'Each Gender Events'!$A86,'Official Medal Table'!$C:$C,'Each Gender Events'!BW$1,'Official Medal Table'!$E:$E,'Each Gender Events'!BW$2)*'Medal values'!$B$1
+ COUNTIFS('Official Medal Table'!$G:$G,'Each Gender Events'!$A86,'Official Medal Table'!$C:$C,'Each Gender Events'!BW$1,'Official Medal Table'!$E:$E,'Each Gender Events'!BW$2)*'Medal values'!$B$2
+ COUNTIFS('Official Medal Table'!$H:$H,'Each Gender Events'!$A86,'Official Medal Table'!$C:$C,'Each Gender Events'!BW$1,'Official Medal Table'!$E:$E,'Each Gender Events'!BW$2)*'Medal values'!$B$3
+ COUNTIFS('Official Medal Table'!$I:$I,'Each Gender Events'!$A86,'Official Medal Table'!$C:$C,'Each Gender Events'!BW$1,'Official Medal Table'!$E:$E,'Each Gender Events'!BW$2)*'Medal values'!$B$3
+ COUNTIFS('Official Medal Table'!$F:$F,'Each Gender Events'!$A86,'Official Medal Table'!$C:$C,'Each Gender Events'!BW$1,'Official Medal Table'!$E:$E,"Mixed")*'Medal values'!$B$1/2
+ COUNTIFS('Official Medal Table'!$G:$G,'Each Gender Events'!$A86,'Official Medal Table'!$C:$C,'Each Gender Events'!BW$1,'Official Medal Table'!$E:$E,"Mixed")*'Medal values'!$B$2/2
+ COUNTIFS('Official Medal Table'!$H:$H,'Each Gender Events'!$A86,'Official Medal Table'!$C:$C,'Each Gender Events'!BW$1,'Official Medal Table'!$E:$E,"Mixed")*'Medal values'!$B$3/2
+ COUNTIFS('Official Medal Table'!$I:$I,'Each Gender Events'!$A86,'Official Medal Table'!$C:$C,'Each Gender Events'!BW$1,'Official Medal Table'!$E:$E,"Mixed")*'Medal values'!$B$3/2</f>
        <v>0</v>
      </c>
      <c r="BX86">
        <f>COUNTIFS('Official Medal Table'!$F:$F,'Each Gender Events'!$A86,'Official Medal Table'!$C:$C,'Each Gender Events'!BX$1,'Official Medal Table'!$E:$E,'Each Gender Events'!BX$2)*'Medal values'!$B$1
+ COUNTIFS('Official Medal Table'!$G:$G,'Each Gender Events'!$A86,'Official Medal Table'!$C:$C,'Each Gender Events'!BX$1,'Official Medal Table'!$E:$E,'Each Gender Events'!BX$2)*'Medal values'!$B$2
+ COUNTIFS('Official Medal Table'!$H:$H,'Each Gender Events'!$A86,'Official Medal Table'!$C:$C,'Each Gender Events'!BX$1,'Official Medal Table'!$E:$E,'Each Gender Events'!BX$2)*'Medal values'!$B$3
+ COUNTIFS('Official Medal Table'!$I:$I,'Each Gender Events'!$A86,'Official Medal Table'!$C:$C,'Each Gender Events'!BX$1,'Official Medal Table'!$E:$E,'Each Gender Events'!BX$2)*'Medal values'!$B$3
+ COUNTIFS('Official Medal Table'!$F:$F,'Each Gender Events'!$A86,'Official Medal Table'!$C:$C,'Each Gender Events'!BX$1,'Official Medal Table'!$E:$E,"Mixed")*'Medal values'!$B$1/2
+ COUNTIFS('Official Medal Table'!$G:$G,'Each Gender Events'!$A86,'Official Medal Table'!$C:$C,'Each Gender Events'!BX$1,'Official Medal Table'!$E:$E,"Mixed")*'Medal values'!$B$2/2
+ COUNTIFS('Official Medal Table'!$H:$H,'Each Gender Events'!$A86,'Official Medal Table'!$C:$C,'Each Gender Events'!BX$1,'Official Medal Table'!$E:$E,"Mixed")*'Medal values'!$B$3/2
+ COUNTIFS('Official Medal Table'!$I:$I,'Each Gender Events'!$A86,'Official Medal Table'!$C:$C,'Each Gender Events'!BX$1,'Official Medal Table'!$E:$E,"Mixed")*'Medal values'!$B$3/2</f>
        <v>0</v>
      </c>
      <c r="BY86">
        <f>COUNTIFS('Official Medal Table'!$F:$F,'Each Gender Events'!$A86,'Official Medal Table'!$C:$C,'Each Gender Events'!BY$1,'Official Medal Table'!$E:$E,'Each Gender Events'!BY$2)*'Medal values'!$B$1
+ COUNTIFS('Official Medal Table'!$G:$G,'Each Gender Events'!$A86,'Official Medal Table'!$C:$C,'Each Gender Events'!BY$1,'Official Medal Table'!$E:$E,'Each Gender Events'!BY$2)*'Medal values'!$B$2
+ COUNTIFS('Official Medal Table'!$H:$H,'Each Gender Events'!$A86,'Official Medal Table'!$C:$C,'Each Gender Events'!BY$1,'Official Medal Table'!$E:$E,'Each Gender Events'!BY$2)*'Medal values'!$B$3
+ COUNTIFS('Official Medal Table'!$I:$I,'Each Gender Events'!$A86,'Official Medal Table'!$C:$C,'Each Gender Events'!BY$1,'Official Medal Table'!$E:$E,'Each Gender Events'!BY$2)*'Medal values'!$B$3
+ COUNTIFS('Official Medal Table'!$F:$F,'Each Gender Events'!$A86,'Official Medal Table'!$C:$C,'Each Gender Events'!BY$1,'Official Medal Table'!$E:$E,"Mixed")*'Medal values'!$B$1/2
+ COUNTIFS('Official Medal Table'!$G:$G,'Each Gender Events'!$A86,'Official Medal Table'!$C:$C,'Each Gender Events'!BY$1,'Official Medal Table'!$E:$E,"Mixed")*'Medal values'!$B$2/2
+ COUNTIFS('Official Medal Table'!$H:$H,'Each Gender Events'!$A86,'Official Medal Table'!$C:$C,'Each Gender Events'!BY$1,'Official Medal Table'!$E:$E,"Mixed")*'Medal values'!$B$3/2
+ COUNTIFS('Official Medal Table'!$I:$I,'Each Gender Events'!$A86,'Official Medal Table'!$C:$C,'Each Gender Events'!BY$1,'Official Medal Table'!$E:$E,"Mixed")*'Medal values'!$B$3/2</f>
        <v>0</v>
      </c>
      <c r="BZ86">
        <f>COUNTIFS('Official Medal Table'!$F:$F,'Each Gender Events'!$A86,'Official Medal Table'!$C:$C,'Each Gender Events'!BZ$1,'Official Medal Table'!$E:$E,'Each Gender Events'!BZ$2)*'Medal values'!$B$1
+ COUNTIFS('Official Medal Table'!$G:$G,'Each Gender Events'!$A86,'Official Medal Table'!$C:$C,'Each Gender Events'!BZ$1,'Official Medal Table'!$E:$E,'Each Gender Events'!BZ$2)*'Medal values'!$B$2
+ COUNTIFS('Official Medal Table'!$H:$H,'Each Gender Events'!$A86,'Official Medal Table'!$C:$C,'Each Gender Events'!BZ$1,'Official Medal Table'!$E:$E,'Each Gender Events'!BZ$2)*'Medal values'!$B$3
+ COUNTIFS('Official Medal Table'!$I:$I,'Each Gender Events'!$A86,'Official Medal Table'!$C:$C,'Each Gender Events'!BZ$1,'Official Medal Table'!$E:$E,'Each Gender Events'!BZ$2)*'Medal values'!$B$3
+ COUNTIFS('Official Medal Table'!$F:$F,'Each Gender Events'!$A86,'Official Medal Table'!$C:$C,'Each Gender Events'!BZ$1,'Official Medal Table'!$E:$E,"Mixed")*'Medal values'!$B$1/2
+ COUNTIFS('Official Medal Table'!$G:$G,'Each Gender Events'!$A86,'Official Medal Table'!$C:$C,'Each Gender Events'!BZ$1,'Official Medal Table'!$E:$E,"Mixed")*'Medal values'!$B$2/2
+ COUNTIFS('Official Medal Table'!$H:$H,'Each Gender Events'!$A86,'Official Medal Table'!$C:$C,'Each Gender Events'!BZ$1,'Official Medal Table'!$E:$E,"Mixed")*'Medal values'!$B$3/2
+ COUNTIFS('Official Medal Table'!$I:$I,'Each Gender Events'!$A86,'Official Medal Table'!$C:$C,'Each Gender Events'!BZ$1,'Official Medal Table'!$E:$E,"Mixed")*'Medal values'!$B$3/2</f>
        <v>0</v>
      </c>
      <c r="CA86">
        <f>COUNTIFS('Official Medal Table'!$F:$F,'Each Gender Events'!$A86,'Official Medal Table'!$C:$C,'Each Gender Events'!CA$1,'Official Medal Table'!$E:$E,'Each Gender Events'!CA$2)*'Medal values'!$B$1
+ COUNTIFS('Official Medal Table'!$G:$G,'Each Gender Events'!$A86,'Official Medal Table'!$C:$C,'Each Gender Events'!CA$1,'Official Medal Table'!$E:$E,'Each Gender Events'!CA$2)*'Medal values'!$B$2
+ COUNTIFS('Official Medal Table'!$H:$H,'Each Gender Events'!$A86,'Official Medal Table'!$C:$C,'Each Gender Events'!CA$1,'Official Medal Table'!$E:$E,'Each Gender Events'!CA$2)*'Medal values'!$B$3
+ COUNTIFS('Official Medal Table'!$I:$I,'Each Gender Events'!$A86,'Official Medal Table'!$C:$C,'Each Gender Events'!CA$1,'Official Medal Table'!$E:$E,'Each Gender Events'!CA$2)*'Medal values'!$B$3
+ COUNTIFS('Official Medal Table'!$F:$F,'Each Gender Events'!$A86,'Official Medal Table'!$C:$C,'Each Gender Events'!CA$1,'Official Medal Table'!$E:$E,"Mixed")*'Medal values'!$B$1/2
+ COUNTIFS('Official Medal Table'!$G:$G,'Each Gender Events'!$A86,'Official Medal Table'!$C:$C,'Each Gender Events'!CA$1,'Official Medal Table'!$E:$E,"Mixed")*'Medal values'!$B$2/2
+ COUNTIFS('Official Medal Table'!$H:$H,'Each Gender Events'!$A86,'Official Medal Table'!$C:$C,'Each Gender Events'!CA$1,'Official Medal Table'!$E:$E,"Mixed")*'Medal values'!$B$3/2
+ COUNTIFS('Official Medal Table'!$I:$I,'Each Gender Events'!$A86,'Official Medal Table'!$C:$C,'Each Gender Events'!CA$1,'Official Medal Table'!$E:$E,"Mixed")*'Medal values'!$B$3/2</f>
        <v>0</v>
      </c>
      <c r="CB86">
        <f>COUNTIFS('Official Medal Table'!$F:$F,'Each Gender Events'!$A86,'Official Medal Table'!$C:$C,'Each Gender Events'!CB$1,'Official Medal Table'!$E:$E,'Each Gender Events'!CB$2)*'Medal values'!$B$1
+ COUNTIFS('Official Medal Table'!$G:$G,'Each Gender Events'!$A86,'Official Medal Table'!$C:$C,'Each Gender Events'!CB$1,'Official Medal Table'!$E:$E,'Each Gender Events'!CB$2)*'Medal values'!$B$2
+ COUNTIFS('Official Medal Table'!$H:$H,'Each Gender Events'!$A86,'Official Medal Table'!$C:$C,'Each Gender Events'!CB$1,'Official Medal Table'!$E:$E,'Each Gender Events'!CB$2)*'Medal values'!$B$3
+ COUNTIFS('Official Medal Table'!$I:$I,'Each Gender Events'!$A86,'Official Medal Table'!$C:$C,'Each Gender Events'!CB$1,'Official Medal Table'!$E:$E,'Each Gender Events'!CB$2)*'Medal values'!$B$3
+ COUNTIFS('Official Medal Table'!$F:$F,'Each Gender Events'!$A86,'Official Medal Table'!$C:$C,'Each Gender Events'!CB$1,'Official Medal Table'!$E:$E,"Mixed")*'Medal values'!$B$1/2
+ COUNTIFS('Official Medal Table'!$G:$G,'Each Gender Events'!$A86,'Official Medal Table'!$C:$C,'Each Gender Events'!CB$1,'Official Medal Table'!$E:$E,"Mixed")*'Medal values'!$B$2/2
+ COUNTIFS('Official Medal Table'!$H:$H,'Each Gender Events'!$A86,'Official Medal Table'!$C:$C,'Each Gender Events'!CB$1,'Official Medal Table'!$E:$E,"Mixed")*'Medal values'!$B$3/2
+ COUNTIFS('Official Medal Table'!$I:$I,'Each Gender Events'!$A86,'Official Medal Table'!$C:$C,'Each Gender Events'!CB$1,'Official Medal Table'!$E:$E,"Mixed")*'Medal values'!$B$3/2</f>
        <v>0</v>
      </c>
      <c r="CC86">
        <f>COUNTIFS('Official Medal Table'!$F:$F,'Each Gender Events'!$A86,'Official Medal Table'!$C:$C,'Each Gender Events'!CC$1,'Official Medal Table'!$E:$E,'Each Gender Events'!CC$2)*'Medal values'!$B$1
+ COUNTIFS('Official Medal Table'!$G:$G,'Each Gender Events'!$A86,'Official Medal Table'!$C:$C,'Each Gender Events'!CC$1,'Official Medal Table'!$E:$E,'Each Gender Events'!CC$2)*'Medal values'!$B$2
+ COUNTIFS('Official Medal Table'!$H:$H,'Each Gender Events'!$A86,'Official Medal Table'!$C:$C,'Each Gender Events'!CC$1,'Official Medal Table'!$E:$E,'Each Gender Events'!CC$2)*'Medal values'!$B$3
+ COUNTIFS('Official Medal Table'!$I:$I,'Each Gender Events'!$A86,'Official Medal Table'!$C:$C,'Each Gender Events'!CC$1,'Official Medal Table'!$E:$E,'Each Gender Events'!CC$2)*'Medal values'!$B$3
+ COUNTIFS('Official Medal Table'!$F:$F,'Each Gender Events'!$A86,'Official Medal Table'!$C:$C,'Each Gender Events'!CC$1,'Official Medal Table'!$E:$E,"Mixed")*'Medal values'!$B$1/2
+ COUNTIFS('Official Medal Table'!$G:$G,'Each Gender Events'!$A86,'Official Medal Table'!$C:$C,'Each Gender Events'!CC$1,'Official Medal Table'!$E:$E,"Mixed")*'Medal values'!$B$2/2
+ COUNTIFS('Official Medal Table'!$H:$H,'Each Gender Events'!$A86,'Official Medal Table'!$C:$C,'Each Gender Events'!CC$1,'Official Medal Table'!$E:$E,"Mixed")*'Medal values'!$B$3/2
+ COUNTIFS('Official Medal Table'!$I:$I,'Each Gender Events'!$A86,'Official Medal Table'!$C:$C,'Each Gender Events'!CC$1,'Official Medal Table'!$E:$E,"Mixed")*'Medal values'!$B$3/2</f>
        <v>1</v>
      </c>
      <c r="CD86">
        <f>COUNTIFS('Official Medal Table'!$F:$F,'Each Gender Events'!$A86,'Official Medal Table'!$C:$C,'Each Gender Events'!CD$1,'Official Medal Table'!$E:$E,'Each Gender Events'!CD$2)*'Medal values'!$B$1
+ COUNTIFS('Official Medal Table'!$G:$G,'Each Gender Events'!$A86,'Official Medal Table'!$C:$C,'Each Gender Events'!CD$1,'Official Medal Table'!$E:$E,'Each Gender Events'!CD$2)*'Medal values'!$B$2
+ COUNTIFS('Official Medal Table'!$H:$H,'Each Gender Events'!$A86,'Official Medal Table'!$C:$C,'Each Gender Events'!CD$1,'Official Medal Table'!$E:$E,'Each Gender Events'!CD$2)*'Medal values'!$B$3
+ COUNTIFS('Official Medal Table'!$I:$I,'Each Gender Events'!$A86,'Official Medal Table'!$C:$C,'Each Gender Events'!CD$1,'Official Medal Table'!$E:$E,'Each Gender Events'!CD$2)*'Medal values'!$B$3
+ COUNTIFS('Official Medal Table'!$F:$F,'Each Gender Events'!$A86,'Official Medal Table'!$C:$C,'Each Gender Events'!CD$1,'Official Medal Table'!$E:$E,"Mixed")*'Medal values'!$B$1/2
+ COUNTIFS('Official Medal Table'!$G:$G,'Each Gender Events'!$A86,'Official Medal Table'!$C:$C,'Each Gender Events'!CD$1,'Official Medal Table'!$E:$E,"Mixed")*'Medal values'!$B$2/2
+ COUNTIFS('Official Medal Table'!$H:$H,'Each Gender Events'!$A86,'Official Medal Table'!$C:$C,'Each Gender Events'!CD$1,'Official Medal Table'!$E:$E,"Mixed")*'Medal values'!$B$3/2
+ COUNTIFS('Official Medal Table'!$I:$I,'Each Gender Events'!$A86,'Official Medal Table'!$C:$C,'Each Gender Events'!CD$1,'Official Medal Table'!$E:$E,"Mixed")*'Medal values'!$B$3/2</f>
        <v>0</v>
      </c>
      <c r="CE86">
        <f>COUNTIFS('Official Medal Table'!$F:$F,'Each Gender Events'!$A86,'Official Medal Table'!$C:$C,'Each Gender Events'!CE$1,'Official Medal Table'!$E:$E,'Each Gender Events'!CE$2)*'Medal values'!$B$1
+ COUNTIFS('Official Medal Table'!$G:$G,'Each Gender Events'!$A86,'Official Medal Table'!$C:$C,'Each Gender Events'!CE$1,'Official Medal Table'!$E:$E,'Each Gender Events'!CE$2)*'Medal values'!$B$2
+ COUNTIFS('Official Medal Table'!$H:$H,'Each Gender Events'!$A86,'Official Medal Table'!$C:$C,'Each Gender Events'!CE$1,'Official Medal Table'!$E:$E,'Each Gender Events'!CE$2)*'Medal values'!$B$3
+ COUNTIFS('Official Medal Table'!$I:$I,'Each Gender Events'!$A86,'Official Medal Table'!$C:$C,'Each Gender Events'!CE$1,'Official Medal Table'!$E:$E,'Each Gender Events'!CE$2)*'Medal values'!$B$3
+ COUNTIFS('Official Medal Table'!$F:$F,'Each Gender Events'!$A86,'Official Medal Table'!$C:$C,'Each Gender Events'!CE$1,'Official Medal Table'!$E:$E,"Mixed")*'Medal values'!$B$1/2
+ COUNTIFS('Official Medal Table'!$G:$G,'Each Gender Events'!$A86,'Official Medal Table'!$C:$C,'Each Gender Events'!CE$1,'Official Medal Table'!$E:$E,"Mixed")*'Medal values'!$B$2/2
+ COUNTIFS('Official Medal Table'!$H:$H,'Each Gender Events'!$A86,'Official Medal Table'!$C:$C,'Each Gender Events'!CE$1,'Official Medal Table'!$E:$E,"Mixed")*'Medal values'!$B$3/2
+ COUNTIFS('Official Medal Table'!$I:$I,'Each Gender Events'!$A86,'Official Medal Table'!$C:$C,'Each Gender Events'!CE$1,'Official Medal Table'!$E:$E,"Mixed")*'Medal values'!$B$3/2</f>
        <v>0</v>
      </c>
      <c r="CF86">
        <f>COUNTIFS('Official Medal Table'!$F:$F,'Each Gender Events'!$A86,'Official Medal Table'!$C:$C,'Each Gender Events'!CF$1,'Official Medal Table'!$E:$E,'Each Gender Events'!CF$2)*'Medal values'!$B$1
+ COUNTIFS('Official Medal Table'!$G:$G,'Each Gender Events'!$A86,'Official Medal Table'!$C:$C,'Each Gender Events'!CF$1,'Official Medal Table'!$E:$E,'Each Gender Events'!CF$2)*'Medal values'!$B$2
+ COUNTIFS('Official Medal Table'!$H:$H,'Each Gender Events'!$A86,'Official Medal Table'!$C:$C,'Each Gender Events'!CF$1,'Official Medal Table'!$E:$E,'Each Gender Events'!CF$2)*'Medal values'!$B$3
+ COUNTIFS('Official Medal Table'!$I:$I,'Each Gender Events'!$A86,'Official Medal Table'!$C:$C,'Each Gender Events'!CF$1,'Official Medal Table'!$E:$E,'Each Gender Events'!CF$2)*'Medal values'!$B$3
+ COUNTIFS('Official Medal Table'!$F:$F,'Each Gender Events'!$A86,'Official Medal Table'!$C:$C,'Each Gender Events'!CF$1,'Official Medal Table'!$E:$E,"Mixed")*'Medal values'!$B$1/2
+ COUNTIFS('Official Medal Table'!$G:$G,'Each Gender Events'!$A86,'Official Medal Table'!$C:$C,'Each Gender Events'!CF$1,'Official Medal Table'!$E:$E,"Mixed")*'Medal values'!$B$2/2
+ COUNTIFS('Official Medal Table'!$H:$H,'Each Gender Events'!$A86,'Official Medal Table'!$C:$C,'Each Gender Events'!CF$1,'Official Medal Table'!$E:$E,"Mixed")*'Medal values'!$B$3/2
+ COUNTIFS('Official Medal Table'!$I:$I,'Each Gender Events'!$A86,'Official Medal Table'!$C:$C,'Each Gender Events'!CF$1,'Official Medal Table'!$E:$E,"Mixed")*'Medal values'!$B$3/2</f>
        <v>0</v>
      </c>
      <c r="CG86">
        <f>COUNTIFS('Official Medal Table'!$F:$F,'Each Gender Events'!$A86,'Official Medal Table'!$C:$C,'Each Gender Events'!CG$1,'Official Medal Table'!$E:$E,'Each Gender Events'!CG$2)*'Medal values'!$B$1
+ COUNTIFS('Official Medal Table'!$G:$G,'Each Gender Events'!$A86,'Official Medal Table'!$C:$C,'Each Gender Events'!CG$1,'Official Medal Table'!$E:$E,'Each Gender Events'!CG$2)*'Medal values'!$B$2
+ COUNTIFS('Official Medal Table'!$H:$H,'Each Gender Events'!$A86,'Official Medal Table'!$C:$C,'Each Gender Events'!CG$1,'Official Medal Table'!$E:$E,'Each Gender Events'!CG$2)*'Medal values'!$B$3
+ COUNTIFS('Official Medal Table'!$I:$I,'Each Gender Events'!$A86,'Official Medal Table'!$C:$C,'Each Gender Events'!CG$1,'Official Medal Table'!$E:$E,'Each Gender Events'!CG$2)*'Medal values'!$B$3
+ COUNTIFS('Official Medal Table'!$F:$F,'Each Gender Events'!$A86,'Official Medal Table'!$C:$C,'Each Gender Events'!CG$1,'Official Medal Table'!$E:$E,"Mixed")*'Medal values'!$B$1/2
+ COUNTIFS('Official Medal Table'!$G:$G,'Each Gender Events'!$A86,'Official Medal Table'!$C:$C,'Each Gender Events'!CG$1,'Official Medal Table'!$E:$E,"Mixed")*'Medal values'!$B$2/2
+ COUNTIFS('Official Medal Table'!$H:$H,'Each Gender Events'!$A86,'Official Medal Table'!$C:$C,'Each Gender Events'!CG$1,'Official Medal Table'!$E:$E,"Mixed")*'Medal values'!$B$3/2
+ COUNTIFS('Official Medal Table'!$I:$I,'Each Gender Events'!$A86,'Official Medal Table'!$C:$C,'Each Gender Events'!CG$1,'Official Medal Table'!$E:$E,"Mixed")*'Medal values'!$B$3/2</f>
        <v>0</v>
      </c>
      <c r="CH86">
        <f>COUNTIFS('Official Medal Table'!$F:$F,'Each Gender Events'!$A86,'Official Medal Table'!$C:$C,'Each Gender Events'!CH$1,'Official Medal Table'!$E:$E,'Each Gender Events'!CH$2)*'Medal values'!$B$1
+ COUNTIFS('Official Medal Table'!$G:$G,'Each Gender Events'!$A86,'Official Medal Table'!$C:$C,'Each Gender Events'!CH$1,'Official Medal Table'!$E:$E,'Each Gender Events'!CH$2)*'Medal values'!$B$2
+ COUNTIFS('Official Medal Table'!$H:$H,'Each Gender Events'!$A86,'Official Medal Table'!$C:$C,'Each Gender Events'!CH$1,'Official Medal Table'!$E:$E,'Each Gender Events'!CH$2)*'Medal values'!$B$3
+ COUNTIFS('Official Medal Table'!$I:$I,'Each Gender Events'!$A86,'Official Medal Table'!$C:$C,'Each Gender Events'!CH$1,'Official Medal Table'!$E:$E,'Each Gender Events'!CH$2)*'Medal values'!$B$3
+ COUNTIFS('Official Medal Table'!$F:$F,'Each Gender Events'!$A86,'Official Medal Table'!$C:$C,'Each Gender Events'!CH$1,'Official Medal Table'!$E:$E,"Mixed")*'Medal values'!$B$1/2
+ COUNTIFS('Official Medal Table'!$G:$G,'Each Gender Events'!$A86,'Official Medal Table'!$C:$C,'Each Gender Events'!CH$1,'Official Medal Table'!$E:$E,"Mixed")*'Medal values'!$B$2/2
+ COUNTIFS('Official Medal Table'!$H:$H,'Each Gender Events'!$A86,'Official Medal Table'!$C:$C,'Each Gender Events'!CH$1,'Official Medal Table'!$E:$E,"Mixed")*'Medal values'!$B$3/2
+ COUNTIFS('Official Medal Table'!$I:$I,'Each Gender Events'!$A86,'Official Medal Table'!$C:$C,'Each Gender Events'!CH$1,'Official Medal Table'!$E:$E,"Mixed")*'Medal values'!$B$3/2</f>
        <v>0</v>
      </c>
      <c r="CI86">
        <f>COUNTIFS('Official Medal Table'!$F:$F,'Each Gender Events'!$A86,'Official Medal Table'!$C:$C,'Each Gender Events'!CI$1,'Official Medal Table'!$E:$E,'Each Gender Events'!CI$2)*'Medal values'!$B$1
+ COUNTIFS('Official Medal Table'!$G:$G,'Each Gender Events'!$A86,'Official Medal Table'!$C:$C,'Each Gender Events'!CI$1,'Official Medal Table'!$E:$E,'Each Gender Events'!CI$2)*'Medal values'!$B$2
+ COUNTIFS('Official Medal Table'!$H:$H,'Each Gender Events'!$A86,'Official Medal Table'!$C:$C,'Each Gender Events'!CI$1,'Official Medal Table'!$E:$E,'Each Gender Events'!CI$2)*'Medal values'!$B$3
+ COUNTIFS('Official Medal Table'!$I:$I,'Each Gender Events'!$A86,'Official Medal Table'!$C:$C,'Each Gender Events'!CI$1,'Official Medal Table'!$E:$E,'Each Gender Events'!CI$2)*'Medal values'!$B$3
+ COUNTIFS('Official Medal Table'!$F:$F,'Each Gender Events'!$A86,'Official Medal Table'!$C:$C,'Each Gender Events'!CI$1,'Official Medal Table'!$E:$E,"Mixed")*'Medal values'!$B$1/2
+ COUNTIFS('Official Medal Table'!$G:$G,'Each Gender Events'!$A86,'Official Medal Table'!$C:$C,'Each Gender Events'!CI$1,'Official Medal Table'!$E:$E,"Mixed")*'Medal values'!$B$2/2
+ COUNTIFS('Official Medal Table'!$H:$H,'Each Gender Events'!$A86,'Official Medal Table'!$C:$C,'Each Gender Events'!CI$1,'Official Medal Table'!$E:$E,"Mixed")*'Medal values'!$B$3/2
+ COUNTIFS('Official Medal Table'!$I:$I,'Each Gender Events'!$A86,'Official Medal Table'!$C:$C,'Each Gender Events'!CI$1,'Official Medal Table'!$E:$E,"Mixed")*'Medal values'!$B$3/2</f>
        <v>0</v>
      </c>
      <c r="CJ86">
        <f>COUNTIFS('Official Medal Table'!$F:$F,'Each Gender Events'!$A86,'Official Medal Table'!$C:$C,'Each Gender Events'!CJ$1,'Official Medal Table'!$E:$E,'Each Gender Events'!CJ$2)*'Medal values'!$B$1
+ COUNTIFS('Official Medal Table'!$G:$G,'Each Gender Events'!$A86,'Official Medal Table'!$C:$C,'Each Gender Events'!CJ$1,'Official Medal Table'!$E:$E,'Each Gender Events'!CJ$2)*'Medal values'!$B$2
+ COUNTIFS('Official Medal Table'!$H:$H,'Each Gender Events'!$A86,'Official Medal Table'!$C:$C,'Each Gender Events'!CJ$1,'Official Medal Table'!$E:$E,'Each Gender Events'!CJ$2)*'Medal values'!$B$3
+ COUNTIFS('Official Medal Table'!$I:$I,'Each Gender Events'!$A86,'Official Medal Table'!$C:$C,'Each Gender Events'!CJ$1,'Official Medal Table'!$E:$E,'Each Gender Events'!CJ$2)*'Medal values'!$B$3
+ COUNTIFS('Official Medal Table'!$F:$F,'Each Gender Events'!$A86,'Official Medal Table'!$C:$C,'Each Gender Events'!CJ$1,'Official Medal Table'!$E:$E,"Mixed")*'Medal values'!$B$1/2
+ COUNTIFS('Official Medal Table'!$G:$G,'Each Gender Events'!$A86,'Official Medal Table'!$C:$C,'Each Gender Events'!CJ$1,'Official Medal Table'!$E:$E,"Mixed")*'Medal values'!$B$2/2
+ COUNTIFS('Official Medal Table'!$H:$H,'Each Gender Events'!$A86,'Official Medal Table'!$C:$C,'Each Gender Events'!CJ$1,'Official Medal Table'!$E:$E,"Mixed")*'Medal values'!$B$3/2
+ COUNTIFS('Official Medal Table'!$I:$I,'Each Gender Events'!$A86,'Official Medal Table'!$C:$C,'Each Gender Events'!CJ$1,'Official Medal Table'!$E:$E,"Mixed")*'Medal values'!$B$3/2</f>
        <v>0</v>
      </c>
      <c r="CK86">
        <f>COUNTIFS('Official Medal Table'!$F:$F,'Each Gender Events'!$A86,'Official Medal Table'!$C:$C,'Each Gender Events'!CK$1,'Official Medal Table'!$E:$E,'Each Gender Events'!CK$2)*'Medal values'!$B$1
+ COUNTIFS('Official Medal Table'!$G:$G,'Each Gender Events'!$A86,'Official Medal Table'!$C:$C,'Each Gender Events'!CK$1,'Official Medal Table'!$E:$E,'Each Gender Events'!CK$2)*'Medal values'!$B$2
+ COUNTIFS('Official Medal Table'!$H:$H,'Each Gender Events'!$A86,'Official Medal Table'!$C:$C,'Each Gender Events'!CK$1,'Official Medal Table'!$E:$E,'Each Gender Events'!CK$2)*'Medal values'!$B$3
+ COUNTIFS('Official Medal Table'!$I:$I,'Each Gender Events'!$A86,'Official Medal Table'!$C:$C,'Each Gender Events'!CK$1,'Official Medal Table'!$E:$E,'Each Gender Events'!CK$2)*'Medal values'!$B$3
+ COUNTIFS('Official Medal Table'!$F:$F,'Each Gender Events'!$A86,'Official Medal Table'!$C:$C,'Each Gender Events'!CK$1,'Official Medal Table'!$E:$E,"Mixed")*'Medal values'!$B$1/2
+ COUNTIFS('Official Medal Table'!$G:$G,'Each Gender Events'!$A86,'Official Medal Table'!$C:$C,'Each Gender Events'!CK$1,'Official Medal Table'!$E:$E,"Mixed")*'Medal values'!$B$2/2
+ COUNTIFS('Official Medal Table'!$H:$H,'Each Gender Events'!$A86,'Official Medal Table'!$C:$C,'Each Gender Events'!CK$1,'Official Medal Table'!$E:$E,"Mixed")*'Medal values'!$B$3/2
+ COUNTIFS('Official Medal Table'!$I:$I,'Each Gender Events'!$A86,'Official Medal Table'!$C:$C,'Each Gender Events'!CK$1,'Official Medal Table'!$E:$E,"Mixed")*'Medal values'!$B$3/2</f>
        <v>0</v>
      </c>
      <c r="CL86">
        <f>COUNTIFS('Official Medal Table'!$F:$F,'Each Gender Events'!$A86,'Official Medal Table'!$C:$C,'Each Gender Events'!CL$1,'Official Medal Table'!$E:$E,'Each Gender Events'!CL$2)*'Medal values'!$B$1
+ COUNTIFS('Official Medal Table'!$G:$G,'Each Gender Events'!$A86,'Official Medal Table'!$C:$C,'Each Gender Events'!CL$1,'Official Medal Table'!$E:$E,'Each Gender Events'!CL$2)*'Medal values'!$B$2
+ COUNTIFS('Official Medal Table'!$H:$H,'Each Gender Events'!$A86,'Official Medal Table'!$C:$C,'Each Gender Events'!CL$1,'Official Medal Table'!$E:$E,'Each Gender Events'!CL$2)*'Medal values'!$B$3
+ COUNTIFS('Official Medal Table'!$I:$I,'Each Gender Events'!$A86,'Official Medal Table'!$C:$C,'Each Gender Events'!CL$1,'Official Medal Table'!$E:$E,'Each Gender Events'!CL$2)*'Medal values'!$B$3
+ COUNTIFS('Official Medal Table'!$F:$F,'Each Gender Events'!$A86,'Official Medal Table'!$C:$C,'Each Gender Events'!CL$1,'Official Medal Table'!$E:$E,"Mixed")*'Medal values'!$B$1/2
+ COUNTIFS('Official Medal Table'!$G:$G,'Each Gender Events'!$A86,'Official Medal Table'!$C:$C,'Each Gender Events'!CL$1,'Official Medal Table'!$E:$E,"Mixed")*'Medal values'!$B$2/2
+ COUNTIFS('Official Medal Table'!$H:$H,'Each Gender Events'!$A86,'Official Medal Table'!$C:$C,'Each Gender Events'!CL$1,'Official Medal Table'!$E:$E,"Mixed")*'Medal values'!$B$3/2
+ COUNTIFS('Official Medal Table'!$I:$I,'Each Gender Events'!$A86,'Official Medal Table'!$C:$C,'Each Gender Events'!CL$1,'Official Medal Table'!$E:$E,"Mixed")*'Medal values'!$B$3/2</f>
        <v>0</v>
      </c>
      <c r="CM86">
        <f>COUNTIFS('Official Medal Table'!$F:$F,'Each Gender Events'!$A86,'Official Medal Table'!$C:$C,'Each Gender Events'!CM$1,'Official Medal Table'!$E:$E,'Each Gender Events'!CM$2)*'Medal values'!$B$1
+ COUNTIFS('Official Medal Table'!$G:$G,'Each Gender Events'!$A86,'Official Medal Table'!$C:$C,'Each Gender Events'!CM$1,'Official Medal Table'!$E:$E,'Each Gender Events'!CM$2)*'Medal values'!$B$2
+ COUNTIFS('Official Medal Table'!$H:$H,'Each Gender Events'!$A86,'Official Medal Table'!$C:$C,'Each Gender Events'!CM$1,'Official Medal Table'!$E:$E,'Each Gender Events'!CM$2)*'Medal values'!$B$3
+ COUNTIFS('Official Medal Table'!$I:$I,'Each Gender Events'!$A86,'Official Medal Table'!$C:$C,'Each Gender Events'!CM$1,'Official Medal Table'!$E:$E,'Each Gender Events'!CM$2)*'Medal values'!$B$3
+ COUNTIFS('Official Medal Table'!$F:$F,'Each Gender Events'!$A86,'Official Medal Table'!$C:$C,'Each Gender Events'!CM$1,'Official Medal Table'!$E:$E,"Mixed")*'Medal values'!$B$1/2
+ COUNTIFS('Official Medal Table'!$G:$G,'Each Gender Events'!$A86,'Official Medal Table'!$C:$C,'Each Gender Events'!CM$1,'Official Medal Table'!$E:$E,"Mixed")*'Medal values'!$B$2/2
+ COUNTIFS('Official Medal Table'!$H:$H,'Each Gender Events'!$A86,'Official Medal Table'!$C:$C,'Each Gender Events'!CM$1,'Official Medal Table'!$E:$E,"Mixed")*'Medal values'!$B$3/2
+ COUNTIFS('Official Medal Table'!$I:$I,'Each Gender Events'!$A86,'Official Medal Table'!$C:$C,'Each Gender Events'!CM$1,'Official Medal Table'!$E:$E,"Mixed")*'Medal values'!$B$3/2</f>
        <v>0</v>
      </c>
      <c r="CN86">
        <f>COUNTIFS('Official Medal Table'!$F:$F,'Each Gender Events'!$A86,'Official Medal Table'!$C:$C,'Each Gender Events'!CN$1,'Official Medal Table'!$E:$E,'Each Gender Events'!CN$2)*'Medal values'!$B$1
+ COUNTIFS('Official Medal Table'!$G:$G,'Each Gender Events'!$A86,'Official Medal Table'!$C:$C,'Each Gender Events'!CN$1,'Official Medal Table'!$E:$E,'Each Gender Events'!CN$2)*'Medal values'!$B$2
+ COUNTIFS('Official Medal Table'!$H:$H,'Each Gender Events'!$A86,'Official Medal Table'!$C:$C,'Each Gender Events'!CN$1,'Official Medal Table'!$E:$E,'Each Gender Events'!CN$2)*'Medal values'!$B$3
+ COUNTIFS('Official Medal Table'!$I:$I,'Each Gender Events'!$A86,'Official Medal Table'!$C:$C,'Each Gender Events'!CN$1,'Official Medal Table'!$E:$E,'Each Gender Events'!CN$2)*'Medal values'!$B$3
+ COUNTIFS('Official Medal Table'!$F:$F,'Each Gender Events'!$A86,'Official Medal Table'!$C:$C,'Each Gender Events'!CN$1,'Official Medal Table'!$E:$E,"Mixed")*'Medal values'!$B$1/2
+ COUNTIFS('Official Medal Table'!$G:$G,'Each Gender Events'!$A86,'Official Medal Table'!$C:$C,'Each Gender Events'!CN$1,'Official Medal Table'!$E:$E,"Mixed")*'Medal values'!$B$2/2
+ COUNTIFS('Official Medal Table'!$H:$H,'Each Gender Events'!$A86,'Official Medal Table'!$C:$C,'Each Gender Events'!CN$1,'Official Medal Table'!$E:$E,"Mixed")*'Medal values'!$B$3/2
+ COUNTIFS('Official Medal Table'!$I:$I,'Each Gender Events'!$A86,'Official Medal Table'!$C:$C,'Each Gender Events'!CN$1,'Official Medal Table'!$E:$E,"Mixed")*'Medal values'!$B$3/2</f>
        <v>0</v>
      </c>
      <c r="CO86">
        <f>COUNTIFS('Official Medal Table'!$F:$F,'Each Gender Events'!$A86,'Official Medal Table'!$C:$C,'Each Gender Events'!CO$1,'Official Medal Table'!$E:$E,'Each Gender Events'!CO$2)*'Medal values'!$B$1
+ COUNTIFS('Official Medal Table'!$G:$G,'Each Gender Events'!$A86,'Official Medal Table'!$C:$C,'Each Gender Events'!CO$1,'Official Medal Table'!$E:$E,'Each Gender Events'!CO$2)*'Medal values'!$B$2
+ COUNTIFS('Official Medal Table'!$H:$H,'Each Gender Events'!$A86,'Official Medal Table'!$C:$C,'Each Gender Events'!CO$1,'Official Medal Table'!$E:$E,'Each Gender Events'!CO$2)*'Medal values'!$B$3
+ COUNTIFS('Official Medal Table'!$I:$I,'Each Gender Events'!$A86,'Official Medal Table'!$C:$C,'Each Gender Events'!CO$1,'Official Medal Table'!$E:$E,'Each Gender Events'!CO$2)*'Medal values'!$B$3
+ COUNTIFS('Official Medal Table'!$F:$F,'Each Gender Events'!$A86,'Official Medal Table'!$C:$C,'Each Gender Events'!CO$1,'Official Medal Table'!$E:$E,"Mixed")*'Medal values'!$B$1/2
+ COUNTIFS('Official Medal Table'!$G:$G,'Each Gender Events'!$A86,'Official Medal Table'!$C:$C,'Each Gender Events'!CO$1,'Official Medal Table'!$E:$E,"Mixed")*'Medal values'!$B$2/2
+ COUNTIFS('Official Medal Table'!$H:$H,'Each Gender Events'!$A86,'Official Medal Table'!$C:$C,'Each Gender Events'!CO$1,'Official Medal Table'!$E:$E,"Mixed")*'Medal values'!$B$3/2
+ COUNTIFS('Official Medal Table'!$I:$I,'Each Gender Events'!$A86,'Official Medal Table'!$C:$C,'Each Gender Events'!CO$1,'Official Medal Table'!$E:$E,"Mixed")*'Medal values'!$B$3/2</f>
        <v>0</v>
      </c>
      <c r="CP86">
        <f>COUNTIFS('Official Medal Table'!$F:$F,'Each Gender Events'!$A86,'Official Medal Table'!$C:$C,'Each Gender Events'!CP$1,'Official Medal Table'!$E:$E,'Each Gender Events'!CP$2)*'Medal values'!$B$1
+ COUNTIFS('Official Medal Table'!$G:$G,'Each Gender Events'!$A86,'Official Medal Table'!$C:$C,'Each Gender Events'!CP$1,'Official Medal Table'!$E:$E,'Each Gender Events'!CP$2)*'Medal values'!$B$2
+ COUNTIFS('Official Medal Table'!$H:$H,'Each Gender Events'!$A86,'Official Medal Table'!$C:$C,'Each Gender Events'!CP$1,'Official Medal Table'!$E:$E,'Each Gender Events'!CP$2)*'Medal values'!$B$3
+ COUNTIFS('Official Medal Table'!$I:$I,'Each Gender Events'!$A86,'Official Medal Table'!$C:$C,'Each Gender Events'!CP$1,'Official Medal Table'!$E:$E,'Each Gender Events'!CP$2)*'Medal values'!$B$3
+ COUNTIFS('Official Medal Table'!$F:$F,'Each Gender Events'!$A86,'Official Medal Table'!$C:$C,'Each Gender Events'!CP$1,'Official Medal Table'!$E:$E,"Mixed")*'Medal values'!$B$1/2
+ COUNTIFS('Official Medal Table'!$G:$G,'Each Gender Events'!$A86,'Official Medal Table'!$C:$C,'Each Gender Events'!CP$1,'Official Medal Table'!$E:$E,"Mixed")*'Medal values'!$B$2/2
+ COUNTIFS('Official Medal Table'!$H:$H,'Each Gender Events'!$A86,'Official Medal Table'!$C:$C,'Each Gender Events'!CP$1,'Official Medal Table'!$E:$E,"Mixed")*'Medal values'!$B$3/2
+ COUNTIFS('Official Medal Table'!$I:$I,'Each Gender Events'!$A86,'Official Medal Table'!$C:$C,'Each Gender Events'!CP$1,'Official Medal Table'!$E:$E,"Mixed")*'Medal values'!$B$3/2</f>
        <v>0</v>
      </c>
      <c r="CQ86">
        <f>COUNTIFS('Official Medal Table'!$F:$F,'Each Gender Events'!$A86,'Official Medal Table'!$C:$C,'Each Gender Events'!CQ$1,'Official Medal Table'!$E:$E,'Each Gender Events'!CQ$2)*'Medal values'!$B$1
+ COUNTIFS('Official Medal Table'!$G:$G,'Each Gender Events'!$A86,'Official Medal Table'!$C:$C,'Each Gender Events'!CQ$1,'Official Medal Table'!$E:$E,'Each Gender Events'!CQ$2)*'Medal values'!$B$2
+ COUNTIFS('Official Medal Table'!$H:$H,'Each Gender Events'!$A86,'Official Medal Table'!$C:$C,'Each Gender Events'!CQ$1,'Official Medal Table'!$E:$E,'Each Gender Events'!CQ$2)*'Medal values'!$B$3
+ COUNTIFS('Official Medal Table'!$I:$I,'Each Gender Events'!$A86,'Official Medal Table'!$C:$C,'Each Gender Events'!CQ$1,'Official Medal Table'!$E:$E,'Each Gender Events'!CQ$2)*'Medal values'!$B$3
+ COUNTIFS('Official Medal Table'!$F:$F,'Each Gender Events'!$A86,'Official Medal Table'!$C:$C,'Each Gender Events'!CQ$1,'Official Medal Table'!$E:$E,"Mixed")*'Medal values'!$B$1/2
+ COUNTIFS('Official Medal Table'!$G:$G,'Each Gender Events'!$A86,'Official Medal Table'!$C:$C,'Each Gender Events'!CQ$1,'Official Medal Table'!$E:$E,"Mixed")*'Medal values'!$B$2/2
+ COUNTIFS('Official Medal Table'!$H:$H,'Each Gender Events'!$A86,'Official Medal Table'!$C:$C,'Each Gender Events'!CQ$1,'Official Medal Table'!$E:$E,"Mixed")*'Medal values'!$B$3/2
+ COUNTIFS('Official Medal Table'!$I:$I,'Each Gender Events'!$A86,'Official Medal Table'!$C:$C,'Each Gender Events'!CQ$1,'Official Medal Table'!$E:$E,"Mixed")*'Medal values'!$B$3/2</f>
        <v>4.0009999999999994</v>
      </c>
      <c r="CR86">
        <f>COUNTIFS('Official Medal Table'!$F:$F,'Each Gender Events'!$A86,'Official Medal Table'!$C:$C,'Each Gender Events'!CR$1,'Official Medal Table'!$E:$E,'Each Gender Events'!CR$2)*'Medal values'!$B$1
+ COUNTIFS('Official Medal Table'!$G:$G,'Each Gender Events'!$A86,'Official Medal Table'!$C:$C,'Each Gender Events'!CR$1,'Official Medal Table'!$E:$E,'Each Gender Events'!CR$2)*'Medal values'!$B$2
+ COUNTIFS('Official Medal Table'!$H:$H,'Each Gender Events'!$A86,'Official Medal Table'!$C:$C,'Each Gender Events'!CR$1,'Official Medal Table'!$E:$E,'Each Gender Events'!CR$2)*'Medal values'!$B$3
+ COUNTIFS('Official Medal Table'!$I:$I,'Each Gender Events'!$A86,'Official Medal Table'!$C:$C,'Each Gender Events'!CR$1,'Official Medal Table'!$E:$E,'Each Gender Events'!CR$2)*'Medal values'!$B$3
+ COUNTIFS('Official Medal Table'!$F:$F,'Each Gender Events'!$A86,'Official Medal Table'!$C:$C,'Each Gender Events'!CR$1,'Official Medal Table'!$E:$E,"Mixed")*'Medal values'!$B$1/2
+ COUNTIFS('Official Medal Table'!$G:$G,'Each Gender Events'!$A86,'Official Medal Table'!$C:$C,'Each Gender Events'!CR$1,'Official Medal Table'!$E:$E,"Mixed")*'Medal values'!$B$2/2
+ COUNTIFS('Official Medal Table'!$H:$H,'Each Gender Events'!$A86,'Official Medal Table'!$C:$C,'Each Gender Events'!CR$1,'Official Medal Table'!$E:$E,"Mixed")*'Medal values'!$B$3/2
+ COUNTIFS('Official Medal Table'!$I:$I,'Each Gender Events'!$A86,'Official Medal Table'!$C:$C,'Each Gender Events'!CR$1,'Official Medal Table'!$E:$E,"Mixed")*'Medal values'!$B$3/2</f>
        <v>0</v>
      </c>
      <c r="CS86">
        <f>COUNTIFS('Official Medal Table'!$F:$F,'Each Gender Events'!$A86,'Official Medal Table'!$C:$C,'Each Gender Events'!CS$1,'Official Medal Table'!$E:$E,'Each Gender Events'!CS$2)*'Medal values'!$B$1
+ COUNTIFS('Official Medal Table'!$G:$G,'Each Gender Events'!$A86,'Official Medal Table'!$C:$C,'Each Gender Events'!CS$1,'Official Medal Table'!$E:$E,'Each Gender Events'!CS$2)*'Medal values'!$B$2
+ COUNTIFS('Official Medal Table'!$H:$H,'Each Gender Events'!$A86,'Official Medal Table'!$C:$C,'Each Gender Events'!CS$1,'Official Medal Table'!$E:$E,'Each Gender Events'!CS$2)*'Medal values'!$B$3
+ COUNTIFS('Official Medal Table'!$I:$I,'Each Gender Events'!$A86,'Official Medal Table'!$C:$C,'Each Gender Events'!CS$1,'Official Medal Table'!$E:$E,'Each Gender Events'!CS$2)*'Medal values'!$B$3
+ COUNTIFS('Official Medal Table'!$F:$F,'Each Gender Events'!$A86,'Official Medal Table'!$C:$C,'Each Gender Events'!CS$1,'Official Medal Table'!$E:$E,"Mixed")*'Medal values'!$B$1/2
+ COUNTIFS('Official Medal Table'!$G:$G,'Each Gender Events'!$A86,'Official Medal Table'!$C:$C,'Each Gender Events'!CS$1,'Official Medal Table'!$E:$E,"Mixed")*'Medal values'!$B$2/2
+ COUNTIFS('Official Medal Table'!$H:$H,'Each Gender Events'!$A86,'Official Medal Table'!$C:$C,'Each Gender Events'!CS$1,'Official Medal Table'!$E:$E,"Mixed")*'Medal values'!$B$3/2
+ COUNTIFS('Official Medal Table'!$I:$I,'Each Gender Events'!$A86,'Official Medal Table'!$C:$C,'Each Gender Events'!CS$1,'Official Medal Table'!$E:$E,"Mixed")*'Medal values'!$B$3/2</f>
        <v>6.0019999999999998</v>
      </c>
      <c r="CT86">
        <f>COUNTIFS('Official Medal Table'!$F:$F,'Each Gender Events'!$A86,'Official Medal Table'!$C:$C,'Each Gender Events'!CT$1,'Official Medal Table'!$E:$E,'Each Gender Events'!CT$2)*'Medal values'!$B$1
+ COUNTIFS('Official Medal Table'!$G:$G,'Each Gender Events'!$A86,'Official Medal Table'!$C:$C,'Each Gender Events'!CT$1,'Official Medal Table'!$E:$E,'Each Gender Events'!CT$2)*'Medal values'!$B$2
+ COUNTIFS('Official Medal Table'!$H:$H,'Each Gender Events'!$A86,'Official Medal Table'!$C:$C,'Each Gender Events'!CT$1,'Official Medal Table'!$E:$E,'Each Gender Events'!CT$2)*'Medal values'!$B$3
+ COUNTIFS('Official Medal Table'!$I:$I,'Each Gender Events'!$A86,'Official Medal Table'!$C:$C,'Each Gender Events'!CT$1,'Official Medal Table'!$E:$E,'Each Gender Events'!CT$2)*'Medal values'!$B$3
+ COUNTIFS('Official Medal Table'!$F:$F,'Each Gender Events'!$A86,'Official Medal Table'!$C:$C,'Each Gender Events'!CT$1,'Official Medal Table'!$E:$E,"Mixed")*'Medal values'!$B$1/2
+ COUNTIFS('Official Medal Table'!$G:$G,'Each Gender Events'!$A86,'Official Medal Table'!$C:$C,'Each Gender Events'!CT$1,'Official Medal Table'!$E:$E,"Mixed")*'Medal values'!$B$2/2
+ COUNTIFS('Official Medal Table'!$H:$H,'Each Gender Events'!$A86,'Official Medal Table'!$C:$C,'Each Gender Events'!CT$1,'Official Medal Table'!$E:$E,"Mixed")*'Medal values'!$B$3/2
+ COUNTIFS('Official Medal Table'!$I:$I,'Each Gender Events'!$A86,'Official Medal Table'!$C:$C,'Each Gender Events'!CT$1,'Official Medal Table'!$E:$E,"Mixed")*'Medal values'!$B$3/2</f>
        <v>0</v>
      </c>
    </row>
    <row r="87" spans="1:98" x14ac:dyDescent="0.3">
      <c r="A87" t="str">
        <f>Countries!A86</f>
        <v>PAK</v>
      </c>
      <c r="B87">
        <f>COUNTIFS('Official Medal Table'!$F:$F,'Each Gender Events'!$A87,'Official Medal Table'!$C:$C,'Each Gender Events'!B$1,'Official Medal Table'!$E:$E,'Each Gender Events'!B$2)*'Medal values'!$B$1
+ COUNTIFS('Official Medal Table'!$G:$G,'Each Gender Events'!$A87,'Official Medal Table'!$C:$C,'Each Gender Events'!B$1,'Official Medal Table'!$E:$E,'Each Gender Events'!B$2)*'Medal values'!$B$2
+ COUNTIFS('Official Medal Table'!$H:$H,'Each Gender Events'!$A87,'Official Medal Table'!$C:$C,'Each Gender Events'!B$1,'Official Medal Table'!$E:$E,'Each Gender Events'!B$2)*'Medal values'!$B$3
+ COUNTIFS('Official Medal Table'!$I:$I,'Each Gender Events'!$A87,'Official Medal Table'!$C:$C,'Each Gender Events'!B$1,'Official Medal Table'!$E:$E,'Each Gender Events'!B$2)*'Medal values'!$B$3
+ COUNTIFS('Official Medal Table'!$F:$F,'Each Gender Events'!$A87,'Official Medal Table'!$C:$C,'Each Gender Events'!B$1,'Official Medal Table'!$E:$E,"Mixed")*'Medal values'!$B$1/2
+ COUNTIFS('Official Medal Table'!$G:$G,'Each Gender Events'!$A87,'Official Medal Table'!$C:$C,'Each Gender Events'!B$1,'Official Medal Table'!$E:$E,"Mixed")*'Medal values'!$B$2/2
+ COUNTIFS('Official Medal Table'!$H:$H,'Each Gender Events'!$A87,'Official Medal Table'!$C:$C,'Each Gender Events'!B$1,'Official Medal Table'!$E:$E,"Mixed")*'Medal values'!$B$3/2
+ COUNTIFS('Official Medal Table'!$I:$I,'Each Gender Events'!$A87,'Official Medal Table'!$C:$C,'Each Gender Events'!B$1,'Official Medal Table'!$E:$E,"Mixed")*'Medal values'!$B$3/2</f>
        <v>0</v>
      </c>
      <c r="C87">
        <f>COUNTIFS('Official Medal Table'!$F:$F,'Each Gender Events'!$A87,'Official Medal Table'!$C:$C,'Each Gender Events'!C$1,'Official Medal Table'!$E:$E,'Each Gender Events'!C$2)*'Medal values'!$B$1
+ COUNTIFS('Official Medal Table'!$G:$G,'Each Gender Events'!$A87,'Official Medal Table'!$C:$C,'Each Gender Events'!C$1,'Official Medal Table'!$E:$E,'Each Gender Events'!C$2)*'Medal values'!$B$2
+ COUNTIFS('Official Medal Table'!$H:$H,'Each Gender Events'!$A87,'Official Medal Table'!$C:$C,'Each Gender Events'!C$1,'Official Medal Table'!$E:$E,'Each Gender Events'!C$2)*'Medal values'!$B$3
+ COUNTIFS('Official Medal Table'!$I:$I,'Each Gender Events'!$A87,'Official Medal Table'!$C:$C,'Each Gender Events'!C$1,'Official Medal Table'!$E:$E,'Each Gender Events'!C$2)*'Medal values'!$B$3
+ COUNTIFS('Official Medal Table'!$F:$F,'Each Gender Events'!$A87,'Official Medal Table'!$C:$C,'Each Gender Events'!C$1,'Official Medal Table'!$E:$E,"Mixed")*'Medal values'!$B$1/2
+ COUNTIFS('Official Medal Table'!$G:$G,'Each Gender Events'!$A87,'Official Medal Table'!$C:$C,'Each Gender Events'!C$1,'Official Medal Table'!$E:$E,"Mixed")*'Medal values'!$B$2/2
+ COUNTIFS('Official Medal Table'!$H:$H,'Each Gender Events'!$A87,'Official Medal Table'!$C:$C,'Each Gender Events'!C$1,'Official Medal Table'!$E:$E,"Mixed")*'Medal values'!$B$3/2
+ COUNTIFS('Official Medal Table'!$I:$I,'Each Gender Events'!$A87,'Official Medal Table'!$C:$C,'Each Gender Events'!C$1,'Official Medal Table'!$E:$E,"Mixed")*'Medal values'!$B$3/2</f>
        <v>0</v>
      </c>
      <c r="D87">
        <f>COUNTIFS('Official Medal Table'!$F:$F,'Each Gender Events'!$A87,'Official Medal Table'!$C:$C,'Each Gender Events'!D$1,'Official Medal Table'!$E:$E,'Each Gender Events'!D$2)*'Medal values'!$B$1
+ COUNTIFS('Official Medal Table'!$G:$G,'Each Gender Events'!$A87,'Official Medal Table'!$C:$C,'Each Gender Events'!D$1,'Official Medal Table'!$E:$E,'Each Gender Events'!D$2)*'Medal values'!$B$2
+ COUNTIFS('Official Medal Table'!$H:$H,'Each Gender Events'!$A87,'Official Medal Table'!$C:$C,'Each Gender Events'!D$1,'Official Medal Table'!$E:$E,'Each Gender Events'!D$2)*'Medal values'!$B$3
+ COUNTIFS('Official Medal Table'!$I:$I,'Each Gender Events'!$A87,'Official Medal Table'!$C:$C,'Each Gender Events'!D$1,'Official Medal Table'!$E:$E,'Each Gender Events'!D$2)*'Medal values'!$B$3
+ COUNTIFS('Official Medal Table'!$F:$F,'Each Gender Events'!$A87,'Official Medal Table'!$C:$C,'Each Gender Events'!D$1,'Official Medal Table'!$E:$E,"Mixed")*'Medal values'!$B$1/2
+ COUNTIFS('Official Medal Table'!$G:$G,'Each Gender Events'!$A87,'Official Medal Table'!$C:$C,'Each Gender Events'!D$1,'Official Medal Table'!$E:$E,"Mixed")*'Medal values'!$B$2/2
+ COUNTIFS('Official Medal Table'!$H:$H,'Each Gender Events'!$A87,'Official Medal Table'!$C:$C,'Each Gender Events'!D$1,'Official Medal Table'!$E:$E,"Mixed")*'Medal values'!$B$3/2
+ COUNTIFS('Official Medal Table'!$I:$I,'Each Gender Events'!$A87,'Official Medal Table'!$C:$C,'Each Gender Events'!D$1,'Official Medal Table'!$E:$E,"Mixed")*'Medal values'!$B$3/2</f>
        <v>0</v>
      </c>
      <c r="E87">
        <f>COUNTIFS('Official Medal Table'!$F:$F,'Each Gender Events'!$A87,'Official Medal Table'!$C:$C,'Each Gender Events'!E$1,'Official Medal Table'!$E:$E,'Each Gender Events'!E$2)*'Medal values'!$B$1
+ COUNTIFS('Official Medal Table'!$G:$G,'Each Gender Events'!$A87,'Official Medal Table'!$C:$C,'Each Gender Events'!E$1,'Official Medal Table'!$E:$E,'Each Gender Events'!E$2)*'Medal values'!$B$2
+ COUNTIFS('Official Medal Table'!$H:$H,'Each Gender Events'!$A87,'Official Medal Table'!$C:$C,'Each Gender Events'!E$1,'Official Medal Table'!$E:$E,'Each Gender Events'!E$2)*'Medal values'!$B$3
+ COUNTIFS('Official Medal Table'!$I:$I,'Each Gender Events'!$A87,'Official Medal Table'!$C:$C,'Each Gender Events'!E$1,'Official Medal Table'!$E:$E,'Each Gender Events'!E$2)*'Medal values'!$B$3
+ COUNTIFS('Official Medal Table'!$F:$F,'Each Gender Events'!$A87,'Official Medal Table'!$C:$C,'Each Gender Events'!E$1,'Official Medal Table'!$E:$E,"Mixed")*'Medal values'!$B$1/2
+ COUNTIFS('Official Medal Table'!$G:$G,'Each Gender Events'!$A87,'Official Medal Table'!$C:$C,'Each Gender Events'!E$1,'Official Medal Table'!$E:$E,"Mixed")*'Medal values'!$B$2/2
+ COUNTIFS('Official Medal Table'!$H:$H,'Each Gender Events'!$A87,'Official Medal Table'!$C:$C,'Each Gender Events'!E$1,'Official Medal Table'!$E:$E,"Mixed")*'Medal values'!$B$3/2
+ COUNTIFS('Official Medal Table'!$I:$I,'Each Gender Events'!$A87,'Official Medal Table'!$C:$C,'Each Gender Events'!E$1,'Official Medal Table'!$E:$E,"Mixed")*'Medal values'!$B$3/2</f>
        <v>0</v>
      </c>
      <c r="F87">
        <f>COUNTIFS('Official Medal Table'!$F:$F,'Each Gender Events'!$A87,'Official Medal Table'!$C:$C,'Each Gender Events'!F$1,'Official Medal Table'!$E:$E,'Each Gender Events'!F$2)*'Medal values'!$B$1
+ COUNTIFS('Official Medal Table'!$G:$G,'Each Gender Events'!$A87,'Official Medal Table'!$C:$C,'Each Gender Events'!F$1,'Official Medal Table'!$E:$E,'Each Gender Events'!F$2)*'Medal values'!$B$2
+ COUNTIFS('Official Medal Table'!$H:$H,'Each Gender Events'!$A87,'Official Medal Table'!$C:$C,'Each Gender Events'!F$1,'Official Medal Table'!$E:$E,'Each Gender Events'!F$2)*'Medal values'!$B$3
+ COUNTIFS('Official Medal Table'!$I:$I,'Each Gender Events'!$A87,'Official Medal Table'!$C:$C,'Each Gender Events'!F$1,'Official Medal Table'!$E:$E,'Each Gender Events'!F$2)*'Medal values'!$B$3
+ COUNTIFS('Official Medal Table'!$F:$F,'Each Gender Events'!$A87,'Official Medal Table'!$C:$C,'Each Gender Events'!F$1,'Official Medal Table'!$E:$E,"Mixed")*'Medal values'!$B$1/2
+ COUNTIFS('Official Medal Table'!$G:$G,'Each Gender Events'!$A87,'Official Medal Table'!$C:$C,'Each Gender Events'!F$1,'Official Medal Table'!$E:$E,"Mixed")*'Medal values'!$B$2/2
+ COUNTIFS('Official Medal Table'!$H:$H,'Each Gender Events'!$A87,'Official Medal Table'!$C:$C,'Each Gender Events'!F$1,'Official Medal Table'!$E:$E,"Mixed")*'Medal values'!$B$3/2
+ COUNTIFS('Official Medal Table'!$I:$I,'Each Gender Events'!$A87,'Official Medal Table'!$C:$C,'Each Gender Events'!F$1,'Official Medal Table'!$E:$E,"Mixed")*'Medal values'!$B$3/2</f>
        <v>0</v>
      </c>
      <c r="G87">
        <f>COUNTIFS('Official Medal Table'!$F:$F,'Each Gender Events'!$A87,'Official Medal Table'!$C:$C,'Each Gender Events'!G$1,'Official Medal Table'!$E:$E,'Each Gender Events'!G$2)*'Medal values'!$B$1
+ COUNTIFS('Official Medal Table'!$G:$G,'Each Gender Events'!$A87,'Official Medal Table'!$C:$C,'Each Gender Events'!G$1,'Official Medal Table'!$E:$E,'Each Gender Events'!G$2)*'Medal values'!$B$2
+ COUNTIFS('Official Medal Table'!$H:$H,'Each Gender Events'!$A87,'Official Medal Table'!$C:$C,'Each Gender Events'!G$1,'Official Medal Table'!$E:$E,'Each Gender Events'!G$2)*'Medal values'!$B$3
+ COUNTIFS('Official Medal Table'!$I:$I,'Each Gender Events'!$A87,'Official Medal Table'!$C:$C,'Each Gender Events'!G$1,'Official Medal Table'!$E:$E,'Each Gender Events'!G$2)*'Medal values'!$B$3
+ COUNTIFS('Official Medal Table'!$F:$F,'Each Gender Events'!$A87,'Official Medal Table'!$C:$C,'Each Gender Events'!G$1,'Official Medal Table'!$E:$E,"Mixed")*'Medal values'!$B$1/2
+ COUNTIFS('Official Medal Table'!$G:$G,'Each Gender Events'!$A87,'Official Medal Table'!$C:$C,'Each Gender Events'!G$1,'Official Medal Table'!$E:$E,"Mixed")*'Medal values'!$B$2/2
+ COUNTIFS('Official Medal Table'!$H:$H,'Each Gender Events'!$A87,'Official Medal Table'!$C:$C,'Each Gender Events'!G$1,'Official Medal Table'!$E:$E,"Mixed")*'Medal values'!$B$3/2
+ COUNTIFS('Official Medal Table'!$I:$I,'Each Gender Events'!$A87,'Official Medal Table'!$C:$C,'Each Gender Events'!G$1,'Official Medal Table'!$E:$E,"Mixed")*'Medal values'!$B$3/2</f>
        <v>0</v>
      </c>
      <c r="H87">
        <f>COUNTIFS('Official Medal Table'!$F:$F,'Each Gender Events'!$A87,'Official Medal Table'!$C:$C,'Each Gender Events'!H$1,'Official Medal Table'!$E:$E,'Each Gender Events'!H$2)*'Medal values'!$B$1
+ COUNTIFS('Official Medal Table'!$G:$G,'Each Gender Events'!$A87,'Official Medal Table'!$C:$C,'Each Gender Events'!H$1,'Official Medal Table'!$E:$E,'Each Gender Events'!H$2)*'Medal values'!$B$2
+ COUNTIFS('Official Medal Table'!$H:$H,'Each Gender Events'!$A87,'Official Medal Table'!$C:$C,'Each Gender Events'!H$1,'Official Medal Table'!$E:$E,'Each Gender Events'!H$2)*'Medal values'!$B$3
+ COUNTIFS('Official Medal Table'!$I:$I,'Each Gender Events'!$A87,'Official Medal Table'!$C:$C,'Each Gender Events'!H$1,'Official Medal Table'!$E:$E,'Each Gender Events'!H$2)*'Medal values'!$B$3
+ COUNTIFS('Official Medal Table'!$F:$F,'Each Gender Events'!$A87,'Official Medal Table'!$C:$C,'Each Gender Events'!H$1,'Official Medal Table'!$E:$E,"Mixed")*'Medal values'!$B$1/2
+ COUNTIFS('Official Medal Table'!$G:$G,'Each Gender Events'!$A87,'Official Medal Table'!$C:$C,'Each Gender Events'!H$1,'Official Medal Table'!$E:$E,"Mixed")*'Medal values'!$B$2/2
+ COUNTIFS('Official Medal Table'!$H:$H,'Each Gender Events'!$A87,'Official Medal Table'!$C:$C,'Each Gender Events'!H$1,'Official Medal Table'!$E:$E,"Mixed")*'Medal values'!$B$3/2
+ COUNTIFS('Official Medal Table'!$I:$I,'Each Gender Events'!$A87,'Official Medal Table'!$C:$C,'Each Gender Events'!H$1,'Official Medal Table'!$E:$E,"Mixed")*'Medal values'!$B$3/2</f>
        <v>0</v>
      </c>
      <c r="I87">
        <f>COUNTIFS('Official Medal Table'!$F:$F,'Each Gender Events'!$A87,'Official Medal Table'!$C:$C,'Each Gender Events'!I$1,'Official Medal Table'!$E:$E,'Each Gender Events'!I$2)*'Medal values'!$B$1
+ COUNTIFS('Official Medal Table'!$G:$G,'Each Gender Events'!$A87,'Official Medal Table'!$C:$C,'Each Gender Events'!I$1,'Official Medal Table'!$E:$E,'Each Gender Events'!I$2)*'Medal values'!$B$2
+ COUNTIFS('Official Medal Table'!$H:$H,'Each Gender Events'!$A87,'Official Medal Table'!$C:$C,'Each Gender Events'!I$1,'Official Medal Table'!$E:$E,'Each Gender Events'!I$2)*'Medal values'!$B$3
+ COUNTIFS('Official Medal Table'!$I:$I,'Each Gender Events'!$A87,'Official Medal Table'!$C:$C,'Each Gender Events'!I$1,'Official Medal Table'!$E:$E,'Each Gender Events'!I$2)*'Medal values'!$B$3
+ COUNTIFS('Official Medal Table'!$F:$F,'Each Gender Events'!$A87,'Official Medal Table'!$C:$C,'Each Gender Events'!I$1,'Official Medal Table'!$E:$E,"Mixed")*'Medal values'!$B$1/2
+ COUNTIFS('Official Medal Table'!$G:$G,'Each Gender Events'!$A87,'Official Medal Table'!$C:$C,'Each Gender Events'!I$1,'Official Medal Table'!$E:$E,"Mixed")*'Medal values'!$B$2/2
+ COUNTIFS('Official Medal Table'!$H:$H,'Each Gender Events'!$A87,'Official Medal Table'!$C:$C,'Each Gender Events'!I$1,'Official Medal Table'!$E:$E,"Mixed")*'Medal values'!$B$3/2
+ COUNTIFS('Official Medal Table'!$I:$I,'Each Gender Events'!$A87,'Official Medal Table'!$C:$C,'Each Gender Events'!I$1,'Official Medal Table'!$E:$E,"Mixed")*'Medal values'!$B$3/2</f>
        <v>0</v>
      </c>
      <c r="J87">
        <f>COUNTIFS('Official Medal Table'!$F:$F,'Each Gender Events'!$A87,'Official Medal Table'!$C:$C,'Each Gender Events'!J$1,'Official Medal Table'!$E:$E,'Each Gender Events'!J$2)*'Medal values'!$B$1
+ COUNTIFS('Official Medal Table'!$G:$G,'Each Gender Events'!$A87,'Official Medal Table'!$C:$C,'Each Gender Events'!J$1,'Official Medal Table'!$E:$E,'Each Gender Events'!J$2)*'Medal values'!$B$2
+ COUNTIFS('Official Medal Table'!$H:$H,'Each Gender Events'!$A87,'Official Medal Table'!$C:$C,'Each Gender Events'!J$1,'Official Medal Table'!$E:$E,'Each Gender Events'!J$2)*'Medal values'!$B$3
+ COUNTIFS('Official Medal Table'!$I:$I,'Each Gender Events'!$A87,'Official Medal Table'!$C:$C,'Each Gender Events'!J$1,'Official Medal Table'!$E:$E,'Each Gender Events'!J$2)*'Medal values'!$B$3
+ COUNTIFS('Official Medal Table'!$F:$F,'Each Gender Events'!$A87,'Official Medal Table'!$C:$C,'Each Gender Events'!J$1,'Official Medal Table'!$E:$E,"Mixed")*'Medal values'!$B$1/2
+ COUNTIFS('Official Medal Table'!$G:$G,'Each Gender Events'!$A87,'Official Medal Table'!$C:$C,'Each Gender Events'!J$1,'Official Medal Table'!$E:$E,"Mixed")*'Medal values'!$B$2/2
+ COUNTIFS('Official Medal Table'!$H:$H,'Each Gender Events'!$A87,'Official Medal Table'!$C:$C,'Each Gender Events'!J$1,'Official Medal Table'!$E:$E,"Mixed")*'Medal values'!$B$3/2
+ COUNTIFS('Official Medal Table'!$I:$I,'Each Gender Events'!$A87,'Official Medal Table'!$C:$C,'Each Gender Events'!J$1,'Official Medal Table'!$E:$E,"Mixed")*'Medal values'!$B$3/2</f>
        <v>3.0009999999999999</v>
      </c>
      <c r="K87">
        <f>COUNTIFS('Official Medal Table'!$F:$F,'Each Gender Events'!$A87,'Official Medal Table'!$C:$C,'Each Gender Events'!K$1,'Official Medal Table'!$E:$E,'Each Gender Events'!K$2)*'Medal values'!$B$1
+ COUNTIFS('Official Medal Table'!$G:$G,'Each Gender Events'!$A87,'Official Medal Table'!$C:$C,'Each Gender Events'!K$1,'Official Medal Table'!$E:$E,'Each Gender Events'!K$2)*'Medal values'!$B$2
+ COUNTIFS('Official Medal Table'!$H:$H,'Each Gender Events'!$A87,'Official Medal Table'!$C:$C,'Each Gender Events'!K$1,'Official Medal Table'!$E:$E,'Each Gender Events'!K$2)*'Medal values'!$B$3
+ COUNTIFS('Official Medal Table'!$I:$I,'Each Gender Events'!$A87,'Official Medal Table'!$C:$C,'Each Gender Events'!K$1,'Official Medal Table'!$E:$E,'Each Gender Events'!K$2)*'Medal values'!$B$3
+ COUNTIFS('Official Medal Table'!$F:$F,'Each Gender Events'!$A87,'Official Medal Table'!$C:$C,'Each Gender Events'!K$1,'Official Medal Table'!$E:$E,"Mixed")*'Medal values'!$B$1/2
+ COUNTIFS('Official Medal Table'!$G:$G,'Each Gender Events'!$A87,'Official Medal Table'!$C:$C,'Each Gender Events'!K$1,'Official Medal Table'!$E:$E,"Mixed")*'Medal values'!$B$2/2
+ COUNTIFS('Official Medal Table'!$H:$H,'Each Gender Events'!$A87,'Official Medal Table'!$C:$C,'Each Gender Events'!K$1,'Official Medal Table'!$E:$E,"Mixed")*'Medal values'!$B$3/2
+ COUNTIFS('Official Medal Table'!$I:$I,'Each Gender Events'!$A87,'Official Medal Table'!$C:$C,'Each Gender Events'!K$1,'Official Medal Table'!$E:$E,"Mixed")*'Medal values'!$B$3/2</f>
        <v>0</v>
      </c>
      <c r="L87">
        <f>COUNTIFS('Official Medal Table'!$F:$F,'Each Gender Events'!$A87,'Official Medal Table'!$C:$C,'Each Gender Events'!L$1,'Official Medal Table'!$E:$E,'Each Gender Events'!L$2)*'Medal values'!$B$1
+ COUNTIFS('Official Medal Table'!$G:$G,'Each Gender Events'!$A87,'Official Medal Table'!$C:$C,'Each Gender Events'!L$1,'Official Medal Table'!$E:$E,'Each Gender Events'!L$2)*'Medal values'!$B$2
+ COUNTIFS('Official Medal Table'!$H:$H,'Each Gender Events'!$A87,'Official Medal Table'!$C:$C,'Each Gender Events'!L$1,'Official Medal Table'!$E:$E,'Each Gender Events'!L$2)*'Medal values'!$B$3
+ COUNTIFS('Official Medal Table'!$I:$I,'Each Gender Events'!$A87,'Official Medal Table'!$C:$C,'Each Gender Events'!L$1,'Official Medal Table'!$E:$E,'Each Gender Events'!L$2)*'Medal values'!$B$3
+ COUNTIFS('Official Medal Table'!$F:$F,'Each Gender Events'!$A87,'Official Medal Table'!$C:$C,'Each Gender Events'!L$1,'Official Medal Table'!$E:$E,"Mixed")*'Medal values'!$B$1/2
+ COUNTIFS('Official Medal Table'!$G:$G,'Each Gender Events'!$A87,'Official Medal Table'!$C:$C,'Each Gender Events'!L$1,'Official Medal Table'!$E:$E,"Mixed")*'Medal values'!$B$2/2
+ COUNTIFS('Official Medal Table'!$H:$H,'Each Gender Events'!$A87,'Official Medal Table'!$C:$C,'Each Gender Events'!L$1,'Official Medal Table'!$E:$E,"Mixed")*'Medal values'!$B$3/2
+ COUNTIFS('Official Medal Table'!$I:$I,'Each Gender Events'!$A87,'Official Medal Table'!$C:$C,'Each Gender Events'!L$1,'Official Medal Table'!$E:$E,"Mixed")*'Medal values'!$B$3/2</f>
        <v>0</v>
      </c>
      <c r="M87">
        <f>COUNTIFS('Official Medal Table'!$F:$F,'Each Gender Events'!$A87,'Official Medal Table'!$C:$C,'Each Gender Events'!M$1,'Official Medal Table'!$E:$E,'Each Gender Events'!M$2)*'Medal values'!$B$1
+ COUNTIFS('Official Medal Table'!$G:$G,'Each Gender Events'!$A87,'Official Medal Table'!$C:$C,'Each Gender Events'!M$1,'Official Medal Table'!$E:$E,'Each Gender Events'!M$2)*'Medal values'!$B$2
+ COUNTIFS('Official Medal Table'!$H:$H,'Each Gender Events'!$A87,'Official Medal Table'!$C:$C,'Each Gender Events'!M$1,'Official Medal Table'!$E:$E,'Each Gender Events'!M$2)*'Medal values'!$B$3
+ COUNTIFS('Official Medal Table'!$I:$I,'Each Gender Events'!$A87,'Official Medal Table'!$C:$C,'Each Gender Events'!M$1,'Official Medal Table'!$E:$E,'Each Gender Events'!M$2)*'Medal values'!$B$3
+ COUNTIFS('Official Medal Table'!$F:$F,'Each Gender Events'!$A87,'Official Medal Table'!$C:$C,'Each Gender Events'!M$1,'Official Medal Table'!$E:$E,"Mixed")*'Medal values'!$B$1/2
+ COUNTIFS('Official Medal Table'!$G:$G,'Each Gender Events'!$A87,'Official Medal Table'!$C:$C,'Each Gender Events'!M$1,'Official Medal Table'!$E:$E,"Mixed")*'Medal values'!$B$2/2
+ COUNTIFS('Official Medal Table'!$H:$H,'Each Gender Events'!$A87,'Official Medal Table'!$C:$C,'Each Gender Events'!M$1,'Official Medal Table'!$E:$E,"Mixed")*'Medal values'!$B$3/2
+ COUNTIFS('Official Medal Table'!$I:$I,'Each Gender Events'!$A87,'Official Medal Table'!$C:$C,'Each Gender Events'!M$1,'Official Medal Table'!$E:$E,"Mixed")*'Medal values'!$B$3/2</f>
        <v>0</v>
      </c>
      <c r="N87">
        <f>COUNTIFS('Official Medal Table'!$F:$F,'Each Gender Events'!$A87,'Official Medal Table'!$C:$C,'Each Gender Events'!N$1,'Official Medal Table'!$E:$E,'Each Gender Events'!N$2)*'Medal values'!$B$1
+ COUNTIFS('Official Medal Table'!$G:$G,'Each Gender Events'!$A87,'Official Medal Table'!$C:$C,'Each Gender Events'!N$1,'Official Medal Table'!$E:$E,'Each Gender Events'!N$2)*'Medal values'!$B$2
+ COUNTIFS('Official Medal Table'!$H:$H,'Each Gender Events'!$A87,'Official Medal Table'!$C:$C,'Each Gender Events'!N$1,'Official Medal Table'!$E:$E,'Each Gender Events'!N$2)*'Medal values'!$B$3
+ COUNTIFS('Official Medal Table'!$I:$I,'Each Gender Events'!$A87,'Official Medal Table'!$C:$C,'Each Gender Events'!N$1,'Official Medal Table'!$E:$E,'Each Gender Events'!N$2)*'Medal values'!$B$3
+ COUNTIFS('Official Medal Table'!$F:$F,'Each Gender Events'!$A87,'Official Medal Table'!$C:$C,'Each Gender Events'!N$1,'Official Medal Table'!$E:$E,"Mixed")*'Medal values'!$B$1/2
+ COUNTIFS('Official Medal Table'!$G:$G,'Each Gender Events'!$A87,'Official Medal Table'!$C:$C,'Each Gender Events'!N$1,'Official Medal Table'!$E:$E,"Mixed")*'Medal values'!$B$2/2
+ COUNTIFS('Official Medal Table'!$H:$H,'Each Gender Events'!$A87,'Official Medal Table'!$C:$C,'Each Gender Events'!N$1,'Official Medal Table'!$E:$E,"Mixed")*'Medal values'!$B$3/2
+ COUNTIFS('Official Medal Table'!$I:$I,'Each Gender Events'!$A87,'Official Medal Table'!$C:$C,'Each Gender Events'!N$1,'Official Medal Table'!$E:$E,"Mixed")*'Medal values'!$B$3/2</f>
        <v>0</v>
      </c>
      <c r="O87">
        <f>COUNTIFS('Official Medal Table'!$F:$F,'Each Gender Events'!$A87,'Official Medal Table'!$C:$C,'Each Gender Events'!O$1,'Official Medal Table'!$E:$E,'Each Gender Events'!O$2)*'Medal values'!$B$1
+ COUNTIFS('Official Medal Table'!$G:$G,'Each Gender Events'!$A87,'Official Medal Table'!$C:$C,'Each Gender Events'!O$1,'Official Medal Table'!$E:$E,'Each Gender Events'!O$2)*'Medal values'!$B$2
+ COUNTIFS('Official Medal Table'!$H:$H,'Each Gender Events'!$A87,'Official Medal Table'!$C:$C,'Each Gender Events'!O$1,'Official Medal Table'!$E:$E,'Each Gender Events'!O$2)*'Medal values'!$B$3
+ COUNTIFS('Official Medal Table'!$I:$I,'Each Gender Events'!$A87,'Official Medal Table'!$C:$C,'Each Gender Events'!O$1,'Official Medal Table'!$E:$E,'Each Gender Events'!O$2)*'Medal values'!$B$3
+ COUNTIFS('Official Medal Table'!$F:$F,'Each Gender Events'!$A87,'Official Medal Table'!$C:$C,'Each Gender Events'!O$1,'Official Medal Table'!$E:$E,"Mixed")*'Medal values'!$B$1/2
+ COUNTIFS('Official Medal Table'!$G:$G,'Each Gender Events'!$A87,'Official Medal Table'!$C:$C,'Each Gender Events'!O$1,'Official Medal Table'!$E:$E,"Mixed")*'Medal values'!$B$2/2
+ COUNTIFS('Official Medal Table'!$H:$H,'Each Gender Events'!$A87,'Official Medal Table'!$C:$C,'Each Gender Events'!O$1,'Official Medal Table'!$E:$E,"Mixed")*'Medal values'!$B$3/2
+ COUNTIFS('Official Medal Table'!$I:$I,'Each Gender Events'!$A87,'Official Medal Table'!$C:$C,'Each Gender Events'!O$1,'Official Medal Table'!$E:$E,"Mixed")*'Medal values'!$B$3/2</f>
        <v>0</v>
      </c>
      <c r="P87">
        <f>COUNTIFS('Official Medal Table'!$F:$F,'Each Gender Events'!$A87,'Official Medal Table'!$C:$C,'Each Gender Events'!P$1,'Official Medal Table'!$E:$E,'Each Gender Events'!P$2)*'Medal values'!$B$1
+ COUNTIFS('Official Medal Table'!$G:$G,'Each Gender Events'!$A87,'Official Medal Table'!$C:$C,'Each Gender Events'!P$1,'Official Medal Table'!$E:$E,'Each Gender Events'!P$2)*'Medal values'!$B$2
+ COUNTIFS('Official Medal Table'!$H:$H,'Each Gender Events'!$A87,'Official Medal Table'!$C:$C,'Each Gender Events'!P$1,'Official Medal Table'!$E:$E,'Each Gender Events'!P$2)*'Medal values'!$B$3
+ COUNTIFS('Official Medal Table'!$I:$I,'Each Gender Events'!$A87,'Official Medal Table'!$C:$C,'Each Gender Events'!P$1,'Official Medal Table'!$E:$E,'Each Gender Events'!P$2)*'Medal values'!$B$3
+ COUNTIFS('Official Medal Table'!$F:$F,'Each Gender Events'!$A87,'Official Medal Table'!$C:$C,'Each Gender Events'!P$1,'Official Medal Table'!$E:$E,"Mixed")*'Medal values'!$B$1/2
+ COUNTIFS('Official Medal Table'!$G:$G,'Each Gender Events'!$A87,'Official Medal Table'!$C:$C,'Each Gender Events'!P$1,'Official Medal Table'!$E:$E,"Mixed")*'Medal values'!$B$2/2
+ COUNTIFS('Official Medal Table'!$H:$H,'Each Gender Events'!$A87,'Official Medal Table'!$C:$C,'Each Gender Events'!P$1,'Official Medal Table'!$E:$E,"Mixed")*'Medal values'!$B$3/2
+ COUNTIFS('Official Medal Table'!$I:$I,'Each Gender Events'!$A87,'Official Medal Table'!$C:$C,'Each Gender Events'!P$1,'Official Medal Table'!$E:$E,"Mixed")*'Medal values'!$B$3/2</f>
        <v>0</v>
      </c>
      <c r="Q87">
        <f>COUNTIFS('Official Medal Table'!$F:$F,'Each Gender Events'!$A87,'Official Medal Table'!$C:$C,'Each Gender Events'!Q$1,'Official Medal Table'!$E:$E,'Each Gender Events'!Q$2)*'Medal values'!$B$1
+ COUNTIFS('Official Medal Table'!$G:$G,'Each Gender Events'!$A87,'Official Medal Table'!$C:$C,'Each Gender Events'!Q$1,'Official Medal Table'!$E:$E,'Each Gender Events'!Q$2)*'Medal values'!$B$2
+ COUNTIFS('Official Medal Table'!$H:$H,'Each Gender Events'!$A87,'Official Medal Table'!$C:$C,'Each Gender Events'!Q$1,'Official Medal Table'!$E:$E,'Each Gender Events'!Q$2)*'Medal values'!$B$3
+ COUNTIFS('Official Medal Table'!$I:$I,'Each Gender Events'!$A87,'Official Medal Table'!$C:$C,'Each Gender Events'!Q$1,'Official Medal Table'!$E:$E,'Each Gender Events'!Q$2)*'Medal values'!$B$3
+ COUNTIFS('Official Medal Table'!$F:$F,'Each Gender Events'!$A87,'Official Medal Table'!$C:$C,'Each Gender Events'!Q$1,'Official Medal Table'!$E:$E,"Mixed")*'Medal values'!$B$1/2
+ COUNTIFS('Official Medal Table'!$G:$G,'Each Gender Events'!$A87,'Official Medal Table'!$C:$C,'Each Gender Events'!Q$1,'Official Medal Table'!$E:$E,"Mixed")*'Medal values'!$B$2/2
+ COUNTIFS('Official Medal Table'!$H:$H,'Each Gender Events'!$A87,'Official Medal Table'!$C:$C,'Each Gender Events'!Q$1,'Official Medal Table'!$E:$E,"Mixed")*'Medal values'!$B$3/2
+ COUNTIFS('Official Medal Table'!$I:$I,'Each Gender Events'!$A87,'Official Medal Table'!$C:$C,'Each Gender Events'!Q$1,'Official Medal Table'!$E:$E,"Mixed")*'Medal values'!$B$3/2</f>
        <v>0</v>
      </c>
      <c r="R87">
        <f>COUNTIFS('Official Medal Table'!$F:$F,'Each Gender Events'!$A87,'Official Medal Table'!$C:$C,'Each Gender Events'!R$1,'Official Medal Table'!$E:$E,'Each Gender Events'!R$2)*'Medal values'!$B$1
+ COUNTIFS('Official Medal Table'!$G:$G,'Each Gender Events'!$A87,'Official Medal Table'!$C:$C,'Each Gender Events'!R$1,'Official Medal Table'!$E:$E,'Each Gender Events'!R$2)*'Medal values'!$B$2
+ COUNTIFS('Official Medal Table'!$H:$H,'Each Gender Events'!$A87,'Official Medal Table'!$C:$C,'Each Gender Events'!R$1,'Official Medal Table'!$E:$E,'Each Gender Events'!R$2)*'Medal values'!$B$3
+ COUNTIFS('Official Medal Table'!$I:$I,'Each Gender Events'!$A87,'Official Medal Table'!$C:$C,'Each Gender Events'!R$1,'Official Medal Table'!$E:$E,'Each Gender Events'!R$2)*'Medal values'!$B$3
+ COUNTIFS('Official Medal Table'!$F:$F,'Each Gender Events'!$A87,'Official Medal Table'!$C:$C,'Each Gender Events'!R$1,'Official Medal Table'!$E:$E,"Mixed")*'Medal values'!$B$1/2
+ COUNTIFS('Official Medal Table'!$G:$G,'Each Gender Events'!$A87,'Official Medal Table'!$C:$C,'Each Gender Events'!R$1,'Official Medal Table'!$E:$E,"Mixed")*'Medal values'!$B$2/2
+ COUNTIFS('Official Medal Table'!$H:$H,'Each Gender Events'!$A87,'Official Medal Table'!$C:$C,'Each Gender Events'!R$1,'Official Medal Table'!$E:$E,"Mixed")*'Medal values'!$B$3/2
+ COUNTIFS('Official Medal Table'!$I:$I,'Each Gender Events'!$A87,'Official Medal Table'!$C:$C,'Each Gender Events'!R$1,'Official Medal Table'!$E:$E,"Mixed")*'Medal values'!$B$3/2</f>
        <v>0</v>
      </c>
      <c r="S87">
        <f>COUNTIFS('Official Medal Table'!$F:$F,'Each Gender Events'!$A87,'Official Medal Table'!$C:$C,'Each Gender Events'!S$1,'Official Medal Table'!$E:$E,'Each Gender Events'!S$2)*'Medal values'!$B$1
+ COUNTIFS('Official Medal Table'!$G:$G,'Each Gender Events'!$A87,'Official Medal Table'!$C:$C,'Each Gender Events'!S$1,'Official Medal Table'!$E:$E,'Each Gender Events'!S$2)*'Medal values'!$B$2
+ COUNTIFS('Official Medal Table'!$H:$H,'Each Gender Events'!$A87,'Official Medal Table'!$C:$C,'Each Gender Events'!S$1,'Official Medal Table'!$E:$E,'Each Gender Events'!S$2)*'Medal values'!$B$3
+ COUNTIFS('Official Medal Table'!$I:$I,'Each Gender Events'!$A87,'Official Medal Table'!$C:$C,'Each Gender Events'!S$1,'Official Medal Table'!$E:$E,'Each Gender Events'!S$2)*'Medal values'!$B$3
+ COUNTIFS('Official Medal Table'!$F:$F,'Each Gender Events'!$A87,'Official Medal Table'!$C:$C,'Each Gender Events'!S$1,'Official Medal Table'!$E:$E,"Mixed")*'Medal values'!$B$1/2
+ COUNTIFS('Official Medal Table'!$G:$G,'Each Gender Events'!$A87,'Official Medal Table'!$C:$C,'Each Gender Events'!S$1,'Official Medal Table'!$E:$E,"Mixed")*'Medal values'!$B$2/2
+ COUNTIFS('Official Medal Table'!$H:$H,'Each Gender Events'!$A87,'Official Medal Table'!$C:$C,'Each Gender Events'!S$1,'Official Medal Table'!$E:$E,"Mixed")*'Medal values'!$B$3/2
+ COUNTIFS('Official Medal Table'!$I:$I,'Each Gender Events'!$A87,'Official Medal Table'!$C:$C,'Each Gender Events'!S$1,'Official Medal Table'!$E:$E,"Mixed")*'Medal values'!$B$3/2</f>
        <v>0</v>
      </c>
      <c r="T87">
        <f>COUNTIFS('Official Medal Table'!$F:$F,'Each Gender Events'!$A87,'Official Medal Table'!$C:$C,'Each Gender Events'!T$1,'Official Medal Table'!$E:$E,'Each Gender Events'!T$2)*'Medal values'!$B$1
+ COUNTIFS('Official Medal Table'!$G:$G,'Each Gender Events'!$A87,'Official Medal Table'!$C:$C,'Each Gender Events'!T$1,'Official Medal Table'!$E:$E,'Each Gender Events'!T$2)*'Medal values'!$B$2
+ COUNTIFS('Official Medal Table'!$H:$H,'Each Gender Events'!$A87,'Official Medal Table'!$C:$C,'Each Gender Events'!T$1,'Official Medal Table'!$E:$E,'Each Gender Events'!T$2)*'Medal values'!$B$3
+ COUNTIFS('Official Medal Table'!$I:$I,'Each Gender Events'!$A87,'Official Medal Table'!$C:$C,'Each Gender Events'!T$1,'Official Medal Table'!$E:$E,'Each Gender Events'!T$2)*'Medal values'!$B$3
+ COUNTIFS('Official Medal Table'!$F:$F,'Each Gender Events'!$A87,'Official Medal Table'!$C:$C,'Each Gender Events'!T$1,'Official Medal Table'!$E:$E,"Mixed")*'Medal values'!$B$1/2
+ COUNTIFS('Official Medal Table'!$G:$G,'Each Gender Events'!$A87,'Official Medal Table'!$C:$C,'Each Gender Events'!T$1,'Official Medal Table'!$E:$E,"Mixed")*'Medal values'!$B$2/2
+ COUNTIFS('Official Medal Table'!$H:$H,'Each Gender Events'!$A87,'Official Medal Table'!$C:$C,'Each Gender Events'!T$1,'Official Medal Table'!$E:$E,"Mixed")*'Medal values'!$B$3/2
+ COUNTIFS('Official Medal Table'!$I:$I,'Each Gender Events'!$A87,'Official Medal Table'!$C:$C,'Each Gender Events'!T$1,'Official Medal Table'!$E:$E,"Mixed")*'Medal values'!$B$3/2</f>
        <v>0</v>
      </c>
      <c r="U87">
        <f>COUNTIFS('Official Medal Table'!$F:$F,'Each Gender Events'!$A87,'Official Medal Table'!$C:$C,'Each Gender Events'!U$1,'Official Medal Table'!$E:$E,'Each Gender Events'!U$2)*'Medal values'!$B$1
+ COUNTIFS('Official Medal Table'!$G:$G,'Each Gender Events'!$A87,'Official Medal Table'!$C:$C,'Each Gender Events'!U$1,'Official Medal Table'!$E:$E,'Each Gender Events'!U$2)*'Medal values'!$B$2
+ COUNTIFS('Official Medal Table'!$H:$H,'Each Gender Events'!$A87,'Official Medal Table'!$C:$C,'Each Gender Events'!U$1,'Official Medal Table'!$E:$E,'Each Gender Events'!U$2)*'Medal values'!$B$3
+ COUNTIFS('Official Medal Table'!$I:$I,'Each Gender Events'!$A87,'Official Medal Table'!$C:$C,'Each Gender Events'!U$1,'Official Medal Table'!$E:$E,'Each Gender Events'!U$2)*'Medal values'!$B$3
+ COUNTIFS('Official Medal Table'!$F:$F,'Each Gender Events'!$A87,'Official Medal Table'!$C:$C,'Each Gender Events'!U$1,'Official Medal Table'!$E:$E,"Mixed")*'Medal values'!$B$1/2
+ COUNTIFS('Official Medal Table'!$G:$G,'Each Gender Events'!$A87,'Official Medal Table'!$C:$C,'Each Gender Events'!U$1,'Official Medal Table'!$E:$E,"Mixed")*'Medal values'!$B$2/2
+ COUNTIFS('Official Medal Table'!$H:$H,'Each Gender Events'!$A87,'Official Medal Table'!$C:$C,'Each Gender Events'!U$1,'Official Medal Table'!$E:$E,"Mixed")*'Medal values'!$B$3/2
+ COUNTIFS('Official Medal Table'!$I:$I,'Each Gender Events'!$A87,'Official Medal Table'!$C:$C,'Each Gender Events'!U$1,'Official Medal Table'!$E:$E,"Mixed")*'Medal values'!$B$3/2</f>
        <v>0</v>
      </c>
      <c r="V87">
        <f>COUNTIFS('Official Medal Table'!$F:$F,'Each Gender Events'!$A87,'Official Medal Table'!$C:$C,'Each Gender Events'!V$1,'Official Medal Table'!$E:$E,'Each Gender Events'!V$2)*'Medal values'!$B$1
+ COUNTIFS('Official Medal Table'!$G:$G,'Each Gender Events'!$A87,'Official Medal Table'!$C:$C,'Each Gender Events'!V$1,'Official Medal Table'!$E:$E,'Each Gender Events'!V$2)*'Medal values'!$B$2
+ COUNTIFS('Official Medal Table'!$H:$H,'Each Gender Events'!$A87,'Official Medal Table'!$C:$C,'Each Gender Events'!V$1,'Official Medal Table'!$E:$E,'Each Gender Events'!V$2)*'Medal values'!$B$3
+ COUNTIFS('Official Medal Table'!$I:$I,'Each Gender Events'!$A87,'Official Medal Table'!$C:$C,'Each Gender Events'!V$1,'Official Medal Table'!$E:$E,'Each Gender Events'!V$2)*'Medal values'!$B$3
+ COUNTIFS('Official Medal Table'!$F:$F,'Each Gender Events'!$A87,'Official Medal Table'!$C:$C,'Each Gender Events'!V$1,'Official Medal Table'!$E:$E,"Mixed")*'Medal values'!$B$1/2
+ COUNTIFS('Official Medal Table'!$G:$G,'Each Gender Events'!$A87,'Official Medal Table'!$C:$C,'Each Gender Events'!V$1,'Official Medal Table'!$E:$E,"Mixed")*'Medal values'!$B$2/2
+ COUNTIFS('Official Medal Table'!$H:$H,'Each Gender Events'!$A87,'Official Medal Table'!$C:$C,'Each Gender Events'!V$1,'Official Medal Table'!$E:$E,"Mixed")*'Medal values'!$B$3/2
+ COUNTIFS('Official Medal Table'!$I:$I,'Each Gender Events'!$A87,'Official Medal Table'!$C:$C,'Each Gender Events'!V$1,'Official Medal Table'!$E:$E,"Mixed")*'Medal values'!$B$3/2</f>
        <v>0</v>
      </c>
      <c r="W87">
        <f>COUNTIFS('Official Medal Table'!$F:$F,'Each Gender Events'!$A87,'Official Medal Table'!$C:$C,'Each Gender Events'!W$1,'Official Medal Table'!$E:$E,'Each Gender Events'!W$2)*'Medal values'!$B$1
+ COUNTIFS('Official Medal Table'!$G:$G,'Each Gender Events'!$A87,'Official Medal Table'!$C:$C,'Each Gender Events'!W$1,'Official Medal Table'!$E:$E,'Each Gender Events'!W$2)*'Medal values'!$B$2
+ COUNTIFS('Official Medal Table'!$H:$H,'Each Gender Events'!$A87,'Official Medal Table'!$C:$C,'Each Gender Events'!W$1,'Official Medal Table'!$E:$E,'Each Gender Events'!W$2)*'Medal values'!$B$3
+ COUNTIFS('Official Medal Table'!$I:$I,'Each Gender Events'!$A87,'Official Medal Table'!$C:$C,'Each Gender Events'!W$1,'Official Medal Table'!$E:$E,'Each Gender Events'!W$2)*'Medal values'!$B$3
+ COUNTIFS('Official Medal Table'!$F:$F,'Each Gender Events'!$A87,'Official Medal Table'!$C:$C,'Each Gender Events'!W$1,'Official Medal Table'!$E:$E,"Mixed")*'Medal values'!$B$1/2
+ COUNTIFS('Official Medal Table'!$G:$G,'Each Gender Events'!$A87,'Official Medal Table'!$C:$C,'Each Gender Events'!W$1,'Official Medal Table'!$E:$E,"Mixed")*'Medal values'!$B$2/2
+ COUNTIFS('Official Medal Table'!$H:$H,'Each Gender Events'!$A87,'Official Medal Table'!$C:$C,'Each Gender Events'!W$1,'Official Medal Table'!$E:$E,"Mixed")*'Medal values'!$B$3/2
+ COUNTIFS('Official Medal Table'!$I:$I,'Each Gender Events'!$A87,'Official Medal Table'!$C:$C,'Each Gender Events'!W$1,'Official Medal Table'!$E:$E,"Mixed")*'Medal values'!$B$3/2</f>
        <v>0</v>
      </c>
      <c r="X87">
        <f>COUNTIFS('Official Medal Table'!$F:$F,'Each Gender Events'!$A87,'Official Medal Table'!$C:$C,'Each Gender Events'!X$1,'Official Medal Table'!$E:$E,'Each Gender Events'!X$2)*'Medal values'!$B$1
+ COUNTIFS('Official Medal Table'!$G:$G,'Each Gender Events'!$A87,'Official Medal Table'!$C:$C,'Each Gender Events'!X$1,'Official Medal Table'!$E:$E,'Each Gender Events'!X$2)*'Medal values'!$B$2
+ COUNTIFS('Official Medal Table'!$H:$H,'Each Gender Events'!$A87,'Official Medal Table'!$C:$C,'Each Gender Events'!X$1,'Official Medal Table'!$E:$E,'Each Gender Events'!X$2)*'Medal values'!$B$3
+ COUNTIFS('Official Medal Table'!$I:$I,'Each Gender Events'!$A87,'Official Medal Table'!$C:$C,'Each Gender Events'!X$1,'Official Medal Table'!$E:$E,'Each Gender Events'!X$2)*'Medal values'!$B$3
+ COUNTIFS('Official Medal Table'!$F:$F,'Each Gender Events'!$A87,'Official Medal Table'!$C:$C,'Each Gender Events'!X$1,'Official Medal Table'!$E:$E,"Mixed")*'Medal values'!$B$1/2
+ COUNTIFS('Official Medal Table'!$G:$G,'Each Gender Events'!$A87,'Official Medal Table'!$C:$C,'Each Gender Events'!X$1,'Official Medal Table'!$E:$E,"Mixed")*'Medal values'!$B$2/2
+ COUNTIFS('Official Medal Table'!$H:$H,'Each Gender Events'!$A87,'Official Medal Table'!$C:$C,'Each Gender Events'!X$1,'Official Medal Table'!$E:$E,"Mixed")*'Medal values'!$B$3/2
+ COUNTIFS('Official Medal Table'!$I:$I,'Each Gender Events'!$A87,'Official Medal Table'!$C:$C,'Each Gender Events'!X$1,'Official Medal Table'!$E:$E,"Mixed")*'Medal values'!$B$3/2</f>
        <v>0</v>
      </c>
      <c r="Y87">
        <f>COUNTIFS('Official Medal Table'!$F:$F,'Each Gender Events'!$A87,'Official Medal Table'!$C:$C,'Each Gender Events'!Y$1,'Official Medal Table'!$E:$E,'Each Gender Events'!Y$2)*'Medal values'!$B$1
+ COUNTIFS('Official Medal Table'!$G:$G,'Each Gender Events'!$A87,'Official Medal Table'!$C:$C,'Each Gender Events'!Y$1,'Official Medal Table'!$E:$E,'Each Gender Events'!Y$2)*'Medal values'!$B$2
+ COUNTIFS('Official Medal Table'!$H:$H,'Each Gender Events'!$A87,'Official Medal Table'!$C:$C,'Each Gender Events'!Y$1,'Official Medal Table'!$E:$E,'Each Gender Events'!Y$2)*'Medal values'!$B$3
+ COUNTIFS('Official Medal Table'!$I:$I,'Each Gender Events'!$A87,'Official Medal Table'!$C:$C,'Each Gender Events'!Y$1,'Official Medal Table'!$E:$E,'Each Gender Events'!Y$2)*'Medal values'!$B$3
+ COUNTIFS('Official Medal Table'!$F:$F,'Each Gender Events'!$A87,'Official Medal Table'!$C:$C,'Each Gender Events'!Y$1,'Official Medal Table'!$E:$E,"Mixed")*'Medal values'!$B$1/2
+ COUNTIFS('Official Medal Table'!$G:$G,'Each Gender Events'!$A87,'Official Medal Table'!$C:$C,'Each Gender Events'!Y$1,'Official Medal Table'!$E:$E,"Mixed")*'Medal values'!$B$2/2
+ COUNTIFS('Official Medal Table'!$H:$H,'Each Gender Events'!$A87,'Official Medal Table'!$C:$C,'Each Gender Events'!Y$1,'Official Medal Table'!$E:$E,"Mixed")*'Medal values'!$B$3/2
+ COUNTIFS('Official Medal Table'!$I:$I,'Each Gender Events'!$A87,'Official Medal Table'!$C:$C,'Each Gender Events'!Y$1,'Official Medal Table'!$E:$E,"Mixed")*'Medal values'!$B$3/2</f>
        <v>0</v>
      </c>
      <c r="Z87">
        <f>COUNTIFS('Official Medal Table'!$F:$F,'Each Gender Events'!$A87,'Official Medal Table'!$C:$C,'Each Gender Events'!Z$1,'Official Medal Table'!$E:$E,'Each Gender Events'!Z$2)*'Medal values'!$B$1
+ COUNTIFS('Official Medal Table'!$G:$G,'Each Gender Events'!$A87,'Official Medal Table'!$C:$C,'Each Gender Events'!Z$1,'Official Medal Table'!$E:$E,'Each Gender Events'!Z$2)*'Medal values'!$B$2
+ COUNTIFS('Official Medal Table'!$H:$H,'Each Gender Events'!$A87,'Official Medal Table'!$C:$C,'Each Gender Events'!Z$1,'Official Medal Table'!$E:$E,'Each Gender Events'!Z$2)*'Medal values'!$B$3
+ COUNTIFS('Official Medal Table'!$I:$I,'Each Gender Events'!$A87,'Official Medal Table'!$C:$C,'Each Gender Events'!Z$1,'Official Medal Table'!$E:$E,'Each Gender Events'!Z$2)*'Medal values'!$B$3
+ COUNTIFS('Official Medal Table'!$F:$F,'Each Gender Events'!$A87,'Official Medal Table'!$C:$C,'Each Gender Events'!Z$1,'Official Medal Table'!$E:$E,"Mixed")*'Medal values'!$B$1/2
+ COUNTIFS('Official Medal Table'!$G:$G,'Each Gender Events'!$A87,'Official Medal Table'!$C:$C,'Each Gender Events'!Z$1,'Official Medal Table'!$E:$E,"Mixed")*'Medal values'!$B$2/2
+ COUNTIFS('Official Medal Table'!$H:$H,'Each Gender Events'!$A87,'Official Medal Table'!$C:$C,'Each Gender Events'!Z$1,'Official Medal Table'!$E:$E,"Mixed")*'Medal values'!$B$3/2
+ COUNTIFS('Official Medal Table'!$I:$I,'Each Gender Events'!$A87,'Official Medal Table'!$C:$C,'Each Gender Events'!Z$1,'Official Medal Table'!$E:$E,"Mixed")*'Medal values'!$B$3/2</f>
        <v>0</v>
      </c>
      <c r="AA87">
        <f>COUNTIFS('Official Medal Table'!$F:$F,'Each Gender Events'!$A87,'Official Medal Table'!$C:$C,'Each Gender Events'!AA$1,'Official Medal Table'!$E:$E,'Each Gender Events'!AA$2)*'Medal values'!$B$1
+ COUNTIFS('Official Medal Table'!$G:$G,'Each Gender Events'!$A87,'Official Medal Table'!$C:$C,'Each Gender Events'!AA$1,'Official Medal Table'!$E:$E,'Each Gender Events'!AA$2)*'Medal values'!$B$2
+ COUNTIFS('Official Medal Table'!$H:$H,'Each Gender Events'!$A87,'Official Medal Table'!$C:$C,'Each Gender Events'!AA$1,'Official Medal Table'!$E:$E,'Each Gender Events'!AA$2)*'Medal values'!$B$3
+ COUNTIFS('Official Medal Table'!$I:$I,'Each Gender Events'!$A87,'Official Medal Table'!$C:$C,'Each Gender Events'!AA$1,'Official Medal Table'!$E:$E,'Each Gender Events'!AA$2)*'Medal values'!$B$3
+ COUNTIFS('Official Medal Table'!$F:$F,'Each Gender Events'!$A87,'Official Medal Table'!$C:$C,'Each Gender Events'!AA$1,'Official Medal Table'!$E:$E,"Mixed")*'Medal values'!$B$1/2
+ COUNTIFS('Official Medal Table'!$G:$G,'Each Gender Events'!$A87,'Official Medal Table'!$C:$C,'Each Gender Events'!AA$1,'Official Medal Table'!$E:$E,"Mixed")*'Medal values'!$B$2/2
+ COUNTIFS('Official Medal Table'!$H:$H,'Each Gender Events'!$A87,'Official Medal Table'!$C:$C,'Each Gender Events'!AA$1,'Official Medal Table'!$E:$E,"Mixed")*'Medal values'!$B$3/2
+ COUNTIFS('Official Medal Table'!$I:$I,'Each Gender Events'!$A87,'Official Medal Table'!$C:$C,'Each Gender Events'!AA$1,'Official Medal Table'!$E:$E,"Mixed")*'Medal values'!$B$3/2</f>
        <v>0</v>
      </c>
      <c r="AB87">
        <f>COUNTIFS('Official Medal Table'!$F:$F,'Each Gender Events'!$A87,'Official Medal Table'!$C:$C,'Each Gender Events'!AB$1,'Official Medal Table'!$E:$E,'Each Gender Events'!AB$2)*'Medal values'!$B$1
+ COUNTIFS('Official Medal Table'!$G:$G,'Each Gender Events'!$A87,'Official Medal Table'!$C:$C,'Each Gender Events'!AB$1,'Official Medal Table'!$E:$E,'Each Gender Events'!AB$2)*'Medal values'!$B$2
+ COUNTIFS('Official Medal Table'!$H:$H,'Each Gender Events'!$A87,'Official Medal Table'!$C:$C,'Each Gender Events'!AB$1,'Official Medal Table'!$E:$E,'Each Gender Events'!AB$2)*'Medal values'!$B$3
+ COUNTIFS('Official Medal Table'!$I:$I,'Each Gender Events'!$A87,'Official Medal Table'!$C:$C,'Each Gender Events'!AB$1,'Official Medal Table'!$E:$E,'Each Gender Events'!AB$2)*'Medal values'!$B$3
+ COUNTIFS('Official Medal Table'!$F:$F,'Each Gender Events'!$A87,'Official Medal Table'!$C:$C,'Each Gender Events'!AB$1,'Official Medal Table'!$E:$E,"Mixed")*'Medal values'!$B$1/2
+ COUNTIFS('Official Medal Table'!$G:$G,'Each Gender Events'!$A87,'Official Medal Table'!$C:$C,'Each Gender Events'!AB$1,'Official Medal Table'!$E:$E,"Mixed")*'Medal values'!$B$2/2
+ COUNTIFS('Official Medal Table'!$H:$H,'Each Gender Events'!$A87,'Official Medal Table'!$C:$C,'Each Gender Events'!AB$1,'Official Medal Table'!$E:$E,"Mixed")*'Medal values'!$B$3/2
+ COUNTIFS('Official Medal Table'!$I:$I,'Each Gender Events'!$A87,'Official Medal Table'!$C:$C,'Each Gender Events'!AB$1,'Official Medal Table'!$E:$E,"Mixed")*'Medal values'!$B$3/2</f>
        <v>0</v>
      </c>
      <c r="AC87">
        <f>COUNTIFS('Official Medal Table'!$F:$F,'Each Gender Events'!$A87,'Official Medal Table'!$C:$C,'Each Gender Events'!AC$1,'Official Medal Table'!$E:$E,'Each Gender Events'!AC$2)*'Medal values'!$B$1
+ COUNTIFS('Official Medal Table'!$G:$G,'Each Gender Events'!$A87,'Official Medal Table'!$C:$C,'Each Gender Events'!AC$1,'Official Medal Table'!$E:$E,'Each Gender Events'!AC$2)*'Medal values'!$B$2
+ COUNTIFS('Official Medal Table'!$H:$H,'Each Gender Events'!$A87,'Official Medal Table'!$C:$C,'Each Gender Events'!AC$1,'Official Medal Table'!$E:$E,'Each Gender Events'!AC$2)*'Medal values'!$B$3
+ COUNTIFS('Official Medal Table'!$I:$I,'Each Gender Events'!$A87,'Official Medal Table'!$C:$C,'Each Gender Events'!AC$1,'Official Medal Table'!$E:$E,'Each Gender Events'!AC$2)*'Medal values'!$B$3
+ COUNTIFS('Official Medal Table'!$F:$F,'Each Gender Events'!$A87,'Official Medal Table'!$C:$C,'Each Gender Events'!AC$1,'Official Medal Table'!$E:$E,"Mixed")*'Medal values'!$B$1/2
+ COUNTIFS('Official Medal Table'!$G:$G,'Each Gender Events'!$A87,'Official Medal Table'!$C:$C,'Each Gender Events'!AC$1,'Official Medal Table'!$E:$E,"Mixed")*'Medal values'!$B$2/2
+ COUNTIFS('Official Medal Table'!$H:$H,'Each Gender Events'!$A87,'Official Medal Table'!$C:$C,'Each Gender Events'!AC$1,'Official Medal Table'!$E:$E,"Mixed")*'Medal values'!$B$3/2
+ COUNTIFS('Official Medal Table'!$I:$I,'Each Gender Events'!$A87,'Official Medal Table'!$C:$C,'Each Gender Events'!AC$1,'Official Medal Table'!$E:$E,"Mixed")*'Medal values'!$B$3/2</f>
        <v>0</v>
      </c>
      <c r="AD87">
        <f>COUNTIFS('Official Medal Table'!$F:$F,'Each Gender Events'!$A87,'Official Medal Table'!$C:$C,'Each Gender Events'!AD$1,'Official Medal Table'!$E:$E,'Each Gender Events'!AD$2)*'Medal values'!$B$1
+ COUNTIFS('Official Medal Table'!$G:$G,'Each Gender Events'!$A87,'Official Medal Table'!$C:$C,'Each Gender Events'!AD$1,'Official Medal Table'!$E:$E,'Each Gender Events'!AD$2)*'Medal values'!$B$2
+ COUNTIFS('Official Medal Table'!$H:$H,'Each Gender Events'!$A87,'Official Medal Table'!$C:$C,'Each Gender Events'!AD$1,'Official Medal Table'!$E:$E,'Each Gender Events'!AD$2)*'Medal values'!$B$3
+ COUNTIFS('Official Medal Table'!$I:$I,'Each Gender Events'!$A87,'Official Medal Table'!$C:$C,'Each Gender Events'!AD$1,'Official Medal Table'!$E:$E,'Each Gender Events'!AD$2)*'Medal values'!$B$3
+ COUNTIFS('Official Medal Table'!$F:$F,'Each Gender Events'!$A87,'Official Medal Table'!$C:$C,'Each Gender Events'!AD$1,'Official Medal Table'!$E:$E,"Mixed")*'Medal values'!$B$1/2
+ COUNTIFS('Official Medal Table'!$G:$G,'Each Gender Events'!$A87,'Official Medal Table'!$C:$C,'Each Gender Events'!AD$1,'Official Medal Table'!$E:$E,"Mixed")*'Medal values'!$B$2/2
+ COUNTIFS('Official Medal Table'!$H:$H,'Each Gender Events'!$A87,'Official Medal Table'!$C:$C,'Each Gender Events'!AD$1,'Official Medal Table'!$E:$E,"Mixed")*'Medal values'!$B$3/2
+ COUNTIFS('Official Medal Table'!$I:$I,'Each Gender Events'!$A87,'Official Medal Table'!$C:$C,'Each Gender Events'!AD$1,'Official Medal Table'!$E:$E,"Mixed")*'Medal values'!$B$3/2</f>
        <v>0</v>
      </c>
      <c r="AE87">
        <f>COUNTIFS('Official Medal Table'!$F:$F,'Each Gender Events'!$A87,'Official Medal Table'!$C:$C,'Each Gender Events'!AE$1,'Official Medal Table'!$E:$E,'Each Gender Events'!AE$2)*'Medal values'!$B$1
+ COUNTIFS('Official Medal Table'!$G:$G,'Each Gender Events'!$A87,'Official Medal Table'!$C:$C,'Each Gender Events'!AE$1,'Official Medal Table'!$E:$E,'Each Gender Events'!AE$2)*'Medal values'!$B$2
+ COUNTIFS('Official Medal Table'!$H:$H,'Each Gender Events'!$A87,'Official Medal Table'!$C:$C,'Each Gender Events'!AE$1,'Official Medal Table'!$E:$E,'Each Gender Events'!AE$2)*'Medal values'!$B$3
+ COUNTIFS('Official Medal Table'!$I:$I,'Each Gender Events'!$A87,'Official Medal Table'!$C:$C,'Each Gender Events'!AE$1,'Official Medal Table'!$E:$E,'Each Gender Events'!AE$2)*'Medal values'!$B$3
+ COUNTIFS('Official Medal Table'!$F:$F,'Each Gender Events'!$A87,'Official Medal Table'!$C:$C,'Each Gender Events'!AE$1,'Official Medal Table'!$E:$E,"Mixed")*'Medal values'!$B$1/2
+ COUNTIFS('Official Medal Table'!$G:$G,'Each Gender Events'!$A87,'Official Medal Table'!$C:$C,'Each Gender Events'!AE$1,'Official Medal Table'!$E:$E,"Mixed")*'Medal values'!$B$2/2
+ COUNTIFS('Official Medal Table'!$H:$H,'Each Gender Events'!$A87,'Official Medal Table'!$C:$C,'Each Gender Events'!AE$1,'Official Medal Table'!$E:$E,"Mixed")*'Medal values'!$B$3/2
+ COUNTIFS('Official Medal Table'!$I:$I,'Each Gender Events'!$A87,'Official Medal Table'!$C:$C,'Each Gender Events'!AE$1,'Official Medal Table'!$E:$E,"Mixed")*'Medal values'!$B$3/2</f>
        <v>0</v>
      </c>
      <c r="AF87">
        <f>COUNTIFS('Official Medal Table'!$F:$F,'Each Gender Events'!$A87,'Official Medal Table'!$C:$C,'Each Gender Events'!AF$1,'Official Medal Table'!$E:$E,'Each Gender Events'!AF$2)*'Medal values'!$B$1
+ COUNTIFS('Official Medal Table'!$G:$G,'Each Gender Events'!$A87,'Official Medal Table'!$C:$C,'Each Gender Events'!AF$1,'Official Medal Table'!$E:$E,'Each Gender Events'!AF$2)*'Medal values'!$B$2
+ COUNTIFS('Official Medal Table'!$H:$H,'Each Gender Events'!$A87,'Official Medal Table'!$C:$C,'Each Gender Events'!AF$1,'Official Medal Table'!$E:$E,'Each Gender Events'!AF$2)*'Medal values'!$B$3
+ COUNTIFS('Official Medal Table'!$I:$I,'Each Gender Events'!$A87,'Official Medal Table'!$C:$C,'Each Gender Events'!AF$1,'Official Medal Table'!$E:$E,'Each Gender Events'!AF$2)*'Medal values'!$B$3
+ COUNTIFS('Official Medal Table'!$F:$F,'Each Gender Events'!$A87,'Official Medal Table'!$C:$C,'Each Gender Events'!AF$1,'Official Medal Table'!$E:$E,"Mixed")*'Medal values'!$B$1/2
+ COUNTIFS('Official Medal Table'!$G:$G,'Each Gender Events'!$A87,'Official Medal Table'!$C:$C,'Each Gender Events'!AF$1,'Official Medal Table'!$E:$E,"Mixed")*'Medal values'!$B$2/2
+ COUNTIFS('Official Medal Table'!$H:$H,'Each Gender Events'!$A87,'Official Medal Table'!$C:$C,'Each Gender Events'!AF$1,'Official Medal Table'!$E:$E,"Mixed")*'Medal values'!$B$3/2
+ COUNTIFS('Official Medal Table'!$I:$I,'Each Gender Events'!$A87,'Official Medal Table'!$C:$C,'Each Gender Events'!AF$1,'Official Medal Table'!$E:$E,"Mixed")*'Medal values'!$B$3/2</f>
        <v>0</v>
      </c>
      <c r="AG87">
        <f>COUNTIFS('Official Medal Table'!$F:$F,'Each Gender Events'!$A87,'Official Medal Table'!$C:$C,'Each Gender Events'!AG$1,'Official Medal Table'!$E:$E,'Each Gender Events'!AG$2)*'Medal values'!$B$1
+ COUNTIFS('Official Medal Table'!$G:$G,'Each Gender Events'!$A87,'Official Medal Table'!$C:$C,'Each Gender Events'!AG$1,'Official Medal Table'!$E:$E,'Each Gender Events'!AG$2)*'Medal values'!$B$2
+ COUNTIFS('Official Medal Table'!$H:$H,'Each Gender Events'!$A87,'Official Medal Table'!$C:$C,'Each Gender Events'!AG$1,'Official Medal Table'!$E:$E,'Each Gender Events'!AG$2)*'Medal values'!$B$3
+ COUNTIFS('Official Medal Table'!$I:$I,'Each Gender Events'!$A87,'Official Medal Table'!$C:$C,'Each Gender Events'!AG$1,'Official Medal Table'!$E:$E,'Each Gender Events'!AG$2)*'Medal values'!$B$3
+ COUNTIFS('Official Medal Table'!$F:$F,'Each Gender Events'!$A87,'Official Medal Table'!$C:$C,'Each Gender Events'!AG$1,'Official Medal Table'!$E:$E,"Mixed")*'Medal values'!$B$1/2
+ COUNTIFS('Official Medal Table'!$G:$G,'Each Gender Events'!$A87,'Official Medal Table'!$C:$C,'Each Gender Events'!AG$1,'Official Medal Table'!$E:$E,"Mixed")*'Medal values'!$B$2/2
+ COUNTIFS('Official Medal Table'!$H:$H,'Each Gender Events'!$A87,'Official Medal Table'!$C:$C,'Each Gender Events'!AG$1,'Official Medal Table'!$E:$E,"Mixed")*'Medal values'!$B$3/2
+ COUNTIFS('Official Medal Table'!$I:$I,'Each Gender Events'!$A87,'Official Medal Table'!$C:$C,'Each Gender Events'!AG$1,'Official Medal Table'!$E:$E,"Mixed")*'Medal values'!$B$3/2</f>
        <v>0</v>
      </c>
      <c r="AH87">
        <f>COUNTIFS('Official Medal Table'!$F:$F,'Each Gender Events'!$A87,'Official Medal Table'!$C:$C,'Each Gender Events'!AH$1,'Official Medal Table'!$E:$E,'Each Gender Events'!AH$2)*'Medal values'!$B$1
+ COUNTIFS('Official Medal Table'!$G:$G,'Each Gender Events'!$A87,'Official Medal Table'!$C:$C,'Each Gender Events'!AH$1,'Official Medal Table'!$E:$E,'Each Gender Events'!AH$2)*'Medal values'!$B$2
+ COUNTIFS('Official Medal Table'!$H:$H,'Each Gender Events'!$A87,'Official Medal Table'!$C:$C,'Each Gender Events'!AH$1,'Official Medal Table'!$E:$E,'Each Gender Events'!AH$2)*'Medal values'!$B$3
+ COUNTIFS('Official Medal Table'!$I:$I,'Each Gender Events'!$A87,'Official Medal Table'!$C:$C,'Each Gender Events'!AH$1,'Official Medal Table'!$E:$E,'Each Gender Events'!AH$2)*'Medal values'!$B$3
+ COUNTIFS('Official Medal Table'!$F:$F,'Each Gender Events'!$A87,'Official Medal Table'!$C:$C,'Each Gender Events'!AH$1,'Official Medal Table'!$E:$E,"Mixed")*'Medal values'!$B$1/2
+ COUNTIFS('Official Medal Table'!$G:$G,'Each Gender Events'!$A87,'Official Medal Table'!$C:$C,'Each Gender Events'!AH$1,'Official Medal Table'!$E:$E,"Mixed")*'Medal values'!$B$2/2
+ COUNTIFS('Official Medal Table'!$H:$H,'Each Gender Events'!$A87,'Official Medal Table'!$C:$C,'Each Gender Events'!AH$1,'Official Medal Table'!$E:$E,"Mixed")*'Medal values'!$B$3/2
+ COUNTIFS('Official Medal Table'!$I:$I,'Each Gender Events'!$A87,'Official Medal Table'!$C:$C,'Each Gender Events'!AH$1,'Official Medal Table'!$E:$E,"Mixed")*'Medal values'!$B$3/2</f>
        <v>0</v>
      </c>
      <c r="AI87">
        <f>COUNTIFS('Official Medal Table'!$F:$F,'Each Gender Events'!$A87,'Official Medal Table'!$C:$C,'Each Gender Events'!AI$1,'Official Medal Table'!$E:$E,'Each Gender Events'!AI$2)*'Medal values'!$B$1
+ COUNTIFS('Official Medal Table'!$G:$G,'Each Gender Events'!$A87,'Official Medal Table'!$C:$C,'Each Gender Events'!AI$1,'Official Medal Table'!$E:$E,'Each Gender Events'!AI$2)*'Medal values'!$B$2
+ COUNTIFS('Official Medal Table'!$H:$H,'Each Gender Events'!$A87,'Official Medal Table'!$C:$C,'Each Gender Events'!AI$1,'Official Medal Table'!$E:$E,'Each Gender Events'!AI$2)*'Medal values'!$B$3
+ COUNTIFS('Official Medal Table'!$I:$I,'Each Gender Events'!$A87,'Official Medal Table'!$C:$C,'Each Gender Events'!AI$1,'Official Medal Table'!$E:$E,'Each Gender Events'!AI$2)*'Medal values'!$B$3
+ COUNTIFS('Official Medal Table'!$F:$F,'Each Gender Events'!$A87,'Official Medal Table'!$C:$C,'Each Gender Events'!AI$1,'Official Medal Table'!$E:$E,"Mixed")*'Medal values'!$B$1/2
+ COUNTIFS('Official Medal Table'!$G:$G,'Each Gender Events'!$A87,'Official Medal Table'!$C:$C,'Each Gender Events'!AI$1,'Official Medal Table'!$E:$E,"Mixed")*'Medal values'!$B$2/2
+ COUNTIFS('Official Medal Table'!$H:$H,'Each Gender Events'!$A87,'Official Medal Table'!$C:$C,'Each Gender Events'!AI$1,'Official Medal Table'!$E:$E,"Mixed")*'Medal values'!$B$3/2
+ COUNTIFS('Official Medal Table'!$I:$I,'Each Gender Events'!$A87,'Official Medal Table'!$C:$C,'Each Gender Events'!AI$1,'Official Medal Table'!$E:$E,"Mixed")*'Medal values'!$B$3/2</f>
        <v>0</v>
      </c>
      <c r="AJ87">
        <f>COUNTIFS('Official Medal Table'!$F:$F,'Each Gender Events'!$A87,'Official Medal Table'!$C:$C,'Each Gender Events'!AJ$1,'Official Medal Table'!$E:$E,'Each Gender Events'!AJ$2)*'Medal values'!$B$1
+ COUNTIFS('Official Medal Table'!$G:$G,'Each Gender Events'!$A87,'Official Medal Table'!$C:$C,'Each Gender Events'!AJ$1,'Official Medal Table'!$E:$E,'Each Gender Events'!AJ$2)*'Medal values'!$B$2
+ COUNTIFS('Official Medal Table'!$H:$H,'Each Gender Events'!$A87,'Official Medal Table'!$C:$C,'Each Gender Events'!AJ$1,'Official Medal Table'!$E:$E,'Each Gender Events'!AJ$2)*'Medal values'!$B$3
+ COUNTIFS('Official Medal Table'!$I:$I,'Each Gender Events'!$A87,'Official Medal Table'!$C:$C,'Each Gender Events'!AJ$1,'Official Medal Table'!$E:$E,'Each Gender Events'!AJ$2)*'Medal values'!$B$3
+ COUNTIFS('Official Medal Table'!$F:$F,'Each Gender Events'!$A87,'Official Medal Table'!$C:$C,'Each Gender Events'!AJ$1,'Official Medal Table'!$E:$E,"Mixed")*'Medal values'!$B$1/2
+ COUNTIFS('Official Medal Table'!$G:$G,'Each Gender Events'!$A87,'Official Medal Table'!$C:$C,'Each Gender Events'!AJ$1,'Official Medal Table'!$E:$E,"Mixed")*'Medal values'!$B$2/2
+ COUNTIFS('Official Medal Table'!$H:$H,'Each Gender Events'!$A87,'Official Medal Table'!$C:$C,'Each Gender Events'!AJ$1,'Official Medal Table'!$E:$E,"Mixed")*'Medal values'!$B$3/2
+ COUNTIFS('Official Medal Table'!$I:$I,'Each Gender Events'!$A87,'Official Medal Table'!$C:$C,'Each Gender Events'!AJ$1,'Official Medal Table'!$E:$E,"Mixed")*'Medal values'!$B$3/2</f>
        <v>0</v>
      </c>
      <c r="AK87">
        <f>COUNTIFS('Official Medal Table'!$F:$F,'Each Gender Events'!$A87,'Official Medal Table'!$C:$C,'Each Gender Events'!AK$1,'Official Medal Table'!$E:$E,'Each Gender Events'!AK$2)*'Medal values'!$B$1
+ COUNTIFS('Official Medal Table'!$G:$G,'Each Gender Events'!$A87,'Official Medal Table'!$C:$C,'Each Gender Events'!AK$1,'Official Medal Table'!$E:$E,'Each Gender Events'!AK$2)*'Medal values'!$B$2
+ COUNTIFS('Official Medal Table'!$H:$H,'Each Gender Events'!$A87,'Official Medal Table'!$C:$C,'Each Gender Events'!AK$1,'Official Medal Table'!$E:$E,'Each Gender Events'!AK$2)*'Medal values'!$B$3
+ COUNTIFS('Official Medal Table'!$I:$I,'Each Gender Events'!$A87,'Official Medal Table'!$C:$C,'Each Gender Events'!AK$1,'Official Medal Table'!$E:$E,'Each Gender Events'!AK$2)*'Medal values'!$B$3
+ COUNTIFS('Official Medal Table'!$F:$F,'Each Gender Events'!$A87,'Official Medal Table'!$C:$C,'Each Gender Events'!AK$1,'Official Medal Table'!$E:$E,"Mixed")*'Medal values'!$B$1/2
+ COUNTIFS('Official Medal Table'!$G:$G,'Each Gender Events'!$A87,'Official Medal Table'!$C:$C,'Each Gender Events'!AK$1,'Official Medal Table'!$E:$E,"Mixed")*'Medal values'!$B$2/2
+ COUNTIFS('Official Medal Table'!$H:$H,'Each Gender Events'!$A87,'Official Medal Table'!$C:$C,'Each Gender Events'!AK$1,'Official Medal Table'!$E:$E,"Mixed")*'Medal values'!$B$3/2
+ COUNTIFS('Official Medal Table'!$I:$I,'Each Gender Events'!$A87,'Official Medal Table'!$C:$C,'Each Gender Events'!AK$1,'Official Medal Table'!$E:$E,"Mixed")*'Medal values'!$B$3/2</f>
        <v>0</v>
      </c>
      <c r="AL87">
        <f>COUNTIFS('Official Medal Table'!$F:$F,'Each Gender Events'!$A87,'Official Medal Table'!$C:$C,'Each Gender Events'!AL$1,'Official Medal Table'!$E:$E,'Each Gender Events'!AL$2)*'Medal values'!$B$1
+ COUNTIFS('Official Medal Table'!$G:$G,'Each Gender Events'!$A87,'Official Medal Table'!$C:$C,'Each Gender Events'!AL$1,'Official Medal Table'!$E:$E,'Each Gender Events'!AL$2)*'Medal values'!$B$2
+ COUNTIFS('Official Medal Table'!$H:$H,'Each Gender Events'!$A87,'Official Medal Table'!$C:$C,'Each Gender Events'!AL$1,'Official Medal Table'!$E:$E,'Each Gender Events'!AL$2)*'Medal values'!$B$3
+ COUNTIFS('Official Medal Table'!$I:$I,'Each Gender Events'!$A87,'Official Medal Table'!$C:$C,'Each Gender Events'!AL$1,'Official Medal Table'!$E:$E,'Each Gender Events'!AL$2)*'Medal values'!$B$3
+ COUNTIFS('Official Medal Table'!$F:$F,'Each Gender Events'!$A87,'Official Medal Table'!$C:$C,'Each Gender Events'!AL$1,'Official Medal Table'!$E:$E,"Mixed")*'Medal values'!$B$1/2
+ COUNTIFS('Official Medal Table'!$G:$G,'Each Gender Events'!$A87,'Official Medal Table'!$C:$C,'Each Gender Events'!AL$1,'Official Medal Table'!$E:$E,"Mixed")*'Medal values'!$B$2/2
+ COUNTIFS('Official Medal Table'!$H:$H,'Each Gender Events'!$A87,'Official Medal Table'!$C:$C,'Each Gender Events'!AL$1,'Official Medal Table'!$E:$E,"Mixed")*'Medal values'!$B$3/2
+ COUNTIFS('Official Medal Table'!$I:$I,'Each Gender Events'!$A87,'Official Medal Table'!$C:$C,'Each Gender Events'!AL$1,'Official Medal Table'!$E:$E,"Mixed")*'Medal values'!$B$3/2</f>
        <v>0</v>
      </c>
      <c r="AM87">
        <f>COUNTIFS('Official Medal Table'!$F:$F,'Each Gender Events'!$A87,'Official Medal Table'!$C:$C,'Each Gender Events'!AM$1,'Official Medal Table'!$E:$E,'Each Gender Events'!AM$2)*'Medal values'!$B$1
+ COUNTIFS('Official Medal Table'!$G:$G,'Each Gender Events'!$A87,'Official Medal Table'!$C:$C,'Each Gender Events'!AM$1,'Official Medal Table'!$E:$E,'Each Gender Events'!AM$2)*'Medal values'!$B$2
+ COUNTIFS('Official Medal Table'!$H:$H,'Each Gender Events'!$A87,'Official Medal Table'!$C:$C,'Each Gender Events'!AM$1,'Official Medal Table'!$E:$E,'Each Gender Events'!AM$2)*'Medal values'!$B$3
+ COUNTIFS('Official Medal Table'!$I:$I,'Each Gender Events'!$A87,'Official Medal Table'!$C:$C,'Each Gender Events'!AM$1,'Official Medal Table'!$E:$E,'Each Gender Events'!AM$2)*'Medal values'!$B$3
+ COUNTIFS('Official Medal Table'!$F:$F,'Each Gender Events'!$A87,'Official Medal Table'!$C:$C,'Each Gender Events'!AM$1,'Official Medal Table'!$E:$E,"Mixed")*'Medal values'!$B$1/2
+ COUNTIFS('Official Medal Table'!$G:$G,'Each Gender Events'!$A87,'Official Medal Table'!$C:$C,'Each Gender Events'!AM$1,'Official Medal Table'!$E:$E,"Mixed")*'Medal values'!$B$2/2
+ COUNTIFS('Official Medal Table'!$H:$H,'Each Gender Events'!$A87,'Official Medal Table'!$C:$C,'Each Gender Events'!AM$1,'Official Medal Table'!$E:$E,"Mixed")*'Medal values'!$B$3/2
+ COUNTIFS('Official Medal Table'!$I:$I,'Each Gender Events'!$A87,'Official Medal Table'!$C:$C,'Each Gender Events'!AM$1,'Official Medal Table'!$E:$E,"Mixed")*'Medal values'!$B$3/2</f>
        <v>0</v>
      </c>
      <c r="AN87">
        <f>COUNTIFS('Official Medal Table'!$F:$F,'Each Gender Events'!$A87,'Official Medal Table'!$C:$C,'Each Gender Events'!AN$1,'Official Medal Table'!$E:$E,'Each Gender Events'!AN$2)*'Medal values'!$B$1
+ COUNTIFS('Official Medal Table'!$G:$G,'Each Gender Events'!$A87,'Official Medal Table'!$C:$C,'Each Gender Events'!AN$1,'Official Medal Table'!$E:$E,'Each Gender Events'!AN$2)*'Medal values'!$B$2
+ COUNTIFS('Official Medal Table'!$H:$H,'Each Gender Events'!$A87,'Official Medal Table'!$C:$C,'Each Gender Events'!AN$1,'Official Medal Table'!$E:$E,'Each Gender Events'!AN$2)*'Medal values'!$B$3
+ COUNTIFS('Official Medal Table'!$I:$I,'Each Gender Events'!$A87,'Official Medal Table'!$C:$C,'Each Gender Events'!AN$1,'Official Medal Table'!$E:$E,'Each Gender Events'!AN$2)*'Medal values'!$B$3
+ COUNTIFS('Official Medal Table'!$F:$F,'Each Gender Events'!$A87,'Official Medal Table'!$C:$C,'Each Gender Events'!AN$1,'Official Medal Table'!$E:$E,"Mixed")*'Medal values'!$B$1/2
+ COUNTIFS('Official Medal Table'!$G:$G,'Each Gender Events'!$A87,'Official Medal Table'!$C:$C,'Each Gender Events'!AN$1,'Official Medal Table'!$E:$E,"Mixed")*'Medal values'!$B$2/2
+ COUNTIFS('Official Medal Table'!$H:$H,'Each Gender Events'!$A87,'Official Medal Table'!$C:$C,'Each Gender Events'!AN$1,'Official Medal Table'!$E:$E,"Mixed")*'Medal values'!$B$3/2
+ COUNTIFS('Official Medal Table'!$I:$I,'Each Gender Events'!$A87,'Official Medal Table'!$C:$C,'Each Gender Events'!AN$1,'Official Medal Table'!$E:$E,"Mixed")*'Medal values'!$B$3/2</f>
        <v>0</v>
      </c>
      <c r="AO87">
        <f>COUNTIFS('Official Medal Table'!$F:$F,'Each Gender Events'!$A87,'Official Medal Table'!$C:$C,'Each Gender Events'!AO$1,'Official Medal Table'!$E:$E,'Each Gender Events'!AO$2)*'Medal values'!$B$1
+ COUNTIFS('Official Medal Table'!$G:$G,'Each Gender Events'!$A87,'Official Medal Table'!$C:$C,'Each Gender Events'!AO$1,'Official Medal Table'!$E:$E,'Each Gender Events'!AO$2)*'Medal values'!$B$2
+ COUNTIFS('Official Medal Table'!$H:$H,'Each Gender Events'!$A87,'Official Medal Table'!$C:$C,'Each Gender Events'!AO$1,'Official Medal Table'!$E:$E,'Each Gender Events'!AO$2)*'Medal values'!$B$3
+ COUNTIFS('Official Medal Table'!$I:$I,'Each Gender Events'!$A87,'Official Medal Table'!$C:$C,'Each Gender Events'!AO$1,'Official Medal Table'!$E:$E,'Each Gender Events'!AO$2)*'Medal values'!$B$3
+ COUNTIFS('Official Medal Table'!$F:$F,'Each Gender Events'!$A87,'Official Medal Table'!$C:$C,'Each Gender Events'!AO$1,'Official Medal Table'!$E:$E,"Mixed")*'Medal values'!$B$1/2
+ COUNTIFS('Official Medal Table'!$G:$G,'Each Gender Events'!$A87,'Official Medal Table'!$C:$C,'Each Gender Events'!AO$1,'Official Medal Table'!$E:$E,"Mixed")*'Medal values'!$B$2/2
+ COUNTIFS('Official Medal Table'!$H:$H,'Each Gender Events'!$A87,'Official Medal Table'!$C:$C,'Each Gender Events'!AO$1,'Official Medal Table'!$E:$E,"Mixed")*'Medal values'!$B$3/2
+ COUNTIFS('Official Medal Table'!$I:$I,'Each Gender Events'!$A87,'Official Medal Table'!$C:$C,'Each Gender Events'!AO$1,'Official Medal Table'!$E:$E,"Mixed")*'Medal values'!$B$3/2</f>
        <v>0</v>
      </c>
      <c r="AP87">
        <f>COUNTIFS('Official Medal Table'!$F:$F,'Each Gender Events'!$A87,'Official Medal Table'!$C:$C,'Each Gender Events'!AP$1,'Official Medal Table'!$E:$E,'Each Gender Events'!AP$2)*'Medal values'!$B$1
+ COUNTIFS('Official Medal Table'!$G:$G,'Each Gender Events'!$A87,'Official Medal Table'!$C:$C,'Each Gender Events'!AP$1,'Official Medal Table'!$E:$E,'Each Gender Events'!AP$2)*'Medal values'!$B$2
+ COUNTIFS('Official Medal Table'!$H:$H,'Each Gender Events'!$A87,'Official Medal Table'!$C:$C,'Each Gender Events'!AP$1,'Official Medal Table'!$E:$E,'Each Gender Events'!AP$2)*'Medal values'!$B$3
+ COUNTIFS('Official Medal Table'!$I:$I,'Each Gender Events'!$A87,'Official Medal Table'!$C:$C,'Each Gender Events'!AP$1,'Official Medal Table'!$E:$E,'Each Gender Events'!AP$2)*'Medal values'!$B$3
+ COUNTIFS('Official Medal Table'!$F:$F,'Each Gender Events'!$A87,'Official Medal Table'!$C:$C,'Each Gender Events'!AP$1,'Official Medal Table'!$E:$E,"Mixed")*'Medal values'!$B$1/2
+ COUNTIFS('Official Medal Table'!$G:$G,'Each Gender Events'!$A87,'Official Medal Table'!$C:$C,'Each Gender Events'!AP$1,'Official Medal Table'!$E:$E,"Mixed")*'Medal values'!$B$2/2
+ COUNTIFS('Official Medal Table'!$H:$H,'Each Gender Events'!$A87,'Official Medal Table'!$C:$C,'Each Gender Events'!AP$1,'Official Medal Table'!$E:$E,"Mixed")*'Medal values'!$B$3/2
+ COUNTIFS('Official Medal Table'!$I:$I,'Each Gender Events'!$A87,'Official Medal Table'!$C:$C,'Each Gender Events'!AP$1,'Official Medal Table'!$E:$E,"Mixed")*'Medal values'!$B$3/2</f>
        <v>0</v>
      </c>
      <c r="AQ87">
        <f>COUNTIFS('Official Medal Table'!$F:$F,'Each Gender Events'!$A87,'Official Medal Table'!$C:$C,'Each Gender Events'!AQ$1,'Official Medal Table'!$E:$E,'Each Gender Events'!AQ$2)*'Medal values'!$B$1
+ COUNTIFS('Official Medal Table'!$G:$G,'Each Gender Events'!$A87,'Official Medal Table'!$C:$C,'Each Gender Events'!AQ$1,'Official Medal Table'!$E:$E,'Each Gender Events'!AQ$2)*'Medal values'!$B$2
+ COUNTIFS('Official Medal Table'!$H:$H,'Each Gender Events'!$A87,'Official Medal Table'!$C:$C,'Each Gender Events'!AQ$1,'Official Medal Table'!$E:$E,'Each Gender Events'!AQ$2)*'Medal values'!$B$3
+ COUNTIFS('Official Medal Table'!$I:$I,'Each Gender Events'!$A87,'Official Medal Table'!$C:$C,'Each Gender Events'!AQ$1,'Official Medal Table'!$E:$E,'Each Gender Events'!AQ$2)*'Medal values'!$B$3
+ COUNTIFS('Official Medal Table'!$F:$F,'Each Gender Events'!$A87,'Official Medal Table'!$C:$C,'Each Gender Events'!AQ$1,'Official Medal Table'!$E:$E,"Mixed")*'Medal values'!$B$1/2
+ COUNTIFS('Official Medal Table'!$G:$G,'Each Gender Events'!$A87,'Official Medal Table'!$C:$C,'Each Gender Events'!AQ$1,'Official Medal Table'!$E:$E,"Mixed")*'Medal values'!$B$2/2
+ COUNTIFS('Official Medal Table'!$H:$H,'Each Gender Events'!$A87,'Official Medal Table'!$C:$C,'Each Gender Events'!AQ$1,'Official Medal Table'!$E:$E,"Mixed")*'Medal values'!$B$3/2
+ COUNTIFS('Official Medal Table'!$I:$I,'Each Gender Events'!$A87,'Official Medal Table'!$C:$C,'Each Gender Events'!AQ$1,'Official Medal Table'!$E:$E,"Mixed")*'Medal values'!$B$3/2</f>
        <v>0</v>
      </c>
      <c r="AR87">
        <f>COUNTIFS('Official Medal Table'!$F:$F,'Each Gender Events'!$A87,'Official Medal Table'!$C:$C,'Each Gender Events'!AR$1,'Official Medal Table'!$E:$E,'Each Gender Events'!AR$2)*'Medal values'!$B$1
+ COUNTIFS('Official Medal Table'!$G:$G,'Each Gender Events'!$A87,'Official Medal Table'!$C:$C,'Each Gender Events'!AR$1,'Official Medal Table'!$E:$E,'Each Gender Events'!AR$2)*'Medal values'!$B$2
+ COUNTIFS('Official Medal Table'!$H:$H,'Each Gender Events'!$A87,'Official Medal Table'!$C:$C,'Each Gender Events'!AR$1,'Official Medal Table'!$E:$E,'Each Gender Events'!AR$2)*'Medal values'!$B$3
+ COUNTIFS('Official Medal Table'!$I:$I,'Each Gender Events'!$A87,'Official Medal Table'!$C:$C,'Each Gender Events'!AR$1,'Official Medal Table'!$E:$E,'Each Gender Events'!AR$2)*'Medal values'!$B$3
+ COUNTIFS('Official Medal Table'!$F:$F,'Each Gender Events'!$A87,'Official Medal Table'!$C:$C,'Each Gender Events'!AR$1,'Official Medal Table'!$E:$E,"Mixed")*'Medal values'!$B$1/2
+ COUNTIFS('Official Medal Table'!$G:$G,'Each Gender Events'!$A87,'Official Medal Table'!$C:$C,'Each Gender Events'!AR$1,'Official Medal Table'!$E:$E,"Mixed")*'Medal values'!$B$2/2
+ COUNTIFS('Official Medal Table'!$H:$H,'Each Gender Events'!$A87,'Official Medal Table'!$C:$C,'Each Gender Events'!AR$1,'Official Medal Table'!$E:$E,"Mixed")*'Medal values'!$B$3/2
+ COUNTIFS('Official Medal Table'!$I:$I,'Each Gender Events'!$A87,'Official Medal Table'!$C:$C,'Each Gender Events'!AR$1,'Official Medal Table'!$E:$E,"Mixed")*'Medal values'!$B$3/2</f>
        <v>0</v>
      </c>
      <c r="AS87">
        <f>COUNTIFS('Official Medal Table'!$F:$F,'Each Gender Events'!$A87,'Official Medal Table'!$C:$C,'Each Gender Events'!AS$1,'Official Medal Table'!$E:$E,'Each Gender Events'!AS$2)*'Medal values'!$B$1
+ COUNTIFS('Official Medal Table'!$G:$G,'Each Gender Events'!$A87,'Official Medal Table'!$C:$C,'Each Gender Events'!AS$1,'Official Medal Table'!$E:$E,'Each Gender Events'!AS$2)*'Medal values'!$B$2
+ COUNTIFS('Official Medal Table'!$H:$H,'Each Gender Events'!$A87,'Official Medal Table'!$C:$C,'Each Gender Events'!AS$1,'Official Medal Table'!$E:$E,'Each Gender Events'!AS$2)*'Medal values'!$B$3
+ COUNTIFS('Official Medal Table'!$I:$I,'Each Gender Events'!$A87,'Official Medal Table'!$C:$C,'Each Gender Events'!AS$1,'Official Medal Table'!$E:$E,'Each Gender Events'!AS$2)*'Medal values'!$B$3
+ COUNTIFS('Official Medal Table'!$F:$F,'Each Gender Events'!$A87,'Official Medal Table'!$C:$C,'Each Gender Events'!AS$1,'Official Medal Table'!$E:$E,"Mixed")*'Medal values'!$B$1/2
+ COUNTIFS('Official Medal Table'!$G:$G,'Each Gender Events'!$A87,'Official Medal Table'!$C:$C,'Each Gender Events'!AS$1,'Official Medal Table'!$E:$E,"Mixed")*'Medal values'!$B$2/2
+ COUNTIFS('Official Medal Table'!$H:$H,'Each Gender Events'!$A87,'Official Medal Table'!$C:$C,'Each Gender Events'!AS$1,'Official Medal Table'!$E:$E,"Mixed")*'Medal values'!$B$3/2
+ COUNTIFS('Official Medal Table'!$I:$I,'Each Gender Events'!$A87,'Official Medal Table'!$C:$C,'Each Gender Events'!AS$1,'Official Medal Table'!$E:$E,"Mixed")*'Medal values'!$B$3/2</f>
        <v>0</v>
      </c>
      <c r="AT87">
        <f>COUNTIFS('Official Medal Table'!$F:$F,'Each Gender Events'!$A87,'Official Medal Table'!$C:$C,'Each Gender Events'!AT$1,'Official Medal Table'!$E:$E,'Each Gender Events'!AT$2)*'Medal values'!$B$1
+ COUNTIFS('Official Medal Table'!$G:$G,'Each Gender Events'!$A87,'Official Medal Table'!$C:$C,'Each Gender Events'!AT$1,'Official Medal Table'!$E:$E,'Each Gender Events'!AT$2)*'Medal values'!$B$2
+ COUNTIFS('Official Medal Table'!$H:$H,'Each Gender Events'!$A87,'Official Medal Table'!$C:$C,'Each Gender Events'!AT$1,'Official Medal Table'!$E:$E,'Each Gender Events'!AT$2)*'Medal values'!$B$3
+ COUNTIFS('Official Medal Table'!$I:$I,'Each Gender Events'!$A87,'Official Medal Table'!$C:$C,'Each Gender Events'!AT$1,'Official Medal Table'!$E:$E,'Each Gender Events'!AT$2)*'Medal values'!$B$3
+ COUNTIFS('Official Medal Table'!$F:$F,'Each Gender Events'!$A87,'Official Medal Table'!$C:$C,'Each Gender Events'!AT$1,'Official Medal Table'!$E:$E,"Mixed")*'Medal values'!$B$1/2
+ COUNTIFS('Official Medal Table'!$G:$G,'Each Gender Events'!$A87,'Official Medal Table'!$C:$C,'Each Gender Events'!AT$1,'Official Medal Table'!$E:$E,"Mixed")*'Medal values'!$B$2/2
+ COUNTIFS('Official Medal Table'!$H:$H,'Each Gender Events'!$A87,'Official Medal Table'!$C:$C,'Each Gender Events'!AT$1,'Official Medal Table'!$E:$E,"Mixed")*'Medal values'!$B$3/2
+ COUNTIFS('Official Medal Table'!$I:$I,'Each Gender Events'!$A87,'Official Medal Table'!$C:$C,'Each Gender Events'!AT$1,'Official Medal Table'!$E:$E,"Mixed")*'Medal values'!$B$3/2</f>
        <v>0</v>
      </c>
      <c r="AU87">
        <f>COUNTIFS('Official Medal Table'!$F:$F,'Each Gender Events'!$A87,'Official Medal Table'!$C:$C,'Each Gender Events'!AU$1,'Official Medal Table'!$E:$E,'Each Gender Events'!AU$2)*'Medal values'!$B$1
+ COUNTIFS('Official Medal Table'!$G:$G,'Each Gender Events'!$A87,'Official Medal Table'!$C:$C,'Each Gender Events'!AU$1,'Official Medal Table'!$E:$E,'Each Gender Events'!AU$2)*'Medal values'!$B$2
+ COUNTIFS('Official Medal Table'!$H:$H,'Each Gender Events'!$A87,'Official Medal Table'!$C:$C,'Each Gender Events'!AU$1,'Official Medal Table'!$E:$E,'Each Gender Events'!AU$2)*'Medal values'!$B$3
+ COUNTIFS('Official Medal Table'!$I:$I,'Each Gender Events'!$A87,'Official Medal Table'!$C:$C,'Each Gender Events'!AU$1,'Official Medal Table'!$E:$E,'Each Gender Events'!AU$2)*'Medal values'!$B$3
+ COUNTIFS('Official Medal Table'!$F:$F,'Each Gender Events'!$A87,'Official Medal Table'!$C:$C,'Each Gender Events'!AU$1,'Official Medal Table'!$E:$E,"Mixed")*'Medal values'!$B$1/2
+ COUNTIFS('Official Medal Table'!$G:$G,'Each Gender Events'!$A87,'Official Medal Table'!$C:$C,'Each Gender Events'!AU$1,'Official Medal Table'!$E:$E,"Mixed")*'Medal values'!$B$2/2
+ COUNTIFS('Official Medal Table'!$H:$H,'Each Gender Events'!$A87,'Official Medal Table'!$C:$C,'Each Gender Events'!AU$1,'Official Medal Table'!$E:$E,"Mixed")*'Medal values'!$B$3/2
+ COUNTIFS('Official Medal Table'!$I:$I,'Each Gender Events'!$A87,'Official Medal Table'!$C:$C,'Each Gender Events'!AU$1,'Official Medal Table'!$E:$E,"Mixed")*'Medal values'!$B$3/2</f>
        <v>0</v>
      </c>
      <c r="AV87">
        <f>COUNTIFS('Official Medal Table'!$F:$F,'Each Gender Events'!$A87,'Official Medal Table'!$C:$C,'Each Gender Events'!AV$1,'Official Medal Table'!$E:$E,'Each Gender Events'!AV$2)*'Medal values'!$B$1
+ COUNTIFS('Official Medal Table'!$G:$G,'Each Gender Events'!$A87,'Official Medal Table'!$C:$C,'Each Gender Events'!AV$1,'Official Medal Table'!$E:$E,'Each Gender Events'!AV$2)*'Medal values'!$B$2
+ COUNTIFS('Official Medal Table'!$H:$H,'Each Gender Events'!$A87,'Official Medal Table'!$C:$C,'Each Gender Events'!AV$1,'Official Medal Table'!$E:$E,'Each Gender Events'!AV$2)*'Medal values'!$B$3
+ COUNTIFS('Official Medal Table'!$I:$I,'Each Gender Events'!$A87,'Official Medal Table'!$C:$C,'Each Gender Events'!AV$1,'Official Medal Table'!$E:$E,'Each Gender Events'!AV$2)*'Medal values'!$B$3
+ COUNTIFS('Official Medal Table'!$F:$F,'Each Gender Events'!$A87,'Official Medal Table'!$C:$C,'Each Gender Events'!AV$1,'Official Medal Table'!$E:$E,"Mixed")*'Medal values'!$B$1/2
+ COUNTIFS('Official Medal Table'!$G:$G,'Each Gender Events'!$A87,'Official Medal Table'!$C:$C,'Each Gender Events'!AV$1,'Official Medal Table'!$E:$E,"Mixed")*'Medal values'!$B$2/2
+ COUNTIFS('Official Medal Table'!$H:$H,'Each Gender Events'!$A87,'Official Medal Table'!$C:$C,'Each Gender Events'!AV$1,'Official Medal Table'!$E:$E,"Mixed")*'Medal values'!$B$3/2
+ COUNTIFS('Official Medal Table'!$I:$I,'Each Gender Events'!$A87,'Official Medal Table'!$C:$C,'Each Gender Events'!AV$1,'Official Medal Table'!$E:$E,"Mixed")*'Medal values'!$B$3/2</f>
        <v>0</v>
      </c>
      <c r="AW87">
        <f>COUNTIFS('Official Medal Table'!$F:$F,'Each Gender Events'!$A87,'Official Medal Table'!$C:$C,'Each Gender Events'!AW$1,'Official Medal Table'!$E:$E,'Each Gender Events'!AW$2)*'Medal values'!$B$1
+ COUNTIFS('Official Medal Table'!$G:$G,'Each Gender Events'!$A87,'Official Medal Table'!$C:$C,'Each Gender Events'!AW$1,'Official Medal Table'!$E:$E,'Each Gender Events'!AW$2)*'Medal values'!$B$2
+ COUNTIFS('Official Medal Table'!$H:$H,'Each Gender Events'!$A87,'Official Medal Table'!$C:$C,'Each Gender Events'!AW$1,'Official Medal Table'!$E:$E,'Each Gender Events'!AW$2)*'Medal values'!$B$3
+ COUNTIFS('Official Medal Table'!$I:$I,'Each Gender Events'!$A87,'Official Medal Table'!$C:$C,'Each Gender Events'!AW$1,'Official Medal Table'!$E:$E,'Each Gender Events'!AW$2)*'Medal values'!$B$3
+ COUNTIFS('Official Medal Table'!$F:$F,'Each Gender Events'!$A87,'Official Medal Table'!$C:$C,'Each Gender Events'!AW$1,'Official Medal Table'!$E:$E,"Mixed")*'Medal values'!$B$1/2
+ COUNTIFS('Official Medal Table'!$G:$G,'Each Gender Events'!$A87,'Official Medal Table'!$C:$C,'Each Gender Events'!AW$1,'Official Medal Table'!$E:$E,"Mixed")*'Medal values'!$B$2/2
+ COUNTIFS('Official Medal Table'!$H:$H,'Each Gender Events'!$A87,'Official Medal Table'!$C:$C,'Each Gender Events'!AW$1,'Official Medal Table'!$E:$E,"Mixed")*'Medal values'!$B$3/2
+ COUNTIFS('Official Medal Table'!$I:$I,'Each Gender Events'!$A87,'Official Medal Table'!$C:$C,'Each Gender Events'!AW$1,'Official Medal Table'!$E:$E,"Mixed")*'Medal values'!$B$3/2</f>
        <v>0</v>
      </c>
      <c r="AX87">
        <f>COUNTIFS('Official Medal Table'!$F:$F,'Each Gender Events'!$A87,'Official Medal Table'!$C:$C,'Each Gender Events'!AX$1,'Official Medal Table'!$E:$E,'Each Gender Events'!AX$2)*'Medal values'!$B$1
+ COUNTIFS('Official Medal Table'!$G:$G,'Each Gender Events'!$A87,'Official Medal Table'!$C:$C,'Each Gender Events'!AX$1,'Official Medal Table'!$E:$E,'Each Gender Events'!AX$2)*'Medal values'!$B$2
+ COUNTIFS('Official Medal Table'!$H:$H,'Each Gender Events'!$A87,'Official Medal Table'!$C:$C,'Each Gender Events'!AX$1,'Official Medal Table'!$E:$E,'Each Gender Events'!AX$2)*'Medal values'!$B$3
+ COUNTIFS('Official Medal Table'!$I:$I,'Each Gender Events'!$A87,'Official Medal Table'!$C:$C,'Each Gender Events'!AX$1,'Official Medal Table'!$E:$E,'Each Gender Events'!AX$2)*'Medal values'!$B$3
+ COUNTIFS('Official Medal Table'!$F:$F,'Each Gender Events'!$A87,'Official Medal Table'!$C:$C,'Each Gender Events'!AX$1,'Official Medal Table'!$E:$E,"Mixed")*'Medal values'!$B$1/2
+ COUNTIFS('Official Medal Table'!$G:$G,'Each Gender Events'!$A87,'Official Medal Table'!$C:$C,'Each Gender Events'!AX$1,'Official Medal Table'!$E:$E,"Mixed")*'Medal values'!$B$2/2
+ COUNTIFS('Official Medal Table'!$H:$H,'Each Gender Events'!$A87,'Official Medal Table'!$C:$C,'Each Gender Events'!AX$1,'Official Medal Table'!$E:$E,"Mixed")*'Medal values'!$B$3/2
+ COUNTIFS('Official Medal Table'!$I:$I,'Each Gender Events'!$A87,'Official Medal Table'!$C:$C,'Each Gender Events'!AX$1,'Official Medal Table'!$E:$E,"Mixed")*'Medal values'!$B$3/2</f>
        <v>0</v>
      </c>
      <c r="AY87">
        <f>COUNTIFS('Official Medal Table'!$F:$F,'Each Gender Events'!$A87,'Official Medal Table'!$C:$C,'Each Gender Events'!AY$1,'Official Medal Table'!$E:$E,'Each Gender Events'!AY$2)*'Medal values'!$B$1
+ COUNTIFS('Official Medal Table'!$G:$G,'Each Gender Events'!$A87,'Official Medal Table'!$C:$C,'Each Gender Events'!AY$1,'Official Medal Table'!$E:$E,'Each Gender Events'!AY$2)*'Medal values'!$B$2
+ COUNTIFS('Official Medal Table'!$H:$H,'Each Gender Events'!$A87,'Official Medal Table'!$C:$C,'Each Gender Events'!AY$1,'Official Medal Table'!$E:$E,'Each Gender Events'!AY$2)*'Medal values'!$B$3
+ COUNTIFS('Official Medal Table'!$I:$I,'Each Gender Events'!$A87,'Official Medal Table'!$C:$C,'Each Gender Events'!AY$1,'Official Medal Table'!$E:$E,'Each Gender Events'!AY$2)*'Medal values'!$B$3
+ COUNTIFS('Official Medal Table'!$F:$F,'Each Gender Events'!$A87,'Official Medal Table'!$C:$C,'Each Gender Events'!AY$1,'Official Medal Table'!$E:$E,"Mixed")*'Medal values'!$B$1/2
+ COUNTIFS('Official Medal Table'!$G:$G,'Each Gender Events'!$A87,'Official Medal Table'!$C:$C,'Each Gender Events'!AY$1,'Official Medal Table'!$E:$E,"Mixed")*'Medal values'!$B$2/2
+ COUNTIFS('Official Medal Table'!$H:$H,'Each Gender Events'!$A87,'Official Medal Table'!$C:$C,'Each Gender Events'!AY$1,'Official Medal Table'!$E:$E,"Mixed")*'Medal values'!$B$3/2
+ COUNTIFS('Official Medal Table'!$I:$I,'Each Gender Events'!$A87,'Official Medal Table'!$C:$C,'Each Gender Events'!AY$1,'Official Medal Table'!$E:$E,"Mixed")*'Medal values'!$B$3/2</f>
        <v>0</v>
      </c>
      <c r="AZ87">
        <f>COUNTIFS('Official Medal Table'!$F:$F,'Each Gender Events'!$A87,'Official Medal Table'!$C:$C,'Each Gender Events'!AZ$1,'Official Medal Table'!$E:$E,'Each Gender Events'!AZ$2)*'Medal values'!$B$1
+ COUNTIFS('Official Medal Table'!$G:$G,'Each Gender Events'!$A87,'Official Medal Table'!$C:$C,'Each Gender Events'!AZ$1,'Official Medal Table'!$E:$E,'Each Gender Events'!AZ$2)*'Medal values'!$B$2
+ COUNTIFS('Official Medal Table'!$H:$H,'Each Gender Events'!$A87,'Official Medal Table'!$C:$C,'Each Gender Events'!AZ$1,'Official Medal Table'!$E:$E,'Each Gender Events'!AZ$2)*'Medal values'!$B$3
+ COUNTIFS('Official Medal Table'!$I:$I,'Each Gender Events'!$A87,'Official Medal Table'!$C:$C,'Each Gender Events'!AZ$1,'Official Medal Table'!$E:$E,'Each Gender Events'!AZ$2)*'Medal values'!$B$3
+ COUNTIFS('Official Medal Table'!$F:$F,'Each Gender Events'!$A87,'Official Medal Table'!$C:$C,'Each Gender Events'!AZ$1,'Official Medal Table'!$E:$E,"Mixed")*'Medal values'!$B$1/2
+ COUNTIFS('Official Medal Table'!$G:$G,'Each Gender Events'!$A87,'Official Medal Table'!$C:$C,'Each Gender Events'!AZ$1,'Official Medal Table'!$E:$E,"Mixed")*'Medal values'!$B$2/2
+ COUNTIFS('Official Medal Table'!$H:$H,'Each Gender Events'!$A87,'Official Medal Table'!$C:$C,'Each Gender Events'!AZ$1,'Official Medal Table'!$E:$E,"Mixed")*'Medal values'!$B$3/2
+ COUNTIFS('Official Medal Table'!$I:$I,'Each Gender Events'!$A87,'Official Medal Table'!$C:$C,'Each Gender Events'!AZ$1,'Official Medal Table'!$E:$E,"Mixed")*'Medal values'!$B$3/2</f>
        <v>0</v>
      </c>
      <c r="BA87">
        <f>COUNTIFS('Official Medal Table'!$F:$F,'Each Gender Events'!$A87,'Official Medal Table'!$C:$C,'Each Gender Events'!BA$1,'Official Medal Table'!$E:$E,'Each Gender Events'!BA$2)*'Medal values'!$B$1
+ COUNTIFS('Official Medal Table'!$G:$G,'Each Gender Events'!$A87,'Official Medal Table'!$C:$C,'Each Gender Events'!BA$1,'Official Medal Table'!$E:$E,'Each Gender Events'!BA$2)*'Medal values'!$B$2
+ COUNTIFS('Official Medal Table'!$H:$H,'Each Gender Events'!$A87,'Official Medal Table'!$C:$C,'Each Gender Events'!BA$1,'Official Medal Table'!$E:$E,'Each Gender Events'!BA$2)*'Medal values'!$B$3
+ COUNTIFS('Official Medal Table'!$I:$I,'Each Gender Events'!$A87,'Official Medal Table'!$C:$C,'Each Gender Events'!BA$1,'Official Medal Table'!$E:$E,'Each Gender Events'!BA$2)*'Medal values'!$B$3
+ COUNTIFS('Official Medal Table'!$F:$F,'Each Gender Events'!$A87,'Official Medal Table'!$C:$C,'Each Gender Events'!BA$1,'Official Medal Table'!$E:$E,"Mixed")*'Medal values'!$B$1/2
+ COUNTIFS('Official Medal Table'!$G:$G,'Each Gender Events'!$A87,'Official Medal Table'!$C:$C,'Each Gender Events'!BA$1,'Official Medal Table'!$E:$E,"Mixed")*'Medal values'!$B$2/2
+ COUNTIFS('Official Medal Table'!$H:$H,'Each Gender Events'!$A87,'Official Medal Table'!$C:$C,'Each Gender Events'!BA$1,'Official Medal Table'!$E:$E,"Mixed")*'Medal values'!$B$3/2
+ COUNTIFS('Official Medal Table'!$I:$I,'Each Gender Events'!$A87,'Official Medal Table'!$C:$C,'Each Gender Events'!BA$1,'Official Medal Table'!$E:$E,"Mixed")*'Medal values'!$B$3/2</f>
        <v>0</v>
      </c>
      <c r="BB87">
        <f>COUNTIFS('Official Medal Table'!$F:$F,'Each Gender Events'!$A87,'Official Medal Table'!$C:$C,'Each Gender Events'!BB$1,'Official Medal Table'!$E:$E,'Each Gender Events'!BB$2)*'Medal values'!$B$1
+ COUNTIFS('Official Medal Table'!$G:$G,'Each Gender Events'!$A87,'Official Medal Table'!$C:$C,'Each Gender Events'!BB$1,'Official Medal Table'!$E:$E,'Each Gender Events'!BB$2)*'Medal values'!$B$2
+ COUNTIFS('Official Medal Table'!$H:$H,'Each Gender Events'!$A87,'Official Medal Table'!$C:$C,'Each Gender Events'!BB$1,'Official Medal Table'!$E:$E,'Each Gender Events'!BB$2)*'Medal values'!$B$3
+ COUNTIFS('Official Medal Table'!$I:$I,'Each Gender Events'!$A87,'Official Medal Table'!$C:$C,'Each Gender Events'!BB$1,'Official Medal Table'!$E:$E,'Each Gender Events'!BB$2)*'Medal values'!$B$3
+ COUNTIFS('Official Medal Table'!$F:$F,'Each Gender Events'!$A87,'Official Medal Table'!$C:$C,'Each Gender Events'!BB$1,'Official Medal Table'!$E:$E,"Mixed")*'Medal values'!$B$1/2
+ COUNTIFS('Official Medal Table'!$G:$G,'Each Gender Events'!$A87,'Official Medal Table'!$C:$C,'Each Gender Events'!BB$1,'Official Medal Table'!$E:$E,"Mixed")*'Medal values'!$B$2/2
+ COUNTIFS('Official Medal Table'!$H:$H,'Each Gender Events'!$A87,'Official Medal Table'!$C:$C,'Each Gender Events'!BB$1,'Official Medal Table'!$E:$E,"Mixed")*'Medal values'!$B$3/2
+ COUNTIFS('Official Medal Table'!$I:$I,'Each Gender Events'!$A87,'Official Medal Table'!$C:$C,'Each Gender Events'!BB$1,'Official Medal Table'!$E:$E,"Mixed")*'Medal values'!$B$3/2</f>
        <v>0</v>
      </c>
      <c r="BC87">
        <f>COUNTIFS('Official Medal Table'!$F:$F,'Each Gender Events'!$A87,'Official Medal Table'!$C:$C,'Each Gender Events'!BC$1,'Official Medal Table'!$E:$E,'Each Gender Events'!BC$2)*'Medal values'!$B$1
+ COUNTIFS('Official Medal Table'!$G:$G,'Each Gender Events'!$A87,'Official Medal Table'!$C:$C,'Each Gender Events'!BC$1,'Official Medal Table'!$E:$E,'Each Gender Events'!BC$2)*'Medal values'!$B$2
+ COUNTIFS('Official Medal Table'!$H:$H,'Each Gender Events'!$A87,'Official Medal Table'!$C:$C,'Each Gender Events'!BC$1,'Official Medal Table'!$E:$E,'Each Gender Events'!BC$2)*'Medal values'!$B$3
+ COUNTIFS('Official Medal Table'!$I:$I,'Each Gender Events'!$A87,'Official Medal Table'!$C:$C,'Each Gender Events'!BC$1,'Official Medal Table'!$E:$E,'Each Gender Events'!BC$2)*'Medal values'!$B$3
+ COUNTIFS('Official Medal Table'!$F:$F,'Each Gender Events'!$A87,'Official Medal Table'!$C:$C,'Each Gender Events'!BC$1,'Official Medal Table'!$E:$E,"Mixed")*'Medal values'!$B$1/2
+ COUNTIFS('Official Medal Table'!$G:$G,'Each Gender Events'!$A87,'Official Medal Table'!$C:$C,'Each Gender Events'!BC$1,'Official Medal Table'!$E:$E,"Mixed")*'Medal values'!$B$2/2
+ COUNTIFS('Official Medal Table'!$H:$H,'Each Gender Events'!$A87,'Official Medal Table'!$C:$C,'Each Gender Events'!BC$1,'Official Medal Table'!$E:$E,"Mixed")*'Medal values'!$B$3/2
+ COUNTIFS('Official Medal Table'!$I:$I,'Each Gender Events'!$A87,'Official Medal Table'!$C:$C,'Each Gender Events'!BC$1,'Official Medal Table'!$E:$E,"Mixed")*'Medal values'!$B$3/2</f>
        <v>0</v>
      </c>
      <c r="BD87">
        <f>COUNTIFS('Official Medal Table'!$F:$F,'Each Gender Events'!$A87,'Official Medal Table'!$C:$C,'Each Gender Events'!BD$1,'Official Medal Table'!$E:$E,'Each Gender Events'!BD$2)*'Medal values'!$B$1
+ COUNTIFS('Official Medal Table'!$G:$G,'Each Gender Events'!$A87,'Official Medal Table'!$C:$C,'Each Gender Events'!BD$1,'Official Medal Table'!$E:$E,'Each Gender Events'!BD$2)*'Medal values'!$B$2
+ COUNTIFS('Official Medal Table'!$H:$H,'Each Gender Events'!$A87,'Official Medal Table'!$C:$C,'Each Gender Events'!BD$1,'Official Medal Table'!$E:$E,'Each Gender Events'!BD$2)*'Medal values'!$B$3
+ COUNTIFS('Official Medal Table'!$I:$I,'Each Gender Events'!$A87,'Official Medal Table'!$C:$C,'Each Gender Events'!BD$1,'Official Medal Table'!$E:$E,'Each Gender Events'!BD$2)*'Medal values'!$B$3
+ COUNTIFS('Official Medal Table'!$F:$F,'Each Gender Events'!$A87,'Official Medal Table'!$C:$C,'Each Gender Events'!BD$1,'Official Medal Table'!$E:$E,"Mixed")*'Medal values'!$B$1/2
+ COUNTIFS('Official Medal Table'!$G:$G,'Each Gender Events'!$A87,'Official Medal Table'!$C:$C,'Each Gender Events'!BD$1,'Official Medal Table'!$E:$E,"Mixed")*'Medal values'!$B$2/2
+ COUNTIFS('Official Medal Table'!$H:$H,'Each Gender Events'!$A87,'Official Medal Table'!$C:$C,'Each Gender Events'!BD$1,'Official Medal Table'!$E:$E,"Mixed")*'Medal values'!$B$3/2
+ COUNTIFS('Official Medal Table'!$I:$I,'Each Gender Events'!$A87,'Official Medal Table'!$C:$C,'Each Gender Events'!BD$1,'Official Medal Table'!$E:$E,"Mixed")*'Medal values'!$B$3/2</f>
        <v>0</v>
      </c>
      <c r="BE87">
        <f>COUNTIFS('Official Medal Table'!$F:$F,'Each Gender Events'!$A87,'Official Medal Table'!$C:$C,'Each Gender Events'!BE$1,'Official Medal Table'!$E:$E,'Each Gender Events'!BE$2)*'Medal values'!$B$1
+ COUNTIFS('Official Medal Table'!$G:$G,'Each Gender Events'!$A87,'Official Medal Table'!$C:$C,'Each Gender Events'!BE$1,'Official Medal Table'!$E:$E,'Each Gender Events'!BE$2)*'Medal values'!$B$2
+ COUNTIFS('Official Medal Table'!$H:$H,'Each Gender Events'!$A87,'Official Medal Table'!$C:$C,'Each Gender Events'!BE$1,'Official Medal Table'!$E:$E,'Each Gender Events'!BE$2)*'Medal values'!$B$3
+ COUNTIFS('Official Medal Table'!$I:$I,'Each Gender Events'!$A87,'Official Medal Table'!$C:$C,'Each Gender Events'!BE$1,'Official Medal Table'!$E:$E,'Each Gender Events'!BE$2)*'Medal values'!$B$3
+ COUNTIFS('Official Medal Table'!$F:$F,'Each Gender Events'!$A87,'Official Medal Table'!$C:$C,'Each Gender Events'!BE$1,'Official Medal Table'!$E:$E,"Mixed")*'Medal values'!$B$1/2
+ COUNTIFS('Official Medal Table'!$G:$G,'Each Gender Events'!$A87,'Official Medal Table'!$C:$C,'Each Gender Events'!BE$1,'Official Medal Table'!$E:$E,"Mixed")*'Medal values'!$B$2/2
+ COUNTIFS('Official Medal Table'!$H:$H,'Each Gender Events'!$A87,'Official Medal Table'!$C:$C,'Each Gender Events'!BE$1,'Official Medal Table'!$E:$E,"Mixed")*'Medal values'!$B$3/2
+ COUNTIFS('Official Medal Table'!$I:$I,'Each Gender Events'!$A87,'Official Medal Table'!$C:$C,'Each Gender Events'!BE$1,'Official Medal Table'!$E:$E,"Mixed")*'Medal values'!$B$3/2</f>
        <v>0</v>
      </c>
      <c r="BF87">
        <f>COUNTIFS('Official Medal Table'!$F:$F,'Each Gender Events'!$A87,'Official Medal Table'!$C:$C,'Each Gender Events'!BF$1,'Official Medal Table'!$E:$E,'Each Gender Events'!BF$2)*'Medal values'!$B$1
+ COUNTIFS('Official Medal Table'!$G:$G,'Each Gender Events'!$A87,'Official Medal Table'!$C:$C,'Each Gender Events'!BF$1,'Official Medal Table'!$E:$E,'Each Gender Events'!BF$2)*'Medal values'!$B$2
+ COUNTIFS('Official Medal Table'!$H:$H,'Each Gender Events'!$A87,'Official Medal Table'!$C:$C,'Each Gender Events'!BF$1,'Official Medal Table'!$E:$E,'Each Gender Events'!BF$2)*'Medal values'!$B$3
+ COUNTIFS('Official Medal Table'!$I:$I,'Each Gender Events'!$A87,'Official Medal Table'!$C:$C,'Each Gender Events'!BF$1,'Official Medal Table'!$E:$E,'Each Gender Events'!BF$2)*'Medal values'!$B$3
+ COUNTIFS('Official Medal Table'!$F:$F,'Each Gender Events'!$A87,'Official Medal Table'!$C:$C,'Each Gender Events'!BF$1,'Official Medal Table'!$E:$E,"Mixed")*'Medal values'!$B$1/2
+ COUNTIFS('Official Medal Table'!$G:$G,'Each Gender Events'!$A87,'Official Medal Table'!$C:$C,'Each Gender Events'!BF$1,'Official Medal Table'!$E:$E,"Mixed")*'Medal values'!$B$2/2
+ COUNTIFS('Official Medal Table'!$H:$H,'Each Gender Events'!$A87,'Official Medal Table'!$C:$C,'Each Gender Events'!BF$1,'Official Medal Table'!$E:$E,"Mixed")*'Medal values'!$B$3/2
+ COUNTIFS('Official Medal Table'!$I:$I,'Each Gender Events'!$A87,'Official Medal Table'!$C:$C,'Each Gender Events'!BF$1,'Official Medal Table'!$E:$E,"Mixed")*'Medal values'!$B$3/2</f>
        <v>0</v>
      </c>
      <c r="BG87">
        <f>COUNTIFS('Official Medal Table'!$F:$F,'Each Gender Events'!$A87,'Official Medal Table'!$C:$C,'Each Gender Events'!BG$1,'Official Medal Table'!$E:$E,'Each Gender Events'!BG$2)*'Medal values'!$B$1
+ COUNTIFS('Official Medal Table'!$G:$G,'Each Gender Events'!$A87,'Official Medal Table'!$C:$C,'Each Gender Events'!BG$1,'Official Medal Table'!$E:$E,'Each Gender Events'!BG$2)*'Medal values'!$B$2
+ COUNTIFS('Official Medal Table'!$H:$H,'Each Gender Events'!$A87,'Official Medal Table'!$C:$C,'Each Gender Events'!BG$1,'Official Medal Table'!$E:$E,'Each Gender Events'!BG$2)*'Medal values'!$B$3
+ COUNTIFS('Official Medal Table'!$I:$I,'Each Gender Events'!$A87,'Official Medal Table'!$C:$C,'Each Gender Events'!BG$1,'Official Medal Table'!$E:$E,'Each Gender Events'!BG$2)*'Medal values'!$B$3
+ COUNTIFS('Official Medal Table'!$F:$F,'Each Gender Events'!$A87,'Official Medal Table'!$C:$C,'Each Gender Events'!BG$1,'Official Medal Table'!$E:$E,"Mixed")*'Medal values'!$B$1/2
+ COUNTIFS('Official Medal Table'!$G:$G,'Each Gender Events'!$A87,'Official Medal Table'!$C:$C,'Each Gender Events'!BG$1,'Official Medal Table'!$E:$E,"Mixed")*'Medal values'!$B$2/2
+ COUNTIFS('Official Medal Table'!$H:$H,'Each Gender Events'!$A87,'Official Medal Table'!$C:$C,'Each Gender Events'!BG$1,'Official Medal Table'!$E:$E,"Mixed")*'Medal values'!$B$3/2
+ COUNTIFS('Official Medal Table'!$I:$I,'Each Gender Events'!$A87,'Official Medal Table'!$C:$C,'Each Gender Events'!BG$1,'Official Medal Table'!$E:$E,"Mixed")*'Medal values'!$B$3/2</f>
        <v>0</v>
      </c>
      <c r="BH87">
        <f>COUNTIFS('Official Medal Table'!$F:$F,'Each Gender Events'!$A87,'Official Medal Table'!$C:$C,'Each Gender Events'!BH$1,'Official Medal Table'!$E:$E,'Each Gender Events'!BH$2)*'Medal values'!$B$1
+ COUNTIFS('Official Medal Table'!$G:$G,'Each Gender Events'!$A87,'Official Medal Table'!$C:$C,'Each Gender Events'!BH$1,'Official Medal Table'!$E:$E,'Each Gender Events'!BH$2)*'Medal values'!$B$2
+ COUNTIFS('Official Medal Table'!$H:$H,'Each Gender Events'!$A87,'Official Medal Table'!$C:$C,'Each Gender Events'!BH$1,'Official Medal Table'!$E:$E,'Each Gender Events'!BH$2)*'Medal values'!$B$3
+ COUNTIFS('Official Medal Table'!$I:$I,'Each Gender Events'!$A87,'Official Medal Table'!$C:$C,'Each Gender Events'!BH$1,'Official Medal Table'!$E:$E,'Each Gender Events'!BH$2)*'Medal values'!$B$3
+ COUNTIFS('Official Medal Table'!$F:$F,'Each Gender Events'!$A87,'Official Medal Table'!$C:$C,'Each Gender Events'!BH$1,'Official Medal Table'!$E:$E,"Mixed")*'Medal values'!$B$1/2
+ COUNTIFS('Official Medal Table'!$G:$G,'Each Gender Events'!$A87,'Official Medal Table'!$C:$C,'Each Gender Events'!BH$1,'Official Medal Table'!$E:$E,"Mixed")*'Medal values'!$B$2/2
+ COUNTIFS('Official Medal Table'!$H:$H,'Each Gender Events'!$A87,'Official Medal Table'!$C:$C,'Each Gender Events'!BH$1,'Official Medal Table'!$E:$E,"Mixed")*'Medal values'!$B$3/2
+ COUNTIFS('Official Medal Table'!$I:$I,'Each Gender Events'!$A87,'Official Medal Table'!$C:$C,'Each Gender Events'!BH$1,'Official Medal Table'!$E:$E,"Mixed")*'Medal values'!$B$3/2</f>
        <v>0</v>
      </c>
      <c r="BI87">
        <f>COUNTIFS('Official Medal Table'!$F:$F,'Each Gender Events'!$A87,'Official Medal Table'!$C:$C,'Each Gender Events'!BI$1,'Official Medal Table'!$E:$E,'Each Gender Events'!BI$2)*'Medal values'!$B$1
+ COUNTIFS('Official Medal Table'!$G:$G,'Each Gender Events'!$A87,'Official Medal Table'!$C:$C,'Each Gender Events'!BI$1,'Official Medal Table'!$E:$E,'Each Gender Events'!BI$2)*'Medal values'!$B$2
+ COUNTIFS('Official Medal Table'!$H:$H,'Each Gender Events'!$A87,'Official Medal Table'!$C:$C,'Each Gender Events'!BI$1,'Official Medal Table'!$E:$E,'Each Gender Events'!BI$2)*'Medal values'!$B$3
+ COUNTIFS('Official Medal Table'!$I:$I,'Each Gender Events'!$A87,'Official Medal Table'!$C:$C,'Each Gender Events'!BI$1,'Official Medal Table'!$E:$E,'Each Gender Events'!BI$2)*'Medal values'!$B$3
+ COUNTIFS('Official Medal Table'!$F:$F,'Each Gender Events'!$A87,'Official Medal Table'!$C:$C,'Each Gender Events'!BI$1,'Official Medal Table'!$E:$E,"Mixed")*'Medal values'!$B$1/2
+ COUNTIFS('Official Medal Table'!$G:$G,'Each Gender Events'!$A87,'Official Medal Table'!$C:$C,'Each Gender Events'!BI$1,'Official Medal Table'!$E:$E,"Mixed")*'Medal values'!$B$2/2
+ COUNTIFS('Official Medal Table'!$H:$H,'Each Gender Events'!$A87,'Official Medal Table'!$C:$C,'Each Gender Events'!BI$1,'Official Medal Table'!$E:$E,"Mixed")*'Medal values'!$B$3/2
+ COUNTIFS('Official Medal Table'!$I:$I,'Each Gender Events'!$A87,'Official Medal Table'!$C:$C,'Each Gender Events'!BI$1,'Official Medal Table'!$E:$E,"Mixed")*'Medal values'!$B$3/2</f>
        <v>0</v>
      </c>
      <c r="BJ87">
        <f>COUNTIFS('Official Medal Table'!$F:$F,'Each Gender Events'!$A87,'Official Medal Table'!$C:$C,'Each Gender Events'!BJ$1,'Official Medal Table'!$E:$E,'Each Gender Events'!BJ$2)*'Medal values'!$B$1
+ COUNTIFS('Official Medal Table'!$G:$G,'Each Gender Events'!$A87,'Official Medal Table'!$C:$C,'Each Gender Events'!BJ$1,'Official Medal Table'!$E:$E,'Each Gender Events'!BJ$2)*'Medal values'!$B$2
+ COUNTIFS('Official Medal Table'!$H:$H,'Each Gender Events'!$A87,'Official Medal Table'!$C:$C,'Each Gender Events'!BJ$1,'Official Medal Table'!$E:$E,'Each Gender Events'!BJ$2)*'Medal values'!$B$3
+ COUNTIFS('Official Medal Table'!$I:$I,'Each Gender Events'!$A87,'Official Medal Table'!$C:$C,'Each Gender Events'!BJ$1,'Official Medal Table'!$E:$E,'Each Gender Events'!BJ$2)*'Medal values'!$B$3
+ COUNTIFS('Official Medal Table'!$F:$F,'Each Gender Events'!$A87,'Official Medal Table'!$C:$C,'Each Gender Events'!BJ$1,'Official Medal Table'!$E:$E,"Mixed")*'Medal values'!$B$1/2
+ COUNTIFS('Official Medal Table'!$G:$G,'Each Gender Events'!$A87,'Official Medal Table'!$C:$C,'Each Gender Events'!BJ$1,'Official Medal Table'!$E:$E,"Mixed")*'Medal values'!$B$2/2
+ COUNTIFS('Official Medal Table'!$H:$H,'Each Gender Events'!$A87,'Official Medal Table'!$C:$C,'Each Gender Events'!BJ$1,'Official Medal Table'!$E:$E,"Mixed")*'Medal values'!$B$3/2
+ COUNTIFS('Official Medal Table'!$I:$I,'Each Gender Events'!$A87,'Official Medal Table'!$C:$C,'Each Gender Events'!BJ$1,'Official Medal Table'!$E:$E,"Mixed")*'Medal values'!$B$3/2</f>
        <v>0</v>
      </c>
      <c r="BK87">
        <f>COUNTIFS('Official Medal Table'!$F:$F,'Each Gender Events'!$A87,'Official Medal Table'!$C:$C,'Each Gender Events'!BK$1,'Official Medal Table'!$E:$E,'Each Gender Events'!BK$2)*'Medal values'!$B$1
+ COUNTIFS('Official Medal Table'!$G:$G,'Each Gender Events'!$A87,'Official Medal Table'!$C:$C,'Each Gender Events'!BK$1,'Official Medal Table'!$E:$E,'Each Gender Events'!BK$2)*'Medal values'!$B$2
+ COUNTIFS('Official Medal Table'!$H:$H,'Each Gender Events'!$A87,'Official Medal Table'!$C:$C,'Each Gender Events'!BK$1,'Official Medal Table'!$E:$E,'Each Gender Events'!BK$2)*'Medal values'!$B$3
+ COUNTIFS('Official Medal Table'!$I:$I,'Each Gender Events'!$A87,'Official Medal Table'!$C:$C,'Each Gender Events'!BK$1,'Official Medal Table'!$E:$E,'Each Gender Events'!BK$2)*'Medal values'!$B$3
+ COUNTIFS('Official Medal Table'!$F:$F,'Each Gender Events'!$A87,'Official Medal Table'!$C:$C,'Each Gender Events'!BK$1,'Official Medal Table'!$E:$E,"Mixed")*'Medal values'!$B$1/2
+ COUNTIFS('Official Medal Table'!$G:$G,'Each Gender Events'!$A87,'Official Medal Table'!$C:$C,'Each Gender Events'!BK$1,'Official Medal Table'!$E:$E,"Mixed")*'Medal values'!$B$2/2
+ COUNTIFS('Official Medal Table'!$H:$H,'Each Gender Events'!$A87,'Official Medal Table'!$C:$C,'Each Gender Events'!BK$1,'Official Medal Table'!$E:$E,"Mixed")*'Medal values'!$B$3/2
+ COUNTIFS('Official Medal Table'!$I:$I,'Each Gender Events'!$A87,'Official Medal Table'!$C:$C,'Each Gender Events'!BK$1,'Official Medal Table'!$E:$E,"Mixed")*'Medal values'!$B$3/2</f>
        <v>0</v>
      </c>
      <c r="BL87">
        <f>COUNTIFS('Official Medal Table'!$F:$F,'Each Gender Events'!$A87,'Official Medal Table'!$C:$C,'Each Gender Events'!BL$1,'Official Medal Table'!$E:$E,'Each Gender Events'!BL$2)*'Medal values'!$B$1
+ COUNTIFS('Official Medal Table'!$G:$G,'Each Gender Events'!$A87,'Official Medal Table'!$C:$C,'Each Gender Events'!BL$1,'Official Medal Table'!$E:$E,'Each Gender Events'!BL$2)*'Medal values'!$B$2
+ COUNTIFS('Official Medal Table'!$H:$H,'Each Gender Events'!$A87,'Official Medal Table'!$C:$C,'Each Gender Events'!BL$1,'Official Medal Table'!$E:$E,'Each Gender Events'!BL$2)*'Medal values'!$B$3
+ COUNTIFS('Official Medal Table'!$I:$I,'Each Gender Events'!$A87,'Official Medal Table'!$C:$C,'Each Gender Events'!BL$1,'Official Medal Table'!$E:$E,'Each Gender Events'!BL$2)*'Medal values'!$B$3
+ COUNTIFS('Official Medal Table'!$F:$F,'Each Gender Events'!$A87,'Official Medal Table'!$C:$C,'Each Gender Events'!BL$1,'Official Medal Table'!$E:$E,"Mixed")*'Medal values'!$B$1/2
+ COUNTIFS('Official Medal Table'!$G:$G,'Each Gender Events'!$A87,'Official Medal Table'!$C:$C,'Each Gender Events'!BL$1,'Official Medal Table'!$E:$E,"Mixed")*'Medal values'!$B$2/2
+ COUNTIFS('Official Medal Table'!$H:$H,'Each Gender Events'!$A87,'Official Medal Table'!$C:$C,'Each Gender Events'!BL$1,'Official Medal Table'!$E:$E,"Mixed")*'Medal values'!$B$3/2
+ COUNTIFS('Official Medal Table'!$I:$I,'Each Gender Events'!$A87,'Official Medal Table'!$C:$C,'Each Gender Events'!BL$1,'Official Medal Table'!$E:$E,"Mixed")*'Medal values'!$B$3/2</f>
        <v>0</v>
      </c>
      <c r="BM87">
        <f>COUNTIFS('Official Medal Table'!$F:$F,'Each Gender Events'!$A87,'Official Medal Table'!$C:$C,'Each Gender Events'!BM$1,'Official Medal Table'!$E:$E,'Each Gender Events'!BM$2)*'Medal values'!$B$1
+ COUNTIFS('Official Medal Table'!$G:$G,'Each Gender Events'!$A87,'Official Medal Table'!$C:$C,'Each Gender Events'!BM$1,'Official Medal Table'!$E:$E,'Each Gender Events'!BM$2)*'Medal values'!$B$2
+ COUNTIFS('Official Medal Table'!$H:$H,'Each Gender Events'!$A87,'Official Medal Table'!$C:$C,'Each Gender Events'!BM$1,'Official Medal Table'!$E:$E,'Each Gender Events'!BM$2)*'Medal values'!$B$3
+ COUNTIFS('Official Medal Table'!$I:$I,'Each Gender Events'!$A87,'Official Medal Table'!$C:$C,'Each Gender Events'!BM$1,'Official Medal Table'!$E:$E,'Each Gender Events'!BM$2)*'Medal values'!$B$3
+ COUNTIFS('Official Medal Table'!$F:$F,'Each Gender Events'!$A87,'Official Medal Table'!$C:$C,'Each Gender Events'!BM$1,'Official Medal Table'!$E:$E,"Mixed")*'Medal values'!$B$1/2
+ COUNTIFS('Official Medal Table'!$G:$G,'Each Gender Events'!$A87,'Official Medal Table'!$C:$C,'Each Gender Events'!BM$1,'Official Medal Table'!$E:$E,"Mixed")*'Medal values'!$B$2/2
+ COUNTIFS('Official Medal Table'!$H:$H,'Each Gender Events'!$A87,'Official Medal Table'!$C:$C,'Each Gender Events'!BM$1,'Official Medal Table'!$E:$E,"Mixed")*'Medal values'!$B$3/2
+ COUNTIFS('Official Medal Table'!$I:$I,'Each Gender Events'!$A87,'Official Medal Table'!$C:$C,'Each Gender Events'!BM$1,'Official Medal Table'!$E:$E,"Mixed")*'Medal values'!$B$3/2</f>
        <v>0</v>
      </c>
      <c r="BN87">
        <f>COUNTIFS('Official Medal Table'!$F:$F,'Each Gender Events'!$A87,'Official Medal Table'!$C:$C,'Each Gender Events'!BN$1,'Official Medal Table'!$E:$E,'Each Gender Events'!BN$2)*'Medal values'!$B$1
+ COUNTIFS('Official Medal Table'!$G:$G,'Each Gender Events'!$A87,'Official Medal Table'!$C:$C,'Each Gender Events'!BN$1,'Official Medal Table'!$E:$E,'Each Gender Events'!BN$2)*'Medal values'!$B$2
+ COUNTIFS('Official Medal Table'!$H:$H,'Each Gender Events'!$A87,'Official Medal Table'!$C:$C,'Each Gender Events'!BN$1,'Official Medal Table'!$E:$E,'Each Gender Events'!BN$2)*'Medal values'!$B$3
+ COUNTIFS('Official Medal Table'!$I:$I,'Each Gender Events'!$A87,'Official Medal Table'!$C:$C,'Each Gender Events'!BN$1,'Official Medal Table'!$E:$E,'Each Gender Events'!BN$2)*'Medal values'!$B$3
+ COUNTIFS('Official Medal Table'!$F:$F,'Each Gender Events'!$A87,'Official Medal Table'!$C:$C,'Each Gender Events'!BN$1,'Official Medal Table'!$E:$E,"Mixed")*'Medal values'!$B$1/2
+ COUNTIFS('Official Medal Table'!$G:$G,'Each Gender Events'!$A87,'Official Medal Table'!$C:$C,'Each Gender Events'!BN$1,'Official Medal Table'!$E:$E,"Mixed")*'Medal values'!$B$2/2
+ COUNTIFS('Official Medal Table'!$H:$H,'Each Gender Events'!$A87,'Official Medal Table'!$C:$C,'Each Gender Events'!BN$1,'Official Medal Table'!$E:$E,"Mixed")*'Medal values'!$B$3/2
+ COUNTIFS('Official Medal Table'!$I:$I,'Each Gender Events'!$A87,'Official Medal Table'!$C:$C,'Each Gender Events'!BN$1,'Official Medal Table'!$E:$E,"Mixed")*'Medal values'!$B$3/2</f>
        <v>0</v>
      </c>
      <c r="BO87">
        <f>COUNTIFS('Official Medal Table'!$F:$F,'Each Gender Events'!$A87,'Official Medal Table'!$C:$C,'Each Gender Events'!BO$1,'Official Medal Table'!$E:$E,'Each Gender Events'!BO$2)*'Medal values'!$B$1
+ COUNTIFS('Official Medal Table'!$G:$G,'Each Gender Events'!$A87,'Official Medal Table'!$C:$C,'Each Gender Events'!BO$1,'Official Medal Table'!$E:$E,'Each Gender Events'!BO$2)*'Medal values'!$B$2
+ COUNTIFS('Official Medal Table'!$H:$H,'Each Gender Events'!$A87,'Official Medal Table'!$C:$C,'Each Gender Events'!BO$1,'Official Medal Table'!$E:$E,'Each Gender Events'!BO$2)*'Medal values'!$B$3
+ COUNTIFS('Official Medal Table'!$I:$I,'Each Gender Events'!$A87,'Official Medal Table'!$C:$C,'Each Gender Events'!BO$1,'Official Medal Table'!$E:$E,'Each Gender Events'!BO$2)*'Medal values'!$B$3
+ COUNTIFS('Official Medal Table'!$F:$F,'Each Gender Events'!$A87,'Official Medal Table'!$C:$C,'Each Gender Events'!BO$1,'Official Medal Table'!$E:$E,"Mixed")*'Medal values'!$B$1/2
+ COUNTIFS('Official Medal Table'!$G:$G,'Each Gender Events'!$A87,'Official Medal Table'!$C:$C,'Each Gender Events'!BO$1,'Official Medal Table'!$E:$E,"Mixed")*'Medal values'!$B$2/2
+ COUNTIFS('Official Medal Table'!$H:$H,'Each Gender Events'!$A87,'Official Medal Table'!$C:$C,'Each Gender Events'!BO$1,'Official Medal Table'!$E:$E,"Mixed")*'Medal values'!$B$3/2
+ COUNTIFS('Official Medal Table'!$I:$I,'Each Gender Events'!$A87,'Official Medal Table'!$C:$C,'Each Gender Events'!BO$1,'Official Medal Table'!$E:$E,"Mixed")*'Medal values'!$B$3/2</f>
        <v>0</v>
      </c>
      <c r="BP87">
        <f>COUNTIFS('Official Medal Table'!$F:$F,'Each Gender Events'!$A87,'Official Medal Table'!$C:$C,'Each Gender Events'!BP$1,'Official Medal Table'!$E:$E,'Each Gender Events'!BP$2)*'Medal values'!$B$1
+ COUNTIFS('Official Medal Table'!$G:$G,'Each Gender Events'!$A87,'Official Medal Table'!$C:$C,'Each Gender Events'!BP$1,'Official Medal Table'!$E:$E,'Each Gender Events'!BP$2)*'Medal values'!$B$2
+ COUNTIFS('Official Medal Table'!$H:$H,'Each Gender Events'!$A87,'Official Medal Table'!$C:$C,'Each Gender Events'!BP$1,'Official Medal Table'!$E:$E,'Each Gender Events'!BP$2)*'Medal values'!$B$3
+ COUNTIFS('Official Medal Table'!$I:$I,'Each Gender Events'!$A87,'Official Medal Table'!$C:$C,'Each Gender Events'!BP$1,'Official Medal Table'!$E:$E,'Each Gender Events'!BP$2)*'Medal values'!$B$3
+ COUNTIFS('Official Medal Table'!$F:$F,'Each Gender Events'!$A87,'Official Medal Table'!$C:$C,'Each Gender Events'!BP$1,'Official Medal Table'!$E:$E,"Mixed")*'Medal values'!$B$1/2
+ COUNTIFS('Official Medal Table'!$G:$G,'Each Gender Events'!$A87,'Official Medal Table'!$C:$C,'Each Gender Events'!BP$1,'Official Medal Table'!$E:$E,"Mixed")*'Medal values'!$B$2/2
+ COUNTIFS('Official Medal Table'!$H:$H,'Each Gender Events'!$A87,'Official Medal Table'!$C:$C,'Each Gender Events'!BP$1,'Official Medal Table'!$E:$E,"Mixed")*'Medal values'!$B$3/2
+ COUNTIFS('Official Medal Table'!$I:$I,'Each Gender Events'!$A87,'Official Medal Table'!$C:$C,'Each Gender Events'!BP$1,'Official Medal Table'!$E:$E,"Mixed")*'Medal values'!$B$3/2</f>
        <v>0</v>
      </c>
      <c r="BQ87">
        <f>COUNTIFS('Official Medal Table'!$F:$F,'Each Gender Events'!$A87,'Official Medal Table'!$C:$C,'Each Gender Events'!BQ$1,'Official Medal Table'!$E:$E,'Each Gender Events'!BQ$2)*'Medal values'!$B$1
+ COUNTIFS('Official Medal Table'!$G:$G,'Each Gender Events'!$A87,'Official Medal Table'!$C:$C,'Each Gender Events'!BQ$1,'Official Medal Table'!$E:$E,'Each Gender Events'!BQ$2)*'Medal values'!$B$2
+ COUNTIFS('Official Medal Table'!$H:$H,'Each Gender Events'!$A87,'Official Medal Table'!$C:$C,'Each Gender Events'!BQ$1,'Official Medal Table'!$E:$E,'Each Gender Events'!BQ$2)*'Medal values'!$B$3
+ COUNTIFS('Official Medal Table'!$I:$I,'Each Gender Events'!$A87,'Official Medal Table'!$C:$C,'Each Gender Events'!BQ$1,'Official Medal Table'!$E:$E,'Each Gender Events'!BQ$2)*'Medal values'!$B$3
+ COUNTIFS('Official Medal Table'!$F:$F,'Each Gender Events'!$A87,'Official Medal Table'!$C:$C,'Each Gender Events'!BQ$1,'Official Medal Table'!$E:$E,"Mixed")*'Medal values'!$B$1/2
+ COUNTIFS('Official Medal Table'!$G:$G,'Each Gender Events'!$A87,'Official Medal Table'!$C:$C,'Each Gender Events'!BQ$1,'Official Medal Table'!$E:$E,"Mixed")*'Medal values'!$B$2/2
+ COUNTIFS('Official Medal Table'!$H:$H,'Each Gender Events'!$A87,'Official Medal Table'!$C:$C,'Each Gender Events'!BQ$1,'Official Medal Table'!$E:$E,"Mixed")*'Medal values'!$B$3/2
+ COUNTIFS('Official Medal Table'!$I:$I,'Each Gender Events'!$A87,'Official Medal Table'!$C:$C,'Each Gender Events'!BQ$1,'Official Medal Table'!$E:$E,"Mixed")*'Medal values'!$B$3/2</f>
        <v>0</v>
      </c>
      <c r="BR87">
        <f>COUNTIFS('Official Medal Table'!$F:$F,'Each Gender Events'!$A87,'Official Medal Table'!$C:$C,'Each Gender Events'!BR$1,'Official Medal Table'!$E:$E,'Each Gender Events'!BR$2)*'Medal values'!$B$1
+ COUNTIFS('Official Medal Table'!$G:$G,'Each Gender Events'!$A87,'Official Medal Table'!$C:$C,'Each Gender Events'!BR$1,'Official Medal Table'!$E:$E,'Each Gender Events'!BR$2)*'Medal values'!$B$2
+ COUNTIFS('Official Medal Table'!$H:$H,'Each Gender Events'!$A87,'Official Medal Table'!$C:$C,'Each Gender Events'!BR$1,'Official Medal Table'!$E:$E,'Each Gender Events'!BR$2)*'Medal values'!$B$3
+ COUNTIFS('Official Medal Table'!$I:$I,'Each Gender Events'!$A87,'Official Medal Table'!$C:$C,'Each Gender Events'!BR$1,'Official Medal Table'!$E:$E,'Each Gender Events'!BR$2)*'Medal values'!$B$3
+ COUNTIFS('Official Medal Table'!$F:$F,'Each Gender Events'!$A87,'Official Medal Table'!$C:$C,'Each Gender Events'!BR$1,'Official Medal Table'!$E:$E,"Mixed")*'Medal values'!$B$1/2
+ COUNTIFS('Official Medal Table'!$G:$G,'Each Gender Events'!$A87,'Official Medal Table'!$C:$C,'Each Gender Events'!BR$1,'Official Medal Table'!$E:$E,"Mixed")*'Medal values'!$B$2/2
+ COUNTIFS('Official Medal Table'!$H:$H,'Each Gender Events'!$A87,'Official Medal Table'!$C:$C,'Each Gender Events'!BR$1,'Official Medal Table'!$E:$E,"Mixed")*'Medal values'!$B$3/2
+ COUNTIFS('Official Medal Table'!$I:$I,'Each Gender Events'!$A87,'Official Medal Table'!$C:$C,'Each Gender Events'!BR$1,'Official Medal Table'!$E:$E,"Mixed")*'Medal values'!$B$3/2</f>
        <v>0</v>
      </c>
      <c r="BS87">
        <f>COUNTIFS('Official Medal Table'!$F:$F,'Each Gender Events'!$A87,'Official Medal Table'!$C:$C,'Each Gender Events'!BS$1,'Official Medal Table'!$E:$E,'Each Gender Events'!BS$2)*'Medal values'!$B$1
+ COUNTIFS('Official Medal Table'!$G:$G,'Each Gender Events'!$A87,'Official Medal Table'!$C:$C,'Each Gender Events'!BS$1,'Official Medal Table'!$E:$E,'Each Gender Events'!BS$2)*'Medal values'!$B$2
+ COUNTIFS('Official Medal Table'!$H:$H,'Each Gender Events'!$A87,'Official Medal Table'!$C:$C,'Each Gender Events'!BS$1,'Official Medal Table'!$E:$E,'Each Gender Events'!BS$2)*'Medal values'!$B$3
+ COUNTIFS('Official Medal Table'!$I:$I,'Each Gender Events'!$A87,'Official Medal Table'!$C:$C,'Each Gender Events'!BS$1,'Official Medal Table'!$E:$E,'Each Gender Events'!BS$2)*'Medal values'!$B$3
+ COUNTIFS('Official Medal Table'!$F:$F,'Each Gender Events'!$A87,'Official Medal Table'!$C:$C,'Each Gender Events'!BS$1,'Official Medal Table'!$E:$E,"Mixed")*'Medal values'!$B$1/2
+ COUNTIFS('Official Medal Table'!$G:$G,'Each Gender Events'!$A87,'Official Medal Table'!$C:$C,'Each Gender Events'!BS$1,'Official Medal Table'!$E:$E,"Mixed")*'Medal values'!$B$2/2
+ COUNTIFS('Official Medal Table'!$H:$H,'Each Gender Events'!$A87,'Official Medal Table'!$C:$C,'Each Gender Events'!BS$1,'Official Medal Table'!$E:$E,"Mixed")*'Medal values'!$B$3/2
+ COUNTIFS('Official Medal Table'!$I:$I,'Each Gender Events'!$A87,'Official Medal Table'!$C:$C,'Each Gender Events'!BS$1,'Official Medal Table'!$E:$E,"Mixed")*'Medal values'!$B$3/2</f>
        <v>0</v>
      </c>
      <c r="BT87">
        <f>COUNTIFS('Official Medal Table'!$F:$F,'Each Gender Events'!$A87,'Official Medal Table'!$C:$C,'Each Gender Events'!BT$1,'Official Medal Table'!$E:$E,'Each Gender Events'!BT$2)*'Medal values'!$B$1
+ COUNTIFS('Official Medal Table'!$G:$G,'Each Gender Events'!$A87,'Official Medal Table'!$C:$C,'Each Gender Events'!BT$1,'Official Medal Table'!$E:$E,'Each Gender Events'!BT$2)*'Medal values'!$B$2
+ COUNTIFS('Official Medal Table'!$H:$H,'Each Gender Events'!$A87,'Official Medal Table'!$C:$C,'Each Gender Events'!BT$1,'Official Medal Table'!$E:$E,'Each Gender Events'!BT$2)*'Medal values'!$B$3
+ COUNTIFS('Official Medal Table'!$I:$I,'Each Gender Events'!$A87,'Official Medal Table'!$C:$C,'Each Gender Events'!BT$1,'Official Medal Table'!$E:$E,'Each Gender Events'!BT$2)*'Medal values'!$B$3
+ COUNTIFS('Official Medal Table'!$F:$F,'Each Gender Events'!$A87,'Official Medal Table'!$C:$C,'Each Gender Events'!BT$1,'Official Medal Table'!$E:$E,"Mixed")*'Medal values'!$B$1/2
+ COUNTIFS('Official Medal Table'!$G:$G,'Each Gender Events'!$A87,'Official Medal Table'!$C:$C,'Each Gender Events'!BT$1,'Official Medal Table'!$E:$E,"Mixed")*'Medal values'!$B$2/2
+ COUNTIFS('Official Medal Table'!$H:$H,'Each Gender Events'!$A87,'Official Medal Table'!$C:$C,'Each Gender Events'!BT$1,'Official Medal Table'!$E:$E,"Mixed")*'Medal values'!$B$3/2
+ COUNTIFS('Official Medal Table'!$I:$I,'Each Gender Events'!$A87,'Official Medal Table'!$C:$C,'Each Gender Events'!BT$1,'Official Medal Table'!$E:$E,"Mixed")*'Medal values'!$B$3/2</f>
        <v>0</v>
      </c>
      <c r="BU87">
        <f>COUNTIFS('Official Medal Table'!$F:$F,'Each Gender Events'!$A87,'Official Medal Table'!$C:$C,'Each Gender Events'!BU$1,'Official Medal Table'!$E:$E,'Each Gender Events'!BU$2)*'Medal values'!$B$1
+ COUNTIFS('Official Medal Table'!$G:$G,'Each Gender Events'!$A87,'Official Medal Table'!$C:$C,'Each Gender Events'!BU$1,'Official Medal Table'!$E:$E,'Each Gender Events'!BU$2)*'Medal values'!$B$2
+ COUNTIFS('Official Medal Table'!$H:$H,'Each Gender Events'!$A87,'Official Medal Table'!$C:$C,'Each Gender Events'!BU$1,'Official Medal Table'!$E:$E,'Each Gender Events'!BU$2)*'Medal values'!$B$3
+ COUNTIFS('Official Medal Table'!$I:$I,'Each Gender Events'!$A87,'Official Medal Table'!$C:$C,'Each Gender Events'!BU$1,'Official Medal Table'!$E:$E,'Each Gender Events'!BU$2)*'Medal values'!$B$3
+ COUNTIFS('Official Medal Table'!$F:$F,'Each Gender Events'!$A87,'Official Medal Table'!$C:$C,'Each Gender Events'!BU$1,'Official Medal Table'!$E:$E,"Mixed")*'Medal values'!$B$1/2
+ COUNTIFS('Official Medal Table'!$G:$G,'Each Gender Events'!$A87,'Official Medal Table'!$C:$C,'Each Gender Events'!BU$1,'Official Medal Table'!$E:$E,"Mixed")*'Medal values'!$B$2/2
+ COUNTIFS('Official Medal Table'!$H:$H,'Each Gender Events'!$A87,'Official Medal Table'!$C:$C,'Each Gender Events'!BU$1,'Official Medal Table'!$E:$E,"Mixed")*'Medal values'!$B$3/2
+ COUNTIFS('Official Medal Table'!$I:$I,'Each Gender Events'!$A87,'Official Medal Table'!$C:$C,'Each Gender Events'!BU$1,'Official Medal Table'!$E:$E,"Mixed")*'Medal values'!$B$3/2</f>
        <v>0</v>
      </c>
      <c r="BV87">
        <f>COUNTIFS('Official Medal Table'!$F:$F,'Each Gender Events'!$A87,'Official Medal Table'!$C:$C,'Each Gender Events'!BV$1,'Official Medal Table'!$E:$E,'Each Gender Events'!BV$2)*'Medal values'!$B$1
+ COUNTIFS('Official Medal Table'!$G:$G,'Each Gender Events'!$A87,'Official Medal Table'!$C:$C,'Each Gender Events'!BV$1,'Official Medal Table'!$E:$E,'Each Gender Events'!BV$2)*'Medal values'!$B$2
+ COUNTIFS('Official Medal Table'!$H:$H,'Each Gender Events'!$A87,'Official Medal Table'!$C:$C,'Each Gender Events'!BV$1,'Official Medal Table'!$E:$E,'Each Gender Events'!BV$2)*'Medal values'!$B$3
+ COUNTIFS('Official Medal Table'!$I:$I,'Each Gender Events'!$A87,'Official Medal Table'!$C:$C,'Each Gender Events'!BV$1,'Official Medal Table'!$E:$E,'Each Gender Events'!BV$2)*'Medal values'!$B$3
+ COUNTIFS('Official Medal Table'!$F:$F,'Each Gender Events'!$A87,'Official Medal Table'!$C:$C,'Each Gender Events'!BV$1,'Official Medal Table'!$E:$E,"Mixed")*'Medal values'!$B$1/2
+ COUNTIFS('Official Medal Table'!$G:$G,'Each Gender Events'!$A87,'Official Medal Table'!$C:$C,'Each Gender Events'!BV$1,'Official Medal Table'!$E:$E,"Mixed")*'Medal values'!$B$2/2
+ COUNTIFS('Official Medal Table'!$H:$H,'Each Gender Events'!$A87,'Official Medal Table'!$C:$C,'Each Gender Events'!BV$1,'Official Medal Table'!$E:$E,"Mixed")*'Medal values'!$B$3/2
+ COUNTIFS('Official Medal Table'!$I:$I,'Each Gender Events'!$A87,'Official Medal Table'!$C:$C,'Each Gender Events'!BV$1,'Official Medal Table'!$E:$E,"Mixed")*'Medal values'!$B$3/2</f>
        <v>0</v>
      </c>
      <c r="BW87">
        <f>COUNTIFS('Official Medal Table'!$F:$F,'Each Gender Events'!$A87,'Official Medal Table'!$C:$C,'Each Gender Events'!BW$1,'Official Medal Table'!$E:$E,'Each Gender Events'!BW$2)*'Medal values'!$B$1
+ COUNTIFS('Official Medal Table'!$G:$G,'Each Gender Events'!$A87,'Official Medal Table'!$C:$C,'Each Gender Events'!BW$1,'Official Medal Table'!$E:$E,'Each Gender Events'!BW$2)*'Medal values'!$B$2
+ COUNTIFS('Official Medal Table'!$H:$H,'Each Gender Events'!$A87,'Official Medal Table'!$C:$C,'Each Gender Events'!BW$1,'Official Medal Table'!$E:$E,'Each Gender Events'!BW$2)*'Medal values'!$B$3
+ COUNTIFS('Official Medal Table'!$I:$I,'Each Gender Events'!$A87,'Official Medal Table'!$C:$C,'Each Gender Events'!BW$1,'Official Medal Table'!$E:$E,'Each Gender Events'!BW$2)*'Medal values'!$B$3
+ COUNTIFS('Official Medal Table'!$F:$F,'Each Gender Events'!$A87,'Official Medal Table'!$C:$C,'Each Gender Events'!BW$1,'Official Medal Table'!$E:$E,"Mixed")*'Medal values'!$B$1/2
+ COUNTIFS('Official Medal Table'!$G:$G,'Each Gender Events'!$A87,'Official Medal Table'!$C:$C,'Each Gender Events'!BW$1,'Official Medal Table'!$E:$E,"Mixed")*'Medal values'!$B$2/2
+ COUNTIFS('Official Medal Table'!$H:$H,'Each Gender Events'!$A87,'Official Medal Table'!$C:$C,'Each Gender Events'!BW$1,'Official Medal Table'!$E:$E,"Mixed")*'Medal values'!$B$3/2
+ COUNTIFS('Official Medal Table'!$I:$I,'Each Gender Events'!$A87,'Official Medal Table'!$C:$C,'Each Gender Events'!BW$1,'Official Medal Table'!$E:$E,"Mixed")*'Medal values'!$B$3/2</f>
        <v>0</v>
      </c>
      <c r="BX87">
        <f>COUNTIFS('Official Medal Table'!$F:$F,'Each Gender Events'!$A87,'Official Medal Table'!$C:$C,'Each Gender Events'!BX$1,'Official Medal Table'!$E:$E,'Each Gender Events'!BX$2)*'Medal values'!$B$1
+ COUNTIFS('Official Medal Table'!$G:$G,'Each Gender Events'!$A87,'Official Medal Table'!$C:$C,'Each Gender Events'!BX$1,'Official Medal Table'!$E:$E,'Each Gender Events'!BX$2)*'Medal values'!$B$2
+ COUNTIFS('Official Medal Table'!$H:$H,'Each Gender Events'!$A87,'Official Medal Table'!$C:$C,'Each Gender Events'!BX$1,'Official Medal Table'!$E:$E,'Each Gender Events'!BX$2)*'Medal values'!$B$3
+ COUNTIFS('Official Medal Table'!$I:$I,'Each Gender Events'!$A87,'Official Medal Table'!$C:$C,'Each Gender Events'!BX$1,'Official Medal Table'!$E:$E,'Each Gender Events'!BX$2)*'Medal values'!$B$3
+ COUNTIFS('Official Medal Table'!$F:$F,'Each Gender Events'!$A87,'Official Medal Table'!$C:$C,'Each Gender Events'!BX$1,'Official Medal Table'!$E:$E,"Mixed")*'Medal values'!$B$1/2
+ COUNTIFS('Official Medal Table'!$G:$G,'Each Gender Events'!$A87,'Official Medal Table'!$C:$C,'Each Gender Events'!BX$1,'Official Medal Table'!$E:$E,"Mixed")*'Medal values'!$B$2/2
+ COUNTIFS('Official Medal Table'!$H:$H,'Each Gender Events'!$A87,'Official Medal Table'!$C:$C,'Each Gender Events'!BX$1,'Official Medal Table'!$E:$E,"Mixed")*'Medal values'!$B$3/2
+ COUNTIFS('Official Medal Table'!$I:$I,'Each Gender Events'!$A87,'Official Medal Table'!$C:$C,'Each Gender Events'!BX$1,'Official Medal Table'!$E:$E,"Mixed")*'Medal values'!$B$3/2</f>
        <v>0</v>
      </c>
      <c r="BY87">
        <f>COUNTIFS('Official Medal Table'!$F:$F,'Each Gender Events'!$A87,'Official Medal Table'!$C:$C,'Each Gender Events'!BY$1,'Official Medal Table'!$E:$E,'Each Gender Events'!BY$2)*'Medal values'!$B$1
+ COUNTIFS('Official Medal Table'!$G:$G,'Each Gender Events'!$A87,'Official Medal Table'!$C:$C,'Each Gender Events'!BY$1,'Official Medal Table'!$E:$E,'Each Gender Events'!BY$2)*'Medal values'!$B$2
+ COUNTIFS('Official Medal Table'!$H:$H,'Each Gender Events'!$A87,'Official Medal Table'!$C:$C,'Each Gender Events'!BY$1,'Official Medal Table'!$E:$E,'Each Gender Events'!BY$2)*'Medal values'!$B$3
+ COUNTIFS('Official Medal Table'!$I:$I,'Each Gender Events'!$A87,'Official Medal Table'!$C:$C,'Each Gender Events'!BY$1,'Official Medal Table'!$E:$E,'Each Gender Events'!BY$2)*'Medal values'!$B$3
+ COUNTIFS('Official Medal Table'!$F:$F,'Each Gender Events'!$A87,'Official Medal Table'!$C:$C,'Each Gender Events'!BY$1,'Official Medal Table'!$E:$E,"Mixed")*'Medal values'!$B$1/2
+ COUNTIFS('Official Medal Table'!$G:$G,'Each Gender Events'!$A87,'Official Medal Table'!$C:$C,'Each Gender Events'!BY$1,'Official Medal Table'!$E:$E,"Mixed")*'Medal values'!$B$2/2
+ COUNTIFS('Official Medal Table'!$H:$H,'Each Gender Events'!$A87,'Official Medal Table'!$C:$C,'Each Gender Events'!BY$1,'Official Medal Table'!$E:$E,"Mixed")*'Medal values'!$B$3/2
+ COUNTIFS('Official Medal Table'!$I:$I,'Each Gender Events'!$A87,'Official Medal Table'!$C:$C,'Each Gender Events'!BY$1,'Official Medal Table'!$E:$E,"Mixed")*'Medal values'!$B$3/2</f>
        <v>0</v>
      </c>
      <c r="BZ87">
        <f>COUNTIFS('Official Medal Table'!$F:$F,'Each Gender Events'!$A87,'Official Medal Table'!$C:$C,'Each Gender Events'!BZ$1,'Official Medal Table'!$E:$E,'Each Gender Events'!BZ$2)*'Medal values'!$B$1
+ COUNTIFS('Official Medal Table'!$G:$G,'Each Gender Events'!$A87,'Official Medal Table'!$C:$C,'Each Gender Events'!BZ$1,'Official Medal Table'!$E:$E,'Each Gender Events'!BZ$2)*'Medal values'!$B$2
+ COUNTIFS('Official Medal Table'!$H:$H,'Each Gender Events'!$A87,'Official Medal Table'!$C:$C,'Each Gender Events'!BZ$1,'Official Medal Table'!$E:$E,'Each Gender Events'!BZ$2)*'Medal values'!$B$3
+ COUNTIFS('Official Medal Table'!$I:$I,'Each Gender Events'!$A87,'Official Medal Table'!$C:$C,'Each Gender Events'!BZ$1,'Official Medal Table'!$E:$E,'Each Gender Events'!BZ$2)*'Medal values'!$B$3
+ COUNTIFS('Official Medal Table'!$F:$F,'Each Gender Events'!$A87,'Official Medal Table'!$C:$C,'Each Gender Events'!BZ$1,'Official Medal Table'!$E:$E,"Mixed")*'Medal values'!$B$1/2
+ COUNTIFS('Official Medal Table'!$G:$G,'Each Gender Events'!$A87,'Official Medal Table'!$C:$C,'Each Gender Events'!BZ$1,'Official Medal Table'!$E:$E,"Mixed")*'Medal values'!$B$2/2
+ COUNTIFS('Official Medal Table'!$H:$H,'Each Gender Events'!$A87,'Official Medal Table'!$C:$C,'Each Gender Events'!BZ$1,'Official Medal Table'!$E:$E,"Mixed")*'Medal values'!$B$3/2
+ COUNTIFS('Official Medal Table'!$I:$I,'Each Gender Events'!$A87,'Official Medal Table'!$C:$C,'Each Gender Events'!BZ$1,'Official Medal Table'!$E:$E,"Mixed")*'Medal values'!$B$3/2</f>
        <v>0</v>
      </c>
      <c r="CA87">
        <f>COUNTIFS('Official Medal Table'!$F:$F,'Each Gender Events'!$A87,'Official Medal Table'!$C:$C,'Each Gender Events'!CA$1,'Official Medal Table'!$E:$E,'Each Gender Events'!CA$2)*'Medal values'!$B$1
+ COUNTIFS('Official Medal Table'!$G:$G,'Each Gender Events'!$A87,'Official Medal Table'!$C:$C,'Each Gender Events'!CA$1,'Official Medal Table'!$E:$E,'Each Gender Events'!CA$2)*'Medal values'!$B$2
+ COUNTIFS('Official Medal Table'!$H:$H,'Each Gender Events'!$A87,'Official Medal Table'!$C:$C,'Each Gender Events'!CA$1,'Official Medal Table'!$E:$E,'Each Gender Events'!CA$2)*'Medal values'!$B$3
+ COUNTIFS('Official Medal Table'!$I:$I,'Each Gender Events'!$A87,'Official Medal Table'!$C:$C,'Each Gender Events'!CA$1,'Official Medal Table'!$E:$E,'Each Gender Events'!CA$2)*'Medal values'!$B$3
+ COUNTIFS('Official Medal Table'!$F:$F,'Each Gender Events'!$A87,'Official Medal Table'!$C:$C,'Each Gender Events'!CA$1,'Official Medal Table'!$E:$E,"Mixed")*'Medal values'!$B$1/2
+ COUNTIFS('Official Medal Table'!$G:$G,'Each Gender Events'!$A87,'Official Medal Table'!$C:$C,'Each Gender Events'!CA$1,'Official Medal Table'!$E:$E,"Mixed")*'Medal values'!$B$2/2
+ COUNTIFS('Official Medal Table'!$H:$H,'Each Gender Events'!$A87,'Official Medal Table'!$C:$C,'Each Gender Events'!CA$1,'Official Medal Table'!$E:$E,"Mixed")*'Medal values'!$B$3/2
+ COUNTIFS('Official Medal Table'!$I:$I,'Each Gender Events'!$A87,'Official Medal Table'!$C:$C,'Each Gender Events'!CA$1,'Official Medal Table'!$E:$E,"Mixed")*'Medal values'!$B$3/2</f>
        <v>0</v>
      </c>
      <c r="CB87">
        <f>COUNTIFS('Official Medal Table'!$F:$F,'Each Gender Events'!$A87,'Official Medal Table'!$C:$C,'Each Gender Events'!CB$1,'Official Medal Table'!$E:$E,'Each Gender Events'!CB$2)*'Medal values'!$B$1
+ COUNTIFS('Official Medal Table'!$G:$G,'Each Gender Events'!$A87,'Official Medal Table'!$C:$C,'Each Gender Events'!CB$1,'Official Medal Table'!$E:$E,'Each Gender Events'!CB$2)*'Medal values'!$B$2
+ COUNTIFS('Official Medal Table'!$H:$H,'Each Gender Events'!$A87,'Official Medal Table'!$C:$C,'Each Gender Events'!CB$1,'Official Medal Table'!$E:$E,'Each Gender Events'!CB$2)*'Medal values'!$B$3
+ COUNTIFS('Official Medal Table'!$I:$I,'Each Gender Events'!$A87,'Official Medal Table'!$C:$C,'Each Gender Events'!CB$1,'Official Medal Table'!$E:$E,'Each Gender Events'!CB$2)*'Medal values'!$B$3
+ COUNTIFS('Official Medal Table'!$F:$F,'Each Gender Events'!$A87,'Official Medal Table'!$C:$C,'Each Gender Events'!CB$1,'Official Medal Table'!$E:$E,"Mixed")*'Medal values'!$B$1/2
+ COUNTIFS('Official Medal Table'!$G:$G,'Each Gender Events'!$A87,'Official Medal Table'!$C:$C,'Each Gender Events'!CB$1,'Official Medal Table'!$E:$E,"Mixed")*'Medal values'!$B$2/2
+ COUNTIFS('Official Medal Table'!$H:$H,'Each Gender Events'!$A87,'Official Medal Table'!$C:$C,'Each Gender Events'!CB$1,'Official Medal Table'!$E:$E,"Mixed")*'Medal values'!$B$3/2
+ COUNTIFS('Official Medal Table'!$I:$I,'Each Gender Events'!$A87,'Official Medal Table'!$C:$C,'Each Gender Events'!CB$1,'Official Medal Table'!$E:$E,"Mixed")*'Medal values'!$B$3/2</f>
        <v>0</v>
      </c>
      <c r="CC87">
        <f>COUNTIFS('Official Medal Table'!$F:$F,'Each Gender Events'!$A87,'Official Medal Table'!$C:$C,'Each Gender Events'!CC$1,'Official Medal Table'!$E:$E,'Each Gender Events'!CC$2)*'Medal values'!$B$1
+ COUNTIFS('Official Medal Table'!$G:$G,'Each Gender Events'!$A87,'Official Medal Table'!$C:$C,'Each Gender Events'!CC$1,'Official Medal Table'!$E:$E,'Each Gender Events'!CC$2)*'Medal values'!$B$2
+ COUNTIFS('Official Medal Table'!$H:$H,'Each Gender Events'!$A87,'Official Medal Table'!$C:$C,'Each Gender Events'!CC$1,'Official Medal Table'!$E:$E,'Each Gender Events'!CC$2)*'Medal values'!$B$3
+ COUNTIFS('Official Medal Table'!$I:$I,'Each Gender Events'!$A87,'Official Medal Table'!$C:$C,'Each Gender Events'!CC$1,'Official Medal Table'!$E:$E,'Each Gender Events'!CC$2)*'Medal values'!$B$3
+ COUNTIFS('Official Medal Table'!$F:$F,'Each Gender Events'!$A87,'Official Medal Table'!$C:$C,'Each Gender Events'!CC$1,'Official Medal Table'!$E:$E,"Mixed")*'Medal values'!$B$1/2
+ COUNTIFS('Official Medal Table'!$G:$G,'Each Gender Events'!$A87,'Official Medal Table'!$C:$C,'Each Gender Events'!CC$1,'Official Medal Table'!$E:$E,"Mixed")*'Medal values'!$B$2/2
+ COUNTIFS('Official Medal Table'!$H:$H,'Each Gender Events'!$A87,'Official Medal Table'!$C:$C,'Each Gender Events'!CC$1,'Official Medal Table'!$E:$E,"Mixed")*'Medal values'!$B$3/2
+ COUNTIFS('Official Medal Table'!$I:$I,'Each Gender Events'!$A87,'Official Medal Table'!$C:$C,'Each Gender Events'!CC$1,'Official Medal Table'!$E:$E,"Mixed")*'Medal values'!$B$3/2</f>
        <v>0</v>
      </c>
      <c r="CD87">
        <f>COUNTIFS('Official Medal Table'!$F:$F,'Each Gender Events'!$A87,'Official Medal Table'!$C:$C,'Each Gender Events'!CD$1,'Official Medal Table'!$E:$E,'Each Gender Events'!CD$2)*'Medal values'!$B$1
+ COUNTIFS('Official Medal Table'!$G:$G,'Each Gender Events'!$A87,'Official Medal Table'!$C:$C,'Each Gender Events'!CD$1,'Official Medal Table'!$E:$E,'Each Gender Events'!CD$2)*'Medal values'!$B$2
+ COUNTIFS('Official Medal Table'!$H:$H,'Each Gender Events'!$A87,'Official Medal Table'!$C:$C,'Each Gender Events'!CD$1,'Official Medal Table'!$E:$E,'Each Gender Events'!CD$2)*'Medal values'!$B$3
+ COUNTIFS('Official Medal Table'!$I:$I,'Each Gender Events'!$A87,'Official Medal Table'!$C:$C,'Each Gender Events'!CD$1,'Official Medal Table'!$E:$E,'Each Gender Events'!CD$2)*'Medal values'!$B$3
+ COUNTIFS('Official Medal Table'!$F:$F,'Each Gender Events'!$A87,'Official Medal Table'!$C:$C,'Each Gender Events'!CD$1,'Official Medal Table'!$E:$E,"Mixed")*'Medal values'!$B$1/2
+ COUNTIFS('Official Medal Table'!$G:$G,'Each Gender Events'!$A87,'Official Medal Table'!$C:$C,'Each Gender Events'!CD$1,'Official Medal Table'!$E:$E,"Mixed")*'Medal values'!$B$2/2
+ COUNTIFS('Official Medal Table'!$H:$H,'Each Gender Events'!$A87,'Official Medal Table'!$C:$C,'Each Gender Events'!CD$1,'Official Medal Table'!$E:$E,"Mixed")*'Medal values'!$B$3/2
+ COUNTIFS('Official Medal Table'!$I:$I,'Each Gender Events'!$A87,'Official Medal Table'!$C:$C,'Each Gender Events'!CD$1,'Official Medal Table'!$E:$E,"Mixed")*'Medal values'!$B$3/2</f>
        <v>0</v>
      </c>
      <c r="CE87">
        <f>COUNTIFS('Official Medal Table'!$F:$F,'Each Gender Events'!$A87,'Official Medal Table'!$C:$C,'Each Gender Events'!CE$1,'Official Medal Table'!$E:$E,'Each Gender Events'!CE$2)*'Medal values'!$B$1
+ COUNTIFS('Official Medal Table'!$G:$G,'Each Gender Events'!$A87,'Official Medal Table'!$C:$C,'Each Gender Events'!CE$1,'Official Medal Table'!$E:$E,'Each Gender Events'!CE$2)*'Medal values'!$B$2
+ COUNTIFS('Official Medal Table'!$H:$H,'Each Gender Events'!$A87,'Official Medal Table'!$C:$C,'Each Gender Events'!CE$1,'Official Medal Table'!$E:$E,'Each Gender Events'!CE$2)*'Medal values'!$B$3
+ COUNTIFS('Official Medal Table'!$I:$I,'Each Gender Events'!$A87,'Official Medal Table'!$C:$C,'Each Gender Events'!CE$1,'Official Medal Table'!$E:$E,'Each Gender Events'!CE$2)*'Medal values'!$B$3
+ COUNTIFS('Official Medal Table'!$F:$F,'Each Gender Events'!$A87,'Official Medal Table'!$C:$C,'Each Gender Events'!CE$1,'Official Medal Table'!$E:$E,"Mixed")*'Medal values'!$B$1/2
+ COUNTIFS('Official Medal Table'!$G:$G,'Each Gender Events'!$A87,'Official Medal Table'!$C:$C,'Each Gender Events'!CE$1,'Official Medal Table'!$E:$E,"Mixed")*'Medal values'!$B$2/2
+ COUNTIFS('Official Medal Table'!$H:$H,'Each Gender Events'!$A87,'Official Medal Table'!$C:$C,'Each Gender Events'!CE$1,'Official Medal Table'!$E:$E,"Mixed")*'Medal values'!$B$3/2
+ COUNTIFS('Official Medal Table'!$I:$I,'Each Gender Events'!$A87,'Official Medal Table'!$C:$C,'Each Gender Events'!CE$1,'Official Medal Table'!$E:$E,"Mixed")*'Medal values'!$B$3/2</f>
        <v>0</v>
      </c>
      <c r="CF87">
        <f>COUNTIFS('Official Medal Table'!$F:$F,'Each Gender Events'!$A87,'Official Medal Table'!$C:$C,'Each Gender Events'!CF$1,'Official Medal Table'!$E:$E,'Each Gender Events'!CF$2)*'Medal values'!$B$1
+ COUNTIFS('Official Medal Table'!$G:$G,'Each Gender Events'!$A87,'Official Medal Table'!$C:$C,'Each Gender Events'!CF$1,'Official Medal Table'!$E:$E,'Each Gender Events'!CF$2)*'Medal values'!$B$2
+ COUNTIFS('Official Medal Table'!$H:$H,'Each Gender Events'!$A87,'Official Medal Table'!$C:$C,'Each Gender Events'!CF$1,'Official Medal Table'!$E:$E,'Each Gender Events'!CF$2)*'Medal values'!$B$3
+ COUNTIFS('Official Medal Table'!$I:$I,'Each Gender Events'!$A87,'Official Medal Table'!$C:$C,'Each Gender Events'!CF$1,'Official Medal Table'!$E:$E,'Each Gender Events'!CF$2)*'Medal values'!$B$3
+ COUNTIFS('Official Medal Table'!$F:$F,'Each Gender Events'!$A87,'Official Medal Table'!$C:$C,'Each Gender Events'!CF$1,'Official Medal Table'!$E:$E,"Mixed")*'Medal values'!$B$1/2
+ COUNTIFS('Official Medal Table'!$G:$G,'Each Gender Events'!$A87,'Official Medal Table'!$C:$C,'Each Gender Events'!CF$1,'Official Medal Table'!$E:$E,"Mixed")*'Medal values'!$B$2/2
+ COUNTIFS('Official Medal Table'!$H:$H,'Each Gender Events'!$A87,'Official Medal Table'!$C:$C,'Each Gender Events'!CF$1,'Official Medal Table'!$E:$E,"Mixed")*'Medal values'!$B$3/2
+ COUNTIFS('Official Medal Table'!$I:$I,'Each Gender Events'!$A87,'Official Medal Table'!$C:$C,'Each Gender Events'!CF$1,'Official Medal Table'!$E:$E,"Mixed")*'Medal values'!$B$3/2</f>
        <v>0</v>
      </c>
      <c r="CG87">
        <f>COUNTIFS('Official Medal Table'!$F:$F,'Each Gender Events'!$A87,'Official Medal Table'!$C:$C,'Each Gender Events'!CG$1,'Official Medal Table'!$E:$E,'Each Gender Events'!CG$2)*'Medal values'!$B$1
+ COUNTIFS('Official Medal Table'!$G:$G,'Each Gender Events'!$A87,'Official Medal Table'!$C:$C,'Each Gender Events'!CG$1,'Official Medal Table'!$E:$E,'Each Gender Events'!CG$2)*'Medal values'!$B$2
+ COUNTIFS('Official Medal Table'!$H:$H,'Each Gender Events'!$A87,'Official Medal Table'!$C:$C,'Each Gender Events'!CG$1,'Official Medal Table'!$E:$E,'Each Gender Events'!CG$2)*'Medal values'!$B$3
+ COUNTIFS('Official Medal Table'!$I:$I,'Each Gender Events'!$A87,'Official Medal Table'!$C:$C,'Each Gender Events'!CG$1,'Official Medal Table'!$E:$E,'Each Gender Events'!CG$2)*'Medal values'!$B$3
+ COUNTIFS('Official Medal Table'!$F:$F,'Each Gender Events'!$A87,'Official Medal Table'!$C:$C,'Each Gender Events'!CG$1,'Official Medal Table'!$E:$E,"Mixed")*'Medal values'!$B$1/2
+ COUNTIFS('Official Medal Table'!$G:$G,'Each Gender Events'!$A87,'Official Medal Table'!$C:$C,'Each Gender Events'!CG$1,'Official Medal Table'!$E:$E,"Mixed")*'Medal values'!$B$2/2
+ COUNTIFS('Official Medal Table'!$H:$H,'Each Gender Events'!$A87,'Official Medal Table'!$C:$C,'Each Gender Events'!CG$1,'Official Medal Table'!$E:$E,"Mixed")*'Medal values'!$B$3/2
+ COUNTIFS('Official Medal Table'!$I:$I,'Each Gender Events'!$A87,'Official Medal Table'!$C:$C,'Each Gender Events'!CG$1,'Official Medal Table'!$E:$E,"Mixed")*'Medal values'!$B$3/2</f>
        <v>0</v>
      </c>
      <c r="CH87">
        <f>COUNTIFS('Official Medal Table'!$F:$F,'Each Gender Events'!$A87,'Official Medal Table'!$C:$C,'Each Gender Events'!CH$1,'Official Medal Table'!$E:$E,'Each Gender Events'!CH$2)*'Medal values'!$B$1
+ COUNTIFS('Official Medal Table'!$G:$G,'Each Gender Events'!$A87,'Official Medal Table'!$C:$C,'Each Gender Events'!CH$1,'Official Medal Table'!$E:$E,'Each Gender Events'!CH$2)*'Medal values'!$B$2
+ COUNTIFS('Official Medal Table'!$H:$H,'Each Gender Events'!$A87,'Official Medal Table'!$C:$C,'Each Gender Events'!CH$1,'Official Medal Table'!$E:$E,'Each Gender Events'!CH$2)*'Medal values'!$B$3
+ COUNTIFS('Official Medal Table'!$I:$I,'Each Gender Events'!$A87,'Official Medal Table'!$C:$C,'Each Gender Events'!CH$1,'Official Medal Table'!$E:$E,'Each Gender Events'!CH$2)*'Medal values'!$B$3
+ COUNTIFS('Official Medal Table'!$F:$F,'Each Gender Events'!$A87,'Official Medal Table'!$C:$C,'Each Gender Events'!CH$1,'Official Medal Table'!$E:$E,"Mixed")*'Medal values'!$B$1/2
+ COUNTIFS('Official Medal Table'!$G:$G,'Each Gender Events'!$A87,'Official Medal Table'!$C:$C,'Each Gender Events'!CH$1,'Official Medal Table'!$E:$E,"Mixed")*'Medal values'!$B$2/2
+ COUNTIFS('Official Medal Table'!$H:$H,'Each Gender Events'!$A87,'Official Medal Table'!$C:$C,'Each Gender Events'!CH$1,'Official Medal Table'!$E:$E,"Mixed")*'Medal values'!$B$3/2
+ COUNTIFS('Official Medal Table'!$I:$I,'Each Gender Events'!$A87,'Official Medal Table'!$C:$C,'Each Gender Events'!CH$1,'Official Medal Table'!$E:$E,"Mixed")*'Medal values'!$B$3/2</f>
        <v>0</v>
      </c>
      <c r="CI87">
        <f>COUNTIFS('Official Medal Table'!$F:$F,'Each Gender Events'!$A87,'Official Medal Table'!$C:$C,'Each Gender Events'!CI$1,'Official Medal Table'!$E:$E,'Each Gender Events'!CI$2)*'Medal values'!$B$1
+ COUNTIFS('Official Medal Table'!$G:$G,'Each Gender Events'!$A87,'Official Medal Table'!$C:$C,'Each Gender Events'!CI$1,'Official Medal Table'!$E:$E,'Each Gender Events'!CI$2)*'Medal values'!$B$2
+ COUNTIFS('Official Medal Table'!$H:$H,'Each Gender Events'!$A87,'Official Medal Table'!$C:$C,'Each Gender Events'!CI$1,'Official Medal Table'!$E:$E,'Each Gender Events'!CI$2)*'Medal values'!$B$3
+ COUNTIFS('Official Medal Table'!$I:$I,'Each Gender Events'!$A87,'Official Medal Table'!$C:$C,'Each Gender Events'!CI$1,'Official Medal Table'!$E:$E,'Each Gender Events'!CI$2)*'Medal values'!$B$3
+ COUNTIFS('Official Medal Table'!$F:$F,'Each Gender Events'!$A87,'Official Medal Table'!$C:$C,'Each Gender Events'!CI$1,'Official Medal Table'!$E:$E,"Mixed")*'Medal values'!$B$1/2
+ COUNTIFS('Official Medal Table'!$G:$G,'Each Gender Events'!$A87,'Official Medal Table'!$C:$C,'Each Gender Events'!CI$1,'Official Medal Table'!$E:$E,"Mixed")*'Medal values'!$B$2/2
+ COUNTIFS('Official Medal Table'!$H:$H,'Each Gender Events'!$A87,'Official Medal Table'!$C:$C,'Each Gender Events'!CI$1,'Official Medal Table'!$E:$E,"Mixed")*'Medal values'!$B$3/2
+ COUNTIFS('Official Medal Table'!$I:$I,'Each Gender Events'!$A87,'Official Medal Table'!$C:$C,'Each Gender Events'!CI$1,'Official Medal Table'!$E:$E,"Mixed")*'Medal values'!$B$3/2</f>
        <v>0</v>
      </c>
      <c r="CJ87">
        <f>COUNTIFS('Official Medal Table'!$F:$F,'Each Gender Events'!$A87,'Official Medal Table'!$C:$C,'Each Gender Events'!CJ$1,'Official Medal Table'!$E:$E,'Each Gender Events'!CJ$2)*'Medal values'!$B$1
+ COUNTIFS('Official Medal Table'!$G:$G,'Each Gender Events'!$A87,'Official Medal Table'!$C:$C,'Each Gender Events'!CJ$1,'Official Medal Table'!$E:$E,'Each Gender Events'!CJ$2)*'Medal values'!$B$2
+ COUNTIFS('Official Medal Table'!$H:$H,'Each Gender Events'!$A87,'Official Medal Table'!$C:$C,'Each Gender Events'!CJ$1,'Official Medal Table'!$E:$E,'Each Gender Events'!CJ$2)*'Medal values'!$B$3
+ COUNTIFS('Official Medal Table'!$I:$I,'Each Gender Events'!$A87,'Official Medal Table'!$C:$C,'Each Gender Events'!CJ$1,'Official Medal Table'!$E:$E,'Each Gender Events'!CJ$2)*'Medal values'!$B$3
+ COUNTIFS('Official Medal Table'!$F:$F,'Each Gender Events'!$A87,'Official Medal Table'!$C:$C,'Each Gender Events'!CJ$1,'Official Medal Table'!$E:$E,"Mixed")*'Medal values'!$B$1/2
+ COUNTIFS('Official Medal Table'!$G:$G,'Each Gender Events'!$A87,'Official Medal Table'!$C:$C,'Each Gender Events'!CJ$1,'Official Medal Table'!$E:$E,"Mixed")*'Medal values'!$B$2/2
+ COUNTIFS('Official Medal Table'!$H:$H,'Each Gender Events'!$A87,'Official Medal Table'!$C:$C,'Each Gender Events'!CJ$1,'Official Medal Table'!$E:$E,"Mixed")*'Medal values'!$B$3/2
+ COUNTIFS('Official Medal Table'!$I:$I,'Each Gender Events'!$A87,'Official Medal Table'!$C:$C,'Each Gender Events'!CJ$1,'Official Medal Table'!$E:$E,"Mixed")*'Medal values'!$B$3/2</f>
        <v>0</v>
      </c>
      <c r="CK87">
        <f>COUNTIFS('Official Medal Table'!$F:$F,'Each Gender Events'!$A87,'Official Medal Table'!$C:$C,'Each Gender Events'!CK$1,'Official Medal Table'!$E:$E,'Each Gender Events'!CK$2)*'Medal values'!$B$1
+ COUNTIFS('Official Medal Table'!$G:$G,'Each Gender Events'!$A87,'Official Medal Table'!$C:$C,'Each Gender Events'!CK$1,'Official Medal Table'!$E:$E,'Each Gender Events'!CK$2)*'Medal values'!$B$2
+ COUNTIFS('Official Medal Table'!$H:$H,'Each Gender Events'!$A87,'Official Medal Table'!$C:$C,'Each Gender Events'!CK$1,'Official Medal Table'!$E:$E,'Each Gender Events'!CK$2)*'Medal values'!$B$3
+ COUNTIFS('Official Medal Table'!$I:$I,'Each Gender Events'!$A87,'Official Medal Table'!$C:$C,'Each Gender Events'!CK$1,'Official Medal Table'!$E:$E,'Each Gender Events'!CK$2)*'Medal values'!$B$3
+ COUNTIFS('Official Medal Table'!$F:$F,'Each Gender Events'!$A87,'Official Medal Table'!$C:$C,'Each Gender Events'!CK$1,'Official Medal Table'!$E:$E,"Mixed")*'Medal values'!$B$1/2
+ COUNTIFS('Official Medal Table'!$G:$G,'Each Gender Events'!$A87,'Official Medal Table'!$C:$C,'Each Gender Events'!CK$1,'Official Medal Table'!$E:$E,"Mixed")*'Medal values'!$B$2/2
+ COUNTIFS('Official Medal Table'!$H:$H,'Each Gender Events'!$A87,'Official Medal Table'!$C:$C,'Each Gender Events'!CK$1,'Official Medal Table'!$E:$E,"Mixed")*'Medal values'!$B$3/2
+ COUNTIFS('Official Medal Table'!$I:$I,'Each Gender Events'!$A87,'Official Medal Table'!$C:$C,'Each Gender Events'!CK$1,'Official Medal Table'!$E:$E,"Mixed")*'Medal values'!$B$3/2</f>
        <v>0</v>
      </c>
      <c r="CL87">
        <f>COUNTIFS('Official Medal Table'!$F:$F,'Each Gender Events'!$A87,'Official Medal Table'!$C:$C,'Each Gender Events'!CL$1,'Official Medal Table'!$E:$E,'Each Gender Events'!CL$2)*'Medal values'!$B$1
+ COUNTIFS('Official Medal Table'!$G:$G,'Each Gender Events'!$A87,'Official Medal Table'!$C:$C,'Each Gender Events'!CL$1,'Official Medal Table'!$E:$E,'Each Gender Events'!CL$2)*'Medal values'!$B$2
+ COUNTIFS('Official Medal Table'!$H:$H,'Each Gender Events'!$A87,'Official Medal Table'!$C:$C,'Each Gender Events'!CL$1,'Official Medal Table'!$E:$E,'Each Gender Events'!CL$2)*'Medal values'!$B$3
+ COUNTIFS('Official Medal Table'!$I:$I,'Each Gender Events'!$A87,'Official Medal Table'!$C:$C,'Each Gender Events'!CL$1,'Official Medal Table'!$E:$E,'Each Gender Events'!CL$2)*'Medal values'!$B$3
+ COUNTIFS('Official Medal Table'!$F:$F,'Each Gender Events'!$A87,'Official Medal Table'!$C:$C,'Each Gender Events'!CL$1,'Official Medal Table'!$E:$E,"Mixed")*'Medal values'!$B$1/2
+ COUNTIFS('Official Medal Table'!$G:$G,'Each Gender Events'!$A87,'Official Medal Table'!$C:$C,'Each Gender Events'!CL$1,'Official Medal Table'!$E:$E,"Mixed")*'Medal values'!$B$2/2
+ COUNTIFS('Official Medal Table'!$H:$H,'Each Gender Events'!$A87,'Official Medal Table'!$C:$C,'Each Gender Events'!CL$1,'Official Medal Table'!$E:$E,"Mixed")*'Medal values'!$B$3/2
+ COUNTIFS('Official Medal Table'!$I:$I,'Each Gender Events'!$A87,'Official Medal Table'!$C:$C,'Each Gender Events'!CL$1,'Official Medal Table'!$E:$E,"Mixed")*'Medal values'!$B$3/2</f>
        <v>0</v>
      </c>
      <c r="CM87">
        <f>COUNTIFS('Official Medal Table'!$F:$F,'Each Gender Events'!$A87,'Official Medal Table'!$C:$C,'Each Gender Events'!CM$1,'Official Medal Table'!$E:$E,'Each Gender Events'!CM$2)*'Medal values'!$B$1
+ COUNTIFS('Official Medal Table'!$G:$G,'Each Gender Events'!$A87,'Official Medal Table'!$C:$C,'Each Gender Events'!CM$1,'Official Medal Table'!$E:$E,'Each Gender Events'!CM$2)*'Medal values'!$B$2
+ COUNTIFS('Official Medal Table'!$H:$H,'Each Gender Events'!$A87,'Official Medal Table'!$C:$C,'Each Gender Events'!CM$1,'Official Medal Table'!$E:$E,'Each Gender Events'!CM$2)*'Medal values'!$B$3
+ COUNTIFS('Official Medal Table'!$I:$I,'Each Gender Events'!$A87,'Official Medal Table'!$C:$C,'Each Gender Events'!CM$1,'Official Medal Table'!$E:$E,'Each Gender Events'!CM$2)*'Medal values'!$B$3
+ COUNTIFS('Official Medal Table'!$F:$F,'Each Gender Events'!$A87,'Official Medal Table'!$C:$C,'Each Gender Events'!CM$1,'Official Medal Table'!$E:$E,"Mixed")*'Medal values'!$B$1/2
+ COUNTIFS('Official Medal Table'!$G:$G,'Each Gender Events'!$A87,'Official Medal Table'!$C:$C,'Each Gender Events'!CM$1,'Official Medal Table'!$E:$E,"Mixed")*'Medal values'!$B$2/2
+ COUNTIFS('Official Medal Table'!$H:$H,'Each Gender Events'!$A87,'Official Medal Table'!$C:$C,'Each Gender Events'!CM$1,'Official Medal Table'!$E:$E,"Mixed")*'Medal values'!$B$3/2
+ COUNTIFS('Official Medal Table'!$I:$I,'Each Gender Events'!$A87,'Official Medal Table'!$C:$C,'Each Gender Events'!CM$1,'Official Medal Table'!$E:$E,"Mixed")*'Medal values'!$B$3/2</f>
        <v>0</v>
      </c>
      <c r="CN87">
        <f>COUNTIFS('Official Medal Table'!$F:$F,'Each Gender Events'!$A87,'Official Medal Table'!$C:$C,'Each Gender Events'!CN$1,'Official Medal Table'!$E:$E,'Each Gender Events'!CN$2)*'Medal values'!$B$1
+ COUNTIFS('Official Medal Table'!$G:$G,'Each Gender Events'!$A87,'Official Medal Table'!$C:$C,'Each Gender Events'!CN$1,'Official Medal Table'!$E:$E,'Each Gender Events'!CN$2)*'Medal values'!$B$2
+ COUNTIFS('Official Medal Table'!$H:$H,'Each Gender Events'!$A87,'Official Medal Table'!$C:$C,'Each Gender Events'!CN$1,'Official Medal Table'!$E:$E,'Each Gender Events'!CN$2)*'Medal values'!$B$3
+ COUNTIFS('Official Medal Table'!$I:$I,'Each Gender Events'!$A87,'Official Medal Table'!$C:$C,'Each Gender Events'!CN$1,'Official Medal Table'!$E:$E,'Each Gender Events'!CN$2)*'Medal values'!$B$3
+ COUNTIFS('Official Medal Table'!$F:$F,'Each Gender Events'!$A87,'Official Medal Table'!$C:$C,'Each Gender Events'!CN$1,'Official Medal Table'!$E:$E,"Mixed")*'Medal values'!$B$1/2
+ COUNTIFS('Official Medal Table'!$G:$G,'Each Gender Events'!$A87,'Official Medal Table'!$C:$C,'Each Gender Events'!CN$1,'Official Medal Table'!$E:$E,"Mixed")*'Medal values'!$B$2/2
+ COUNTIFS('Official Medal Table'!$H:$H,'Each Gender Events'!$A87,'Official Medal Table'!$C:$C,'Each Gender Events'!CN$1,'Official Medal Table'!$E:$E,"Mixed")*'Medal values'!$B$3/2
+ COUNTIFS('Official Medal Table'!$I:$I,'Each Gender Events'!$A87,'Official Medal Table'!$C:$C,'Each Gender Events'!CN$1,'Official Medal Table'!$E:$E,"Mixed")*'Medal values'!$B$3/2</f>
        <v>0</v>
      </c>
      <c r="CO87">
        <f>COUNTIFS('Official Medal Table'!$F:$F,'Each Gender Events'!$A87,'Official Medal Table'!$C:$C,'Each Gender Events'!CO$1,'Official Medal Table'!$E:$E,'Each Gender Events'!CO$2)*'Medal values'!$B$1
+ COUNTIFS('Official Medal Table'!$G:$G,'Each Gender Events'!$A87,'Official Medal Table'!$C:$C,'Each Gender Events'!CO$1,'Official Medal Table'!$E:$E,'Each Gender Events'!CO$2)*'Medal values'!$B$2
+ COUNTIFS('Official Medal Table'!$H:$H,'Each Gender Events'!$A87,'Official Medal Table'!$C:$C,'Each Gender Events'!CO$1,'Official Medal Table'!$E:$E,'Each Gender Events'!CO$2)*'Medal values'!$B$3
+ COUNTIFS('Official Medal Table'!$I:$I,'Each Gender Events'!$A87,'Official Medal Table'!$C:$C,'Each Gender Events'!CO$1,'Official Medal Table'!$E:$E,'Each Gender Events'!CO$2)*'Medal values'!$B$3
+ COUNTIFS('Official Medal Table'!$F:$F,'Each Gender Events'!$A87,'Official Medal Table'!$C:$C,'Each Gender Events'!CO$1,'Official Medal Table'!$E:$E,"Mixed")*'Medal values'!$B$1/2
+ COUNTIFS('Official Medal Table'!$G:$G,'Each Gender Events'!$A87,'Official Medal Table'!$C:$C,'Each Gender Events'!CO$1,'Official Medal Table'!$E:$E,"Mixed")*'Medal values'!$B$2/2
+ COUNTIFS('Official Medal Table'!$H:$H,'Each Gender Events'!$A87,'Official Medal Table'!$C:$C,'Each Gender Events'!CO$1,'Official Medal Table'!$E:$E,"Mixed")*'Medal values'!$B$3/2
+ COUNTIFS('Official Medal Table'!$I:$I,'Each Gender Events'!$A87,'Official Medal Table'!$C:$C,'Each Gender Events'!CO$1,'Official Medal Table'!$E:$E,"Mixed")*'Medal values'!$B$3/2</f>
        <v>0</v>
      </c>
      <c r="CP87">
        <f>COUNTIFS('Official Medal Table'!$F:$F,'Each Gender Events'!$A87,'Official Medal Table'!$C:$C,'Each Gender Events'!CP$1,'Official Medal Table'!$E:$E,'Each Gender Events'!CP$2)*'Medal values'!$B$1
+ COUNTIFS('Official Medal Table'!$G:$G,'Each Gender Events'!$A87,'Official Medal Table'!$C:$C,'Each Gender Events'!CP$1,'Official Medal Table'!$E:$E,'Each Gender Events'!CP$2)*'Medal values'!$B$2
+ COUNTIFS('Official Medal Table'!$H:$H,'Each Gender Events'!$A87,'Official Medal Table'!$C:$C,'Each Gender Events'!CP$1,'Official Medal Table'!$E:$E,'Each Gender Events'!CP$2)*'Medal values'!$B$3
+ COUNTIFS('Official Medal Table'!$I:$I,'Each Gender Events'!$A87,'Official Medal Table'!$C:$C,'Each Gender Events'!CP$1,'Official Medal Table'!$E:$E,'Each Gender Events'!CP$2)*'Medal values'!$B$3
+ COUNTIFS('Official Medal Table'!$F:$F,'Each Gender Events'!$A87,'Official Medal Table'!$C:$C,'Each Gender Events'!CP$1,'Official Medal Table'!$E:$E,"Mixed")*'Medal values'!$B$1/2
+ COUNTIFS('Official Medal Table'!$G:$G,'Each Gender Events'!$A87,'Official Medal Table'!$C:$C,'Each Gender Events'!CP$1,'Official Medal Table'!$E:$E,"Mixed")*'Medal values'!$B$2/2
+ COUNTIFS('Official Medal Table'!$H:$H,'Each Gender Events'!$A87,'Official Medal Table'!$C:$C,'Each Gender Events'!CP$1,'Official Medal Table'!$E:$E,"Mixed")*'Medal values'!$B$3/2
+ COUNTIFS('Official Medal Table'!$I:$I,'Each Gender Events'!$A87,'Official Medal Table'!$C:$C,'Each Gender Events'!CP$1,'Official Medal Table'!$E:$E,"Mixed")*'Medal values'!$B$3/2</f>
        <v>0</v>
      </c>
      <c r="CQ87">
        <f>COUNTIFS('Official Medal Table'!$F:$F,'Each Gender Events'!$A87,'Official Medal Table'!$C:$C,'Each Gender Events'!CQ$1,'Official Medal Table'!$E:$E,'Each Gender Events'!CQ$2)*'Medal values'!$B$1
+ COUNTIFS('Official Medal Table'!$G:$G,'Each Gender Events'!$A87,'Official Medal Table'!$C:$C,'Each Gender Events'!CQ$1,'Official Medal Table'!$E:$E,'Each Gender Events'!CQ$2)*'Medal values'!$B$2
+ COUNTIFS('Official Medal Table'!$H:$H,'Each Gender Events'!$A87,'Official Medal Table'!$C:$C,'Each Gender Events'!CQ$1,'Official Medal Table'!$E:$E,'Each Gender Events'!CQ$2)*'Medal values'!$B$3
+ COUNTIFS('Official Medal Table'!$I:$I,'Each Gender Events'!$A87,'Official Medal Table'!$C:$C,'Each Gender Events'!CQ$1,'Official Medal Table'!$E:$E,'Each Gender Events'!CQ$2)*'Medal values'!$B$3
+ COUNTIFS('Official Medal Table'!$F:$F,'Each Gender Events'!$A87,'Official Medal Table'!$C:$C,'Each Gender Events'!CQ$1,'Official Medal Table'!$E:$E,"Mixed")*'Medal values'!$B$1/2
+ COUNTIFS('Official Medal Table'!$G:$G,'Each Gender Events'!$A87,'Official Medal Table'!$C:$C,'Each Gender Events'!CQ$1,'Official Medal Table'!$E:$E,"Mixed")*'Medal values'!$B$2/2
+ COUNTIFS('Official Medal Table'!$H:$H,'Each Gender Events'!$A87,'Official Medal Table'!$C:$C,'Each Gender Events'!CQ$1,'Official Medal Table'!$E:$E,"Mixed")*'Medal values'!$B$3/2
+ COUNTIFS('Official Medal Table'!$I:$I,'Each Gender Events'!$A87,'Official Medal Table'!$C:$C,'Each Gender Events'!CQ$1,'Official Medal Table'!$E:$E,"Mixed")*'Medal values'!$B$3/2</f>
        <v>0</v>
      </c>
      <c r="CR87">
        <f>COUNTIFS('Official Medal Table'!$F:$F,'Each Gender Events'!$A87,'Official Medal Table'!$C:$C,'Each Gender Events'!CR$1,'Official Medal Table'!$E:$E,'Each Gender Events'!CR$2)*'Medal values'!$B$1
+ COUNTIFS('Official Medal Table'!$G:$G,'Each Gender Events'!$A87,'Official Medal Table'!$C:$C,'Each Gender Events'!CR$1,'Official Medal Table'!$E:$E,'Each Gender Events'!CR$2)*'Medal values'!$B$2
+ COUNTIFS('Official Medal Table'!$H:$H,'Each Gender Events'!$A87,'Official Medal Table'!$C:$C,'Each Gender Events'!CR$1,'Official Medal Table'!$E:$E,'Each Gender Events'!CR$2)*'Medal values'!$B$3
+ COUNTIFS('Official Medal Table'!$I:$I,'Each Gender Events'!$A87,'Official Medal Table'!$C:$C,'Each Gender Events'!CR$1,'Official Medal Table'!$E:$E,'Each Gender Events'!CR$2)*'Medal values'!$B$3
+ COUNTIFS('Official Medal Table'!$F:$F,'Each Gender Events'!$A87,'Official Medal Table'!$C:$C,'Each Gender Events'!CR$1,'Official Medal Table'!$E:$E,"Mixed")*'Medal values'!$B$1/2
+ COUNTIFS('Official Medal Table'!$G:$G,'Each Gender Events'!$A87,'Official Medal Table'!$C:$C,'Each Gender Events'!CR$1,'Official Medal Table'!$E:$E,"Mixed")*'Medal values'!$B$2/2
+ COUNTIFS('Official Medal Table'!$H:$H,'Each Gender Events'!$A87,'Official Medal Table'!$C:$C,'Each Gender Events'!CR$1,'Official Medal Table'!$E:$E,"Mixed")*'Medal values'!$B$3/2
+ COUNTIFS('Official Medal Table'!$I:$I,'Each Gender Events'!$A87,'Official Medal Table'!$C:$C,'Each Gender Events'!CR$1,'Official Medal Table'!$E:$E,"Mixed")*'Medal values'!$B$3/2</f>
        <v>0</v>
      </c>
      <c r="CS87">
        <f>COUNTIFS('Official Medal Table'!$F:$F,'Each Gender Events'!$A87,'Official Medal Table'!$C:$C,'Each Gender Events'!CS$1,'Official Medal Table'!$E:$E,'Each Gender Events'!CS$2)*'Medal values'!$B$1
+ COUNTIFS('Official Medal Table'!$G:$G,'Each Gender Events'!$A87,'Official Medal Table'!$C:$C,'Each Gender Events'!CS$1,'Official Medal Table'!$E:$E,'Each Gender Events'!CS$2)*'Medal values'!$B$2
+ COUNTIFS('Official Medal Table'!$H:$H,'Each Gender Events'!$A87,'Official Medal Table'!$C:$C,'Each Gender Events'!CS$1,'Official Medal Table'!$E:$E,'Each Gender Events'!CS$2)*'Medal values'!$B$3
+ COUNTIFS('Official Medal Table'!$I:$I,'Each Gender Events'!$A87,'Official Medal Table'!$C:$C,'Each Gender Events'!CS$1,'Official Medal Table'!$E:$E,'Each Gender Events'!CS$2)*'Medal values'!$B$3
+ COUNTIFS('Official Medal Table'!$F:$F,'Each Gender Events'!$A87,'Official Medal Table'!$C:$C,'Each Gender Events'!CS$1,'Official Medal Table'!$E:$E,"Mixed")*'Medal values'!$B$1/2
+ COUNTIFS('Official Medal Table'!$G:$G,'Each Gender Events'!$A87,'Official Medal Table'!$C:$C,'Each Gender Events'!CS$1,'Official Medal Table'!$E:$E,"Mixed")*'Medal values'!$B$2/2
+ COUNTIFS('Official Medal Table'!$H:$H,'Each Gender Events'!$A87,'Official Medal Table'!$C:$C,'Each Gender Events'!CS$1,'Official Medal Table'!$E:$E,"Mixed")*'Medal values'!$B$3/2
+ COUNTIFS('Official Medal Table'!$I:$I,'Each Gender Events'!$A87,'Official Medal Table'!$C:$C,'Each Gender Events'!CS$1,'Official Medal Table'!$E:$E,"Mixed")*'Medal values'!$B$3/2</f>
        <v>0</v>
      </c>
      <c r="CT87">
        <f>COUNTIFS('Official Medal Table'!$F:$F,'Each Gender Events'!$A87,'Official Medal Table'!$C:$C,'Each Gender Events'!CT$1,'Official Medal Table'!$E:$E,'Each Gender Events'!CT$2)*'Medal values'!$B$1
+ COUNTIFS('Official Medal Table'!$G:$G,'Each Gender Events'!$A87,'Official Medal Table'!$C:$C,'Each Gender Events'!CT$1,'Official Medal Table'!$E:$E,'Each Gender Events'!CT$2)*'Medal values'!$B$2
+ COUNTIFS('Official Medal Table'!$H:$H,'Each Gender Events'!$A87,'Official Medal Table'!$C:$C,'Each Gender Events'!CT$1,'Official Medal Table'!$E:$E,'Each Gender Events'!CT$2)*'Medal values'!$B$3
+ COUNTIFS('Official Medal Table'!$I:$I,'Each Gender Events'!$A87,'Official Medal Table'!$C:$C,'Each Gender Events'!CT$1,'Official Medal Table'!$E:$E,'Each Gender Events'!CT$2)*'Medal values'!$B$3
+ COUNTIFS('Official Medal Table'!$F:$F,'Each Gender Events'!$A87,'Official Medal Table'!$C:$C,'Each Gender Events'!CT$1,'Official Medal Table'!$E:$E,"Mixed")*'Medal values'!$B$1/2
+ COUNTIFS('Official Medal Table'!$G:$G,'Each Gender Events'!$A87,'Official Medal Table'!$C:$C,'Each Gender Events'!CT$1,'Official Medal Table'!$E:$E,"Mixed")*'Medal values'!$B$2/2
+ COUNTIFS('Official Medal Table'!$H:$H,'Each Gender Events'!$A87,'Official Medal Table'!$C:$C,'Each Gender Events'!CT$1,'Official Medal Table'!$E:$E,"Mixed")*'Medal values'!$B$3/2
+ COUNTIFS('Official Medal Table'!$I:$I,'Each Gender Events'!$A87,'Official Medal Table'!$C:$C,'Each Gender Events'!CT$1,'Official Medal Table'!$E:$E,"Mixed")*'Medal values'!$B$3/2</f>
        <v>0</v>
      </c>
    </row>
    <row r="88" spans="1:98" x14ac:dyDescent="0.3">
      <c r="A88" t="str">
        <f>Countries!A87</f>
        <v>GRN</v>
      </c>
      <c r="B88">
        <f>COUNTIFS('Official Medal Table'!$F:$F,'Each Gender Events'!$A88,'Official Medal Table'!$C:$C,'Each Gender Events'!B$1,'Official Medal Table'!$E:$E,'Each Gender Events'!B$2)*'Medal values'!$B$1
+ COUNTIFS('Official Medal Table'!$G:$G,'Each Gender Events'!$A88,'Official Medal Table'!$C:$C,'Each Gender Events'!B$1,'Official Medal Table'!$E:$E,'Each Gender Events'!B$2)*'Medal values'!$B$2
+ COUNTIFS('Official Medal Table'!$H:$H,'Each Gender Events'!$A88,'Official Medal Table'!$C:$C,'Each Gender Events'!B$1,'Official Medal Table'!$E:$E,'Each Gender Events'!B$2)*'Medal values'!$B$3
+ COUNTIFS('Official Medal Table'!$I:$I,'Each Gender Events'!$A88,'Official Medal Table'!$C:$C,'Each Gender Events'!B$1,'Official Medal Table'!$E:$E,'Each Gender Events'!B$2)*'Medal values'!$B$3
+ COUNTIFS('Official Medal Table'!$F:$F,'Each Gender Events'!$A88,'Official Medal Table'!$C:$C,'Each Gender Events'!B$1,'Official Medal Table'!$E:$E,"Mixed")*'Medal values'!$B$1/2
+ COUNTIFS('Official Medal Table'!$G:$G,'Each Gender Events'!$A88,'Official Medal Table'!$C:$C,'Each Gender Events'!B$1,'Official Medal Table'!$E:$E,"Mixed")*'Medal values'!$B$2/2
+ COUNTIFS('Official Medal Table'!$H:$H,'Each Gender Events'!$A88,'Official Medal Table'!$C:$C,'Each Gender Events'!B$1,'Official Medal Table'!$E:$E,"Mixed")*'Medal values'!$B$3/2
+ COUNTIFS('Official Medal Table'!$I:$I,'Each Gender Events'!$A88,'Official Medal Table'!$C:$C,'Each Gender Events'!B$1,'Official Medal Table'!$E:$E,"Mixed")*'Medal values'!$B$3/2</f>
        <v>0</v>
      </c>
      <c r="C88">
        <f>COUNTIFS('Official Medal Table'!$F:$F,'Each Gender Events'!$A88,'Official Medal Table'!$C:$C,'Each Gender Events'!C$1,'Official Medal Table'!$E:$E,'Each Gender Events'!C$2)*'Medal values'!$B$1
+ COUNTIFS('Official Medal Table'!$G:$G,'Each Gender Events'!$A88,'Official Medal Table'!$C:$C,'Each Gender Events'!C$1,'Official Medal Table'!$E:$E,'Each Gender Events'!C$2)*'Medal values'!$B$2
+ COUNTIFS('Official Medal Table'!$H:$H,'Each Gender Events'!$A88,'Official Medal Table'!$C:$C,'Each Gender Events'!C$1,'Official Medal Table'!$E:$E,'Each Gender Events'!C$2)*'Medal values'!$B$3
+ COUNTIFS('Official Medal Table'!$I:$I,'Each Gender Events'!$A88,'Official Medal Table'!$C:$C,'Each Gender Events'!C$1,'Official Medal Table'!$E:$E,'Each Gender Events'!C$2)*'Medal values'!$B$3
+ COUNTIFS('Official Medal Table'!$F:$F,'Each Gender Events'!$A88,'Official Medal Table'!$C:$C,'Each Gender Events'!C$1,'Official Medal Table'!$E:$E,"Mixed")*'Medal values'!$B$1/2
+ COUNTIFS('Official Medal Table'!$G:$G,'Each Gender Events'!$A88,'Official Medal Table'!$C:$C,'Each Gender Events'!C$1,'Official Medal Table'!$E:$E,"Mixed")*'Medal values'!$B$2/2
+ COUNTIFS('Official Medal Table'!$H:$H,'Each Gender Events'!$A88,'Official Medal Table'!$C:$C,'Each Gender Events'!C$1,'Official Medal Table'!$E:$E,"Mixed")*'Medal values'!$B$3/2
+ COUNTIFS('Official Medal Table'!$I:$I,'Each Gender Events'!$A88,'Official Medal Table'!$C:$C,'Each Gender Events'!C$1,'Official Medal Table'!$E:$E,"Mixed")*'Medal values'!$B$3/2</f>
        <v>0</v>
      </c>
      <c r="D88">
        <f>COUNTIFS('Official Medal Table'!$F:$F,'Each Gender Events'!$A88,'Official Medal Table'!$C:$C,'Each Gender Events'!D$1,'Official Medal Table'!$E:$E,'Each Gender Events'!D$2)*'Medal values'!$B$1
+ COUNTIFS('Official Medal Table'!$G:$G,'Each Gender Events'!$A88,'Official Medal Table'!$C:$C,'Each Gender Events'!D$1,'Official Medal Table'!$E:$E,'Each Gender Events'!D$2)*'Medal values'!$B$2
+ COUNTIFS('Official Medal Table'!$H:$H,'Each Gender Events'!$A88,'Official Medal Table'!$C:$C,'Each Gender Events'!D$1,'Official Medal Table'!$E:$E,'Each Gender Events'!D$2)*'Medal values'!$B$3
+ COUNTIFS('Official Medal Table'!$I:$I,'Each Gender Events'!$A88,'Official Medal Table'!$C:$C,'Each Gender Events'!D$1,'Official Medal Table'!$E:$E,'Each Gender Events'!D$2)*'Medal values'!$B$3
+ COUNTIFS('Official Medal Table'!$F:$F,'Each Gender Events'!$A88,'Official Medal Table'!$C:$C,'Each Gender Events'!D$1,'Official Medal Table'!$E:$E,"Mixed")*'Medal values'!$B$1/2
+ COUNTIFS('Official Medal Table'!$G:$G,'Each Gender Events'!$A88,'Official Medal Table'!$C:$C,'Each Gender Events'!D$1,'Official Medal Table'!$E:$E,"Mixed")*'Medal values'!$B$2/2
+ COUNTIFS('Official Medal Table'!$H:$H,'Each Gender Events'!$A88,'Official Medal Table'!$C:$C,'Each Gender Events'!D$1,'Official Medal Table'!$E:$E,"Mixed")*'Medal values'!$B$3/2
+ COUNTIFS('Official Medal Table'!$I:$I,'Each Gender Events'!$A88,'Official Medal Table'!$C:$C,'Each Gender Events'!D$1,'Official Medal Table'!$E:$E,"Mixed")*'Medal values'!$B$3/2</f>
        <v>0</v>
      </c>
      <c r="E88">
        <f>COUNTIFS('Official Medal Table'!$F:$F,'Each Gender Events'!$A88,'Official Medal Table'!$C:$C,'Each Gender Events'!E$1,'Official Medal Table'!$E:$E,'Each Gender Events'!E$2)*'Medal values'!$B$1
+ COUNTIFS('Official Medal Table'!$G:$G,'Each Gender Events'!$A88,'Official Medal Table'!$C:$C,'Each Gender Events'!E$1,'Official Medal Table'!$E:$E,'Each Gender Events'!E$2)*'Medal values'!$B$2
+ COUNTIFS('Official Medal Table'!$H:$H,'Each Gender Events'!$A88,'Official Medal Table'!$C:$C,'Each Gender Events'!E$1,'Official Medal Table'!$E:$E,'Each Gender Events'!E$2)*'Medal values'!$B$3
+ COUNTIFS('Official Medal Table'!$I:$I,'Each Gender Events'!$A88,'Official Medal Table'!$C:$C,'Each Gender Events'!E$1,'Official Medal Table'!$E:$E,'Each Gender Events'!E$2)*'Medal values'!$B$3
+ COUNTIFS('Official Medal Table'!$F:$F,'Each Gender Events'!$A88,'Official Medal Table'!$C:$C,'Each Gender Events'!E$1,'Official Medal Table'!$E:$E,"Mixed")*'Medal values'!$B$1/2
+ COUNTIFS('Official Medal Table'!$G:$G,'Each Gender Events'!$A88,'Official Medal Table'!$C:$C,'Each Gender Events'!E$1,'Official Medal Table'!$E:$E,"Mixed")*'Medal values'!$B$2/2
+ COUNTIFS('Official Medal Table'!$H:$H,'Each Gender Events'!$A88,'Official Medal Table'!$C:$C,'Each Gender Events'!E$1,'Official Medal Table'!$E:$E,"Mixed")*'Medal values'!$B$3/2
+ COUNTIFS('Official Medal Table'!$I:$I,'Each Gender Events'!$A88,'Official Medal Table'!$C:$C,'Each Gender Events'!E$1,'Official Medal Table'!$E:$E,"Mixed")*'Medal values'!$B$3/2</f>
        <v>0</v>
      </c>
      <c r="F88">
        <f>COUNTIFS('Official Medal Table'!$F:$F,'Each Gender Events'!$A88,'Official Medal Table'!$C:$C,'Each Gender Events'!F$1,'Official Medal Table'!$E:$E,'Each Gender Events'!F$2)*'Medal values'!$B$1
+ COUNTIFS('Official Medal Table'!$G:$G,'Each Gender Events'!$A88,'Official Medal Table'!$C:$C,'Each Gender Events'!F$1,'Official Medal Table'!$E:$E,'Each Gender Events'!F$2)*'Medal values'!$B$2
+ COUNTIFS('Official Medal Table'!$H:$H,'Each Gender Events'!$A88,'Official Medal Table'!$C:$C,'Each Gender Events'!F$1,'Official Medal Table'!$E:$E,'Each Gender Events'!F$2)*'Medal values'!$B$3
+ COUNTIFS('Official Medal Table'!$I:$I,'Each Gender Events'!$A88,'Official Medal Table'!$C:$C,'Each Gender Events'!F$1,'Official Medal Table'!$E:$E,'Each Gender Events'!F$2)*'Medal values'!$B$3
+ COUNTIFS('Official Medal Table'!$F:$F,'Each Gender Events'!$A88,'Official Medal Table'!$C:$C,'Each Gender Events'!F$1,'Official Medal Table'!$E:$E,"Mixed")*'Medal values'!$B$1/2
+ COUNTIFS('Official Medal Table'!$G:$G,'Each Gender Events'!$A88,'Official Medal Table'!$C:$C,'Each Gender Events'!F$1,'Official Medal Table'!$E:$E,"Mixed")*'Medal values'!$B$2/2
+ COUNTIFS('Official Medal Table'!$H:$H,'Each Gender Events'!$A88,'Official Medal Table'!$C:$C,'Each Gender Events'!F$1,'Official Medal Table'!$E:$E,"Mixed")*'Medal values'!$B$3/2
+ COUNTIFS('Official Medal Table'!$I:$I,'Each Gender Events'!$A88,'Official Medal Table'!$C:$C,'Each Gender Events'!F$1,'Official Medal Table'!$E:$E,"Mixed")*'Medal values'!$B$3/2</f>
        <v>0</v>
      </c>
      <c r="G88">
        <f>COUNTIFS('Official Medal Table'!$F:$F,'Each Gender Events'!$A88,'Official Medal Table'!$C:$C,'Each Gender Events'!G$1,'Official Medal Table'!$E:$E,'Each Gender Events'!G$2)*'Medal values'!$B$1
+ COUNTIFS('Official Medal Table'!$G:$G,'Each Gender Events'!$A88,'Official Medal Table'!$C:$C,'Each Gender Events'!G$1,'Official Medal Table'!$E:$E,'Each Gender Events'!G$2)*'Medal values'!$B$2
+ COUNTIFS('Official Medal Table'!$H:$H,'Each Gender Events'!$A88,'Official Medal Table'!$C:$C,'Each Gender Events'!G$1,'Official Medal Table'!$E:$E,'Each Gender Events'!G$2)*'Medal values'!$B$3
+ COUNTIFS('Official Medal Table'!$I:$I,'Each Gender Events'!$A88,'Official Medal Table'!$C:$C,'Each Gender Events'!G$1,'Official Medal Table'!$E:$E,'Each Gender Events'!G$2)*'Medal values'!$B$3
+ COUNTIFS('Official Medal Table'!$F:$F,'Each Gender Events'!$A88,'Official Medal Table'!$C:$C,'Each Gender Events'!G$1,'Official Medal Table'!$E:$E,"Mixed")*'Medal values'!$B$1/2
+ COUNTIFS('Official Medal Table'!$G:$G,'Each Gender Events'!$A88,'Official Medal Table'!$C:$C,'Each Gender Events'!G$1,'Official Medal Table'!$E:$E,"Mixed")*'Medal values'!$B$2/2
+ COUNTIFS('Official Medal Table'!$H:$H,'Each Gender Events'!$A88,'Official Medal Table'!$C:$C,'Each Gender Events'!G$1,'Official Medal Table'!$E:$E,"Mixed")*'Medal values'!$B$3/2
+ COUNTIFS('Official Medal Table'!$I:$I,'Each Gender Events'!$A88,'Official Medal Table'!$C:$C,'Each Gender Events'!G$1,'Official Medal Table'!$E:$E,"Mixed")*'Medal values'!$B$3/2</f>
        <v>0</v>
      </c>
      <c r="H88">
        <f>COUNTIFS('Official Medal Table'!$F:$F,'Each Gender Events'!$A88,'Official Medal Table'!$C:$C,'Each Gender Events'!H$1,'Official Medal Table'!$E:$E,'Each Gender Events'!H$2)*'Medal values'!$B$1
+ COUNTIFS('Official Medal Table'!$G:$G,'Each Gender Events'!$A88,'Official Medal Table'!$C:$C,'Each Gender Events'!H$1,'Official Medal Table'!$E:$E,'Each Gender Events'!H$2)*'Medal values'!$B$2
+ COUNTIFS('Official Medal Table'!$H:$H,'Each Gender Events'!$A88,'Official Medal Table'!$C:$C,'Each Gender Events'!H$1,'Official Medal Table'!$E:$E,'Each Gender Events'!H$2)*'Medal values'!$B$3
+ COUNTIFS('Official Medal Table'!$I:$I,'Each Gender Events'!$A88,'Official Medal Table'!$C:$C,'Each Gender Events'!H$1,'Official Medal Table'!$E:$E,'Each Gender Events'!H$2)*'Medal values'!$B$3
+ COUNTIFS('Official Medal Table'!$F:$F,'Each Gender Events'!$A88,'Official Medal Table'!$C:$C,'Each Gender Events'!H$1,'Official Medal Table'!$E:$E,"Mixed")*'Medal values'!$B$1/2
+ COUNTIFS('Official Medal Table'!$G:$G,'Each Gender Events'!$A88,'Official Medal Table'!$C:$C,'Each Gender Events'!H$1,'Official Medal Table'!$E:$E,"Mixed")*'Medal values'!$B$2/2
+ COUNTIFS('Official Medal Table'!$H:$H,'Each Gender Events'!$A88,'Official Medal Table'!$C:$C,'Each Gender Events'!H$1,'Official Medal Table'!$E:$E,"Mixed")*'Medal values'!$B$3/2
+ COUNTIFS('Official Medal Table'!$I:$I,'Each Gender Events'!$A88,'Official Medal Table'!$C:$C,'Each Gender Events'!H$1,'Official Medal Table'!$E:$E,"Mixed")*'Medal values'!$B$3/2</f>
        <v>0</v>
      </c>
      <c r="I88">
        <f>COUNTIFS('Official Medal Table'!$F:$F,'Each Gender Events'!$A88,'Official Medal Table'!$C:$C,'Each Gender Events'!I$1,'Official Medal Table'!$E:$E,'Each Gender Events'!I$2)*'Medal values'!$B$1
+ COUNTIFS('Official Medal Table'!$G:$G,'Each Gender Events'!$A88,'Official Medal Table'!$C:$C,'Each Gender Events'!I$1,'Official Medal Table'!$E:$E,'Each Gender Events'!I$2)*'Medal values'!$B$2
+ COUNTIFS('Official Medal Table'!$H:$H,'Each Gender Events'!$A88,'Official Medal Table'!$C:$C,'Each Gender Events'!I$1,'Official Medal Table'!$E:$E,'Each Gender Events'!I$2)*'Medal values'!$B$3
+ COUNTIFS('Official Medal Table'!$I:$I,'Each Gender Events'!$A88,'Official Medal Table'!$C:$C,'Each Gender Events'!I$1,'Official Medal Table'!$E:$E,'Each Gender Events'!I$2)*'Medal values'!$B$3
+ COUNTIFS('Official Medal Table'!$F:$F,'Each Gender Events'!$A88,'Official Medal Table'!$C:$C,'Each Gender Events'!I$1,'Official Medal Table'!$E:$E,"Mixed")*'Medal values'!$B$1/2
+ COUNTIFS('Official Medal Table'!$G:$G,'Each Gender Events'!$A88,'Official Medal Table'!$C:$C,'Each Gender Events'!I$1,'Official Medal Table'!$E:$E,"Mixed")*'Medal values'!$B$2/2
+ COUNTIFS('Official Medal Table'!$H:$H,'Each Gender Events'!$A88,'Official Medal Table'!$C:$C,'Each Gender Events'!I$1,'Official Medal Table'!$E:$E,"Mixed")*'Medal values'!$B$3/2
+ COUNTIFS('Official Medal Table'!$I:$I,'Each Gender Events'!$A88,'Official Medal Table'!$C:$C,'Each Gender Events'!I$1,'Official Medal Table'!$E:$E,"Mixed")*'Medal values'!$B$3/2</f>
        <v>0</v>
      </c>
      <c r="J88">
        <f>COUNTIFS('Official Medal Table'!$F:$F,'Each Gender Events'!$A88,'Official Medal Table'!$C:$C,'Each Gender Events'!J$1,'Official Medal Table'!$E:$E,'Each Gender Events'!J$2)*'Medal values'!$B$1
+ COUNTIFS('Official Medal Table'!$G:$G,'Each Gender Events'!$A88,'Official Medal Table'!$C:$C,'Each Gender Events'!J$1,'Official Medal Table'!$E:$E,'Each Gender Events'!J$2)*'Medal values'!$B$2
+ COUNTIFS('Official Medal Table'!$H:$H,'Each Gender Events'!$A88,'Official Medal Table'!$C:$C,'Each Gender Events'!J$1,'Official Medal Table'!$E:$E,'Each Gender Events'!J$2)*'Medal values'!$B$3
+ COUNTIFS('Official Medal Table'!$I:$I,'Each Gender Events'!$A88,'Official Medal Table'!$C:$C,'Each Gender Events'!J$1,'Official Medal Table'!$E:$E,'Each Gender Events'!J$2)*'Medal values'!$B$3
+ COUNTIFS('Official Medal Table'!$F:$F,'Each Gender Events'!$A88,'Official Medal Table'!$C:$C,'Each Gender Events'!J$1,'Official Medal Table'!$E:$E,"Mixed")*'Medal values'!$B$1/2
+ COUNTIFS('Official Medal Table'!$G:$G,'Each Gender Events'!$A88,'Official Medal Table'!$C:$C,'Each Gender Events'!J$1,'Official Medal Table'!$E:$E,"Mixed")*'Medal values'!$B$2/2
+ COUNTIFS('Official Medal Table'!$H:$H,'Each Gender Events'!$A88,'Official Medal Table'!$C:$C,'Each Gender Events'!J$1,'Official Medal Table'!$E:$E,"Mixed")*'Medal values'!$B$3/2
+ COUNTIFS('Official Medal Table'!$I:$I,'Each Gender Events'!$A88,'Official Medal Table'!$C:$C,'Each Gender Events'!J$1,'Official Medal Table'!$E:$E,"Mixed")*'Medal values'!$B$3/2</f>
        <v>2</v>
      </c>
      <c r="K88">
        <f>COUNTIFS('Official Medal Table'!$F:$F,'Each Gender Events'!$A88,'Official Medal Table'!$C:$C,'Each Gender Events'!K$1,'Official Medal Table'!$E:$E,'Each Gender Events'!K$2)*'Medal values'!$B$1
+ COUNTIFS('Official Medal Table'!$G:$G,'Each Gender Events'!$A88,'Official Medal Table'!$C:$C,'Each Gender Events'!K$1,'Official Medal Table'!$E:$E,'Each Gender Events'!K$2)*'Medal values'!$B$2
+ COUNTIFS('Official Medal Table'!$H:$H,'Each Gender Events'!$A88,'Official Medal Table'!$C:$C,'Each Gender Events'!K$1,'Official Medal Table'!$E:$E,'Each Gender Events'!K$2)*'Medal values'!$B$3
+ COUNTIFS('Official Medal Table'!$I:$I,'Each Gender Events'!$A88,'Official Medal Table'!$C:$C,'Each Gender Events'!K$1,'Official Medal Table'!$E:$E,'Each Gender Events'!K$2)*'Medal values'!$B$3
+ COUNTIFS('Official Medal Table'!$F:$F,'Each Gender Events'!$A88,'Official Medal Table'!$C:$C,'Each Gender Events'!K$1,'Official Medal Table'!$E:$E,"Mixed")*'Medal values'!$B$1/2
+ COUNTIFS('Official Medal Table'!$G:$G,'Each Gender Events'!$A88,'Official Medal Table'!$C:$C,'Each Gender Events'!K$1,'Official Medal Table'!$E:$E,"Mixed")*'Medal values'!$B$2/2
+ COUNTIFS('Official Medal Table'!$H:$H,'Each Gender Events'!$A88,'Official Medal Table'!$C:$C,'Each Gender Events'!K$1,'Official Medal Table'!$E:$E,"Mixed")*'Medal values'!$B$3/2
+ COUNTIFS('Official Medal Table'!$I:$I,'Each Gender Events'!$A88,'Official Medal Table'!$C:$C,'Each Gender Events'!K$1,'Official Medal Table'!$E:$E,"Mixed")*'Medal values'!$B$3/2</f>
        <v>0</v>
      </c>
      <c r="L88">
        <f>COUNTIFS('Official Medal Table'!$F:$F,'Each Gender Events'!$A88,'Official Medal Table'!$C:$C,'Each Gender Events'!L$1,'Official Medal Table'!$E:$E,'Each Gender Events'!L$2)*'Medal values'!$B$1
+ COUNTIFS('Official Medal Table'!$G:$G,'Each Gender Events'!$A88,'Official Medal Table'!$C:$C,'Each Gender Events'!L$1,'Official Medal Table'!$E:$E,'Each Gender Events'!L$2)*'Medal values'!$B$2
+ COUNTIFS('Official Medal Table'!$H:$H,'Each Gender Events'!$A88,'Official Medal Table'!$C:$C,'Each Gender Events'!L$1,'Official Medal Table'!$E:$E,'Each Gender Events'!L$2)*'Medal values'!$B$3
+ COUNTIFS('Official Medal Table'!$I:$I,'Each Gender Events'!$A88,'Official Medal Table'!$C:$C,'Each Gender Events'!L$1,'Official Medal Table'!$E:$E,'Each Gender Events'!L$2)*'Medal values'!$B$3
+ COUNTIFS('Official Medal Table'!$F:$F,'Each Gender Events'!$A88,'Official Medal Table'!$C:$C,'Each Gender Events'!L$1,'Official Medal Table'!$E:$E,"Mixed")*'Medal values'!$B$1/2
+ COUNTIFS('Official Medal Table'!$G:$G,'Each Gender Events'!$A88,'Official Medal Table'!$C:$C,'Each Gender Events'!L$1,'Official Medal Table'!$E:$E,"Mixed")*'Medal values'!$B$2/2
+ COUNTIFS('Official Medal Table'!$H:$H,'Each Gender Events'!$A88,'Official Medal Table'!$C:$C,'Each Gender Events'!L$1,'Official Medal Table'!$E:$E,"Mixed")*'Medal values'!$B$3/2
+ COUNTIFS('Official Medal Table'!$I:$I,'Each Gender Events'!$A88,'Official Medal Table'!$C:$C,'Each Gender Events'!L$1,'Official Medal Table'!$E:$E,"Mixed")*'Medal values'!$B$3/2</f>
        <v>0</v>
      </c>
      <c r="M88">
        <f>COUNTIFS('Official Medal Table'!$F:$F,'Each Gender Events'!$A88,'Official Medal Table'!$C:$C,'Each Gender Events'!M$1,'Official Medal Table'!$E:$E,'Each Gender Events'!M$2)*'Medal values'!$B$1
+ COUNTIFS('Official Medal Table'!$G:$G,'Each Gender Events'!$A88,'Official Medal Table'!$C:$C,'Each Gender Events'!M$1,'Official Medal Table'!$E:$E,'Each Gender Events'!M$2)*'Medal values'!$B$2
+ COUNTIFS('Official Medal Table'!$H:$H,'Each Gender Events'!$A88,'Official Medal Table'!$C:$C,'Each Gender Events'!M$1,'Official Medal Table'!$E:$E,'Each Gender Events'!M$2)*'Medal values'!$B$3
+ COUNTIFS('Official Medal Table'!$I:$I,'Each Gender Events'!$A88,'Official Medal Table'!$C:$C,'Each Gender Events'!M$1,'Official Medal Table'!$E:$E,'Each Gender Events'!M$2)*'Medal values'!$B$3
+ COUNTIFS('Official Medal Table'!$F:$F,'Each Gender Events'!$A88,'Official Medal Table'!$C:$C,'Each Gender Events'!M$1,'Official Medal Table'!$E:$E,"Mixed")*'Medal values'!$B$1/2
+ COUNTIFS('Official Medal Table'!$G:$G,'Each Gender Events'!$A88,'Official Medal Table'!$C:$C,'Each Gender Events'!M$1,'Official Medal Table'!$E:$E,"Mixed")*'Medal values'!$B$2/2
+ COUNTIFS('Official Medal Table'!$H:$H,'Each Gender Events'!$A88,'Official Medal Table'!$C:$C,'Each Gender Events'!M$1,'Official Medal Table'!$E:$E,"Mixed")*'Medal values'!$B$3/2
+ COUNTIFS('Official Medal Table'!$I:$I,'Each Gender Events'!$A88,'Official Medal Table'!$C:$C,'Each Gender Events'!M$1,'Official Medal Table'!$E:$E,"Mixed")*'Medal values'!$B$3/2</f>
        <v>0</v>
      </c>
      <c r="N88">
        <f>COUNTIFS('Official Medal Table'!$F:$F,'Each Gender Events'!$A88,'Official Medal Table'!$C:$C,'Each Gender Events'!N$1,'Official Medal Table'!$E:$E,'Each Gender Events'!N$2)*'Medal values'!$B$1
+ COUNTIFS('Official Medal Table'!$G:$G,'Each Gender Events'!$A88,'Official Medal Table'!$C:$C,'Each Gender Events'!N$1,'Official Medal Table'!$E:$E,'Each Gender Events'!N$2)*'Medal values'!$B$2
+ COUNTIFS('Official Medal Table'!$H:$H,'Each Gender Events'!$A88,'Official Medal Table'!$C:$C,'Each Gender Events'!N$1,'Official Medal Table'!$E:$E,'Each Gender Events'!N$2)*'Medal values'!$B$3
+ COUNTIFS('Official Medal Table'!$I:$I,'Each Gender Events'!$A88,'Official Medal Table'!$C:$C,'Each Gender Events'!N$1,'Official Medal Table'!$E:$E,'Each Gender Events'!N$2)*'Medal values'!$B$3
+ COUNTIFS('Official Medal Table'!$F:$F,'Each Gender Events'!$A88,'Official Medal Table'!$C:$C,'Each Gender Events'!N$1,'Official Medal Table'!$E:$E,"Mixed")*'Medal values'!$B$1/2
+ COUNTIFS('Official Medal Table'!$G:$G,'Each Gender Events'!$A88,'Official Medal Table'!$C:$C,'Each Gender Events'!N$1,'Official Medal Table'!$E:$E,"Mixed")*'Medal values'!$B$2/2
+ COUNTIFS('Official Medal Table'!$H:$H,'Each Gender Events'!$A88,'Official Medal Table'!$C:$C,'Each Gender Events'!N$1,'Official Medal Table'!$E:$E,"Mixed")*'Medal values'!$B$3/2
+ COUNTIFS('Official Medal Table'!$I:$I,'Each Gender Events'!$A88,'Official Medal Table'!$C:$C,'Each Gender Events'!N$1,'Official Medal Table'!$E:$E,"Mixed")*'Medal values'!$B$3/2</f>
        <v>0</v>
      </c>
      <c r="O88">
        <f>COUNTIFS('Official Medal Table'!$F:$F,'Each Gender Events'!$A88,'Official Medal Table'!$C:$C,'Each Gender Events'!O$1,'Official Medal Table'!$E:$E,'Each Gender Events'!O$2)*'Medal values'!$B$1
+ COUNTIFS('Official Medal Table'!$G:$G,'Each Gender Events'!$A88,'Official Medal Table'!$C:$C,'Each Gender Events'!O$1,'Official Medal Table'!$E:$E,'Each Gender Events'!O$2)*'Medal values'!$B$2
+ COUNTIFS('Official Medal Table'!$H:$H,'Each Gender Events'!$A88,'Official Medal Table'!$C:$C,'Each Gender Events'!O$1,'Official Medal Table'!$E:$E,'Each Gender Events'!O$2)*'Medal values'!$B$3
+ COUNTIFS('Official Medal Table'!$I:$I,'Each Gender Events'!$A88,'Official Medal Table'!$C:$C,'Each Gender Events'!O$1,'Official Medal Table'!$E:$E,'Each Gender Events'!O$2)*'Medal values'!$B$3
+ COUNTIFS('Official Medal Table'!$F:$F,'Each Gender Events'!$A88,'Official Medal Table'!$C:$C,'Each Gender Events'!O$1,'Official Medal Table'!$E:$E,"Mixed")*'Medal values'!$B$1/2
+ COUNTIFS('Official Medal Table'!$G:$G,'Each Gender Events'!$A88,'Official Medal Table'!$C:$C,'Each Gender Events'!O$1,'Official Medal Table'!$E:$E,"Mixed")*'Medal values'!$B$2/2
+ COUNTIFS('Official Medal Table'!$H:$H,'Each Gender Events'!$A88,'Official Medal Table'!$C:$C,'Each Gender Events'!O$1,'Official Medal Table'!$E:$E,"Mixed")*'Medal values'!$B$3/2
+ COUNTIFS('Official Medal Table'!$I:$I,'Each Gender Events'!$A88,'Official Medal Table'!$C:$C,'Each Gender Events'!O$1,'Official Medal Table'!$E:$E,"Mixed")*'Medal values'!$B$3/2</f>
        <v>0</v>
      </c>
      <c r="P88">
        <f>COUNTIFS('Official Medal Table'!$F:$F,'Each Gender Events'!$A88,'Official Medal Table'!$C:$C,'Each Gender Events'!P$1,'Official Medal Table'!$E:$E,'Each Gender Events'!P$2)*'Medal values'!$B$1
+ COUNTIFS('Official Medal Table'!$G:$G,'Each Gender Events'!$A88,'Official Medal Table'!$C:$C,'Each Gender Events'!P$1,'Official Medal Table'!$E:$E,'Each Gender Events'!P$2)*'Medal values'!$B$2
+ COUNTIFS('Official Medal Table'!$H:$H,'Each Gender Events'!$A88,'Official Medal Table'!$C:$C,'Each Gender Events'!P$1,'Official Medal Table'!$E:$E,'Each Gender Events'!P$2)*'Medal values'!$B$3
+ COUNTIFS('Official Medal Table'!$I:$I,'Each Gender Events'!$A88,'Official Medal Table'!$C:$C,'Each Gender Events'!P$1,'Official Medal Table'!$E:$E,'Each Gender Events'!P$2)*'Medal values'!$B$3
+ COUNTIFS('Official Medal Table'!$F:$F,'Each Gender Events'!$A88,'Official Medal Table'!$C:$C,'Each Gender Events'!P$1,'Official Medal Table'!$E:$E,"Mixed")*'Medal values'!$B$1/2
+ COUNTIFS('Official Medal Table'!$G:$G,'Each Gender Events'!$A88,'Official Medal Table'!$C:$C,'Each Gender Events'!P$1,'Official Medal Table'!$E:$E,"Mixed")*'Medal values'!$B$2/2
+ COUNTIFS('Official Medal Table'!$H:$H,'Each Gender Events'!$A88,'Official Medal Table'!$C:$C,'Each Gender Events'!P$1,'Official Medal Table'!$E:$E,"Mixed")*'Medal values'!$B$3/2
+ COUNTIFS('Official Medal Table'!$I:$I,'Each Gender Events'!$A88,'Official Medal Table'!$C:$C,'Each Gender Events'!P$1,'Official Medal Table'!$E:$E,"Mixed")*'Medal values'!$B$3/2</f>
        <v>0</v>
      </c>
      <c r="Q88">
        <f>COUNTIFS('Official Medal Table'!$F:$F,'Each Gender Events'!$A88,'Official Medal Table'!$C:$C,'Each Gender Events'!Q$1,'Official Medal Table'!$E:$E,'Each Gender Events'!Q$2)*'Medal values'!$B$1
+ COUNTIFS('Official Medal Table'!$G:$G,'Each Gender Events'!$A88,'Official Medal Table'!$C:$C,'Each Gender Events'!Q$1,'Official Medal Table'!$E:$E,'Each Gender Events'!Q$2)*'Medal values'!$B$2
+ COUNTIFS('Official Medal Table'!$H:$H,'Each Gender Events'!$A88,'Official Medal Table'!$C:$C,'Each Gender Events'!Q$1,'Official Medal Table'!$E:$E,'Each Gender Events'!Q$2)*'Medal values'!$B$3
+ COUNTIFS('Official Medal Table'!$I:$I,'Each Gender Events'!$A88,'Official Medal Table'!$C:$C,'Each Gender Events'!Q$1,'Official Medal Table'!$E:$E,'Each Gender Events'!Q$2)*'Medal values'!$B$3
+ COUNTIFS('Official Medal Table'!$F:$F,'Each Gender Events'!$A88,'Official Medal Table'!$C:$C,'Each Gender Events'!Q$1,'Official Medal Table'!$E:$E,"Mixed")*'Medal values'!$B$1/2
+ COUNTIFS('Official Medal Table'!$G:$G,'Each Gender Events'!$A88,'Official Medal Table'!$C:$C,'Each Gender Events'!Q$1,'Official Medal Table'!$E:$E,"Mixed")*'Medal values'!$B$2/2
+ COUNTIFS('Official Medal Table'!$H:$H,'Each Gender Events'!$A88,'Official Medal Table'!$C:$C,'Each Gender Events'!Q$1,'Official Medal Table'!$E:$E,"Mixed")*'Medal values'!$B$3/2
+ COUNTIFS('Official Medal Table'!$I:$I,'Each Gender Events'!$A88,'Official Medal Table'!$C:$C,'Each Gender Events'!Q$1,'Official Medal Table'!$E:$E,"Mixed")*'Medal values'!$B$3/2</f>
        <v>0</v>
      </c>
      <c r="R88">
        <f>COUNTIFS('Official Medal Table'!$F:$F,'Each Gender Events'!$A88,'Official Medal Table'!$C:$C,'Each Gender Events'!R$1,'Official Medal Table'!$E:$E,'Each Gender Events'!R$2)*'Medal values'!$B$1
+ COUNTIFS('Official Medal Table'!$G:$G,'Each Gender Events'!$A88,'Official Medal Table'!$C:$C,'Each Gender Events'!R$1,'Official Medal Table'!$E:$E,'Each Gender Events'!R$2)*'Medal values'!$B$2
+ COUNTIFS('Official Medal Table'!$H:$H,'Each Gender Events'!$A88,'Official Medal Table'!$C:$C,'Each Gender Events'!R$1,'Official Medal Table'!$E:$E,'Each Gender Events'!R$2)*'Medal values'!$B$3
+ COUNTIFS('Official Medal Table'!$I:$I,'Each Gender Events'!$A88,'Official Medal Table'!$C:$C,'Each Gender Events'!R$1,'Official Medal Table'!$E:$E,'Each Gender Events'!R$2)*'Medal values'!$B$3
+ COUNTIFS('Official Medal Table'!$F:$F,'Each Gender Events'!$A88,'Official Medal Table'!$C:$C,'Each Gender Events'!R$1,'Official Medal Table'!$E:$E,"Mixed")*'Medal values'!$B$1/2
+ COUNTIFS('Official Medal Table'!$G:$G,'Each Gender Events'!$A88,'Official Medal Table'!$C:$C,'Each Gender Events'!R$1,'Official Medal Table'!$E:$E,"Mixed")*'Medal values'!$B$2/2
+ COUNTIFS('Official Medal Table'!$H:$H,'Each Gender Events'!$A88,'Official Medal Table'!$C:$C,'Each Gender Events'!R$1,'Official Medal Table'!$E:$E,"Mixed")*'Medal values'!$B$3/2
+ COUNTIFS('Official Medal Table'!$I:$I,'Each Gender Events'!$A88,'Official Medal Table'!$C:$C,'Each Gender Events'!R$1,'Official Medal Table'!$E:$E,"Mixed")*'Medal values'!$B$3/2</f>
        <v>0</v>
      </c>
      <c r="S88">
        <f>COUNTIFS('Official Medal Table'!$F:$F,'Each Gender Events'!$A88,'Official Medal Table'!$C:$C,'Each Gender Events'!S$1,'Official Medal Table'!$E:$E,'Each Gender Events'!S$2)*'Medal values'!$B$1
+ COUNTIFS('Official Medal Table'!$G:$G,'Each Gender Events'!$A88,'Official Medal Table'!$C:$C,'Each Gender Events'!S$1,'Official Medal Table'!$E:$E,'Each Gender Events'!S$2)*'Medal values'!$B$2
+ COUNTIFS('Official Medal Table'!$H:$H,'Each Gender Events'!$A88,'Official Medal Table'!$C:$C,'Each Gender Events'!S$1,'Official Medal Table'!$E:$E,'Each Gender Events'!S$2)*'Medal values'!$B$3
+ COUNTIFS('Official Medal Table'!$I:$I,'Each Gender Events'!$A88,'Official Medal Table'!$C:$C,'Each Gender Events'!S$1,'Official Medal Table'!$E:$E,'Each Gender Events'!S$2)*'Medal values'!$B$3
+ COUNTIFS('Official Medal Table'!$F:$F,'Each Gender Events'!$A88,'Official Medal Table'!$C:$C,'Each Gender Events'!S$1,'Official Medal Table'!$E:$E,"Mixed")*'Medal values'!$B$1/2
+ COUNTIFS('Official Medal Table'!$G:$G,'Each Gender Events'!$A88,'Official Medal Table'!$C:$C,'Each Gender Events'!S$1,'Official Medal Table'!$E:$E,"Mixed")*'Medal values'!$B$2/2
+ COUNTIFS('Official Medal Table'!$H:$H,'Each Gender Events'!$A88,'Official Medal Table'!$C:$C,'Each Gender Events'!S$1,'Official Medal Table'!$E:$E,"Mixed")*'Medal values'!$B$3/2
+ COUNTIFS('Official Medal Table'!$I:$I,'Each Gender Events'!$A88,'Official Medal Table'!$C:$C,'Each Gender Events'!S$1,'Official Medal Table'!$E:$E,"Mixed")*'Medal values'!$B$3/2</f>
        <v>0</v>
      </c>
      <c r="T88">
        <f>COUNTIFS('Official Medal Table'!$F:$F,'Each Gender Events'!$A88,'Official Medal Table'!$C:$C,'Each Gender Events'!T$1,'Official Medal Table'!$E:$E,'Each Gender Events'!T$2)*'Medal values'!$B$1
+ COUNTIFS('Official Medal Table'!$G:$G,'Each Gender Events'!$A88,'Official Medal Table'!$C:$C,'Each Gender Events'!T$1,'Official Medal Table'!$E:$E,'Each Gender Events'!T$2)*'Medal values'!$B$2
+ COUNTIFS('Official Medal Table'!$H:$H,'Each Gender Events'!$A88,'Official Medal Table'!$C:$C,'Each Gender Events'!T$1,'Official Medal Table'!$E:$E,'Each Gender Events'!T$2)*'Medal values'!$B$3
+ COUNTIFS('Official Medal Table'!$I:$I,'Each Gender Events'!$A88,'Official Medal Table'!$C:$C,'Each Gender Events'!T$1,'Official Medal Table'!$E:$E,'Each Gender Events'!T$2)*'Medal values'!$B$3
+ COUNTIFS('Official Medal Table'!$F:$F,'Each Gender Events'!$A88,'Official Medal Table'!$C:$C,'Each Gender Events'!T$1,'Official Medal Table'!$E:$E,"Mixed")*'Medal values'!$B$1/2
+ COUNTIFS('Official Medal Table'!$G:$G,'Each Gender Events'!$A88,'Official Medal Table'!$C:$C,'Each Gender Events'!T$1,'Official Medal Table'!$E:$E,"Mixed")*'Medal values'!$B$2/2
+ COUNTIFS('Official Medal Table'!$H:$H,'Each Gender Events'!$A88,'Official Medal Table'!$C:$C,'Each Gender Events'!T$1,'Official Medal Table'!$E:$E,"Mixed")*'Medal values'!$B$3/2
+ COUNTIFS('Official Medal Table'!$I:$I,'Each Gender Events'!$A88,'Official Medal Table'!$C:$C,'Each Gender Events'!T$1,'Official Medal Table'!$E:$E,"Mixed")*'Medal values'!$B$3/2</f>
        <v>0</v>
      </c>
      <c r="U88">
        <f>COUNTIFS('Official Medal Table'!$F:$F,'Each Gender Events'!$A88,'Official Medal Table'!$C:$C,'Each Gender Events'!U$1,'Official Medal Table'!$E:$E,'Each Gender Events'!U$2)*'Medal values'!$B$1
+ COUNTIFS('Official Medal Table'!$G:$G,'Each Gender Events'!$A88,'Official Medal Table'!$C:$C,'Each Gender Events'!U$1,'Official Medal Table'!$E:$E,'Each Gender Events'!U$2)*'Medal values'!$B$2
+ COUNTIFS('Official Medal Table'!$H:$H,'Each Gender Events'!$A88,'Official Medal Table'!$C:$C,'Each Gender Events'!U$1,'Official Medal Table'!$E:$E,'Each Gender Events'!U$2)*'Medal values'!$B$3
+ COUNTIFS('Official Medal Table'!$I:$I,'Each Gender Events'!$A88,'Official Medal Table'!$C:$C,'Each Gender Events'!U$1,'Official Medal Table'!$E:$E,'Each Gender Events'!U$2)*'Medal values'!$B$3
+ COUNTIFS('Official Medal Table'!$F:$F,'Each Gender Events'!$A88,'Official Medal Table'!$C:$C,'Each Gender Events'!U$1,'Official Medal Table'!$E:$E,"Mixed")*'Medal values'!$B$1/2
+ COUNTIFS('Official Medal Table'!$G:$G,'Each Gender Events'!$A88,'Official Medal Table'!$C:$C,'Each Gender Events'!U$1,'Official Medal Table'!$E:$E,"Mixed")*'Medal values'!$B$2/2
+ COUNTIFS('Official Medal Table'!$H:$H,'Each Gender Events'!$A88,'Official Medal Table'!$C:$C,'Each Gender Events'!U$1,'Official Medal Table'!$E:$E,"Mixed")*'Medal values'!$B$3/2
+ COUNTIFS('Official Medal Table'!$I:$I,'Each Gender Events'!$A88,'Official Medal Table'!$C:$C,'Each Gender Events'!U$1,'Official Medal Table'!$E:$E,"Mixed")*'Medal values'!$B$3/2</f>
        <v>0</v>
      </c>
      <c r="V88">
        <f>COUNTIFS('Official Medal Table'!$F:$F,'Each Gender Events'!$A88,'Official Medal Table'!$C:$C,'Each Gender Events'!V$1,'Official Medal Table'!$E:$E,'Each Gender Events'!V$2)*'Medal values'!$B$1
+ COUNTIFS('Official Medal Table'!$G:$G,'Each Gender Events'!$A88,'Official Medal Table'!$C:$C,'Each Gender Events'!V$1,'Official Medal Table'!$E:$E,'Each Gender Events'!V$2)*'Medal values'!$B$2
+ COUNTIFS('Official Medal Table'!$H:$H,'Each Gender Events'!$A88,'Official Medal Table'!$C:$C,'Each Gender Events'!V$1,'Official Medal Table'!$E:$E,'Each Gender Events'!V$2)*'Medal values'!$B$3
+ COUNTIFS('Official Medal Table'!$I:$I,'Each Gender Events'!$A88,'Official Medal Table'!$C:$C,'Each Gender Events'!V$1,'Official Medal Table'!$E:$E,'Each Gender Events'!V$2)*'Medal values'!$B$3
+ COUNTIFS('Official Medal Table'!$F:$F,'Each Gender Events'!$A88,'Official Medal Table'!$C:$C,'Each Gender Events'!V$1,'Official Medal Table'!$E:$E,"Mixed")*'Medal values'!$B$1/2
+ COUNTIFS('Official Medal Table'!$G:$G,'Each Gender Events'!$A88,'Official Medal Table'!$C:$C,'Each Gender Events'!V$1,'Official Medal Table'!$E:$E,"Mixed")*'Medal values'!$B$2/2
+ COUNTIFS('Official Medal Table'!$H:$H,'Each Gender Events'!$A88,'Official Medal Table'!$C:$C,'Each Gender Events'!V$1,'Official Medal Table'!$E:$E,"Mixed")*'Medal values'!$B$3/2
+ COUNTIFS('Official Medal Table'!$I:$I,'Each Gender Events'!$A88,'Official Medal Table'!$C:$C,'Each Gender Events'!V$1,'Official Medal Table'!$E:$E,"Mixed")*'Medal values'!$B$3/2</f>
        <v>0</v>
      </c>
      <c r="W88">
        <f>COUNTIFS('Official Medal Table'!$F:$F,'Each Gender Events'!$A88,'Official Medal Table'!$C:$C,'Each Gender Events'!W$1,'Official Medal Table'!$E:$E,'Each Gender Events'!W$2)*'Medal values'!$B$1
+ COUNTIFS('Official Medal Table'!$G:$G,'Each Gender Events'!$A88,'Official Medal Table'!$C:$C,'Each Gender Events'!W$1,'Official Medal Table'!$E:$E,'Each Gender Events'!W$2)*'Medal values'!$B$2
+ COUNTIFS('Official Medal Table'!$H:$H,'Each Gender Events'!$A88,'Official Medal Table'!$C:$C,'Each Gender Events'!W$1,'Official Medal Table'!$E:$E,'Each Gender Events'!W$2)*'Medal values'!$B$3
+ COUNTIFS('Official Medal Table'!$I:$I,'Each Gender Events'!$A88,'Official Medal Table'!$C:$C,'Each Gender Events'!W$1,'Official Medal Table'!$E:$E,'Each Gender Events'!W$2)*'Medal values'!$B$3
+ COUNTIFS('Official Medal Table'!$F:$F,'Each Gender Events'!$A88,'Official Medal Table'!$C:$C,'Each Gender Events'!W$1,'Official Medal Table'!$E:$E,"Mixed")*'Medal values'!$B$1/2
+ COUNTIFS('Official Medal Table'!$G:$G,'Each Gender Events'!$A88,'Official Medal Table'!$C:$C,'Each Gender Events'!W$1,'Official Medal Table'!$E:$E,"Mixed")*'Medal values'!$B$2/2
+ COUNTIFS('Official Medal Table'!$H:$H,'Each Gender Events'!$A88,'Official Medal Table'!$C:$C,'Each Gender Events'!W$1,'Official Medal Table'!$E:$E,"Mixed")*'Medal values'!$B$3/2
+ COUNTIFS('Official Medal Table'!$I:$I,'Each Gender Events'!$A88,'Official Medal Table'!$C:$C,'Each Gender Events'!W$1,'Official Medal Table'!$E:$E,"Mixed")*'Medal values'!$B$3/2</f>
        <v>0</v>
      </c>
      <c r="X88">
        <f>COUNTIFS('Official Medal Table'!$F:$F,'Each Gender Events'!$A88,'Official Medal Table'!$C:$C,'Each Gender Events'!X$1,'Official Medal Table'!$E:$E,'Each Gender Events'!X$2)*'Medal values'!$B$1
+ COUNTIFS('Official Medal Table'!$G:$G,'Each Gender Events'!$A88,'Official Medal Table'!$C:$C,'Each Gender Events'!X$1,'Official Medal Table'!$E:$E,'Each Gender Events'!X$2)*'Medal values'!$B$2
+ COUNTIFS('Official Medal Table'!$H:$H,'Each Gender Events'!$A88,'Official Medal Table'!$C:$C,'Each Gender Events'!X$1,'Official Medal Table'!$E:$E,'Each Gender Events'!X$2)*'Medal values'!$B$3
+ COUNTIFS('Official Medal Table'!$I:$I,'Each Gender Events'!$A88,'Official Medal Table'!$C:$C,'Each Gender Events'!X$1,'Official Medal Table'!$E:$E,'Each Gender Events'!X$2)*'Medal values'!$B$3
+ COUNTIFS('Official Medal Table'!$F:$F,'Each Gender Events'!$A88,'Official Medal Table'!$C:$C,'Each Gender Events'!X$1,'Official Medal Table'!$E:$E,"Mixed")*'Medal values'!$B$1/2
+ COUNTIFS('Official Medal Table'!$G:$G,'Each Gender Events'!$A88,'Official Medal Table'!$C:$C,'Each Gender Events'!X$1,'Official Medal Table'!$E:$E,"Mixed")*'Medal values'!$B$2/2
+ COUNTIFS('Official Medal Table'!$H:$H,'Each Gender Events'!$A88,'Official Medal Table'!$C:$C,'Each Gender Events'!X$1,'Official Medal Table'!$E:$E,"Mixed")*'Medal values'!$B$3/2
+ COUNTIFS('Official Medal Table'!$I:$I,'Each Gender Events'!$A88,'Official Medal Table'!$C:$C,'Each Gender Events'!X$1,'Official Medal Table'!$E:$E,"Mixed")*'Medal values'!$B$3/2</f>
        <v>0</v>
      </c>
      <c r="Y88">
        <f>COUNTIFS('Official Medal Table'!$F:$F,'Each Gender Events'!$A88,'Official Medal Table'!$C:$C,'Each Gender Events'!Y$1,'Official Medal Table'!$E:$E,'Each Gender Events'!Y$2)*'Medal values'!$B$1
+ COUNTIFS('Official Medal Table'!$G:$G,'Each Gender Events'!$A88,'Official Medal Table'!$C:$C,'Each Gender Events'!Y$1,'Official Medal Table'!$E:$E,'Each Gender Events'!Y$2)*'Medal values'!$B$2
+ COUNTIFS('Official Medal Table'!$H:$H,'Each Gender Events'!$A88,'Official Medal Table'!$C:$C,'Each Gender Events'!Y$1,'Official Medal Table'!$E:$E,'Each Gender Events'!Y$2)*'Medal values'!$B$3
+ COUNTIFS('Official Medal Table'!$I:$I,'Each Gender Events'!$A88,'Official Medal Table'!$C:$C,'Each Gender Events'!Y$1,'Official Medal Table'!$E:$E,'Each Gender Events'!Y$2)*'Medal values'!$B$3
+ COUNTIFS('Official Medal Table'!$F:$F,'Each Gender Events'!$A88,'Official Medal Table'!$C:$C,'Each Gender Events'!Y$1,'Official Medal Table'!$E:$E,"Mixed")*'Medal values'!$B$1/2
+ COUNTIFS('Official Medal Table'!$G:$G,'Each Gender Events'!$A88,'Official Medal Table'!$C:$C,'Each Gender Events'!Y$1,'Official Medal Table'!$E:$E,"Mixed")*'Medal values'!$B$2/2
+ COUNTIFS('Official Medal Table'!$H:$H,'Each Gender Events'!$A88,'Official Medal Table'!$C:$C,'Each Gender Events'!Y$1,'Official Medal Table'!$E:$E,"Mixed")*'Medal values'!$B$3/2
+ COUNTIFS('Official Medal Table'!$I:$I,'Each Gender Events'!$A88,'Official Medal Table'!$C:$C,'Each Gender Events'!Y$1,'Official Medal Table'!$E:$E,"Mixed")*'Medal values'!$B$3/2</f>
        <v>0</v>
      </c>
      <c r="Z88">
        <f>COUNTIFS('Official Medal Table'!$F:$F,'Each Gender Events'!$A88,'Official Medal Table'!$C:$C,'Each Gender Events'!Z$1,'Official Medal Table'!$E:$E,'Each Gender Events'!Z$2)*'Medal values'!$B$1
+ COUNTIFS('Official Medal Table'!$G:$G,'Each Gender Events'!$A88,'Official Medal Table'!$C:$C,'Each Gender Events'!Z$1,'Official Medal Table'!$E:$E,'Each Gender Events'!Z$2)*'Medal values'!$B$2
+ COUNTIFS('Official Medal Table'!$H:$H,'Each Gender Events'!$A88,'Official Medal Table'!$C:$C,'Each Gender Events'!Z$1,'Official Medal Table'!$E:$E,'Each Gender Events'!Z$2)*'Medal values'!$B$3
+ COUNTIFS('Official Medal Table'!$I:$I,'Each Gender Events'!$A88,'Official Medal Table'!$C:$C,'Each Gender Events'!Z$1,'Official Medal Table'!$E:$E,'Each Gender Events'!Z$2)*'Medal values'!$B$3
+ COUNTIFS('Official Medal Table'!$F:$F,'Each Gender Events'!$A88,'Official Medal Table'!$C:$C,'Each Gender Events'!Z$1,'Official Medal Table'!$E:$E,"Mixed")*'Medal values'!$B$1/2
+ COUNTIFS('Official Medal Table'!$G:$G,'Each Gender Events'!$A88,'Official Medal Table'!$C:$C,'Each Gender Events'!Z$1,'Official Medal Table'!$E:$E,"Mixed")*'Medal values'!$B$2/2
+ COUNTIFS('Official Medal Table'!$H:$H,'Each Gender Events'!$A88,'Official Medal Table'!$C:$C,'Each Gender Events'!Z$1,'Official Medal Table'!$E:$E,"Mixed")*'Medal values'!$B$3/2
+ COUNTIFS('Official Medal Table'!$I:$I,'Each Gender Events'!$A88,'Official Medal Table'!$C:$C,'Each Gender Events'!Z$1,'Official Medal Table'!$E:$E,"Mixed")*'Medal values'!$B$3/2</f>
        <v>0</v>
      </c>
      <c r="AA88">
        <f>COUNTIFS('Official Medal Table'!$F:$F,'Each Gender Events'!$A88,'Official Medal Table'!$C:$C,'Each Gender Events'!AA$1,'Official Medal Table'!$E:$E,'Each Gender Events'!AA$2)*'Medal values'!$B$1
+ COUNTIFS('Official Medal Table'!$G:$G,'Each Gender Events'!$A88,'Official Medal Table'!$C:$C,'Each Gender Events'!AA$1,'Official Medal Table'!$E:$E,'Each Gender Events'!AA$2)*'Medal values'!$B$2
+ COUNTIFS('Official Medal Table'!$H:$H,'Each Gender Events'!$A88,'Official Medal Table'!$C:$C,'Each Gender Events'!AA$1,'Official Medal Table'!$E:$E,'Each Gender Events'!AA$2)*'Medal values'!$B$3
+ COUNTIFS('Official Medal Table'!$I:$I,'Each Gender Events'!$A88,'Official Medal Table'!$C:$C,'Each Gender Events'!AA$1,'Official Medal Table'!$E:$E,'Each Gender Events'!AA$2)*'Medal values'!$B$3
+ COUNTIFS('Official Medal Table'!$F:$F,'Each Gender Events'!$A88,'Official Medal Table'!$C:$C,'Each Gender Events'!AA$1,'Official Medal Table'!$E:$E,"Mixed")*'Medal values'!$B$1/2
+ COUNTIFS('Official Medal Table'!$G:$G,'Each Gender Events'!$A88,'Official Medal Table'!$C:$C,'Each Gender Events'!AA$1,'Official Medal Table'!$E:$E,"Mixed")*'Medal values'!$B$2/2
+ COUNTIFS('Official Medal Table'!$H:$H,'Each Gender Events'!$A88,'Official Medal Table'!$C:$C,'Each Gender Events'!AA$1,'Official Medal Table'!$E:$E,"Mixed")*'Medal values'!$B$3/2
+ COUNTIFS('Official Medal Table'!$I:$I,'Each Gender Events'!$A88,'Official Medal Table'!$C:$C,'Each Gender Events'!AA$1,'Official Medal Table'!$E:$E,"Mixed")*'Medal values'!$B$3/2</f>
        <v>0</v>
      </c>
      <c r="AB88">
        <f>COUNTIFS('Official Medal Table'!$F:$F,'Each Gender Events'!$A88,'Official Medal Table'!$C:$C,'Each Gender Events'!AB$1,'Official Medal Table'!$E:$E,'Each Gender Events'!AB$2)*'Medal values'!$B$1
+ COUNTIFS('Official Medal Table'!$G:$G,'Each Gender Events'!$A88,'Official Medal Table'!$C:$C,'Each Gender Events'!AB$1,'Official Medal Table'!$E:$E,'Each Gender Events'!AB$2)*'Medal values'!$B$2
+ COUNTIFS('Official Medal Table'!$H:$H,'Each Gender Events'!$A88,'Official Medal Table'!$C:$C,'Each Gender Events'!AB$1,'Official Medal Table'!$E:$E,'Each Gender Events'!AB$2)*'Medal values'!$B$3
+ COUNTIFS('Official Medal Table'!$I:$I,'Each Gender Events'!$A88,'Official Medal Table'!$C:$C,'Each Gender Events'!AB$1,'Official Medal Table'!$E:$E,'Each Gender Events'!AB$2)*'Medal values'!$B$3
+ COUNTIFS('Official Medal Table'!$F:$F,'Each Gender Events'!$A88,'Official Medal Table'!$C:$C,'Each Gender Events'!AB$1,'Official Medal Table'!$E:$E,"Mixed")*'Medal values'!$B$1/2
+ COUNTIFS('Official Medal Table'!$G:$G,'Each Gender Events'!$A88,'Official Medal Table'!$C:$C,'Each Gender Events'!AB$1,'Official Medal Table'!$E:$E,"Mixed")*'Medal values'!$B$2/2
+ COUNTIFS('Official Medal Table'!$H:$H,'Each Gender Events'!$A88,'Official Medal Table'!$C:$C,'Each Gender Events'!AB$1,'Official Medal Table'!$E:$E,"Mixed")*'Medal values'!$B$3/2
+ COUNTIFS('Official Medal Table'!$I:$I,'Each Gender Events'!$A88,'Official Medal Table'!$C:$C,'Each Gender Events'!AB$1,'Official Medal Table'!$E:$E,"Mixed")*'Medal values'!$B$3/2</f>
        <v>0</v>
      </c>
      <c r="AC88">
        <f>COUNTIFS('Official Medal Table'!$F:$F,'Each Gender Events'!$A88,'Official Medal Table'!$C:$C,'Each Gender Events'!AC$1,'Official Medal Table'!$E:$E,'Each Gender Events'!AC$2)*'Medal values'!$B$1
+ COUNTIFS('Official Medal Table'!$G:$G,'Each Gender Events'!$A88,'Official Medal Table'!$C:$C,'Each Gender Events'!AC$1,'Official Medal Table'!$E:$E,'Each Gender Events'!AC$2)*'Medal values'!$B$2
+ COUNTIFS('Official Medal Table'!$H:$H,'Each Gender Events'!$A88,'Official Medal Table'!$C:$C,'Each Gender Events'!AC$1,'Official Medal Table'!$E:$E,'Each Gender Events'!AC$2)*'Medal values'!$B$3
+ COUNTIFS('Official Medal Table'!$I:$I,'Each Gender Events'!$A88,'Official Medal Table'!$C:$C,'Each Gender Events'!AC$1,'Official Medal Table'!$E:$E,'Each Gender Events'!AC$2)*'Medal values'!$B$3
+ COUNTIFS('Official Medal Table'!$F:$F,'Each Gender Events'!$A88,'Official Medal Table'!$C:$C,'Each Gender Events'!AC$1,'Official Medal Table'!$E:$E,"Mixed")*'Medal values'!$B$1/2
+ COUNTIFS('Official Medal Table'!$G:$G,'Each Gender Events'!$A88,'Official Medal Table'!$C:$C,'Each Gender Events'!AC$1,'Official Medal Table'!$E:$E,"Mixed")*'Medal values'!$B$2/2
+ COUNTIFS('Official Medal Table'!$H:$H,'Each Gender Events'!$A88,'Official Medal Table'!$C:$C,'Each Gender Events'!AC$1,'Official Medal Table'!$E:$E,"Mixed")*'Medal values'!$B$3/2
+ COUNTIFS('Official Medal Table'!$I:$I,'Each Gender Events'!$A88,'Official Medal Table'!$C:$C,'Each Gender Events'!AC$1,'Official Medal Table'!$E:$E,"Mixed")*'Medal values'!$B$3/2</f>
        <v>0</v>
      </c>
      <c r="AD88">
        <f>COUNTIFS('Official Medal Table'!$F:$F,'Each Gender Events'!$A88,'Official Medal Table'!$C:$C,'Each Gender Events'!AD$1,'Official Medal Table'!$E:$E,'Each Gender Events'!AD$2)*'Medal values'!$B$1
+ COUNTIFS('Official Medal Table'!$G:$G,'Each Gender Events'!$A88,'Official Medal Table'!$C:$C,'Each Gender Events'!AD$1,'Official Medal Table'!$E:$E,'Each Gender Events'!AD$2)*'Medal values'!$B$2
+ COUNTIFS('Official Medal Table'!$H:$H,'Each Gender Events'!$A88,'Official Medal Table'!$C:$C,'Each Gender Events'!AD$1,'Official Medal Table'!$E:$E,'Each Gender Events'!AD$2)*'Medal values'!$B$3
+ COUNTIFS('Official Medal Table'!$I:$I,'Each Gender Events'!$A88,'Official Medal Table'!$C:$C,'Each Gender Events'!AD$1,'Official Medal Table'!$E:$E,'Each Gender Events'!AD$2)*'Medal values'!$B$3
+ COUNTIFS('Official Medal Table'!$F:$F,'Each Gender Events'!$A88,'Official Medal Table'!$C:$C,'Each Gender Events'!AD$1,'Official Medal Table'!$E:$E,"Mixed")*'Medal values'!$B$1/2
+ COUNTIFS('Official Medal Table'!$G:$G,'Each Gender Events'!$A88,'Official Medal Table'!$C:$C,'Each Gender Events'!AD$1,'Official Medal Table'!$E:$E,"Mixed")*'Medal values'!$B$2/2
+ COUNTIFS('Official Medal Table'!$H:$H,'Each Gender Events'!$A88,'Official Medal Table'!$C:$C,'Each Gender Events'!AD$1,'Official Medal Table'!$E:$E,"Mixed")*'Medal values'!$B$3/2
+ COUNTIFS('Official Medal Table'!$I:$I,'Each Gender Events'!$A88,'Official Medal Table'!$C:$C,'Each Gender Events'!AD$1,'Official Medal Table'!$E:$E,"Mixed")*'Medal values'!$B$3/2</f>
        <v>0</v>
      </c>
      <c r="AE88">
        <f>COUNTIFS('Official Medal Table'!$F:$F,'Each Gender Events'!$A88,'Official Medal Table'!$C:$C,'Each Gender Events'!AE$1,'Official Medal Table'!$E:$E,'Each Gender Events'!AE$2)*'Medal values'!$B$1
+ COUNTIFS('Official Medal Table'!$G:$G,'Each Gender Events'!$A88,'Official Medal Table'!$C:$C,'Each Gender Events'!AE$1,'Official Medal Table'!$E:$E,'Each Gender Events'!AE$2)*'Medal values'!$B$2
+ COUNTIFS('Official Medal Table'!$H:$H,'Each Gender Events'!$A88,'Official Medal Table'!$C:$C,'Each Gender Events'!AE$1,'Official Medal Table'!$E:$E,'Each Gender Events'!AE$2)*'Medal values'!$B$3
+ COUNTIFS('Official Medal Table'!$I:$I,'Each Gender Events'!$A88,'Official Medal Table'!$C:$C,'Each Gender Events'!AE$1,'Official Medal Table'!$E:$E,'Each Gender Events'!AE$2)*'Medal values'!$B$3
+ COUNTIFS('Official Medal Table'!$F:$F,'Each Gender Events'!$A88,'Official Medal Table'!$C:$C,'Each Gender Events'!AE$1,'Official Medal Table'!$E:$E,"Mixed")*'Medal values'!$B$1/2
+ COUNTIFS('Official Medal Table'!$G:$G,'Each Gender Events'!$A88,'Official Medal Table'!$C:$C,'Each Gender Events'!AE$1,'Official Medal Table'!$E:$E,"Mixed")*'Medal values'!$B$2/2
+ COUNTIFS('Official Medal Table'!$H:$H,'Each Gender Events'!$A88,'Official Medal Table'!$C:$C,'Each Gender Events'!AE$1,'Official Medal Table'!$E:$E,"Mixed")*'Medal values'!$B$3/2
+ COUNTIFS('Official Medal Table'!$I:$I,'Each Gender Events'!$A88,'Official Medal Table'!$C:$C,'Each Gender Events'!AE$1,'Official Medal Table'!$E:$E,"Mixed")*'Medal values'!$B$3/2</f>
        <v>0</v>
      </c>
      <c r="AF88">
        <f>COUNTIFS('Official Medal Table'!$F:$F,'Each Gender Events'!$A88,'Official Medal Table'!$C:$C,'Each Gender Events'!AF$1,'Official Medal Table'!$E:$E,'Each Gender Events'!AF$2)*'Medal values'!$B$1
+ COUNTIFS('Official Medal Table'!$G:$G,'Each Gender Events'!$A88,'Official Medal Table'!$C:$C,'Each Gender Events'!AF$1,'Official Medal Table'!$E:$E,'Each Gender Events'!AF$2)*'Medal values'!$B$2
+ COUNTIFS('Official Medal Table'!$H:$H,'Each Gender Events'!$A88,'Official Medal Table'!$C:$C,'Each Gender Events'!AF$1,'Official Medal Table'!$E:$E,'Each Gender Events'!AF$2)*'Medal values'!$B$3
+ COUNTIFS('Official Medal Table'!$I:$I,'Each Gender Events'!$A88,'Official Medal Table'!$C:$C,'Each Gender Events'!AF$1,'Official Medal Table'!$E:$E,'Each Gender Events'!AF$2)*'Medal values'!$B$3
+ COUNTIFS('Official Medal Table'!$F:$F,'Each Gender Events'!$A88,'Official Medal Table'!$C:$C,'Each Gender Events'!AF$1,'Official Medal Table'!$E:$E,"Mixed")*'Medal values'!$B$1/2
+ COUNTIFS('Official Medal Table'!$G:$G,'Each Gender Events'!$A88,'Official Medal Table'!$C:$C,'Each Gender Events'!AF$1,'Official Medal Table'!$E:$E,"Mixed")*'Medal values'!$B$2/2
+ COUNTIFS('Official Medal Table'!$H:$H,'Each Gender Events'!$A88,'Official Medal Table'!$C:$C,'Each Gender Events'!AF$1,'Official Medal Table'!$E:$E,"Mixed")*'Medal values'!$B$3/2
+ COUNTIFS('Official Medal Table'!$I:$I,'Each Gender Events'!$A88,'Official Medal Table'!$C:$C,'Each Gender Events'!AF$1,'Official Medal Table'!$E:$E,"Mixed")*'Medal values'!$B$3/2</f>
        <v>0</v>
      </c>
      <c r="AG88">
        <f>COUNTIFS('Official Medal Table'!$F:$F,'Each Gender Events'!$A88,'Official Medal Table'!$C:$C,'Each Gender Events'!AG$1,'Official Medal Table'!$E:$E,'Each Gender Events'!AG$2)*'Medal values'!$B$1
+ COUNTIFS('Official Medal Table'!$G:$G,'Each Gender Events'!$A88,'Official Medal Table'!$C:$C,'Each Gender Events'!AG$1,'Official Medal Table'!$E:$E,'Each Gender Events'!AG$2)*'Medal values'!$B$2
+ COUNTIFS('Official Medal Table'!$H:$H,'Each Gender Events'!$A88,'Official Medal Table'!$C:$C,'Each Gender Events'!AG$1,'Official Medal Table'!$E:$E,'Each Gender Events'!AG$2)*'Medal values'!$B$3
+ COUNTIFS('Official Medal Table'!$I:$I,'Each Gender Events'!$A88,'Official Medal Table'!$C:$C,'Each Gender Events'!AG$1,'Official Medal Table'!$E:$E,'Each Gender Events'!AG$2)*'Medal values'!$B$3
+ COUNTIFS('Official Medal Table'!$F:$F,'Each Gender Events'!$A88,'Official Medal Table'!$C:$C,'Each Gender Events'!AG$1,'Official Medal Table'!$E:$E,"Mixed")*'Medal values'!$B$1/2
+ COUNTIFS('Official Medal Table'!$G:$G,'Each Gender Events'!$A88,'Official Medal Table'!$C:$C,'Each Gender Events'!AG$1,'Official Medal Table'!$E:$E,"Mixed")*'Medal values'!$B$2/2
+ COUNTIFS('Official Medal Table'!$H:$H,'Each Gender Events'!$A88,'Official Medal Table'!$C:$C,'Each Gender Events'!AG$1,'Official Medal Table'!$E:$E,"Mixed")*'Medal values'!$B$3/2
+ COUNTIFS('Official Medal Table'!$I:$I,'Each Gender Events'!$A88,'Official Medal Table'!$C:$C,'Each Gender Events'!AG$1,'Official Medal Table'!$E:$E,"Mixed")*'Medal values'!$B$3/2</f>
        <v>0</v>
      </c>
      <c r="AH88">
        <f>COUNTIFS('Official Medal Table'!$F:$F,'Each Gender Events'!$A88,'Official Medal Table'!$C:$C,'Each Gender Events'!AH$1,'Official Medal Table'!$E:$E,'Each Gender Events'!AH$2)*'Medal values'!$B$1
+ COUNTIFS('Official Medal Table'!$G:$G,'Each Gender Events'!$A88,'Official Medal Table'!$C:$C,'Each Gender Events'!AH$1,'Official Medal Table'!$E:$E,'Each Gender Events'!AH$2)*'Medal values'!$B$2
+ COUNTIFS('Official Medal Table'!$H:$H,'Each Gender Events'!$A88,'Official Medal Table'!$C:$C,'Each Gender Events'!AH$1,'Official Medal Table'!$E:$E,'Each Gender Events'!AH$2)*'Medal values'!$B$3
+ COUNTIFS('Official Medal Table'!$I:$I,'Each Gender Events'!$A88,'Official Medal Table'!$C:$C,'Each Gender Events'!AH$1,'Official Medal Table'!$E:$E,'Each Gender Events'!AH$2)*'Medal values'!$B$3
+ COUNTIFS('Official Medal Table'!$F:$F,'Each Gender Events'!$A88,'Official Medal Table'!$C:$C,'Each Gender Events'!AH$1,'Official Medal Table'!$E:$E,"Mixed")*'Medal values'!$B$1/2
+ COUNTIFS('Official Medal Table'!$G:$G,'Each Gender Events'!$A88,'Official Medal Table'!$C:$C,'Each Gender Events'!AH$1,'Official Medal Table'!$E:$E,"Mixed")*'Medal values'!$B$2/2
+ COUNTIFS('Official Medal Table'!$H:$H,'Each Gender Events'!$A88,'Official Medal Table'!$C:$C,'Each Gender Events'!AH$1,'Official Medal Table'!$E:$E,"Mixed")*'Medal values'!$B$3/2
+ COUNTIFS('Official Medal Table'!$I:$I,'Each Gender Events'!$A88,'Official Medal Table'!$C:$C,'Each Gender Events'!AH$1,'Official Medal Table'!$E:$E,"Mixed")*'Medal values'!$B$3/2</f>
        <v>0</v>
      </c>
      <c r="AI88">
        <f>COUNTIFS('Official Medal Table'!$F:$F,'Each Gender Events'!$A88,'Official Medal Table'!$C:$C,'Each Gender Events'!AI$1,'Official Medal Table'!$E:$E,'Each Gender Events'!AI$2)*'Medal values'!$B$1
+ COUNTIFS('Official Medal Table'!$G:$G,'Each Gender Events'!$A88,'Official Medal Table'!$C:$C,'Each Gender Events'!AI$1,'Official Medal Table'!$E:$E,'Each Gender Events'!AI$2)*'Medal values'!$B$2
+ COUNTIFS('Official Medal Table'!$H:$H,'Each Gender Events'!$A88,'Official Medal Table'!$C:$C,'Each Gender Events'!AI$1,'Official Medal Table'!$E:$E,'Each Gender Events'!AI$2)*'Medal values'!$B$3
+ COUNTIFS('Official Medal Table'!$I:$I,'Each Gender Events'!$A88,'Official Medal Table'!$C:$C,'Each Gender Events'!AI$1,'Official Medal Table'!$E:$E,'Each Gender Events'!AI$2)*'Medal values'!$B$3
+ COUNTIFS('Official Medal Table'!$F:$F,'Each Gender Events'!$A88,'Official Medal Table'!$C:$C,'Each Gender Events'!AI$1,'Official Medal Table'!$E:$E,"Mixed")*'Medal values'!$B$1/2
+ COUNTIFS('Official Medal Table'!$G:$G,'Each Gender Events'!$A88,'Official Medal Table'!$C:$C,'Each Gender Events'!AI$1,'Official Medal Table'!$E:$E,"Mixed")*'Medal values'!$B$2/2
+ COUNTIFS('Official Medal Table'!$H:$H,'Each Gender Events'!$A88,'Official Medal Table'!$C:$C,'Each Gender Events'!AI$1,'Official Medal Table'!$E:$E,"Mixed")*'Medal values'!$B$3/2
+ COUNTIFS('Official Medal Table'!$I:$I,'Each Gender Events'!$A88,'Official Medal Table'!$C:$C,'Each Gender Events'!AI$1,'Official Medal Table'!$E:$E,"Mixed")*'Medal values'!$B$3/2</f>
        <v>0</v>
      </c>
      <c r="AJ88">
        <f>COUNTIFS('Official Medal Table'!$F:$F,'Each Gender Events'!$A88,'Official Medal Table'!$C:$C,'Each Gender Events'!AJ$1,'Official Medal Table'!$E:$E,'Each Gender Events'!AJ$2)*'Medal values'!$B$1
+ COUNTIFS('Official Medal Table'!$G:$G,'Each Gender Events'!$A88,'Official Medal Table'!$C:$C,'Each Gender Events'!AJ$1,'Official Medal Table'!$E:$E,'Each Gender Events'!AJ$2)*'Medal values'!$B$2
+ COUNTIFS('Official Medal Table'!$H:$H,'Each Gender Events'!$A88,'Official Medal Table'!$C:$C,'Each Gender Events'!AJ$1,'Official Medal Table'!$E:$E,'Each Gender Events'!AJ$2)*'Medal values'!$B$3
+ COUNTIFS('Official Medal Table'!$I:$I,'Each Gender Events'!$A88,'Official Medal Table'!$C:$C,'Each Gender Events'!AJ$1,'Official Medal Table'!$E:$E,'Each Gender Events'!AJ$2)*'Medal values'!$B$3
+ COUNTIFS('Official Medal Table'!$F:$F,'Each Gender Events'!$A88,'Official Medal Table'!$C:$C,'Each Gender Events'!AJ$1,'Official Medal Table'!$E:$E,"Mixed")*'Medal values'!$B$1/2
+ COUNTIFS('Official Medal Table'!$G:$G,'Each Gender Events'!$A88,'Official Medal Table'!$C:$C,'Each Gender Events'!AJ$1,'Official Medal Table'!$E:$E,"Mixed")*'Medal values'!$B$2/2
+ COUNTIFS('Official Medal Table'!$H:$H,'Each Gender Events'!$A88,'Official Medal Table'!$C:$C,'Each Gender Events'!AJ$1,'Official Medal Table'!$E:$E,"Mixed")*'Medal values'!$B$3/2
+ COUNTIFS('Official Medal Table'!$I:$I,'Each Gender Events'!$A88,'Official Medal Table'!$C:$C,'Each Gender Events'!AJ$1,'Official Medal Table'!$E:$E,"Mixed")*'Medal values'!$B$3/2</f>
        <v>0</v>
      </c>
      <c r="AK88">
        <f>COUNTIFS('Official Medal Table'!$F:$F,'Each Gender Events'!$A88,'Official Medal Table'!$C:$C,'Each Gender Events'!AK$1,'Official Medal Table'!$E:$E,'Each Gender Events'!AK$2)*'Medal values'!$B$1
+ COUNTIFS('Official Medal Table'!$G:$G,'Each Gender Events'!$A88,'Official Medal Table'!$C:$C,'Each Gender Events'!AK$1,'Official Medal Table'!$E:$E,'Each Gender Events'!AK$2)*'Medal values'!$B$2
+ COUNTIFS('Official Medal Table'!$H:$H,'Each Gender Events'!$A88,'Official Medal Table'!$C:$C,'Each Gender Events'!AK$1,'Official Medal Table'!$E:$E,'Each Gender Events'!AK$2)*'Medal values'!$B$3
+ COUNTIFS('Official Medal Table'!$I:$I,'Each Gender Events'!$A88,'Official Medal Table'!$C:$C,'Each Gender Events'!AK$1,'Official Medal Table'!$E:$E,'Each Gender Events'!AK$2)*'Medal values'!$B$3
+ COUNTIFS('Official Medal Table'!$F:$F,'Each Gender Events'!$A88,'Official Medal Table'!$C:$C,'Each Gender Events'!AK$1,'Official Medal Table'!$E:$E,"Mixed")*'Medal values'!$B$1/2
+ COUNTIFS('Official Medal Table'!$G:$G,'Each Gender Events'!$A88,'Official Medal Table'!$C:$C,'Each Gender Events'!AK$1,'Official Medal Table'!$E:$E,"Mixed")*'Medal values'!$B$2/2
+ COUNTIFS('Official Medal Table'!$H:$H,'Each Gender Events'!$A88,'Official Medal Table'!$C:$C,'Each Gender Events'!AK$1,'Official Medal Table'!$E:$E,"Mixed")*'Medal values'!$B$3/2
+ COUNTIFS('Official Medal Table'!$I:$I,'Each Gender Events'!$A88,'Official Medal Table'!$C:$C,'Each Gender Events'!AK$1,'Official Medal Table'!$E:$E,"Mixed")*'Medal values'!$B$3/2</f>
        <v>0</v>
      </c>
      <c r="AL88">
        <f>COUNTIFS('Official Medal Table'!$F:$F,'Each Gender Events'!$A88,'Official Medal Table'!$C:$C,'Each Gender Events'!AL$1,'Official Medal Table'!$E:$E,'Each Gender Events'!AL$2)*'Medal values'!$B$1
+ COUNTIFS('Official Medal Table'!$G:$G,'Each Gender Events'!$A88,'Official Medal Table'!$C:$C,'Each Gender Events'!AL$1,'Official Medal Table'!$E:$E,'Each Gender Events'!AL$2)*'Medal values'!$B$2
+ COUNTIFS('Official Medal Table'!$H:$H,'Each Gender Events'!$A88,'Official Medal Table'!$C:$C,'Each Gender Events'!AL$1,'Official Medal Table'!$E:$E,'Each Gender Events'!AL$2)*'Medal values'!$B$3
+ COUNTIFS('Official Medal Table'!$I:$I,'Each Gender Events'!$A88,'Official Medal Table'!$C:$C,'Each Gender Events'!AL$1,'Official Medal Table'!$E:$E,'Each Gender Events'!AL$2)*'Medal values'!$B$3
+ COUNTIFS('Official Medal Table'!$F:$F,'Each Gender Events'!$A88,'Official Medal Table'!$C:$C,'Each Gender Events'!AL$1,'Official Medal Table'!$E:$E,"Mixed")*'Medal values'!$B$1/2
+ COUNTIFS('Official Medal Table'!$G:$G,'Each Gender Events'!$A88,'Official Medal Table'!$C:$C,'Each Gender Events'!AL$1,'Official Medal Table'!$E:$E,"Mixed")*'Medal values'!$B$2/2
+ COUNTIFS('Official Medal Table'!$H:$H,'Each Gender Events'!$A88,'Official Medal Table'!$C:$C,'Each Gender Events'!AL$1,'Official Medal Table'!$E:$E,"Mixed")*'Medal values'!$B$3/2
+ COUNTIFS('Official Medal Table'!$I:$I,'Each Gender Events'!$A88,'Official Medal Table'!$C:$C,'Each Gender Events'!AL$1,'Official Medal Table'!$E:$E,"Mixed")*'Medal values'!$B$3/2</f>
        <v>0</v>
      </c>
      <c r="AM88">
        <f>COUNTIFS('Official Medal Table'!$F:$F,'Each Gender Events'!$A88,'Official Medal Table'!$C:$C,'Each Gender Events'!AM$1,'Official Medal Table'!$E:$E,'Each Gender Events'!AM$2)*'Medal values'!$B$1
+ COUNTIFS('Official Medal Table'!$G:$G,'Each Gender Events'!$A88,'Official Medal Table'!$C:$C,'Each Gender Events'!AM$1,'Official Medal Table'!$E:$E,'Each Gender Events'!AM$2)*'Medal values'!$B$2
+ COUNTIFS('Official Medal Table'!$H:$H,'Each Gender Events'!$A88,'Official Medal Table'!$C:$C,'Each Gender Events'!AM$1,'Official Medal Table'!$E:$E,'Each Gender Events'!AM$2)*'Medal values'!$B$3
+ COUNTIFS('Official Medal Table'!$I:$I,'Each Gender Events'!$A88,'Official Medal Table'!$C:$C,'Each Gender Events'!AM$1,'Official Medal Table'!$E:$E,'Each Gender Events'!AM$2)*'Medal values'!$B$3
+ COUNTIFS('Official Medal Table'!$F:$F,'Each Gender Events'!$A88,'Official Medal Table'!$C:$C,'Each Gender Events'!AM$1,'Official Medal Table'!$E:$E,"Mixed")*'Medal values'!$B$1/2
+ COUNTIFS('Official Medal Table'!$G:$G,'Each Gender Events'!$A88,'Official Medal Table'!$C:$C,'Each Gender Events'!AM$1,'Official Medal Table'!$E:$E,"Mixed")*'Medal values'!$B$2/2
+ COUNTIFS('Official Medal Table'!$H:$H,'Each Gender Events'!$A88,'Official Medal Table'!$C:$C,'Each Gender Events'!AM$1,'Official Medal Table'!$E:$E,"Mixed")*'Medal values'!$B$3/2
+ COUNTIFS('Official Medal Table'!$I:$I,'Each Gender Events'!$A88,'Official Medal Table'!$C:$C,'Each Gender Events'!AM$1,'Official Medal Table'!$E:$E,"Mixed")*'Medal values'!$B$3/2</f>
        <v>0</v>
      </c>
      <c r="AN88">
        <f>COUNTIFS('Official Medal Table'!$F:$F,'Each Gender Events'!$A88,'Official Medal Table'!$C:$C,'Each Gender Events'!AN$1,'Official Medal Table'!$E:$E,'Each Gender Events'!AN$2)*'Medal values'!$B$1
+ COUNTIFS('Official Medal Table'!$G:$G,'Each Gender Events'!$A88,'Official Medal Table'!$C:$C,'Each Gender Events'!AN$1,'Official Medal Table'!$E:$E,'Each Gender Events'!AN$2)*'Medal values'!$B$2
+ COUNTIFS('Official Medal Table'!$H:$H,'Each Gender Events'!$A88,'Official Medal Table'!$C:$C,'Each Gender Events'!AN$1,'Official Medal Table'!$E:$E,'Each Gender Events'!AN$2)*'Medal values'!$B$3
+ COUNTIFS('Official Medal Table'!$I:$I,'Each Gender Events'!$A88,'Official Medal Table'!$C:$C,'Each Gender Events'!AN$1,'Official Medal Table'!$E:$E,'Each Gender Events'!AN$2)*'Medal values'!$B$3
+ COUNTIFS('Official Medal Table'!$F:$F,'Each Gender Events'!$A88,'Official Medal Table'!$C:$C,'Each Gender Events'!AN$1,'Official Medal Table'!$E:$E,"Mixed")*'Medal values'!$B$1/2
+ COUNTIFS('Official Medal Table'!$G:$G,'Each Gender Events'!$A88,'Official Medal Table'!$C:$C,'Each Gender Events'!AN$1,'Official Medal Table'!$E:$E,"Mixed")*'Medal values'!$B$2/2
+ COUNTIFS('Official Medal Table'!$H:$H,'Each Gender Events'!$A88,'Official Medal Table'!$C:$C,'Each Gender Events'!AN$1,'Official Medal Table'!$E:$E,"Mixed")*'Medal values'!$B$3/2
+ COUNTIFS('Official Medal Table'!$I:$I,'Each Gender Events'!$A88,'Official Medal Table'!$C:$C,'Each Gender Events'!AN$1,'Official Medal Table'!$E:$E,"Mixed")*'Medal values'!$B$3/2</f>
        <v>0</v>
      </c>
      <c r="AO88">
        <f>COUNTIFS('Official Medal Table'!$F:$F,'Each Gender Events'!$A88,'Official Medal Table'!$C:$C,'Each Gender Events'!AO$1,'Official Medal Table'!$E:$E,'Each Gender Events'!AO$2)*'Medal values'!$B$1
+ COUNTIFS('Official Medal Table'!$G:$G,'Each Gender Events'!$A88,'Official Medal Table'!$C:$C,'Each Gender Events'!AO$1,'Official Medal Table'!$E:$E,'Each Gender Events'!AO$2)*'Medal values'!$B$2
+ COUNTIFS('Official Medal Table'!$H:$H,'Each Gender Events'!$A88,'Official Medal Table'!$C:$C,'Each Gender Events'!AO$1,'Official Medal Table'!$E:$E,'Each Gender Events'!AO$2)*'Medal values'!$B$3
+ COUNTIFS('Official Medal Table'!$I:$I,'Each Gender Events'!$A88,'Official Medal Table'!$C:$C,'Each Gender Events'!AO$1,'Official Medal Table'!$E:$E,'Each Gender Events'!AO$2)*'Medal values'!$B$3
+ COUNTIFS('Official Medal Table'!$F:$F,'Each Gender Events'!$A88,'Official Medal Table'!$C:$C,'Each Gender Events'!AO$1,'Official Medal Table'!$E:$E,"Mixed")*'Medal values'!$B$1/2
+ COUNTIFS('Official Medal Table'!$G:$G,'Each Gender Events'!$A88,'Official Medal Table'!$C:$C,'Each Gender Events'!AO$1,'Official Medal Table'!$E:$E,"Mixed")*'Medal values'!$B$2/2
+ COUNTIFS('Official Medal Table'!$H:$H,'Each Gender Events'!$A88,'Official Medal Table'!$C:$C,'Each Gender Events'!AO$1,'Official Medal Table'!$E:$E,"Mixed")*'Medal values'!$B$3/2
+ COUNTIFS('Official Medal Table'!$I:$I,'Each Gender Events'!$A88,'Official Medal Table'!$C:$C,'Each Gender Events'!AO$1,'Official Medal Table'!$E:$E,"Mixed")*'Medal values'!$B$3/2</f>
        <v>0</v>
      </c>
      <c r="AP88">
        <f>COUNTIFS('Official Medal Table'!$F:$F,'Each Gender Events'!$A88,'Official Medal Table'!$C:$C,'Each Gender Events'!AP$1,'Official Medal Table'!$E:$E,'Each Gender Events'!AP$2)*'Medal values'!$B$1
+ COUNTIFS('Official Medal Table'!$G:$G,'Each Gender Events'!$A88,'Official Medal Table'!$C:$C,'Each Gender Events'!AP$1,'Official Medal Table'!$E:$E,'Each Gender Events'!AP$2)*'Medal values'!$B$2
+ COUNTIFS('Official Medal Table'!$H:$H,'Each Gender Events'!$A88,'Official Medal Table'!$C:$C,'Each Gender Events'!AP$1,'Official Medal Table'!$E:$E,'Each Gender Events'!AP$2)*'Medal values'!$B$3
+ COUNTIFS('Official Medal Table'!$I:$I,'Each Gender Events'!$A88,'Official Medal Table'!$C:$C,'Each Gender Events'!AP$1,'Official Medal Table'!$E:$E,'Each Gender Events'!AP$2)*'Medal values'!$B$3
+ COUNTIFS('Official Medal Table'!$F:$F,'Each Gender Events'!$A88,'Official Medal Table'!$C:$C,'Each Gender Events'!AP$1,'Official Medal Table'!$E:$E,"Mixed")*'Medal values'!$B$1/2
+ COUNTIFS('Official Medal Table'!$G:$G,'Each Gender Events'!$A88,'Official Medal Table'!$C:$C,'Each Gender Events'!AP$1,'Official Medal Table'!$E:$E,"Mixed")*'Medal values'!$B$2/2
+ COUNTIFS('Official Medal Table'!$H:$H,'Each Gender Events'!$A88,'Official Medal Table'!$C:$C,'Each Gender Events'!AP$1,'Official Medal Table'!$E:$E,"Mixed")*'Medal values'!$B$3/2
+ COUNTIFS('Official Medal Table'!$I:$I,'Each Gender Events'!$A88,'Official Medal Table'!$C:$C,'Each Gender Events'!AP$1,'Official Medal Table'!$E:$E,"Mixed")*'Medal values'!$B$3/2</f>
        <v>0</v>
      </c>
      <c r="AQ88">
        <f>COUNTIFS('Official Medal Table'!$F:$F,'Each Gender Events'!$A88,'Official Medal Table'!$C:$C,'Each Gender Events'!AQ$1,'Official Medal Table'!$E:$E,'Each Gender Events'!AQ$2)*'Medal values'!$B$1
+ COUNTIFS('Official Medal Table'!$G:$G,'Each Gender Events'!$A88,'Official Medal Table'!$C:$C,'Each Gender Events'!AQ$1,'Official Medal Table'!$E:$E,'Each Gender Events'!AQ$2)*'Medal values'!$B$2
+ COUNTIFS('Official Medal Table'!$H:$H,'Each Gender Events'!$A88,'Official Medal Table'!$C:$C,'Each Gender Events'!AQ$1,'Official Medal Table'!$E:$E,'Each Gender Events'!AQ$2)*'Medal values'!$B$3
+ COUNTIFS('Official Medal Table'!$I:$I,'Each Gender Events'!$A88,'Official Medal Table'!$C:$C,'Each Gender Events'!AQ$1,'Official Medal Table'!$E:$E,'Each Gender Events'!AQ$2)*'Medal values'!$B$3
+ COUNTIFS('Official Medal Table'!$F:$F,'Each Gender Events'!$A88,'Official Medal Table'!$C:$C,'Each Gender Events'!AQ$1,'Official Medal Table'!$E:$E,"Mixed")*'Medal values'!$B$1/2
+ COUNTIFS('Official Medal Table'!$G:$G,'Each Gender Events'!$A88,'Official Medal Table'!$C:$C,'Each Gender Events'!AQ$1,'Official Medal Table'!$E:$E,"Mixed")*'Medal values'!$B$2/2
+ COUNTIFS('Official Medal Table'!$H:$H,'Each Gender Events'!$A88,'Official Medal Table'!$C:$C,'Each Gender Events'!AQ$1,'Official Medal Table'!$E:$E,"Mixed")*'Medal values'!$B$3/2
+ COUNTIFS('Official Medal Table'!$I:$I,'Each Gender Events'!$A88,'Official Medal Table'!$C:$C,'Each Gender Events'!AQ$1,'Official Medal Table'!$E:$E,"Mixed")*'Medal values'!$B$3/2</f>
        <v>0</v>
      </c>
      <c r="AR88">
        <f>COUNTIFS('Official Medal Table'!$F:$F,'Each Gender Events'!$A88,'Official Medal Table'!$C:$C,'Each Gender Events'!AR$1,'Official Medal Table'!$E:$E,'Each Gender Events'!AR$2)*'Medal values'!$B$1
+ COUNTIFS('Official Medal Table'!$G:$G,'Each Gender Events'!$A88,'Official Medal Table'!$C:$C,'Each Gender Events'!AR$1,'Official Medal Table'!$E:$E,'Each Gender Events'!AR$2)*'Medal values'!$B$2
+ COUNTIFS('Official Medal Table'!$H:$H,'Each Gender Events'!$A88,'Official Medal Table'!$C:$C,'Each Gender Events'!AR$1,'Official Medal Table'!$E:$E,'Each Gender Events'!AR$2)*'Medal values'!$B$3
+ COUNTIFS('Official Medal Table'!$I:$I,'Each Gender Events'!$A88,'Official Medal Table'!$C:$C,'Each Gender Events'!AR$1,'Official Medal Table'!$E:$E,'Each Gender Events'!AR$2)*'Medal values'!$B$3
+ COUNTIFS('Official Medal Table'!$F:$F,'Each Gender Events'!$A88,'Official Medal Table'!$C:$C,'Each Gender Events'!AR$1,'Official Medal Table'!$E:$E,"Mixed")*'Medal values'!$B$1/2
+ COUNTIFS('Official Medal Table'!$G:$G,'Each Gender Events'!$A88,'Official Medal Table'!$C:$C,'Each Gender Events'!AR$1,'Official Medal Table'!$E:$E,"Mixed")*'Medal values'!$B$2/2
+ COUNTIFS('Official Medal Table'!$H:$H,'Each Gender Events'!$A88,'Official Medal Table'!$C:$C,'Each Gender Events'!AR$1,'Official Medal Table'!$E:$E,"Mixed")*'Medal values'!$B$3/2
+ COUNTIFS('Official Medal Table'!$I:$I,'Each Gender Events'!$A88,'Official Medal Table'!$C:$C,'Each Gender Events'!AR$1,'Official Medal Table'!$E:$E,"Mixed")*'Medal values'!$B$3/2</f>
        <v>0</v>
      </c>
      <c r="AS88">
        <f>COUNTIFS('Official Medal Table'!$F:$F,'Each Gender Events'!$A88,'Official Medal Table'!$C:$C,'Each Gender Events'!AS$1,'Official Medal Table'!$E:$E,'Each Gender Events'!AS$2)*'Medal values'!$B$1
+ COUNTIFS('Official Medal Table'!$G:$G,'Each Gender Events'!$A88,'Official Medal Table'!$C:$C,'Each Gender Events'!AS$1,'Official Medal Table'!$E:$E,'Each Gender Events'!AS$2)*'Medal values'!$B$2
+ COUNTIFS('Official Medal Table'!$H:$H,'Each Gender Events'!$A88,'Official Medal Table'!$C:$C,'Each Gender Events'!AS$1,'Official Medal Table'!$E:$E,'Each Gender Events'!AS$2)*'Medal values'!$B$3
+ COUNTIFS('Official Medal Table'!$I:$I,'Each Gender Events'!$A88,'Official Medal Table'!$C:$C,'Each Gender Events'!AS$1,'Official Medal Table'!$E:$E,'Each Gender Events'!AS$2)*'Medal values'!$B$3
+ COUNTIFS('Official Medal Table'!$F:$F,'Each Gender Events'!$A88,'Official Medal Table'!$C:$C,'Each Gender Events'!AS$1,'Official Medal Table'!$E:$E,"Mixed")*'Medal values'!$B$1/2
+ COUNTIFS('Official Medal Table'!$G:$G,'Each Gender Events'!$A88,'Official Medal Table'!$C:$C,'Each Gender Events'!AS$1,'Official Medal Table'!$E:$E,"Mixed")*'Medal values'!$B$2/2
+ COUNTIFS('Official Medal Table'!$H:$H,'Each Gender Events'!$A88,'Official Medal Table'!$C:$C,'Each Gender Events'!AS$1,'Official Medal Table'!$E:$E,"Mixed")*'Medal values'!$B$3/2
+ COUNTIFS('Official Medal Table'!$I:$I,'Each Gender Events'!$A88,'Official Medal Table'!$C:$C,'Each Gender Events'!AS$1,'Official Medal Table'!$E:$E,"Mixed")*'Medal values'!$B$3/2</f>
        <v>0</v>
      </c>
      <c r="AT88">
        <f>COUNTIFS('Official Medal Table'!$F:$F,'Each Gender Events'!$A88,'Official Medal Table'!$C:$C,'Each Gender Events'!AT$1,'Official Medal Table'!$E:$E,'Each Gender Events'!AT$2)*'Medal values'!$B$1
+ COUNTIFS('Official Medal Table'!$G:$G,'Each Gender Events'!$A88,'Official Medal Table'!$C:$C,'Each Gender Events'!AT$1,'Official Medal Table'!$E:$E,'Each Gender Events'!AT$2)*'Medal values'!$B$2
+ COUNTIFS('Official Medal Table'!$H:$H,'Each Gender Events'!$A88,'Official Medal Table'!$C:$C,'Each Gender Events'!AT$1,'Official Medal Table'!$E:$E,'Each Gender Events'!AT$2)*'Medal values'!$B$3
+ COUNTIFS('Official Medal Table'!$I:$I,'Each Gender Events'!$A88,'Official Medal Table'!$C:$C,'Each Gender Events'!AT$1,'Official Medal Table'!$E:$E,'Each Gender Events'!AT$2)*'Medal values'!$B$3
+ COUNTIFS('Official Medal Table'!$F:$F,'Each Gender Events'!$A88,'Official Medal Table'!$C:$C,'Each Gender Events'!AT$1,'Official Medal Table'!$E:$E,"Mixed")*'Medal values'!$B$1/2
+ COUNTIFS('Official Medal Table'!$G:$G,'Each Gender Events'!$A88,'Official Medal Table'!$C:$C,'Each Gender Events'!AT$1,'Official Medal Table'!$E:$E,"Mixed")*'Medal values'!$B$2/2
+ COUNTIFS('Official Medal Table'!$H:$H,'Each Gender Events'!$A88,'Official Medal Table'!$C:$C,'Each Gender Events'!AT$1,'Official Medal Table'!$E:$E,"Mixed")*'Medal values'!$B$3/2
+ COUNTIFS('Official Medal Table'!$I:$I,'Each Gender Events'!$A88,'Official Medal Table'!$C:$C,'Each Gender Events'!AT$1,'Official Medal Table'!$E:$E,"Mixed")*'Medal values'!$B$3/2</f>
        <v>0</v>
      </c>
      <c r="AU88">
        <f>COUNTIFS('Official Medal Table'!$F:$F,'Each Gender Events'!$A88,'Official Medal Table'!$C:$C,'Each Gender Events'!AU$1,'Official Medal Table'!$E:$E,'Each Gender Events'!AU$2)*'Medal values'!$B$1
+ COUNTIFS('Official Medal Table'!$G:$G,'Each Gender Events'!$A88,'Official Medal Table'!$C:$C,'Each Gender Events'!AU$1,'Official Medal Table'!$E:$E,'Each Gender Events'!AU$2)*'Medal values'!$B$2
+ COUNTIFS('Official Medal Table'!$H:$H,'Each Gender Events'!$A88,'Official Medal Table'!$C:$C,'Each Gender Events'!AU$1,'Official Medal Table'!$E:$E,'Each Gender Events'!AU$2)*'Medal values'!$B$3
+ COUNTIFS('Official Medal Table'!$I:$I,'Each Gender Events'!$A88,'Official Medal Table'!$C:$C,'Each Gender Events'!AU$1,'Official Medal Table'!$E:$E,'Each Gender Events'!AU$2)*'Medal values'!$B$3
+ COUNTIFS('Official Medal Table'!$F:$F,'Each Gender Events'!$A88,'Official Medal Table'!$C:$C,'Each Gender Events'!AU$1,'Official Medal Table'!$E:$E,"Mixed")*'Medal values'!$B$1/2
+ COUNTIFS('Official Medal Table'!$G:$G,'Each Gender Events'!$A88,'Official Medal Table'!$C:$C,'Each Gender Events'!AU$1,'Official Medal Table'!$E:$E,"Mixed")*'Medal values'!$B$2/2
+ COUNTIFS('Official Medal Table'!$H:$H,'Each Gender Events'!$A88,'Official Medal Table'!$C:$C,'Each Gender Events'!AU$1,'Official Medal Table'!$E:$E,"Mixed")*'Medal values'!$B$3/2
+ COUNTIFS('Official Medal Table'!$I:$I,'Each Gender Events'!$A88,'Official Medal Table'!$C:$C,'Each Gender Events'!AU$1,'Official Medal Table'!$E:$E,"Mixed")*'Medal values'!$B$3/2</f>
        <v>0</v>
      </c>
      <c r="AV88">
        <f>COUNTIFS('Official Medal Table'!$F:$F,'Each Gender Events'!$A88,'Official Medal Table'!$C:$C,'Each Gender Events'!AV$1,'Official Medal Table'!$E:$E,'Each Gender Events'!AV$2)*'Medal values'!$B$1
+ COUNTIFS('Official Medal Table'!$G:$G,'Each Gender Events'!$A88,'Official Medal Table'!$C:$C,'Each Gender Events'!AV$1,'Official Medal Table'!$E:$E,'Each Gender Events'!AV$2)*'Medal values'!$B$2
+ COUNTIFS('Official Medal Table'!$H:$H,'Each Gender Events'!$A88,'Official Medal Table'!$C:$C,'Each Gender Events'!AV$1,'Official Medal Table'!$E:$E,'Each Gender Events'!AV$2)*'Medal values'!$B$3
+ COUNTIFS('Official Medal Table'!$I:$I,'Each Gender Events'!$A88,'Official Medal Table'!$C:$C,'Each Gender Events'!AV$1,'Official Medal Table'!$E:$E,'Each Gender Events'!AV$2)*'Medal values'!$B$3
+ COUNTIFS('Official Medal Table'!$F:$F,'Each Gender Events'!$A88,'Official Medal Table'!$C:$C,'Each Gender Events'!AV$1,'Official Medal Table'!$E:$E,"Mixed")*'Medal values'!$B$1/2
+ COUNTIFS('Official Medal Table'!$G:$G,'Each Gender Events'!$A88,'Official Medal Table'!$C:$C,'Each Gender Events'!AV$1,'Official Medal Table'!$E:$E,"Mixed")*'Medal values'!$B$2/2
+ COUNTIFS('Official Medal Table'!$H:$H,'Each Gender Events'!$A88,'Official Medal Table'!$C:$C,'Each Gender Events'!AV$1,'Official Medal Table'!$E:$E,"Mixed")*'Medal values'!$B$3/2
+ COUNTIFS('Official Medal Table'!$I:$I,'Each Gender Events'!$A88,'Official Medal Table'!$C:$C,'Each Gender Events'!AV$1,'Official Medal Table'!$E:$E,"Mixed")*'Medal values'!$B$3/2</f>
        <v>0</v>
      </c>
      <c r="AW88">
        <f>COUNTIFS('Official Medal Table'!$F:$F,'Each Gender Events'!$A88,'Official Medal Table'!$C:$C,'Each Gender Events'!AW$1,'Official Medal Table'!$E:$E,'Each Gender Events'!AW$2)*'Medal values'!$B$1
+ COUNTIFS('Official Medal Table'!$G:$G,'Each Gender Events'!$A88,'Official Medal Table'!$C:$C,'Each Gender Events'!AW$1,'Official Medal Table'!$E:$E,'Each Gender Events'!AW$2)*'Medal values'!$B$2
+ COUNTIFS('Official Medal Table'!$H:$H,'Each Gender Events'!$A88,'Official Medal Table'!$C:$C,'Each Gender Events'!AW$1,'Official Medal Table'!$E:$E,'Each Gender Events'!AW$2)*'Medal values'!$B$3
+ COUNTIFS('Official Medal Table'!$I:$I,'Each Gender Events'!$A88,'Official Medal Table'!$C:$C,'Each Gender Events'!AW$1,'Official Medal Table'!$E:$E,'Each Gender Events'!AW$2)*'Medal values'!$B$3
+ COUNTIFS('Official Medal Table'!$F:$F,'Each Gender Events'!$A88,'Official Medal Table'!$C:$C,'Each Gender Events'!AW$1,'Official Medal Table'!$E:$E,"Mixed")*'Medal values'!$B$1/2
+ COUNTIFS('Official Medal Table'!$G:$G,'Each Gender Events'!$A88,'Official Medal Table'!$C:$C,'Each Gender Events'!AW$1,'Official Medal Table'!$E:$E,"Mixed")*'Medal values'!$B$2/2
+ COUNTIFS('Official Medal Table'!$H:$H,'Each Gender Events'!$A88,'Official Medal Table'!$C:$C,'Each Gender Events'!AW$1,'Official Medal Table'!$E:$E,"Mixed")*'Medal values'!$B$3/2
+ COUNTIFS('Official Medal Table'!$I:$I,'Each Gender Events'!$A88,'Official Medal Table'!$C:$C,'Each Gender Events'!AW$1,'Official Medal Table'!$E:$E,"Mixed")*'Medal values'!$B$3/2</f>
        <v>0</v>
      </c>
      <c r="AX88">
        <f>COUNTIFS('Official Medal Table'!$F:$F,'Each Gender Events'!$A88,'Official Medal Table'!$C:$C,'Each Gender Events'!AX$1,'Official Medal Table'!$E:$E,'Each Gender Events'!AX$2)*'Medal values'!$B$1
+ COUNTIFS('Official Medal Table'!$G:$G,'Each Gender Events'!$A88,'Official Medal Table'!$C:$C,'Each Gender Events'!AX$1,'Official Medal Table'!$E:$E,'Each Gender Events'!AX$2)*'Medal values'!$B$2
+ COUNTIFS('Official Medal Table'!$H:$H,'Each Gender Events'!$A88,'Official Medal Table'!$C:$C,'Each Gender Events'!AX$1,'Official Medal Table'!$E:$E,'Each Gender Events'!AX$2)*'Medal values'!$B$3
+ COUNTIFS('Official Medal Table'!$I:$I,'Each Gender Events'!$A88,'Official Medal Table'!$C:$C,'Each Gender Events'!AX$1,'Official Medal Table'!$E:$E,'Each Gender Events'!AX$2)*'Medal values'!$B$3
+ COUNTIFS('Official Medal Table'!$F:$F,'Each Gender Events'!$A88,'Official Medal Table'!$C:$C,'Each Gender Events'!AX$1,'Official Medal Table'!$E:$E,"Mixed")*'Medal values'!$B$1/2
+ COUNTIFS('Official Medal Table'!$G:$G,'Each Gender Events'!$A88,'Official Medal Table'!$C:$C,'Each Gender Events'!AX$1,'Official Medal Table'!$E:$E,"Mixed")*'Medal values'!$B$2/2
+ COUNTIFS('Official Medal Table'!$H:$H,'Each Gender Events'!$A88,'Official Medal Table'!$C:$C,'Each Gender Events'!AX$1,'Official Medal Table'!$E:$E,"Mixed")*'Medal values'!$B$3/2
+ COUNTIFS('Official Medal Table'!$I:$I,'Each Gender Events'!$A88,'Official Medal Table'!$C:$C,'Each Gender Events'!AX$1,'Official Medal Table'!$E:$E,"Mixed")*'Medal values'!$B$3/2</f>
        <v>0</v>
      </c>
      <c r="AY88">
        <f>COUNTIFS('Official Medal Table'!$F:$F,'Each Gender Events'!$A88,'Official Medal Table'!$C:$C,'Each Gender Events'!AY$1,'Official Medal Table'!$E:$E,'Each Gender Events'!AY$2)*'Medal values'!$B$1
+ COUNTIFS('Official Medal Table'!$G:$G,'Each Gender Events'!$A88,'Official Medal Table'!$C:$C,'Each Gender Events'!AY$1,'Official Medal Table'!$E:$E,'Each Gender Events'!AY$2)*'Medal values'!$B$2
+ COUNTIFS('Official Medal Table'!$H:$H,'Each Gender Events'!$A88,'Official Medal Table'!$C:$C,'Each Gender Events'!AY$1,'Official Medal Table'!$E:$E,'Each Gender Events'!AY$2)*'Medal values'!$B$3
+ COUNTIFS('Official Medal Table'!$I:$I,'Each Gender Events'!$A88,'Official Medal Table'!$C:$C,'Each Gender Events'!AY$1,'Official Medal Table'!$E:$E,'Each Gender Events'!AY$2)*'Medal values'!$B$3
+ COUNTIFS('Official Medal Table'!$F:$F,'Each Gender Events'!$A88,'Official Medal Table'!$C:$C,'Each Gender Events'!AY$1,'Official Medal Table'!$E:$E,"Mixed")*'Medal values'!$B$1/2
+ COUNTIFS('Official Medal Table'!$G:$G,'Each Gender Events'!$A88,'Official Medal Table'!$C:$C,'Each Gender Events'!AY$1,'Official Medal Table'!$E:$E,"Mixed")*'Medal values'!$B$2/2
+ COUNTIFS('Official Medal Table'!$H:$H,'Each Gender Events'!$A88,'Official Medal Table'!$C:$C,'Each Gender Events'!AY$1,'Official Medal Table'!$E:$E,"Mixed")*'Medal values'!$B$3/2
+ COUNTIFS('Official Medal Table'!$I:$I,'Each Gender Events'!$A88,'Official Medal Table'!$C:$C,'Each Gender Events'!AY$1,'Official Medal Table'!$E:$E,"Mixed")*'Medal values'!$B$3/2</f>
        <v>0</v>
      </c>
      <c r="AZ88">
        <f>COUNTIFS('Official Medal Table'!$F:$F,'Each Gender Events'!$A88,'Official Medal Table'!$C:$C,'Each Gender Events'!AZ$1,'Official Medal Table'!$E:$E,'Each Gender Events'!AZ$2)*'Medal values'!$B$1
+ COUNTIFS('Official Medal Table'!$G:$G,'Each Gender Events'!$A88,'Official Medal Table'!$C:$C,'Each Gender Events'!AZ$1,'Official Medal Table'!$E:$E,'Each Gender Events'!AZ$2)*'Medal values'!$B$2
+ COUNTIFS('Official Medal Table'!$H:$H,'Each Gender Events'!$A88,'Official Medal Table'!$C:$C,'Each Gender Events'!AZ$1,'Official Medal Table'!$E:$E,'Each Gender Events'!AZ$2)*'Medal values'!$B$3
+ COUNTIFS('Official Medal Table'!$I:$I,'Each Gender Events'!$A88,'Official Medal Table'!$C:$C,'Each Gender Events'!AZ$1,'Official Medal Table'!$E:$E,'Each Gender Events'!AZ$2)*'Medal values'!$B$3
+ COUNTIFS('Official Medal Table'!$F:$F,'Each Gender Events'!$A88,'Official Medal Table'!$C:$C,'Each Gender Events'!AZ$1,'Official Medal Table'!$E:$E,"Mixed")*'Medal values'!$B$1/2
+ COUNTIFS('Official Medal Table'!$G:$G,'Each Gender Events'!$A88,'Official Medal Table'!$C:$C,'Each Gender Events'!AZ$1,'Official Medal Table'!$E:$E,"Mixed")*'Medal values'!$B$2/2
+ COUNTIFS('Official Medal Table'!$H:$H,'Each Gender Events'!$A88,'Official Medal Table'!$C:$C,'Each Gender Events'!AZ$1,'Official Medal Table'!$E:$E,"Mixed")*'Medal values'!$B$3/2
+ COUNTIFS('Official Medal Table'!$I:$I,'Each Gender Events'!$A88,'Official Medal Table'!$C:$C,'Each Gender Events'!AZ$1,'Official Medal Table'!$E:$E,"Mixed")*'Medal values'!$B$3/2</f>
        <v>0</v>
      </c>
      <c r="BA88">
        <f>COUNTIFS('Official Medal Table'!$F:$F,'Each Gender Events'!$A88,'Official Medal Table'!$C:$C,'Each Gender Events'!BA$1,'Official Medal Table'!$E:$E,'Each Gender Events'!BA$2)*'Medal values'!$B$1
+ COUNTIFS('Official Medal Table'!$G:$G,'Each Gender Events'!$A88,'Official Medal Table'!$C:$C,'Each Gender Events'!BA$1,'Official Medal Table'!$E:$E,'Each Gender Events'!BA$2)*'Medal values'!$B$2
+ COUNTIFS('Official Medal Table'!$H:$H,'Each Gender Events'!$A88,'Official Medal Table'!$C:$C,'Each Gender Events'!BA$1,'Official Medal Table'!$E:$E,'Each Gender Events'!BA$2)*'Medal values'!$B$3
+ COUNTIFS('Official Medal Table'!$I:$I,'Each Gender Events'!$A88,'Official Medal Table'!$C:$C,'Each Gender Events'!BA$1,'Official Medal Table'!$E:$E,'Each Gender Events'!BA$2)*'Medal values'!$B$3
+ COUNTIFS('Official Medal Table'!$F:$F,'Each Gender Events'!$A88,'Official Medal Table'!$C:$C,'Each Gender Events'!BA$1,'Official Medal Table'!$E:$E,"Mixed")*'Medal values'!$B$1/2
+ COUNTIFS('Official Medal Table'!$G:$G,'Each Gender Events'!$A88,'Official Medal Table'!$C:$C,'Each Gender Events'!BA$1,'Official Medal Table'!$E:$E,"Mixed")*'Medal values'!$B$2/2
+ COUNTIFS('Official Medal Table'!$H:$H,'Each Gender Events'!$A88,'Official Medal Table'!$C:$C,'Each Gender Events'!BA$1,'Official Medal Table'!$E:$E,"Mixed")*'Medal values'!$B$3/2
+ COUNTIFS('Official Medal Table'!$I:$I,'Each Gender Events'!$A88,'Official Medal Table'!$C:$C,'Each Gender Events'!BA$1,'Official Medal Table'!$E:$E,"Mixed")*'Medal values'!$B$3/2</f>
        <v>0</v>
      </c>
      <c r="BB88">
        <f>COUNTIFS('Official Medal Table'!$F:$F,'Each Gender Events'!$A88,'Official Medal Table'!$C:$C,'Each Gender Events'!BB$1,'Official Medal Table'!$E:$E,'Each Gender Events'!BB$2)*'Medal values'!$B$1
+ COUNTIFS('Official Medal Table'!$G:$G,'Each Gender Events'!$A88,'Official Medal Table'!$C:$C,'Each Gender Events'!BB$1,'Official Medal Table'!$E:$E,'Each Gender Events'!BB$2)*'Medal values'!$B$2
+ COUNTIFS('Official Medal Table'!$H:$H,'Each Gender Events'!$A88,'Official Medal Table'!$C:$C,'Each Gender Events'!BB$1,'Official Medal Table'!$E:$E,'Each Gender Events'!BB$2)*'Medal values'!$B$3
+ COUNTIFS('Official Medal Table'!$I:$I,'Each Gender Events'!$A88,'Official Medal Table'!$C:$C,'Each Gender Events'!BB$1,'Official Medal Table'!$E:$E,'Each Gender Events'!BB$2)*'Medal values'!$B$3
+ COUNTIFS('Official Medal Table'!$F:$F,'Each Gender Events'!$A88,'Official Medal Table'!$C:$C,'Each Gender Events'!BB$1,'Official Medal Table'!$E:$E,"Mixed")*'Medal values'!$B$1/2
+ COUNTIFS('Official Medal Table'!$G:$G,'Each Gender Events'!$A88,'Official Medal Table'!$C:$C,'Each Gender Events'!BB$1,'Official Medal Table'!$E:$E,"Mixed")*'Medal values'!$B$2/2
+ COUNTIFS('Official Medal Table'!$H:$H,'Each Gender Events'!$A88,'Official Medal Table'!$C:$C,'Each Gender Events'!BB$1,'Official Medal Table'!$E:$E,"Mixed")*'Medal values'!$B$3/2
+ COUNTIFS('Official Medal Table'!$I:$I,'Each Gender Events'!$A88,'Official Medal Table'!$C:$C,'Each Gender Events'!BB$1,'Official Medal Table'!$E:$E,"Mixed")*'Medal values'!$B$3/2</f>
        <v>0</v>
      </c>
      <c r="BC88">
        <f>COUNTIFS('Official Medal Table'!$F:$F,'Each Gender Events'!$A88,'Official Medal Table'!$C:$C,'Each Gender Events'!BC$1,'Official Medal Table'!$E:$E,'Each Gender Events'!BC$2)*'Medal values'!$B$1
+ COUNTIFS('Official Medal Table'!$G:$G,'Each Gender Events'!$A88,'Official Medal Table'!$C:$C,'Each Gender Events'!BC$1,'Official Medal Table'!$E:$E,'Each Gender Events'!BC$2)*'Medal values'!$B$2
+ COUNTIFS('Official Medal Table'!$H:$H,'Each Gender Events'!$A88,'Official Medal Table'!$C:$C,'Each Gender Events'!BC$1,'Official Medal Table'!$E:$E,'Each Gender Events'!BC$2)*'Medal values'!$B$3
+ COUNTIFS('Official Medal Table'!$I:$I,'Each Gender Events'!$A88,'Official Medal Table'!$C:$C,'Each Gender Events'!BC$1,'Official Medal Table'!$E:$E,'Each Gender Events'!BC$2)*'Medal values'!$B$3
+ COUNTIFS('Official Medal Table'!$F:$F,'Each Gender Events'!$A88,'Official Medal Table'!$C:$C,'Each Gender Events'!BC$1,'Official Medal Table'!$E:$E,"Mixed")*'Medal values'!$B$1/2
+ COUNTIFS('Official Medal Table'!$G:$G,'Each Gender Events'!$A88,'Official Medal Table'!$C:$C,'Each Gender Events'!BC$1,'Official Medal Table'!$E:$E,"Mixed")*'Medal values'!$B$2/2
+ COUNTIFS('Official Medal Table'!$H:$H,'Each Gender Events'!$A88,'Official Medal Table'!$C:$C,'Each Gender Events'!BC$1,'Official Medal Table'!$E:$E,"Mixed")*'Medal values'!$B$3/2
+ COUNTIFS('Official Medal Table'!$I:$I,'Each Gender Events'!$A88,'Official Medal Table'!$C:$C,'Each Gender Events'!BC$1,'Official Medal Table'!$E:$E,"Mixed")*'Medal values'!$B$3/2</f>
        <v>0</v>
      </c>
      <c r="BD88">
        <f>COUNTIFS('Official Medal Table'!$F:$F,'Each Gender Events'!$A88,'Official Medal Table'!$C:$C,'Each Gender Events'!BD$1,'Official Medal Table'!$E:$E,'Each Gender Events'!BD$2)*'Medal values'!$B$1
+ COUNTIFS('Official Medal Table'!$G:$G,'Each Gender Events'!$A88,'Official Medal Table'!$C:$C,'Each Gender Events'!BD$1,'Official Medal Table'!$E:$E,'Each Gender Events'!BD$2)*'Medal values'!$B$2
+ COUNTIFS('Official Medal Table'!$H:$H,'Each Gender Events'!$A88,'Official Medal Table'!$C:$C,'Each Gender Events'!BD$1,'Official Medal Table'!$E:$E,'Each Gender Events'!BD$2)*'Medal values'!$B$3
+ COUNTIFS('Official Medal Table'!$I:$I,'Each Gender Events'!$A88,'Official Medal Table'!$C:$C,'Each Gender Events'!BD$1,'Official Medal Table'!$E:$E,'Each Gender Events'!BD$2)*'Medal values'!$B$3
+ COUNTIFS('Official Medal Table'!$F:$F,'Each Gender Events'!$A88,'Official Medal Table'!$C:$C,'Each Gender Events'!BD$1,'Official Medal Table'!$E:$E,"Mixed")*'Medal values'!$B$1/2
+ COUNTIFS('Official Medal Table'!$G:$G,'Each Gender Events'!$A88,'Official Medal Table'!$C:$C,'Each Gender Events'!BD$1,'Official Medal Table'!$E:$E,"Mixed")*'Medal values'!$B$2/2
+ COUNTIFS('Official Medal Table'!$H:$H,'Each Gender Events'!$A88,'Official Medal Table'!$C:$C,'Each Gender Events'!BD$1,'Official Medal Table'!$E:$E,"Mixed")*'Medal values'!$B$3/2
+ COUNTIFS('Official Medal Table'!$I:$I,'Each Gender Events'!$A88,'Official Medal Table'!$C:$C,'Each Gender Events'!BD$1,'Official Medal Table'!$E:$E,"Mixed")*'Medal values'!$B$3/2</f>
        <v>0</v>
      </c>
      <c r="BE88">
        <f>COUNTIFS('Official Medal Table'!$F:$F,'Each Gender Events'!$A88,'Official Medal Table'!$C:$C,'Each Gender Events'!BE$1,'Official Medal Table'!$E:$E,'Each Gender Events'!BE$2)*'Medal values'!$B$1
+ COUNTIFS('Official Medal Table'!$G:$G,'Each Gender Events'!$A88,'Official Medal Table'!$C:$C,'Each Gender Events'!BE$1,'Official Medal Table'!$E:$E,'Each Gender Events'!BE$2)*'Medal values'!$B$2
+ COUNTIFS('Official Medal Table'!$H:$H,'Each Gender Events'!$A88,'Official Medal Table'!$C:$C,'Each Gender Events'!BE$1,'Official Medal Table'!$E:$E,'Each Gender Events'!BE$2)*'Medal values'!$B$3
+ COUNTIFS('Official Medal Table'!$I:$I,'Each Gender Events'!$A88,'Official Medal Table'!$C:$C,'Each Gender Events'!BE$1,'Official Medal Table'!$E:$E,'Each Gender Events'!BE$2)*'Medal values'!$B$3
+ COUNTIFS('Official Medal Table'!$F:$F,'Each Gender Events'!$A88,'Official Medal Table'!$C:$C,'Each Gender Events'!BE$1,'Official Medal Table'!$E:$E,"Mixed")*'Medal values'!$B$1/2
+ COUNTIFS('Official Medal Table'!$G:$G,'Each Gender Events'!$A88,'Official Medal Table'!$C:$C,'Each Gender Events'!BE$1,'Official Medal Table'!$E:$E,"Mixed")*'Medal values'!$B$2/2
+ COUNTIFS('Official Medal Table'!$H:$H,'Each Gender Events'!$A88,'Official Medal Table'!$C:$C,'Each Gender Events'!BE$1,'Official Medal Table'!$E:$E,"Mixed")*'Medal values'!$B$3/2
+ COUNTIFS('Official Medal Table'!$I:$I,'Each Gender Events'!$A88,'Official Medal Table'!$C:$C,'Each Gender Events'!BE$1,'Official Medal Table'!$E:$E,"Mixed")*'Medal values'!$B$3/2</f>
        <v>0</v>
      </c>
      <c r="BF88">
        <f>COUNTIFS('Official Medal Table'!$F:$F,'Each Gender Events'!$A88,'Official Medal Table'!$C:$C,'Each Gender Events'!BF$1,'Official Medal Table'!$E:$E,'Each Gender Events'!BF$2)*'Medal values'!$B$1
+ COUNTIFS('Official Medal Table'!$G:$G,'Each Gender Events'!$A88,'Official Medal Table'!$C:$C,'Each Gender Events'!BF$1,'Official Medal Table'!$E:$E,'Each Gender Events'!BF$2)*'Medal values'!$B$2
+ COUNTIFS('Official Medal Table'!$H:$H,'Each Gender Events'!$A88,'Official Medal Table'!$C:$C,'Each Gender Events'!BF$1,'Official Medal Table'!$E:$E,'Each Gender Events'!BF$2)*'Medal values'!$B$3
+ COUNTIFS('Official Medal Table'!$I:$I,'Each Gender Events'!$A88,'Official Medal Table'!$C:$C,'Each Gender Events'!BF$1,'Official Medal Table'!$E:$E,'Each Gender Events'!BF$2)*'Medal values'!$B$3
+ COUNTIFS('Official Medal Table'!$F:$F,'Each Gender Events'!$A88,'Official Medal Table'!$C:$C,'Each Gender Events'!BF$1,'Official Medal Table'!$E:$E,"Mixed")*'Medal values'!$B$1/2
+ COUNTIFS('Official Medal Table'!$G:$G,'Each Gender Events'!$A88,'Official Medal Table'!$C:$C,'Each Gender Events'!BF$1,'Official Medal Table'!$E:$E,"Mixed")*'Medal values'!$B$2/2
+ COUNTIFS('Official Medal Table'!$H:$H,'Each Gender Events'!$A88,'Official Medal Table'!$C:$C,'Each Gender Events'!BF$1,'Official Medal Table'!$E:$E,"Mixed")*'Medal values'!$B$3/2
+ COUNTIFS('Official Medal Table'!$I:$I,'Each Gender Events'!$A88,'Official Medal Table'!$C:$C,'Each Gender Events'!BF$1,'Official Medal Table'!$E:$E,"Mixed")*'Medal values'!$B$3/2</f>
        <v>0</v>
      </c>
      <c r="BG88">
        <f>COUNTIFS('Official Medal Table'!$F:$F,'Each Gender Events'!$A88,'Official Medal Table'!$C:$C,'Each Gender Events'!BG$1,'Official Medal Table'!$E:$E,'Each Gender Events'!BG$2)*'Medal values'!$B$1
+ COUNTIFS('Official Medal Table'!$G:$G,'Each Gender Events'!$A88,'Official Medal Table'!$C:$C,'Each Gender Events'!BG$1,'Official Medal Table'!$E:$E,'Each Gender Events'!BG$2)*'Medal values'!$B$2
+ COUNTIFS('Official Medal Table'!$H:$H,'Each Gender Events'!$A88,'Official Medal Table'!$C:$C,'Each Gender Events'!BG$1,'Official Medal Table'!$E:$E,'Each Gender Events'!BG$2)*'Medal values'!$B$3
+ COUNTIFS('Official Medal Table'!$I:$I,'Each Gender Events'!$A88,'Official Medal Table'!$C:$C,'Each Gender Events'!BG$1,'Official Medal Table'!$E:$E,'Each Gender Events'!BG$2)*'Medal values'!$B$3
+ COUNTIFS('Official Medal Table'!$F:$F,'Each Gender Events'!$A88,'Official Medal Table'!$C:$C,'Each Gender Events'!BG$1,'Official Medal Table'!$E:$E,"Mixed")*'Medal values'!$B$1/2
+ COUNTIFS('Official Medal Table'!$G:$G,'Each Gender Events'!$A88,'Official Medal Table'!$C:$C,'Each Gender Events'!BG$1,'Official Medal Table'!$E:$E,"Mixed")*'Medal values'!$B$2/2
+ COUNTIFS('Official Medal Table'!$H:$H,'Each Gender Events'!$A88,'Official Medal Table'!$C:$C,'Each Gender Events'!BG$1,'Official Medal Table'!$E:$E,"Mixed")*'Medal values'!$B$3/2
+ COUNTIFS('Official Medal Table'!$I:$I,'Each Gender Events'!$A88,'Official Medal Table'!$C:$C,'Each Gender Events'!BG$1,'Official Medal Table'!$E:$E,"Mixed")*'Medal values'!$B$3/2</f>
        <v>0</v>
      </c>
      <c r="BH88">
        <f>COUNTIFS('Official Medal Table'!$F:$F,'Each Gender Events'!$A88,'Official Medal Table'!$C:$C,'Each Gender Events'!BH$1,'Official Medal Table'!$E:$E,'Each Gender Events'!BH$2)*'Medal values'!$B$1
+ COUNTIFS('Official Medal Table'!$G:$G,'Each Gender Events'!$A88,'Official Medal Table'!$C:$C,'Each Gender Events'!BH$1,'Official Medal Table'!$E:$E,'Each Gender Events'!BH$2)*'Medal values'!$B$2
+ COUNTIFS('Official Medal Table'!$H:$H,'Each Gender Events'!$A88,'Official Medal Table'!$C:$C,'Each Gender Events'!BH$1,'Official Medal Table'!$E:$E,'Each Gender Events'!BH$2)*'Medal values'!$B$3
+ COUNTIFS('Official Medal Table'!$I:$I,'Each Gender Events'!$A88,'Official Medal Table'!$C:$C,'Each Gender Events'!BH$1,'Official Medal Table'!$E:$E,'Each Gender Events'!BH$2)*'Medal values'!$B$3
+ COUNTIFS('Official Medal Table'!$F:$F,'Each Gender Events'!$A88,'Official Medal Table'!$C:$C,'Each Gender Events'!BH$1,'Official Medal Table'!$E:$E,"Mixed")*'Medal values'!$B$1/2
+ COUNTIFS('Official Medal Table'!$G:$G,'Each Gender Events'!$A88,'Official Medal Table'!$C:$C,'Each Gender Events'!BH$1,'Official Medal Table'!$E:$E,"Mixed")*'Medal values'!$B$2/2
+ COUNTIFS('Official Medal Table'!$H:$H,'Each Gender Events'!$A88,'Official Medal Table'!$C:$C,'Each Gender Events'!BH$1,'Official Medal Table'!$E:$E,"Mixed")*'Medal values'!$B$3/2
+ COUNTIFS('Official Medal Table'!$I:$I,'Each Gender Events'!$A88,'Official Medal Table'!$C:$C,'Each Gender Events'!BH$1,'Official Medal Table'!$E:$E,"Mixed")*'Medal values'!$B$3/2</f>
        <v>0</v>
      </c>
      <c r="BI88">
        <f>COUNTIFS('Official Medal Table'!$F:$F,'Each Gender Events'!$A88,'Official Medal Table'!$C:$C,'Each Gender Events'!BI$1,'Official Medal Table'!$E:$E,'Each Gender Events'!BI$2)*'Medal values'!$B$1
+ COUNTIFS('Official Medal Table'!$G:$G,'Each Gender Events'!$A88,'Official Medal Table'!$C:$C,'Each Gender Events'!BI$1,'Official Medal Table'!$E:$E,'Each Gender Events'!BI$2)*'Medal values'!$B$2
+ COUNTIFS('Official Medal Table'!$H:$H,'Each Gender Events'!$A88,'Official Medal Table'!$C:$C,'Each Gender Events'!BI$1,'Official Medal Table'!$E:$E,'Each Gender Events'!BI$2)*'Medal values'!$B$3
+ COUNTIFS('Official Medal Table'!$I:$I,'Each Gender Events'!$A88,'Official Medal Table'!$C:$C,'Each Gender Events'!BI$1,'Official Medal Table'!$E:$E,'Each Gender Events'!BI$2)*'Medal values'!$B$3
+ COUNTIFS('Official Medal Table'!$F:$F,'Each Gender Events'!$A88,'Official Medal Table'!$C:$C,'Each Gender Events'!BI$1,'Official Medal Table'!$E:$E,"Mixed")*'Medal values'!$B$1/2
+ COUNTIFS('Official Medal Table'!$G:$G,'Each Gender Events'!$A88,'Official Medal Table'!$C:$C,'Each Gender Events'!BI$1,'Official Medal Table'!$E:$E,"Mixed")*'Medal values'!$B$2/2
+ COUNTIFS('Official Medal Table'!$H:$H,'Each Gender Events'!$A88,'Official Medal Table'!$C:$C,'Each Gender Events'!BI$1,'Official Medal Table'!$E:$E,"Mixed")*'Medal values'!$B$3/2
+ COUNTIFS('Official Medal Table'!$I:$I,'Each Gender Events'!$A88,'Official Medal Table'!$C:$C,'Each Gender Events'!BI$1,'Official Medal Table'!$E:$E,"Mixed")*'Medal values'!$B$3/2</f>
        <v>0</v>
      </c>
      <c r="BJ88">
        <f>COUNTIFS('Official Medal Table'!$F:$F,'Each Gender Events'!$A88,'Official Medal Table'!$C:$C,'Each Gender Events'!BJ$1,'Official Medal Table'!$E:$E,'Each Gender Events'!BJ$2)*'Medal values'!$B$1
+ COUNTIFS('Official Medal Table'!$G:$G,'Each Gender Events'!$A88,'Official Medal Table'!$C:$C,'Each Gender Events'!BJ$1,'Official Medal Table'!$E:$E,'Each Gender Events'!BJ$2)*'Medal values'!$B$2
+ COUNTIFS('Official Medal Table'!$H:$H,'Each Gender Events'!$A88,'Official Medal Table'!$C:$C,'Each Gender Events'!BJ$1,'Official Medal Table'!$E:$E,'Each Gender Events'!BJ$2)*'Medal values'!$B$3
+ COUNTIFS('Official Medal Table'!$I:$I,'Each Gender Events'!$A88,'Official Medal Table'!$C:$C,'Each Gender Events'!BJ$1,'Official Medal Table'!$E:$E,'Each Gender Events'!BJ$2)*'Medal values'!$B$3
+ COUNTIFS('Official Medal Table'!$F:$F,'Each Gender Events'!$A88,'Official Medal Table'!$C:$C,'Each Gender Events'!BJ$1,'Official Medal Table'!$E:$E,"Mixed")*'Medal values'!$B$1/2
+ COUNTIFS('Official Medal Table'!$G:$G,'Each Gender Events'!$A88,'Official Medal Table'!$C:$C,'Each Gender Events'!BJ$1,'Official Medal Table'!$E:$E,"Mixed")*'Medal values'!$B$2/2
+ COUNTIFS('Official Medal Table'!$H:$H,'Each Gender Events'!$A88,'Official Medal Table'!$C:$C,'Each Gender Events'!BJ$1,'Official Medal Table'!$E:$E,"Mixed")*'Medal values'!$B$3/2
+ COUNTIFS('Official Medal Table'!$I:$I,'Each Gender Events'!$A88,'Official Medal Table'!$C:$C,'Each Gender Events'!BJ$1,'Official Medal Table'!$E:$E,"Mixed")*'Medal values'!$B$3/2</f>
        <v>0</v>
      </c>
      <c r="BK88">
        <f>COUNTIFS('Official Medal Table'!$F:$F,'Each Gender Events'!$A88,'Official Medal Table'!$C:$C,'Each Gender Events'!BK$1,'Official Medal Table'!$E:$E,'Each Gender Events'!BK$2)*'Medal values'!$B$1
+ COUNTIFS('Official Medal Table'!$G:$G,'Each Gender Events'!$A88,'Official Medal Table'!$C:$C,'Each Gender Events'!BK$1,'Official Medal Table'!$E:$E,'Each Gender Events'!BK$2)*'Medal values'!$B$2
+ COUNTIFS('Official Medal Table'!$H:$H,'Each Gender Events'!$A88,'Official Medal Table'!$C:$C,'Each Gender Events'!BK$1,'Official Medal Table'!$E:$E,'Each Gender Events'!BK$2)*'Medal values'!$B$3
+ COUNTIFS('Official Medal Table'!$I:$I,'Each Gender Events'!$A88,'Official Medal Table'!$C:$C,'Each Gender Events'!BK$1,'Official Medal Table'!$E:$E,'Each Gender Events'!BK$2)*'Medal values'!$B$3
+ COUNTIFS('Official Medal Table'!$F:$F,'Each Gender Events'!$A88,'Official Medal Table'!$C:$C,'Each Gender Events'!BK$1,'Official Medal Table'!$E:$E,"Mixed")*'Medal values'!$B$1/2
+ COUNTIFS('Official Medal Table'!$G:$G,'Each Gender Events'!$A88,'Official Medal Table'!$C:$C,'Each Gender Events'!BK$1,'Official Medal Table'!$E:$E,"Mixed")*'Medal values'!$B$2/2
+ COUNTIFS('Official Medal Table'!$H:$H,'Each Gender Events'!$A88,'Official Medal Table'!$C:$C,'Each Gender Events'!BK$1,'Official Medal Table'!$E:$E,"Mixed")*'Medal values'!$B$3/2
+ COUNTIFS('Official Medal Table'!$I:$I,'Each Gender Events'!$A88,'Official Medal Table'!$C:$C,'Each Gender Events'!BK$1,'Official Medal Table'!$E:$E,"Mixed")*'Medal values'!$B$3/2</f>
        <v>0</v>
      </c>
      <c r="BL88">
        <f>COUNTIFS('Official Medal Table'!$F:$F,'Each Gender Events'!$A88,'Official Medal Table'!$C:$C,'Each Gender Events'!BL$1,'Official Medal Table'!$E:$E,'Each Gender Events'!BL$2)*'Medal values'!$B$1
+ COUNTIFS('Official Medal Table'!$G:$G,'Each Gender Events'!$A88,'Official Medal Table'!$C:$C,'Each Gender Events'!BL$1,'Official Medal Table'!$E:$E,'Each Gender Events'!BL$2)*'Medal values'!$B$2
+ COUNTIFS('Official Medal Table'!$H:$H,'Each Gender Events'!$A88,'Official Medal Table'!$C:$C,'Each Gender Events'!BL$1,'Official Medal Table'!$E:$E,'Each Gender Events'!BL$2)*'Medal values'!$B$3
+ COUNTIFS('Official Medal Table'!$I:$I,'Each Gender Events'!$A88,'Official Medal Table'!$C:$C,'Each Gender Events'!BL$1,'Official Medal Table'!$E:$E,'Each Gender Events'!BL$2)*'Medal values'!$B$3
+ COUNTIFS('Official Medal Table'!$F:$F,'Each Gender Events'!$A88,'Official Medal Table'!$C:$C,'Each Gender Events'!BL$1,'Official Medal Table'!$E:$E,"Mixed")*'Medal values'!$B$1/2
+ COUNTIFS('Official Medal Table'!$G:$G,'Each Gender Events'!$A88,'Official Medal Table'!$C:$C,'Each Gender Events'!BL$1,'Official Medal Table'!$E:$E,"Mixed")*'Medal values'!$B$2/2
+ COUNTIFS('Official Medal Table'!$H:$H,'Each Gender Events'!$A88,'Official Medal Table'!$C:$C,'Each Gender Events'!BL$1,'Official Medal Table'!$E:$E,"Mixed")*'Medal values'!$B$3/2
+ COUNTIFS('Official Medal Table'!$I:$I,'Each Gender Events'!$A88,'Official Medal Table'!$C:$C,'Each Gender Events'!BL$1,'Official Medal Table'!$E:$E,"Mixed")*'Medal values'!$B$3/2</f>
        <v>0</v>
      </c>
      <c r="BM88">
        <f>COUNTIFS('Official Medal Table'!$F:$F,'Each Gender Events'!$A88,'Official Medal Table'!$C:$C,'Each Gender Events'!BM$1,'Official Medal Table'!$E:$E,'Each Gender Events'!BM$2)*'Medal values'!$B$1
+ COUNTIFS('Official Medal Table'!$G:$G,'Each Gender Events'!$A88,'Official Medal Table'!$C:$C,'Each Gender Events'!BM$1,'Official Medal Table'!$E:$E,'Each Gender Events'!BM$2)*'Medal values'!$B$2
+ COUNTIFS('Official Medal Table'!$H:$H,'Each Gender Events'!$A88,'Official Medal Table'!$C:$C,'Each Gender Events'!BM$1,'Official Medal Table'!$E:$E,'Each Gender Events'!BM$2)*'Medal values'!$B$3
+ COUNTIFS('Official Medal Table'!$I:$I,'Each Gender Events'!$A88,'Official Medal Table'!$C:$C,'Each Gender Events'!BM$1,'Official Medal Table'!$E:$E,'Each Gender Events'!BM$2)*'Medal values'!$B$3
+ COUNTIFS('Official Medal Table'!$F:$F,'Each Gender Events'!$A88,'Official Medal Table'!$C:$C,'Each Gender Events'!BM$1,'Official Medal Table'!$E:$E,"Mixed")*'Medal values'!$B$1/2
+ COUNTIFS('Official Medal Table'!$G:$G,'Each Gender Events'!$A88,'Official Medal Table'!$C:$C,'Each Gender Events'!BM$1,'Official Medal Table'!$E:$E,"Mixed")*'Medal values'!$B$2/2
+ COUNTIFS('Official Medal Table'!$H:$H,'Each Gender Events'!$A88,'Official Medal Table'!$C:$C,'Each Gender Events'!BM$1,'Official Medal Table'!$E:$E,"Mixed")*'Medal values'!$B$3/2
+ COUNTIFS('Official Medal Table'!$I:$I,'Each Gender Events'!$A88,'Official Medal Table'!$C:$C,'Each Gender Events'!BM$1,'Official Medal Table'!$E:$E,"Mixed")*'Medal values'!$B$3/2</f>
        <v>0</v>
      </c>
      <c r="BN88">
        <f>COUNTIFS('Official Medal Table'!$F:$F,'Each Gender Events'!$A88,'Official Medal Table'!$C:$C,'Each Gender Events'!BN$1,'Official Medal Table'!$E:$E,'Each Gender Events'!BN$2)*'Medal values'!$B$1
+ COUNTIFS('Official Medal Table'!$G:$G,'Each Gender Events'!$A88,'Official Medal Table'!$C:$C,'Each Gender Events'!BN$1,'Official Medal Table'!$E:$E,'Each Gender Events'!BN$2)*'Medal values'!$B$2
+ COUNTIFS('Official Medal Table'!$H:$H,'Each Gender Events'!$A88,'Official Medal Table'!$C:$C,'Each Gender Events'!BN$1,'Official Medal Table'!$E:$E,'Each Gender Events'!BN$2)*'Medal values'!$B$3
+ COUNTIFS('Official Medal Table'!$I:$I,'Each Gender Events'!$A88,'Official Medal Table'!$C:$C,'Each Gender Events'!BN$1,'Official Medal Table'!$E:$E,'Each Gender Events'!BN$2)*'Medal values'!$B$3
+ COUNTIFS('Official Medal Table'!$F:$F,'Each Gender Events'!$A88,'Official Medal Table'!$C:$C,'Each Gender Events'!BN$1,'Official Medal Table'!$E:$E,"Mixed")*'Medal values'!$B$1/2
+ COUNTIFS('Official Medal Table'!$G:$G,'Each Gender Events'!$A88,'Official Medal Table'!$C:$C,'Each Gender Events'!BN$1,'Official Medal Table'!$E:$E,"Mixed")*'Medal values'!$B$2/2
+ COUNTIFS('Official Medal Table'!$H:$H,'Each Gender Events'!$A88,'Official Medal Table'!$C:$C,'Each Gender Events'!BN$1,'Official Medal Table'!$E:$E,"Mixed")*'Medal values'!$B$3/2
+ COUNTIFS('Official Medal Table'!$I:$I,'Each Gender Events'!$A88,'Official Medal Table'!$C:$C,'Each Gender Events'!BN$1,'Official Medal Table'!$E:$E,"Mixed")*'Medal values'!$B$3/2</f>
        <v>0</v>
      </c>
      <c r="BO88">
        <f>COUNTIFS('Official Medal Table'!$F:$F,'Each Gender Events'!$A88,'Official Medal Table'!$C:$C,'Each Gender Events'!BO$1,'Official Medal Table'!$E:$E,'Each Gender Events'!BO$2)*'Medal values'!$B$1
+ COUNTIFS('Official Medal Table'!$G:$G,'Each Gender Events'!$A88,'Official Medal Table'!$C:$C,'Each Gender Events'!BO$1,'Official Medal Table'!$E:$E,'Each Gender Events'!BO$2)*'Medal values'!$B$2
+ COUNTIFS('Official Medal Table'!$H:$H,'Each Gender Events'!$A88,'Official Medal Table'!$C:$C,'Each Gender Events'!BO$1,'Official Medal Table'!$E:$E,'Each Gender Events'!BO$2)*'Medal values'!$B$3
+ COUNTIFS('Official Medal Table'!$I:$I,'Each Gender Events'!$A88,'Official Medal Table'!$C:$C,'Each Gender Events'!BO$1,'Official Medal Table'!$E:$E,'Each Gender Events'!BO$2)*'Medal values'!$B$3
+ COUNTIFS('Official Medal Table'!$F:$F,'Each Gender Events'!$A88,'Official Medal Table'!$C:$C,'Each Gender Events'!BO$1,'Official Medal Table'!$E:$E,"Mixed")*'Medal values'!$B$1/2
+ COUNTIFS('Official Medal Table'!$G:$G,'Each Gender Events'!$A88,'Official Medal Table'!$C:$C,'Each Gender Events'!BO$1,'Official Medal Table'!$E:$E,"Mixed")*'Medal values'!$B$2/2
+ COUNTIFS('Official Medal Table'!$H:$H,'Each Gender Events'!$A88,'Official Medal Table'!$C:$C,'Each Gender Events'!BO$1,'Official Medal Table'!$E:$E,"Mixed")*'Medal values'!$B$3/2
+ COUNTIFS('Official Medal Table'!$I:$I,'Each Gender Events'!$A88,'Official Medal Table'!$C:$C,'Each Gender Events'!BO$1,'Official Medal Table'!$E:$E,"Mixed")*'Medal values'!$B$3/2</f>
        <v>0</v>
      </c>
      <c r="BP88">
        <f>COUNTIFS('Official Medal Table'!$F:$F,'Each Gender Events'!$A88,'Official Medal Table'!$C:$C,'Each Gender Events'!BP$1,'Official Medal Table'!$E:$E,'Each Gender Events'!BP$2)*'Medal values'!$B$1
+ COUNTIFS('Official Medal Table'!$G:$G,'Each Gender Events'!$A88,'Official Medal Table'!$C:$C,'Each Gender Events'!BP$1,'Official Medal Table'!$E:$E,'Each Gender Events'!BP$2)*'Medal values'!$B$2
+ COUNTIFS('Official Medal Table'!$H:$H,'Each Gender Events'!$A88,'Official Medal Table'!$C:$C,'Each Gender Events'!BP$1,'Official Medal Table'!$E:$E,'Each Gender Events'!BP$2)*'Medal values'!$B$3
+ COUNTIFS('Official Medal Table'!$I:$I,'Each Gender Events'!$A88,'Official Medal Table'!$C:$C,'Each Gender Events'!BP$1,'Official Medal Table'!$E:$E,'Each Gender Events'!BP$2)*'Medal values'!$B$3
+ COUNTIFS('Official Medal Table'!$F:$F,'Each Gender Events'!$A88,'Official Medal Table'!$C:$C,'Each Gender Events'!BP$1,'Official Medal Table'!$E:$E,"Mixed")*'Medal values'!$B$1/2
+ COUNTIFS('Official Medal Table'!$G:$G,'Each Gender Events'!$A88,'Official Medal Table'!$C:$C,'Each Gender Events'!BP$1,'Official Medal Table'!$E:$E,"Mixed")*'Medal values'!$B$2/2
+ COUNTIFS('Official Medal Table'!$H:$H,'Each Gender Events'!$A88,'Official Medal Table'!$C:$C,'Each Gender Events'!BP$1,'Official Medal Table'!$E:$E,"Mixed")*'Medal values'!$B$3/2
+ COUNTIFS('Official Medal Table'!$I:$I,'Each Gender Events'!$A88,'Official Medal Table'!$C:$C,'Each Gender Events'!BP$1,'Official Medal Table'!$E:$E,"Mixed")*'Medal values'!$B$3/2</f>
        <v>0</v>
      </c>
      <c r="BQ88">
        <f>COUNTIFS('Official Medal Table'!$F:$F,'Each Gender Events'!$A88,'Official Medal Table'!$C:$C,'Each Gender Events'!BQ$1,'Official Medal Table'!$E:$E,'Each Gender Events'!BQ$2)*'Medal values'!$B$1
+ COUNTIFS('Official Medal Table'!$G:$G,'Each Gender Events'!$A88,'Official Medal Table'!$C:$C,'Each Gender Events'!BQ$1,'Official Medal Table'!$E:$E,'Each Gender Events'!BQ$2)*'Medal values'!$B$2
+ COUNTIFS('Official Medal Table'!$H:$H,'Each Gender Events'!$A88,'Official Medal Table'!$C:$C,'Each Gender Events'!BQ$1,'Official Medal Table'!$E:$E,'Each Gender Events'!BQ$2)*'Medal values'!$B$3
+ COUNTIFS('Official Medal Table'!$I:$I,'Each Gender Events'!$A88,'Official Medal Table'!$C:$C,'Each Gender Events'!BQ$1,'Official Medal Table'!$E:$E,'Each Gender Events'!BQ$2)*'Medal values'!$B$3
+ COUNTIFS('Official Medal Table'!$F:$F,'Each Gender Events'!$A88,'Official Medal Table'!$C:$C,'Each Gender Events'!BQ$1,'Official Medal Table'!$E:$E,"Mixed")*'Medal values'!$B$1/2
+ COUNTIFS('Official Medal Table'!$G:$G,'Each Gender Events'!$A88,'Official Medal Table'!$C:$C,'Each Gender Events'!BQ$1,'Official Medal Table'!$E:$E,"Mixed")*'Medal values'!$B$2/2
+ COUNTIFS('Official Medal Table'!$H:$H,'Each Gender Events'!$A88,'Official Medal Table'!$C:$C,'Each Gender Events'!BQ$1,'Official Medal Table'!$E:$E,"Mixed")*'Medal values'!$B$3/2
+ COUNTIFS('Official Medal Table'!$I:$I,'Each Gender Events'!$A88,'Official Medal Table'!$C:$C,'Each Gender Events'!BQ$1,'Official Medal Table'!$E:$E,"Mixed")*'Medal values'!$B$3/2</f>
        <v>0</v>
      </c>
      <c r="BR88">
        <f>COUNTIFS('Official Medal Table'!$F:$F,'Each Gender Events'!$A88,'Official Medal Table'!$C:$C,'Each Gender Events'!BR$1,'Official Medal Table'!$E:$E,'Each Gender Events'!BR$2)*'Medal values'!$B$1
+ COUNTIFS('Official Medal Table'!$G:$G,'Each Gender Events'!$A88,'Official Medal Table'!$C:$C,'Each Gender Events'!BR$1,'Official Medal Table'!$E:$E,'Each Gender Events'!BR$2)*'Medal values'!$B$2
+ COUNTIFS('Official Medal Table'!$H:$H,'Each Gender Events'!$A88,'Official Medal Table'!$C:$C,'Each Gender Events'!BR$1,'Official Medal Table'!$E:$E,'Each Gender Events'!BR$2)*'Medal values'!$B$3
+ COUNTIFS('Official Medal Table'!$I:$I,'Each Gender Events'!$A88,'Official Medal Table'!$C:$C,'Each Gender Events'!BR$1,'Official Medal Table'!$E:$E,'Each Gender Events'!BR$2)*'Medal values'!$B$3
+ COUNTIFS('Official Medal Table'!$F:$F,'Each Gender Events'!$A88,'Official Medal Table'!$C:$C,'Each Gender Events'!BR$1,'Official Medal Table'!$E:$E,"Mixed")*'Medal values'!$B$1/2
+ COUNTIFS('Official Medal Table'!$G:$G,'Each Gender Events'!$A88,'Official Medal Table'!$C:$C,'Each Gender Events'!BR$1,'Official Medal Table'!$E:$E,"Mixed")*'Medal values'!$B$2/2
+ COUNTIFS('Official Medal Table'!$H:$H,'Each Gender Events'!$A88,'Official Medal Table'!$C:$C,'Each Gender Events'!BR$1,'Official Medal Table'!$E:$E,"Mixed")*'Medal values'!$B$3/2
+ COUNTIFS('Official Medal Table'!$I:$I,'Each Gender Events'!$A88,'Official Medal Table'!$C:$C,'Each Gender Events'!BR$1,'Official Medal Table'!$E:$E,"Mixed")*'Medal values'!$B$3/2</f>
        <v>0</v>
      </c>
      <c r="BS88">
        <f>COUNTIFS('Official Medal Table'!$F:$F,'Each Gender Events'!$A88,'Official Medal Table'!$C:$C,'Each Gender Events'!BS$1,'Official Medal Table'!$E:$E,'Each Gender Events'!BS$2)*'Medal values'!$B$1
+ COUNTIFS('Official Medal Table'!$G:$G,'Each Gender Events'!$A88,'Official Medal Table'!$C:$C,'Each Gender Events'!BS$1,'Official Medal Table'!$E:$E,'Each Gender Events'!BS$2)*'Medal values'!$B$2
+ COUNTIFS('Official Medal Table'!$H:$H,'Each Gender Events'!$A88,'Official Medal Table'!$C:$C,'Each Gender Events'!BS$1,'Official Medal Table'!$E:$E,'Each Gender Events'!BS$2)*'Medal values'!$B$3
+ COUNTIFS('Official Medal Table'!$I:$I,'Each Gender Events'!$A88,'Official Medal Table'!$C:$C,'Each Gender Events'!BS$1,'Official Medal Table'!$E:$E,'Each Gender Events'!BS$2)*'Medal values'!$B$3
+ COUNTIFS('Official Medal Table'!$F:$F,'Each Gender Events'!$A88,'Official Medal Table'!$C:$C,'Each Gender Events'!BS$1,'Official Medal Table'!$E:$E,"Mixed")*'Medal values'!$B$1/2
+ COUNTIFS('Official Medal Table'!$G:$G,'Each Gender Events'!$A88,'Official Medal Table'!$C:$C,'Each Gender Events'!BS$1,'Official Medal Table'!$E:$E,"Mixed")*'Medal values'!$B$2/2
+ COUNTIFS('Official Medal Table'!$H:$H,'Each Gender Events'!$A88,'Official Medal Table'!$C:$C,'Each Gender Events'!BS$1,'Official Medal Table'!$E:$E,"Mixed")*'Medal values'!$B$3/2
+ COUNTIFS('Official Medal Table'!$I:$I,'Each Gender Events'!$A88,'Official Medal Table'!$C:$C,'Each Gender Events'!BS$1,'Official Medal Table'!$E:$E,"Mixed")*'Medal values'!$B$3/2</f>
        <v>0</v>
      </c>
      <c r="BT88">
        <f>COUNTIFS('Official Medal Table'!$F:$F,'Each Gender Events'!$A88,'Official Medal Table'!$C:$C,'Each Gender Events'!BT$1,'Official Medal Table'!$E:$E,'Each Gender Events'!BT$2)*'Medal values'!$B$1
+ COUNTIFS('Official Medal Table'!$G:$G,'Each Gender Events'!$A88,'Official Medal Table'!$C:$C,'Each Gender Events'!BT$1,'Official Medal Table'!$E:$E,'Each Gender Events'!BT$2)*'Medal values'!$B$2
+ COUNTIFS('Official Medal Table'!$H:$H,'Each Gender Events'!$A88,'Official Medal Table'!$C:$C,'Each Gender Events'!BT$1,'Official Medal Table'!$E:$E,'Each Gender Events'!BT$2)*'Medal values'!$B$3
+ COUNTIFS('Official Medal Table'!$I:$I,'Each Gender Events'!$A88,'Official Medal Table'!$C:$C,'Each Gender Events'!BT$1,'Official Medal Table'!$E:$E,'Each Gender Events'!BT$2)*'Medal values'!$B$3
+ COUNTIFS('Official Medal Table'!$F:$F,'Each Gender Events'!$A88,'Official Medal Table'!$C:$C,'Each Gender Events'!BT$1,'Official Medal Table'!$E:$E,"Mixed")*'Medal values'!$B$1/2
+ COUNTIFS('Official Medal Table'!$G:$G,'Each Gender Events'!$A88,'Official Medal Table'!$C:$C,'Each Gender Events'!BT$1,'Official Medal Table'!$E:$E,"Mixed")*'Medal values'!$B$2/2
+ COUNTIFS('Official Medal Table'!$H:$H,'Each Gender Events'!$A88,'Official Medal Table'!$C:$C,'Each Gender Events'!BT$1,'Official Medal Table'!$E:$E,"Mixed")*'Medal values'!$B$3/2
+ COUNTIFS('Official Medal Table'!$I:$I,'Each Gender Events'!$A88,'Official Medal Table'!$C:$C,'Each Gender Events'!BT$1,'Official Medal Table'!$E:$E,"Mixed")*'Medal values'!$B$3/2</f>
        <v>0</v>
      </c>
      <c r="BU88">
        <f>COUNTIFS('Official Medal Table'!$F:$F,'Each Gender Events'!$A88,'Official Medal Table'!$C:$C,'Each Gender Events'!BU$1,'Official Medal Table'!$E:$E,'Each Gender Events'!BU$2)*'Medal values'!$B$1
+ COUNTIFS('Official Medal Table'!$G:$G,'Each Gender Events'!$A88,'Official Medal Table'!$C:$C,'Each Gender Events'!BU$1,'Official Medal Table'!$E:$E,'Each Gender Events'!BU$2)*'Medal values'!$B$2
+ COUNTIFS('Official Medal Table'!$H:$H,'Each Gender Events'!$A88,'Official Medal Table'!$C:$C,'Each Gender Events'!BU$1,'Official Medal Table'!$E:$E,'Each Gender Events'!BU$2)*'Medal values'!$B$3
+ COUNTIFS('Official Medal Table'!$I:$I,'Each Gender Events'!$A88,'Official Medal Table'!$C:$C,'Each Gender Events'!BU$1,'Official Medal Table'!$E:$E,'Each Gender Events'!BU$2)*'Medal values'!$B$3
+ COUNTIFS('Official Medal Table'!$F:$F,'Each Gender Events'!$A88,'Official Medal Table'!$C:$C,'Each Gender Events'!BU$1,'Official Medal Table'!$E:$E,"Mixed")*'Medal values'!$B$1/2
+ COUNTIFS('Official Medal Table'!$G:$G,'Each Gender Events'!$A88,'Official Medal Table'!$C:$C,'Each Gender Events'!BU$1,'Official Medal Table'!$E:$E,"Mixed")*'Medal values'!$B$2/2
+ COUNTIFS('Official Medal Table'!$H:$H,'Each Gender Events'!$A88,'Official Medal Table'!$C:$C,'Each Gender Events'!BU$1,'Official Medal Table'!$E:$E,"Mixed")*'Medal values'!$B$3/2
+ COUNTIFS('Official Medal Table'!$I:$I,'Each Gender Events'!$A88,'Official Medal Table'!$C:$C,'Each Gender Events'!BU$1,'Official Medal Table'!$E:$E,"Mixed")*'Medal values'!$B$3/2</f>
        <v>0</v>
      </c>
      <c r="BV88">
        <f>COUNTIFS('Official Medal Table'!$F:$F,'Each Gender Events'!$A88,'Official Medal Table'!$C:$C,'Each Gender Events'!BV$1,'Official Medal Table'!$E:$E,'Each Gender Events'!BV$2)*'Medal values'!$B$1
+ COUNTIFS('Official Medal Table'!$G:$G,'Each Gender Events'!$A88,'Official Medal Table'!$C:$C,'Each Gender Events'!BV$1,'Official Medal Table'!$E:$E,'Each Gender Events'!BV$2)*'Medal values'!$B$2
+ COUNTIFS('Official Medal Table'!$H:$H,'Each Gender Events'!$A88,'Official Medal Table'!$C:$C,'Each Gender Events'!BV$1,'Official Medal Table'!$E:$E,'Each Gender Events'!BV$2)*'Medal values'!$B$3
+ COUNTIFS('Official Medal Table'!$I:$I,'Each Gender Events'!$A88,'Official Medal Table'!$C:$C,'Each Gender Events'!BV$1,'Official Medal Table'!$E:$E,'Each Gender Events'!BV$2)*'Medal values'!$B$3
+ COUNTIFS('Official Medal Table'!$F:$F,'Each Gender Events'!$A88,'Official Medal Table'!$C:$C,'Each Gender Events'!BV$1,'Official Medal Table'!$E:$E,"Mixed")*'Medal values'!$B$1/2
+ COUNTIFS('Official Medal Table'!$G:$G,'Each Gender Events'!$A88,'Official Medal Table'!$C:$C,'Each Gender Events'!BV$1,'Official Medal Table'!$E:$E,"Mixed")*'Medal values'!$B$2/2
+ COUNTIFS('Official Medal Table'!$H:$H,'Each Gender Events'!$A88,'Official Medal Table'!$C:$C,'Each Gender Events'!BV$1,'Official Medal Table'!$E:$E,"Mixed")*'Medal values'!$B$3/2
+ COUNTIFS('Official Medal Table'!$I:$I,'Each Gender Events'!$A88,'Official Medal Table'!$C:$C,'Each Gender Events'!BV$1,'Official Medal Table'!$E:$E,"Mixed")*'Medal values'!$B$3/2</f>
        <v>0</v>
      </c>
      <c r="BW88">
        <f>COUNTIFS('Official Medal Table'!$F:$F,'Each Gender Events'!$A88,'Official Medal Table'!$C:$C,'Each Gender Events'!BW$1,'Official Medal Table'!$E:$E,'Each Gender Events'!BW$2)*'Medal values'!$B$1
+ COUNTIFS('Official Medal Table'!$G:$G,'Each Gender Events'!$A88,'Official Medal Table'!$C:$C,'Each Gender Events'!BW$1,'Official Medal Table'!$E:$E,'Each Gender Events'!BW$2)*'Medal values'!$B$2
+ COUNTIFS('Official Medal Table'!$H:$H,'Each Gender Events'!$A88,'Official Medal Table'!$C:$C,'Each Gender Events'!BW$1,'Official Medal Table'!$E:$E,'Each Gender Events'!BW$2)*'Medal values'!$B$3
+ COUNTIFS('Official Medal Table'!$I:$I,'Each Gender Events'!$A88,'Official Medal Table'!$C:$C,'Each Gender Events'!BW$1,'Official Medal Table'!$E:$E,'Each Gender Events'!BW$2)*'Medal values'!$B$3
+ COUNTIFS('Official Medal Table'!$F:$F,'Each Gender Events'!$A88,'Official Medal Table'!$C:$C,'Each Gender Events'!BW$1,'Official Medal Table'!$E:$E,"Mixed")*'Medal values'!$B$1/2
+ COUNTIFS('Official Medal Table'!$G:$G,'Each Gender Events'!$A88,'Official Medal Table'!$C:$C,'Each Gender Events'!BW$1,'Official Medal Table'!$E:$E,"Mixed")*'Medal values'!$B$2/2
+ COUNTIFS('Official Medal Table'!$H:$H,'Each Gender Events'!$A88,'Official Medal Table'!$C:$C,'Each Gender Events'!BW$1,'Official Medal Table'!$E:$E,"Mixed")*'Medal values'!$B$3/2
+ COUNTIFS('Official Medal Table'!$I:$I,'Each Gender Events'!$A88,'Official Medal Table'!$C:$C,'Each Gender Events'!BW$1,'Official Medal Table'!$E:$E,"Mixed")*'Medal values'!$B$3/2</f>
        <v>0</v>
      </c>
      <c r="BX88">
        <f>COUNTIFS('Official Medal Table'!$F:$F,'Each Gender Events'!$A88,'Official Medal Table'!$C:$C,'Each Gender Events'!BX$1,'Official Medal Table'!$E:$E,'Each Gender Events'!BX$2)*'Medal values'!$B$1
+ COUNTIFS('Official Medal Table'!$G:$G,'Each Gender Events'!$A88,'Official Medal Table'!$C:$C,'Each Gender Events'!BX$1,'Official Medal Table'!$E:$E,'Each Gender Events'!BX$2)*'Medal values'!$B$2
+ COUNTIFS('Official Medal Table'!$H:$H,'Each Gender Events'!$A88,'Official Medal Table'!$C:$C,'Each Gender Events'!BX$1,'Official Medal Table'!$E:$E,'Each Gender Events'!BX$2)*'Medal values'!$B$3
+ COUNTIFS('Official Medal Table'!$I:$I,'Each Gender Events'!$A88,'Official Medal Table'!$C:$C,'Each Gender Events'!BX$1,'Official Medal Table'!$E:$E,'Each Gender Events'!BX$2)*'Medal values'!$B$3
+ COUNTIFS('Official Medal Table'!$F:$F,'Each Gender Events'!$A88,'Official Medal Table'!$C:$C,'Each Gender Events'!BX$1,'Official Medal Table'!$E:$E,"Mixed")*'Medal values'!$B$1/2
+ COUNTIFS('Official Medal Table'!$G:$G,'Each Gender Events'!$A88,'Official Medal Table'!$C:$C,'Each Gender Events'!BX$1,'Official Medal Table'!$E:$E,"Mixed")*'Medal values'!$B$2/2
+ COUNTIFS('Official Medal Table'!$H:$H,'Each Gender Events'!$A88,'Official Medal Table'!$C:$C,'Each Gender Events'!BX$1,'Official Medal Table'!$E:$E,"Mixed")*'Medal values'!$B$3/2
+ COUNTIFS('Official Medal Table'!$I:$I,'Each Gender Events'!$A88,'Official Medal Table'!$C:$C,'Each Gender Events'!BX$1,'Official Medal Table'!$E:$E,"Mixed")*'Medal values'!$B$3/2</f>
        <v>0</v>
      </c>
      <c r="BY88">
        <f>COUNTIFS('Official Medal Table'!$F:$F,'Each Gender Events'!$A88,'Official Medal Table'!$C:$C,'Each Gender Events'!BY$1,'Official Medal Table'!$E:$E,'Each Gender Events'!BY$2)*'Medal values'!$B$1
+ COUNTIFS('Official Medal Table'!$G:$G,'Each Gender Events'!$A88,'Official Medal Table'!$C:$C,'Each Gender Events'!BY$1,'Official Medal Table'!$E:$E,'Each Gender Events'!BY$2)*'Medal values'!$B$2
+ COUNTIFS('Official Medal Table'!$H:$H,'Each Gender Events'!$A88,'Official Medal Table'!$C:$C,'Each Gender Events'!BY$1,'Official Medal Table'!$E:$E,'Each Gender Events'!BY$2)*'Medal values'!$B$3
+ COUNTIFS('Official Medal Table'!$I:$I,'Each Gender Events'!$A88,'Official Medal Table'!$C:$C,'Each Gender Events'!BY$1,'Official Medal Table'!$E:$E,'Each Gender Events'!BY$2)*'Medal values'!$B$3
+ COUNTIFS('Official Medal Table'!$F:$F,'Each Gender Events'!$A88,'Official Medal Table'!$C:$C,'Each Gender Events'!BY$1,'Official Medal Table'!$E:$E,"Mixed")*'Medal values'!$B$1/2
+ COUNTIFS('Official Medal Table'!$G:$G,'Each Gender Events'!$A88,'Official Medal Table'!$C:$C,'Each Gender Events'!BY$1,'Official Medal Table'!$E:$E,"Mixed")*'Medal values'!$B$2/2
+ COUNTIFS('Official Medal Table'!$H:$H,'Each Gender Events'!$A88,'Official Medal Table'!$C:$C,'Each Gender Events'!BY$1,'Official Medal Table'!$E:$E,"Mixed")*'Medal values'!$B$3/2
+ COUNTIFS('Official Medal Table'!$I:$I,'Each Gender Events'!$A88,'Official Medal Table'!$C:$C,'Each Gender Events'!BY$1,'Official Medal Table'!$E:$E,"Mixed")*'Medal values'!$B$3/2</f>
        <v>0</v>
      </c>
      <c r="BZ88">
        <f>COUNTIFS('Official Medal Table'!$F:$F,'Each Gender Events'!$A88,'Official Medal Table'!$C:$C,'Each Gender Events'!BZ$1,'Official Medal Table'!$E:$E,'Each Gender Events'!BZ$2)*'Medal values'!$B$1
+ COUNTIFS('Official Medal Table'!$G:$G,'Each Gender Events'!$A88,'Official Medal Table'!$C:$C,'Each Gender Events'!BZ$1,'Official Medal Table'!$E:$E,'Each Gender Events'!BZ$2)*'Medal values'!$B$2
+ COUNTIFS('Official Medal Table'!$H:$H,'Each Gender Events'!$A88,'Official Medal Table'!$C:$C,'Each Gender Events'!BZ$1,'Official Medal Table'!$E:$E,'Each Gender Events'!BZ$2)*'Medal values'!$B$3
+ COUNTIFS('Official Medal Table'!$I:$I,'Each Gender Events'!$A88,'Official Medal Table'!$C:$C,'Each Gender Events'!BZ$1,'Official Medal Table'!$E:$E,'Each Gender Events'!BZ$2)*'Medal values'!$B$3
+ COUNTIFS('Official Medal Table'!$F:$F,'Each Gender Events'!$A88,'Official Medal Table'!$C:$C,'Each Gender Events'!BZ$1,'Official Medal Table'!$E:$E,"Mixed")*'Medal values'!$B$1/2
+ COUNTIFS('Official Medal Table'!$G:$G,'Each Gender Events'!$A88,'Official Medal Table'!$C:$C,'Each Gender Events'!BZ$1,'Official Medal Table'!$E:$E,"Mixed")*'Medal values'!$B$2/2
+ COUNTIFS('Official Medal Table'!$H:$H,'Each Gender Events'!$A88,'Official Medal Table'!$C:$C,'Each Gender Events'!BZ$1,'Official Medal Table'!$E:$E,"Mixed")*'Medal values'!$B$3/2
+ COUNTIFS('Official Medal Table'!$I:$I,'Each Gender Events'!$A88,'Official Medal Table'!$C:$C,'Each Gender Events'!BZ$1,'Official Medal Table'!$E:$E,"Mixed")*'Medal values'!$B$3/2</f>
        <v>0</v>
      </c>
      <c r="CA88">
        <f>COUNTIFS('Official Medal Table'!$F:$F,'Each Gender Events'!$A88,'Official Medal Table'!$C:$C,'Each Gender Events'!CA$1,'Official Medal Table'!$E:$E,'Each Gender Events'!CA$2)*'Medal values'!$B$1
+ COUNTIFS('Official Medal Table'!$G:$G,'Each Gender Events'!$A88,'Official Medal Table'!$C:$C,'Each Gender Events'!CA$1,'Official Medal Table'!$E:$E,'Each Gender Events'!CA$2)*'Medal values'!$B$2
+ COUNTIFS('Official Medal Table'!$H:$H,'Each Gender Events'!$A88,'Official Medal Table'!$C:$C,'Each Gender Events'!CA$1,'Official Medal Table'!$E:$E,'Each Gender Events'!CA$2)*'Medal values'!$B$3
+ COUNTIFS('Official Medal Table'!$I:$I,'Each Gender Events'!$A88,'Official Medal Table'!$C:$C,'Each Gender Events'!CA$1,'Official Medal Table'!$E:$E,'Each Gender Events'!CA$2)*'Medal values'!$B$3
+ COUNTIFS('Official Medal Table'!$F:$F,'Each Gender Events'!$A88,'Official Medal Table'!$C:$C,'Each Gender Events'!CA$1,'Official Medal Table'!$E:$E,"Mixed")*'Medal values'!$B$1/2
+ COUNTIFS('Official Medal Table'!$G:$G,'Each Gender Events'!$A88,'Official Medal Table'!$C:$C,'Each Gender Events'!CA$1,'Official Medal Table'!$E:$E,"Mixed")*'Medal values'!$B$2/2
+ COUNTIFS('Official Medal Table'!$H:$H,'Each Gender Events'!$A88,'Official Medal Table'!$C:$C,'Each Gender Events'!CA$1,'Official Medal Table'!$E:$E,"Mixed")*'Medal values'!$B$3/2
+ COUNTIFS('Official Medal Table'!$I:$I,'Each Gender Events'!$A88,'Official Medal Table'!$C:$C,'Each Gender Events'!CA$1,'Official Medal Table'!$E:$E,"Mixed")*'Medal values'!$B$3/2</f>
        <v>0</v>
      </c>
      <c r="CB88">
        <f>COUNTIFS('Official Medal Table'!$F:$F,'Each Gender Events'!$A88,'Official Medal Table'!$C:$C,'Each Gender Events'!CB$1,'Official Medal Table'!$E:$E,'Each Gender Events'!CB$2)*'Medal values'!$B$1
+ COUNTIFS('Official Medal Table'!$G:$G,'Each Gender Events'!$A88,'Official Medal Table'!$C:$C,'Each Gender Events'!CB$1,'Official Medal Table'!$E:$E,'Each Gender Events'!CB$2)*'Medal values'!$B$2
+ COUNTIFS('Official Medal Table'!$H:$H,'Each Gender Events'!$A88,'Official Medal Table'!$C:$C,'Each Gender Events'!CB$1,'Official Medal Table'!$E:$E,'Each Gender Events'!CB$2)*'Medal values'!$B$3
+ COUNTIFS('Official Medal Table'!$I:$I,'Each Gender Events'!$A88,'Official Medal Table'!$C:$C,'Each Gender Events'!CB$1,'Official Medal Table'!$E:$E,'Each Gender Events'!CB$2)*'Medal values'!$B$3
+ COUNTIFS('Official Medal Table'!$F:$F,'Each Gender Events'!$A88,'Official Medal Table'!$C:$C,'Each Gender Events'!CB$1,'Official Medal Table'!$E:$E,"Mixed")*'Medal values'!$B$1/2
+ COUNTIFS('Official Medal Table'!$G:$G,'Each Gender Events'!$A88,'Official Medal Table'!$C:$C,'Each Gender Events'!CB$1,'Official Medal Table'!$E:$E,"Mixed")*'Medal values'!$B$2/2
+ COUNTIFS('Official Medal Table'!$H:$H,'Each Gender Events'!$A88,'Official Medal Table'!$C:$C,'Each Gender Events'!CB$1,'Official Medal Table'!$E:$E,"Mixed")*'Medal values'!$B$3/2
+ COUNTIFS('Official Medal Table'!$I:$I,'Each Gender Events'!$A88,'Official Medal Table'!$C:$C,'Each Gender Events'!CB$1,'Official Medal Table'!$E:$E,"Mixed")*'Medal values'!$B$3/2</f>
        <v>0</v>
      </c>
      <c r="CC88">
        <f>COUNTIFS('Official Medal Table'!$F:$F,'Each Gender Events'!$A88,'Official Medal Table'!$C:$C,'Each Gender Events'!CC$1,'Official Medal Table'!$E:$E,'Each Gender Events'!CC$2)*'Medal values'!$B$1
+ COUNTIFS('Official Medal Table'!$G:$G,'Each Gender Events'!$A88,'Official Medal Table'!$C:$C,'Each Gender Events'!CC$1,'Official Medal Table'!$E:$E,'Each Gender Events'!CC$2)*'Medal values'!$B$2
+ COUNTIFS('Official Medal Table'!$H:$H,'Each Gender Events'!$A88,'Official Medal Table'!$C:$C,'Each Gender Events'!CC$1,'Official Medal Table'!$E:$E,'Each Gender Events'!CC$2)*'Medal values'!$B$3
+ COUNTIFS('Official Medal Table'!$I:$I,'Each Gender Events'!$A88,'Official Medal Table'!$C:$C,'Each Gender Events'!CC$1,'Official Medal Table'!$E:$E,'Each Gender Events'!CC$2)*'Medal values'!$B$3
+ COUNTIFS('Official Medal Table'!$F:$F,'Each Gender Events'!$A88,'Official Medal Table'!$C:$C,'Each Gender Events'!CC$1,'Official Medal Table'!$E:$E,"Mixed")*'Medal values'!$B$1/2
+ COUNTIFS('Official Medal Table'!$G:$G,'Each Gender Events'!$A88,'Official Medal Table'!$C:$C,'Each Gender Events'!CC$1,'Official Medal Table'!$E:$E,"Mixed")*'Medal values'!$B$2/2
+ COUNTIFS('Official Medal Table'!$H:$H,'Each Gender Events'!$A88,'Official Medal Table'!$C:$C,'Each Gender Events'!CC$1,'Official Medal Table'!$E:$E,"Mixed")*'Medal values'!$B$3/2
+ COUNTIFS('Official Medal Table'!$I:$I,'Each Gender Events'!$A88,'Official Medal Table'!$C:$C,'Each Gender Events'!CC$1,'Official Medal Table'!$E:$E,"Mixed")*'Medal values'!$B$3/2</f>
        <v>0</v>
      </c>
      <c r="CD88">
        <f>COUNTIFS('Official Medal Table'!$F:$F,'Each Gender Events'!$A88,'Official Medal Table'!$C:$C,'Each Gender Events'!CD$1,'Official Medal Table'!$E:$E,'Each Gender Events'!CD$2)*'Medal values'!$B$1
+ COUNTIFS('Official Medal Table'!$G:$G,'Each Gender Events'!$A88,'Official Medal Table'!$C:$C,'Each Gender Events'!CD$1,'Official Medal Table'!$E:$E,'Each Gender Events'!CD$2)*'Medal values'!$B$2
+ COUNTIFS('Official Medal Table'!$H:$H,'Each Gender Events'!$A88,'Official Medal Table'!$C:$C,'Each Gender Events'!CD$1,'Official Medal Table'!$E:$E,'Each Gender Events'!CD$2)*'Medal values'!$B$3
+ COUNTIFS('Official Medal Table'!$I:$I,'Each Gender Events'!$A88,'Official Medal Table'!$C:$C,'Each Gender Events'!CD$1,'Official Medal Table'!$E:$E,'Each Gender Events'!CD$2)*'Medal values'!$B$3
+ COUNTIFS('Official Medal Table'!$F:$F,'Each Gender Events'!$A88,'Official Medal Table'!$C:$C,'Each Gender Events'!CD$1,'Official Medal Table'!$E:$E,"Mixed")*'Medal values'!$B$1/2
+ COUNTIFS('Official Medal Table'!$G:$G,'Each Gender Events'!$A88,'Official Medal Table'!$C:$C,'Each Gender Events'!CD$1,'Official Medal Table'!$E:$E,"Mixed")*'Medal values'!$B$2/2
+ COUNTIFS('Official Medal Table'!$H:$H,'Each Gender Events'!$A88,'Official Medal Table'!$C:$C,'Each Gender Events'!CD$1,'Official Medal Table'!$E:$E,"Mixed")*'Medal values'!$B$3/2
+ COUNTIFS('Official Medal Table'!$I:$I,'Each Gender Events'!$A88,'Official Medal Table'!$C:$C,'Each Gender Events'!CD$1,'Official Medal Table'!$E:$E,"Mixed")*'Medal values'!$B$3/2</f>
        <v>0</v>
      </c>
      <c r="CE88">
        <f>COUNTIFS('Official Medal Table'!$F:$F,'Each Gender Events'!$A88,'Official Medal Table'!$C:$C,'Each Gender Events'!CE$1,'Official Medal Table'!$E:$E,'Each Gender Events'!CE$2)*'Medal values'!$B$1
+ COUNTIFS('Official Medal Table'!$G:$G,'Each Gender Events'!$A88,'Official Medal Table'!$C:$C,'Each Gender Events'!CE$1,'Official Medal Table'!$E:$E,'Each Gender Events'!CE$2)*'Medal values'!$B$2
+ COUNTIFS('Official Medal Table'!$H:$H,'Each Gender Events'!$A88,'Official Medal Table'!$C:$C,'Each Gender Events'!CE$1,'Official Medal Table'!$E:$E,'Each Gender Events'!CE$2)*'Medal values'!$B$3
+ COUNTIFS('Official Medal Table'!$I:$I,'Each Gender Events'!$A88,'Official Medal Table'!$C:$C,'Each Gender Events'!CE$1,'Official Medal Table'!$E:$E,'Each Gender Events'!CE$2)*'Medal values'!$B$3
+ COUNTIFS('Official Medal Table'!$F:$F,'Each Gender Events'!$A88,'Official Medal Table'!$C:$C,'Each Gender Events'!CE$1,'Official Medal Table'!$E:$E,"Mixed")*'Medal values'!$B$1/2
+ COUNTIFS('Official Medal Table'!$G:$G,'Each Gender Events'!$A88,'Official Medal Table'!$C:$C,'Each Gender Events'!CE$1,'Official Medal Table'!$E:$E,"Mixed")*'Medal values'!$B$2/2
+ COUNTIFS('Official Medal Table'!$H:$H,'Each Gender Events'!$A88,'Official Medal Table'!$C:$C,'Each Gender Events'!CE$1,'Official Medal Table'!$E:$E,"Mixed")*'Medal values'!$B$3/2
+ COUNTIFS('Official Medal Table'!$I:$I,'Each Gender Events'!$A88,'Official Medal Table'!$C:$C,'Each Gender Events'!CE$1,'Official Medal Table'!$E:$E,"Mixed")*'Medal values'!$B$3/2</f>
        <v>0</v>
      </c>
      <c r="CF88">
        <f>COUNTIFS('Official Medal Table'!$F:$F,'Each Gender Events'!$A88,'Official Medal Table'!$C:$C,'Each Gender Events'!CF$1,'Official Medal Table'!$E:$E,'Each Gender Events'!CF$2)*'Medal values'!$B$1
+ COUNTIFS('Official Medal Table'!$G:$G,'Each Gender Events'!$A88,'Official Medal Table'!$C:$C,'Each Gender Events'!CF$1,'Official Medal Table'!$E:$E,'Each Gender Events'!CF$2)*'Medal values'!$B$2
+ COUNTIFS('Official Medal Table'!$H:$H,'Each Gender Events'!$A88,'Official Medal Table'!$C:$C,'Each Gender Events'!CF$1,'Official Medal Table'!$E:$E,'Each Gender Events'!CF$2)*'Medal values'!$B$3
+ COUNTIFS('Official Medal Table'!$I:$I,'Each Gender Events'!$A88,'Official Medal Table'!$C:$C,'Each Gender Events'!CF$1,'Official Medal Table'!$E:$E,'Each Gender Events'!CF$2)*'Medal values'!$B$3
+ COUNTIFS('Official Medal Table'!$F:$F,'Each Gender Events'!$A88,'Official Medal Table'!$C:$C,'Each Gender Events'!CF$1,'Official Medal Table'!$E:$E,"Mixed")*'Medal values'!$B$1/2
+ COUNTIFS('Official Medal Table'!$G:$G,'Each Gender Events'!$A88,'Official Medal Table'!$C:$C,'Each Gender Events'!CF$1,'Official Medal Table'!$E:$E,"Mixed")*'Medal values'!$B$2/2
+ COUNTIFS('Official Medal Table'!$H:$H,'Each Gender Events'!$A88,'Official Medal Table'!$C:$C,'Each Gender Events'!CF$1,'Official Medal Table'!$E:$E,"Mixed")*'Medal values'!$B$3/2
+ COUNTIFS('Official Medal Table'!$I:$I,'Each Gender Events'!$A88,'Official Medal Table'!$C:$C,'Each Gender Events'!CF$1,'Official Medal Table'!$E:$E,"Mixed")*'Medal values'!$B$3/2</f>
        <v>0</v>
      </c>
      <c r="CG88">
        <f>COUNTIFS('Official Medal Table'!$F:$F,'Each Gender Events'!$A88,'Official Medal Table'!$C:$C,'Each Gender Events'!CG$1,'Official Medal Table'!$E:$E,'Each Gender Events'!CG$2)*'Medal values'!$B$1
+ COUNTIFS('Official Medal Table'!$G:$G,'Each Gender Events'!$A88,'Official Medal Table'!$C:$C,'Each Gender Events'!CG$1,'Official Medal Table'!$E:$E,'Each Gender Events'!CG$2)*'Medal values'!$B$2
+ COUNTIFS('Official Medal Table'!$H:$H,'Each Gender Events'!$A88,'Official Medal Table'!$C:$C,'Each Gender Events'!CG$1,'Official Medal Table'!$E:$E,'Each Gender Events'!CG$2)*'Medal values'!$B$3
+ COUNTIFS('Official Medal Table'!$I:$I,'Each Gender Events'!$A88,'Official Medal Table'!$C:$C,'Each Gender Events'!CG$1,'Official Medal Table'!$E:$E,'Each Gender Events'!CG$2)*'Medal values'!$B$3
+ COUNTIFS('Official Medal Table'!$F:$F,'Each Gender Events'!$A88,'Official Medal Table'!$C:$C,'Each Gender Events'!CG$1,'Official Medal Table'!$E:$E,"Mixed")*'Medal values'!$B$1/2
+ COUNTIFS('Official Medal Table'!$G:$G,'Each Gender Events'!$A88,'Official Medal Table'!$C:$C,'Each Gender Events'!CG$1,'Official Medal Table'!$E:$E,"Mixed")*'Medal values'!$B$2/2
+ COUNTIFS('Official Medal Table'!$H:$H,'Each Gender Events'!$A88,'Official Medal Table'!$C:$C,'Each Gender Events'!CG$1,'Official Medal Table'!$E:$E,"Mixed")*'Medal values'!$B$3/2
+ COUNTIFS('Official Medal Table'!$I:$I,'Each Gender Events'!$A88,'Official Medal Table'!$C:$C,'Each Gender Events'!CG$1,'Official Medal Table'!$E:$E,"Mixed")*'Medal values'!$B$3/2</f>
        <v>0</v>
      </c>
      <c r="CH88">
        <f>COUNTIFS('Official Medal Table'!$F:$F,'Each Gender Events'!$A88,'Official Medal Table'!$C:$C,'Each Gender Events'!CH$1,'Official Medal Table'!$E:$E,'Each Gender Events'!CH$2)*'Medal values'!$B$1
+ COUNTIFS('Official Medal Table'!$G:$G,'Each Gender Events'!$A88,'Official Medal Table'!$C:$C,'Each Gender Events'!CH$1,'Official Medal Table'!$E:$E,'Each Gender Events'!CH$2)*'Medal values'!$B$2
+ COUNTIFS('Official Medal Table'!$H:$H,'Each Gender Events'!$A88,'Official Medal Table'!$C:$C,'Each Gender Events'!CH$1,'Official Medal Table'!$E:$E,'Each Gender Events'!CH$2)*'Medal values'!$B$3
+ COUNTIFS('Official Medal Table'!$I:$I,'Each Gender Events'!$A88,'Official Medal Table'!$C:$C,'Each Gender Events'!CH$1,'Official Medal Table'!$E:$E,'Each Gender Events'!CH$2)*'Medal values'!$B$3
+ COUNTIFS('Official Medal Table'!$F:$F,'Each Gender Events'!$A88,'Official Medal Table'!$C:$C,'Each Gender Events'!CH$1,'Official Medal Table'!$E:$E,"Mixed")*'Medal values'!$B$1/2
+ COUNTIFS('Official Medal Table'!$G:$G,'Each Gender Events'!$A88,'Official Medal Table'!$C:$C,'Each Gender Events'!CH$1,'Official Medal Table'!$E:$E,"Mixed")*'Medal values'!$B$2/2
+ COUNTIFS('Official Medal Table'!$H:$H,'Each Gender Events'!$A88,'Official Medal Table'!$C:$C,'Each Gender Events'!CH$1,'Official Medal Table'!$E:$E,"Mixed")*'Medal values'!$B$3/2
+ COUNTIFS('Official Medal Table'!$I:$I,'Each Gender Events'!$A88,'Official Medal Table'!$C:$C,'Each Gender Events'!CH$1,'Official Medal Table'!$E:$E,"Mixed")*'Medal values'!$B$3/2</f>
        <v>0</v>
      </c>
      <c r="CI88">
        <f>COUNTIFS('Official Medal Table'!$F:$F,'Each Gender Events'!$A88,'Official Medal Table'!$C:$C,'Each Gender Events'!CI$1,'Official Medal Table'!$E:$E,'Each Gender Events'!CI$2)*'Medal values'!$B$1
+ COUNTIFS('Official Medal Table'!$G:$G,'Each Gender Events'!$A88,'Official Medal Table'!$C:$C,'Each Gender Events'!CI$1,'Official Medal Table'!$E:$E,'Each Gender Events'!CI$2)*'Medal values'!$B$2
+ COUNTIFS('Official Medal Table'!$H:$H,'Each Gender Events'!$A88,'Official Medal Table'!$C:$C,'Each Gender Events'!CI$1,'Official Medal Table'!$E:$E,'Each Gender Events'!CI$2)*'Medal values'!$B$3
+ COUNTIFS('Official Medal Table'!$I:$I,'Each Gender Events'!$A88,'Official Medal Table'!$C:$C,'Each Gender Events'!CI$1,'Official Medal Table'!$E:$E,'Each Gender Events'!CI$2)*'Medal values'!$B$3
+ COUNTIFS('Official Medal Table'!$F:$F,'Each Gender Events'!$A88,'Official Medal Table'!$C:$C,'Each Gender Events'!CI$1,'Official Medal Table'!$E:$E,"Mixed")*'Medal values'!$B$1/2
+ COUNTIFS('Official Medal Table'!$G:$G,'Each Gender Events'!$A88,'Official Medal Table'!$C:$C,'Each Gender Events'!CI$1,'Official Medal Table'!$E:$E,"Mixed")*'Medal values'!$B$2/2
+ COUNTIFS('Official Medal Table'!$H:$H,'Each Gender Events'!$A88,'Official Medal Table'!$C:$C,'Each Gender Events'!CI$1,'Official Medal Table'!$E:$E,"Mixed")*'Medal values'!$B$3/2
+ COUNTIFS('Official Medal Table'!$I:$I,'Each Gender Events'!$A88,'Official Medal Table'!$C:$C,'Each Gender Events'!CI$1,'Official Medal Table'!$E:$E,"Mixed")*'Medal values'!$B$3/2</f>
        <v>0</v>
      </c>
      <c r="CJ88">
        <f>COUNTIFS('Official Medal Table'!$F:$F,'Each Gender Events'!$A88,'Official Medal Table'!$C:$C,'Each Gender Events'!CJ$1,'Official Medal Table'!$E:$E,'Each Gender Events'!CJ$2)*'Medal values'!$B$1
+ COUNTIFS('Official Medal Table'!$G:$G,'Each Gender Events'!$A88,'Official Medal Table'!$C:$C,'Each Gender Events'!CJ$1,'Official Medal Table'!$E:$E,'Each Gender Events'!CJ$2)*'Medal values'!$B$2
+ COUNTIFS('Official Medal Table'!$H:$H,'Each Gender Events'!$A88,'Official Medal Table'!$C:$C,'Each Gender Events'!CJ$1,'Official Medal Table'!$E:$E,'Each Gender Events'!CJ$2)*'Medal values'!$B$3
+ COUNTIFS('Official Medal Table'!$I:$I,'Each Gender Events'!$A88,'Official Medal Table'!$C:$C,'Each Gender Events'!CJ$1,'Official Medal Table'!$E:$E,'Each Gender Events'!CJ$2)*'Medal values'!$B$3
+ COUNTIFS('Official Medal Table'!$F:$F,'Each Gender Events'!$A88,'Official Medal Table'!$C:$C,'Each Gender Events'!CJ$1,'Official Medal Table'!$E:$E,"Mixed")*'Medal values'!$B$1/2
+ COUNTIFS('Official Medal Table'!$G:$G,'Each Gender Events'!$A88,'Official Medal Table'!$C:$C,'Each Gender Events'!CJ$1,'Official Medal Table'!$E:$E,"Mixed")*'Medal values'!$B$2/2
+ COUNTIFS('Official Medal Table'!$H:$H,'Each Gender Events'!$A88,'Official Medal Table'!$C:$C,'Each Gender Events'!CJ$1,'Official Medal Table'!$E:$E,"Mixed")*'Medal values'!$B$3/2
+ COUNTIFS('Official Medal Table'!$I:$I,'Each Gender Events'!$A88,'Official Medal Table'!$C:$C,'Each Gender Events'!CJ$1,'Official Medal Table'!$E:$E,"Mixed")*'Medal values'!$B$3/2</f>
        <v>0</v>
      </c>
      <c r="CK88">
        <f>COUNTIFS('Official Medal Table'!$F:$F,'Each Gender Events'!$A88,'Official Medal Table'!$C:$C,'Each Gender Events'!CK$1,'Official Medal Table'!$E:$E,'Each Gender Events'!CK$2)*'Medal values'!$B$1
+ COUNTIFS('Official Medal Table'!$G:$G,'Each Gender Events'!$A88,'Official Medal Table'!$C:$C,'Each Gender Events'!CK$1,'Official Medal Table'!$E:$E,'Each Gender Events'!CK$2)*'Medal values'!$B$2
+ COUNTIFS('Official Medal Table'!$H:$H,'Each Gender Events'!$A88,'Official Medal Table'!$C:$C,'Each Gender Events'!CK$1,'Official Medal Table'!$E:$E,'Each Gender Events'!CK$2)*'Medal values'!$B$3
+ COUNTIFS('Official Medal Table'!$I:$I,'Each Gender Events'!$A88,'Official Medal Table'!$C:$C,'Each Gender Events'!CK$1,'Official Medal Table'!$E:$E,'Each Gender Events'!CK$2)*'Medal values'!$B$3
+ COUNTIFS('Official Medal Table'!$F:$F,'Each Gender Events'!$A88,'Official Medal Table'!$C:$C,'Each Gender Events'!CK$1,'Official Medal Table'!$E:$E,"Mixed")*'Medal values'!$B$1/2
+ COUNTIFS('Official Medal Table'!$G:$G,'Each Gender Events'!$A88,'Official Medal Table'!$C:$C,'Each Gender Events'!CK$1,'Official Medal Table'!$E:$E,"Mixed")*'Medal values'!$B$2/2
+ COUNTIFS('Official Medal Table'!$H:$H,'Each Gender Events'!$A88,'Official Medal Table'!$C:$C,'Each Gender Events'!CK$1,'Official Medal Table'!$E:$E,"Mixed")*'Medal values'!$B$3/2
+ COUNTIFS('Official Medal Table'!$I:$I,'Each Gender Events'!$A88,'Official Medal Table'!$C:$C,'Each Gender Events'!CK$1,'Official Medal Table'!$E:$E,"Mixed")*'Medal values'!$B$3/2</f>
        <v>0</v>
      </c>
      <c r="CL88">
        <f>COUNTIFS('Official Medal Table'!$F:$F,'Each Gender Events'!$A88,'Official Medal Table'!$C:$C,'Each Gender Events'!CL$1,'Official Medal Table'!$E:$E,'Each Gender Events'!CL$2)*'Medal values'!$B$1
+ COUNTIFS('Official Medal Table'!$G:$G,'Each Gender Events'!$A88,'Official Medal Table'!$C:$C,'Each Gender Events'!CL$1,'Official Medal Table'!$E:$E,'Each Gender Events'!CL$2)*'Medal values'!$B$2
+ COUNTIFS('Official Medal Table'!$H:$H,'Each Gender Events'!$A88,'Official Medal Table'!$C:$C,'Each Gender Events'!CL$1,'Official Medal Table'!$E:$E,'Each Gender Events'!CL$2)*'Medal values'!$B$3
+ COUNTIFS('Official Medal Table'!$I:$I,'Each Gender Events'!$A88,'Official Medal Table'!$C:$C,'Each Gender Events'!CL$1,'Official Medal Table'!$E:$E,'Each Gender Events'!CL$2)*'Medal values'!$B$3
+ COUNTIFS('Official Medal Table'!$F:$F,'Each Gender Events'!$A88,'Official Medal Table'!$C:$C,'Each Gender Events'!CL$1,'Official Medal Table'!$E:$E,"Mixed")*'Medal values'!$B$1/2
+ COUNTIFS('Official Medal Table'!$G:$G,'Each Gender Events'!$A88,'Official Medal Table'!$C:$C,'Each Gender Events'!CL$1,'Official Medal Table'!$E:$E,"Mixed")*'Medal values'!$B$2/2
+ COUNTIFS('Official Medal Table'!$H:$H,'Each Gender Events'!$A88,'Official Medal Table'!$C:$C,'Each Gender Events'!CL$1,'Official Medal Table'!$E:$E,"Mixed")*'Medal values'!$B$3/2
+ COUNTIFS('Official Medal Table'!$I:$I,'Each Gender Events'!$A88,'Official Medal Table'!$C:$C,'Each Gender Events'!CL$1,'Official Medal Table'!$E:$E,"Mixed")*'Medal values'!$B$3/2</f>
        <v>0</v>
      </c>
      <c r="CM88">
        <f>COUNTIFS('Official Medal Table'!$F:$F,'Each Gender Events'!$A88,'Official Medal Table'!$C:$C,'Each Gender Events'!CM$1,'Official Medal Table'!$E:$E,'Each Gender Events'!CM$2)*'Medal values'!$B$1
+ COUNTIFS('Official Medal Table'!$G:$G,'Each Gender Events'!$A88,'Official Medal Table'!$C:$C,'Each Gender Events'!CM$1,'Official Medal Table'!$E:$E,'Each Gender Events'!CM$2)*'Medal values'!$B$2
+ COUNTIFS('Official Medal Table'!$H:$H,'Each Gender Events'!$A88,'Official Medal Table'!$C:$C,'Each Gender Events'!CM$1,'Official Medal Table'!$E:$E,'Each Gender Events'!CM$2)*'Medal values'!$B$3
+ COUNTIFS('Official Medal Table'!$I:$I,'Each Gender Events'!$A88,'Official Medal Table'!$C:$C,'Each Gender Events'!CM$1,'Official Medal Table'!$E:$E,'Each Gender Events'!CM$2)*'Medal values'!$B$3
+ COUNTIFS('Official Medal Table'!$F:$F,'Each Gender Events'!$A88,'Official Medal Table'!$C:$C,'Each Gender Events'!CM$1,'Official Medal Table'!$E:$E,"Mixed")*'Medal values'!$B$1/2
+ COUNTIFS('Official Medal Table'!$G:$G,'Each Gender Events'!$A88,'Official Medal Table'!$C:$C,'Each Gender Events'!CM$1,'Official Medal Table'!$E:$E,"Mixed")*'Medal values'!$B$2/2
+ COUNTIFS('Official Medal Table'!$H:$H,'Each Gender Events'!$A88,'Official Medal Table'!$C:$C,'Each Gender Events'!CM$1,'Official Medal Table'!$E:$E,"Mixed")*'Medal values'!$B$3/2
+ COUNTIFS('Official Medal Table'!$I:$I,'Each Gender Events'!$A88,'Official Medal Table'!$C:$C,'Each Gender Events'!CM$1,'Official Medal Table'!$E:$E,"Mixed")*'Medal values'!$B$3/2</f>
        <v>0</v>
      </c>
      <c r="CN88">
        <f>COUNTIFS('Official Medal Table'!$F:$F,'Each Gender Events'!$A88,'Official Medal Table'!$C:$C,'Each Gender Events'!CN$1,'Official Medal Table'!$E:$E,'Each Gender Events'!CN$2)*'Medal values'!$B$1
+ COUNTIFS('Official Medal Table'!$G:$G,'Each Gender Events'!$A88,'Official Medal Table'!$C:$C,'Each Gender Events'!CN$1,'Official Medal Table'!$E:$E,'Each Gender Events'!CN$2)*'Medal values'!$B$2
+ COUNTIFS('Official Medal Table'!$H:$H,'Each Gender Events'!$A88,'Official Medal Table'!$C:$C,'Each Gender Events'!CN$1,'Official Medal Table'!$E:$E,'Each Gender Events'!CN$2)*'Medal values'!$B$3
+ COUNTIFS('Official Medal Table'!$I:$I,'Each Gender Events'!$A88,'Official Medal Table'!$C:$C,'Each Gender Events'!CN$1,'Official Medal Table'!$E:$E,'Each Gender Events'!CN$2)*'Medal values'!$B$3
+ COUNTIFS('Official Medal Table'!$F:$F,'Each Gender Events'!$A88,'Official Medal Table'!$C:$C,'Each Gender Events'!CN$1,'Official Medal Table'!$E:$E,"Mixed")*'Medal values'!$B$1/2
+ COUNTIFS('Official Medal Table'!$G:$G,'Each Gender Events'!$A88,'Official Medal Table'!$C:$C,'Each Gender Events'!CN$1,'Official Medal Table'!$E:$E,"Mixed")*'Medal values'!$B$2/2
+ COUNTIFS('Official Medal Table'!$H:$H,'Each Gender Events'!$A88,'Official Medal Table'!$C:$C,'Each Gender Events'!CN$1,'Official Medal Table'!$E:$E,"Mixed")*'Medal values'!$B$3/2
+ COUNTIFS('Official Medal Table'!$I:$I,'Each Gender Events'!$A88,'Official Medal Table'!$C:$C,'Each Gender Events'!CN$1,'Official Medal Table'!$E:$E,"Mixed")*'Medal values'!$B$3/2</f>
        <v>0</v>
      </c>
      <c r="CO88">
        <f>COUNTIFS('Official Medal Table'!$F:$F,'Each Gender Events'!$A88,'Official Medal Table'!$C:$C,'Each Gender Events'!CO$1,'Official Medal Table'!$E:$E,'Each Gender Events'!CO$2)*'Medal values'!$B$1
+ COUNTIFS('Official Medal Table'!$G:$G,'Each Gender Events'!$A88,'Official Medal Table'!$C:$C,'Each Gender Events'!CO$1,'Official Medal Table'!$E:$E,'Each Gender Events'!CO$2)*'Medal values'!$B$2
+ COUNTIFS('Official Medal Table'!$H:$H,'Each Gender Events'!$A88,'Official Medal Table'!$C:$C,'Each Gender Events'!CO$1,'Official Medal Table'!$E:$E,'Each Gender Events'!CO$2)*'Medal values'!$B$3
+ COUNTIFS('Official Medal Table'!$I:$I,'Each Gender Events'!$A88,'Official Medal Table'!$C:$C,'Each Gender Events'!CO$1,'Official Medal Table'!$E:$E,'Each Gender Events'!CO$2)*'Medal values'!$B$3
+ COUNTIFS('Official Medal Table'!$F:$F,'Each Gender Events'!$A88,'Official Medal Table'!$C:$C,'Each Gender Events'!CO$1,'Official Medal Table'!$E:$E,"Mixed")*'Medal values'!$B$1/2
+ COUNTIFS('Official Medal Table'!$G:$G,'Each Gender Events'!$A88,'Official Medal Table'!$C:$C,'Each Gender Events'!CO$1,'Official Medal Table'!$E:$E,"Mixed")*'Medal values'!$B$2/2
+ COUNTIFS('Official Medal Table'!$H:$H,'Each Gender Events'!$A88,'Official Medal Table'!$C:$C,'Each Gender Events'!CO$1,'Official Medal Table'!$E:$E,"Mixed")*'Medal values'!$B$3/2
+ COUNTIFS('Official Medal Table'!$I:$I,'Each Gender Events'!$A88,'Official Medal Table'!$C:$C,'Each Gender Events'!CO$1,'Official Medal Table'!$E:$E,"Mixed")*'Medal values'!$B$3/2</f>
        <v>0</v>
      </c>
      <c r="CP88">
        <f>COUNTIFS('Official Medal Table'!$F:$F,'Each Gender Events'!$A88,'Official Medal Table'!$C:$C,'Each Gender Events'!CP$1,'Official Medal Table'!$E:$E,'Each Gender Events'!CP$2)*'Medal values'!$B$1
+ COUNTIFS('Official Medal Table'!$G:$G,'Each Gender Events'!$A88,'Official Medal Table'!$C:$C,'Each Gender Events'!CP$1,'Official Medal Table'!$E:$E,'Each Gender Events'!CP$2)*'Medal values'!$B$2
+ COUNTIFS('Official Medal Table'!$H:$H,'Each Gender Events'!$A88,'Official Medal Table'!$C:$C,'Each Gender Events'!CP$1,'Official Medal Table'!$E:$E,'Each Gender Events'!CP$2)*'Medal values'!$B$3
+ COUNTIFS('Official Medal Table'!$I:$I,'Each Gender Events'!$A88,'Official Medal Table'!$C:$C,'Each Gender Events'!CP$1,'Official Medal Table'!$E:$E,'Each Gender Events'!CP$2)*'Medal values'!$B$3
+ COUNTIFS('Official Medal Table'!$F:$F,'Each Gender Events'!$A88,'Official Medal Table'!$C:$C,'Each Gender Events'!CP$1,'Official Medal Table'!$E:$E,"Mixed")*'Medal values'!$B$1/2
+ COUNTIFS('Official Medal Table'!$G:$G,'Each Gender Events'!$A88,'Official Medal Table'!$C:$C,'Each Gender Events'!CP$1,'Official Medal Table'!$E:$E,"Mixed")*'Medal values'!$B$2/2
+ COUNTIFS('Official Medal Table'!$H:$H,'Each Gender Events'!$A88,'Official Medal Table'!$C:$C,'Each Gender Events'!CP$1,'Official Medal Table'!$E:$E,"Mixed")*'Medal values'!$B$3/2
+ COUNTIFS('Official Medal Table'!$I:$I,'Each Gender Events'!$A88,'Official Medal Table'!$C:$C,'Each Gender Events'!CP$1,'Official Medal Table'!$E:$E,"Mixed")*'Medal values'!$B$3/2</f>
        <v>0</v>
      </c>
      <c r="CQ88">
        <f>COUNTIFS('Official Medal Table'!$F:$F,'Each Gender Events'!$A88,'Official Medal Table'!$C:$C,'Each Gender Events'!CQ$1,'Official Medal Table'!$E:$E,'Each Gender Events'!CQ$2)*'Medal values'!$B$1
+ COUNTIFS('Official Medal Table'!$G:$G,'Each Gender Events'!$A88,'Official Medal Table'!$C:$C,'Each Gender Events'!CQ$1,'Official Medal Table'!$E:$E,'Each Gender Events'!CQ$2)*'Medal values'!$B$2
+ COUNTIFS('Official Medal Table'!$H:$H,'Each Gender Events'!$A88,'Official Medal Table'!$C:$C,'Each Gender Events'!CQ$1,'Official Medal Table'!$E:$E,'Each Gender Events'!CQ$2)*'Medal values'!$B$3
+ COUNTIFS('Official Medal Table'!$I:$I,'Each Gender Events'!$A88,'Official Medal Table'!$C:$C,'Each Gender Events'!CQ$1,'Official Medal Table'!$E:$E,'Each Gender Events'!CQ$2)*'Medal values'!$B$3
+ COUNTIFS('Official Medal Table'!$F:$F,'Each Gender Events'!$A88,'Official Medal Table'!$C:$C,'Each Gender Events'!CQ$1,'Official Medal Table'!$E:$E,"Mixed")*'Medal values'!$B$1/2
+ COUNTIFS('Official Medal Table'!$G:$G,'Each Gender Events'!$A88,'Official Medal Table'!$C:$C,'Each Gender Events'!CQ$1,'Official Medal Table'!$E:$E,"Mixed")*'Medal values'!$B$2/2
+ COUNTIFS('Official Medal Table'!$H:$H,'Each Gender Events'!$A88,'Official Medal Table'!$C:$C,'Each Gender Events'!CQ$1,'Official Medal Table'!$E:$E,"Mixed")*'Medal values'!$B$3/2
+ COUNTIFS('Official Medal Table'!$I:$I,'Each Gender Events'!$A88,'Official Medal Table'!$C:$C,'Each Gender Events'!CQ$1,'Official Medal Table'!$E:$E,"Mixed")*'Medal values'!$B$3/2</f>
        <v>0</v>
      </c>
      <c r="CR88">
        <f>COUNTIFS('Official Medal Table'!$F:$F,'Each Gender Events'!$A88,'Official Medal Table'!$C:$C,'Each Gender Events'!CR$1,'Official Medal Table'!$E:$E,'Each Gender Events'!CR$2)*'Medal values'!$B$1
+ COUNTIFS('Official Medal Table'!$G:$G,'Each Gender Events'!$A88,'Official Medal Table'!$C:$C,'Each Gender Events'!CR$1,'Official Medal Table'!$E:$E,'Each Gender Events'!CR$2)*'Medal values'!$B$2
+ COUNTIFS('Official Medal Table'!$H:$H,'Each Gender Events'!$A88,'Official Medal Table'!$C:$C,'Each Gender Events'!CR$1,'Official Medal Table'!$E:$E,'Each Gender Events'!CR$2)*'Medal values'!$B$3
+ COUNTIFS('Official Medal Table'!$I:$I,'Each Gender Events'!$A88,'Official Medal Table'!$C:$C,'Each Gender Events'!CR$1,'Official Medal Table'!$E:$E,'Each Gender Events'!CR$2)*'Medal values'!$B$3
+ COUNTIFS('Official Medal Table'!$F:$F,'Each Gender Events'!$A88,'Official Medal Table'!$C:$C,'Each Gender Events'!CR$1,'Official Medal Table'!$E:$E,"Mixed")*'Medal values'!$B$1/2
+ COUNTIFS('Official Medal Table'!$G:$G,'Each Gender Events'!$A88,'Official Medal Table'!$C:$C,'Each Gender Events'!CR$1,'Official Medal Table'!$E:$E,"Mixed")*'Medal values'!$B$2/2
+ COUNTIFS('Official Medal Table'!$H:$H,'Each Gender Events'!$A88,'Official Medal Table'!$C:$C,'Each Gender Events'!CR$1,'Official Medal Table'!$E:$E,"Mixed")*'Medal values'!$B$3/2
+ COUNTIFS('Official Medal Table'!$I:$I,'Each Gender Events'!$A88,'Official Medal Table'!$C:$C,'Each Gender Events'!CR$1,'Official Medal Table'!$E:$E,"Mixed")*'Medal values'!$B$3/2</f>
        <v>0</v>
      </c>
      <c r="CS88">
        <f>COUNTIFS('Official Medal Table'!$F:$F,'Each Gender Events'!$A88,'Official Medal Table'!$C:$C,'Each Gender Events'!CS$1,'Official Medal Table'!$E:$E,'Each Gender Events'!CS$2)*'Medal values'!$B$1
+ COUNTIFS('Official Medal Table'!$G:$G,'Each Gender Events'!$A88,'Official Medal Table'!$C:$C,'Each Gender Events'!CS$1,'Official Medal Table'!$E:$E,'Each Gender Events'!CS$2)*'Medal values'!$B$2
+ COUNTIFS('Official Medal Table'!$H:$H,'Each Gender Events'!$A88,'Official Medal Table'!$C:$C,'Each Gender Events'!CS$1,'Official Medal Table'!$E:$E,'Each Gender Events'!CS$2)*'Medal values'!$B$3
+ COUNTIFS('Official Medal Table'!$I:$I,'Each Gender Events'!$A88,'Official Medal Table'!$C:$C,'Each Gender Events'!CS$1,'Official Medal Table'!$E:$E,'Each Gender Events'!CS$2)*'Medal values'!$B$3
+ COUNTIFS('Official Medal Table'!$F:$F,'Each Gender Events'!$A88,'Official Medal Table'!$C:$C,'Each Gender Events'!CS$1,'Official Medal Table'!$E:$E,"Mixed")*'Medal values'!$B$1/2
+ COUNTIFS('Official Medal Table'!$G:$G,'Each Gender Events'!$A88,'Official Medal Table'!$C:$C,'Each Gender Events'!CS$1,'Official Medal Table'!$E:$E,"Mixed")*'Medal values'!$B$2/2
+ COUNTIFS('Official Medal Table'!$H:$H,'Each Gender Events'!$A88,'Official Medal Table'!$C:$C,'Each Gender Events'!CS$1,'Official Medal Table'!$E:$E,"Mixed")*'Medal values'!$B$3/2
+ COUNTIFS('Official Medal Table'!$I:$I,'Each Gender Events'!$A88,'Official Medal Table'!$C:$C,'Each Gender Events'!CS$1,'Official Medal Table'!$E:$E,"Mixed")*'Medal values'!$B$3/2</f>
        <v>0</v>
      </c>
      <c r="CT88">
        <f>COUNTIFS('Official Medal Table'!$F:$F,'Each Gender Events'!$A88,'Official Medal Table'!$C:$C,'Each Gender Events'!CT$1,'Official Medal Table'!$E:$E,'Each Gender Events'!CT$2)*'Medal values'!$B$1
+ COUNTIFS('Official Medal Table'!$G:$G,'Each Gender Events'!$A88,'Official Medal Table'!$C:$C,'Each Gender Events'!CT$1,'Official Medal Table'!$E:$E,'Each Gender Events'!CT$2)*'Medal values'!$B$2
+ COUNTIFS('Official Medal Table'!$H:$H,'Each Gender Events'!$A88,'Official Medal Table'!$C:$C,'Each Gender Events'!CT$1,'Official Medal Table'!$E:$E,'Each Gender Events'!CT$2)*'Medal values'!$B$3
+ COUNTIFS('Official Medal Table'!$I:$I,'Each Gender Events'!$A88,'Official Medal Table'!$C:$C,'Each Gender Events'!CT$1,'Official Medal Table'!$E:$E,'Each Gender Events'!CT$2)*'Medal values'!$B$3
+ COUNTIFS('Official Medal Table'!$F:$F,'Each Gender Events'!$A88,'Official Medal Table'!$C:$C,'Each Gender Events'!CT$1,'Official Medal Table'!$E:$E,"Mixed")*'Medal values'!$B$1/2
+ COUNTIFS('Official Medal Table'!$G:$G,'Each Gender Events'!$A88,'Official Medal Table'!$C:$C,'Each Gender Events'!CT$1,'Official Medal Table'!$E:$E,"Mixed")*'Medal values'!$B$2/2
+ COUNTIFS('Official Medal Table'!$H:$H,'Each Gender Events'!$A88,'Official Medal Table'!$C:$C,'Each Gender Events'!CT$1,'Official Medal Table'!$E:$E,"Mixed")*'Medal values'!$B$3/2
+ COUNTIFS('Official Medal Table'!$I:$I,'Each Gender Events'!$A88,'Official Medal Table'!$C:$C,'Each Gender Events'!CT$1,'Official Medal Table'!$E:$E,"Mixed")*'Medal values'!$B$3/2</f>
        <v>0</v>
      </c>
    </row>
    <row r="89" spans="1:98" x14ac:dyDescent="0.3">
      <c r="A89" t="str">
        <f>Countries!A88</f>
        <v>BOT</v>
      </c>
      <c r="B89">
        <f>COUNTIFS('Official Medal Table'!$F:$F,'Each Gender Events'!$A89,'Official Medal Table'!$C:$C,'Each Gender Events'!B$1,'Official Medal Table'!$E:$E,'Each Gender Events'!B$2)*'Medal values'!$B$1
+ COUNTIFS('Official Medal Table'!$G:$G,'Each Gender Events'!$A89,'Official Medal Table'!$C:$C,'Each Gender Events'!B$1,'Official Medal Table'!$E:$E,'Each Gender Events'!B$2)*'Medal values'!$B$2
+ COUNTIFS('Official Medal Table'!$H:$H,'Each Gender Events'!$A89,'Official Medal Table'!$C:$C,'Each Gender Events'!B$1,'Official Medal Table'!$E:$E,'Each Gender Events'!B$2)*'Medal values'!$B$3
+ COUNTIFS('Official Medal Table'!$I:$I,'Each Gender Events'!$A89,'Official Medal Table'!$C:$C,'Each Gender Events'!B$1,'Official Medal Table'!$E:$E,'Each Gender Events'!B$2)*'Medal values'!$B$3
+ COUNTIFS('Official Medal Table'!$F:$F,'Each Gender Events'!$A89,'Official Medal Table'!$C:$C,'Each Gender Events'!B$1,'Official Medal Table'!$E:$E,"Mixed")*'Medal values'!$B$1/2
+ COUNTIFS('Official Medal Table'!$G:$G,'Each Gender Events'!$A89,'Official Medal Table'!$C:$C,'Each Gender Events'!B$1,'Official Medal Table'!$E:$E,"Mixed")*'Medal values'!$B$2/2
+ COUNTIFS('Official Medal Table'!$H:$H,'Each Gender Events'!$A89,'Official Medal Table'!$C:$C,'Each Gender Events'!B$1,'Official Medal Table'!$E:$E,"Mixed")*'Medal values'!$B$3/2
+ COUNTIFS('Official Medal Table'!$I:$I,'Each Gender Events'!$A89,'Official Medal Table'!$C:$C,'Each Gender Events'!B$1,'Official Medal Table'!$E:$E,"Mixed")*'Medal values'!$B$3/2</f>
        <v>0</v>
      </c>
      <c r="C89">
        <f>COUNTIFS('Official Medal Table'!$F:$F,'Each Gender Events'!$A89,'Official Medal Table'!$C:$C,'Each Gender Events'!C$1,'Official Medal Table'!$E:$E,'Each Gender Events'!C$2)*'Medal values'!$B$1
+ COUNTIFS('Official Medal Table'!$G:$G,'Each Gender Events'!$A89,'Official Medal Table'!$C:$C,'Each Gender Events'!C$1,'Official Medal Table'!$E:$E,'Each Gender Events'!C$2)*'Medal values'!$B$2
+ COUNTIFS('Official Medal Table'!$H:$H,'Each Gender Events'!$A89,'Official Medal Table'!$C:$C,'Each Gender Events'!C$1,'Official Medal Table'!$E:$E,'Each Gender Events'!C$2)*'Medal values'!$B$3
+ COUNTIFS('Official Medal Table'!$I:$I,'Each Gender Events'!$A89,'Official Medal Table'!$C:$C,'Each Gender Events'!C$1,'Official Medal Table'!$E:$E,'Each Gender Events'!C$2)*'Medal values'!$B$3
+ COUNTIFS('Official Medal Table'!$F:$F,'Each Gender Events'!$A89,'Official Medal Table'!$C:$C,'Each Gender Events'!C$1,'Official Medal Table'!$E:$E,"Mixed")*'Medal values'!$B$1/2
+ COUNTIFS('Official Medal Table'!$G:$G,'Each Gender Events'!$A89,'Official Medal Table'!$C:$C,'Each Gender Events'!C$1,'Official Medal Table'!$E:$E,"Mixed")*'Medal values'!$B$2/2
+ COUNTIFS('Official Medal Table'!$H:$H,'Each Gender Events'!$A89,'Official Medal Table'!$C:$C,'Each Gender Events'!C$1,'Official Medal Table'!$E:$E,"Mixed")*'Medal values'!$B$3/2
+ COUNTIFS('Official Medal Table'!$I:$I,'Each Gender Events'!$A89,'Official Medal Table'!$C:$C,'Each Gender Events'!C$1,'Official Medal Table'!$E:$E,"Mixed")*'Medal values'!$B$3/2</f>
        <v>0</v>
      </c>
      <c r="D89">
        <f>COUNTIFS('Official Medal Table'!$F:$F,'Each Gender Events'!$A89,'Official Medal Table'!$C:$C,'Each Gender Events'!D$1,'Official Medal Table'!$E:$E,'Each Gender Events'!D$2)*'Medal values'!$B$1
+ COUNTIFS('Official Medal Table'!$G:$G,'Each Gender Events'!$A89,'Official Medal Table'!$C:$C,'Each Gender Events'!D$1,'Official Medal Table'!$E:$E,'Each Gender Events'!D$2)*'Medal values'!$B$2
+ COUNTIFS('Official Medal Table'!$H:$H,'Each Gender Events'!$A89,'Official Medal Table'!$C:$C,'Each Gender Events'!D$1,'Official Medal Table'!$E:$E,'Each Gender Events'!D$2)*'Medal values'!$B$3
+ COUNTIFS('Official Medal Table'!$I:$I,'Each Gender Events'!$A89,'Official Medal Table'!$C:$C,'Each Gender Events'!D$1,'Official Medal Table'!$E:$E,'Each Gender Events'!D$2)*'Medal values'!$B$3
+ COUNTIFS('Official Medal Table'!$F:$F,'Each Gender Events'!$A89,'Official Medal Table'!$C:$C,'Each Gender Events'!D$1,'Official Medal Table'!$E:$E,"Mixed")*'Medal values'!$B$1/2
+ COUNTIFS('Official Medal Table'!$G:$G,'Each Gender Events'!$A89,'Official Medal Table'!$C:$C,'Each Gender Events'!D$1,'Official Medal Table'!$E:$E,"Mixed")*'Medal values'!$B$2/2
+ COUNTIFS('Official Medal Table'!$H:$H,'Each Gender Events'!$A89,'Official Medal Table'!$C:$C,'Each Gender Events'!D$1,'Official Medal Table'!$E:$E,"Mixed")*'Medal values'!$B$3/2
+ COUNTIFS('Official Medal Table'!$I:$I,'Each Gender Events'!$A89,'Official Medal Table'!$C:$C,'Each Gender Events'!D$1,'Official Medal Table'!$E:$E,"Mixed")*'Medal values'!$B$3/2</f>
        <v>0</v>
      </c>
      <c r="E89">
        <f>COUNTIFS('Official Medal Table'!$F:$F,'Each Gender Events'!$A89,'Official Medal Table'!$C:$C,'Each Gender Events'!E$1,'Official Medal Table'!$E:$E,'Each Gender Events'!E$2)*'Medal values'!$B$1
+ COUNTIFS('Official Medal Table'!$G:$G,'Each Gender Events'!$A89,'Official Medal Table'!$C:$C,'Each Gender Events'!E$1,'Official Medal Table'!$E:$E,'Each Gender Events'!E$2)*'Medal values'!$B$2
+ COUNTIFS('Official Medal Table'!$H:$H,'Each Gender Events'!$A89,'Official Medal Table'!$C:$C,'Each Gender Events'!E$1,'Official Medal Table'!$E:$E,'Each Gender Events'!E$2)*'Medal values'!$B$3
+ COUNTIFS('Official Medal Table'!$I:$I,'Each Gender Events'!$A89,'Official Medal Table'!$C:$C,'Each Gender Events'!E$1,'Official Medal Table'!$E:$E,'Each Gender Events'!E$2)*'Medal values'!$B$3
+ COUNTIFS('Official Medal Table'!$F:$F,'Each Gender Events'!$A89,'Official Medal Table'!$C:$C,'Each Gender Events'!E$1,'Official Medal Table'!$E:$E,"Mixed")*'Medal values'!$B$1/2
+ COUNTIFS('Official Medal Table'!$G:$G,'Each Gender Events'!$A89,'Official Medal Table'!$C:$C,'Each Gender Events'!E$1,'Official Medal Table'!$E:$E,"Mixed")*'Medal values'!$B$2/2
+ COUNTIFS('Official Medal Table'!$H:$H,'Each Gender Events'!$A89,'Official Medal Table'!$C:$C,'Each Gender Events'!E$1,'Official Medal Table'!$E:$E,"Mixed")*'Medal values'!$B$3/2
+ COUNTIFS('Official Medal Table'!$I:$I,'Each Gender Events'!$A89,'Official Medal Table'!$C:$C,'Each Gender Events'!E$1,'Official Medal Table'!$E:$E,"Mixed")*'Medal values'!$B$3/2</f>
        <v>0</v>
      </c>
      <c r="F89">
        <f>COUNTIFS('Official Medal Table'!$F:$F,'Each Gender Events'!$A89,'Official Medal Table'!$C:$C,'Each Gender Events'!F$1,'Official Medal Table'!$E:$E,'Each Gender Events'!F$2)*'Medal values'!$B$1
+ COUNTIFS('Official Medal Table'!$G:$G,'Each Gender Events'!$A89,'Official Medal Table'!$C:$C,'Each Gender Events'!F$1,'Official Medal Table'!$E:$E,'Each Gender Events'!F$2)*'Medal values'!$B$2
+ COUNTIFS('Official Medal Table'!$H:$H,'Each Gender Events'!$A89,'Official Medal Table'!$C:$C,'Each Gender Events'!F$1,'Official Medal Table'!$E:$E,'Each Gender Events'!F$2)*'Medal values'!$B$3
+ COUNTIFS('Official Medal Table'!$I:$I,'Each Gender Events'!$A89,'Official Medal Table'!$C:$C,'Each Gender Events'!F$1,'Official Medal Table'!$E:$E,'Each Gender Events'!F$2)*'Medal values'!$B$3
+ COUNTIFS('Official Medal Table'!$F:$F,'Each Gender Events'!$A89,'Official Medal Table'!$C:$C,'Each Gender Events'!F$1,'Official Medal Table'!$E:$E,"Mixed")*'Medal values'!$B$1/2
+ COUNTIFS('Official Medal Table'!$G:$G,'Each Gender Events'!$A89,'Official Medal Table'!$C:$C,'Each Gender Events'!F$1,'Official Medal Table'!$E:$E,"Mixed")*'Medal values'!$B$2/2
+ COUNTIFS('Official Medal Table'!$H:$H,'Each Gender Events'!$A89,'Official Medal Table'!$C:$C,'Each Gender Events'!F$1,'Official Medal Table'!$E:$E,"Mixed")*'Medal values'!$B$3/2
+ COUNTIFS('Official Medal Table'!$I:$I,'Each Gender Events'!$A89,'Official Medal Table'!$C:$C,'Each Gender Events'!F$1,'Official Medal Table'!$E:$E,"Mixed")*'Medal values'!$B$3/2</f>
        <v>0</v>
      </c>
      <c r="G89">
        <f>COUNTIFS('Official Medal Table'!$F:$F,'Each Gender Events'!$A89,'Official Medal Table'!$C:$C,'Each Gender Events'!G$1,'Official Medal Table'!$E:$E,'Each Gender Events'!G$2)*'Medal values'!$B$1
+ COUNTIFS('Official Medal Table'!$G:$G,'Each Gender Events'!$A89,'Official Medal Table'!$C:$C,'Each Gender Events'!G$1,'Official Medal Table'!$E:$E,'Each Gender Events'!G$2)*'Medal values'!$B$2
+ COUNTIFS('Official Medal Table'!$H:$H,'Each Gender Events'!$A89,'Official Medal Table'!$C:$C,'Each Gender Events'!G$1,'Official Medal Table'!$E:$E,'Each Gender Events'!G$2)*'Medal values'!$B$3
+ COUNTIFS('Official Medal Table'!$I:$I,'Each Gender Events'!$A89,'Official Medal Table'!$C:$C,'Each Gender Events'!G$1,'Official Medal Table'!$E:$E,'Each Gender Events'!G$2)*'Medal values'!$B$3
+ COUNTIFS('Official Medal Table'!$F:$F,'Each Gender Events'!$A89,'Official Medal Table'!$C:$C,'Each Gender Events'!G$1,'Official Medal Table'!$E:$E,"Mixed")*'Medal values'!$B$1/2
+ COUNTIFS('Official Medal Table'!$G:$G,'Each Gender Events'!$A89,'Official Medal Table'!$C:$C,'Each Gender Events'!G$1,'Official Medal Table'!$E:$E,"Mixed")*'Medal values'!$B$2/2
+ COUNTIFS('Official Medal Table'!$H:$H,'Each Gender Events'!$A89,'Official Medal Table'!$C:$C,'Each Gender Events'!G$1,'Official Medal Table'!$E:$E,"Mixed")*'Medal values'!$B$3/2
+ COUNTIFS('Official Medal Table'!$I:$I,'Each Gender Events'!$A89,'Official Medal Table'!$C:$C,'Each Gender Events'!G$1,'Official Medal Table'!$E:$E,"Mixed")*'Medal values'!$B$3/2</f>
        <v>0</v>
      </c>
      <c r="H89">
        <f>COUNTIFS('Official Medal Table'!$F:$F,'Each Gender Events'!$A89,'Official Medal Table'!$C:$C,'Each Gender Events'!H$1,'Official Medal Table'!$E:$E,'Each Gender Events'!H$2)*'Medal values'!$B$1
+ COUNTIFS('Official Medal Table'!$G:$G,'Each Gender Events'!$A89,'Official Medal Table'!$C:$C,'Each Gender Events'!H$1,'Official Medal Table'!$E:$E,'Each Gender Events'!H$2)*'Medal values'!$B$2
+ COUNTIFS('Official Medal Table'!$H:$H,'Each Gender Events'!$A89,'Official Medal Table'!$C:$C,'Each Gender Events'!H$1,'Official Medal Table'!$E:$E,'Each Gender Events'!H$2)*'Medal values'!$B$3
+ COUNTIFS('Official Medal Table'!$I:$I,'Each Gender Events'!$A89,'Official Medal Table'!$C:$C,'Each Gender Events'!H$1,'Official Medal Table'!$E:$E,'Each Gender Events'!H$2)*'Medal values'!$B$3
+ COUNTIFS('Official Medal Table'!$F:$F,'Each Gender Events'!$A89,'Official Medal Table'!$C:$C,'Each Gender Events'!H$1,'Official Medal Table'!$E:$E,"Mixed")*'Medal values'!$B$1/2
+ COUNTIFS('Official Medal Table'!$G:$G,'Each Gender Events'!$A89,'Official Medal Table'!$C:$C,'Each Gender Events'!H$1,'Official Medal Table'!$E:$E,"Mixed")*'Medal values'!$B$2/2
+ COUNTIFS('Official Medal Table'!$H:$H,'Each Gender Events'!$A89,'Official Medal Table'!$C:$C,'Each Gender Events'!H$1,'Official Medal Table'!$E:$E,"Mixed")*'Medal values'!$B$3/2
+ COUNTIFS('Official Medal Table'!$I:$I,'Each Gender Events'!$A89,'Official Medal Table'!$C:$C,'Each Gender Events'!H$1,'Official Medal Table'!$E:$E,"Mixed")*'Medal values'!$B$3/2</f>
        <v>0</v>
      </c>
      <c r="I89">
        <f>COUNTIFS('Official Medal Table'!$F:$F,'Each Gender Events'!$A89,'Official Medal Table'!$C:$C,'Each Gender Events'!I$1,'Official Medal Table'!$E:$E,'Each Gender Events'!I$2)*'Medal values'!$B$1
+ COUNTIFS('Official Medal Table'!$G:$G,'Each Gender Events'!$A89,'Official Medal Table'!$C:$C,'Each Gender Events'!I$1,'Official Medal Table'!$E:$E,'Each Gender Events'!I$2)*'Medal values'!$B$2
+ COUNTIFS('Official Medal Table'!$H:$H,'Each Gender Events'!$A89,'Official Medal Table'!$C:$C,'Each Gender Events'!I$1,'Official Medal Table'!$E:$E,'Each Gender Events'!I$2)*'Medal values'!$B$3
+ COUNTIFS('Official Medal Table'!$I:$I,'Each Gender Events'!$A89,'Official Medal Table'!$C:$C,'Each Gender Events'!I$1,'Official Medal Table'!$E:$E,'Each Gender Events'!I$2)*'Medal values'!$B$3
+ COUNTIFS('Official Medal Table'!$F:$F,'Each Gender Events'!$A89,'Official Medal Table'!$C:$C,'Each Gender Events'!I$1,'Official Medal Table'!$E:$E,"Mixed")*'Medal values'!$B$1/2
+ COUNTIFS('Official Medal Table'!$G:$G,'Each Gender Events'!$A89,'Official Medal Table'!$C:$C,'Each Gender Events'!I$1,'Official Medal Table'!$E:$E,"Mixed")*'Medal values'!$B$2/2
+ COUNTIFS('Official Medal Table'!$H:$H,'Each Gender Events'!$A89,'Official Medal Table'!$C:$C,'Each Gender Events'!I$1,'Official Medal Table'!$E:$E,"Mixed")*'Medal values'!$B$3/2
+ COUNTIFS('Official Medal Table'!$I:$I,'Each Gender Events'!$A89,'Official Medal Table'!$C:$C,'Each Gender Events'!I$1,'Official Medal Table'!$E:$E,"Mixed")*'Medal values'!$B$3/2</f>
        <v>0</v>
      </c>
      <c r="J89">
        <f>COUNTIFS('Official Medal Table'!$F:$F,'Each Gender Events'!$A89,'Official Medal Table'!$C:$C,'Each Gender Events'!J$1,'Official Medal Table'!$E:$E,'Each Gender Events'!J$2)*'Medal values'!$B$1
+ COUNTIFS('Official Medal Table'!$G:$G,'Each Gender Events'!$A89,'Official Medal Table'!$C:$C,'Each Gender Events'!J$1,'Official Medal Table'!$E:$E,'Each Gender Events'!J$2)*'Medal values'!$B$2
+ COUNTIFS('Official Medal Table'!$H:$H,'Each Gender Events'!$A89,'Official Medal Table'!$C:$C,'Each Gender Events'!J$1,'Official Medal Table'!$E:$E,'Each Gender Events'!J$2)*'Medal values'!$B$3
+ COUNTIFS('Official Medal Table'!$I:$I,'Each Gender Events'!$A89,'Official Medal Table'!$C:$C,'Each Gender Events'!J$1,'Official Medal Table'!$E:$E,'Each Gender Events'!J$2)*'Medal values'!$B$3
+ COUNTIFS('Official Medal Table'!$F:$F,'Each Gender Events'!$A89,'Official Medal Table'!$C:$C,'Each Gender Events'!J$1,'Official Medal Table'!$E:$E,"Mixed")*'Medal values'!$B$1/2
+ COUNTIFS('Official Medal Table'!$G:$G,'Each Gender Events'!$A89,'Official Medal Table'!$C:$C,'Each Gender Events'!J$1,'Official Medal Table'!$E:$E,"Mixed")*'Medal values'!$B$2/2
+ COUNTIFS('Official Medal Table'!$H:$H,'Each Gender Events'!$A89,'Official Medal Table'!$C:$C,'Each Gender Events'!J$1,'Official Medal Table'!$E:$E,"Mixed")*'Medal values'!$B$3/2
+ COUNTIFS('Official Medal Table'!$I:$I,'Each Gender Events'!$A89,'Official Medal Table'!$C:$C,'Each Gender Events'!J$1,'Official Medal Table'!$E:$E,"Mixed")*'Medal values'!$B$3/2</f>
        <v>5.0010010000000005</v>
      </c>
      <c r="K89">
        <f>COUNTIFS('Official Medal Table'!$F:$F,'Each Gender Events'!$A89,'Official Medal Table'!$C:$C,'Each Gender Events'!K$1,'Official Medal Table'!$E:$E,'Each Gender Events'!K$2)*'Medal values'!$B$1
+ COUNTIFS('Official Medal Table'!$G:$G,'Each Gender Events'!$A89,'Official Medal Table'!$C:$C,'Each Gender Events'!K$1,'Official Medal Table'!$E:$E,'Each Gender Events'!K$2)*'Medal values'!$B$2
+ COUNTIFS('Official Medal Table'!$H:$H,'Each Gender Events'!$A89,'Official Medal Table'!$C:$C,'Each Gender Events'!K$1,'Official Medal Table'!$E:$E,'Each Gender Events'!K$2)*'Medal values'!$B$3
+ COUNTIFS('Official Medal Table'!$I:$I,'Each Gender Events'!$A89,'Official Medal Table'!$C:$C,'Each Gender Events'!K$1,'Official Medal Table'!$E:$E,'Each Gender Events'!K$2)*'Medal values'!$B$3
+ COUNTIFS('Official Medal Table'!$F:$F,'Each Gender Events'!$A89,'Official Medal Table'!$C:$C,'Each Gender Events'!K$1,'Official Medal Table'!$E:$E,"Mixed")*'Medal values'!$B$1/2
+ COUNTIFS('Official Medal Table'!$G:$G,'Each Gender Events'!$A89,'Official Medal Table'!$C:$C,'Each Gender Events'!K$1,'Official Medal Table'!$E:$E,"Mixed")*'Medal values'!$B$2/2
+ COUNTIFS('Official Medal Table'!$H:$H,'Each Gender Events'!$A89,'Official Medal Table'!$C:$C,'Each Gender Events'!K$1,'Official Medal Table'!$E:$E,"Mixed")*'Medal values'!$B$3/2
+ COUNTIFS('Official Medal Table'!$I:$I,'Each Gender Events'!$A89,'Official Medal Table'!$C:$C,'Each Gender Events'!K$1,'Official Medal Table'!$E:$E,"Mixed")*'Medal values'!$B$3/2</f>
        <v>0</v>
      </c>
      <c r="L89">
        <f>COUNTIFS('Official Medal Table'!$F:$F,'Each Gender Events'!$A89,'Official Medal Table'!$C:$C,'Each Gender Events'!L$1,'Official Medal Table'!$E:$E,'Each Gender Events'!L$2)*'Medal values'!$B$1
+ COUNTIFS('Official Medal Table'!$G:$G,'Each Gender Events'!$A89,'Official Medal Table'!$C:$C,'Each Gender Events'!L$1,'Official Medal Table'!$E:$E,'Each Gender Events'!L$2)*'Medal values'!$B$2
+ COUNTIFS('Official Medal Table'!$H:$H,'Each Gender Events'!$A89,'Official Medal Table'!$C:$C,'Each Gender Events'!L$1,'Official Medal Table'!$E:$E,'Each Gender Events'!L$2)*'Medal values'!$B$3
+ COUNTIFS('Official Medal Table'!$I:$I,'Each Gender Events'!$A89,'Official Medal Table'!$C:$C,'Each Gender Events'!L$1,'Official Medal Table'!$E:$E,'Each Gender Events'!L$2)*'Medal values'!$B$3
+ COUNTIFS('Official Medal Table'!$F:$F,'Each Gender Events'!$A89,'Official Medal Table'!$C:$C,'Each Gender Events'!L$1,'Official Medal Table'!$E:$E,"Mixed")*'Medal values'!$B$1/2
+ COUNTIFS('Official Medal Table'!$G:$G,'Each Gender Events'!$A89,'Official Medal Table'!$C:$C,'Each Gender Events'!L$1,'Official Medal Table'!$E:$E,"Mixed")*'Medal values'!$B$2/2
+ COUNTIFS('Official Medal Table'!$H:$H,'Each Gender Events'!$A89,'Official Medal Table'!$C:$C,'Each Gender Events'!L$1,'Official Medal Table'!$E:$E,"Mixed")*'Medal values'!$B$3/2
+ COUNTIFS('Official Medal Table'!$I:$I,'Each Gender Events'!$A89,'Official Medal Table'!$C:$C,'Each Gender Events'!L$1,'Official Medal Table'!$E:$E,"Mixed")*'Medal values'!$B$3/2</f>
        <v>0</v>
      </c>
      <c r="M89">
        <f>COUNTIFS('Official Medal Table'!$F:$F,'Each Gender Events'!$A89,'Official Medal Table'!$C:$C,'Each Gender Events'!M$1,'Official Medal Table'!$E:$E,'Each Gender Events'!M$2)*'Medal values'!$B$1
+ COUNTIFS('Official Medal Table'!$G:$G,'Each Gender Events'!$A89,'Official Medal Table'!$C:$C,'Each Gender Events'!M$1,'Official Medal Table'!$E:$E,'Each Gender Events'!M$2)*'Medal values'!$B$2
+ COUNTIFS('Official Medal Table'!$H:$H,'Each Gender Events'!$A89,'Official Medal Table'!$C:$C,'Each Gender Events'!M$1,'Official Medal Table'!$E:$E,'Each Gender Events'!M$2)*'Medal values'!$B$3
+ COUNTIFS('Official Medal Table'!$I:$I,'Each Gender Events'!$A89,'Official Medal Table'!$C:$C,'Each Gender Events'!M$1,'Official Medal Table'!$E:$E,'Each Gender Events'!M$2)*'Medal values'!$B$3
+ COUNTIFS('Official Medal Table'!$F:$F,'Each Gender Events'!$A89,'Official Medal Table'!$C:$C,'Each Gender Events'!M$1,'Official Medal Table'!$E:$E,"Mixed")*'Medal values'!$B$1/2
+ COUNTIFS('Official Medal Table'!$G:$G,'Each Gender Events'!$A89,'Official Medal Table'!$C:$C,'Each Gender Events'!M$1,'Official Medal Table'!$E:$E,"Mixed")*'Medal values'!$B$2/2
+ COUNTIFS('Official Medal Table'!$H:$H,'Each Gender Events'!$A89,'Official Medal Table'!$C:$C,'Each Gender Events'!M$1,'Official Medal Table'!$E:$E,"Mixed")*'Medal values'!$B$3/2
+ COUNTIFS('Official Medal Table'!$I:$I,'Each Gender Events'!$A89,'Official Medal Table'!$C:$C,'Each Gender Events'!M$1,'Official Medal Table'!$E:$E,"Mixed")*'Medal values'!$B$3/2</f>
        <v>0</v>
      </c>
      <c r="N89">
        <f>COUNTIFS('Official Medal Table'!$F:$F,'Each Gender Events'!$A89,'Official Medal Table'!$C:$C,'Each Gender Events'!N$1,'Official Medal Table'!$E:$E,'Each Gender Events'!N$2)*'Medal values'!$B$1
+ COUNTIFS('Official Medal Table'!$G:$G,'Each Gender Events'!$A89,'Official Medal Table'!$C:$C,'Each Gender Events'!N$1,'Official Medal Table'!$E:$E,'Each Gender Events'!N$2)*'Medal values'!$B$2
+ COUNTIFS('Official Medal Table'!$H:$H,'Each Gender Events'!$A89,'Official Medal Table'!$C:$C,'Each Gender Events'!N$1,'Official Medal Table'!$E:$E,'Each Gender Events'!N$2)*'Medal values'!$B$3
+ COUNTIFS('Official Medal Table'!$I:$I,'Each Gender Events'!$A89,'Official Medal Table'!$C:$C,'Each Gender Events'!N$1,'Official Medal Table'!$E:$E,'Each Gender Events'!N$2)*'Medal values'!$B$3
+ COUNTIFS('Official Medal Table'!$F:$F,'Each Gender Events'!$A89,'Official Medal Table'!$C:$C,'Each Gender Events'!N$1,'Official Medal Table'!$E:$E,"Mixed")*'Medal values'!$B$1/2
+ COUNTIFS('Official Medal Table'!$G:$G,'Each Gender Events'!$A89,'Official Medal Table'!$C:$C,'Each Gender Events'!N$1,'Official Medal Table'!$E:$E,"Mixed")*'Medal values'!$B$2/2
+ COUNTIFS('Official Medal Table'!$H:$H,'Each Gender Events'!$A89,'Official Medal Table'!$C:$C,'Each Gender Events'!N$1,'Official Medal Table'!$E:$E,"Mixed")*'Medal values'!$B$3/2
+ COUNTIFS('Official Medal Table'!$I:$I,'Each Gender Events'!$A89,'Official Medal Table'!$C:$C,'Each Gender Events'!N$1,'Official Medal Table'!$E:$E,"Mixed")*'Medal values'!$B$3/2</f>
        <v>0</v>
      </c>
      <c r="O89">
        <f>COUNTIFS('Official Medal Table'!$F:$F,'Each Gender Events'!$A89,'Official Medal Table'!$C:$C,'Each Gender Events'!O$1,'Official Medal Table'!$E:$E,'Each Gender Events'!O$2)*'Medal values'!$B$1
+ COUNTIFS('Official Medal Table'!$G:$G,'Each Gender Events'!$A89,'Official Medal Table'!$C:$C,'Each Gender Events'!O$1,'Official Medal Table'!$E:$E,'Each Gender Events'!O$2)*'Medal values'!$B$2
+ COUNTIFS('Official Medal Table'!$H:$H,'Each Gender Events'!$A89,'Official Medal Table'!$C:$C,'Each Gender Events'!O$1,'Official Medal Table'!$E:$E,'Each Gender Events'!O$2)*'Medal values'!$B$3
+ COUNTIFS('Official Medal Table'!$I:$I,'Each Gender Events'!$A89,'Official Medal Table'!$C:$C,'Each Gender Events'!O$1,'Official Medal Table'!$E:$E,'Each Gender Events'!O$2)*'Medal values'!$B$3
+ COUNTIFS('Official Medal Table'!$F:$F,'Each Gender Events'!$A89,'Official Medal Table'!$C:$C,'Each Gender Events'!O$1,'Official Medal Table'!$E:$E,"Mixed")*'Medal values'!$B$1/2
+ COUNTIFS('Official Medal Table'!$G:$G,'Each Gender Events'!$A89,'Official Medal Table'!$C:$C,'Each Gender Events'!O$1,'Official Medal Table'!$E:$E,"Mixed")*'Medal values'!$B$2/2
+ COUNTIFS('Official Medal Table'!$H:$H,'Each Gender Events'!$A89,'Official Medal Table'!$C:$C,'Each Gender Events'!O$1,'Official Medal Table'!$E:$E,"Mixed")*'Medal values'!$B$3/2
+ COUNTIFS('Official Medal Table'!$I:$I,'Each Gender Events'!$A89,'Official Medal Table'!$C:$C,'Each Gender Events'!O$1,'Official Medal Table'!$E:$E,"Mixed")*'Medal values'!$B$3/2</f>
        <v>0</v>
      </c>
      <c r="P89">
        <f>COUNTIFS('Official Medal Table'!$F:$F,'Each Gender Events'!$A89,'Official Medal Table'!$C:$C,'Each Gender Events'!P$1,'Official Medal Table'!$E:$E,'Each Gender Events'!P$2)*'Medal values'!$B$1
+ COUNTIFS('Official Medal Table'!$G:$G,'Each Gender Events'!$A89,'Official Medal Table'!$C:$C,'Each Gender Events'!P$1,'Official Medal Table'!$E:$E,'Each Gender Events'!P$2)*'Medal values'!$B$2
+ COUNTIFS('Official Medal Table'!$H:$H,'Each Gender Events'!$A89,'Official Medal Table'!$C:$C,'Each Gender Events'!P$1,'Official Medal Table'!$E:$E,'Each Gender Events'!P$2)*'Medal values'!$B$3
+ COUNTIFS('Official Medal Table'!$I:$I,'Each Gender Events'!$A89,'Official Medal Table'!$C:$C,'Each Gender Events'!P$1,'Official Medal Table'!$E:$E,'Each Gender Events'!P$2)*'Medal values'!$B$3
+ COUNTIFS('Official Medal Table'!$F:$F,'Each Gender Events'!$A89,'Official Medal Table'!$C:$C,'Each Gender Events'!P$1,'Official Medal Table'!$E:$E,"Mixed")*'Medal values'!$B$1/2
+ COUNTIFS('Official Medal Table'!$G:$G,'Each Gender Events'!$A89,'Official Medal Table'!$C:$C,'Each Gender Events'!P$1,'Official Medal Table'!$E:$E,"Mixed")*'Medal values'!$B$2/2
+ COUNTIFS('Official Medal Table'!$H:$H,'Each Gender Events'!$A89,'Official Medal Table'!$C:$C,'Each Gender Events'!P$1,'Official Medal Table'!$E:$E,"Mixed")*'Medal values'!$B$3/2
+ COUNTIFS('Official Medal Table'!$I:$I,'Each Gender Events'!$A89,'Official Medal Table'!$C:$C,'Each Gender Events'!P$1,'Official Medal Table'!$E:$E,"Mixed")*'Medal values'!$B$3/2</f>
        <v>0</v>
      </c>
      <c r="Q89">
        <f>COUNTIFS('Official Medal Table'!$F:$F,'Each Gender Events'!$A89,'Official Medal Table'!$C:$C,'Each Gender Events'!Q$1,'Official Medal Table'!$E:$E,'Each Gender Events'!Q$2)*'Medal values'!$B$1
+ COUNTIFS('Official Medal Table'!$G:$G,'Each Gender Events'!$A89,'Official Medal Table'!$C:$C,'Each Gender Events'!Q$1,'Official Medal Table'!$E:$E,'Each Gender Events'!Q$2)*'Medal values'!$B$2
+ COUNTIFS('Official Medal Table'!$H:$H,'Each Gender Events'!$A89,'Official Medal Table'!$C:$C,'Each Gender Events'!Q$1,'Official Medal Table'!$E:$E,'Each Gender Events'!Q$2)*'Medal values'!$B$3
+ COUNTIFS('Official Medal Table'!$I:$I,'Each Gender Events'!$A89,'Official Medal Table'!$C:$C,'Each Gender Events'!Q$1,'Official Medal Table'!$E:$E,'Each Gender Events'!Q$2)*'Medal values'!$B$3
+ COUNTIFS('Official Medal Table'!$F:$F,'Each Gender Events'!$A89,'Official Medal Table'!$C:$C,'Each Gender Events'!Q$1,'Official Medal Table'!$E:$E,"Mixed")*'Medal values'!$B$1/2
+ COUNTIFS('Official Medal Table'!$G:$G,'Each Gender Events'!$A89,'Official Medal Table'!$C:$C,'Each Gender Events'!Q$1,'Official Medal Table'!$E:$E,"Mixed")*'Medal values'!$B$2/2
+ COUNTIFS('Official Medal Table'!$H:$H,'Each Gender Events'!$A89,'Official Medal Table'!$C:$C,'Each Gender Events'!Q$1,'Official Medal Table'!$E:$E,"Mixed")*'Medal values'!$B$3/2
+ COUNTIFS('Official Medal Table'!$I:$I,'Each Gender Events'!$A89,'Official Medal Table'!$C:$C,'Each Gender Events'!Q$1,'Official Medal Table'!$E:$E,"Mixed")*'Medal values'!$B$3/2</f>
        <v>0</v>
      </c>
      <c r="R89">
        <f>COUNTIFS('Official Medal Table'!$F:$F,'Each Gender Events'!$A89,'Official Medal Table'!$C:$C,'Each Gender Events'!R$1,'Official Medal Table'!$E:$E,'Each Gender Events'!R$2)*'Medal values'!$B$1
+ COUNTIFS('Official Medal Table'!$G:$G,'Each Gender Events'!$A89,'Official Medal Table'!$C:$C,'Each Gender Events'!R$1,'Official Medal Table'!$E:$E,'Each Gender Events'!R$2)*'Medal values'!$B$2
+ COUNTIFS('Official Medal Table'!$H:$H,'Each Gender Events'!$A89,'Official Medal Table'!$C:$C,'Each Gender Events'!R$1,'Official Medal Table'!$E:$E,'Each Gender Events'!R$2)*'Medal values'!$B$3
+ COUNTIFS('Official Medal Table'!$I:$I,'Each Gender Events'!$A89,'Official Medal Table'!$C:$C,'Each Gender Events'!R$1,'Official Medal Table'!$E:$E,'Each Gender Events'!R$2)*'Medal values'!$B$3
+ COUNTIFS('Official Medal Table'!$F:$F,'Each Gender Events'!$A89,'Official Medal Table'!$C:$C,'Each Gender Events'!R$1,'Official Medal Table'!$E:$E,"Mixed")*'Medal values'!$B$1/2
+ COUNTIFS('Official Medal Table'!$G:$G,'Each Gender Events'!$A89,'Official Medal Table'!$C:$C,'Each Gender Events'!R$1,'Official Medal Table'!$E:$E,"Mixed")*'Medal values'!$B$2/2
+ COUNTIFS('Official Medal Table'!$H:$H,'Each Gender Events'!$A89,'Official Medal Table'!$C:$C,'Each Gender Events'!R$1,'Official Medal Table'!$E:$E,"Mixed")*'Medal values'!$B$3/2
+ COUNTIFS('Official Medal Table'!$I:$I,'Each Gender Events'!$A89,'Official Medal Table'!$C:$C,'Each Gender Events'!R$1,'Official Medal Table'!$E:$E,"Mixed")*'Medal values'!$B$3/2</f>
        <v>0</v>
      </c>
      <c r="S89">
        <f>COUNTIFS('Official Medal Table'!$F:$F,'Each Gender Events'!$A89,'Official Medal Table'!$C:$C,'Each Gender Events'!S$1,'Official Medal Table'!$E:$E,'Each Gender Events'!S$2)*'Medal values'!$B$1
+ COUNTIFS('Official Medal Table'!$G:$G,'Each Gender Events'!$A89,'Official Medal Table'!$C:$C,'Each Gender Events'!S$1,'Official Medal Table'!$E:$E,'Each Gender Events'!S$2)*'Medal values'!$B$2
+ COUNTIFS('Official Medal Table'!$H:$H,'Each Gender Events'!$A89,'Official Medal Table'!$C:$C,'Each Gender Events'!S$1,'Official Medal Table'!$E:$E,'Each Gender Events'!S$2)*'Medal values'!$B$3
+ COUNTIFS('Official Medal Table'!$I:$I,'Each Gender Events'!$A89,'Official Medal Table'!$C:$C,'Each Gender Events'!S$1,'Official Medal Table'!$E:$E,'Each Gender Events'!S$2)*'Medal values'!$B$3
+ COUNTIFS('Official Medal Table'!$F:$F,'Each Gender Events'!$A89,'Official Medal Table'!$C:$C,'Each Gender Events'!S$1,'Official Medal Table'!$E:$E,"Mixed")*'Medal values'!$B$1/2
+ COUNTIFS('Official Medal Table'!$G:$G,'Each Gender Events'!$A89,'Official Medal Table'!$C:$C,'Each Gender Events'!S$1,'Official Medal Table'!$E:$E,"Mixed")*'Medal values'!$B$2/2
+ COUNTIFS('Official Medal Table'!$H:$H,'Each Gender Events'!$A89,'Official Medal Table'!$C:$C,'Each Gender Events'!S$1,'Official Medal Table'!$E:$E,"Mixed")*'Medal values'!$B$3/2
+ COUNTIFS('Official Medal Table'!$I:$I,'Each Gender Events'!$A89,'Official Medal Table'!$C:$C,'Each Gender Events'!S$1,'Official Medal Table'!$E:$E,"Mixed")*'Medal values'!$B$3/2</f>
        <v>0</v>
      </c>
      <c r="T89">
        <f>COUNTIFS('Official Medal Table'!$F:$F,'Each Gender Events'!$A89,'Official Medal Table'!$C:$C,'Each Gender Events'!T$1,'Official Medal Table'!$E:$E,'Each Gender Events'!T$2)*'Medal values'!$B$1
+ COUNTIFS('Official Medal Table'!$G:$G,'Each Gender Events'!$A89,'Official Medal Table'!$C:$C,'Each Gender Events'!T$1,'Official Medal Table'!$E:$E,'Each Gender Events'!T$2)*'Medal values'!$B$2
+ COUNTIFS('Official Medal Table'!$H:$H,'Each Gender Events'!$A89,'Official Medal Table'!$C:$C,'Each Gender Events'!T$1,'Official Medal Table'!$E:$E,'Each Gender Events'!T$2)*'Medal values'!$B$3
+ COUNTIFS('Official Medal Table'!$I:$I,'Each Gender Events'!$A89,'Official Medal Table'!$C:$C,'Each Gender Events'!T$1,'Official Medal Table'!$E:$E,'Each Gender Events'!T$2)*'Medal values'!$B$3
+ COUNTIFS('Official Medal Table'!$F:$F,'Each Gender Events'!$A89,'Official Medal Table'!$C:$C,'Each Gender Events'!T$1,'Official Medal Table'!$E:$E,"Mixed")*'Medal values'!$B$1/2
+ COUNTIFS('Official Medal Table'!$G:$G,'Each Gender Events'!$A89,'Official Medal Table'!$C:$C,'Each Gender Events'!T$1,'Official Medal Table'!$E:$E,"Mixed")*'Medal values'!$B$2/2
+ COUNTIFS('Official Medal Table'!$H:$H,'Each Gender Events'!$A89,'Official Medal Table'!$C:$C,'Each Gender Events'!T$1,'Official Medal Table'!$E:$E,"Mixed")*'Medal values'!$B$3/2
+ COUNTIFS('Official Medal Table'!$I:$I,'Each Gender Events'!$A89,'Official Medal Table'!$C:$C,'Each Gender Events'!T$1,'Official Medal Table'!$E:$E,"Mixed")*'Medal values'!$B$3/2</f>
        <v>0</v>
      </c>
      <c r="U89">
        <f>COUNTIFS('Official Medal Table'!$F:$F,'Each Gender Events'!$A89,'Official Medal Table'!$C:$C,'Each Gender Events'!U$1,'Official Medal Table'!$E:$E,'Each Gender Events'!U$2)*'Medal values'!$B$1
+ COUNTIFS('Official Medal Table'!$G:$G,'Each Gender Events'!$A89,'Official Medal Table'!$C:$C,'Each Gender Events'!U$1,'Official Medal Table'!$E:$E,'Each Gender Events'!U$2)*'Medal values'!$B$2
+ COUNTIFS('Official Medal Table'!$H:$H,'Each Gender Events'!$A89,'Official Medal Table'!$C:$C,'Each Gender Events'!U$1,'Official Medal Table'!$E:$E,'Each Gender Events'!U$2)*'Medal values'!$B$3
+ COUNTIFS('Official Medal Table'!$I:$I,'Each Gender Events'!$A89,'Official Medal Table'!$C:$C,'Each Gender Events'!U$1,'Official Medal Table'!$E:$E,'Each Gender Events'!U$2)*'Medal values'!$B$3
+ COUNTIFS('Official Medal Table'!$F:$F,'Each Gender Events'!$A89,'Official Medal Table'!$C:$C,'Each Gender Events'!U$1,'Official Medal Table'!$E:$E,"Mixed")*'Medal values'!$B$1/2
+ COUNTIFS('Official Medal Table'!$G:$G,'Each Gender Events'!$A89,'Official Medal Table'!$C:$C,'Each Gender Events'!U$1,'Official Medal Table'!$E:$E,"Mixed")*'Medal values'!$B$2/2
+ COUNTIFS('Official Medal Table'!$H:$H,'Each Gender Events'!$A89,'Official Medal Table'!$C:$C,'Each Gender Events'!U$1,'Official Medal Table'!$E:$E,"Mixed")*'Medal values'!$B$3/2
+ COUNTIFS('Official Medal Table'!$I:$I,'Each Gender Events'!$A89,'Official Medal Table'!$C:$C,'Each Gender Events'!U$1,'Official Medal Table'!$E:$E,"Mixed")*'Medal values'!$B$3/2</f>
        <v>0</v>
      </c>
      <c r="V89">
        <f>COUNTIFS('Official Medal Table'!$F:$F,'Each Gender Events'!$A89,'Official Medal Table'!$C:$C,'Each Gender Events'!V$1,'Official Medal Table'!$E:$E,'Each Gender Events'!V$2)*'Medal values'!$B$1
+ COUNTIFS('Official Medal Table'!$G:$G,'Each Gender Events'!$A89,'Official Medal Table'!$C:$C,'Each Gender Events'!V$1,'Official Medal Table'!$E:$E,'Each Gender Events'!V$2)*'Medal values'!$B$2
+ COUNTIFS('Official Medal Table'!$H:$H,'Each Gender Events'!$A89,'Official Medal Table'!$C:$C,'Each Gender Events'!V$1,'Official Medal Table'!$E:$E,'Each Gender Events'!V$2)*'Medal values'!$B$3
+ COUNTIFS('Official Medal Table'!$I:$I,'Each Gender Events'!$A89,'Official Medal Table'!$C:$C,'Each Gender Events'!V$1,'Official Medal Table'!$E:$E,'Each Gender Events'!V$2)*'Medal values'!$B$3
+ COUNTIFS('Official Medal Table'!$F:$F,'Each Gender Events'!$A89,'Official Medal Table'!$C:$C,'Each Gender Events'!V$1,'Official Medal Table'!$E:$E,"Mixed")*'Medal values'!$B$1/2
+ COUNTIFS('Official Medal Table'!$G:$G,'Each Gender Events'!$A89,'Official Medal Table'!$C:$C,'Each Gender Events'!V$1,'Official Medal Table'!$E:$E,"Mixed")*'Medal values'!$B$2/2
+ COUNTIFS('Official Medal Table'!$H:$H,'Each Gender Events'!$A89,'Official Medal Table'!$C:$C,'Each Gender Events'!V$1,'Official Medal Table'!$E:$E,"Mixed")*'Medal values'!$B$3/2
+ COUNTIFS('Official Medal Table'!$I:$I,'Each Gender Events'!$A89,'Official Medal Table'!$C:$C,'Each Gender Events'!V$1,'Official Medal Table'!$E:$E,"Mixed")*'Medal values'!$B$3/2</f>
        <v>0</v>
      </c>
      <c r="W89">
        <f>COUNTIFS('Official Medal Table'!$F:$F,'Each Gender Events'!$A89,'Official Medal Table'!$C:$C,'Each Gender Events'!W$1,'Official Medal Table'!$E:$E,'Each Gender Events'!W$2)*'Medal values'!$B$1
+ COUNTIFS('Official Medal Table'!$G:$G,'Each Gender Events'!$A89,'Official Medal Table'!$C:$C,'Each Gender Events'!W$1,'Official Medal Table'!$E:$E,'Each Gender Events'!W$2)*'Medal values'!$B$2
+ COUNTIFS('Official Medal Table'!$H:$H,'Each Gender Events'!$A89,'Official Medal Table'!$C:$C,'Each Gender Events'!W$1,'Official Medal Table'!$E:$E,'Each Gender Events'!W$2)*'Medal values'!$B$3
+ COUNTIFS('Official Medal Table'!$I:$I,'Each Gender Events'!$A89,'Official Medal Table'!$C:$C,'Each Gender Events'!W$1,'Official Medal Table'!$E:$E,'Each Gender Events'!W$2)*'Medal values'!$B$3
+ COUNTIFS('Official Medal Table'!$F:$F,'Each Gender Events'!$A89,'Official Medal Table'!$C:$C,'Each Gender Events'!W$1,'Official Medal Table'!$E:$E,"Mixed")*'Medal values'!$B$1/2
+ COUNTIFS('Official Medal Table'!$G:$G,'Each Gender Events'!$A89,'Official Medal Table'!$C:$C,'Each Gender Events'!W$1,'Official Medal Table'!$E:$E,"Mixed")*'Medal values'!$B$2/2
+ COUNTIFS('Official Medal Table'!$H:$H,'Each Gender Events'!$A89,'Official Medal Table'!$C:$C,'Each Gender Events'!W$1,'Official Medal Table'!$E:$E,"Mixed")*'Medal values'!$B$3/2
+ COUNTIFS('Official Medal Table'!$I:$I,'Each Gender Events'!$A89,'Official Medal Table'!$C:$C,'Each Gender Events'!W$1,'Official Medal Table'!$E:$E,"Mixed")*'Medal values'!$B$3/2</f>
        <v>0</v>
      </c>
      <c r="X89">
        <f>COUNTIFS('Official Medal Table'!$F:$F,'Each Gender Events'!$A89,'Official Medal Table'!$C:$C,'Each Gender Events'!X$1,'Official Medal Table'!$E:$E,'Each Gender Events'!X$2)*'Medal values'!$B$1
+ COUNTIFS('Official Medal Table'!$G:$G,'Each Gender Events'!$A89,'Official Medal Table'!$C:$C,'Each Gender Events'!X$1,'Official Medal Table'!$E:$E,'Each Gender Events'!X$2)*'Medal values'!$B$2
+ COUNTIFS('Official Medal Table'!$H:$H,'Each Gender Events'!$A89,'Official Medal Table'!$C:$C,'Each Gender Events'!X$1,'Official Medal Table'!$E:$E,'Each Gender Events'!X$2)*'Medal values'!$B$3
+ COUNTIFS('Official Medal Table'!$I:$I,'Each Gender Events'!$A89,'Official Medal Table'!$C:$C,'Each Gender Events'!X$1,'Official Medal Table'!$E:$E,'Each Gender Events'!X$2)*'Medal values'!$B$3
+ COUNTIFS('Official Medal Table'!$F:$F,'Each Gender Events'!$A89,'Official Medal Table'!$C:$C,'Each Gender Events'!X$1,'Official Medal Table'!$E:$E,"Mixed")*'Medal values'!$B$1/2
+ COUNTIFS('Official Medal Table'!$G:$G,'Each Gender Events'!$A89,'Official Medal Table'!$C:$C,'Each Gender Events'!X$1,'Official Medal Table'!$E:$E,"Mixed")*'Medal values'!$B$2/2
+ COUNTIFS('Official Medal Table'!$H:$H,'Each Gender Events'!$A89,'Official Medal Table'!$C:$C,'Each Gender Events'!X$1,'Official Medal Table'!$E:$E,"Mixed")*'Medal values'!$B$3/2
+ COUNTIFS('Official Medal Table'!$I:$I,'Each Gender Events'!$A89,'Official Medal Table'!$C:$C,'Each Gender Events'!X$1,'Official Medal Table'!$E:$E,"Mixed")*'Medal values'!$B$3/2</f>
        <v>0</v>
      </c>
      <c r="Y89">
        <f>COUNTIFS('Official Medal Table'!$F:$F,'Each Gender Events'!$A89,'Official Medal Table'!$C:$C,'Each Gender Events'!Y$1,'Official Medal Table'!$E:$E,'Each Gender Events'!Y$2)*'Medal values'!$B$1
+ COUNTIFS('Official Medal Table'!$G:$G,'Each Gender Events'!$A89,'Official Medal Table'!$C:$C,'Each Gender Events'!Y$1,'Official Medal Table'!$E:$E,'Each Gender Events'!Y$2)*'Medal values'!$B$2
+ COUNTIFS('Official Medal Table'!$H:$H,'Each Gender Events'!$A89,'Official Medal Table'!$C:$C,'Each Gender Events'!Y$1,'Official Medal Table'!$E:$E,'Each Gender Events'!Y$2)*'Medal values'!$B$3
+ COUNTIFS('Official Medal Table'!$I:$I,'Each Gender Events'!$A89,'Official Medal Table'!$C:$C,'Each Gender Events'!Y$1,'Official Medal Table'!$E:$E,'Each Gender Events'!Y$2)*'Medal values'!$B$3
+ COUNTIFS('Official Medal Table'!$F:$F,'Each Gender Events'!$A89,'Official Medal Table'!$C:$C,'Each Gender Events'!Y$1,'Official Medal Table'!$E:$E,"Mixed")*'Medal values'!$B$1/2
+ COUNTIFS('Official Medal Table'!$G:$G,'Each Gender Events'!$A89,'Official Medal Table'!$C:$C,'Each Gender Events'!Y$1,'Official Medal Table'!$E:$E,"Mixed")*'Medal values'!$B$2/2
+ COUNTIFS('Official Medal Table'!$H:$H,'Each Gender Events'!$A89,'Official Medal Table'!$C:$C,'Each Gender Events'!Y$1,'Official Medal Table'!$E:$E,"Mixed")*'Medal values'!$B$3/2
+ COUNTIFS('Official Medal Table'!$I:$I,'Each Gender Events'!$A89,'Official Medal Table'!$C:$C,'Each Gender Events'!Y$1,'Official Medal Table'!$E:$E,"Mixed")*'Medal values'!$B$3/2</f>
        <v>0</v>
      </c>
      <c r="Z89">
        <f>COUNTIFS('Official Medal Table'!$F:$F,'Each Gender Events'!$A89,'Official Medal Table'!$C:$C,'Each Gender Events'!Z$1,'Official Medal Table'!$E:$E,'Each Gender Events'!Z$2)*'Medal values'!$B$1
+ COUNTIFS('Official Medal Table'!$G:$G,'Each Gender Events'!$A89,'Official Medal Table'!$C:$C,'Each Gender Events'!Z$1,'Official Medal Table'!$E:$E,'Each Gender Events'!Z$2)*'Medal values'!$B$2
+ COUNTIFS('Official Medal Table'!$H:$H,'Each Gender Events'!$A89,'Official Medal Table'!$C:$C,'Each Gender Events'!Z$1,'Official Medal Table'!$E:$E,'Each Gender Events'!Z$2)*'Medal values'!$B$3
+ COUNTIFS('Official Medal Table'!$I:$I,'Each Gender Events'!$A89,'Official Medal Table'!$C:$C,'Each Gender Events'!Z$1,'Official Medal Table'!$E:$E,'Each Gender Events'!Z$2)*'Medal values'!$B$3
+ COUNTIFS('Official Medal Table'!$F:$F,'Each Gender Events'!$A89,'Official Medal Table'!$C:$C,'Each Gender Events'!Z$1,'Official Medal Table'!$E:$E,"Mixed")*'Medal values'!$B$1/2
+ COUNTIFS('Official Medal Table'!$G:$G,'Each Gender Events'!$A89,'Official Medal Table'!$C:$C,'Each Gender Events'!Z$1,'Official Medal Table'!$E:$E,"Mixed")*'Medal values'!$B$2/2
+ COUNTIFS('Official Medal Table'!$H:$H,'Each Gender Events'!$A89,'Official Medal Table'!$C:$C,'Each Gender Events'!Z$1,'Official Medal Table'!$E:$E,"Mixed")*'Medal values'!$B$3/2
+ COUNTIFS('Official Medal Table'!$I:$I,'Each Gender Events'!$A89,'Official Medal Table'!$C:$C,'Each Gender Events'!Z$1,'Official Medal Table'!$E:$E,"Mixed")*'Medal values'!$B$3/2</f>
        <v>0</v>
      </c>
      <c r="AA89">
        <f>COUNTIFS('Official Medal Table'!$F:$F,'Each Gender Events'!$A89,'Official Medal Table'!$C:$C,'Each Gender Events'!AA$1,'Official Medal Table'!$E:$E,'Each Gender Events'!AA$2)*'Medal values'!$B$1
+ COUNTIFS('Official Medal Table'!$G:$G,'Each Gender Events'!$A89,'Official Medal Table'!$C:$C,'Each Gender Events'!AA$1,'Official Medal Table'!$E:$E,'Each Gender Events'!AA$2)*'Medal values'!$B$2
+ COUNTIFS('Official Medal Table'!$H:$H,'Each Gender Events'!$A89,'Official Medal Table'!$C:$C,'Each Gender Events'!AA$1,'Official Medal Table'!$E:$E,'Each Gender Events'!AA$2)*'Medal values'!$B$3
+ COUNTIFS('Official Medal Table'!$I:$I,'Each Gender Events'!$A89,'Official Medal Table'!$C:$C,'Each Gender Events'!AA$1,'Official Medal Table'!$E:$E,'Each Gender Events'!AA$2)*'Medal values'!$B$3
+ COUNTIFS('Official Medal Table'!$F:$F,'Each Gender Events'!$A89,'Official Medal Table'!$C:$C,'Each Gender Events'!AA$1,'Official Medal Table'!$E:$E,"Mixed")*'Medal values'!$B$1/2
+ COUNTIFS('Official Medal Table'!$G:$G,'Each Gender Events'!$A89,'Official Medal Table'!$C:$C,'Each Gender Events'!AA$1,'Official Medal Table'!$E:$E,"Mixed")*'Medal values'!$B$2/2
+ COUNTIFS('Official Medal Table'!$H:$H,'Each Gender Events'!$A89,'Official Medal Table'!$C:$C,'Each Gender Events'!AA$1,'Official Medal Table'!$E:$E,"Mixed")*'Medal values'!$B$3/2
+ COUNTIFS('Official Medal Table'!$I:$I,'Each Gender Events'!$A89,'Official Medal Table'!$C:$C,'Each Gender Events'!AA$1,'Official Medal Table'!$E:$E,"Mixed")*'Medal values'!$B$3/2</f>
        <v>0</v>
      </c>
      <c r="AB89">
        <f>COUNTIFS('Official Medal Table'!$F:$F,'Each Gender Events'!$A89,'Official Medal Table'!$C:$C,'Each Gender Events'!AB$1,'Official Medal Table'!$E:$E,'Each Gender Events'!AB$2)*'Medal values'!$B$1
+ COUNTIFS('Official Medal Table'!$G:$G,'Each Gender Events'!$A89,'Official Medal Table'!$C:$C,'Each Gender Events'!AB$1,'Official Medal Table'!$E:$E,'Each Gender Events'!AB$2)*'Medal values'!$B$2
+ COUNTIFS('Official Medal Table'!$H:$H,'Each Gender Events'!$A89,'Official Medal Table'!$C:$C,'Each Gender Events'!AB$1,'Official Medal Table'!$E:$E,'Each Gender Events'!AB$2)*'Medal values'!$B$3
+ COUNTIFS('Official Medal Table'!$I:$I,'Each Gender Events'!$A89,'Official Medal Table'!$C:$C,'Each Gender Events'!AB$1,'Official Medal Table'!$E:$E,'Each Gender Events'!AB$2)*'Medal values'!$B$3
+ COUNTIFS('Official Medal Table'!$F:$F,'Each Gender Events'!$A89,'Official Medal Table'!$C:$C,'Each Gender Events'!AB$1,'Official Medal Table'!$E:$E,"Mixed")*'Medal values'!$B$1/2
+ COUNTIFS('Official Medal Table'!$G:$G,'Each Gender Events'!$A89,'Official Medal Table'!$C:$C,'Each Gender Events'!AB$1,'Official Medal Table'!$E:$E,"Mixed")*'Medal values'!$B$2/2
+ COUNTIFS('Official Medal Table'!$H:$H,'Each Gender Events'!$A89,'Official Medal Table'!$C:$C,'Each Gender Events'!AB$1,'Official Medal Table'!$E:$E,"Mixed")*'Medal values'!$B$3/2
+ COUNTIFS('Official Medal Table'!$I:$I,'Each Gender Events'!$A89,'Official Medal Table'!$C:$C,'Each Gender Events'!AB$1,'Official Medal Table'!$E:$E,"Mixed")*'Medal values'!$B$3/2</f>
        <v>0</v>
      </c>
      <c r="AC89">
        <f>COUNTIFS('Official Medal Table'!$F:$F,'Each Gender Events'!$A89,'Official Medal Table'!$C:$C,'Each Gender Events'!AC$1,'Official Medal Table'!$E:$E,'Each Gender Events'!AC$2)*'Medal values'!$B$1
+ COUNTIFS('Official Medal Table'!$G:$G,'Each Gender Events'!$A89,'Official Medal Table'!$C:$C,'Each Gender Events'!AC$1,'Official Medal Table'!$E:$E,'Each Gender Events'!AC$2)*'Medal values'!$B$2
+ COUNTIFS('Official Medal Table'!$H:$H,'Each Gender Events'!$A89,'Official Medal Table'!$C:$C,'Each Gender Events'!AC$1,'Official Medal Table'!$E:$E,'Each Gender Events'!AC$2)*'Medal values'!$B$3
+ COUNTIFS('Official Medal Table'!$I:$I,'Each Gender Events'!$A89,'Official Medal Table'!$C:$C,'Each Gender Events'!AC$1,'Official Medal Table'!$E:$E,'Each Gender Events'!AC$2)*'Medal values'!$B$3
+ COUNTIFS('Official Medal Table'!$F:$F,'Each Gender Events'!$A89,'Official Medal Table'!$C:$C,'Each Gender Events'!AC$1,'Official Medal Table'!$E:$E,"Mixed")*'Medal values'!$B$1/2
+ COUNTIFS('Official Medal Table'!$G:$G,'Each Gender Events'!$A89,'Official Medal Table'!$C:$C,'Each Gender Events'!AC$1,'Official Medal Table'!$E:$E,"Mixed")*'Medal values'!$B$2/2
+ COUNTIFS('Official Medal Table'!$H:$H,'Each Gender Events'!$A89,'Official Medal Table'!$C:$C,'Each Gender Events'!AC$1,'Official Medal Table'!$E:$E,"Mixed")*'Medal values'!$B$3/2
+ COUNTIFS('Official Medal Table'!$I:$I,'Each Gender Events'!$A89,'Official Medal Table'!$C:$C,'Each Gender Events'!AC$1,'Official Medal Table'!$E:$E,"Mixed")*'Medal values'!$B$3/2</f>
        <v>0</v>
      </c>
      <c r="AD89">
        <f>COUNTIFS('Official Medal Table'!$F:$F,'Each Gender Events'!$A89,'Official Medal Table'!$C:$C,'Each Gender Events'!AD$1,'Official Medal Table'!$E:$E,'Each Gender Events'!AD$2)*'Medal values'!$B$1
+ COUNTIFS('Official Medal Table'!$G:$G,'Each Gender Events'!$A89,'Official Medal Table'!$C:$C,'Each Gender Events'!AD$1,'Official Medal Table'!$E:$E,'Each Gender Events'!AD$2)*'Medal values'!$B$2
+ COUNTIFS('Official Medal Table'!$H:$H,'Each Gender Events'!$A89,'Official Medal Table'!$C:$C,'Each Gender Events'!AD$1,'Official Medal Table'!$E:$E,'Each Gender Events'!AD$2)*'Medal values'!$B$3
+ COUNTIFS('Official Medal Table'!$I:$I,'Each Gender Events'!$A89,'Official Medal Table'!$C:$C,'Each Gender Events'!AD$1,'Official Medal Table'!$E:$E,'Each Gender Events'!AD$2)*'Medal values'!$B$3
+ COUNTIFS('Official Medal Table'!$F:$F,'Each Gender Events'!$A89,'Official Medal Table'!$C:$C,'Each Gender Events'!AD$1,'Official Medal Table'!$E:$E,"Mixed")*'Medal values'!$B$1/2
+ COUNTIFS('Official Medal Table'!$G:$G,'Each Gender Events'!$A89,'Official Medal Table'!$C:$C,'Each Gender Events'!AD$1,'Official Medal Table'!$E:$E,"Mixed")*'Medal values'!$B$2/2
+ COUNTIFS('Official Medal Table'!$H:$H,'Each Gender Events'!$A89,'Official Medal Table'!$C:$C,'Each Gender Events'!AD$1,'Official Medal Table'!$E:$E,"Mixed")*'Medal values'!$B$3/2
+ COUNTIFS('Official Medal Table'!$I:$I,'Each Gender Events'!$A89,'Official Medal Table'!$C:$C,'Each Gender Events'!AD$1,'Official Medal Table'!$E:$E,"Mixed")*'Medal values'!$B$3/2</f>
        <v>0</v>
      </c>
      <c r="AE89">
        <f>COUNTIFS('Official Medal Table'!$F:$F,'Each Gender Events'!$A89,'Official Medal Table'!$C:$C,'Each Gender Events'!AE$1,'Official Medal Table'!$E:$E,'Each Gender Events'!AE$2)*'Medal values'!$B$1
+ COUNTIFS('Official Medal Table'!$G:$G,'Each Gender Events'!$A89,'Official Medal Table'!$C:$C,'Each Gender Events'!AE$1,'Official Medal Table'!$E:$E,'Each Gender Events'!AE$2)*'Medal values'!$B$2
+ COUNTIFS('Official Medal Table'!$H:$H,'Each Gender Events'!$A89,'Official Medal Table'!$C:$C,'Each Gender Events'!AE$1,'Official Medal Table'!$E:$E,'Each Gender Events'!AE$2)*'Medal values'!$B$3
+ COUNTIFS('Official Medal Table'!$I:$I,'Each Gender Events'!$A89,'Official Medal Table'!$C:$C,'Each Gender Events'!AE$1,'Official Medal Table'!$E:$E,'Each Gender Events'!AE$2)*'Medal values'!$B$3
+ COUNTIFS('Official Medal Table'!$F:$F,'Each Gender Events'!$A89,'Official Medal Table'!$C:$C,'Each Gender Events'!AE$1,'Official Medal Table'!$E:$E,"Mixed")*'Medal values'!$B$1/2
+ COUNTIFS('Official Medal Table'!$G:$G,'Each Gender Events'!$A89,'Official Medal Table'!$C:$C,'Each Gender Events'!AE$1,'Official Medal Table'!$E:$E,"Mixed")*'Medal values'!$B$2/2
+ COUNTIFS('Official Medal Table'!$H:$H,'Each Gender Events'!$A89,'Official Medal Table'!$C:$C,'Each Gender Events'!AE$1,'Official Medal Table'!$E:$E,"Mixed")*'Medal values'!$B$3/2
+ COUNTIFS('Official Medal Table'!$I:$I,'Each Gender Events'!$A89,'Official Medal Table'!$C:$C,'Each Gender Events'!AE$1,'Official Medal Table'!$E:$E,"Mixed")*'Medal values'!$B$3/2</f>
        <v>0</v>
      </c>
      <c r="AF89">
        <f>COUNTIFS('Official Medal Table'!$F:$F,'Each Gender Events'!$A89,'Official Medal Table'!$C:$C,'Each Gender Events'!AF$1,'Official Medal Table'!$E:$E,'Each Gender Events'!AF$2)*'Medal values'!$B$1
+ COUNTIFS('Official Medal Table'!$G:$G,'Each Gender Events'!$A89,'Official Medal Table'!$C:$C,'Each Gender Events'!AF$1,'Official Medal Table'!$E:$E,'Each Gender Events'!AF$2)*'Medal values'!$B$2
+ COUNTIFS('Official Medal Table'!$H:$H,'Each Gender Events'!$A89,'Official Medal Table'!$C:$C,'Each Gender Events'!AF$1,'Official Medal Table'!$E:$E,'Each Gender Events'!AF$2)*'Medal values'!$B$3
+ COUNTIFS('Official Medal Table'!$I:$I,'Each Gender Events'!$A89,'Official Medal Table'!$C:$C,'Each Gender Events'!AF$1,'Official Medal Table'!$E:$E,'Each Gender Events'!AF$2)*'Medal values'!$B$3
+ COUNTIFS('Official Medal Table'!$F:$F,'Each Gender Events'!$A89,'Official Medal Table'!$C:$C,'Each Gender Events'!AF$1,'Official Medal Table'!$E:$E,"Mixed")*'Medal values'!$B$1/2
+ COUNTIFS('Official Medal Table'!$G:$G,'Each Gender Events'!$A89,'Official Medal Table'!$C:$C,'Each Gender Events'!AF$1,'Official Medal Table'!$E:$E,"Mixed")*'Medal values'!$B$2/2
+ COUNTIFS('Official Medal Table'!$H:$H,'Each Gender Events'!$A89,'Official Medal Table'!$C:$C,'Each Gender Events'!AF$1,'Official Medal Table'!$E:$E,"Mixed")*'Medal values'!$B$3/2
+ COUNTIFS('Official Medal Table'!$I:$I,'Each Gender Events'!$A89,'Official Medal Table'!$C:$C,'Each Gender Events'!AF$1,'Official Medal Table'!$E:$E,"Mixed")*'Medal values'!$B$3/2</f>
        <v>0</v>
      </c>
      <c r="AG89">
        <f>COUNTIFS('Official Medal Table'!$F:$F,'Each Gender Events'!$A89,'Official Medal Table'!$C:$C,'Each Gender Events'!AG$1,'Official Medal Table'!$E:$E,'Each Gender Events'!AG$2)*'Medal values'!$B$1
+ COUNTIFS('Official Medal Table'!$G:$G,'Each Gender Events'!$A89,'Official Medal Table'!$C:$C,'Each Gender Events'!AG$1,'Official Medal Table'!$E:$E,'Each Gender Events'!AG$2)*'Medal values'!$B$2
+ COUNTIFS('Official Medal Table'!$H:$H,'Each Gender Events'!$A89,'Official Medal Table'!$C:$C,'Each Gender Events'!AG$1,'Official Medal Table'!$E:$E,'Each Gender Events'!AG$2)*'Medal values'!$B$3
+ COUNTIFS('Official Medal Table'!$I:$I,'Each Gender Events'!$A89,'Official Medal Table'!$C:$C,'Each Gender Events'!AG$1,'Official Medal Table'!$E:$E,'Each Gender Events'!AG$2)*'Medal values'!$B$3
+ COUNTIFS('Official Medal Table'!$F:$F,'Each Gender Events'!$A89,'Official Medal Table'!$C:$C,'Each Gender Events'!AG$1,'Official Medal Table'!$E:$E,"Mixed")*'Medal values'!$B$1/2
+ COUNTIFS('Official Medal Table'!$G:$G,'Each Gender Events'!$A89,'Official Medal Table'!$C:$C,'Each Gender Events'!AG$1,'Official Medal Table'!$E:$E,"Mixed")*'Medal values'!$B$2/2
+ COUNTIFS('Official Medal Table'!$H:$H,'Each Gender Events'!$A89,'Official Medal Table'!$C:$C,'Each Gender Events'!AG$1,'Official Medal Table'!$E:$E,"Mixed")*'Medal values'!$B$3/2
+ COUNTIFS('Official Medal Table'!$I:$I,'Each Gender Events'!$A89,'Official Medal Table'!$C:$C,'Each Gender Events'!AG$1,'Official Medal Table'!$E:$E,"Mixed")*'Medal values'!$B$3/2</f>
        <v>0</v>
      </c>
      <c r="AH89">
        <f>COUNTIFS('Official Medal Table'!$F:$F,'Each Gender Events'!$A89,'Official Medal Table'!$C:$C,'Each Gender Events'!AH$1,'Official Medal Table'!$E:$E,'Each Gender Events'!AH$2)*'Medal values'!$B$1
+ COUNTIFS('Official Medal Table'!$G:$G,'Each Gender Events'!$A89,'Official Medal Table'!$C:$C,'Each Gender Events'!AH$1,'Official Medal Table'!$E:$E,'Each Gender Events'!AH$2)*'Medal values'!$B$2
+ COUNTIFS('Official Medal Table'!$H:$H,'Each Gender Events'!$A89,'Official Medal Table'!$C:$C,'Each Gender Events'!AH$1,'Official Medal Table'!$E:$E,'Each Gender Events'!AH$2)*'Medal values'!$B$3
+ COUNTIFS('Official Medal Table'!$I:$I,'Each Gender Events'!$A89,'Official Medal Table'!$C:$C,'Each Gender Events'!AH$1,'Official Medal Table'!$E:$E,'Each Gender Events'!AH$2)*'Medal values'!$B$3
+ COUNTIFS('Official Medal Table'!$F:$F,'Each Gender Events'!$A89,'Official Medal Table'!$C:$C,'Each Gender Events'!AH$1,'Official Medal Table'!$E:$E,"Mixed")*'Medal values'!$B$1/2
+ COUNTIFS('Official Medal Table'!$G:$G,'Each Gender Events'!$A89,'Official Medal Table'!$C:$C,'Each Gender Events'!AH$1,'Official Medal Table'!$E:$E,"Mixed")*'Medal values'!$B$2/2
+ COUNTIFS('Official Medal Table'!$H:$H,'Each Gender Events'!$A89,'Official Medal Table'!$C:$C,'Each Gender Events'!AH$1,'Official Medal Table'!$E:$E,"Mixed")*'Medal values'!$B$3/2
+ COUNTIFS('Official Medal Table'!$I:$I,'Each Gender Events'!$A89,'Official Medal Table'!$C:$C,'Each Gender Events'!AH$1,'Official Medal Table'!$E:$E,"Mixed")*'Medal values'!$B$3/2</f>
        <v>0</v>
      </c>
      <c r="AI89">
        <f>COUNTIFS('Official Medal Table'!$F:$F,'Each Gender Events'!$A89,'Official Medal Table'!$C:$C,'Each Gender Events'!AI$1,'Official Medal Table'!$E:$E,'Each Gender Events'!AI$2)*'Medal values'!$B$1
+ COUNTIFS('Official Medal Table'!$G:$G,'Each Gender Events'!$A89,'Official Medal Table'!$C:$C,'Each Gender Events'!AI$1,'Official Medal Table'!$E:$E,'Each Gender Events'!AI$2)*'Medal values'!$B$2
+ COUNTIFS('Official Medal Table'!$H:$H,'Each Gender Events'!$A89,'Official Medal Table'!$C:$C,'Each Gender Events'!AI$1,'Official Medal Table'!$E:$E,'Each Gender Events'!AI$2)*'Medal values'!$B$3
+ COUNTIFS('Official Medal Table'!$I:$I,'Each Gender Events'!$A89,'Official Medal Table'!$C:$C,'Each Gender Events'!AI$1,'Official Medal Table'!$E:$E,'Each Gender Events'!AI$2)*'Medal values'!$B$3
+ COUNTIFS('Official Medal Table'!$F:$F,'Each Gender Events'!$A89,'Official Medal Table'!$C:$C,'Each Gender Events'!AI$1,'Official Medal Table'!$E:$E,"Mixed")*'Medal values'!$B$1/2
+ COUNTIFS('Official Medal Table'!$G:$G,'Each Gender Events'!$A89,'Official Medal Table'!$C:$C,'Each Gender Events'!AI$1,'Official Medal Table'!$E:$E,"Mixed")*'Medal values'!$B$2/2
+ COUNTIFS('Official Medal Table'!$H:$H,'Each Gender Events'!$A89,'Official Medal Table'!$C:$C,'Each Gender Events'!AI$1,'Official Medal Table'!$E:$E,"Mixed")*'Medal values'!$B$3/2
+ COUNTIFS('Official Medal Table'!$I:$I,'Each Gender Events'!$A89,'Official Medal Table'!$C:$C,'Each Gender Events'!AI$1,'Official Medal Table'!$E:$E,"Mixed")*'Medal values'!$B$3/2</f>
        <v>0</v>
      </c>
      <c r="AJ89">
        <f>COUNTIFS('Official Medal Table'!$F:$F,'Each Gender Events'!$A89,'Official Medal Table'!$C:$C,'Each Gender Events'!AJ$1,'Official Medal Table'!$E:$E,'Each Gender Events'!AJ$2)*'Medal values'!$B$1
+ COUNTIFS('Official Medal Table'!$G:$G,'Each Gender Events'!$A89,'Official Medal Table'!$C:$C,'Each Gender Events'!AJ$1,'Official Medal Table'!$E:$E,'Each Gender Events'!AJ$2)*'Medal values'!$B$2
+ COUNTIFS('Official Medal Table'!$H:$H,'Each Gender Events'!$A89,'Official Medal Table'!$C:$C,'Each Gender Events'!AJ$1,'Official Medal Table'!$E:$E,'Each Gender Events'!AJ$2)*'Medal values'!$B$3
+ COUNTIFS('Official Medal Table'!$I:$I,'Each Gender Events'!$A89,'Official Medal Table'!$C:$C,'Each Gender Events'!AJ$1,'Official Medal Table'!$E:$E,'Each Gender Events'!AJ$2)*'Medal values'!$B$3
+ COUNTIFS('Official Medal Table'!$F:$F,'Each Gender Events'!$A89,'Official Medal Table'!$C:$C,'Each Gender Events'!AJ$1,'Official Medal Table'!$E:$E,"Mixed")*'Medal values'!$B$1/2
+ COUNTIFS('Official Medal Table'!$G:$G,'Each Gender Events'!$A89,'Official Medal Table'!$C:$C,'Each Gender Events'!AJ$1,'Official Medal Table'!$E:$E,"Mixed")*'Medal values'!$B$2/2
+ COUNTIFS('Official Medal Table'!$H:$H,'Each Gender Events'!$A89,'Official Medal Table'!$C:$C,'Each Gender Events'!AJ$1,'Official Medal Table'!$E:$E,"Mixed")*'Medal values'!$B$3/2
+ COUNTIFS('Official Medal Table'!$I:$I,'Each Gender Events'!$A89,'Official Medal Table'!$C:$C,'Each Gender Events'!AJ$1,'Official Medal Table'!$E:$E,"Mixed")*'Medal values'!$B$3/2</f>
        <v>0</v>
      </c>
      <c r="AK89">
        <f>COUNTIFS('Official Medal Table'!$F:$F,'Each Gender Events'!$A89,'Official Medal Table'!$C:$C,'Each Gender Events'!AK$1,'Official Medal Table'!$E:$E,'Each Gender Events'!AK$2)*'Medal values'!$B$1
+ COUNTIFS('Official Medal Table'!$G:$G,'Each Gender Events'!$A89,'Official Medal Table'!$C:$C,'Each Gender Events'!AK$1,'Official Medal Table'!$E:$E,'Each Gender Events'!AK$2)*'Medal values'!$B$2
+ COUNTIFS('Official Medal Table'!$H:$H,'Each Gender Events'!$A89,'Official Medal Table'!$C:$C,'Each Gender Events'!AK$1,'Official Medal Table'!$E:$E,'Each Gender Events'!AK$2)*'Medal values'!$B$3
+ COUNTIFS('Official Medal Table'!$I:$I,'Each Gender Events'!$A89,'Official Medal Table'!$C:$C,'Each Gender Events'!AK$1,'Official Medal Table'!$E:$E,'Each Gender Events'!AK$2)*'Medal values'!$B$3
+ COUNTIFS('Official Medal Table'!$F:$F,'Each Gender Events'!$A89,'Official Medal Table'!$C:$C,'Each Gender Events'!AK$1,'Official Medal Table'!$E:$E,"Mixed")*'Medal values'!$B$1/2
+ COUNTIFS('Official Medal Table'!$G:$G,'Each Gender Events'!$A89,'Official Medal Table'!$C:$C,'Each Gender Events'!AK$1,'Official Medal Table'!$E:$E,"Mixed")*'Medal values'!$B$2/2
+ COUNTIFS('Official Medal Table'!$H:$H,'Each Gender Events'!$A89,'Official Medal Table'!$C:$C,'Each Gender Events'!AK$1,'Official Medal Table'!$E:$E,"Mixed")*'Medal values'!$B$3/2
+ COUNTIFS('Official Medal Table'!$I:$I,'Each Gender Events'!$A89,'Official Medal Table'!$C:$C,'Each Gender Events'!AK$1,'Official Medal Table'!$E:$E,"Mixed")*'Medal values'!$B$3/2</f>
        <v>0</v>
      </c>
      <c r="AL89">
        <f>COUNTIFS('Official Medal Table'!$F:$F,'Each Gender Events'!$A89,'Official Medal Table'!$C:$C,'Each Gender Events'!AL$1,'Official Medal Table'!$E:$E,'Each Gender Events'!AL$2)*'Medal values'!$B$1
+ COUNTIFS('Official Medal Table'!$G:$G,'Each Gender Events'!$A89,'Official Medal Table'!$C:$C,'Each Gender Events'!AL$1,'Official Medal Table'!$E:$E,'Each Gender Events'!AL$2)*'Medal values'!$B$2
+ COUNTIFS('Official Medal Table'!$H:$H,'Each Gender Events'!$A89,'Official Medal Table'!$C:$C,'Each Gender Events'!AL$1,'Official Medal Table'!$E:$E,'Each Gender Events'!AL$2)*'Medal values'!$B$3
+ COUNTIFS('Official Medal Table'!$I:$I,'Each Gender Events'!$A89,'Official Medal Table'!$C:$C,'Each Gender Events'!AL$1,'Official Medal Table'!$E:$E,'Each Gender Events'!AL$2)*'Medal values'!$B$3
+ COUNTIFS('Official Medal Table'!$F:$F,'Each Gender Events'!$A89,'Official Medal Table'!$C:$C,'Each Gender Events'!AL$1,'Official Medal Table'!$E:$E,"Mixed")*'Medal values'!$B$1/2
+ COUNTIFS('Official Medal Table'!$G:$G,'Each Gender Events'!$A89,'Official Medal Table'!$C:$C,'Each Gender Events'!AL$1,'Official Medal Table'!$E:$E,"Mixed")*'Medal values'!$B$2/2
+ COUNTIFS('Official Medal Table'!$H:$H,'Each Gender Events'!$A89,'Official Medal Table'!$C:$C,'Each Gender Events'!AL$1,'Official Medal Table'!$E:$E,"Mixed")*'Medal values'!$B$3/2
+ COUNTIFS('Official Medal Table'!$I:$I,'Each Gender Events'!$A89,'Official Medal Table'!$C:$C,'Each Gender Events'!AL$1,'Official Medal Table'!$E:$E,"Mixed")*'Medal values'!$B$3/2</f>
        <v>0</v>
      </c>
      <c r="AM89">
        <f>COUNTIFS('Official Medal Table'!$F:$F,'Each Gender Events'!$A89,'Official Medal Table'!$C:$C,'Each Gender Events'!AM$1,'Official Medal Table'!$E:$E,'Each Gender Events'!AM$2)*'Medal values'!$B$1
+ COUNTIFS('Official Medal Table'!$G:$G,'Each Gender Events'!$A89,'Official Medal Table'!$C:$C,'Each Gender Events'!AM$1,'Official Medal Table'!$E:$E,'Each Gender Events'!AM$2)*'Medal values'!$B$2
+ COUNTIFS('Official Medal Table'!$H:$H,'Each Gender Events'!$A89,'Official Medal Table'!$C:$C,'Each Gender Events'!AM$1,'Official Medal Table'!$E:$E,'Each Gender Events'!AM$2)*'Medal values'!$B$3
+ COUNTIFS('Official Medal Table'!$I:$I,'Each Gender Events'!$A89,'Official Medal Table'!$C:$C,'Each Gender Events'!AM$1,'Official Medal Table'!$E:$E,'Each Gender Events'!AM$2)*'Medal values'!$B$3
+ COUNTIFS('Official Medal Table'!$F:$F,'Each Gender Events'!$A89,'Official Medal Table'!$C:$C,'Each Gender Events'!AM$1,'Official Medal Table'!$E:$E,"Mixed")*'Medal values'!$B$1/2
+ COUNTIFS('Official Medal Table'!$G:$G,'Each Gender Events'!$A89,'Official Medal Table'!$C:$C,'Each Gender Events'!AM$1,'Official Medal Table'!$E:$E,"Mixed")*'Medal values'!$B$2/2
+ COUNTIFS('Official Medal Table'!$H:$H,'Each Gender Events'!$A89,'Official Medal Table'!$C:$C,'Each Gender Events'!AM$1,'Official Medal Table'!$E:$E,"Mixed")*'Medal values'!$B$3/2
+ COUNTIFS('Official Medal Table'!$I:$I,'Each Gender Events'!$A89,'Official Medal Table'!$C:$C,'Each Gender Events'!AM$1,'Official Medal Table'!$E:$E,"Mixed")*'Medal values'!$B$3/2</f>
        <v>0</v>
      </c>
      <c r="AN89">
        <f>COUNTIFS('Official Medal Table'!$F:$F,'Each Gender Events'!$A89,'Official Medal Table'!$C:$C,'Each Gender Events'!AN$1,'Official Medal Table'!$E:$E,'Each Gender Events'!AN$2)*'Medal values'!$B$1
+ COUNTIFS('Official Medal Table'!$G:$G,'Each Gender Events'!$A89,'Official Medal Table'!$C:$C,'Each Gender Events'!AN$1,'Official Medal Table'!$E:$E,'Each Gender Events'!AN$2)*'Medal values'!$B$2
+ COUNTIFS('Official Medal Table'!$H:$H,'Each Gender Events'!$A89,'Official Medal Table'!$C:$C,'Each Gender Events'!AN$1,'Official Medal Table'!$E:$E,'Each Gender Events'!AN$2)*'Medal values'!$B$3
+ COUNTIFS('Official Medal Table'!$I:$I,'Each Gender Events'!$A89,'Official Medal Table'!$C:$C,'Each Gender Events'!AN$1,'Official Medal Table'!$E:$E,'Each Gender Events'!AN$2)*'Medal values'!$B$3
+ COUNTIFS('Official Medal Table'!$F:$F,'Each Gender Events'!$A89,'Official Medal Table'!$C:$C,'Each Gender Events'!AN$1,'Official Medal Table'!$E:$E,"Mixed")*'Medal values'!$B$1/2
+ COUNTIFS('Official Medal Table'!$G:$G,'Each Gender Events'!$A89,'Official Medal Table'!$C:$C,'Each Gender Events'!AN$1,'Official Medal Table'!$E:$E,"Mixed")*'Medal values'!$B$2/2
+ COUNTIFS('Official Medal Table'!$H:$H,'Each Gender Events'!$A89,'Official Medal Table'!$C:$C,'Each Gender Events'!AN$1,'Official Medal Table'!$E:$E,"Mixed")*'Medal values'!$B$3/2
+ COUNTIFS('Official Medal Table'!$I:$I,'Each Gender Events'!$A89,'Official Medal Table'!$C:$C,'Each Gender Events'!AN$1,'Official Medal Table'!$E:$E,"Mixed")*'Medal values'!$B$3/2</f>
        <v>0</v>
      </c>
      <c r="AO89">
        <f>COUNTIFS('Official Medal Table'!$F:$F,'Each Gender Events'!$A89,'Official Medal Table'!$C:$C,'Each Gender Events'!AO$1,'Official Medal Table'!$E:$E,'Each Gender Events'!AO$2)*'Medal values'!$B$1
+ COUNTIFS('Official Medal Table'!$G:$G,'Each Gender Events'!$A89,'Official Medal Table'!$C:$C,'Each Gender Events'!AO$1,'Official Medal Table'!$E:$E,'Each Gender Events'!AO$2)*'Medal values'!$B$2
+ COUNTIFS('Official Medal Table'!$H:$H,'Each Gender Events'!$A89,'Official Medal Table'!$C:$C,'Each Gender Events'!AO$1,'Official Medal Table'!$E:$E,'Each Gender Events'!AO$2)*'Medal values'!$B$3
+ COUNTIFS('Official Medal Table'!$I:$I,'Each Gender Events'!$A89,'Official Medal Table'!$C:$C,'Each Gender Events'!AO$1,'Official Medal Table'!$E:$E,'Each Gender Events'!AO$2)*'Medal values'!$B$3
+ COUNTIFS('Official Medal Table'!$F:$F,'Each Gender Events'!$A89,'Official Medal Table'!$C:$C,'Each Gender Events'!AO$1,'Official Medal Table'!$E:$E,"Mixed")*'Medal values'!$B$1/2
+ COUNTIFS('Official Medal Table'!$G:$G,'Each Gender Events'!$A89,'Official Medal Table'!$C:$C,'Each Gender Events'!AO$1,'Official Medal Table'!$E:$E,"Mixed")*'Medal values'!$B$2/2
+ COUNTIFS('Official Medal Table'!$H:$H,'Each Gender Events'!$A89,'Official Medal Table'!$C:$C,'Each Gender Events'!AO$1,'Official Medal Table'!$E:$E,"Mixed")*'Medal values'!$B$3/2
+ COUNTIFS('Official Medal Table'!$I:$I,'Each Gender Events'!$A89,'Official Medal Table'!$C:$C,'Each Gender Events'!AO$1,'Official Medal Table'!$E:$E,"Mixed")*'Medal values'!$B$3/2</f>
        <v>0</v>
      </c>
      <c r="AP89">
        <f>COUNTIFS('Official Medal Table'!$F:$F,'Each Gender Events'!$A89,'Official Medal Table'!$C:$C,'Each Gender Events'!AP$1,'Official Medal Table'!$E:$E,'Each Gender Events'!AP$2)*'Medal values'!$B$1
+ COUNTIFS('Official Medal Table'!$G:$G,'Each Gender Events'!$A89,'Official Medal Table'!$C:$C,'Each Gender Events'!AP$1,'Official Medal Table'!$E:$E,'Each Gender Events'!AP$2)*'Medal values'!$B$2
+ COUNTIFS('Official Medal Table'!$H:$H,'Each Gender Events'!$A89,'Official Medal Table'!$C:$C,'Each Gender Events'!AP$1,'Official Medal Table'!$E:$E,'Each Gender Events'!AP$2)*'Medal values'!$B$3
+ COUNTIFS('Official Medal Table'!$I:$I,'Each Gender Events'!$A89,'Official Medal Table'!$C:$C,'Each Gender Events'!AP$1,'Official Medal Table'!$E:$E,'Each Gender Events'!AP$2)*'Medal values'!$B$3
+ COUNTIFS('Official Medal Table'!$F:$F,'Each Gender Events'!$A89,'Official Medal Table'!$C:$C,'Each Gender Events'!AP$1,'Official Medal Table'!$E:$E,"Mixed")*'Medal values'!$B$1/2
+ COUNTIFS('Official Medal Table'!$G:$G,'Each Gender Events'!$A89,'Official Medal Table'!$C:$C,'Each Gender Events'!AP$1,'Official Medal Table'!$E:$E,"Mixed")*'Medal values'!$B$2/2
+ COUNTIFS('Official Medal Table'!$H:$H,'Each Gender Events'!$A89,'Official Medal Table'!$C:$C,'Each Gender Events'!AP$1,'Official Medal Table'!$E:$E,"Mixed")*'Medal values'!$B$3/2
+ COUNTIFS('Official Medal Table'!$I:$I,'Each Gender Events'!$A89,'Official Medal Table'!$C:$C,'Each Gender Events'!AP$1,'Official Medal Table'!$E:$E,"Mixed")*'Medal values'!$B$3/2</f>
        <v>0</v>
      </c>
      <c r="AQ89">
        <f>COUNTIFS('Official Medal Table'!$F:$F,'Each Gender Events'!$A89,'Official Medal Table'!$C:$C,'Each Gender Events'!AQ$1,'Official Medal Table'!$E:$E,'Each Gender Events'!AQ$2)*'Medal values'!$B$1
+ COUNTIFS('Official Medal Table'!$G:$G,'Each Gender Events'!$A89,'Official Medal Table'!$C:$C,'Each Gender Events'!AQ$1,'Official Medal Table'!$E:$E,'Each Gender Events'!AQ$2)*'Medal values'!$B$2
+ COUNTIFS('Official Medal Table'!$H:$H,'Each Gender Events'!$A89,'Official Medal Table'!$C:$C,'Each Gender Events'!AQ$1,'Official Medal Table'!$E:$E,'Each Gender Events'!AQ$2)*'Medal values'!$B$3
+ COUNTIFS('Official Medal Table'!$I:$I,'Each Gender Events'!$A89,'Official Medal Table'!$C:$C,'Each Gender Events'!AQ$1,'Official Medal Table'!$E:$E,'Each Gender Events'!AQ$2)*'Medal values'!$B$3
+ COUNTIFS('Official Medal Table'!$F:$F,'Each Gender Events'!$A89,'Official Medal Table'!$C:$C,'Each Gender Events'!AQ$1,'Official Medal Table'!$E:$E,"Mixed")*'Medal values'!$B$1/2
+ COUNTIFS('Official Medal Table'!$G:$G,'Each Gender Events'!$A89,'Official Medal Table'!$C:$C,'Each Gender Events'!AQ$1,'Official Medal Table'!$E:$E,"Mixed")*'Medal values'!$B$2/2
+ COUNTIFS('Official Medal Table'!$H:$H,'Each Gender Events'!$A89,'Official Medal Table'!$C:$C,'Each Gender Events'!AQ$1,'Official Medal Table'!$E:$E,"Mixed")*'Medal values'!$B$3/2
+ COUNTIFS('Official Medal Table'!$I:$I,'Each Gender Events'!$A89,'Official Medal Table'!$C:$C,'Each Gender Events'!AQ$1,'Official Medal Table'!$E:$E,"Mixed")*'Medal values'!$B$3/2</f>
        <v>0</v>
      </c>
      <c r="AR89">
        <f>COUNTIFS('Official Medal Table'!$F:$F,'Each Gender Events'!$A89,'Official Medal Table'!$C:$C,'Each Gender Events'!AR$1,'Official Medal Table'!$E:$E,'Each Gender Events'!AR$2)*'Medal values'!$B$1
+ COUNTIFS('Official Medal Table'!$G:$G,'Each Gender Events'!$A89,'Official Medal Table'!$C:$C,'Each Gender Events'!AR$1,'Official Medal Table'!$E:$E,'Each Gender Events'!AR$2)*'Medal values'!$B$2
+ COUNTIFS('Official Medal Table'!$H:$H,'Each Gender Events'!$A89,'Official Medal Table'!$C:$C,'Each Gender Events'!AR$1,'Official Medal Table'!$E:$E,'Each Gender Events'!AR$2)*'Medal values'!$B$3
+ COUNTIFS('Official Medal Table'!$I:$I,'Each Gender Events'!$A89,'Official Medal Table'!$C:$C,'Each Gender Events'!AR$1,'Official Medal Table'!$E:$E,'Each Gender Events'!AR$2)*'Medal values'!$B$3
+ COUNTIFS('Official Medal Table'!$F:$F,'Each Gender Events'!$A89,'Official Medal Table'!$C:$C,'Each Gender Events'!AR$1,'Official Medal Table'!$E:$E,"Mixed")*'Medal values'!$B$1/2
+ COUNTIFS('Official Medal Table'!$G:$G,'Each Gender Events'!$A89,'Official Medal Table'!$C:$C,'Each Gender Events'!AR$1,'Official Medal Table'!$E:$E,"Mixed")*'Medal values'!$B$2/2
+ COUNTIFS('Official Medal Table'!$H:$H,'Each Gender Events'!$A89,'Official Medal Table'!$C:$C,'Each Gender Events'!AR$1,'Official Medal Table'!$E:$E,"Mixed")*'Medal values'!$B$3/2
+ COUNTIFS('Official Medal Table'!$I:$I,'Each Gender Events'!$A89,'Official Medal Table'!$C:$C,'Each Gender Events'!AR$1,'Official Medal Table'!$E:$E,"Mixed")*'Medal values'!$B$3/2</f>
        <v>0</v>
      </c>
      <c r="AS89">
        <f>COUNTIFS('Official Medal Table'!$F:$F,'Each Gender Events'!$A89,'Official Medal Table'!$C:$C,'Each Gender Events'!AS$1,'Official Medal Table'!$E:$E,'Each Gender Events'!AS$2)*'Medal values'!$B$1
+ COUNTIFS('Official Medal Table'!$G:$G,'Each Gender Events'!$A89,'Official Medal Table'!$C:$C,'Each Gender Events'!AS$1,'Official Medal Table'!$E:$E,'Each Gender Events'!AS$2)*'Medal values'!$B$2
+ COUNTIFS('Official Medal Table'!$H:$H,'Each Gender Events'!$A89,'Official Medal Table'!$C:$C,'Each Gender Events'!AS$1,'Official Medal Table'!$E:$E,'Each Gender Events'!AS$2)*'Medal values'!$B$3
+ COUNTIFS('Official Medal Table'!$I:$I,'Each Gender Events'!$A89,'Official Medal Table'!$C:$C,'Each Gender Events'!AS$1,'Official Medal Table'!$E:$E,'Each Gender Events'!AS$2)*'Medal values'!$B$3
+ COUNTIFS('Official Medal Table'!$F:$F,'Each Gender Events'!$A89,'Official Medal Table'!$C:$C,'Each Gender Events'!AS$1,'Official Medal Table'!$E:$E,"Mixed")*'Medal values'!$B$1/2
+ COUNTIFS('Official Medal Table'!$G:$G,'Each Gender Events'!$A89,'Official Medal Table'!$C:$C,'Each Gender Events'!AS$1,'Official Medal Table'!$E:$E,"Mixed")*'Medal values'!$B$2/2
+ COUNTIFS('Official Medal Table'!$H:$H,'Each Gender Events'!$A89,'Official Medal Table'!$C:$C,'Each Gender Events'!AS$1,'Official Medal Table'!$E:$E,"Mixed")*'Medal values'!$B$3/2
+ COUNTIFS('Official Medal Table'!$I:$I,'Each Gender Events'!$A89,'Official Medal Table'!$C:$C,'Each Gender Events'!AS$1,'Official Medal Table'!$E:$E,"Mixed")*'Medal values'!$B$3/2</f>
        <v>0</v>
      </c>
      <c r="AT89">
        <f>COUNTIFS('Official Medal Table'!$F:$F,'Each Gender Events'!$A89,'Official Medal Table'!$C:$C,'Each Gender Events'!AT$1,'Official Medal Table'!$E:$E,'Each Gender Events'!AT$2)*'Medal values'!$B$1
+ COUNTIFS('Official Medal Table'!$G:$G,'Each Gender Events'!$A89,'Official Medal Table'!$C:$C,'Each Gender Events'!AT$1,'Official Medal Table'!$E:$E,'Each Gender Events'!AT$2)*'Medal values'!$B$2
+ COUNTIFS('Official Medal Table'!$H:$H,'Each Gender Events'!$A89,'Official Medal Table'!$C:$C,'Each Gender Events'!AT$1,'Official Medal Table'!$E:$E,'Each Gender Events'!AT$2)*'Medal values'!$B$3
+ COUNTIFS('Official Medal Table'!$I:$I,'Each Gender Events'!$A89,'Official Medal Table'!$C:$C,'Each Gender Events'!AT$1,'Official Medal Table'!$E:$E,'Each Gender Events'!AT$2)*'Medal values'!$B$3
+ COUNTIFS('Official Medal Table'!$F:$F,'Each Gender Events'!$A89,'Official Medal Table'!$C:$C,'Each Gender Events'!AT$1,'Official Medal Table'!$E:$E,"Mixed")*'Medal values'!$B$1/2
+ COUNTIFS('Official Medal Table'!$G:$G,'Each Gender Events'!$A89,'Official Medal Table'!$C:$C,'Each Gender Events'!AT$1,'Official Medal Table'!$E:$E,"Mixed")*'Medal values'!$B$2/2
+ COUNTIFS('Official Medal Table'!$H:$H,'Each Gender Events'!$A89,'Official Medal Table'!$C:$C,'Each Gender Events'!AT$1,'Official Medal Table'!$E:$E,"Mixed")*'Medal values'!$B$3/2
+ COUNTIFS('Official Medal Table'!$I:$I,'Each Gender Events'!$A89,'Official Medal Table'!$C:$C,'Each Gender Events'!AT$1,'Official Medal Table'!$E:$E,"Mixed")*'Medal values'!$B$3/2</f>
        <v>0</v>
      </c>
      <c r="AU89">
        <f>COUNTIFS('Official Medal Table'!$F:$F,'Each Gender Events'!$A89,'Official Medal Table'!$C:$C,'Each Gender Events'!AU$1,'Official Medal Table'!$E:$E,'Each Gender Events'!AU$2)*'Medal values'!$B$1
+ COUNTIFS('Official Medal Table'!$G:$G,'Each Gender Events'!$A89,'Official Medal Table'!$C:$C,'Each Gender Events'!AU$1,'Official Medal Table'!$E:$E,'Each Gender Events'!AU$2)*'Medal values'!$B$2
+ COUNTIFS('Official Medal Table'!$H:$H,'Each Gender Events'!$A89,'Official Medal Table'!$C:$C,'Each Gender Events'!AU$1,'Official Medal Table'!$E:$E,'Each Gender Events'!AU$2)*'Medal values'!$B$3
+ COUNTIFS('Official Medal Table'!$I:$I,'Each Gender Events'!$A89,'Official Medal Table'!$C:$C,'Each Gender Events'!AU$1,'Official Medal Table'!$E:$E,'Each Gender Events'!AU$2)*'Medal values'!$B$3
+ COUNTIFS('Official Medal Table'!$F:$F,'Each Gender Events'!$A89,'Official Medal Table'!$C:$C,'Each Gender Events'!AU$1,'Official Medal Table'!$E:$E,"Mixed")*'Medal values'!$B$1/2
+ COUNTIFS('Official Medal Table'!$G:$G,'Each Gender Events'!$A89,'Official Medal Table'!$C:$C,'Each Gender Events'!AU$1,'Official Medal Table'!$E:$E,"Mixed")*'Medal values'!$B$2/2
+ COUNTIFS('Official Medal Table'!$H:$H,'Each Gender Events'!$A89,'Official Medal Table'!$C:$C,'Each Gender Events'!AU$1,'Official Medal Table'!$E:$E,"Mixed")*'Medal values'!$B$3/2
+ COUNTIFS('Official Medal Table'!$I:$I,'Each Gender Events'!$A89,'Official Medal Table'!$C:$C,'Each Gender Events'!AU$1,'Official Medal Table'!$E:$E,"Mixed")*'Medal values'!$B$3/2</f>
        <v>0</v>
      </c>
      <c r="AV89">
        <f>COUNTIFS('Official Medal Table'!$F:$F,'Each Gender Events'!$A89,'Official Medal Table'!$C:$C,'Each Gender Events'!AV$1,'Official Medal Table'!$E:$E,'Each Gender Events'!AV$2)*'Medal values'!$B$1
+ COUNTIFS('Official Medal Table'!$G:$G,'Each Gender Events'!$A89,'Official Medal Table'!$C:$C,'Each Gender Events'!AV$1,'Official Medal Table'!$E:$E,'Each Gender Events'!AV$2)*'Medal values'!$B$2
+ COUNTIFS('Official Medal Table'!$H:$H,'Each Gender Events'!$A89,'Official Medal Table'!$C:$C,'Each Gender Events'!AV$1,'Official Medal Table'!$E:$E,'Each Gender Events'!AV$2)*'Medal values'!$B$3
+ COUNTIFS('Official Medal Table'!$I:$I,'Each Gender Events'!$A89,'Official Medal Table'!$C:$C,'Each Gender Events'!AV$1,'Official Medal Table'!$E:$E,'Each Gender Events'!AV$2)*'Medal values'!$B$3
+ COUNTIFS('Official Medal Table'!$F:$F,'Each Gender Events'!$A89,'Official Medal Table'!$C:$C,'Each Gender Events'!AV$1,'Official Medal Table'!$E:$E,"Mixed")*'Medal values'!$B$1/2
+ COUNTIFS('Official Medal Table'!$G:$G,'Each Gender Events'!$A89,'Official Medal Table'!$C:$C,'Each Gender Events'!AV$1,'Official Medal Table'!$E:$E,"Mixed")*'Medal values'!$B$2/2
+ COUNTIFS('Official Medal Table'!$H:$H,'Each Gender Events'!$A89,'Official Medal Table'!$C:$C,'Each Gender Events'!AV$1,'Official Medal Table'!$E:$E,"Mixed")*'Medal values'!$B$3/2
+ COUNTIFS('Official Medal Table'!$I:$I,'Each Gender Events'!$A89,'Official Medal Table'!$C:$C,'Each Gender Events'!AV$1,'Official Medal Table'!$E:$E,"Mixed")*'Medal values'!$B$3/2</f>
        <v>0</v>
      </c>
      <c r="AW89">
        <f>COUNTIFS('Official Medal Table'!$F:$F,'Each Gender Events'!$A89,'Official Medal Table'!$C:$C,'Each Gender Events'!AW$1,'Official Medal Table'!$E:$E,'Each Gender Events'!AW$2)*'Medal values'!$B$1
+ COUNTIFS('Official Medal Table'!$G:$G,'Each Gender Events'!$A89,'Official Medal Table'!$C:$C,'Each Gender Events'!AW$1,'Official Medal Table'!$E:$E,'Each Gender Events'!AW$2)*'Medal values'!$B$2
+ COUNTIFS('Official Medal Table'!$H:$H,'Each Gender Events'!$A89,'Official Medal Table'!$C:$C,'Each Gender Events'!AW$1,'Official Medal Table'!$E:$E,'Each Gender Events'!AW$2)*'Medal values'!$B$3
+ COUNTIFS('Official Medal Table'!$I:$I,'Each Gender Events'!$A89,'Official Medal Table'!$C:$C,'Each Gender Events'!AW$1,'Official Medal Table'!$E:$E,'Each Gender Events'!AW$2)*'Medal values'!$B$3
+ COUNTIFS('Official Medal Table'!$F:$F,'Each Gender Events'!$A89,'Official Medal Table'!$C:$C,'Each Gender Events'!AW$1,'Official Medal Table'!$E:$E,"Mixed")*'Medal values'!$B$1/2
+ COUNTIFS('Official Medal Table'!$G:$G,'Each Gender Events'!$A89,'Official Medal Table'!$C:$C,'Each Gender Events'!AW$1,'Official Medal Table'!$E:$E,"Mixed")*'Medal values'!$B$2/2
+ COUNTIFS('Official Medal Table'!$H:$H,'Each Gender Events'!$A89,'Official Medal Table'!$C:$C,'Each Gender Events'!AW$1,'Official Medal Table'!$E:$E,"Mixed")*'Medal values'!$B$3/2
+ COUNTIFS('Official Medal Table'!$I:$I,'Each Gender Events'!$A89,'Official Medal Table'!$C:$C,'Each Gender Events'!AW$1,'Official Medal Table'!$E:$E,"Mixed")*'Medal values'!$B$3/2</f>
        <v>0</v>
      </c>
      <c r="AX89">
        <f>COUNTIFS('Official Medal Table'!$F:$F,'Each Gender Events'!$A89,'Official Medal Table'!$C:$C,'Each Gender Events'!AX$1,'Official Medal Table'!$E:$E,'Each Gender Events'!AX$2)*'Medal values'!$B$1
+ COUNTIFS('Official Medal Table'!$G:$G,'Each Gender Events'!$A89,'Official Medal Table'!$C:$C,'Each Gender Events'!AX$1,'Official Medal Table'!$E:$E,'Each Gender Events'!AX$2)*'Medal values'!$B$2
+ COUNTIFS('Official Medal Table'!$H:$H,'Each Gender Events'!$A89,'Official Medal Table'!$C:$C,'Each Gender Events'!AX$1,'Official Medal Table'!$E:$E,'Each Gender Events'!AX$2)*'Medal values'!$B$3
+ COUNTIFS('Official Medal Table'!$I:$I,'Each Gender Events'!$A89,'Official Medal Table'!$C:$C,'Each Gender Events'!AX$1,'Official Medal Table'!$E:$E,'Each Gender Events'!AX$2)*'Medal values'!$B$3
+ COUNTIFS('Official Medal Table'!$F:$F,'Each Gender Events'!$A89,'Official Medal Table'!$C:$C,'Each Gender Events'!AX$1,'Official Medal Table'!$E:$E,"Mixed")*'Medal values'!$B$1/2
+ COUNTIFS('Official Medal Table'!$G:$G,'Each Gender Events'!$A89,'Official Medal Table'!$C:$C,'Each Gender Events'!AX$1,'Official Medal Table'!$E:$E,"Mixed")*'Medal values'!$B$2/2
+ COUNTIFS('Official Medal Table'!$H:$H,'Each Gender Events'!$A89,'Official Medal Table'!$C:$C,'Each Gender Events'!AX$1,'Official Medal Table'!$E:$E,"Mixed")*'Medal values'!$B$3/2
+ COUNTIFS('Official Medal Table'!$I:$I,'Each Gender Events'!$A89,'Official Medal Table'!$C:$C,'Each Gender Events'!AX$1,'Official Medal Table'!$E:$E,"Mixed")*'Medal values'!$B$3/2</f>
        <v>0</v>
      </c>
      <c r="AY89">
        <f>COUNTIFS('Official Medal Table'!$F:$F,'Each Gender Events'!$A89,'Official Medal Table'!$C:$C,'Each Gender Events'!AY$1,'Official Medal Table'!$E:$E,'Each Gender Events'!AY$2)*'Medal values'!$B$1
+ COUNTIFS('Official Medal Table'!$G:$G,'Each Gender Events'!$A89,'Official Medal Table'!$C:$C,'Each Gender Events'!AY$1,'Official Medal Table'!$E:$E,'Each Gender Events'!AY$2)*'Medal values'!$B$2
+ COUNTIFS('Official Medal Table'!$H:$H,'Each Gender Events'!$A89,'Official Medal Table'!$C:$C,'Each Gender Events'!AY$1,'Official Medal Table'!$E:$E,'Each Gender Events'!AY$2)*'Medal values'!$B$3
+ COUNTIFS('Official Medal Table'!$I:$I,'Each Gender Events'!$A89,'Official Medal Table'!$C:$C,'Each Gender Events'!AY$1,'Official Medal Table'!$E:$E,'Each Gender Events'!AY$2)*'Medal values'!$B$3
+ COUNTIFS('Official Medal Table'!$F:$F,'Each Gender Events'!$A89,'Official Medal Table'!$C:$C,'Each Gender Events'!AY$1,'Official Medal Table'!$E:$E,"Mixed")*'Medal values'!$B$1/2
+ COUNTIFS('Official Medal Table'!$G:$G,'Each Gender Events'!$A89,'Official Medal Table'!$C:$C,'Each Gender Events'!AY$1,'Official Medal Table'!$E:$E,"Mixed")*'Medal values'!$B$2/2
+ COUNTIFS('Official Medal Table'!$H:$H,'Each Gender Events'!$A89,'Official Medal Table'!$C:$C,'Each Gender Events'!AY$1,'Official Medal Table'!$E:$E,"Mixed")*'Medal values'!$B$3/2
+ COUNTIFS('Official Medal Table'!$I:$I,'Each Gender Events'!$A89,'Official Medal Table'!$C:$C,'Each Gender Events'!AY$1,'Official Medal Table'!$E:$E,"Mixed")*'Medal values'!$B$3/2</f>
        <v>0</v>
      </c>
      <c r="AZ89">
        <f>COUNTIFS('Official Medal Table'!$F:$F,'Each Gender Events'!$A89,'Official Medal Table'!$C:$C,'Each Gender Events'!AZ$1,'Official Medal Table'!$E:$E,'Each Gender Events'!AZ$2)*'Medal values'!$B$1
+ COUNTIFS('Official Medal Table'!$G:$G,'Each Gender Events'!$A89,'Official Medal Table'!$C:$C,'Each Gender Events'!AZ$1,'Official Medal Table'!$E:$E,'Each Gender Events'!AZ$2)*'Medal values'!$B$2
+ COUNTIFS('Official Medal Table'!$H:$H,'Each Gender Events'!$A89,'Official Medal Table'!$C:$C,'Each Gender Events'!AZ$1,'Official Medal Table'!$E:$E,'Each Gender Events'!AZ$2)*'Medal values'!$B$3
+ COUNTIFS('Official Medal Table'!$I:$I,'Each Gender Events'!$A89,'Official Medal Table'!$C:$C,'Each Gender Events'!AZ$1,'Official Medal Table'!$E:$E,'Each Gender Events'!AZ$2)*'Medal values'!$B$3
+ COUNTIFS('Official Medal Table'!$F:$F,'Each Gender Events'!$A89,'Official Medal Table'!$C:$C,'Each Gender Events'!AZ$1,'Official Medal Table'!$E:$E,"Mixed")*'Medal values'!$B$1/2
+ COUNTIFS('Official Medal Table'!$G:$G,'Each Gender Events'!$A89,'Official Medal Table'!$C:$C,'Each Gender Events'!AZ$1,'Official Medal Table'!$E:$E,"Mixed")*'Medal values'!$B$2/2
+ COUNTIFS('Official Medal Table'!$H:$H,'Each Gender Events'!$A89,'Official Medal Table'!$C:$C,'Each Gender Events'!AZ$1,'Official Medal Table'!$E:$E,"Mixed")*'Medal values'!$B$3/2
+ COUNTIFS('Official Medal Table'!$I:$I,'Each Gender Events'!$A89,'Official Medal Table'!$C:$C,'Each Gender Events'!AZ$1,'Official Medal Table'!$E:$E,"Mixed")*'Medal values'!$B$3/2</f>
        <v>0</v>
      </c>
      <c r="BA89">
        <f>COUNTIFS('Official Medal Table'!$F:$F,'Each Gender Events'!$A89,'Official Medal Table'!$C:$C,'Each Gender Events'!BA$1,'Official Medal Table'!$E:$E,'Each Gender Events'!BA$2)*'Medal values'!$B$1
+ COUNTIFS('Official Medal Table'!$G:$G,'Each Gender Events'!$A89,'Official Medal Table'!$C:$C,'Each Gender Events'!BA$1,'Official Medal Table'!$E:$E,'Each Gender Events'!BA$2)*'Medal values'!$B$2
+ COUNTIFS('Official Medal Table'!$H:$H,'Each Gender Events'!$A89,'Official Medal Table'!$C:$C,'Each Gender Events'!BA$1,'Official Medal Table'!$E:$E,'Each Gender Events'!BA$2)*'Medal values'!$B$3
+ COUNTIFS('Official Medal Table'!$I:$I,'Each Gender Events'!$A89,'Official Medal Table'!$C:$C,'Each Gender Events'!BA$1,'Official Medal Table'!$E:$E,'Each Gender Events'!BA$2)*'Medal values'!$B$3
+ COUNTIFS('Official Medal Table'!$F:$F,'Each Gender Events'!$A89,'Official Medal Table'!$C:$C,'Each Gender Events'!BA$1,'Official Medal Table'!$E:$E,"Mixed")*'Medal values'!$B$1/2
+ COUNTIFS('Official Medal Table'!$G:$G,'Each Gender Events'!$A89,'Official Medal Table'!$C:$C,'Each Gender Events'!BA$1,'Official Medal Table'!$E:$E,"Mixed")*'Medal values'!$B$2/2
+ COUNTIFS('Official Medal Table'!$H:$H,'Each Gender Events'!$A89,'Official Medal Table'!$C:$C,'Each Gender Events'!BA$1,'Official Medal Table'!$E:$E,"Mixed")*'Medal values'!$B$3/2
+ COUNTIFS('Official Medal Table'!$I:$I,'Each Gender Events'!$A89,'Official Medal Table'!$C:$C,'Each Gender Events'!BA$1,'Official Medal Table'!$E:$E,"Mixed")*'Medal values'!$B$3/2</f>
        <v>0</v>
      </c>
      <c r="BB89">
        <f>COUNTIFS('Official Medal Table'!$F:$F,'Each Gender Events'!$A89,'Official Medal Table'!$C:$C,'Each Gender Events'!BB$1,'Official Medal Table'!$E:$E,'Each Gender Events'!BB$2)*'Medal values'!$B$1
+ COUNTIFS('Official Medal Table'!$G:$G,'Each Gender Events'!$A89,'Official Medal Table'!$C:$C,'Each Gender Events'!BB$1,'Official Medal Table'!$E:$E,'Each Gender Events'!BB$2)*'Medal values'!$B$2
+ COUNTIFS('Official Medal Table'!$H:$H,'Each Gender Events'!$A89,'Official Medal Table'!$C:$C,'Each Gender Events'!BB$1,'Official Medal Table'!$E:$E,'Each Gender Events'!BB$2)*'Medal values'!$B$3
+ COUNTIFS('Official Medal Table'!$I:$I,'Each Gender Events'!$A89,'Official Medal Table'!$C:$C,'Each Gender Events'!BB$1,'Official Medal Table'!$E:$E,'Each Gender Events'!BB$2)*'Medal values'!$B$3
+ COUNTIFS('Official Medal Table'!$F:$F,'Each Gender Events'!$A89,'Official Medal Table'!$C:$C,'Each Gender Events'!BB$1,'Official Medal Table'!$E:$E,"Mixed")*'Medal values'!$B$1/2
+ COUNTIFS('Official Medal Table'!$G:$G,'Each Gender Events'!$A89,'Official Medal Table'!$C:$C,'Each Gender Events'!BB$1,'Official Medal Table'!$E:$E,"Mixed")*'Medal values'!$B$2/2
+ COUNTIFS('Official Medal Table'!$H:$H,'Each Gender Events'!$A89,'Official Medal Table'!$C:$C,'Each Gender Events'!BB$1,'Official Medal Table'!$E:$E,"Mixed")*'Medal values'!$B$3/2
+ COUNTIFS('Official Medal Table'!$I:$I,'Each Gender Events'!$A89,'Official Medal Table'!$C:$C,'Each Gender Events'!BB$1,'Official Medal Table'!$E:$E,"Mixed")*'Medal values'!$B$3/2</f>
        <v>0</v>
      </c>
      <c r="BC89">
        <f>COUNTIFS('Official Medal Table'!$F:$F,'Each Gender Events'!$A89,'Official Medal Table'!$C:$C,'Each Gender Events'!BC$1,'Official Medal Table'!$E:$E,'Each Gender Events'!BC$2)*'Medal values'!$B$1
+ COUNTIFS('Official Medal Table'!$G:$G,'Each Gender Events'!$A89,'Official Medal Table'!$C:$C,'Each Gender Events'!BC$1,'Official Medal Table'!$E:$E,'Each Gender Events'!BC$2)*'Medal values'!$B$2
+ COUNTIFS('Official Medal Table'!$H:$H,'Each Gender Events'!$A89,'Official Medal Table'!$C:$C,'Each Gender Events'!BC$1,'Official Medal Table'!$E:$E,'Each Gender Events'!BC$2)*'Medal values'!$B$3
+ COUNTIFS('Official Medal Table'!$I:$I,'Each Gender Events'!$A89,'Official Medal Table'!$C:$C,'Each Gender Events'!BC$1,'Official Medal Table'!$E:$E,'Each Gender Events'!BC$2)*'Medal values'!$B$3
+ COUNTIFS('Official Medal Table'!$F:$F,'Each Gender Events'!$A89,'Official Medal Table'!$C:$C,'Each Gender Events'!BC$1,'Official Medal Table'!$E:$E,"Mixed")*'Medal values'!$B$1/2
+ COUNTIFS('Official Medal Table'!$G:$G,'Each Gender Events'!$A89,'Official Medal Table'!$C:$C,'Each Gender Events'!BC$1,'Official Medal Table'!$E:$E,"Mixed")*'Medal values'!$B$2/2
+ COUNTIFS('Official Medal Table'!$H:$H,'Each Gender Events'!$A89,'Official Medal Table'!$C:$C,'Each Gender Events'!BC$1,'Official Medal Table'!$E:$E,"Mixed")*'Medal values'!$B$3/2
+ COUNTIFS('Official Medal Table'!$I:$I,'Each Gender Events'!$A89,'Official Medal Table'!$C:$C,'Each Gender Events'!BC$1,'Official Medal Table'!$E:$E,"Mixed")*'Medal values'!$B$3/2</f>
        <v>0</v>
      </c>
      <c r="BD89">
        <f>COUNTIFS('Official Medal Table'!$F:$F,'Each Gender Events'!$A89,'Official Medal Table'!$C:$C,'Each Gender Events'!BD$1,'Official Medal Table'!$E:$E,'Each Gender Events'!BD$2)*'Medal values'!$B$1
+ COUNTIFS('Official Medal Table'!$G:$G,'Each Gender Events'!$A89,'Official Medal Table'!$C:$C,'Each Gender Events'!BD$1,'Official Medal Table'!$E:$E,'Each Gender Events'!BD$2)*'Medal values'!$B$2
+ COUNTIFS('Official Medal Table'!$H:$H,'Each Gender Events'!$A89,'Official Medal Table'!$C:$C,'Each Gender Events'!BD$1,'Official Medal Table'!$E:$E,'Each Gender Events'!BD$2)*'Medal values'!$B$3
+ COUNTIFS('Official Medal Table'!$I:$I,'Each Gender Events'!$A89,'Official Medal Table'!$C:$C,'Each Gender Events'!BD$1,'Official Medal Table'!$E:$E,'Each Gender Events'!BD$2)*'Medal values'!$B$3
+ COUNTIFS('Official Medal Table'!$F:$F,'Each Gender Events'!$A89,'Official Medal Table'!$C:$C,'Each Gender Events'!BD$1,'Official Medal Table'!$E:$E,"Mixed")*'Medal values'!$B$1/2
+ COUNTIFS('Official Medal Table'!$G:$G,'Each Gender Events'!$A89,'Official Medal Table'!$C:$C,'Each Gender Events'!BD$1,'Official Medal Table'!$E:$E,"Mixed")*'Medal values'!$B$2/2
+ COUNTIFS('Official Medal Table'!$H:$H,'Each Gender Events'!$A89,'Official Medal Table'!$C:$C,'Each Gender Events'!BD$1,'Official Medal Table'!$E:$E,"Mixed")*'Medal values'!$B$3/2
+ COUNTIFS('Official Medal Table'!$I:$I,'Each Gender Events'!$A89,'Official Medal Table'!$C:$C,'Each Gender Events'!BD$1,'Official Medal Table'!$E:$E,"Mixed")*'Medal values'!$B$3/2</f>
        <v>0</v>
      </c>
      <c r="BE89">
        <f>COUNTIFS('Official Medal Table'!$F:$F,'Each Gender Events'!$A89,'Official Medal Table'!$C:$C,'Each Gender Events'!BE$1,'Official Medal Table'!$E:$E,'Each Gender Events'!BE$2)*'Medal values'!$B$1
+ COUNTIFS('Official Medal Table'!$G:$G,'Each Gender Events'!$A89,'Official Medal Table'!$C:$C,'Each Gender Events'!BE$1,'Official Medal Table'!$E:$E,'Each Gender Events'!BE$2)*'Medal values'!$B$2
+ COUNTIFS('Official Medal Table'!$H:$H,'Each Gender Events'!$A89,'Official Medal Table'!$C:$C,'Each Gender Events'!BE$1,'Official Medal Table'!$E:$E,'Each Gender Events'!BE$2)*'Medal values'!$B$3
+ COUNTIFS('Official Medal Table'!$I:$I,'Each Gender Events'!$A89,'Official Medal Table'!$C:$C,'Each Gender Events'!BE$1,'Official Medal Table'!$E:$E,'Each Gender Events'!BE$2)*'Medal values'!$B$3
+ COUNTIFS('Official Medal Table'!$F:$F,'Each Gender Events'!$A89,'Official Medal Table'!$C:$C,'Each Gender Events'!BE$1,'Official Medal Table'!$E:$E,"Mixed")*'Medal values'!$B$1/2
+ COUNTIFS('Official Medal Table'!$G:$G,'Each Gender Events'!$A89,'Official Medal Table'!$C:$C,'Each Gender Events'!BE$1,'Official Medal Table'!$E:$E,"Mixed")*'Medal values'!$B$2/2
+ COUNTIFS('Official Medal Table'!$H:$H,'Each Gender Events'!$A89,'Official Medal Table'!$C:$C,'Each Gender Events'!BE$1,'Official Medal Table'!$E:$E,"Mixed")*'Medal values'!$B$3/2
+ COUNTIFS('Official Medal Table'!$I:$I,'Each Gender Events'!$A89,'Official Medal Table'!$C:$C,'Each Gender Events'!BE$1,'Official Medal Table'!$E:$E,"Mixed")*'Medal values'!$B$3/2</f>
        <v>0</v>
      </c>
      <c r="BF89">
        <f>COUNTIFS('Official Medal Table'!$F:$F,'Each Gender Events'!$A89,'Official Medal Table'!$C:$C,'Each Gender Events'!BF$1,'Official Medal Table'!$E:$E,'Each Gender Events'!BF$2)*'Medal values'!$B$1
+ COUNTIFS('Official Medal Table'!$G:$G,'Each Gender Events'!$A89,'Official Medal Table'!$C:$C,'Each Gender Events'!BF$1,'Official Medal Table'!$E:$E,'Each Gender Events'!BF$2)*'Medal values'!$B$2
+ COUNTIFS('Official Medal Table'!$H:$H,'Each Gender Events'!$A89,'Official Medal Table'!$C:$C,'Each Gender Events'!BF$1,'Official Medal Table'!$E:$E,'Each Gender Events'!BF$2)*'Medal values'!$B$3
+ COUNTIFS('Official Medal Table'!$I:$I,'Each Gender Events'!$A89,'Official Medal Table'!$C:$C,'Each Gender Events'!BF$1,'Official Medal Table'!$E:$E,'Each Gender Events'!BF$2)*'Medal values'!$B$3
+ COUNTIFS('Official Medal Table'!$F:$F,'Each Gender Events'!$A89,'Official Medal Table'!$C:$C,'Each Gender Events'!BF$1,'Official Medal Table'!$E:$E,"Mixed")*'Medal values'!$B$1/2
+ COUNTIFS('Official Medal Table'!$G:$G,'Each Gender Events'!$A89,'Official Medal Table'!$C:$C,'Each Gender Events'!BF$1,'Official Medal Table'!$E:$E,"Mixed")*'Medal values'!$B$2/2
+ COUNTIFS('Official Medal Table'!$H:$H,'Each Gender Events'!$A89,'Official Medal Table'!$C:$C,'Each Gender Events'!BF$1,'Official Medal Table'!$E:$E,"Mixed")*'Medal values'!$B$3/2
+ COUNTIFS('Official Medal Table'!$I:$I,'Each Gender Events'!$A89,'Official Medal Table'!$C:$C,'Each Gender Events'!BF$1,'Official Medal Table'!$E:$E,"Mixed")*'Medal values'!$B$3/2</f>
        <v>0</v>
      </c>
      <c r="BG89">
        <f>COUNTIFS('Official Medal Table'!$F:$F,'Each Gender Events'!$A89,'Official Medal Table'!$C:$C,'Each Gender Events'!BG$1,'Official Medal Table'!$E:$E,'Each Gender Events'!BG$2)*'Medal values'!$B$1
+ COUNTIFS('Official Medal Table'!$G:$G,'Each Gender Events'!$A89,'Official Medal Table'!$C:$C,'Each Gender Events'!BG$1,'Official Medal Table'!$E:$E,'Each Gender Events'!BG$2)*'Medal values'!$B$2
+ COUNTIFS('Official Medal Table'!$H:$H,'Each Gender Events'!$A89,'Official Medal Table'!$C:$C,'Each Gender Events'!BG$1,'Official Medal Table'!$E:$E,'Each Gender Events'!BG$2)*'Medal values'!$B$3
+ COUNTIFS('Official Medal Table'!$I:$I,'Each Gender Events'!$A89,'Official Medal Table'!$C:$C,'Each Gender Events'!BG$1,'Official Medal Table'!$E:$E,'Each Gender Events'!BG$2)*'Medal values'!$B$3
+ COUNTIFS('Official Medal Table'!$F:$F,'Each Gender Events'!$A89,'Official Medal Table'!$C:$C,'Each Gender Events'!BG$1,'Official Medal Table'!$E:$E,"Mixed")*'Medal values'!$B$1/2
+ COUNTIFS('Official Medal Table'!$G:$G,'Each Gender Events'!$A89,'Official Medal Table'!$C:$C,'Each Gender Events'!BG$1,'Official Medal Table'!$E:$E,"Mixed")*'Medal values'!$B$2/2
+ COUNTIFS('Official Medal Table'!$H:$H,'Each Gender Events'!$A89,'Official Medal Table'!$C:$C,'Each Gender Events'!BG$1,'Official Medal Table'!$E:$E,"Mixed")*'Medal values'!$B$3/2
+ COUNTIFS('Official Medal Table'!$I:$I,'Each Gender Events'!$A89,'Official Medal Table'!$C:$C,'Each Gender Events'!BG$1,'Official Medal Table'!$E:$E,"Mixed")*'Medal values'!$B$3/2</f>
        <v>0</v>
      </c>
      <c r="BH89">
        <f>COUNTIFS('Official Medal Table'!$F:$F,'Each Gender Events'!$A89,'Official Medal Table'!$C:$C,'Each Gender Events'!BH$1,'Official Medal Table'!$E:$E,'Each Gender Events'!BH$2)*'Medal values'!$B$1
+ COUNTIFS('Official Medal Table'!$G:$G,'Each Gender Events'!$A89,'Official Medal Table'!$C:$C,'Each Gender Events'!BH$1,'Official Medal Table'!$E:$E,'Each Gender Events'!BH$2)*'Medal values'!$B$2
+ COUNTIFS('Official Medal Table'!$H:$H,'Each Gender Events'!$A89,'Official Medal Table'!$C:$C,'Each Gender Events'!BH$1,'Official Medal Table'!$E:$E,'Each Gender Events'!BH$2)*'Medal values'!$B$3
+ COUNTIFS('Official Medal Table'!$I:$I,'Each Gender Events'!$A89,'Official Medal Table'!$C:$C,'Each Gender Events'!BH$1,'Official Medal Table'!$E:$E,'Each Gender Events'!BH$2)*'Medal values'!$B$3
+ COUNTIFS('Official Medal Table'!$F:$F,'Each Gender Events'!$A89,'Official Medal Table'!$C:$C,'Each Gender Events'!BH$1,'Official Medal Table'!$E:$E,"Mixed")*'Medal values'!$B$1/2
+ COUNTIFS('Official Medal Table'!$G:$G,'Each Gender Events'!$A89,'Official Medal Table'!$C:$C,'Each Gender Events'!BH$1,'Official Medal Table'!$E:$E,"Mixed")*'Medal values'!$B$2/2
+ COUNTIFS('Official Medal Table'!$H:$H,'Each Gender Events'!$A89,'Official Medal Table'!$C:$C,'Each Gender Events'!BH$1,'Official Medal Table'!$E:$E,"Mixed")*'Medal values'!$B$3/2
+ COUNTIFS('Official Medal Table'!$I:$I,'Each Gender Events'!$A89,'Official Medal Table'!$C:$C,'Each Gender Events'!BH$1,'Official Medal Table'!$E:$E,"Mixed")*'Medal values'!$B$3/2</f>
        <v>0</v>
      </c>
      <c r="BI89">
        <f>COUNTIFS('Official Medal Table'!$F:$F,'Each Gender Events'!$A89,'Official Medal Table'!$C:$C,'Each Gender Events'!BI$1,'Official Medal Table'!$E:$E,'Each Gender Events'!BI$2)*'Medal values'!$B$1
+ COUNTIFS('Official Medal Table'!$G:$G,'Each Gender Events'!$A89,'Official Medal Table'!$C:$C,'Each Gender Events'!BI$1,'Official Medal Table'!$E:$E,'Each Gender Events'!BI$2)*'Medal values'!$B$2
+ COUNTIFS('Official Medal Table'!$H:$H,'Each Gender Events'!$A89,'Official Medal Table'!$C:$C,'Each Gender Events'!BI$1,'Official Medal Table'!$E:$E,'Each Gender Events'!BI$2)*'Medal values'!$B$3
+ COUNTIFS('Official Medal Table'!$I:$I,'Each Gender Events'!$A89,'Official Medal Table'!$C:$C,'Each Gender Events'!BI$1,'Official Medal Table'!$E:$E,'Each Gender Events'!BI$2)*'Medal values'!$B$3
+ COUNTIFS('Official Medal Table'!$F:$F,'Each Gender Events'!$A89,'Official Medal Table'!$C:$C,'Each Gender Events'!BI$1,'Official Medal Table'!$E:$E,"Mixed")*'Medal values'!$B$1/2
+ COUNTIFS('Official Medal Table'!$G:$G,'Each Gender Events'!$A89,'Official Medal Table'!$C:$C,'Each Gender Events'!BI$1,'Official Medal Table'!$E:$E,"Mixed")*'Medal values'!$B$2/2
+ COUNTIFS('Official Medal Table'!$H:$H,'Each Gender Events'!$A89,'Official Medal Table'!$C:$C,'Each Gender Events'!BI$1,'Official Medal Table'!$E:$E,"Mixed")*'Medal values'!$B$3/2
+ COUNTIFS('Official Medal Table'!$I:$I,'Each Gender Events'!$A89,'Official Medal Table'!$C:$C,'Each Gender Events'!BI$1,'Official Medal Table'!$E:$E,"Mixed")*'Medal values'!$B$3/2</f>
        <v>0</v>
      </c>
      <c r="BJ89">
        <f>COUNTIFS('Official Medal Table'!$F:$F,'Each Gender Events'!$A89,'Official Medal Table'!$C:$C,'Each Gender Events'!BJ$1,'Official Medal Table'!$E:$E,'Each Gender Events'!BJ$2)*'Medal values'!$B$1
+ COUNTIFS('Official Medal Table'!$G:$G,'Each Gender Events'!$A89,'Official Medal Table'!$C:$C,'Each Gender Events'!BJ$1,'Official Medal Table'!$E:$E,'Each Gender Events'!BJ$2)*'Medal values'!$B$2
+ COUNTIFS('Official Medal Table'!$H:$H,'Each Gender Events'!$A89,'Official Medal Table'!$C:$C,'Each Gender Events'!BJ$1,'Official Medal Table'!$E:$E,'Each Gender Events'!BJ$2)*'Medal values'!$B$3
+ COUNTIFS('Official Medal Table'!$I:$I,'Each Gender Events'!$A89,'Official Medal Table'!$C:$C,'Each Gender Events'!BJ$1,'Official Medal Table'!$E:$E,'Each Gender Events'!BJ$2)*'Medal values'!$B$3
+ COUNTIFS('Official Medal Table'!$F:$F,'Each Gender Events'!$A89,'Official Medal Table'!$C:$C,'Each Gender Events'!BJ$1,'Official Medal Table'!$E:$E,"Mixed")*'Medal values'!$B$1/2
+ COUNTIFS('Official Medal Table'!$G:$G,'Each Gender Events'!$A89,'Official Medal Table'!$C:$C,'Each Gender Events'!BJ$1,'Official Medal Table'!$E:$E,"Mixed")*'Medal values'!$B$2/2
+ COUNTIFS('Official Medal Table'!$H:$H,'Each Gender Events'!$A89,'Official Medal Table'!$C:$C,'Each Gender Events'!BJ$1,'Official Medal Table'!$E:$E,"Mixed")*'Medal values'!$B$3/2
+ COUNTIFS('Official Medal Table'!$I:$I,'Each Gender Events'!$A89,'Official Medal Table'!$C:$C,'Each Gender Events'!BJ$1,'Official Medal Table'!$E:$E,"Mixed")*'Medal values'!$B$3/2</f>
        <v>0</v>
      </c>
      <c r="BK89">
        <f>COUNTIFS('Official Medal Table'!$F:$F,'Each Gender Events'!$A89,'Official Medal Table'!$C:$C,'Each Gender Events'!BK$1,'Official Medal Table'!$E:$E,'Each Gender Events'!BK$2)*'Medal values'!$B$1
+ COUNTIFS('Official Medal Table'!$G:$G,'Each Gender Events'!$A89,'Official Medal Table'!$C:$C,'Each Gender Events'!BK$1,'Official Medal Table'!$E:$E,'Each Gender Events'!BK$2)*'Medal values'!$B$2
+ COUNTIFS('Official Medal Table'!$H:$H,'Each Gender Events'!$A89,'Official Medal Table'!$C:$C,'Each Gender Events'!BK$1,'Official Medal Table'!$E:$E,'Each Gender Events'!BK$2)*'Medal values'!$B$3
+ COUNTIFS('Official Medal Table'!$I:$I,'Each Gender Events'!$A89,'Official Medal Table'!$C:$C,'Each Gender Events'!BK$1,'Official Medal Table'!$E:$E,'Each Gender Events'!BK$2)*'Medal values'!$B$3
+ COUNTIFS('Official Medal Table'!$F:$F,'Each Gender Events'!$A89,'Official Medal Table'!$C:$C,'Each Gender Events'!BK$1,'Official Medal Table'!$E:$E,"Mixed")*'Medal values'!$B$1/2
+ COUNTIFS('Official Medal Table'!$G:$G,'Each Gender Events'!$A89,'Official Medal Table'!$C:$C,'Each Gender Events'!BK$1,'Official Medal Table'!$E:$E,"Mixed")*'Medal values'!$B$2/2
+ COUNTIFS('Official Medal Table'!$H:$H,'Each Gender Events'!$A89,'Official Medal Table'!$C:$C,'Each Gender Events'!BK$1,'Official Medal Table'!$E:$E,"Mixed")*'Medal values'!$B$3/2
+ COUNTIFS('Official Medal Table'!$I:$I,'Each Gender Events'!$A89,'Official Medal Table'!$C:$C,'Each Gender Events'!BK$1,'Official Medal Table'!$E:$E,"Mixed")*'Medal values'!$B$3/2</f>
        <v>0</v>
      </c>
      <c r="BL89">
        <f>COUNTIFS('Official Medal Table'!$F:$F,'Each Gender Events'!$A89,'Official Medal Table'!$C:$C,'Each Gender Events'!BL$1,'Official Medal Table'!$E:$E,'Each Gender Events'!BL$2)*'Medal values'!$B$1
+ COUNTIFS('Official Medal Table'!$G:$G,'Each Gender Events'!$A89,'Official Medal Table'!$C:$C,'Each Gender Events'!BL$1,'Official Medal Table'!$E:$E,'Each Gender Events'!BL$2)*'Medal values'!$B$2
+ COUNTIFS('Official Medal Table'!$H:$H,'Each Gender Events'!$A89,'Official Medal Table'!$C:$C,'Each Gender Events'!BL$1,'Official Medal Table'!$E:$E,'Each Gender Events'!BL$2)*'Medal values'!$B$3
+ COUNTIFS('Official Medal Table'!$I:$I,'Each Gender Events'!$A89,'Official Medal Table'!$C:$C,'Each Gender Events'!BL$1,'Official Medal Table'!$E:$E,'Each Gender Events'!BL$2)*'Medal values'!$B$3
+ COUNTIFS('Official Medal Table'!$F:$F,'Each Gender Events'!$A89,'Official Medal Table'!$C:$C,'Each Gender Events'!BL$1,'Official Medal Table'!$E:$E,"Mixed")*'Medal values'!$B$1/2
+ COUNTIFS('Official Medal Table'!$G:$G,'Each Gender Events'!$A89,'Official Medal Table'!$C:$C,'Each Gender Events'!BL$1,'Official Medal Table'!$E:$E,"Mixed")*'Medal values'!$B$2/2
+ COUNTIFS('Official Medal Table'!$H:$H,'Each Gender Events'!$A89,'Official Medal Table'!$C:$C,'Each Gender Events'!BL$1,'Official Medal Table'!$E:$E,"Mixed")*'Medal values'!$B$3/2
+ COUNTIFS('Official Medal Table'!$I:$I,'Each Gender Events'!$A89,'Official Medal Table'!$C:$C,'Each Gender Events'!BL$1,'Official Medal Table'!$E:$E,"Mixed")*'Medal values'!$B$3/2</f>
        <v>0</v>
      </c>
      <c r="BM89">
        <f>COUNTIFS('Official Medal Table'!$F:$F,'Each Gender Events'!$A89,'Official Medal Table'!$C:$C,'Each Gender Events'!BM$1,'Official Medal Table'!$E:$E,'Each Gender Events'!BM$2)*'Medal values'!$B$1
+ COUNTIFS('Official Medal Table'!$G:$G,'Each Gender Events'!$A89,'Official Medal Table'!$C:$C,'Each Gender Events'!BM$1,'Official Medal Table'!$E:$E,'Each Gender Events'!BM$2)*'Medal values'!$B$2
+ COUNTIFS('Official Medal Table'!$H:$H,'Each Gender Events'!$A89,'Official Medal Table'!$C:$C,'Each Gender Events'!BM$1,'Official Medal Table'!$E:$E,'Each Gender Events'!BM$2)*'Medal values'!$B$3
+ COUNTIFS('Official Medal Table'!$I:$I,'Each Gender Events'!$A89,'Official Medal Table'!$C:$C,'Each Gender Events'!BM$1,'Official Medal Table'!$E:$E,'Each Gender Events'!BM$2)*'Medal values'!$B$3
+ COUNTIFS('Official Medal Table'!$F:$F,'Each Gender Events'!$A89,'Official Medal Table'!$C:$C,'Each Gender Events'!BM$1,'Official Medal Table'!$E:$E,"Mixed")*'Medal values'!$B$1/2
+ COUNTIFS('Official Medal Table'!$G:$G,'Each Gender Events'!$A89,'Official Medal Table'!$C:$C,'Each Gender Events'!BM$1,'Official Medal Table'!$E:$E,"Mixed")*'Medal values'!$B$2/2
+ COUNTIFS('Official Medal Table'!$H:$H,'Each Gender Events'!$A89,'Official Medal Table'!$C:$C,'Each Gender Events'!BM$1,'Official Medal Table'!$E:$E,"Mixed")*'Medal values'!$B$3/2
+ COUNTIFS('Official Medal Table'!$I:$I,'Each Gender Events'!$A89,'Official Medal Table'!$C:$C,'Each Gender Events'!BM$1,'Official Medal Table'!$E:$E,"Mixed")*'Medal values'!$B$3/2</f>
        <v>0</v>
      </c>
      <c r="BN89">
        <f>COUNTIFS('Official Medal Table'!$F:$F,'Each Gender Events'!$A89,'Official Medal Table'!$C:$C,'Each Gender Events'!BN$1,'Official Medal Table'!$E:$E,'Each Gender Events'!BN$2)*'Medal values'!$B$1
+ COUNTIFS('Official Medal Table'!$G:$G,'Each Gender Events'!$A89,'Official Medal Table'!$C:$C,'Each Gender Events'!BN$1,'Official Medal Table'!$E:$E,'Each Gender Events'!BN$2)*'Medal values'!$B$2
+ COUNTIFS('Official Medal Table'!$H:$H,'Each Gender Events'!$A89,'Official Medal Table'!$C:$C,'Each Gender Events'!BN$1,'Official Medal Table'!$E:$E,'Each Gender Events'!BN$2)*'Medal values'!$B$3
+ COUNTIFS('Official Medal Table'!$I:$I,'Each Gender Events'!$A89,'Official Medal Table'!$C:$C,'Each Gender Events'!BN$1,'Official Medal Table'!$E:$E,'Each Gender Events'!BN$2)*'Medal values'!$B$3
+ COUNTIFS('Official Medal Table'!$F:$F,'Each Gender Events'!$A89,'Official Medal Table'!$C:$C,'Each Gender Events'!BN$1,'Official Medal Table'!$E:$E,"Mixed")*'Medal values'!$B$1/2
+ COUNTIFS('Official Medal Table'!$G:$G,'Each Gender Events'!$A89,'Official Medal Table'!$C:$C,'Each Gender Events'!BN$1,'Official Medal Table'!$E:$E,"Mixed")*'Medal values'!$B$2/2
+ COUNTIFS('Official Medal Table'!$H:$H,'Each Gender Events'!$A89,'Official Medal Table'!$C:$C,'Each Gender Events'!BN$1,'Official Medal Table'!$E:$E,"Mixed")*'Medal values'!$B$3/2
+ COUNTIFS('Official Medal Table'!$I:$I,'Each Gender Events'!$A89,'Official Medal Table'!$C:$C,'Each Gender Events'!BN$1,'Official Medal Table'!$E:$E,"Mixed")*'Medal values'!$B$3/2</f>
        <v>0</v>
      </c>
      <c r="BO89">
        <f>COUNTIFS('Official Medal Table'!$F:$F,'Each Gender Events'!$A89,'Official Medal Table'!$C:$C,'Each Gender Events'!BO$1,'Official Medal Table'!$E:$E,'Each Gender Events'!BO$2)*'Medal values'!$B$1
+ COUNTIFS('Official Medal Table'!$G:$G,'Each Gender Events'!$A89,'Official Medal Table'!$C:$C,'Each Gender Events'!BO$1,'Official Medal Table'!$E:$E,'Each Gender Events'!BO$2)*'Medal values'!$B$2
+ COUNTIFS('Official Medal Table'!$H:$H,'Each Gender Events'!$A89,'Official Medal Table'!$C:$C,'Each Gender Events'!BO$1,'Official Medal Table'!$E:$E,'Each Gender Events'!BO$2)*'Medal values'!$B$3
+ COUNTIFS('Official Medal Table'!$I:$I,'Each Gender Events'!$A89,'Official Medal Table'!$C:$C,'Each Gender Events'!BO$1,'Official Medal Table'!$E:$E,'Each Gender Events'!BO$2)*'Medal values'!$B$3
+ COUNTIFS('Official Medal Table'!$F:$F,'Each Gender Events'!$A89,'Official Medal Table'!$C:$C,'Each Gender Events'!BO$1,'Official Medal Table'!$E:$E,"Mixed")*'Medal values'!$B$1/2
+ COUNTIFS('Official Medal Table'!$G:$G,'Each Gender Events'!$A89,'Official Medal Table'!$C:$C,'Each Gender Events'!BO$1,'Official Medal Table'!$E:$E,"Mixed")*'Medal values'!$B$2/2
+ COUNTIFS('Official Medal Table'!$H:$H,'Each Gender Events'!$A89,'Official Medal Table'!$C:$C,'Each Gender Events'!BO$1,'Official Medal Table'!$E:$E,"Mixed")*'Medal values'!$B$3/2
+ COUNTIFS('Official Medal Table'!$I:$I,'Each Gender Events'!$A89,'Official Medal Table'!$C:$C,'Each Gender Events'!BO$1,'Official Medal Table'!$E:$E,"Mixed")*'Medal values'!$B$3/2</f>
        <v>0</v>
      </c>
      <c r="BP89">
        <f>COUNTIFS('Official Medal Table'!$F:$F,'Each Gender Events'!$A89,'Official Medal Table'!$C:$C,'Each Gender Events'!BP$1,'Official Medal Table'!$E:$E,'Each Gender Events'!BP$2)*'Medal values'!$B$1
+ COUNTIFS('Official Medal Table'!$G:$G,'Each Gender Events'!$A89,'Official Medal Table'!$C:$C,'Each Gender Events'!BP$1,'Official Medal Table'!$E:$E,'Each Gender Events'!BP$2)*'Medal values'!$B$2
+ COUNTIFS('Official Medal Table'!$H:$H,'Each Gender Events'!$A89,'Official Medal Table'!$C:$C,'Each Gender Events'!BP$1,'Official Medal Table'!$E:$E,'Each Gender Events'!BP$2)*'Medal values'!$B$3
+ COUNTIFS('Official Medal Table'!$I:$I,'Each Gender Events'!$A89,'Official Medal Table'!$C:$C,'Each Gender Events'!BP$1,'Official Medal Table'!$E:$E,'Each Gender Events'!BP$2)*'Medal values'!$B$3
+ COUNTIFS('Official Medal Table'!$F:$F,'Each Gender Events'!$A89,'Official Medal Table'!$C:$C,'Each Gender Events'!BP$1,'Official Medal Table'!$E:$E,"Mixed")*'Medal values'!$B$1/2
+ COUNTIFS('Official Medal Table'!$G:$G,'Each Gender Events'!$A89,'Official Medal Table'!$C:$C,'Each Gender Events'!BP$1,'Official Medal Table'!$E:$E,"Mixed")*'Medal values'!$B$2/2
+ COUNTIFS('Official Medal Table'!$H:$H,'Each Gender Events'!$A89,'Official Medal Table'!$C:$C,'Each Gender Events'!BP$1,'Official Medal Table'!$E:$E,"Mixed")*'Medal values'!$B$3/2
+ COUNTIFS('Official Medal Table'!$I:$I,'Each Gender Events'!$A89,'Official Medal Table'!$C:$C,'Each Gender Events'!BP$1,'Official Medal Table'!$E:$E,"Mixed")*'Medal values'!$B$3/2</f>
        <v>0</v>
      </c>
      <c r="BQ89">
        <f>COUNTIFS('Official Medal Table'!$F:$F,'Each Gender Events'!$A89,'Official Medal Table'!$C:$C,'Each Gender Events'!BQ$1,'Official Medal Table'!$E:$E,'Each Gender Events'!BQ$2)*'Medal values'!$B$1
+ COUNTIFS('Official Medal Table'!$G:$G,'Each Gender Events'!$A89,'Official Medal Table'!$C:$C,'Each Gender Events'!BQ$1,'Official Medal Table'!$E:$E,'Each Gender Events'!BQ$2)*'Medal values'!$B$2
+ COUNTIFS('Official Medal Table'!$H:$H,'Each Gender Events'!$A89,'Official Medal Table'!$C:$C,'Each Gender Events'!BQ$1,'Official Medal Table'!$E:$E,'Each Gender Events'!BQ$2)*'Medal values'!$B$3
+ COUNTIFS('Official Medal Table'!$I:$I,'Each Gender Events'!$A89,'Official Medal Table'!$C:$C,'Each Gender Events'!BQ$1,'Official Medal Table'!$E:$E,'Each Gender Events'!BQ$2)*'Medal values'!$B$3
+ COUNTIFS('Official Medal Table'!$F:$F,'Each Gender Events'!$A89,'Official Medal Table'!$C:$C,'Each Gender Events'!BQ$1,'Official Medal Table'!$E:$E,"Mixed")*'Medal values'!$B$1/2
+ COUNTIFS('Official Medal Table'!$G:$G,'Each Gender Events'!$A89,'Official Medal Table'!$C:$C,'Each Gender Events'!BQ$1,'Official Medal Table'!$E:$E,"Mixed")*'Medal values'!$B$2/2
+ COUNTIFS('Official Medal Table'!$H:$H,'Each Gender Events'!$A89,'Official Medal Table'!$C:$C,'Each Gender Events'!BQ$1,'Official Medal Table'!$E:$E,"Mixed")*'Medal values'!$B$3/2
+ COUNTIFS('Official Medal Table'!$I:$I,'Each Gender Events'!$A89,'Official Medal Table'!$C:$C,'Each Gender Events'!BQ$1,'Official Medal Table'!$E:$E,"Mixed")*'Medal values'!$B$3/2</f>
        <v>0</v>
      </c>
      <c r="BR89">
        <f>COUNTIFS('Official Medal Table'!$F:$F,'Each Gender Events'!$A89,'Official Medal Table'!$C:$C,'Each Gender Events'!BR$1,'Official Medal Table'!$E:$E,'Each Gender Events'!BR$2)*'Medal values'!$B$1
+ COUNTIFS('Official Medal Table'!$G:$G,'Each Gender Events'!$A89,'Official Medal Table'!$C:$C,'Each Gender Events'!BR$1,'Official Medal Table'!$E:$E,'Each Gender Events'!BR$2)*'Medal values'!$B$2
+ COUNTIFS('Official Medal Table'!$H:$H,'Each Gender Events'!$A89,'Official Medal Table'!$C:$C,'Each Gender Events'!BR$1,'Official Medal Table'!$E:$E,'Each Gender Events'!BR$2)*'Medal values'!$B$3
+ COUNTIFS('Official Medal Table'!$I:$I,'Each Gender Events'!$A89,'Official Medal Table'!$C:$C,'Each Gender Events'!BR$1,'Official Medal Table'!$E:$E,'Each Gender Events'!BR$2)*'Medal values'!$B$3
+ COUNTIFS('Official Medal Table'!$F:$F,'Each Gender Events'!$A89,'Official Medal Table'!$C:$C,'Each Gender Events'!BR$1,'Official Medal Table'!$E:$E,"Mixed")*'Medal values'!$B$1/2
+ COUNTIFS('Official Medal Table'!$G:$G,'Each Gender Events'!$A89,'Official Medal Table'!$C:$C,'Each Gender Events'!BR$1,'Official Medal Table'!$E:$E,"Mixed")*'Medal values'!$B$2/2
+ COUNTIFS('Official Medal Table'!$H:$H,'Each Gender Events'!$A89,'Official Medal Table'!$C:$C,'Each Gender Events'!BR$1,'Official Medal Table'!$E:$E,"Mixed")*'Medal values'!$B$3/2
+ COUNTIFS('Official Medal Table'!$I:$I,'Each Gender Events'!$A89,'Official Medal Table'!$C:$C,'Each Gender Events'!BR$1,'Official Medal Table'!$E:$E,"Mixed")*'Medal values'!$B$3/2</f>
        <v>0</v>
      </c>
      <c r="BS89">
        <f>COUNTIFS('Official Medal Table'!$F:$F,'Each Gender Events'!$A89,'Official Medal Table'!$C:$C,'Each Gender Events'!BS$1,'Official Medal Table'!$E:$E,'Each Gender Events'!BS$2)*'Medal values'!$B$1
+ COUNTIFS('Official Medal Table'!$G:$G,'Each Gender Events'!$A89,'Official Medal Table'!$C:$C,'Each Gender Events'!BS$1,'Official Medal Table'!$E:$E,'Each Gender Events'!BS$2)*'Medal values'!$B$2
+ COUNTIFS('Official Medal Table'!$H:$H,'Each Gender Events'!$A89,'Official Medal Table'!$C:$C,'Each Gender Events'!BS$1,'Official Medal Table'!$E:$E,'Each Gender Events'!BS$2)*'Medal values'!$B$3
+ COUNTIFS('Official Medal Table'!$I:$I,'Each Gender Events'!$A89,'Official Medal Table'!$C:$C,'Each Gender Events'!BS$1,'Official Medal Table'!$E:$E,'Each Gender Events'!BS$2)*'Medal values'!$B$3
+ COUNTIFS('Official Medal Table'!$F:$F,'Each Gender Events'!$A89,'Official Medal Table'!$C:$C,'Each Gender Events'!BS$1,'Official Medal Table'!$E:$E,"Mixed")*'Medal values'!$B$1/2
+ COUNTIFS('Official Medal Table'!$G:$G,'Each Gender Events'!$A89,'Official Medal Table'!$C:$C,'Each Gender Events'!BS$1,'Official Medal Table'!$E:$E,"Mixed")*'Medal values'!$B$2/2
+ COUNTIFS('Official Medal Table'!$H:$H,'Each Gender Events'!$A89,'Official Medal Table'!$C:$C,'Each Gender Events'!BS$1,'Official Medal Table'!$E:$E,"Mixed")*'Medal values'!$B$3/2
+ COUNTIFS('Official Medal Table'!$I:$I,'Each Gender Events'!$A89,'Official Medal Table'!$C:$C,'Each Gender Events'!BS$1,'Official Medal Table'!$E:$E,"Mixed")*'Medal values'!$B$3/2</f>
        <v>0</v>
      </c>
      <c r="BT89">
        <f>COUNTIFS('Official Medal Table'!$F:$F,'Each Gender Events'!$A89,'Official Medal Table'!$C:$C,'Each Gender Events'!BT$1,'Official Medal Table'!$E:$E,'Each Gender Events'!BT$2)*'Medal values'!$B$1
+ COUNTIFS('Official Medal Table'!$G:$G,'Each Gender Events'!$A89,'Official Medal Table'!$C:$C,'Each Gender Events'!BT$1,'Official Medal Table'!$E:$E,'Each Gender Events'!BT$2)*'Medal values'!$B$2
+ COUNTIFS('Official Medal Table'!$H:$H,'Each Gender Events'!$A89,'Official Medal Table'!$C:$C,'Each Gender Events'!BT$1,'Official Medal Table'!$E:$E,'Each Gender Events'!BT$2)*'Medal values'!$B$3
+ COUNTIFS('Official Medal Table'!$I:$I,'Each Gender Events'!$A89,'Official Medal Table'!$C:$C,'Each Gender Events'!BT$1,'Official Medal Table'!$E:$E,'Each Gender Events'!BT$2)*'Medal values'!$B$3
+ COUNTIFS('Official Medal Table'!$F:$F,'Each Gender Events'!$A89,'Official Medal Table'!$C:$C,'Each Gender Events'!BT$1,'Official Medal Table'!$E:$E,"Mixed")*'Medal values'!$B$1/2
+ COUNTIFS('Official Medal Table'!$G:$G,'Each Gender Events'!$A89,'Official Medal Table'!$C:$C,'Each Gender Events'!BT$1,'Official Medal Table'!$E:$E,"Mixed")*'Medal values'!$B$2/2
+ COUNTIFS('Official Medal Table'!$H:$H,'Each Gender Events'!$A89,'Official Medal Table'!$C:$C,'Each Gender Events'!BT$1,'Official Medal Table'!$E:$E,"Mixed")*'Medal values'!$B$3/2
+ COUNTIFS('Official Medal Table'!$I:$I,'Each Gender Events'!$A89,'Official Medal Table'!$C:$C,'Each Gender Events'!BT$1,'Official Medal Table'!$E:$E,"Mixed")*'Medal values'!$B$3/2</f>
        <v>0</v>
      </c>
      <c r="BU89">
        <f>COUNTIFS('Official Medal Table'!$F:$F,'Each Gender Events'!$A89,'Official Medal Table'!$C:$C,'Each Gender Events'!BU$1,'Official Medal Table'!$E:$E,'Each Gender Events'!BU$2)*'Medal values'!$B$1
+ COUNTIFS('Official Medal Table'!$G:$G,'Each Gender Events'!$A89,'Official Medal Table'!$C:$C,'Each Gender Events'!BU$1,'Official Medal Table'!$E:$E,'Each Gender Events'!BU$2)*'Medal values'!$B$2
+ COUNTIFS('Official Medal Table'!$H:$H,'Each Gender Events'!$A89,'Official Medal Table'!$C:$C,'Each Gender Events'!BU$1,'Official Medal Table'!$E:$E,'Each Gender Events'!BU$2)*'Medal values'!$B$3
+ COUNTIFS('Official Medal Table'!$I:$I,'Each Gender Events'!$A89,'Official Medal Table'!$C:$C,'Each Gender Events'!BU$1,'Official Medal Table'!$E:$E,'Each Gender Events'!BU$2)*'Medal values'!$B$3
+ COUNTIFS('Official Medal Table'!$F:$F,'Each Gender Events'!$A89,'Official Medal Table'!$C:$C,'Each Gender Events'!BU$1,'Official Medal Table'!$E:$E,"Mixed")*'Medal values'!$B$1/2
+ COUNTIFS('Official Medal Table'!$G:$G,'Each Gender Events'!$A89,'Official Medal Table'!$C:$C,'Each Gender Events'!BU$1,'Official Medal Table'!$E:$E,"Mixed")*'Medal values'!$B$2/2
+ COUNTIFS('Official Medal Table'!$H:$H,'Each Gender Events'!$A89,'Official Medal Table'!$C:$C,'Each Gender Events'!BU$1,'Official Medal Table'!$E:$E,"Mixed")*'Medal values'!$B$3/2
+ COUNTIFS('Official Medal Table'!$I:$I,'Each Gender Events'!$A89,'Official Medal Table'!$C:$C,'Each Gender Events'!BU$1,'Official Medal Table'!$E:$E,"Mixed")*'Medal values'!$B$3/2</f>
        <v>0</v>
      </c>
      <c r="BV89">
        <f>COUNTIFS('Official Medal Table'!$F:$F,'Each Gender Events'!$A89,'Official Medal Table'!$C:$C,'Each Gender Events'!BV$1,'Official Medal Table'!$E:$E,'Each Gender Events'!BV$2)*'Medal values'!$B$1
+ COUNTIFS('Official Medal Table'!$G:$G,'Each Gender Events'!$A89,'Official Medal Table'!$C:$C,'Each Gender Events'!BV$1,'Official Medal Table'!$E:$E,'Each Gender Events'!BV$2)*'Medal values'!$B$2
+ COUNTIFS('Official Medal Table'!$H:$H,'Each Gender Events'!$A89,'Official Medal Table'!$C:$C,'Each Gender Events'!BV$1,'Official Medal Table'!$E:$E,'Each Gender Events'!BV$2)*'Medal values'!$B$3
+ COUNTIFS('Official Medal Table'!$I:$I,'Each Gender Events'!$A89,'Official Medal Table'!$C:$C,'Each Gender Events'!BV$1,'Official Medal Table'!$E:$E,'Each Gender Events'!BV$2)*'Medal values'!$B$3
+ COUNTIFS('Official Medal Table'!$F:$F,'Each Gender Events'!$A89,'Official Medal Table'!$C:$C,'Each Gender Events'!BV$1,'Official Medal Table'!$E:$E,"Mixed")*'Medal values'!$B$1/2
+ COUNTIFS('Official Medal Table'!$G:$G,'Each Gender Events'!$A89,'Official Medal Table'!$C:$C,'Each Gender Events'!BV$1,'Official Medal Table'!$E:$E,"Mixed")*'Medal values'!$B$2/2
+ COUNTIFS('Official Medal Table'!$H:$H,'Each Gender Events'!$A89,'Official Medal Table'!$C:$C,'Each Gender Events'!BV$1,'Official Medal Table'!$E:$E,"Mixed")*'Medal values'!$B$3/2
+ COUNTIFS('Official Medal Table'!$I:$I,'Each Gender Events'!$A89,'Official Medal Table'!$C:$C,'Each Gender Events'!BV$1,'Official Medal Table'!$E:$E,"Mixed")*'Medal values'!$B$3/2</f>
        <v>0</v>
      </c>
      <c r="BW89">
        <f>COUNTIFS('Official Medal Table'!$F:$F,'Each Gender Events'!$A89,'Official Medal Table'!$C:$C,'Each Gender Events'!BW$1,'Official Medal Table'!$E:$E,'Each Gender Events'!BW$2)*'Medal values'!$B$1
+ COUNTIFS('Official Medal Table'!$G:$G,'Each Gender Events'!$A89,'Official Medal Table'!$C:$C,'Each Gender Events'!BW$1,'Official Medal Table'!$E:$E,'Each Gender Events'!BW$2)*'Medal values'!$B$2
+ COUNTIFS('Official Medal Table'!$H:$H,'Each Gender Events'!$A89,'Official Medal Table'!$C:$C,'Each Gender Events'!BW$1,'Official Medal Table'!$E:$E,'Each Gender Events'!BW$2)*'Medal values'!$B$3
+ COUNTIFS('Official Medal Table'!$I:$I,'Each Gender Events'!$A89,'Official Medal Table'!$C:$C,'Each Gender Events'!BW$1,'Official Medal Table'!$E:$E,'Each Gender Events'!BW$2)*'Medal values'!$B$3
+ COUNTIFS('Official Medal Table'!$F:$F,'Each Gender Events'!$A89,'Official Medal Table'!$C:$C,'Each Gender Events'!BW$1,'Official Medal Table'!$E:$E,"Mixed")*'Medal values'!$B$1/2
+ COUNTIFS('Official Medal Table'!$G:$G,'Each Gender Events'!$A89,'Official Medal Table'!$C:$C,'Each Gender Events'!BW$1,'Official Medal Table'!$E:$E,"Mixed")*'Medal values'!$B$2/2
+ COUNTIFS('Official Medal Table'!$H:$H,'Each Gender Events'!$A89,'Official Medal Table'!$C:$C,'Each Gender Events'!BW$1,'Official Medal Table'!$E:$E,"Mixed")*'Medal values'!$B$3/2
+ COUNTIFS('Official Medal Table'!$I:$I,'Each Gender Events'!$A89,'Official Medal Table'!$C:$C,'Each Gender Events'!BW$1,'Official Medal Table'!$E:$E,"Mixed")*'Medal values'!$B$3/2</f>
        <v>0</v>
      </c>
      <c r="BX89">
        <f>COUNTIFS('Official Medal Table'!$F:$F,'Each Gender Events'!$A89,'Official Medal Table'!$C:$C,'Each Gender Events'!BX$1,'Official Medal Table'!$E:$E,'Each Gender Events'!BX$2)*'Medal values'!$B$1
+ COUNTIFS('Official Medal Table'!$G:$G,'Each Gender Events'!$A89,'Official Medal Table'!$C:$C,'Each Gender Events'!BX$1,'Official Medal Table'!$E:$E,'Each Gender Events'!BX$2)*'Medal values'!$B$2
+ COUNTIFS('Official Medal Table'!$H:$H,'Each Gender Events'!$A89,'Official Medal Table'!$C:$C,'Each Gender Events'!BX$1,'Official Medal Table'!$E:$E,'Each Gender Events'!BX$2)*'Medal values'!$B$3
+ COUNTIFS('Official Medal Table'!$I:$I,'Each Gender Events'!$A89,'Official Medal Table'!$C:$C,'Each Gender Events'!BX$1,'Official Medal Table'!$E:$E,'Each Gender Events'!BX$2)*'Medal values'!$B$3
+ COUNTIFS('Official Medal Table'!$F:$F,'Each Gender Events'!$A89,'Official Medal Table'!$C:$C,'Each Gender Events'!BX$1,'Official Medal Table'!$E:$E,"Mixed")*'Medal values'!$B$1/2
+ COUNTIFS('Official Medal Table'!$G:$G,'Each Gender Events'!$A89,'Official Medal Table'!$C:$C,'Each Gender Events'!BX$1,'Official Medal Table'!$E:$E,"Mixed")*'Medal values'!$B$2/2
+ COUNTIFS('Official Medal Table'!$H:$H,'Each Gender Events'!$A89,'Official Medal Table'!$C:$C,'Each Gender Events'!BX$1,'Official Medal Table'!$E:$E,"Mixed")*'Medal values'!$B$3/2
+ COUNTIFS('Official Medal Table'!$I:$I,'Each Gender Events'!$A89,'Official Medal Table'!$C:$C,'Each Gender Events'!BX$1,'Official Medal Table'!$E:$E,"Mixed")*'Medal values'!$B$3/2</f>
        <v>0</v>
      </c>
      <c r="BY89">
        <f>COUNTIFS('Official Medal Table'!$F:$F,'Each Gender Events'!$A89,'Official Medal Table'!$C:$C,'Each Gender Events'!BY$1,'Official Medal Table'!$E:$E,'Each Gender Events'!BY$2)*'Medal values'!$B$1
+ COUNTIFS('Official Medal Table'!$G:$G,'Each Gender Events'!$A89,'Official Medal Table'!$C:$C,'Each Gender Events'!BY$1,'Official Medal Table'!$E:$E,'Each Gender Events'!BY$2)*'Medal values'!$B$2
+ COUNTIFS('Official Medal Table'!$H:$H,'Each Gender Events'!$A89,'Official Medal Table'!$C:$C,'Each Gender Events'!BY$1,'Official Medal Table'!$E:$E,'Each Gender Events'!BY$2)*'Medal values'!$B$3
+ COUNTIFS('Official Medal Table'!$I:$I,'Each Gender Events'!$A89,'Official Medal Table'!$C:$C,'Each Gender Events'!BY$1,'Official Medal Table'!$E:$E,'Each Gender Events'!BY$2)*'Medal values'!$B$3
+ COUNTIFS('Official Medal Table'!$F:$F,'Each Gender Events'!$A89,'Official Medal Table'!$C:$C,'Each Gender Events'!BY$1,'Official Medal Table'!$E:$E,"Mixed")*'Medal values'!$B$1/2
+ COUNTIFS('Official Medal Table'!$G:$G,'Each Gender Events'!$A89,'Official Medal Table'!$C:$C,'Each Gender Events'!BY$1,'Official Medal Table'!$E:$E,"Mixed")*'Medal values'!$B$2/2
+ COUNTIFS('Official Medal Table'!$H:$H,'Each Gender Events'!$A89,'Official Medal Table'!$C:$C,'Each Gender Events'!BY$1,'Official Medal Table'!$E:$E,"Mixed")*'Medal values'!$B$3/2
+ COUNTIFS('Official Medal Table'!$I:$I,'Each Gender Events'!$A89,'Official Medal Table'!$C:$C,'Each Gender Events'!BY$1,'Official Medal Table'!$E:$E,"Mixed")*'Medal values'!$B$3/2</f>
        <v>0</v>
      </c>
      <c r="BZ89">
        <f>COUNTIFS('Official Medal Table'!$F:$F,'Each Gender Events'!$A89,'Official Medal Table'!$C:$C,'Each Gender Events'!BZ$1,'Official Medal Table'!$E:$E,'Each Gender Events'!BZ$2)*'Medal values'!$B$1
+ COUNTIFS('Official Medal Table'!$G:$G,'Each Gender Events'!$A89,'Official Medal Table'!$C:$C,'Each Gender Events'!BZ$1,'Official Medal Table'!$E:$E,'Each Gender Events'!BZ$2)*'Medal values'!$B$2
+ COUNTIFS('Official Medal Table'!$H:$H,'Each Gender Events'!$A89,'Official Medal Table'!$C:$C,'Each Gender Events'!BZ$1,'Official Medal Table'!$E:$E,'Each Gender Events'!BZ$2)*'Medal values'!$B$3
+ COUNTIFS('Official Medal Table'!$I:$I,'Each Gender Events'!$A89,'Official Medal Table'!$C:$C,'Each Gender Events'!BZ$1,'Official Medal Table'!$E:$E,'Each Gender Events'!BZ$2)*'Medal values'!$B$3
+ COUNTIFS('Official Medal Table'!$F:$F,'Each Gender Events'!$A89,'Official Medal Table'!$C:$C,'Each Gender Events'!BZ$1,'Official Medal Table'!$E:$E,"Mixed")*'Medal values'!$B$1/2
+ COUNTIFS('Official Medal Table'!$G:$G,'Each Gender Events'!$A89,'Official Medal Table'!$C:$C,'Each Gender Events'!BZ$1,'Official Medal Table'!$E:$E,"Mixed")*'Medal values'!$B$2/2
+ COUNTIFS('Official Medal Table'!$H:$H,'Each Gender Events'!$A89,'Official Medal Table'!$C:$C,'Each Gender Events'!BZ$1,'Official Medal Table'!$E:$E,"Mixed")*'Medal values'!$B$3/2
+ COUNTIFS('Official Medal Table'!$I:$I,'Each Gender Events'!$A89,'Official Medal Table'!$C:$C,'Each Gender Events'!BZ$1,'Official Medal Table'!$E:$E,"Mixed")*'Medal values'!$B$3/2</f>
        <v>0</v>
      </c>
      <c r="CA89">
        <f>COUNTIFS('Official Medal Table'!$F:$F,'Each Gender Events'!$A89,'Official Medal Table'!$C:$C,'Each Gender Events'!CA$1,'Official Medal Table'!$E:$E,'Each Gender Events'!CA$2)*'Medal values'!$B$1
+ COUNTIFS('Official Medal Table'!$G:$G,'Each Gender Events'!$A89,'Official Medal Table'!$C:$C,'Each Gender Events'!CA$1,'Official Medal Table'!$E:$E,'Each Gender Events'!CA$2)*'Medal values'!$B$2
+ COUNTIFS('Official Medal Table'!$H:$H,'Each Gender Events'!$A89,'Official Medal Table'!$C:$C,'Each Gender Events'!CA$1,'Official Medal Table'!$E:$E,'Each Gender Events'!CA$2)*'Medal values'!$B$3
+ COUNTIFS('Official Medal Table'!$I:$I,'Each Gender Events'!$A89,'Official Medal Table'!$C:$C,'Each Gender Events'!CA$1,'Official Medal Table'!$E:$E,'Each Gender Events'!CA$2)*'Medal values'!$B$3
+ COUNTIFS('Official Medal Table'!$F:$F,'Each Gender Events'!$A89,'Official Medal Table'!$C:$C,'Each Gender Events'!CA$1,'Official Medal Table'!$E:$E,"Mixed")*'Medal values'!$B$1/2
+ COUNTIFS('Official Medal Table'!$G:$G,'Each Gender Events'!$A89,'Official Medal Table'!$C:$C,'Each Gender Events'!CA$1,'Official Medal Table'!$E:$E,"Mixed")*'Medal values'!$B$2/2
+ COUNTIFS('Official Medal Table'!$H:$H,'Each Gender Events'!$A89,'Official Medal Table'!$C:$C,'Each Gender Events'!CA$1,'Official Medal Table'!$E:$E,"Mixed")*'Medal values'!$B$3/2
+ COUNTIFS('Official Medal Table'!$I:$I,'Each Gender Events'!$A89,'Official Medal Table'!$C:$C,'Each Gender Events'!CA$1,'Official Medal Table'!$E:$E,"Mixed")*'Medal values'!$B$3/2</f>
        <v>0</v>
      </c>
      <c r="CB89">
        <f>COUNTIFS('Official Medal Table'!$F:$F,'Each Gender Events'!$A89,'Official Medal Table'!$C:$C,'Each Gender Events'!CB$1,'Official Medal Table'!$E:$E,'Each Gender Events'!CB$2)*'Medal values'!$B$1
+ COUNTIFS('Official Medal Table'!$G:$G,'Each Gender Events'!$A89,'Official Medal Table'!$C:$C,'Each Gender Events'!CB$1,'Official Medal Table'!$E:$E,'Each Gender Events'!CB$2)*'Medal values'!$B$2
+ COUNTIFS('Official Medal Table'!$H:$H,'Each Gender Events'!$A89,'Official Medal Table'!$C:$C,'Each Gender Events'!CB$1,'Official Medal Table'!$E:$E,'Each Gender Events'!CB$2)*'Medal values'!$B$3
+ COUNTIFS('Official Medal Table'!$I:$I,'Each Gender Events'!$A89,'Official Medal Table'!$C:$C,'Each Gender Events'!CB$1,'Official Medal Table'!$E:$E,'Each Gender Events'!CB$2)*'Medal values'!$B$3
+ COUNTIFS('Official Medal Table'!$F:$F,'Each Gender Events'!$A89,'Official Medal Table'!$C:$C,'Each Gender Events'!CB$1,'Official Medal Table'!$E:$E,"Mixed")*'Medal values'!$B$1/2
+ COUNTIFS('Official Medal Table'!$G:$G,'Each Gender Events'!$A89,'Official Medal Table'!$C:$C,'Each Gender Events'!CB$1,'Official Medal Table'!$E:$E,"Mixed")*'Medal values'!$B$2/2
+ COUNTIFS('Official Medal Table'!$H:$H,'Each Gender Events'!$A89,'Official Medal Table'!$C:$C,'Each Gender Events'!CB$1,'Official Medal Table'!$E:$E,"Mixed")*'Medal values'!$B$3/2
+ COUNTIFS('Official Medal Table'!$I:$I,'Each Gender Events'!$A89,'Official Medal Table'!$C:$C,'Each Gender Events'!CB$1,'Official Medal Table'!$E:$E,"Mixed")*'Medal values'!$B$3/2</f>
        <v>0</v>
      </c>
      <c r="CC89">
        <f>COUNTIFS('Official Medal Table'!$F:$F,'Each Gender Events'!$A89,'Official Medal Table'!$C:$C,'Each Gender Events'!CC$1,'Official Medal Table'!$E:$E,'Each Gender Events'!CC$2)*'Medal values'!$B$1
+ COUNTIFS('Official Medal Table'!$G:$G,'Each Gender Events'!$A89,'Official Medal Table'!$C:$C,'Each Gender Events'!CC$1,'Official Medal Table'!$E:$E,'Each Gender Events'!CC$2)*'Medal values'!$B$2
+ COUNTIFS('Official Medal Table'!$H:$H,'Each Gender Events'!$A89,'Official Medal Table'!$C:$C,'Each Gender Events'!CC$1,'Official Medal Table'!$E:$E,'Each Gender Events'!CC$2)*'Medal values'!$B$3
+ COUNTIFS('Official Medal Table'!$I:$I,'Each Gender Events'!$A89,'Official Medal Table'!$C:$C,'Each Gender Events'!CC$1,'Official Medal Table'!$E:$E,'Each Gender Events'!CC$2)*'Medal values'!$B$3
+ COUNTIFS('Official Medal Table'!$F:$F,'Each Gender Events'!$A89,'Official Medal Table'!$C:$C,'Each Gender Events'!CC$1,'Official Medal Table'!$E:$E,"Mixed")*'Medal values'!$B$1/2
+ COUNTIFS('Official Medal Table'!$G:$G,'Each Gender Events'!$A89,'Official Medal Table'!$C:$C,'Each Gender Events'!CC$1,'Official Medal Table'!$E:$E,"Mixed")*'Medal values'!$B$2/2
+ COUNTIFS('Official Medal Table'!$H:$H,'Each Gender Events'!$A89,'Official Medal Table'!$C:$C,'Each Gender Events'!CC$1,'Official Medal Table'!$E:$E,"Mixed")*'Medal values'!$B$3/2
+ COUNTIFS('Official Medal Table'!$I:$I,'Each Gender Events'!$A89,'Official Medal Table'!$C:$C,'Each Gender Events'!CC$1,'Official Medal Table'!$E:$E,"Mixed")*'Medal values'!$B$3/2</f>
        <v>0</v>
      </c>
      <c r="CD89">
        <f>COUNTIFS('Official Medal Table'!$F:$F,'Each Gender Events'!$A89,'Official Medal Table'!$C:$C,'Each Gender Events'!CD$1,'Official Medal Table'!$E:$E,'Each Gender Events'!CD$2)*'Medal values'!$B$1
+ COUNTIFS('Official Medal Table'!$G:$G,'Each Gender Events'!$A89,'Official Medal Table'!$C:$C,'Each Gender Events'!CD$1,'Official Medal Table'!$E:$E,'Each Gender Events'!CD$2)*'Medal values'!$B$2
+ COUNTIFS('Official Medal Table'!$H:$H,'Each Gender Events'!$A89,'Official Medal Table'!$C:$C,'Each Gender Events'!CD$1,'Official Medal Table'!$E:$E,'Each Gender Events'!CD$2)*'Medal values'!$B$3
+ COUNTIFS('Official Medal Table'!$I:$I,'Each Gender Events'!$A89,'Official Medal Table'!$C:$C,'Each Gender Events'!CD$1,'Official Medal Table'!$E:$E,'Each Gender Events'!CD$2)*'Medal values'!$B$3
+ COUNTIFS('Official Medal Table'!$F:$F,'Each Gender Events'!$A89,'Official Medal Table'!$C:$C,'Each Gender Events'!CD$1,'Official Medal Table'!$E:$E,"Mixed")*'Medal values'!$B$1/2
+ COUNTIFS('Official Medal Table'!$G:$G,'Each Gender Events'!$A89,'Official Medal Table'!$C:$C,'Each Gender Events'!CD$1,'Official Medal Table'!$E:$E,"Mixed")*'Medal values'!$B$2/2
+ COUNTIFS('Official Medal Table'!$H:$H,'Each Gender Events'!$A89,'Official Medal Table'!$C:$C,'Each Gender Events'!CD$1,'Official Medal Table'!$E:$E,"Mixed")*'Medal values'!$B$3/2
+ COUNTIFS('Official Medal Table'!$I:$I,'Each Gender Events'!$A89,'Official Medal Table'!$C:$C,'Each Gender Events'!CD$1,'Official Medal Table'!$E:$E,"Mixed")*'Medal values'!$B$3/2</f>
        <v>0</v>
      </c>
      <c r="CE89">
        <f>COUNTIFS('Official Medal Table'!$F:$F,'Each Gender Events'!$A89,'Official Medal Table'!$C:$C,'Each Gender Events'!CE$1,'Official Medal Table'!$E:$E,'Each Gender Events'!CE$2)*'Medal values'!$B$1
+ COUNTIFS('Official Medal Table'!$G:$G,'Each Gender Events'!$A89,'Official Medal Table'!$C:$C,'Each Gender Events'!CE$1,'Official Medal Table'!$E:$E,'Each Gender Events'!CE$2)*'Medal values'!$B$2
+ COUNTIFS('Official Medal Table'!$H:$H,'Each Gender Events'!$A89,'Official Medal Table'!$C:$C,'Each Gender Events'!CE$1,'Official Medal Table'!$E:$E,'Each Gender Events'!CE$2)*'Medal values'!$B$3
+ COUNTIFS('Official Medal Table'!$I:$I,'Each Gender Events'!$A89,'Official Medal Table'!$C:$C,'Each Gender Events'!CE$1,'Official Medal Table'!$E:$E,'Each Gender Events'!CE$2)*'Medal values'!$B$3
+ COUNTIFS('Official Medal Table'!$F:$F,'Each Gender Events'!$A89,'Official Medal Table'!$C:$C,'Each Gender Events'!CE$1,'Official Medal Table'!$E:$E,"Mixed")*'Medal values'!$B$1/2
+ COUNTIFS('Official Medal Table'!$G:$G,'Each Gender Events'!$A89,'Official Medal Table'!$C:$C,'Each Gender Events'!CE$1,'Official Medal Table'!$E:$E,"Mixed")*'Medal values'!$B$2/2
+ COUNTIFS('Official Medal Table'!$H:$H,'Each Gender Events'!$A89,'Official Medal Table'!$C:$C,'Each Gender Events'!CE$1,'Official Medal Table'!$E:$E,"Mixed")*'Medal values'!$B$3/2
+ COUNTIFS('Official Medal Table'!$I:$I,'Each Gender Events'!$A89,'Official Medal Table'!$C:$C,'Each Gender Events'!CE$1,'Official Medal Table'!$E:$E,"Mixed")*'Medal values'!$B$3/2</f>
        <v>0</v>
      </c>
      <c r="CF89">
        <f>COUNTIFS('Official Medal Table'!$F:$F,'Each Gender Events'!$A89,'Official Medal Table'!$C:$C,'Each Gender Events'!CF$1,'Official Medal Table'!$E:$E,'Each Gender Events'!CF$2)*'Medal values'!$B$1
+ COUNTIFS('Official Medal Table'!$G:$G,'Each Gender Events'!$A89,'Official Medal Table'!$C:$C,'Each Gender Events'!CF$1,'Official Medal Table'!$E:$E,'Each Gender Events'!CF$2)*'Medal values'!$B$2
+ COUNTIFS('Official Medal Table'!$H:$H,'Each Gender Events'!$A89,'Official Medal Table'!$C:$C,'Each Gender Events'!CF$1,'Official Medal Table'!$E:$E,'Each Gender Events'!CF$2)*'Medal values'!$B$3
+ COUNTIFS('Official Medal Table'!$I:$I,'Each Gender Events'!$A89,'Official Medal Table'!$C:$C,'Each Gender Events'!CF$1,'Official Medal Table'!$E:$E,'Each Gender Events'!CF$2)*'Medal values'!$B$3
+ COUNTIFS('Official Medal Table'!$F:$F,'Each Gender Events'!$A89,'Official Medal Table'!$C:$C,'Each Gender Events'!CF$1,'Official Medal Table'!$E:$E,"Mixed")*'Medal values'!$B$1/2
+ COUNTIFS('Official Medal Table'!$G:$G,'Each Gender Events'!$A89,'Official Medal Table'!$C:$C,'Each Gender Events'!CF$1,'Official Medal Table'!$E:$E,"Mixed")*'Medal values'!$B$2/2
+ COUNTIFS('Official Medal Table'!$H:$H,'Each Gender Events'!$A89,'Official Medal Table'!$C:$C,'Each Gender Events'!CF$1,'Official Medal Table'!$E:$E,"Mixed")*'Medal values'!$B$3/2
+ COUNTIFS('Official Medal Table'!$I:$I,'Each Gender Events'!$A89,'Official Medal Table'!$C:$C,'Each Gender Events'!CF$1,'Official Medal Table'!$E:$E,"Mixed")*'Medal values'!$B$3/2</f>
        <v>0</v>
      </c>
      <c r="CG89">
        <f>COUNTIFS('Official Medal Table'!$F:$F,'Each Gender Events'!$A89,'Official Medal Table'!$C:$C,'Each Gender Events'!CG$1,'Official Medal Table'!$E:$E,'Each Gender Events'!CG$2)*'Medal values'!$B$1
+ COUNTIFS('Official Medal Table'!$G:$G,'Each Gender Events'!$A89,'Official Medal Table'!$C:$C,'Each Gender Events'!CG$1,'Official Medal Table'!$E:$E,'Each Gender Events'!CG$2)*'Medal values'!$B$2
+ COUNTIFS('Official Medal Table'!$H:$H,'Each Gender Events'!$A89,'Official Medal Table'!$C:$C,'Each Gender Events'!CG$1,'Official Medal Table'!$E:$E,'Each Gender Events'!CG$2)*'Medal values'!$B$3
+ COUNTIFS('Official Medal Table'!$I:$I,'Each Gender Events'!$A89,'Official Medal Table'!$C:$C,'Each Gender Events'!CG$1,'Official Medal Table'!$E:$E,'Each Gender Events'!CG$2)*'Medal values'!$B$3
+ COUNTIFS('Official Medal Table'!$F:$F,'Each Gender Events'!$A89,'Official Medal Table'!$C:$C,'Each Gender Events'!CG$1,'Official Medal Table'!$E:$E,"Mixed")*'Medal values'!$B$1/2
+ COUNTIFS('Official Medal Table'!$G:$G,'Each Gender Events'!$A89,'Official Medal Table'!$C:$C,'Each Gender Events'!CG$1,'Official Medal Table'!$E:$E,"Mixed")*'Medal values'!$B$2/2
+ COUNTIFS('Official Medal Table'!$H:$H,'Each Gender Events'!$A89,'Official Medal Table'!$C:$C,'Each Gender Events'!CG$1,'Official Medal Table'!$E:$E,"Mixed")*'Medal values'!$B$3/2
+ COUNTIFS('Official Medal Table'!$I:$I,'Each Gender Events'!$A89,'Official Medal Table'!$C:$C,'Each Gender Events'!CG$1,'Official Medal Table'!$E:$E,"Mixed")*'Medal values'!$B$3/2</f>
        <v>0</v>
      </c>
      <c r="CH89">
        <f>COUNTIFS('Official Medal Table'!$F:$F,'Each Gender Events'!$A89,'Official Medal Table'!$C:$C,'Each Gender Events'!CH$1,'Official Medal Table'!$E:$E,'Each Gender Events'!CH$2)*'Medal values'!$B$1
+ COUNTIFS('Official Medal Table'!$G:$G,'Each Gender Events'!$A89,'Official Medal Table'!$C:$C,'Each Gender Events'!CH$1,'Official Medal Table'!$E:$E,'Each Gender Events'!CH$2)*'Medal values'!$B$2
+ COUNTIFS('Official Medal Table'!$H:$H,'Each Gender Events'!$A89,'Official Medal Table'!$C:$C,'Each Gender Events'!CH$1,'Official Medal Table'!$E:$E,'Each Gender Events'!CH$2)*'Medal values'!$B$3
+ COUNTIFS('Official Medal Table'!$I:$I,'Each Gender Events'!$A89,'Official Medal Table'!$C:$C,'Each Gender Events'!CH$1,'Official Medal Table'!$E:$E,'Each Gender Events'!CH$2)*'Medal values'!$B$3
+ COUNTIFS('Official Medal Table'!$F:$F,'Each Gender Events'!$A89,'Official Medal Table'!$C:$C,'Each Gender Events'!CH$1,'Official Medal Table'!$E:$E,"Mixed")*'Medal values'!$B$1/2
+ COUNTIFS('Official Medal Table'!$G:$G,'Each Gender Events'!$A89,'Official Medal Table'!$C:$C,'Each Gender Events'!CH$1,'Official Medal Table'!$E:$E,"Mixed")*'Medal values'!$B$2/2
+ COUNTIFS('Official Medal Table'!$H:$H,'Each Gender Events'!$A89,'Official Medal Table'!$C:$C,'Each Gender Events'!CH$1,'Official Medal Table'!$E:$E,"Mixed")*'Medal values'!$B$3/2
+ COUNTIFS('Official Medal Table'!$I:$I,'Each Gender Events'!$A89,'Official Medal Table'!$C:$C,'Each Gender Events'!CH$1,'Official Medal Table'!$E:$E,"Mixed")*'Medal values'!$B$3/2</f>
        <v>0</v>
      </c>
      <c r="CI89">
        <f>COUNTIFS('Official Medal Table'!$F:$F,'Each Gender Events'!$A89,'Official Medal Table'!$C:$C,'Each Gender Events'!CI$1,'Official Medal Table'!$E:$E,'Each Gender Events'!CI$2)*'Medal values'!$B$1
+ COUNTIFS('Official Medal Table'!$G:$G,'Each Gender Events'!$A89,'Official Medal Table'!$C:$C,'Each Gender Events'!CI$1,'Official Medal Table'!$E:$E,'Each Gender Events'!CI$2)*'Medal values'!$B$2
+ COUNTIFS('Official Medal Table'!$H:$H,'Each Gender Events'!$A89,'Official Medal Table'!$C:$C,'Each Gender Events'!CI$1,'Official Medal Table'!$E:$E,'Each Gender Events'!CI$2)*'Medal values'!$B$3
+ COUNTIFS('Official Medal Table'!$I:$I,'Each Gender Events'!$A89,'Official Medal Table'!$C:$C,'Each Gender Events'!CI$1,'Official Medal Table'!$E:$E,'Each Gender Events'!CI$2)*'Medal values'!$B$3
+ COUNTIFS('Official Medal Table'!$F:$F,'Each Gender Events'!$A89,'Official Medal Table'!$C:$C,'Each Gender Events'!CI$1,'Official Medal Table'!$E:$E,"Mixed")*'Medal values'!$B$1/2
+ COUNTIFS('Official Medal Table'!$G:$G,'Each Gender Events'!$A89,'Official Medal Table'!$C:$C,'Each Gender Events'!CI$1,'Official Medal Table'!$E:$E,"Mixed")*'Medal values'!$B$2/2
+ COUNTIFS('Official Medal Table'!$H:$H,'Each Gender Events'!$A89,'Official Medal Table'!$C:$C,'Each Gender Events'!CI$1,'Official Medal Table'!$E:$E,"Mixed")*'Medal values'!$B$3/2
+ COUNTIFS('Official Medal Table'!$I:$I,'Each Gender Events'!$A89,'Official Medal Table'!$C:$C,'Each Gender Events'!CI$1,'Official Medal Table'!$E:$E,"Mixed")*'Medal values'!$B$3/2</f>
        <v>0</v>
      </c>
      <c r="CJ89">
        <f>COUNTIFS('Official Medal Table'!$F:$F,'Each Gender Events'!$A89,'Official Medal Table'!$C:$C,'Each Gender Events'!CJ$1,'Official Medal Table'!$E:$E,'Each Gender Events'!CJ$2)*'Medal values'!$B$1
+ COUNTIFS('Official Medal Table'!$G:$G,'Each Gender Events'!$A89,'Official Medal Table'!$C:$C,'Each Gender Events'!CJ$1,'Official Medal Table'!$E:$E,'Each Gender Events'!CJ$2)*'Medal values'!$B$2
+ COUNTIFS('Official Medal Table'!$H:$H,'Each Gender Events'!$A89,'Official Medal Table'!$C:$C,'Each Gender Events'!CJ$1,'Official Medal Table'!$E:$E,'Each Gender Events'!CJ$2)*'Medal values'!$B$3
+ COUNTIFS('Official Medal Table'!$I:$I,'Each Gender Events'!$A89,'Official Medal Table'!$C:$C,'Each Gender Events'!CJ$1,'Official Medal Table'!$E:$E,'Each Gender Events'!CJ$2)*'Medal values'!$B$3
+ COUNTIFS('Official Medal Table'!$F:$F,'Each Gender Events'!$A89,'Official Medal Table'!$C:$C,'Each Gender Events'!CJ$1,'Official Medal Table'!$E:$E,"Mixed")*'Medal values'!$B$1/2
+ COUNTIFS('Official Medal Table'!$G:$G,'Each Gender Events'!$A89,'Official Medal Table'!$C:$C,'Each Gender Events'!CJ$1,'Official Medal Table'!$E:$E,"Mixed")*'Medal values'!$B$2/2
+ COUNTIFS('Official Medal Table'!$H:$H,'Each Gender Events'!$A89,'Official Medal Table'!$C:$C,'Each Gender Events'!CJ$1,'Official Medal Table'!$E:$E,"Mixed")*'Medal values'!$B$3/2
+ COUNTIFS('Official Medal Table'!$I:$I,'Each Gender Events'!$A89,'Official Medal Table'!$C:$C,'Each Gender Events'!CJ$1,'Official Medal Table'!$E:$E,"Mixed")*'Medal values'!$B$3/2</f>
        <v>0</v>
      </c>
      <c r="CK89">
        <f>COUNTIFS('Official Medal Table'!$F:$F,'Each Gender Events'!$A89,'Official Medal Table'!$C:$C,'Each Gender Events'!CK$1,'Official Medal Table'!$E:$E,'Each Gender Events'!CK$2)*'Medal values'!$B$1
+ COUNTIFS('Official Medal Table'!$G:$G,'Each Gender Events'!$A89,'Official Medal Table'!$C:$C,'Each Gender Events'!CK$1,'Official Medal Table'!$E:$E,'Each Gender Events'!CK$2)*'Medal values'!$B$2
+ COUNTIFS('Official Medal Table'!$H:$H,'Each Gender Events'!$A89,'Official Medal Table'!$C:$C,'Each Gender Events'!CK$1,'Official Medal Table'!$E:$E,'Each Gender Events'!CK$2)*'Medal values'!$B$3
+ COUNTIFS('Official Medal Table'!$I:$I,'Each Gender Events'!$A89,'Official Medal Table'!$C:$C,'Each Gender Events'!CK$1,'Official Medal Table'!$E:$E,'Each Gender Events'!CK$2)*'Medal values'!$B$3
+ COUNTIFS('Official Medal Table'!$F:$F,'Each Gender Events'!$A89,'Official Medal Table'!$C:$C,'Each Gender Events'!CK$1,'Official Medal Table'!$E:$E,"Mixed")*'Medal values'!$B$1/2
+ COUNTIFS('Official Medal Table'!$G:$G,'Each Gender Events'!$A89,'Official Medal Table'!$C:$C,'Each Gender Events'!CK$1,'Official Medal Table'!$E:$E,"Mixed")*'Medal values'!$B$2/2
+ COUNTIFS('Official Medal Table'!$H:$H,'Each Gender Events'!$A89,'Official Medal Table'!$C:$C,'Each Gender Events'!CK$1,'Official Medal Table'!$E:$E,"Mixed")*'Medal values'!$B$3/2
+ COUNTIFS('Official Medal Table'!$I:$I,'Each Gender Events'!$A89,'Official Medal Table'!$C:$C,'Each Gender Events'!CK$1,'Official Medal Table'!$E:$E,"Mixed")*'Medal values'!$B$3/2</f>
        <v>0</v>
      </c>
      <c r="CL89">
        <f>COUNTIFS('Official Medal Table'!$F:$F,'Each Gender Events'!$A89,'Official Medal Table'!$C:$C,'Each Gender Events'!CL$1,'Official Medal Table'!$E:$E,'Each Gender Events'!CL$2)*'Medal values'!$B$1
+ COUNTIFS('Official Medal Table'!$G:$G,'Each Gender Events'!$A89,'Official Medal Table'!$C:$C,'Each Gender Events'!CL$1,'Official Medal Table'!$E:$E,'Each Gender Events'!CL$2)*'Medal values'!$B$2
+ COUNTIFS('Official Medal Table'!$H:$H,'Each Gender Events'!$A89,'Official Medal Table'!$C:$C,'Each Gender Events'!CL$1,'Official Medal Table'!$E:$E,'Each Gender Events'!CL$2)*'Medal values'!$B$3
+ COUNTIFS('Official Medal Table'!$I:$I,'Each Gender Events'!$A89,'Official Medal Table'!$C:$C,'Each Gender Events'!CL$1,'Official Medal Table'!$E:$E,'Each Gender Events'!CL$2)*'Medal values'!$B$3
+ COUNTIFS('Official Medal Table'!$F:$F,'Each Gender Events'!$A89,'Official Medal Table'!$C:$C,'Each Gender Events'!CL$1,'Official Medal Table'!$E:$E,"Mixed")*'Medal values'!$B$1/2
+ COUNTIFS('Official Medal Table'!$G:$G,'Each Gender Events'!$A89,'Official Medal Table'!$C:$C,'Each Gender Events'!CL$1,'Official Medal Table'!$E:$E,"Mixed")*'Medal values'!$B$2/2
+ COUNTIFS('Official Medal Table'!$H:$H,'Each Gender Events'!$A89,'Official Medal Table'!$C:$C,'Each Gender Events'!CL$1,'Official Medal Table'!$E:$E,"Mixed")*'Medal values'!$B$3/2
+ COUNTIFS('Official Medal Table'!$I:$I,'Each Gender Events'!$A89,'Official Medal Table'!$C:$C,'Each Gender Events'!CL$1,'Official Medal Table'!$E:$E,"Mixed")*'Medal values'!$B$3/2</f>
        <v>0</v>
      </c>
      <c r="CM89">
        <f>COUNTIFS('Official Medal Table'!$F:$F,'Each Gender Events'!$A89,'Official Medal Table'!$C:$C,'Each Gender Events'!CM$1,'Official Medal Table'!$E:$E,'Each Gender Events'!CM$2)*'Medal values'!$B$1
+ COUNTIFS('Official Medal Table'!$G:$G,'Each Gender Events'!$A89,'Official Medal Table'!$C:$C,'Each Gender Events'!CM$1,'Official Medal Table'!$E:$E,'Each Gender Events'!CM$2)*'Medal values'!$B$2
+ COUNTIFS('Official Medal Table'!$H:$H,'Each Gender Events'!$A89,'Official Medal Table'!$C:$C,'Each Gender Events'!CM$1,'Official Medal Table'!$E:$E,'Each Gender Events'!CM$2)*'Medal values'!$B$3
+ COUNTIFS('Official Medal Table'!$I:$I,'Each Gender Events'!$A89,'Official Medal Table'!$C:$C,'Each Gender Events'!CM$1,'Official Medal Table'!$E:$E,'Each Gender Events'!CM$2)*'Medal values'!$B$3
+ COUNTIFS('Official Medal Table'!$F:$F,'Each Gender Events'!$A89,'Official Medal Table'!$C:$C,'Each Gender Events'!CM$1,'Official Medal Table'!$E:$E,"Mixed")*'Medal values'!$B$1/2
+ COUNTIFS('Official Medal Table'!$G:$G,'Each Gender Events'!$A89,'Official Medal Table'!$C:$C,'Each Gender Events'!CM$1,'Official Medal Table'!$E:$E,"Mixed")*'Medal values'!$B$2/2
+ COUNTIFS('Official Medal Table'!$H:$H,'Each Gender Events'!$A89,'Official Medal Table'!$C:$C,'Each Gender Events'!CM$1,'Official Medal Table'!$E:$E,"Mixed")*'Medal values'!$B$3/2
+ COUNTIFS('Official Medal Table'!$I:$I,'Each Gender Events'!$A89,'Official Medal Table'!$C:$C,'Each Gender Events'!CM$1,'Official Medal Table'!$E:$E,"Mixed")*'Medal values'!$B$3/2</f>
        <v>0</v>
      </c>
      <c r="CN89">
        <f>COUNTIFS('Official Medal Table'!$F:$F,'Each Gender Events'!$A89,'Official Medal Table'!$C:$C,'Each Gender Events'!CN$1,'Official Medal Table'!$E:$E,'Each Gender Events'!CN$2)*'Medal values'!$B$1
+ COUNTIFS('Official Medal Table'!$G:$G,'Each Gender Events'!$A89,'Official Medal Table'!$C:$C,'Each Gender Events'!CN$1,'Official Medal Table'!$E:$E,'Each Gender Events'!CN$2)*'Medal values'!$B$2
+ COUNTIFS('Official Medal Table'!$H:$H,'Each Gender Events'!$A89,'Official Medal Table'!$C:$C,'Each Gender Events'!CN$1,'Official Medal Table'!$E:$E,'Each Gender Events'!CN$2)*'Medal values'!$B$3
+ COUNTIFS('Official Medal Table'!$I:$I,'Each Gender Events'!$A89,'Official Medal Table'!$C:$C,'Each Gender Events'!CN$1,'Official Medal Table'!$E:$E,'Each Gender Events'!CN$2)*'Medal values'!$B$3
+ COUNTIFS('Official Medal Table'!$F:$F,'Each Gender Events'!$A89,'Official Medal Table'!$C:$C,'Each Gender Events'!CN$1,'Official Medal Table'!$E:$E,"Mixed")*'Medal values'!$B$1/2
+ COUNTIFS('Official Medal Table'!$G:$G,'Each Gender Events'!$A89,'Official Medal Table'!$C:$C,'Each Gender Events'!CN$1,'Official Medal Table'!$E:$E,"Mixed")*'Medal values'!$B$2/2
+ COUNTIFS('Official Medal Table'!$H:$H,'Each Gender Events'!$A89,'Official Medal Table'!$C:$C,'Each Gender Events'!CN$1,'Official Medal Table'!$E:$E,"Mixed")*'Medal values'!$B$3/2
+ COUNTIFS('Official Medal Table'!$I:$I,'Each Gender Events'!$A89,'Official Medal Table'!$C:$C,'Each Gender Events'!CN$1,'Official Medal Table'!$E:$E,"Mixed")*'Medal values'!$B$3/2</f>
        <v>0</v>
      </c>
      <c r="CO89">
        <f>COUNTIFS('Official Medal Table'!$F:$F,'Each Gender Events'!$A89,'Official Medal Table'!$C:$C,'Each Gender Events'!CO$1,'Official Medal Table'!$E:$E,'Each Gender Events'!CO$2)*'Medal values'!$B$1
+ COUNTIFS('Official Medal Table'!$G:$G,'Each Gender Events'!$A89,'Official Medal Table'!$C:$C,'Each Gender Events'!CO$1,'Official Medal Table'!$E:$E,'Each Gender Events'!CO$2)*'Medal values'!$B$2
+ COUNTIFS('Official Medal Table'!$H:$H,'Each Gender Events'!$A89,'Official Medal Table'!$C:$C,'Each Gender Events'!CO$1,'Official Medal Table'!$E:$E,'Each Gender Events'!CO$2)*'Medal values'!$B$3
+ COUNTIFS('Official Medal Table'!$I:$I,'Each Gender Events'!$A89,'Official Medal Table'!$C:$C,'Each Gender Events'!CO$1,'Official Medal Table'!$E:$E,'Each Gender Events'!CO$2)*'Medal values'!$B$3
+ COUNTIFS('Official Medal Table'!$F:$F,'Each Gender Events'!$A89,'Official Medal Table'!$C:$C,'Each Gender Events'!CO$1,'Official Medal Table'!$E:$E,"Mixed")*'Medal values'!$B$1/2
+ COUNTIFS('Official Medal Table'!$G:$G,'Each Gender Events'!$A89,'Official Medal Table'!$C:$C,'Each Gender Events'!CO$1,'Official Medal Table'!$E:$E,"Mixed")*'Medal values'!$B$2/2
+ COUNTIFS('Official Medal Table'!$H:$H,'Each Gender Events'!$A89,'Official Medal Table'!$C:$C,'Each Gender Events'!CO$1,'Official Medal Table'!$E:$E,"Mixed")*'Medal values'!$B$3/2
+ COUNTIFS('Official Medal Table'!$I:$I,'Each Gender Events'!$A89,'Official Medal Table'!$C:$C,'Each Gender Events'!CO$1,'Official Medal Table'!$E:$E,"Mixed")*'Medal values'!$B$3/2</f>
        <v>0</v>
      </c>
      <c r="CP89">
        <f>COUNTIFS('Official Medal Table'!$F:$F,'Each Gender Events'!$A89,'Official Medal Table'!$C:$C,'Each Gender Events'!CP$1,'Official Medal Table'!$E:$E,'Each Gender Events'!CP$2)*'Medal values'!$B$1
+ COUNTIFS('Official Medal Table'!$G:$G,'Each Gender Events'!$A89,'Official Medal Table'!$C:$C,'Each Gender Events'!CP$1,'Official Medal Table'!$E:$E,'Each Gender Events'!CP$2)*'Medal values'!$B$2
+ COUNTIFS('Official Medal Table'!$H:$H,'Each Gender Events'!$A89,'Official Medal Table'!$C:$C,'Each Gender Events'!CP$1,'Official Medal Table'!$E:$E,'Each Gender Events'!CP$2)*'Medal values'!$B$3
+ COUNTIFS('Official Medal Table'!$I:$I,'Each Gender Events'!$A89,'Official Medal Table'!$C:$C,'Each Gender Events'!CP$1,'Official Medal Table'!$E:$E,'Each Gender Events'!CP$2)*'Medal values'!$B$3
+ COUNTIFS('Official Medal Table'!$F:$F,'Each Gender Events'!$A89,'Official Medal Table'!$C:$C,'Each Gender Events'!CP$1,'Official Medal Table'!$E:$E,"Mixed")*'Medal values'!$B$1/2
+ COUNTIFS('Official Medal Table'!$G:$G,'Each Gender Events'!$A89,'Official Medal Table'!$C:$C,'Each Gender Events'!CP$1,'Official Medal Table'!$E:$E,"Mixed")*'Medal values'!$B$2/2
+ COUNTIFS('Official Medal Table'!$H:$H,'Each Gender Events'!$A89,'Official Medal Table'!$C:$C,'Each Gender Events'!CP$1,'Official Medal Table'!$E:$E,"Mixed")*'Medal values'!$B$3/2
+ COUNTIFS('Official Medal Table'!$I:$I,'Each Gender Events'!$A89,'Official Medal Table'!$C:$C,'Each Gender Events'!CP$1,'Official Medal Table'!$E:$E,"Mixed")*'Medal values'!$B$3/2</f>
        <v>0</v>
      </c>
      <c r="CQ89">
        <f>COUNTIFS('Official Medal Table'!$F:$F,'Each Gender Events'!$A89,'Official Medal Table'!$C:$C,'Each Gender Events'!CQ$1,'Official Medal Table'!$E:$E,'Each Gender Events'!CQ$2)*'Medal values'!$B$1
+ COUNTIFS('Official Medal Table'!$G:$G,'Each Gender Events'!$A89,'Official Medal Table'!$C:$C,'Each Gender Events'!CQ$1,'Official Medal Table'!$E:$E,'Each Gender Events'!CQ$2)*'Medal values'!$B$2
+ COUNTIFS('Official Medal Table'!$H:$H,'Each Gender Events'!$A89,'Official Medal Table'!$C:$C,'Each Gender Events'!CQ$1,'Official Medal Table'!$E:$E,'Each Gender Events'!CQ$2)*'Medal values'!$B$3
+ COUNTIFS('Official Medal Table'!$I:$I,'Each Gender Events'!$A89,'Official Medal Table'!$C:$C,'Each Gender Events'!CQ$1,'Official Medal Table'!$E:$E,'Each Gender Events'!CQ$2)*'Medal values'!$B$3
+ COUNTIFS('Official Medal Table'!$F:$F,'Each Gender Events'!$A89,'Official Medal Table'!$C:$C,'Each Gender Events'!CQ$1,'Official Medal Table'!$E:$E,"Mixed")*'Medal values'!$B$1/2
+ COUNTIFS('Official Medal Table'!$G:$G,'Each Gender Events'!$A89,'Official Medal Table'!$C:$C,'Each Gender Events'!CQ$1,'Official Medal Table'!$E:$E,"Mixed")*'Medal values'!$B$2/2
+ COUNTIFS('Official Medal Table'!$H:$H,'Each Gender Events'!$A89,'Official Medal Table'!$C:$C,'Each Gender Events'!CQ$1,'Official Medal Table'!$E:$E,"Mixed")*'Medal values'!$B$3/2
+ COUNTIFS('Official Medal Table'!$I:$I,'Each Gender Events'!$A89,'Official Medal Table'!$C:$C,'Each Gender Events'!CQ$1,'Official Medal Table'!$E:$E,"Mixed")*'Medal values'!$B$3/2</f>
        <v>0</v>
      </c>
      <c r="CR89">
        <f>COUNTIFS('Official Medal Table'!$F:$F,'Each Gender Events'!$A89,'Official Medal Table'!$C:$C,'Each Gender Events'!CR$1,'Official Medal Table'!$E:$E,'Each Gender Events'!CR$2)*'Medal values'!$B$1
+ COUNTIFS('Official Medal Table'!$G:$G,'Each Gender Events'!$A89,'Official Medal Table'!$C:$C,'Each Gender Events'!CR$1,'Official Medal Table'!$E:$E,'Each Gender Events'!CR$2)*'Medal values'!$B$2
+ COUNTIFS('Official Medal Table'!$H:$H,'Each Gender Events'!$A89,'Official Medal Table'!$C:$C,'Each Gender Events'!CR$1,'Official Medal Table'!$E:$E,'Each Gender Events'!CR$2)*'Medal values'!$B$3
+ COUNTIFS('Official Medal Table'!$I:$I,'Each Gender Events'!$A89,'Official Medal Table'!$C:$C,'Each Gender Events'!CR$1,'Official Medal Table'!$E:$E,'Each Gender Events'!CR$2)*'Medal values'!$B$3
+ COUNTIFS('Official Medal Table'!$F:$F,'Each Gender Events'!$A89,'Official Medal Table'!$C:$C,'Each Gender Events'!CR$1,'Official Medal Table'!$E:$E,"Mixed")*'Medal values'!$B$1/2
+ COUNTIFS('Official Medal Table'!$G:$G,'Each Gender Events'!$A89,'Official Medal Table'!$C:$C,'Each Gender Events'!CR$1,'Official Medal Table'!$E:$E,"Mixed")*'Medal values'!$B$2/2
+ COUNTIFS('Official Medal Table'!$H:$H,'Each Gender Events'!$A89,'Official Medal Table'!$C:$C,'Each Gender Events'!CR$1,'Official Medal Table'!$E:$E,"Mixed")*'Medal values'!$B$3/2
+ COUNTIFS('Official Medal Table'!$I:$I,'Each Gender Events'!$A89,'Official Medal Table'!$C:$C,'Each Gender Events'!CR$1,'Official Medal Table'!$E:$E,"Mixed")*'Medal values'!$B$3/2</f>
        <v>0</v>
      </c>
      <c r="CS89">
        <f>COUNTIFS('Official Medal Table'!$F:$F,'Each Gender Events'!$A89,'Official Medal Table'!$C:$C,'Each Gender Events'!CS$1,'Official Medal Table'!$E:$E,'Each Gender Events'!CS$2)*'Medal values'!$B$1
+ COUNTIFS('Official Medal Table'!$G:$G,'Each Gender Events'!$A89,'Official Medal Table'!$C:$C,'Each Gender Events'!CS$1,'Official Medal Table'!$E:$E,'Each Gender Events'!CS$2)*'Medal values'!$B$2
+ COUNTIFS('Official Medal Table'!$H:$H,'Each Gender Events'!$A89,'Official Medal Table'!$C:$C,'Each Gender Events'!CS$1,'Official Medal Table'!$E:$E,'Each Gender Events'!CS$2)*'Medal values'!$B$3
+ COUNTIFS('Official Medal Table'!$I:$I,'Each Gender Events'!$A89,'Official Medal Table'!$C:$C,'Each Gender Events'!CS$1,'Official Medal Table'!$E:$E,'Each Gender Events'!CS$2)*'Medal values'!$B$3
+ COUNTIFS('Official Medal Table'!$F:$F,'Each Gender Events'!$A89,'Official Medal Table'!$C:$C,'Each Gender Events'!CS$1,'Official Medal Table'!$E:$E,"Mixed")*'Medal values'!$B$1/2
+ COUNTIFS('Official Medal Table'!$G:$G,'Each Gender Events'!$A89,'Official Medal Table'!$C:$C,'Each Gender Events'!CS$1,'Official Medal Table'!$E:$E,"Mixed")*'Medal values'!$B$2/2
+ COUNTIFS('Official Medal Table'!$H:$H,'Each Gender Events'!$A89,'Official Medal Table'!$C:$C,'Each Gender Events'!CS$1,'Official Medal Table'!$E:$E,"Mixed")*'Medal values'!$B$3/2
+ COUNTIFS('Official Medal Table'!$I:$I,'Each Gender Events'!$A89,'Official Medal Table'!$C:$C,'Each Gender Events'!CS$1,'Official Medal Table'!$E:$E,"Mixed")*'Medal values'!$B$3/2</f>
        <v>0</v>
      </c>
      <c r="CT89">
        <f>COUNTIFS('Official Medal Table'!$F:$F,'Each Gender Events'!$A89,'Official Medal Table'!$C:$C,'Each Gender Events'!CT$1,'Official Medal Table'!$E:$E,'Each Gender Events'!CT$2)*'Medal values'!$B$1
+ COUNTIFS('Official Medal Table'!$G:$G,'Each Gender Events'!$A89,'Official Medal Table'!$C:$C,'Each Gender Events'!CT$1,'Official Medal Table'!$E:$E,'Each Gender Events'!CT$2)*'Medal values'!$B$2
+ COUNTIFS('Official Medal Table'!$H:$H,'Each Gender Events'!$A89,'Official Medal Table'!$C:$C,'Each Gender Events'!CT$1,'Official Medal Table'!$E:$E,'Each Gender Events'!CT$2)*'Medal values'!$B$3
+ COUNTIFS('Official Medal Table'!$I:$I,'Each Gender Events'!$A89,'Official Medal Table'!$C:$C,'Each Gender Events'!CT$1,'Official Medal Table'!$E:$E,'Each Gender Events'!CT$2)*'Medal values'!$B$3
+ COUNTIFS('Official Medal Table'!$F:$F,'Each Gender Events'!$A89,'Official Medal Table'!$C:$C,'Each Gender Events'!CT$1,'Official Medal Table'!$E:$E,"Mixed")*'Medal values'!$B$1/2
+ COUNTIFS('Official Medal Table'!$G:$G,'Each Gender Events'!$A89,'Official Medal Table'!$C:$C,'Each Gender Events'!CT$1,'Official Medal Table'!$E:$E,"Mixed")*'Medal values'!$B$2/2
+ COUNTIFS('Official Medal Table'!$H:$H,'Each Gender Events'!$A89,'Official Medal Table'!$C:$C,'Each Gender Events'!CT$1,'Official Medal Table'!$E:$E,"Mixed")*'Medal values'!$B$3/2
+ COUNTIFS('Official Medal Table'!$I:$I,'Each Gender Events'!$A89,'Official Medal Table'!$C:$C,'Each Gender Events'!CT$1,'Official Medal Table'!$E:$E,"Mixed")*'Medal values'!$B$3/2</f>
        <v>0</v>
      </c>
    </row>
    <row r="90" spans="1:98" x14ac:dyDescent="0.3">
      <c r="A90" t="str">
        <f>Countries!A89</f>
        <v>JOR</v>
      </c>
      <c r="B90">
        <f>COUNTIFS('Official Medal Table'!$F:$F,'Each Gender Events'!$A90,'Official Medal Table'!$C:$C,'Each Gender Events'!B$1,'Official Medal Table'!$E:$E,'Each Gender Events'!B$2)*'Medal values'!$B$1
+ COUNTIFS('Official Medal Table'!$G:$G,'Each Gender Events'!$A90,'Official Medal Table'!$C:$C,'Each Gender Events'!B$1,'Official Medal Table'!$E:$E,'Each Gender Events'!B$2)*'Medal values'!$B$2
+ COUNTIFS('Official Medal Table'!$H:$H,'Each Gender Events'!$A90,'Official Medal Table'!$C:$C,'Each Gender Events'!B$1,'Official Medal Table'!$E:$E,'Each Gender Events'!B$2)*'Medal values'!$B$3
+ COUNTIFS('Official Medal Table'!$I:$I,'Each Gender Events'!$A90,'Official Medal Table'!$C:$C,'Each Gender Events'!B$1,'Official Medal Table'!$E:$E,'Each Gender Events'!B$2)*'Medal values'!$B$3
+ COUNTIFS('Official Medal Table'!$F:$F,'Each Gender Events'!$A90,'Official Medal Table'!$C:$C,'Each Gender Events'!B$1,'Official Medal Table'!$E:$E,"Mixed")*'Medal values'!$B$1/2
+ COUNTIFS('Official Medal Table'!$G:$G,'Each Gender Events'!$A90,'Official Medal Table'!$C:$C,'Each Gender Events'!B$1,'Official Medal Table'!$E:$E,"Mixed")*'Medal values'!$B$2/2
+ COUNTIFS('Official Medal Table'!$H:$H,'Each Gender Events'!$A90,'Official Medal Table'!$C:$C,'Each Gender Events'!B$1,'Official Medal Table'!$E:$E,"Mixed")*'Medal values'!$B$3/2
+ COUNTIFS('Official Medal Table'!$I:$I,'Each Gender Events'!$A90,'Official Medal Table'!$C:$C,'Each Gender Events'!B$1,'Official Medal Table'!$E:$E,"Mixed")*'Medal values'!$B$3/2</f>
        <v>0</v>
      </c>
      <c r="C90">
        <f>COUNTIFS('Official Medal Table'!$F:$F,'Each Gender Events'!$A90,'Official Medal Table'!$C:$C,'Each Gender Events'!C$1,'Official Medal Table'!$E:$E,'Each Gender Events'!C$2)*'Medal values'!$B$1
+ COUNTIFS('Official Medal Table'!$G:$G,'Each Gender Events'!$A90,'Official Medal Table'!$C:$C,'Each Gender Events'!C$1,'Official Medal Table'!$E:$E,'Each Gender Events'!C$2)*'Medal values'!$B$2
+ COUNTIFS('Official Medal Table'!$H:$H,'Each Gender Events'!$A90,'Official Medal Table'!$C:$C,'Each Gender Events'!C$1,'Official Medal Table'!$E:$E,'Each Gender Events'!C$2)*'Medal values'!$B$3
+ COUNTIFS('Official Medal Table'!$I:$I,'Each Gender Events'!$A90,'Official Medal Table'!$C:$C,'Each Gender Events'!C$1,'Official Medal Table'!$E:$E,'Each Gender Events'!C$2)*'Medal values'!$B$3
+ COUNTIFS('Official Medal Table'!$F:$F,'Each Gender Events'!$A90,'Official Medal Table'!$C:$C,'Each Gender Events'!C$1,'Official Medal Table'!$E:$E,"Mixed")*'Medal values'!$B$1/2
+ COUNTIFS('Official Medal Table'!$G:$G,'Each Gender Events'!$A90,'Official Medal Table'!$C:$C,'Each Gender Events'!C$1,'Official Medal Table'!$E:$E,"Mixed")*'Medal values'!$B$2/2
+ COUNTIFS('Official Medal Table'!$H:$H,'Each Gender Events'!$A90,'Official Medal Table'!$C:$C,'Each Gender Events'!C$1,'Official Medal Table'!$E:$E,"Mixed")*'Medal values'!$B$3/2
+ COUNTIFS('Official Medal Table'!$I:$I,'Each Gender Events'!$A90,'Official Medal Table'!$C:$C,'Each Gender Events'!C$1,'Official Medal Table'!$E:$E,"Mixed")*'Medal values'!$B$3/2</f>
        <v>0</v>
      </c>
      <c r="D90">
        <f>COUNTIFS('Official Medal Table'!$F:$F,'Each Gender Events'!$A90,'Official Medal Table'!$C:$C,'Each Gender Events'!D$1,'Official Medal Table'!$E:$E,'Each Gender Events'!D$2)*'Medal values'!$B$1
+ COUNTIFS('Official Medal Table'!$G:$G,'Each Gender Events'!$A90,'Official Medal Table'!$C:$C,'Each Gender Events'!D$1,'Official Medal Table'!$E:$E,'Each Gender Events'!D$2)*'Medal values'!$B$2
+ COUNTIFS('Official Medal Table'!$H:$H,'Each Gender Events'!$A90,'Official Medal Table'!$C:$C,'Each Gender Events'!D$1,'Official Medal Table'!$E:$E,'Each Gender Events'!D$2)*'Medal values'!$B$3
+ COUNTIFS('Official Medal Table'!$I:$I,'Each Gender Events'!$A90,'Official Medal Table'!$C:$C,'Each Gender Events'!D$1,'Official Medal Table'!$E:$E,'Each Gender Events'!D$2)*'Medal values'!$B$3
+ COUNTIFS('Official Medal Table'!$F:$F,'Each Gender Events'!$A90,'Official Medal Table'!$C:$C,'Each Gender Events'!D$1,'Official Medal Table'!$E:$E,"Mixed")*'Medal values'!$B$1/2
+ COUNTIFS('Official Medal Table'!$G:$G,'Each Gender Events'!$A90,'Official Medal Table'!$C:$C,'Each Gender Events'!D$1,'Official Medal Table'!$E:$E,"Mixed")*'Medal values'!$B$2/2
+ COUNTIFS('Official Medal Table'!$H:$H,'Each Gender Events'!$A90,'Official Medal Table'!$C:$C,'Each Gender Events'!D$1,'Official Medal Table'!$E:$E,"Mixed")*'Medal values'!$B$3/2
+ COUNTIFS('Official Medal Table'!$I:$I,'Each Gender Events'!$A90,'Official Medal Table'!$C:$C,'Each Gender Events'!D$1,'Official Medal Table'!$E:$E,"Mixed")*'Medal values'!$B$3/2</f>
        <v>0</v>
      </c>
      <c r="E90">
        <f>COUNTIFS('Official Medal Table'!$F:$F,'Each Gender Events'!$A90,'Official Medal Table'!$C:$C,'Each Gender Events'!E$1,'Official Medal Table'!$E:$E,'Each Gender Events'!E$2)*'Medal values'!$B$1
+ COUNTIFS('Official Medal Table'!$G:$G,'Each Gender Events'!$A90,'Official Medal Table'!$C:$C,'Each Gender Events'!E$1,'Official Medal Table'!$E:$E,'Each Gender Events'!E$2)*'Medal values'!$B$2
+ COUNTIFS('Official Medal Table'!$H:$H,'Each Gender Events'!$A90,'Official Medal Table'!$C:$C,'Each Gender Events'!E$1,'Official Medal Table'!$E:$E,'Each Gender Events'!E$2)*'Medal values'!$B$3
+ COUNTIFS('Official Medal Table'!$I:$I,'Each Gender Events'!$A90,'Official Medal Table'!$C:$C,'Each Gender Events'!E$1,'Official Medal Table'!$E:$E,'Each Gender Events'!E$2)*'Medal values'!$B$3
+ COUNTIFS('Official Medal Table'!$F:$F,'Each Gender Events'!$A90,'Official Medal Table'!$C:$C,'Each Gender Events'!E$1,'Official Medal Table'!$E:$E,"Mixed")*'Medal values'!$B$1/2
+ COUNTIFS('Official Medal Table'!$G:$G,'Each Gender Events'!$A90,'Official Medal Table'!$C:$C,'Each Gender Events'!E$1,'Official Medal Table'!$E:$E,"Mixed")*'Medal values'!$B$2/2
+ COUNTIFS('Official Medal Table'!$H:$H,'Each Gender Events'!$A90,'Official Medal Table'!$C:$C,'Each Gender Events'!E$1,'Official Medal Table'!$E:$E,"Mixed")*'Medal values'!$B$3/2
+ COUNTIFS('Official Medal Table'!$I:$I,'Each Gender Events'!$A90,'Official Medal Table'!$C:$C,'Each Gender Events'!E$1,'Official Medal Table'!$E:$E,"Mixed")*'Medal values'!$B$3/2</f>
        <v>0</v>
      </c>
      <c r="F90">
        <f>COUNTIFS('Official Medal Table'!$F:$F,'Each Gender Events'!$A90,'Official Medal Table'!$C:$C,'Each Gender Events'!F$1,'Official Medal Table'!$E:$E,'Each Gender Events'!F$2)*'Medal values'!$B$1
+ COUNTIFS('Official Medal Table'!$G:$G,'Each Gender Events'!$A90,'Official Medal Table'!$C:$C,'Each Gender Events'!F$1,'Official Medal Table'!$E:$E,'Each Gender Events'!F$2)*'Medal values'!$B$2
+ COUNTIFS('Official Medal Table'!$H:$H,'Each Gender Events'!$A90,'Official Medal Table'!$C:$C,'Each Gender Events'!F$1,'Official Medal Table'!$E:$E,'Each Gender Events'!F$2)*'Medal values'!$B$3
+ COUNTIFS('Official Medal Table'!$I:$I,'Each Gender Events'!$A90,'Official Medal Table'!$C:$C,'Each Gender Events'!F$1,'Official Medal Table'!$E:$E,'Each Gender Events'!F$2)*'Medal values'!$B$3
+ COUNTIFS('Official Medal Table'!$F:$F,'Each Gender Events'!$A90,'Official Medal Table'!$C:$C,'Each Gender Events'!F$1,'Official Medal Table'!$E:$E,"Mixed")*'Medal values'!$B$1/2
+ COUNTIFS('Official Medal Table'!$G:$G,'Each Gender Events'!$A90,'Official Medal Table'!$C:$C,'Each Gender Events'!F$1,'Official Medal Table'!$E:$E,"Mixed")*'Medal values'!$B$2/2
+ COUNTIFS('Official Medal Table'!$H:$H,'Each Gender Events'!$A90,'Official Medal Table'!$C:$C,'Each Gender Events'!F$1,'Official Medal Table'!$E:$E,"Mixed")*'Medal values'!$B$3/2
+ COUNTIFS('Official Medal Table'!$I:$I,'Each Gender Events'!$A90,'Official Medal Table'!$C:$C,'Each Gender Events'!F$1,'Official Medal Table'!$E:$E,"Mixed")*'Medal values'!$B$3/2</f>
        <v>0</v>
      </c>
      <c r="G90">
        <f>COUNTIFS('Official Medal Table'!$F:$F,'Each Gender Events'!$A90,'Official Medal Table'!$C:$C,'Each Gender Events'!G$1,'Official Medal Table'!$E:$E,'Each Gender Events'!G$2)*'Medal values'!$B$1
+ COUNTIFS('Official Medal Table'!$G:$G,'Each Gender Events'!$A90,'Official Medal Table'!$C:$C,'Each Gender Events'!G$1,'Official Medal Table'!$E:$E,'Each Gender Events'!G$2)*'Medal values'!$B$2
+ COUNTIFS('Official Medal Table'!$H:$H,'Each Gender Events'!$A90,'Official Medal Table'!$C:$C,'Each Gender Events'!G$1,'Official Medal Table'!$E:$E,'Each Gender Events'!G$2)*'Medal values'!$B$3
+ COUNTIFS('Official Medal Table'!$I:$I,'Each Gender Events'!$A90,'Official Medal Table'!$C:$C,'Each Gender Events'!G$1,'Official Medal Table'!$E:$E,'Each Gender Events'!G$2)*'Medal values'!$B$3
+ COUNTIFS('Official Medal Table'!$F:$F,'Each Gender Events'!$A90,'Official Medal Table'!$C:$C,'Each Gender Events'!G$1,'Official Medal Table'!$E:$E,"Mixed")*'Medal values'!$B$1/2
+ COUNTIFS('Official Medal Table'!$G:$G,'Each Gender Events'!$A90,'Official Medal Table'!$C:$C,'Each Gender Events'!G$1,'Official Medal Table'!$E:$E,"Mixed")*'Medal values'!$B$2/2
+ COUNTIFS('Official Medal Table'!$H:$H,'Each Gender Events'!$A90,'Official Medal Table'!$C:$C,'Each Gender Events'!G$1,'Official Medal Table'!$E:$E,"Mixed")*'Medal values'!$B$3/2
+ COUNTIFS('Official Medal Table'!$I:$I,'Each Gender Events'!$A90,'Official Medal Table'!$C:$C,'Each Gender Events'!G$1,'Official Medal Table'!$E:$E,"Mixed")*'Medal values'!$B$3/2</f>
        <v>0</v>
      </c>
      <c r="H90">
        <f>COUNTIFS('Official Medal Table'!$F:$F,'Each Gender Events'!$A90,'Official Medal Table'!$C:$C,'Each Gender Events'!H$1,'Official Medal Table'!$E:$E,'Each Gender Events'!H$2)*'Medal values'!$B$1
+ COUNTIFS('Official Medal Table'!$G:$G,'Each Gender Events'!$A90,'Official Medal Table'!$C:$C,'Each Gender Events'!H$1,'Official Medal Table'!$E:$E,'Each Gender Events'!H$2)*'Medal values'!$B$2
+ COUNTIFS('Official Medal Table'!$H:$H,'Each Gender Events'!$A90,'Official Medal Table'!$C:$C,'Each Gender Events'!H$1,'Official Medal Table'!$E:$E,'Each Gender Events'!H$2)*'Medal values'!$B$3
+ COUNTIFS('Official Medal Table'!$I:$I,'Each Gender Events'!$A90,'Official Medal Table'!$C:$C,'Each Gender Events'!H$1,'Official Medal Table'!$E:$E,'Each Gender Events'!H$2)*'Medal values'!$B$3
+ COUNTIFS('Official Medal Table'!$F:$F,'Each Gender Events'!$A90,'Official Medal Table'!$C:$C,'Each Gender Events'!H$1,'Official Medal Table'!$E:$E,"Mixed")*'Medal values'!$B$1/2
+ COUNTIFS('Official Medal Table'!$G:$G,'Each Gender Events'!$A90,'Official Medal Table'!$C:$C,'Each Gender Events'!H$1,'Official Medal Table'!$E:$E,"Mixed")*'Medal values'!$B$2/2
+ COUNTIFS('Official Medal Table'!$H:$H,'Each Gender Events'!$A90,'Official Medal Table'!$C:$C,'Each Gender Events'!H$1,'Official Medal Table'!$E:$E,"Mixed")*'Medal values'!$B$3/2
+ COUNTIFS('Official Medal Table'!$I:$I,'Each Gender Events'!$A90,'Official Medal Table'!$C:$C,'Each Gender Events'!H$1,'Official Medal Table'!$E:$E,"Mixed")*'Medal values'!$B$3/2</f>
        <v>0</v>
      </c>
      <c r="I90">
        <f>COUNTIFS('Official Medal Table'!$F:$F,'Each Gender Events'!$A90,'Official Medal Table'!$C:$C,'Each Gender Events'!I$1,'Official Medal Table'!$E:$E,'Each Gender Events'!I$2)*'Medal values'!$B$1
+ COUNTIFS('Official Medal Table'!$G:$G,'Each Gender Events'!$A90,'Official Medal Table'!$C:$C,'Each Gender Events'!I$1,'Official Medal Table'!$E:$E,'Each Gender Events'!I$2)*'Medal values'!$B$2
+ COUNTIFS('Official Medal Table'!$H:$H,'Each Gender Events'!$A90,'Official Medal Table'!$C:$C,'Each Gender Events'!I$1,'Official Medal Table'!$E:$E,'Each Gender Events'!I$2)*'Medal values'!$B$3
+ COUNTIFS('Official Medal Table'!$I:$I,'Each Gender Events'!$A90,'Official Medal Table'!$C:$C,'Each Gender Events'!I$1,'Official Medal Table'!$E:$E,'Each Gender Events'!I$2)*'Medal values'!$B$3
+ COUNTIFS('Official Medal Table'!$F:$F,'Each Gender Events'!$A90,'Official Medal Table'!$C:$C,'Each Gender Events'!I$1,'Official Medal Table'!$E:$E,"Mixed")*'Medal values'!$B$1/2
+ COUNTIFS('Official Medal Table'!$G:$G,'Each Gender Events'!$A90,'Official Medal Table'!$C:$C,'Each Gender Events'!I$1,'Official Medal Table'!$E:$E,"Mixed")*'Medal values'!$B$2/2
+ COUNTIFS('Official Medal Table'!$H:$H,'Each Gender Events'!$A90,'Official Medal Table'!$C:$C,'Each Gender Events'!I$1,'Official Medal Table'!$E:$E,"Mixed")*'Medal values'!$B$3/2
+ COUNTIFS('Official Medal Table'!$I:$I,'Each Gender Events'!$A90,'Official Medal Table'!$C:$C,'Each Gender Events'!I$1,'Official Medal Table'!$E:$E,"Mixed")*'Medal values'!$B$3/2</f>
        <v>0</v>
      </c>
      <c r="J90">
        <f>COUNTIFS('Official Medal Table'!$F:$F,'Each Gender Events'!$A90,'Official Medal Table'!$C:$C,'Each Gender Events'!J$1,'Official Medal Table'!$E:$E,'Each Gender Events'!J$2)*'Medal values'!$B$1
+ COUNTIFS('Official Medal Table'!$G:$G,'Each Gender Events'!$A90,'Official Medal Table'!$C:$C,'Each Gender Events'!J$1,'Official Medal Table'!$E:$E,'Each Gender Events'!J$2)*'Medal values'!$B$2
+ COUNTIFS('Official Medal Table'!$H:$H,'Each Gender Events'!$A90,'Official Medal Table'!$C:$C,'Each Gender Events'!J$1,'Official Medal Table'!$E:$E,'Each Gender Events'!J$2)*'Medal values'!$B$3
+ COUNTIFS('Official Medal Table'!$I:$I,'Each Gender Events'!$A90,'Official Medal Table'!$C:$C,'Each Gender Events'!J$1,'Official Medal Table'!$E:$E,'Each Gender Events'!J$2)*'Medal values'!$B$3
+ COUNTIFS('Official Medal Table'!$F:$F,'Each Gender Events'!$A90,'Official Medal Table'!$C:$C,'Each Gender Events'!J$1,'Official Medal Table'!$E:$E,"Mixed")*'Medal values'!$B$1/2
+ COUNTIFS('Official Medal Table'!$G:$G,'Each Gender Events'!$A90,'Official Medal Table'!$C:$C,'Each Gender Events'!J$1,'Official Medal Table'!$E:$E,"Mixed")*'Medal values'!$B$2/2
+ COUNTIFS('Official Medal Table'!$H:$H,'Each Gender Events'!$A90,'Official Medal Table'!$C:$C,'Each Gender Events'!J$1,'Official Medal Table'!$E:$E,"Mixed")*'Medal values'!$B$3/2
+ COUNTIFS('Official Medal Table'!$I:$I,'Each Gender Events'!$A90,'Official Medal Table'!$C:$C,'Each Gender Events'!J$1,'Official Medal Table'!$E:$E,"Mixed")*'Medal values'!$B$3/2</f>
        <v>0</v>
      </c>
      <c r="K90">
        <f>COUNTIFS('Official Medal Table'!$F:$F,'Each Gender Events'!$A90,'Official Medal Table'!$C:$C,'Each Gender Events'!K$1,'Official Medal Table'!$E:$E,'Each Gender Events'!K$2)*'Medal values'!$B$1
+ COUNTIFS('Official Medal Table'!$G:$G,'Each Gender Events'!$A90,'Official Medal Table'!$C:$C,'Each Gender Events'!K$1,'Official Medal Table'!$E:$E,'Each Gender Events'!K$2)*'Medal values'!$B$2
+ COUNTIFS('Official Medal Table'!$H:$H,'Each Gender Events'!$A90,'Official Medal Table'!$C:$C,'Each Gender Events'!K$1,'Official Medal Table'!$E:$E,'Each Gender Events'!K$2)*'Medal values'!$B$3
+ COUNTIFS('Official Medal Table'!$I:$I,'Each Gender Events'!$A90,'Official Medal Table'!$C:$C,'Each Gender Events'!K$1,'Official Medal Table'!$E:$E,'Each Gender Events'!K$2)*'Medal values'!$B$3
+ COUNTIFS('Official Medal Table'!$F:$F,'Each Gender Events'!$A90,'Official Medal Table'!$C:$C,'Each Gender Events'!K$1,'Official Medal Table'!$E:$E,"Mixed")*'Medal values'!$B$1/2
+ COUNTIFS('Official Medal Table'!$G:$G,'Each Gender Events'!$A90,'Official Medal Table'!$C:$C,'Each Gender Events'!K$1,'Official Medal Table'!$E:$E,"Mixed")*'Medal values'!$B$2/2
+ COUNTIFS('Official Medal Table'!$H:$H,'Each Gender Events'!$A90,'Official Medal Table'!$C:$C,'Each Gender Events'!K$1,'Official Medal Table'!$E:$E,"Mixed")*'Medal values'!$B$3/2
+ COUNTIFS('Official Medal Table'!$I:$I,'Each Gender Events'!$A90,'Official Medal Table'!$C:$C,'Each Gender Events'!K$1,'Official Medal Table'!$E:$E,"Mixed")*'Medal values'!$B$3/2</f>
        <v>0</v>
      </c>
      <c r="L90">
        <f>COUNTIFS('Official Medal Table'!$F:$F,'Each Gender Events'!$A90,'Official Medal Table'!$C:$C,'Each Gender Events'!L$1,'Official Medal Table'!$E:$E,'Each Gender Events'!L$2)*'Medal values'!$B$1
+ COUNTIFS('Official Medal Table'!$G:$G,'Each Gender Events'!$A90,'Official Medal Table'!$C:$C,'Each Gender Events'!L$1,'Official Medal Table'!$E:$E,'Each Gender Events'!L$2)*'Medal values'!$B$2
+ COUNTIFS('Official Medal Table'!$H:$H,'Each Gender Events'!$A90,'Official Medal Table'!$C:$C,'Each Gender Events'!L$1,'Official Medal Table'!$E:$E,'Each Gender Events'!L$2)*'Medal values'!$B$3
+ COUNTIFS('Official Medal Table'!$I:$I,'Each Gender Events'!$A90,'Official Medal Table'!$C:$C,'Each Gender Events'!L$1,'Official Medal Table'!$E:$E,'Each Gender Events'!L$2)*'Medal values'!$B$3
+ COUNTIFS('Official Medal Table'!$F:$F,'Each Gender Events'!$A90,'Official Medal Table'!$C:$C,'Each Gender Events'!L$1,'Official Medal Table'!$E:$E,"Mixed")*'Medal values'!$B$1/2
+ COUNTIFS('Official Medal Table'!$G:$G,'Each Gender Events'!$A90,'Official Medal Table'!$C:$C,'Each Gender Events'!L$1,'Official Medal Table'!$E:$E,"Mixed")*'Medal values'!$B$2/2
+ COUNTIFS('Official Medal Table'!$H:$H,'Each Gender Events'!$A90,'Official Medal Table'!$C:$C,'Each Gender Events'!L$1,'Official Medal Table'!$E:$E,"Mixed")*'Medal values'!$B$3/2
+ COUNTIFS('Official Medal Table'!$I:$I,'Each Gender Events'!$A90,'Official Medal Table'!$C:$C,'Each Gender Events'!L$1,'Official Medal Table'!$E:$E,"Mixed")*'Medal values'!$B$3/2</f>
        <v>0</v>
      </c>
      <c r="M90">
        <f>COUNTIFS('Official Medal Table'!$F:$F,'Each Gender Events'!$A90,'Official Medal Table'!$C:$C,'Each Gender Events'!M$1,'Official Medal Table'!$E:$E,'Each Gender Events'!M$2)*'Medal values'!$B$1
+ COUNTIFS('Official Medal Table'!$G:$G,'Each Gender Events'!$A90,'Official Medal Table'!$C:$C,'Each Gender Events'!M$1,'Official Medal Table'!$E:$E,'Each Gender Events'!M$2)*'Medal values'!$B$2
+ COUNTIFS('Official Medal Table'!$H:$H,'Each Gender Events'!$A90,'Official Medal Table'!$C:$C,'Each Gender Events'!M$1,'Official Medal Table'!$E:$E,'Each Gender Events'!M$2)*'Medal values'!$B$3
+ COUNTIFS('Official Medal Table'!$I:$I,'Each Gender Events'!$A90,'Official Medal Table'!$C:$C,'Each Gender Events'!M$1,'Official Medal Table'!$E:$E,'Each Gender Events'!M$2)*'Medal values'!$B$3
+ COUNTIFS('Official Medal Table'!$F:$F,'Each Gender Events'!$A90,'Official Medal Table'!$C:$C,'Each Gender Events'!M$1,'Official Medal Table'!$E:$E,"Mixed")*'Medal values'!$B$1/2
+ COUNTIFS('Official Medal Table'!$G:$G,'Each Gender Events'!$A90,'Official Medal Table'!$C:$C,'Each Gender Events'!M$1,'Official Medal Table'!$E:$E,"Mixed")*'Medal values'!$B$2/2
+ COUNTIFS('Official Medal Table'!$H:$H,'Each Gender Events'!$A90,'Official Medal Table'!$C:$C,'Each Gender Events'!M$1,'Official Medal Table'!$E:$E,"Mixed")*'Medal values'!$B$3/2
+ COUNTIFS('Official Medal Table'!$I:$I,'Each Gender Events'!$A90,'Official Medal Table'!$C:$C,'Each Gender Events'!M$1,'Official Medal Table'!$E:$E,"Mixed")*'Medal values'!$B$3/2</f>
        <v>0</v>
      </c>
      <c r="N90">
        <f>COUNTIFS('Official Medal Table'!$F:$F,'Each Gender Events'!$A90,'Official Medal Table'!$C:$C,'Each Gender Events'!N$1,'Official Medal Table'!$E:$E,'Each Gender Events'!N$2)*'Medal values'!$B$1
+ COUNTIFS('Official Medal Table'!$G:$G,'Each Gender Events'!$A90,'Official Medal Table'!$C:$C,'Each Gender Events'!N$1,'Official Medal Table'!$E:$E,'Each Gender Events'!N$2)*'Medal values'!$B$2
+ COUNTIFS('Official Medal Table'!$H:$H,'Each Gender Events'!$A90,'Official Medal Table'!$C:$C,'Each Gender Events'!N$1,'Official Medal Table'!$E:$E,'Each Gender Events'!N$2)*'Medal values'!$B$3
+ COUNTIFS('Official Medal Table'!$I:$I,'Each Gender Events'!$A90,'Official Medal Table'!$C:$C,'Each Gender Events'!N$1,'Official Medal Table'!$E:$E,'Each Gender Events'!N$2)*'Medal values'!$B$3
+ COUNTIFS('Official Medal Table'!$F:$F,'Each Gender Events'!$A90,'Official Medal Table'!$C:$C,'Each Gender Events'!N$1,'Official Medal Table'!$E:$E,"Mixed")*'Medal values'!$B$1/2
+ COUNTIFS('Official Medal Table'!$G:$G,'Each Gender Events'!$A90,'Official Medal Table'!$C:$C,'Each Gender Events'!N$1,'Official Medal Table'!$E:$E,"Mixed")*'Medal values'!$B$2/2
+ COUNTIFS('Official Medal Table'!$H:$H,'Each Gender Events'!$A90,'Official Medal Table'!$C:$C,'Each Gender Events'!N$1,'Official Medal Table'!$E:$E,"Mixed")*'Medal values'!$B$3/2
+ COUNTIFS('Official Medal Table'!$I:$I,'Each Gender Events'!$A90,'Official Medal Table'!$C:$C,'Each Gender Events'!N$1,'Official Medal Table'!$E:$E,"Mixed")*'Medal values'!$B$3/2</f>
        <v>0</v>
      </c>
      <c r="O90">
        <f>COUNTIFS('Official Medal Table'!$F:$F,'Each Gender Events'!$A90,'Official Medal Table'!$C:$C,'Each Gender Events'!O$1,'Official Medal Table'!$E:$E,'Each Gender Events'!O$2)*'Medal values'!$B$1
+ COUNTIFS('Official Medal Table'!$G:$G,'Each Gender Events'!$A90,'Official Medal Table'!$C:$C,'Each Gender Events'!O$1,'Official Medal Table'!$E:$E,'Each Gender Events'!O$2)*'Medal values'!$B$2
+ COUNTIFS('Official Medal Table'!$H:$H,'Each Gender Events'!$A90,'Official Medal Table'!$C:$C,'Each Gender Events'!O$1,'Official Medal Table'!$E:$E,'Each Gender Events'!O$2)*'Medal values'!$B$3
+ COUNTIFS('Official Medal Table'!$I:$I,'Each Gender Events'!$A90,'Official Medal Table'!$C:$C,'Each Gender Events'!O$1,'Official Medal Table'!$E:$E,'Each Gender Events'!O$2)*'Medal values'!$B$3
+ COUNTIFS('Official Medal Table'!$F:$F,'Each Gender Events'!$A90,'Official Medal Table'!$C:$C,'Each Gender Events'!O$1,'Official Medal Table'!$E:$E,"Mixed")*'Medal values'!$B$1/2
+ COUNTIFS('Official Medal Table'!$G:$G,'Each Gender Events'!$A90,'Official Medal Table'!$C:$C,'Each Gender Events'!O$1,'Official Medal Table'!$E:$E,"Mixed")*'Medal values'!$B$2/2
+ COUNTIFS('Official Medal Table'!$H:$H,'Each Gender Events'!$A90,'Official Medal Table'!$C:$C,'Each Gender Events'!O$1,'Official Medal Table'!$E:$E,"Mixed")*'Medal values'!$B$3/2
+ COUNTIFS('Official Medal Table'!$I:$I,'Each Gender Events'!$A90,'Official Medal Table'!$C:$C,'Each Gender Events'!O$1,'Official Medal Table'!$E:$E,"Mixed")*'Medal values'!$B$3/2</f>
        <v>0</v>
      </c>
      <c r="P90">
        <f>COUNTIFS('Official Medal Table'!$F:$F,'Each Gender Events'!$A90,'Official Medal Table'!$C:$C,'Each Gender Events'!P$1,'Official Medal Table'!$E:$E,'Each Gender Events'!P$2)*'Medal values'!$B$1
+ COUNTIFS('Official Medal Table'!$G:$G,'Each Gender Events'!$A90,'Official Medal Table'!$C:$C,'Each Gender Events'!P$1,'Official Medal Table'!$E:$E,'Each Gender Events'!P$2)*'Medal values'!$B$2
+ COUNTIFS('Official Medal Table'!$H:$H,'Each Gender Events'!$A90,'Official Medal Table'!$C:$C,'Each Gender Events'!P$1,'Official Medal Table'!$E:$E,'Each Gender Events'!P$2)*'Medal values'!$B$3
+ COUNTIFS('Official Medal Table'!$I:$I,'Each Gender Events'!$A90,'Official Medal Table'!$C:$C,'Each Gender Events'!P$1,'Official Medal Table'!$E:$E,'Each Gender Events'!P$2)*'Medal values'!$B$3
+ COUNTIFS('Official Medal Table'!$F:$F,'Each Gender Events'!$A90,'Official Medal Table'!$C:$C,'Each Gender Events'!P$1,'Official Medal Table'!$E:$E,"Mixed")*'Medal values'!$B$1/2
+ COUNTIFS('Official Medal Table'!$G:$G,'Each Gender Events'!$A90,'Official Medal Table'!$C:$C,'Each Gender Events'!P$1,'Official Medal Table'!$E:$E,"Mixed")*'Medal values'!$B$2/2
+ COUNTIFS('Official Medal Table'!$H:$H,'Each Gender Events'!$A90,'Official Medal Table'!$C:$C,'Each Gender Events'!P$1,'Official Medal Table'!$E:$E,"Mixed")*'Medal values'!$B$3/2
+ COUNTIFS('Official Medal Table'!$I:$I,'Each Gender Events'!$A90,'Official Medal Table'!$C:$C,'Each Gender Events'!P$1,'Official Medal Table'!$E:$E,"Mixed")*'Medal values'!$B$3/2</f>
        <v>0</v>
      </c>
      <c r="Q90">
        <f>COUNTIFS('Official Medal Table'!$F:$F,'Each Gender Events'!$A90,'Official Medal Table'!$C:$C,'Each Gender Events'!Q$1,'Official Medal Table'!$E:$E,'Each Gender Events'!Q$2)*'Medal values'!$B$1
+ COUNTIFS('Official Medal Table'!$G:$G,'Each Gender Events'!$A90,'Official Medal Table'!$C:$C,'Each Gender Events'!Q$1,'Official Medal Table'!$E:$E,'Each Gender Events'!Q$2)*'Medal values'!$B$2
+ COUNTIFS('Official Medal Table'!$H:$H,'Each Gender Events'!$A90,'Official Medal Table'!$C:$C,'Each Gender Events'!Q$1,'Official Medal Table'!$E:$E,'Each Gender Events'!Q$2)*'Medal values'!$B$3
+ COUNTIFS('Official Medal Table'!$I:$I,'Each Gender Events'!$A90,'Official Medal Table'!$C:$C,'Each Gender Events'!Q$1,'Official Medal Table'!$E:$E,'Each Gender Events'!Q$2)*'Medal values'!$B$3
+ COUNTIFS('Official Medal Table'!$F:$F,'Each Gender Events'!$A90,'Official Medal Table'!$C:$C,'Each Gender Events'!Q$1,'Official Medal Table'!$E:$E,"Mixed")*'Medal values'!$B$1/2
+ COUNTIFS('Official Medal Table'!$G:$G,'Each Gender Events'!$A90,'Official Medal Table'!$C:$C,'Each Gender Events'!Q$1,'Official Medal Table'!$E:$E,"Mixed")*'Medal values'!$B$2/2
+ COUNTIFS('Official Medal Table'!$H:$H,'Each Gender Events'!$A90,'Official Medal Table'!$C:$C,'Each Gender Events'!Q$1,'Official Medal Table'!$E:$E,"Mixed")*'Medal values'!$B$3/2
+ COUNTIFS('Official Medal Table'!$I:$I,'Each Gender Events'!$A90,'Official Medal Table'!$C:$C,'Each Gender Events'!Q$1,'Official Medal Table'!$E:$E,"Mixed")*'Medal values'!$B$3/2</f>
        <v>0</v>
      </c>
      <c r="R90">
        <f>COUNTIFS('Official Medal Table'!$F:$F,'Each Gender Events'!$A90,'Official Medal Table'!$C:$C,'Each Gender Events'!R$1,'Official Medal Table'!$E:$E,'Each Gender Events'!R$2)*'Medal values'!$B$1
+ COUNTIFS('Official Medal Table'!$G:$G,'Each Gender Events'!$A90,'Official Medal Table'!$C:$C,'Each Gender Events'!R$1,'Official Medal Table'!$E:$E,'Each Gender Events'!R$2)*'Medal values'!$B$2
+ COUNTIFS('Official Medal Table'!$H:$H,'Each Gender Events'!$A90,'Official Medal Table'!$C:$C,'Each Gender Events'!R$1,'Official Medal Table'!$E:$E,'Each Gender Events'!R$2)*'Medal values'!$B$3
+ COUNTIFS('Official Medal Table'!$I:$I,'Each Gender Events'!$A90,'Official Medal Table'!$C:$C,'Each Gender Events'!R$1,'Official Medal Table'!$E:$E,'Each Gender Events'!R$2)*'Medal values'!$B$3
+ COUNTIFS('Official Medal Table'!$F:$F,'Each Gender Events'!$A90,'Official Medal Table'!$C:$C,'Each Gender Events'!R$1,'Official Medal Table'!$E:$E,"Mixed")*'Medal values'!$B$1/2
+ COUNTIFS('Official Medal Table'!$G:$G,'Each Gender Events'!$A90,'Official Medal Table'!$C:$C,'Each Gender Events'!R$1,'Official Medal Table'!$E:$E,"Mixed")*'Medal values'!$B$2/2
+ COUNTIFS('Official Medal Table'!$H:$H,'Each Gender Events'!$A90,'Official Medal Table'!$C:$C,'Each Gender Events'!R$1,'Official Medal Table'!$E:$E,"Mixed")*'Medal values'!$B$3/2
+ COUNTIFS('Official Medal Table'!$I:$I,'Each Gender Events'!$A90,'Official Medal Table'!$C:$C,'Each Gender Events'!R$1,'Official Medal Table'!$E:$E,"Mixed")*'Medal values'!$B$3/2</f>
        <v>0</v>
      </c>
      <c r="S90">
        <f>COUNTIFS('Official Medal Table'!$F:$F,'Each Gender Events'!$A90,'Official Medal Table'!$C:$C,'Each Gender Events'!S$1,'Official Medal Table'!$E:$E,'Each Gender Events'!S$2)*'Medal values'!$B$1
+ COUNTIFS('Official Medal Table'!$G:$G,'Each Gender Events'!$A90,'Official Medal Table'!$C:$C,'Each Gender Events'!S$1,'Official Medal Table'!$E:$E,'Each Gender Events'!S$2)*'Medal values'!$B$2
+ COUNTIFS('Official Medal Table'!$H:$H,'Each Gender Events'!$A90,'Official Medal Table'!$C:$C,'Each Gender Events'!S$1,'Official Medal Table'!$E:$E,'Each Gender Events'!S$2)*'Medal values'!$B$3
+ COUNTIFS('Official Medal Table'!$I:$I,'Each Gender Events'!$A90,'Official Medal Table'!$C:$C,'Each Gender Events'!S$1,'Official Medal Table'!$E:$E,'Each Gender Events'!S$2)*'Medal values'!$B$3
+ COUNTIFS('Official Medal Table'!$F:$F,'Each Gender Events'!$A90,'Official Medal Table'!$C:$C,'Each Gender Events'!S$1,'Official Medal Table'!$E:$E,"Mixed")*'Medal values'!$B$1/2
+ COUNTIFS('Official Medal Table'!$G:$G,'Each Gender Events'!$A90,'Official Medal Table'!$C:$C,'Each Gender Events'!S$1,'Official Medal Table'!$E:$E,"Mixed")*'Medal values'!$B$2/2
+ COUNTIFS('Official Medal Table'!$H:$H,'Each Gender Events'!$A90,'Official Medal Table'!$C:$C,'Each Gender Events'!S$1,'Official Medal Table'!$E:$E,"Mixed")*'Medal values'!$B$3/2
+ COUNTIFS('Official Medal Table'!$I:$I,'Each Gender Events'!$A90,'Official Medal Table'!$C:$C,'Each Gender Events'!S$1,'Official Medal Table'!$E:$E,"Mixed")*'Medal values'!$B$3/2</f>
        <v>0</v>
      </c>
      <c r="T90">
        <f>COUNTIFS('Official Medal Table'!$F:$F,'Each Gender Events'!$A90,'Official Medal Table'!$C:$C,'Each Gender Events'!T$1,'Official Medal Table'!$E:$E,'Each Gender Events'!T$2)*'Medal values'!$B$1
+ COUNTIFS('Official Medal Table'!$G:$G,'Each Gender Events'!$A90,'Official Medal Table'!$C:$C,'Each Gender Events'!T$1,'Official Medal Table'!$E:$E,'Each Gender Events'!T$2)*'Medal values'!$B$2
+ COUNTIFS('Official Medal Table'!$H:$H,'Each Gender Events'!$A90,'Official Medal Table'!$C:$C,'Each Gender Events'!T$1,'Official Medal Table'!$E:$E,'Each Gender Events'!T$2)*'Medal values'!$B$3
+ COUNTIFS('Official Medal Table'!$I:$I,'Each Gender Events'!$A90,'Official Medal Table'!$C:$C,'Each Gender Events'!T$1,'Official Medal Table'!$E:$E,'Each Gender Events'!T$2)*'Medal values'!$B$3
+ COUNTIFS('Official Medal Table'!$F:$F,'Each Gender Events'!$A90,'Official Medal Table'!$C:$C,'Each Gender Events'!T$1,'Official Medal Table'!$E:$E,"Mixed")*'Medal values'!$B$1/2
+ COUNTIFS('Official Medal Table'!$G:$G,'Each Gender Events'!$A90,'Official Medal Table'!$C:$C,'Each Gender Events'!T$1,'Official Medal Table'!$E:$E,"Mixed")*'Medal values'!$B$2/2
+ COUNTIFS('Official Medal Table'!$H:$H,'Each Gender Events'!$A90,'Official Medal Table'!$C:$C,'Each Gender Events'!T$1,'Official Medal Table'!$E:$E,"Mixed")*'Medal values'!$B$3/2
+ COUNTIFS('Official Medal Table'!$I:$I,'Each Gender Events'!$A90,'Official Medal Table'!$C:$C,'Each Gender Events'!T$1,'Official Medal Table'!$E:$E,"Mixed")*'Medal values'!$B$3/2</f>
        <v>0</v>
      </c>
      <c r="U90">
        <f>COUNTIFS('Official Medal Table'!$F:$F,'Each Gender Events'!$A90,'Official Medal Table'!$C:$C,'Each Gender Events'!U$1,'Official Medal Table'!$E:$E,'Each Gender Events'!U$2)*'Medal values'!$B$1
+ COUNTIFS('Official Medal Table'!$G:$G,'Each Gender Events'!$A90,'Official Medal Table'!$C:$C,'Each Gender Events'!U$1,'Official Medal Table'!$E:$E,'Each Gender Events'!U$2)*'Medal values'!$B$2
+ COUNTIFS('Official Medal Table'!$H:$H,'Each Gender Events'!$A90,'Official Medal Table'!$C:$C,'Each Gender Events'!U$1,'Official Medal Table'!$E:$E,'Each Gender Events'!U$2)*'Medal values'!$B$3
+ COUNTIFS('Official Medal Table'!$I:$I,'Each Gender Events'!$A90,'Official Medal Table'!$C:$C,'Each Gender Events'!U$1,'Official Medal Table'!$E:$E,'Each Gender Events'!U$2)*'Medal values'!$B$3
+ COUNTIFS('Official Medal Table'!$F:$F,'Each Gender Events'!$A90,'Official Medal Table'!$C:$C,'Each Gender Events'!U$1,'Official Medal Table'!$E:$E,"Mixed")*'Medal values'!$B$1/2
+ COUNTIFS('Official Medal Table'!$G:$G,'Each Gender Events'!$A90,'Official Medal Table'!$C:$C,'Each Gender Events'!U$1,'Official Medal Table'!$E:$E,"Mixed")*'Medal values'!$B$2/2
+ COUNTIFS('Official Medal Table'!$H:$H,'Each Gender Events'!$A90,'Official Medal Table'!$C:$C,'Each Gender Events'!U$1,'Official Medal Table'!$E:$E,"Mixed")*'Medal values'!$B$3/2
+ COUNTIFS('Official Medal Table'!$I:$I,'Each Gender Events'!$A90,'Official Medal Table'!$C:$C,'Each Gender Events'!U$1,'Official Medal Table'!$E:$E,"Mixed")*'Medal values'!$B$3/2</f>
        <v>0</v>
      </c>
      <c r="V90">
        <f>COUNTIFS('Official Medal Table'!$F:$F,'Each Gender Events'!$A90,'Official Medal Table'!$C:$C,'Each Gender Events'!V$1,'Official Medal Table'!$E:$E,'Each Gender Events'!V$2)*'Medal values'!$B$1
+ COUNTIFS('Official Medal Table'!$G:$G,'Each Gender Events'!$A90,'Official Medal Table'!$C:$C,'Each Gender Events'!V$1,'Official Medal Table'!$E:$E,'Each Gender Events'!V$2)*'Medal values'!$B$2
+ COUNTIFS('Official Medal Table'!$H:$H,'Each Gender Events'!$A90,'Official Medal Table'!$C:$C,'Each Gender Events'!V$1,'Official Medal Table'!$E:$E,'Each Gender Events'!V$2)*'Medal values'!$B$3
+ COUNTIFS('Official Medal Table'!$I:$I,'Each Gender Events'!$A90,'Official Medal Table'!$C:$C,'Each Gender Events'!V$1,'Official Medal Table'!$E:$E,'Each Gender Events'!V$2)*'Medal values'!$B$3
+ COUNTIFS('Official Medal Table'!$F:$F,'Each Gender Events'!$A90,'Official Medal Table'!$C:$C,'Each Gender Events'!V$1,'Official Medal Table'!$E:$E,"Mixed")*'Medal values'!$B$1/2
+ COUNTIFS('Official Medal Table'!$G:$G,'Each Gender Events'!$A90,'Official Medal Table'!$C:$C,'Each Gender Events'!V$1,'Official Medal Table'!$E:$E,"Mixed")*'Medal values'!$B$2/2
+ COUNTIFS('Official Medal Table'!$H:$H,'Each Gender Events'!$A90,'Official Medal Table'!$C:$C,'Each Gender Events'!V$1,'Official Medal Table'!$E:$E,"Mixed")*'Medal values'!$B$3/2
+ COUNTIFS('Official Medal Table'!$I:$I,'Each Gender Events'!$A90,'Official Medal Table'!$C:$C,'Each Gender Events'!V$1,'Official Medal Table'!$E:$E,"Mixed")*'Medal values'!$B$3/2</f>
        <v>0</v>
      </c>
      <c r="W90">
        <f>COUNTIFS('Official Medal Table'!$F:$F,'Each Gender Events'!$A90,'Official Medal Table'!$C:$C,'Each Gender Events'!W$1,'Official Medal Table'!$E:$E,'Each Gender Events'!W$2)*'Medal values'!$B$1
+ COUNTIFS('Official Medal Table'!$G:$G,'Each Gender Events'!$A90,'Official Medal Table'!$C:$C,'Each Gender Events'!W$1,'Official Medal Table'!$E:$E,'Each Gender Events'!W$2)*'Medal values'!$B$2
+ COUNTIFS('Official Medal Table'!$H:$H,'Each Gender Events'!$A90,'Official Medal Table'!$C:$C,'Each Gender Events'!W$1,'Official Medal Table'!$E:$E,'Each Gender Events'!W$2)*'Medal values'!$B$3
+ COUNTIFS('Official Medal Table'!$I:$I,'Each Gender Events'!$A90,'Official Medal Table'!$C:$C,'Each Gender Events'!W$1,'Official Medal Table'!$E:$E,'Each Gender Events'!W$2)*'Medal values'!$B$3
+ COUNTIFS('Official Medal Table'!$F:$F,'Each Gender Events'!$A90,'Official Medal Table'!$C:$C,'Each Gender Events'!W$1,'Official Medal Table'!$E:$E,"Mixed")*'Medal values'!$B$1/2
+ COUNTIFS('Official Medal Table'!$G:$G,'Each Gender Events'!$A90,'Official Medal Table'!$C:$C,'Each Gender Events'!W$1,'Official Medal Table'!$E:$E,"Mixed")*'Medal values'!$B$2/2
+ COUNTIFS('Official Medal Table'!$H:$H,'Each Gender Events'!$A90,'Official Medal Table'!$C:$C,'Each Gender Events'!W$1,'Official Medal Table'!$E:$E,"Mixed")*'Medal values'!$B$3/2
+ COUNTIFS('Official Medal Table'!$I:$I,'Each Gender Events'!$A90,'Official Medal Table'!$C:$C,'Each Gender Events'!W$1,'Official Medal Table'!$E:$E,"Mixed")*'Medal values'!$B$3/2</f>
        <v>0</v>
      </c>
      <c r="X90">
        <f>COUNTIFS('Official Medal Table'!$F:$F,'Each Gender Events'!$A90,'Official Medal Table'!$C:$C,'Each Gender Events'!X$1,'Official Medal Table'!$E:$E,'Each Gender Events'!X$2)*'Medal values'!$B$1
+ COUNTIFS('Official Medal Table'!$G:$G,'Each Gender Events'!$A90,'Official Medal Table'!$C:$C,'Each Gender Events'!X$1,'Official Medal Table'!$E:$E,'Each Gender Events'!X$2)*'Medal values'!$B$2
+ COUNTIFS('Official Medal Table'!$H:$H,'Each Gender Events'!$A90,'Official Medal Table'!$C:$C,'Each Gender Events'!X$1,'Official Medal Table'!$E:$E,'Each Gender Events'!X$2)*'Medal values'!$B$3
+ COUNTIFS('Official Medal Table'!$I:$I,'Each Gender Events'!$A90,'Official Medal Table'!$C:$C,'Each Gender Events'!X$1,'Official Medal Table'!$E:$E,'Each Gender Events'!X$2)*'Medal values'!$B$3
+ COUNTIFS('Official Medal Table'!$F:$F,'Each Gender Events'!$A90,'Official Medal Table'!$C:$C,'Each Gender Events'!X$1,'Official Medal Table'!$E:$E,"Mixed")*'Medal values'!$B$1/2
+ COUNTIFS('Official Medal Table'!$G:$G,'Each Gender Events'!$A90,'Official Medal Table'!$C:$C,'Each Gender Events'!X$1,'Official Medal Table'!$E:$E,"Mixed")*'Medal values'!$B$2/2
+ COUNTIFS('Official Medal Table'!$H:$H,'Each Gender Events'!$A90,'Official Medal Table'!$C:$C,'Each Gender Events'!X$1,'Official Medal Table'!$E:$E,"Mixed")*'Medal values'!$B$3/2
+ COUNTIFS('Official Medal Table'!$I:$I,'Each Gender Events'!$A90,'Official Medal Table'!$C:$C,'Each Gender Events'!X$1,'Official Medal Table'!$E:$E,"Mixed")*'Medal values'!$B$3/2</f>
        <v>0</v>
      </c>
      <c r="Y90">
        <f>COUNTIFS('Official Medal Table'!$F:$F,'Each Gender Events'!$A90,'Official Medal Table'!$C:$C,'Each Gender Events'!Y$1,'Official Medal Table'!$E:$E,'Each Gender Events'!Y$2)*'Medal values'!$B$1
+ COUNTIFS('Official Medal Table'!$G:$G,'Each Gender Events'!$A90,'Official Medal Table'!$C:$C,'Each Gender Events'!Y$1,'Official Medal Table'!$E:$E,'Each Gender Events'!Y$2)*'Medal values'!$B$2
+ COUNTIFS('Official Medal Table'!$H:$H,'Each Gender Events'!$A90,'Official Medal Table'!$C:$C,'Each Gender Events'!Y$1,'Official Medal Table'!$E:$E,'Each Gender Events'!Y$2)*'Medal values'!$B$3
+ COUNTIFS('Official Medal Table'!$I:$I,'Each Gender Events'!$A90,'Official Medal Table'!$C:$C,'Each Gender Events'!Y$1,'Official Medal Table'!$E:$E,'Each Gender Events'!Y$2)*'Medal values'!$B$3
+ COUNTIFS('Official Medal Table'!$F:$F,'Each Gender Events'!$A90,'Official Medal Table'!$C:$C,'Each Gender Events'!Y$1,'Official Medal Table'!$E:$E,"Mixed")*'Medal values'!$B$1/2
+ COUNTIFS('Official Medal Table'!$G:$G,'Each Gender Events'!$A90,'Official Medal Table'!$C:$C,'Each Gender Events'!Y$1,'Official Medal Table'!$E:$E,"Mixed")*'Medal values'!$B$2/2
+ COUNTIFS('Official Medal Table'!$H:$H,'Each Gender Events'!$A90,'Official Medal Table'!$C:$C,'Each Gender Events'!Y$1,'Official Medal Table'!$E:$E,"Mixed")*'Medal values'!$B$3/2
+ COUNTIFS('Official Medal Table'!$I:$I,'Each Gender Events'!$A90,'Official Medal Table'!$C:$C,'Each Gender Events'!Y$1,'Official Medal Table'!$E:$E,"Mixed")*'Medal values'!$B$3/2</f>
        <v>0</v>
      </c>
      <c r="Z90">
        <f>COUNTIFS('Official Medal Table'!$F:$F,'Each Gender Events'!$A90,'Official Medal Table'!$C:$C,'Each Gender Events'!Z$1,'Official Medal Table'!$E:$E,'Each Gender Events'!Z$2)*'Medal values'!$B$1
+ COUNTIFS('Official Medal Table'!$G:$G,'Each Gender Events'!$A90,'Official Medal Table'!$C:$C,'Each Gender Events'!Z$1,'Official Medal Table'!$E:$E,'Each Gender Events'!Z$2)*'Medal values'!$B$2
+ COUNTIFS('Official Medal Table'!$H:$H,'Each Gender Events'!$A90,'Official Medal Table'!$C:$C,'Each Gender Events'!Z$1,'Official Medal Table'!$E:$E,'Each Gender Events'!Z$2)*'Medal values'!$B$3
+ COUNTIFS('Official Medal Table'!$I:$I,'Each Gender Events'!$A90,'Official Medal Table'!$C:$C,'Each Gender Events'!Z$1,'Official Medal Table'!$E:$E,'Each Gender Events'!Z$2)*'Medal values'!$B$3
+ COUNTIFS('Official Medal Table'!$F:$F,'Each Gender Events'!$A90,'Official Medal Table'!$C:$C,'Each Gender Events'!Z$1,'Official Medal Table'!$E:$E,"Mixed")*'Medal values'!$B$1/2
+ COUNTIFS('Official Medal Table'!$G:$G,'Each Gender Events'!$A90,'Official Medal Table'!$C:$C,'Each Gender Events'!Z$1,'Official Medal Table'!$E:$E,"Mixed")*'Medal values'!$B$2/2
+ COUNTIFS('Official Medal Table'!$H:$H,'Each Gender Events'!$A90,'Official Medal Table'!$C:$C,'Each Gender Events'!Z$1,'Official Medal Table'!$E:$E,"Mixed")*'Medal values'!$B$3/2
+ COUNTIFS('Official Medal Table'!$I:$I,'Each Gender Events'!$A90,'Official Medal Table'!$C:$C,'Each Gender Events'!Z$1,'Official Medal Table'!$E:$E,"Mixed")*'Medal values'!$B$3/2</f>
        <v>0</v>
      </c>
      <c r="AA90">
        <f>COUNTIFS('Official Medal Table'!$F:$F,'Each Gender Events'!$A90,'Official Medal Table'!$C:$C,'Each Gender Events'!AA$1,'Official Medal Table'!$E:$E,'Each Gender Events'!AA$2)*'Medal values'!$B$1
+ COUNTIFS('Official Medal Table'!$G:$G,'Each Gender Events'!$A90,'Official Medal Table'!$C:$C,'Each Gender Events'!AA$1,'Official Medal Table'!$E:$E,'Each Gender Events'!AA$2)*'Medal values'!$B$2
+ COUNTIFS('Official Medal Table'!$H:$H,'Each Gender Events'!$A90,'Official Medal Table'!$C:$C,'Each Gender Events'!AA$1,'Official Medal Table'!$E:$E,'Each Gender Events'!AA$2)*'Medal values'!$B$3
+ COUNTIFS('Official Medal Table'!$I:$I,'Each Gender Events'!$A90,'Official Medal Table'!$C:$C,'Each Gender Events'!AA$1,'Official Medal Table'!$E:$E,'Each Gender Events'!AA$2)*'Medal values'!$B$3
+ COUNTIFS('Official Medal Table'!$F:$F,'Each Gender Events'!$A90,'Official Medal Table'!$C:$C,'Each Gender Events'!AA$1,'Official Medal Table'!$E:$E,"Mixed")*'Medal values'!$B$1/2
+ COUNTIFS('Official Medal Table'!$G:$G,'Each Gender Events'!$A90,'Official Medal Table'!$C:$C,'Each Gender Events'!AA$1,'Official Medal Table'!$E:$E,"Mixed")*'Medal values'!$B$2/2
+ COUNTIFS('Official Medal Table'!$H:$H,'Each Gender Events'!$A90,'Official Medal Table'!$C:$C,'Each Gender Events'!AA$1,'Official Medal Table'!$E:$E,"Mixed")*'Medal values'!$B$3/2
+ COUNTIFS('Official Medal Table'!$I:$I,'Each Gender Events'!$A90,'Official Medal Table'!$C:$C,'Each Gender Events'!AA$1,'Official Medal Table'!$E:$E,"Mixed")*'Medal values'!$B$3/2</f>
        <v>0</v>
      </c>
      <c r="AB90">
        <f>COUNTIFS('Official Medal Table'!$F:$F,'Each Gender Events'!$A90,'Official Medal Table'!$C:$C,'Each Gender Events'!AB$1,'Official Medal Table'!$E:$E,'Each Gender Events'!AB$2)*'Medal values'!$B$1
+ COUNTIFS('Official Medal Table'!$G:$G,'Each Gender Events'!$A90,'Official Medal Table'!$C:$C,'Each Gender Events'!AB$1,'Official Medal Table'!$E:$E,'Each Gender Events'!AB$2)*'Medal values'!$B$2
+ COUNTIFS('Official Medal Table'!$H:$H,'Each Gender Events'!$A90,'Official Medal Table'!$C:$C,'Each Gender Events'!AB$1,'Official Medal Table'!$E:$E,'Each Gender Events'!AB$2)*'Medal values'!$B$3
+ COUNTIFS('Official Medal Table'!$I:$I,'Each Gender Events'!$A90,'Official Medal Table'!$C:$C,'Each Gender Events'!AB$1,'Official Medal Table'!$E:$E,'Each Gender Events'!AB$2)*'Medal values'!$B$3
+ COUNTIFS('Official Medal Table'!$F:$F,'Each Gender Events'!$A90,'Official Medal Table'!$C:$C,'Each Gender Events'!AB$1,'Official Medal Table'!$E:$E,"Mixed")*'Medal values'!$B$1/2
+ COUNTIFS('Official Medal Table'!$G:$G,'Each Gender Events'!$A90,'Official Medal Table'!$C:$C,'Each Gender Events'!AB$1,'Official Medal Table'!$E:$E,"Mixed")*'Medal values'!$B$2/2
+ COUNTIFS('Official Medal Table'!$H:$H,'Each Gender Events'!$A90,'Official Medal Table'!$C:$C,'Each Gender Events'!AB$1,'Official Medal Table'!$E:$E,"Mixed")*'Medal values'!$B$3/2
+ COUNTIFS('Official Medal Table'!$I:$I,'Each Gender Events'!$A90,'Official Medal Table'!$C:$C,'Each Gender Events'!AB$1,'Official Medal Table'!$E:$E,"Mixed")*'Medal values'!$B$3/2</f>
        <v>0</v>
      </c>
      <c r="AC90">
        <f>COUNTIFS('Official Medal Table'!$F:$F,'Each Gender Events'!$A90,'Official Medal Table'!$C:$C,'Each Gender Events'!AC$1,'Official Medal Table'!$E:$E,'Each Gender Events'!AC$2)*'Medal values'!$B$1
+ COUNTIFS('Official Medal Table'!$G:$G,'Each Gender Events'!$A90,'Official Medal Table'!$C:$C,'Each Gender Events'!AC$1,'Official Medal Table'!$E:$E,'Each Gender Events'!AC$2)*'Medal values'!$B$2
+ COUNTIFS('Official Medal Table'!$H:$H,'Each Gender Events'!$A90,'Official Medal Table'!$C:$C,'Each Gender Events'!AC$1,'Official Medal Table'!$E:$E,'Each Gender Events'!AC$2)*'Medal values'!$B$3
+ COUNTIFS('Official Medal Table'!$I:$I,'Each Gender Events'!$A90,'Official Medal Table'!$C:$C,'Each Gender Events'!AC$1,'Official Medal Table'!$E:$E,'Each Gender Events'!AC$2)*'Medal values'!$B$3
+ COUNTIFS('Official Medal Table'!$F:$F,'Each Gender Events'!$A90,'Official Medal Table'!$C:$C,'Each Gender Events'!AC$1,'Official Medal Table'!$E:$E,"Mixed")*'Medal values'!$B$1/2
+ COUNTIFS('Official Medal Table'!$G:$G,'Each Gender Events'!$A90,'Official Medal Table'!$C:$C,'Each Gender Events'!AC$1,'Official Medal Table'!$E:$E,"Mixed")*'Medal values'!$B$2/2
+ COUNTIFS('Official Medal Table'!$H:$H,'Each Gender Events'!$A90,'Official Medal Table'!$C:$C,'Each Gender Events'!AC$1,'Official Medal Table'!$E:$E,"Mixed")*'Medal values'!$B$3/2
+ COUNTIFS('Official Medal Table'!$I:$I,'Each Gender Events'!$A90,'Official Medal Table'!$C:$C,'Each Gender Events'!AC$1,'Official Medal Table'!$E:$E,"Mixed")*'Medal values'!$B$3/2</f>
        <v>0</v>
      </c>
      <c r="AD90">
        <f>COUNTIFS('Official Medal Table'!$F:$F,'Each Gender Events'!$A90,'Official Medal Table'!$C:$C,'Each Gender Events'!AD$1,'Official Medal Table'!$E:$E,'Each Gender Events'!AD$2)*'Medal values'!$B$1
+ COUNTIFS('Official Medal Table'!$G:$G,'Each Gender Events'!$A90,'Official Medal Table'!$C:$C,'Each Gender Events'!AD$1,'Official Medal Table'!$E:$E,'Each Gender Events'!AD$2)*'Medal values'!$B$2
+ COUNTIFS('Official Medal Table'!$H:$H,'Each Gender Events'!$A90,'Official Medal Table'!$C:$C,'Each Gender Events'!AD$1,'Official Medal Table'!$E:$E,'Each Gender Events'!AD$2)*'Medal values'!$B$3
+ COUNTIFS('Official Medal Table'!$I:$I,'Each Gender Events'!$A90,'Official Medal Table'!$C:$C,'Each Gender Events'!AD$1,'Official Medal Table'!$E:$E,'Each Gender Events'!AD$2)*'Medal values'!$B$3
+ COUNTIFS('Official Medal Table'!$F:$F,'Each Gender Events'!$A90,'Official Medal Table'!$C:$C,'Each Gender Events'!AD$1,'Official Medal Table'!$E:$E,"Mixed")*'Medal values'!$B$1/2
+ COUNTIFS('Official Medal Table'!$G:$G,'Each Gender Events'!$A90,'Official Medal Table'!$C:$C,'Each Gender Events'!AD$1,'Official Medal Table'!$E:$E,"Mixed")*'Medal values'!$B$2/2
+ COUNTIFS('Official Medal Table'!$H:$H,'Each Gender Events'!$A90,'Official Medal Table'!$C:$C,'Each Gender Events'!AD$1,'Official Medal Table'!$E:$E,"Mixed")*'Medal values'!$B$3/2
+ COUNTIFS('Official Medal Table'!$I:$I,'Each Gender Events'!$A90,'Official Medal Table'!$C:$C,'Each Gender Events'!AD$1,'Official Medal Table'!$E:$E,"Mixed")*'Medal values'!$B$3/2</f>
        <v>0</v>
      </c>
      <c r="AE90">
        <f>COUNTIFS('Official Medal Table'!$F:$F,'Each Gender Events'!$A90,'Official Medal Table'!$C:$C,'Each Gender Events'!AE$1,'Official Medal Table'!$E:$E,'Each Gender Events'!AE$2)*'Medal values'!$B$1
+ COUNTIFS('Official Medal Table'!$G:$G,'Each Gender Events'!$A90,'Official Medal Table'!$C:$C,'Each Gender Events'!AE$1,'Official Medal Table'!$E:$E,'Each Gender Events'!AE$2)*'Medal values'!$B$2
+ COUNTIFS('Official Medal Table'!$H:$H,'Each Gender Events'!$A90,'Official Medal Table'!$C:$C,'Each Gender Events'!AE$1,'Official Medal Table'!$E:$E,'Each Gender Events'!AE$2)*'Medal values'!$B$3
+ COUNTIFS('Official Medal Table'!$I:$I,'Each Gender Events'!$A90,'Official Medal Table'!$C:$C,'Each Gender Events'!AE$1,'Official Medal Table'!$E:$E,'Each Gender Events'!AE$2)*'Medal values'!$B$3
+ COUNTIFS('Official Medal Table'!$F:$F,'Each Gender Events'!$A90,'Official Medal Table'!$C:$C,'Each Gender Events'!AE$1,'Official Medal Table'!$E:$E,"Mixed")*'Medal values'!$B$1/2
+ COUNTIFS('Official Medal Table'!$G:$G,'Each Gender Events'!$A90,'Official Medal Table'!$C:$C,'Each Gender Events'!AE$1,'Official Medal Table'!$E:$E,"Mixed")*'Medal values'!$B$2/2
+ COUNTIFS('Official Medal Table'!$H:$H,'Each Gender Events'!$A90,'Official Medal Table'!$C:$C,'Each Gender Events'!AE$1,'Official Medal Table'!$E:$E,"Mixed")*'Medal values'!$B$3/2
+ COUNTIFS('Official Medal Table'!$I:$I,'Each Gender Events'!$A90,'Official Medal Table'!$C:$C,'Each Gender Events'!AE$1,'Official Medal Table'!$E:$E,"Mixed")*'Medal values'!$B$3/2</f>
        <v>0</v>
      </c>
      <c r="AF90">
        <f>COUNTIFS('Official Medal Table'!$F:$F,'Each Gender Events'!$A90,'Official Medal Table'!$C:$C,'Each Gender Events'!AF$1,'Official Medal Table'!$E:$E,'Each Gender Events'!AF$2)*'Medal values'!$B$1
+ COUNTIFS('Official Medal Table'!$G:$G,'Each Gender Events'!$A90,'Official Medal Table'!$C:$C,'Each Gender Events'!AF$1,'Official Medal Table'!$E:$E,'Each Gender Events'!AF$2)*'Medal values'!$B$2
+ COUNTIFS('Official Medal Table'!$H:$H,'Each Gender Events'!$A90,'Official Medal Table'!$C:$C,'Each Gender Events'!AF$1,'Official Medal Table'!$E:$E,'Each Gender Events'!AF$2)*'Medal values'!$B$3
+ COUNTIFS('Official Medal Table'!$I:$I,'Each Gender Events'!$A90,'Official Medal Table'!$C:$C,'Each Gender Events'!AF$1,'Official Medal Table'!$E:$E,'Each Gender Events'!AF$2)*'Medal values'!$B$3
+ COUNTIFS('Official Medal Table'!$F:$F,'Each Gender Events'!$A90,'Official Medal Table'!$C:$C,'Each Gender Events'!AF$1,'Official Medal Table'!$E:$E,"Mixed")*'Medal values'!$B$1/2
+ COUNTIFS('Official Medal Table'!$G:$G,'Each Gender Events'!$A90,'Official Medal Table'!$C:$C,'Each Gender Events'!AF$1,'Official Medal Table'!$E:$E,"Mixed")*'Medal values'!$B$2/2
+ COUNTIFS('Official Medal Table'!$H:$H,'Each Gender Events'!$A90,'Official Medal Table'!$C:$C,'Each Gender Events'!AF$1,'Official Medal Table'!$E:$E,"Mixed")*'Medal values'!$B$3/2
+ COUNTIFS('Official Medal Table'!$I:$I,'Each Gender Events'!$A90,'Official Medal Table'!$C:$C,'Each Gender Events'!AF$1,'Official Medal Table'!$E:$E,"Mixed")*'Medal values'!$B$3/2</f>
        <v>0</v>
      </c>
      <c r="AG90">
        <f>COUNTIFS('Official Medal Table'!$F:$F,'Each Gender Events'!$A90,'Official Medal Table'!$C:$C,'Each Gender Events'!AG$1,'Official Medal Table'!$E:$E,'Each Gender Events'!AG$2)*'Medal values'!$B$1
+ COUNTIFS('Official Medal Table'!$G:$G,'Each Gender Events'!$A90,'Official Medal Table'!$C:$C,'Each Gender Events'!AG$1,'Official Medal Table'!$E:$E,'Each Gender Events'!AG$2)*'Medal values'!$B$2
+ COUNTIFS('Official Medal Table'!$H:$H,'Each Gender Events'!$A90,'Official Medal Table'!$C:$C,'Each Gender Events'!AG$1,'Official Medal Table'!$E:$E,'Each Gender Events'!AG$2)*'Medal values'!$B$3
+ COUNTIFS('Official Medal Table'!$I:$I,'Each Gender Events'!$A90,'Official Medal Table'!$C:$C,'Each Gender Events'!AG$1,'Official Medal Table'!$E:$E,'Each Gender Events'!AG$2)*'Medal values'!$B$3
+ COUNTIFS('Official Medal Table'!$F:$F,'Each Gender Events'!$A90,'Official Medal Table'!$C:$C,'Each Gender Events'!AG$1,'Official Medal Table'!$E:$E,"Mixed")*'Medal values'!$B$1/2
+ COUNTIFS('Official Medal Table'!$G:$G,'Each Gender Events'!$A90,'Official Medal Table'!$C:$C,'Each Gender Events'!AG$1,'Official Medal Table'!$E:$E,"Mixed")*'Medal values'!$B$2/2
+ COUNTIFS('Official Medal Table'!$H:$H,'Each Gender Events'!$A90,'Official Medal Table'!$C:$C,'Each Gender Events'!AG$1,'Official Medal Table'!$E:$E,"Mixed")*'Medal values'!$B$3/2
+ COUNTIFS('Official Medal Table'!$I:$I,'Each Gender Events'!$A90,'Official Medal Table'!$C:$C,'Each Gender Events'!AG$1,'Official Medal Table'!$E:$E,"Mixed")*'Medal values'!$B$3/2</f>
        <v>0</v>
      </c>
      <c r="AH90">
        <f>COUNTIFS('Official Medal Table'!$F:$F,'Each Gender Events'!$A90,'Official Medal Table'!$C:$C,'Each Gender Events'!AH$1,'Official Medal Table'!$E:$E,'Each Gender Events'!AH$2)*'Medal values'!$B$1
+ COUNTIFS('Official Medal Table'!$G:$G,'Each Gender Events'!$A90,'Official Medal Table'!$C:$C,'Each Gender Events'!AH$1,'Official Medal Table'!$E:$E,'Each Gender Events'!AH$2)*'Medal values'!$B$2
+ COUNTIFS('Official Medal Table'!$H:$H,'Each Gender Events'!$A90,'Official Medal Table'!$C:$C,'Each Gender Events'!AH$1,'Official Medal Table'!$E:$E,'Each Gender Events'!AH$2)*'Medal values'!$B$3
+ COUNTIFS('Official Medal Table'!$I:$I,'Each Gender Events'!$A90,'Official Medal Table'!$C:$C,'Each Gender Events'!AH$1,'Official Medal Table'!$E:$E,'Each Gender Events'!AH$2)*'Medal values'!$B$3
+ COUNTIFS('Official Medal Table'!$F:$F,'Each Gender Events'!$A90,'Official Medal Table'!$C:$C,'Each Gender Events'!AH$1,'Official Medal Table'!$E:$E,"Mixed")*'Medal values'!$B$1/2
+ COUNTIFS('Official Medal Table'!$G:$G,'Each Gender Events'!$A90,'Official Medal Table'!$C:$C,'Each Gender Events'!AH$1,'Official Medal Table'!$E:$E,"Mixed")*'Medal values'!$B$2/2
+ COUNTIFS('Official Medal Table'!$H:$H,'Each Gender Events'!$A90,'Official Medal Table'!$C:$C,'Each Gender Events'!AH$1,'Official Medal Table'!$E:$E,"Mixed")*'Medal values'!$B$3/2
+ COUNTIFS('Official Medal Table'!$I:$I,'Each Gender Events'!$A90,'Official Medal Table'!$C:$C,'Each Gender Events'!AH$1,'Official Medal Table'!$E:$E,"Mixed")*'Medal values'!$B$3/2</f>
        <v>0</v>
      </c>
      <c r="AI90">
        <f>COUNTIFS('Official Medal Table'!$F:$F,'Each Gender Events'!$A90,'Official Medal Table'!$C:$C,'Each Gender Events'!AI$1,'Official Medal Table'!$E:$E,'Each Gender Events'!AI$2)*'Medal values'!$B$1
+ COUNTIFS('Official Medal Table'!$G:$G,'Each Gender Events'!$A90,'Official Medal Table'!$C:$C,'Each Gender Events'!AI$1,'Official Medal Table'!$E:$E,'Each Gender Events'!AI$2)*'Medal values'!$B$2
+ COUNTIFS('Official Medal Table'!$H:$H,'Each Gender Events'!$A90,'Official Medal Table'!$C:$C,'Each Gender Events'!AI$1,'Official Medal Table'!$E:$E,'Each Gender Events'!AI$2)*'Medal values'!$B$3
+ COUNTIFS('Official Medal Table'!$I:$I,'Each Gender Events'!$A90,'Official Medal Table'!$C:$C,'Each Gender Events'!AI$1,'Official Medal Table'!$E:$E,'Each Gender Events'!AI$2)*'Medal values'!$B$3
+ COUNTIFS('Official Medal Table'!$F:$F,'Each Gender Events'!$A90,'Official Medal Table'!$C:$C,'Each Gender Events'!AI$1,'Official Medal Table'!$E:$E,"Mixed")*'Medal values'!$B$1/2
+ COUNTIFS('Official Medal Table'!$G:$G,'Each Gender Events'!$A90,'Official Medal Table'!$C:$C,'Each Gender Events'!AI$1,'Official Medal Table'!$E:$E,"Mixed")*'Medal values'!$B$2/2
+ COUNTIFS('Official Medal Table'!$H:$H,'Each Gender Events'!$A90,'Official Medal Table'!$C:$C,'Each Gender Events'!AI$1,'Official Medal Table'!$E:$E,"Mixed")*'Medal values'!$B$3/2
+ COUNTIFS('Official Medal Table'!$I:$I,'Each Gender Events'!$A90,'Official Medal Table'!$C:$C,'Each Gender Events'!AI$1,'Official Medal Table'!$E:$E,"Mixed")*'Medal values'!$B$3/2</f>
        <v>0</v>
      </c>
      <c r="AJ90">
        <f>COUNTIFS('Official Medal Table'!$F:$F,'Each Gender Events'!$A90,'Official Medal Table'!$C:$C,'Each Gender Events'!AJ$1,'Official Medal Table'!$E:$E,'Each Gender Events'!AJ$2)*'Medal values'!$B$1
+ COUNTIFS('Official Medal Table'!$G:$G,'Each Gender Events'!$A90,'Official Medal Table'!$C:$C,'Each Gender Events'!AJ$1,'Official Medal Table'!$E:$E,'Each Gender Events'!AJ$2)*'Medal values'!$B$2
+ COUNTIFS('Official Medal Table'!$H:$H,'Each Gender Events'!$A90,'Official Medal Table'!$C:$C,'Each Gender Events'!AJ$1,'Official Medal Table'!$E:$E,'Each Gender Events'!AJ$2)*'Medal values'!$B$3
+ COUNTIFS('Official Medal Table'!$I:$I,'Each Gender Events'!$A90,'Official Medal Table'!$C:$C,'Each Gender Events'!AJ$1,'Official Medal Table'!$E:$E,'Each Gender Events'!AJ$2)*'Medal values'!$B$3
+ COUNTIFS('Official Medal Table'!$F:$F,'Each Gender Events'!$A90,'Official Medal Table'!$C:$C,'Each Gender Events'!AJ$1,'Official Medal Table'!$E:$E,"Mixed")*'Medal values'!$B$1/2
+ COUNTIFS('Official Medal Table'!$G:$G,'Each Gender Events'!$A90,'Official Medal Table'!$C:$C,'Each Gender Events'!AJ$1,'Official Medal Table'!$E:$E,"Mixed")*'Medal values'!$B$2/2
+ COUNTIFS('Official Medal Table'!$H:$H,'Each Gender Events'!$A90,'Official Medal Table'!$C:$C,'Each Gender Events'!AJ$1,'Official Medal Table'!$E:$E,"Mixed")*'Medal values'!$B$3/2
+ COUNTIFS('Official Medal Table'!$I:$I,'Each Gender Events'!$A90,'Official Medal Table'!$C:$C,'Each Gender Events'!AJ$1,'Official Medal Table'!$E:$E,"Mixed")*'Medal values'!$B$3/2</f>
        <v>0</v>
      </c>
      <c r="AK90">
        <f>COUNTIFS('Official Medal Table'!$F:$F,'Each Gender Events'!$A90,'Official Medal Table'!$C:$C,'Each Gender Events'!AK$1,'Official Medal Table'!$E:$E,'Each Gender Events'!AK$2)*'Medal values'!$B$1
+ COUNTIFS('Official Medal Table'!$G:$G,'Each Gender Events'!$A90,'Official Medal Table'!$C:$C,'Each Gender Events'!AK$1,'Official Medal Table'!$E:$E,'Each Gender Events'!AK$2)*'Medal values'!$B$2
+ COUNTIFS('Official Medal Table'!$H:$H,'Each Gender Events'!$A90,'Official Medal Table'!$C:$C,'Each Gender Events'!AK$1,'Official Medal Table'!$E:$E,'Each Gender Events'!AK$2)*'Medal values'!$B$3
+ COUNTIFS('Official Medal Table'!$I:$I,'Each Gender Events'!$A90,'Official Medal Table'!$C:$C,'Each Gender Events'!AK$1,'Official Medal Table'!$E:$E,'Each Gender Events'!AK$2)*'Medal values'!$B$3
+ COUNTIFS('Official Medal Table'!$F:$F,'Each Gender Events'!$A90,'Official Medal Table'!$C:$C,'Each Gender Events'!AK$1,'Official Medal Table'!$E:$E,"Mixed")*'Medal values'!$B$1/2
+ COUNTIFS('Official Medal Table'!$G:$G,'Each Gender Events'!$A90,'Official Medal Table'!$C:$C,'Each Gender Events'!AK$1,'Official Medal Table'!$E:$E,"Mixed")*'Medal values'!$B$2/2
+ COUNTIFS('Official Medal Table'!$H:$H,'Each Gender Events'!$A90,'Official Medal Table'!$C:$C,'Each Gender Events'!AK$1,'Official Medal Table'!$E:$E,"Mixed")*'Medal values'!$B$3/2
+ COUNTIFS('Official Medal Table'!$I:$I,'Each Gender Events'!$A90,'Official Medal Table'!$C:$C,'Each Gender Events'!AK$1,'Official Medal Table'!$E:$E,"Mixed")*'Medal values'!$B$3/2</f>
        <v>0</v>
      </c>
      <c r="AL90">
        <f>COUNTIFS('Official Medal Table'!$F:$F,'Each Gender Events'!$A90,'Official Medal Table'!$C:$C,'Each Gender Events'!AL$1,'Official Medal Table'!$E:$E,'Each Gender Events'!AL$2)*'Medal values'!$B$1
+ COUNTIFS('Official Medal Table'!$G:$G,'Each Gender Events'!$A90,'Official Medal Table'!$C:$C,'Each Gender Events'!AL$1,'Official Medal Table'!$E:$E,'Each Gender Events'!AL$2)*'Medal values'!$B$2
+ COUNTIFS('Official Medal Table'!$H:$H,'Each Gender Events'!$A90,'Official Medal Table'!$C:$C,'Each Gender Events'!AL$1,'Official Medal Table'!$E:$E,'Each Gender Events'!AL$2)*'Medal values'!$B$3
+ COUNTIFS('Official Medal Table'!$I:$I,'Each Gender Events'!$A90,'Official Medal Table'!$C:$C,'Each Gender Events'!AL$1,'Official Medal Table'!$E:$E,'Each Gender Events'!AL$2)*'Medal values'!$B$3
+ COUNTIFS('Official Medal Table'!$F:$F,'Each Gender Events'!$A90,'Official Medal Table'!$C:$C,'Each Gender Events'!AL$1,'Official Medal Table'!$E:$E,"Mixed")*'Medal values'!$B$1/2
+ COUNTIFS('Official Medal Table'!$G:$G,'Each Gender Events'!$A90,'Official Medal Table'!$C:$C,'Each Gender Events'!AL$1,'Official Medal Table'!$E:$E,"Mixed")*'Medal values'!$B$2/2
+ COUNTIFS('Official Medal Table'!$H:$H,'Each Gender Events'!$A90,'Official Medal Table'!$C:$C,'Each Gender Events'!AL$1,'Official Medal Table'!$E:$E,"Mixed")*'Medal values'!$B$3/2
+ COUNTIFS('Official Medal Table'!$I:$I,'Each Gender Events'!$A90,'Official Medal Table'!$C:$C,'Each Gender Events'!AL$1,'Official Medal Table'!$E:$E,"Mixed")*'Medal values'!$B$3/2</f>
        <v>0</v>
      </c>
      <c r="AM90">
        <f>COUNTIFS('Official Medal Table'!$F:$F,'Each Gender Events'!$A90,'Official Medal Table'!$C:$C,'Each Gender Events'!AM$1,'Official Medal Table'!$E:$E,'Each Gender Events'!AM$2)*'Medal values'!$B$1
+ COUNTIFS('Official Medal Table'!$G:$G,'Each Gender Events'!$A90,'Official Medal Table'!$C:$C,'Each Gender Events'!AM$1,'Official Medal Table'!$E:$E,'Each Gender Events'!AM$2)*'Medal values'!$B$2
+ COUNTIFS('Official Medal Table'!$H:$H,'Each Gender Events'!$A90,'Official Medal Table'!$C:$C,'Each Gender Events'!AM$1,'Official Medal Table'!$E:$E,'Each Gender Events'!AM$2)*'Medal values'!$B$3
+ COUNTIFS('Official Medal Table'!$I:$I,'Each Gender Events'!$A90,'Official Medal Table'!$C:$C,'Each Gender Events'!AM$1,'Official Medal Table'!$E:$E,'Each Gender Events'!AM$2)*'Medal values'!$B$3
+ COUNTIFS('Official Medal Table'!$F:$F,'Each Gender Events'!$A90,'Official Medal Table'!$C:$C,'Each Gender Events'!AM$1,'Official Medal Table'!$E:$E,"Mixed")*'Medal values'!$B$1/2
+ COUNTIFS('Official Medal Table'!$G:$G,'Each Gender Events'!$A90,'Official Medal Table'!$C:$C,'Each Gender Events'!AM$1,'Official Medal Table'!$E:$E,"Mixed")*'Medal values'!$B$2/2
+ COUNTIFS('Official Medal Table'!$H:$H,'Each Gender Events'!$A90,'Official Medal Table'!$C:$C,'Each Gender Events'!AM$1,'Official Medal Table'!$E:$E,"Mixed")*'Medal values'!$B$3/2
+ COUNTIFS('Official Medal Table'!$I:$I,'Each Gender Events'!$A90,'Official Medal Table'!$C:$C,'Each Gender Events'!AM$1,'Official Medal Table'!$E:$E,"Mixed")*'Medal values'!$B$3/2</f>
        <v>0</v>
      </c>
      <c r="AN90">
        <f>COUNTIFS('Official Medal Table'!$F:$F,'Each Gender Events'!$A90,'Official Medal Table'!$C:$C,'Each Gender Events'!AN$1,'Official Medal Table'!$E:$E,'Each Gender Events'!AN$2)*'Medal values'!$B$1
+ COUNTIFS('Official Medal Table'!$G:$G,'Each Gender Events'!$A90,'Official Medal Table'!$C:$C,'Each Gender Events'!AN$1,'Official Medal Table'!$E:$E,'Each Gender Events'!AN$2)*'Medal values'!$B$2
+ COUNTIFS('Official Medal Table'!$H:$H,'Each Gender Events'!$A90,'Official Medal Table'!$C:$C,'Each Gender Events'!AN$1,'Official Medal Table'!$E:$E,'Each Gender Events'!AN$2)*'Medal values'!$B$3
+ COUNTIFS('Official Medal Table'!$I:$I,'Each Gender Events'!$A90,'Official Medal Table'!$C:$C,'Each Gender Events'!AN$1,'Official Medal Table'!$E:$E,'Each Gender Events'!AN$2)*'Medal values'!$B$3
+ COUNTIFS('Official Medal Table'!$F:$F,'Each Gender Events'!$A90,'Official Medal Table'!$C:$C,'Each Gender Events'!AN$1,'Official Medal Table'!$E:$E,"Mixed")*'Medal values'!$B$1/2
+ COUNTIFS('Official Medal Table'!$G:$G,'Each Gender Events'!$A90,'Official Medal Table'!$C:$C,'Each Gender Events'!AN$1,'Official Medal Table'!$E:$E,"Mixed")*'Medal values'!$B$2/2
+ COUNTIFS('Official Medal Table'!$H:$H,'Each Gender Events'!$A90,'Official Medal Table'!$C:$C,'Each Gender Events'!AN$1,'Official Medal Table'!$E:$E,"Mixed")*'Medal values'!$B$3/2
+ COUNTIFS('Official Medal Table'!$I:$I,'Each Gender Events'!$A90,'Official Medal Table'!$C:$C,'Each Gender Events'!AN$1,'Official Medal Table'!$E:$E,"Mixed")*'Medal values'!$B$3/2</f>
        <v>0</v>
      </c>
      <c r="AO90">
        <f>COUNTIFS('Official Medal Table'!$F:$F,'Each Gender Events'!$A90,'Official Medal Table'!$C:$C,'Each Gender Events'!AO$1,'Official Medal Table'!$E:$E,'Each Gender Events'!AO$2)*'Medal values'!$B$1
+ COUNTIFS('Official Medal Table'!$G:$G,'Each Gender Events'!$A90,'Official Medal Table'!$C:$C,'Each Gender Events'!AO$1,'Official Medal Table'!$E:$E,'Each Gender Events'!AO$2)*'Medal values'!$B$2
+ COUNTIFS('Official Medal Table'!$H:$H,'Each Gender Events'!$A90,'Official Medal Table'!$C:$C,'Each Gender Events'!AO$1,'Official Medal Table'!$E:$E,'Each Gender Events'!AO$2)*'Medal values'!$B$3
+ COUNTIFS('Official Medal Table'!$I:$I,'Each Gender Events'!$A90,'Official Medal Table'!$C:$C,'Each Gender Events'!AO$1,'Official Medal Table'!$E:$E,'Each Gender Events'!AO$2)*'Medal values'!$B$3
+ COUNTIFS('Official Medal Table'!$F:$F,'Each Gender Events'!$A90,'Official Medal Table'!$C:$C,'Each Gender Events'!AO$1,'Official Medal Table'!$E:$E,"Mixed")*'Medal values'!$B$1/2
+ COUNTIFS('Official Medal Table'!$G:$G,'Each Gender Events'!$A90,'Official Medal Table'!$C:$C,'Each Gender Events'!AO$1,'Official Medal Table'!$E:$E,"Mixed")*'Medal values'!$B$2/2
+ COUNTIFS('Official Medal Table'!$H:$H,'Each Gender Events'!$A90,'Official Medal Table'!$C:$C,'Each Gender Events'!AO$1,'Official Medal Table'!$E:$E,"Mixed")*'Medal values'!$B$3/2
+ COUNTIFS('Official Medal Table'!$I:$I,'Each Gender Events'!$A90,'Official Medal Table'!$C:$C,'Each Gender Events'!AO$1,'Official Medal Table'!$E:$E,"Mixed")*'Medal values'!$B$3/2</f>
        <v>0</v>
      </c>
      <c r="AP90">
        <f>COUNTIFS('Official Medal Table'!$F:$F,'Each Gender Events'!$A90,'Official Medal Table'!$C:$C,'Each Gender Events'!AP$1,'Official Medal Table'!$E:$E,'Each Gender Events'!AP$2)*'Medal values'!$B$1
+ COUNTIFS('Official Medal Table'!$G:$G,'Each Gender Events'!$A90,'Official Medal Table'!$C:$C,'Each Gender Events'!AP$1,'Official Medal Table'!$E:$E,'Each Gender Events'!AP$2)*'Medal values'!$B$2
+ COUNTIFS('Official Medal Table'!$H:$H,'Each Gender Events'!$A90,'Official Medal Table'!$C:$C,'Each Gender Events'!AP$1,'Official Medal Table'!$E:$E,'Each Gender Events'!AP$2)*'Medal values'!$B$3
+ COUNTIFS('Official Medal Table'!$I:$I,'Each Gender Events'!$A90,'Official Medal Table'!$C:$C,'Each Gender Events'!AP$1,'Official Medal Table'!$E:$E,'Each Gender Events'!AP$2)*'Medal values'!$B$3
+ COUNTIFS('Official Medal Table'!$F:$F,'Each Gender Events'!$A90,'Official Medal Table'!$C:$C,'Each Gender Events'!AP$1,'Official Medal Table'!$E:$E,"Mixed")*'Medal values'!$B$1/2
+ COUNTIFS('Official Medal Table'!$G:$G,'Each Gender Events'!$A90,'Official Medal Table'!$C:$C,'Each Gender Events'!AP$1,'Official Medal Table'!$E:$E,"Mixed")*'Medal values'!$B$2/2
+ COUNTIFS('Official Medal Table'!$H:$H,'Each Gender Events'!$A90,'Official Medal Table'!$C:$C,'Each Gender Events'!AP$1,'Official Medal Table'!$E:$E,"Mixed")*'Medal values'!$B$3/2
+ COUNTIFS('Official Medal Table'!$I:$I,'Each Gender Events'!$A90,'Official Medal Table'!$C:$C,'Each Gender Events'!AP$1,'Official Medal Table'!$E:$E,"Mixed")*'Medal values'!$B$3/2</f>
        <v>0</v>
      </c>
      <c r="AQ90">
        <f>COUNTIFS('Official Medal Table'!$F:$F,'Each Gender Events'!$A90,'Official Medal Table'!$C:$C,'Each Gender Events'!AQ$1,'Official Medal Table'!$E:$E,'Each Gender Events'!AQ$2)*'Medal values'!$B$1
+ COUNTIFS('Official Medal Table'!$G:$G,'Each Gender Events'!$A90,'Official Medal Table'!$C:$C,'Each Gender Events'!AQ$1,'Official Medal Table'!$E:$E,'Each Gender Events'!AQ$2)*'Medal values'!$B$2
+ COUNTIFS('Official Medal Table'!$H:$H,'Each Gender Events'!$A90,'Official Medal Table'!$C:$C,'Each Gender Events'!AQ$1,'Official Medal Table'!$E:$E,'Each Gender Events'!AQ$2)*'Medal values'!$B$3
+ COUNTIFS('Official Medal Table'!$I:$I,'Each Gender Events'!$A90,'Official Medal Table'!$C:$C,'Each Gender Events'!AQ$1,'Official Medal Table'!$E:$E,'Each Gender Events'!AQ$2)*'Medal values'!$B$3
+ COUNTIFS('Official Medal Table'!$F:$F,'Each Gender Events'!$A90,'Official Medal Table'!$C:$C,'Each Gender Events'!AQ$1,'Official Medal Table'!$E:$E,"Mixed")*'Medal values'!$B$1/2
+ COUNTIFS('Official Medal Table'!$G:$G,'Each Gender Events'!$A90,'Official Medal Table'!$C:$C,'Each Gender Events'!AQ$1,'Official Medal Table'!$E:$E,"Mixed")*'Medal values'!$B$2/2
+ COUNTIFS('Official Medal Table'!$H:$H,'Each Gender Events'!$A90,'Official Medal Table'!$C:$C,'Each Gender Events'!AQ$1,'Official Medal Table'!$E:$E,"Mixed")*'Medal values'!$B$3/2
+ COUNTIFS('Official Medal Table'!$I:$I,'Each Gender Events'!$A90,'Official Medal Table'!$C:$C,'Each Gender Events'!AQ$1,'Official Medal Table'!$E:$E,"Mixed")*'Medal values'!$B$3/2</f>
        <v>0</v>
      </c>
      <c r="AR90">
        <f>COUNTIFS('Official Medal Table'!$F:$F,'Each Gender Events'!$A90,'Official Medal Table'!$C:$C,'Each Gender Events'!AR$1,'Official Medal Table'!$E:$E,'Each Gender Events'!AR$2)*'Medal values'!$B$1
+ COUNTIFS('Official Medal Table'!$G:$G,'Each Gender Events'!$A90,'Official Medal Table'!$C:$C,'Each Gender Events'!AR$1,'Official Medal Table'!$E:$E,'Each Gender Events'!AR$2)*'Medal values'!$B$2
+ COUNTIFS('Official Medal Table'!$H:$H,'Each Gender Events'!$A90,'Official Medal Table'!$C:$C,'Each Gender Events'!AR$1,'Official Medal Table'!$E:$E,'Each Gender Events'!AR$2)*'Medal values'!$B$3
+ COUNTIFS('Official Medal Table'!$I:$I,'Each Gender Events'!$A90,'Official Medal Table'!$C:$C,'Each Gender Events'!AR$1,'Official Medal Table'!$E:$E,'Each Gender Events'!AR$2)*'Medal values'!$B$3
+ COUNTIFS('Official Medal Table'!$F:$F,'Each Gender Events'!$A90,'Official Medal Table'!$C:$C,'Each Gender Events'!AR$1,'Official Medal Table'!$E:$E,"Mixed")*'Medal values'!$B$1/2
+ COUNTIFS('Official Medal Table'!$G:$G,'Each Gender Events'!$A90,'Official Medal Table'!$C:$C,'Each Gender Events'!AR$1,'Official Medal Table'!$E:$E,"Mixed")*'Medal values'!$B$2/2
+ COUNTIFS('Official Medal Table'!$H:$H,'Each Gender Events'!$A90,'Official Medal Table'!$C:$C,'Each Gender Events'!AR$1,'Official Medal Table'!$E:$E,"Mixed")*'Medal values'!$B$3/2
+ COUNTIFS('Official Medal Table'!$I:$I,'Each Gender Events'!$A90,'Official Medal Table'!$C:$C,'Each Gender Events'!AR$1,'Official Medal Table'!$E:$E,"Mixed")*'Medal values'!$B$3/2</f>
        <v>0</v>
      </c>
      <c r="AS90">
        <f>COUNTIFS('Official Medal Table'!$F:$F,'Each Gender Events'!$A90,'Official Medal Table'!$C:$C,'Each Gender Events'!AS$1,'Official Medal Table'!$E:$E,'Each Gender Events'!AS$2)*'Medal values'!$B$1
+ COUNTIFS('Official Medal Table'!$G:$G,'Each Gender Events'!$A90,'Official Medal Table'!$C:$C,'Each Gender Events'!AS$1,'Official Medal Table'!$E:$E,'Each Gender Events'!AS$2)*'Medal values'!$B$2
+ COUNTIFS('Official Medal Table'!$H:$H,'Each Gender Events'!$A90,'Official Medal Table'!$C:$C,'Each Gender Events'!AS$1,'Official Medal Table'!$E:$E,'Each Gender Events'!AS$2)*'Medal values'!$B$3
+ COUNTIFS('Official Medal Table'!$I:$I,'Each Gender Events'!$A90,'Official Medal Table'!$C:$C,'Each Gender Events'!AS$1,'Official Medal Table'!$E:$E,'Each Gender Events'!AS$2)*'Medal values'!$B$3
+ COUNTIFS('Official Medal Table'!$F:$F,'Each Gender Events'!$A90,'Official Medal Table'!$C:$C,'Each Gender Events'!AS$1,'Official Medal Table'!$E:$E,"Mixed")*'Medal values'!$B$1/2
+ COUNTIFS('Official Medal Table'!$G:$G,'Each Gender Events'!$A90,'Official Medal Table'!$C:$C,'Each Gender Events'!AS$1,'Official Medal Table'!$E:$E,"Mixed")*'Medal values'!$B$2/2
+ COUNTIFS('Official Medal Table'!$H:$H,'Each Gender Events'!$A90,'Official Medal Table'!$C:$C,'Each Gender Events'!AS$1,'Official Medal Table'!$E:$E,"Mixed")*'Medal values'!$B$3/2
+ COUNTIFS('Official Medal Table'!$I:$I,'Each Gender Events'!$A90,'Official Medal Table'!$C:$C,'Each Gender Events'!AS$1,'Official Medal Table'!$E:$E,"Mixed")*'Medal values'!$B$3/2</f>
        <v>0</v>
      </c>
      <c r="AT90">
        <f>COUNTIFS('Official Medal Table'!$F:$F,'Each Gender Events'!$A90,'Official Medal Table'!$C:$C,'Each Gender Events'!AT$1,'Official Medal Table'!$E:$E,'Each Gender Events'!AT$2)*'Medal values'!$B$1
+ COUNTIFS('Official Medal Table'!$G:$G,'Each Gender Events'!$A90,'Official Medal Table'!$C:$C,'Each Gender Events'!AT$1,'Official Medal Table'!$E:$E,'Each Gender Events'!AT$2)*'Medal values'!$B$2
+ COUNTIFS('Official Medal Table'!$H:$H,'Each Gender Events'!$A90,'Official Medal Table'!$C:$C,'Each Gender Events'!AT$1,'Official Medal Table'!$E:$E,'Each Gender Events'!AT$2)*'Medal values'!$B$3
+ COUNTIFS('Official Medal Table'!$I:$I,'Each Gender Events'!$A90,'Official Medal Table'!$C:$C,'Each Gender Events'!AT$1,'Official Medal Table'!$E:$E,'Each Gender Events'!AT$2)*'Medal values'!$B$3
+ COUNTIFS('Official Medal Table'!$F:$F,'Each Gender Events'!$A90,'Official Medal Table'!$C:$C,'Each Gender Events'!AT$1,'Official Medal Table'!$E:$E,"Mixed")*'Medal values'!$B$1/2
+ COUNTIFS('Official Medal Table'!$G:$G,'Each Gender Events'!$A90,'Official Medal Table'!$C:$C,'Each Gender Events'!AT$1,'Official Medal Table'!$E:$E,"Mixed")*'Medal values'!$B$2/2
+ COUNTIFS('Official Medal Table'!$H:$H,'Each Gender Events'!$A90,'Official Medal Table'!$C:$C,'Each Gender Events'!AT$1,'Official Medal Table'!$E:$E,"Mixed")*'Medal values'!$B$3/2
+ COUNTIFS('Official Medal Table'!$I:$I,'Each Gender Events'!$A90,'Official Medal Table'!$C:$C,'Each Gender Events'!AT$1,'Official Medal Table'!$E:$E,"Mixed")*'Medal values'!$B$3/2</f>
        <v>0</v>
      </c>
      <c r="AU90">
        <f>COUNTIFS('Official Medal Table'!$F:$F,'Each Gender Events'!$A90,'Official Medal Table'!$C:$C,'Each Gender Events'!AU$1,'Official Medal Table'!$E:$E,'Each Gender Events'!AU$2)*'Medal values'!$B$1
+ COUNTIFS('Official Medal Table'!$G:$G,'Each Gender Events'!$A90,'Official Medal Table'!$C:$C,'Each Gender Events'!AU$1,'Official Medal Table'!$E:$E,'Each Gender Events'!AU$2)*'Medal values'!$B$2
+ COUNTIFS('Official Medal Table'!$H:$H,'Each Gender Events'!$A90,'Official Medal Table'!$C:$C,'Each Gender Events'!AU$1,'Official Medal Table'!$E:$E,'Each Gender Events'!AU$2)*'Medal values'!$B$3
+ COUNTIFS('Official Medal Table'!$I:$I,'Each Gender Events'!$A90,'Official Medal Table'!$C:$C,'Each Gender Events'!AU$1,'Official Medal Table'!$E:$E,'Each Gender Events'!AU$2)*'Medal values'!$B$3
+ COUNTIFS('Official Medal Table'!$F:$F,'Each Gender Events'!$A90,'Official Medal Table'!$C:$C,'Each Gender Events'!AU$1,'Official Medal Table'!$E:$E,"Mixed")*'Medal values'!$B$1/2
+ COUNTIFS('Official Medal Table'!$G:$G,'Each Gender Events'!$A90,'Official Medal Table'!$C:$C,'Each Gender Events'!AU$1,'Official Medal Table'!$E:$E,"Mixed")*'Medal values'!$B$2/2
+ COUNTIFS('Official Medal Table'!$H:$H,'Each Gender Events'!$A90,'Official Medal Table'!$C:$C,'Each Gender Events'!AU$1,'Official Medal Table'!$E:$E,"Mixed")*'Medal values'!$B$3/2
+ COUNTIFS('Official Medal Table'!$I:$I,'Each Gender Events'!$A90,'Official Medal Table'!$C:$C,'Each Gender Events'!AU$1,'Official Medal Table'!$E:$E,"Mixed")*'Medal values'!$B$3/2</f>
        <v>0</v>
      </c>
      <c r="AV90">
        <f>COUNTIFS('Official Medal Table'!$F:$F,'Each Gender Events'!$A90,'Official Medal Table'!$C:$C,'Each Gender Events'!AV$1,'Official Medal Table'!$E:$E,'Each Gender Events'!AV$2)*'Medal values'!$B$1
+ COUNTIFS('Official Medal Table'!$G:$G,'Each Gender Events'!$A90,'Official Medal Table'!$C:$C,'Each Gender Events'!AV$1,'Official Medal Table'!$E:$E,'Each Gender Events'!AV$2)*'Medal values'!$B$2
+ COUNTIFS('Official Medal Table'!$H:$H,'Each Gender Events'!$A90,'Official Medal Table'!$C:$C,'Each Gender Events'!AV$1,'Official Medal Table'!$E:$E,'Each Gender Events'!AV$2)*'Medal values'!$B$3
+ COUNTIFS('Official Medal Table'!$I:$I,'Each Gender Events'!$A90,'Official Medal Table'!$C:$C,'Each Gender Events'!AV$1,'Official Medal Table'!$E:$E,'Each Gender Events'!AV$2)*'Medal values'!$B$3
+ COUNTIFS('Official Medal Table'!$F:$F,'Each Gender Events'!$A90,'Official Medal Table'!$C:$C,'Each Gender Events'!AV$1,'Official Medal Table'!$E:$E,"Mixed")*'Medal values'!$B$1/2
+ COUNTIFS('Official Medal Table'!$G:$G,'Each Gender Events'!$A90,'Official Medal Table'!$C:$C,'Each Gender Events'!AV$1,'Official Medal Table'!$E:$E,"Mixed")*'Medal values'!$B$2/2
+ COUNTIFS('Official Medal Table'!$H:$H,'Each Gender Events'!$A90,'Official Medal Table'!$C:$C,'Each Gender Events'!AV$1,'Official Medal Table'!$E:$E,"Mixed")*'Medal values'!$B$3/2
+ COUNTIFS('Official Medal Table'!$I:$I,'Each Gender Events'!$A90,'Official Medal Table'!$C:$C,'Each Gender Events'!AV$1,'Official Medal Table'!$E:$E,"Mixed")*'Medal values'!$B$3/2</f>
        <v>0</v>
      </c>
      <c r="AW90">
        <f>COUNTIFS('Official Medal Table'!$F:$F,'Each Gender Events'!$A90,'Official Medal Table'!$C:$C,'Each Gender Events'!AW$1,'Official Medal Table'!$E:$E,'Each Gender Events'!AW$2)*'Medal values'!$B$1
+ COUNTIFS('Official Medal Table'!$G:$G,'Each Gender Events'!$A90,'Official Medal Table'!$C:$C,'Each Gender Events'!AW$1,'Official Medal Table'!$E:$E,'Each Gender Events'!AW$2)*'Medal values'!$B$2
+ COUNTIFS('Official Medal Table'!$H:$H,'Each Gender Events'!$A90,'Official Medal Table'!$C:$C,'Each Gender Events'!AW$1,'Official Medal Table'!$E:$E,'Each Gender Events'!AW$2)*'Medal values'!$B$3
+ COUNTIFS('Official Medal Table'!$I:$I,'Each Gender Events'!$A90,'Official Medal Table'!$C:$C,'Each Gender Events'!AW$1,'Official Medal Table'!$E:$E,'Each Gender Events'!AW$2)*'Medal values'!$B$3
+ COUNTIFS('Official Medal Table'!$F:$F,'Each Gender Events'!$A90,'Official Medal Table'!$C:$C,'Each Gender Events'!AW$1,'Official Medal Table'!$E:$E,"Mixed")*'Medal values'!$B$1/2
+ COUNTIFS('Official Medal Table'!$G:$G,'Each Gender Events'!$A90,'Official Medal Table'!$C:$C,'Each Gender Events'!AW$1,'Official Medal Table'!$E:$E,"Mixed")*'Medal values'!$B$2/2
+ COUNTIFS('Official Medal Table'!$H:$H,'Each Gender Events'!$A90,'Official Medal Table'!$C:$C,'Each Gender Events'!AW$1,'Official Medal Table'!$E:$E,"Mixed")*'Medal values'!$B$3/2
+ COUNTIFS('Official Medal Table'!$I:$I,'Each Gender Events'!$A90,'Official Medal Table'!$C:$C,'Each Gender Events'!AW$1,'Official Medal Table'!$E:$E,"Mixed")*'Medal values'!$B$3/2</f>
        <v>0</v>
      </c>
      <c r="AX90">
        <f>COUNTIFS('Official Medal Table'!$F:$F,'Each Gender Events'!$A90,'Official Medal Table'!$C:$C,'Each Gender Events'!AX$1,'Official Medal Table'!$E:$E,'Each Gender Events'!AX$2)*'Medal values'!$B$1
+ COUNTIFS('Official Medal Table'!$G:$G,'Each Gender Events'!$A90,'Official Medal Table'!$C:$C,'Each Gender Events'!AX$1,'Official Medal Table'!$E:$E,'Each Gender Events'!AX$2)*'Medal values'!$B$2
+ COUNTIFS('Official Medal Table'!$H:$H,'Each Gender Events'!$A90,'Official Medal Table'!$C:$C,'Each Gender Events'!AX$1,'Official Medal Table'!$E:$E,'Each Gender Events'!AX$2)*'Medal values'!$B$3
+ COUNTIFS('Official Medal Table'!$I:$I,'Each Gender Events'!$A90,'Official Medal Table'!$C:$C,'Each Gender Events'!AX$1,'Official Medal Table'!$E:$E,'Each Gender Events'!AX$2)*'Medal values'!$B$3
+ COUNTIFS('Official Medal Table'!$F:$F,'Each Gender Events'!$A90,'Official Medal Table'!$C:$C,'Each Gender Events'!AX$1,'Official Medal Table'!$E:$E,"Mixed")*'Medal values'!$B$1/2
+ COUNTIFS('Official Medal Table'!$G:$G,'Each Gender Events'!$A90,'Official Medal Table'!$C:$C,'Each Gender Events'!AX$1,'Official Medal Table'!$E:$E,"Mixed")*'Medal values'!$B$2/2
+ COUNTIFS('Official Medal Table'!$H:$H,'Each Gender Events'!$A90,'Official Medal Table'!$C:$C,'Each Gender Events'!AX$1,'Official Medal Table'!$E:$E,"Mixed")*'Medal values'!$B$3/2
+ COUNTIFS('Official Medal Table'!$I:$I,'Each Gender Events'!$A90,'Official Medal Table'!$C:$C,'Each Gender Events'!AX$1,'Official Medal Table'!$E:$E,"Mixed")*'Medal values'!$B$3/2</f>
        <v>0</v>
      </c>
      <c r="AY90">
        <f>COUNTIFS('Official Medal Table'!$F:$F,'Each Gender Events'!$A90,'Official Medal Table'!$C:$C,'Each Gender Events'!AY$1,'Official Medal Table'!$E:$E,'Each Gender Events'!AY$2)*'Medal values'!$B$1
+ COUNTIFS('Official Medal Table'!$G:$G,'Each Gender Events'!$A90,'Official Medal Table'!$C:$C,'Each Gender Events'!AY$1,'Official Medal Table'!$E:$E,'Each Gender Events'!AY$2)*'Medal values'!$B$2
+ COUNTIFS('Official Medal Table'!$H:$H,'Each Gender Events'!$A90,'Official Medal Table'!$C:$C,'Each Gender Events'!AY$1,'Official Medal Table'!$E:$E,'Each Gender Events'!AY$2)*'Medal values'!$B$3
+ COUNTIFS('Official Medal Table'!$I:$I,'Each Gender Events'!$A90,'Official Medal Table'!$C:$C,'Each Gender Events'!AY$1,'Official Medal Table'!$E:$E,'Each Gender Events'!AY$2)*'Medal values'!$B$3
+ COUNTIFS('Official Medal Table'!$F:$F,'Each Gender Events'!$A90,'Official Medal Table'!$C:$C,'Each Gender Events'!AY$1,'Official Medal Table'!$E:$E,"Mixed")*'Medal values'!$B$1/2
+ COUNTIFS('Official Medal Table'!$G:$G,'Each Gender Events'!$A90,'Official Medal Table'!$C:$C,'Each Gender Events'!AY$1,'Official Medal Table'!$E:$E,"Mixed")*'Medal values'!$B$2/2
+ COUNTIFS('Official Medal Table'!$H:$H,'Each Gender Events'!$A90,'Official Medal Table'!$C:$C,'Each Gender Events'!AY$1,'Official Medal Table'!$E:$E,"Mixed")*'Medal values'!$B$3/2
+ COUNTIFS('Official Medal Table'!$I:$I,'Each Gender Events'!$A90,'Official Medal Table'!$C:$C,'Each Gender Events'!AY$1,'Official Medal Table'!$E:$E,"Mixed")*'Medal values'!$B$3/2</f>
        <v>0</v>
      </c>
      <c r="AZ90">
        <f>COUNTIFS('Official Medal Table'!$F:$F,'Each Gender Events'!$A90,'Official Medal Table'!$C:$C,'Each Gender Events'!AZ$1,'Official Medal Table'!$E:$E,'Each Gender Events'!AZ$2)*'Medal values'!$B$1
+ COUNTIFS('Official Medal Table'!$G:$G,'Each Gender Events'!$A90,'Official Medal Table'!$C:$C,'Each Gender Events'!AZ$1,'Official Medal Table'!$E:$E,'Each Gender Events'!AZ$2)*'Medal values'!$B$2
+ COUNTIFS('Official Medal Table'!$H:$H,'Each Gender Events'!$A90,'Official Medal Table'!$C:$C,'Each Gender Events'!AZ$1,'Official Medal Table'!$E:$E,'Each Gender Events'!AZ$2)*'Medal values'!$B$3
+ COUNTIFS('Official Medal Table'!$I:$I,'Each Gender Events'!$A90,'Official Medal Table'!$C:$C,'Each Gender Events'!AZ$1,'Official Medal Table'!$E:$E,'Each Gender Events'!AZ$2)*'Medal values'!$B$3
+ COUNTIFS('Official Medal Table'!$F:$F,'Each Gender Events'!$A90,'Official Medal Table'!$C:$C,'Each Gender Events'!AZ$1,'Official Medal Table'!$E:$E,"Mixed")*'Medal values'!$B$1/2
+ COUNTIFS('Official Medal Table'!$G:$G,'Each Gender Events'!$A90,'Official Medal Table'!$C:$C,'Each Gender Events'!AZ$1,'Official Medal Table'!$E:$E,"Mixed")*'Medal values'!$B$2/2
+ COUNTIFS('Official Medal Table'!$H:$H,'Each Gender Events'!$A90,'Official Medal Table'!$C:$C,'Each Gender Events'!AZ$1,'Official Medal Table'!$E:$E,"Mixed")*'Medal values'!$B$3/2
+ COUNTIFS('Official Medal Table'!$I:$I,'Each Gender Events'!$A90,'Official Medal Table'!$C:$C,'Each Gender Events'!AZ$1,'Official Medal Table'!$E:$E,"Mixed")*'Medal values'!$B$3/2</f>
        <v>0</v>
      </c>
      <c r="BA90">
        <f>COUNTIFS('Official Medal Table'!$F:$F,'Each Gender Events'!$A90,'Official Medal Table'!$C:$C,'Each Gender Events'!BA$1,'Official Medal Table'!$E:$E,'Each Gender Events'!BA$2)*'Medal values'!$B$1
+ COUNTIFS('Official Medal Table'!$G:$G,'Each Gender Events'!$A90,'Official Medal Table'!$C:$C,'Each Gender Events'!BA$1,'Official Medal Table'!$E:$E,'Each Gender Events'!BA$2)*'Medal values'!$B$2
+ COUNTIFS('Official Medal Table'!$H:$H,'Each Gender Events'!$A90,'Official Medal Table'!$C:$C,'Each Gender Events'!BA$1,'Official Medal Table'!$E:$E,'Each Gender Events'!BA$2)*'Medal values'!$B$3
+ COUNTIFS('Official Medal Table'!$I:$I,'Each Gender Events'!$A90,'Official Medal Table'!$C:$C,'Each Gender Events'!BA$1,'Official Medal Table'!$E:$E,'Each Gender Events'!BA$2)*'Medal values'!$B$3
+ COUNTIFS('Official Medal Table'!$F:$F,'Each Gender Events'!$A90,'Official Medal Table'!$C:$C,'Each Gender Events'!BA$1,'Official Medal Table'!$E:$E,"Mixed")*'Medal values'!$B$1/2
+ COUNTIFS('Official Medal Table'!$G:$G,'Each Gender Events'!$A90,'Official Medal Table'!$C:$C,'Each Gender Events'!BA$1,'Official Medal Table'!$E:$E,"Mixed")*'Medal values'!$B$2/2
+ COUNTIFS('Official Medal Table'!$H:$H,'Each Gender Events'!$A90,'Official Medal Table'!$C:$C,'Each Gender Events'!BA$1,'Official Medal Table'!$E:$E,"Mixed")*'Medal values'!$B$3/2
+ COUNTIFS('Official Medal Table'!$I:$I,'Each Gender Events'!$A90,'Official Medal Table'!$C:$C,'Each Gender Events'!BA$1,'Official Medal Table'!$E:$E,"Mixed")*'Medal values'!$B$3/2</f>
        <v>0</v>
      </c>
      <c r="BB90">
        <f>COUNTIFS('Official Medal Table'!$F:$F,'Each Gender Events'!$A90,'Official Medal Table'!$C:$C,'Each Gender Events'!BB$1,'Official Medal Table'!$E:$E,'Each Gender Events'!BB$2)*'Medal values'!$B$1
+ COUNTIFS('Official Medal Table'!$G:$G,'Each Gender Events'!$A90,'Official Medal Table'!$C:$C,'Each Gender Events'!BB$1,'Official Medal Table'!$E:$E,'Each Gender Events'!BB$2)*'Medal values'!$B$2
+ COUNTIFS('Official Medal Table'!$H:$H,'Each Gender Events'!$A90,'Official Medal Table'!$C:$C,'Each Gender Events'!BB$1,'Official Medal Table'!$E:$E,'Each Gender Events'!BB$2)*'Medal values'!$B$3
+ COUNTIFS('Official Medal Table'!$I:$I,'Each Gender Events'!$A90,'Official Medal Table'!$C:$C,'Each Gender Events'!BB$1,'Official Medal Table'!$E:$E,'Each Gender Events'!BB$2)*'Medal values'!$B$3
+ COUNTIFS('Official Medal Table'!$F:$F,'Each Gender Events'!$A90,'Official Medal Table'!$C:$C,'Each Gender Events'!BB$1,'Official Medal Table'!$E:$E,"Mixed")*'Medal values'!$B$1/2
+ COUNTIFS('Official Medal Table'!$G:$G,'Each Gender Events'!$A90,'Official Medal Table'!$C:$C,'Each Gender Events'!BB$1,'Official Medal Table'!$E:$E,"Mixed")*'Medal values'!$B$2/2
+ COUNTIFS('Official Medal Table'!$H:$H,'Each Gender Events'!$A90,'Official Medal Table'!$C:$C,'Each Gender Events'!BB$1,'Official Medal Table'!$E:$E,"Mixed")*'Medal values'!$B$3/2
+ COUNTIFS('Official Medal Table'!$I:$I,'Each Gender Events'!$A90,'Official Medal Table'!$C:$C,'Each Gender Events'!BB$1,'Official Medal Table'!$E:$E,"Mixed")*'Medal values'!$B$3/2</f>
        <v>0</v>
      </c>
      <c r="BC90">
        <f>COUNTIFS('Official Medal Table'!$F:$F,'Each Gender Events'!$A90,'Official Medal Table'!$C:$C,'Each Gender Events'!BC$1,'Official Medal Table'!$E:$E,'Each Gender Events'!BC$2)*'Medal values'!$B$1
+ COUNTIFS('Official Medal Table'!$G:$G,'Each Gender Events'!$A90,'Official Medal Table'!$C:$C,'Each Gender Events'!BC$1,'Official Medal Table'!$E:$E,'Each Gender Events'!BC$2)*'Medal values'!$B$2
+ COUNTIFS('Official Medal Table'!$H:$H,'Each Gender Events'!$A90,'Official Medal Table'!$C:$C,'Each Gender Events'!BC$1,'Official Medal Table'!$E:$E,'Each Gender Events'!BC$2)*'Medal values'!$B$3
+ COUNTIFS('Official Medal Table'!$I:$I,'Each Gender Events'!$A90,'Official Medal Table'!$C:$C,'Each Gender Events'!BC$1,'Official Medal Table'!$E:$E,'Each Gender Events'!BC$2)*'Medal values'!$B$3
+ COUNTIFS('Official Medal Table'!$F:$F,'Each Gender Events'!$A90,'Official Medal Table'!$C:$C,'Each Gender Events'!BC$1,'Official Medal Table'!$E:$E,"Mixed")*'Medal values'!$B$1/2
+ COUNTIFS('Official Medal Table'!$G:$G,'Each Gender Events'!$A90,'Official Medal Table'!$C:$C,'Each Gender Events'!BC$1,'Official Medal Table'!$E:$E,"Mixed")*'Medal values'!$B$2/2
+ COUNTIFS('Official Medal Table'!$H:$H,'Each Gender Events'!$A90,'Official Medal Table'!$C:$C,'Each Gender Events'!BC$1,'Official Medal Table'!$E:$E,"Mixed")*'Medal values'!$B$3/2
+ COUNTIFS('Official Medal Table'!$I:$I,'Each Gender Events'!$A90,'Official Medal Table'!$C:$C,'Each Gender Events'!BC$1,'Official Medal Table'!$E:$E,"Mixed")*'Medal values'!$B$3/2</f>
        <v>0</v>
      </c>
      <c r="BD90">
        <f>COUNTIFS('Official Medal Table'!$F:$F,'Each Gender Events'!$A90,'Official Medal Table'!$C:$C,'Each Gender Events'!BD$1,'Official Medal Table'!$E:$E,'Each Gender Events'!BD$2)*'Medal values'!$B$1
+ COUNTIFS('Official Medal Table'!$G:$G,'Each Gender Events'!$A90,'Official Medal Table'!$C:$C,'Each Gender Events'!BD$1,'Official Medal Table'!$E:$E,'Each Gender Events'!BD$2)*'Medal values'!$B$2
+ COUNTIFS('Official Medal Table'!$H:$H,'Each Gender Events'!$A90,'Official Medal Table'!$C:$C,'Each Gender Events'!BD$1,'Official Medal Table'!$E:$E,'Each Gender Events'!BD$2)*'Medal values'!$B$3
+ COUNTIFS('Official Medal Table'!$I:$I,'Each Gender Events'!$A90,'Official Medal Table'!$C:$C,'Each Gender Events'!BD$1,'Official Medal Table'!$E:$E,'Each Gender Events'!BD$2)*'Medal values'!$B$3
+ COUNTIFS('Official Medal Table'!$F:$F,'Each Gender Events'!$A90,'Official Medal Table'!$C:$C,'Each Gender Events'!BD$1,'Official Medal Table'!$E:$E,"Mixed")*'Medal values'!$B$1/2
+ COUNTIFS('Official Medal Table'!$G:$G,'Each Gender Events'!$A90,'Official Medal Table'!$C:$C,'Each Gender Events'!BD$1,'Official Medal Table'!$E:$E,"Mixed")*'Medal values'!$B$2/2
+ COUNTIFS('Official Medal Table'!$H:$H,'Each Gender Events'!$A90,'Official Medal Table'!$C:$C,'Each Gender Events'!BD$1,'Official Medal Table'!$E:$E,"Mixed")*'Medal values'!$B$3/2
+ COUNTIFS('Official Medal Table'!$I:$I,'Each Gender Events'!$A90,'Official Medal Table'!$C:$C,'Each Gender Events'!BD$1,'Official Medal Table'!$E:$E,"Mixed")*'Medal values'!$B$3/2</f>
        <v>0</v>
      </c>
      <c r="BE90">
        <f>COUNTIFS('Official Medal Table'!$F:$F,'Each Gender Events'!$A90,'Official Medal Table'!$C:$C,'Each Gender Events'!BE$1,'Official Medal Table'!$E:$E,'Each Gender Events'!BE$2)*'Medal values'!$B$1
+ COUNTIFS('Official Medal Table'!$G:$G,'Each Gender Events'!$A90,'Official Medal Table'!$C:$C,'Each Gender Events'!BE$1,'Official Medal Table'!$E:$E,'Each Gender Events'!BE$2)*'Medal values'!$B$2
+ COUNTIFS('Official Medal Table'!$H:$H,'Each Gender Events'!$A90,'Official Medal Table'!$C:$C,'Each Gender Events'!BE$1,'Official Medal Table'!$E:$E,'Each Gender Events'!BE$2)*'Medal values'!$B$3
+ COUNTIFS('Official Medal Table'!$I:$I,'Each Gender Events'!$A90,'Official Medal Table'!$C:$C,'Each Gender Events'!BE$1,'Official Medal Table'!$E:$E,'Each Gender Events'!BE$2)*'Medal values'!$B$3
+ COUNTIFS('Official Medal Table'!$F:$F,'Each Gender Events'!$A90,'Official Medal Table'!$C:$C,'Each Gender Events'!BE$1,'Official Medal Table'!$E:$E,"Mixed")*'Medal values'!$B$1/2
+ COUNTIFS('Official Medal Table'!$G:$G,'Each Gender Events'!$A90,'Official Medal Table'!$C:$C,'Each Gender Events'!BE$1,'Official Medal Table'!$E:$E,"Mixed")*'Medal values'!$B$2/2
+ COUNTIFS('Official Medal Table'!$H:$H,'Each Gender Events'!$A90,'Official Medal Table'!$C:$C,'Each Gender Events'!BE$1,'Official Medal Table'!$E:$E,"Mixed")*'Medal values'!$B$3/2
+ COUNTIFS('Official Medal Table'!$I:$I,'Each Gender Events'!$A90,'Official Medal Table'!$C:$C,'Each Gender Events'!BE$1,'Official Medal Table'!$E:$E,"Mixed")*'Medal values'!$B$3/2</f>
        <v>0</v>
      </c>
      <c r="BF90">
        <f>COUNTIFS('Official Medal Table'!$F:$F,'Each Gender Events'!$A90,'Official Medal Table'!$C:$C,'Each Gender Events'!BF$1,'Official Medal Table'!$E:$E,'Each Gender Events'!BF$2)*'Medal values'!$B$1
+ COUNTIFS('Official Medal Table'!$G:$G,'Each Gender Events'!$A90,'Official Medal Table'!$C:$C,'Each Gender Events'!BF$1,'Official Medal Table'!$E:$E,'Each Gender Events'!BF$2)*'Medal values'!$B$2
+ COUNTIFS('Official Medal Table'!$H:$H,'Each Gender Events'!$A90,'Official Medal Table'!$C:$C,'Each Gender Events'!BF$1,'Official Medal Table'!$E:$E,'Each Gender Events'!BF$2)*'Medal values'!$B$3
+ COUNTIFS('Official Medal Table'!$I:$I,'Each Gender Events'!$A90,'Official Medal Table'!$C:$C,'Each Gender Events'!BF$1,'Official Medal Table'!$E:$E,'Each Gender Events'!BF$2)*'Medal values'!$B$3
+ COUNTIFS('Official Medal Table'!$F:$F,'Each Gender Events'!$A90,'Official Medal Table'!$C:$C,'Each Gender Events'!BF$1,'Official Medal Table'!$E:$E,"Mixed")*'Medal values'!$B$1/2
+ COUNTIFS('Official Medal Table'!$G:$G,'Each Gender Events'!$A90,'Official Medal Table'!$C:$C,'Each Gender Events'!BF$1,'Official Medal Table'!$E:$E,"Mixed")*'Medal values'!$B$2/2
+ COUNTIFS('Official Medal Table'!$H:$H,'Each Gender Events'!$A90,'Official Medal Table'!$C:$C,'Each Gender Events'!BF$1,'Official Medal Table'!$E:$E,"Mixed")*'Medal values'!$B$3/2
+ COUNTIFS('Official Medal Table'!$I:$I,'Each Gender Events'!$A90,'Official Medal Table'!$C:$C,'Each Gender Events'!BF$1,'Official Medal Table'!$E:$E,"Mixed")*'Medal values'!$B$3/2</f>
        <v>0</v>
      </c>
      <c r="BG90">
        <f>COUNTIFS('Official Medal Table'!$F:$F,'Each Gender Events'!$A90,'Official Medal Table'!$C:$C,'Each Gender Events'!BG$1,'Official Medal Table'!$E:$E,'Each Gender Events'!BG$2)*'Medal values'!$B$1
+ COUNTIFS('Official Medal Table'!$G:$G,'Each Gender Events'!$A90,'Official Medal Table'!$C:$C,'Each Gender Events'!BG$1,'Official Medal Table'!$E:$E,'Each Gender Events'!BG$2)*'Medal values'!$B$2
+ COUNTIFS('Official Medal Table'!$H:$H,'Each Gender Events'!$A90,'Official Medal Table'!$C:$C,'Each Gender Events'!BG$1,'Official Medal Table'!$E:$E,'Each Gender Events'!BG$2)*'Medal values'!$B$3
+ COUNTIFS('Official Medal Table'!$I:$I,'Each Gender Events'!$A90,'Official Medal Table'!$C:$C,'Each Gender Events'!BG$1,'Official Medal Table'!$E:$E,'Each Gender Events'!BG$2)*'Medal values'!$B$3
+ COUNTIFS('Official Medal Table'!$F:$F,'Each Gender Events'!$A90,'Official Medal Table'!$C:$C,'Each Gender Events'!BG$1,'Official Medal Table'!$E:$E,"Mixed")*'Medal values'!$B$1/2
+ COUNTIFS('Official Medal Table'!$G:$G,'Each Gender Events'!$A90,'Official Medal Table'!$C:$C,'Each Gender Events'!BG$1,'Official Medal Table'!$E:$E,"Mixed")*'Medal values'!$B$2/2
+ COUNTIFS('Official Medal Table'!$H:$H,'Each Gender Events'!$A90,'Official Medal Table'!$C:$C,'Each Gender Events'!BG$1,'Official Medal Table'!$E:$E,"Mixed")*'Medal values'!$B$3/2
+ COUNTIFS('Official Medal Table'!$I:$I,'Each Gender Events'!$A90,'Official Medal Table'!$C:$C,'Each Gender Events'!BG$1,'Official Medal Table'!$E:$E,"Mixed")*'Medal values'!$B$3/2</f>
        <v>0</v>
      </c>
      <c r="BH90">
        <f>COUNTIFS('Official Medal Table'!$F:$F,'Each Gender Events'!$A90,'Official Medal Table'!$C:$C,'Each Gender Events'!BH$1,'Official Medal Table'!$E:$E,'Each Gender Events'!BH$2)*'Medal values'!$B$1
+ COUNTIFS('Official Medal Table'!$G:$G,'Each Gender Events'!$A90,'Official Medal Table'!$C:$C,'Each Gender Events'!BH$1,'Official Medal Table'!$E:$E,'Each Gender Events'!BH$2)*'Medal values'!$B$2
+ COUNTIFS('Official Medal Table'!$H:$H,'Each Gender Events'!$A90,'Official Medal Table'!$C:$C,'Each Gender Events'!BH$1,'Official Medal Table'!$E:$E,'Each Gender Events'!BH$2)*'Medal values'!$B$3
+ COUNTIFS('Official Medal Table'!$I:$I,'Each Gender Events'!$A90,'Official Medal Table'!$C:$C,'Each Gender Events'!BH$1,'Official Medal Table'!$E:$E,'Each Gender Events'!BH$2)*'Medal values'!$B$3
+ COUNTIFS('Official Medal Table'!$F:$F,'Each Gender Events'!$A90,'Official Medal Table'!$C:$C,'Each Gender Events'!BH$1,'Official Medal Table'!$E:$E,"Mixed")*'Medal values'!$B$1/2
+ COUNTIFS('Official Medal Table'!$G:$G,'Each Gender Events'!$A90,'Official Medal Table'!$C:$C,'Each Gender Events'!BH$1,'Official Medal Table'!$E:$E,"Mixed")*'Medal values'!$B$2/2
+ COUNTIFS('Official Medal Table'!$H:$H,'Each Gender Events'!$A90,'Official Medal Table'!$C:$C,'Each Gender Events'!BH$1,'Official Medal Table'!$E:$E,"Mixed")*'Medal values'!$B$3/2
+ COUNTIFS('Official Medal Table'!$I:$I,'Each Gender Events'!$A90,'Official Medal Table'!$C:$C,'Each Gender Events'!BH$1,'Official Medal Table'!$E:$E,"Mixed")*'Medal values'!$B$3/2</f>
        <v>0</v>
      </c>
      <c r="BI90">
        <f>COUNTIFS('Official Medal Table'!$F:$F,'Each Gender Events'!$A90,'Official Medal Table'!$C:$C,'Each Gender Events'!BI$1,'Official Medal Table'!$E:$E,'Each Gender Events'!BI$2)*'Medal values'!$B$1
+ COUNTIFS('Official Medal Table'!$G:$G,'Each Gender Events'!$A90,'Official Medal Table'!$C:$C,'Each Gender Events'!BI$1,'Official Medal Table'!$E:$E,'Each Gender Events'!BI$2)*'Medal values'!$B$2
+ COUNTIFS('Official Medal Table'!$H:$H,'Each Gender Events'!$A90,'Official Medal Table'!$C:$C,'Each Gender Events'!BI$1,'Official Medal Table'!$E:$E,'Each Gender Events'!BI$2)*'Medal values'!$B$3
+ COUNTIFS('Official Medal Table'!$I:$I,'Each Gender Events'!$A90,'Official Medal Table'!$C:$C,'Each Gender Events'!BI$1,'Official Medal Table'!$E:$E,'Each Gender Events'!BI$2)*'Medal values'!$B$3
+ COUNTIFS('Official Medal Table'!$F:$F,'Each Gender Events'!$A90,'Official Medal Table'!$C:$C,'Each Gender Events'!BI$1,'Official Medal Table'!$E:$E,"Mixed")*'Medal values'!$B$1/2
+ COUNTIFS('Official Medal Table'!$G:$G,'Each Gender Events'!$A90,'Official Medal Table'!$C:$C,'Each Gender Events'!BI$1,'Official Medal Table'!$E:$E,"Mixed")*'Medal values'!$B$2/2
+ COUNTIFS('Official Medal Table'!$H:$H,'Each Gender Events'!$A90,'Official Medal Table'!$C:$C,'Each Gender Events'!BI$1,'Official Medal Table'!$E:$E,"Mixed")*'Medal values'!$B$3/2
+ COUNTIFS('Official Medal Table'!$I:$I,'Each Gender Events'!$A90,'Official Medal Table'!$C:$C,'Each Gender Events'!BI$1,'Official Medal Table'!$E:$E,"Mixed")*'Medal values'!$B$3/2</f>
        <v>0</v>
      </c>
      <c r="BJ90">
        <f>COUNTIFS('Official Medal Table'!$F:$F,'Each Gender Events'!$A90,'Official Medal Table'!$C:$C,'Each Gender Events'!BJ$1,'Official Medal Table'!$E:$E,'Each Gender Events'!BJ$2)*'Medal values'!$B$1
+ COUNTIFS('Official Medal Table'!$G:$G,'Each Gender Events'!$A90,'Official Medal Table'!$C:$C,'Each Gender Events'!BJ$1,'Official Medal Table'!$E:$E,'Each Gender Events'!BJ$2)*'Medal values'!$B$2
+ COUNTIFS('Official Medal Table'!$H:$H,'Each Gender Events'!$A90,'Official Medal Table'!$C:$C,'Each Gender Events'!BJ$1,'Official Medal Table'!$E:$E,'Each Gender Events'!BJ$2)*'Medal values'!$B$3
+ COUNTIFS('Official Medal Table'!$I:$I,'Each Gender Events'!$A90,'Official Medal Table'!$C:$C,'Each Gender Events'!BJ$1,'Official Medal Table'!$E:$E,'Each Gender Events'!BJ$2)*'Medal values'!$B$3
+ COUNTIFS('Official Medal Table'!$F:$F,'Each Gender Events'!$A90,'Official Medal Table'!$C:$C,'Each Gender Events'!BJ$1,'Official Medal Table'!$E:$E,"Mixed")*'Medal values'!$B$1/2
+ COUNTIFS('Official Medal Table'!$G:$G,'Each Gender Events'!$A90,'Official Medal Table'!$C:$C,'Each Gender Events'!BJ$1,'Official Medal Table'!$E:$E,"Mixed")*'Medal values'!$B$2/2
+ COUNTIFS('Official Medal Table'!$H:$H,'Each Gender Events'!$A90,'Official Medal Table'!$C:$C,'Each Gender Events'!BJ$1,'Official Medal Table'!$E:$E,"Mixed")*'Medal values'!$B$3/2
+ COUNTIFS('Official Medal Table'!$I:$I,'Each Gender Events'!$A90,'Official Medal Table'!$C:$C,'Each Gender Events'!BJ$1,'Official Medal Table'!$E:$E,"Mixed")*'Medal values'!$B$3/2</f>
        <v>0</v>
      </c>
      <c r="BK90">
        <f>COUNTIFS('Official Medal Table'!$F:$F,'Each Gender Events'!$A90,'Official Medal Table'!$C:$C,'Each Gender Events'!BK$1,'Official Medal Table'!$E:$E,'Each Gender Events'!BK$2)*'Medal values'!$B$1
+ COUNTIFS('Official Medal Table'!$G:$G,'Each Gender Events'!$A90,'Official Medal Table'!$C:$C,'Each Gender Events'!BK$1,'Official Medal Table'!$E:$E,'Each Gender Events'!BK$2)*'Medal values'!$B$2
+ COUNTIFS('Official Medal Table'!$H:$H,'Each Gender Events'!$A90,'Official Medal Table'!$C:$C,'Each Gender Events'!BK$1,'Official Medal Table'!$E:$E,'Each Gender Events'!BK$2)*'Medal values'!$B$3
+ COUNTIFS('Official Medal Table'!$I:$I,'Each Gender Events'!$A90,'Official Medal Table'!$C:$C,'Each Gender Events'!BK$1,'Official Medal Table'!$E:$E,'Each Gender Events'!BK$2)*'Medal values'!$B$3
+ COUNTIFS('Official Medal Table'!$F:$F,'Each Gender Events'!$A90,'Official Medal Table'!$C:$C,'Each Gender Events'!BK$1,'Official Medal Table'!$E:$E,"Mixed")*'Medal values'!$B$1/2
+ COUNTIFS('Official Medal Table'!$G:$G,'Each Gender Events'!$A90,'Official Medal Table'!$C:$C,'Each Gender Events'!BK$1,'Official Medal Table'!$E:$E,"Mixed")*'Medal values'!$B$2/2
+ COUNTIFS('Official Medal Table'!$H:$H,'Each Gender Events'!$A90,'Official Medal Table'!$C:$C,'Each Gender Events'!BK$1,'Official Medal Table'!$E:$E,"Mixed")*'Medal values'!$B$3/2
+ COUNTIFS('Official Medal Table'!$I:$I,'Each Gender Events'!$A90,'Official Medal Table'!$C:$C,'Each Gender Events'!BK$1,'Official Medal Table'!$E:$E,"Mixed")*'Medal values'!$B$3/2</f>
        <v>0</v>
      </c>
      <c r="BL90">
        <f>COUNTIFS('Official Medal Table'!$F:$F,'Each Gender Events'!$A90,'Official Medal Table'!$C:$C,'Each Gender Events'!BL$1,'Official Medal Table'!$E:$E,'Each Gender Events'!BL$2)*'Medal values'!$B$1
+ COUNTIFS('Official Medal Table'!$G:$G,'Each Gender Events'!$A90,'Official Medal Table'!$C:$C,'Each Gender Events'!BL$1,'Official Medal Table'!$E:$E,'Each Gender Events'!BL$2)*'Medal values'!$B$2
+ COUNTIFS('Official Medal Table'!$H:$H,'Each Gender Events'!$A90,'Official Medal Table'!$C:$C,'Each Gender Events'!BL$1,'Official Medal Table'!$E:$E,'Each Gender Events'!BL$2)*'Medal values'!$B$3
+ COUNTIFS('Official Medal Table'!$I:$I,'Each Gender Events'!$A90,'Official Medal Table'!$C:$C,'Each Gender Events'!BL$1,'Official Medal Table'!$E:$E,'Each Gender Events'!BL$2)*'Medal values'!$B$3
+ COUNTIFS('Official Medal Table'!$F:$F,'Each Gender Events'!$A90,'Official Medal Table'!$C:$C,'Each Gender Events'!BL$1,'Official Medal Table'!$E:$E,"Mixed")*'Medal values'!$B$1/2
+ COUNTIFS('Official Medal Table'!$G:$G,'Each Gender Events'!$A90,'Official Medal Table'!$C:$C,'Each Gender Events'!BL$1,'Official Medal Table'!$E:$E,"Mixed")*'Medal values'!$B$2/2
+ COUNTIFS('Official Medal Table'!$H:$H,'Each Gender Events'!$A90,'Official Medal Table'!$C:$C,'Each Gender Events'!BL$1,'Official Medal Table'!$E:$E,"Mixed")*'Medal values'!$B$3/2
+ COUNTIFS('Official Medal Table'!$I:$I,'Each Gender Events'!$A90,'Official Medal Table'!$C:$C,'Each Gender Events'!BL$1,'Official Medal Table'!$E:$E,"Mixed")*'Medal values'!$B$3/2</f>
        <v>0</v>
      </c>
      <c r="BM90">
        <f>COUNTIFS('Official Medal Table'!$F:$F,'Each Gender Events'!$A90,'Official Medal Table'!$C:$C,'Each Gender Events'!BM$1,'Official Medal Table'!$E:$E,'Each Gender Events'!BM$2)*'Medal values'!$B$1
+ COUNTIFS('Official Medal Table'!$G:$G,'Each Gender Events'!$A90,'Official Medal Table'!$C:$C,'Each Gender Events'!BM$1,'Official Medal Table'!$E:$E,'Each Gender Events'!BM$2)*'Medal values'!$B$2
+ COUNTIFS('Official Medal Table'!$H:$H,'Each Gender Events'!$A90,'Official Medal Table'!$C:$C,'Each Gender Events'!BM$1,'Official Medal Table'!$E:$E,'Each Gender Events'!BM$2)*'Medal values'!$B$3
+ COUNTIFS('Official Medal Table'!$I:$I,'Each Gender Events'!$A90,'Official Medal Table'!$C:$C,'Each Gender Events'!BM$1,'Official Medal Table'!$E:$E,'Each Gender Events'!BM$2)*'Medal values'!$B$3
+ COUNTIFS('Official Medal Table'!$F:$F,'Each Gender Events'!$A90,'Official Medal Table'!$C:$C,'Each Gender Events'!BM$1,'Official Medal Table'!$E:$E,"Mixed")*'Medal values'!$B$1/2
+ COUNTIFS('Official Medal Table'!$G:$G,'Each Gender Events'!$A90,'Official Medal Table'!$C:$C,'Each Gender Events'!BM$1,'Official Medal Table'!$E:$E,"Mixed")*'Medal values'!$B$2/2
+ COUNTIFS('Official Medal Table'!$H:$H,'Each Gender Events'!$A90,'Official Medal Table'!$C:$C,'Each Gender Events'!BM$1,'Official Medal Table'!$E:$E,"Mixed")*'Medal values'!$B$3/2
+ COUNTIFS('Official Medal Table'!$I:$I,'Each Gender Events'!$A90,'Official Medal Table'!$C:$C,'Each Gender Events'!BM$1,'Official Medal Table'!$E:$E,"Mixed")*'Medal values'!$B$3/2</f>
        <v>0</v>
      </c>
      <c r="BN90">
        <f>COUNTIFS('Official Medal Table'!$F:$F,'Each Gender Events'!$A90,'Official Medal Table'!$C:$C,'Each Gender Events'!BN$1,'Official Medal Table'!$E:$E,'Each Gender Events'!BN$2)*'Medal values'!$B$1
+ COUNTIFS('Official Medal Table'!$G:$G,'Each Gender Events'!$A90,'Official Medal Table'!$C:$C,'Each Gender Events'!BN$1,'Official Medal Table'!$E:$E,'Each Gender Events'!BN$2)*'Medal values'!$B$2
+ COUNTIFS('Official Medal Table'!$H:$H,'Each Gender Events'!$A90,'Official Medal Table'!$C:$C,'Each Gender Events'!BN$1,'Official Medal Table'!$E:$E,'Each Gender Events'!BN$2)*'Medal values'!$B$3
+ COUNTIFS('Official Medal Table'!$I:$I,'Each Gender Events'!$A90,'Official Medal Table'!$C:$C,'Each Gender Events'!BN$1,'Official Medal Table'!$E:$E,'Each Gender Events'!BN$2)*'Medal values'!$B$3
+ COUNTIFS('Official Medal Table'!$F:$F,'Each Gender Events'!$A90,'Official Medal Table'!$C:$C,'Each Gender Events'!BN$1,'Official Medal Table'!$E:$E,"Mixed")*'Medal values'!$B$1/2
+ COUNTIFS('Official Medal Table'!$G:$G,'Each Gender Events'!$A90,'Official Medal Table'!$C:$C,'Each Gender Events'!BN$1,'Official Medal Table'!$E:$E,"Mixed")*'Medal values'!$B$2/2
+ COUNTIFS('Official Medal Table'!$H:$H,'Each Gender Events'!$A90,'Official Medal Table'!$C:$C,'Each Gender Events'!BN$1,'Official Medal Table'!$E:$E,"Mixed")*'Medal values'!$B$3/2
+ COUNTIFS('Official Medal Table'!$I:$I,'Each Gender Events'!$A90,'Official Medal Table'!$C:$C,'Each Gender Events'!BN$1,'Official Medal Table'!$E:$E,"Mixed")*'Medal values'!$B$3/2</f>
        <v>0</v>
      </c>
      <c r="BO90">
        <f>COUNTIFS('Official Medal Table'!$F:$F,'Each Gender Events'!$A90,'Official Medal Table'!$C:$C,'Each Gender Events'!BO$1,'Official Medal Table'!$E:$E,'Each Gender Events'!BO$2)*'Medal values'!$B$1
+ COUNTIFS('Official Medal Table'!$G:$G,'Each Gender Events'!$A90,'Official Medal Table'!$C:$C,'Each Gender Events'!BO$1,'Official Medal Table'!$E:$E,'Each Gender Events'!BO$2)*'Medal values'!$B$2
+ COUNTIFS('Official Medal Table'!$H:$H,'Each Gender Events'!$A90,'Official Medal Table'!$C:$C,'Each Gender Events'!BO$1,'Official Medal Table'!$E:$E,'Each Gender Events'!BO$2)*'Medal values'!$B$3
+ COUNTIFS('Official Medal Table'!$I:$I,'Each Gender Events'!$A90,'Official Medal Table'!$C:$C,'Each Gender Events'!BO$1,'Official Medal Table'!$E:$E,'Each Gender Events'!BO$2)*'Medal values'!$B$3
+ COUNTIFS('Official Medal Table'!$F:$F,'Each Gender Events'!$A90,'Official Medal Table'!$C:$C,'Each Gender Events'!BO$1,'Official Medal Table'!$E:$E,"Mixed")*'Medal values'!$B$1/2
+ COUNTIFS('Official Medal Table'!$G:$G,'Each Gender Events'!$A90,'Official Medal Table'!$C:$C,'Each Gender Events'!BO$1,'Official Medal Table'!$E:$E,"Mixed")*'Medal values'!$B$2/2
+ COUNTIFS('Official Medal Table'!$H:$H,'Each Gender Events'!$A90,'Official Medal Table'!$C:$C,'Each Gender Events'!BO$1,'Official Medal Table'!$E:$E,"Mixed")*'Medal values'!$B$3/2
+ COUNTIFS('Official Medal Table'!$I:$I,'Each Gender Events'!$A90,'Official Medal Table'!$C:$C,'Each Gender Events'!BO$1,'Official Medal Table'!$E:$E,"Mixed")*'Medal values'!$B$3/2</f>
        <v>0</v>
      </c>
      <c r="BP90">
        <f>COUNTIFS('Official Medal Table'!$F:$F,'Each Gender Events'!$A90,'Official Medal Table'!$C:$C,'Each Gender Events'!BP$1,'Official Medal Table'!$E:$E,'Each Gender Events'!BP$2)*'Medal values'!$B$1
+ COUNTIFS('Official Medal Table'!$G:$G,'Each Gender Events'!$A90,'Official Medal Table'!$C:$C,'Each Gender Events'!BP$1,'Official Medal Table'!$E:$E,'Each Gender Events'!BP$2)*'Medal values'!$B$2
+ COUNTIFS('Official Medal Table'!$H:$H,'Each Gender Events'!$A90,'Official Medal Table'!$C:$C,'Each Gender Events'!BP$1,'Official Medal Table'!$E:$E,'Each Gender Events'!BP$2)*'Medal values'!$B$3
+ COUNTIFS('Official Medal Table'!$I:$I,'Each Gender Events'!$A90,'Official Medal Table'!$C:$C,'Each Gender Events'!BP$1,'Official Medal Table'!$E:$E,'Each Gender Events'!BP$2)*'Medal values'!$B$3
+ COUNTIFS('Official Medal Table'!$F:$F,'Each Gender Events'!$A90,'Official Medal Table'!$C:$C,'Each Gender Events'!BP$1,'Official Medal Table'!$E:$E,"Mixed")*'Medal values'!$B$1/2
+ COUNTIFS('Official Medal Table'!$G:$G,'Each Gender Events'!$A90,'Official Medal Table'!$C:$C,'Each Gender Events'!BP$1,'Official Medal Table'!$E:$E,"Mixed")*'Medal values'!$B$2/2
+ COUNTIFS('Official Medal Table'!$H:$H,'Each Gender Events'!$A90,'Official Medal Table'!$C:$C,'Each Gender Events'!BP$1,'Official Medal Table'!$E:$E,"Mixed")*'Medal values'!$B$3/2
+ COUNTIFS('Official Medal Table'!$I:$I,'Each Gender Events'!$A90,'Official Medal Table'!$C:$C,'Each Gender Events'!BP$1,'Official Medal Table'!$E:$E,"Mixed")*'Medal values'!$B$3/2</f>
        <v>0</v>
      </c>
      <c r="BQ90">
        <f>COUNTIFS('Official Medal Table'!$F:$F,'Each Gender Events'!$A90,'Official Medal Table'!$C:$C,'Each Gender Events'!BQ$1,'Official Medal Table'!$E:$E,'Each Gender Events'!BQ$2)*'Medal values'!$B$1
+ COUNTIFS('Official Medal Table'!$G:$G,'Each Gender Events'!$A90,'Official Medal Table'!$C:$C,'Each Gender Events'!BQ$1,'Official Medal Table'!$E:$E,'Each Gender Events'!BQ$2)*'Medal values'!$B$2
+ COUNTIFS('Official Medal Table'!$H:$H,'Each Gender Events'!$A90,'Official Medal Table'!$C:$C,'Each Gender Events'!BQ$1,'Official Medal Table'!$E:$E,'Each Gender Events'!BQ$2)*'Medal values'!$B$3
+ COUNTIFS('Official Medal Table'!$I:$I,'Each Gender Events'!$A90,'Official Medal Table'!$C:$C,'Each Gender Events'!BQ$1,'Official Medal Table'!$E:$E,'Each Gender Events'!BQ$2)*'Medal values'!$B$3
+ COUNTIFS('Official Medal Table'!$F:$F,'Each Gender Events'!$A90,'Official Medal Table'!$C:$C,'Each Gender Events'!BQ$1,'Official Medal Table'!$E:$E,"Mixed")*'Medal values'!$B$1/2
+ COUNTIFS('Official Medal Table'!$G:$G,'Each Gender Events'!$A90,'Official Medal Table'!$C:$C,'Each Gender Events'!BQ$1,'Official Medal Table'!$E:$E,"Mixed")*'Medal values'!$B$2/2
+ COUNTIFS('Official Medal Table'!$H:$H,'Each Gender Events'!$A90,'Official Medal Table'!$C:$C,'Each Gender Events'!BQ$1,'Official Medal Table'!$E:$E,"Mixed")*'Medal values'!$B$3/2
+ COUNTIFS('Official Medal Table'!$I:$I,'Each Gender Events'!$A90,'Official Medal Table'!$C:$C,'Each Gender Events'!BQ$1,'Official Medal Table'!$E:$E,"Mixed")*'Medal values'!$B$3/2</f>
        <v>0</v>
      </c>
      <c r="BR90">
        <f>COUNTIFS('Official Medal Table'!$F:$F,'Each Gender Events'!$A90,'Official Medal Table'!$C:$C,'Each Gender Events'!BR$1,'Official Medal Table'!$E:$E,'Each Gender Events'!BR$2)*'Medal values'!$B$1
+ COUNTIFS('Official Medal Table'!$G:$G,'Each Gender Events'!$A90,'Official Medal Table'!$C:$C,'Each Gender Events'!BR$1,'Official Medal Table'!$E:$E,'Each Gender Events'!BR$2)*'Medal values'!$B$2
+ COUNTIFS('Official Medal Table'!$H:$H,'Each Gender Events'!$A90,'Official Medal Table'!$C:$C,'Each Gender Events'!BR$1,'Official Medal Table'!$E:$E,'Each Gender Events'!BR$2)*'Medal values'!$B$3
+ COUNTIFS('Official Medal Table'!$I:$I,'Each Gender Events'!$A90,'Official Medal Table'!$C:$C,'Each Gender Events'!BR$1,'Official Medal Table'!$E:$E,'Each Gender Events'!BR$2)*'Medal values'!$B$3
+ COUNTIFS('Official Medal Table'!$F:$F,'Each Gender Events'!$A90,'Official Medal Table'!$C:$C,'Each Gender Events'!BR$1,'Official Medal Table'!$E:$E,"Mixed")*'Medal values'!$B$1/2
+ COUNTIFS('Official Medal Table'!$G:$G,'Each Gender Events'!$A90,'Official Medal Table'!$C:$C,'Each Gender Events'!BR$1,'Official Medal Table'!$E:$E,"Mixed")*'Medal values'!$B$2/2
+ COUNTIFS('Official Medal Table'!$H:$H,'Each Gender Events'!$A90,'Official Medal Table'!$C:$C,'Each Gender Events'!BR$1,'Official Medal Table'!$E:$E,"Mixed")*'Medal values'!$B$3/2
+ COUNTIFS('Official Medal Table'!$I:$I,'Each Gender Events'!$A90,'Official Medal Table'!$C:$C,'Each Gender Events'!BR$1,'Official Medal Table'!$E:$E,"Mixed")*'Medal values'!$B$3/2</f>
        <v>0</v>
      </c>
      <c r="BS90">
        <f>COUNTIFS('Official Medal Table'!$F:$F,'Each Gender Events'!$A90,'Official Medal Table'!$C:$C,'Each Gender Events'!BS$1,'Official Medal Table'!$E:$E,'Each Gender Events'!BS$2)*'Medal values'!$B$1
+ COUNTIFS('Official Medal Table'!$G:$G,'Each Gender Events'!$A90,'Official Medal Table'!$C:$C,'Each Gender Events'!BS$1,'Official Medal Table'!$E:$E,'Each Gender Events'!BS$2)*'Medal values'!$B$2
+ COUNTIFS('Official Medal Table'!$H:$H,'Each Gender Events'!$A90,'Official Medal Table'!$C:$C,'Each Gender Events'!BS$1,'Official Medal Table'!$E:$E,'Each Gender Events'!BS$2)*'Medal values'!$B$3
+ COUNTIFS('Official Medal Table'!$I:$I,'Each Gender Events'!$A90,'Official Medal Table'!$C:$C,'Each Gender Events'!BS$1,'Official Medal Table'!$E:$E,'Each Gender Events'!BS$2)*'Medal values'!$B$3
+ COUNTIFS('Official Medal Table'!$F:$F,'Each Gender Events'!$A90,'Official Medal Table'!$C:$C,'Each Gender Events'!BS$1,'Official Medal Table'!$E:$E,"Mixed")*'Medal values'!$B$1/2
+ COUNTIFS('Official Medal Table'!$G:$G,'Each Gender Events'!$A90,'Official Medal Table'!$C:$C,'Each Gender Events'!BS$1,'Official Medal Table'!$E:$E,"Mixed")*'Medal values'!$B$2/2
+ COUNTIFS('Official Medal Table'!$H:$H,'Each Gender Events'!$A90,'Official Medal Table'!$C:$C,'Each Gender Events'!BS$1,'Official Medal Table'!$E:$E,"Mixed")*'Medal values'!$B$3/2
+ COUNTIFS('Official Medal Table'!$I:$I,'Each Gender Events'!$A90,'Official Medal Table'!$C:$C,'Each Gender Events'!BS$1,'Official Medal Table'!$E:$E,"Mixed")*'Medal values'!$B$3/2</f>
        <v>0</v>
      </c>
      <c r="BT90">
        <f>COUNTIFS('Official Medal Table'!$F:$F,'Each Gender Events'!$A90,'Official Medal Table'!$C:$C,'Each Gender Events'!BT$1,'Official Medal Table'!$E:$E,'Each Gender Events'!BT$2)*'Medal values'!$B$1
+ COUNTIFS('Official Medal Table'!$G:$G,'Each Gender Events'!$A90,'Official Medal Table'!$C:$C,'Each Gender Events'!BT$1,'Official Medal Table'!$E:$E,'Each Gender Events'!BT$2)*'Medal values'!$B$2
+ COUNTIFS('Official Medal Table'!$H:$H,'Each Gender Events'!$A90,'Official Medal Table'!$C:$C,'Each Gender Events'!BT$1,'Official Medal Table'!$E:$E,'Each Gender Events'!BT$2)*'Medal values'!$B$3
+ COUNTIFS('Official Medal Table'!$I:$I,'Each Gender Events'!$A90,'Official Medal Table'!$C:$C,'Each Gender Events'!BT$1,'Official Medal Table'!$E:$E,'Each Gender Events'!BT$2)*'Medal values'!$B$3
+ COUNTIFS('Official Medal Table'!$F:$F,'Each Gender Events'!$A90,'Official Medal Table'!$C:$C,'Each Gender Events'!BT$1,'Official Medal Table'!$E:$E,"Mixed")*'Medal values'!$B$1/2
+ COUNTIFS('Official Medal Table'!$G:$G,'Each Gender Events'!$A90,'Official Medal Table'!$C:$C,'Each Gender Events'!BT$1,'Official Medal Table'!$E:$E,"Mixed")*'Medal values'!$B$2/2
+ COUNTIFS('Official Medal Table'!$H:$H,'Each Gender Events'!$A90,'Official Medal Table'!$C:$C,'Each Gender Events'!BT$1,'Official Medal Table'!$E:$E,"Mixed")*'Medal values'!$B$3/2
+ COUNTIFS('Official Medal Table'!$I:$I,'Each Gender Events'!$A90,'Official Medal Table'!$C:$C,'Each Gender Events'!BT$1,'Official Medal Table'!$E:$E,"Mixed")*'Medal values'!$B$3/2</f>
        <v>0</v>
      </c>
      <c r="BU90">
        <f>COUNTIFS('Official Medal Table'!$F:$F,'Each Gender Events'!$A90,'Official Medal Table'!$C:$C,'Each Gender Events'!BU$1,'Official Medal Table'!$E:$E,'Each Gender Events'!BU$2)*'Medal values'!$B$1
+ COUNTIFS('Official Medal Table'!$G:$G,'Each Gender Events'!$A90,'Official Medal Table'!$C:$C,'Each Gender Events'!BU$1,'Official Medal Table'!$E:$E,'Each Gender Events'!BU$2)*'Medal values'!$B$2
+ COUNTIFS('Official Medal Table'!$H:$H,'Each Gender Events'!$A90,'Official Medal Table'!$C:$C,'Each Gender Events'!BU$1,'Official Medal Table'!$E:$E,'Each Gender Events'!BU$2)*'Medal values'!$B$3
+ COUNTIFS('Official Medal Table'!$I:$I,'Each Gender Events'!$A90,'Official Medal Table'!$C:$C,'Each Gender Events'!BU$1,'Official Medal Table'!$E:$E,'Each Gender Events'!BU$2)*'Medal values'!$B$3
+ COUNTIFS('Official Medal Table'!$F:$F,'Each Gender Events'!$A90,'Official Medal Table'!$C:$C,'Each Gender Events'!BU$1,'Official Medal Table'!$E:$E,"Mixed")*'Medal values'!$B$1/2
+ COUNTIFS('Official Medal Table'!$G:$G,'Each Gender Events'!$A90,'Official Medal Table'!$C:$C,'Each Gender Events'!BU$1,'Official Medal Table'!$E:$E,"Mixed")*'Medal values'!$B$2/2
+ COUNTIFS('Official Medal Table'!$H:$H,'Each Gender Events'!$A90,'Official Medal Table'!$C:$C,'Each Gender Events'!BU$1,'Official Medal Table'!$E:$E,"Mixed")*'Medal values'!$B$3/2
+ COUNTIFS('Official Medal Table'!$I:$I,'Each Gender Events'!$A90,'Official Medal Table'!$C:$C,'Each Gender Events'!BU$1,'Official Medal Table'!$E:$E,"Mixed")*'Medal values'!$B$3/2</f>
        <v>0</v>
      </c>
      <c r="BV90">
        <f>COUNTIFS('Official Medal Table'!$F:$F,'Each Gender Events'!$A90,'Official Medal Table'!$C:$C,'Each Gender Events'!BV$1,'Official Medal Table'!$E:$E,'Each Gender Events'!BV$2)*'Medal values'!$B$1
+ COUNTIFS('Official Medal Table'!$G:$G,'Each Gender Events'!$A90,'Official Medal Table'!$C:$C,'Each Gender Events'!BV$1,'Official Medal Table'!$E:$E,'Each Gender Events'!BV$2)*'Medal values'!$B$2
+ COUNTIFS('Official Medal Table'!$H:$H,'Each Gender Events'!$A90,'Official Medal Table'!$C:$C,'Each Gender Events'!BV$1,'Official Medal Table'!$E:$E,'Each Gender Events'!BV$2)*'Medal values'!$B$3
+ COUNTIFS('Official Medal Table'!$I:$I,'Each Gender Events'!$A90,'Official Medal Table'!$C:$C,'Each Gender Events'!BV$1,'Official Medal Table'!$E:$E,'Each Gender Events'!BV$2)*'Medal values'!$B$3
+ COUNTIFS('Official Medal Table'!$F:$F,'Each Gender Events'!$A90,'Official Medal Table'!$C:$C,'Each Gender Events'!BV$1,'Official Medal Table'!$E:$E,"Mixed")*'Medal values'!$B$1/2
+ COUNTIFS('Official Medal Table'!$G:$G,'Each Gender Events'!$A90,'Official Medal Table'!$C:$C,'Each Gender Events'!BV$1,'Official Medal Table'!$E:$E,"Mixed")*'Medal values'!$B$2/2
+ COUNTIFS('Official Medal Table'!$H:$H,'Each Gender Events'!$A90,'Official Medal Table'!$C:$C,'Each Gender Events'!BV$1,'Official Medal Table'!$E:$E,"Mixed")*'Medal values'!$B$3/2
+ COUNTIFS('Official Medal Table'!$I:$I,'Each Gender Events'!$A90,'Official Medal Table'!$C:$C,'Each Gender Events'!BV$1,'Official Medal Table'!$E:$E,"Mixed")*'Medal values'!$B$3/2</f>
        <v>0</v>
      </c>
      <c r="BW90">
        <f>COUNTIFS('Official Medal Table'!$F:$F,'Each Gender Events'!$A90,'Official Medal Table'!$C:$C,'Each Gender Events'!BW$1,'Official Medal Table'!$E:$E,'Each Gender Events'!BW$2)*'Medal values'!$B$1
+ COUNTIFS('Official Medal Table'!$G:$G,'Each Gender Events'!$A90,'Official Medal Table'!$C:$C,'Each Gender Events'!BW$1,'Official Medal Table'!$E:$E,'Each Gender Events'!BW$2)*'Medal values'!$B$2
+ COUNTIFS('Official Medal Table'!$H:$H,'Each Gender Events'!$A90,'Official Medal Table'!$C:$C,'Each Gender Events'!BW$1,'Official Medal Table'!$E:$E,'Each Gender Events'!BW$2)*'Medal values'!$B$3
+ COUNTIFS('Official Medal Table'!$I:$I,'Each Gender Events'!$A90,'Official Medal Table'!$C:$C,'Each Gender Events'!BW$1,'Official Medal Table'!$E:$E,'Each Gender Events'!BW$2)*'Medal values'!$B$3
+ COUNTIFS('Official Medal Table'!$F:$F,'Each Gender Events'!$A90,'Official Medal Table'!$C:$C,'Each Gender Events'!BW$1,'Official Medal Table'!$E:$E,"Mixed")*'Medal values'!$B$1/2
+ COUNTIFS('Official Medal Table'!$G:$G,'Each Gender Events'!$A90,'Official Medal Table'!$C:$C,'Each Gender Events'!BW$1,'Official Medal Table'!$E:$E,"Mixed")*'Medal values'!$B$2/2
+ COUNTIFS('Official Medal Table'!$H:$H,'Each Gender Events'!$A90,'Official Medal Table'!$C:$C,'Each Gender Events'!BW$1,'Official Medal Table'!$E:$E,"Mixed")*'Medal values'!$B$3/2
+ COUNTIFS('Official Medal Table'!$I:$I,'Each Gender Events'!$A90,'Official Medal Table'!$C:$C,'Each Gender Events'!BW$1,'Official Medal Table'!$E:$E,"Mixed")*'Medal values'!$B$3/2</f>
        <v>0</v>
      </c>
      <c r="BX90">
        <f>COUNTIFS('Official Medal Table'!$F:$F,'Each Gender Events'!$A90,'Official Medal Table'!$C:$C,'Each Gender Events'!BX$1,'Official Medal Table'!$E:$E,'Each Gender Events'!BX$2)*'Medal values'!$B$1
+ COUNTIFS('Official Medal Table'!$G:$G,'Each Gender Events'!$A90,'Official Medal Table'!$C:$C,'Each Gender Events'!BX$1,'Official Medal Table'!$E:$E,'Each Gender Events'!BX$2)*'Medal values'!$B$2
+ COUNTIFS('Official Medal Table'!$H:$H,'Each Gender Events'!$A90,'Official Medal Table'!$C:$C,'Each Gender Events'!BX$1,'Official Medal Table'!$E:$E,'Each Gender Events'!BX$2)*'Medal values'!$B$3
+ COUNTIFS('Official Medal Table'!$I:$I,'Each Gender Events'!$A90,'Official Medal Table'!$C:$C,'Each Gender Events'!BX$1,'Official Medal Table'!$E:$E,'Each Gender Events'!BX$2)*'Medal values'!$B$3
+ COUNTIFS('Official Medal Table'!$F:$F,'Each Gender Events'!$A90,'Official Medal Table'!$C:$C,'Each Gender Events'!BX$1,'Official Medal Table'!$E:$E,"Mixed")*'Medal values'!$B$1/2
+ COUNTIFS('Official Medal Table'!$G:$G,'Each Gender Events'!$A90,'Official Medal Table'!$C:$C,'Each Gender Events'!BX$1,'Official Medal Table'!$E:$E,"Mixed")*'Medal values'!$B$2/2
+ COUNTIFS('Official Medal Table'!$H:$H,'Each Gender Events'!$A90,'Official Medal Table'!$C:$C,'Each Gender Events'!BX$1,'Official Medal Table'!$E:$E,"Mixed")*'Medal values'!$B$3/2
+ COUNTIFS('Official Medal Table'!$I:$I,'Each Gender Events'!$A90,'Official Medal Table'!$C:$C,'Each Gender Events'!BX$1,'Official Medal Table'!$E:$E,"Mixed")*'Medal values'!$B$3/2</f>
        <v>0</v>
      </c>
      <c r="BY90">
        <f>COUNTIFS('Official Medal Table'!$F:$F,'Each Gender Events'!$A90,'Official Medal Table'!$C:$C,'Each Gender Events'!BY$1,'Official Medal Table'!$E:$E,'Each Gender Events'!BY$2)*'Medal values'!$B$1
+ COUNTIFS('Official Medal Table'!$G:$G,'Each Gender Events'!$A90,'Official Medal Table'!$C:$C,'Each Gender Events'!BY$1,'Official Medal Table'!$E:$E,'Each Gender Events'!BY$2)*'Medal values'!$B$2
+ COUNTIFS('Official Medal Table'!$H:$H,'Each Gender Events'!$A90,'Official Medal Table'!$C:$C,'Each Gender Events'!BY$1,'Official Medal Table'!$E:$E,'Each Gender Events'!BY$2)*'Medal values'!$B$3
+ COUNTIFS('Official Medal Table'!$I:$I,'Each Gender Events'!$A90,'Official Medal Table'!$C:$C,'Each Gender Events'!BY$1,'Official Medal Table'!$E:$E,'Each Gender Events'!BY$2)*'Medal values'!$B$3
+ COUNTIFS('Official Medal Table'!$F:$F,'Each Gender Events'!$A90,'Official Medal Table'!$C:$C,'Each Gender Events'!BY$1,'Official Medal Table'!$E:$E,"Mixed")*'Medal values'!$B$1/2
+ COUNTIFS('Official Medal Table'!$G:$G,'Each Gender Events'!$A90,'Official Medal Table'!$C:$C,'Each Gender Events'!BY$1,'Official Medal Table'!$E:$E,"Mixed")*'Medal values'!$B$2/2
+ COUNTIFS('Official Medal Table'!$H:$H,'Each Gender Events'!$A90,'Official Medal Table'!$C:$C,'Each Gender Events'!BY$1,'Official Medal Table'!$E:$E,"Mixed")*'Medal values'!$B$3/2
+ COUNTIFS('Official Medal Table'!$I:$I,'Each Gender Events'!$A90,'Official Medal Table'!$C:$C,'Each Gender Events'!BY$1,'Official Medal Table'!$E:$E,"Mixed")*'Medal values'!$B$3/2</f>
        <v>0</v>
      </c>
      <c r="BZ90">
        <f>COUNTIFS('Official Medal Table'!$F:$F,'Each Gender Events'!$A90,'Official Medal Table'!$C:$C,'Each Gender Events'!BZ$1,'Official Medal Table'!$E:$E,'Each Gender Events'!BZ$2)*'Medal values'!$B$1
+ COUNTIFS('Official Medal Table'!$G:$G,'Each Gender Events'!$A90,'Official Medal Table'!$C:$C,'Each Gender Events'!BZ$1,'Official Medal Table'!$E:$E,'Each Gender Events'!BZ$2)*'Medal values'!$B$2
+ COUNTIFS('Official Medal Table'!$H:$H,'Each Gender Events'!$A90,'Official Medal Table'!$C:$C,'Each Gender Events'!BZ$1,'Official Medal Table'!$E:$E,'Each Gender Events'!BZ$2)*'Medal values'!$B$3
+ COUNTIFS('Official Medal Table'!$I:$I,'Each Gender Events'!$A90,'Official Medal Table'!$C:$C,'Each Gender Events'!BZ$1,'Official Medal Table'!$E:$E,'Each Gender Events'!BZ$2)*'Medal values'!$B$3
+ COUNTIFS('Official Medal Table'!$F:$F,'Each Gender Events'!$A90,'Official Medal Table'!$C:$C,'Each Gender Events'!BZ$1,'Official Medal Table'!$E:$E,"Mixed")*'Medal values'!$B$1/2
+ COUNTIFS('Official Medal Table'!$G:$G,'Each Gender Events'!$A90,'Official Medal Table'!$C:$C,'Each Gender Events'!BZ$1,'Official Medal Table'!$E:$E,"Mixed")*'Medal values'!$B$2/2
+ COUNTIFS('Official Medal Table'!$H:$H,'Each Gender Events'!$A90,'Official Medal Table'!$C:$C,'Each Gender Events'!BZ$1,'Official Medal Table'!$E:$E,"Mixed")*'Medal values'!$B$3/2
+ COUNTIFS('Official Medal Table'!$I:$I,'Each Gender Events'!$A90,'Official Medal Table'!$C:$C,'Each Gender Events'!BZ$1,'Official Medal Table'!$E:$E,"Mixed")*'Medal values'!$B$3/2</f>
        <v>0</v>
      </c>
      <c r="CA90">
        <f>COUNTIFS('Official Medal Table'!$F:$F,'Each Gender Events'!$A90,'Official Medal Table'!$C:$C,'Each Gender Events'!CA$1,'Official Medal Table'!$E:$E,'Each Gender Events'!CA$2)*'Medal values'!$B$1
+ COUNTIFS('Official Medal Table'!$G:$G,'Each Gender Events'!$A90,'Official Medal Table'!$C:$C,'Each Gender Events'!CA$1,'Official Medal Table'!$E:$E,'Each Gender Events'!CA$2)*'Medal values'!$B$2
+ COUNTIFS('Official Medal Table'!$H:$H,'Each Gender Events'!$A90,'Official Medal Table'!$C:$C,'Each Gender Events'!CA$1,'Official Medal Table'!$E:$E,'Each Gender Events'!CA$2)*'Medal values'!$B$3
+ COUNTIFS('Official Medal Table'!$I:$I,'Each Gender Events'!$A90,'Official Medal Table'!$C:$C,'Each Gender Events'!CA$1,'Official Medal Table'!$E:$E,'Each Gender Events'!CA$2)*'Medal values'!$B$3
+ COUNTIFS('Official Medal Table'!$F:$F,'Each Gender Events'!$A90,'Official Medal Table'!$C:$C,'Each Gender Events'!CA$1,'Official Medal Table'!$E:$E,"Mixed")*'Medal values'!$B$1/2
+ COUNTIFS('Official Medal Table'!$G:$G,'Each Gender Events'!$A90,'Official Medal Table'!$C:$C,'Each Gender Events'!CA$1,'Official Medal Table'!$E:$E,"Mixed")*'Medal values'!$B$2/2
+ COUNTIFS('Official Medal Table'!$H:$H,'Each Gender Events'!$A90,'Official Medal Table'!$C:$C,'Each Gender Events'!CA$1,'Official Medal Table'!$E:$E,"Mixed")*'Medal values'!$B$3/2
+ COUNTIFS('Official Medal Table'!$I:$I,'Each Gender Events'!$A90,'Official Medal Table'!$C:$C,'Each Gender Events'!CA$1,'Official Medal Table'!$E:$E,"Mixed")*'Medal values'!$B$3/2</f>
        <v>0</v>
      </c>
      <c r="CB90">
        <f>COUNTIFS('Official Medal Table'!$F:$F,'Each Gender Events'!$A90,'Official Medal Table'!$C:$C,'Each Gender Events'!CB$1,'Official Medal Table'!$E:$E,'Each Gender Events'!CB$2)*'Medal values'!$B$1
+ COUNTIFS('Official Medal Table'!$G:$G,'Each Gender Events'!$A90,'Official Medal Table'!$C:$C,'Each Gender Events'!CB$1,'Official Medal Table'!$E:$E,'Each Gender Events'!CB$2)*'Medal values'!$B$2
+ COUNTIFS('Official Medal Table'!$H:$H,'Each Gender Events'!$A90,'Official Medal Table'!$C:$C,'Each Gender Events'!CB$1,'Official Medal Table'!$E:$E,'Each Gender Events'!CB$2)*'Medal values'!$B$3
+ COUNTIFS('Official Medal Table'!$I:$I,'Each Gender Events'!$A90,'Official Medal Table'!$C:$C,'Each Gender Events'!CB$1,'Official Medal Table'!$E:$E,'Each Gender Events'!CB$2)*'Medal values'!$B$3
+ COUNTIFS('Official Medal Table'!$F:$F,'Each Gender Events'!$A90,'Official Medal Table'!$C:$C,'Each Gender Events'!CB$1,'Official Medal Table'!$E:$E,"Mixed")*'Medal values'!$B$1/2
+ COUNTIFS('Official Medal Table'!$G:$G,'Each Gender Events'!$A90,'Official Medal Table'!$C:$C,'Each Gender Events'!CB$1,'Official Medal Table'!$E:$E,"Mixed")*'Medal values'!$B$2/2
+ COUNTIFS('Official Medal Table'!$H:$H,'Each Gender Events'!$A90,'Official Medal Table'!$C:$C,'Each Gender Events'!CB$1,'Official Medal Table'!$E:$E,"Mixed")*'Medal values'!$B$3/2
+ COUNTIFS('Official Medal Table'!$I:$I,'Each Gender Events'!$A90,'Official Medal Table'!$C:$C,'Each Gender Events'!CB$1,'Official Medal Table'!$E:$E,"Mixed")*'Medal values'!$B$3/2</f>
        <v>0</v>
      </c>
      <c r="CC90">
        <f>COUNTIFS('Official Medal Table'!$F:$F,'Each Gender Events'!$A90,'Official Medal Table'!$C:$C,'Each Gender Events'!CC$1,'Official Medal Table'!$E:$E,'Each Gender Events'!CC$2)*'Medal values'!$B$1
+ COUNTIFS('Official Medal Table'!$G:$G,'Each Gender Events'!$A90,'Official Medal Table'!$C:$C,'Each Gender Events'!CC$1,'Official Medal Table'!$E:$E,'Each Gender Events'!CC$2)*'Medal values'!$B$2
+ COUNTIFS('Official Medal Table'!$H:$H,'Each Gender Events'!$A90,'Official Medal Table'!$C:$C,'Each Gender Events'!CC$1,'Official Medal Table'!$E:$E,'Each Gender Events'!CC$2)*'Medal values'!$B$3
+ COUNTIFS('Official Medal Table'!$I:$I,'Each Gender Events'!$A90,'Official Medal Table'!$C:$C,'Each Gender Events'!CC$1,'Official Medal Table'!$E:$E,'Each Gender Events'!CC$2)*'Medal values'!$B$3
+ COUNTIFS('Official Medal Table'!$F:$F,'Each Gender Events'!$A90,'Official Medal Table'!$C:$C,'Each Gender Events'!CC$1,'Official Medal Table'!$E:$E,"Mixed")*'Medal values'!$B$1/2
+ COUNTIFS('Official Medal Table'!$G:$G,'Each Gender Events'!$A90,'Official Medal Table'!$C:$C,'Each Gender Events'!CC$1,'Official Medal Table'!$E:$E,"Mixed")*'Medal values'!$B$2/2
+ COUNTIFS('Official Medal Table'!$H:$H,'Each Gender Events'!$A90,'Official Medal Table'!$C:$C,'Each Gender Events'!CC$1,'Official Medal Table'!$E:$E,"Mixed")*'Medal values'!$B$3/2
+ COUNTIFS('Official Medal Table'!$I:$I,'Each Gender Events'!$A90,'Official Medal Table'!$C:$C,'Each Gender Events'!CC$1,'Official Medal Table'!$E:$E,"Mixed")*'Medal values'!$B$3/2</f>
        <v>0</v>
      </c>
      <c r="CD90">
        <f>COUNTIFS('Official Medal Table'!$F:$F,'Each Gender Events'!$A90,'Official Medal Table'!$C:$C,'Each Gender Events'!CD$1,'Official Medal Table'!$E:$E,'Each Gender Events'!CD$2)*'Medal values'!$B$1
+ COUNTIFS('Official Medal Table'!$G:$G,'Each Gender Events'!$A90,'Official Medal Table'!$C:$C,'Each Gender Events'!CD$1,'Official Medal Table'!$E:$E,'Each Gender Events'!CD$2)*'Medal values'!$B$2
+ COUNTIFS('Official Medal Table'!$H:$H,'Each Gender Events'!$A90,'Official Medal Table'!$C:$C,'Each Gender Events'!CD$1,'Official Medal Table'!$E:$E,'Each Gender Events'!CD$2)*'Medal values'!$B$3
+ COUNTIFS('Official Medal Table'!$I:$I,'Each Gender Events'!$A90,'Official Medal Table'!$C:$C,'Each Gender Events'!CD$1,'Official Medal Table'!$E:$E,'Each Gender Events'!CD$2)*'Medal values'!$B$3
+ COUNTIFS('Official Medal Table'!$F:$F,'Each Gender Events'!$A90,'Official Medal Table'!$C:$C,'Each Gender Events'!CD$1,'Official Medal Table'!$E:$E,"Mixed")*'Medal values'!$B$1/2
+ COUNTIFS('Official Medal Table'!$G:$G,'Each Gender Events'!$A90,'Official Medal Table'!$C:$C,'Each Gender Events'!CD$1,'Official Medal Table'!$E:$E,"Mixed")*'Medal values'!$B$2/2
+ COUNTIFS('Official Medal Table'!$H:$H,'Each Gender Events'!$A90,'Official Medal Table'!$C:$C,'Each Gender Events'!CD$1,'Official Medal Table'!$E:$E,"Mixed")*'Medal values'!$B$3/2
+ COUNTIFS('Official Medal Table'!$I:$I,'Each Gender Events'!$A90,'Official Medal Table'!$C:$C,'Each Gender Events'!CD$1,'Official Medal Table'!$E:$E,"Mixed")*'Medal values'!$B$3/2</f>
        <v>2.0000010000000001</v>
      </c>
      <c r="CE90">
        <f>COUNTIFS('Official Medal Table'!$F:$F,'Each Gender Events'!$A90,'Official Medal Table'!$C:$C,'Each Gender Events'!CE$1,'Official Medal Table'!$E:$E,'Each Gender Events'!CE$2)*'Medal values'!$B$1
+ COUNTIFS('Official Medal Table'!$G:$G,'Each Gender Events'!$A90,'Official Medal Table'!$C:$C,'Each Gender Events'!CE$1,'Official Medal Table'!$E:$E,'Each Gender Events'!CE$2)*'Medal values'!$B$2
+ COUNTIFS('Official Medal Table'!$H:$H,'Each Gender Events'!$A90,'Official Medal Table'!$C:$C,'Each Gender Events'!CE$1,'Official Medal Table'!$E:$E,'Each Gender Events'!CE$2)*'Medal values'!$B$3
+ COUNTIFS('Official Medal Table'!$I:$I,'Each Gender Events'!$A90,'Official Medal Table'!$C:$C,'Each Gender Events'!CE$1,'Official Medal Table'!$E:$E,'Each Gender Events'!CE$2)*'Medal values'!$B$3
+ COUNTIFS('Official Medal Table'!$F:$F,'Each Gender Events'!$A90,'Official Medal Table'!$C:$C,'Each Gender Events'!CE$1,'Official Medal Table'!$E:$E,"Mixed")*'Medal values'!$B$1/2
+ COUNTIFS('Official Medal Table'!$G:$G,'Each Gender Events'!$A90,'Official Medal Table'!$C:$C,'Each Gender Events'!CE$1,'Official Medal Table'!$E:$E,"Mixed")*'Medal values'!$B$2/2
+ COUNTIFS('Official Medal Table'!$H:$H,'Each Gender Events'!$A90,'Official Medal Table'!$C:$C,'Each Gender Events'!CE$1,'Official Medal Table'!$E:$E,"Mixed")*'Medal values'!$B$3/2
+ COUNTIFS('Official Medal Table'!$I:$I,'Each Gender Events'!$A90,'Official Medal Table'!$C:$C,'Each Gender Events'!CE$1,'Official Medal Table'!$E:$E,"Mixed")*'Medal values'!$B$3/2</f>
        <v>0</v>
      </c>
      <c r="CF90">
        <f>COUNTIFS('Official Medal Table'!$F:$F,'Each Gender Events'!$A90,'Official Medal Table'!$C:$C,'Each Gender Events'!CF$1,'Official Medal Table'!$E:$E,'Each Gender Events'!CF$2)*'Medal values'!$B$1
+ COUNTIFS('Official Medal Table'!$G:$G,'Each Gender Events'!$A90,'Official Medal Table'!$C:$C,'Each Gender Events'!CF$1,'Official Medal Table'!$E:$E,'Each Gender Events'!CF$2)*'Medal values'!$B$2
+ COUNTIFS('Official Medal Table'!$H:$H,'Each Gender Events'!$A90,'Official Medal Table'!$C:$C,'Each Gender Events'!CF$1,'Official Medal Table'!$E:$E,'Each Gender Events'!CF$2)*'Medal values'!$B$3
+ COUNTIFS('Official Medal Table'!$I:$I,'Each Gender Events'!$A90,'Official Medal Table'!$C:$C,'Each Gender Events'!CF$1,'Official Medal Table'!$E:$E,'Each Gender Events'!CF$2)*'Medal values'!$B$3
+ COUNTIFS('Official Medal Table'!$F:$F,'Each Gender Events'!$A90,'Official Medal Table'!$C:$C,'Each Gender Events'!CF$1,'Official Medal Table'!$E:$E,"Mixed")*'Medal values'!$B$1/2
+ COUNTIFS('Official Medal Table'!$G:$G,'Each Gender Events'!$A90,'Official Medal Table'!$C:$C,'Each Gender Events'!CF$1,'Official Medal Table'!$E:$E,"Mixed")*'Medal values'!$B$2/2
+ COUNTIFS('Official Medal Table'!$H:$H,'Each Gender Events'!$A90,'Official Medal Table'!$C:$C,'Each Gender Events'!CF$1,'Official Medal Table'!$E:$E,"Mixed")*'Medal values'!$B$3/2
+ COUNTIFS('Official Medal Table'!$I:$I,'Each Gender Events'!$A90,'Official Medal Table'!$C:$C,'Each Gender Events'!CF$1,'Official Medal Table'!$E:$E,"Mixed")*'Medal values'!$B$3/2</f>
        <v>0</v>
      </c>
      <c r="CG90">
        <f>COUNTIFS('Official Medal Table'!$F:$F,'Each Gender Events'!$A90,'Official Medal Table'!$C:$C,'Each Gender Events'!CG$1,'Official Medal Table'!$E:$E,'Each Gender Events'!CG$2)*'Medal values'!$B$1
+ COUNTIFS('Official Medal Table'!$G:$G,'Each Gender Events'!$A90,'Official Medal Table'!$C:$C,'Each Gender Events'!CG$1,'Official Medal Table'!$E:$E,'Each Gender Events'!CG$2)*'Medal values'!$B$2
+ COUNTIFS('Official Medal Table'!$H:$H,'Each Gender Events'!$A90,'Official Medal Table'!$C:$C,'Each Gender Events'!CG$1,'Official Medal Table'!$E:$E,'Each Gender Events'!CG$2)*'Medal values'!$B$3
+ COUNTIFS('Official Medal Table'!$I:$I,'Each Gender Events'!$A90,'Official Medal Table'!$C:$C,'Each Gender Events'!CG$1,'Official Medal Table'!$E:$E,'Each Gender Events'!CG$2)*'Medal values'!$B$3
+ COUNTIFS('Official Medal Table'!$F:$F,'Each Gender Events'!$A90,'Official Medal Table'!$C:$C,'Each Gender Events'!CG$1,'Official Medal Table'!$E:$E,"Mixed")*'Medal values'!$B$1/2
+ COUNTIFS('Official Medal Table'!$G:$G,'Each Gender Events'!$A90,'Official Medal Table'!$C:$C,'Each Gender Events'!CG$1,'Official Medal Table'!$E:$E,"Mixed")*'Medal values'!$B$2/2
+ COUNTIFS('Official Medal Table'!$H:$H,'Each Gender Events'!$A90,'Official Medal Table'!$C:$C,'Each Gender Events'!CG$1,'Official Medal Table'!$E:$E,"Mixed")*'Medal values'!$B$3/2
+ COUNTIFS('Official Medal Table'!$I:$I,'Each Gender Events'!$A90,'Official Medal Table'!$C:$C,'Each Gender Events'!CG$1,'Official Medal Table'!$E:$E,"Mixed")*'Medal values'!$B$3/2</f>
        <v>0</v>
      </c>
      <c r="CH90">
        <f>COUNTIFS('Official Medal Table'!$F:$F,'Each Gender Events'!$A90,'Official Medal Table'!$C:$C,'Each Gender Events'!CH$1,'Official Medal Table'!$E:$E,'Each Gender Events'!CH$2)*'Medal values'!$B$1
+ COUNTIFS('Official Medal Table'!$G:$G,'Each Gender Events'!$A90,'Official Medal Table'!$C:$C,'Each Gender Events'!CH$1,'Official Medal Table'!$E:$E,'Each Gender Events'!CH$2)*'Medal values'!$B$2
+ COUNTIFS('Official Medal Table'!$H:$H,'Each Gender Events'!$A90,'Official Medal Table'!$C:$C,'Each Gender Events'!CH$1,'Official Medal Table'!$E:$E,'Each Gender Events'!CH$2)*'Medal values'!$B$3
+ COUNTIFS('Official Medal Table'!$I:$I,'Each Gender Events'!$A90,'Official Medal Table'!$C:$C,'Each Gender Events'!CH$1,'Official Medal Table'!$E:$E,'Each Gender Events'!CH$2)*'Medal values'!$B$3
+ COUNTIFS('Official Medal Table'!$F:$F,'Each Gender Events'!$A90,'Official Medal Table'!$C:$C,'Each Gender Events'!CH$1,'Official Medal Table'!$E:$E,"Mixed")*'Medal values'!$B$1/2
+ COUNTIFS('Official Medal Table'!$G:$G,'Each Gender Events'!$A90,'Official Medal Table'!$C:$C,'Each Gender Events'!CH$1,'Official Medal Table'!$E:$E,"Mixed")*'Medal values'!$B$2/2
+ COUNTIFS('Official Medal Table'!$H:$H,'Each Gender Events'!$A90,'Official Medal Table'!$C:$C,'Each Gender Events'!CH$1,'Official Medal Table'!$E:$E,"Mixed")*'Medal values'!$B$3/2
+ COUNTIFS('Official Medal Table'!$I:$I,'Each Gender Events'!$A90,'Official Medal Table'!$C:$C,'Each Gender Events'!CH$1,'Official Medal Table'!$E:$E,"Mixed")*'Medal values'!$B$3/2</f>
        <v>0</v>
      </c>
      <c r="CI90">
        <f>COUNTIFS('Official Medal Table'!$F:$F,'Each Gender Events'!$A90,'Official Medal Table'!$C:$C,'Each Gender Events'!CI$1,'Official Medal Table'!$E:$E,'Each Gender Events'!CI$2)*'Medal values'!$B$1
+ COUNTIFS('Official Medal Table'!$G:$G,'Each Gender Events'!$A90,'Official Medal Table'!$C:$C,'Each Gender Events'!CI$1,'Official Medal Table'!$E:$E,'Each Gender Events'!CI$2)*'Medal values'!$B$2
+ COUNTIFS('Official Medal Table'!$H:$H,'Each Gender Events'!$A90,'Official Medal Table'!$C:$C,'Each Gender Events'!CI$1,'Official Medal Table'!$E:$E,'Each Gender Events'!CI$2)*'Medal values'!$B$3
+ COUNTIFS('Official Medal Table'!$I:$I,'Each Gender Events'!$A90,'Official Medal Table'!$C:$C,'Each Gender Events'!CI$1,'Official Medal Table'!$E:$E,'Each Gender Events'!CI$2)*'Medal values'!$B$3
+ COUNTIFS('Official Medal Table'!$F:$F,'Each Gender Events'!$A90,'Official Medal Table'!$C:$C,'Each Gender Events'!CI$1,'Official Medal Table'!$E:$E,"Mixed")*'Medal values'!$B$1/2
+ COUNTIFS('Official Medal Table'!$G:$G,'Each Gender Events'!$A90,'Official Medal Table'!$C:$C,'Each Gender Events'!CI$1,'Official Medal Table'!$E:$E,"Mixed")*'Medal values'!$B$2/2
+ COUNTIFS('Official Medal Table'!$H:$H,'Each Gender Events'!$A90,'Official Medal Table'!$C:$C,'Each Gender Events'!CI$1,'Official Medal Table'!$E:$E,"Mixed")*'Medal values'!$B$3/2
+ COUNTIFS('Official Medal Table'!$I:$I,'Each Gender Events'!$A90,'Official Medal Table'!$C:$C,'Each Gender Events'!CI$1,'Official Medal Table'!$E:$E,"Mixed")*'Medal values'!$B$3/2</f>
        <v>0</v>
      </c>
      <c r="CJ90">
        <f>COUNTIFS('Official Medal Table'!$F:$F,'Each Gender Events'!$A90,'Official Medal Table'!$C:$C,'Each Gender Events'!CJ$1,'Official Medal Table'!$E:$E,'Each Gender Events'!CJ$2)*'Medal values'!$B$1
+ COUNTIFS('Official Medal Table'!$G:$G,'Each Gender Events'!$A90,'Official Medal Table'!$C:$C,'Each Gender Events'!CJ$1,'Official Medal Table'!$E:$E,'Each Gender Events'!CJ$2)*'Medal values'!$B$2
+ COUNTIFS('Official Medal Table'!$H:$H,'Each Gender Events'!$A90,'Official Medal Table'!$C:$C,'Each Gender Events'!CJ$1,'Official Medal Table'!$E:$E,'Each Gender Events'!CJ$2)*'Medal values'!$B$3
+ COUNTIFS('Official Medal Table'!$I:$I,'Each Gender Events'!$A90,'Official Medal Table'!$C:$C,'Each Gender Events'!CJ$1,'Official Medal Table'!$E:$E,'Each Gender Events'!CJ$2)*'Medal values'!$B$3
+ COUNTIFS('Official Medal Table'!$F:$F,'Each Gender Events'!$A90,'Official Medal Table'!$C:$C,'Each Gender Events'!CJ$1,'Official Medal Table'!$E:$E,"Mixed")*'Medal values'!$B$1/2
+ COUNTIFS('Official Medal Table'!$G:$G,'Each Gender Events'!$A90,'Official Medal Table'!$C:$C,'Each Gender Events'!CJ$1,'Official Medal Table'!$E:$E,"Mixed")*'Medal values'!$B$2/2
+ COUNTIFS('Official Medal Table'!$H:$H,'Each Gender Events'!$A90,'Official Medal Table'!$C:$C,'Each Gender Events'!CJ$1,'Official Medal Table'!$E:$E,"Mixed")*'Medal values'!$B$3/2
+ COUNTIFS('Official Medal Table'!$I:$I,'Each Gender Events'!$A90,'Official Medal Table'!$C:$C,'Each Gender Events'!CJ$1,'Official Medal Table'!$E:$E,"Mixed")*'Medal values'!$B$3/2</f>
        <v>0</v>
      </c>
      <c r="CK90">
        <f>COUNTIFS('Official Medal Table'!$F:$F,'Each Gender Events'!$A90,'Official Medal Table'!$C:$C,'Each Gender Events'!CK$1,'Official Medal Table'!$E:$E,'Each Gender Events'!CK$2)*'Medal values'!$B$1
+ COUNTIFS('Official Medal Table'!$G:$G,'Each Gender Events'!$A90,'Official Medal Table'!$C:$C,'Each Gender Events'!CK$1,'Official Medal Table'!$E:$E,'Each Gender Events'!CK$2)*'Medal values'!$B$2
+ COUNTIFS('Official Medal Table'!$H:$H,'Each Gender Events'!$A90,'Official Medal Table'!$C:$C,'Each Gender Events'!CK$1,'Official Medal Table'!$E:$E,'Each Gender Events'!CK$2)*'Medal values'!$B$3
+ COUNTIFS('Official Medal Table'!$I:$I,'Each Gender Events'!$A90,'Official Medal Table'!$C:$C,'Each Gender Events'!CK$1,'Official Medal Table'!$E:$E,'Each Gender Events'!CK$2)*'Medal values'!$B$3
+ COUNTIFS('Official Medal Table'!$F:$F,'Each Gender Events'!$A90,'Official Medal Table'!$C:$C,'Each Gender Events'!CK$1,'Official Medal Table'!$E:$E,"Mixed")*'Medal values'!$B$1/2
+ COUNTIFS('Official Medal Table'!$G:$G,'Each Gender Events'!$A90,'Official Medal Table'!$C:$C,'Each Gender Events'!CK$1,'Official Medal Table'!$E:$E,"Mixed")*'Medal values'!$B$2/2
+ COUNTIFS('Official Medal Table'!$H:$H,'Each Gender Events'!$A90,'Official Medal Table'!$C:$C,'Each Gender Events'!CK$1,'Official Medal Table'!$E:$E,"Mixed")*'Medal values'!$B$3/2
+ COUNTIFS('Official Medal Table'!$I:$I,'Each Gender Events'!$A90,'Official Medal Table'!$C:$C,'Each Gender Events'!CK$1,'Official Medal Table'!$E:$E,"Mixed")*'Medal values'!$B$3/2</f>
        <v>0</v>
      </c>
      <c r="CL90">
        <f>COUNTIFS('Official Medal Table'!$F:$F,'Each Gender Events'!$A90,'Official Medal Table'!$C:$C,'Each Gender Events'!CL$1,'Official Medal Table'!$E:$E,'Each Gender Events'!CL$2)*'Medal values'!$B$1
+ COUNTIFS('Official Medal Table'!$G:$G,'Each Gender Events'!$A90,'Official Medal Table'!$C:$C,'Each Gender Events'!CL$1,'Official Medal Table'!$E:$E,'Each Gender Events'!CL$2)*'Medal values'!$B$2
+ COUNTIFS('Official Medal Table'!$H:$H,'Each Gender Events'!$A90,'Official Medal Table'!$C:$C,'Each Gender Events'!CL$1,'Official Medal Table'!$E:$E,'Each Gender Events'!CL$2)*'Medal values'!$B$3
+ COUNTIFS('Official Medal Table'!$I:$I,'Each Gender Events'!$A90,'Official Medal Table'!$C:$C,'Each Gender Events'!CL$1,'Official Medal Table'!$E:$E,'Each Gender Events'!CL$2)*'Medal values'!$B$3
+ COUNTIFS('Official Medal Table'!$F:$F,'Each Gender Events'!$A90,'Official Medal Table'!$C:$C,'Each Gender Events'!CL$1,'Official Medal Table'!$E:$E,"Mixed")*'Medal values'!$B$1/2
+ COUNTIFS('Official Medal Table'!$G:$G,'Each Gender Events'!$A90,'Official Medal Table'!$C:$C,'Each Gender Events'!CL$1,'Official Medal Table'!$E:$E,"Mixed")*'Medal values'!$B$2/2
+ COUNTIFS('Official Medal Table'!$H:$H,'Each Gender Events'!$A90,'Official Medal Table'!$C:$C,'Each Gender Events'!CL$1,'Official Medal Table'!$E:$E,"Mixed")*'Medal values'!$B$3/2
+ COUNTIFS('Official Medal Table'!$I:$I,'Each Gender Events'!$A90,'Official Medal Table'!$C:$C,'Each Gender Events'!CL$1,'Official Medal Table'!$E:$E,"Mixed")*'Medal values'!$B$3/2</f>
        <v>0</v>
      </c>
      <c r="CM90">
        <f>COUNTIFS('Official Medal Table'!$F:$F,'Each Gender Events'!$A90,'Official Medal Table'!$C:$C,'Each Gender Events'!CM$1,'Official Medal Table'!$E:$E,'Each Gender Events'!CM$2)*'Medal values'!$B$1
+ COUNTIFS('Official Medal Table'!$G:$G,'Each Gender Events'!$A90,'Official Medal Table'!$C:$C,'Each Gender Events'!CM$1,'Official Medal Table'!$E:$E,'Each Gender Events'!CM$2)*'Medal values'!$B$2
+ COUNTIFS('Official Medal Table'!$H:$H,'Each Gender Events'!$A90,'Official Medal Table'!$C:$C,'Each Gender Events'!CM$1,'Official Medal Table'!$E:$E,'Each Gender Events'!CM$2)*'Medal values'!$B$3
+ COUNTIFS('Official Medal Table'!$I:$I,'Each Gender Events'!$A90,'Official Medal Table'!$C:$C,'Each Gender Events'!CM$1,'Official Medal Table'!$E:$E,'Each Gender Events'!CM$2)*'Medal values'!$B$3
+ COUNTIFS('Official Medal Table'!$F:$F,'Each Gender Events'!$A90,'Official Medal Table'!$C:$C,'Each Gender Events'!CM$1,'Official Medal Table'!$E:$E,"Mixed")*'Medal values'!$B$1/2
+ COUNTIFS('Official Medal Table'!$G:$G,'Each Gender Events'!$A90,'Official Medal Table'!$C:$C,'Each Gender Events'!CM$1,'Official Medal Table'!$E:$E,"Mixed")*'Medal values'!$B$2/2
+ COUNTIFS('Official Medal Table'!$H:$H,'Each Gender Events'!$A90,'Official Medal Table'!$C:$C,'Each Gender Events'!CM$1,'Official Medal Table'!$E:$E,"Mixed")*'Medal values'!$B$3/2
+ COUNTIFS('Official Medal Table'!$I:$I,'Each Gender Events'!$A90,'Official Medal Table'!$C:$C,'Each Gender Events'!CM$1,'Official Medal Table'!$E:$E,"Mixed")*'Medal values'!$B$3/2</f>
        <v>0</v>
      </c>
      <c r="CN90">
        <f>COUNTIFS('Official Medal Table'!$F:$F,'Each Gender Events'!$A90,'Official Medal Table'!$C:$C,'Each Gender Events'!CN$1,'Official Medal Table'!$E:$E,'Each Gender Events'!CN$2)*'Medal values'!$B$1
+ COUNTIFS('Official Medal Table'!$G:$G,'Each Gender Events'!$A90,'Official Medal Table'!$C:$C,'Each Gender Events'!CN$1,'Official Medal Table'!$E:$E,'Each Gender Events'!CN$2)*'Medal values'!$B$2
+ COUNTIFS('Official Medal Table'!$H:$H,'Each Gender Events'!$A90,'Official Medal Table'!$C:$C,'Each Gender Events'!CN$1,'Official Medal Table'!$E:$E,'Each Gender Events'!CN$2)*'Medal values'!$B$3
+ COUNTIFS('Official Medal Table'!$I:$I,'Each Gender Events'!$A90,'Official Medal Table'!$C:$C,'Each Gender Events'!CN$1,'Official Medal Table'!$E:$E,'Each Gender Events'!CN$2)*'Medal values'!$B$3
+ COUNTIFS('Official Medal Table'!$F:$F,'Each Gender Events'!$A90,'Official Medal Table'!$C:$C,'Each Gender Events'!CN$1,'Official Medal Table'!$E:$E,"Mixed")*'Medal values'!$B$1/2
+ COUNTIFS('Official Medal Table'!$G:$G,'Each Gender Events'!$A90,'Official Medal Table'!$C:$C,'Each Gender Events'!CN$1,'Official Medal Table'!$E:$E,"Mixed")*'Medal values'!$B$2/2
+ COUNTIFS('Official Medal Table'!$H:$H,'Each Gender Events'!$A90,'Official Medal Table'!$C:$C,'Each Gender Events'!CN$1,'Official Medal Table'!$E:$E,"Mixed")*'Medal values'!$B$3/2
+ COUNTIFS('Official Medal Table'!$I:$I,'Each Gender Events'!$A90,'Official Medal Table'!$C:$C,'Each Gender Events'!CN$1,'Official Medal Table'!$E:$E,"Mixed")*'Medal values'!$B$3/2</f>
        <v>0</v>
      </c>
      <c r="CO90">
        <f>COUNTIFS('Official Medal Table'!$F:$F,'Each Gender Events'!$A90,'Official Medal Table'!$C:$C,'Each Gender Events'!CO$1,'Official Medal Table'!$E:$E,'Each Gender Events'!CO$2)*'Medal values'!$B$1
+ COUNTIFS('Official Medal Table'!$G:$G,'Each Gender Events'!$A90,'Official Medal Table'!$C:$C,'Each Gender Events'!CO$1,'Official Medal Table'!$E:$E,'Each Gender Events'!CO$2)*'Medal values'!$B$2
+ COUNTIFS('Official Medal Table'!$H:$H,'Each Gender Events'!$A90,'Official Medal Table'!$C:$C,'Each Gender Events'!CO$1,'Official Medal Table'!$E:$E,'Each Gender Events'!CO$2)*'Medal values'!$B$3
+ COUNTIFS('Official Medal Table'!$I:$I,'Each Gender Events'!$A90,'Official Medal Table'!$C:$C,'Each Gender Events'!CO$1,'Official Medal Table'!$E:$E,'Each Gender Events'!CO$2)*'Medal values'!$B$3
+ COUNTIFS('Official Medal Table'!$F:$F,'Each Gender Events'!$A90,'Official Medal Table'!$C:$C,'Each Gender Events'!CO$1,'Official Medal Table'!$E:$E,"Mixed")*'Medal values'!$B$1/2
+ COUNTIFS('Official Medal Table'!$G:$G,'Each Gender Events'!$A90,'Official Medal Table'!$C:$C,'Each Gender Events'!CO$1,'Official Medal Table'!$E:$E,"Mixed")*'Medal values'!$B$2/2
+ COUNTIFS('Official Medal Table'!$H:$H,'Each Gender Events'!$A90,'Official Medal Table'!$C:$C,'Each Gender Events'!CO$1,'Official Medal Table'!$E:$E,"Mixed")*'Medal values'!$B$3/2
+ COUNTIFS('Official Medal Table'!$I:$I,'Each Gender Events'!$A90,'Official Medal Table'!$C:$C,'Each Gender Events'!CO$1,'Official Medal Table'!$E:$E,"Mixed")*'Medal values'!$B$3/2</f>
        <v>0</v>
      </c>
      <c r="CP90">
        <f>COUNTIFS('Official Medal Table'!$F:$F,'Each Gender Events'!$A90,'Official Medal Table'!$C:$C,'Each Gender Events'!CP$1,'Official Medal Table'!$E:$E,'Each Gender Events'!CP$2)*'Medal values'!$B$1
+ COUNTIFS('Official Medal Table'!$G:$G,'Each Gender Events'!$A90,'Official Medal Table'!$C:$C,'Each Gender Events'!CP$1,'Official Medal Table'!$E:$E,'Each Gender Events'!CP$2)*'Medal values'!$B$2
+ COUNTIFS('Official Medal Table'!$H:$H,'Each Gender Events'!$A90,'Official Medal Table'!$C:$C,'Each Gender Events'!CP$1,'Official Medal Table'!$E:$E,'Each Gender Events'!CP$2)*'Medal values'!$B$3
+ COUNTIFS('Official Medal Table'!$I:$I,'Each Gender Events'!$A90,'Official Medal Table'!$C:$C,'Each Gender Events'!CP$1,'Official Medal Table'!$E:$E,'Each Gender Events'!CP$2)*'Medal values'!$B$3
+ COUNTIFS('Official Medal Table'!$F:$F,'Each Gender Events'!$A90,'Official Medal Table'!$C:$C,'Each Gender Events'!CP$1,'Official Medal Table'!$E:$E,"Mixed")*'Medal values'!$B$1/2
+ COUNTIFS('Official Medal Table'!$G:$G,'Each Gender Events'!$A90,'Official Medal Table'!$C:$C,'Each Gender Events'!CP$1,'Official Medal Table'!$E:$E,"Mixed")*'Medal values'!$B$2/2
+ COUNTIFS('Official Medal Table'!$H:$H,'Each Gender Events'!$A90,'Official Medal Table'!$C:$C,'Each Gender Events'!CP$1,'Official Medal Table'!$E:$E,"Mixed")*'Medal values'!$B$3/2
+ COUNTIFS('Official Medal Table'!$I:$I,'Each Gender Events'!$A90,'Official Medal Table'!$C:$C,'Each Gender Events'!CP$1,'Official Medal Table'!$E:$E,"Mixed")*'Medal values'!$B$3/2</f>
        <v>0</v>
      </c>
      <c r="CQ90">
        <f>COUNTIFS('Official Medal Table'!$F:$F,'Each Gender Events'!$A90,'Official Medal Table'!$C:$C,'Each Gender Events'!CQ$1,'Official Medal Table'!$E:$E,'Each Gender Events'!CQ$2)*'Medal values'!$B$1
+ COUNTIFS('Official Medal Table'!$G:$G,'Each Gender Events'!$A90,'Official Medal Table'!$C:$C,'Each Gender Events'!CQ$1,'Official Medal Table'!$E:$E,'Each Gender Events'!CQ$2)*'Medal values'!$B$2
+ COUNTIFS('Official Medal Table'!$H:$H,'Each Gender Events'!$A90,'Official Medal Table'!$C:$C,'Each Gender Events'!CQ$1,'Official Medal Table'!$E:$E,'Each Gender Events'!CQ$2)*'Medal values'!$B$3
+ COUNTIFS('Official Medal Table'!$I:$I,'Each Gender Events'!$A90,'Official Medal Table'!$C:$C,'Each Gender Events'!CQ$1,'Official Medal Table'!$E:$E,'Each Gender Events'!CQ$2)*'Medal values'!$B$3
+ COUNTIFS('Official Medal Table'!$F:$F,'Each Gender Events'!$A90,'Official Medal Table'!$C:$C,'Each Gender Events'!CQ$1,'Official Medal Table'!$E:$E,"Mixed")*'Medal values'!$B$1/2
+ COUNTIFS('Official Medal Table'!$G:$G,'Each Gender Events'!$A90,'Official Medal Table'!$C:$C,'Each Gender Events'!CQ$1,'Official Medal Table'!$E:$E,"Mixed")*'Medal values'!$B$2/2
+ COUNTIFS('Official Medal Table'!$H:$H,'Each Gender Events'!$A90,'Official Medal Table'!$C:$C,'Each Gender Events'!CQ$1,'Official Medal Table'!$E:$E,"Mixed")*'Medal values'!$B$3/2
+ COUNTIFS('Official Medal Table'!$I:$I,'Each Gender Events'!$A90,'Official Medal Table'!$C:$C,'Each Gender Events'!CQ$1,'Official Medal Table'!$E:$E,"Mixed")*'Medal values'!$B$3/2</f>
        <v>0</v>
      </c>
      <c r="CR90">
        <f>COUNTIFS('Official Medal Table'!$F:$F,'Each Gender Events'!$A90,'Official Medal Table'!$C:$C,'Each Gender Events'!CR$1,'Official Medal Table'!$E:$E,'Each Gender Events'!CR$2)*'Medal values'!$B$1
+ COUNTIFS('Official Medal Table'!$G:$G,'Each Gender Events'!$A90,'Official Medal Table'!$C:$C,'Each Gender Events'!CR$1,'Official Medal Table'!$E:$E,'Each Gender Events'!CR$2)*'Medal values'!$B$2
+ COUNTIFS('Official Medal Table'!$H:$H,'Each Gender Events'!$A90,'Official Medal Table'!$C:$C,'Each Gender Events'!CR$1,'Official Medal Table'!$E:$E,'Each Gender Events'!CR$2)*'Medal values'!$B$3
+ COUNTIFS('Official Medal Table'!$I:$I,'Each Gender Events'!$A90,'Official Medal Table'!$C:$C,'Each Gender Events'!CR$1,'Official Medal Table'!$E:$E,'Each Gender Events'!CR$2)*'Medal values'!$B$3
+ COUNTIFS('Official Medal Table'!$F:$F,'Each Gender Events'!$A90,'Official Medal Table'!$C:$C,'Each Gender Events'!CR$1,'Official Medal Table'!$E:$E,"Mixed")*'Medal values'!$B$1/2
+ COUNTIFS('Official Medal Table'!$G:$G,'Each Gender Events'!$A90,'Official Medal Table'!$C:$C,'Each Gender Events'!CR$1,'Official Medal Table'!$E:$E,"Mixed")*'Medal values'!$B$2/2
+ COUNTIFS('Official Medal Table'!$H:$H,'Each Gender Events'!$A90,'Official Medal Table'!$C:$C,'Each Gender Events'!CR$1,'Official Medal Table'!$E:$E,"Mixed")*'Medal values'!$B$3/2
+ COUNTIFS('Official Medal Table'!$I:$I,'Each Gender Events'!$A90,'Official Medal Table'!$C:$C,'Each Gender Events'!CR$1,'Official Medal Table'!$E:$E,"Mixed")*'Medal values'!$B$3/2</f>
        <v>0</v>
      </c>
      <c r="CS90">
        <f>COUNTIFS('Official Medal Table'!$F:$F,'Each Gender Events'!$A90,'Official Medal Table'!$C:$C,'Each Gender Events'!CS$1,'Official Medal Table'!$E:$E,'Each Gender Events'!CS$2)*'Medal values'!$B$1
+ COUNTIFS('Official Medal Table'!$G:$G,'Each Gender Events'!$A90,'Official Medal Table'!$C:$C,'Each Gender Events'!CS$1,'Official Medal Table'!$E:$E,'Each Gender Events'!CS$2)*'Medal values'!$B$2
+ COUNTIFS('Official Medal Table'!$H:$H,'Each Gender Events'!$A90,'Official Medal Table'!$C:$C,'Each Gender Events'!CS$1,'Official Medal Table'!$E:$E,'Each Gender Events'!CS$2)*'Medal values'!$B$3
+ COUNTIFS('Official Medal Table'!$I:$I,'Each Gender Events'!$A90,'Official Medal Table'!$C:$C,'Each Gender Events'!CS$1,'Official Medal Table'!$E:$E,'Each Gender Events'!CS$2)*'Medal values'!$B$3
+ COUNTIFS('Official Medal Table'!$F:$F,'Each Gender Events'!$A90,'Official Medal Table'!$C:$C,'Each Gender Events'!CS$1,'Official Medal Table'!$E:$E,"Mixed")*'Medal values'!$B$1/2
+ COUNTIFS('Official Medal Table'!$G:$G,'Each Gender Events'!$A90,'Official Medal Table'!$C:$C,'Each Gender Events'!CS$1,'Official Medal Table'!$E:$E,"Mixed")*'Medal values'!$B$2/2
+ COUNTIFS('Official Medal Table'!$H:$H,'Each Gender Events'!$A90,'Official Medal Table'!$C:$C,'Each Gender Events'!CS$1,'Official Medal Table'!$E:$E,"Mixed")*'Medal values'!$B$3/2
+ COUNTIFS('Official Medal Table'!$I:$I,'Each Gender Events'!$A90,'Official Medal Table'!$C:$C,'Each Gender Events'!CS$1,'Official Medal Table'!$E:$E,"Mixed")*'Medal values'!$B$3/2</f>
        <v>0</v>
      </c>
      <c r="CT90">
        <f>COUNTIFS('Official Medal Table'!$F:$F,'Each Gender Events'!$A90,'Official Medal Table'!$C:$C,'Each Gender Events'!CT$1,'Official Medal Table'!$E:$E,'Each Gender Events'!CT$2)*'Medal values'!$B$1
+ COUNTIFS('Official Medal Table'!$G:$G,'Each Gender Events'!$A90,'Official Medal Table'!$C:$C,'Each Gender Events'!CT$1,'Official Medal Table'!$E:$E,'Each Gender Events'!CT$2)*'Medal values'!$B$2
+ COUNTIFS('Official Medal Table'!$H:$H,'Each Gender Events'!$A90,'Official Medal Table'!$C:$C,'Each Gender Events'!CT$1,'Official Medal Table'!$E:$E,'Each Gender Events'!CT$2)*'Medal values'!$B$3
+ COUNTIFS('Official Medal Table'!$I:$I,'Each Gender Events'!$A90,'Official Medal Table'!$C:$C,'Each Gender Events'!CT$1,'Official Medal Table'!$E:$E,'Each Gender Events'!CT$2)*'Medal values'!$B$3
+ COUNTIFS('Official Medal Table'!$F:$F,'Each Gender Events'!$A90,'Official Medal Table'!$C:$C,'Each Gender Events'!CT$1,'Official Medal Table'!$E:$E,"Mixed")*'Medal values'!$B$1/2
+ COUNTIFS('Official Medal Table'!$G:$G,'Each Gender Events'!$A90,'Official Medal Table'!$C:$C,'Each Gender Events'!CT$1,'Official Medal Table'!$E:$E,"Mixed")*'Medal values'!$B$2/2
+ COUNTIFS('Official Medal Table'!$H:$H,'Each Gender Events'!$A90,'Official Medal Table'!$C:$C,'Each Gender Events'!CT$1,'Official Medal Table'!$E:$E,"Mixed")*'Medal values'!$B$3/2
+ COUNTIFS('Official Medal Table'!$I:$I,'Each Gender Events'!$A90,'Official Medal Table'!$C:$C,'Each Gender Events'!CT$1,'Official Medal Table'!$E:$E,"Mixed")*'Medal values'!$B$3/2</f>
        <v>0</v>
      </c>
    </row>
    <row r="91" spans="1:98" x14ac:dyDescent="0.3">
      <c r="A91" t="str">
        <f>Countries!A90</f>
        <v>EOR</v>
      </c>
      <c r="B91">
        <f>COUNTIFS('Official Medal Table'!$F:$F,'Each Gender Events'!$A91,'Official Medal Table'!$C:$C,'Each Gender Events'!B$1,'Official Medal Table'!$E:$E,'Each Gender Events'!B$2)*'Medal values'!$B$1
+ COUNTIFS('Official Medal Table'!$G:$G,'Each Gender Events'!$A91,'Official Medal Table'!$C:$C,'Each Gender Events'!B$1,'Official Medal Table'!$E:$E,'Each Gender Events'!B$2)*'Medal values'!$B$2
+ COUNTIFS('Official Medal Table'!$H:$H,'Each Gender Events'!$A91,'Official Medal Table'!$C:$C,'Each Gender Events'!B$1,'Official Medal Table'!$E:$E,'Each Gender Events'!B$2)*'Medal values'!$B$3
+ COUNTIFS('Official Medal Table'!$I:$I,'Each Gender Events'!$A91,'Official Medal Table'!$C:$C,'Each Gender Events'!B$1,'Official Medal Table'!$E:$E,'Each Gender Events'!B$2)*'Medal values'!$B$3
+ COUNTIFS('Official Medal Table'!$F:$F,'Each Gender Events'!$A91,'Official Medal Table'!$C:$C,'Each Gender Events'!B$1,'Official Medal Table'!$E:$E,"Mixed")*'Medal values'!$B$1/2
+ COUNTIFS('Official Medal Table'!$G:$G,'Each Gender Events'!$A91,'Official Medal Table'!$C:$C,'Each Gender Events'!B$1,'Official Medal Table'!$E:$E,"Mixed")*'Medal values'!$B$2/2
+ COUNTIFS('Official Medal Table'!$H:$H,'Each Gender Events'!$A91,'Official Medal Table'!$C:$C,'Each Gender Events'!B$1,'Official Medal Table'!$E:$E,"Mixed")*'Medal values'!$B$3/2
+ COUNTIFS('Official Medal Table'!$I:$I,'Each Gender Events'!$A91,'Official Medal Table'!$C:$C,'Each Gender Events'!B$1,'Official Medal Table'!$E:$E,"Mixed")*'Medal values'!$B$3/2</f>
        <v>0</v>
      </c>
      <c r="C91">
        <f>COUNTIFS('Official Medal Table'!$F:$F,'Each Gender Events'!$A91,'Official Medal Table'!$C:$C,'Each Gender Events'!C$1,'Official Medal Table'!$E:$E,'Each Gender Events'!C$2)*'Medal values'!$B$1
+ COUNTIFS('Official Medal Table'!$G:$G,'Each Gender Events'!$A91,'Official Medal Table'!$C:$C,'Each Gender Events'!C$1,'Official Medal Table'!$E:$E,'Each Gender Events'!C$2)*'Medal values'!$B$2
+ COUNTIFS('Official Medal Table'!$H:$H,'Each Gender Events'!$A91,'Official Medal Table'!$C:$C,'Each Gender Events'!C$1,'Official Medal Table'!$E:$E,'Each Gender Events'!C$2)*'Medal values'!$B$3
+ COUNTIFS('Official Medal Table'!$I:$I,'Each Gender Events'!$A91,'Official Medal Table'!$C:$C,'Each Gender Events'!C$1,'Official Medal Table'!$E:$E,'Each Gender Events'!C$2)*'Medal values'!$B$3
+ COUNTIFS('Official Medal Table'!$F:$F,'Each Gender Events'!$A91,'Official Medal Table'!$C:$C,'Each Gender Events'!C$1,'Official Medal Table'!$E:$E,"Mixed")*'Medal values'!$B$1/2
+ COUNTIFS('Official Medal Table'!$G:$G,'Each Gender Events'!$A91,'Official Medal Table'!$C:$C,'Each Gender Events'!C$1,'Official Medal Table'!$E:$E,"Mixed")*'Medal values'!$B$2/2
+ COUNTIFS('Official Medal Table'!$H:$H,'Each Gender Events'!$A91,'Official Medal Table'!$C:$C,'Each Gender Events'!C$1,'Official Medal Table'!$E:$E,"Mixed")*'Medal values'!$B$3/2
+ COUNTIFS('Official Medal Table'!$I:$I,'Each Gender Events'!$A91,'Official Medal Table'!$C:$C,'Each Gender Events'!C$1,'Official Medal Table'!$E:$E,"Mixed")*'Medal values'!$B$3/2</f>
        <v>0</v>
      </c>
      <c r="D91">
        <f>COUNTIFS('Official Medal Table'!$F:$F,'Each Gender Events'!$A91,'Official Medal Table'!$C:$C,'Each Gender Events'!D$1,'Official Medal Table'!$E:$E,'Each Gender Events'!D$2)*'Medal values'!$B$1
+ COUNTIFS('Official Medal Table'!$G:$G,'Each Gender Events'!$A91,'Official Medal Table'!$C:$C,'Each Gender Events'!D$1,'Official Medal Table'!$E:$E,'Each Gender Events'!D$2)*'Medal values'!$B$2
+ COUNTIFS('Official Medal Table'!$H:$H,'Each Gender Events'!$A91,'Official Medal Table'!$C:$C,'Each Gender Events'!D$1,'Official Medal Table'!$E:$E,'Each Gender Events'!D$2)*'Medal values'!$B$3
+ COUNTIFS('Official Medal Table'!$I:$I,'Each Gender Events'!$A91,'Official Medal Table'!$C:$C,'Each Gender Events'!D$1,'Official Medal Table'!$E:$E,'Each Gender Events'!D$2)*'Medal values'!$B$3
+ COUNTIFS('Official Medal Table'!$F:$F,'Each Gender Events'!$A91,'Official Medal Table'!$C:$C,'Each Gender Events'!D$1,'Official Medal Table'!$E:$E,"Mixed")*'Medal values'!$B$1/2
+ COUNTIFS('Official Medal Table'!$G:$G,'Each Gender Events'!$A91,'Official Medal Table'!$C:$C,'Each Gender Events'!D$1,'Official Medal Table'!$E:$E,"Mixed")*'Medal values'!$B$2/2
+ COUNTIFS('Official Medal Table'!$H:$H,'Each Gender Events'!$A91,'Official Medal Table'!$C:$C,'Each Gender Events'!D$1,'Official Medal Table'!$E:$E,"Mixed")*'Medal values'!$B$3/2
+ COUNTIFS('Official Medal Table'!$I:$I,'Each Gender Events'!$A91,'Official Medal Table'!$C:$C,'Each Gender Events'!D$1,'Official Medal Table'!$E:$E,"Mixed")*'Medal values'!$B$3/2</f>
        <v>0</v>
      </c>
      <c r="E91">
        <f>COUNTIFS('Official Medal Table'!$F:$F,'Each Gender Events'!$A91,'Official Medal Table'!$C:$C,'Each Gender Events'!E$1,'Official Medal Table'!$E:$E,'Each Gender Events'!E$2)*'Medal values'!$B$1
+ COUNTIFS('Official Medal Table'!$G:$G,'Each Gender Events'!$A91,'Official Medal Table'!$C:$C,'Each Gender Events'!E$1,'Official Medal Table'!$E:$E,'Each Gender Events'!E$2)*'Medal values'!$B$2
+ COUNTIFS('Official Medal Table'!$H:$H,'Each Gender Events'!$A91,'Official Medal Table'!$C:$C,'Each Gender Events'!E$1,'Official Medal Table'!$E:$E,'Each Gender Events'!E$2)*'Medal values'!$B$3
+ COUNTIFS('Official Medal Table'!$I:$I,'Each Gender Events'!$A91,'Official Medal Table'!$C:$C,'Each Gender Events'!E$1,'Official Medal Table'!$E:$E,'Each Gender Events'!E$2)*'Medal values'!$B$3
+ COUNTIFS('Official Medal Table'!$F:$F,'Each Gender Events'!$A91,'Official Medal Table'!$C:$C,'Each Gender Events'!E$1,'Official Medal Table'!$E:$E,"Mixed")*'Medal values'!$B$1/2
+ COUNTIFS('Official Medal Table'!$G:$G,'Each Gender Events'!$A91,'Official Medal Table'!$C:$C,'Each Gender Events'!E$1,'Official Medal Table'!$E:$E,"Mixed")*'Medal values'!$B$2/2
+ COUNTIFS('Official Medal Table'!$H:$H,'Each Gender Events'!$A91,'Official Medal Table'!$C:$C,'Each Gender Events'!E$1,'Official Medal Table'!$E:$E,"Mixed")*'Medal values'!$B$3/2
+ COUNTIFS('Official Medal Table'!$I:$I,'Each Gender Events'!$A91,'Official Medal Table'!$C:$C,'Each Gender Events'!E$1,'Official Medal Table'!$E:$E,"Mixed")*'Medal values'!$B$3/2</f>
        <v>0</v>
      </c>
      <c r="F91">
        <f>COUNTIFS('Official Medal Table'!$F:$F,'Each Gender Events'!$A91,'Official Medal Table'!$C:$C,'Each Gender Events'!F$1,'Official Medal Table'!$E:$E,'Each Gender Events'!F$2)*'Medal values'!$B$1
+ COUNTIFS('Official Medal Table'!$G:$G,'Each Gender Events'!$A91,'Official Medal Table'!$C:$C,'Each Gender Events'!F$1,'Official Medal Table'!$E:$E,'Each Gender Events'!F$2)*'Medal values'!$B$2
+ COUNTIFS('Official Medal Table'!$H:$H,'Each Gender Events'!$A91,'Official Medal Table'!$C:$C,'Each Gender Events'!F$1,'Official Medal Table'!$E:$E,'Each Gender Events'!F$2)*'Medal values'!$B$3
+ COUNTIFS('Official Medal Table'!$I:$I,'Each Gender Events'!$A91,'Official Medal Table'!$C:$C,'Each Gender Events'!F$1,'Official Medal Table'!$E:$E,'Each Gender Events'!F$2)*'Medal values'!$B$3
+ COUNTIFS('Official Medal Table'!$F:$F,'Each Gender Events'!$A91,'Official Medal Table'!$C:$C,'Each Gender Events'!F$1,'Official Medal Table'!$E:$E,"Mixed")*'Medal values'!$B$1/2
+ COUNTIFS('Official Medal Table'!$G:$G,'Each Gender Events'!$A91,'Official Medal Table'!$C:$C,'Each Gender Events'!F$1,'Official Medal Table'!$E:$E,"Mixed")*'Medal values'!$B$2/2
+ COUNTIFS('Official Medal Table'!$H:$H,'Each Gender Events'!$A91,'Official Medal Table'!$C:$C,'Each Gender Events'!F$1,'Official Medal Table'!$E:$E,"Mixed")*'Medal values'!$B$3/2
+ COUNTIFS('Official Medal Table'!$I:$I,'Each Gender Events'!$A91,'Official Medal Table'!$C:$C,'Each Gender Events'!F$1,'Official Medal Table'!$E:$E,"Mixed")*'Medal values'!$B$3/2</f>
        <v>0</v>
      </c>
      <c r="G91">
        <f>COUNTIFS('Official Medal Table'!$F:$F,'Each Gender Events'!$A91,'Official Medal Table'!$C:$C,'Each Gender Events'!G$1,'Official Medal Table'!$E:$E,'Each Gender Events'!G$2)*'Medal values'!$B$1
+ COUNTIFS('Official Medal Table'!$G:$G,'Each Gender Events'!$A91,'Official Medal Table'!$C:$C,'Each Gender Events'!G$1,'Official Medal Table'!$E:$E,'Each Gender Events'!G$2)*'Medal values'!$B$2
+ COUNTIFS('Official Medal Table'!$H:$H,'Each Gender Events'!$A91,'Official Medal Table'!$C:$C,'Each Gender Events'!G$1,'Official Medal Table'!$E:$E,'Each Gender Events'!G$2)*'Medal values'!$B$3
+ COUNTIFS('Official Medal Table'!$I:$I,'Each Gender Events'!$A91,'Official Medal Table'!$C:$C,'Each Gender Events'!G$1,'Official Medal Table'!$E:$E,'Each Gender Events'!G$2)*'Medal values'!$B$3
+ COUNTIFS('Official Medal Table'!$F:$F,'Each Gender Events'!$A91,'Official Medal Table'!$C:$C,'Each Gender Events'!G$1,'Official Medal Table'!$E:$E,"Mixed")*'Medal values'!$B$1/2
+ COUNTIFS('Official Medal Table'!$G:$G,'Each Gender Events'!$A91,'Official Medal Table'!$C:$C,'Each Gender Events'!G$1,'Official Medal Table'!$E:$E,"Mixed")*'Medal values'!$B$2/2
+ COUNTIFS('Official Medal Table'!$H:$H,'Each Gender Events'!$A91,'Official Medal Table'!$C:$C,'Each Gender Events'!G$1,'Official Medal Table'!$E:$E,"Mixed")*'Medal values'!$B$3/2
+ COUNTIFS('Official Medal Table'!$I:$I,'Each Gender Events'!$A91,'Official Medal Table'!$C:$C,'Each Gender Events'!G$1,'Official Medal Table'!$E:$E,"Mixed")*'Medal values'!$B$3/2</f>
        <v>0</v>
      </c>
      <c r="H91">
        <f>COUNTIFS('Official Medal Table'!$F:$F,'Each Gender Events'!$A91,'Official Medal Table'!$C:$C,'Each Gender Events'!H$1,'Official Medal Table'!$E:$E,'Each Gender Events'!H$2)*'Medal values'!$B$1
+ COUNTIFS('Official Medal Table'!$G:$G,'Each Gender Events'!$A91,'Official Medal Table'!$C:$C,'Each Gender Events'!H$1,'Official Medal Table'!$E:$E,'Each Gender Events'!H$2)*'Medal values'!$B$2
+ COUNTIFS('Official Medal Table'!$H:$H,'Each Gender Events'!$A91,'Official Medal Table'!$C:$C,'Each Gender Events'!H$1,'Official Medal Table'!$E:$E,'Each Gender Events'!H$2)*'Medal values'!$B$3
+ COUNTIFS('Official Medal Table'!$I:$I,'Each Gender Events'!$A91,'Official Medal Table'!$C:$C,'Each Gender Events'!H$1,'Official Medal Table'!$E:$E,'Each Gender Events'!H$2)*'Medal values'!$B$3
+ COUNTIFS('Official Medal Table'!$F:$F,'Each Gender Events'!$A91,'Official Medal Table'!$C:$C,'Each Gender Events'!H$1,'Official Medal Table'!$E:$E,"Mixed")*'Medal values'!$B$1/2
+ COUNTIFS('Official Medal Table'!$G:$G,'Each Gender Events'!$A91,'Official Medal Table'!$C:$C,'Each Gender Events'!H$1,'Official Medal Table'!$E:$E,"Mixed")*'Medal values'!$B$2/2
+ COUNTIFS('Official Medal Table'!$H:$H,'Each Gender Events'!$A91,'Official Medal Table'!$C:$C,'Each Gender Events'!H$1,'Official Medal Table'!$E:$E,"Mixed")*'Medal values'!$B$3/2
+ COUNTIFS('Official Medal Table'!$I:$I,'Each Gender Events'!$A91,'Official Medal Table'!$C:$C,'Each Gender Events'!H$1,'Official Medal Table'!$E:$E,"Mixed")*'Medal values'!$B$3/2</f>
        <v>0</v>
      </c>
      <c r="I91">
        <f>COUNTIFS('Official Medal Table'!$F:$F,'Each Gender Events'!$A91,'Official Medal Table'!$C:$C,'Each Gender Events'!I$1,'Official Medal Table'!$E:$E,'Each Gender Events'!I$2)*'Medal values'!$B$1
+ COUNTIFS('Official Medal Table'!$G:$G,'Each Gender Events'!$A91,'Official Medal Table'!$C:$C,'Each Gender Events'!I$1,'Official Medal Table'!$E:$E,'Each Gender Events'!I$2)*'Medal values'!$B$2
+ COUNTIFS('Official Medal Table'!$H:$H,'Each Gender Events'!$A91,'Official Medal Table'!$C:$C,'Each Gender Events'!I$1,'Official Medal Table'!$E:$E,'Each Gender Events'!I$2)*'Medal values'!$B$3
+ COUNTIFS('Official Medal Table'!$I:$I,'Each Gender Events'!$A91,'Official Medal Table'!$C:$C,'Each Gender Events'!I$1,'Official Medal Table'!$E:$E,'Each Gender Events'!I$2)*'Medal values'!$B$3
+ COUNTIFS('Official Medal Table'!$F:$F,'Each Gender Events'!$A91,'Official Medal Table'!$C:$C,'Each Gender Events'!I$1,'Official Medal Table'!$E:$E,"Mixed")*'Medal values'!$B$1/2
+ COUNTIFS('Official Medal Table'!$G:$G,'Each Gender Events'!$A91,'Official Medal Table'!$C:$C,'Each Gender Events'!I$1,'Official Medal Table'!$E:$E,"Mixed")*'Medal values'!$B$2/2
+ COUNTIFS('Official Medal Table'!$H:$H,'Each Gender Events'!$A91,'Official Medal Table'!$C:$C,'Each Gender Events'!I$1,'Official Medal Table'!$E:$E,"Mixed")*'Medal values'!$B$3/2
+ COUNTIFS('Official Medal Table'!$I:$I,'Each Gender Events'!$A91,'Official Medal Table'!$C:$C,'Each Gender Events'!I$1,'Official Medal Table'!$E:$E,"Mixed")*'Medal values'!$B$3/2</f>
        <v>0</v>
      </c>
      <c r="J91">
        <f>COUNTIFS('Official Medal Table'!$F:$F,'Each Gender Events'!$A91,'Official Medal Table'!$C:$C,'Each Gender Events'!J$1,'Official Medal Table'!$E:$E,'Each Gender Events'!J$2)*'Medal values'!$B$1
+ COUNTIFS('Official Medal Table'!$G:$G,'Each Gender Events'!$A91,'Official Medal Table'!$C:$C,'Each Gender Events'!J$1,'Official Medal Table'!$E:$E,'Each Gender Events'!J$2)*'Medal values'!$B$2
+ COUNTIFS('Official Medal Table'!$H:$H,'Each Gender Events'!$A91,'Official Medal Table'!$C:$C,'Each Gender Events'!J$1,'Official Medal Table'!$E:$E,'Each Gender Events'!J$2)*'Medal values'!$B$3
+ COUNTIFS('Official Medal Table'!$I:$I,'Each Gender Events'!$A91,'Official Medal Table'!$C:$C,'Each Gender Events'!J$1,'Official Medal Table'!$E:$E,'Each Gender Events'!J$2)*'Medal values'!$B$3
+ COUNTIFS('Official Medal Table'!$F:$F,'Each Gender Events'!$A91,'Official Medal Table'!$C:$C,'Each Gender Events'!J$1,'Official Medal Table'!$E:$E,"Mixed")*'Medal values'!$B$1/2
+ COUNTIFS('Official Medal Table'!$G:$G,'Each Gender Events'!$A91,'Official Medal Table'!$C:$C,'Each Gender Events'!J$1,'Official Medal Table'!$E:$E,"Mixed")*'Medal values'!$B$2/2
+ COUNTIFS('Official Medal Table'!$H:$H,'Each Gender Events'!$A91,'Official Medal Table'!$C:$C,'Each Gender Events'!J$1,'Official Medal Table'!$E:$E,"Mixed")*'Medal values'!$B$3/2
+ COUNTIFS('Official Medal Table'!$I:$I,'Each Gender Events'!$A91,'Official Medal Table'!$C:$C,'Each Gender Events'!J$1,'Official Medal Table'!$E:$E,"Mixed")*'Medal values'!$B$3/2</f>
        <v>0</v>
      </c>
      <c r="K91">
        <f>COUNTIFS('Official Medal Table'!$F:$F,'Each Gender Events'!$A91,'Official Medal Table'!$C:$C,'Each Gender Events'!K$1,'Official Medal Table'!$E:$E,'Each Gender Events'!K$2)*'Medal values'!$B$1
+ COUNTIFS('Official Medal Table'!$G:$G,'Each Gender Events'!$A91,'Official Medal Table'!$C:$C,'Each Gender Events'!K$1,'Official Medal Table'!$E:$E,'Each Gender Events'!K$2)*'Medal values'!$B$2
+ COUNTIFS('Official Medal Table'!$H:$H,'Each Gender Events'!$A91,'Official Medal Table'!$C:$C,'Each Gender Events'!K$1,'Official Medal Table'!$E:$E,'Each Gender Events'!K$2)*'Medal values'!$B$3
+ COUNTIFS('Official Medal Table'!$I:$I,'Each Gender Events'!$A91,'Official Medal Table'!$C:$C,'Each Gender Events'!K$1,'Official Medal Table'!$E:$E,'Each Gender Events'!K$2)*'Medal values'!$B$3
+ COUNTIFS('Official Medal Table'!$F:$F,'Each Gender Events'!$A91,'Official Medal Table'!$C:$C,'Each Gender Events'!K$1,'Official Medal Table'!$E:$E,"Mixed")*'Medal values'!$B$1/2
+ COUNTIFS('Official Medal Table'!$G:$G,'Each Gender Events'!$A91,'Official Medal Table'!$C:$C,'Each Gender Events'!K$1,'Official Medal Table'!$E:$E,"Mixed")*'Medal values'!$B$2/2
+ COUNTIFS('Official Medal Table'!$H:$H,'Each Gender Events'!$A91,'Official Medal Table'!$C:$C,'Each Gender Events'!K$1,'Official Medal Table'!$E:$E,"Mixed")*'Medal values'!$B$3/2
+ COUNTIFS('Official Medal Table'!$I:$I,'Each Gender Events'!$A91,'Official Medal Table'!$C:$C,'Each Gender Events'!K$1,'Official Medal Table'!$E:$E,"Mixed")*'Medal values'!$B$3/2</f>
        <v>0</v>
      </c>
      <c r="L91">
        <f>COUNTIFS('Official Medal Table'!$F:$F,'Each Gender Events'!$A91,'Official Medal Table'!$C:$C,'Each Gender Events'!L$1,'Official Medal Table'!$E:$E,'Each Gender Events'!L$2)*'Medal values'!$B$1
+ COUNTIFS('Official Medal Table'!$G:$G,'Each Gender Events'!$A91,'Official Medal Table'!$C:$C,'Each Gender Events'!L$1,'Official Medal Table'!$E:$E,'Each Gender Events'!L$2)*'Medal values'!$B$2
+ COUNTIFS('Official Medal Table'!$H:$H,'Each Gender Events'!$A91,'Official Medal Table'!$C:$C,'Each Gender Events'!L$1,'Official Medal Table'!$E:$E,'Each Gender Events'!L$2)*'Medal values'!$B$3
+ COUNTIFS('Official Medal Table'!$I:$I,'Each Gender Events'!$A91,'Official Medal Table'!$C:$C,'Each Gender Events'!L$1,'Official Medal Table'!$E:$E,'Each Gender Events'!L$2)*'Medal values'!$B$3
+ COUNTIFS('Official Medal Table'!$F:$F,'Each Gender Events'!$A91,'Official Medal Table'!$C:$C,'Each Gender Events'!L$1,'Official Medal Table'!$E:$E,"Mixed")*'Medal values'!$B$1/2
+ COUNTIFS('Official Medal Table'!$G:$G,'Each Gender Events'!$A91,'Official Medal Table'!$C:$C,'Each Gender Events'!L$1,'Official Medal Table'!$E:$E,"Mixed")*'Medal values'!$B$2/2
+ COUNTIFS('Official Medal Table'!$H:$H,'Each Gender Events'!$A91,'Official Medal Table'!$C:$C,'Each Gender Events'!L$1,'Official Medal Table'!$E:$E,"Mixed")*'Medal values'!$B$3/2
+ COUNTIFS('Official Medal Table'!$I:$I,'Each Gender Events'!$A91,'Official Medal Table'!$C:$C,'Each Gender Events'!L$1,'Official Medal Table'!$E:$E,"Mixed")*'Medal values'!$B$3/2</f>
        <v>0</v>
      </c>
      <c r="M91">
        <f>COUNTIFS('Official Medal Table'!$F:$F,'Each Gender Events'!$A91,'Official Medal Table'!$C:$C,'Each Gender Events'!M$1,'Official Medal Table'!$E:$E,'Each Gender Events'!M$2)*'Medal values'!$B$1
+ COUNTIFS('Official Medal Table'!$G:$G,'Each Gender Events'!$A91,'Official Medal Table'!$C:$C,'Each Gender Events'!M$1,'Official Medal Table'!$E:$E,'Each Gender Events'!M$2)*'Medal values'!$B$2
+ COUNTIFS('Official Medal Table'!$H:$H,'Each Gender Events'!$A91,'Official Medal Table'!$C:$C,'Each Gender Events'!M$1,'Official Medal Table'!$E:$E,'Each Gender Events'!M$2)*'Medal values'!$B$3
+ COUNTIFS('Official Medal Table'!$I:$I,'Each Gender Events'!$A91,'Official Medal Table'!$C:$C,'Each Gender Events'!M$1,'Official Medal Table'!$E:$E,'Each Gender Events'!M$2)*'Medal values'!$B$3
+ COUNTIFS('Official Medal Table'!$F:$F,'Each Gender Events'!$A91,'Official Medal Table'!$C:$C,'Each Gender Events'!M$1,'Official Medal Table'!$E:$E,"Mixed")*'Medal values'!$B$1/2
+ COUNTIFS('Official Medal Table'!$G:$G,'Each Gender Events'!$A91,'Official Medal Table'!$C:$C,'Each Gender Events'!M$1,'Official Medal Table'!$E:$E,"Mixed")*'Medal values'!$B$2/2
+ COUNTIFS('Official Medal Table'!$H:$H,'Each Gender Events'!$A91,'Official Medal Table'!$C:$C,'Each Gender Events'!M$1,'Official Medal Table'!$E:$E,"Mixed")*'Medal values'!$B$3/2
+ COUNTIFS('Official Medal Table'!$I:$I,'Each Gender Events'!$A91,'Official Medal Table'!$C:$C,'Each Gender Events'!M$1,'Official Medal Table'!$E:$E,"Mixed")*'Medal values'!$B$3/2</f>
        <v>0</v>
      </c>
      <c r="N91">
        <f>COUNTIFS('Official Medal Table'!$F:$F,'Each Gender Events'!$A91,'Official Medal Table'!$C:$C,'Each Gender Events'!N$1,'Official Medal Table'!$E:$E,'Each Gender Events'!N$2)*'Medal values'!$B$1
+ COUNTIFS('Official Medal Table'!$G:$G,'Each Gender Events'!$A91,'Official Medal Table'!$C:$C,'Each Gender Events'!N$1,'Official Medal Table'!$E:$E,'Each Gender Events'!N$2)*'Medal values'!$B$2
+ COUNTIFS('Official Medal Table'!$H:$H,'Each Gender Events'!$A91,'Official Medal Table'!$C:$C,'Each Gender Events'!N$1,'Official Medal Table'!$E:$E,'Each Gender Events'!N$2)*'Medal values'!$B$3
+ COUNTIFS('Official Medal Table'!$I:$I,'Each Gender Events'!$A91,'Official Medal Table'!$C:$C,'Each Gender Events'!N$1,'Official Medal Table'!$E:$E,'Each Gender Events'!N$2)*'Medal values'!$B$3
+ COUNTIFS('Official Medal Table'!$F:$F,'Each Gender Events'!$A91,'Official Medal Table'!$C:$C,'Each Gender Events'!N$1,'Official Medal Table'!$E:$E,"Mixed")*'Medal values'!$B$1/2
+ COUNTIFS('Official Medal Table'!$G:$G,'Each Gender Events'!$A91,'Official Medal Table'!$C:$C,'Each Gender Events'!N$1,'Official Medal Table'!$E:$E,"Mixed")*'Medal values'!$B$2/2
+ COUNTIFS('Official Medal Table'!$H:$H,'Each Gender Events'!$A91,'Official Medal Table'!$C:$C,'Each Gender Events'!N$1,'Official Medal Table'!$E:$E,"Mixed")*'Medal values'!$B$3/2
+ COUNTIFS('Official Medal Table'!$I:$I,'Each Gender Events'!$A91,'Official Medal Table'!$C:$C,'Each Gender Events'!N$1,'Official Medal Table'!$E:$E,"Mixed")*'Medal values'!$B$3/2</f>
        <v>0</v>
      </c>
      <c r="O91">
        <f>COUNTIFS('Official Medal Table'!$F:$F,'Each Gender Events'!$A91,'Official Medal Table'!$C:$C,'Each Gender Events'!O$1,'Official Medal Table'!$E:$E,'Each Gender Events'!O$2)*'Medal values'!$B$1
+ COUNTIFS('Official Medal Table'!$G:$G,'Each Gender Events'!$A91,'Official Medal Table'!$C:$C,'Each Gender Events'!O$1,'Official Medal Table'!$E:$E,'Each Gender Events'!O$2)*'Medal values'!$B$2
+ COUNTIFS('Official Medal Table'!$H:$H,'Each Gender Events'!$A91,'Official Medal Table'!$C:$C,'Each Gender Events'!O$1,'Official Medal Table'!$E:$E,'Each Gender Events'!O$2)*'Medal values'!$B$3
+ COUNTIFS('Official Medal Table'!$I:$I,'Each Gender Events'!$A91,'Official Medal Table'!$C:$C,'Each Gender Events'!O$1,'Official Medal Table'!$E:$E,'Each Gender Events'!O$2)*'Medal values'!$B$3
+ COUNTIFS('Official Medal Table'!$F:$F,'Each Gender Events'!$A91,'Official Medal Table'!$C:$C,'Each Gender Events'!O$1,'Official Medal Table'!$E:$E,"Mixed")*'Medal values'!$B$1/2
+ COUNTIFS('Official Medal Table'!$G:$G,'Each Gender Events'!$A91,'Official Medal Table'!$C:$C,'Each Gender Events'!O$1,'Official Medal Table'!$E:$E,"Mixed")*'Medal values'!$B$2/2
+ COUNTIFS('Official Medal Table'!$H:$H,'Each Gender Events'!$A91,'Official Medal Table'!$C:$C,'Each Gender Events'!O$1,'Official Medal Table'!$E:$E,"Mixed")*'Medal values'!$B$3/2
+ COUNTIFS('Official Medal Table'!$I:$I,'Each Gender Events'!$A91,'Official Medal Table'!$C:$C,'Each Gender Events'!O$1,'Official Medal Table'!$E:$E,"Mixed")*'Medal values'!$B$3/2</f>
        <v>0</v>
      </c>
      <c r="P91">
        <f>COUNTIFS('Official Medal Table'!$F:$F,'Each Gender Events'!$A91,'Official Medal Table'!$C:$C,'Each Gender Events'!P$1,'Official Medal Table'!$E:$E,'Each Gender Events'!P$2)*'Medal values'!$B$1
+ COUNTIFS('Official Medal Table'!$G:$G,'Each Gender Events'!$A91,'Official Medal Table'!$C:$C,'Each Gender Events'!P$1,'Official Medal Table'!$E:$E,'Each Gender Events'!P$2)*'Medal values'!$B$2
+ COUNTIFS('Official Medal Table'!$H:$H,'Each Gender Events'!$A91,'Official Medal Table'!$C:$C,'Each Gender Events'!P$1,'Official Medal Table'!$E:$E,'Each Gender Events'!P$2)*'Medal values'!$B$3
+ COUNTIFS('Official Medal Table'!$I:$I,'Each Gender Events'!$A91,'Official Medal Table'!$C:$C,'Each Gender Events'!P$1,'Official Medal Table'!$E:$E,'Each Gender Events'!P$2)*'Medal values'!$B$3
+ COUNTIFS('Official Medal Table'!$F:$F,'Each Gender Events'!$A91,'Official Medal Table'!$C:$C,'Each Gender Events'!P$1,'Official Medal Table'!$E:$E,"Mixed")*'Medal values'!$B$1/2
+ COUNTIFS('Official Medal Table'!$G:$G,'Each Gender Events'!$A91,'Official Medal Table'!$C:$C,'Each Gender Events'!P$1,'Official Medal Table'!$E:$E,"Mixed")*'Medal values'!$B$2/2
+ COUNTIFS('Official Medal Table'!$H:$H,'Each Gender Events'!$A91,'Official Medal Table'!$C:$C,'Each Gender Events'!P$1,'Official Medal Table'!$E:$E,"Mixed")*'Medal values'!$B$3/2
+ COUNTIFS('Official Medal Table'!$I:$I,'Each Gender Events'!$A91,'Official Medal Table'!$C:$C,'Each Gender Events'!P$1,'Official Medal Table'!$E:$E,"Mixed")*'Medal values'!$B$3/2</f>
        <v>0</v>
      </c>
      <c r="Q91">
        <f>COUNTIFS('Official Medal Table'!$F:$F,'Each Gender Events'!$A91,'Official Medal Table'!$C:$C,'Each Gender Events'!Q$1,'Official Medal Table'!$E:$E,'Each Gender Events'!Q$2)*'Medal values'!$B$1
+ COUNTIFS('Official Medal Table'!$G:$G,'Each Gender Events'!$A91,'Official Medal Table'!$C:$C,'Each Gender Events'!Q$1,'Official Medal Table'!$E:$E,'Each Gender Events'!Q$2)*'Medal values'!$B$2
+ COUNTIFS('Official Medal Table'!$H:$H,'Each Gender Events'!$A91,'Official Medal Table'!$C:$C,'Each Gender Events'!Q$1,'Official Medal Table'!$E:$E,'Each Gender Events'!Q$2)*'Medal values'!$B$3
+ COUNTIFS('Official Medal Table'!$I:$I,'Each Gender Events'!$A91,'Official Medal Table'!$C:$C,'Each Gender Events'!Q$1,'Official Medal Table'!$E:$E,'Each Gender Events'!Q$2)*'Medal values'!$B$3
+ COUNTIFS('Official Medal Table'!$F:$F,'Each Gender Events'!$A91,'Official Medal Table'!$C:$C,'Each Gender Events'!Q$1,'Official Medal Table'!$E:$E,"Mixed")*'Medal values'!$B$1/2
+ COUNTIFS('Official Medal Table'!$G:$G,'Each Gender Events'!$A91,'Official Medal Table'!$C:$C,'Each Gender Events'!Q$1,'Official Medal Table'!$E:$E,"Mixed")*'Medal values'!$B$2/2
+ COUNTIFS('Official Medal Table'!$H:$H,'Each Gender Events'!$A91,'Official Medal Table'!$C:$C,'Each Gender Events'!Q$1,'Official Medal Table'!$E:$E,"Mixed")*'Medal values'!$B$3/2
+ COUNTIFS('Official Medal Table'!$I:$I,'Each Gender Events'!$A91,'Official Medal Table'!$C:$C,'Each Gender Events'!Q$1,'Official Medal Table'!$E:$E,"Mixed")*'Medal values'!$B$3/2</f>
        <v>0</v>
      </c>
      <c r="R91">
        <f>COUNTIFS('Official Medal Table'!$F:$F,'Each Gender Events'!$A91,'Official Medal Table'!$C:$C,'Each Gender Events'!R$1,'Official Medal Table'!$E:$E,'Each Gender Events'!R$2)*'Medal values'!$B$1
+ COUNTIFS('Official Medal Table'!$G:$G,'Each Gender Events'!$A91,'Official Medal Table'!$C:$C,'Each Gender Events'!R$1,'Official Medal Table'!$E:$E,'Each Gender Events'!R$2)*'Medal values'!$B$2
+ COUNTIFS('Official Medal Table'!$H:$H,'Each Gender Events'!$A91,'Official Medal Table'!$C:$C,'Each Gender Events'!R$1,'Official Medal Table'!$E:$E,'Each Gender Events'!R$2)*'Medal values'!$B$3
+ COUNTIFS('Official Medal Table'!$I:$I,'Each Gender Events'!$A91,'Official Medal Table'!$C:$C,'Each Gender Events'!R$1,'Official Medal Table'!$E:$E,'Each Gender Events'!R$2)*'Medal values'!$B$3
+ COUNTIFS('Official Medal Table'!$F:$F,'Each Gender Events'!$A91,'Official Medal Table'!$C:$C,'Each Gender Events'!R$1,'Official Medal Table'!$E:$E,"Mixed")*'Medal values'!$B$1/2
+ COUNTIFS('Official Medal Table'!$G:$G,'Each Gender Events'!$A91,'Official Medal Table'!$C:$C,'Each Gender Events'!R$1,'Official Medal Table'!$E:$E,"Mixed")*'Medal values'!$B$2/2
+ COUNTIFS('Official Medal Table'!$H:$H,'Each Gender Events'!$A91,'Official Medal Table'!$C:$C,'Each Gender Events'!R$1,'Official Medal Table'!$E:$E,"Mixed")*'Medal values'!$B$3/2
+ COUNTIFS('Official Medal Table'!$I:$I,'Each Gender Events'!$A91,'Official Medal Table'!$C:$C,'Each Gender Events'!R$1,'Official Medal Table'!$E:$E,"Mixed")*'Medal values'!$B$3/2</f>
        <v>0</v>
      </c>
      <c r="S91">
        <f>COUNTIFS('Official Medal Table'!$F:$F,'Each Gender Events'!$A91,'Official Medal Table'!$C:$C,'Each Gender Events'!S$1,'Official Medal Table'!$E:$E,'Each Gender Events'!S$2)*'Medal values'!$B$1
+ COUNTIFS('Official Medal Table'!$G:$G,'Each Gender Events'!$A91,'Official Medal Table'!$C:$C,'Each Gender Events'!S$1,'Official Medal Table'!$E:$E,'Each Gender Events'!S$2)*'Medal values'!$B$2
+ COUNTIFS('Official Medal Table'!$H:$H,'Each Gender Events'!$A91,'Official Medal Table'!$C:$C,'Each Gender Events'!S$1,'Official Medal Table'!$E:$E,'Each Gender Events'!S$2)*'Medal values'!$B$3
+ COUNTIFS('Official Medal Table'!$I:$I,'Each Gender Events'!$A91,'Official Medal Table'!$C:$C,'Each Gender Events'!S$1,'Official Medal Table'!$E:$E,'Each Gender Events'!S$2)*'Medal values'!$B$3
+ COUNTIFS('Official Medal Table'!$F:$F,'Each Gender Events'!$A91,'Official Medal Table'!$C:$C,'Each Gender Events'!S$1,'Official Medal Table'!$E:$E,"Mixed")*'Medal values'!$B$1/2
+ COUNTIFS('Official Medal Table'!$G:$G,'Each Gender Events'!$A91,'Official Medal Table'!$C:$C,'Each Gender Events'!S$1,'Official Medal Table'!$E:$E,"Mixed")*'Medal values'!$B$2/2
+ COUNTIFS('Official Medal Table'!$H:$H,'Each Gender Events'!$A91,'Official Medal Table'!$C:$C,'Each Gender Events'!S$1,'Official Medal Table'!$E:$E,"Mixed")*'Medal values'!$B$3/2
+ COUNTIFS('Official Medal Table'!$I:$I,'Each Gender Events'!$A91,'Official Medal Table'!$C:$C,'Each Gender Events'!S$1,'Official Medal Table'!$E:$E,"Mixed")*'Medal values'!$B$3/2</f>
        <v>0</v>
      </c>
      <c r="T91">
        <f>COUNTIFS('Official Medal Table'!$F:$F,'Each Gender Events'!$A91,'Official Medal Table'!$C:$C,'Each Gender Events'!T$1,'Official Medal Table'!$E:$E,'Each Gender Events'!T$2)*'Medal values'!$B$1
+ COUNTIFS('Official Medal Table'!$G:$G,'Each Gender Events'!$A91,'Official Medal Table'!$C:$C,'Each Gender Events'!T$1,'Official Medal Table'!$E:$E,'Each Gender Events'!T$2)*'Medal values'!$B$2
+ COUNTIFS('Official Medal Table'!$H:$H,'Each Gender Events'!$A91,'Official Medal Table'!$C:$C,'Each Gender Events'!T$1,'Official Medal Table'!$E:$E,'Each Gender Events'!T$2)*'Medal values'!$B$3
+ COUNTIFS('Official Medal Table'!$I:$I,'Each Gender Events'!$A91,'Official Medal Table'!$C:$C,'Each Gender Events'!T$1,'Official Medal Table'!$E:$E,'Each Gender Events'!T$2)*'Medal values'!$B$3
+ COUNTIFS('Official Medal Table'!$F:$F,'Each Gender Events'!$A91,'Official Medal Table'!$C:$C,'Each Gender Events'!T$1,'Official Medal Table'!$E:$E,"Mixed")*'Medal values'!$B$1/2
+ COUNTIFS('Official Medal Table'!$G:$G,'Each Gender Events'!$A91,'Official Medal Table'!$C:$C,'Each Gender Events'!T$1,'Official Medal Table'!$E:$E,"Mixed")*'Medal values'!$B$2/2
+ COUNTIFS('Official Medal Table'!$H:$H,'Each Gender Events'!$A91,'Official Medal Table'!$C:$C,'Each Gender Events'!T$1,'Official Medal Table'!$E:$E,"Mixed")*'Medal values'!$B$3/2
+ COUNTIFS('Official Medal Table'!$I:$I,'Each Gender Events'!$A91,'Official Medal Table'!$C:$C,'Each Gender Events'!T$1,'Official Medal Table'!$E:$E,"Mixed")*'Medal values'!$B$3/2</f>
        <v>1</v>
      </c>
      <c r="U91">
        <f>COUNTIFS('Official Medal Table'!$F:$F,'Each Gender Events'!$A91,'Official Medal Table'!$C:$C,'Each Gender Events'!U$1,'Official Medal Table'!$E:$E,'Each Gender Events'!U$2)*'Medal values'!$B$1
+ COUNTIFS('Official Medal Table'!$G:$G,'Each Gender Events'!$A91,'Official Medal Table'!$C:$C,'Each Gender Events'!U$1,'Official Medal Table'!$E:$E,'Each Gender Events'!U$2)*'Medal values'!$B$2
+ COUNTIFS('Official Medal Table'!$H:$H,'Each Gender Events'!$A91,'Official Medal Table'!$C:$C,'Each Gender Events'!U$1,'Official Medal Table'!$E:$E,'Each Gender Events'!U$2)*'Medal values'!$B$3
+ COUNTIFS('Official Medal Table'!$I:$I,'Each Gender Events'!$A91,'Official Medal Table'!$C:$C,'Each Gender Events'!U$1,'Official Medal Table'!$E:$E,'Each Gender Events'!U$2)*'Medal values'!$B$3
+ COUNTIFS('Official Medal Table'!$F:$F,'Each Gender Events'!$A91,'Official Medal Table'!$C:$C,'Each Gender Events'!U$1,'Official Medal Table'!$E:$E,"Mixed")*'Medal values'!$B$1/2
+ COUNTIFS('Official Medal Table'!$G:$G,'Each Gender Events'!$A91,'Official Medal Table'!$C:$C,'Each Gender Events'!U$1,'Official Medal Table'!$E:$E,"Mixed")*'Medal values'!$B$2/2
+ COUNTIFS('Official Medal Table'!$H:$H,'Each Gender Events'!$A91,'Official Medal Table'!$C:$C,'Each Gender Events'!U$1,'Official Medal Table'!$E:$E,"Mixed")*'Medal values'!$B$3/2
+ COUNTIFS('Official Medal Table'!$I:$I,'Each Gender Events'!$A91,'Official Medal Table'!$C:$C,'Each Gender Events'!U$1,'Official Medal Table'!$E:$E,"Mixed")*'Medal values'!$B$3/2</f>
        <v>0</v>
      </c>
      <c r="V91">
        <f>COUNTIFS('Official Medal Table'!$F:$F,'Each Gender Events'!$A91,'Official Medal Table'!$C:$C,'Each Gender Events'!V$1,'Official Medal Table'!$E:$E,'Each Gender Events'!V$2)*'Medal values'!$B$1
+ COUNTIFS('Official Medal Table'!$G:$G,'Each Gender Events'!$A91,'Official Medal Table'!$C:$C,'Each Gender Events'!V$1,'Official Medal Table'!$E:$E,'Each Gender Events'!V$2)*'Medal values'!$B$2
+ COUNTIFS('Official Medal Table'!$H:$H,'Each Gender Events'!$A91,'Official Medal Table'!$C:$C,'Each Gender Events'!V$1,'Official Medal Table'!$E:$E,'Each Gender Events'!V$2)*'Medal values'!$B$3
+ COUNTIFS('Official Medal Table'!$I:$I,'Each Gender Events'!$A91,'Official Medal Table'!$C:$C,'Each Gender Events'!V$1,'Official Medal Table'!$E:$E,'Each Gender Events'!V$2)*'Medal values'!$B$3
+ COUNTIFS('Official Medal Table'!$F:$F,'Each Gender Events'!$A91,'Official Medal Table'!$C:$C,'Each Gender Events'!V$1,'Official Medal Table'!$E:$E,"Mixed")*'Medal values'!$B$1/2
+ COUNTIFS('Official Medal Table'!$G:$G,'Each Gender Events'!$A91,'Official Medal Table'!$C:$C,'Each Gender Events'!V$1,'Official Medal Table'!$E:$E,"Mixed")*'Medal values'!$B$2/2
+ COUNTIFS('Official Medal Table'!$H:$H,'Each Gender Events'!$A91,'Official Medal Table'!$C:$C,'Each Gender Events'!V$1,'Official Medal Table'!$E:$E,"Mixed")*'Medal values'!$B$3/2
+ COUNTIFS('Official Medal Table'!$I:$I,'Each Gender Events'!$A91,'Official Medal Table'!$C:$C,'Each Gender Events'!V$1,'Official Medal Table'!$E:$E,"Mixed")*'Medal values'!$B$3/2</f>
        <v>0</v>
      </c>
      <c r="W91">
        <f>COUNTIFS('Official Medal Table'!$F:$F,'Each Gender Events'!$A91,'Official Medal Table'!$C:$C,'Each Gender Events'!W$1,'Official Medal Table'!$E:$E,'Each Gender Events'!W$2)*'Medal values'!$B$1
+ COUNTIFS('Official Medal Table'!$G:$G,'Each Gender Events'!$A91,'Official Medal Table'!$C:$C,'Each Gender Events'!W$1,'Official Medal Table'!$E:$E,'Each Gender Events'!W$2)*'Medal values'!$B$2
+ COUNTIFS('Official Medal Table'!$H:$H,'Each Gender Events'!$A91,'Official Medal Table'!$C:$C,'Each Gender Events'!W$1,'Official Medal Table'!$E:$E,'Each Gender Events'!W$2)*'Medal values'!$B$3
+ COUNTIFS('Official Medal Table'!$I:$I,'Each Gender Events'!$A91,'Official Medal Table'!$C:$C,'Each Gender Events'!W$1,'Official Medal Table'!$E:$E,'Each Gender Events'!W$2)*'Medal values'!$B$3
+ COUNTIFS('Official Medal Table'!$F:$F,'Each Gender Events'!$A91,'Official Medal Table'!$C:$C,'Each Gender Events'!W$1,'Official Medal Table'!$E:$E,"Mixed")*'Medal values'!$B$1/2
+ COUNTIFS('Official Medal Table'!$G:$G,'Each Gender Events'!$A91,'Official Medal Table'!$C:$C,'Each Gender Events'!W$1,'Official Medal Table'!$E:$E,"Mixed")*'Medal values'!$B$2/2
+ COUNTIFS('Official Medal Table'!$H:$H,'Each Gender Events'!$A91,'Official Medal Table'!$C:$C,'Each Gender Events'!W$1,'Official Medal Table'!$E:$E,"Mixed")*'Medal values'!$B$3/2
+ COUNTIFS('Official Medal Table'!$I:$I,'Each Gender Events'!$A91,'Official Medal Table'!$C:$C,'Each Gender Events'!W$1,'Official Medal Table'!$E:$E,"Mixed")*'Medal values'!$B$3/2</f>
        <v>0</v>
      </c>
      <c r="X91">
        <f>COUNTIFS('Official Medal Table'!$F:$F,'Each Gender Events'!$A91,'Official Medal Table'!$C:$C,'Each Gender Events'!X$1,'Official Medal Table'!$E:$E,'Each Gender Events'!X$2)*'Medal values'!$B$1
+ COUNTIFS('Official Medal Table'!$G:$G,'Each Gender Events'!$A91,'Official Medal Table'!$C:$C,'Each Gender Events'!X$1,'Official Medal Table'!$E:$E,'Each Gender Events'!X$2)*'Medal values'!$B$2
+ COUNTIFS('Official Medal Table'!$H:$H,'Each Gender Events'!$A91,'Official Medal Table'!$C:$C,'Each Gender Events'!X$1,'Official Medal Table'!$E:$E,'Each Gender Events'!X$2)*'Medal values'!$B$3
+ COUNTIFS('Official Medal Table'!$I:$I,'Each Gender Events'!$A91,'Official Medal Table'!$C:$C,'Each Gender Events'!X$1,'Official Medal Table'!$E:$E,'Each Gender Events'!X$2)*'Medal values'!$B$3
+ COUNTIFS('Official Medal Table'!$F:$F,'Each Gender Events'!$A91,'Official Medal Table'!$C:$C,'Each Gender Events'!X$1,'Official Medal Table'!$E:$E,"Mixed")*'Medal values'!$B$1/2
+ COUNTIFS('Official Medal Table'!$G:$G,'Each Gender Events'!$A91,'Official Medal Table'!$C:$C,'Each Gender Events'!X$1,'Official Medal Table'!$E:$E,"Mixed")*'Medal values'!$B$2/2
+ COUNTIFS('Official Medal Table'!$H:$H,'Each Gender Events'!$A91,'Official Medal Table'!$C:$C,'Each Gender Events'!X$1,'Official Medal Table'!$E:$E,"Mixed")*'Medal values'!$B$3/2
+ COUNTIFS('Official Medal Table'!$I:$I,'Each Gender Events'!$A91,'Official Medal Table'!$C:$C,'Each Gender Events'!X$1,'Official Medal Table'!$E:$E,"Mixed")*'Medal values'!$B$3/2</f>
        <v>0</v>
      </c>
      <c r="Y91">
        <f>COUNTIFS('Official Medal Table'!$F:$F,'Each Gender Events'!$A91,'Official Medal Table'!$C:$C,'Each Gender Events'!Y$1,'Official Medal Table'!$E:$E,'Each Gender Events'!Y$2)*'Medal values'!$B$1
+ COUNTIFS('Official Medal Table'!$G:$G,'Each Gender Events'!$A91,'Official Medal Table'!$C:$C,'Each Gender Events'!Y$1,'Official Medal Table'!$E:$E,'Each Gender Events'!Y$2)*'Medal values'!$B$2
+ COUNTIFS('Official Medal Table'!$H:$H,'Each Gender Events'!$A91,'Official Medal Table'!$C:$C,'Each Gender Events'!Y$1,'Official Medal Table'!$E:$E,'Each Gender Events'!Y$2)*'Medal values'!$B$3
+ COUNTIFS('Official Medal Table'!$I:$I,'Each Gender Events'!$A91,'Official Medal Table'!$C:$C,'Each Gender Events'!Y$1,'Official Medal Table'!$E:$E,'Each Gender Events'!Y$2)*'Medal values'!$B$3
+ COUNTIFS('Official Medal Table'!$F:$F,'Each Gender Events'!$A91,'Official Medal Table'!$C:$C,'Each Gender Events'!Y$1,'Official Medal Table'!$E:$E,"Mixed")*'Medal values'!$B$1/2
+ COUNTIFS('Official Medal Table'!$G:$G,'Each Gender Events'!$A91,'Official Medal Table'!$C:$C,'Each Gender Events'!Y$1,'Official Medal Table'!$E:$E,"Mixed")*'Medal values'!$B$2/2
+ COUNTIFS('Official Medal Table'!$H:$H,'Each Gender Events'!$A91,'Official Medal Table'!$C:$C,'Each Gender Events'!Y$1,'Official Medal Table'!$E:$E,"Mixed")*'Medal values'!$B$3/2
+ COUNTIFS('Official Medal Table'!$I:$I,'Each Gender Events'!$A91,'Official Medal Table'!$C:$C,'Each Gender Events'!Y$1,'Official Medal Table'!$E:$E,"Mixed")*'Medal values'!$B$3/2</f>
        <v>0</v>
      </c>
      <c r="Z91">
        <f>COUNTIFS('Official Medal Table'!$F:$F,'Each Gender Events'!$A91,'Official Medal Table'!$C:$C,'Each Gender Events'!Z$1,'Official Medal Table'!$E:$E,'Each Gender Events'!Z$2)*'Medal values'!$B$1
+ COUNTIFS('Official Medal Table'!$G:$G,'Each Gender Events'!$A91,'Official Medal Table'!$C:$C,'Each Gender Events'!Z$1,'Official Medal Table'!$E:$E,'Each Gender Events'!Z$2)*'Medal values'!$B$2
+ COUNTIFS('Official Medal Table'!$H:$H,'Each Gender Events'!$A91,'Official Medal Table'!$C:$C,'Each Gender Events'!Z$1,'Official Medal Table'!$E:$E,'Each Gender Events'!Z$2)*'Medal values'!$B$3
+ COUNTIFS('Official Medal Table'!$I:$I,'Each Gender Events'!$A91,'Official Medal Table'!$C:$C,'Each Gender Events'!Z$1,'Official Medal Table'!$E:$E,'Each Gender Events'!Z$2)*'Medal values'!$B$3
+ COUNTIFS('Official Medal Table'!$F:$F,'Each Gender Events'!$A91,'Official Medal Table'!$C:$C,'Each Gender Events'!Z$1,'Official Medal Table'!$E:$E,"Mixed")*'Medal values'!$B$1/2
+ COUNTIFS('Official Medal Table'!$G:$G,'Each Gender Events'!$A91,'Official Medal Table'!$C:$C,'Each Gender Events'!Z$1,'Official Medal Table'!$E:$E,"Mixed")*'Medal values'!$B$2/2
+ COUNTIFS('Official Medal Table'!$H:$H,'Each Gender Events'!$A91,'Official Medal Table'!$C:$C,'Each Gender Events'!Z$1,'Official Medal Table'!$E:$E,"Mixed")*'Medal values'!$B$3/2
+ COUNTIFS('Official Medal Table'!$I:$I,'Each Gender Events'!$A91,'Official Medal Table'!$C:$C,'Each Gender Events'!Z$1,'Official Medal Table'!$E:$E,"Mixed")*'Medal values'!$B$3/2</f>
        <v>0</v>
      </c>
      <c r="AA91">
        <f>COUNTIFS('Official Medal Table'!$F:$F,'Each Gender Events'!$A91,'Official Medal Table'!$C:$C,'Each Gender Events'!AA$1,'Official Medal Table'!$E:$E,'Each Gender Events'!AA$2)*'Medal values'!$B$1
+ COUNTIFS('Official Medal Table'!$G:$G,'Each Gender Events'!$A91,'Official Medal Table'!$C:$C,'Each Gender Events'!AA$1,'Official Medal Table'!$E:$E,'Each Gender Events'!AA$2)*'Medal values'!$B$2
+ COUNTIFS('Official Medal Table'!$H:$H,'Each Gender Events'!$A91,'Official Medal Table'!$C:$C,'Each Gender Events'!AA$1,'Official Medal Table'!$E:$E,'Each Gender Events'!AA$2)*'Medal values'!$B$3
+ COUNTIFS('Official Medal Table'!$I:$I,'Each Gender Events'!$A91,'Official Medal Table'!$C:$C,'Each Gender Events'!AA$1,'Official Medal Table'!$E:$E,'Each Gender Events'!AA$2)*'Medal values'!$B$3
+ COUNTIFS('Official Medal Table'!$F:$F,'Each Gender Events'!$A91,'Official Medal Table'!$C:$C,'Each Gender Events'!AA$1,'Official Medal Table'!$E:$E,"Mixed")*'Medal values'!$B$1/2
+ COUNTIFS('Official Medal Table'!$G:$G,'Each Gender Events'!$A91,'Official Medal Table'!$C:$C,'Each Gender Events'!AA$1,'Official Medal Table'!$E:$E,"Mixed")*'Medal values'!$B$2/2
+ COUNTIFS('Official Medal Table'!$H:$H,'Each Gender Events'!$A91,'Official Medal Table'!$C:$C,'Each Gender Events'!AA$1,'Official Medal Table'!$E:$E,"Mixed")*'Medal values'!$B$3/2
+ COUNTIFS('Official Medal Table'!$I:$I,'Each Gender Events'!$A91,'Official Medal Table'!$C:$C,'Each Gender Events'!AA$1,'Official Medal Table'!$E:$E,"Mixed")*'Medal values'!$B$3/2</f>
        <v>0</v>
      </c>
      <c r="AB91">
        <f>COUNTIFS('Official Medal Table'!$F:$F,'Each Gender Events'!$A91,'Official Medal Table'!$C:$C,'Each Gender Events'!AB$1,'Official Medal Table'!$E:$E,'Each Gender Events'!AB$2)*'Medal values'!$B$1
+ COUNTIFS('Official Medal Table'!$G:$G,'Each Gender Events'!$A91,'Official Medal Table'!$C:$C,'Each Gender Events'!AB$1,'Official Medal Table'!$E:$E,'Each Gender Events'!AB$2)*'Medal values'!$B$2
+ COUNTIFS('Official Medal Table'!$H:$H,'Each Gender Events'!$A91,'Official Medal Table'!$C:$C,'Each Gender Events'!AB$1,'Official Medal Table'!$E:$E,'Each Gender Events'!AB$2)*'Medal values'!$B$3
+ COUNTIFS('Official Medal Table'!$I:$I,'Each Gender Events'!$A91,'Official Medal Table'!$C:$C,'Each Gender Events'!AB$1,'Official Medal Table'!$E:$E,'Each Gender Events'!AB$2)*'Medal values'!$B$3
+ COUNTIFS('Official Medal Table'!$F:$F,'Each Gender Events'!$A91,'Official Medal Table'!$C:$C,'Each Gender Events'!AB$1,'Official Medal Table'!$E:$E,"Mixed")*'Medal values'!$B$1/2
+ COUNTIFS('Official Medal Table'!$G:$G,'Each Gender Events'!$A91,'Official Medal Table'!$C:$C,'Each Gender Events'!AB$1,'Official Medal Table'!$E:$E,"Mixed")*'Medal values'!$B$2/2
+ COUNTIFS('Official Medal Table'!$H:$H,'Each Gender Events'!$A91,'Official Medal Table'!$C:$C,'Each Gender Events'!AB$1,'Official Medal Table'!$E:$E,"Mixed")*'Medal values'!$B$3/2
+ COUNTIFS('Official Medal Table'!$I:$I,'Each Gender Events'!$A91,'Official Medal Table'!$C:$C,'Each Gender Events'!AB$1,'Official Medal Table'!$E:$E,"Mixed")*'Medal values'!$B$3/2</f>
        <v>0</v>
      </c>
      <c r="AC91">
        <f>COUNTIFS('Official Medal Table'!$F:$F,'Each Gender Events'!$A91,'Official Medal Table'!$C:$C,'Each Gender Events'!AC$1,'Official Medal Table'!$E:$E,'Each Gender Events'!AC$2)*'Medal values'!$B$1
+ COUNTIFS('Official Medal Table'!$G:$G,'Each Gender Events'!$A91,'Official Medal Table'!$C:$C,'Each Gender Events'!AC$1,'Official Medal Table'!$E:$E,'Each Gender Events'!AC$2)*'Medal values'!$B$2
+ COUNTIFS('Official Medal Table'!$H:$H,'Each Gender Events'!$A91,'Official Medal Table'!$C:$C,'Each Gender Events'!AC$1,'Official Medal Table'!$E:$E,'Each Gender Events'!AC$2)*'Medal values'!$B$3
+ COUNTIFS('Official Medal Table'!$I:$I,'Each Gender Events'!$A91,'Official Medal Table'!$C:$C,'Each Gender Events'!AC$1,'Official Medal Table'!$E:$E,'Each Gender Events'!AC$2)*'Medal values'!$B$3
+ COUNTIFS('Official Medal Table'!$F:$F,'Each Gender Events'!$A91,'Official Medal Table'!$C:$C,'Each Gender Events'!AC$1,'Official Medal Table'!$E:$E,"Mixed")*'Medal values'!$B$1/2
+ COUNTIFS('Official Medal Table'!$G:$G,'Each Gender Events'!$A91,'Official Medal Table'!$C:$C,'Each Gender Events'!AC$1,'Official Medal Table'!$E:$E,"Mixed")*'Medal values'!$B$2/2
+ COUNTIFS('Official Medal Table'!$H:$H,'Each Gender Events'!$A91,'Official Medal Table'!$C:$C,'Each Gender Events'!AC$1,'Official Medal Table'!$E:$E,"Mixed")*'Medal values'!$B$3/2
+ COUNTIFS('Official Medal Table'!$I:$I,'Each Gender Events'!$A91,'Official Medal Table'!$C:$C,'Each Gender Events'!AC$1,'Official Medal Table'!$E:$E,"Mixed")*'Medal values'!$B$3/2</f>
        <v>0</v>
      </c>
      <c r="AD91">
        <f>COUNTIFS('Official Medal Table'!$F:$F,'Each Gender Events'!$A91,'Official Medal Table'!$C:$C,'Each Gender Events'!AD$1,'Official Medal Table'!$E:$E,'Each Gender Events'!AD$2)*'Medal values'!$B$1
+ COUNTIFS('Official Medal Table'!$G:$G,'Each Gender Events'!$A91,'Official Medal Table'!$C:$C,'Each Gender Events'!AD$1,'Official Medal Table'!$E:$E,'Each Gender Events'!AD$2)*'Medal values'!$B$2
+ COUNTIFS('Official Medal Table'!$H:$H,'Each Gender Events'!$A91,'Official Medal Table'!$C:$C,'Each Gender Events'!AD$1,'Official Medal Table'!$E:$E,'Each Gender Events'!AD$2)*'Medal values'!$B$3
+ COUNTIFS('Official Medal Table'!$I:$I,'Each Gender Events'!$A91,'Official Medal Table'!$C:$C,'Each Gender Events'!AD$1,'Official Medal Table'!$E:$E,'Each Gender Events'!AD$2)*'Medal values'!$B$3
+ COUNTIFS('Official Medal Table'!$F:$F,'Each Gender Events'!$A91,'Official Medal Table'!$C:$C,'Each Gender Events'!AD$1,'Official Medal Table'!$E:$E,"Mixed")*'Medal values'!$B$1/2
+ COUNTIFS('Official Medal Table'!$G:$G,'Each Gender Events'!$A91,'Official Medal Table'!$C:$C,'Each Gender Events'!AD$1,'Official Medal Table'!$E:$E,"Mixed")*'Medal values'!$B$2/2
+ COUNTIFS('Official Medal Table'!$H:$H,'Each Gender Events'!$A91,'Official Medal Table'!$C:$C,'Each Gender Events'!AD$1,'Official Medal Table'!$E:$E,"Mixed")*'Medal values'!$B$3/2
+ COUNTIFS('Official Medal Table'!$I:$I,'Each Gender Events'!$A91,'Official Medal Table'!$C:$C,'Each Gender Events'!AD$1,'Official Medal Table'!$E:$E,"Mixed")*'Medal values'!$B$3/2</f>
        <v>0</v>
      </c>
      <c r="AE91">
        <f>COUNTIFS('Official Medal Table'!$F:$F,'Each Gender Events'!$A91,'Official Medal Table'!$C:$C,'Each Gender Events'!AE$1,'Official Medal Table'!$E:$E,'Each Gender Events'!AE$2)*'Medal values'!$B$1
+ COUNTIFS('Official Medal Table'!$G:$G,'Each Gender Events'!$A91,'Official Medal Table'!$C:$C,'Each Gender Events'!AE$1,'Official Medal Table'!$E:$E,'Each Gender Events'!AE$2)*'Medal values'!$B$2
+ COUNTIFS('Official Medal Table'!$H:$H,'Each Gender Events'!$A91,'Official Medal Table'!$C:$C,'Each Gender Events'!AE$1,'Official Medal Table'!$E:$E,'Each Gender Events'!AE$2)*'Medal values'!$B$3
+ COUNTIFS('Official Medal Table'!$I:$I,'Each Gender Events'!$A91,'Official Medal Table'!$C:$C,'Each Gender Events'!AE$1,'Official Medal Table'!$E:$E,'Each Gender Events'!AE$2)*'Medal values'!$B$3
+ COUNTIFS('Official Medal Table'!$F:$F,'Each Gender Events'!$A91,'Official Medal Table'!$C:$C,'Each Gender Events'!AE$1,'Official Medal Table'!$E:$E,"Mixed")*'Medal values'!$B$1/2
+ COUNTIFS('Official Medal Table'!$G:$G,'Each Gender Events'!$A91,'Official Medal Table'!$C:$C,'Each Gender Events'!AE$1,'Official Medal Table'!$E:$E,"Mixed")*'Medal values'!$B$2/2
+ COUNTIFS('Official Medal Table'!$H:$H,'Each Gender Events'!$A91,'Official Medal Table'!$C:$C,'Each Gender Events'!AE$1,'Official Medal Table'!$E:$E,"Mixed")*'Medal values'!$B$3/2
+ COUNTIFS('Official Medal Table'!$I:$I,'Each Gender Events'!$A91,'Official Medal Table'!$C:$C,'Each Gender Events'!AE$1,'Official Medal Table'!$E:$E,"Mixed")*'Medal values'!$B$3/2</f>
        <v>0</v>
      </c>
      <c r="AF91">
        <f>COUNTIFS('Official Medal Table'!$F:$F,'Each Gender Events'!$A91,'Official Medal Table'!$C:$C,'Each Gender Events'!AF$1,'Official Medal Table'!$E:$E,'Each Gender Events'!AF$2)*'Medal values'!$B$1
+ COUNTIFS('Official Medal Table'!$G:$G,'Each Gender Events'!$A91,'Official Medal Table'!$C:$C,'Each Gender Events'!AF$1,'Official Medal Table'!$E:$E,'Each Gender Events'!AF$2)*'Medal values'!$B$2
+ COUNTIFS('Official Medal Table'!$H:$H,'Each Gender Events'!$A91,'Official Medal Table'!$C:$C,'Each Gender Events'!AF$1,'Official Medal Table'!$E:$E,'Each Gender Events'!AF$2)*'Medal values'!$B$3
+ COUNTIFS('Official Medal Table'!$I:$I,'Each Gender Events'!$A91,'Official Medal Table'!$C:$C,'Each Gender Events'!AF$1,'Official Medal Table'!$E:$E,'Each Gender Events'!AF$2)*'Medal values'!$B$3
+ COUNTIFS('Official Medal Table'!$F:$F,'Each Gender Events'!$A91,'Official Medal Table'!$C:$C,'Each Gender Events'!AF$1,'Official Medal Table'!$E:$E,"Mixed")*'Medal values'!$B$1/2
+ COUNTIFS('Official Medal Table'!$G:$G,'Each Gender Events'!$A91,'Official Medal Table'!$C:$C,'Each Gender Events'!AF$1,'Official Medal Table'!$E:$E,"Mixed")*'Medal values'!$B$2/2
+ COUNTIFS('Official Medal Table'!$H:$H,'Each Gender Events'!$A91,'Official Medal Table'!$C:$C,'Each Gender Events'!AF$1,'Official Medal Table'!$E:$E,"Mixed")*'Medal values'!$B$3/2
+ COUNTIFS('Official Medal Table'!$I:$I,'Each Gender Events'!$A91,'Official Medal Table'!$C:$C,'Each Gender Events'!AF$1,'Official Medal Table'!$E:$E,"Mixed")*'Medal values'!$B$3/2</f>
        <v>0</v>
      </c>
      <c r="AG91">
        <f>COUNTIFS('Official Medal Table'!$F:$F,'Each Gender Events'!$A91,'Official Medal Table'!$C:$C,'Each Gender Events'!AG$1,'Official Medal Table'!$E:$E,'Each Gender Events'!AG$2)*'Medal values'!$B$1
+ COUNTIFS('Official Medal Table'!$G:$G,'Each Gender Events'!$A91,'Official Medal Table'!$C:$C,'Each Gender Events'!AG$1,'Official Medal Table'!$E:$E,'Each Gender Events'!AG$2)*'Medal values'!$B$2
+ COUNTIFS('Official Medal Table'!$H:$H,'Each Gender Events'!$A91,'Official Medal Table'!$C:$C,'Each Gender Events'!AG$1,'Official Medal Table'!$E:$E,'Each Gender Events'!AG$2)*'Medal values'!$B$3
+ COUNTIFS('Official Medal Table'!$I:$I,'Each Gender Events'!$A91,'Official Medal Table'!$C:$C,'Each Gender Events'!AG$1,'Official Medal Table'!$E:$E,'Each Gender Events'!AG$2)*'Medal values'!$B$3
+ COUNTIFS('Official Medal Table'!$F:$F,'Each Gender Events'!$A91,'Official Medal Table'!$C:$C,'Each Gender Events'!AG$1,'Official Medal Table'!$E:$E,"Mixed")*'Medal values'!$B$1/2
+ COUNTIFS('Official Medal Table'!$G:$G,'Each Gender Events'!$A91,'Official Medal Table'!$C:$C,'Each Gender Events'!AG$1,'Official Medal Table'!$E:$E,"Mixed")*'Medal values'!$B$2/2
+ COUNTIFS('Official Medal Table'!$H:$H,'Each Gender Events'!$A91,'Official Medal Table'!$C:$C,'Each Gender Events'!AG$1,'Official Medal Table'!$E:$E,"Mixed")*'Medal values'!$B$3/2
+ COUNTIFS('Official Medal Table'!$I:$I,'Each Gender Events'!$A91,'Official Medal Table'!$C:$C,'Each Gender Events'!AG$1,'Official Medal Table'!$E:$E,"Mixed")*'Medal values'!$B$3/2</f>
        <v>0</v>
      </c>
      <c r="AH91">
        <f>COUNTIFS('Official Medal Table'!$F:$F,'Each Gender Events'!$A91,'Official Medal Table'!$C:$C,'Each Gender Events'!AH$1,'Official Medal Table'!$E:$E,'Each Gender Events'!AH$2)*'Medal values'!$B$1
+ COUNTIFS('Official Medal Table'!$G:$G,'Each Gender Events'!$A91,'Official Medal Table'!$C:$C,'Each Gender Events'!AH$1,'Official Medal Table'!$E:$E,'Each Gender Events'!AH$2)*'Medal values'!$B$2
+ COUNTIFS('Official Medal Table'!$H:$H,'Each Gender Events'!$A91,'Official Medal Table'!$C:$C,'Each Gender Events'!AH$1,'Official Medal Table'!$E:$E,'Each Gender Events'!AH$2)*'Medal values'!$B$3
+ COUNTIFS('Official Medal Table'!$I:$I,'Each Gender Events'!$A91,'Official Medal Table'!$C:$C,'Each Gender Events'!AH$1,'Official Medal Table'!$E:$E,'Each Gender Events'!AH$2)*'Medal values'!$B$3
+ COUNTIFS('Official Medal Table'!$F:$F,'Each Gender Events'!$A91,'Official Medal Table'!$C:$C,'Each Gender Events'!AH$1,'Official Medal Table'!$E:$E,"Mixed")*'Medal values'!$B$1/2
+ COUNTIFS('Official Medal Table'!$G:$G,'Each Gender Events'!$A91,'Official Medal Table'!$C:$C,'Each Gender Events'!AH$1,'Official Medal Table'!$E:$E,"Mixed")*'Medal values'!$B$2/2
+ COUNTIFS('Official Medal Table'!$H:$H,'Each Gender Events'!$A91,'Official Medal Table'!$C:$C,'Each Gender Events'!AH$1,'Official Medal Table'!$E:$E,"Mixed")*'Medal values'!$B$3/2
+ COUNTIFS('Official Medal Table'!$I:$I,'Each Gender Events'!$A91,'Official Medal Table'!$C:$C,'Each Gender Events'!AH$1,'Official Medal Table'!$E:$E,"Mixed")*'Medal values'!$B$3/2</f>
        <v>0</v>
      </c>
      <c r="AI91">
        <f>COUNTIFS('Official Medal Table'!$F:$F,'Each Gender Events'!$A91,'Official Medal Table'!$C:$C,'Each Gender Events'!AI$1,'Official Medal Table'!$E:$E,'Each Gender Events'!AI$2)*'Medal values'!$B$1
+ COUNTIFS('Official Medal Table'!$G:$G,'Each Gender Events'!$A91,'Official Medal Table'!$C:$C,'Each Gender Events'!AI$1,'Official Medal Table'!$E:$E,'Each Gender Events'!AI$2)*'Medal values'!$B$2
+ COUNTIFS('Official Medal Table'!$H:$H,'Each Gender Events'!$A91,'Official Medal Table'!$C:$C,'Each Gender Events'!AI$1,'Official Medal Table'!$E:$E,'Each Gender Events'!AI$2)*'Medal values'!$B$3
+ COUNTIFS('Official Medal Table'!$I:$I,'Each Gender Events'!$A91,'Official Medal Table'!$C:$C,'Each Gender Events'!AI$1,'Official Medal Table'!$E:$E,'Each Gender Events'!AI$2)*'Medal values'!$B$3
+ COUNTIFS('Official Medal Table'!$F:$F,'Each Gender Events'!$A91,'Official Medal Table'!$C:$C,'Each Gender Events'!AI$1,'Official Medal Table'!$E:$E,"Mixed")*'Medal values'!$B$1/2
+ COUNTIFS('Official Medal Table'!$G:$G,'Each Gender Events'!$A91,'Official Medal Table'!$C:$C,'Each Gender Events'!AI$1,'Official Medal Table'!$E:$E,"Mixed")*'Medal values'!$B$2/2
+ COUNTIFS('Official Medal Table'!$H:$H,'Each Gender Events'!$A91,'Official Medal Table'!$C:$C,'Each Gender Events'!AI$1,'Official Medal Table'!$E:$E,"Mixed")*'Medal values'!$B$3/2
+ COUNTIFS('Official Medal Table'!$I:$I,'Each Gender Events'!$A91,'Official Medal Table'!$C:$C,'Each Gender Events'!AI$1,'Official Medal Table'!$E:$E,"Mixed")*'Medal values'!$B$3/2</f>
        <v>0</v>
      </c>
      <c r="AJ91">
        <f>COUNTIFS('Official Medal Table'!$F:$F,'Each Gender Events'!$A91,'Official Medal Table'!$C:$C,'Each Gender Events'!AJ$1,'Official Medal Table'!$E:$E,'Each Gender Events'!AJ$2)*'Medal values'!$B$1
+ COUNTIFS('Official Medal Table'!$G:$G,'Each Gender Events'!$A91,'Official Medal Table'!$C:$C,'Each Gender Events'!AJ$1,'Official Medal Table'!$E:$E,'Each Gender Events'!AJ$2)*'Medal values'!$B$2
+ COUNTIFS('Official Medal Table'!$H:$H,'Each Gender Events'!$A91,'Official Medal Table'!$C:$C,'Each Gender Events'!AJ$1,'Official Medal Table'!$E:$E,'Each Gender Events'!AJ$2)*'Medal values'!$B$3
+ COUNTIFS('Official Medal Table'!$I:$I,'Each Gender Events'!$A91,'Official Medal Table'!$C:$C,'Each Gender Events'!AJ$1,'Official Medal Table'!$E:$E,'Each Gender Events'!AJ$2)*'Medal values'!$B$3
+ COUNTIFS('Official Medal Table'!$F:$F,'Each Gender Events'!$A91,'Official Medal Table'!$C:$C,'Each Gender Events'!AJ$1,'Official Medal Table'!$E:$E,"Mixed")*'Medal values'!$B$1/2
+ COUNTIFS('Official Medal Table'!$G:$G,'Each Gender Events'!$A91,'Official Medal Table'!$C:$C,'Each Gender Events'!AJ$1,'Official Medal Table'!$E:$E,"Mixed")*'Medal values'!$B$2/2
+ COUNTIFS('Official Medal Table'!$H:$H,'Each Gender Events'!$A91,'Official Medal Table'!$C:$C,'Each Gender Events'!AJ$1,'Official Medal Table'!$E:$E,"Mixed")*'Medal values'!$B$3/2
+ COUNTIFS('Official Medal Table'!$I:$I,'Each Gender Events'!$A91,'Official Medal Table'!$C:$C,'Each Gender Events'!AJ$1,'Official Medal Table'!$E:$E,"Mixed")*'Medal values'!$B$3/2</f>
        <v>0</v>
      </c>
      <c r="AK91">
        <f>COUNTIFS('Official Medal Table'!$F:$F,'Each Gender Events'!$A91,'Official Medal Table'!$C:$C,'Each Gender Events'!AK$1,'Official Medal Table'!$E:$E,'Each Gender Events'!AK$2)*'Medal values'!$B$1
+ COUNTIFS('Official Medal Table'!$G:$G,'Each Gender Events'!$A91,'Official Medal Table'!$C:$C,'Each Gender Events'!AK$1,'Official Medal Table'!$E:$E,'Each Gender Events'!AK$2)*'Medal values'!$B$2
+ COUNTIFS('Official Medal Table'!$H:$H,'Each Gender Events'!$A91,'Official Medal Table'!$C:$C,'Each Gender Events'!AK$1,'Official Medal Table'!$E:$E,'Each Gender Events'!AK$2)*'Medal values'!$B$3
+ COUNTIFS('Official Medal Table'!$I:$I,'Each Gender Events'!$A91,'Official Medal Table'!$C:$C,'Each Gender Events'!AK$1,'Official Medal Table'!$E:$E,'Each Gender Events'!AK$2)*'Medal values'!$B$3
+ COUNTIFS('Official Medal Table'!$F:$F,'Each Gender Events'!$A91,'Official Medal Table'!$C:$C,'Each Gender Events'!AK$1,'Official Medal Table'!$E:$E,"Mixed")*'Medal values'!$B$1/2
+ COUNTIFS('Official Medal Table'!$G:$G,'Each Gender Events'!$A91,'Official Medal Table'!$C:$C,'Each Gender Events'!AK$1,'Official Medal Table'!$E:$E,"Mixed")*'Medal values'!$B$2/2
+ COUNTIFS('Official Medal Table'!$H:$H,'Each Gender Events'!$A91,'Official Medal Table'!$C:$C,'Each Gender Events'!AK$1,'Official Medal Table'!$E:$E,"Mixed")*'Medal values'!$B$3/2
+ COUNTIFS('Official Medal Table'!$I:$I,'Each Gender Events'!$A91,'Official Medal Table'!$C:$C,'Each Gender Events'!AK$1,'Official Medal Table'!$E:$E,"Mixed")*'Medal values'!$B$3/2</f>
        <v>0</v>
      </c>
      <c r="AL91">
        <f>COUNTIFS('Official Medal Table'!$F:$F,'Each Gender Events'!$A91,'Official Medal Table'!$C:$C,'Each Gender Events'!AL$1,'Official Medal Table'!$E:$E,'Each Gender Events'!AL$2)*'Medal values'!$B$1
+ COUNTIFS('Official Medal Table'!$G:$G,'Each Gender Events'!$A91,'Official Medal Table'!$C:$C,'Each Gender Events'!AL$1,'Official Medal Table'!$E:$E,'Each Gender Events'!AL$2)*'Medal values'!$B$2
+ COUNTIFS('Official Medal Table'!$H:$H,'Each Gender Events'!$A91,'Official Medal Table'!$C:$C,'Each Gender Events'!AL$1,'Official Medal Table'!$E:$E,'Each Gender Events'!AL$2)*'Medal values'!$B$3
+ COUNTIFS('Official Medal Table'!$I:$I,'Each Gender Events'!$A91,'Official Medal Table'!$C:$C,'Each Gender Events'!AL$1,'Official Medal Table'!$E:$E,'Each Gender Events'!AL$2)*'Medal values'!$B$3
+ COUNTIFS('Official Medal Table'!$F:$F,'Each Gender Events'!$A91,'Official Medal Table'!$C:$C,'Each Gender Events'!AL$1,'Official Medal Table'!$E:$E,"Mixed")*'Medal values'!$B$1/2
+ COUNTIFS('Official Medal Table'!$G:$G,'Each Gender Events'!$A91,'Official Medal Table'!$C:$C,'Each Gender Events'!AL$1,'Official Medal Table'!$E:$E,"Mixed")*'Medal values'!$B$2/2
+ COUNTIFS('Official Medal Table'!$H:$H,'Each Gender Events'!$A91,'Official Medal Table'!$C:$C,'Each Gender Events'!AL$1,'Official Medal Table'!$E:$E,"Mixed")*'Medal values'!$B$3/2
+ COUNTIFS('Official Medal Table'!$I:$I,'Each Gender Events'!$A91,'Official Medal Table'!$C:$C,'Each Gender Events'!AL$1,'Official Medal Table'!$E:$E,"Mixed")*'Medal values'!$B$3/2</f>
        <v>0</v>
      </c>
      <c r="AM91">
        <f>COUNTIFS('Official Medal Table'!$F:$F,'Each Gender Events'!$A91,'Official Medal Table'!$C:$C,'Each Gender Events'!AM$1,'Official Medal Table'!$E:$E,'Each Gender Events'!AM$2)*'Medal values'!$B$1
+ COUNTIFS('Official Medal Table'!$G:$G,'Each Gender Events'!$A91,'Official Medal Table'!$C:$C,'Each Gender Events'!AM$1,'Official Medal Table'!$E:$E,'Each Gender Events'!AM$2)*'Medal values'!$B$2
+ COUNTIFS('Official Medal Table'!$H:$H,'Each Gender Events'!$A91,'Official Medal Table'!$C:$C,'Each Gender Events'!AM$1,'Official Medal Table'!$E:$E,'Each Gender Events'!AM$2)*'Medal values'!$B$3
+ COUNTIFS('Official Medal Table'!$I:$I,'Each Gender Events'!$A91,'Official Medal Table'!$C:$C,'Each Gender Events'!AM$1,'Official Medal Table'!$E:$E,'Each Gender Events'!AM$2)*'Medal values'!$B$3
+ COUNTIFS('Official Medal Table'!$F:$F,'Each Gender Events'!$A91,'Official Medal Table'!$C:$C,'Each Gender Events'!AM$1,'Official Medal Table'!$E:$E,"Mixed")*'Medal values'!$B$1/2
+ COUNTIFS('Official Medal Table'!$G:$G,'Each Gender Events'!$A91,'Official Medal Table'!$C:$C,'Each Gender Events'!AM$1,'Official Medal Table'!$E:$E,"Mixed")*'Medal values'!$B$2/2
+ COUNTIFS('Official Medal Table'!$H:$H,'Each Gender Events'!$A91,'Official Medal Table'!$C:$C,'Each Gender Events'!AM$1,'Official Medal Table'!$E:$E,"Mixed")*'Medal values'!$B$3/2
+ COUNTIFS('Official Medal Table'!$I:$I,'Each Gender Events'!$A91,'Official Medal Table'!$C:$C,'Each Gender Events'!AM$1,'Official Medal Table'!$E:$E,"Mixed")*'Medal values'!$B$3/2</f>
        <v>0</v>
      </c>
      <c r="AN91">
        <f>COUNTIFS('Official Medal Table'!$F:$F,'Each Gender Events'!$A91,'Official Medal Table'!$C:$C,'Each Gender Events'!AN$1,'Official Medal Table'!$E:$E,'Each Gender Events'!AN$2)*'Medal values'!$B$1
+ COUNTIFS('Official Medal Table'!$G:$G,'Each Gender Events'!$A91,'Official Medal Table'!$C:$C,'Each Gender Events'!AN$1,'Official Medal Table'!$E:$E,'Each Gender Events'!AN$2)*'Medal values'!$B$2
+ COUNTIFS('Official Medal Table'!$H:$H,'Each Gender Events'!$A91,'Official Medal Table'!$C:$C,'Each Gender Events'!AN$1,'Official Medal Table'!$E:$E,'Each Gender Events'!AN$2)*'Medal values'!$B$3
+ COUNTIFS('Official Medal Table'!$I:$I,'Each Gender Events'!$A91,'Official Medal Table'!$C:$C,'Each Gender Events'!AN$1,'Official Medal Table'!$E:$E,'Each Gender Events'!AN$2)*'Medal values'!$B$3
+ COUNTIFS('Official Medal Table'!$F:$F,'Each Gender Events'!$A91,'Official Medal Table'!$C:$C,'Each Gender Events'!AN$1,'Official Medal Table'!$E:$E,"Mixed")*'Medal values'!$B$1/2
+ COUNTIFS('Official Medal Table'!$G:$G,'Each Gender Events'!$A91,'Official Medal Table'!$C:$C,'Each Gender Events'!AN$1,'Official Medal Table'!$E:$E,"Mixed")*'Medal values'!$B$2/2
+ COUNTIFS('Official Medal Table'!$H:$H,'Each Gender Events'!$A91,'Official Medal Table'!$C:$C,'Each Gender Events'!AN$1,'Official Medal Table'!$E:$E,"Mixed")*'Medal values'!$B$3/2
+ COUNTIFS('Official Medal Table'!$I:$I,'Each Gender Events'!$A91,'Official Medal Table'!$C:$C,'Each Gender Events'!AN$1,'Official Medal Table'!$E:$E,"Mixed")*'Medal values'!$B$3/2</f>
        <v>0</v>
      </c>
      <c r="AO91">
        <f>COUNTIFS('Official Medal Table'!$F:$F,'Each Gender Events'!$A91,'Official Medal Table'!$C:$C,'Each Gender Events'!AO$1,'Official Medal Table'!$E:$E,'Each Gender Events'!AO$2)*'Medal values'!$B$1
+ COUNTIFS('Official Medal Table'!$G:$G,'Each Gender Events'!$A91,'Official Medal Table'!$C:$C,'Each Gender Events'!AO$1,'Official Medal Table'!$E:$E,'Each Gender Events'!AO$2)*'Medal values'!$B$2
+ COUNTIFS('Official Medal Table'!$H:$H,'Each Gender Events'!$A91,'Official Medal Table'!$C:$C,'Each Gender Events'!AO$1,'Official Medal Table'!$E:$E,'Each Gender Events'!AO$2)*'Medal values'!$B$3
+ COUNTIFS('Official Medal Table'!$I:$I,'Each Gender Events'!$A91,'Official Medal Table'!$C:$C,'Each Gender Events'!AO$1,'Official Medal Table'!$E:$E,'Each Gender Events'!AO$2)*'Medal values'!$B$3
+ COUNTIFS('Official Medal Table'!$F:$F,'Each Gender Events'!$A91,'Official Medal Table'!$C:$C,'Each Gender Events'!AO$1,'Official Medal Table'!$E:$E,"Mixed")*'Medal values'!$B$1/2
+ COUNTIFS('Official Medal Table'!$G:$G,'Each Gender Events'!$A91,'Official Medal Table'!$C:$C,'Each Gender Events'!AO$1,'Official Medal Table'!$E:$E,"Mixed")*'Medal values'!$B$2/2
+ COUNTIFS('Official Medal Table'!$H:$H,'Each Gender Events'!$A91,'Official Medal Table'!$C:$C,'Each Gender Events'!AO$1,'Official Medal Table'!$E:$E,"Mixed")*'Medal values'!$B$3/2
+ COUNTIFS('Official Medal Table'!$I:$I,'Each Gender Events'!$A91,'Official Medal Table'!$C:$C,'Each Gender Events'!AO$1,'Official Medal Table'!$E:$E,"Mixed")*'Medal values'!$B$3/2</f>
        <v>0</v>
      </c>
      <c r="AP91">
        <f>COUNTIFS('Official Medal Table'!$F:$F,'Each Gender Events'!$A91,'Official Medal Table'!$C:$C,'Each Gender Events'!AP$1,'Official Medal Table'!$E:$E,'Each Gender Events'!AP$2)*'Medal values'!$B$1
+ COUNTIFS('Official Medal Table'!$G:$G,'Each Gender Events'!$A91,'Official Medal Table'!$C:$C,'Each Gender Events'!AP$1,'Official Medal Table'!$E:$E,'Each Gender Events'!AP$2)*'Medal values'!$B$2
+ COUNTIFS('Official Medal Table'!$H:$H,'Each Gender Events'!$A91,'Official Medal Table'!$C:$C,'Each Gender Events'!AP$1,'Official Medal Table'!$E:$E,'Each Gender Events'!AP$2)*'Medal values'!$B$3
+ COUNTIFS('Official Medal Table'!$I:$I,'Each Gender Events'!$A91,'Official Medal Table'!$C:$C,'Each Gender Events'!AP$1,'Official Medal Table'!$E:$E,'Each Gender Events'!AP$2)*'Medal values'!$B$3
+ COUNTIFS('Official Medal Table'!$F:$F,'Each Gender Events'!$A91,'Official Medal Table'!$C:$C,'Each Gender Events'!AP$1,'Official Medal Table'!$E:$E,"Mixed")*'Medal values'!$B$1/2
+ COUNTIFS('Official Medal Table'!$G:$G,'Each Gender Events'!$A91,'Official Medal Table'!$C:$C,'Each Gender Events'!AP$1,'Official Medal Table'!$E:$E,"Mixed")*'Medal values'!$B$2/2
+ COUNTIFS('Official Medal Table'!$H:$H,'Each Gender Events'!$A91,'Official Medal Table'!$C:$C,'Each Gender Events'!AP$1,'Official Medal Table'!$E:$E,"Mixed")*'Medal values'!$B$3/2
+ COUNTIFS('Official Medal Table'!$I:$I,'Each Gender Events'!$A91,'Official Medal Table'!$C:$C,'Each Gender Events'!AP$1,'Official Medal Table'!$E:$E,"Mixed")*'Medal values'!$B$3/2</f>
        <v>0</v>
      </c>
      <c r="AQ91">
        <f>COUNTIFS('Official Medal Table'!$F:$F,'Each Gender Events'!$A91,'Official Medal Table'!$C:$C,'Each Gender Events'!AQ$1,'Official Medal Table'!$E:$E,'Each Gender Events'!AQ$2)*'Medal values'!$B$1
+ COUNTIFS('Official Medal Table'!$G:$G,'Each Gender Events'!$A91,'Official Medal Table'!$C:$C,'Each Gender Events'!AQ$1,'Official Medal Table'!$E:$E,'Each Gender Events'!AQ$2)*'Medal values'!$B$2
+ COUNTIFS('Official Medal Table'!$H:$H,'Each Gender Events'!$A91,'Official Medal Table'!$C:$C,'Each Gender Events'!AQ$1,'Official Medal Table'!$E:$E,'Each Gender Events'!AQ$2)*'Medal values'!$B$3
+ COUNTIFS('Official Medal Table'!$I:$I,'Each Gender Events'!$A91,'Official Medal Table'!$C:$C,'Each Gender Events'!AQ$1,'Official Medal Table'!$E:$E,'Each Gender Events'!AQ$2)*'Medal values'!$B$3
+ COUNTIFS('Official Medal Table'!$F:$F,'Each Gender Events'!$A91,'Official Medal Table'!$C:$C,'Each Gender Events'!AQ$1,'Official Medal Table'!$E:$E,"Mixed")*'Medal values'!$B$1/2
+ COUNTIFS('Official Medal Table'!$G:$G,'Each Gender Events'!$A91,'Official Medal Table'!$C:$C,'Each Gender Events'!AQ$1,'Official Medal Table'!$E:$E,"Mixed")*'Medal values'!$B$2/2
+ COUNTIFS('Official Medal Table'!$H:$H,'Each Gender Events'!$A91,'Official Medal Table'!$C:$C,'Each Gender Events'!AQ$1,'Official Medal Table'!$E:$E,"Mixed")*'Medal values'!$B$3/2
+ COUNTIFS('Official Medal Table'!$I:$I,'Each Gender Events'!$A91,'Official Medal Table'!$C:$C,'Each Gender Events'!AQ$1,'Official Medal Table'!$E:$E,"Mixed")*'Medal values'!$B$3/2</f>
        <v>0</v>
      </c>
      <c r="AR91">
        <f>COUNTIFS('Official Medal Table'!$F:$F,'Each Gender Events'!$A91,'Official Medal Table'!$C:$C,'Each Gender Events'!AR$1,'Official Medal Table'!$E:$E,'Each Gender Events'!AR$2)*'Medal values'!$B$1
+ COUNTIFS('Official Medal Table'!$G:$G,'Each Gender Events'!$A91,'Official Medal Table'!$C:$C,'Each Gender Events'!AR$1,'Official Medal Table'!$E:$E,'Each Gender Events'!AR$2)*'Medal values'!$B$2
+ COUNTIFS('Official Medal Table'!$H:$H,'Each Gender Events'!$A91,'Official Medal Table'!$C:$C,'Each Gender Events'!AR$1,'Official Medal Table'!$E:$E,'Each Gender Events'!AR$2)*'Medal values'!$B$3
+ COUNTIFS('Official Medal Table'!$I:$I,'Each Gender Events'!$A91,'Official Medal Table'!$C:$C,'Each Gender Events'!AR$1,'Official Medal Table'!$E:$E,'Each Gender Events'!AR$2)*'Medal values'!$B$3
+ COUNTIFS('Official Medal Table'!$F:$F,'Each Gender Events'!$A91,'Official Medal Table'!$C:$C,'Each Gender Events'!AR$1,'Official Medal Table'!$E:$E,"Mixed")*'Medal values'!$B$1/2
+ COUNTIFS('Official Medal Table'!$G:$G,'Each Gender Events'!$A91,'Official Medal Table'!$C:$C,'Each Gender Events'!AR$1,'Official Medal Table'!$E:$E,"Mixed")*'Medal values'!$B$2/2
+ COUNTIFS('Official Medal Table'!$H:$H,'Each Gender Events'!$A91,'Official Medal Table'!$C:$C,'Each Gender Events'!AR$1,'Official Medal Table'!$E:$E,"Mixed")*'Medal values'!$B$3/2
+ COUNTIFS('Official Medal Table'!$I:$I,'Each Gender Events'!$A91,'Official Medal Table'!$C:$C,'Each Gender Events'!AR$1,'Official Medal Table'!$E:$E,"Mixed")*'Medal values'!$B$3/2</f>
        <v>0</v>
      </c>
      <c r="AS91">
        <f>COUNTIFS('Official Medal Table'!$F:$F,'Each Gender Events'!$A91,'Official Medal Table'!$C:$C,'Each Gender Events'!AS$1,'Official Medal Table'!$E:$E,'Each Gender Events'!AS$2)*'Medal values'!$B$1
+ COUNTIFS('Official Medal Table'!$G:$G,'Each Gender Events'!$A91,'Official Medal Table'!$C:$C,'Each Gender Events'!AS$1,'Official Medal Table'!$E:$E,'Each Gender Events'!AS$2)*'Medal values'!$B$2
+ COUNTIFS('Official Medal Table'!$H:$H,'Each Gender Events'!$A91,'Official Medal Table'!$C:$C,'Each Gender Events'!AS$1,'Official Medal Table'!$E:$E,'Each Gender Events'!AS$2)*'Medal values'!$B$3
+ COUNTIFS('Official Medal Table'!$I:$I,'Each Gender Events'!$A91,'Official Medal Table'!$C:$C,'Each Gender Events'!AS$1,'Official Medal Table'!$E:$E,'Each Gender Events'!AS$2)*'Medal values'!$B$3
+ COUNTIFS('Official Medal Table'!$F:$F,'Each Gender Events'!$A91,'Official Medal Table'!$C:$C,'Each Gender Events'!AS$1,'Official Medal Table'!$E:$E,"Mixed")*'Medal values'!$B$1/2
+ COUNTIFS('Official Medal Table'!$G:$G,'Each Gender Events'!$A91,'Official Medal Table'!$C:$C,'Each Gender Events'!AS$1,'Official Medal Table'!$E:$E,"Mixed")*'Medal values'!$B$2/2
+ COUNTIFS('Official Medal Table'!$H:$H,'Each Gender Events'!$A91,'Official Medal Table'!$C:$C,'Each Gender Events'!AS$1,'Official Medal Table'!$E:$E,"Mixed")*'Medal values'!$B$3/2
+ COUNTIFS('Official Medal Table'!$I:$I,'Each Gender Events'!$A91,'Official Medal Table'!$C:$C,'Each Gender Events'!AS$1,'Official Medal Table'!$E:$E,"Mixed")*'Medal values'!$B$3/2</f>
        <v>0</v>
      </c>
      <c r="AT91">
        <f>COUNTIFS('Official Medal Table'!$F:$F,'Each Gender Events'!$A91,'Official Medal Table'!$C:$C,'Each Gender Events'!AT$1,'Official Medal Table'!$E:$E,'Each Gender Events'!AT$2)*'Medal values'!$B$1
+ COUNTIFS('Official Medal Table'!$G:$G,'Each Gender Events'!$A91,'Official Medal Table'!$C:$C,'Each Gender Events'!AT$1,'Official Medal Table'!$E:$E,'Each Gender Events'!AT$2)*'Medal values'!$B$2
+ COUNTIFS('Official Medal Table'!$H:$H,'Each Gender Events'!$A91,'Official Medal Table'!$C:$C,'Each Gender Events'!AT$1,'Official Medal Table'!$E:$E,'Each Gender Events'!AT$2)*'Medal values'!$B$3
+ COUNTIFS('Official Medal Table'!$I:$I,'Each Gender Events'!$A91,'Official Medal Table'!$C:$C,'Each Gender Events'!AT$1,'Official Medal Table'!$E:$E,'Each Gender Events'!AT$2)*'Medal values'!$B$3
+ COUNTIFS('Official Medal Table'!$F:$F,'Each Gender Events'!$A91,'Official Medal Table'!$C:$C,'Each Gender Events'!AT$1,'Official Medal Table'!$E:$E,"Mixed")*'Medal values'!$B$1/2
+ COUNTIFS('Official Medal Table'!$G:$G,'Each Gender Events'!$A91,'Official Medal Table'!$C:$C,'Each Gender Events'!AT$1,'Official Medal Table'!$E:$E,"Mixed")*'Medal values'!$B$2/2
+ COUNTIFS('Official Medal Table'!$H:$H,'Each Gender Events'!$A91,'Official Medal Table'!$C:$C,'Each Gender Events'!AT$1,'Official Medal Table'!$E:$E,"Mixed")*'Medal values'!$B$3/2
+ COUNTIFS('Official Medal Table'!$I:$I,'Each Gender Events'!$A91,'Official Medal Table'!$C:$C,'Each Gender Events'!AT$1,'Official Medal Table'!$E:$E,"Mixed")*'Medal values'!$B$3/2</f>
        <v>0</v>
      </c>
      <c r="AU91">
        <f>COUNTIFS('Official Medal Table'!$F:$F,'Each Gender Events'!$A91,'Official Medal Table'!$C:$C,'Each Gender Events'!AU$1,'Official Medal Table'!$E:$E,'Each Gender Events'!AU$2)*'Medal values'!$B$1
+ COUNTIFS('Official Medal Table'!$G:$G,'Each Gender Events'!$A91,'Official Medal Table'!$C:$C,'Each Gender Events'!AU$1,'Official Medal Table'!$E:$E,'Each Gender Events'!AU$2)*'Medal values'!$B$2
+ COUNTIFS('Official Medal Table'!$H:$H,'Each Gender Events'!$A91,'Official Medal Table'!$C:$C,'Each Gender Events'!AU$1,'Official Medal Table'!$E:$E,'Each Gender Events'!AU$2)*'Medal values'!$B$3
+ COUNTIFS('Official Medal Table'!$I:$I,'Each Gender Events'!$A91,'Official Medal Table'!$C:$C,'Each Gender Events'!AU$1,'Official Medal Table'!$E:$E,'Each Gender Events'!AU$2)*'Medal values'!$B$3
+ COUNTIFS('Official Medal Table'!$F:$F,'Each Gender Events'!$A91,'Official Medal Table'!$C:$C,'Each Gender Events'!AU$1,'Official Medal Table'!$E:$E,"Mixed")*'Medal values'!$B$1/2
+ COUNTIFS('Official Medal Table'!$G:$G,'Each Gender Events'!$A91,'Official Medal Table'!$C:$C,'Each Gender Events'!AU$1,'Official Medal Table'!$E:$E,"Mixed")*'Medal values'!$B$2/2
+ COUNTIFS('Official Medal Table'!$H:$H,'Each Gender Events'!$A91,'Official Medal Table'!$C:$C,'Each Gender Events'!AU$1,'Official Medal Table'!$E:$E,"Mixed")*'Medal values'!$B$3/2
+ COUNTIFS('Official Medal Table'!$I:$I,'Each Gender Events'!$A91,'Official Medal Table'!$C:$C,'Each Gender Events'!AU$1,'Official Medal Table'!$E:$E,"Mixed")*'Medal values'!$B$3/2</f>
        <v>0</v>
      </c>
      <c r="AV91">
        <f>COUNTIFS('Official Medal Table'!$F:$F,'Each Gender Events'!$A91,'Official Medal Table'!$C:$C,'Each Gender Events'!AV$1,'Official Medal Table'!$E:$E,'Each Gender Events'!AV$2)*'Medal values'!$B$1
+ COUNTIFS('Official Medal Table'!$G:$G,'Each Gender Events'!$A91,'Official Medal Table'!$C:$C,'Each Gender Events'!AV$1,'Official Medal Table'!$E:$E,'Each Gender Events'!AV$2)*'Medal values'!$B$2
+ COUNTIFS('Official Medal Table'!$H:$H,'Each Gender Events'!$A91,'Official Medal Table'!$C:$C,'Each Gender Events'!AV$1,'Official Medal Table'!$E:$E,'Each Gender Events'!AV$2)*'Medal values'!$B$3
+ COUNTIFS('Official Medal Table'!$I:$I,'Each Gender Events'!$A91,'Official Medal Table'!$C:$C,'Each Gender Events'!AV$1,'Official Medal Table'!$E:$E,'Each Gender Events'!AV$2)*'Medal values'!$B$3
+ COUNTIFS('Official Medal Table'!$F:$F,'Each Gender Events'!$A91,'Official Medal Table'!$C:$C,'Each Gender Events'!AV$1,'Official Medal Table'!$E:$E,"Mixed")*'Medal values'!$B$1/2
+ COUNTIFS('Official Medal Table'!$G:$G,'Each Gender Events'!$A91,'Official Medal Table'!$C:$C,'Each Gender Events'!AV$1,'Official Medal Table'!$E:$E,"Mixed")*'Medal values'!$B$2/2
+ COUNTIFS('Official Medal Table'!$H:$H,'Each Gender Events'!$A91,'Official Medal Table'!$C:$C,'Each Gender Events'!AV$1,'Official Medal Table'!$E:$E,"Mixed")*'Medal values'!$B$3/2
+ COUNTIFS('Official Medal Table'!$I:$I,'Each Gender Events'!$A91,'Official Medal Table'!$C:$C,'Each Gender Events'!AV$1,'Official Medal Table'!$E:$E,"Mixed")*'Medal values'!$B$3/2</f>
        <v>0</v>
      </c>
      <c r="AW91">
        <f>COUNTIFS('Official Medal Table'!$F:$F,'Each Gender Events'!$A91,'Official Medal Table'!$C:$C,'Each Gender Events'!AW$1,'Official Medal Table'!$E:$E,'Each Gender Events'!AW$2)*'Medal values'!$B$1
+ COUNTIFS('Official Medal Table'!$G:$G,'Each Gender Events'!$A91,'Official Medal Table'!$C:$C,'Each Gender Events'!AW$1,'Official Medal Table'!$E:$E,'Each Gender Events'!AW$2)*'Medal values'!$B$2
+ COUNTIFS('Official Medal Table'!$H:$H,'Each Gender Events'!$A91,'Official Medal Table'!$C:$C,'Each Gender Events'!AW$1,'Official Medal Table'!$E:$E,'Each Gender Events'!AW$2)*'Medal values'!$B$3
+ COUNTIFS('Official Medal Table'!$I:$I,'Each Gender Events'!$A91,'Official Medal Table'!$C:$C,'Each Gender Events'!AW$1,'Official Medal Table'!$E:$E,'Each Gender Events'!AW$2)*'Medal values'!$B$3
+ COUNTIFS('Official Medal Table'!$F:$F,'Each Gender Events'!$A91,'Official Medal Table'!$C:$C,'Each Gender Events'!AW$1,'Official Medal Table'!$E:$E,"Mixed")*'Medal values'!$B$1/2
+ COUNTIFS('Official Medal Table'!$G:$G,'Each Gender Events'!$A91,'Official Medal Table'!$C:$C,'Each Gender Events'!AW$1,'Official Medal Table'!$E:$E,"Mixed")*'Medal values'!$B$2/2
+ COUNTIFS('Official Medal Table'!$H:$H,'Each Gender Events'!$A91,'Official Medal Table'!$C:$C,'Each Gender Events'!AW$1,'Official Medal Table'!$E:$E,"Mixed")*'Medal values'!$B$3/2
+ COUNTIFS('Official Medal Table'!$I:$I,'Each Gender Events'!$A91,'Official Medal Table'!$C:$C,'Each Gender Events'!AW$1,'Official Medal Table'!$E:$E,"Mixed")*'Medal values'!$B$3/2</f>
        <v>0</v>
      </c>
      <c r="AX91">
        <f>COUNTIFS('Official Medal Table'!$F:$F,'Each Gender Events'!$A91,'Official Medal Table'!$C:$C,'Each Gender Events'!AX$1,'Official Medal Table'!$E:$E,'Each Gender Events'!AX$2)*'Medal values'!$B$1
+ COUNTIFS('Official Medal Table'!$G:$G,'Each Gender Events'!$A91,'Official Medal Table'!$C:$C,'Each Gender Events'!AX$1,'Official Medal Table'!$E:$E,'Each Gender Events'!AX$2)*'Medal values'!$B$2
+ COUNTIFS('Official Medal Table'!$H:$H,'Each Gender Events'!$A91,'Official Medal Table'!$C:$C,'Each Gender Events'!AX$1,'Official Medal Table'!$E:$E,'Each Gender Events'!AX$2)*'Medal values'!$B$3
+ COUNTIFS('Official Medal Table'!$I:$I,'Each Gender Events'!$A91,'Official Medal Table'!$C:$C,'Each Gender Events'!AX$1,'Official Medal Table'!$E:$E,'Each Gender Events'!AX$2)*'Medal values'!$B$3
+ COUNTIFS('Official Medal Table'!$F:$F,'Each Gender Events'!$A91,'Official Medal Table'!$C:$C,'Each Gender Events'!AX$1,'Official Medal Table'!$E:$E,"Mixed")*'Medal values'!$B$1/2
+ COUNTIFS('Official Medal Table'!$G:$G,'Each Gender Events'!$A91,'Official Medal Table'!$C:$C,'Each Gender Events'!AX$1,'Official Medal Table'!$E:$E,"Mixed")*'Medal values'!$B$2/2
+ COUNTIFS('Official Medal Table'!$H:$H,'Each Gender Events'!$A91,'Official Medal Table'!$C:$C,'Each Gender Events'!AX$1,'Official Medal Table'!$E:$E,"Mixed")*'Medal values'!$B$3/2
+ COUNTIFS('Official Medal Table'!$I:$I,'Each Gender Events'!$A91,'Official Medal Table'!$C:$C,'Each Gender Events'!AX$1,'Official Medal Table'!$E:$E,"Mixed")*'Medal values'!$B$3/2</f>
        <v>0</v>
      </c>
      <c r="AY91">
        <f>COUNTIFS('Official Medal Table'!$F:$F,'Each Gender Events'!$A91,'Official Medal Table'!$C:$C,'Each Gender Events'!AY$1,'Official Medal Table'!$E:$E,'Each Gender Events'!AY$2)*'Medal values'!$B$1
+ COUNTIFS('Official Medal Table'!$G:$G,'Each Gender Events'!$A91,'Official Medal Table'!$C:$C,'Each Gender Events'!AY$1,'Official Medal Table'!$E:$E,'Each Gender Events'!AY$2)*'Medal values'!$B$2
+ COUNTIFS('Official Medal Table'!$H:$H,'Each Gender Events'!$A91,'Official Medal Table'!$C:$C,'Each Gender Events'!AY$1,'Official Medal Table'!$E:$E,'Each Gender Events'!AY$2)*'Medal values'!$B$3
+ COUNTIFS('Official Medal Table'!$I:$I,'Each Gender Events'!$A91,'Official Medal Table'!$C:$C,'Each Gender Events'!AY$1,'Official Medal Table'!$E:$E,'Each Gender Events'!AY$2)*'Medal values'!$B$3
+ COUNTIFS('Official Medal Table'!$F:$F,'Each Gender Events'!$A91,'Official Medal Table'!$C:$C,'Each Gender Events'!AY$1,'Official Medal Table'!$E:$E,"Mixed")*'Medal values'!$B$1/2
+ COUNTIFS('Official Medal Table'!$G:$G,'Each Gender Events'!$A91,'Official Medal Table'!$C:$C,'Each Gender Events'!AY$1,'Official Medal Table'!$E:$E,"Mixed")*'Medal values'!$B$2/2
+ COUNTIFS('Official Medal Table'!$H:$H,'Each Gender Events'!$A91,'Official Medal Table'!$C:$C,'Each Gender Events'!AY$1,'Official Medal Table'!$E:$E,"Mixed")*'Medal values'!$B$3/2
+ COUNTIFS('Official Medal Table'!$I:$I,'Each Gender Events'!$A91,'Official Medal Table'!$C:$C,'Each Gender Events'!AY$1,'Official Medal Table'!$E:$E,"Mixed")*'Medal values'!$B$3/2</f>
        <v>0</v>
      </c>
      <c r="AZ91">
        <f>COUNTIFS('Official Medal Table'!$F:$F,'Each Gender Events'!$A91,'Official Medal Table'!$C:$C,'Each Gender Events'!AZ$1,'Official Medal Table'!$E:$E,'Each Gender Events'!AZ$2)*'Medal values'!$B$1
+ COUNTIFS('Official Medal Table'!$G:$G,'Each Gender Events'!$A91,'Official Medal Table'!$C:$C,'Each Gender Events'!AZ$1,'Official Medal Table'!$E:$E,'Each Gender Events'!AZ$2)*'Medal values'!$B$2
+ COUNTIFS('Official Medal Table'!$H:$H,'Each Gender Events'!$A91,'Official Medal Table'!$C:$C,'Each Gender Events'!AZ$1,'Official Medal Table'!$E:$E,'Each Gender Events'!AZ$2)*'Medal values'!$B$3
+ COUNTIFS('Official Medal Table'!$I:$I,'Each Gender Events'!$A91,'Official Medal Table'!$C:$C,'Each Gender Events'!AZ$1,'Official Medal Table'!$E:$E,'Each Gender Events'!AZ$2)*'Medal values'!$B$3
+ COUNTIFS('Official Medal Table'!$F:$F,'Each Gender Events'!$A91,'Official Medal Table'!$C:$C,'Each Gender Events'!AZ$1,'Official Medal Table'!$E:$E,"Mixed")*'Medal values'!$B$1/2
+ COUNTIFS('Official Medal Table'!$G:$G,'Each Gender Events'!$A91,'Official Medal Table'!$C:$C,'Each Gender Events'!AZ$1,'Official Medal Table'!$E:$E,"Mixed")*'Medal values'!$B$2/2
+ COUNTIFS('Official Medal Table'!$H:$H,'Each Gender Events'!$A91,'Official Medal Table'!$C:$C,'Each Gender Events'!AZ$1,'Official Medal Table'!$E:$E,"Mixed")*'Medal values'!$B$3/2
+ COUNTIFS('Official Medal Table'!$I:$I,'Each Gender Events'!$A91,'Official Medal Table'!$C:$C,'Each Gender Events'!AZ$1,'Official Medal Table'!$E:$E,"Mixed")*'Medal values'!$B$3/2</f>
        <v>0</v>
      </c>
      <c r="BA91">
        <f>COUNTIFS('Official Medal Table'!$F:$F,'Each Gender Events'!$A91,'Official Medal Table'!$C:$C,'Each Gender Events'!BA$1,'Official Medal Table'!$E:$E,'Each Gender Events'!BA$2)*'Medal values'!$B$1
+ COUNTIFS('Official Medal Table'!$G:$G,'Each Gender Events'!$A91,'Official Medal Table'!$C:$C,'Each Gender Events'!BA$1,'Official Medal Table'!$E:$E,'Each Gender Events'!BA$2)*'Medal values'!$B$2
+ COUNTIFS('Official Medal Table'!$H:$H,'Each Gender Events'!$A91,'Official Medal Table'!$C:$C,'Each Gender Events'!BA$1,'Official Medal Table'!$E:$E,'Each Gender Events'!BA$2)*'Medal values'!$B$3
+ COUNTIFS('Official Medal Table'!$I:$I,'Each Gender Events'!$A91,'Official Medal Table'!$C:$C,'Each Gender Events'!BA$1,'Official Medal Table'!$E:$E,'Each Gender Events'!BA$2)*'Medal values'!$B$3
+ COUNTIFS('Official Medal Table'!$F:$F,'Each Gender Events'!$A91,'Official Medal Table'!$C:$C,'Each Gender Events'!BA$1,'Official Medal Table'!$E:$E,"Mixed")*'Medal values'!$B$1/2
+ COUNTIFS('Official Medal Table'!$G:$G,'Each Gender Events'!$A91,'Official Medal Table'!$C:$C,'Each Gender Events'!BA$1,'Official Medal Table'!$E:$E,"Mixed")*'Medal values'!$B$2/2
+ COUNTIFS('Official Medal Table'!$H:$H,'Each Gender Events'!$A91,'Official Medal Table'!$C:$C,'Each Gender Events'!BA$1,'Official Medal Table'!$E:$E,"Mixed")*'Medal values'!$B$3/2
+ COUNTIFS('Official Medal Table'!$I:$I,'Each Gender Events'!$A91,'Official Medal Table'!$C:$C,'Each Gender Events'!BA$1,'Official Medal Table'!$E:$E,"Mixed")*'Medal values'!$B$3/2</f>
        <v>0</v>
      </c>
      <c r="BB91">
        <f>COUNTIFS('Official Medal Table'!$F:$F,'Each Gender Events'!$A91,'Official Medal Table'!$C:$C,'Each Gender Events'!BB$1,'Official Medal Table'!$E:$E,'Each Gender Events'!BB$2)*'Medal values'!$B$1
+ COUNTIFS('Official Medal Table'!$G:$G,'Each Gender Events'!$A91,'Official Medal Table'!$C:$C,'Each Gender Events'!BB$1,'Official Medal Table'!$E:$E,'Each Gender Events'!BB$2)*'Medal values'!$B$2
+ COUNTIFS('Official Medal Table'!$H:$H,'Each Gender Events'!$A91,'Official Medal Table'!$C:$C,'Each Gender Events'!BB$1,'Official Medal Table'!$E:$E,'Each Gender Events'!BB$2)*'Medal values'!$B$3
+ COUNTIFS('Official Medal Table'!$I:$I,'Each Gender Events'!$A91,'Official Medal Table'!$C:$C,'Each Gender Events'!BB$1,'Official Medal Table'!$E:$E,'Each Gender Events'!BB$2)*'Medal values'!$B$3
+ COUNTIFS('Official Medal Table'!$F:$F,'Each Gender Events'!$A91,'Official Medal Table'!$C:$C,'Each Gender Events'!BB$1,'Official Medal Table'!$E:$E,"Mixed")*'Medal values'!$B$1/2
+ COUNTIFS('Official Medal Table'!$G:$G,'Each Gender Events'!$A91,'Official Medal Table'!$C:$C,'Each Gender Events'!BB$1,'Official Medal Table'!$E:$E,"Mixed")*'Medal values'!$B$2/2
+ COUNTIFS('Official Medal Table'!$H:$H,'Each Gender Events'!$A91,'Official Medal Table'!$C:$C,'Each Gender Events'!BB$1,'Official Medal Table'!$E:$E,"Mixed")*'Medal values'!$B$3/2
+ COUNTIFS('Official Medal Table'!$I:$I,'Each Gender Events'!$A91,'Official Medal Table'!$C:$C,'Each Gender Events'!BB$1,'Official Medal Table'!$E:$E,"Mixed")*'Medal values'!$B$3/2</f>
        <v>0</v>
      </c>
      <c r="BC91">
        <f>COUNTIFS('Official Medal Table'!$F:$F,'Each Gender Events'!$A91,'Official Medal Table'!$C:$C,'Each Gender Events'!BC$1,'Official Medal Table'!$E:$E,'Each Gender Events'!BC$2)*'Medal values'!$B$1
+ COUNTIFS('Official Medal Table'!$G:$G,'Each Gender Events'!$A91,'Official Medal Table'!$C:$C,'Each Gender Events'!BC$1,'Official Medal Table'!$E:$E,'Each Gender Events'!BC$2)*'Medal values'!$B$2
+ COUNTIFS('Official Medal Table'!$H:$H,'Each Gender Events'!$A91,'Official Medal Table'!$C:$C,'Each Gender Events'!BC$1,'Official Medal Table'!$E:$E,'Each Gender Events'!BC$2)*'Medal values'!$B$3
+ COUNTIFS('Official Medal Table'!$I:$I,'Each Gender Events'!$A91,'Official Medal Table'!$C:$C,'Each Gender Events'!BC$1,'Official Medal Table'!$E:$E,'Each Gender Events'!BC$2)*'Medal values'!$B$3
+ COUNTIFS('Official Medal Table'!$F:$F,'Each Gender Events'!$A91,'Official Medal Table'!$C:$C,'Each Gender Events'!BC$1,'Official Medal Table'!$E:$E,"Mixed")*'Medal values'!$B$1/2
+ COUNTIFS('Official Medal Table'!$G:$G,'Each Gender Events'!$A91,'Official Medal Table'!$C:$C,'Each Gender Events'!BC$1,'Official Medal Table'!$E:$E,"Mixed")*'Medal values'!$B$2/2
+ COUNTIFS('Official Medal Table'!$H:$H,'Each Gender Events'!$A91,'Official Medal Table'!$C:$C,'Each Gender Events'!BC$1,'Official Medal Table'!$E:$E,"Mixed")*'Medal values'!$B$3/2
+ COUNTIFS('Official Medal Table'!$I:$I,'Each Gender Events'!$A91,'Official Medal Table'!$C:$C,'Each Gender Events'!BC$1,'Official Medal Table'!$E:$E,"Mixed")*'Medal values'!$B$3/2</f>
        <v>0</v>
      </c>
      <c r="BD91">
        <f>COUNTIFS('Official Medal Table'!$F:$F,'Each Gender Events'!$A91,'Official Medal Table'!$C:$C,'Each Gender Events'!BD$1,'Official Medal Table'!$E:$E,'Each Gender Events'!BD$2)*'Medal values'!$B$1
+ COUNTIFS('Official Medal Table'!$G:$G,'Each Gender Events'!$A91,'Official Medal Table'!$C:$C,'Each Gender Events'!BD$1,'Official Medal Table'!$E:$E,'Each Gender Events'!BD$2)*'Medal values'!$B$2
+ COUNTIFS('Official Medal Table'!$H:$H,'Each Gender Events'!$A91,'Official Medal Table'!$C:$C,'Each Gender Events'!BD$1,'Official Medal Table'!$E:$E,'Each Gender Events'!BD$2)*'Medal values'!$B$3
+ COUNTIFS('Official Medal Table'!$I:$I,'Each Gender Events'!$A91,'Official Medal Table'!$C:$C,'Each Gender Events'!BD$1,'Official Medal Table'!$E:$E,'Each Gender Events'!BD$2)*'Medal values'!$B$3
+ COUNTIFS('Official Medal Table'!$F:$F,'Each Gender Events'!$A91,'Official Medal Table'!$C:$C,'Each Gender Events'!BD$1,'Official Medal Table'!$E:$E,"Mixed")*'Medal values'!$B$1/2
+ COUNTIFS('Official Medal Table'!$G:$G,'Each Gender Events'!$A91,'Official Medal Table'!$C:$C,'Each Gender Events'!BD$1,'Official Medal Table'!$E:$E,"Mixed")*'Medal values'!$B$2/2
+ COUNTIFS('Official Medal Table'!$H:$H,'Each Gender Events'!$A91,'Official Medal Table'!$C:$C,'Each Gender Events'!BD$1,'Official Medal Table'!$E:$E,"Mixed")*'Medal values'!$B$3/2
+ COUNTIFS('Official Medal Table'!$I:$I,'Each Gender Events'!$A91,'Official Medal Table'!$C:$C,'Each Gender Events'!BD$1,'Official Medal Table'!$E:$E,"Mixed")*'Medal values'!$B$3/2</f>
        <v>0</v>
      </c>
      <c r="BE91">
        <f>COUNTIFS('Official Medal Table'!$F:$F,'Each Gender Events'!$A91,'Official Medal Table'!$C:$C,'Each Gender Events'!BE$1,'Official Medal Table'!$E:$E,'Each Gender Events'!BE$2)*'Medal values'!$B$1
+ COUNTIFS('Official Medal Table'!$G:$G,'Each Gender Events'!$A91,'Official Medal Table'!$C:$C,'Each Gender Events'!BE$1,'Official Medal Table'!$E:$E,'Each Gender Events'!BE$2)*'Medal values'!$B$2
+ COUNTIFS('Official Medal Table'!$H:$H,'Each Gender Events'!$A91,'Official Medal Table'!$C:$C,'Each Gender Events'!BE$1,'Official Medal Table'!$E:$E,'Each Gender Events'!BE$2)*'Medal values'!$B$3
+ COUNTIFS('Official Medal Table'!$I:$I,'Each Gender Events'!$A91,'Official Medal Table'!$C:$C,'Each Gender Events'!BE$1,'Official Medal Table'!$E:$E,'Each Gender Events'!BE$2)*'Medal values'!$B$3
+ COUNTIFS('Official Medal Table'!$F:$F,'Each Gender Events'!$A91,'Official Medal Table'!$C:$C,'Each Gender Events'!BE$1,'Official Medal Table'!$E:$E,"Mixed")*'Medal values'!$B$1/2
+ COUNTIFS('Official Medal Table'!$G:$G,'Each Gender Events'!$A91,'Official Medal Table'!$C:$C,'Each Gender Events'!BE$1,'Official Medal Table'!$E:$E,"Mixed")*'Medal values'!$B$2/2
+ COUNTIFS('Official Medal Table'!$H:$H,'Each Gender Events'!$A91,'Official Medal Table'!$C:$C,'Each Gender Events'!BE$1,'Official Medal Table'!$E:$E,"Mixed")*'Medal values'!$B$3/2
+ COUNTIFS('Official Medal Table'!$I:$I,'Each Gender Events'!$A91,'Official Medal Table'!$C:$C,'Each Gender Events'!BE$1,'Official Medal Table'!$E:$E,"Mixed")*'Medal values'!$B$3/2</f>
        <v>0</v>
      </c>
      <c r="BF91">
        <f>COUNTIFS('Official Medal Table'!$F:$F,'Each Gender Events'!$A91,'Official Medal Table'!$C:$C,'Each Gender Events'!BF$1,'Official Medal Table'!$E:$E,'Each Gender Events'!BF$2)*'Medal values'!$B$1
+ COUNTIFS('Official Medal Table'!$G:$G,'Each Gender Events'!$A91,'Official Medal Table'!$C:$C,'Each Gender Events'!BF$1,'Official Medal Table'!$E:$E,'Each Gender Events'!BF$2)*'Medal values'!$B$2
+ COUNTIFS('Official Medal Table'!$H:$H,'Each Gender Events'!$A91,'Official Medal Table'!$C:$C,'Each Gender Events'!BF$1,'Official Medal Table'!$E:$E,'Each Gender Events'!BF$2)*'Medal values'!$B$3
+ COUNTIFS('Official Medal Table'!$I:$I,'Each Gender Events'!$A91,'Official Medal Table'!$C:$C,'Each Gender Events'!BF$1,'Official Medal Table'!$E:$E,'Each Gender Events'!BF$2)*'Medal values'!$B$3
+ COUNTIFS('Official Medal Table'!$F:$F,'Each Gender Events'!$A91,'Official Medal Table'!$C:$C,'Each Gender Events'!BF$1,'Official Medal Table'!$E:$E,"Mixed")*'Medal values'!$B$1/2
+ COUNTIFS('Official Medal Table'!$G:$G,'Each Gender Events'!$A91,'Official Medal Table'!$C:$C,'Each Gender Events'!BF$1,'Official Medal Table'!$E:$E,"Mixed")*'Medal values'!$B$2/2
+ COUNTIFS('Official Medal Table'!$H:$H,'Each Gender Events'!$A91,'Official Medal Table'!$C:$C,'Each Gender Events'!BF$1,'Official Medal Table'!$E:$E,"Mixed")*'Medal values'!$B$3/2
+ COUNTIFS('Official Medal Table'!$I:$I,'Each Gender Events'!$A91,'Official Medal Table'!$C:$C,'Each Gender Events'!BF$1,'Official Medal Table'!$E:$E,"Mixed")*'Medal values'!$B$3/2</f>
        <v>0</v>
      </c>
      <c r="BG91">
        <f>COUNTIFS('Official Medal Table'!$F:$F,'Each Gender Events'!$A91,'Official Medal Table'!$C:$C,'Each Gender Events'!BG$1,'Official Medal Table'!$E:$E,'Each Gender Events'!BG$2)*'Medal values'!$B$1
+ COUNTIFS('Official Medal Table'!$G:$G,'Each Gender Events'!$A91,'Official Medal Table'!$C:$C,'Each Gender Events'!BG$1,'Official Medal Table'!$E:$E,'Each Gender Events'!BG$2)*'Medal values'!$B$2
+ COUNTIFS('Official Medal Table'!$H:$H,'Each Gender Events'!$A91,'Official Medal Table'!$C:$C,'Each Gender Events'!BG$1,'Official Medal Table'!$E:$E,'Each Gender Events'!BG$2)*'Medal values'!$B$3
+ COUNTIFS('Official Medal Table'!$I:$I,'Each Gender Events'!$A91,'Official Medal Table'!$C:$C,'Each Gender Events'!BG$1,'Official Medal Table'!$E:$E,'Each Gender Events'!BG$2)*'Medal values'!$B$3
+ COUNTIFS('Official Medal Table'!$F:$F,'Each Gender Events'!$A91,'Official Medal Table'!$C:$C,'Each Gender Events'!BG$1,'Official Medal Table'!$E:$E,"Mixed")*'Medal values'!$B$1/2
+ COUNTIFS('Official Medal Table'!$G:$G,'Each Gender Events'!$A91,'Official Medal Table'!$C:$C,'Each Gender Events'!BG$1,'Official Medal Table'!$E:$E,"Mixed")*'Medal values'!$B$2/2
+ COUNTIFS('Official Medal Table'!$H:$H,'Each Gender Events'!$A91,'Official Medal Table'!$C:$C,'Each Gender Events'!BG$1,'Official Medal Table'!$E:$E,"Mixed")*'Medal values'!$B$3/2
+ COUNTIFS('Official Medal Table'!$I:$I,'Each Gender Events'!$A91,'Official Medal Table'!$C:$C,'Each Gender Events'!BG$1,'Official Medal Table'!$E:$E,"Mixed")*'Medal values'!$B$3/2</f>
        <v>0</v>
      </c>
      <c r="BH91">
        <f>COUNTIFS('Official Medal Table'!$F:$F,'Each Gender Events'!$A91,'Official Medal Table'!$C:$C,'Each Gender Events'!BH$1,'Official Medal Table'!$E:$E,'Each Gender Events'!BH$2)*'Medal values'!$B$1
+ COUNTIFS('Official Medal Table'!$G:$G,'Each Gender Events'!$A91,'Official Medal Table'!$C:$C,'Each Gender Events'!BH$1,'Official Medal Table'!$E:$E,'Each Gender Events'!BH$2)*'Medal values'!$B$2
+ COUNTIFS('Official Medal Table'!$H:$H,'Each Gender Events'!$A91,'Official Medal Table'!$C:$C,'Each Gender Events'!BH$1,'Official Medal Table'!$E:$E,'Each Gender Events'!BH$2)*'Medal values'!$B$3
+ COUNTIFS('Official Medal Table'!$I:$I,'Each Gender Events'!$A91,'Official Medal Table'!$C:$C,'Each Gender Events'!BH$1,'Official Medal Table'!$E:$E,'Each Gender Events'!BH$2)*'Medal values'!$B$3
+ COUNTIFS('Official Medal Table'!$F:$F,'Each Gender Events'!$A91,'Official Medal Table'!$C:$C,'Each Gender Events'!BH$1,'Official Medal Table'!$E:$E,"Mixed")*'Medal values'!$B$1/2
+ COUNTIFS('Official Medal Table'!$G:$G,'Each Gender Events'!$A91,'Official Medal Table'!$C:$C,'Each Gender Events'!BH$1,'Official Medal Table'!$E:$E,"Mixed")*'Medal values'!$B$2/2
+ COUNTIFS('Official Medal Table'!$H:$H,'Each Gender Events'!$A91,'Official Medal Table'!$C:$C,'Each Gender Events'!BH$1,'Official Medal Table'!$E:$E,"Mixed")*'Medal values'!$B$3/2
+ COUNTIFS('Official Medal Table'!$I:$I,'Each Gender Events'!$A91,'Official Medal Table'!$C:$C,'Each Gender Events'!BH$1,'Official Medal Table'!$E:$E,"Mixed")*'Medal values'!$B$3/2</f>
        <v>0</v>
      </c>
      <c r="BI91">
        <f>COUNTIFS('Official Medal Table'!$F:$F,'Each Gender Events'!$A91,'Official Medal Table'!$C:$C,'Each Gender Events'!BI$1,'Official Medal Table'!$E:$E,'Each Gender Events'!BI$2)*'Medal values'!$B$1
+ COUNTIFS('Official Medal Table'!$G:$G,'Each Gender Events'!$A91,'Official Medal Table'!$C:$C,'Each Gender Events'!BI$1,'Official Medal Table'!$E:$E,'Each Gender Events'!BI$2)*'Medal values'!$B$2
+ COUNTIFS('Official Medal Table'!$H:$H,'Each Gender Events'!$A91,'Official Medal Table'!$C:$C,'Each Gender Events'!BI$1,'Official Medal Table'!$E:$E,'Each Gender Events'!BI$2)*'Medal values'!$B$3
+ COUNTIFS('Official Medal Table'!$I:$I,'Each Gender Events'!$A91,'Official Medal Table'!$C:$C,'Each Gender Events'!BI$1,'Official Medal Table'!$E:$E,'Each Gender Events'!BI$2)*'Medal values'!$B$3
+ COUNTIFS('Official Medal Table'!$F:$F,'Each Gender Events'!$A91,'Official Medal Table'!$C:$C,'Each Gender Events'!BI$1,'Official Medal Table'!$E:$E,"Mixed")*'Medal values'!$B$1/2
+ COUNTIFS('Official Medal Table'!$G:$G,'Each Gender Events'!$A91,'Official Medal Table'!$C:$C,'Each Gender Events'!BI$1,'Official Medal Table'!$E:$E,"Mixed")*'Medal values'!$B$2/2
+ COUNTIFS('Official Medal Table'!$H:$H,'Each Gender Events'!$A91,'Official Medal Table'!$C:$C,'Each Gender Events'!BI$1,'Official Medal Table'!$E:$E,"Mixed")*'Medal values'!$B$3/2
+ COUNTIFS('Official Medal Table'!$I:$I,'Each Gender Events'!$A91,'Official Medal Table'!$C:$C,'Each Gender Events'!BI$1,'Official Medal Table'!$E:$E,"Mixed")*'Medal values'!$B$3/2</f>
        <v>0</v>
      </c>
      <c r="BJ91">
        <f>COUNTIFS('Official Medal Table'!$F:$F,'Each Gender Events'!$A91,'Official Medal Table'!$C:$C,'Each Gender Events'!BJ$1,'Official Medal Table'!$E:$E,'Each Gender Events'!BJ$2)*'Medal values'!$B$1
+ COUNTIFS('Official Medal Table'!$G:$G,'Each Gender Events'!$A91,'Official Medal Table'!$C:$C,'Each Gender Events'!BJ$1,'Official Medal Table'!$E:$E,'Each Gender Events'!BJ$2)*'Medal values'!$B$2
+ COUNTIFS('Official Medal Table'!$H:$H,'Each Gender Events'!$A91,'Official Medal Table'!$C:$C,'Each Gender Events'!BJ$1,'Official Medal Table'!$E:$E,'Each Gender Events'!BJ$2)*'Medal values'!$B$3
+ COUNTIFS('Official Medal Table'!$I:$I,'Each Gender Events'!$A91,'Official Medal Table'!$C:$C,'Each Gender Events'!BJ$1,'Official Medal Table'!$E:$E,'Each Gender Events'!BJ$2)*'Medal values'!$B$3
+ COUNTIFS('Official Medal Table'!$F:$F,'Each Gender Events'!$A91,'Official Medal Table'!$C:$C,'Each Gender Events'!BJ$1,'Official Medal Table'!$E:$E,"Mixed")*'Medal values'!$B$1/2
+ COUNTIFS('Official Medal Table'!$G:$G,'Each Gender Events'!$A91,'Official Medal Table'!$C:$C,'Each Gender Events'!BJ$1,'Official Medal Table'!$E:$E,"Mixed")*'Medal values'!$B$2/2
+ COUNTIFS('Official Medal Table'!$H:$H,'Each Gender Events'!$A91,'Official Medal Table'!$C:$C,'Each Gender Events'!BJ$1,'Official Medal Table'!$E:$E,"Mixed")*'Medal values'!$B$3/2
+ COUNTIFS('Official Medal Table'!$I:$I,'Each Gender Events'!$A91,'Official Medal Table'!$C:$C,'Each Gender Events'!BJ$1,'Official Medal Table'!$E:$E,"Mixed")*'Medal values'!$B$3/2</f>
        <v>0</v>
      </c>
      <c r="BK91">
        <f>COUNTIFS('Official Medal Table'!$F:$F,'Each Gender Events'!$A91,'Official Medal Table'!$C:$C,'Each Gender Events'!BK$1,'Official Medal Table'!$E:$E,'Each Gender Events'!BK$2)*'Medal values'!$B$1
+ COUNTIFS('Official Medal Table'!$G:$G,'Each Gender Events'!$A91,'Official Medal Table'!$C:$C,'Each Gender Events'!BK$1,'Official Medal Table'!$E:$E,'Each Gender Events'!BK$2)*'Medal values'!$B$2
+ COUNTIFS('Official Medal Table'!$H:$H,'Each Gender Events'!$A91,'Official Medal Table'!$C:$C,'Each Gender Events'!BK$1,'Official Medal Table'!$E:$E,'Each Gender Events'!BK$2)*'Medal values'!$B$3
+ COUNTIFS('Official Medal Table'!$I:$I,'Each Gender Events'!$A91,'Official Medal Table'!$C:$C,'Each Gender Events'!BK$1,'Official Medal Table'!$E:$E,'Each Gender Events'!BK$2)*'Medal values'!$B$3
+ COUNTIFS('Official Medal Table'!$F:$F,'Each Gender Events'!$A91,'Official Medal Table'!$C:$C,'Each Gender Events'!BK$1,'Official Medal Table'!$E:$E,"Mixed")*'Medal values'!$B$1/2
+ COUNTIFS('Official Medal Table'!$G:$G,'Each Gender Events'!$A91,'Official Medal Table'!$C:$C,'Each Gender Events'!BK$1,'Official Medal Table'!$E:$E,"Mixed")*'Medal values'!$B$2/2
+ COUNTIFS('Official Medal Table'!$H:$H,'Each Gender Events'!$A91,'Official Medal Table'!$C:$C,'Each Gender Events'!BK$1,'Official Medal Table'!$E:$E,"Mixed")*'Medal values'!$B$3/2
+ COUNTIFS('Official Medal Table'!$I:$I,'Each Gender Events'!$A91,'Official Medal Table'!$C:$C,'Each Gender Events'!BK$1,'Official Medal Table'!$E:$E,"Mixed")*'Medal values'!$B$3/2</f>
        <v>0</v>
      </c>
      <c r="BL91">
        <f>COUNTIFS('Official Medal Table'!$F:$F,'Each Gender Events'!$A91,'Official Medal Table'!$C:$C,'Each Gender Events'!BL$1,'Official Medal Table'!$E:$E,'Each Gender Events'!BL$2)*'Medal values'!$B$1
+ COUNTIFS('Official Medal Table'!$G:$G,'Each Gender Events'!$A91,'Official Medal Table'!$C:$C,'Each Gender Events'!BL$1,'Official Medal Table'!$E:$E,'Each Gender Events'!BL$2)*'Medal values'!$B$2
+ COUNTIFS('Official Medal Table'!$H:$H,'Each Gender Events'!$A91,'Official Medal Table'!$C:$C,'Each Gender Events'!BL$1,'Official Medal Table'!$E:$E,'Each Gender Events'!BL$2)*'Medal values'!$B$3
+ COUNTIFS('Official Medal Table'!$I:$I,'Each Gender Events'!$A91,'Official Medal Table'!$C:$C,'Each Gender Events'!BL$1,'Official Medal Table'!$E:$E,'Each Gender Events'!BL$2)*'Medal values'!$B$3
+ COUNTIFS('Official Medal Table'!$F:$F,'Each Gender Events'!$A91,'Official Medal Table'!$C:$C,'Each Gender Events'!BL$1,'Official Medal Table'!$E:$E,"Mixed")*'Medal values'!$B$1/2
+ COUNTIFS('Official Medal Table'!$G:$G,'Each Gender Events'!$A91,'Official Medal Table'!$C:$C,'Each Gender Events'!BL$1,'Official Medal Table'!$E:$E,"Mixed")*'Medal values'!$B$2/2
+ COUNTIFS('Official Medal Table'!$H:$H,'Each Gender Events'!$A91,'Official Medal Table'!$C:$C,'Each Gender Events'!BL$1,'Official Medal Table'!$E:$E,"Mixed")*'Medal values'!$B$3/2
+ COUNTIFS('Official Medal Table'!$I:$I,'Each Gender Events'!$A91,'Official Medal Table'!$C:$C,'Each Gender Events'!BL$1,'Official Medal Table'!$E:$E,"Mixed")*'Medal values'!$B$3/2</f>
        <v>0</v>
      </c>
      <c r="BM91">
        <f>COUNTIFS('Official Medal Table'!$F:$F,'Each Gender Events'!$A91,'Official Medal Table'!$C:$C,'Each Gender Events'!BM$1,'Official Medal Table'!$E:$E,'Each Gender Events'!BM$2)*'Medal values'!$B$1
+ COUNTIFS('Official Medal Table'!$G:$G,'Each Gender Events'!$A91,'Official Medal Table'!$C:$C,'Each Gender Events'!BM$1,'Official Medal Table'!$E:$E,'Each Gender Events'!BM$2)*'Medal values'!$B$2
+ COUNTIFS('Official Medal Table'!$H:$H,'Each Gender Events'!$A91,'Official Medal Table'!$C:$C,'Each Gender Events'!BM$1,'Official Medal Table'!$E:$E,'Each Gender Events'!BM$2)*'Medal values'!$B$3
+ COUNTIFS('Official Medal Table'!$I:$I,'Each Gender Events'!$A91,'Official Medal Table'!$C:$C,'Each Gender Events'!BM$1,'Official Medal Table'!$E:$E,'Each Gender Events'!BM$2)*'Medal values'!$B$3
+ COUNTIFS('Official Medal Table'!$F:$F,'Each Gender Events'!$A91,'Official Medal Table'!$C:$C,'Each Gender Events'!BM$1,'Official Medal Table'!$E:$E,"Mixed")*'Medal values'!$B$1/2
+ COUNTIFS('Official Medal Table'!$G:$G,'Each Gender Events'!$A91,'Official Medal Table'!$C:$C,'Each Gender Events'!BM$1,'Official Medal Table'!$E:$E,"Mixed")*'Medal values'!$B$2/2
+ COUNTIFS('Official Medal Table'!$H:$H,'Each Gender Events'!$A91,'Official Medal Table'!$C:$C,'Each Gender Events'!BM$1,'Official Medal Table'!$E:$E,"Mixed")*'Medal values'!$B$3/2
+ COUNTIFS('Official Medal Table'!$I:$I,'Each Gender Events'!$A91,'Official Medal Table'!$C:$C,'Each Gender Events'!BM$1,'Official Medal Table'!$E:$E,"Mixed")*'Medal values'!$B$3/2</f>
        <v>0</v>
      </c>
      <c r="BN91">
        <f>COUNTIFS('Official Medal Table'!$F:$F,'Each Gender Events'!$A91,'Official Medal Table'!$C:$C,'Each Gender Events'!BN$1,'Official Medal Table'!$E:$E,'Each Gender Events'!BN$2)*'Medal values'!$B$1
+ COUNTIFS('Official Medal Table'!$G:$G,'Each Gender Events'!$A91,'Official Medal Table'!$C:$C,'Each Gender Events'!BN$1,'Official Medal Table'!$E:$E,'Each Gender Events'!BN$2)*'Medal values'!$B$2
+ COUNTIFS('Official Medal Table'!$H:$H,'Each Gender Events'!$A91,'Official Medal Table'!$C:$C,'Each Gender Events'!BN$1,'Official Medal Table'!$E:$E,'Each Gender Events'!BN$2)*'Medal values'!$B$3
+ COUNTIFS('Official Medal Table'!$I:$I,'Each Gender Events'!$A91,'Official Medal Table'!$C:$C,'Each Gender Events'!BN$1,'Official Medal Table'!$E:$E,'Each Gender Events'!BN$2)*'Medal values'!$B$3
+ COUNTIFS('Official Medal Table'!$F:$F,'Each Gender Events'!$A91,'Official Medal Table'!$C:$C,'Each Gender Events'!BN$1,'Official Medal Table'!$E:$E,"Mixed")*'Medal values'!$B$1/2
+ COUNTIFS('Official Medal Table'!$G:$G,'Each Gender Events'!$A91,'Official Medal Table'!$C:$C,'Each Gender Events'!BN$1,'Official Medal Table'!$E:$E,"Mixed")*'Medal values'!$B$2/2
+ COUNTIFS('Official Medal Table'!$H:$H,'Each Gender Events'!$A91,'Official Medal Table'!$C:$C,'Each Gender Events'!BN$1,'Official Medal Table'!$E:$E,"Mixed")*'Medal values'!$B$3/2
+ COUNTIFS('Official Medal Table'!$I:$I,'Each Gender Events'!$A91,'Official Medal Table'!$C:$C,'Each Gender Events'!BN$1,'Official Medal Table'!$E:$E,"Mixed")*'Medal values'!$B$3/2</f>
        <v>0</v>
      </c>
      <c r="BO91">
        <f>COUNTIFS('Official Medal Table'!$F:$F,'Each Gender Events'!$A91,'Official Medal Table'!$C:$C,'Each Gender Events'!BO$1,'Official Medal Table'!$E:$E,'Each Gender Events'!BO$2)*'Medal values'!$B$1
+ COUNTIFS('Official Medal Table'!$G:$G,'Each Gender Events'!$A91,'Official Medal Table'!$C:$C,'Each Gender Events'!BO$1,'Official Medal Table'!$E:$E,'Each Gender Events'!BO$2)*'Medal values'!$B$2
+ COUNTIFS('Official Medal Table'!$H:$H,'Each Gender Events'!$A91,'Official Medal Table'!$C:$C,'Each Gender Events'!BO$1,'Official Medal Table'!$E:$E,'Each Gender Events'!BO$2)*'Medal values'!$B$3
+ COUNTIFS('Official Medal Table'!$I:$I,'Each Gender Events'!$A91,'Official Medal Table'!$C:$C,'Each Gender Events'!BO$1,'Official Medal Table'!$E:$E,'Each Gender Events'!BO$2)*'Medal values'!$B$3
+ COUNTIFS('Official Medal Table'!$F:$F,'Each Gender Events'!$A91,'Official Medal Table'!$C:$C,'Each Gender Events'!BO$1,'Official Medal Table'!$E:$E,"Mixed")*'Medal values'!$B$1/2
+ COUNTIFS('Official Medal Table'!$G:$G,'Each Gender Events'!$A91,'Official Medal Table'!$C:$C,'Each Gender Events'!BO$1,'Official Medal Table'!$E:$E,"Mixed")*'Medal values'!$B$2/2
+ COUNTIFS('Official Medal Table'!$H:$H,'Each Gender Events'!$A91,'Official Medal Table'!$C:$C,'Each Gender Events'!BO$1,'Official Medal Table'!$E:$E,"Mixed")*'Medal values'!$B$3/2
+ COUNTIFS('Official Medal Table'!$I:$I,'Each Gender Events'!$A91,'Official Medal Table'!$C:$C,'Each Gender Events'!BO$1,'Official Medal Table'!$E:$E,"Mixed")*'Medal values'!$B$3/2</f>
        <v>0</v>
      </c>
      <c r="BP91">
        <f>COUNTIFS('Official Medal Table'!$F:$F,'Each Gender Events'!$A91,'Official Medal Table'!$C:$C,'Each Gender Events'!BP$1,'Official Medal Table'!$E:$E,'Each Gender Events'!BP$2)*'Medal values'!$B$1
+ COUNTIFS('Official Medal Table'!$G:$G,'Each Gender Events'!$A91,'Official Medal Table'!$C:$C,'Each Gender Events'!BP$1,'Official Medal Table'!$E:$E,'Each Gender Events'!BP$2)*'Medal values'!$B$2
+ COUNTIFS('Official Medal Table'!$H:$H,'Each Gender Events'!$A91,'Official Medal Table'!$C:$C,'Each Gender Events'!BP$1,'Official Medal Table'!$E:$E,'Each Gender Events'!BP$2)*'Medal values'!$B$3
+ COUNTIFS('Official Medal Table'!$I:$I,'Each Gender Events'!$A91,'Official Medal Table'!$C:$C,'Each Gender Events'!BP$1,'Official Medal Table'!$E:$E,'Each Gender Events'!BP$2)*'Medal values'!$B$3
+ COUNTIFS('Official Medal Table'!$F:$F,'Each Gender Events'!$A91,'Official Medal Table'!$C:$C,'Each Gender Events'!BP$1,'Official Medal Table'!$E:$E,"Mixed")*'Medal values'!$B$1/2
+ COUNTIFS('Official Medal Table'!$G:$G,'Each Gender Events'!$A91,'Official Medal Table'!$C:$C,'Each Gender Events'!BP$1,'Official Medal Table'!$E:$E,"Mixed")*'Medal values'!$B$2/2
+ COUNTIFS('Official Medal Table'!$H:$H,'Each Gender Events'!$A91,'Official Medal Table'!$C:$C,'Each Gender Events'!BP$1,'Official Medal Table'!$E:$E,"Mixed")*'Medal values'!$B$3/2
+ COUNTIFS('Official Medal Table'!$I:$I,'Each Gender Events'!$A91,'Official Medal Table'!$C:$C,'Each Gender Events'!BP$1,'Official Medal Table'!$E:$E,"Mixed")*'Medal values'!$B$3/2</f>
        <v>0</v>
      </c>
      <c r="BQ91">
        <f>COUNTIFS('Official Medal Table'!$F:$F,'Each Gender Events'!$A91,'Official Medal Table'!$C:$C,'Each Gender Events'!BQ$1,'Official Medal Table'!$E:$E,'Each Gender Events'!BQ$2)*'Medal values'!$B$1
+ COUNTIFS('Official Medal Table'!$G:$G,'Each Gender Events'!$A91,'Official Medal Table'!$C:$C,'Each Gender Events'!BQ$1,'Official Medal Table'!$E:$E,'Each Gender Events'!BQ$2)*'Medal values'!$B$2
+ COUNTIFS('Official Medal Table'!$H:$H,'Each Gender Events'!$A91,'Official Medal Table'!$C:$C,'Each Gender Events'!BQ$1,'Official Medal Table'!$E:$E,'Each Gender Events'!BQ$2)*'Medal values'!$B$3
+ COUNTIFS('Official Medal Table'!$I:$I,'Each Gender Events'!$A91,'Official Medal Table'!$C:$C,'Each Gender Events'!BQ$1,'Official Medal Table'!$E:$E,'Each Gender Events'!BQ$2)*'Medal values'!$B$3
+ COUNTIFS('Official Medal Table'!$F:$F,'Each Gender Events'!$A91,'Official Medal Table'!$C:$C,'Each Gender Events'!BQ$1,'Official Medal Table'!$E:$E,"Mixed")*'Medal values'!$B$1/2
+ COUNTIFS('Official Medal Table'!$G:$G,'Each Gender Events'!$A91,'Official Medal Table'!$C:$C,'Each Gender Events'!BQ$1,'Official Medal Table'!$E:$E,"Mixed")*'Medal values'!$B$2/2
+ COUNTIFS('Official Medal Table'!$H:$H,'Each Gender Events'!$A91,'Official Medal Table'!$C:$C,'Each Gender Events'!BQ$1,'Official Medal Table'!$E:$E,"Mixed")*'Medal values'!$B$3/2
+ COUNTIFS('Official Medal Table'!$I:$I,'Each Gender Events'!$A91,'Official Medal Table'!$C:$C,'Each Gender Events'!BQ$1,'Official Medal Table'!$E:$E,"Mixed")*'Medal values'!$B$3/2</f>
        <v>0</v>
      </c>
      <c r="BR91">
        <f>COUNTIFS('Official Medal Table'!$F:$F,'Each Gender Events'!$A91,'Official Medal Table'!$C:$C,'Each Gender Events'!BR$1,'Official Medal Table'!$E:$E,'Each Gender Events'!BR$2)*'Medal values'!$B$1
+ COUNTIFS('Official Medal Table'!$G:$G,'Each Gender Events'!$A91,'Official Medal Table'!$C:$C,'Each Gender Events'!BR$1,'Official Medal Table'!$E:$E,'Each Gender Events'!BR$2)*'Medal values'!$B$2
+ COUNTIFS('Official Medal Table'!$H:$H,'Each Gender Events'!$A91,'Official Medal Table'!$C:$C,'Each Gender Events'!BR$1,'Official Medal Table'!$E:$E,'Each Gender Events'!BR$2)*'Medal values'!$B$3
+ COUNTIFS('Official Medal Table'!$I:$I,'Each Gender Events'!$A91,'Official Medal Table'!$C:$C,'Each Gender Events'!BR$1,'Official Medal Table'!$E:$E,'Each Gender Events'!BR$2)*'Medal values'!$B$3
+ COUNTIFS('Official Medal Table'!$F:$F,'Each Gender Events'!$A91,'Official Medal Table'!$C:$C,'Each Gender Events'!BR$1,'Official Medal Table'!$E:$E,"Mixed")*'Medal values'!$B$1/2
+ COUNTIFS('Official Medal Table'!$G:$G,'Each Gender Events'!$A91,'Official Medal Table'!$C:$C,'Each Gender Events'!BR$1,'Official Medal Table'!$E:$E,"Mixed")*'Medal values'!$B$2/2
+ COUNTIFS('Official Medal Table'!$H:$H,'Each Gender Events'!$A91,'Official Medal Table'!$C:$C,'Each Gender Events'!BR$1,'Official Medal Table'!$E:$E,"Mixed")*'Medal values'!$B$3/2
+ COUNTIFS('Official Medal Table'!$I:$I,'Each Gender Events'!$A91,'Official Medal Table'!$C:$C,'Each Gender Events'!BR$1,'Official Medal Table'!$E:$E,"Mixed")*'Medal values'!$B$3/2</f>
        <v>0</v>
      </c>
      <c r="BS91">
        <f>COUNTIFS('Official Medal Table'!$F:$F,'Each Gender Events'!$A91,'Official Medal Table'!$C:$C,'Each Gender Events'!BS$1,'Official Medal Table'!$E:$E,'Each Gender Events'!BS$2)*'Medal values'!$B$1
+ COUNTIFS('Official Medal Table'!$G:$G,'Each Gender Events'!$A91,'Official Medal Table'!$C:$C,'Each Gender Events'!BS$1,'Official Medal Table'!$E:$E,'Each Gender Events'!BS$2)*'Medal values'!$B$2
+ COUNTIFS('Official Medal Table'!$H:$H,'Each Gender Events'!$A91,'Official Medal Table'!$C:$C,'Each Gender Events'!BS$1,'Official Medal Table'!$E:$E,'Each Gender Events'!BS$2)*'Medal values'!$B$3
+ COUNTIFS('Official Medal Table'!$I:$I,'Each Gender Events'!$A91,'Official Medal Table'!$C:$C,'Each Gender Events'!BS$1,'Official Medal Table'!$E:$E,'Each Gender Events'!BS$2)*'Medal values'!$B$3
+ COUNTIFS('Official Medal Table'!$F:$F,'Each Gender Events'!$A91,'Official Medal Table'!$C:$C,'Each Gender Events'!BS$1,'Official Medal Table'!$E:$E,"Mixed")*'Medal values'!$B$1/2
+ COUNTIFS('Official Medal Table'!$G:$G,'Each Gender Events'!$A91,'Official Medal Table'!$C:$C,'Each Gender Events'!BS$1,'Official Medal Table'!$E:$E,"Mixed")*'Medal values'!$B$2/2
+ COUNTIFS('Official Medal Table'!$H:$H,'Each Gender Events'!$A91,'Official Medal Table'!$C:$C,'Each Gender Events'!BS$1,'Official Medal Table'!$E:$E,"Mixed")*'Medal values'!$B$3/2
+ COUNTIFS('Official Medal Table'!$I:$I,'Each Gender Events'!$A91,'Official Medal Table'!$C:$C,'Each Gender Events'!BS$1,'Official Medal Table'!$E:$E,"Mixed")*'Medal values'!$B$3/2</f>
        <v>0</v>
      </c>
      <c r="BT91">
        <f>COUNTIFS('Official Medal Table'!$F:$F,'Each Gender Events'!$A91,'Official Medal Table'!$C:$C,'Each Gender Events'!BT$1,'Official Medal Table'!$E:$E,'Each Gender Events'!BT$2)*'Medal values'!$B$1
+ COUNTIFS('Official Medal Table'!$G:$G,'Each Gender Events'!$A91,'Official Medal Table'!$C:$C,'Each Gender Events'!BT$1,'Official Medal Table'!$E:$E,'Each Gender Events'!BT$2)*'Medal values'!$B$2
+ COUNTIFS('Official Medal Table'!$H:$H,'Each Gender Events'!$A91,'Official Medal Table'!$C:$C,'Each Gender Events'!BT$1,'Official Medal Table'!$E:$E,'Each Gender Events'!BT$2)*'Medal values'!$B$3
+ COUNTIFS('Official Medal Table'!$I:$I,'Each Gender Events'!$A91,'Official Medal Table'!$C:$C,'Each Gender Events'!BT$1,'Official Medal Table'!$E:$E,'Each Gender Events'!BT$2)*'Medal values'!$B$3
+ COUNTIFS('Official Medal Table'!$F:$F,'Each Gender Events'!$A91,'Official Medal Table'!$C:$C,'Each Gender Events'!BT$1,'Official Medal Table'!$E:$E,"Mixed")*'Medal values'!$B$1/2
+ COUNTIFS('Official Medal Table'!$G:$G,'Each Gender Events'!$A91,'Official Medal Table'!$C:$C,'Each Gender Events'!BT$1,'Official Medal Table'!$E:$E,"Mixed")*'Medal values'!$B$2/2
+ COUNTIFS('Official Medal Table'!$H:$H,'Each Gender Events'!$A91,'Official Medal Table'!$C:$C,'Each Gender Events'!BT$1,'Official Medal Table'!$E:$E,"Mixed")*'Medal values'!$B$3/2
+ COUNTIFS('Official Medal Table'!$I:$I,'Each Gender Events'!$A91,'Official Medal Table'!$C:$C,'Each Gender Events'!BT$1,'Official Medal Table'!$E:$E,"Mixed")*'Medal values'!$B$3/2</f>
        <v>0</v>
      </c>
      <c r="BU91">
        <f>COUNTIFS('Official Medal Table'!$F:$F,'Each Gender Events'!$A91,'Official Medal Table'!$C:$C,'Each Gender Events'!BU$1,'Official Medal Table'!$E:$E,'Each Gender Events'!BU$2)*'Medal values'!$B$1
+ COUNTIFS('Official Medal Table'!$G:$G,'Each Gender Events'!$A91,'Official Medal Table'!$C:$C,'Each Gender Events'!BU$1,'Official Medal Table'!$E:$E,'Each Gender Events'!BU$2)*'Medal values'!$B$2
+ COUNTIFS('Official Medal Table'!$H:$H,'Each Gender Events'!$A91,'Official Medal Table'!$C:$C,'Each Gender Events'!BU$1,'Official Medal Table'!$E:$E,'Each Gender Events'!BU$2)*'Medal values'!$B$3
+ COUNTIFS('Official Medal Table'!$I:$I,'Each Gender Events'!$A91,'Official Medal Table'!$C:$C,'Each Gender Events'!BU$1,'Official Medal Table'!$E:$E,'Each Gender Events'!BU$2)*'Medal values'!$B$3
+ COUNTIFS('Official Medal Table'!$F:$F,'Each Gender Events'!$A91,'Official Medal Table'!$C:$C,'Each Gender Events'!BU$1,'Official Medal Table'!$E:$E,"Mixed")*'Medal values'!$B$1/2
+ COUNTIFS('Official Medal Table'!$G:$G,'Each Gender Events'!$A91,'Official Medal Table'!$C:$C,'Each Gender Events'!BU$1,'Official Medal Table'!$E:$E,"Mixed")*'Medal values'!$B$2/2
+ COUNTIFS('Official Medal Table'!$H:$H,'Each Gender Events'!$A91,'Official Medal Table'!$C:$C,'Each Gender Events'!BU$1,'Official Medal Table'!$E:$E,"Mixed")*'Medal values'!$B$3/2
+ COUNTIFS('Official Medal Table'!$I:$I,'Each Gender Events'!$A91,'Official Medal Table'!$C:$C,'Each Gender Events'!BU$1,'Official Medal Table'!$E:$E,"Mixed")*'Medal values'!$B$3/2</f>
        <v>0</v>
      </c>
      <c r="BV91">
        <f>COUNTIFS('Official Medal Table'!$F:$F,'Each Gender Events'!$A91,'Official Medal Table'!$C:$C,'Each Gender Events'!BV$1,'Official Medal Table'!$E:$E,'Each Gender Events'!BV$2)*'Medal values'!$B$1
+ COUNTIFS('Official Medal Table'!$G:$G,'Each Gender Events'!$A91,'Official Medal Table'!$C:$C,'Each Gender Events'!BV$1,'Official Medal Table'!$E:$E,'Each Gender Events'!BV$2)*'Medal values'!$B$2
+ COUNTIFS('Official Medal Table'!$H:$H,'Each Gender Events'!$A91,'Official Medal Table'!$C:$C,'Each Gender Events'!BV$1,'Official Medal Table'!$E:$E,'Each Gender Events'!BV$2)*'Medal values'!$B$3
+ COUNTIFS('Official Medal Table'!$I:$I,'Each Gender Events'!$A91,'Official Medal Table'!$C:$C,'Each Gender Events'!BV$1,'Official Medal Table'!$E:$E,'Each Gender Events'!BV$2)*'Medal values'!$B$3
+ COUNTIFS('Official Medal Table'!$F:$F,'Each Gender Events'!$A91,'Official Medal Table'!$C:$C,'Each Gender Events'!BV$1,'Official Medal Table'!$E:$E,"Mixed")*'Medal values'!$B$1/2
+ COUNTIFS('Official Medal Table'!$G:$G,'Each Gender Events'!$A91,'Official Medal Table'!$C:$C,'Each Gender Events'!BV$1,'Official Medal Table'!$E:$E,"Mixed")*'Medal values'!$B$2/2
+ COUNTIFS('Official Medal Table'!$H:$H,'Each Gender Events'!$A91,'Official Medal Table'!$C:$C,'Each Gender Events'!BV$1,'Official Medal Table'!$E:$E,"Mixed")*'Medal values'!$B$3/2
+ COUNTIFS('Official Medal Table'!$I:$I,'Each Gender Events'!$A91,'Official Medal Table'!$C:$C,'Each Gender Events'!BV$1,'Official Medal Table'!$E:$E,"Mixed")*'Medal values'!$B$3/2</f>
        <v>0</v>
      </c>
      <c r="BW91">
        <f>COUNTIFS('Official Medal Table'!$F:$F,'Each Gender Events'!$A91,'Official Medal Table'!$C:$C,'Each Gender Events'!BW$1,'Official Medal Table'!$E:$E,'Each Gender Events'!BW$2)*'Medal values'!$B$1
+ COUNTIFS('Official Medal Table'!$G:$G,'Each Gender Events'!$A91,'Official Medal Table'!$C:$C,'Each Gender Events'!BW$1,'Official Medal Table'!$E:$E,'Each Gender Events'!BW$2)*'Medal values'!$B$2
+ COUNTIFS('Official Medal Table'!$H:$H,'Each Gender Events'!$A91,'Official Medal Table'!$C:$C,'Each Gender Events'!BW$1,'Official Medal Table'!$E:$E,'Each Gender Events'!BW$2)*'Medal values'!$B$3
+ COUNTIFS('Official Medal Table'!$I:$I,'Each Gender Events'!$A91,'Official Medal Table'!$C:$C,'Each Gender Events'!BW$1,'Official Medal Table'!$E:$E,'Each Gender Events'!BW$2)*'Medal values'!$B$3
+ COUNTIFS('Official Medal Table'!$F:$F,'Each Gender Events'!$A91,'Official Medal Table'!$C:$C,'Each Gender Events'!BW$1,'Official Medal Table'!$E:$E,"Mixed")*'Medal values'!$B$1/2
+ COUNTIFS('Official Medal Table'!$G:$G,'Each Gender Events'!$A91,'Official Medal Table'!$C:$C,'Each Gender Events'!BW$1,'Official Medal Table'!$E:$E,"Mixed")*'Medal values'!$B$2/2
+ COUNTIFS('Official Medal Table'!$H:$H,'Each Gender Events'!$A91,'Official Medal Table'!$C:$C,'Each Gender Events'!BW$1,'Official Medal Table'!$E:$E,"Mixed")*'Medal values'!$B$3/2
+ COUNTIFS('Official Medal Table'!$I:$I,'Each Gender Events'!$A91,'Official Medal Table'!$C:$C,'Each Gender Events'!BW$1,'Official Medal Table'!$E:$E,"Mixed")*'Medal values'!$B$3/2</f>
        <v>0</v>
      </c>
      <c r="BX91">
        <f>COUNTIFS('Official Medal Table'!$F:$F,'Each Gender Events'!$A91,'Official Medal Table'!$C:$C,'Each Gender Events'!BX$1,'Official Medal Table'!$E:$E,'Each Gender Events'!BX$2)*'Medal values'!$B$1
+ COUNTIFS('Official Medal Table'!$G:$G,'Each Gender Events'!$A91,'Official Medal Table'!$C:$C,'Each Gender Events'!BX$1,'Official Medal Table'!$E:$E,'Each Gender Events'!BX$2)*'Medal values'!$B$2
+ COUNTIFS('Official Medal Table'!$H:$H,'Each Gender Events'!$A91,'Official Medal Table'!$C:$C,'Each Gender Events'!BX$1,'Official Medal Table'!$E:$E,'Each Gender Events'!BX$2)*'Medal values'!$B$3
+ COUNTIFS('Official Medal Table'!$I:$I,'Each Gender Events'!$A91,'Official Medal Table'!$C:$C,'Each Gender Events'!BX$1,'Official Medal Table'!$E:$E,'Each Gender Events'!BX$2)*'Medal values'!$B$3
+ COUNTIFS('Official Medal Table'!$F:$F,'Each Gender Events'!$A91,'Official Medal Table'!$C:$C,'Each Gender Events'!BX$1,'Official Medal Table'!$E:$E,"Mixed")*'Medal values'!$B$1/2
+ COUNTIFS('Official Medal Table'!$G:$G,'Each Gender Events'!$A91,'Official Medal Table'!$C:$C,'Each Gender Events'!BX$1,'Official Medal Table'!$E:$E,"Mixed")*'Medal values'!$B$2/2
+ COUNTIFS('Official Medal Table'!$H:$H,'Each Gender Events'!$A91,'Official Medal Table'!$C:$C,'Each Gender Events'!BX$1,'Official Medal Table'!$E:$E,"Mixed")*'Medal values'!$B$3/2
+ COUNTIFS('Official Medal Table'!$I:$I,'Each Gender Events'!$A91,'Official Medal Table'!$C:$C,'Each Gender Events'!BX$1,'Official Medal Table'!$E:$E,"Mixed")*'Medal values'!$B$3/2</f>
        <v>0</v>
      </c>
      <c r="BY91">
        <f>COUNTIFS('Official Medal Table'!$F:$F,'Each Gender Events'!$A91,'Official Medal Table'!$C:$C,'Each Gender Events'!BY$1,'Official Medal Table'!$E:$E,'Each Gender Events'!BY$2)*'Medal values'!$B$1
+ COUNTIFS('Official Medal Table'!$G:$G,'Each Gender Events'!$A91,'Official Medal Table'!$C:$C,'Each Gender Events'!BY$1,'Official Medal Table'!$E:$E,'Each Gender Events'!BY$2)*'Medal values'!$B$2
+ COUNTIFS('Official Medal Table'!$H:$H,'Each Gender Events'!$A91,'Official Medal Table'!$C:$C,'Each Gender Events'!BY$1,'Official Medal Table'!$E:$E,'Each Gender Events'!BY$2)*'Medal values'!$B$3
+ COUNTIFS('Official Medal Table'!$I:$I,'Each Gender Events'!$A91,'Official Medal Table'!$C:$C,'Each Gender Events'!BY$1,'Official Medal Table'!$E:$E,'Each Gender Events'!BY$2)*'Medal values'!$B$3
+ COUNTIFS('Official Medal Table'!$F:$F,'Each Gender Events'!$A91,'Official Medal Table'!$C:$C,'Each Gender Events'!BY$1,'Official Medal Table'!$E:$E,"Mixed")*'Medal values'!$B$1/2
+ COUNTIFS('Official Medal Table'!$G:$G,'Each Gender Events'!$A91,'Official Medal Table'!$C:$C,'Each Gender Events'!BY$1,'Official Medal Table'!$E:$E,"Mixed")*'Medal values'!$B$2/2
+ COUNTIFS('Official Medal Table'!$H:$H,'Each Gender Events'!$A91,'Official Medal Table'!$C:$C,'Each Gender Events'!BY$1,'Official Medal Table'!$E:$E,"Mixed")*'Medal values'!$B$3/2
+ COUNTIFS('Official Medal Table'!$I:$I,'Each Gender Events'!$A91,'Official Medal Table'!$C:$C,'Each Gender Events'!BY$1,'Official Medal Table'!$E:$E,"Mixed")*'Medal values'!$B$3/2</f>
        <v>0</v>
      </c>
      <c r="BZ91">
        <f>COUNTIFS('Official Medal Table'!$F:$F,'Each Gender Events'!$A91,'Official Medal Table'!$C:$C,'Each Gender Events'!BZ$1,'Official Medal Table'!$E:$E,'Each Gender Events'!BZ$2)*'Medal values'!$B$1
+ COUNTIFS('Official Medal Table'!$G:$G,'Each Gender Events'!$A91,'Official Medal Table'!$C:$C,'Each Gender Events'!BZ$1,'Official Medal Table'!$E:$E,'Each Gender Events'!BZ$2)*'Medal values'!$B$2
+ COUNTIFS('Official Medal Table'!$H:$H,'Each Gender Events'!$A91,'Official Medal Table'!$C:$C,'Each Gender Events'!BZ$1,'Official Medal Table'!$E:$E,'Each Gender Events'!BZ$2)*'Medal values'!$B$3
+ COUNTIFS('Official Medal Table'!$I:$I,'Each Gender Events'!$A91,'Official Medal Table'!$C:$C,'Each Gender Events'!BZ$1,'Official Medal Table'!$E:$E,'Each Gender Events'!BZ$2)*'Medal values'!$B$3
+ COUNTIFS('Official Medal Table'!$F:$F,'Each Gender Events'!$A91,'Official Medal Table'!$C:$C,'Each Gender Events'!BZ$1,'Official Medal Table'!$E:$E,"Mixed")*'Medal values'!$B$1/2
+ COUNTIFS('Official Medal Table'!$G:$G,'Each Gender Events'!$A91,'Official Medal Table'!$C:$C,'Each Gender Events'!BZ$1,'Official Medal Table'!$E:$E,"Mixed")*'Medal values'!$B$2/2
+ COUNTIFS('Official Medal Table'!$H:$H,'Each Gender Events'!$A91,'Official Medal Table'!$C:$C,'Each Gender Events'!BZ$1,'Official Medal Table'!$E:$E,"Mixed")*'Medal values'!$B$3/2
+ COUNTIFS('Official Medal Table'!$I:$I,'Each Gender Events'!$A91,'Official Medal Table'!$C:$C,'Each Gender Events'!BZ$1,'Official Medal Table'!$E:$E,"Mixed")*'Medal values'!$B$3/2</f>
        <v>0</v>
      </c>
      <c r="CA91">
        <f>COUNTIFS('Official Medal Table'!$F:$F,'Each Gender Events'!$A91,'Official Medal Table'!$C:$C,'Each Gender Events'!CA$1,'Official Medal Table'!$E:$E,'Each Gender Events'!CA$2)*'Medal values'!$B$1
+ COUNTIFS('Official Medal Table'!$G:$G,'Each Gender Events'!$A91,'Official Medal Table'!$C:$C,'Each Gender Events'!CA$1,'Official Medal Table'!$E:$E,'Each Gender Events'!CA$2)*'Medal values'!$B$2
+ COUNTIFS('Official Medal Table'!$H:$H,'Each Gender Events'!$A91,'Official Medal Table'!$C:$C,'Each Gender Events'!CA$1,'Official Medal Table'!$E:$E,'Each Gender Events'!CA$2)*'Medal values'!$B$3
+ COUNTIFS('Official Medal Table'!$I:$I,'Each Gender Events'!$A91,'Official Medal Table'!$C:$C,'Each Gender Events'!CA$1,'Official Medal Table'!$E:$E,'Each Gender Events'!CA$2)*'Medal values'!$B$3
+ COUNTIFS('Official Medal Table'!$F:$F,'Each Gender Events'!$A91,'Official Medal Table'!$C:$C,'Each Gender Events'!CA$1,'Official Medal Table'!$E:$E,"Mixed")*'Medal values'!$B$1/2
+ COUNTIFS('Official Medal Table'!$G:$G,'Each Gender Events'!$A91,'Official Medal Table'!$C:$C,'Each Gender Events'!CA$1,'Official Medal Table'!$E:$E,"Mixed")*'Medal values'!$B$2/2
+ COUNTIFS('Official Medal Table'!$H:$H,'Each Gender Events'!$A91,'Official Medal Table'!$C:$C,'Each Gender Events'!CA$1,'Official Medal Table'!$E:$E,"Mixed")*'Medal values'!$B$3/2
+ COUNTIFS('Official Medal Table'!$I:$I,'Each Gender Events'!$A91,'Official Medal Table'!$C:$C,'Each Gender Events'!CA$1,'Official Medal Table'!$E:$E,"Mixed")*'Medal values'!$B$3/2</f>
        <v>0</v>
      </c>
      <c r="CB91">
        <f>COUNTIFS('Official Medal Table'!$F:$F,'Each Gender Events'!$A91,'Official Medal Table'!$C:$C,'Each Gender Events'!CB$1,'Official Medal Table'!$E:$E,'Each Gender Events'!CB$2)*'Medal values'!$B$1
+ COUNTIFS('Official Medal Table'!$G:$G,'Each Gender Events'!$A91,'Official Medal Table'!$C:$C,'Each Gender Events'!CB$1,'Official Medal Table'!$E:$E,'Each Gender Events'!CB$2)*'Medal values'!$B$2
+ COUNTIFS('Official Medal Table'!$H:$H,'Each Gender Events'!$A91,'Official Medal Table'!$C:$C,'Each Gender Events'!CB$1,'Official Medal Table'!$E:$E,'Each Gender Events'!CB$2)*'Medal values'!$B$3
+ COUNTIFS('Official Medal Table'!$I:$I,'Each Gender Events'!$A91,'Official Medal Table'!$C:$C,'Each Gender Events'!CB$1,'Official Medal Table'!$E:$E,'Each Gender Events'!CB$2)*'Medal values'!$B$3
+ COUNTIFS('Official Medal Table'!$F:$F,'Each Gender Events'!$A91,'Official Medal Table'!$C:$C,'Each Gender Events'!CB$1,'Official Medal Table'!$E:$E,"Mixed")*'Medal values'!$B$1/2
+ COUNTIFS('Official Medal Table'!$G:$G,'Each Gender Events'!$A91,'Official Medal Table'!$C:$C,'Each Gender Events'!CB$1,'Official Medal Table'!$E:$E,"Mixed")*'Medal values'!$B$2/2
+ COUNTIFS('Official Medal Table'!$H:$H,'Each Gender Events'!$A91,'Official Medal Table'!$C:$C,'Each Gender Events'!CB$1,'Official Medal Table'!$E:$E,"Mixed")*'Medal values'!$B$3/2
+ COUNTIFS('Official Medal Table'!$I:$I,'Each Gender Events'!$A91,'Official Medal Table'!$C:$C,'Each Gender Events'!CB$1,'Official Medal Table'!$E:$E,"Mixed")*'Medal values'!$B$3/2</f>
        <v>0</v>
      </c>
      <c r="CC91">
        <f>COUNTIFS('Official Medal Table'!$F:$F,'Each Gender Events'!$A91,'Official Medal Table'!$C:$C,'Each Gender Events'!CC$1,'Official Medal Table'!$E:$E,'Each Gender Events'!CC$2)*'Medal values'!$B$1
+ COUNTIFS('Official Medal Table'!$G:$G,'Each Gender Events'!$A91,'Official Medal Table'!$C:$C,'Each Gender Events'!CC$1,'Official Medal Table'!$E:$E,'Each Gender Events'!CC$2)*'Medal values'!$B$2
+ COUNTIFS('Official Medal Table'!$H:$H,'Each Gender Events'!$A91,'Official Medal Table'!$C:$C,'Each Gender Events'!CC$1,'Official Medal Table'!$E:$E,'Each Gender Events'!CC$2)*'Medal values'!$B$3
+ COUNTIFS('Official Medal Table'!$I:$I,'Each Gender Events'!$A91,'Official Medal Table'!$C:$C,'Each Gender Events'!CC$1,'Official Medal Table'!$E:$E,'Each Gender Events'!CC$2)*'Medal values'!$B$3
+ COUNTIFS('Official Medal Table'!$F:$F,'Each Gender Events'!$A91,'Official Medal Table'!$C:$C,'Each Gender Events'!CC$1,'Official Medal Table'!$E:$E,"Mixed")*'Medal values'!$B$1/2
+ COUNTIFS('Official Medal Table'!$G:$G,'Each Gender Events'!$A91,'Official Medal Table'!$C:$C,'Each Gender Events'!CC$1,'Official Medal Table'!$E:$E,"Mixed")*'Medal values'!$B$2/2
+ COUNTIFS('Official Medal Table'!$H:$H,'Each Gender Events'!$A91,'Official Medal Table'!$C:$C,'Each Gender Events'!CC$1,'Official Medal Table'!$E:$E,"Mixed")*'Medal values'!$B$3/2
+ COUNTIFS('Official Medal Table'!$I:$I,'Each Gender Events'!$A91,'Official Medal Table'!$C:$C,'Each Gender Events'!CC$1,'Official Medal Table'!$E:$E,"Mixed")*'Medal values'!$B$3/2</f>
        <v>0</v>
      </c>
      <c r="CD91">
        <f>COUNTIFS('Official Medal Table'!$F:$F,'Each Gender Events'!$A91,'Official Medal Table'!$C:$C,'Each Gender Events'!CD$1,'Official Medal Table'!$E:$E,'Each Gender Events'!CD$2)*'Medal values'!$B$1
+ COUNTIFS('Official Medal Table'!$G:$G,'Each Gender Events'!$A91,'Official Medal Table'!$C:$C,'Each Gender Events'!CD$1,'Official Medal Table'!$E:$E,'Each Gender Events'!CD$2)*'Medal values'!$B$2
+ COUNTIFS('Official Medal Table'!$H:$H,'Each Gender Events'!$A91,'Official Medal Table'!$C:$C,'Each Gender Events'!CD$1,'Official Medal Table'!$E:$E,'Each Gender Events'!CD$2)*'Medal values'!$B$3
+ COUNTIFS('Official Medal Table'!$I:$I,'Each Gender Events'!$A91,'Official Medal Table'!$C:$C,'Each Gender Events'!CD$1,'Official Medal Table'!$E:$E,'Each Gender Events'!CD$2)*'Medal values'!$B$3
+ COUNTIFS('Official Medal Table'!$F:$F,'Each Gender Events'!$A91,'Official Medal Table'!$C:$C,'Each Gender Events'!CD$1,'Official Medal Table'!$E:$E,"Mixed")*'Medal values'!$B$1/2
+ COUNTIFS('Official Medal Table'!$G:$G,'Each Gender Events'!$A91,'Official Medal Table'!$C:$C,'Each Gender Events'!CD$1,'Official Medal Table'!$E:$E,"Mixed")*'Medal values'!$B$2/2
+ COUNTIFS('Official Medal Table'!$H:$H,'Each Gender Events'!$A91,'Official Medal Table'!$C:$C,'Each Gender Events'!CD$1,'Official Medal Table'!$E:$E,"Mixed")*'Medal values'!$B$3/2
+ COUNTIFS('Official Medal Table'!$I:$I,'Each Gender Events'!$A91,'Official Medal Table'!$C:$C,'Each Gender Events'!CD$1,'Official Medal Table'!$E:$E,"Mixed")*'Medal values'!$B$3/2</f>
        <v>0</v>
      </c>
      <c r="CE91">
        <f>COUNTIFS('Official Medal Table'!$F:$F,'Each Gender Events'!$A91,'Official Medal Table'!$C:$C,'Each Gender Events'!CE$1,'Official Medal Table'!$E:$E,'Each Gender Events'!CE$2)*'Medal values'!$B$1
+ COUNTIFS('Official Medal Table'!$G:$G,'Each Gender Events'!$A91,'Official Medal Table'!$C:$C,'Each Gender Events'!CE$1,'Official Medal Table'!$E:$E,'Each Gender Events'!CE$2)*'Medal values'!$B$2
+ COUNTIFS('Official Medal Table'!$H:$H,'Each Gender Events'!$A91,'Official Medal Table'!$C:$C,'Each Gender Events'!CE$1,'Official Medal Table'!$E:$E,'Each Gender Events'!CE$2)*'Medal values'!$B$3
+ COUNTIFS('Official Medal Table'!$I:$I,'Each Gender Events'!$A91,'Official Medal Table'!$C:$C,'Each Gender Events'!CE$1,'Official Medal Table'!$E:$E,'Each Gender Events'!CE$2)*'Medal values'!$B$3
+ COUNTIFS('Official Medal Table'!$F:$F,'Each Gender Events'!$A91,'Official Medal Table'!$C:$C,'Each Gender Events'!CE$1,'Official Medal Table'!$E:$E,"Mixed")*'Medal values'!$B$1/2
+ COUNTIFS('Official Medal Table'!$G:$G,'Each Gender Events'!$A91,'Official Medal Table'!$C:$C,'Each Gender Events'!CE$1,'Official Medal Table'!$E:$E,"Mixed")*'Medal values'!$B$2/2
+ COUNTIFS('Official Medal Table'!$H:$H,'Each Gender Events'!$A91,'Official Medal Table'!$C:$C,'Each Gender Events'!CE$1,'Official Medal Table'!$E:$E,"Mixed")*'Medal values'!$B$3/2
+ COUNTIFS('Official Medal Table'!$I:$I,'Each Gender Events'!$A91,'Official Medal Table'!$C:$C,'Each Gender Events'!CE$1,'Official Medal Table'!$E:$E,"Mixed")*'Medal values'!$B$3/2</f>
        <v>0</v>
      </c>
      <c r="CF91">
        <f>COUNTIFS('Official Medal Table'!$F:$F,'Each Gender Events'!$A91,'Official Medal Table'!$C:$C,'Each Gender Events'!CF$1,'Official Medal Table'!$E:$E,'Each Gender Events'!CF$2)*'Medal values'!$B$1
+ COUNTIFS('Official Medal Table'!$G:$G,'Each Gender Events'!$A91,'Official Medal Table'!$C:$C,'Each Gender Events'!CF$1,'Official Medal Table'!$E:$E,'Each Gender Events'!CF$2)*'Medal values'!$B$2
+ COUNTIFS('Official Medal Table'!$H:$H,'Each Gender Events'!$A91,'Official Medal Table'!$C:$C,'Each Gender Events'!CF$1,'Official Medal Table'!$E:$E,'Each Gender Events'!CF$2)*'Medal values'!$B$3
+ COUNTIFS('Official Medal Table'!$I:$I,'Each Gender Events'!$A91,'Official Medal Table'!$C:$C,'Each Gender Events'!CF$1,'Official Medal Table'!$E:$E,'Each Gender Events'!CF$2)*'Medal values'!$B$3
+ COUNTIFS('Official Medal Table'!$F:$F,'Each Gender Events'!$A91,'Official Medal Table'!$C:$C,'Each Gender Events'!CF$1,'Official Medal Table'!$E:$E,"Mixed")*'Medal values'!$B$1/2
+ COUNTIFS('Official Medal Table'!$G:$G,'Each Gender Events'!$A91,'Official Medal Table'!$C:$C,'Each Gender Events'!CF$1,'Official Medal Table'!$E:$E,"Mixed")*'Medal values'!$B$2/2
+ COUNTIFS('Official Medal Table'!$H:$H,'Each Gender Events'!$A91,'Official Medal Table'!$C:$C,'Each Gender Events'!CF$1,'Official Medal Table'!$E:$E,"Mixed")*'Medal values'!$B$3/2
+ COUNTIFS('Official Medal Table'!$I:$I,'Each Gender Events'!$A91,'Official Medal Table'!$C:$C,'Each Gender Events'!CF$1,'Official Medal Table'!$E:$E,"Mixed")*'Medal values'!$B$3/2</f>
        <v>0</v>
      </c>
      <c r="CG91">
        <f>COUNTIFS('Official Medal Table'!$F:$F,'Each Gender Events'!$A91,'Official Medal Table'!$C:$C,'Each Gender Events'!CG$1,'Official Medal Table'!$E:$E,'Each Gender Events'!CG$2)*'Medal values'!$B$1
+ COUNTIFS('Official Medal Table'!$G:$G,'Each Gender Events'!$A91,'Official Medal Table'!$C:$C,'Each Gender Events'!CG$1,'Official Medal Table'!$E:$E,'Each Gender Events'!CG$2)*'Medal values'!$B$2
+ COUNTIFS('Official Medal Table'!$H:$H,'Each Gender Events'!$A91,'Official Medal Table'!$C:$C,'Each Gender Events'!CG$1,'Official Medal Table'!$E:$E,'Each Gender Events'!CG$2)*'Medal values'!$B$3
+ COUNTIFS('Official Medal Table'!$I:$I,'Each Gender Events'!$A91,'Official Medal Table'!$C:$C,'Each Gender Events'!CG$1,'Official Medal Table'!$E:$E,'Each Gender Events'!CG$2)*'Medal values'!$B$3
+ COUNTIFS('Official Medal Table'!$F:$F,'Each Gender Events'!$A91,'Official Medal Table'!$C:$C,'Each Gender Events'!CG$1,'Official Medal Table'!$E:$E,"Mixed")*'Medal values'!$B$1/2
+ COUNTIFS('Official Medal Table'!$G:$G,'Each Gender Events'!$A91,'Official Medal Table'!$C:$C,'Each Gender Events'!CG$1,'Official Medal Table'!$E:$E,"Mixed")*'Medal values'!$B$2/2
+ COUNTIFS('Official Medal Table'!$H:$H,'Each Gender Events'!$A91,'Official Medal Table'!$C:$C,'Each Gender Events'!CG$1,'Official Medal Table'!$E:$E,"Mixed")*'Medal values'!$B$3/2
+ COUNTIFS('Official Medal Table'!$I:$I,'Each Gender Events'!$A91,'Official Medal Table'!$C:$C,'Each Gender Events'!CG$1,'Official Medal Table'!$E:$E,"Mixed")*'Medal values'!$B$3/2</f>
        <v>0</v>
      </c>
      <c r="CH91">
        <f>COUNTIFS('Official Medal Table'!$F:$F,'Each Gender Events'!$A91,'Official Medal Table'!$C:$C,'Each Gender Events'!CH$1,'Official Medal Table'!$E:$E,'Each Gender Events'!CH$2)*'Medal values'!$B$1
+ COUNTIFS('Official Medal Table'!$G:$G,'Each Gender Events'!$A91,'Official Medal Table'!$C:$C,'Each Gender Events'!CH$1,'Official Medal Table'!$E:$E,'Each Gender Events'!CH$2)*'Medal values'!$B$2
+ COUNTIFS('Official Medal Table'!$H:$H,'Each Gender Events'!$A91,'Official Medal Table'!$C:$C,'Each Gender Events'!CH$1,'Official Medal Table'!$E:$E,'Each Gender Events'!CH$2)*'Medal values'!$B$3
+ COUNTIFS('Official Medal Table'!$I:$I,'Each Gender Events'!$A91,'Official Medal Table'!$C:$C,'Each Gender Events'!CH$1,'Official Medal Table'!$E:$E,'Each Gender Events'!CH$2)*'Medal values'!$B$3
+ COUNTIFS('Official Medal Table'!$F:$F,'Each Gender Events'!$A91,'Official Medal Table'!$C:$C,'Each Gender Events'!CH$1,'Official Medal Table'!$E:$E,"Mixed")*'Medal values'!$B$1/2
+ COUNTIFS('Official Medal Table'!$G:$G,'Each Gender Events'!$A91,'Official Medal Table'!$C:$C,'Each Gender Events'!CH$1,'Official Medal Table'!$E:$E,"Mixed")*'Medal values'!$B$2/2
+ COUNTIFS('Official Medal Table'!$H:$H,'Each Gender Events'!$A91,'Official Medal Table'!$C:$C,'Each Gender Events'!CH$1,'Official Medal Table'!$E:$E,"Mixed")*'Medal values'!$B$3/2
+ COUNTIFS('Official Medal Table'!$I:$I,'Each Gender Events'!$A91,'Official Medal Table'!$C:$C,'Each Gender Events'!CH$1,'Official Medal Table'!$E:$E,"Mixed")*'Medal values'!$B$3/2</f>
        <v>0</v>
      </c>
      <c r="CI91">
        <f>COUNTIFS('Official Medal Table'!$F:$F,'Each Gender Events'!$A91,'Official Medal Table'!$C:$C,'Each Gender Events'!CI$1,'Official Medal Table'!$E:$E,'Each Gender Events'!CI$2)*'Medal values'!$B$1
+ COUNTIFS('Official Medal Table'!$G:$G,'Each Gender Events'!$A91,'Official Medal Table'!$C:$C,'Each Gender Events'!CI$1,'Official Medal Table'!$E:$E,'Each Gender Events'!CI$2)*'Medal values'!$B$2
+ COUNTIFS('Official Medal Table'!$H:$H,'Each Gender Events'!$A91,'Official Medal Table'!$C:$C,'Each Gender Events'!CI$1,'Official Medal Table'!$E:$E,'Each Gender Events'!CI$2)*'Medal values'!$B$3
+ COUNTIFS('Official Medal Table'!$I:$I,'Each Gender Events'!$A91,'Official Medal Table'!$C:$C,'Each Gender Events'!CI$1,'Official Medal Table'!$E:$E,'Each Gender Events'!CI$2)*'Medal values'!$B$3
+ COUNTIFS('Official Medal Table'!$F:$F,'Each Gender Events'!$A91,'Official Medal Table'!$C:$C,'Each Gender Events'!CI$1,'Official Medal Table'!$E:$E,"Mixed")*'Medal values'!$B$1/2
+ COUNTIFS('Official Medal Table'!$G:$G,'Each Gender Events'!$A91,'Official Medal Table'!$C:$C,'Each Gender Events'!CI$1,'Official Medal Table'!$E:$E,"Mixed")*'Medal values'!$B$2/2
+ COUNTIFS('Official Medal Table'!$H:$H,'Each Gender Events'!$A91,'Official Medal Table'!$C:$C,'Each Gender Events'!CI$1,'Official Medal Table'!$E:$E,"Mixed")*'Medal values'!$B$3/2
+ COUNTIFS('Official Medal Table'!$I:$I,'Each Gender Events'!$A91,'Official Medal Table'!$C:$C,'Each Gender Events'!CI$1,'Official Medal Table'!$E:$E,"Mixed")*'Medal values'!$B$3/2</f>
        <v>0</v>
      </c>
      <c r="CJ91">
        <f>COUNTIFS('Official Medal Table'!$F:$F,'Each Gender Events'!$A91,'Official Medal Table'!$C:$C,'Each Gender Events'!CJ$1,'Official Medal Table'!$E:$E,'Each Gender Events'!CJ$2)*'Medal values'!$B$1
+ COUNTIFS('Official Medal Table'!$G:$G,'Each Gender Events'!$A91,'Official Medal Table'!$C:$C,'Each Gender Events'!CJ$1,'Official Medal Table'!$E:$E,'Each Gender Events'!CJ$2)*'Medal values'!$B$2
+ COUNTIFS('Official Medal Table'!$H:$H,'Each Gender Events'!$A91,'Official Medal Table'!$C:$C,'Each Gender Events'!CJ$1,'Official Medal Table'!$E:$E,'Each Gender Events'!CJ$2)*'Medal values'!$B$3
+ COUNTIFS('Official Medal Table'!$I:$I,'Each Gender Events'!$A91,'Official Medal Table'!$C:$C,'Each Gender Events'!CJ$1,'Official Medal Table'!$E:$E,'Each Gender Events'!CJ$2)*'Medal values'!$B$3
+ COUNTIFS('Official Medal Table'!$F:$F,'Each Gender Events'!$A91,'Official Medal Table'!$C:$C,'Each Gender Events'!CJ$1,'Official Medal Table'!$E:$E,"Mixed")*'Medal values'!$B$1/2
+ COUNTIFS('Official Medal Table'!$G:$G,'Each Gender Events'!$A91,'Official Medal Table'!$C:$C,'Each Gender Events'!CJ$1,'Official Medal Table'!$E:$E,"Mixed")*'Medal values'!$B$2/2
+ COUNTIFS('Official Medal Table'!$H:$H,'Each Gender Events'!$A91,'Official Medal Table'!$C:$C,'Each Gender Events'!CJ$1,'Official Medal Table'!$E:$E,"Mixed")*'Medal values'!$B$3/2
+ COUNTIFS('Official Medal Table'!$I:$I,'Each Gender Events'!$A91,'Official Medal Table'!$C:$C,'Each Gender Events'!CJ$1,'Official Medal Table'!$E:$E,"Mixed")*'Medal values'!$B$3/2</f>
        <v>0</v>
      </c>
      <c r="CK91">
        <f>COUNTIFS('Official Medal Table'!$F:$F,'Each Gender Events'!$A91,'Official Medal Table'!$C:$C,'Each Gender Events'!CK$1,'Official Medal Table'!$E:$E,'Each Gender Events'!CK$2)*'Medal values'!$B$1
+ COUNTIFS('Official Medal Table'!$G:$G,'Each Gender Events'!$A91,'Official Medal Table'!$C:$C,'Each Gender Events'!CK$1,'Official Medal Table'!$E:$E,'Each Gender Events'!CK$2)*'Medal values'!$B$2
+ COUNTIFS('Official Medal Table'!$H:$H,'Each Gender Events'!$A91,'Official Medal Table'!$C:$C,'Each Gender Events'!CK$1,'Official Medal Table'!$E:$E,'Each Gender Events'!CK$2)*'Medal values'!$B$3
+ COUNTIFS('Official Medal Table'!$I:$I,'Each Gender Events'!$A91,'Official Medal Table'!$C:$C,'Each Gender Events'!CK$1,'Official Medal Table'!$E:$E,'Each Gender Events'!CK$2)*'Medal values'!$B$3
+ COUNTIFS('Official Medal Table'!$F:$F,'Each Gender Events'!$A91,'Official Medal Table'!$C:$C,'Each Gender Events'!CK$1,'Official Medal Table'!$E:$E,"Mixed")*'Medal values'!$B$1/2
+ COUNTIFS('Official Medal Table'!$G:$G,'Each Gender Events'!$A91,'Official Medal Table'!$C:$C,'Each Gender Events'!CK$1,'Official Medal Table'!$E:$E,"Mixed")*'Medal values'!$B$2/2
+ COUNTIFS('Official Medal Table'!$H:$H,'Each Gender Events'!$A91,'Official Medal Table'!$C:$C,'Each Gender Events'!CK$1,'Official Medal Table'!$E:$E,"Mixed")*'Medal values'!$B$3/2
+ COUNTIFS('Official Medal Table'!$I:$I,'Each Gender Events'!$A91,'Official Medal Table'!$C:$C,'Each Gender Events'!CK$1,'Official Medal Table'!$E:$E,"Mixed")*'Medal values'!$B$3/2</f>
        <v>0</v>
      </c>
      <c r="CL91">
        <f>COUNTIFS('Official Medal Table'!$F:$F,'Each Gender Events'!$A91,'Official Medal Table'!$C:$C,'Each Gender Events'!CL$1,'Official Medal Table'!$E:$E,'Each Gender Events'!CL$2)*'Medal values'!$B$1
+ COUNTIFS('Official Medal Table'!$G:$G,'Each Gender Events'!$A91,'Official Medal Table'!$C:$C,'Each Gender Events'!CL$1,'Official Medal Table'!$E:$E,'Each Gender Events'!CL$2)*'Medal values'!$B$2
+ COUNTIFS('Official Medal Table'!$H:$H,'Each Gender Events'!$A91,'Official Medal Table'!$C:$C,'Each Gender Events'!CL$1,'Official Medal Table'!$E:$E,'Each Gender Events'!CL$2)*'Medal values'!$B$3
+ COUNTIFS('Official Medal Table'!$I:$I,'Each Gender Events'!$A91,'Official Medal Table'!$C:$C,'Each Gender Events'!CL$1,'Official Medal Table'!$E:$E,'Each Gender Events'!CL$2)*'Medal values'!$B$3
+ COUNTIFS('Official Medal Table'!$F:$F,'Each Gender Events'!$A91,'Official Medal Table'!$C:$C,'Each Gender Events'!CL$1,'Official Medal Table'!$E:$E,"Mixed")*'Medal values'!$B$1/2
+ COUNTIFS('Official Medal Table'!$G:$G,'Each Gender Events'!$A91,'Official Medal Table'!$C:$C,'Each Gender Events'!CL$1,'Official Medal Table'!$E:$E,"Mixed")*'Medal values'!$B$2/2
+ COUNTIFS('Official Medal Table'!$H:$H,'Each Gender Events'!$A91,'Official Medal Table'!$C:$C,'Each Gender Events'!CL$1,'Official Medal Table'!$E:$E,"Mixed")*'Medal values'!$B$3/2
+ COUNTIFS('Official Medal Table'!$I:$I,'Each Gender Events'!$A91,'Official Medal Table'!$C:$C,'Each Gender Events'!CL$1,'Official Medal Table'!$E:$E,"Mixed")*'Medal values'!$B$3/2</f>
        <v>0</v>
      </c>
      <c r="CM91">
        <f>COUNTIFS('Official Medal Table'!$F:$F,'Each Gender Events'!$A91,'Official Medal Table'!$C:$C,'Each Gender Events'!CM$1,'Official Medal Table'!$E:$E,'Each Gender Events'!CM$2)*'Medal values'!$B$1
+ COUNTIFS('Official Medal Table'!$G:$G,'Each Gender Events'!$A91,'Official Medal Table'!$C:$C,'Each Gender Events'!CM$1,'Official Medal Table'!$E:$E,'Each Gender Events'!CM$2)*'Medal values'!$B$2
+ COUNTIFS('Official Medal Table'!$H:$H,'Each Gender Events'!$A91,'Official Medal Table'!$C:$C,'Each Gender Events'!CM$1,'Official Medal Table'!$E:$E,'Each Gender Events'!CM$2)*'Medal values'!$B$3
+ COUNTIFS('Official Medal Table'!$I:$I,'Each Gender Events'!$A91,'Official Medal Table'!$C:$C,'Each Gender Events'!CM$1,'Official Medal Table'!$E:$E,'Each Gender Events'!CM$2)*'Medal values'!$B$3
+ COUNTIFS('Official Medal Table'!$F:$F,'Each Gender Events'!$A91,'Official Medal Table'!$C:$C,'Each Gender Events'!CM$1,'Official Medal Table'!$E:$E,"Mixed")*'Medal values'!$B$1/2
+ COUNTIFS('Official Medal Table'!$G:$G,'Each Gender Events'!$A91,'Official Medal Table'!$C:$C,'Each Gender Events'!CM$1,'Official Medal Table'!$E:$E,"Mixed")*'Medal values'!$B$2/2
+ COUNTIFS('Official Medal Table'!$H:$H,'Each Gender Events'!$A91,'Official Medal Table'!$C:$C,'Each Gender Events'!CM$1,'Official Medal Table'!$E:$E,"Mixed")*'Medal values'!$B$3/2
+ COUNTIFS('Official Medal Table'!$I:$I,'Each Gender Events'!$A91,'Official Medal Table'!$C:$C,'Each Gender Events'!CM$1,'Official Medal Table'!$E:$E,"Mixed")*'Medal values'!$B$3/2</f>
        <v>0</v>
      </c>
      <c r="CN91">
        <f>COUNTIFS('Official Medal Table'!$F:$F,'Each Gender Events'!$A91,'Official Medal Table'!$C:$C,'Each Gender Events'!CN$1,'Official Medal Table'!$E:$E,'Each Gender Events'!CN$2)*'Medal values'!$B$1
+ COUNTIFS('Official Medal Table'!$G:$G,'Each Gender Events'!$A91,'Official Medal Table'!$C:$C,'Each Gender Events'!CN$1,'Official Medal Table'!$E:$E,'Each Gender Events'!CN$2)*'Medal values'!$B$2
+ COUNTIFS('Official Medal Table'!$H:$H,'Each Gender Events'!$A91,'Official Medal Table'!$C:$C,'Each Gender Events'!CN$1,'Official Medal Table'!$E:$E,'Each Gender Events'!CN$2)*'Medal values'!$B$3
+ COUNTIFS('Official Medal Table'!$I:$I,'Each Gender Events'!$A91,'Official Medal Table'!$C:$C,'Each Gender Events'!CN$1,'Official Medal Table'!$E:$E,'Each Gender Events'!CN$2)*'Medal values'!$B$3
+ COUNTIFS('Official Medal Table'!$F:$F,'Each Gender Events'!$A91,'Official Medal Table'!$C:$C,'Each Gender Events'!CN$1,'Official Medal Table'!$E:$E,"Mixed")*'Medal values'!$B$1/2
+ COUNTIFS('Official Medal Table'!$G:$G,'Each Gender Events'!$A91,'Official Medal Table'!$C:$C,'Each Gender Events'!CN$1,'Official Medal Table'!$E:$E,"Mixed")*'Medal values'!$B$2/2
+ COUNTIFS('Official Medal Table'!$H:$H,'Each Gender Events'!$A91,'Official Medal Table'!$C:$C,'Each Gender Events'!CN$1,'Official Medal Table'!$E:$E,"Mixed")*'Medal values'!$B$3/2
+ COUNTIFS('Official Medal Table'!$I:$I,'Each Gender Events'!$A91,'Official Medal Table'!$C:$C,'Each Gender Events'!CN$1,'Official Medal Table'!$E:$E,"Mixed")*'Medal values'!$B$3/2</f>
        <v>0</v>
      </c>
      <c r="CO91">
        <f>COUNTIFS('Official Medal Table'!$F:$F,'Each Gender Events'!$A91,'Official Medal Table'!$C:$C,'Each Gender Events'!CO$1,'Official Medal Table'!$E:$E,'Each Gender Events'!CO$2)*'Medal values'!$B$1
+ COUNTIFS('Official Medal Table'!$G:$G,'Each Gender Events'!$A91,'Official Medal Table'!$C:$C,'Each Gender Events'!CO$1,'Official Medal Table'!$E:$E,'Each Gender Events'!CO$2)*'Medal values'!$B$2
+ COUNTIFS('Official Medal Table'!$H:$H,'Each Gender Events'!$A91,'Official Medal Table'!$C:$C,'Each Gender Events'!CO$1,'Official Medal Table'!$E:$E,'Each Gender Events'!CO$2)*'Medal values'!$B$3
+ COUNTIFS('Official Medal Table'!$I:$I,'Each Gender Events'!$A91,'Official Medal Table'!$C:$C,'Each Gender Events'!CO$1,'Official Medal Table'!$E:$E,'Each Gender Events'!CO$2)*'Medal values'!$B$3
+ COUNTIFS('Official Medal Table'!$F:$F,'Each Gender Events'!$A91,'Official Medal Table'!$C:$C,'Each Gender Events'!CO$1,'Official Medal Table'!$E:$E,"Mixed")*'Medal values'!$B$1/2
+ COUNTIFS('Official Medal Table'!$G:$G,'Each Gender Events'!$A91,'Official Medal Table'!$C:$C,'Each Gender Events'!CO$1,'Official Medal Table'!$E:$E,"Mixed")*'Medal values'!$B$2/2
+ COUNTIFS('Official Medal Table'!$H:$H,'Each Gender Events'!$A91,'Official Medal Table'!$C:$C,'Each Gender Events'!CO$1,'Official Medal Table'!$E:$E,"Mixed")*'Medal values'!$B$3/2
+ COUNTIFS('Official Medal Table'!$I:$I,'Each Gender Events'!$A91,'Official Medal Table'!$C:$C,'Each Gender Events'!CO$1,'Official Medal Table'!$E:$E,"Mixed")*'Medal values'!$B$3/2</f>
        <v>0</v>
      </c>
      <c r="CP91">
        <f>COUNTIFS('Official Medal Table'!$F:$F,'Each Gender Events'!$A91,'Official Medal Table'!$C:$C,'Each Gender Events'!CP$1,'Official Medal Table'!$E:$E,'Each Gender Events'!CP$2)*'Medal values'!$B$1
+ COUNTIFS('Official Medal Table'!$G:$G,'Each Gender Events'!$A91,'Official Medal Table'!$C:$C,'Each Gender Events'!CP$1,'Official Medal Table'!$E:$E,'Each Gender Events'!CP$2)*'Medal values'!$B$2
+ COUNTIFS('Official Medal Table'!$H:$H,'Each Gender Events'!$A91,'Official Medal Table'!$C:$C,'Each Gender Events'!CP$1,'Official Medal Table'!$E:$E,'Each Gender Events'!CP$2)*'Medal values'!$B$3
+ COUNTIFS('Official Medal Table'!$I:$I,'Each Gender Events'!$A91,'Official Medal Table'!$C:$C,'Each Gender Events'!CP$1,'Official Medal Table'!$E:$E,'Each Gender Events'!CP$2)*'Medal values'!$B$3
+ COUNTIFS('Official Medal Table'!$F:$F,'Each Gender Events'!$A91,'Official Medal Table'!$C:$C,'Each Gender Events'!CP$1,'Official Medal Table'!$E:$E,"Mixed")*'Medal values'!$B$1/2
+ COUNTIFS('Official Medal Table'!$G:$G,'Each Gender Events'!$A91,'Official Medal Table'!$C:$C,'Each Gender Events'!CP$1,'Official Medal Table'!$E:$E,"Mixed")*'Medal values'!$B$2/2
+ COUNTIFS('Official Medal Table'!$H:$H,'Each Gender Events'!$A91,'Official Medal Table'!$C:$C,'Each Gender Events'!CP$1,'Official Medal Table'!$E:$E,"Mixed")*'Medal values'!$B$3/2
+ COUNTIFS('Official Medal Table'!$I:$I,'Each Gender Events'!$A91,'Official Medal Table'!$C:$C,'Each Gender Events'!CP$1,'Official Medal Table'!$E:$E,"Mixed")*'Medal values'!$B$3/2</f>
        <v>0</v>
      </c>
      <c r="CQ91">
        <f>COUNTIFS('Official Medal Table'!$F:$F,'Each Gender Events'!$A91,'Official Medal Table'!$C:$C,'Each Gender Events'!CQ$1,'Official Medal Table'!$E:$E,'Each Gender Events'!CQ$2)*'Medal values'!$B$1
+ COUNTIFS('Official Medal Table'!$G:$G,'Each Gender Events'!$A91,'Official Medal Table'!$C:$C,'Each Gender Events'!CQ$1,'Official Medal Table'!$E:$E,'Each Gender Events'!CQ$2)*'Medal values'!$B$2
+ COUNTIFS('Official Medal Table'!$H:$H,'Each Gender Events'!$A91,'Official Medal Table'!$C:$C,'Each Gender Events'!CQ$1,'Official Medal Table'!$E:$E,'Each Gender Events'!CQ$2)*'Medal values'!$B$3
+ COUNTIFS('Official Medal Table'!$I:$I,'Each Gender Events'!$A91,'Official Medal Table'!$C:$C,'Each Gender Events'!CQ$1,'Official Medal Table'!$E:$E,'Each Gender Events'!CQ$2)*'Medal values'!$B$3
+ COUNTIFS('Official Medal Table'!$F:$F,'Each Gender Events'!$A91,'Official Medal Table'!$C:$C,'Each Gender Events'!CQ$1,'Official Medal Table'!$E:$E,"Mixed")*'Medal values'!$B$1/2
+ COUNTIFS('Official Medal Table'!$G:$G,'Each Gender Events'!$A91,'Official Medal Table'!$C:$C,'Each Gender Events'!CQ$1,'Official Medal Table'!$E:$E,"Mixed")*'Medal values'!$B$2/2
+ COUNTIFS('Official Medal Table'!$H:$H,'Each Gender Events'!$A91,'Official Medal Table'!$C:$C,'Each Gender Events'!CQ$1,'Official Medal Table'!$E:$E,"Mixed")*'Medal values'!$B$3/2
+ COUNTIFS('Official Medal Table'!$I:$I,'Each Gender Events'!$A91,'Official Medal Table'!$C:$C,'Each Gender Events'!CQ$1,'Official Medal Table'!$E:$E,"Mixed")*'Medal values'!$B$3/2</f>
        <v>0</v>
      </c>
      <c r="CR91">
        <f>COUNTIFS('Official Medal Table'!$F:$F,'Each Gender Events'!$A91,'Official Medal Table'!$C:$C,'Each Gender Events'!CR$1,'Official Medal Table'!$E:$E,'Each Gender Events'!CR$2)*'Medal values'!$B$1
+ COUNTIFS('Official Medal Table'!$G:$G,'Each Gender Events'!$A91,'Official Medal Table'!$C:$C,'Each Gender Events'!CR$1,'Official Medal Table'!$E:$E,'Each Gender Events'!CR$2)*'Medal values'!$B$2
+ COUNTIFS('Official Medal Table'!$H:$H,'Each Gender Events'!$A91,'Official Medal Table'!$C:$C,'Each Gender Events'!CR$1,'Official Medal Table'!$E:$E,'Each Gender Events'!CR$2)*'Medal values'!$B$3
+ COUNTIFS('Official Medal Table'!$I:$I,'Each Gender Events'!$A91,'Official Medal Table'!$C:$C,'Each Gender Events'!CR$1,'Official Medal Table'!$E:$E,'Each Gender Events'!CR$2)*'Medal values'!$B$3
+ COUNTIFS('Official Medal Table'!$F:$F,'Each Gender Events'!$A91,'Official Medal Table'!$C:$C,'Each Gender Events'!CR$1,'Official Medal Table'!$E:$E,"Mixed")*'Medal values'!$B$1/2
+ COUNTIFS('Official Medal Table'!$G:$G,'Each Gender Events'!$A91,'Official Medal Table'!$C:$C,'Each Gender Events'!CR$1,'Official Medal Table'!$E:$E,"Mixed")*'Medal values'!$B$2/2
+ COUNTIFS('Official Medal Table'!$H:$H,'Each Gender Events'!$A91,'Official Medal Table'!$C:$C,'Each Gender Events'!CR$1,'Official Medal Table'!$E:$E,"Mixed")*'Medal values'!$B$3/2
+ COUNTIFS('Official Medal Table'!$I:$I,'Each Gender Events'!$A91,'Official Medal Table'!$C:$C,'Each Gender Events'!CR$1,'Official Medal Table'!$E:$E,"Mixed")*'Medal values'!$B$3/2</f>
        <v>0</v>
      </c>
      <c r="CS91">
        <f>COUNTIFS('Official Medal Table'!$F:$F,'Each Gender Events'!$A91,'Official Medal Table'!$C:$C,'Each Gender Events'!CS$1,'Official Medal Table'!$E:$E,'Each Gender Events'!CS$2)*'Medal values'!$B$1
+ COUNTIFS('Official Medal Table'!$G:$G,'Each Gender Events'!$A91,'Official Medal Table'!$C:$C,'Each Gender Events'!CS$1,'Official Medal Table'!$E:$E,'Each Gender Events'!CS$2)*'Medal values'!$B$2
+ COUNTIFS('Official Medal Table'!$H:$H,'Each Gender Events'!$A91,'Official Medal Table'!$C:$C,'Each Gender Events'!CS$1,'Official Medal Table'!$E:$E,'Each Gender Events'!CS$2)*'Medal values'!$B$3
+ COUNTIFS('Official Medal Table'!$I:$I,'Each Gender Events'!$A91,'Official Medal Table'!$C:$C,'Each Gender Events'!CS$1,'Official Medal Table'!$E:$E,'Each Gender Events'!CS$2)*'Medal values'!$B$3
+ COUNTIFS('Official Medal Table'!$F:$F,'Each Gender Events'!$A91,'Official Medal Table'!$C:$C,'Each Gender Events'!CS$1,'Official Medal Table'!$E:$E,"Mixed")*'Medal values'!$B$1/2
+ COUNTIFS('Official Medal Table'!$G:$G,'Each Gender Events'!$A91,'Official Medal Table'!$C:$C,'Each Gender Events'!CS$1,'Official Medal Table'!$E:$E,"Mixed")*'Medal values'!$B$2/2
+ COUNTIFS('Official Medal Table'!$H:$H,'Each Gender Events'!$A91,'Official Medal Table'!$C:$C,'Each Gender Events'!CS$1,'Official Medal Table'!$E:$E,"Mixed")*'Medal values'!$B$3/2
+ COUNTIFS('Official Medal Table'!$I:$I,'Each Gender Events'!$A91,'Official Medal Table'!$C:$C,'Each Gender Events'!CS$1,'Official Medal Table'!$E:$E,"Mixed")*'Medal values'!$B$3/2</f>
        <v>0</v>
      </c>
      <c r="CT91">
        <f>COUNTIFS('Official Medal Table'!$F:$F,'Each Gender Events'!$A91,'Official Medal Table'!$C:$C,'Each Gender Events'!CT$1,'Official Medal Table'!$E:$E,'Each Gender Events'!CT$2)*'Medal values'!$B$1
+ COUNTIFS('Official Medal Table'!$G:$G,'Each Gender Events'!$A91,'Official Medal Table'!$C:$C,'Each Gender Events'!CT$1,'Official Medal Table'!$E:$E,'Each Gender Events'!CT$2)*'Medal values'!$B$2
+ COUNTIFS('Official Medal Table'!$H:$H,'Each Gender Events'!$A91,'Official Medal Table'!$C:$C,'Each Gender Events'!CT$1,'Official Medal Table'!$E:$E,'Each Gender Events'!CT$2)*'Medal values'!$B$3
+ COUNTIFS('Official Medal Table'!$I:$I,'Each Gender Events'!$A91,'Official Medal Table'!$C:$C,'Each Gender Events'!CT$1,'Official Medal Table'!$E:$E,'Each Gender Events'!CT$2)*'Medal values'!$B$3
+ COUNTIFS('Official Medal Table'!$F:$F,'Each Gender Events'!$A91,'Official Medal Table'!$C:$C,'Each Gender Events'!CT$1,'Official Medal Table'!$E:$E,"Mixed")*'Medal values'!$B$1/2
+ COUNTIFS('Official Medal Table'!$G:$G,'Each Gender Events'!$A91,'Official Medal Table'!$C:$C,'Each Gender Events'!CT$1,'Official Medal Table'!$E:$E,"Mixed")*'Medal values'!$B$2/2
+ COUNTIFS('Official Medal Table'!$H:$H,'Each Gender Events'!$A91,'Official Medal Table'!$C:$C,'Each Gender Events'!CT$1,'Official Medal Table'!$E:$E,"Mixed")*'Medal values'!$B$3/2
+ COUNTIFS('Official Medal Table'!$I:$I,'Each Gender Events'!$A91,'Official Medal Table'!$C:$C,'Each Gender Events'!CT$1,'Official Medal Table'!$E:$E,"Mixed")*'Medal values'!$B$3/2</f>
        <v>0</v>
      </c>
    </row>
    <row r="92" spans="1:98" x14ac:dyDescent="0.3">
      <c r="A92" t="str">
        <f>Countries!A91</f>
        <v>ARG</v>
      </c>
      <c r="B92">
        <f>COUNTIFS('Official Medal Table'!$F:$F,'Each Gender Events'!$A92,'Official Medal Table'!$C:$C,'Each Gender Events'!B$1,'Official Medal Table'!$E:$E,'Each Gender Events'!B$2)*'Medal values'!$B$1
+ COUNTIFS('Official Medal Table'!$G:$G,'Each Gender Events'!$A92,'Official Medal Table'!$C:$C,'Each Gender Events'!B$1,'Official Medal Table'!$E:$E,'Each Gender Events'!B$2)*'Medal values'!$B$2
+ COUNTIFS('Official Medal Table'!$H:$H,'Each Gender Events'!$A92,'Official Medal Table'!$C:$C,'Each Gender Events'!B$1,'Official Medal Table'!$E:$E,'Each Gender Events'!B$2)*'Medal values'!$B$3
+ COUNTIFS('Official Medal Table'!$I:$I,'Each Gender Events'!$A92,'Official Medal Table'!$C:$C,'Each Gender Events'!B$1,'Official Medal Table'!$E:$E,'Each Gender Events'!B$2)*'Medal values'!$B$3
+ COUNTIFS('Official Medal Table'!$F:$F,'Each Gender Events'!$A92,'Official Medal Table'!$C:$C,'Each Gender Events'!B$1,'Official Medal Table'!$E:$E,"Mixed")*'Medal values'!$B$1/2
+ COUNTIFS('Official Medal Table'!$G:$G,'Each Gender Events'!$A92,'Official Medal Table'!$C:$C,'Each Gender Events'!B$1,'Official Medal Table'!$E:$E,"Mixed")*'Medal values'!$B$2/2
+ COUNTIFS('Official Medal Table'!$H:$H,'Each Gender Events'!$A92,'Official Medal Table'!$C:$C,'Each Gender Events'!B$1,'Official Medal Table'!$E:$E,"Mixed")*'Medal values'!$B$3/2
+ COUNTIFS('Official Medal Table'!$I:$I,'Each Gender Events'!$A92,'Official Medal Table'!$C:$C,'Each Gender Events'!B$1,'Official Medal Table'!$E:$E,"Mixed")*'Medal values'!$B$3/2</f>
        <v>0</v>
      </c>
      <c r="C92">
        <f>COUNTIFS('Official Medal Table'!$F:$F,'Each Gender Events'!$A92,'Official Medal Table'!$C:$C,'Each Gender Events'!C$1,'Official Medal Table'!$E:$E,'Each Gender Events'!C$2)*'Medal values'!$B$1
+ COUNTIFS('Official Medal Table'!$G:$G,'Each Gender Events'!$A92,'Official Medal Table'!$C:$C,'Each Gender Events'!C$1,'Official Medal Table'!$E:$E,'Each Gender Events'!C$2)*'Medal values'!$B$2
+ COUNTIFS('Official Medal Table'!$H:$H,'Each Gender Events'!$A92,'Official Medal Table'!$C:$C,'Each Gender Events'!C$1,'Official Medal Table'!$E:$E,'Each Gender Events'!C$2)*'Medal values'!$B$3
+ COUNTIFS('Official Medal Table'!$I:$I,'Each Gender Events'!$A92,'Official Medal Table'!$C:$C,'Each Gender Events'!C$1,'Official Medal Table'!$E:$E,'Each Gender Events'!C$2)*'Medal values'!$B$3
+ COUNTIFS('Official Medal Table'!$F:$F,'Each Gender Events'!$A92,'Official Medal Table'!$C:$C,'Each Gender Events'!C$1,'Official Medal Table'!$E:$E,"Mixed")*'Medal values'!$B$1/2
+ COUNTIFS('Official Medal Table'!$G:$G,'Each Gender Events'!$A92,'Official Medal Table'!$C:$C,'Each Gender Events'!C$1,'Official Medal Table'!$E:$E,"Mixed")*'Medal values'!$B$2/2
+ COUNTIFS('Official Medal Table'!$H:$H,'Each Gender Events'!$A92,'Official Medal Table'!$C:$C,'Each Gender Events'!C$1,'Official Medal Table'!$E:$E,"Mixed")*'Medal values'!$B$3/2
+ COUNTIFS('Official Medal Table'!$I:$I,'Each Gender Events'!$A92,'Official Medal Table'!$C:$C,'Each Gender Events'!C$1,'Official Medal Table'!$E:$E,"Mixed")*'Medal values'!$B$3/2</f>
        <v>0</v>
      </c>
      <c r="D92">
        <f>COUNTIFS('Official Medal Table'!$F:$F,'Each Gender Events'!$A92,'Official Medal Table'!$C:$C,'Each Gender Events'!D$1,'Official Medal Table'!$E:$E,'Each Gender Events'!D$2)*'Medal values'!$B$1
+ COUNTIFS('Official Medal Table'!$G:$G,'Each Gender Events'!$A92,'Official Medal Table'!$C:$C,'Each Gender Events'!D$1,'Official Medal Table'!$E:$E,'Each Gender Events'!D$2)*'Medal values'!$B$2
+ COUNTIFS('Official Medal Table'!$H:$H,'Each Gender Events'!$A92,'Official Medal Table'!$C:$C,'Each Gender Events'!D$1,'Official Medal Table'!$E:$E,'Each Gender Events'!D$2)*'Medal values'!$B$3
+ COUNTIFS('Official Medal Table'!$I:$I,'Each Gender Events'!$A92,'Official Medal Table'!$C:$C,'Each Gender Events'!D$1,'Official Medal Table'!$E:$E,'Each Gender Events'!D$2)*'Medal values'!$B$3
+ COUNTIFS('Official Medal Table'!$F:$F,'Each Gender Events'!$A92,'Official Medal Table'!$C:$C,'Each Gender Events'!D$1,'Official Medal Table'!$E:$E,"Mixed")*'Medal values'!$B$1/2
+ COUNTIFS('Official Medal Table'!$G:$G,'Each Gender Events'!$A92,'Official Medal Table'!$C:$C,'Each Gender Events'!D$1,'Official Medal Table'!$E:$E,"Mixed")*'Medal values'!$B$2/2
+ COUNTIFS('Official Medal Table'!$H:$H,'Each Gender Events'!$A92,'Official Medal Table'!$C:$C,'Each Gender Events'!D$1,'Official Medal Table'!$E:$E,"Mixed")*'Medal values'!$B$3/2
+ COUNTIFS('Official Medal Table'!$I:$I,'Each Gender Events'!$A92,'Official Medal Table'!$C:$C,'Each Gender Events'!D$1,'Official Medal Table'!$E:$E,"Mixed")*'Medal values'!$B$3/2</f>
        <v>0</v>
      </c>
      <c r="E92">
        <f>COUNTIFS('Official Medal Table'!$F:$F,'Each Gender Events'!$A92,'Official Medal Table'!$C:$C,'Each Gender Events'!E$1,'Official Medal Table'!$E:$E,'Each Gender Events'!E$2)*'Medal values'!$B$1
+ COUNTIFS('Official Medal Table'!$G:$G,'Each Gender Events'!$A92,'Official Medal Table'!$C:$C,'Each Gender Events'!E$1,'Official Medal Table'!$E:$E,'Each Gender Events'!E$2)*'Medal values'!$B$2
+ COUNTIFS('Official Medal Table'!$H:$H,'Each Gender Events'!$A92,'Official Medal Table'!$C:$C,'Each Gender Events'!E$1,'Official Medal Table'!$E:$E,'Each Gender Events'!E$2)*'Medal values'!$B$3
+ COUNTIFS('Official Medal Table'!$I:$I,'Each Gender Events'!$A92,'Official Medal Table'!$C:$C,'Each Gender Events'!E$1,'Official Medal Table'!$E:$E,'Each Gender Events'!E$2)*'Medal values'!$B$3
+ COUNTIFS('Official Medal Table'!$F:$F,'Each Gender Events'!$A92,'Official Medal Table'!$C:$C,'Each Gender Events'!E$1,'Official Medal Table'!$E:$E,"Mixed")*'Medal values'!$B$1/2
+ COUNTIFS('Official Medal Table'!$G:$G,'Each Gender Events'!$A92,'Official Medal Table'!$C:$C,'Each Gender Events'!E$1,'Official Medal Table'!$E:$E,"Mixed")*'Medal values'!$B$2/2
+ COUNTIFS('Official Medal Table'!$H:$H,'Each Gender Events'!$A92,'Official Medal Table'!$C:$C,'Each Gender Events'!E$1,'Official Medal Table'!$E:$E,"Mixed")*'Medal values'!$B$3/2
+ COUNTIFS('Official Medal Table'!$I:$I,'Each Gender Events'!$A92,'Official Medal Table'!$C:$C,'Each Gender Events'!E$1,'Official Medal Table'!$E:$E,"Mixed")*'Medal values'!$B$3/2</f>
        <v>0</v>
      </c>
      <c r="F92">
        <f>COUNTIFS('Official Medal Table'!$F:$F,'Each Gender Events'!$A92,'Official Medal Table'!$C:$C,'Each Gender Events'!F$1,'Official Medal Table'!$E:$E,'Each Gender Events'!F$2)*'Medal values'!$B$1
+ COUNTIFS('Official Medal Table'!$G:$G,'Each Gender Events'!$A92,'Official Medal Table'!$C:$C,'Each Gender Events'!F$1,'Official Medal Table'!$E:$E,'Each Gender Events'!F$2)*'Medal values'!$B$2
+ COUNTIFS('Official Medal Table'!$H:$H,'Each Gender Events'!$A92,'Official Medal Table'!$C:$C,'Each Gender Events'!F$1,'Official Medal Table'!$E:$E,'Each Gender Events'!F$2)*'Medal values'!$B$3
+ COUNTIFS('Official Medal Table'!$I:$I,'Each Gender Events'!$A92,'Official Medal Table'!$C:$C,'Each Gender Events'!F$1,'Official Medal Table'!$E:$E,'Each Gender Events'!F$2)*'Medal values'!$B$3
+ COUNTIFS('Official Medal Table'!$F:$F,'Each Gender Events'!$A92,'Official Medal Table'!$C:$C,'Each Gender Events'!F$1,'Official Medal Table'!$E:$E,"Mixed")*'Medal values'!$B$1/2
+ COUNTIFS('Official Medal Table'!$G:$G,'Each Gender Events'!$A92,'Official Medal Table'!$C:$C,'Each Gender Events'!F$1,'Official Medal Table'!$E:$E,"Mixed")*'Medal values'!$B$2/2
+ COUNTIFS('Official Medal Table'!$H:$H,'Each Gender Events'!$A92,'Official Medal Table'!$C:$C,'Each Gender Events'!F$1,'Official Medal Table'!$E:$E,"Mixed")*'Medal values'!$B$3/2
+ COUNTIFS('Official Medal Table'!$I:$I,'Each Gender Events'!$A92,'Official Medal Table'!$C:$C,'Each Gender Events'!F$1,'Official Medal Table'!$E:$E,"Mixed")*'Medal values'!$B$3/2</f>
        <v>0</v>
      </c>
      <c r="G92">
        <f>COUNTIFS('Official Medal Table'!$F:$F,'Each Gender Events'!$A92,'Official Medal Table'!$C:$C,'Each Gender Events'!G$1,'Official Medal Table'!$E:$E,'Each Gender Events'!G$2)*'Medal values'!$B$1
+ COUNTIFS('Official Medal Table'!$G:$G,'Each Gender Events'!$A92,'Official Medal Table'!$C:$C,'Each Gender Events'!G$1,'Official Medal Table'!$E:$E,'Each Gender Events'!G$2)*'Medal values'!$B$2
+ COUNTIFS('Official Medal Table'!$H:$H,'Each Gender Events'!$A92,'Official Medal Table'!$C:$C,'Each Gender Events'!G$1,'Official Medal Table'!$E:$E,'Each Gender Events'!G$2)*'Medal values'!$B$3
+ COUNTIFS('Official Medal Table'!$I:$I,'Each Gender Events'!$A92,'Official Medal Table'!$C:$C,'Each Gender Events'!G$1,'Official Medal Table'!$E:$E,'Each Gender Events'!G$2)*'Medal values'!$B$3
+ COUNTIFS('Official Medal Table'!$F:$F,'Each Gender Events'!$A92,'Official Medal Table'!$C:$C,'Each Gender Events'!G$1,'Official Medal Table'!$E:$E,"Mixed")*'Medal values'!$B$1/2
+ COUNTIFS('Official Medal Table'!$G:$G,'Each Gender Events'!$A92,'Official Medal Table'!$C:$C,'Each Gender Events'!G$1,'Official Medal Table'!$E:$E,"Mixed")*'Medal values'!$B$2/2
+ COUNTIFS('Official Medal Table'!$H:$H,'Each Gender Events'!$A92,'Official Medal Table'!$C:$C,'Each Gender Events'!G$1,'Official Medal Table'!$E:$E,"Mixed")*'Medal values'!$B$3/2
+ COUNTIFS('Official Medal Table'!$I:$I,'Each Gender Events'!$A92,'Official Medal Table'!$C:$C,'Each Gender Events'!G$1,'Official Medal Table'!$E:$E,"Mixed")*'Medal values'!$B$3/2</f>
        <v>0</v>
      </c>
      <c r="H92">
        <f>COUNTIFS('Official Medal Table'!$F:$F,'Each Gender Events'!$A92,'Official Medal Table'!$C:$C,'Each Gender Events'!H$1,'Official Medal Table'!$E:$E,'Each Gender Events'!H$2)*'Medal values'!$B$1
+ COUNTIFS('Official Medal Table'!$G:$G,'Each Gender Events'!$A92,'Official Medal Table'!$C:$C,'Each Gender Events'!H$1,'Official Medal Table'!$E:$E,'Each Gender Events'!H$2)*'Medal values'!$B$2
+ COUNTIFS('Official Medal Table'!$H:$H,'Each Gender Events'!$A92,'Official Medal Table'!$C:$C,'Each Gender Events'!H$1,'Official Medal Table'!$E:$E,'Each Gender Events'!H$2)*'Medal values'!$B$3
+ COUNTIFS('Official Medal Table'!$I:$I,'Each Gender Events'!$A92,'Official Medal Table'!$C:$C,'Each Gender Events'!H$1,'Official Medal Table'!$E:$E,'Each Gender Events'!H$2)*'Medal values'!$B$3
+ COUNTIFS('Official Medal Table'!$F:$F,'Each Gender Events'!$A92,'Official Medal Table'!$C:$C,'Each Gender Events'!H$1,'Official Medal Table'!$E:$E,"Mixed")*'Medal values'!$B$1/2
+ COUNTIFS('Official Medal Table'!$G:$G,'Each Gender Events'!$A92,'Official Medal Table'!$C:$C,'Each Gender Events'!H$1,'Official Medal Table'!$E:$E,"Mixed")*'Medal values'!$B$2/2
+ COUNTIFS('Official Medal Table'!$H:$H,'Each Gender Events'!$A92,'Official Medal Table'!$C:$C,'Each Gender Events'!H$1,'Official Medal Table'!$E:$E,"Mixed")*'Medal values'!$B$3/2
+ COUNTIFS('Official Medal Table'!$I:$I,'Each Gender Events'!$A92,'Official Medal Table'!$C:$C,'Each Gender Events'!H$1,'Official Medal Table'!$E:$E,"Mixed")*'Medal values'!$B$3/2</f>
        <v>0</v>
      </c>
      <c r="I92">
        <f>COUNTIFS('Official Medal Table'!$F:$F,'Each Gender Events'!$A92,'Official Medal Table'!$C:$C,'Each Gender Events'!I$1,'Official Medal Table'!$E:$E,'Each Gender Events'!I$2)*'Medal values'!$B$1
+ COUNTIFS('Official Medal Table'!$G:$G,'Each Gender Events'!$A92,'Official Medal Table'!$C:$C,'Each Gender Events'!I$1,'Official Medal Table'!$E:$E,'Each Gender Events'!I$2)*'Medal values'!$B$2
+ COUNTIFS('Official Medal Table'!$H:$H,'Each Gender Events'!$A92,'Official Medal Table'!$C:$C,'Each Gender Events'!I$1,'Official Medal Table'!$E:$E,'Each Gender Events'!I$2)*'Medal values'!$B$3
+ COUNTIFS('Official Medal Table'!$I:$I,'Each Gender Events'!$A92,'Official Medal Table'!$C:$C,'Each Gender Events'!I$1,'Official Medal Table'!$E:$E,'Each Gender Events'!I$2)*'Medal values'!$B$3
+ COUNTIFS('Official Medal Table'!$F:$F,'Each Gender Events'!$A92,'Official Medal Table'!$C:$C,'Each Gender Events'!I$1,'Official Medal Table'!$E:$E,"Mixed")*'Medal values'!$B$1/2
+ COUNTIFS('Official Medal Table'!$G:$G,'Each Gender Events'!$A92,'Official Medal Table'!$C:$C,'Each Gender Events'!I$1,'Official Medal Table'!$E:$E,"Mixed")*'Medal values'!$B$2/2
+ COUNTIFS('Official Medal Table'!$H:$H,'Each Gender Events'!$A92,'Official Medal Table'!$C:$C,'Each Gender Events'!I$1,'Official Medal Table'!$E:$E,"Mixed")*'Medal values'!$B$3/2
+ COUNTIFS('Official Medal Table'!$I:$I,'Each Gender Events'!$A92,'Official Medal Table'!$C:$C,'Each Gender Events'!I$1,'Official Medal Table'!$E:$E,"Mixed")*'Medal values'!$B$3/2</f>
        <v>0</v>
      </c>
      <c r="J92">
        <f>COUNTIFS('Official Medal Table'!$F:$F,'Each Gender Events'!$A92,'Official Medal Table'!$C:$C,'Each Gender Events'!J$1,'Official Medal Table'!$E:$E,'Each Gender Events'!J$2)*'Medal values'!$B$1
+ COUNTIFS('Official Medal Table'!$G:$G,'Each Gender Events'!$A92,'Official Medal Table'!$C:$C,'Each Gender Events'!J$1,'Official Medal Table'!$E:$E,'Each Gender Events'!J$2)*'Medal values'!$B$2
+ COUNTIFS('Official Medal Table'!$H:$H,'Each Gender Events'!$A92,'Official Medal Table'!$C:$C,'Each Gender Events'!J$1,'Official Medal Table'!$E:$E,'Each Gender Events'!J$2)*'Medal values'!$B$3
+ COUNTIFS('Official Medal Table'!$I:$I,'Each Gender Events'!$A92,'Official Medal Table'!$C:$C,'Each Gender Events'!J$1,'Official Medal Table'!$E:$E,'Each Gender Events'!J$2)*'Medal values'!$B$3
+ COUNTIFS('Official Medal Table'!$F:$F,'Each Gender Events'!$A92,'Official Medal Table'!$C:$C,'Each Gender Events'!J$1,'Official Medal Table'!$E:$E,"Mixed")*'Medal values'!$B$1/2
+ COUNTIFS('Official Medal Table'!$G:$G,'Each Gender Events'!$A92,'Official Medal Table'!$C:$C,'Each Gender Events'!J$1,'Official Medal Table'!$E:$E,"Mixed")*'Medal values'!$B$2/2
+ COUNTIFS('Official Medal Table'!$H:$H,'Each Gender Events'!$A92,'Official Medal Table'!$C:$C,'Each Gender Events'!J$1,'Official Medal Table'!$E:$E,"Mixed")*'Medal values'!$B$3/2
+ COUNTIFS('Official Medal Table'!$I:$I,'Each Gender Events'!$A92,'Official Medal Table'!$C:$C,'Each Gender Events'!J$1,'Official Medal Table'!$E:$E,"Mixed")*'Medal values'!$B$3/2</f>
        <v>0</v>
      </c>
      <c r="K92">
        <f>COUNTIFS('Official Medal Table'!$F:$F,'Each Gender Events'!$A92,'Official Medal Table'!$C:$C,'Each Gender Events'!K$1,'Official Medal Table'!$E:$E,'Each Gender Events'!K$2)*'Medal values'!$B$1
+ COUNTIFS('Official Medal Table'!$G:$G,'Each Gender Events'!$A92,'Official Medal Table'!$C:$C,'Each Gender Events'!K$1,'Official Medal Table'!$E:$E,'Each Gender Events'!K$2)*'Medal values'!$B$2
+ COUNTIFS('Official Medal Table'!$H:$H,'Each Gender Events'!$A92,'Official Medal Table'!$C:$C,'Each Gender Events'!K$1,'Official Medal Table'!$E:$E,'Each Gender Events'!K$2)*'Medal values'!$B$3
+ COUNTIFS('Official Medal Table'!$I:$I,'Each Gender Events'!$A92,'Official Medal Table'!$C:$C,'Each Gender Events'!K$1,'Official Medal Table'!$E:$E,'Each Gender Events'!K$2)*'Medal values'!$B$3
+ COUNTIFS('Official Medal Table'!$F:$F,'Each Gender Events'!$A92,'Official Medal Table'!$C:$C,'Each Gender Events'!K$1,'Official Medal Table'!$E:$E,"Mixed")*'Medal values'!$B$1/2
+ COUNTIFS('Official Medal Table'!$G:$G,'Each Gender Events'!$A92,'Official Medal Table'!$C:$C,'Each Gender Events'!K$1,'Official Medal Table'!$E:$E,"Mixed")*'Medal values'!$B$2/2
+ COUNTIFS('Official Medal Table'!$H:$H,'Each Gender Events'!$A92,'Official Medal Table'!$C:$C,'Each Gender Events'!K$1,'Official Medal Table'!$E:$E,"Mixed")*'Medal values'!$B$3/2
+ COUNTIFS('Official Medal Table'!$I:$I,'Each Gender Events'!$A92,'Official Medal Table'!$C:$C,'Each Gender Events'!K$1,'Official Medal Table'!$E:$E,"Mixed")*'Medal values'!$B$3/2</f>
        <v>0</v>
      </c>
      <c r="L92">
        <f>COUNTIFS('Official Medal Table'!$F:$F,'Each Gender Events'!$A92,'Official Medal Table'!$C:$C,'Each Gender Events'!L$1,'Official Medal Table'!$E:$E,'Each Gender Events'!L$2)*'Medal values'!$B$1
+ COUNTIFS('Official Medal Table'!$G:$G,'Each Gender Events'!$A92,'Official Medal Table'!$C:$C,'Each Gender Events'!L$1,'Official Medal Table'!$E:$E,'Each Gender Events'!L$2)*'Medal values'!$B$2
+ COUNTIFS('Official Medal Table'!$H:$H,'Each Gender Events'!$A92,'Official Medal Table'!$C:$C,'Each Gender Events'!L$1,'Official Medal Table'!$E:$E,'Each Gender Events'!L$2)*'Medal values'!$B$3
+ COUNTIFS('Official Medal Table'!$I:$I,'Each Gender Events'!$A92,'Official Medal Table'!$C:$C,'Each Gender Events'!L$1,'Official Medal Table'!$E:$E,'Each Gender Events'!L$2)*'Medal values'!$B$3
+ COUNTIFS('Official Medal Table'!$F:$F,'Each Gender Events'!$A92,'Official Medal Table'!$C:$C,'Each Gender Events'!L$1,'Official Medal Table'!$E:$E,"Mixed")*'Medal values'!$B$1/2
+ COUNTIFS('Official Medal Table'!$G:$G,'Each Gender Events'!$A92,'Official Medal Table'!$C:$C,'Each Gender Events'!L$1,'Official Medal Table'!$E:$E,"Mixed")*'Medal values'!$B$2/2
+ COUNTIFS('Official Medal Table'!$H:$H,'Each Gender Events'!$A92,'Official Medal Table'!$C:$C,'Each Gender Events'!L$1,'Official Medal Table'!$E:$E,"Mixed")*'Medal values'!$B$3/2
+ COUNTIFS('Official Medal Table'!$I:$I,'Each Gender Events'!$A92,'Official Medal Table'!$C:$C,'Each Gender Events'!L$1,'Official Medal Table'!$E:$E,"Mixed")*'Medal values'!$B$3/2</f>
        <v>0</v>
      </c>
      <c r="M92">
        <f>COUNTIFS('Official Medal Table'!$F:$F,'Each Gender Events'!$A92,'Official Medal Table'!$C:$C,'Each Gender Events'!M$1,'Official Medal Table'!$E:$E,'Each Gender Events'!M$2)*'Medal values'!$B$1
+ COUNTIFS('Official Medal Table'!$G:$G,'Each Gender Events'!$A92,'Official Medal Table'!$C:$C,'Each Gender Events'!M$1,'Official Medal Table'!$E:$E,'Each Gender Events'!M$2)*'Medal values'!$B$2
+ COUNTIFS('Official Medal Table'!$H:$H,'Each Gender Events'!$A92,'Official Medal Table'!$C:$C,'Each Gender Events'!M$1,'Official Medal Table'!$E:$E,'Each Gender Events'!M$2)*'Medal values'!$B$3
+ COUNTIFS('Official Medal Table'!$I:$I,'Each Gender Events'!$A92,'Official Medal Table'!$C:$C,'Each Gender Events'!M$1,'Official Medal Table'!$E:$E,'Each Gender Events'!M$2)*'Medal values'!$B$3
+ COUNTIFS('Official Medal Table'!$F:$F,'Each Gender Events'!$A92,'Official Medal Table'!$C:$C,'Each Gender Events'!M$1,'Official Medal Table'!$E:$E,"Mixed")*'Medal values'!$B$1/2
+ COUNTIFS('Official Medal Table'!$G:$G,'Each Gender Events'!$A92,'Official Medal Table'!$C:$C,'Each Gender Events'!M$1,'Official Medal Table'!$E:$E,"Mixed")*'Medal values'!$B$2/2
+ COUNTIFS('Official Medal Table'!$H:$H,'Each Gender Events'!$A92,'Official Medal Table'!$C:$C,'Each Gender Events'!M$1,'Official Medal Table'!$E:$E,"Mixed")*'Medal values'!$B$3/2
+ COUNTIFS('Official Medal Table'!$I:$I,'Each Gender Events'!$A92,'Official Medal Table'!$C:$C,'Each Gender Events'!M$1,'Official Medal Table'!$E:$E,"Mixed")*'Medal values'!$B$3/2</f>
        <v>0</v>
      </c>
      <c r="N92">
        <f>COUNTIFS('Official Medal Table'!$F:$F,'Each Gender Events'!$A92,'Official Medal Table'!$C:$C,'Each Gender Events'!N$1,'Official Medal Table'!$E:$E,'Each Gender Events'!N$2)*'Medal values'!$B$1
+ COUNTIFS('Official Medal Table'!$G:$G,'Each Gender Events'!$A92,'Official Medal Table'!$C:$C,'Each Gender Events'!N$1,'Official Medal Table'!$E:$E,'Each Gender Events'!N$2)*'Medal values'!$B$2
+ COUNTIFS('Official Medal Table'!$H:$H,'Each Gender Events'!$A92,'Official Medal Table'!$C:$C,'Each Gender Events'!N$1,'Official Medal Table'!$E:$E,'Each Gender Events'!N$2)*'Medal values'!$B$3
+ COUNTIFS('Official Medal Table'!$I:$I,'Each Gender Events'!$A92,'Official Medal Table'!$C:$C,'Each Gender Events'!N$1,'Official Medal Table'!$E:$E,'Each Gender Events'!N$2)*'Medal values'!$B$3
+ COUNTIFS('Official Medal Table'!$F:$F,'Each Gender Events'!$A92,'Official Medal Table'!$C:$C,'Each Gender Events'!N$1,'Official Medal Table'!$E:$E,"Mixed")*'Medal values'!$B$1/2
+ COUNTIFS('Official Medal Table'!$G:$G,'Each Gender Events'!$A92,'Official Medal Table'!$C:$C,'Each Gender Events'!N$1,'Official Medal Table'!$E:$E,"Mixed")*'Medal values'!$B$2/2
+ COUNTIFS('Official Medal Table'!$H:$H,'Each Gender Events'!$A92,'Official Medal Table'!$C:$C,'Each Gender Events'!N$1,'Official Medal Table'!$E:$E,"Mixed")*'Medal values'!$B$3/2
+ COUNTIFS('Official Medal Table'!$I:$I,'Each Gender Events'!$A92,'Official Medal Table'!$C:$C,'Each Gender Events'!N$1,'Official Medal Table'!$E:$E,"Mixed")*'Medal values'!$B$3/2</f>
        <v>0</v>
      </c>
      <c r="O92">
        <f>COUNTIFS('Official Medal Table'!$F:$F,'Each Gender Events'!$A92,'Official Medal Table'!$C:$C,'Each Gender Events'!O$1,'Official Medal Table'!$E:$E,'Each Gender Events'!O$2)*'Medal values'!$B$1
+ COUNTIFS('Official Medal Table'!$G:$G,'Each Gender Events'!$A92,'Official Medal Table'!$C:$C,'Each Gender Events'!O$1,'Official Medal Table'!$E:$E,'Each Gender Events'!O$2)*'Medal values'!$B$2
+ COUNTIFS('Official Medal Table'!$H:$H,'Each Gender Events'!$A92,'Official Medal Table'!$C:$C,'Each Gender Events'!O$1,'Official Medal Table'!$E:$E,'Each Gender Events'!O$2)*'Medal values'!$B$3
+ COUNTIFS('Official Medal Table'!$I:$I,'Each Gender Events'!$A92,'Official Medal Table'!$C:$C,'Each Gender Events'!O$1,'Official Medal Table'!$E:$E,'Each Gender Events'!O$2)*'Medal values'!$B$3
+ COUNTIFS('Official Medal Table'!$F:$F,'Each Gender Events'!$A92,'Official Medal Table'!$C:$C,'Each Gender Events'!O$1,'Official Medal Table'!$E:$E,"Mixed")*'Medal values'!$B$1/2
+ COUNTIFS('Official Medal Table'!$G:$G,'Each Gender Events'!$A92,'Official Medal Table'!$C:$C,'Each Gender Events'!O$1,'Official Medal Table'!$E:$E,"Mixed")*'Medal values'!$B$2/2
+ COUNTIFS('Official Medal Table'!$H:$H,'Each Gender Events'!$A92,'Official Medal Table'!$C:$C,'Each Gender Events'!O$1,'Official Medal Table'!$E:$E,"Mixed")*'Medal values'!$B$3/2
+ COUNTIFS('Official Medal Table'!$I:$I,'Each Gender Events'!$A92,'Official Medal Table'!$C:$C,'Each Gender Events'!O$1,'Official Medal Table'!$E:$E,"Mixed")*'Medal values'!$B$3/2</f>
        <v>0</v>
      </c>
      <c r="P92">
        <f>COUNTIFS('Official Medal Table'!$F:$F,'Each Gender Events'!$A92,'Official Medal Table'!$C:$C,'Each Gender Events'!P$1,'Official Medal Table'!$E:$E,'Each Gender Events'!P$2)*'Medal values'!$B$1
+ COUNTIFS('Official Medal Table'!$G:$G,'Each Gender Events'!$A92,'Official Medal Table'!$C:$C,'Each Gender Events'!P$1,'Official Medal Table'!$E:$E,'Each Gender Events'!P$2)*'Medal values'!$B$2
+ COUNTIFS('Official Medal Table'!$H:$H,'Each Gender Events'!$A92,'Official Medal Table'!$C:$C,'Each Gender Events'!P$1,'Official Medal Table'!$E:$E,'Each Gender Events'!P$2)*'Medal values'!$B$3
+ COUNTIFS('Official Medal Table'!$I:$I,'Each Gender Events'!$A92,'Official Medal Table'!$C:$C,'Each Gender Events'!P$1,'Official Medal Table'!$E:$E,'Each Gender Events'!P$2)*'Medal values'!$B$3
+ COUNTIFS('Official Medal Table'!$F:$F,'Each Gender Events'!$A92,'Official Medal Table'!$C:$C,'Each Gender Events'!P$1,'Official Medal Table'!$E:$E,"Mixed")*'Medal values'!$B$1/2
+ COUNTIFS('Official Medal Table'!$G:$G,'Each Gender Events'!$A92,'Official Medal Table'!$C:$C,'Each Gender Events'!P$1,'Official Medal Table'!$E:$E,"Mixed")*'Medal values'!$B$2/2
+ COUNTIFS('Official Medal Table'!$H:$H,'Each Gender Events'!$A92,'Official Medal Table'!$C:$C,'Each Gender Events'!P$1,'Official Medal Table'!$E:$E,"Mixed")*'Medal values'!$B$3/2
+ COUNTIFS('Official Medal Table'!$I:$I,'Each Gender Events'!$A92,'Official Medal Table'!$C:$C,'Each Gender Events'!P$1,'Official Medal Table'!$E:$E,"Mixed")*'Medal values'!$B$3/2</f>
        <v>0</v>
      </c>
      <c r="Q92">
        <f>COUNTIFS('Official Medal Table'!$F:$F,'Each Gender Events'!$A92,'Official Medal Table'!$C:$C,'Each Gender Events'!Q$1,'Official Medal Table'!$E:$E,'Each Gender Events'!Q$2)*'Medal values'!$B$1
+ COUNTIFS('Official Medal Table'!$G:$G,'Each Gender Events'!$A92,'Official Medal Table'!$C:$C,'Each Gender Events'!Q$1,'Official Medal Table'!$E:$E,'Each Gender Events'!Q$2)*'Medal values'!$B$2
+ COUNTIFS('Official Medal Table'!$H:$H,'Each Gender Events'!$A92,'Official Medal Table'!$C:$C,'Each Gender Events'!Q$1,'Official Medal Table'!$E:$E,'Each Gender Events'!Q$2)*'Medal values'!$B$3
+ COUNTIFS('Official Medal Table'!$I:$I,'Each Gender Events'!$A92,'Official Medal Table'!$C:$C,'Each Gender Events'!Q$1,'Official Medal Table'!$E:$E,'Each Gender Events'!Q$2)*'Medal values'!$B$3
+ COUNTIFS('Official Medal Table'!$F:$F,'Each Gender Events'!$A92,'Official Medal Table'!$C:$C,'Each Gender Events'!Q$1,'Official Medal Table'!$E:$E,"Mixed")*'Medal values'!$B$1/2
+ COUNTIFS('Official Medal Table'!$G:$G,'Each Gender Events'!$A92,'Official Medal Table'!$C:$C,'Each Gender Events'!Q$1,'Official Medal Table'!$E:$E,"Mixed")*'Medal values'!$B$2/2
+ COUNTIFS('Official Medal Table'!$H:$H,'Each Gender Events'!$A92,'Official Medal Table'!$C:$C,'Each Gender Events'!Q$1,'Official Medal Table'!$E:$E,"Mixed")*'Medal values'!$B$3/2
+ COUNTIFS('Official Medal Table'!$I:$I,'Each Gender Events'!$A92,'Official Medal Table'!$C:$C,'Each Gender Events'!Q$1,'Official Medal Table'!$E:$E,"Mixed")*'Medal values'!$B$3/2</f>
        <v>0</v>
      </c>
      <c r="R92">
        <f>COUNTIFS('Official Medal Table'!$F:$F,'Each Gender Events'!$A92,'Official Medal Table'!$C:$C,'Each Gender Events'!R$1,'Official Medal Table'!$E:$E,'Each Gender Events'!R$2)*'Medal values'!$B$1
+ COUNTIFS('Official Medal Table'!$G:$G,'Each Gender Events'!$A92,'Official Medal Table'!$C:$C,'Each Gender Events'!R$1,'Official Medal Table'!$E:$E,'Each Gender Events'!R$2)*'Medal values'!$B$2
+ COUNTIFS('Official Medal Table'!$H:$H,'Each Gender Events'!$A92,'Official Medal Table'!$C:$C,'Each Gender Events'!R$1,'Official Medal Table'!$E:$E,'Each Gender Events'!R$2)*'Medal values'!$B$3
+ COUNTIFS('Official Medal Table'!$I:$I,'Each Gender Events'!$A92,'Official Medal Table'!$C:$C,'Each Gender Events'!R$1,'Official Medal Table'!$E:$E,'Each Gender Events'!R$2)*'Medal values'!$B$3
+ COUNTIFS('Official Medal Table'!$F:$F,'Each Gender Events'!$A92,'Official Medal Table'!$C:$C,'Each Gender Events'!R$1,'Official Medal Table'!$E:$E,"Mixed")*'Medal values'!$B$1/2
+ COUNTIFS('Official Medal Table'!$G:$G,'Each Gender Events'!$A92,'Official Medal Table'!$C:$C,'Each Gender Events'!R$1,'Official Medal Table'!$E:$E,"Mixed")*'Medal values'!$B$2/2
+ COUNTIFS('Official Medal Table'!$H:$H,'Each Gender Events'!$A92,'Official Medal Table'!$C:$C,'Each Gender Events'!R$1,'Official Medal Table'!$E:$E,"Mixed")*'Medal values'!$B$3/2
+ COUNTIFS('Official Medal Table'!$I:$I,'Each Gender Events'!$A92,'Official Medal Table'!$C:$C,'Each Gender Events'!R$1,'Official Medal Table'!$E:$E,"Mixed")*'Medal values'!$B$3/2</f>
        <v>0</v>
      </c>
      <c r="S92">
        <f>COUNTIFS('Official Medal Table'!$F:$F,'Each Gender Events'!$A92,'Official Medal Table'!$C:$C,'Each Gender Events'!S$1,'Official Medal Table'!$E:$E,'Each Gender Events'!S$2)*'Medal values'!$B$1
+ COUNTIFS('Official Medal Table'!$G:$G,'Each Gender Events'!$A92,'Official Medal Table'!$C:$C,'Each Gender Events'!S$1,'Official Medal Table'!$E:$E,'Each Gender Events'!S$2)*'Medal values'!$B$2
+ COUNTIFS('Official Medal Table'!$H:$H,'Each Gender Events'!$A92,'Official Medal Table'!$C:$C,'Each Gender Events'!S$1,'Official Medal Table'!$E:$E,'Each Gender Events'!S$2)*'Medal values'!$B$3
+ COUNTIFS('Official Medal Table'!$I:$I,'Each Gender Events'!$A92,'Official Medal Table'!$C:$C,'Each Gender Events'!S$1,'Official Medal Table'!$E:$E,'Each Gender Events'!S$2)*'Medal values'!$B$3
+ COUNTIFS('Official Medal Table'!$F:$F,'Each Gender Events'!$A92,'Official Medal Table'!$C:$C,'Each Gender Events'!S$1,'Official Medal Table'!$E:$E,"Mixed")*'Medal values'!$B$1/2
+ COUNTIFS('Official Medal Table'!$G:$G,'Each Gender Events'!$A92,'Official Medal Table'!$C:$C,'Each Gender Events'!S$1,'Official Medal Table'!$E:$E,"Mixed")*'Medal values'!$B$2/2
+ COUNTIFS('Official Medal Table'!$H:$H,'Each Gender Events'!$A92,'Official Medal Table'!$C:$C,'Each Gender Events'!S$1,'Official Medal Table'!$E:$E,"Mixed")*'Medal values'!$B$3/2
+ COUNTIFS('Official Medal Table'!$I:$I,'Each Gender Events'!$A92,'Official Medal Table'!$C:$C,'Each Gender Events'!S$1,'Official Medal Table'!$E:$E,"Mixed")*'Medal values'!$B$3/2</f>
        <v>0</v>
      </c>
      <c r="T92">
        <f>COUNTIFS('Official Medal Table'!$F:$F,'Each Gender Events'!$A92,'Official Medal Table'!$C:$C,'Each Gender Events'!T$1,'Official Medal Table'!$E:$E,'Each Gender Events'!T$2)*'Medal values'!$B$1
+ COUNTIFS('Official Medal Table'!$G:$G,'Each Gender Events'!$A92,'Official Medal Table'!$C:$C,'Each Gender Events'!T$1,'Official Medal Table'!$E:$E,'Each Gender Events'!T$2)*'Medal values'!$B$2
+ COUNTIFS('Official Medal Table'!$H:$H,'Each Gender Events'!$A92,'Official Medal Table'!$C:$C,'Each Gender Events'!T$1,'Official Medal Table'!$E:$E,'Each Gender Events'!T$2)*'Medal values'!$B$3
+ COUNTIFS('Official Medal Table'!$I:$I,'Each Gender Events'!$A92,'Official Medal Table'!$C:$C,'Each Gender Events'!T$1,'Official Medal Table'!$E:$E,'Each Gender Events'!T$2)*'Medal values'!$B$3
+ COUNTIFS('Official Medal Table'!$F:$F,'Each Gender Events'!$A92,'Official Medal Table'!$C:$C,'Each Gender Events'!T$1,'Official Medal Table'!$E:$E,"Mixed")*'Medal values'!$B$1/2
+ COUNTIFS('Official Medal Table'!$G:$G,'Each Gender Events'!$A92,'Official Medal Table'!$C:$C,'Each Gender Events'!T$1,'Official Medal Table'!$E:$E,"Mixed")*'Medal values'!$B$2/2
+ COUNTIFS('Official Medal Table'!$H:$H,'Each Gender Events'!$A92,'Official Medal Table'!$C:$C,'Each Gender Events'!T$1,'Official Medal Table'!$E:$E,"Mixed")*'Medal values'!$B$3/2
+ COUNTIFS('Official Medal Table'!$I:$I,'Each Gender Events'!$A92,'Official Medal Table'!$C:$C,'Each Gender Events'!T$1,'Official Medal Table'!$E:$E,"Mixed")*'Medal values'!$B$3/2</f>
        <v>0</v>
      </c>
      <c r="U92">
        <f>COUNTIFS('Official Medal Table'!$F:$F,'Each Gender Events'!$A92,'Official Medal Table'!$C:$C,'Each Gender Events'!U$1,'Official Medal Table'!$E:$E,'Each Gender Events'!U$2)*'Medal values'!$B$1
+ COUNTIFS('Official Medal Table'!$G:$G,'Each Gender Events'!$A92,'Official Medal Table'!$C:$C,'Each Gender Events'!U$1,'Official Medal Table'!$E:$E,'Each Gender Events'!U$2)*'Medal values'!$B$2
+ COUNTIFS('Official Medal Table'!$H:$H,'Each Gender Events'!$A92,'Official Medal Table'!$C:$C,'Each Gender Events'!U$1,'Official Medal Table'!$E:$E,'Each Gender Events'!U$2)*'Medal values'!$B$3
+ COUNTIFS('Official Medal Table'!$I:$I,'Each Gender Events'!$A92,'Official Medal Table'!$C:$C,'Each Gender Events'!U$1,'Official Medal Table'!$E:$E,'Each Gender Events'!U$2)*'Medal values'!$B$3
+ COUNTIFS('Official Medal Table'!$F:$F,'Each Gender Events'!$A92,'Official Medal Table'!$C:$C,'Each Gender Events'!U$1,'Official Medal Table'!$E:$E,"Mixed")*'Medal values'!$B$1/2
+ COUNTIFS('Official Medal Table'!$G:$G,'Each Gender Events'!$A92,'Official Medal Table'!$C:$C,'Each Gender Events'!U$1,'Official Medal Table'!$E:$E,"Mixed")*'Medal values'!$B$2/2
+ COUNTIFS('Official Medal Table'!$H:$H,'Each Gender Events'!$A92,'Official Medal Table'!$C:$C,'Each Gender Events'!U$1,'Official Medal Table'!$E:$E,"Mixed")*'Medal values'!$B$3/2
+ COUNTIFS('Official Medal Table'!$I:$I,'Each Gender Events'!$A92,'Official Medal Table'!$C:$C,'Each Gender Events'!U$1,'Official Medal Table'!$E:$E,"Mixed")*'Medal values'!$B$3/2</f>
        <v>0</v>
      </c>
      <c r="V92">
        <f>COUNTIFS('Official Medal Table'!$F:$F,'Each Gender Events'!$A92,'Official Medal Table'!$C:$C,'Each Gender Events'!V$1,'Official Medal Table'!$E:$E,'Each Gender Events'!V$2)*'Medal values'!$B$1
+ COUNTIFS('Official Medal Table'!$G:$G,'Each Gender Events'!$A92,'Official Medal Table'!$C:$C,'Each Gender Events'!V$1,'Official Medal Table'!$E:$E,'Each Gender Events'!V$2)*'Medal values'!$B$2
+ COUNTIFS('Official Medal Table'!$H:$H,'Each Gender Events'!$A92,'Official Medal Table'!$C:$C,'Each Gender Events'!V$1,'Official Medal Table'!$E:$E,'Each Gender Events'!V$2)*'Medal values'!$B$3
+ COUNTIFS('Official Medal Table'!$I:$I,'Each Gender Events'!$A92,'Official Medal Table'!$C:$C,'Each Gender Events'!V$1,'Official Medal Table'!$E:$E,'Each Gender Events'!V$2)*'Medal values'!$B$3
+ COUNTIFS('Official Medal Table'!$F:$F,'Each Gender Events'!$A92,'Official Medal Table'!$C:$C,'Each Gender Events'!V$1,'Official Medal Table'!$E:$E,"Mixed")*'Medal values'!$B$1/2
+ COUNTIFS('Official Medal Table'!$G:$G,'Each Gender Events'!$A92,'Official Medal Table'!$C:$C,'Each Gender Events'!V$1,'Official Medal Table'!$E:$E,"Mixed")*'Medal values'!$B$2/2
+ COUNTIFS('Official Medal Table'!$H:$H,'Each Gender Events'!$A92,'Official Medal Table'!$C:$C,'Each Gender Events'!V$1,'Official Medal Table'!$E:$E,"Mixed")*'Medal values'!$B$3/2
+ COUNTIFS('Official Medal Table'!$I:$I,'Each Gender Events'!$A92,'Official Medal Table'!$C:$C,'Each Gender Events'!V$1,'Official Medal Table'!$E:$E,"Mixed")*'Medal values'!$B$3/2</f>
        <v>0</v>
      </c>
      <c r="W92">
        <f>COUNTIFS('Official Medal Table'!$F:$F,'Each Gender Events'!$A92,'Official Medal Table'!$C:$C,'Each Gender Events'!W$1,'Official Medal Table'!$E:$E,'Each Gender Events'!W$2)*'Medal values'!$B$1
+ COUNTIFS('Official Medal Table'!$G:$G,'Each Gender Events'!$A92,'Official Medal Table'!$C:$C,'Each Gender Events'!W$1,'Official Medal Table'!$E:$E,'Each Gender Events'!W$2)*'Medal values'!$B$2
+ COUNTIFS('Official Medal Table'!$H:$H,'Each Gender Events'!$A92,'Official Medal Table'!$C:$C,'Each Gender Events'!W$1,'Official Medal Table'!$E:$E,'Each Gender Events'!W$2)*'Medal values'!$B$3
+ COUNTIFS('Official Medal Table'!$I:$I,'Each Gender Events'!$A92,'Official Medal Table'!$C:$C,'Each Gender Events'!W$1,'Official Medal Table'!$E:$E,'Each Gender Events'!W$2)*'Medal values'!$B$3
+ COUNTIFS('Official Medal Table'!$F:$F,'Each Gender Events'!$A92,'Official Medal Table'!$C:$C,'Each Gender Events'!W$1,'Official Medal Table'!$E:$E,"Mixed")*'Medal values'!$B$1/2
+ COUNTIFS('Official Medal Table'!$G:$G,'Each Gender Events'!$A92,'Official Medal Table'!$C:$C,'Each Gender Events'!W$1,'Official Medal Table'!$E:$E,"Mixed")*'Medal values'!$B$2/2
+ COUNTIFS('Official Medal Table'!$H:$H,'Each Gender Events'!$A92,'Official Medal Table'!$C:$C,'Each Gender Events'!W$1,'Official Medal Table'!$E:$E,"Mixed")*'Medal values'!$B$3/2
+ COUNTIFS('Official Medal Table'!$I:$I,'Each Gender Events'!$A92,'Official Medal Table'!$C:$C,'Each Gender Events'!W$1,'Official Medal Table'!$E:$E,"Mixed")*'Medal values'!$B$3/2</f>
        <v>0</v>
      </c>
      <c r="X92">
        <f>COUNTIFS('Official Medal Table'!$F:$F,'Each Gender Events'!$A92,'Official Medal Table'!$C:$C,'Each Gender Events'!X$1,'Official Medal Table'!$E:$E,'Each Gender Events'!X$2)*'Medal values'!$B$1
+ COUNTIFS('Official Medal Table'!$G:$G,'Each Gender Events'!$A92,'Official Medal Table'!$C:$C,'Each Gender Events'!X$1,'Official Medal Table'!$E:$E,'Each Gender Events'!X$2)*'Medal values'!$B$2
+ COUNTIFS('Official Medal Table'!$H:$H,'Each Gender Events'!$A92,'Official Medal Table'!$C:$C,'Each Gender Events'!X$1,'Official Medal Table'!$E:$E,'Each Gender Events'!X$2)*'Medal values'!$B$3
+ COUNTIFS('Official Medal Table'!$I:$I,'Each Gender Events'!$A92,'Official Medal Table'!$C:$C,'Each Gender Events'!X$1,'Official Medal Table'!$E:$E,'Each Gender Events'!X$2)*'Medal values'!$B$3
+ COUNTIFS('Official Medal Table'!$F:$F,'Each Gender Events'!$A92,'Official Medal Table'!$C:$C,'Each Gender Events'!X$1,'Official Medal Table'!$E:$E,"Mixed")*'Medal values'!$B$1/2
+ COUNTIFS('Official Medal Table'!$G:$G,'Each Gender Events'!$A92,'Official Medal Table'!$C:$C,'Each Gender Events'!X$1,'Official Medal Table'!$E:$E,"Mixed")*'Medal values'!$B$2/2
+ COUNTIFS('Official Medal Table'!$H:$H,'Each Gender Events'!$A92,'Official Medal Table'!$C:$C,'Each Gender Events'!X$1,'Official Medal Table'!$E:$E,"Mixed")*'Medal values'!$B$3/2
+ COUNTIFS('Official Medal Table'!$I:$I,'Each Gender Events'!$A92,'Official Medal Table'!$C:$C,'Each Gender Events'!X$1,'Official Medal Table'!$E:$E,"Mixed")*'Medal values'!$B$3/2</f>
        <v>0</v>
      </c>
      <c r="Y92">
        <f>COUNTIFS('Official Medal Table'!$F:$F,'Each Gender Events'!$A92,'Official Medal Table'!$C:$C,'Each Gender Events'!Y$1,'Official Medal Table'!$E:$E,'Each Gender Events'!Y$2)*'Medal values'!$B$1
+ COUNTIFS('Official Medal Table'!$G:$G,'Each Gender Events'!$A92,'Official Medal Table'!$C:$C,'Each Gender Events'!Y$1,'Official Medal Table'!$E:$E,'Each Gender Events'!Y$2)*'Medal values'!$B$2
+ COUNTIFS('Official Medal Table'!$H:$H,'Each Gender Events'!$A92,'Official Medal Table'!$C:$C,'Each Gender Events'!Y$1,'Official Medal Table'!$E:$E,'Each Gender Events'!Y$2)*'Medal values'!$B$3
+ COUNTIFS('Official Medal Table'!$I:$I,'Each Gender Events'!$A92,'Official Medal Table'!$C:$C,'Each Gender Events'!Y$1,'Official Medal Table'!$E:$E,'Each Gender Events'!Y$2)*'Medal values'!$B$3
+ COUNTIFS('Official Medal Table'!$F:$F,'Each Gender Events'!$A92,'Official Medal Table'!$C:$C,'Each Gender Events'!Y$1,'Official Medal Table'!$E:$E,"Mixed")*'Medal values'!$B$1/2
+ COUNTIFS('Official Medal Table'!$G:$G,'Each Gender Events'!$A92,'Official Medal Table'!$C:$C,'Each Gender Events'!Y$1,'Official Medal Table'!$E:$E,"Mixed")*'Medal values'!$B$2/2
+ COUNTIFS('Official Medal Table'!$H:$H,'Each Gender Events'!$A92,'Official Medal Table'!$C:$C,'Each Gender Events'!Y$1,'Official Medal Table'!$E:$E,"Mixed")*'Medal values'!$B$3/2
+ COUNTIFS('Official Medal Table'!$I:$I,'Each Gender Events'!$A92,'Official Medal Table'!$C:$C,'Each Gender Events'!Y$1,'Official Medal Table'!$E:$E,"Mixed")*'Medal values'!$B$3/2</f>
        <v>0</v>
      </c>
      <c r="Z92">
        <f>COUNTIFS('Official Medal Table'!$F:$F,'Each Gender Events'!$A92,'Official Medal Table'!$C:$C,'Each Gender Events'!Z$1,'Official Medal Table'!$E:$E,'Each Gender Events'!Z$2)*'Medal values'!$B$1
+ COUNTIFS('Official Medal Table'!$G:$G,'Each Gender Events'!$A92,'Official Medal Table'!$C:$C,'Each Gender Events'!Z$1,'Official Medal Table'!$E:$E,'Each Gender Events'!Z$2)*'Medal values'!$B$2
+ COUNTIFS('Official Medal Table'!$H:$H,'Each Gender Events'!$A92,'Official Medal Table'!$C:$C,'Each Gender Events'!Z$1,'Official Medal Table'!$E:$E,'Each Gender Events'!Z$2)*'Medal values'!$B$3
+ COUNTIFS('Official Medal Table'!$I:$I,'Each Gender Events'!$A92,'Official Medal Table'!$C:$C,'Each Gender Events'!Z$1,'Official Medal Table'!$E:$E,'Each Gender Events'!Z$2)*'Medal values'!$B$3
+ COUNTIFS('Official Medal Table'!$F:$F,'Each Gender Events'!$A92,'Official Medal Table'!$C:$C,'Each Gender Events'!Z$1,'Official Medal Table'!$E:$E,"Mixed")*'Medal values'!$B$1/2
+ COUNTIFS('Official Medal Table'!$G:$G,'Each Gender Events'!$A92,'Official Medal Table'!$C:$C,'Each Gender Events'!Z$1,'Official Medal Table'!$E:$E,"Mixed")*'Medal values'!$B$2/2
+ COUNTIFS('Official Medal Table'!$H:$H,'Each Gender Events'!$A92,'Official Medal Table'!$C:$C,'Each Gender Events'!Z$1,'Official Medal Table'!$E:$E,"Mixed")*'Medal values'!$B$3/2
+ COUNTIFS('Official Medal Table'!$I:$I,'Each Gender Events'!$A92,'Official Medal Table'!$C:$C,'Each Gender Events'!Z$1,'Official Medal Table'!$E:$E,"Mixed")*'Medal values'!$B$3/2</f>
        <v>0</v>
      </c>
      <c r="AA92">
        <f>COUNTIFS('Official Medal Table'!$F:$F,'Each Gender Events'!$A92,'Official Medal Table'!$C:$C,'Each Gender Events'!AA$1,'Official Medal Table'!$E:$E,'Each Gender Events'!AA$2)*'Medal values'!$B$1
+ COUNTIFS('Official Medal Table'!$G:$G,'Each Gender Events'!$A92,'Official Medal Table'!$C:$C,'Each Gender Events'!AA$1,'Official Medal Table'!$E:$E,'Each Gender Events'!AA$2)*'Medal values'!$B$2
+ COUNTIFS('Official Medal Table'!$H:$H,'Each Gender Events'!$A92,'Official Medal Table'!$C:$C,'Each Gender Events'!AA$1,'Official Medal Table'!$E:$E,'Each Gender Events'!AA$2)*'Medal values'!$B$3
+ COUNTIFS('Official Medal Table'!$I:$I,'Each Gender Events'!$A92,'Official Medal Table'!$C:$C,'Each Gender Events'!AA$1,'Official Medal Table'!$E:$E,'Each Gender Events'!AA$2)*'Medal values'!$B$3
+ COUNTIFS('Official Medal Table'!$F:$F,'Each Gender Events'!$A92,'Official Medal Table'!$C:$C,'Each Gender Events'!AA$1,'Official Medal Table'!$E:$E,"Mixed")*'Medal values'!$B$1/2
+ COUNTIFS('Official Medal Table'!$G:$G,'Each Gender Events'!$A92,'Official Medal Table'!$C:$C,'Each Gender Events'!AA$1,'Official Medal Table'!$E:$E,"Mixed")*'Medal values'!$B$2/2
+ COUNTIFS('Official Medal Table'!$H:$H,'Each Gender Events'!$A92,'Official Medal Table'!$C:$C,'Each Gender Events'!AA$1,'Official Medal Table'!$E:$E,"Mixed")*'Medal values'!$B$3/2
+ COUNTIFS('Official Medal Table'!$I:$I,'Each Gender Events'!$A92,'Official Medal Table'!$C:$C,'Each Gender Events'!AA$1,'Official Medal Table'!$E:$E,"Mixed")*'Medal values'!$B$3/2</f>
        <v>0</v>
      </c>
      <c r="AB92">
        <f>COUNTIFS('Official Medal Table'!$F:$F,'Each Gender Events'!$A92,'Official Medal Table'!$C:$C,'Each Gender Events'!AB$1,'Official Medal Table'!$E:$E,'Each Gender Events'!AB$2)*'Medal values'!$B$1
+ COUNTIFS('Official Medal Table'!$G:$G,'Each Gender Events'!$A92,'Official Medal Table'!$C:$C,'Each Gender Events'!AB$1,'Official Medal Table'!$E:$E,'Each Gender Events'!AB$2)*'Medal values'!$B$2
+ COUNTIFS('Official Medal Table'!$H:$H,'Each Gender Events'!$A92,'Official Medal Table'!$C:$C,'Each Gender Events'!AB$1,'Official Medal Table'!$E:$E,'Each Gender Events'!AB$2)*'Medal values'!$B$3
+ COUNTIFS('Official Medal Table'!$I:$I,'Each Gender Events'!$A92,'Official Medal Table'!$C:$C,'Each Gender Events'!AB$1,'Official Medal Table'!$E:$E,'Each Gender Events'!AB$2)*'Medal values'!$B$3
+ COUNTIFS('Official Medal Table'!$F:$F,'Each Gender Events'!$A92,'Official Medal Table'!$C:$C,'Each Gender Events'!AB$1,'Official Medal Table'!$E:$E,"Mixed")*'Medal values'!$B$1/2
+ COUNTIFS('Official Medal Table'!$G:$G,'Each Gender Events'!$A92,'Official Medal Table'!$C:$C,'Each Gender Events'!AB$1,'Official Medal Table'!$E:$E,"Mixed")*'Medal values'!$B$2/2
+ COUNTIFS('Official Medal Table'!$H:$H,'Each Gender Events'!$A92,'Official Medal Table'!$C:$C,'Each Gender Events'!AB$1,'Official Medal Table'!$E:$E,"Mixed")*'Medal values'!$B$3/2
+ COUNTIFS('Official Medal Table'!$I:$I,'Each Gender Events'!$A92,'Official Medal Table'!$C:$C,'Each Gender Events'!AB$1,'Official Medal Table'!$E:$E,"Mixed")*'Medal values'!$B$3/2</f>
        <v>0</v>
      </c>
      <c r="AC92">
        <f>COUNTIFS('Official Medal Table'!$F:$F,'Each Gender Events'!$A92,'Official Medal Table'!$C:$C,'Each Gender Events'!AC$1,'Official Medal Table'!$E:$E,'Each Gender Events'!AC$2)*'Medal values'!$B$1
+ COUNTIFS('Official Medal Table'!$G:$G,'Each Gender Events'!$A92,'Official Medal Table'!$C:$C,'Each Gender Events'!AC$1,'Official Medal Table'!$E:$E,'Each Gender Events'!AC$2)*'Medal values'!$B$2
+ COUNTIFS('Official Medal Table'!$H:$H,'Each Gender Events'!$A92,'Official Medal Table'!$C:$C,'Each Gender Events'!AC$1,'Official Medal Table'!$E:$E,'Each Gender Events'!AC$2)*'Medal values'!$B$3
+ COUNTIFS('Official Medal Table'!$I:$I,'Each Gender Events'!$A92,'Official Medal Table'!$C:$C,'Each Gender Events'!AC$1,'Official Medal Table'!$E:$E,'Each Gender Events'!AC$2)*'Medal values'!$B$3
+ COUNTIFS('Official Medal Table'!$F:$F,'Each Gender Events'!$A92,'Official Medal Table'!$C:$C,'Each Gender Events'!AC$1,'Official Medal Table'!$E:$E,"Mixed")*'Medal values'!$B$1/2
+ COUNTIFS('Official Medal Table'!$G:$G,'Each Gender Events'!$A92,'Official Medal Table'!$C:$C,'Each Gender Events'!AC$1,'Official Medal Table'!$E:$E,"Mixed")*'Medal values'!$B$2/2
+ COUNTIFS('Official Medal Table'!$H:$H,'Each Gender Events'!$A92,'Official Medal Table'!$C:$C,'Each Gender Events'!AC$1,'Official Medal Table'!$E:$E,"Mixed")*'Medal values'!$B$3/2
+ COUNTIFS('Official Medal Table'!$I:$I,'Each Gender Events'!$A92,'Official Medal Table'!$C:$C,'Each Gender Events'!AC$1,'Official Medal Table'!$E:$E,"Mixed")*'Medal values'!$B$3/2</f>
        <v>3.0009999999999999</v>
      </c>
      <c r="AD92">
        <f>COUNTIFS('Official Medal Table'!$F:$F,'Each Gender Events'!$A92,'Official Medal Table'!$C:$C,'Each Gender Events'!AD$1,'Official Medal Table'!$E:$E,'Each Gender Events'!AD$2)*'Medal values'!$B$1
+ COUNTIFS('Official Medal Table'!$G:$G,'Each Gender Events'!$A92,'Official Medal Table'!$C:$C,'Each Gender Events'!AD$1,'Official Medal Table'!$E:$E,'Each Gender Events'!AD$2)*'Medal values'!$B$2
+ COUNTIFS('Official Medal Table'!$H:$H,'Each Gender Events'!$A92,'Official Medal Table'!$C:$C,'Each Gender Events'!AD$1,'Official Medal Table'!$E:$E,'Each Gender Events'!AD$2)*'Medal values'!$B$3
+ COUNTIFS('Official Medal Table'!$I:$I,'Each Gender Events'!$A92,'Official Medal Table'!$C:$C,'Each Gender Events'!AD$1,'Official Medal Table'!$E:$E,'Each Gender Events'!AD$2)*'Medal values'!$B$3
+ COUNTIFS('Official Medal Table'!$F:$F,'Each Gender Events'!$A92,'Official Medal Table'!$C:$C,'Each Gender Events'!AD$1,'Official Medal Table'!$E:$E,"Mixed")*'Medal values'!$B$1/2
+ COUNTIFS('Official Medal Table'!$G:$G,'Each Gender Events'!$A92,'Official Medal Table'!$C:$C,'Each Gender Events'!AD$1,'Official Medal Table'!$E:$E,"Mixed")*'Medal values'!$B$2/2
+ COUNTIFS('Official Medal Table'!$H:$H,'Each Gender Events'!$A92,'Official Medal Table'!$C:$C,'Each Gender Events'!AD$1,'Official Medal Table'!$E:$E,"Mixed")*'Medal values'!$B$3/2
+ COUNTIFS('Official Medal Table'!$I:$I,'Each Gender Events'!$A92,'Official Medal Table'!$C:$C,'Each Gender Events'!AD$1,'Official Medal Table'!$E:$E,"Mixed")*'Medal values'!$B$3/2</f>
        <v>0</v>
      </c>
      <c r="AE92">
        <f>COUNTIFS('Official Medal Table'!$F:$F,'Each Gender Events'!$A92,'Official Medal Table'!$C:$C,'Each Gender Events'!AE$1,'Official Medal Table'!$E:$E,'Each Gender Events'!AE$2)*'Medal values'!$B$1
+ COUNTIFS('Official Medal Table'!$G:$G,'Each Gender Events'!$A92,'Official Medal Table'!$C:$C,'Each Gender Events'!AE$1,'Official Medal Table'!$E:$E,'Each Gender Events'!AE$2)*'Medal values'!$B$2
+ COUNTIFS('Official Medal Table'!$H:$H,'Each Gender Events'!$A92,'Official Medal Table'!$C:$C,'Each Gender Events'!AE$1,'Official Medal Table'!$E:$E,'Each Gender Events'!AE$2)*'Medal values'!$B$3
+ COUNTIFS('Official Medal Table'!$I:$I,'Each Gender Events'!$A92,'Official Medal Table'!$C:$C,'Each Gender Events'!AE$1,'Official Medal Table'!$E:$E,'Each Gender Events'!AE$2)*'Medal values'!$B$3
+ COUNTIFS('Official Medal Table'!$F:$F,'Each Gender Events'!$A92,'Official Medal Table'!$C:$C,'Each Gender Events'!AE$1,'Official Medal Table'!$E:$E,"Mixed")*'Medal values'!$B$1/2
+ COUNTIFS('Official Medal Table'!$G:$G,'Each Gender Events'!$A92,'Official Medal Table'!$C:$C,'Each Gender Events'!AE$1,'Official Medal Table'!$E:$E,"Mixed")*'Medal values'!$B$2/2
+ COUNTIFS('Official Medal Table'!$H:$H,'Each Gender Events'!$A92,'Official Medal Table'!$C:$C,'Each Gender Events'!AE$1,'Official Medal Table'!$E:$E,"Mixed")*'Medal values'!$B$3/2
+ COUNTIFS('Official Medal Table'!$I:$I,'Each Gender Events'!$A92,'Official Medal Table'!$C:$C,'Each Gender Events'!AE$1,'Official Medal Table'!$E:$E,"Mixed")*'Medal values'!$B$3/2</f>
        <v>0</v>
      </c>
      <c r="AF92">
        <f>COUNTIFS('Official Medal Table'!$F:$F,'Each Gender Events'!$A92,'Official Medal Table'!$C:$C,'Each Gender Events'!AF$1,'Official Medal Table'!$E:$E,'Each Gender Events'!AF$2)*'Medal values'!$B$1
+ COUNTIFS('Official Medal Table'!$G:$G,'Each Gender Events'!$A92,'Official Medal Table'!$C:$C,'Each Gender Events'!AF$1,'Official Medal Table'!$E:$E,'Each Gender Events'!AF$2)*'Medal values'!$B$2
+ COUNTIFS('Official Medal Table'!$H:$H,'Each Gender Events'!$A92,'Official Medal Table'!$C:$C,'Each Gender Events'!AF$1,'Official Medal Table'!$E:$E,'Each Gender Events'!AF$2)*'Medal values'!$B$3
+ COUNTIFS('Official Medal Table'!$I:$I,'Each Gender Events'!$A92,'Official Medal Table'!$C:$C,'Each Gender Events'!AF$1,'Official Medal Table'!$E:$E,'Each Gender Events'!AF$2)*'Medal values'!$B$3
+ COUNTIFS('Official Medal Table'!$F:$F,'Each Gender Events'!$A92,'Official Medal Table'!$C:$C,'Each Gender Events'!AF$1,'Official Medal Table'!$E:$E,"Mixed")*'Medal values'!$B$1/2
+ COUNTIFS('Official Medal Table'!$G:$G,'Each Gender Events'!$A92,'Official Medal Table'!$C:$C,'Each Gender Events'!AF$1,'Official Medal Table'!$E:$E,"Mixed")*'Medal values'!$B$2/2
+ COUNTIFS('Official Medal Table'!$H:$H,'Each Gender Events'!$A92,'Official Medal Table'!$C:$C,'Each Gender Events'!AF$1,'Official Medal Table'!$E:$E,"Mixed")*'Medal values'!$B$3/2
+ COUNTIFS('Official Medal Table'!$I:$I,'Each Gender Events'!$A92,'Official Medal Table'!$C:$C,'Each Gender Events'!AF$1,'Official Medal Table'!$E:$E,"Mixed")*'Medal values'!$B$3/2</f>
        <v>0</v>
      </c>
      <c r="AG92">
        <f>COUNTIFS('Official Medal Table'!$F:$F,'Each Gender Events'!$A92,'Official Medal Table'!$C:$C,'Each Gender Events'!AG$1,'Official Medal Table'!$E:$E,'Each Gender Events'!AG$2)*'Medal values'!$B$1
+ COUNTIFS('Official Medal Table'!$G:$G,'Each Gender Events'!$A92,'Official Medal Table'!$C:$C,'Each Gender Events'!AG$1,'Official Medal Table'!$E:$E,'Each Gender Events'!AG$2)*'Medal values'!$B$2
+ COUNTIFS('Official Medal Table'!$H:$H,'Each Gender Events'!$A92,'Official Medal Table'!$C:$C,'Each Gender Events'!AG$1,'Official Medal Table'!$E:$E,'Each Gender Events'!AG$2)*'Medal values'!$B$3
+ COUNTIFS('Official Medal Table'!$I:$I,'Each Gender Events'!$A92,'Official Medal Table'!$C:$C,'Each Gender Events'!AG$1,'Official Medal Table'!$E:$E,'Each Gender Events'!AG$2)*'Medal values'!$B$3
+ COUNTIFS('Official Medal Table'!$F:$F,'Each Gender Events'!$A92,'Official Medal Table'!$C:$C,'Each Gender Events'!AG$1,'Official Medal Table'!$E:$E,"Mixed")*'Medal values'!$B$1/2
+ COUNTIFS('Official Medal Table'!$G:$G,'Each Gender Events'!$A92,'Official Medal Table'!$C:$C,'Each Gender Events'!AG$1,'Official Medal Table'!$E:$E,"Mixed")*'Medal values'!$B$2/2
+ COUNTIFS('Official Medal Table'!$H:$H,'Each Gender Events'!$A92,'Official Medal Table'!$C:$C,'Each Gender Events'!AG$1,'Official Medal Table'!$E:$E,"Mixed")*'Medal values'!$B$3/2
+ COUNTIFS('Official Medal Table'!$I:$I,'Each Gender Events'!$A92,'Official Medal Table'!$C:$C,'Each Gender Events'!AG$1,'Official Medal Table'!$E:$E,"Mixed")*'Medal values'!$B$3/2</f>
        <v>0</v>
      </c>
      <c r="AH92">
        <f>COUNTIFS('Official Medal Table'!$F:$F,'Each Gender Events'!$A92,'Official Medal Table'!$C:$C,'Each Gender Events'!AH$1,'Official Medal Table'!$E:$E,'Each Gender Events'!AH$2)*'Medal values'!$B$1
+ COUNTIFS('Official Medal Table'!$G:$G,'Each Gender Events'!$A92,'Official Medal Table'!$C:$C,'Each Gender Events'!AH$1,'Official Medal Table'!$E:$E,'Each Gender Events'!AH$2)*'Medal values'!$B$2
+ COUNTIFS('Official Medal Table'!$H:$H,'Each Gender Events'!$A92,'Official Medal Table'!$C:$C,'Each Gender Events'!AH$1,'Official Medal Table'!$E:$E,'Each Gender Events'!AH$2)*'Medal values'!$B$3
+ COUNTIFS('Official Medal Table'!$I:$I,'Each Gender Events'!$A92,'Official Medal Table'!$C:$C,'Each Gender Events'!AH$1,'Official Medal Table'!$E:$E,'Each Gender Events'!AH$2)*'Medal values'!$B$3
+ COUNTIFS('Official Medal Table'!$F:$F,'Each Gender Events'!$A92,'Official Medal Table'!$C:$C,'Each Gender Events'!AH$1,'Official Medal Table'!$E:$E,"Mixed")*'Medal values'!$B$1/2
+ COUNTIFS('Official Medal Table'!$G:$G,'Each Gender Events'!$A92,'Official Medal Table'!$C:$C,'Each Gender Events'!AH$1,'Official Medal Table'!$E:$E,"Mixed")*'Medal values'!$B$2/2
+ COUNTIFS('Official Medal Table'!$H:$H,'Each Gender Events'!$A92,'Official Medal Table'!$C:$C,'Each Gender Events'!AH$1,'Official Medal Table'!$E:$E,"Mixed")*'Medal values'!$B$3/2
+ COUNTIFS('Official Medal Table'!$I:$I,'Each Gender Events'!$A92,'Official Medal Table'!$C:$C,'Each Gender Events'!AH$1,'Official Medal Table'!$E:$E,"Mixed")*'Medal values'!$B$3/2</f>
        <v>0</v>
      </c>
      <c r="AI92">
        <f>COUNTIFS('Official Medal Table'!$F:$F,'Each Gender Events'!$A92,'Official Medal Table'!$C:$C,'Each Gender Events'!AI$1,'Official Medal Table'!$E:$E,'Each Gender Events'!AI$2)*'Medal values'!$B$1
+ COUNTIFS('Official Medal Table'!$G:$G,'Each Gender Events'!$A92,'Official Medal Table'!$C:$C,'Each Gender Events'!AI$1,'Official Medal Table'!$E:$E,'Each Gender Events'!AI$2)*'Medal values'!$B$2
+ COUNTIFS('Official Medal Table'!$H:$H,'Each Gender Events'!$A92,'Official Medal Table'!$C:$C,'Each Gender Events'!AI$1,'Official Medal Table'!$E:$E,'Each Gender Events'!AI$2)*'Medal values'!$B$3
+ COUNTIFS('Official Medal Table'!$I:$I,'Each Gender Events'!$A92,'Official Medal Table'!$C:$C,'Each Gender Events'!AI$1,'Official Medal Table'!$E:$E,'Each Gender Events'!AI$2)*'Medal values'!$B$3
+ COUNTIFS('Official Medal Table'!$F:$F,'Each Gender Events'!$A92,'Official Medal Table'!$C:$C,'Each Gender Events'!AI$1,'Official Medal Table'!$E:$E,"Mixed")*'Medal values'!$B$1/2
+ COUNTIFS('Official Medal Table'!$G:$G,'Each Gender Events'!$A92,'Official Medal Table'!$C:$C,'Each Gender Events'!AI$1,'Official Medal Table'!$E:$E,"Mixed")*'Medal values'!$B$2/2
+ COUNTIFS('Official Medal Table'!$H:$H,'Each Gender Events'!$A92,'Official Medal Table'!$C:$C,'Each Gender Events'!AI$1,'Official Medal Table'!$E:$E,"Mixed")*'Medal values'!$B$3/2
+ COUNTIFS('Official Medal Table'!$I:$I,'Each Gender Events'!$A92,'Official Medal Table'!$C:$C,'Each Gender Events'!AI$1,'Official Medal Table'!$E:$E,"Mixed")*'Medal values'!$B$3/2</f>
        <v>0</v>
      </c>
      <c r="AJ92">
        <f>COUNTIFS('Official Medal Table'!$F:$F,'Each Gender Events'!$A92,'Official Medal Table'!$C:$C,'Each Gender Events'!AJ$1,'Official Medal Table'!$E:$E,'Each Gender Events'!AJ$2)*'Medal values'!$B$1
+ COUNTIFS('Official Medal Table'!$G:$G,'Each Gender Events'!$A92,'Official Medal Table'!$C:$C,'Each Gender Events'!AJ$1,'Official Medal Table'!$E:$E,'Each Gender Events'!AJ$2)*'Medal values'!$B$2
+ COUNTIFS('Official Medal Table'!$H:$H,'Each Gender Events'!$A92,'Official Medal Table'!$C:$C,'Each Gender Events'!AJ$1,'Official Medal Table'!$E:$E,'Each Gender Events'!AJ$2)*'Medal values'!$B$3
+ COUNTIFS('Official Medal Table'!$I:$I,'Each Gender Events'!$A92,'Official Medal Table'!$C:$C,'Each Gender Events'!AJ$1,'Official Medal Table'!$E:$E,'Each Gender Events'!AJ$2)*'Medal values'!$B$3
+ COUNTIFS('Official Medal Table'!$F:$F,'Each Gender Events'!$A92,'Official Medal Table'!$C:$C,'Each Gender Events'!AJ$1,'Official Medal Table'!$E:$E,"Mixed")*'Medal values'!$B$1/2
+ COUNTIFS('Official Medal Table'!$G:$G,'Each Gender Events'!$A92,'Official Medal Table'!$C:$C,'Each Gender Events'!AJ$1,'Official Medal Table'!$E:$E,"Mixed")*'Medal values'!$B$2/2
+ COUNTIFS('Official Medal Table'!$H:$H,'Each Gender Events'!$A92,'Official Medal Table'!$C:$C,'Each Gender Events'!AJ$1,'Official Medal Table'!$E:$E,"Mixed")*'Medal values'!$B$3/2
+ COUNTIFS('Official Medal Table'!$I:$I,'Each Gender Events'!$A92,'Official Medal Table'!$C:$C,'Each Gender Events'!AJ$1,'Official Medal Table'!$E:$E,"Mixed")*'Medal values'!$B$3/2</f>
        <v>0</v>
      </c>
      <c r="AK92">
        <f>COUNTIFS('Official Medal Table'!$F:$F,'Each Gender Events'!$A92,'Official Medal Table'!$C:$C,'Each Gender Events'!AK$1,'Official Medal Table'!$E:$E,'Each Gender Events'!AK$2)*'Medal values'!$B$1
+ COUNTIFS('Official Medal Table'!$G:$G,'Each Gender Events'!$A92,'Official Medal Table'!$C:$C,'Each Gender Events'!AK$1,'Official Medal Table'!$E:$E,'Each Gender Events'!AK$2)*'Medal values'!$B$2
+ COUNTIFS('Official Medal Table'!$H:$H,'Each Gender Events'!$A92,'Official Medal Table'!$C:$C,'Each Gender Events'!AK$1,'Official Medal Table'!$E:$E,'Each Gender Events'!AK$2)*'Medal values'!$B$3
+ COUNTIFS('Official Medal Table'!$I:$I,'Each Gender Events'!$A92,'Official Medal Table'!$C:$C,'Each Gender Events'!AK$1,'Official Medal Table'!$E:$E,'Each Gender Events'!AK$2)*'Medal values'!$B$3
+ COUNTIFS('Official Medal Table'!$F:$F,'Each Gender Events'!$A92,'Official Medal Table'!$C:$C,'Each Gender Events'!AK$1,'Official Medal Table'!$E:$E,"Mixed")*'Medal values'!$B$1/2
+ COUNTIFS('Official Medal Table'!$G:$G,'Each Gender Events'!$A92,'Official Medal Table'!$C:$C,'Each Gender Events'!AK$1,'Official Medal Table'!$E:$E,"Mixed")*'Medal values'!$B$2/2
+ COUNTIFS('Official Medal Table'!$H:$H,'Each Gender Events'!$A92,'Official Medal Table'!$C:$C,'Each Gender Events'!AK$1,'Official Medal Table'!$E:$E,"Mixed")*'Medal values'!$B$3/2
+ COUNTIFS('Official Medal Table'!$I:$I,'Each Gender Events'!$A92,'Official Medal Table'!$C:$C,'Each Gender Events'!AK$1,'Official Medal Table'!$E:$E,"Mixed")*'Medal values'!$B$3/2</f>
        <v>0</v>
      </c>
      <c r="AL92">
        <f>COUNTIFS('Official Medal Table'!$F:$F,'Each Gender Events'!$A92,'Official Medal Table'!$C:$C,'Each Gender Events'!AL$1,'Official Medal Table'!$E:$E,'Each Gender Events'!AL$2)*'Medal values'!$B$1
+ COUNTIFS('Official Medal Table'!$G:$G,'Each Gender Events'!$A92,'Official Medal Table'!$C:$C,'Each Gender Events'!AL$1,'Official Medal Table'!$E:$E,'Each Gender Events'!AL$2)*'Medal values'!$B$2
+ COUNTIFS('Official Medal Table'!$H:$H,'Each Gender Events'!$A92,'Official Medal Table'!$C:$C,'Each Gender Events'!AL$1,'Official Medal Table'!$E:$E,'Each Gender Events'!AL$2)*'Medal values'!$B$3
+ COUNTIFS('Official Medal Table'!$I:$I,'Each Gender Events'!$A92,'Official Medal Table'!$C:$C,'Each Gender Events'!AL$1,'Official Medal Table'!$E:$E,'Each Gender Events'!AL$2)*'Medal values'!$B$3
+ COUNTIFS('Official Medal Table'!$F:$F,'Each Gender Events'!$A92,'Official Medal Table'!$C:$C,'Each Gender Events'!AL$1,'Official Medal Table'!$E:$E,"Mixed")*'Medal values'!$B$1/2
+ COUNTIFS('Official Medal Table'!$G:$G,'Each Gender Events'!$A92,'Official Medal Table'!$C:$C,'Each Gender Events'!AL$1,'Official Medal Table'!$E:$E,"Mixed")*'Medal values'!$B$2/2
+ COUNTIFS('Official Medal Table'!$H:$H,'Each Gender Events'!$A92,'Official Medal Table'!$C:$C,'Each Gender Events'!AL$1,'Official Medal Table'!$E:$E,"Mixed")*'Medal values'!$B$3/2
+ COUNTIFS('Official Medal Table'!$I:$I,'Each Gender Events'!$A92,'Official Medal Table'!$C:$C,'Each Gender Events'!AL$1,'Official Medal Table'!$E:$E,"Mixed")*'Medal values'!$B$3/2</f>
        <v>0</v>
      </c>
      <c r="AM92">
        <f>COUNTIFS('Official Medal Table'!$F:$F,'Each Gender Events'!$A92,'Official Medal Table'!$C:$C,'Each Gender Events'!AM$1,'Official Medal Table'!$E:$E,'Each Gender Events'!AM$2)*'Medal values'!$B$1
+ COUNTIFS('Official Medal Table'!$G:$G,'Each Gender Events'!$A92,'Official Medal Table'!$C:$C,'Each Gender Events'!AM$1,'Official Medal Table'!$E:$E,'Each Gender Events'!AM$2)*'Medal values'!$B$2
+ COUNTIFS('Official Medal Table'!$H:$H,'Each Gender Events'!$A92,'Official Medal Table'!$C:$C,'Each Gender Events'!AM$1,'Official Medal Table'!$E:$E,'Each Gender Events'!AM$2)*'Medal values'!$B$3
+ COUNTIFS('Official Medal Table'!$I:$I,'Each Gender Events'!$A92,'Official Medal Table'!$C:$C,'Each Gender Events'!AM$1,'Official Medal Table'!$E:$E,'Each Gender Events'!AM$2)*'Medal values'!$B$3
+ COUNTIFS('Official Medal Table'!$F:$F,'Each Gender Events'!$A92,'Official Medal Table'!$C:$C,'Each Gender Events'!AM$1,'Official Medal Table'!$E:$E,"Mixed")*'Medal values'!$B$1/2
+ COUNTIFS('Official Medal Table'!$G:$G,'Each Gender Events'!$A92,'Official Medal Table'!$C:$C,'Each Gender Events'!AM$1,'Official Medal Table'!$E:$E,"Mixed")*'Medal values'!$B$2/2
+ COUNTIFS('Official Medal Table'!$H:$H,'Each Gender Events'!$A92,'Official Medal Table'!$C:$C,'Each Gender Events'!AM$1,'Official Medal Table'!$E:$E,"Mixed")*'Medal values'!$B$3/2
+ COUNTIFS('Official Medal Table'!$I:$I,'Each Gender Events'!$A92,'Official Medal Table'!$C:$C,'Each Gender Events'!AM$1,'Official Medal Table'!$E:$E,"Mixed")*'Medal values'!$B$3/2</f>
        <v>0</v>
      </c>
      <c r="AN92">
        <f>COUNTIFS('Official Medal Table'!$F:$F,'Each Gender Events'!$A92,'Official Medal Table'!$C:$C,'Each Gender Events'!AN$1,'Official Medal Table'!$E:$E,'Each Gender Events'!AN$2)*'Medal values'!$B$1
+ COUNTIFS('Official Medal Table'!$G:$G,'Each Gender Events'!$A92,'Official Medal Table'!$C:$C,'Each Gender Events'!AN$1,'Official Medal Table'!$E:$E,'Each Gender Events'!AN$2)*'Medal values'!$B$2
+ COUNTIFS('Official Medal Table'!$H:$H,'Each Gender Events'!$A92,'Official Medal Table'!$C:$C,'Each Gender Events'!AN$1,'Official Medal Table'!$E:$E,'Each Gender Events'!AN$2)*'Medal values'!$B$3
+ COUNTIFS('Official Medal Table'!$I:$I,'Each Gender Events'!$A92,'Official Medal Table'!$C:$C,'Each Gender Events'!AN$1,'Official Medal Table'!$E:$E,'Each Gender Events'!AN$2)*'Medal values'!$B$3
+ COUNTIFS('Official Medal Table'!$F:$F,'Each Gender Events'!$A92,'Official Medal Table'!$C:$C,'Each Gender Events'!AN$1,'Official Medal Table'!$E:$E,"Mixed")*'Medal values'!$B$1/2
+ COUNTIFS('Official Medal Table'!$G:$G,'Each Gender Events'!$A92,'Official Medal Table'!$C:$C,'Each Gender Events'!AN$1,'Official Medal Table'!$E:$E,"Mixed")*'Medal values'!$B$2/2
+ COUNTIFS('Official Medal Table'!$H:$H,'Each Gender Events'!$A92,'Official Medal Table'!$C:$C,'Each Gender Events'!AN$1,'Official Medal Table'!$E:$E,"Mixed")*'Medal values'!$B$3/2
+ COUNTIFS('Official Medal Table'!$I:$I,'Each Gender Events'!$A92,'Official Medal Table'!$C:$C,'Each Gender Events'!AN$1,'Official Medal Table'!$E:$E,"Mixed")*'Medal values'!$B$3/2</f>
        <v>0</v>
      </c>
      <c r="AO92">
        <f>COUNTIFS('Official Medal Table'!$F:$F,'Each Gender Events'!$A92,'Official Medal Table'!$C:$C,'Each Gender Events'!AO$1,'Official Medal Table'!$E:$E,'Each Gender Events'!AO$2)*'Medal values'!$B$1
+ COUNTIFS('Official Medal Table'!$G:$G,'Each Gender Events'!$A92,'Official Medal Table'!$C:$C,'Each Gender Events'!AO$1,'Official Medal Table'!$E:$E,'Each Gender Events'!AO$2)*'Medal values'!$B$2
+ COUNTIFS('Official Medal Table'!$H:$H,'Each Gender Events'!$A92,'Official Medal Table'!$C:$C,'Each Gender Events'!AO$1,'Official Medal Table'!$E:$E,'Each Gender Events'!AO$2)*'Medal values'!$B$3
+ COUNTIFS('Official Medal Table'!$I:$I,'Each Gender Events'!$A92,'Official Medal Table'!$C:$C,'Each Gender Events'!AO$1,'Official Medal Table'!$E:$E,'Each Gender Events'!AO$2)*'Medal values'!$B$3
+ COUNTIFS('Official Medal Table'!$F:$F,'Each Gender Events'!$A92,'Official Medal Table'!$C:$C,'Each Gender Events'!AO$1,'Official Medal Table'!$E:$E,"Mixed")*'Medal values'!$B$1/2
+ COUNTIFS('Official Medal Table'!$G:$G,'Each Gender Events'!$A92,'Official Medal Table'!$C:$C,'Each Gender Events'!AO$1,'Official Medal Table'!$E:$E,"Mixed")*'Medal values'!$B$2/2
+ COUNTIFS('Official Medal Table'!$H:$H,'Each Gender Events'!$A92,'Official Medal Table'!$C:$C,'Each Gender Events'!AO$1,'Official Medal Table'!$E:$E,"Mixed")*'Medal values'!$B$3/2
+ COUNTIFS('Official Medal Table'!$I:$I,'Each Gender Events'!$A92,'Official Medal Table'!$C:$C,'Each Gender Events'!AO$1,'Official Medal Table'!$E:$E,"Mixed")*'Medal values'!$B$3/2</f>
        <v>0</v>
      </c>
      <c r="AP92">
        <f>COUNTIFS('Official Medal Table'!$F:$F,'Each Gender Events'!$A92,'Official Medal Table'!$C:$C,'Each Gender Events'!AP$1,'Official Medal Table'!$E:$E,'Each Gender Events'!AP$2)*'Medal values'!$B$1
+ COUNTIFS('Official Medal Table'!$G:$G,'Each Gender Events'!$A92,'Official Medal Table'!$C:$C,'Each Gender Events'!AP$1,'Official Medal Table'!$E:$E,'Each Gender Events'!AP$2)*'Medal values'!$B$2
+ COUNTIFS('Official Medal Table'!$H:$H,'Each Gender Events'!$A92,'Official Medal Table'!$C:$C,'Each Gender Events'!AP$1,'Official Medal Table'!$E:$E,'Each Gender Events'!AP$2)*'Medal values'!$B$3
+ COUNTIFS('Official Medal Table'!$I:$I,'Each Gender Events'!$A92,'Official Medal Table'!$C:$C,'Each Gender Events'!AP$1,'Official Medal Table'!$E:$E,'Each Gender Events'!AP$2)*'Medal values'!$B$3
+ COUNTIFS('Official Medal Table'!$F:$F,'Each Gender Events'!$A92,'Official Medal Table'!$C:$C,'Each Gender Events'!AP$1,'Official Medal Table'!$E:$E,"Mixed")*'Medal values'!$B$1/2
+ COUNTIFS('Official Medal Table'!$G:$G,'Each Gender Events'!$A92,'Official Medal Table'!$C:$C,'Each Gender Events'!AP$1,'Official Medal Table'!$E:$E,"Mixed")*'Medal values'!$B$2/2
+ COUNTIFS('Official Medal Table'!$H:$H,'Each Gender Events'!$A92,'Official Medal Table'!$C:$C,'Each Gender Events'!AP$1,'Official Medal Table'!$E:$E,"Mixed")*'Medal values'!$B$3/2
+ COUNTIFS('Official Medal Table'!$I:$I,'Each Gender Events'!$A92,'Official Medal Table'!$C:$C,'Each Gender Events'!AP$1,'Official Medal Table'!$E:$E,"Mixed")*'Medal values'!$B$3/2</f>
        <v>0</v>
      </c>
      <c r="AQ92">
        <f>COUNTIFS('Official Medal Table'!$F:$F,'Each Gender Events'!$A92,'Official Medal Table'!$C:$C,'Each Gender Events'!AQ$1,'Official Medal Table'!$E:$E,'Each Gender Events'!AQ$2)*'Medal values'!$B$1
+ COUNTIFS('Official Medal Table'!$G:$G,'Each Gender Events'!$A92,'Official Medal Table'!$C:$C,'Each Gender Events'!AQ$1,'Official Medal Table'!$E:$E,'Each Gender Events'!AQ$2)*'Medal values'!$B$2
+ COUNTIFS('Official Medal Table'!$H:$H,'Each Gender Events'!$A92,'Official Medal Table'!$C:$C,'Each Gender Events'!AQ$1,'Official Medal Table'!$E:$E,'Each Gender Events'!AQ$2)*'Medal values'!$B$3
+ COUNTIFS('Official Medal Table'!$I:$I,'Each Gender Events'!$A92,'Official Medal Table'!$C:$C,'Each Gender Events'!AQ$1,'Official Medal Table'!$E:$E,'Each Gender Events'!AQ$2)*'Medal values'!$B$3
+ COUNTIFS('Official Medal Table'!$F:$F,'Each Gender Events'!$A92,'Official Medal Table'!$C:$C,'Each Gender Events'!AQ$1,'Official Medal Table'!$E:$E,"Mixed")*'Medal values'!$B$1/2
+ COUNTIFS('Official Medal Table'!$G:$G,'Each Gender Events'!$A92,'Official Medal Table'!$C:$C,'Each Gender Events'!AQ$1,'Official Medal Table'!$E:$E,"Mixed")*'Medal values'!$B$2/2
+ COUNTIFS('Official Medal Table'!$H:$H,'Each Gender Events'!$A92,'Official Medal Table'!$C:$C,'Each Gender Events'!AQ$1,'Official Medal Table'!$E:$E,"Mixed")*'Medal values'!$B$3/2
+ COUNTIFS('Official Medal Table'!$I:$I,'Each Gender Events'!$A92,'Official Medal Table'!$C:$C,'Each Gender Events'!AQ$1,'Official Medal Table'!$E:$E,"Mixed")*'Medal values'!$B$3/2</f>
        <v>0</v>
      </c>
      <c r="AR92">
        <f>COUNTIFS('Official Medal Table'!$F:$F,'Each Gender Events'!$A92,'Official Medal Table'!$C:$C,'Each Gender Events'!AR$1,'Official Medal Table'!$E:$E,'Each Gender Events'!AR$2)*'Medal values'!$B$1
+ COUNTIFS('Official Medal Table'!$G:$G,'Each Gender Events'!$A92,'Official Medal Table'!$C:$C,'Each Gender Events'!AR$1,'Official Medal Table'!$E:$E,'Each Gender Events'!AR$2)*'Medal values'!$B$2
+ COUNTIFS('Official Medal Table'!$H:$H,'Each Gender Events'!$A92,'Official Medal Table'!$C:$C,'Each Gender Events'!AR$1,'Official Medal Table'!$E:$E,'Each Gender Events'!AR$2)*'Medal values'!$B$3
+ COUNTIFS('Official Medal Table'!$I:$I,'Each Gender Events'!$A92,'Official Medal Table'!$C:$C,'Each Gender Events'!AR$1,'Official Medal Table'!$E:$E,'Each Gender Events'!AR$2)*'Medal values'!$B$3
+ COUNTIFS('Official Medal Table'!$F:$F,'Each Gender Events'!$A92,'Official Medal Table'!$C:$C,'Each Gender Events'!AR$1,'Official Medal Table'!$E:$E,"Mixed")*'Medal values'!$B$1/2
+ COUNTIFS('Official Medal Table'!$G:$G,'Each Gender Events'!$A92,'Official Medal Table'!$C:$C,'Each Gender Events'!AR$1,'Official Medal Table'!$E:$E,"Mixed")*'Medal values'!$B$2/2
+ COUNTIFS('Official Medal Table'!$H:$H,'Each Gender Events'!$A92,'Official Medal Table'!$C:$C,'Each Gender Events'!AR$1,'Official Medal Table'!$E:$E,"Mixed")*'Medal values'!$B$3/2
+ COUNTIFS('Official Medal Table'!$I:$I,'Each Gender Events'!$A92,'Official Medal Table'!$C:$C,'Each Gender Events'!AR$1,'Official Medal Table'!$E:$E,"Mixed")*'Medal values'!$B$3/2</f>
        <v>0</v>
      </c>
      <c r="AS92">
        <f>COUNTIFS('Official Medal Table'!$F:$F,'Each Gender Events'!$A92,'Official Medal Table'!$C:$C,'Each Gender Events'!AS$1,'Official Medal Table'!$E:$E,'Each Gender Events'!AS$2)*'Medal values'!$B$1
+ COUNTIFS('Official Medal Table'!$G:$G,'Each Gender Events'!$A92,'Official Medal Table'!$C:$C,'Each Gender Events'!AS$1,'Official Medal Table'!$E:$E,'Each Gender Events'!AS$2)*'Medal values'!$B$2
+ COUNTIFS('Official Medal Table'!$H:$H,'Each Gender Events'!$A92,'Official Medal Table'!$C:$C,'Each Gender Events'!AS$1,'Official Medal Table'!$E:$E,'Each Gender Events'!AS$2)*'Medal values'!$B$3
+ COUNTIFS('Official Medal Table'!$I:$I,'Each Gender Events'!$A92,'Official Medal Table'!$C:$C,'Each Gender Events'!AS$1,'Official Medal Table'!$E:$E,'Each Gender Events'!AS$2)*'Medal values'!$B$3
+ COUNTIFS('Official Medal Table'!$F:$F,'Each Gender Events'!$A92,'Official Medal Table'!$C:$C,'Each Gender Events'!AS$1,'Official Medal Table'!$E:$E,"Mixed")*'Medal values'!$B$1/2
+ COUNTIFS('Official Medal Table'!$G:$G,'Each Gender Events'!$A92,'Official Medal Table'!$C:$C,'Each Gender Events'!AS$1,'Official Medal Table'!$E:$E,"Mixed")*'Medal values'!$B$2/2
+ COUNTIFS('Official Medal Table'!$H:$H,'Each Gender Events'!$A92,'Official Medal Table'!$C:$C,'Each Gender Events'!AS$1,'Official Medal Table'!$E:$E,"Mixed")*'Medal values'!$B$3/2
+ COUNTIFS('Official Medal Table'!$I:$I,'Each Gender Events'!$A92,'Official Medal Table'!$C:$C,'Each Gender Events'!AS$1,'Official Medal Table'!$E:$E,"Mixed")*'Medal values'!$B$3/2</f>
        <v>0</v>
      </c>
      <c r="AT92">
        <f>COUNTIFS('Official Medal Table'!$F:$F,'Each Gender Events'!$A92,'Official Medal Table'!$C:$C,'Each Gender Events'!AT$1,'Official Medal Table'!$E:$E,'Each Gender Events'!AT$2)*'Medal values'!$B$1
+ COUNTIFS('Official Medal Table'!$G:$G,'Each Gender Events'!$A92,'Official Medal Table'!$C:$C,'Each Gender Events'!AT$1,'Official Medal Table'!$E:$E,'Each Gender Events'!AT$2)*'Medal values'!$B$2
+ COUNTIFS('Official Medal Table'!$H:$H,'Each Gender Events'!$A92,'Official Medal Table'!$C:$C,'Each Gender Events'!AT$1,'Official Medal Table'!$E:$E,'Each Gender Events'!AT$2)*'Medal values'!$B$3
+ COUNTIFS('Official Medal Table'!$I:$I,'Each Gender Events'!$A92,'Official Medal Table'!$C:$C,'Each Gender Events'!AT$1,'Official Medal Table'!$E:$E,'Each Gender Events'!AT$2)*'Medal values'!$B$3
+ COUNTIFS('Official Medal Table'!$F:$F,'Each Gender Events'!$A92,'Official Medal Table'!$C:$C,'Each Gender Events'!AT$1,'Official Medal Table'!$E:$E,"Mixed")*'Medal values'!$B$1/2
+ COUNTIFS('Official Medal Table'!$G:$G,'Each Gender Events'!$A92,'Official Medal Table'!$C:$C,'Each Gender Events'!AT$1,'Official Medal Table'!$E:$E,"Mixed")*'Medal values'!$B$2/2
+ COUNTIFS('Official Medal Table'!$H:$H,'Each Gender Events'!$A92,'Official Medal Table'!$C:$C,'Each Gender Events'!AT$1,'Official Medal Table'!$E:$E,"Mixed")*'Medal values'!$B$3/2
+ COUNTIFS('Official Medal Table'!$I:$I,'Each Gender Events'!$A92,'Official Medal Table'!$C:$C,'Each Gender Events'!AT$1,'Official Medal Table'!$E:$E,"Mixed")*'Medal values'!$B$3/2</f>
        <v>0</v>
      </c>
      <c r="AU92">
        <f>COUNTIFS('Official Medal Table'!$F:$F,'Each Gender Events'!$A92,'Official Medal Table'!$C:$C,'Each Gender Events'!AU$1,'Official Medal Table'!$E:$E,'Each Gender Events'!AU$2)*'Medal values'!$B$1
+ COUNTIFS('Official Medal Table'!$G:$G,'Each Gender Events'!$A92,'Official Medal Table'!$C:$C,'Each Gender Events'!AU$1,'Official Medal Table'!$E:$E,'Each Gender Events'!AU$2)*'Medal values'!$B$2
+ COUNTIFS('Official Medal Table'!$H:$H,'Each Gender Events'!$A92,'Official Medal Table'!$C:$C,'Each Gender Events'!AU$1,'Official Medal Table'!$E:$E,'Each Gender Events'!AU$2)*'Medal values'!$B$3
+ COUNTIFS('Official Medal Table'!$I:$I,'Each Gender Events'!$A92,'Official Medal Table'!$C:$C,'Each Gender Events'!AU$1,'Official Medal Table'!$E:$E,'Each Gender Events'!AU$2)*'Medal values'!$B$3
+ COUNTIFS('Official Medal Table'!$F:$F,'Each Gender Events'!$A92,'Official Medal Table'!$C:$C,'Each Gender Events'!AU$1,'Official Medal Table'!$E:$E,"Mixed")*'Medal values'!$B$1/2
+ COUNTIFS('Official Medal Table'!$G:$G,'Each Gender Events'!$A92,'Official Medal Table'!$C:$C,'Each Gender Events'!AU$1,'Official Medal Table'!$E:$E,"Mixed")*'Medal values'!$B$2/2
+ COUNTIFS('Official Medal Table'!$H:$H,'Each Gender Events'!$A92,'Official Medal Table'!$C:$C,'Each Gender Events'!AU$1,'Official Medal Table'!$E:$E,"Mixed")*'Medal values'!$B$3/2
+ COUNTIFS('Official Medal Table'!$I:$I,'Each Gender Events'!$A92,'Official Medal Table'!$C:$C,'Each Gender Events'!AU$1,'Official Medal Table'!$E:$E,"Mixed")*'Medal values'!$B$3/2</f>
        <v>0</v>
      </c>
      <c r="AV92">
        <f>COUNTIFS('Official Medal Table'!$F:$F,'Each Gender Events'!$A92,'Official Medal Table'!$C:$C,'Each Gender Events'!AV$1,'Official Medal Table'!$E:$E,'Each Gender Events'!AV$2)*'Medal values'!$B$1
+ COUNTIFS('Official Medal Table'!$G:$G,'Each Gender Events'!$A92,'Official Medal Table'!$C:$C,'Each Gender Events'!AV$1,'Official Medal Table'!$E:$E,'Each Gender Events'!AV$2)*'Medal values'!$B$2
+ COUNTIFS('Official Medal Table'!$H:$H,'Each Gender Events'!$A92,'Official Medal Table'!$C:$C,'Each Gender Events'!AV$1,'Official Medal Table'!$E:$E,'Each Gender Events'!AV$2)*'Medal values'!$B$3
+ COUNTIFS('Official Medal Table'!$I:$I,'Each Gender Events'!$A92,'Official Medal Table'!$C:$C,'Each Gender Events'!AV$1,'Official Medal Table'!$E:$E,'Each Gender Events'!AV$2)*'Medal values'!$B$3
+ COUNTIFS('Official Medal Table'!$F:$F,'Each Gender Events'!$A92,'Official Medal Table'!$C:$C,'Each Gender Events'!AV$1,'Official Medal Table'!$E:$E,"Mixed")*'Medal values'!$B$1/2
+ COUNTIFS('Official Medal Table'!$G:$G,'Each Gender Events'!$A92,'Official Medal Table'!$C:$C,'Each Gender Events'!AV$1,'Official Medal Table'!$E:$E,"Mixed")*'Medal values'!$B$2/2
+ COUNTIFS('Official Medal Table'!$H:$H,'Each Gender Events'!$A92,'Official Medal Table'!$C:$C,'Each Gender Events'!AV$1,'Official Medal Table'!$E:$E,"Mixed")*'Medal values'!$B$3/2
+ COUNTIFS('Official Medal Table'!$I:$I,'Each Gender Events'!$A92,'Official Medal Table'!$C:$C,'Each Gender Events'!AV$1,'Official Medal Table'!$E:$E,"Mixed")*'Medal values'!$B$3/2</f>
        <v>0</v>
      </c>
      <c r="AW92">
        <f>COUNTIFS('Official Medal Table'!$F:$F,'Each Gender Events'!$A92,'Official Medal Table'!$C:$C,'Each Gender Events'!AW$1,'Official Medal Table'!$E:$E,'Each Gender Events'!AW$2)*'Medal values'!$B$1
+ COUNTIFS('Official Medal Table'!$G:$G,'Each Gender Events'!$A92,'Official Medal Table'!$C:$C,'Each Gender Events'!AW$1,'Official Medal Table'!$E:$E,'Each Gender Events'!AW$2)*'Medal values'!$B$2
+ COUNTIFS('Official Medal Table'!$H:$H,'Each Gender Events'!$A92,'Official Medal Table'!$C:$C,'Each Gender Events'!AW$1,'Official Medal Table'!$E:$E,'Each Gender Events'!AW$2)*'Medal values'!$B$3
+ COUNTIFS('Official Medal Table'!$I:$I,'Each Gender Events'!$A92,'Official Medal Table'!$C:$C,'Each Gender Events'!AW$1,'Official Medal Table'!$E:$E,'Each Gender Events'!AW$2)*'Medal values'!$B$3
+ COUNTIFS('Official Medal Table'!$F:$F,'Each Gender Events'!$A92,'Official Medal Table'!$C:$C,'Each Gender Events'!AW$1,'Official Medal Table'!$E:$E,"Mixed")*'Medal values'!$B$1/2
+ COUNTIFS('Official Medal Table'!$G:$G,'Each Gender Events'!$A92,'Official Medal Table'!$C:$C,'Each Gender Events'!AW$1,'Official Medal Table'!$E:$E,"Mixed")*'Medal values'!$B$2/2
+ COUNTIFS('Official Medal Table'!$H:$H,'Each Gender Events'!$A92,'Official Medal Table'!$C:$C,'Each Gender Events'!AW$1,'Official Medal Table'!$E:$E,"Mixed")*'Medal values'!$B$3/2
+ COUNTIFS('Official Medal Table'!$I:$I,'Each Gender Events'!$A92,'Official Medal Table'!$C:$C,'Each Gender Events'!AW$1,'Official Medal Table'!$E:$E,"Mixed")*'Medal values'!$B$3/2</f>
        <v>0</v>
      </c>
      <c r="AX92">
        <f>COUNTIFS('Official Medal Table'!$F:$F,'Each Gender Events'!$A92,'Official Medal Table'!$C:$C,'Each Gender Events'!AX$1,'Official Medal Table'!$E:$E,'Each Gender Events'!AX$2)*'Medal values'!$B$1
+ COUNTIFS('Official Medal Table'!$G:$G,'Each Gender Events'!$A92,'Official Medal Table'!$C:$C,'Each Gender Events'!AX$1,'Official Medal Table'!$E:$E,'Each Gender Events'!AX$2)*'Medal values'!$B$2
+ COUNTIFS('Official Medal Table'!$H:$H,'Each Gender Events'!$A92,'Official Medal Table'!$C:$C,'Each Gender Events'!AX$1,'Official Medal Table'!$E:$E,'Each Gender Events'!AX$2)*'Medal values'!$B$3
+ COUNTIFS('Official Medal Table'!$I:$I,'Each Gender Events'!$A92,'Official Medal Table'!$C:$C,'Each Gender Events'!AX$1,'Official Medal Table'!$E:$E,'Each Gender Events'!AX$2)*'Medal values'!$B$3
+ COUNTIFS('Official Medal Table'!$F:$F,'Each Gender Events'!$A92,'Official Medal Table'!$C:$C,'Each Gender Events'!AX$1,'Official Medal Table'!$E:$E,"Mixed")*'Medal values'!$B$1/2
+ COUNTIFS('Official Medal Table'!$G:$G,'Each Gender Events'!$A92,'Official Medal Table'!$C:$C,'Each Gender Events'!AX$1,'Official Medal Table'!$E:$E,"Mixed")*'Medal values'!$B$2/2
+ COUNTIFS('Official Medal Table'!$H:$H,'Each Gender Events'!$A92,'Official Medal Table'!$C:$C,'Each Gender Events'!AX$1,'Official Medal Table'!$E:$E,"Mixed")*'Medal values'!$B$3/2
+ COUNTIFS('Official Medal Table'!$I:$I,'Each Gender Events'!$A92,'Official Medal Table'!$C:$C,'Each Gender Events'!AX$1,'Official Medal Table'!$E:$E,"Mixed")*'Medal values'!$B$3/2</f>
        <v>1</v>
      </c>
      <c r="AY92">
        <f>COUNTIFS('Official Medal Table'!$F:$F,'Each Gender Events'!$A92,'Official Medal Table'!$C:$C,'Each Gender Events'!AY$1,'Official Medal Table'!$E:$E,'Each Gender Events'!AY$2)*'Medal values'!$B$1
+ COUNTIFS('Official Medal Table'!$G:$G,'Each Gender Events'!$A92,'Official Medal Table'!$C:$C,'Each Gender Events'!AY$1,'Official Medal Table'!$E:$E,'Each Gender Events'!AY$2)*'Medal values'!$B$2
+ COUNTIFS('Official Medal Table'!$H:$H,'Each Gender Events'!$A92,'Official Medal Table'!$C:$C,'Each Gender Events'!AY$1,'Official Medal Table'!$E:$E,'Each Gender Events'!AY$2)*'Medal values'!$B$3
+ COUNTIFS('Official Medal Table'!$I:$I,'Each Gender Events'!$A92,'Official Medal Table'!$C:$C,'Each Gender Events'!AY$1,'Official Medal Table'!$E:$E,'Each Gender Events'!AY$2)*'Medal values'!$B$3
+ COUNTIFS('Official Medal Table'!$F:$F,'Each Gender Events'!$A92,'Official Medal Table'!$C:$C,'Each Gender Events'!AY$1,'Official Medal Table'!$E:$E,"Mixed")*'Medal values'!$B$1/2
+ COUNTIFS('Official Medal Table'!$G:$G,'Each Gender Events'!$A92,'Official Medal Table'!$C:$C,'Each Gender Events'!AY$1,'Official Medal Table'!$E:$E,"Mixed")*'Medal values'!$B$2/2
+ COUNTIFS('Official Medal Table'!$H:$H,'Each Gender Events'!$A92,'Official Medal Table'!$C:$C,'Each Gender Events'!AY$1,'Official Medal Table'!$E:$E,"Mixed")*'Medal values'!$B$3/2
+ COUNTIFS('Official Medal Table'!$I:$I,'Each Gender Events'!$A92,'Official Medal Table'!$C:$C,'Each Gender Events'!AY$1,'Official Medal Table'!$E:$E,"Mixed")*'Medal values'!$B$3/2</f>
        <v>0</v>
      </c>
      <c r="AZ92">
        <f>COUNTIFS('Official Medal Table'!$F:$F,'Each Gender Events'!$A92,'Official Medal Table'!$C:$C,'Each Gender Events'!AZ$1,'Official Medal Table'!$E:$E,'Each Gender Events'!AZ$2)*'Medal values'!$B$1
+ COUNTIFS('Official Medal Table'!$G:$G,'Each Gender Events'!$A92,'Official Medal Table'!$C:$C,'Each Gender Events'!AZ$1,'Official Medal Table'!$E:$E,'Each Gender Events'!AZ$2)*'Medal values'!$B$2
+ COUNTIFS('Official Medal Table'!$H:$H,'Each Gender Events'!$A92,'Official Medal Table'!$C:$C,'Each Gender Events'!AZ$1,'Official Medal Table'!$E:$E,'Each Gender Events'!AZ$2)*'Medal values'!$B$3
+ COUNTIFS('Official Medal Table'!$I:$I,'Each Gender Events'!$A92,'Official Medal Table'!$C:$C,'Each Gender Events'!AZ$1,'Official Medal Table'!$E:$E,'Each Gender Events'!AZ$2)*'Medal values'!$B$3
+ COUNTIFS('Official Medal Table'!$F:$F,'Each Gender Events'!$A92,'Official Medal Table'!$C:$C,'Each Gender Events'!AZ$1,'Official Medal Table'!$E:$E,"Mixed")*'Medal values'!$B$1/2
+ COUNTIFS('Official Medal Table'!$G:$G,'Each Gender Events'!$A92,'Official Medal Table'!$C:$C,'Each Gender Events'!AZ$1,'Official Medal Table'!$E:$E,"Mixed")*'Medal values'!$B$2/2
+ COUNTIFS('Official Medal Table'!$H:$H,'Each Gender Events'!$A92,'Official Medal Table'!$C:$C,'Each Gender Events'!AZ$1,'Official Medal Table'!$E:$E,"Mixed")*'Medal values'!$B$3/2
+ COUNTIFS('Official Medal Table'!$I:$I,'Each Gender Events'!$A92,'Official Medal Table'!$C:$C,'Each Gender Events'!AZ$1,'Official Medal Table'!$E:$E,"Mixed")*'Medal values'!$B$3/2</f>
        <v>0</v>
      </c>
      <c r="BA92">
        <f>COUNTIFS('Official Medal Table'!$F:$F,'Each Gender Events'!$A92,'Official Medal Table'!$C:$C,'Each Gender Events'!BA$1,'Official Medal Table'!$E:$E,'Each Gender Events'!BA$2)*'Medal values'!$B$1
+ COUNTIFS('Official Medal Table'!$G:$G,'Each Gender Events'!$A92,'Official Medal Table'!$C:$C,'Each Gender Events'!BA$1,'Official Medal Table'!$E:$E,'Each Gender Events'!BA$2)*'Medal values'!$B$2
+ COUNTIFS('Official Medal Table'!$H:$H,'Each Gender Events'!$A92,'Official Medal Table'!$C:$C,'Each Gender Events'!BA$1,'Official Medal Table'!$E:$E,'Each Gender Events'!BA$2)*'Medal values'!$B$3
+ COUNTIFS('Official Medal Table'!$I:$I,'Each Gender Events'!$A92,'Official Medal Table'!$C:$C,'Each Gender Events'!BA$1,'Official Medal Table'!$E:$E,'Each Gender Events'!BA$2)*'Medal values'!$B$3
+ COUNTIFS('Official Medal Table'!$F:$F,'Each Gender Events'!$A92,'Official Medal Table'!$C:$C,'Each Gender Events'!BA$1,'Official Medal Table'!$E:$E,"Mixed")*'Medal values'!$B$1/2
+ COUNTIFS('Official Medal Table'!$G:$G,'Each Gender Events'!$A92,'Official Medal Table'!$C:$C,'Each Gender Events'!BA$1,'Official Medal Table'!$E:$E,"Mixed")*'Medal values'!$B$2/2
+ COUNTIFS('Official Medal Table'!$H:$H,'Each Gender Events'!$A92,'Official Medal Table'!$C:$C,'Each Gender Events'!BA$1,'Official Medal Table'!$E:$E,"Mixed")*'Medal values'!$B$3/2
+ COUNTIFS('Official Medal Table'!$I:$I,'Each Gender Events'!$A92,'Official Medal Table'!$C:$C,'Each Gender Events'!BA$1,'Official Medal Table'!$E:$E,"Mixed")*'Medal values'!$B$3/2</f>
        <v>0</v>
      </c>
      <c r="BB92">
        <f>COUNTIFS('Official Medal Table'!$F:$F,'Each Gender Events'!$A92,'Official Medal Table'!$C:$C,'Each Gender Events'!BB$1,'Official Medal Table'!$E:$E,'Each Gender Events'!BB$2)*'Medal values'!$B$1
+ COUNTIFS('Official Medal Table'!$G:$G,'Each Gender Events'!$A92,'Official Medal Table'!$C:$C,'Each Gender Events'!BB$1,'Official Medal Table'!$E:$E,'Each Gender Events'!BB$2)*'Medal values'!$B$2
+ COUNTIFS('Official Medal Table'!$H:$H,'Each Gender Events'!$A92,'Official Medal Table'!$C:$C,'Each Gender Events'!BB$1,'Official Medal Table'!$E:$E,'Each Gender Events'!BB$2)*'Medal values'!$B$3
+ COUNTIFS('Official Medal Table'!$I:$I,'Each Gender Events'!$A92,'Official Medal Table'!$C:$C,'Each Gender Events'!BB$1,'Official Medal Table'!$E:$E,'Each Gender Events'!BB$2)*'Medal values'!$B$3
+ COUNTIFS('Official Medal Table'!$F:$F,'Each Gender Events'!$A92,'Official Medal Table'!$C:$C,'Each Gender Events'!BB$1,'Official Medal Table'!$E:$E,"Mixed")*'Medal values'!$B$1/2
+ COUNTIFS('Official Medal Table'!$G:$G,'Each Gender Events'!$A92,'Official Medal Table'!$C:$C,'Each Gender Events'!BB$1,'Official Medal Table'!$E:$E,"Mixed")*'Medal values'!$B$2/2
+ COUNTIFS('Official Medal Table'!$H:$H,'Each Gender Events'!$A92,'Official Medal Table'!$C:$C,'Each Gender Events'!BB$1,'Official Medal Table'!$E:$E,"Mixed")*'Medal values'!$B$3/2
+ COUNTIFS('Official Medal Table'!$I:$I,'Each Gender Events'!$A92,'Official Medal Table'!$C:$C,'Each Gender Events'!BB$1,'Official Medal Table'!$E:$E,"Mixed")*'Medal values'!$B$3/2</f>
        <v>0</v>
      </c>
      <c r="BC92">
        <f>COUNTIFS('Official Medal Table'!$F:$F,'Each Gender Events'!$A92,'Official Medal Table'!$C:$C,'Each Gender Events'!BC$1,'Official Medal Table'!$E:$E,'Each Gender Events'!BC$2)*'Medal values'!$B$1
+ COUNTIFS('Official Medal Table'!$G:$G,'Each Gender Events'!$A92,'Official Medal Table'!$C:$C,'Each Gender Events'!BC$1,'Official Medal Table'!$E:$E,'Each Gender Events'!BC$2)*'Medal values'!$B$2
+ COUNTIFS('Official Medal Table'!$H:$H,'Each Gender Events'!$A92,'Official Medal Table'!$C:$C,'Each Gender Events'!BC$1,'Official Medal Table'!$E:$E,'Each Gender Events'!BC$2)*'Medal values'!$B$3
+ COUNTIFS('Official Medal Table'!$I:$I,'Each Gender Events'!$A92,'Official Medal Table'!$C:$C,'Each Gender Events'!BC$1,'Official Medal Table'!$E:$E,'Each Gender Events'!BC$2)*'Medal values'!$B$3
+ COUNTIFS('Official Medal Table'!$F:$F,'Each Gender Events'!$A92,'Official Medal Table'!$C:$C,'Each Gender Events'!BC$1,'Official Medal Table'!$E:$E,"Mixed")*'Medal values'!$B$1/2
+ COUNTIFS('Official Medal Table'!$G:$G,'Each Gender Events'!$A92,'Official Medal Table'!$C:$C,'Each Gender Events'!BC$1,'Official Medal Table'!$E:$E,"Mixed")*'Medal values'!$B$2/2
+ COUNTIFS('Official Medal Table'!$H:$H,'Each Gender Events'!$A92,'Official Medal Table'!$C:$C,'Each Gender Events'!BC$1,'Official Medal Table'!$E:$E,"Mixed")*'Medal values'!$B$3/2
+ COUNTIFS('Official Medal Table'!$I:$I,'Each Gender Events'!$A92,'Official Medal Table'!$C:$C,'Each Gender Events'!BC$1,'Official Medal Table'!$E:$E,"Mixed")*'Medal values'!$B$3/2</f>
        <v>0</v>
      </c>
      <c r="BD92">
        <f>COUNTIFS('Official Medal Table'!$F:$F,'Each Gender Events'!$A92,'Official Medal Table'!$C:$C,'Each Gender Events'!BD$1,'Official Medal Table'!$E:$E,'Each Gender Events'!BD$2)*'Medal values'!$B$1
+ COUNTIFS('Official Medal Table'!$G:$G,'Each Gender Events'!$A92,'Official Medal Table'!$C:$C,'Each Gender Events'!BD$1,'Official Medal Table'!$E:$E,'Each Gender Events'!BD$2)*'Medal values'!$B$2
+ COUNTIFS('Official Medal Table'!$H:$H,'Each Gender Events'!$A92,'Official Medal Table'!$C:$C,'Each Gender Events'!BD$1,'Official Medal Table'!$E:$E,'Each Gender Events'!BD$2)*'Medal values'!$B$3
+ COUNTIFS('Official Medal Table'!$I:$I,'Each Gender Events'!$A92,'Official Medal Table'!$C:$C,'Each Gender Events'!BD$1,'Official Medal Table'!$E:$E,'Each Gender Events'!BD$2)*'Medal values'!$B$3
+ COUNTIFS('Official Medal Table'!$F:$F,'Each Gender Events'!$A92,'Official Medal Table'!$C:$C,'Each Gender Events'!BD$1,'Official Medal Table'!$E:$E,"Mixed")*'Medal values'!$B$1/2
+ COUNTIFS('Official Medal Table'!$G:$G,'Each Gender Events'!$A92,'Official Medal Table'!$C:$C,'Each Gender Events'!BD$1,'Official Medal Table'!$E:$E,"Mixed")*'Medal values'!$B$2/2
+ COUNTIFS('Official Medal Table'!$H:$H,'Each Gender Events'!$A92,'Official Medal Table'!$C:$C,'Each Gender Events'!BD$1,'Official Medal Table'!$E:$E,"Mixed")*'Medal values'!$B$3/2
+ COUNTIFS('Official Medal Table'!$I:$I,'Each Gender Events'!$A92,'Official Medal Table'!$C:$C,'Each Gender Events'!BD$1,'Official Medal Table'!$E:$E,"Mixed")*'Medal values'!$B$3/2</f>
        <v>0</v>
      </c>
      <c r="BE92">
        <f>COUNTIFS('Official Medal Table'!$F:$F,'Each Gender Events'!$A92,'Official Medal Table'!$C:$C,'Each Gender Events'!BE$1,'Official Medal Table'!$E:$E,'Each Gender Events'!BE$2)*'Medal values'!$B$1
+ COUNTIFS('Official Medal Table'!$G:$G,'Each Gender Events'!$A92,'Official Medal Table'!$C:$C,'Each Gender Events'!BE$1,'Official Medal Table'!$E:$E,'Each Gender Events'!BE$2)*'Medal values'!$B$2
+ COUNTIFS('Official Medal Table'!$H:$H,'Each Gender Events'!$A92,'Official Medal Table'!$C:$C,'Each Gender Events'!BE$1,'Official Medal Table'!$E:$E,'Each Gender Events'!BE$2)*'Medal values'!$B$3
+ COUNTIFS('Official Medal Table'!$I:$I,'Each Gender Events'!$A92,'Official Medal Table'!$C:$C,'Each Gender Events'!BE$1,'Official Medal Table'!$E:$E,'Each Gender Events'!BE$2)*'Medal values'!$B$3
+ COUNTIFS('Official Medal Table'!$F:$F,'Each Gender Events'!$A92,'Official Medal Table'!$C:$C,'Each Gender Events'!BE$1,'Official Medal Table'!$E:$E,"Mixed")*'Medal values'!$B$1/2
+ COUNTIFS('Official Medal Table'!$G:$G,'Each Gender Events'!$A92,'Official Medal Table'!$C:$C,'Each Gender Events'!BE$1,'Official Medal Table'!$E:$E,"Mixed")*'Medal values'!$B$2/2
+ COUNTIFS('Official Medal Table'!$H:$H,'Each Gender Events'!$A92,'Official Medal Table'!$C:$C,'Each Gender Events'!BE$1,'Official Medal Table'!$E:$E,"Mixed")*'Medal values'!$B$3/2
+ COUNTIFS('Official Medal Table'!$I:$I,'Each Gender Events'!$A92,'Official Medal Table'!$C:$C,'Each Gender Events'!BE$1,'Official Medal Table'!$E:$E,"Mixed")*'Medal values'!$B$3/2</f>
        <v>0</v>
      </c>
      <c r="BF92">
        <f>COUNTIFS('Official Medal Table'!$F:$F,'Each Gender Events'!$A92,'Official Medal Table'!$C:$C,'Each Gender Events'!BF$1,'Official Medal Table'!$E:$E,'Each Gender Events'!BF$2)*'Medal values'!$B$1
+ COUNTIFS('Official Medal Table'!$G:$G,'Each Gender Events'!$A92,'Official Medal Table'!$C:$C,'Each Gender Events'!BF$1,'Official Medal Table'!$E:$E,'Each Gender Events'!BF$2)*'Medal values'!$B$2
+ COUNTIFS('Official Medal Table'!$H:$H,'Each Gender Events'!$A92,'Official Medal Table'!$C:$C,'Each Gender Events'!BF$1,'Official Medal Table'!$E:$E,'Each Gender Events'!BF$2)*'Medal values'!$B$3
+ COUNTIFS('Official Medal Table'!$I:$I,'Each Gender Events'!$A92,'Official Medal Table'!$C:$C,'Each Gender Events'!BF$1,'Official Medal Table'!$E:$E,'Each Gender Events'!BF$2)*'Medal values'!$B$3
+ COUNTIFS('Official Medal Table'!$F:$F,'Each Gender Events'!$A92,'Official Medal Table'!$C:$C,'Each Gender Events'!BF$1,'Official Medal Table'!$E:$E,"Mixed")*'Medal values'!$B$1/2
+ COUNTIFS('Official Medal Table'!$G:$G,'Each Gender Events'!$A92,'Official Medal Table'!$C:$C,'Each Gender Events'!BF$1,'Official Medal Table'!$E:$E,"Mixed")*'Medal values'!$B$2/2
+ COUNTIFS('Official Medal Table'!$H:$H,'Each Gender Events'!$A92,'Official Medal Table'!$C:$C,'Each Gender Events'!BF$1,'Official Medal Table'!$E:$E,"Mixed")*'Medal values'!$B$3/2
+ COUNTIFS('Official Medal Table'!$I:$I,'Each Gender Events'!$A92,'Official Medal Table'!$C:$C,'Each Gender Events'!BF$1,'Official Medal Table'!$E:$E,"Mixed")*'Medal values'!$B$3/2</f>
        <v>0</v>
      </c>
      <c r="BG92">
        <f>COUNTIFS('Official Medal Table'!$F:$F,'Each Gender Events'!$A92,'Official Medal Table'!$C:$C,'Each Gender Events'!BG$1,'Official Medal Table'!$E:$E,'Each Gender Events'!BG$2)*'Medal values'!$B$1
+ COUNTIFS('Official Medal Table'!$G:$G,'Each Gender Events'!$A92,'Official Medal Table'!$C:$C,'Each Gender Events'!BG$1,'Official Medal Table'!$E:$E,'Each Gender Events'!BG$2)*'Medal values'!$B$2
+ COUNTIFS('Official Medal Table'!$H:$H,'Each Gender Events'!$A92,'Official Medal Table'!$C:$C,'Each Gender Events'!BG$1,'Official Medal Table'!$E:$E,'Each Gender Events'!BG$2)*'Medal values'!$B$3
+ COUNTIFS('Official Medal Table'!$I:$I,'Each Gender Events'!$A92,'Official Medal Table'!$C:$C,'Each Gender Events'!BG$1,'Official Medal Table'!$E:$E,'Each Gender Events'!BG$2)*'Medal values'!$B$3
+ COUNTIFS('Official Medal Table'!$F:$F,'Each Gender Events'!$A92,'Official Medal Table'!$C:$C,'Each Gender Events'!BG$1,'Official Medal Table'!$E:$E,"Mixed")*'Medal values'!$B$1/2
+ COUNTIFS('Official Medal Table'!$G:$G,'Each Gender Events'!$A92,'Official Medal Table'!$C:$C,'Each Gender Events'!BG$1,'Official Medal Table'!$E:$E,"Mixed")*'Medal values'!$B$2/2
+ COUNTIFS('Official Medal Table'!$H:$H,'Each Gender Events'!$A92,'Official Medal Table'!$C:$C,'Each Gender Events'!BG$1,'Official Medal Table'!$E:$E,"Mixed")*'Medal values'!$B$3/2
+ COUNTIFS('Official Medal Table'!$I:$I,'Each Gender Events'!$A92,'Official Medal Table'!$C:$C,'Each Gender Events'!BG$1,'Official Medal Table'!$E:$E,"Mixed")*'Medal values'!$B$3/2</f>
        <v>0</v>
      </c>
      <c r="BH92">
        <f>COUNTIFS('Official Medal Table'!$F:$F,'Each Gender Events'!$A92,'Official Medal Table'!$C:$C,'Each Gender Events'!BH$1,'Official Medal Table'!$E:$E,'Each Gender Events'!BH$2)*'Medal values'!$B$1
+ COUNTIFS('Official Medal Table'!$G:$G,'Each Gender Events'!$A92,'Official Medal Table'!$C:$C,'Each Gender Events'!BH$1,'Official Medal Table'!$E:$E,'Each Gender Events'!BH$2)*'Medal values'!$B$2
+ COUNTIFS('Official Medal Table'!$H:$H,'Each Gender Events'!$A92,'Official Medal Table'!$C:$C,'Each Gender Events'!BH$1,'Official Medal Table'!$E:$E,'Each Gender Events'!BH$2)*'Medal values'!$B$3
+ COUNTIFS('Official Medal Table'!$I:$I,'Each Gender Events'!$A92,'Official Medal Table'!$C:$C,'Each Gender Events'!BH$1,'Official Medal Table'!$E:$E,'Each Gender Events'!BH$2)*'Medal values'!$B$3
+ COUNTIFS('Official Medal Table'!$F:$F,'Each Gender Events'!$A92,'Official Medal Table'!$C:$C,'Each Gender Events'!BH$1,'Official Medal Table'!$E:$E,"Mixed")*'Medal values'!$B$1/2
+ COUNTIFS('Official Medal Table'!$G:$G,'Each Gender Events'!$A92,'Official Medal Table'!$C:$C,'Each Gender Events'!BH$1,'Official Medal Table'!$E:$E,"Mixed")*'Medal values'!$B$2/2
+ COUNTIFS('Official Medal Table'!$H:$H,'Each Gender Events'!$A92,'Official Medal Table'!$C:$C,'Each Gender Events'!BH$1,'Official Medal Table'!$E:$E,"Mixed")*'Medal values'!$B$3/2
+ COUNTIFS('Official Medal Table'!$I:$I,'Each Gender Events'!$A92,'Official Medal Table'!$C:$C,'Each Gender Events'!BH$1,'Official Medal Table'!$E:$E,"Mixed")*'Medal values'!$B$3/2</f>
        <v>0</v>
      </c>
      <c r="BI92">
        <f>COUNTIFS('Official Medal Table'!$F:$F,'Each Gender Events'!$A92,'Official Medal Table'!$C:$C,'Each Gender Events'!BI$1,'Official Medal Table'!$E:$E,'Each Gender Events'!BI$2)*'Medal values'!$B$1
+ COUNTIFS('Official Medal Table'!$G:$G,'Each Gender Events'!$A92,'Official Medal Table'!$C:$C,'Each Gender Events'!BI$1,'Official Medal Table'!$E:$E,'Each Gender Events'!BI$2)*'Medal values'!$B$2
+ COUNTIFS('Official Medal Table'!$H:$H,'Each Gender Events'!$A92,'Official Medal Table'!$C:$C,'Each Gender Events'!BI$1,'Official Medal Table'!$E:$E,'Each Gender Events'!BI$2)*'Medal values'!$B$3
+ COUNTIFS('Official Medal Table'!$I:$I,'Each Gender Events'!$A92,'Official Medal Table'!$C:$C,'Each Gender Events'!BI$1,'Official Medal Table'!$E:$E,'Each Gender Events'!BI$2)*'Medal values'!$B$3
+ COUNTIFS('Official Medal Table'!$F:$F,'Each Gender Events'!$A92,'Official Medal Table'!$C:$C,'Each Gender Events'!BI$1,'Official Medal Table'!$E:$E,"Mixed")*'Medal values'!$B$1/2
+ COUNTIFS('Official Medal Table'!$G:$G,'Each Gender Events'!$A92,'Official Medal Table'!$C:$C,'Each Gender Events'!BI$1,'Official Medal Table'!$E:$E,"Mixed")*'Medal values'!$B$2/2
+ COUNTIFS('Official Medal Table'!$H:$H,'Each Gender Events'!$A92,'Official Medal Table'!$C:$C,'Each Gender Events'!BI$1,'Official Medal Table'!$E:$E,"Mixed")*'Medal values'!$B$3/2
+ COUNTIFS('Official Medal Table'!$I:$I,'Each Gender Events'!$A92,'Official Medal Table'!$C:$C,'Each Gender Events'!BI$1,'Official Medal Table'!$E:$E,"Mixed")*'Medal values'!$B$3/2</f>
        <v>0</v>
      </c>
      <c r="BJ92">
        <f>COUNTIFS('Official Medal Table'!$F:$F,'Each Gender Events'!$A92,'Official Medal Table'!$C:$C,'Each Gender Events'!BJ$1,'Official Medal Table'!$E:$E,'Each Gender Events'!BJ$2)*'Medal values'!$B$1
+ COUNTIFS('Official Medal Table'!$G:$G,'Each Gender Events'!$A92,'Official Medal Table'!$C:$C,'Each Gender Events'!BJ$1,'Official Medal Table'!$E:$E,'Each Gender Events'!BJ$2)*'Medal values'!$B$2
+ COUNTIFS('Official Medal Table'!$H:$H,'Each Gender Events'!$A92,'Official Medal Table'!$C:$C,'Each Gender Events'!BJ$1,'Official Medal Table'!$E:$E,'Each Gender Events'!BJ$2)*'Medal values'!$B$3
+ COUNTIFS('Official Medal Table'!$I:$I,'Each Gender Events'!$A92,'Official Medal Table'!$C:$C,'Each Gender Events'!BJ$1,'Official Medal Table'!$E:$E,'Each Gender Events'!BJ$2)*'Medal values'!$B$3
+ COUNTIFS('Official Medal Table'!$F:$F,'Each Gender Events'!$A92,'Official Medal Table'!$C:$C,'Each Gender Events'!BJ$1,'Official Medal Table'!$E:$E,"Mixed")*'Medal values'!$B$1/2
+ COUNTIFS('Official Medal Table'!$G:$G,'Each Gender Events'!$A92,'Official Medal Table'!$C:$C,'Each Gender Events'!BJ$1,'Official Medal Table'!$E:$E,"Mixed")*'Medal values'!$B$2/2
+ COUNTIFS('Official Medal Table'!$H:$H,'Each Gender Events'!$A92,'Official Medal Table'!$C:$C,'Each Gender Events'!BJ$1,'Official Medal Table'!$E:$E,"Mixed")*'Medal values'!$B$3/2
+ COUNTIFS('Official Medal Table'!$I:$I,'Each Gender Events'!$A92,'Official Medal Table'!$C:$C,'Each Gender Events'!BJ$1,'Official Medal Table'!$E:$E,"Mixed")*'Medal values'!$B$3/2</f>
        <v>0</v>
      </c>
      <c r="BK92">
        <f>COUNTIFS('Official Medal Table'!$F:$F,'Each Gender Events'!$A92,'Official Medal Table'!$C:$C,'Each Gender Events'!BK$1,'Official Medal Table'!$E:$E,'Each Gender Events'!BK$2)*'Medal values'!$B$1
+ COUNTIFS('Official Medal Table'!$G:$G,'Each Gender Events'!$A92,'Official Medal Table'!$C:$C,'Each Gender Events'!BK$1,'Official Medal Table'!$E:$E,'Each Gender Events'!BK$2)*'Medal values'!$B$2
+ COUNTIFS('Official Medal Table'!$H:$H,'Each Gender Events'!$A92,'Official Medal Table'!$C:$C,'Each Gender Events'!BK$1,'Official Medal Table'!$E:$E,'Each Gender Events'!BK$2)*'Medal values'!$B$3
+ COUNTIFS('Official Medal Table'!$I:$I,'Each Gender Events'!$A92,'Official Medal Table'!$C:$C,'Each Gender Events'!BK$1,'Official Medal Table'!$E:$E,'Each Gender Events'!BK$2)*'Medal values'!$B$3
+ COUNTIFS('Official Medal Table'!$F:$F,'Each Gender Events'!$A92,'Official Medal Table'!$C:$C,'Each Gender Events'!BK$1,'Official Medal Table'!$E:$E,"Mixed")*'Medal values'!$B$1/2
+ COUNTIFS('Official Medal Table'!$G:$G,'Each Gender Events'!$A92,'Official Medal Table'!$C:$C,'Each Gender Events'!BK$1,'Official Medal Table'!$E:$E,"Mixed")*'Medal values'!$B$2/2
+ COUNTIFS('Official Medal Table'!$H:$H,'Each Gender Events'!$A92,'Official Medal Table'!$C:$C,'Each Gender Events'!BK$1,'Official Medal Table'!$E:$E,"Mixed")*'Medal values'!$B$3/2
+ COUNTIFS('Official Medal Table'!$I:$I,'Each Gender Events'!$A92,'Official Medal Table'!$C:$C,'Each Gender Events'!BK$1,'Official Medal Table'!$E:$E,"Mixed")*'Medal values'!$B$3/2</f>
        <v>1.0000005000000001</v>
      </c>
      <c r="BL92">
        <f>COUNTIFS('Official Medal Table'!$F:$F,'Each Gender Events'!$A92,'Official Medal Table'!$C:$C,'Each Gender Events'!BL$1,'Official Medal Table'!$E:$E,'Each Gender Events'!BL$2)*'Medal values'!$B$1
+ COUNTIFS('Official Medal Table'!$G:$G,'Each Gender Events'!$A92,'Official Medal Table'!$C:$C,'Each Gender Events'!BL$1,'Official Medal Table'!$E:$E,'Each Gender Events'!BL$2)*'Medal values'!$B$2
+ COUNTIFS('Official Medal Table'!$H:$H,'Each Gender Events'!$A92,'Official Medal Table'!$C:$C,'Each Gender Events'!BL$1,'Official Medal Table'!$E:$E,'Each Gender Events'!BL$2)*'Medal values'!$B$3
+ COUNTIFS('Official Medal Table'!$I:$I,'Each Gender Events'!$A92,'Official Medal Table'!$C:$C,'Each Gender Events'!BL$1,'Official Medal Table'!$E:$E,'Each Gender Events'!BL$2)*'Medal values'!$B$3
+ COUNTIFS('Official Medal Table'!$F:$F,'Each Gender Events'!$A92,'Official Medal Table'!$C:$C,'Each Gender Events'!BL$1,'Official Medal Table'!$E:$E,"Mixed")*'Medal values'!$B$1/2
+ COUNTIFS('Official Medal Table'!$G:$G,'Each Gender Events'!$A92,'Official Medal Table'!$C:$C,'Each Gender Events'!BL$1,'Official Medal Table'!$E:$E,"Mixed")*'Medal values'!$B$2/2
+ COUNTIFS('Official Medal Table'!$H:$H,'Each Gender Events'!$A92,'Official Medal Table'!$C:$C,'Each Gender Events'!BL$1,'Official Medal Table'!$E:$E,"Mixed")*'Medal values'!$B$3/2
+ COUNTIFS('Official Medal Table'!$I:$I,'Each Gender Events'!$A92,'Official Medal Table'!$C:$C,'Each Gender Events'!BL$1,'Official Medal Table'!$E:$E,"Mixed")*'Medal values'!$B$3/2</f>
        <v>1.0000005000000001</v>
      </c>
      <c r="BM92">
        <f>COUNTIFS('Official Medal Table'!$F:$F,'Each Gender Events'!$A92,'Official Medal Table'!$C:$C,'Each Gender Events'!BM$1,'Official Medal Table'!$E:$E,'Each Gender Events'!BM$2)*'Medal values'!$B$1
+ COUNTIFS('Official Medal Table'!$G:$G,'Each Gender Events'!$A92,'Official Medal Table'!$C:$C,'Each Gender Events'!BM$1,'Official Medal Table'!$E:$E,'Each Gender Events'!BM$2)*'Medal values'!$B$2
+ COUNTIFS('Official Medal Table'!$H:$H,'Each Gender Events'!$A92,'Official Medal Table'!$C:$C,'Each Gender Events'!BM$1,'Official Medal Table'!$E:$E,'Each Gender Events'!BM$2)*'Medal values'!$B$3
+ COUNTIFS('Official Medal Table'!$I:$I,'Each Gender Events'!$A92,'Official Medal Table'!$C:$C,'Each Gender Events'!BM$1,'Official Medal Table'!$E:$E,'Each Gender Events'!BM$2)*'Medal values'!$B$3
+ COUNTIFS('Official Medal Table'!$F:$F,'Each Gender Events'!$A92,'Official Medal Table'!$C:$C,'Each Gender Events'!BM$1,'Official Medal Table'!$E:$E,"Mixed")*'Medal values'!$B$1/2
+ COUNTIFS('Official Medal Table'!$G:$G,'Each Gender Events'!$A92,'Official Medal Table'!$C:$C,'Each Gender Events'!BM$1,'Official Medal Table'!$E:$E,"Mixed")*'Medal values'!$B$2/2
+ COUNTIFS('Official Medal Table'!$H:$H,'Each Gender Events'!$A92,'Official Medal Table'!$C:$C,'Each Gender Events'!BM$1,'Official Medal Table'!$E:$E,"Mixed")*'Medal values'!$B$3/2
+ COUNTIFS('Official Medal Table'!$I:$I,'Each Gender Events'!$A92,'Official Medal Table'!$C:$C,'Each Gender Events'!BM$1,'Official Medal Table'!$E:$E,"Mixed")*'Medal values'!$B$3/2</f>
        <v>3.0000015000000002</v>
      </c>
      <c r="BN92">
        <f>COUNTIFS('Official Medal Table'!$F:$F,'Each Gender Events'!$A92,'Official Medal Table'!$C:$C,'Each Gender Events'!BN$1,'Official Medal Table'!$E:$E,'Each Gender Events'!BN$2)*'Medal values'!$B$1
+ COUNTIFS('Official Medal Table'!$G:$G,'Each Gender Events'!$A92,'Official Medal Table'!$C:$C,'Each Gender Events'!BN$1,'Official Medal Table'!$E:$E,'Each Gender Events'!BN$2)*'Medal values'!$B$2
+ COUNTIFS('Official Medal Table'!$H:$H,'Each Gender Events'!$A92,'Official Medal Table'!$C:$C,'Each Gender Events'!BN$1,'Official Medal Table'!$E:$E,'Each Gender Events'!BN$2)*'Medal values'!$B$3
+ COUNTIFS('Official Medal Table'!$I:$I,'Each Gender Events'!$A92,'Official Medal Table'!$C:$C,'Each Gender Events'!BN$1,'Official Medal Table'!$E:$E,'Each Gender Events'!BN$2)*'Medal values'!$B$3
+ COUNTIFS('Official Medal Table'!$F:$F,'Each Gender Events'!$A92,'Official Medal Table'!$C:$C,'Each Gender Events'!BN$1,'Official Medal Table'!$E:$E,"Mixed")*'Medal values'!$B$1/2
+ COUNTIFS('Official Medal Table'!$G:$G,'Each Gender Events'!$A92,'Official Medal Table'!$C:$C,'Each Gender Events'!BN$1,'Official Medal Table'!$E:$E,"Mixed")*'Medal values'!$B$2/2
+ COUNTIFS('Official Medal Table'!$H:$H,'Each Gender Events'!$A92,'Official Medal Table'!$C:$C,'Each Gender Events'!BN$1,'Official Medal Table'!$E:$E,"Mixed")*'Medal values'!$B$3/2
+ COUNTIFS('Official Medal Table'!$I:$I,'Each Gender Events'!$A92,'Official Medal Table'!$C:$C,'Each Gender Events'!BN$1,'Official Medal Table'!$E:$E,"Mixed")*'Medal values'!$B$3/2</f>
        <v>0</v>
      </c>
      <c r="BO92">
        <f>COUNTIFS('Official Medal Table'!$F:$F,'Each Gender Events'!$A92,'Official Medal Table'!$C:$C,'Each Gender Events'!BO$1,'Official Medal Table'!$E:$E,'Each Gender Events'!BO$2)*'Medal values'!$B$1
+ COUNTIFS('Official Medal Table'!$G:$G,'Each Gender Events'!$A92,'Official Medal Table'!$C:$C,'Each Gender Events'!BO$1,'Official Medal Table'!$E:$E,'Each Gender Events'!BO$2)*'Medal values'!$B$2
+ COUNTIFS('Official Medal Table'!$H:$H,'Each Gender Events'!$A92,'Official Medal Table'!$C:$C,'Each Gender Events'!BO$1,'Official Medal Table'!$E:$E,'Each Gender Events'!BO$2)*'Medal values'!$B$3
+ COUNTIFS('Official Medal Table'!$I:$I,'Each Gender Events'!$A92,'Official Medal Table'!$C:$C,'Each Gender Events'!BO$1,'Official Medal Table'!$E:$E,'Each Gender Events'!BO$2)*'Medal values'!$B$3
+ COUNTIFS('Official Medal Table'!$F:$F,'Each Gender Events'!$A92,'Official Medal Table'!$C:$C,'Each Gender Events'!BO$1,'Official Medal Table'!$E:$E,"Mixed")*'Medal values'!$B$1/2
+ COUNTIFS('Official Medal Table'!$G:$G,'Each Gender Events'!$A92,'Official Medal Table'!$C:$C,'Each Gender Events'!BO$1,'Official Medal Table'!$E:$E,"Mixed")*'Medal values'!$B$2/2
+ COUNTIFS('Official Medal Table'!$H:$H,'Each Gender Events'!$A92,'Official Medal Table'!$C:$C,'Each Gender Events'!BO$1,'Official Medal Table'!$E:$E,"Mixed")*'Medal values'!$B$3/2
+ COUNTIFS('Official Medal Table'!$I:$I,'Each Gender Events'!$A92,'Official Medal Table'!$C:$C,'Each Gender Events'!BO$1,'Official Medal Table'!$E:$E,"Mixed")*'Medal values'!$B$3/2</f>
        <v>0</v>
      </c>
      <c r="BP92">
        <f>COUNTIFS('Official Medal Table'!$F:$F,'Each Gender Events'!$A92,'Official Medal Table'!$C:$C,'Each Gender Events'!BP$1,'Official Medal Table'!$E:$E,'Each Gender Events'!BP$2)*'Medal values'!$B$1
+ COUNTIFS('Official Medal Table'!$G:$G,'Each Gender Events'!$A92,'Official Medal Table'!$C:$C,'Each Gender Events'!BP$1,'Official Medal Table'!$E:$E,'Each Gender Events'!BP$2)*'Medal values'!$B$2
+ COUNTIFS('Official Medal Table'!$H:$H,'Each Gender Events'!$A92,'Official Medal Table'!$C:$C,'Each Gender Events'!BP$1,'Official Medal Table'!$E:$E,'Each Gender Events'!BP$2)*'Medal values'!$B$3
+ COUNTIFS('Official Medal Table'!$I:$I,'Each Gender Events'!$A92,'Official Medal Table'!$C:$C,'Each Gender Events'!BP$1,'Official Medal Table'!$E:$E,'Each Gender Events'!BP$2)*'Medal values'!$B$3
+ COUNTIFS('Official Medal Table'!$F:$F,'Each Gender Events'!$A92,'Official Medal Table'!$C:$C,'Each Gender Events'!BP$1,'Official Medal Table'!$E:$E,"Mixed")*'Medal values'!$B$1/2
+ COUNTIFS('Official Medal Table'!$G:$G,'Each Gender Events'!$A92,'Official Medal Table'!$C:$C,'Each Gender Events'!BP$1,'Official Medal Table'!$E:$E,"Mixed")*'Medal values'!$B$2/2
+ COUNTIFS('Official Medal Table'!$H:$H,'Each Gender Events'!$A92,'Official Medal Table'!$C:$C,'Each Gender Events'!BP$1,'Official Medal Table'!$E:$E,"Mixed")*'Medal values'!$B$3/2
+ COUNTIFS('Official Medal Table'!$I:$I,'Each Gender Events'!$A92,'Official Medal Table'!$C:$C,'Each Gender Events'!BP$1,'Official Medal Table'!$E:$E,"Mixed")*'Medal values'!$B$3/2</f>
        <v>0</v>
      </c>
      <c r="BQ92">
        <f>COUNTIFS('Official Medal Table'!$F:$F,'Each Gender Events'!$A92,'Official Medal Table'!$C:$C,'Each Gender Events'!BQ$1,'Official Medal Table'!$E:$E,'Each Gender Events'!BQ$2)*'Medal values'!$B$1
+ COUNTIFS('Official Medal Table'!$G:$G,'Each Gender Events'!$A92,'Official Medal Table'!$C:$C,'Each Gender Events'!BQ$1,'Official Medal Table'!$E:$E,'Each Gender Events'!BQ$2)*'Medal values'!$B$2
+ COUNTIFS('Official Medal Table'!$H:$H,'Each Gender Events'!$A92,'Official Medal Table'!$C:$C,'Each Gender Events'!BQ$1,'Official Medal Table'!$E:$E,'Each Gender Events'!BQ$2)*'Medal values'!$B$3
+ COUNTIFS('Official Medal Table'!$I:$I,'Each Gender Events'!$A92,'Official Medal Table'!$C:$C,'Each Gender Events'!BQ$1,'Official Medal Table'!$E:$E,'Each Gender Events'!BQ$2)*'Medal values'!$B$3
+ COUNTIFS('Official Medal Table'!$F:$F,'Each Gender Events'!$A92,'Official Medal Table'!$C:$C,'Each Gender Events'!BQ$1,'Official Medal Table'!$E:$E,"Mixed")*'Medal values'!$B$1/2
+ COUNTIFS('Official Medal Table'!$G:$G,'Each Gender Events'!$A92,'Official Medal Table'!$C:$C,'Each Gender Events'!BQ$1,'Official Medal Table'!$E:$E,"Mixed")*'Medal values'!$B$2/2
+ COUNTIFS('Official Medal Table'!$H:$H,'Each Gender Events'!$A92,'Official Medal Table'!$C:$C,'Each Gender Events'!BQ$1,'Official Medal Table'!$E:$E,"Mixed")*'Medal values'!$B$3/2
+ COUNTIFS('Official Medal Table'!$I:$I,'Each Gender Events'!$A92,'Official Medal Table'!$C:$C,'Each Gender Events'!BQ$1,'Official Medal Table'!$E:$E,"Mixed")*'Medal values'!$B$3/2</f>
        <v>0</v>
      </c>
      <c r="BR92">
        <f>COUNTIFS('Official Medal Table'!$F:$F,'Each Gender Events'!$A92,'Official Medal Table'!$C:$C,'Each Gender Events'!BR$1,'Official Medal Table'!$E:$E,'Each Gender Events'!BR$2)*'Medal values'!$B$1
+ COUNTIFS('Official Medal Table'!$G:$G,'Each Gender Events'!$A92,'Official Medal Table'!$C:$C,'Each Gender Events'!BR$1,'Official Medal Table'!$E:$E,'Each Gender Events'!BR$2)*'Medal values'!$B$2
+ COUNTIFS('Official Medal Table'!$H:$H,'Each Gender Events'!$A92,'Official Medal Table'!$C:$C,'Each Gender Events'!BR$1,'Official Medal Table'!$E:$E,'Each Gender Events'!BR$2)*'Medal values'!$B$3
+ COUNTIFS('Official Medal Table'!$I:$I,'Each Gender Events'!$A92,'Official Medal Table'!$C:$C,'Each Gender Events'!BR$1,'Official Medal Table'!$E:$E,'Each Gender Events'!BR$2)*'Medal values'!$B$3
+ COUNTIFS('Official Medal Table'!$F:$F,'Each Gender Events'!$A92,'Official Medal Table'!$C:$C,'Each Gender Events'!BR$1,'Official Medal Table'!$E:$E,"Mixed")*'Medal values'!$B$1/2
+ COUNTIFS('Official Medal Table'!$G:$G,'Each Gender Events'!$A92,'Official Medal Table'!$C:$C,'Each Gender Events'!BR$1,'Official Medal Table'!$E:$E,"Mixed")*'Medal values'!$B$2/2
+ COUNTIFS('Official Medal Table'!$H:$H,'Each Gender Events'!$A92,'Official Medal Table'!$C:$C,'Each Gender Events'!BR$1,'Official Medal Table'!$E:$E,"Mixed")*'Medal values'!$B$3/2
+ COUNTIFS('Official Medal Table'!$I:$I,'Each Gender Events'!$A92,'Official Medal Table'!$C:$C,'Each Gender Events'!BR$1,'Official Medal Table'!$E:$E,"Mixed")*'Medal values'!$B$3/2</f>
        <v>0</v>
      </c>
      <c r="BS92">
        <f>COUNTIFS('Official Medal Table'!$F:$F,'Each Gender Events'!$A92,'Official Medal Table'!$C:$C,'Each Gender Events'!BS$1,'Official Medal Table'!$E:$E,'Each Gender Events'!BS$2)*'Medal values'!$B$1
+ COUNTIFS('Official Medal Table'!$G:$G,'Each Gender Events'!$A92,'Official Medal Table'!$C:$C,'Each Gender Events'!BS$1,'Official Medal Table'!$E:$E,'Each Gender Events'!BS$2)*'Medal values'!$B$2
+ COUNTIFS('Official Medal Table'!$H:$H,'Each Gender Events'!$A92,'Official Medal Table'!$C:$C,'Each Gender Events'!BS$1,'Official Medal Table'!$E:$E,'Each Gender Events'!BS$2)*'Medal values'!$B$3
+ COUNTIFS('Official Medal Table'!$I:$I,'Each Gender Events'!$A92,'Official Medal Table'!$C:$C,'Each Gender Events'!BS$1,'Official Medal Table'!$E:$E,'Each Gender Events'!BS$2)*'Medal values'!$B$3
+ COUNTIFS('Official Medal Table'!$F:$F,'Each Gender Events'!$A92,'Official Medal Table'!$C:$C,'Each Gender Events'!BS$1,'Official Medal Table'!$E:$E,"Mixed")*'Medal values'!$B$1/2
+ COUNTIFS('Official Medal Table'!$G:$G,'Each Gender Events'!$A92,'Official Medal Table'!$C:$C,'Each Gender Events'!BS$1,'Official Medal Table'!$E:$E,"Mixed")*'Medal values'!$B$2/2
+ COUNTIFS('Official Medal Table'!$H:$H,'Each Gender Events'!$A92,'Official Medal Table'!$C:$C,'Each Gender Events'!BS$1,'Official Medal Table'!$E:$E,"Mixed")*'Medal values'!$B$3/2
+ COUNTIFS('Official Medal Table'!$I:$I,'Each Gender Events'!$A92,'Official Medal Table'!$C:$C,'Each Gender Events'!BS$1,'Official Medal Table'!$E:$E,"Mixed")*'Medal values'!$B$3/2</f>
        <v>0</v>
      </c>
      <c r="BT92">
        <f>COUNTIFS('Official Medal Table'!$F:$F,'Each Gender Events'!$A92,'Official Medal Table'!$C:$C,'Each Gender Events'!BT$1,'Official Medal Table'!$E:$E,'Each Gender Events'!BT$2)*'Medal values'!$B$1
+ COUNTIFS('Official Medal Table'!$G:$G,'Each Gender Events'!$A92,'Official Medal Table'!$C:$C,'Each Gender Events'!BT$1,'Official Medal Table'!$E:$E,'Each Gender Events'!BT$2)*'Medal values'!$B$2
+ COUNTIFS('Official Medal Table'!$H:$H,'Each Gender Events'!$A92,'Official Medal Table'!$C:$C,'Each Gender Events'!BT$1,'Official Medal Table'!$E:$E,'Each Gender Events'!BT$2)*'Medal values'!$B$3
+ COUNTIFS('Official Medal Table'!$I:$I,'Each Gender Events'!$A92,'Official Medal Table'!$C:$C,'Each Gender Events'!BT$1,'Official Medal Table'!$E:$E,'Each Gender Events'!BT$2)*'Medal values'!$B$3
+ COUNTIFS('Official Medal Table'!$F:$F,'Each Gender Events'!$A92,'Official Medal Table'!$C:$C,'Each Gender Events'!BT$1,'Official Medal Table'!$E:$E,"Mixed")*'Medal values'!$B$1/2
+ COUNTIFS('Official Medal Table'!$G:$G,'Each Gender Events'!$A92,'Official Medal Table'!$C:$C,'Each Gender Events'!BT$1,'Official Medal Table'!$E:$E,"Mixed")*'Medal values'!$B$2/2
+ COUNTIFS('Official Medal Table'!$H:$H,'Each Gender Events'!$A92,'Official Medal Table'!$C:$C,'Each Gender Events'!BT$1,'Official Medal Table'!$E:$E,"Mixed")*'Medal values'!$B$3/2
+ COUNTIFS('Official Medal Table'!$I:$I,'Each Gender Events'!$A92,'Official Medal Table'!$C:$C,'Each Gender Events'!BT$1,'Official Medal Table'!$E:$E,"Mixed")*'Medal values'!$B$3/2</f>
        <v>0</v>
      </c>
      <c r="BU92">
        <f>COUNTIFS('Official Medal Table'!$F:$F,'Each Gender Events'!$A92,'Official Medal Table'!$C:$C,'Each Gender Events'!BU$1,'Official Medal Table'!$E:$E,'Each Gender Events'!BU$2)*'Medal values'!$B$1
+ COUNTIFS('Official Medal Table'!$G:$G,'Each Gender Events'!$A92,'Official Medal Table'!$C:$C,'Each Gender Events'!BU$1,'Official Medal Table'!$E:$E,'Each Gender Events'!BU$2)*'Medal values'!$B$2
+ COUNTIFS('Official Medal Table'!$H:$H,'Each Gender Events'!$A92,'Official Medal Table'!$C:$C,'Each Gender Events'!BU$1,'Official Medal Table'!$E:$E,'Each Gender Events'!BU$2)*'Medal values'!$B$3
+ COUNTIFS('Official Medal Table'!$I:$I,'Each Gender Events'!$A92,'Official Medal Table'!$C:$C,'Each Gender Events'!BU$1,'Official Medal Table'!$E:$E,'Each Gender Events'!BU$2)*'Medal values'!$B$3
+ COUNTIFS('Official Medal Table'!$F:$F,'Each Gender Events'!$A92,'Official Medal Table'!$C:$C,'Each Gender Events'!BU$1,'Official Medal Table'!$E:$E,"Mixed")*'Medal values'!$B$1/2
+ COUNTIFS('Official Medal Table'!$G:$G,'Each Gender Events'!$A92,'Official Medal Table'!$C:$C,'Each Gender Events'!BU$1,'Official Medal Table'!$E:$E,"Mixed")*'Medal values'!$B$2/2
+ COUNTIFS('Official Medal Table'!$H:$H,'Each Gender Events'!$A92,'Official Medal Table'!$C:$C,'Each Gender Events'!BU$1,'Official Medal Table'!$E:$E,"Mixed")*'Medal values'!$B$3/2
+ COUNTIFS('Official Medal Table'!$I:$I,'Each Gender Events'!$A92,'Official Medal Table'!$C:$C,'Each Gender Events'!BU$1,'Official Medal Table'!$E:$E,"Mixed")*'Medal values'!$B$3/2</f>
        <v>0</v>
      </c>
      <c r="BV92">
        <f>COUNTIFS('Official Medal Table'!$F:$F,'Each Gender Events'!$A92,'Official Medal Table'!$C:$C,'Each Gender Events'!BV$1,'Official Medal Table'!$E:$E,'Each Gender Events'!BV$2)*'Medal values'!$B$1
+ COUNTIFS('Official Medal Table'!$G:$G,'Each Gender Events'!$A92,'Official Medal Table'!$C:$C,'Each Gender Events'!BV$1,'Official Medal Table'!$E:$E,'Each Gender Events'!BV$2)*'Medal values'!$B$2
+ COUNTIFS('Official Medal Table'!$H:$H,'Each Gender Events'!$A92,'Official Medal Table'!$C:$C,'Each Gender Events'!BV$1,'Official Medal Table'!$E:$E,'Each Gender Events'!BV$2)*'Medal values'!$B$3
+ COUNTIFS('Official Medal Table'!$I:$I,'Each Gender Events'!$A92,'Official Medal Table'!$C:$C,'Each Gender Events'!BV$1,'Official Medal Table'!$E:$E,'Each Gender Events'!BV$2)*'Medal values'!$B$3
+ COUNTIFS('Official Medal Table'!$F:$F,'Each Gender Events'!$A92,'Official Medal Table'!$C:$C,'Each Gender Events'!BV$1,'Official Medal Table'!$E:$E,"Mixed")*'Medal values'!$B$1/2
+ COUNTIFS('Official Medal Table'!$G:$G,'Each Gender Events'!$A92,'Official Medal Table'!$C:$C,'Each Gender Events'!BV$1,'Official Medal Table'!$E:$E,"Mixed")*'Medal values'!$B$2/2
+ COUNTIFS('Official Medal Table'!$H:$H,'Each Gender Events'!$A92,'Official Medal Table'!$C:$C,'Each Gender Events'!BV$1,'Official Medal Table'!$E:$E,"Mixed")*'Medal values'!$B$3/2
+ COUNTIFS('Official Medal Table'!$I:$I,'Each Gender Events'!$A92,'Official Medal Table'!$C:$C,'Each Gender Events'!BV$1,'Official Medal Table'!$E:$E,"Mixed")*'Medal values'!$B$3/2</f>
        <v>0</v>
      </c>
      <c r="BW92">
        <f>COUNTIFS('Official Medal Table'!$F:$F,'Each Gender Events'!$A92,'Official Medal Table'!$C:$C,'Each Gender Events'!BW$1,'Official Medal Table'!$E:$E,'Each Gender Events'!BW$2)*'Medal values'!$B$1
+ COUNTIFS('Official Medal Table'!$G:$G,'Each Gender Events'!$A92,'Official Medal Table'!$C:$C,'Each Gender Events'!BW$1,'Official Medal Table'!$E:$E,'Each Gender Events'!BW$2)*'Medal values'!$B$2
+ COUNTIFS('Official Medal Table'!$H:$H,'Each Gender Events'!$A92,'Official Medal Table'!$C:$C,'Each Gender Events'!BW$1,'Official Medal Table'!$E:$E,'Each Gender Events'!BW$2)*'Medal values'!$B$3
+ COUNTIFS('Official Medal Table'!$I:$I,'Each Gender Events'!$A92,'Official Medal Table'!$C:$C,'Each Gender Events'!BW$1,'Official Medal Table'!$E:$E,'Each Gender Events'!BW$2)*'Medal values'!$B$3
+ COUNTIFS('Official Medal Table'!$F:$F,'Each Gender Events'!$A92,'Official Medal Table'!$C:$C,'Each Gender Events'!BW$1,'Official Medal Table'!$E:$E,"Mixed")*'Medal values'!$B$1/2
+ COUNTIFS('Official Medal Table'!$G:$G,'Each Gender Events'!$A92,'Official Medal Table'!$C:$C,'Each Gender Events'!BW$1,'Official Medal Table'!$E:$E,"Mixed")*'Medal values'!$B$2/2
+ COUNTIFS('Official Medal Table'!$H:$H,'Each Gender Events'!$A92,'Official Medal Table'!$C:$C,'Each Gender Events'!BW$1,'Official Medal Table'!$E:$E,"Mixed")*'Medal values'!$B$3/2
+ COUNTIFS('Official Medal Table'!$I:$I,'Each Gender Events'!$A92,'Official Medal Table'!$C:$C,'Each Gender Events'!BW$1,'Official Medal Table'!$E:$E,"Mixed")*'Medal values'!$B$3/2</f>
        <v>0</v>
      </c>
      <c r="BX92">
        <f>COUNTIFS('Official Medal Table'!$F:$F,'Each Gender Events'!$A92,'Official Medal Table'!$C:$C,'Each Gender Events'!BX$1,'Official Medal Table'!$E:$E,'Each Gender Events'!BX$2)*'Medal values'!$B$1
+ COUNTIFS('Official Medal Table'!$G:$G,'Each Gender Events'!$A92,'Official Medal Table'!$C:$C,'Each Gender Events'!BX$1,'Official Medal Table'!$E:$E,'Each Gender Events'!BX$2)*'Medal values'!$B$2
+ COUNTIFS('Official Medal Table'!$H:$H,'Each Gender Events'!$A92,'Official Medal Table'!$C:$C,'Each Gender Events'!BX$1,'Official Medal Table'!$E:$E,'Each Gender Events'!BX$2)*'Medal values'!$B$3
+ COUNTIFS('Official Medal Table'!$I:$I,'Each Gender Events'!$A92,'Official Medal Table'!$C:$C,'Each Gender Events'!BX$1,'Official Medal Table'!$E:$E,'Each Gender Events'!BX$2)*'Medal values'!$B$3
+ COUNTIFS('Official Medal Table'!$F:$F,'Each Gender Events'!$A92,'Official Medal Table'!$C:$C,'Each Gender Events'!BX$1,'Official Medal Table'!$E:$E,"Mixed")*'Medal values'!$B$1/2
+ COUNTIFS('Official Medal Table'!$G:$G,'Each Gender Events'!$A92,'Official Medal Table'!$C:$C,'Each Gender Events'!BX$1,'Official Medal Table'!$E:$E,"Mixed")*'Medal values'!$B$2/2
+ COUNTIFS('Official Medal Table'!$H:$H,'Each Gender Events'!$A92,'Official Medal Table'!$C:$C,'Each Gender Events'!BX$1,'Official Medal Table'!$E:$E,"Mixed")*'Medal values'!$B$3/2
+ COUNTIFS('Official Medal Table'!$I:$I,'Each Gender Events'!$A92,'Official Medal Table'!$C:$C,'Each Gender Events'!BX$1,'Official Medal Table'!$E:$E,"Mixed")*'Medal values'!$B$3/2</f>
        <v>0</v>
      </c>
      <c r="BY92">
        <f>COUNTIFS('Official Medal Table'!$F:$F,'Each Gender Events'!$A92,'Official Medal Table'!$C:$C,'Each Gender Events'!BY$1,'Official Medal Table'!$E:$E,'Each Gender Events'!BY$2)*'Medal values'!$B$1
+ COUNTIFS('Official Medal Table'!$G:$G,'Each Gender Events'!$A92,'Official Medal Table'!$C:$C,'Each Gender Events'!BY$1,'Official Medal Table'!$E:$E,'Each Gender Events'!BY$2)*'Medal values'!$B$2
+ COUNTIFS('Official Medal Table'!$H:$H,'Each Gender Events'!$A92,'Official Medal Table'!$C:$C,'Each Gender Events'!BY$1,'Official Medal Table'!$E:$E,'Each Gender Events'!BY$2)*'Medal values'!$B$3
+ COUNTIFS('Official Medal Table'!$I:$I,'Each Gender Events'!$A92,'Official Medal Table'!$C:$C,'Each Gender Events'!BY$1,'Official Medal Table'!$E:$E,'Each Gender Events'!BY$2)*'Medal values'!$B$3
+ COUNTIFS('Official Medal Table'!$F:$F,'Each Gender Events'!$A92,'Official Medal Table'!$C:$C,'Each Gender Events'!BY$1,'Official Medal Table'!$E:$E,"Mixed")*'Medal values'!$B$1/2
+ COUNTIFS('Official Medal Table'!$G:$G,'Each Gender Events'!$A92,'Official Medal Table'!$C:$C,'Each Gender Events'!BY$1,'Official Medal Table'!$E:$E,"Mixed")*'Medal values'!$B$2/2
+ COUNTIFS('Official Medal Table'!$H:$H,'Each Gender Events'!$A92,'Official Medal Table'!$C:$C,'Each Gender Events'!BY$1,'Official Medal Table'!$E:$E,"Mixed")*'Medal values'!$B$3/2
+ COUNTIFS('Official Medal Table'!$I:$I,'Each Gender Events'!$A92,'Official Medal Table'!$C:$C,'Each Gender Events'!BY$1,'Official Medal Table'!$E:$E,"Mixed")*'Medal values'!$B$3/2</f>
        <v>0</v>
      </c>
      <c r="BZ92">
        <f>COUNTIFS('Official Medal Table'!$F:$F,'Each Gender Events'!$A92,'Official Medal Table'!$C:$C,'Each Gender Events'!BZ$1,'Official Medal Table'!$E:$E,'Each Gender Events'!BZ$2)*'Medal values'!$B$1
+ COUNTIFS('Official Medal Table'!$G:$G,'Each Gender Events'!$A92,'Official Medal Table'!$C:$C,'Each Gender Events'!BZ$1,'Official Medal Table'!$E:$E,'Each Gender Events'!BZ$2)*'Medal values'!$B$2
+ COUNTIFS('Official Medal Table'!$H:$H,'Each Gender Events'!$A92,'Official Medal Table'!$C:$C,'Each Gender Events'!BZ$1,'Official Medal Table'!$E:$E,'Each Gender Events'!BZ$2)*'Medal values'!$B$3
+ COUNTIFS('Official Medal Table'!$I:$I,'Each Gender Events'!$A92,'Official Medal Table'!$C:$C,'Each Gender Events'!BZ$1,'Official Medal Table'!$E:$E,'Each Gender Events'!BZ$2)*'Medal values'!$B$3
+ COUNTIFS('Official Medal Table'!$F:$F,'Each Gender Events'!$A92,'Official Medal Table'!$C:$C,'Each Gender Events'!BZ$1,'Official Medal Table'!$E:$E,"Mixed")*'Medal values'!$B$1/2
+ COUNTIFS('Official Medal Table'!$G:$G,'Each Gender Events'!$A92,'Official Medal Table'!$C:$C,'Each Gender Events'!BZ$1,'Official Medal Table'!$E:$E,"Mixed")*'Medal values'!$B$2/2
+ COUNTIFS('Official Medal Table'!$H:$H,'Each Gender Events'!$A92,'Official Medal Table'!$C:$C,'Each Gender Events'!BZ$1,'Official Medal Table'!$E:$E,"Mixed")*'Medal values'!$B$3/2
+ COUNTIFS('Official Medal Table'!$I:$I,'Each Gender Events'!$A92,'Official Medal Table'!$C:$C,'Each Gender Events'!BZ$1,'Official Medal Table'!$E:$E,"Mixed")*'Medal values'!$B$3/2</f>
        <v>0</v>
      </c>
      <c r="CA92">
        <f>COUNTIFS('Official Medal Table'!$F:$F,'Each Gender Events'!$A92,'Official Medal Table'!$C:$C,'Each Gender Events'!CA$1,'Official Medal Table'!$E:$E,'Each Gender Events'!CA$2)*'Medal values'!$B$1
+ COUNTIFS('Official Medal Table'!$G:$G,'Each Gender Events'!$A92,'Official Medal Table'!$C:$C,'Each Gender Events'!CA$1,'Official Medal Table'!$E:$E,'Each Gender Events'!CA$2)*'Medal values'!$B$2
+ COUNTIFS('Official Medal Table'!$H:$H,'Each Gender Events'!$A92,'Official Medal Table'!$C:$C,'Each Gender Events'!CA$1,'Official Medal Table'!$E:$E,'Each Gender Events'!CA$2)*'Medal values'!$B$3
+ COUNTIFS('Official Medal Table'!$I:$I,'Each Gender Events'!$A92,'Official Medal Table'!$C:$C,'Each Gender Events'!CA$1,'Official Medal Table'!$E:$E,'Each Gender Events'!CA$2)*'Medal values'!$B$3
+ COUNTIFS('Official Medal Table'!$F:$F,'Each Gender Events'!$A92,'Official Medal Table'!$C:$C,'Each Gender Events'!CA$1,'Official Medal Table'!$E:$E,"Mixed")*'Medal values'!$B$1/2
+ COUNTIFS('Official Medal Table'!$G:$G,'Each Gender Events'!$A92,'Official Medal Table'!$C:$C,'Each Gender Events'!CA$1,'Official Medal Table'!$E:$E,"Mixed")*'Medal values'!$B$2/2
+ COUNTIFS('Official Medal Table'!$H:$H,'Each Gender Events'!$A92,'Official Medal Table'!$C:$C,'Each Gender Events'!CA$1,'Official Medal Table'!$E:$E,"Mixed")*'Medal values'!$B$3/2
+ COUNTIFS('Official Medal Table'!$I:$I,'Each Gender Events'!$A92,'Official Medal Table'!$C:$C,'Each Gender Events'!CA$1,'Official Medal Table'!$E:$E,"Mixed")*'Medal values'!$B$3/2</f>
        <v>0</v>
      </c>
      <c r="CB92">
        <f>COUNTIFS('Official Medal Table'!$F:$F,'Each Gender Events'!$A92,'Official Medal Table'!$C:$C,'Each Gender Events'!CB$1,'Official Medal Table'!$E:$E,'Each Gender Events'!CB$2)*'Medal values'!$B$1
+ COUNTIFS('Official Medal Table'!$G:$G,'Each Gender Events'!$A92,'Official Medal Table'!$C:$C,'Each Gender Events'!CB$1,'Official Medal Table'!$E:$E,'Each Gender Events'!CB$2)*'Medal values'!$B$2
+ COUNTIFS('Official Medal Table'!$H:$H,'Each Gender Events'!$A92,'Official Medal Table'!$C:$C,'Each Gender Events'!CB$1,'Official Medal Table'!$E:$E,'Each Gender Events'!CB$2)*'Medal values'!$B$3
+ COUNTIFS('Official Medal Table'!$I:$I,'Each Gender Events'!$A92,'Official Medal Table'!$C:$C,'Each Gender Events'!CB$1,'Official Medal Table'!$E:$E,'Each Gender Events'!CB$2)*'Medal values'!$B$3
+ COUNTIFS('Official Medal Table'!$F:$F,'Each Gender Events'!$A92,'Official Medal Table'!$C:$C,'Each Gender Events'!CB$1,'Official Medal Table'!$E:$E,"Mixed")*'Medal values'!$B$1/2
+ COUNTIFS('Official Medal Table'!$G:$G,'Each Gender Events'!$A92,'Official Medal Table'!$C:$C,'Each Gender Events'!CB$1,'Official Medal Table'!$E:$E,"Mixed")*'Medal values'!$B$2/2
+ COUNTIFS('Official Medal Table'!$H:$H,'Each Gender Events'!$A92,'Official Medal Table'!$C:$C,'Each Gender Events'!CB$1,'Official Medal Table'!$E:$E,"Mixed")*'Medal values'!$B$3/2
+ COUNTIFS('Official Medal Table'!$I:$I,'Each Gender Events'!$A92,'Official Medal Table'!$C:$C,'Each Gender Events'!CB$1,'Official Medal Table'!$E:$E,"Mixed")*'Medal values'!$B$3/2</f>
        <v>0</v>
      </c>
      <c r="CC92">
        <f>COUNTIFS('Official Medal Table'!$F:$F,'Each Gender Events'!$A92,'Official Medal Table'!$C:$C,'Each Gender Events'!CC$1,'Official Medal Table'!$E:$E,'Each Gender Events'!CC$2)*'Medal values'!$B$1
+ COUNTIFS('Official Medal Table'!$G:$G,'Each Gender Events'!$A92,'Official Medal Table'!$C:$C,'Each Gender Events'!CC$1,'Official Medal Table'!$E:$E,'Each Gender Events'!CC$2)*'Medal values'!$B$2
+ COUNTIFS('Official Medal Table'!$H:$H,'Each Gender Events'!$A92,'Official Medal Table'!$C:$C,'Each Gender Events'!CC$1,'Official Medal Table'!$E:$E,'Each Gender Events'!CC$2)*'Medal values'!$B$3
+ COUNTIFS('Official Medal Table'!$I:$I,'Each Gender Events'!$A92,'Official Medal Table'!$C:$C,'Each Gender Events'!CC$1,'Official Medal Table'!$E:$E,'Each Gender Events'!CC$2)*'Medal values'!$B$3
+ COUNTIFS('Official Medal Table'!$F:$F,'Each Gender Events'!$A92,'Official Medal Table'!$C:$C,'Each Gender Events'!CC$1,'Official Medal Table'!$E:$E,"Mixed")*'Medal values'!$B$1/2
+ COUNTIFS('Official Medal Table'!$G:$G,'Each Gender Events'!$A92,'Official Medal Table'!$C:$C,'Each Gender Events'!CC$1,'Official Medal Table'!$E:$E,"Mixed")*'Medal values'!$B$2/2
+ COUNTIFS('Official Medal Table'!$H:$H,'Each Gender Events'!$A92,'Official Medal Table'!$C:$C,'Each Gender Events'!CC$1,'Official Medal Table'!$E:$E,"Mixed")*'Medal values'!$B$3/2
+ COUNTIFS('Official Medal Table'!$I:$I,'Each Gender Events'!$A92,'Official Medal Table'!$C:$C,'Each Gender Events'!CC$1,'Official Medal Table'!$E:$E,"Mixed")*'Medal values'!$B$3/2</f>
        <v>0</v>
      </c>
      <c r="CD92">
        <f>COUNTIFS('Official Medal Table'!$F:$F,'Each Gender Events'!$A92,'Official Medal Table'!$C:$C,'Each Gender Events'!CD$1,'Official Medal Table'!$E:$E,'Each Gender Events'!CD$2)*'Medal values'!$B$1
+ COUNTIFS('Official Medal Table'!$G:$G,'Each Gender Events'!$A92,'Official Medal Table'!$C:$C,'Each Gender Events'!CD$1,'Official Medal Table'!$E:$E,'Each Gender Events'!CD$2)*'Medal values'!$B$2
+ COUNTIFS('Official Medal Table'!$H:$H,'Each Gender Events'!$A92,'Official Medal Table'!$C:$C,'Each Gender Events'!CD$1,'Official Medal Table'!$E:$E,'Each Gender Events'!CD$2)*'Medal values'!$B$3
+ COUNTIFS('Official Medal Table'!$I:$I,'Each Gender Events'!$A92,'Official Medal Table'!$C:$C,'Each Gender Events'!CD$1,'Official Medal Table'!$E:$E,'Each Gender Events'!CD$2)*'Medal values'!$B$3
+ COUNTIFS('Official Medal Table'!$F:$F,'Each Gender Events'!$A92,'Official Medal Table'!$C:$C,'Each Gender Events'!CD$1,'Official Medal Table'!$E:$E,"Mixed")*'Medal values'!$B$1/2
+ COUNTIFS('Official Medal Table'!$G:$G,'Each Gender Events'!$A92,'Official Medal Table'!$C:$C,'Each Gender Events'!CD$1,'Official Medal Table'!$E:$E,"Mixed")*'Medal values'!$B$2/2
+ COUNTIFS('Official Medal Table'!$H:$H,'Each Gender Events'!$A92,'Official Medal Table'!$C:$C,'Each Gender Events'!CD$1,'Official Medal Table'!$E:$E,"Mixed")*'Medal values'!$B$3/2
+ COUNTIFS('Official Medal Table'!$I:$I,'Each Gender Events'!$A92,'Official Medal Table'!$C:$C,'Each Gender Events'!CD$1,'Official Medal Table'!$E:$E,"Mixed")*'Medal values'!$B$3/2</f>
        <v>0</v>
      </c>
      <c r="CE92">
        <f>COUNTIFS('Official Medal Table'!$F:$F,'Each Gender Events'!$A92,'Official Medal Table'!$C:$C,'Each Gender Events'!CE$1,'Official Medal Table'!$E:$E,'Each Gender Events'!CE$2)*'Medal values'!$B$1
+ COUNTIFS('Official Medal Table'!$G:$G,'Each Gender Events'!$A92,'Official Medal Table'!$C:$C,'Each Gender Events'!CE$1,'Official Medal Table'!$E:$E,'Each Gender Events'!CE$2)*'Medal values'!$B$2
+ COUNTIFS('Official Medal Table'!$H:$H,'Each Gender Events'!$A92,'Official Medal Table'!$C:$C,'Each Gender Events'!CE$1,'Official Medal Table'!$E:$E,'Each Gender Events'!CE$2)*'Medal values'!$B$3
+ COUNTIFS('Official Medal Table'!$I:$I,'Each Gender Events'!$A92,'Official Medal Table'!$C:$C,'Each Gender Events'!CE$1,'Official Medal Table'!$E:$E,'Each Gender Events'!CE$2)*'Medal values'!$B$3
+ COUNTIFS('Official Medal Table'!$F:$F,'Each Gender Events'!$A92,'Official Medal Table'!$C:$C,'Each Gender Events'!CE$1,'Official Medal Table'!$E:$E,"Mixed")*'Medal values'!$B$1/2
+ COUNTIFS('Official Medal Table'!$G:$G,'Each Gender Events'!$A92,'Official Medal Table'!$C:$C,'Each Gender Events'!CE$1,'Official Medal Table'!$E:$E,"Mixed")*'Medal values'!$B$2/2
+ COUNTIFS('Official Medal Table'!$H:$H,'Each Gender Events'!$A92,'Official Medal Table'!$C:$C,'Each Gender Events'!CE$1,'Official Medal Table'!$E:$E,"Mixed")*'Medal values'!$B$3/2
+ COUNTIFS('Official Medal Table'!$I:$I,'Each Gender Events'!$A92,'Official Medal Table'!$C:$C,'Each Gender Events'!CE$1,'Official Medal Table'!$E:$E,"Mixed")*'Medal values'!$B$3/2</f>
        <v>0</v>
      </c>
      <c r="CF92">
        <f>COUNTIFS('Official Medal Table'!$F:$F,'Each Gender Events'!$A92,'Official Medal Table'!$C:$C,'Each Gender Events'!CF$1,'Official Medal Table'!$E:$E,'Each Gender Events'!CF$2)*'Medal values'!$B$1
+ COUNTIFS('Official Medal Table'!$G:$G,'Each Gender Events'!$A92,'Official Medal Table'!$C:$C,'Each Gender Events'!CF$1,'Official Medal Table'!$E:$E,'Each Gender Events'!CF$2)*'Medal values'!$B$2
+ COUNTIFS('Official Medal Table'!$H:$H,'Each Gender Events'!$A92,'Official Medal Table'!$C:$C,'Each Gender Events'!CF$1,'Official Medal Table'!$E:$E,'Each Gender Events'!CF$2)*'Medal values'!$B$3
+ COUNTIFS('Official Medal Table'!$I:$I,'Each Gender Events'!$A92,'Official Medal Table'!$C:$C,'Each Gender Events'!CF$1,'Official Medal Table'!$E:$E,'Each Gender Events'!CF$2)*'Medal values'!$B$3
+ COUNTIFS('Official Medal Table'!$F:$F,'Each Gender Events'!$A92,'Official Medal Table'!$C:$C,'Each Gender Events'!CF$1,'Official Medal Table'!$E:$E,"Mixed")*'Medal values'!$B$1/2
+ COUNTIFS('Official Medal Table'!$G:$G,'Each Gender Events'!$A92,'Official Medal Table'!$C:$C,'Each Gender Events'!CF$1,'Official Medal Table'!$E:$E,"Mixed")*'Medal values'!$B$2/2
+ COUNTIFS('Official Medal Table'!$H:$H,'Each Gender Events'!$A92,'Official Medal Table'!$C:$C,'Each Gender Events'!CF$1,'Official Medal Table'!$E:$E,"Mixed")*'Medal values'!$B$3/2
+ COUNTIFS('Official Medal Table'!$I:$I,'Each Gender Events'!$A92,'Official Medal Table'!$C:$C,'Each Gender Events'!CF$1,'Official Medal Table'!$E:$E,"Mixed")*'Medal values'!$B$3/2</f>
        <v>0</v>
      </c>
      <c r="CG92">
        <f>COUNTIFS('Official Medal Table'!$F:$F,'Each Gender Events'!$A92,'Official Medal Table'!$C:$C,'Each Gender Events'!CG$1,'Official Medal Table'!$E:$E,'Each Gender Events'!CG$2)*'Medal values'!$B$1
+ COUNTIFS('Official Medal Table'!$G:$G,'Each Gender Events'!$A92,'Official Medal Table'!$C:$C,'Each Gender Events'!CG$1,'Official Medal Table'!$E:$E,'Each Gender Events'!CG$2)*'Medal values'!$B$2
+ COUNTIFS('Official Medal Table'!$H:$H,'Each Gender Events'!$A92,'Official Medal Table'!$C:$C,'Each Gender Events'!CG$1,'Official Medal Table'!$E:$E,'Each Gender Events'!CG$2)*'Medal values'!$B$3
+ COUNTIFS('Official Medal Table'!$I:$I,'Each Gender Events'!$A92,'Official Medal Table'!$C:$C,'Each Gender Events'!CG$1,'Official Medal Table'!$E:$E,'Each Gender Events'!CG$2)*'Medal values'!$B$3
+ COUNTIFS('Official Medal Table'!$F:$F,'Each Gender Events'!$A92,'Official Medal Table'!$C:$C,'Each Gender Events'!CG$1,'Official Medal Table'!$E:$E,"Mixed")*'Medal values'!$B$1/2
+ COUNTIFS('Official Medal Table'!$G:$G,'Each Gender Events'!$A92,'Official Medal Table'!$C:$C,'Each Gender Events'!CG$1,'Official Medal Table'!$E:$E,"Mixed")*'Medal values'!$B$2/2
+ COUNTIFS('Official Medal Table'!$H:$H,'Each Gender Events'!$A92,'Official Medal Table'!$C:$C,'Each Gender Events'!CG$1,'Official Medal Table'!$E:$E,"Mixed")*'Medal values'!$B$3/2
+ COUNTIFS('Official Medal Table'!$I:$I,'Each Gender Events'!$A92,'Official Medal Table'!$C:$C,'Each Gender Events'!CG$1,'Official Medal Table'!$E:$E,"Mixed")*'Medal values'!$B$3/2</f>
        <v>0</v>
      </c>
      <c r="CH92">
        <f>COUNTIFS('Official Medal Table'!$F:$F,'Each Gender Events'!$A92,'Official Medal Table'!$C:$C,'Each Gender Events'!CH$1,'Official Medal Table'!$E:$E,'Each Gender Events'!CH$2)*'Medal values'!$B$1
+ COUNTIFS('Official Medal Table'!$G:$G,'Each Gender Events'!$A92,'Official Medal Table'!$C:$C,'Each Gender Events'!CH$1,'Official Medal Table'!$E:$E,'Each Gender Events'!CH$2)*'Medal values'!$B$2
+ COUNTIFS('Official Medal Table'!$H:$H,'Each Gender Events'!$A92,'Official Medal Table'!$C:$C,'Each Gender Events'!CH$1,'Official Medal Table'!$E:$E,'Each Gender Events'!CH$2)*'Medal values'!$B$3
+ COUNTIFS('Official Medal Table'!$I:$I,'Each Gender Events'!$A92,'Official Medal Table'!$C:$C,'Each Gender Events'!CH$1,'Official Medal Table'!$E:$E,'Each Gender Events'!CH$2)*'Medal values'!$B$3
+ COUNTIFS('Official Medal Table'!$F:$F,'Each Gender Events'!$A92,'Official Medal Table'!$C:$C,'Each Gender Events'!CH$1,'Official Medal Table'!$E:$E,"Mixed")*'Medal values'!$B$1/2
+ COUNTIFS('Official Medal Table'!$G:$G,'Each Gender Events'!$A92,'Official Medal Table'!$C:$C,'Each Gender Events'!CH$1,'Official Medal Table'!$E:$E,"Mixed")*'Medal values'!$B$2/2
+ COUNTIFS('Official Medal Table'!$H:$H,'Each Gender Events'!$A92,'Official Medal Table'!$C:$C,'Each Gender Events'!CH$1,'Official Medal Table'!$E:$E,"Mixed")*'Medal values'!$B$3/2
+ COUNTIFS('Official Medal Table'!$I:$I,'Each Gender Events'!$A92,'Official Medal Table'!$C:$C,'Each Gender Events'!CH$1,'Official Medal Table'!$E:$E,"Mixed")*'Medal values'!$B$3/2</f>
        <v>0</v>
      </c>
      <c r="CI92">
        <f>COUNTIFS('Official Medal Table'!$F:$F,'Each Gender Events'!$A92,'Official Medal Table'!$C:$C,'Each Gender Events'!CI$1,'Official Medal Table'!$E:$E,'Each Gender Events'!CI$2)*'Medal values'!$B$1
+ COUNTIFS('Official Medal Table'!$G:$G,'Each Gender Events'!$A92,'Official Medal Table'!$C:$C,'Each Gender Events'!CI$1,'Official Medal Table'!$E:$E,'Each Gender Events'!CI$2)*'Medal values'!$B$2
+ COUNTIFS('Official Medal Table'!$H:$H,'Each Gender Events'!$A92,'Official Medal Table'!$C:$C,'Each Gender Events'!CI$1,'Official Medal Table'!$E:$E,'Each Gender Events'!CI$2)*'Medal values'!$B$3
+ COUNTIFS('Official Medal Table'!$I:$I,'Each Gender Events'!$A92,'Official Medal Table'!$C:$C,'Each Gender Events'!CI$1,'Official Medal Table'!$E:$E,'Each Gender Events'!CI$2)*'Medal values'!$B$3
+ COUNTIFS('Official Medal Table'!$F:$F,'Each Gender Events'!$A92,'Official Medal Table'!$C:$C,'Each Gender Events'!CI$1,'Official Medal Table'!$E:$E,"Mixed")*'Medal values'!$B$1/2
+ COUNTIFS('Official Medal Table'!$G:$G,'Each Gender Events'!$A92,'Official Medal Table'!$C:$C,'Each Gender Events'!CI$1,'Official Medal Table'!$E:$E,"Mixed")*'Medal values'!$B$2/2
+ COUNTIFS('Official Medal Table'!$H:$H,'Each Gender Events'!$A92,'Official Medal Table'!$C:$C,'Each Gender Events'!CI$1,'Official Medal Table'!$E:$E,"Mixed")*'Medal values'!$B$3/2
+ COUNTIFS('Official Medal Table'!$I:$I,'Each Gender Events'!$A92,'Official Medal Table'!$C:$C,'Each Gender Events'!CI$1,'Official Medal Table'!$E:$E,"Mixed")*'Medal values'!$B$3/2</f>
        <v>0</v>
      </c>
      <c r="CJ92">
        <f>COUNTIFS('Official Medal Table'!$F:$F,'Each Gender Events'!$A92,'Official Medal Table'!$C:$C,'Each Gender Events'!CJ$1,'Official Medal Table'!$E:$E,'Each Gender Events'!CJ$2)*'Medal values'!$B$1
+ COUNTIFS('Official Medal Table'!$G:$G,'Each Gender Events'!$A92,'Official Medal Table'!$C:$C,'Each Gender Events'!CJ$1,'Official Medal Table'!$E:$E,'Each Gender Events'!CJ$2)*'Medal values'!$B$2
+ COUNTIFS('Official Medal Table'!$H:$H,'Each Gender Events'!$A92,'Official Medal Table'!$C:$C,'Each Gender Events'!CJ$1,'Official Medal Table'!$E:$E,'Each Gender Events'!CJ$2)*'Medal values'!$B$3
+ COUNTIFS('Official Medal Table'!$I:$I,'Each Gender Events'!$A92,'Official Medal Table'!$C:$C,'Each Gender Events'!CJ$1,'Official Medal Table'!$E:$E,'Each Gender Events'!CJ$2)*'Medal values'!$B$3
+ COUNTIFS('Official Medal Table'!$F:$F,'Each Gender Events'!$A92,'Official Medal Table'!$C:$C,'Each Gender Events'!CJ$1,'Official Medal Table'!$E:$E,"Mixed")*'Medal values'!$B$1/2
+ COUNTIFS('Official Medal Table'!$G:$G,'Each Gender Events'!$A92,'Official Medal Table'!$C:$C,'Each Gender Events'!CJ$1,'Official Medal Table'!$E:$E,"Mixed")*'Medal values'!$B$2/2
+ COUNTIFS('Official Medal Table'!$H:$H,'Each Gender Events'!$A92,'Official Medal Table'!$C:$C,'Each Gender Events'!CJ$1,'Official Medal Table'!$E:$E,"Mixed")*'Medal values'!$B$3/2
+ COUNTIFS('Official Medal Table'!$I:$I,'Each Gender Events'!$A92,'Official Medal Table'!$C:$C,'Each Gender Events'!CJ$1,'Official Medal Table'!$E:$E,"Mixed")*'Medal values'!$B$3/2</f>
        <v>0</v>
      </c>
      <c r="CK92">
        <f>COUNTIFS('Official Medal Table'!$F:$F,'Each Gender Events'!$A92,'Official Medal Table'!$C:$C,'Each Gender Events'!CK$1,'Official Medal Table'!$E:$E,'Each Gender Events'!CK$2)*'Medal values'!$B$1
+ COUNTIFS('Official Medal Table'!$G:$G,'Each Gender Events'!$A92,'Official Medal Table'!$C:$C,'Each Gender Events'!CK$1,'Official Medal Table'!$E:$E,'Each Gender Events'!CK$2)*'Medal values'!$B$2
+ COUNTIFS('Official Medal Table'!$H:$H,'Each Gender Events'!$A92,'Official Medal Table'!$C:$C,'Each Gender Events'!CK$1,'Official Medal Table'!$E:$E,'Each Gender Events'!CK$2)*'Medal values'!$B$3
+ COUNTIFS('Official Medal Table'!$I:$I,'Each Gender Events'!$A92,'Official Medal Table'!$C:$C,'Each Gender Events'!CK$1,'Official Medal Table'!$E:$E,'Each Gender Events'!CK$2)*'Medal values'!$B$3
+ COUNTIFS('Official Medal Table'!$F:$F,'Each Gender Events'!$A92,'Official Medal Table'!$C:$C,'Each Gender Events'!CK$1,'Official Medal Table'!$E:$E,"Mixed")*'Medal values'!$B$1/2
+ COUNTIFS('Official Medal Table'!$G:$G,'Each Gender Events'!$A92,'Official Medal Table'!$C:$C,'Each Gender Events'!CK$1,'Official Medal Table'!$E:$E,"Mixed")*'Medal values'!$B$2/2
+ COUNTIFS('Official Medal Table'!$H:$H,'Each Gender Events'!$A92,'Official Medal Table'!$C:$C,'Each Gender Events'!CK$1,'Official Medal Table'!$E:$E,"Mixed")*'Medal values'!$B$3/2
+ COUNTIFS('Official Medal Table'!$I:$I,'Each Gender Events'!$A92,'Official Medal Table'!$C:$C,'Each Gender Events'!CK$1,'Official Medal Table'!$E:$E,"Mixed")*'Medal values'!$B$3/2</f>
        <v>0</v>
      </c>
      <c r="CL92">
        <f>COUNTIFS('Official Medal Table'!$F:$F,'Each Gender Events'!$A92,'Official Medal Table'!$C:$C,'Each Gender Events'!CL$1,'Official Medal Table'!$E:$E,'Each Gender Events'!CL$2)*'Medal values'!$B$1
+ COUNTIFS('Official Medal Table'!$G:$G,'Each Gender Events'!$A92,'Official Medal Table'!$C:$C,'Each Gender Events'!CL$1,'Official Medal Table'!$E:$E,'Each Gender Events'!CL$2)*'Medal values'!$B$2
+ COUNTIFS('Official Medal Table'!$H:$H,'Each Gender Events'!$A92,'Official Medal Table'!$C:$C,'Each Gender Events'!CL$1,'Official Medal Table'!$E:$E,'Each Gender Events'!CL$2)*'Medal values'!$B$3
+ COUNTIFS('Official Medal Table'!$I:$I,'Each Gender Events'!$A92,'Official Medal Table'!$C:$C,'Each Gender Events'!CL$1,'Official Medal Table'!$E:$E,'Each Gender Events'!CL$2)*'Medal values'!$B$3
+ COUNTIFS('Official Medal Table'!$F:$F,'Each Gender Events'!$A92,'Official Medal Table'!$C:$C,'Each Gender Events'!CL$1,'Official Medal Table'!$E:$E,"Mixed")*'Medal values'!$B$1/2
+ COUNTIFS('Official Medal Table'!$G:$G,'Each Gender Events'!$A92,'Official Medal Table'!$C:$C,'Each Gender Events'!CL$1,'Official Medal Table'!$E:$E,"Mixed")*'Medal values'!$B$2/2
+ COUNTIFS('Official Medal Table'!$H:$H,'Each Gender Events'!$A92,'Official Medal Table'!$C:$C,'Each Gender Events'!CL$1,'Official Medal Table'!$E:$E,"Mixed")*'Medal values'!$B$3/2
+ COUNTIFS('Official Medal Table'!$I:$I,'Each Gender Events'!$A92,'Official Medal Table'!$C:$C,'Each Gender Events'!CL$1,'Official Medal Table'!$E:$E,"Mixed")*'Medal values'!$B$3/2</f>
        <v>0</v>
      </c>
      <c r="CM92">
        <f>COUNTIFS('Official Medal Table'!$F:$F,'Each Gender Events'!$A92,'Official Medal Table'!$C:$C,'Each Gender Events'!CM$1,'Official Medal Table'!$E:$E,'Each Gender Events'!CM$2)*'Medal values'!$B$1
+ COUNTIFS('Official Medal Table'!$G:$G,'Each Gender Events'!$A92,'Official Medal Table'!$C:$C,'Each Gender Events'!CM$1,'Official Medal Table'!$E:$E,'Each Gender Events'!CM$2)*'Medal values'!$B$2
+ COUNTIFS('Official Medal Table'!$H:$H,'Each Gender Events'!$A92,'Official Medal Table'!$C:$C,'Each Gender Events'!CM$1,'Official Medal Table'!$E:$E,'Each Gender Events'!CM$2)*'Medal values'!$B$3
+ COUNTIFS('Official Medal Table'!$I:$I,'Each Gender Events'!$A92,'Official Medal Table'!$C:$C,'Each Gender Events'!CM$1,'Official Medal Table'!$E:$E,'Each Gender Events'!CM$2)*'Medal values'!$B$3
+ COUNTIFS('Official Medal Table'!$F:$F,'Each Gender Events'!$A92,'Official Medal Table'!$C:$C,'Each Gender Events'!CM$1,'Official Medal Table'!$E:$E,"Mixed")*'Medal values'!$B$1/2
+ COUNTIFS('Official Medal Table'!$G:$G,'Each Gender Events'!$A92,'Official Medal Table'!$C:$C,'Each Gender Events'!CM$1,'Official Medal Table'!$E:$E,"Mixed")*'Medal values'!$B$2/2
+ COUNTIFS('Official Medal Table'!$H:$H,'Each Gender Events'!$A92,'Official Medal Table'!$C:$C,'Each Gender Events'!CM$1,'Official Medal Table'!$E:$E,"Mixed")*'Medal values'!$B$3/2
+ COUNTIFS('Official Medal Table'!$I:$I,'Each Gender Events'!$A92,'Official Medal Table'!$C:$C,'Each Gender Events'!CM$1,'Official Medal Table'!$E:$E,"Mixed")*'Medal values'!$B$3/2</f>
        <v>0</v>
      </c>
      <c r="CN92">
        <f>COUNTIFS('Official Medal Table'!$F:$F,'Each Gender Events'!$A92,'Official Medal Table'!$C:$C,'Each Gender Events'!CN$1,'Official Medal Table'!$E:$E,'Each Gender Events'!CN$2)*'Medal values'!$B$1
+ COUNTIFS('Official Medal Table'!$G:$G,'Each Gender Events'!$A92,'Official Medal Table'!$C:$C,'Each Gender Events'!CN$1,'Official Medal Table'!$E:$E,'Each Gender Events'!CN$2)*'Medal values'!$B$2
+ COUNTIFS('Official Medal Table'!$H:$H,'Each Gender Events'!$A92,'Official Medal Table'!$C:$C,'Each Gender Events'!CN$1,'Official Medal Table'!$E:$E,'Each Gender Events'!CN$2)*'Medal values'!$B$3
+ COUNTIFS('Official Medal Table'!$I:$I,'Each Gender Events'!$A92,'Official Medal Table'!$C:$C,'Each Gender Events'!CN$1,'Official Medal Table'!$E:$E,'Each Gender Events'!CN$2)*'Medal values'!$B$3
+ COUNTIFS('Official Medal Table'!$F:$F,'Each Gender Events'!$A92,'Official Medal Table'!$C:$C,'Each Gender Events'!CN$1,'Official Medal Table'!$E:$E,"Mixed")*'Medal values'!$B$1/2
+ COUNTIFS('Official Medal Table'!$G:$G,'Each Gender Events'!$A92,'Official Medal Table'!$C:$C,'Each Gender Events'!CN$1,'Official Medal Table'!$E:$E,"Mixed")*'Medal values'!$B$2/2
+ COUNTIFS('Official Medal Table'!$H:$H,'Each Gender Events'!$A92,'Official Medal Table'!$C:$C,'Each Gender Events'!CN$1,'Official Medal Table'!$E:$E,"Mixed")*'Medal values'!$B$3/2
+ COUNTIFS('Official Medal Table'!$I:$I,'Each Gender Events'!$A92,'Official Medal Table'!$C:$C,'Each Gender Events'!CN$1,'Official Medal Table'!$E:$E,"Mixed")*'Medal values'!$B$3/2</f>
        <v>0</v>
      </c>
      <c r="CO92">
        <f>COUNTIFS('Official Medal Table'!$F:$F,'Each Gender Events'!$A92,'Official Medal Table'!$C:$C,'Each Gender Events'!CO$1,'Official Medal Table'!$E:$E,'Each Gender Events'!CO$2)*'Medal values'!$B$1
+ COUNTIFS('Official Medal Table'!$G:$G,'Each Gender Events'!$A92,'Official Medal Table'!$C:$C,'Each Gender Events'!CO$1,'Official Medal Table'!$E:$E,'Each Gender Events'!CO$2)*'Medal values'!$B$2
+ COUNTIFS('Official Medal Table'!$H:$H,'Each Gender Events'!$A92,'Official Medal Table'!$C:$C,'Each Gender Events'!CO$1,'Official Medal Table'!$E:$E,'Each Gender Events'!CO$2)*'Medal values'!$B$3
+ COUNTIFS('Official Medal Table'!$I:$I,'Each Gender Events'!$A92,'Official Medal Table'!$C:$C,'Each Gender Events'!CO$1,'Official Medal Table'!$E:$E,'Each Gender Events'!CO$2)*'Medal values'!$B$3
+ COUNTIFS('Official Medal Table'!$F:$F,'Each Gender Events'!$A92,'Official Medal Table'!$C:$C,'Each Gender Events'!CO$1,'Official Medal Table'!$E:$E,"Mixed")*'Medal values'!$B$1/2
+ COUNTIFS('Official Medal Table'!$G:$G,'Each Gender Events'!$A92,'Official Medal Table'!$C:$C,'Each Gender Events'!CO$1,'Official Medal Table'!$E:$E,"Mixed")*'Medal values'!$B$2/2
+ COUNTIFS('Official Medal Table'!$H:$H,'Each Gender Events'!$A92,'Official Medal Table'!$C:$C,'Each Gender Events'!CO$1,'Official Medal Table'!$E:$E,"Mixed")*'Medal values'!$B$3/2
+ COUNTIFS('Official Medal Table'!$I:$I,'Each Gender Events'!$A92,'Official Medal Table'!$C:$C,'Each Gender Events'!CO$1,'Official Medal Table'!$E:$E,"Mixed")*'Medal values'!$B$3/2</f>
        <v>0</v>
      </c>
      <c r="CP92">
        <f>COUNTIFS('Official Medal Table'!$F:$F,'Each Gender Events'!$A92,'Official Medal Table'!$C:$C,'Each Gender Events'!CP$1,'Official Medal Table'!$E:$E,'Each Gender Events'!CP$2)*'Medal values'!$B$1
+ COUNTIFS('Official Medal Table'!$G:$G,'Each Gender Events'!$A92,'Official Medal Table'!$C:$C,'Each Gender Events'!CP$1,'Official Medal Table'!$E:$E,'Each Gender Events'!CP$2)*'Medal values'!$B$2
+ COUNTIFS('Official Medal Table'!$H:$H,'Each Gender Events'!$A92,'Official Medal Table'!$C:$C,'Each Gender Events'!CP$1,'Official Medal Table'!$E:$E,'Each Gender Events'!CP$2)*'Medal values'!$B$3
+ COUNTIFS('Official Medal Table'!$I:$I,'Each Gender Events'!$A92,'Official Medal Table'!$C:$C,'Each Gender Events'!CP$1,'Official Medal Table'!$E:$E,'Each Gender Events'!CP$2)*'Medal values'!$B$3
+ COUNTIFS('Official Medal Table'!$F:$F,'Each Gender Events'!$A92,'Official Medal Table'!$C:$C,'Each Gender Events'!CP$1,'Official Medal Table'!$E:$E,"Mixed")*'Medal values'!$B$1/2
+ COUNTIFS('Official Medal Table'!$G:$G,'Each Gender Events'!$A92,'Official Medal Table'!$C:$C,'Each Gender Events'!CP$1,'Official Medal Table'!$E:$E,"Mixed")*'Medal values'!$B$2/2
+ COUNTIFS('Official Medal Table'!$H:$H,'Each Gender Events'!$A92,'Official Medal Table'!$C:$C,'Each Gender Events'!CP$1,'Official Medal Table'!$E:$E,"Mixed")*'Medal values'!$B$3/2
+ COUNTIFS('Official Medal Table'!$I:$I,'Each Gender Events'!$A92,'Official Medal Table'!$C:$C,'Each Gender Events'!CP$1,'Official Medal Table'!$E:$E,"Mixed")*'Medal values'!$B$3/2</f>
        <v>0</v>
      </c>
      <c r="CQ92">
        <f>COUNTIFS('Official Medal Table'!$F:$F,'Each Gender Events'!$A92,'Official Medal Table'!$C:$C,'Each Gender Events'!CQ$1,'Official Medal Table'!$E:$E,'Each Gender Events'!CQ$2)*'Medal values'!$B$1
+ COUNTIFS('Official Medal Table'!$G:$G,'Each Gender Events'!$A92,'Official Medal Table'!$C:$C,'Each Gender Events'!CQ$1,'Official Medal Table'!$E:$E,'Each Gender Events'!CQ$2)*'Medal values'!$B$2
+ COUNTIFS('Official Medal Table'!$H:$H,'Each Gender Events'!$A92,'Official Medal Table'!$C:$C,'Each Gender Events'!CQ$1,'Official Medal Table'!$E:$E,'Each Gender Events'!CQ$2)*'Medal values'!$B$3
+ COUNTIFS('Official Medal Table'!$I:$I,'Each Gender Events'!$A92,'Official Medal Table'!$C:$C,'Each Gender Events'!CQ$1,'Official Medal Table'!$E:$E,'Each Gender Events'!CQ$2)*'Medal values'!$B$3
+ COUNTIFS('Official Medal Table'!$F:$F,'Each Gender Events'!$A92,'Official Medal Table'!$C:$C,'Each Gender Events'!CQ$1,'Official Medal Table'!$E:$E,"Mixed")*'Medal values'!$B$1/2
+ COUNTIFS('Official Medal Table'!$G:$G,'Each Gender Events'!$A92,'Official Medal Table'!$C:$C,'Each Gender Events'!CQ$1,'Official Medal Table'!$E:$E,"Mixed")*'Medal values'!$B$2/2
+ COUNTIFS('Official Medal Table'!$H:$H,'Each Gender Events'!$A92,'Official Medal Table'!$C:$C,'Each Gender Events'!CQ$1,'Official Medal Table'!$E:$E,"Mixed")*'Medal values'!$B$3/2
+ COUNTIFS('Official Medal Table'!$I:$I,'Each Gender Events'!$A92,'Official Medal Table'!$C:$C,'Each Gender Events'!CQ$1,'Official Medal Table'!$E:$E,"Mixed")*'Medal values'!$B$3/2</f>
        <v>0</v>
      </c>
      <c r="CR92">
        <f>COUNTIFS('Official Medal Table'!$F:$F,'Each Gender Events'!$A92,'Official Medal Table'!$C:$C,'Each Gender Events'!CR$1,'Official Medal Table'!$E:$E,'Each Gender Events'!CR$2)*'Medal values'!$B$1
+ COUNTIFS('Official Medal Table'!$G:$G,'Each Gender Events'!$A92,'Official Medal Table'!$C:$C,'Each Gender Events'!CR$1,'Official Medal Table'!$E:$E,'Each Gender Events'!CR$2)*'Medal values'!$B$2
+ COUNTIFS('Official Medal Table'!$H:$H,'Each Gender Events'!$A92,'Official Medal Table'!$C:$C,'Each Gender Events'!CR$1,'Official Medal Table'!$E:$E,'Each Gender Events'!CR$2)*'Medal values'!$B$3
+ COUNTIFS('Official Medal Table'!$I:$I,'Each Gender Events'!$A92,'Official Medal Table'!$C:$C,'Each Gender Events'!CR$1,'Official Medal Table'!$E:$E,'Each Gender Events'!CR$2)*'Medal values'!$B$3
+ COUNTIFS('Official Medal Table'!$F:$F,'Each Gender Events'!$A92,'Official Medal Table'!$C:$C,'Each Gender Events'!CR$1,'Official Medal Table'!$E:$E,"Mixed")*'Medal values'!$B$1/2
+ COUNTIFS('Official Medal Table'!$G:$G,'Each Gender Events'!$A92,'Official Medal Table'!$C:$C,'Each Gender Events'!CR$1,'Official Medal Table'!$E:$E,"Mixed")*'Medal values'!$B$2/2
+ COUNTIFS('Official Medal Table'!$H:$H,'Each Gender Events'!$A92,'Official Medal Table'!$C:$C,'Each Gender Events'!CR$1,'Official Medal Table'!$E:$E,"Mixed")*'Medal values'!$B$3/2
+ COUNTIFS('Official Medal Table'!$I:$I,'Each Gender Events'!$A92,'Official Medal Table'!$C:$C,'Each Gender Events'!CR$1,'Official Medal Table'!$E:$E,"Mixed")*'Medal values'!$B$3/2</f>
        <v>0</v>
      </c>
      <c r="CS92">
        <f>COUNTIFS('Official Medal Table'!$F:$F,'Each Gender Events'!$A92,'Official Medal Table'!$C:$C,'Each Gender Events'!CS$1,'Official Medal Table'!$E:$E,'Each Gender Events'!CS$2)*'Medal values'!$B$1
+ COUNTIFS('Official Medal Table'!$G:$G,'Each Gender Events'!$A92,'Official Medal Table'!$C:$C,'Each Gender Events'!CS$1,'Official Medal Table'!$E:$E,'Each Gender Events'!CS$2)*'Medal values'!$B$2
+ COUNTIFS('Official Medal Table'!$H:$H,'Each Gender Events'!$A92,'Official Medal Table'!$C:$C,'Each Gender Events'!CS$1,'Official Medal Table'!$E:$E,'Each Gender Events'!CS$2)*'Medal values'!$B$3
+ COUNTIFS('Official Medal Table'!$I:$I,'Each Gender Events'!$A92,'Official Medal Table'!$C:$C,'Each Gender Events'!CS$1,'Official Medal Table'!$E:$E,'Each Gender Events'!CS$2)*'Medal values'!$B$3
+ COUNTIFS('Official Medal Table'!$F:$F,'Each Gender Events'!$A92,'Official Medal Table'!$C:$C,'Each Gender Events'!CS$1,'Official Medal Table'!$E:$E,"Mixed")*'Medal values'!$B$1/2
+ COUNTIFS('Official Medal Table'!$G:$G,'Each Gender Events'!$A92,'Official Medal Table'!$C:$C,'Each Gender Events'!CS$1,'Official Medal Table'!$E:$E,"Mixed")*'Medal values'!$B$2/2
+ COUNTIFS('Official Medal Table'!$H:$H,'Each Gender Events'!$A92,'Official Medal Table'!$C:$C,'Each Gender Events'!CS$1,'Official Medal Table'!$E:$E,"Mixed")*'Medal values'!$B$3/2
+ COUNTIFS('Official Medal Table'!$I:$I,'Each Gender Events'!$A92,'Official Medal Table'!$C:$C,'Each Gender Events'!CS$1,'Official Medal Table'!$E:$E,"Mixed")*'Medal values'!$B$3/2</f>
        <v>0</v>
      </c>
      <c r="CT92">
        <f>COUNTIFS('Official Medal Table'!$F:$F,'Each Gender Events'!$A92,'Official Medal Table'!$C:$C,'Each Gender Events'!CT$1,'Official Medal Table'!$E:$E,'Each Gender Events'!CT$2)*'Medal values'!$B$1
+ COUNTIFS('Official Medal Table'!$G:$G,'Each Gender Events'!$A92,'Official Medal Table'!$C:$C,'Each Gender Events'!CT$1,'Official Medal Table'!$E:$E,'Each Gender Events'!CT$2)*'Medal values'!$B$2
+ COUNTIFS('Official Medal Table'!$H:$H,'Each Gender Events'!$A92,'Official Medal Table'!$C:$C,'Each Gender Events'!CT$1,'Official Medal Table'!$E:$E,'Each Gender Events'!CT$2)*'Medal values'!$B$3
+ COUNTIFS('Official Medal Table'!$I:$I,'Each Gender Events'!$A92,'Official Medal Table'!$C:$C,'Each Gender Events'!CT$1,'Official Medal Table'!$E:$E,'Each Gender Events'!CT$2)*'Medal values'!$B$3
+ COUNTIFS('Official Medal Table'!$F:$F,'Each Gender Events'!$A92,'Official Medal Table'!$C:$C,'Each Gender Events'!CT$1,'Official Medal Table'!$E:$E,"Mixed")*'Medal values'!$B$1/2
+ COUNTIFS('Official Medal Table'!$G:$G,'Each Gender Events'!$A92,'Official Medal Table'!$C:$C,'Each Gender Events'!CT$1,'Official Medal Table'!$E:$E,"Mixed")*'Medal values'!$B$2/2
+ COUNTIFS('Official Medal Table'!$H:$H,'Each Gender Events'!$A92,'Official Medal Table'!$C:$C,'Each Gender Events'!CT$1,'Official Medal Table'!$E:$E,"Mixed")*'Medal values'!$B$3/2
+ COUNTIFS('Official Medal Table'!$I:$I,'Each Gender Events'!$A92,'Official Medal Table'!$C:$C,'Each Gender Events'!CT$1,'Official Medal Table'!$E:$E,"Mixed")*'Medal values'!$B$3/2</f>
        <v>0</v>
      </c>
    </row>
    <row r="93" spans="1:98" x14ac:dyDescent="0.3">
      <c r="A93" t="str">
        <f>Countries!A92</f>
        <v>AIN</v>
      </c>
      <c r="B93">
        <f>COUNTIFS('Official Medal Table'!$F:$F,'Each Gender Events'!$A93,'Official Medal Table'!$C:$C,'Each Gender Events'!B$1,'Official Medal Table'!$E:$E,'Each Gender Events'!B$2)*'Medal values'!$B$1
+ COUNTIFS('Official Medal Table'!$G:$G,'Each Gender Events'!$A93,'Official Medal Table'!$C:$C,'Each Gender Events'!B$1,'Official Medal Table'!$E:$E,'Each Gender Events'!B$2)*'Medal values'!$B$2
+ COUNTIFS('Official Medal Table'!$H:$H,'Each Gender Events'!$A93,'Official Medal Table'!$C:$C,'Each Gender Events'!B$1,'Official Medal Table'!$E:$E,'Each Gender Events'!B$2)*'Medal values'!$B$3
+ COUNTIFS('Official Medal Table'!$I:$I,'Each Gender Events'!$A93,'Official Medal Table'!$C:$C,'Each Gender Events'!B$1,'Official Medal Table'!$E:$E,'Each Gender Events'!B$2)*'Medal values'!$B$3
+ COUNTIFS('Official Medal Table'!$F:$F,'Each Gender Events'!$A93,'Official Medal Table'!$C:$C,'Each Gender Events'!B$1,'Official Medal Table'!$E:$E,"Mixed")*'Medal values'!$B$1/2
+ COUNTIFS('Official Medal Table'!$G:$G,'Each Gender Events'!$A93,'Official Medal Table'!$C:$C,'Each Gender Events'!B$1,'Official Medal Table'!$E:$E,"Mixed")*'Medal values'!$B$2/2
+ COUNTIFS('Official Medal Table'!$H:$H,'Each Gender Events'!$A93,'Official Medal Table'!$C:$C,'Each Gender Events'!B$1,'Official Medal Table'!$E:$E,"Mixed")*'Medal values'!$B$3/2
+ COUNTIFS('Official Medal Table'!$I:$I,'Each Gender Events'!$A93,'Official Medal Table'!$C:$C,'Each Gender Events'!B$1,'Official Medal Table'!$E:$E,"Mixed")*'Medal values'!$B$3/2</f>
        <v>0</v>
      </c>
      <c r="C93">
        <f>COUNTIFS('Official Medal Table'!$F:$F,'Each Gender Events'!$A93,'Official Medal Table'!$C:$C,'Each Gender Events'!C$1,'Official Medal Table'!$E:$E,'Each Gender Events'!C$2)*'Medal values'!$B$1
+ COUNTIFS('Official Medal Table'!$G:$G,'Each Gender Events'!$A93,'Official Medal Table'!$C:$C,'Each Gender Events'!C$1,'Official Medal Table'!$E:$E,'Each Gender Events'!C$2)*'Medal values'!$B$2
+ COUNTIFS('Official Medal Table'!$H:$H,'Each Gender Events'!$A93,'Official Medal Table'!$C:$C,'Each Gender Events'!C$1,'Official Medal Table'!$E:$E,'Each Gender Events'!C$2)*'Medal values'!$B$3
+ COUNTIFS('Official Medal Table'!$I:$I,'Each Gender Events'!$A93,'Official Medal Table'!$C:$C,'Each Gender Events'!C$1,'Official Medal Table'!$E:$E,'Each Gender Events'!C$2)*'Medal values'!$B$3
+ COUNTIFS('Official Medal Table'!$F:$F,'Each Gender Events'!$A93,'Official Medal Table'!$C:$C,'Each Gender Events'!C$1,'Official Medal Table'!$E:$E,"Mixed")*'Medal values'!$B$1/2
+ COUNTIFS('Official Medal Table'!$G:$G,'Each Gender Events'!$A93,'Official Medal Table'!$C:$C,'Each Gender Events'!C$1,'Official Medal Table'!$E:$E,"Mixed")*'Medal values'!$B$2/2
+ COUNTIFS('Official Medal Table'!$H:$H,'Each Gender Events'!$A93,'Official Medal Table'!$C:$C,'Each Gender Events'!C$1,'Official Medal Table'!$E:$E,"Mixed")*'Medal values'!$B$3/2
+ COUNTIFS('Official Medal Table'!$I:$I,'Each Gender Events'!$A93,'Official Medal Table'!$C:$C,'Each Gender Events'!C$1,'Official Medal Table'!$E:$E,"Mixed")*'Medal values'!$B$3/2</f>
        <v>0</v>
      </c>
      <c r="D93">
        <f>COUNTIFS('Official Medal Table'!$F:$F,'Each Gender Events'!$A93,'Official Medal Table'!$C:$C,'Each Gender Events'!D$1,'Official Medal Table'!$E:$E,'Each Gender Events'!D$2)*'Medal values'!$B$1
+ COUNTIFS('Official Medal Table'!$G:$G,'Each Gender Events'!$A93,'Official Medal Table'!$C:$C,'Each Gender Events'!D$1,'Official Medal Table'!$E:$E,'Each Gender Events'!D$2)*'Medal values'!$B$2
+ COUNTIFS('Official Medal Table'!$H:$H,'Each Gender Events'!$A93,'Official Medal Table'!$C:$C,'Each Gender Events'!D$1,'Official Medal Table'!$E:$E,'Each Gender Events'!D$2)*'Medal values'!$B$3
+ COUNTIFS('Official Medal Table'!$I:$I,'Each Gender Events'!$A93,'Official Medal Table'!$C:$C,'Each Gender Events'!D$1,'Official Medal Table'!$E:$E,'Each Gender Events'!D$2)*'Medal values'!$B$3
+ COUNTIFS('Official Medal Table'!$F:$F,'Each Gender Events'!$A93,'Official Medal Table'!$C:$C,'Each Gender Events'!D$1,'Official Medal Table'!$E:$E,"Mixed")*'Medal values'!$B$1/2
+ COUNTIFS('Official Medal Table'!$G:$G,'Each Gender Events'!$A93,'Official Medal Table'!$C:$C,'Each Gender Events'!D$1,'Official Medal Table'!$E:$E,"Mixed")*'Medal values'!$B$2/2
+ COUNTIFS('Official Medal Table'!$H:$H,'Each Gender Events'!$A93,'Official Medal Table'!$C:$C,'Each Gender Events'!D$1,'Official Medal Table'!$E:$E,"Mixed")*'Medal values'!$B$3/2
+ COUNTIFS('Official Medal Table'!$I:$I,'Each Gender Events'!$A93,'Official Medal Table'!$C:$C,'Each Gender Events'!D$1,'Official Medal Table'!$E:$E,"Mixed")*'Medal values'!$B$3/2</f>
        <v>0</v>
      </c>
      <c r="E93">
        <f>COUNTIFS('Official Medal Table'!$F:$F,'Each Gender Events'!$A93,'Official Medal Table'!$C:$C,'Each Gender Events'!E$1,'Official Medal Table'!$E:$E,'Each Gender Events'!E$2)*'Medal values'!$B$1
+ COUNTIFS('Official Medal Table'!$G:$G,'Each Gender Events'!$A93,'Official Medal Table'!$C:$C,'Each Gender Events'!E$1,'Official Medal Table'!$E:$E,'Each Gender Events'!E$2)*'Medal values'!$B$2
+ COUNTIFS('Official Medal Table'!$H:$H,'Each Gender Events'!$A93,'Official Medal Table'!$C:$C,'Each Gender Events'!E$1,'Official Medal Table'!$E:$E,'Each Gender Events'!E$2)*'Medal values'!$B$3
+ COUNTIFS('Official Medal Table'!$I:$I,'Each Gender Events'!$A93,'Official Medal Table'!$C:$C,'Each Gender Events'!E$1,'Official Medal Table'!$E:$E,'Each Gender Events'!E$2)*'Medal values'!$B$3
+ COUNTIFS('Official Medal Table'!$F:$F,'Each Gender Events'!$A93,'Official Medal Table'!$C:$C,'Each Gender Events'!E$1,'Official Medal Table'!$E:$E,"Mixed")*'Medal values'!$B$1/2
+ COUNTIFS('Official Medal Table'!$G:$G,'Each Gender Events'!$A93,'Official Medal Table'!$C:$C,'Each Gender Events'!E$1,'Official Medal Table'!$E:$E,"Mixed")*'Medal values'!$B$2/2
+ COUNTIFS('Official Medal Table'!$H:$H,'Each Gender Events'!$A93,'Official Medal Table'!$C:$C,'Each Gender Events'!E$1,'Official Medal Table'!$E:$E,"Mixed")*'Medal values'!$B$3/2
+ COUNTIFS('Official Medal Table'!$I:$I,'Each Gender Events'!$A93,'Official Medal Table'!$C:$C,'Each Gender Events'!E$1,'Official Medal Table'!$E:$E,"Mixed")*'Medal values'!$B$3/2</f>
        <v>0</v>
      </c>
      <c r="F93">
        <f>COUNTIFS('Official Medal Table'!$F:$F,'Each Gender Events'!$A93,'Official Medal Table'!$C:$C,'Each Gender Events'!F$1,'Official Medal Table'!$E:$E,'Each Gender Events'!F$2)*'Medal values'!$B$1
+ COUNTIFS('Official Medal Table'!$G:$G,'Each Gender Events'!$A93,'Official Medal Table'!$C:$C,'Each Gender Events'!F$1,'Official Medal Table'!$E:$E,'Each Gender Events'!F$2)*'Medal values'!$B$2
+ COUNTIFS('Official Medal Table'!$H:$H,'Each Gender Events'!$A93,'Official Medal Table'!$C:$C,'Each Gender Events'!F$1,'Official Medal Table'!$E:$E,'Each Gender Events'!F$2)*'Medal values'!$B$3
+ COUNTIFS('Official Medal Table'!$I:$I,'Each Gender Events'!$A93,'Official Medal Table'!$C:$C,'Each Gender Events'!F$1,'Official Medal Table'!$E:$E,'Each Gender Events'!F$2)*'Medal values'!$B$3
+ COUNTIFS('Official Medal Table'!$F:$F,'Each Gender Events'!$A93,'Official Medal Table'!$C:$C,'Each Gender Events'!F$1,'Official Medal Table'!$E:$E,"Mixed")*'Medal values'!$B$1/2
+ COUNTIFS('Official Medal Table'!$G:$G,'Each Gender Events'!$A93,'Official Medal Table'!$C:$C,'Each Gender Events'!F$1,'Official Medal Table'!$E:$E,"Mixed")*'Medal values'!$B$2/2
+ COUNTIFS('Official Medal Table'!$H:$H,'Each Gender Events'!$A93,'Official Medal Table'!$C:$C,'Each Gender Events'!F$1,'Official Medal Table'!$E:$E,"Mixed")*'Medal values'!$B$3/2
+ COUNTIFS('Official Medal Table'!$I:$I,'Each Gender Events'!$A93,'Official Medal Table'!$C:$C,'Each Gender Events'!F$1,'Official Medal Table'!$E:$E,"Mixed")*'Medal values'!$B$3/2</f>
        <v>0</v>
      </c>
      <c r="G93">
        <f>COUNTIFS('Official Medal Table'!$F:$F,'Each Gender Events'!$A93,'Official Medal Table'!$C:$C,'Each Gender Events'!G$1,'Official Medal Table'!$E:$E,'Each Gender Events'!G$2)*'Medal values'!$B$1
+ COUNTIFS('Official Medal Table'!$G:$G,'Each Gender Events'!$A93,'Official Medal Table'!$C:$C,'Each Gender Events'!G$1,'Official Medal Table'!$E:$E,'Each Gender Events'!G$2)*'Medal values'!$B$2
+ COUNTIFS('Official Medal Table'!$H:$H,'Each Gender Events'!$A93,'Official Medal Table'!$C:$C,'Each Gender Events'!G$1,'Official Medal Table'!$E:$E,'Each Gender Events'!G$2)*'Medal values'!$B$3
+ COUNTIFS('Official Medal Table'!$I:$I,'Each Gender Events'!$A93,'Official Medal Table'!$C:$C,'Each Gender Events'!G$1,'Official Medal Table'!$E:$E,'Each Gender Events'!G$2)*'Medal values'!$B$3
+ COUNTIFS('Official Medal Table'!$F:$F,'Each Gender Events'!$A93,'Official Medal Table'!$C:$C,'Each Gender Events'!G$1,'Official Medal Table'!$E:$E,"Mixed")*'Medal values'!$B$1/2
+ COUNTIFS('Official Medal Table'!$G:$G,'Each Gender Events'!$A93,'Official Medal Table'!$C:$C,'Each Gender Events'!G$1,'Official Medal Table'!$E:$E,"Mixed")*'Medal values'!$B$2/2
+ COUNTIFS('Official Medal Table'!$H:$H,'Each Gender Events'!$A93,'Official Medal Table'!$C:$C,'Each Gender Events'!G$1,'Official Medal Table'!$E:$E,"Mixed")*'Medal values'!$B$3/2
+ COUNTIFS('Official Medal Table'!$I:$I,'Each Gender Events'!$A93,'Official Medal Table'!$C:$C,'Each Gender Events'!G$1,'Official Medal Table'!$E:$E,"Mixed")*'Medal values'!$B$3/2</f>
        <v>0</v>
      </c>
      <c r="H93">
        <f>COUNTIFS('Official Medal Table'!$F:$F,'Each Gender Events'!$A93,'Official Medal Table'!$C:$C,'Each Gender Events'!H$1,'Official Medal Table'!$E:$E,'Each Gender Events'!H$2)*'Medal values'!$B$1
+ COUNTIFS('Official Medal Table'!$G:$G,'Each Gender Events'!$A93,'Official Medal Table'!$C:$C,'Each Gender Events'!H$1,'Official Medal Table'!$E:$E,'Each Gender Events'!H$2)*'Medal values'!$B$2
+ COUNTIFS('Official Medal Table'!$H:$H,'Each Gender Events'!$A93,'Official Medal Table'!$C:$C,'Each Gender Events'!H$1,'Official Medal Table'!$E:$E,'Each Gender Events'!H$2)*'Medal values'!$B$3
+ COUNTIFS('Official Medal Table'!$I:$I,'Each Gender Events'!$A93,'Official Medal Table'!$C:$C,'Each Gender Events'!H$1,'Official Medal Table'!$E:$E,'Each Gender Events'!H$2)*'Medal values'!$B$3
+ COUNTIFS('Official Medal Table'!$F:$F,'Each Gender Events'!$A93,'Official Medal Table'!$C:$C,'Each Gender Events'!H$1,'Official Medal Table'!$E:$E,"Mixed")*'Medal values'!$B$1/2
+ COUNTIFS('Official Medal Table'!$G:$G,'Each Gender Events'!$A93,'Official Medal Table'!$C:$C,'Each Gender Events'!H$1,'Official Medal Table'!$E:$E,"Mixed")*'Medal values'!$B$2/2
+ COUNTIFS('Official Medal Table'!$H:$H,'Each Gender Events'!$A93,'Official Medal Table'!$C:$C,'Each Gender Events'!H$1,'Official Medal Table'!$E:$E,"Mixed")*'Medal values'!$B$3/2
+ COUNTIFS('Official Medal Table'!$I:$I,'Each Gender Events'!$A93,'Official Medal Table'!$C:$C,'Each Gender Events'!H$1,'Official Medal Table'!$E:$E,"Mixed")*'Medal values'!$B$3/2</f>
        <v>0</v>
      </c>
      <c r="I93">
        <f>COUNTIFS('Official Medal Table'!$F:$F,'Each Gender Events'!$A93,'Official Medal Table'!$C:$C,'Each Gender Events'!I$1,'Official Medal Table'!$E:$E,'Each Gender Events'!I$2)*'Medal values'!$B$1
+ COUNTIFS('Official Medal Table'!$G:$G,'Each Gender Events'!$A93,'Official Medal Table'!$C:$C,'Each Gender Events'!I$1,'Official Medal Table'!$E:$E,'Each Gender Events'!I$2)*'Medal values'!$B$2
+ COUNTIFS('Official Medal Table'!$H:$H,'Each Gender Events'!$A93,'Official Medal Table'!$C:$C,'Each Gender Events'!I$1,'Official Medal Table'!$E:$E,'Each Gender Events'!I$2)*'Medal values'!$B$3
+ COUNTIFS('Official Medal Table'!$I:$I,'Each Gender Events'!$A93,'Official Medal Table'!$C:$C,'Each Gender Events'!I$1,'Official Medal Table'!$E:$E,'Each Gender Events'!I$2)*'Medal values'!$B$3
+ COUNTIFS('Official Medal Table'!$F:$F,'Each Gender Events'!$A93,'Official Medal Table'!$C:$C,'Each Gender Events'!I$1,'Official Medal Table'!$E:$E,"Mixed")*'Medal values'!$B$1/2
+ COUNTIFS('Official Medal Table'!$G:$G,'Each Gender Events'!$A93,'Official Medal Table'!$C:$C,'Each Gender Events'!I$1,'Official Medal Table'!$E:$E,"Mixed")*'Medal values'!$B$2/2
+ COUNTIFS('Official Medal Table'!$H:$H,'Each Gender Events'!$A93,'Official Medal Table'!$C:$C,'Each Gender Events'!I$1,'Official Medal Table'!$E:$E,"Mixed")*'Medal values'!$B$3/2
+ COUNTIFS('Official Medal Table'!$I:$I,'Each Gender Events'!$A93,'Official Medal Table'!$C:$C,'Each Gender Events'!I$1,'Official Medal Table'!$E:$E,"Mixed")*'Medal values'!$B$3/2</f>
        <v>0</v>
      </c>
      <c r="J93">
        <f>COUNTIFS('Official Medal Table'!$F:$F,'Each Gender Events'!$A93,'Official Medal Table'!$C:$C,'Each Gender Events'!J$1,'Official Medal Table'!$E:$E,'Each Gender Events'!J$2)*'Medal values'!$B$1
+ COUNTIFS('Official Medal Table'!$G:$G,'Each Gender Events'!$A93,'Official Medal Table'!$C:$C,'Each Gender Events'!J$1,'Official Medal Table'!$E:$E,'Each Gender Events'!J$2)*'Medal values'!$B$2
+ COUNTIFS('Official Medal Table'!$H:$H,'Each Gender Events'!$A93,'Official Medal Table'!$C:$C,'Each Gender Events'!J$1,'Official Medal Table'!$E:$E,'Each Gender Events'!J$2)*'Medal values'!$B$3
+ COUNTIFS('Official Medal Table'!$I:$I,'Each Gender Events'!$A93,'Official Medal Table'!$C:$C,'Each Gender Events'!J$1,'Official Medal Table'!$E:$E,'Each Gender Events'!J$2)*'Medal values'!$B$3
+ COUNTIFS('Official Medal Table'!$F:$F,'Each Gender Events'!$A93,'Official Medal Table'!$C:$C,'Each Gender Events'!J$1,'Official Medal Table'!$E:$E,"Mixed")*'Medal values'!$B$1/2
+ COUNTIFS('Official Medal Table'!$G:$G,'Each Gender Events'!$A93,'Official Medal Table'!$C:$C,'Each Gender Events'!J$1,'Official Medal Table'!$E:$E,"Mixed")*'Medal values'!$B$2/2
+ COUNTIFS('Official Medal Table'!$H:$H,'Each Gender Events'!$A93,'Official Medal Table'!$C:$C,'Each Gender Events'!J$1,'Official Medal Table'!$E:$E,"Mixed")*'Medal values'!$B$3/2
+ COUNTIFS('Official Medal Table'!$I:$I,'Each Gender Events'!$A93,'Official Medal Table'!$C:$C,'Each Gender Events'!J$1,'Official Medal Table'!$E:$E,"Mixed")*'Medal values'!$B$3/2</f>
        <v>0</v>
      </c>
      <c r="K93">
        <f>COUNTIFS('Official Medal Table'!$F:$F,'Each Gender Events'!$A93,'Official Medal Table'!$C:$C,'Each Gender Events'!K$1,'Official Medal Table'!$E:$E,'Each Gender Events'!K$2)*'Medal values'!$B$1
+ COUNTIFS('Official Medal Table'!$G:$G,'Each Gender Events'!$A93,'Official Medal Table'!$C:$C,'Each Gender Events'!K$1,'Official Medal Table'!$E:$E,'Each Gender Events'!K$2)*'Medal values'!$B$2
+ COUNTIFS('Official Medal Table'!$H:$H,'Each Gender Events'!$A93,'Official Medal Table'!$C:$C,'Each Gender Events'!K$1,'Official Medal Table'!$E:$E,'Each Gender Events'!K$2)*'Medal values'!$B$3
+ COUNTIFS('Official Medal Table'!$I:$I,'Each Gender Events'!$A93,'Official Medal Table'!$C:$C,'Each Gender Events'!K$1,'Official Medal Table'!$E:$E,'Each Gender Events'!K$2)*'Medal values'!$B$3
+ COUNTIFS('Official Medal Table'!$F:$F,'Each Gender Events'!$A93,'Official Medal Table'!$C:$C,'Each Gender Events'!K$1,'Official Medal Table'!$E:$E,"Mixed")*'Medal values'!$B$1/2
+ COUNTIFS('Official Medal Table'!$G:$G,'Each Gender Events'!$A93,'Official Medal Table'!$C:$C,'Each Gender Events'!K$1,'Official Medal Table'!$E:$E,"Mixed")*'Medal values'!$B$2/2
+ COUNTIFS('Official Medal Table'!$H:$H,'Each Gender Events'!$A93,'Official Medal Table'!$C:$C,'Each Gender Events'!K$1,'Official Medal Table'!$E:$E,"Mixed")*'Medal values'!$B$3/2
+ COUNTIFS('Official Medal Table'!$I:$I,'Each Gender Events'!$A93,'Official Medal Table'!$C:$C,'Each Gender Events'!K$1,'Official Medal Table'!$E:$E,"Mixed")*'Medal values'!$B$3/2</f>
        <v>0</v>
      </c>
      <c r="L93">
        <f>COUNTIFS('Official Medal Table'!$F:$F,'Each Gender Events'!$A93,'Official Medal Table'!$C:$C,'Each Gender Events'!L$1,'Official Medal Table'!$E:$E,'Each Gender Events'!L$2)*'Medal values'!$B$1
+ COUNTIFS('Official Medal Table'!$G:$G,'Each Gender Events'!$A93,'Official Medal Table'!$C:$C,'Each Gender Events'!L$1,'Official Medal Table'!$E:$E,'Each Gender Events'!L$2)*'Medal values'!$B$2
+ COUNTIFS('Official Medal Table'!$H:$H,'Each Gender Events'!$A93,'Official Medal Table'!$C:$C,'Each Gender Events'!L$1,'Official Medal Table'!$E:$E,'Each Gender Events'!L$2)*'Medal values'!$B$3
+ COUNTIFS('Official Medal Table'!$I:$I,'Each Gender Events'!$A93,'Official Medal Table'!$C:$C,'Each Gender Events'!L$1,'Official Medal Table'!$E:$E,'Each Gender Events'!L$2)*'Medal values'!$B$3
+ COUNTIFS('Official Medal Table'!$F:$F,'Each Gender Events'!$A93,'Official Medal Table'!$C:$C,'Each Gender Events'!L$1,'Official Medal Table'!$E:$E,"Mixed")*'Medal values'!$B$1/2
+ COUNTIFS('Official Medal Table'!$G:$G,'Each Gender Events'!$A93,'Official Medal Table'!$C:$C,'Each Gender Events'!L$1,'Official Medal Table'!$E:$E,"Mixed")*'Medal values'!$B$2/2
+ COUNTIFS('Official Medal Table'!$H:$H,'Each Gender Events'!$A93,'Official Medal Table'!$C:$C,'Each Gender Events'!L$1,'Official Medal Table'!$E:$E,"Mixed")*'Medal values'!$B$3/2
+ COUNTIFS('Official Medal Table'!$I:$I,'Each Gender Events'!$A93,'Official Medal Table'!$C:$C,'Each Gender Events'!L$1,'Official Medal Table'!$E:$E,"Mixed")*'Medal values'!$B$3/2</f>
        <v>0</v>
      </c>
      <c r="M93">
        <f>COUNTIFS('Official Medal Table'!$F:$F,'Each Gender Events'!$A93,'Official Medal Table'!$C:$C,'Each Gender Events'!M$1,'Official Medal Table'!$E:$E,'Each Gender Events'!M$2)*'Medal values'!$B$1
+ COUNTIFS('Official Medal Table'!$G:$G,'Each Gender Events'!$A93,'Official Medal Table'!$C:$C,'Each Gender Events'!M$1,'Official Medal Table'!$E:$E,'Each Gender Events'!M$2)*'Medal values'!$B$2
+ COUNTIFS('Official Medal Table'!$H:$H,'Each Gender Events'!$A93,'Official Medal Table'!$C:$C,'Each Gender Events'!M$1,'Official Medal Table'!$E:$E,'Each Gender Events'!M$2)*'Medal values'!$B$3
+ COUNTIFS('Official Medal Table'!$I:$I,'Each Gender Events'!$A93,'Official Medal Table'!$C:$C,'Each Gender Events'!M$1,'Official Medal Table'!$E:$E,'Each Gender Events'!M$2)*'Medal values'!$B$3
+ COUNTIFS('Official Medal Table'!$F:$F,'Each Gender Events'!$A93,'Official Medal Table'!$C:$C,'Each Gender Events'!M$1,'Official Medal Table'!$E:$E,"Mixed")*'Medal values'!$B$1/2
+ COUNTIFS('Official Medal Table'!$G:$G,'Each Gender Events'!$A93,'Official Medal Table'!$C:$C,'Each Gender Events'!M$1,'Official Medal Table'!$E:$E,"Mixed")*'Medal values'!$B$2/2
+ COUNTIFS('Official Medal Table'!$H:$H,'Each Gender Events'!$A93,'Official Medal Table'!$C:$C,'Each Gender Events'!M$1,'Official Medal Table'!$E:$E,"Mixed")*'Medal values'!$B$3/2
+ COUNTIFS('Official Medal Table'!$I:$I,'Each Gender Events'!$A93,'Official Medal Table'!$C:$C,'Each Gender Events'!M$1,'Official Medal Table'!$E:$E,"Mixed")*'Medal values'!$B$3/2</f>
        <v>0</v>
      </c>
      <c r="N93">
        <f>COUNTIFS('Official Medal Table'!$F:$F,'Each Gender Events'!$A93,'Official Medal Table'!$C:$C,'Each Gender Events'!N$1,'Official Medal Table'!$E:$E,'Each Gender Events'!N$2)*'Medal values'!$B$1
+ COUNTIFS('Official Medal Table'!$G:$G,'Each Gender Events'!$A93,'Official Medal Table'!$C:$C,'Each Gender Events'!N$1,'Official Medal Table'!$E:$E,'Each Gender Events'!N$2)*'Medal values'!$B$2
+ COUNTIFS('Official Medal Table'!$H:$H,'Each Gender Events'!$A93,'Official Medal Table'!$C:$C,'Each Gender Events'!N$1,'Official Medal Table'!$E:$E,'Each Gender Events'!N$2)*'Medal values'!$B$3
+ COUNTIFS('Official Medal Table'!$I:$I,'Each Gender Events'!$A93,'Official Medal Table'!$C:$C,'Each Gender Events'!N$1,'Official Medal Table'!$E:$E,'Each Gender Events'!N$2)*'Medal values'!$B$3
+ COUNTIFS('Official Medal Table'!$F:$F,'Each Gender Events'!$A93,'Official Medal Table'!$C:$C,'Each Gender Events'!N$1,'Official Medal Table'!$E:$E,"Mixed")*'Medal values'!$B$1/2
+ COUNTIFS('Official Medal Table'!$G:$G,'Each Gender Events'!$A93,'Official Medal Table'!$C:$C,'Each Gender Events'!N$1,'Official Medal Table'!$E:$E,"Mixed")*'Medal values'!$B$2/2
+ COUNTIFS('Official Medal Table'!$H:$H,'Each Gender Events'!$A93,'Official Medal Table'!$C:$C,'Each Gender Events'!N$1,'Official Medal Table'!$E:$E,"Mixed")*'Medal values'!$B$3/2
+ COUNTIFS('Official Medal Table'!$I:$I,'Each Gender Events'!$A93,'Official Medal Table'!$C:$C,'Each Gender Events'!N$1,'Official Medal Table'!$E:$E,"Mixed")*'Medal values'!$B$3/2</f>
        <v>0</v>
      </c>
      <c r="O93">
        <f>COUNTIFS('Official Medal Table'!$F:$F,'Each Gender Events'!$A93,'Official Medal Table'!$C:$C,'Each Gender Events'!O$1,'Official Medal Table'!$E:$E,'Each Gender Events'!O$2)*'Medal values'!$B$1
+ COUNTIFS('Official Medal Table'!$G:$G,'Each Gender Events'!$A93,'Official Medal Table'!$C:$C,'Each Gender Events'!O$1,'Official Medal Table'!$E:$E,'Each Gender Events'!O$2)*'Medal values'!$B$2
+ COUNTIFS('Official Medal Table'!$H:$H,'Each Gender Events'!$A93,'Official Medal Table'!$C:$C,'Each Gender Events'!O$1,'Official Medal Table'!$E:$E,'Each Gender Events'!O$2)*'Medal values'!$B$3
+ COUNTIFS('Official Medal Table'!$I:$I,'Each Gender Events'!$A93,'Official Medal Table'!$C:$C,'Each Gender Events'!O$1,'Official Medal Table'!$E:$E,'Each Gender Events'!O$2)*'Medal values'!$B$3
+ COUNTIFS('Official Medal Table'!$F:$F,'Each Gender Events'!$A93,'Official Medal Table'!$C:$C,'Each Gender Events'!O$1,'Official Medal Table'!$E:$E,"Mixed")*'Medal values'!$B$1/2
+ COUNTIFS('Official Medal Table'!$G:$G,'Each Gender Events'!$A93,'Official Medal Table'!$C:$C,'Each Gender Events'!O$1,'Official Medal Table'!$E:$E,"Mixed")*'Medal values'!$B$2/2
+ COUNTIFS('Official Medal Table'!$H:$H,'Each Gender Events'!$A93,'Official Medal Table'!$C:$C,'Each Gender Events'!O$1,'Official Medal Table'!$E:$E,"Mixed")*'Medal values'!$B$3/2
+ COUNTIFS('Official Medal Table'!$I:$I,'Each Gender Events'!$A93,'Official Medal Table'!$C:$C,'Each Gender Events'!O$1,'Official Medal Table'!$E:$E,"Mixed")*'Medal values'!$B$3/2</f>
        <v>0</v>
      </c>
      <c r="P93">
        <f>COUNTIFS('Official Medal Table'!$F:$F,'Each Gender Events'!$A93,'Official Medal Table'!$C:$C,'Each Gender Events'!P$1,'Official Medal Table'!$E:$E,'Each Gender Events'!P$2)*'Medal values'!$B$1
+ COUNTIFS('Official Medal Table'!$G:$G,'Each Gender Events'!$A93,'Official Medal Table'!$C:$C,'Each Gender Events'!P$1,'Official Medal Table'!$E:$E,'Each Gender Events'!P$2)*'Medal values'!$B$2
+ COUNTIFS('Official Medal Table'!$H:$H,'Each Gender Events'!$A93,'Official Medal Table'!$C:$C,'Each Gender Events'!P$1,'Official Medal Table'!$E:$E,'Each Gender Events'!P$2)*'Medal values'!$B$3
+ COUNTIFS('Official Medal Table'!$I:$I,'Each Gender Events'!$A93,'Official Medal Table'!$C:$C,'Each Gender Events'!P$1,'Official Medal Table'!$E:$E,'Each Gender Events'!P$2)*'Medal values'!$B$3
+ COUNTIFS('Official Medal Table'!$F:$F,'Each Gender Events'!$A93,'Official Medal Table'!$C:$C,'Each Gender Events'!P$1,'Official Medal Table'!$E:$E,"Mixed")*'Medal values'!$B$1/2
+ COUNTIFS('Official Medal Table'!$G:$G,'Each Gender Events'!$A93,'Official Medal Table'!$C:$C,'Each Gender Events'!P$1,'Official Medal Table'!$E:$E,"Mixed")*'Medal values'!$B$2/2
+ COUNTIFS('Official Medal Table'!$H:$H,'Each Gender Events'!$A93,'Official Medal Table'!$C:$C,'Each Gender Events'!P$1,'Official Medal Table'!$E:$E,"Mixed")*'Medal values'!$B$3/2
+ COUNTIFS('Official Medal Table'!$I:$I,'Each Gender Events'!$A93,'Official Medal Table'!$C:$C,'Each Gender Events'!P$1,'Official Medal Table'!$E:$E,"Mixed")*'Medal values'!$B$3/2</f>
        <v>0</v>
      </c>
      <c r="Q93">
        <f>COUNTIFS('Official Medal Table'!$F:$F,'Each Gender Events'!$A93,'Official Medal Table'!$C:$C,'Each Gender Events'!Q$1,'Official Medal Table'!$E:$E,'Each Gender Events'!Q$2)*'Medal values'!$B$1
+ COUNTIFS('Official Medal Table'!$G:$G,'Each Gender Events'!$A93,'Official Medal Table'!$C:$C,'Each Gender Events'!Q$1,'Official Medal Table'!$E:$E,'Each Gender Events'!Q$2)*'Medal values'!$B$2
+ COUNTIFS('Official Medal Table'!$H:$H,'Each Gender Events'!$A93,'Official Medal Table'!$C:$C,'Each Gender Events'!Q$1,'Official Medal Table'!$E:$E,'Each Gender Events'!Q$2)*'Medal values'!$B$3
+ COUNTIFS('Official Medal Table'!$I:$I,'Each Gender Events'!$A93,'Official Medal Table'!$C:$C,'Each Gender Events'!Q$1,'Official Medal Table'!$E:$E,'Each Gender Events'!Q$2)*'Medal values'!$B$3
+ COUNTIFS('Official Medal Table'!$F:$F,'Each Gender Events'!$A93,'Official Medal Table'!$C:$C,'Each Gender Events'!Q$1,'Official Medal Table'!$E:$E,"Mixed")*'Medal values'!$B$1/2
+ COUNTIFS('Official Medal Table'!$G:$G,'Each Gender Events'!$A93,'Official Medal Table'!$C:$C,'Each Gender Events'!Q$1,'Official Medal Table'!$E:$E,"Mixed")*'Medal values'!$B$2/2
+ COUNTIFS('Official Medal Table'!$H:$H,'Each Gender Events'!$A93,'Official Medal Table'!$C:$C,'Each Gender Events'!Q$1,'Official Medal Table'!$E:$E,"Mixed")*'Medal values'!$B$3/2
+ COUNTIFS('Official Medal Table'!$I:$I,'Each Gender Events'!$A93,'Official Medal Table'!$C:$C,'Each Gender Events'!Q$1,'Official Medal Table'!$E:$E,"Mixed")*'Medal values'!$B$3/2</f>
        <v>0</v>
      </c>
      <c r="R93">
        <f>COUNTIFS('Official Medal Table'!$F:$F,'Each Gender Events'!$A93,'Official Medal Table'!$C:$C,'Each Gender Events'!R$1,'Official Medal Table'!$E:$E,'Each Gender Events'!R$2)*'Medal values'!$B$1
+ COUNTIFS('Official Medal Table'!$G:$G,'Each Gender Events'!$A93,'Official Medal Table'!$C:$C,'Each Gender Events'!R$1,'Official Medal Table'!$E:$E,'Each Gender Events'!R$2)*'Medal values'!$B$2
+ COUNTIFS('Official Medal Table'!$H:$H,'Each Gender Events'!$A93,'Official Medal Table'!$C:$C,'Each Gender Events'!R$1,'Official Medal Table'!$E:$E,'Each Gender Events'!R$2)*'Medal values'!$B$3
+ COUNTIFS('Official Medal Table'!$I:$I,'Each Gender Events'!$A93,'Official Medal Table'!$C:$C,'Each Gender Events'!R$1,'Official Medal Table'!$E:$E,'Each Gender Events'!R$2)*'Medal values'!$B$3
+ COUNTIFS('Official Medal Table'!$F:$F,'Each Gender Events'!$A93,'Official Medal Table'!$C:$C,'Each Gender Events'!R$1,'Official Medal Table'!$E:$E,"Mixed")*'Medal values'!$B$1/2
+ COUNTIFS('Official Medal Table'!$G:$G,'Each Gender Events'!$A93,'Official Medal Table'!$C:$C,'Each Gender Events'!R$1,'Official Medal Table'!$E:$E,"Mixed")*'Medal values'!$B$2/2
+ COUNTIFS('Official Medal Table'!$H:$H,'Each Gender Events'!$A93,'Official Medal Table'!$C:$C,'Each Gender Events'!R$1,'Official Medal Table'!$E:$E,"Mixed")*'Medal values'!$B$3/2
+ COUNTIFS('Official Medal Table'!$I:$I,'Each Gender Events'!$A93,'Official Medal Table'!$C:$C,'Each Gender Events'!R$1,'Official Medal Table'!$E:$E,"Mixed")*'Medal values'!$B$3/2</f>
        <v>0</v>
      </c>
      <c r="S93">
        <f>COUNTIFS('Official Medal Table'!$F:$F,'Each Gender Events'!$A93,'Official Medal Table'!$C:$C,'Each Gender Events'!S$1,'Official Medal Table'!$E:$E,'Each Gender Events'!S$2)*'Medal values'!$B$1
+ COUNTIFS('Official Medal Table'!$G:$G,'Each Gender Events'!$A93,'Official Medal Table'!$C:$C,'Each Gender Events'!S$1,'Official Medal Table'!$E:$E,'Each Gender Events'!S$2)*'Medal values'!$B$2
+ COUNTIFS('Official Medal Table'!$H:$H,'Each Gender Events'!$A93,'Official Medal Table'!$C:$C,'Each Gender Events'!S$1,'Official Medal Table'!$E:$E,'Each Gender Events'!S$2)*'Medal values'!$B$3
+ COUNTIFS('Official Medal Table'!$I:$I,'Each Gender Events'!$A93,'Official Medal Table'!$C:$C,'Each Gender Events'!S$1,'Official Medal Table'!$E:$E,'Each Gender Events'!S$2)*'Medal values'!$B$3
+ COUNTIFS('Official Medal Table'!$F:$F,'Each Gender Events'!$A93,'Official Medal Table'!$C:$C,'Each Gender Events'!S$1,'Official Medal Table'!$E:$E,"Mixed")*'Medal values'!$B$1/2
+ COUNTIFS('Official Medal Table'!$G:$G,'Each Gender Events'!$A93,'Official Medal Table'!$C:$C,'Each Gender Events'!S$1,'Official Medal Table'!$E:$E,"Mixed")*'Medal values'!$B$2/2
+ COUNTIFS('Official Medal Table'!$H:$H,'Each Gender Events'!$A93,'Official Medal Table'!$C:$C,'Each Gender Events'!S$1,'Official Medal Table'!$E:$E,"Mixed")*'Medal values'!$B$3/2
+ COUNTIFS('Official Medal Table'!$I:$I,'Each Gender Events'!$A93,'Official Medal Table'!$C:$C,'Each Gender Events'!S$1,'Official Medal Table'!$E:$E,"Mixed")*'Medal values'!$B$3/2</f>
        <v>0</v>
      </c>
      <c r="T93">
        <f>COUNTIFS('Official Medal Table'!$F:$F,'Each Gender Events'!$A93,'Official Medal Table'!$C:$C,'Each Gender Events'!T$1,'Official Medal Table'!$E:$E,'Each Gender Events'!T$2)*'Medal values'!$B$1
+ COUNTIFS('Official Medal Table'!$G:$G,'Each Gender Events'!$A93,'Official Medal Table'!$C:$C,'Each Gender Events'!T$1,'Official Medal Table'!$E:$E,'Each Gender Events'!T$2)*'Medal values'!$B$2
+ COUNTIFS('Official Medal Table'!$H:$H,'Each Gender Events'!$A93,'Official Medal Table'!$C:$C,'Each Gender Events'!T$1,'Official Medal Table'!$E:$E,'Each Gender Events'!T$2)*'Medal values'!$B$3
+ COUNTIFS('Official Medal Table'!$I:$I,'Each Gender Events'!$A93,'Official Medal Table'!$C:$C,'Each Gender Events'!T$1,'Official Medal Table'!$E:$E,'Each Gender Events'!T$2)*'Medal values'!$B$3
+ COUNTIFS('Official Medal Table'!$F:$F,'Each Gender Events'!$A93,'Official Medal Table'!$C:$C,'Each Gender Events'!T$1,'Official Medal Table'!$E:$E,"Mixed")*'Medal values'!$B$1/2
+ COUNTIFS('Official Medal Table'!$G:$G,'Each Gender Events'!$A93,'Official Medal Table'!$C:$C,'Each Gender Events'!T$1,'Official Medal Table'!$E:$E,"Mixed")*'Medal values'!$B$2/2
+ COUNTIFS('Official Medal Table'!$H:$H,'Each Gender Events'!$A93,'Official Medal Table'!$C:$C,'Each Gender Events'!T$1,'Official Medal Table'!$E:$E,"Mixed")*'Medal values'!$B$3/2
+ COUNTIFS('Official Medal Table'!$I:$I,'Each Gender Events'!$A93,'Official Medal Table'!$C:$C,'Each Gender Events'!T$1,'Official Medal Table'!$E:$E,"Mixed")*'Medal values'!$B$3/2</f>
        <v>0</v>
      </c>
      <c r="U93">
        <f>COUNTIFS('Official Medal Table'!$F:$F,'Each Gender Events'!$A93,'Official Medal Table'!$C:$C,'Each Gender Events'!U$1,'Official Medal Table'!$E:$E,'Each Gender Events'!U$2)*'Medal values'!$B$1
+ COUNTIFS('Official Medal Table'!$G:$G,'Each Gender Events'!$A93,'Official Medal Table'!$C:$C,'Each Gender Events'!U$1,'Official Medal Table'!$E:$E,'Each Gender Events'!U$2)*'Medal values'!$B$2
+ COUNTIFS('Official Medal Table'!$H:$H,'Each Gender Events'!$A93,'Official Medal Table'!$C:$C,'Each Gender Events'!U$1,'Official Medal Table'!$E:$E,'Each Gender Events'!U$2)*'Medal values'!$B$3
+ COUNTIFS('Official Medal Table'!$I:$I,'Each Gender Events'!$A93,'Official Medal Table'!$C:$C,'Each Gender Events'!U$1,'Official Medal Table'!$E:$E,'Each Gender Events'!U$2)*'Medal values'!$B$3
+ COUNTIFS('Official Medal Table'!$F:$F,'Each Gender Events'!$A93,'Official Medal Table'!$C:$C,'Each Gender Events'!U$1,'Official Medal Table'!$E:$E,"Mixed")*'Medal values'!$B$1/2
+ COUNTIFS('Official Medal Table'!$G:$G,'Each Gender Events'!$A93,'Official Medal Table'!$C:$C,'Each Gender Events'!U$1,'Official Medal Table'!$E:$E,"Mixed")*'Medal values'!$B$2/2
+ COUNTIFS('Official Medal Table'!$H:$H,'Each Gender Events'!$A93,'Official Medal Table'!$C:$C,'Each Gender Events'!U$1,'Official Medal Table'!$E:$E,"Mixed")*'Medal values'!$B$3/2
+ COUNTIFS('Official Medal Table'!$I:$I,'Each Gender Events'!$A93,'Official Medal Table'!$C:$C,'Each Gender Events'!U$1,'Official Medal Table'!$E:$E,"Mixed")*'Medal values'!$B$3/2</f>
        <v>0</v>
      </c>
      <c r="V93">
        <f>COUNTIFS('Official Medal Table'!$F:$F,'Each Gender Events'!$A93,'Official Medal Table'!$C:$C,'Each Gender Events'!V$1,'Official Medal Table'!$E:$E,'Each Gender Events'!V$2)*'Medal values'!$B$1
+ COUNTIFS('Official Medal Table'!$G:$G,'Each Gender Events'!$A93,'Official Medal Table'!$C:$C,'Each Gender Events'!V$1,'Official Medal Table'!$E:$E,'Each Gender Events'!V$2)*'Medal values'!$B$2
+ COUNTIFS('Official Medal Table'!$H:$H,'Each Gender Events'!$A93,'Official Medal Table'!$C:$C,'Each Gender Events'!V$1,'Official Medal Table'!$E:$E,'Each Gender Events'!V$2)*'Medal values'!$B$3
+ COUNTIFS('Official Medal Table'!$I:$I,'Each Gender Events'!$A93,'Official Medal Table'!$C:$C,'Each Gender Events'!V$1,'Official Medal Table'!$E:$E,'Each Gender Events'!V$2)*'Medal values'!$B$3
+ COUNTIFS('Official Medal Table'!$F:$F,'Each Gender Events'!$A93,'Official Medal Table'!$C:$C,'Each Gender Events'!V$1,'Official Medal Table'!$E:$E,"Mixed")*'Medal values'!$B$1/2
+ COUNTIFS('Official Medal Table'!$G:$G,'Each Gender Events'!$A93,'Official Medal Table'!$C:$C,'Each Gender Events'!V$1,'Official Medal Table'!$E:$E,"Mixed")*'Medal values'!$B$2/2
+ COUNTIFS('Official Medal Table'!$H:$H,'Each Gender Events'!$A93,'Official Medal Table'!$C:$C,'Each Gender Events'!V$1,'Official Medal Table'!$E:$E,"Mixed")*'Medal values'!$B$3/2
+ COUNTIFS('Official Medal Table'!$I:$I,'Each Gender Events'!$A93,'Official Medal Table'!$C:$C,'Each Gender Events'!V$1,'Official Medal Table'!$E:$E,"Mixed")*'Medal values'!$B$3/2</f>
        <v>0</v>
      </c>
      <c r="W93">
        <f>COUNTIFS('Official Medal Table'!$F:$F,'Each Gender Events'!$A93,'Official Medal Table'!$C:$C,'Each Gender Events'!W$1,'Official Medal Table'!$E:$E,'Each Gender Events'!W$2)*'Medal values'!$B$1
+ COUNTIFS('Official Medal Table'!$G:$G,'Each Gender Events'!$A93,'Official Medal Table'!$C:$C,'Each Gender Events'!W$1,'Official Medal Table'!$E:$E,'Each Gender Events'!W$2)*'Medal values'!$B$2
+ COUNTIFS('Official Medal Table'!$H:$H,'Each Gender Events'!$A93,'Official Medal Table'!$C:$C,'Each Gender Events'!W$1,'Official Medal Table'!$E:$E,'Each Gender Events'!W$2)*'Medal values'!$B$3
+ COUNTIFS('Official Medal Table'!$I:$I,'Each Gender Events'!$A93,'Official Medal Table'!$C:$C,'Each Gender Events'!W$1,'Official Medal Table'!$E:$E,'Each Gender Events'!W$2)*'Medal values'!$B$3
+ COUNTIFS('Official Medal Table'!$F:$F,'Each Gender Events'!$A93,'Official Medal Table'!$C:$C,'Each Gender Events'!W$1,'Official Medal Table'!$E:$E,"Mixed")*'Medal values'!$B$1/2
+ COUNTIFS('Official Medal Table'!$G:$G,'Each Gender Events'!$A93,'Official Medal Table'!$C:$C,'Each Gender Events'!W$1,'Official Medal Table'!$E:$E,"Mixed")*'Medal values'!$B$2/2
+ COUNTIFS('Official Medal Table'!$H:$H,'Each Gender Events'!$A93,'Official Medal Table'!$C:$C,'Each Gender Events'!W$1,'Official Medal Table'!$E:$E,"Mixed")*'Medal values'!$B$3/2
+ COUNTIFS('Official Medal Table'!$I:$I,'Each Gender Events'!$A93,'Official Medal Table'!$C:$C,'Each Gender Events'!W$1,'Official Medal Table'!$E:$E,"Mixed")*'Medal values'!$B$3/2</f>
        <v>0</v>
      </c>
      <c r="X93">
        <f>COUNTIFS('Official Medal Table'!$F:$F,'Each Gender Events'!$A93,'Official Medal Table'!$C:$C,'Each Gender Events'!X$1,'Official Medal Table'!$E:$E,'Each Gender Events'!X$2)*'Medal values'!$B$1
+ COUNTIFS('Official Medal Table'!$G:$G,'Each Gender Events'!$A93,'Official Medal Table'!$C:$C,'Each Gender Events'!X$1,'Official Medal Table'!$E:$E,'Each Gender Events'!X$2)*'Medal values'!$B$2
+ COUNTIFS('Official Medal Table'!$H:$H,'Each Gender Events'!$A93,'Official Medal Table'!$C:$C,'Each Gender Events'!X$1,'Official Medal Table'!$E:$E,'Each Gender Events'!X$2)*'Medal values'!$B$3
+ COUNTIFS('Official Medal Table'!$I:$I,'Each Gender Events'!$A93,'Official Medal Table'!$C:$C,'Each Gender Events'!X$1,'Official Medal Table'!$E:$E,'Each Gender Events'!X$2)*'Medal values'!$B$3
+ COUNTIFS('Official Medal Table'!$F:$F,'Each Gender Events'!$A93,'Official Medal Table'!$C:$C,'Each Gender Events'!X$1,'Official Medal Table'!$E:$E,"Mixed")*'Medal values'!$B$1/2
+ COUNTIFS('Official Medal Table'!$G:$G,'Each Gender Events'!$A93,'Official Medal Table'!$C:$C,'Each Gender Events'!X$1,'Official Medal Table'!$E:$E,"Mixed")*'Medal values'!$B$2/2
+ COUNTIFS('Official Medal Table'!$H:$H,'Each Gender Events'!$A93,'Official Medal Table'!$C:$C,'Each Gender Events'!X$1,'Official Medal Table'!$E:$E,"Mixed")*'Medal values'!$B$3/2
+ COUNTIFS('Official Medal Table'!$I:$I,'Each Gender Events'!$A93,'Official Medal Table'!$C:$C,'Each Gender Events'!X$1,'Official Medal Table'!$E:$E,"Mixed")*'Medal values'!$B$3/2</f>
        <v>0</v>
      </c>
      <c r="Y93">
        <f>COUNTIFS('Official Medal Table'!$F:$F,'Each Gender Events'!$A93,'Official Medal Table'!$C:$C,'Each Gender Events'!Y$1,'Official Medal Table'!$E:$E,'Each Gender Events'!Y$2)*'Medal values'!$B$1
+ COUNTIFS('Official Medal Table'!$G:$G,'Each Gender Events'!$A93,'Official Medal Table'!$C:$C,'Each Gender Events'!Y$1,'Official Medal Table'!$E:$E,'Each Gender Events'!Y$2)*'Medal values'!$B$2
+ COUNTIFS('Official Medal Table'!$H:$H,'Each Gender Events'!$A93,'Official Medal Table'!$C:$C,'Each Gender Events'!Y$1,'Official Medal Table'!$E:$E,'Each Gender Events'!Y$2)*'Medal values'!$B$3
+ COUNTIFS('Official Medal Table'!$I:$I,'Each Gender Events'!$A93,'Official Medal Table'!$C:$C,'Each Gender Events'!Y$1,'Official Medal Table'!$E:$E,'Each Gender Events'!Y$2)*'Medal values'!$B$3
+ COUNTIFS('Official Medal Table'!$F:$F,'Each Gender Events'!$A93,'Official Medal Table'!$C:$C,'Each Gender Events'!Y$1,'Official Medal Table'!$E:$E,"Mixed")*'Medal values'!$B$1/2
+ COUNTIFS('Official Medal Table'!$G:$G,'Each Gender Events'!$A93,'Official Medal Table'!$C:$C,'Each Gender Events'!Y$1,'Official Medal Table'!$E:$E,"Mixed")*'Medal values'!$B$2/2
+ COUNTIFS('Official Medal Table'!$H:$H,'Each Gender Events'!$A93,'Official Medal Table'!$C:$C,'Each Gender Events'!Y$1,'Official Medal Table'!$E:$E,"Mixed")*'Medal values'!$B$3/2
+ COUNTIFS('Official Medal Table'!$I:$I,'Each Gender Events'!$A93,'Official Medal Table'!$C:$C,'Each Gender Events'!Y$1,'Official Medal Table'!$E:$E,"Mixed")*'Medal values'!$B$3/2</f>
        <v>0</v>
      </c>
      <c r="Z93">
        <f>COUNTIFS('Official Medal Table'!$F:$F,'Each Gender Events'!$A93,'Official Medal Table'!$C:$C,'Each Gender Events'!Z$1,'Official Medal Table'!$E:$E,'Each Gender Events'!Z$2)*'Medal values'!$B$1
+ COUNTIFS('Official Medal Table'!$G:$G,'Each Gender Events'!$A93,'Official Medal Table'!$C:$C,'Each Gender Events'!Z$1,'Official Medal Table'!$E:$E,'Each Gender Events'!Z$2)*'Medal values'!$B$2
+ COUNTIFS('Official Medal Table'!$H:$H,'Each Gender Events'!$A93,'Official Medal Table'!$C:$C,'Each Gender Events'!Z$1,'Official Medal Table'!$E:$E,'Each Gender Events'!Z$2)*'Medal values'!$B$3
+ COUNTIFS('Official Medal Table'!$I:$I,'Each Gender Events'!$A93,'Official Medal Table'!$C:$C,'Each Gender Events'!Z$1,'Official Medal Table'!$E:$E,'Each Gender Events'!Z$2)*'Medal values'!$B$3
+ COUNTIFS('Official Medal Table'!$F:$F,'Each Gender Events'!$A93,'Official Medal Table'!$C:$C,'Each Gender Events'!Z$1,'Official Medal Table'!$E:$E,"Mixed")*'Medal values'!$B$1/2
+ COUNTIFS('Official Medal Table'!$G:$G,'Each Gender Events'!$A93,'Official Medal Table'!$C:$C,'Each Gender Events'!Z$1,'Official Medal Table'!$E:$E,"Mixed")*'Medal values'!$B$2/2
+ COUNTIFS('Official Medal Table'!$H:$H,'Each Gender Events'!$A93,'Official Medal Table'!$C:$C,'Each Gender Events'!Z$1,'Official Medal Table'!$E:$E,"Mixed")*'Medal values'!$B$3/2
+ COUNTIFS('Official Medal Table'!$I:$I,'Each Gender Events'!$A93,'Official Medal Table'!$C:$C,'Each Gender Events'!Z$1,'Official Medal Table'!$E:$E,"Mixed")*'Medal values'!$B$3/2</f>
        <v>0</v>
      </c>
      <c r="AA93">
        <f>COUNTIFS('Official Medal Table'!$F:$F,'Each Gender Events'!$A93,'Official Medal Table'!$C:$C,'Each Gender Events'!AA$1,'Official Medal Table'!$E:$E,'Each Gender Events'!AA$2)*'Medal values'!$B$1
+ COUNTIFS('Official Medal Table'!$G:$G,'Each Gender Events'!$A93,'Official Medal Table'!$C:$C,'Each Gender Events'!AA$1,'Official Medal Table'!$E:$E,'Each Gender Events'!AA$2)*'Medal values'!$B$2
+ COUNTIFS('Official Medal Table'!$H:$H,'Each Gender Events'!$A93,'Official Medal Table'!$C:$C,'Each Gender Events'!AA$1,'Official Medal Table'!$E:$E,'Each Gender Events'!AA$2)*'Medal values'!$B$3
+ COUNTIFS('Official Medal Table'!$I:$I,'Each Gender Events'!$A93,'Official Medal Table'!$C:$C,'Each Gender Events'!AA$1,'Official Medal Table'!$E:$E,'Each Gender Events'!AA$2)*'Medal values'!$B$3
+ COUNTIFS('Official Medal Table'!$F:$F,'Each Gender Events'!$A93,'Official Medal Table'!$C:$C,'Each Gender Events'!AA$1,'Official Medal Table'!$E:$E,"Mixed")*'Medal values'!$B$1/2
+ COUNTIFS('Official Medal Table'!$G:$G,'Each Gender Events'!$A93,'Official Medal Table'!$C:$C,'Each Gender Events'!AA$1,'Official Medal Table'!$E:$E,"Mixed")*'Medal values'!$B$2/2
+ COUNTIFS('Official Medal Table'!$H:$H,'Each Gender Events'!$A93,'Official Medal Table'!$C:$C,'Each Gender Events'!AA$1,'Official Medal Table'!$E:$E,"Mixed")*'Medal values'!$B$3/2
+ COUNTIFS('Official Medal Table'!$I:$I,'Each Gender Events'!$A93,'Official Medal Table'!$C:$C,'Each Gender Events'!AA$1,'Official Medal Table'!$E:$E,"Mixed")*'Medal values'!$B$3/2</f>
        <v>0</v>
      </c>
      <c r="AB93">
        <f>COUNTIFS('Official Medal Table'!$F:$F,'Each Gender Events'!$A93,'Official Medal Table'!$C:$C,'Each Gender Events'!AB$1,'Official Medal Table'!$E:$E,'Each Gender Events'!AB$2)*'Medal values'!$B$1
+ COUNTIFS('Official Medal Table'!$G:$G,'Each Gender Events'!$A93,'Official Medal Table'!$C:$C,'Each Gender Events'!AB$1,'Official Medal Table'!$E:$E,'Each Gender Events'!AB$2)*'Medal values'!$B$2
+ COUNTIFS('Official Medal Table'!$H:$H,'Each Gender Events'!$A93,'Official Medal Table'!$C:$C,'Each Gender Events'!AB$1,'Official Medal Table'!$E:$E,'Each Gender Events'!AB$2)*'Medal values'!$B$3
+ COUNTIFS('Official Medal Table'!$I:$I,'Each Gender Events'!$A93,'Official Medal Table'!$C:$C,'Each Gender Events'!AB$1,'Official Medal Table'!$E:$E,'Each Gender Events'!AB$2)*'Medal values'!$B$3
+ COUNTIFS('Official Medal Table'!$F:$F,'Each Gender Events'!$A93,'Official Medal Table'!$C:$C,'Each Gender Events'!AB$1,'Official Medal Table'!$E:$E,"Mixed")*'Medal values'!$B$1/2
+ COUNTIFS('Official Medal Table'!$G:$G,'Each Gender Events'!$A93,'Official Medal Table'!$C:$C,'Each Gender Events'!AB$1,'Official Medal Table'!$E:$E,"Mixed")*'Medal values'!$B$2/2
+ COUNTIFS('Official Medal Table'!$H:$H,'Each Gender Events'!$A93,'Official Medal Table'!$C:$C,'Each Gender Events'!AB$1,'Official Medal Table'!$E:$E,"Mixed")*'Medal values'!$B$3/2
+ COUNTIFS('Official Medal Table'!$I:$I,'Each Gender Events'!$A93,'Official Medal Table'!$C:$C,'Each Gender Events'!AB$1,'Official Medal Table'!$E:$E,"Mixed")*'Medal values'!$B$3/2</f>
        <v>0</v>
      </c>
      <c r="AC93">
        <f>COUNTIFS('Official Medal Table'!$F:$F,'Each Gender Events'!$A93,'Official Medal Table'!$C:$C,'Each Gender Events'!AC$1,'Official Medal Table'!$E:$E,'Each Gender Events'!AC$2)*'Medal values'!$B$1
+ COUNTIFS('Official Medal Table'!$G:$G,'Each Gender Events'!$A93,'Official Medal Table'!$C:$C,'Each Gender Events'!AC$1,'Official Medal Table'!$E:$E,'Each Gender Events'!AC$2)*'Medal values'!$B$2
+ COUNTIFS('Official Medal Table'!$H:$H,'Each Gender Events'!$A93,'Official Medal Table'!$C:$C,'Each Gender Events'!AC$1,'Official Medal Table'!$E:$E,'Each Gender Events'!AC$2)*'Medal values'!$B$3
+ COUNTIFS('Official Medal Table'!$I:$I,'Each Gender Events'!$A93,'Official Medal Table'!$C:$C,'Each Gender Events'!AC$1,'Official Medal Table'!$E:$E,'Each Gender Events'!AC$2)*'Medal values'!$B$3
+ COUNTIFS('Official Medal Table'!$F:$F,'Each Gender Events'!$A93,'Official Medal Table'!$C:$C,'Each Gender Events'!AC$1,'Official Medal Table'!$E:$E,"Mixed")*'Medal values'!$B$1/2
+ COUNTIFS('Official Medal Table'!$G:$G,'Each Gender Events'!$A93,'Official Medal Table'!$C:$C,'Each Gender Events'!AC$1,'Official Medal Table'!$E:$E,"Mixed")*'Medal values'!$B$2/2
+ COUNTIFS('Official Medal Table'!$H:$H,'Each Gender Events'!$A93,'Official Medal Table'!$C:$C,'Each Gender Events'!AC$1,'Official Medal Table'!$E:$E,"Mixed")*'Medal values'!$B$3/2
+ COUNTIFS('Official Medal Table'!$I:$I,'Each Gender Events'!$A93,'Official Medal Table'!$C:$C,'Each Gender Events'!AC$1,'Official Medal Table'!$E:$E,"Mixed")*'Medal values'!$B$3/2</f>
        <v>0</v>
      </c>
      <c r="AD93">
        <f>COUNTIFS('Official Medal Table'!$F:$F,'Each Gender Events'!$A93,'Official Medal Table'!$C:$C,'Each Gender Events'!AD$1,'Official Medal Table'!$E:$E,'Each Gender Events'!AD$2)*'Medal values'!$B$1
+ COUNTIFS('Official Medal Table'!$G:$G,'Each Gender Events'!$A93,'Official Medal Table'!$C:$C,'Each Gender Events'!AD$1,'Official Medal Table'!$E:$E,'Each Gender Events'!AD$2)*'Medal values'!$B$2
+ COUNTIFS('Official Medal Table'!$H:$H,'Each Gender Events'!$A93,'Official Medal Table'!$C:$C,'Each Gender Events'!AD$1,'Official Medal Table'!$E:$E,'Each Gender Events'!AD$2)*'Medal values'!$B$3
+ COUNTIFS('Official Medal Table'!$I:$I,'Each Gender Events'!$A93,'Official Medal Table'!$C:$C,'Each Gender Events'!AD$1,'Official Medal Table'!$E:$E,'Each Gender Events'!AD$2)*'Medal values'!$B$3
+ COUNTIFS('Official Medal Table'!$F:$F,'Each Gender Events'!$A93,'Official Medal Table'!$C:$C,'Each Gender Events'!AD$1,'Official Medal Table'!$E:$E,"Mixed")*'Medal values'!$B$1/2
+ COUNTIFS('Official Medal Table'!$G:$G,'Each Gender Events'!$A93,'Official Medal Table'!$C:$C,'Each Gender Events'!AD$1,'Official Medal Table'!$E:$E,"Mixed")*'Medal values'!$B$2/2
+ COUNTIFS('Official Medal Table'!$H:$H,'Each Gender Events'!$A93,'Official Medal Table'!$C:$C,'Each Gender Events'!AD$1,'Official Medal Table'!$E:$E,"Mixed")*'Medal values'!$B$3/2
+ COUNTIFS('Official Medal Table'!$I:$I,'Each Gender Events'!$A93,'Official Medal Table'!$C:$C,'Each Gender Events'!AD$1,'Official Medal Table'!$E:$E,"Mixed")*'Medal values'!$B$3/2</f>
        <v>0</v>
      </c>
      <c r="AE93">
        <f>COUNTIFS('Official Medal Table'!$F:$F,'Each Gender Events'!$A93,'Official Medal Table'!$C:$C,'Each Gender Events'!AE$1,'Official Medal Table'!$E:$E,'Each Gender Events'!AE$2)*'Medal values'!$B$1
+ COUNTIFS('Official Medal Table'!$G:$G,'Each Gender Events'!$A93,'Official Medal Table'!$C:$C,'Each Gender Events'!AE$1,'Official Medal Table'!$E:$E,'Each Gender Events'!AE$2)*'Medal values'!$B$2
+ COUNTIFS('Official Medal Table'!$H:$H,'Each Gender Events'!$A93,'Official Medal Table'!$C:$C,'Each Gender Events'!AE$1,'Official Medal Table'!$E:$E,'Each Gender Events'!AE$2)*'Medal values'!$B$3
+ COUNTIFS('Official Medal Table'!$I:$I,'Each Gender Events'!$A93,'Official Medal Table'!$C:$C,'Each Gender Events'!AE$1,'Official Medal Table'!$E:$E,'Each Gender Events'!AE$2)*'Medal values'!$B$3
+ COUNTIFS('Official Medal Table'!$F:$F,'Each Gender Events'!$A93,'Official Medal Table'!$C:$C,'Each Gender Events'!AE$1,'Official Medal Table'!$E:$E,"Mixed")*'Medal values'!$B$1/2
+ COUNTIFS('Official Medal Table'!$G:$G,'Each Gender Events'!$A93,'Official Medal Table'!$C:$C,'Each Gender Events'!AE$1,'Official Medal Table'!$E:$E,"Mixed")*'Medal values'!$B$2/2
+ COUNTIFS('Official Medal Table'!$H:$H,'Each Gender Events'!$A93,'Official Medal Table'!$C:$C,'Each Gender Events'!AE$1,'Official Medal Table'!$E:$E,"Mixed")*'Medal values'!$B$3/2
+ COUNTIFS('Official Medal Table'!$I:$I,'Each Gender Events'!$A93,'Official Medal Table'!$C:$C,'Each Gender Events'!AE$1,'Official Medal Table'!$E:$E,"Mixed")*'Medal values'!$B$3/2</f>
        <v>0</v>
      </c>
      <c r="AF93">
        <f>COUNTIFS('Official Medal Table'!$F:$F,'Each Gender Events'!$A93,'Official Medal Table'!$C:$C,'Each Gender Events'!AF$1,'Official Medal Table'!$E:$E,'Each Gender Events'!AF$2)*'Medal values'!$B$1
+ COUNTIFS('Official Medal Table'!$G:$G,'Each Gender Events'!$A93,'Official Medal Table'!$C:$C,'Each Gender Events'!AF$1,'Official Medal Table'!$E:$E,'Each Gender Events'!AF$2)*'Medal values'!$B$2
+ COUNTIFS('Official Medal Table'!$H:$H,'Each Gender Events'!$A93,'Official Medal Table'!$C:$C,'Each Gender Events'!AF$1,'Official Medal Table'!$E:$E,'Each Gender Events'!AF$2)*'Medal values'!$B$3
+ COUNTIFS('Official Medal Table'!$I:$I,'Each Gender Events'!$A93,'Official Medal Table'!$C:$C,'Each Gender Events'!AF$1,'Official Medal Table'!$E:$E,'Each Gender Events'!AF$2)*'Medal values'!$B$3
+ COUNTIFS('Official Medal Table'!$F:$F,'Each Gender Events'!$A93,'Official Medal Table'!$C:$C,'Each Gender Events'!AF$1,'Official Medal Table'!$E:$E,"Mixed")*'Medal values'!$B$1/2
+ COUNTIFS('Official Medal Table'!$G:$G,'Each Gender Events'!$A93,'Official Medal Table'!$C:$C,'Each Gender Events'!AF$1,'Official Medal Table'!$E:$E,"Mixed")*'Medal values'!$B$2/2
+ COUNTIFS('Official Medal Table'!$H:$H,'Each Gender Events'!$A93,'Official Medal Table'!$C:$C,'Each Gender Events'!AF$1,'Official Medal Table'!$E:$E,"Mixed")*'Medal values'!$B$3/2
+ COUNTIFS('Official Medal Table'!$I:$I,'Each Gender Events'!$A93,'Official Medal Table'!$C:$C,'Each Gender Events'!AF$1,'Official Medal Table'!$E:$E,"Mixed")*'Medal values'!$B$3/2</f>
        <v>0</v>
      </c>
      <c r="AG93">
        <f>COUNTIFS('Official Medal Table'!$F:$F,'Each Gender Events'!$A93,'Official Medal Table'!$C:$C,'Each Gender Events'!AG$1,'Official Medal Table'!$E:$E,'Each Gender Events'!AG$2)*'Medal values'!$B$1
+ COUNTIFS('Official Medal Table'!$G:$G,'Each Gender Events'!$A93,'Official Medal Table'!$C:$C,'Each Gender Events'!AG$1,'Official Medal Table'!$E:$E,'Each Gender Events'!AG$2)*'Medal values'!$B$2
+ COUNTIFS('Official Medal Table'!$H:$H,'Each Gender Events'!$A93,'Official Medal Table'!$C:$C,'Each Gender Events'!AG$1,'Official Medal Table'!$E:$E,'Each Gender Events'!AG$2)*'Medal values'!$B$3
+ COUNTIFS('Official Medal Table'!$I:$I,'Each Gender Events'!$A93,'Official Medal Table'!$C:$C,'Each Gender Events'!AG$1,'Official Medal Table'!$E:$E,'Each Gender Events'!AG$2)*'Medal values'!$B$3
+ COUNTIFS('Official Medal Table'!$F:$F,'Each Gender Events'!$A93,'Official Medal Table'!$C:$C,'Each Gender Events'!AG$1,'Official Medal Table'!$E:$E,"Mixed")*'Medal values'!$B$1/2
+ COUNTIFS('Official Medal Table'!$G:$G,'Each Gender Events'!$A93,'Official Medal Table'!$C:$C,'Each Gender Events'!AG$1,'Official Medal Table'!$E:$E,"Mixed")*'Medal values'!$B$2/2
+ COUNTIFS('Official Medal Table'!$H:$H,'Each Gender Events'!$A93,'Official Medal Table'!$C:$C,'Each Gender Events'!AG$1,'Official Medal Table'!$E:$E,"Mixed")*'Medal values'!$B$3/2
+ COUNTIFS('Official Medal Table'!$I:$I,'Each Gender Events'!$A93,'Official Medal Table'!$C:$C,'Each Gender Events'!AG$1,'Official Medal Table'!$E:$E,"Mixed")*'Medal values'!$B$3/2</f>
        <v>0</v>
      </c>
      <c r="AH93">
        <f>COUNTIFS('Official Medal Table'!$F:$F,'Each Gender Events'!$A93,'Official Medal Table'!$C:$C,'Each Gender Events'!AH$1,'Official Medal Table'!$E:$E,'Each Gender Events'!AH$2)*'Medal values'!$B$1
+ COUNTIFS('Official Medal Table'!$G:$G,'Each Gender Events'!$A93,'Official Medal Table'!$C:$C,'Each Gender Events'!AH$1,'Official Medal Table'!$E:$E,'Each Gender Events'!AH$2)*'Medal values'!$B$2
+ COUNTIFS('Official Medal Table'!$H:$H,'Each Gender Events'!$A93,'Official Medal Table'!$C:$C,'Each Gender Events'!AH$1,'Official Medal Table'!$E:$E,'Each Gender Events'!AH$2)*'Medal values'!$B$3
+ COUNTIFS('Official Medal Table'!$I:$I,'Each Gender Events'!$A93,'Official Medal Table'!$C:$C,'Each Gender Events'!AH$1,'Official Medal Table'!$E:$E,'Each Gender Events'!AH$2)*'Medal values'!$B$3
+ COUNTIFS('Official Medal Table'!$F:$F,'Each Gender Events'!$A93,'Official Medal Table'!$C:$C,'Each Gender Events'!AH$1,'Official Medal Table'!$E:$E,"Mixed")*'Medal values'!$B$1/2
+ COUNTIFS('Official Medal Table'!$G:$G,'Each Gender Events'!$A93,'Official Medal Table'!$C:$C,'Each Gender Events'!AH$1,'Official Medal Table'!$E:$E,"Mixed")*'Medal values'!$B$2/2
+ COUNTIFS('Official Medal Table'!$H:$H,'Each Gender Events'!$A93,'Official Medal Table'!$C:$C,'Each Gender Events'!AH$1,'Official Medal Table'!$E:$E,"Mixed")*'Medal values'!$B$3/2
+ COUNTIFS('Official Medal Table'!$I:$I,'Each Gender Events'!$A93,'Official Medal Table'!$C:$C,'Each Gender Events'!AH$1,'Official Medal Table'!$E:$E,"Mixed")*'Medal values'!$B$3/2</f>
        <v>0</v>
      </c>
      <c r="AI93">
        <f>COUNTIFS('Official Medal Table'!$F:$F,'Each Gender Events'!$A93,'Official Medal Table'!$C:$C,'Each Gender Events'!AI$1,'Official Medal Table'!$E:$E,'Each Gender Events'!AI$2)*'Medal values'!$B$1
+ COUNTIFS('Official Medal Table'!$G:$G,'Each Gender Events'!$A93,'Official Medal Table'!$C:$C,'Each Gender Events'!AI$1,'Official Medal Table'!$E:$E,'Each Gender Events'!AI$2)*'Medal values'!$B$2
+ COUNTIFS('Official Medal Table'!$H:$H,'Each Gender Events'!$A93,'Official Medal Table'!$C:$C,'Each Gender Events'!AI$1,'Official Medal Table'!$E:$E,'Each Gender Events'!AI$2)*'Medal values'!$B$3
+ COUNTIFS('Official Medal Table'!$I:$I,'Each Gender Events'!$A93,'Official Medal Table'!$C:$C,'Each Gender Events'!AI$1,'Official Medal Table'!$E:$E,'Each Gender Events'!AI$2)*'Medal values'!$B$3
+ COUNTIFS('Official Medal Table'!$F:$F,'Each Gender Events'!$A93,'Official Medal Table'!$C:$C,'Each Gender Events'!AI$1,'Official Medal Table'!$E:$E,"Mixed")*'Medal values'!$B$1/2
+ COUNTIFS('Official Medal Table'!$G:$G,'Each Gender Events'!$A93,'Official Medal Table'!$C:$C,'Each Gender Events'!AI$1,'Official Medal Table'!$E:$E,"Mixed")*'Medal values'!$B$2/2
+ COUNTIFS('Official Medal Table'!$H:$H,'Each Gender Events'!$A93,'Official Medal Table'!$C:$C,'Each Gender Events'!AI$1,'Official Medal Table'!$E:$E,"Mixed")*'Medal values'!$B$3/2
+ COUNTIFS('Official Medal Table'!$I:$I,'Each Gender Events'!$A93,'Official Medal Table'!$C:$C,'Each Gender Events'!AI$1,'Official Medal Table'!$E:$E,"Mixed")*'Medal values'!$B$3/2</f>
        <v>0</v>
      </c>
      <c r="AJ93">
        <f>COUNTIFS('Official Medal Table'!$F:$F,'Each Gender Events'!$A93,'Official Medal Table'!$C:$C,'Each Gender Events'!AJ$1,'Official Medal Table'!$E:$E,'Each Gender Events'!AJ$2)*'Medal values'!$B$1
+ COUNTIFS('Official Medal Table'!$G:$G,'Each Gender Events'!$A93,'Official Medal Table'!$C:$C,'Each Gender Events'!AJ$1,'Official Medal Table'!$E:$E,'Each Gender Events'!AJ$2)*'Medal values'!$B$2
+ COUNTIFS('Official Medal Table'!$H:$H,'Each Gender Events'!$A93,'Official Medal Table'!$C:$C,'Each Gender Events'!AJ$1,'Official Medal Table'!$E:$E,'Each Gender Events'!AJ$2)*'Medal values'!$B$3
+ COUNTIFS('Official Medal Table'!$I:$I,'Each Gender Events'!$A93,'Official Medal Table'!$C:$C,'Each Gender Events'!AJ$1,'Official Medal Table'!$E:$E,'Each Gender Events'!AJ$2)*'Medal values'!$B$3
+ COUNTIFS('Official Medal Table'!$F:$F,'Each Gender Events'!$A93,'Official Medal Table'!$C:$C,'Each Gender Events'!AJ$1,'Official Medal Table'!$E:$E,"Mixed")*'Medal values'!$B$1/2
+ COUNTIFS('Official Medal Table'!$G:$G,'Each Gender Events'!$A93,'Official Medal Table'!$C:$C,'Each Gender Events'!AJ$1,'Official Medal Table'!$E:$E,"Mixed")*'Medal values'!$B$2/2
+ COUNTIFS('Official Medal Table'!$H:$H,'Each Gender Events'!$A93,'Official Medal Table'!$C:$C,'Each Gender Events'!AJ$1,'Official Medal Table'!$E:$E,"Mixed")*'Medal values'!$B$3/2
+ COUNTIFS('Official Medal Table'!$I:$I,'Each Gender Events'!$A93,'Official Medal Table'!$C:$C,'Each Gender Events'!AJ$1,'Official Medal Table'!$E:$E,"Mixed")*'Medal values'!$B$3/2</f>
        <v>0</v>
      </c>
      <c r="AK93">
        <f>COUNTIFS('Official Medal Table'!$F:$F,'Each Gender Events'!$A93,'Official Medal Table'!$C:$C,'Each Gender Events'!AK$1,'Official Medal Table'!$E:$E,'Each Gender Events'!AK$2)*'Medal values'!$B$1
+ COUNTIFS('Official Medal Table'!$G:$G,'Each Gender Events'!$A93,'Official Medal Table'!$C:$C,'Each Gender Events'!AK$1,'Official Medal Table'!$E:$E,'Each Gender Events'!AK$2)*'Medal values'!$B$2
+ COUNTIFS('Official Medal Table'!$H:$H,'Each Gender Events'!$A93,'Official Medal Table'!$C:$C,'Each Gender Events'!AK$1,'Official Medal Table'!$E:$E,'Each Gender Events'!AK$2)*'Medal values'!$B$3
+ COUNTIFS('Official Medal Table'!$I:$I,'Each Gender Events'!$A93,'Official Medal Table'!$C:$C,'Each Gender Events'!AK$1,'Official Medal Table'!$E:$E,'Each Gender Events'!AK$2)*'Medal values'!$B$3
+ COUNTIFS('Official Medal Table'!$F:$F,'Each Gender Events'!$A93,'Official Medal Table'!$C:$C,'Each Gender Events'!AK$1,'Official Medal Table'!$E:$E,"Mixed")*'Medal values'!$B$1/2
+ COUNTIFS('Official Medal Table'!$G:$G,'Each Gender Events'!$A93,'Official Medal Table'!$C:$C,'Each Gender Events'!AK$1,'Official Medal Table'!$E:$E,"Mixed")*'Medal values'!$B$2/2
+ COUNTIFS('Official Medal Table'!$H:$H,'Each Gender Events'!$A93,'Official Medal Table'!$C:$C,'Each Gender Events'!AK$1,'Official Medal Table'!$E:$E,"Mixed")*'Medal values'!$B$3/2
+ COUNTIFS('Official Medal Table'!$I:$I,'Each Gender Events'!$A93,'Official Medal Table'!$C:$C,'Each Gender Events'!AK$1,'Official Medal Table'!$E:$E,"Mixed")*'Medal values'!$B$3/2</f>
        <v>0</v>
      </c>
      <c r="AL93">
        <f>COUNTIFS('Official Medal Table'!$F:$F,'Each Gender Events'!$A93,'Official Medal Table'!$C:$C,'Each Gender Events'!AL$1,'Official Medal Table'!$E:$E,'Each Gender Events'!AL$2)*'Medal values'!$B$1
+ COUNTIFS('Official Medal Table'!$G:$G,'Each Gender Events'!$A93,'Official Medal Table'!$C:$C,'Each Gender Events'!AL$1,'Official Medal Table'!$E:$E,'Each Gender Events'!AL$2)*'Medal values'!$B$2
+ COUNTIFS('Official Medal Table'!$H:$H,'Each Gender Events'!$A93,'Official Medal Table'!$C:$C,'Each Gender Events'!AL$1,'Official Medal Table'!$E:$E,'Each Gender Events'!AL$2)*'Medal values'!$B$3
+ COUNTIFS('Official Medal Table'!$I:$I,'Each Gender Events'!$A93,'Official Medal Table'!$C:$C,'Each Gender Events'!AL$1,'Official Medal Table'!$E:$E,'Each Gender Events'!AL$2)*'Medal values'!$B$3
+ COUNTIFS('Official Medal Table'!$F:$F,'Each Gender Events'!$A93,'Official Medal Table'!$C:$C,'Each Gender Events'!AL$1,'Official Medal Table'!$E:$E,"Mixed")*'Medal values'!$B$1/2
+ COUNTIFS('Official Medal Table'!$G:$G,'Each Gender Events'!$A93,'Official Medal Table'!$C:$C,'Each Gender Events'!AL$1,'Official Medal Table'!$E:$E,"Mixed")*'Medal values'!$B$2/2
+ COUNTIFS('Official Medal Table'!$H:$H,'Each Gender Events'!$A93,'Official Medal Table'!$C:$C,'Each Gender Events'!AL$1,'Official Medal Table'!$E:$E,"Mixed")*'Medal values'!$B$3/2
+ COUNTIFS('Official Medal Table'!$I:$I,'Each Gender Events'!$A93,'Official Medal Table'!$C:$C,'Each Gender Events'!AL$1,'Official Medal Table'!$E:$E,"Mixed")*'Medal values'!$B$3/2</f>
        <v>0</v>
      </c>
      <c r="AM93">
        <f>COUNTIFS('Official Medal Table'!$F:$F,'Each Gender Events'!$A93,'Official Medal Table'!$C:$C,'Each Gender Events'!AM$1,'Official Medal Table'!$E:$E,'Each Gender Events'!AM$2)*'Medal values'!$B$1
+ COUNTIFS('Official Medal Table'!$G:$G,'Each Gender Events'!$A93,'Official Medal Table'!$C:$C,'Each Gender Events'!AM$1,'Official Medal Table'!$E:$E,'Each Gender Events'!AM$2)*'Medal values'!$B$2
+ COUNTIFS('Official Medal Table'!$H:$H,'Each Gender Events'!$A93,'Official Medal Table'!$C:$C,'Each Gender Events'!AM$1,'Official Medal Table'!$E:$E,'Each Gender Events'!AM$2)*'Medal values'!$B$3
+ COUNTIFS('Official Medal Table'!$I:$I,'Each Gender Events'!$A93,'Official Medal Table'!$C:$C,'Each Gender Events'!AM$1,'Official Medal Table'!$E:$E,'Each Gender Events'!AM$2)*'Medal values'!$B$3
+ COUNTIFS('Official Medal Table'!$F:$F,'Each Gender Events'!$A93,'Official Medal Table'!$C:$C,'Each Gender Events'!AM$1,'Official Medal Table'!$E:$E,"Mixed")*'Medal values'!$B$1/2
+ COUNTIFS('Official Medal Table'!$G:$G,'Each Gender Events'!$A93,'Official Medal Table'!$C:$C,'Each Gender Events'!AM$1,'Official Medal Table'!$E:$E,"Mixed")*'Medal values'!$B$2/2
+ COUNTIFS('Official Medal Table'!$H:$H,'Each Gender Events'!$A93,'Official Medal Table'!$C:$C,'Each Gender Events'!AM$1,'Official Medal Table'!$E:$E,"Mixed")*'Medal values'!$B$3/2
+ COUNTIFS('Official Medal Table'!$I:$I,'Each Gender Events'!$A93,'Official Medal Table'!$C:$C,'Each Gender Events'!AM$1,'Official Medal Table'!$E:$E,"Mixed")*'Medal values'!$B$3/2</f>
        <v>0</v>
      </c>
      <c r="AN93">
        <f>COUNTIFS('Official Medal Table'!$F:$F,'Each Gender Events'!$A93,'Official Medal Table'!$C:$C,'Each Gender Events'!AN$1,'Official Medal Table'!$E:$E,'Each Gender Events'!AN$2)*'Medal values'!$B$1
+ COUNTIFS('Official Medal Table'!$G:$G,'Each Gender Events'!$A93,'Official Medal Table'!$C:$C,'Each Gender Events'!AN$1,'Official Medal Table'!$E:$E,'Each Gender Events'!AN$2)*'Medal values'!$B$2
+ COUNTIFS('Official Medal Table'!$H:$H,'Each Gender Events'!$A93,'Official Medal Table'!$C:$C,'Each Gender Events'!AN$1,'Official Medal Table'!$E:$E,'Each Gender Events'!AN$2)*'Medal values'!$B$3
+ COUNTIFS('Official Medal Table'!$I:$I,'Each Gender Events'!$A93,'Official Medal Table'!$C:$C,'Each Gender Events'!AN$1,'Official Medal Table'!$E:$E,'Each Gender Events'!AN$2)*'Medal values'!$B$3
+ COUNTIFS('Official Medal Table'!$F:$F,'Each Gender Events'!$A93,'Official Medal Table'!$C:$C,'Each Gender Events'!AN$1,'Official Medal Table'!$E:$E,"Mixed")*'Medal values'!$B$1/2
+ COUNTIFS('Official Medal Table'!$G:$G,'Each Gender Events'!$A93,'Official Medal Table'!$C:$C,'Each Gender Events'!AN$1,'Official Medal Table'!$E:$E,"Mixed")*'Medal values'!$B$2/2
+ COUNTIFS('Official Medal Table'!$H:$H,'Each Gender Events'!$A93,'Official Medal Table'!$C:$C,'Each Gender Events'!AN$1,'Official Medal Table'!$E:$E,"Mixed")*'Medal values'!$B$3/2
+ COUNTIFS('Official Medal Table'!$I:$I,'Each Gender Events'!$A93,'Official Medal Table'!$C:$C,'Each Gender Events'!AN$1,'Official Medal Table'!$E:$E,"Mixed")*'Medal values'!$B$3/2</f>
        <v>0</v>
      </c>
      <c r="AO93">
        <f>COUNTIFS('Official Medal Table'!$F:$F,'Each Gender Events'!$A93,'Official Medal Table'!$C:$C,'Each Gender Events'!AO$1,'Official Medal Table'!$E:$E,'Each Gender Events'!AO$2)*'Medal values'!$B$1
+ COUNTIFS('Official Medal Table'!$G:$G,'Each Gender Events'!$A93,'Official Medal Table'!$C:$C,'Each Gender Events'!AO$1,'Official Medal Table'!$E:$E,'Each Gender Events'!AO$2)*'Medal values'!$B$2
+ COUNTIFS('Official Medal Table'!$H:$H,'Each Gender Events'!$A93,'Official Medal Table'!$C:$C,'Each Gender Events'!AO$1,'Official Medal Table'!$E:$E,'Each Gender Events'!AO$2)*'Medal values'!$B$3
+ COUNTIFS('Official Medal Table'!$I:$I,'Each Gender Events'!$A93,'Official Medal Table'!$C:$C,'Each Gender Events'!AO$1,'Official Medal Table'!$E:$E,'Each Gender Events'!AO$2)*'Medal values'!$B$3
+ COUNTIFS('Official Medal Table'!$F:$F,'Each Gender Events'!$A93,'Official Medal Table'!$C:$C,'Each Gender Events'!AO$1,'Official Medal Table'!$E:$E,"Mixed")*'Medal values'!$B$1/2
+ COUNTIFS('Official Medal Table'!$G:$G,'Each Gender Events'!$A93,'Official Medal Table'!$C:$C,'Each Gender Events'!AO$1,'Official Medal Table'!$E:$E,"Mixed")*'Medal values'!$B$2/2
+ COUNTIFS('Official Medal Table'!$H:$H,'Each Gender Events'!$A93,'Official Medal Table'!$C:$C,'Each Gender Events'!AO$1,'Official Medal Table'!$E:$E,"Mixed")*'Medal values'!$B$3/2
+ COUNTIFS('Official Medal Table'!$I:$I,'Each Gender Events'!$A93,'Official Medal Table'!$C:$C,'Each Gender Events'!AO$1,'Official Medal Table'!$E:$E,"Mixed")*'Medal values'!$B$3/2</f>
        <v>0</v>
      </c>
      <c r="AP93">
        <f>COUNTIFS('Official Medal Table'!$F:$F,'Each Gender Events'!$A93,'Official Medal Table'!$C:$C,'Each Gender Events'!AP$1,'Official Medal Table'!$E:$E,'Each Gender Events'!AP$2)*'Medal values'!$B$1
+ COUNTIFS('Official Medal Table'!$G:$G,'Each Gender Events'!$A93,'Official Medal Table'!$C:$C,'Each Gender Events'!AP$1,'Official Medal Table'!$E:$E,'Each Gender Events'!AP$2)*'Medal values'!$B$2
+ COUNTIFS('Official Medal Table'!$H:$H,'Each Gender Events'!$A93,'Official Medal Table'!$C:$C,'Each Gender Events'!AP$1,'Official Medal Table'!$E:$E,'Each Gender Events'!AP$2)*'Medal values'!$B$3
+ COUNTIFS('Official Medal Table'!$I:$I,'Each Gender Events'!$A93,'Official Medal Table'!$C:$C,'Each Gender Events'!AP$1,'Official Medal Table'!$E:$E,'Each Gender Events'!AP$2)*'Medal values'!$B$3
+ COUNTIFS('Official Medal Table'!$F:$F,'Each Gender Events'!$A93,'Official Medal Table'!$C:$C,'Each Gender Events'!AP$1,'Official Medal Table'!$E:$E,"Mixed")*'Medal values'!$B$1/2
+ COUNTIFS('Official Medal Table'!$G:$G,'Each Gender Events'!$A93,'Official Medal Table'!$C:$C,'Each Gender Events'!AP$1,'Official Medal Table'!$E:$E,"Mixed")*'Medal values'!$B$2/2
+ COUNTIFS('Official Medal Table'!$H:$H,'Each Gender Events'!$A93,'Official Medal Table'!$C:$C,'Each Gender Events'!AP$1,'Official Medal Table'!$E:$E,"Mixed")*'Medal values'!$B$3/2
+ COUNTIFS('Official Medal Table'!$I:$I,'Each Gender Events'!$A93,'Official Medal Table'!$C:$C,'Each Gender Events'!AP$1,'Official Medal Table'!$E:$E,"Mixed")*'Medal values'!$B$3/2</f>
        <v>0</v>
      </c>
      <c r="AQ93">
        <f>COUNTIFS('Official Medal Table'!$F:$F,'Each Gender Events'!$A93,'Official Medal Table'!$C:$C,'Each Gender Events'!AQ$1,'Official Medal Table'!$E:$E,'Each Gender Events'!AQ$2)*'Medal values'!$B$1
+ COUNTIFS('Official Medal Table'!$G:$G,'Each Gender Events'!$A93,'Official Medal Table'!$C:$C,'Each Gender Events'!AQ$1,'Official Medal Table'!$E:$E,'Each Gender Events'!AQ$2)*'Medal values'!$B$2
+ COUNTIFS('Official Medal Table'!$H:$H,'Each Gender Events'!$A93,'Official Medal Table'!$C:$C,'Each Gender Events'!AQ$1,'Official Medal Table'!$E:$E,'Each Gender Events'!AQ$2)*'Medal values'!$B$3
+ COUNTIFS('Official Medal Table'!$I:$I,'Each Gender Events'!$A93,'Official Medal Table'!$C:$C,'Each Gender Events'!AQ$1,'Official Medal Table'!$E:$E,'Each Gender Events'!AQ$2)*'Medal values'!$B$3
+ COUNTIFS('Official Medal Table'!$F:$F,'Each Gender Events'!$A93,'Official Medal Table'!$C:$C,'Each Gender Events'!AQ$1,'Official Medal Table'!$E:$E,"Mixed")*'Medal values'!$B$1/2
+ COUNTIFS('Official Medal Table'!$G:$G,'Each Gender Events'!$A93,'Official Medal Table'!$C:$C,'Each Gender Events'!AQ$1,'Official Medal Table'!$E:$E,"Mixed")*'Medal values'!$B$2/2
+ COUNTIFS('Official Medal Table'!$H:$H,'Each Gender Events'!$A93,'Official Medal Table'!$C:$C,'Each Gender Events'!AQ$1,'Official Medal Table'!$E:$E,"Mixed")*'Medal values'!$B$3/2
+ COUNTIFS('Official Medal Table'!$I:$I,'Each Gender Events'!$A93,'Official Medal Table'!$C:$C,'Each Gender Events'!AQ$1,'Official Medal Table'!$E:$E,"Mixed")*'Medal values'!$B$3/2</f>
        <v>0</v>
      </c>
      <c r="AR93">
        <f>COUNTIFS('Official Medal Table'!$F:$F,'Each Gender Events'!$A93,'Official Medal Table'!$C:$C,'Each Gender Events'!AR$1,'Official Medal Table'!$E:$E,'Each Gender Events'!AR$2)*'Medal values'!$B$1
+ COUNTIFS('Official Medal Table'!$G:$G,'Each Gender Events'!$A93,'Official Medal Table'!$C:$C,'Each Gender Events'!AR$1,'Official Medal Table'!$E:$E,'Each Gender Events'!AR$2)*'Medal values'!$B$2
+ COUNTIFS('Official Medal Table'!$H:$H,'Each Gender Events'!$A93,'Official Medal Table'!$C:$C,'Each Gender Events'!AR$1,'Official Medal Table'!$E:$E,'Each Gender Events'!AR$2)*'Medal values'!$B$3
+ COUNTIFS('Official Medal Table'!$I:$I,'Each Gender Events'!$A93,'Official Medal Table'!$C:$C,'Each Gender Events'!AR$1,'Official Medal Table'!$E:$E,'Each Gender Events'!AR$2)*'Medal values'!$B$3
+ COUNTIFS('Official Medal Table'!$F:$F,'Each Gender Events'!$A93,'Official Medal Table'!$C:$C,'Each Gender Events'!AR$1,'Official Medal Table'!$E:$E,"Mixed")*'Medal values'!$B$1/2
+ COUNTIFS('Official Medal Table'!$G:$G,'Each Gender Events'!$A93,'Official Medal Table'!$C:$C,'Each Gender Events'!AR$1,'Official Medal Table'!$E:$E,"Mixed")*'Medal values'!$B$2/2
+ COUNTIFS('Official Medal Table'!$H:$H,'Each Gender Events'!$A93,'Official Medal Table'!$C:$C,'Each Gender Events'!AR$1,'Official Medal Table'!$E:$E,"Mixed")*'Medal values'!$B$3/2
+ COUNTIFS('Official Medal Table'!$I:$I,'Each Gender Events'!$A93,'Official Medal Table'!$C:$C,'Each Gender Events'!AR$1,'Official Medal Table'!$E:$E,"Mixed")*'Medal values'!$B$3/2</f>
        <v>0</v>
      </c>
      <c r="AS93">
        <f>COUNTIFS('Official Medal Table'!$F:$F,'Each Gender Events'!$A93,'Official Medal Table'!$C:$C,'Each Gender Events'!AS$1,'Official Medal Table'!$E:$E,'Each Gender Events'!AS$2)*'Medal values'!$B$1
+ COUNTIFS('Official Medal Table'!$G:$G,'Each Gender Events'!$A93,'Official Medal Table'!$C:$C,'Each Gender Events'!AS$1,'Official Medal Table'!$E:$E,'Each Gender Events'!AS$2)*'Medal values'!$B$2
+ COUNTIFS('Official Medal Table'!$H:$H,'Each Gender Events'!$A93,'Official Medal Table'!$C:$C,'Each Gender Events'!AS$1,'Official Medal Table'!$E:$E,'Each Gender Events'!AS$2)*'Medal values'!$B$3
+ COUNTIFS('Official Medal Table'!$I:$I,'Each Gender Events'!$A93,'Official Medal Table'!$C:$C,'Each Gender Events'!AS$1,'Official Medal Table'!$E:$E,'Each Gender Events'!AS$2)*'Medal values'!$B$3
+ COUNTIFS('Official Medal Table'!$F:$F,'Each Gender Events'!$A93,'Official Medal Table'!$C:$C,'Each Gender Events'!AS$1,'Official Medal Table'!$E:$E,"Mixed")*'Medal values'!$B$1/2
+ COUNTIFS('Official Medal Table'!$G:$G,'Each Gender Events'!$A93,'Official Medal Table'!$C:$C,'Each Gender Events'!AS$1,'Official Medal Table'!$E:$E,"Mixed")*'Medal values'!$B$2/2
+ COUNTIFS('Official Medal Table'!$H:$H,'Each Gender Events'!$A93,'Official Medal Table'!$C:$C,'Each Gender Events'!AS$1,'Official Medal Table'!$E:$E,"Mixed")*'Medal values'!$B$3/2
+ COUNTIFS('Official Medal Table'!$I:$I,'Each Gender Events'!$A93,'Official Medal Table'!$C:$C,'Each Gender Events'!AS$1,'Official Medal Table'!$E:$E,"Mixed")*'Medal values'!$B$3/2</f>
        <v>0</v>
      </c>
      <c r="AT93">
        <f>COUNTIFS('Official Medal Table'!$F:$F,'Each Gender Events'!$A93,'Official Medal Table'!$C:$C,'Each Gender Events'!AT$1,'Official Medal Table'!$E:$E,'Each Gender Events'!AT$2)*'Medal values'!$B$1
+ COUNTIFS('Official Medal Table'!$G:$G,'Each Gender Events'!$A93,'Official Medal Table'!$C:$C,'Each Gender Events'!AT$1,'Official Medal Table'!$E:$E,'Each Gender Events'!AT$2)*'Medal values'!$B$2
+ COUNTIFS('Official Medal Table'!$H:$H,'Each Gender Events'!$A93,'Official Medal Table'!$C:$C,'Each Gender Events'!AT$1,'Official Medal Table'!$E:$E,'Each Gender Events'!AT$2)*'Medal values'!$B$3
+ COUNTIFS('Official Medal Table'!$I:$I,'Each Gender Events'!$A93,'Official Medal Table'!$C:$C,'Each Gender Events'!AT$1,'Official Medal Table'!$E:$E,'Each Gender Events'!AT$2)*'Medal values'!$B$3
+ COUNTIFS('Official Medal Table'!$F:$F,'Each Gender Events'!$A93,'Official Medal Table'!$C:$C,'Each Gender Events'!AT$1,'Official Medal Table'!$E:$E,"Mixed")*'Medal values'!$B$1/2
+ COUNTIFS('Official Medal Table'!$G:$G,'Each Gender Events'!$A93,'Official Medal Table'!$C:$C,'Each Gender Events'!AT$1,'Official Medal Table'!$E:$E,"Mixed")*'Medal values'!$B$2/2
+ COUNTIFS('Official Medal Table'!$H:$H,'Each Gender Events'!$A93,'Official Medal Table'!$C:$C,'Each Gender Events'!AT$1,'Official Medal Table'!$E:$E,"Mixed")*'Medal values'!$B$3/2
+ COUNTIFS('Official Medal Table'!$I:$I,'Each Gender Events'!$A93,'Official Medal Table'!$C:$C,'Each Gender Events'!AT$1,'Official Medal Table'!$E:$E,"Mixed")*'Medal values'!$B$3/2</f>
        <v>0</v>
      </c>
      <c r="AU93">
        <f>COUNTIFS('Official Medal Table'!$F:$F,'Each Gender Events'!$A93,'Official Medal Table'!$C:$C,'Each Gender Events'!AU$1,'Official Medal Table'!$E:$E,'Each Gender Events'!AU$2)*'Medal values'!$B$1
+ COUNTIFS('Official Medal Table'!$G:$G,'Each Gender Events'!$A93,'Official Medal Table'!$C:$C,'Each Gender Events'!AU$1,'Official Medal Table'!$E:$E,'Each Gender Events'!AU$2)*'Medal values'!$B$2
+ COUNTIFS('Official Medal Table'!$H:$H,'Each Gender Events'!$A93,'Official Medal Table'!$C:$C,'Each Gender Events'!AU$1,'Official Medal Table'!$E:$E,'Each Gender Events'!AU$2)*'Medal values'!$B$3
+ COUNTIFS('Official Medal Table'!$I:$I,'Each Gender Events'!$A93,'Official Medal Table'!$C:$C,'Each Gender Events'!AU$1,'Official Medal Table'!$E:$E,'Each Gender Events'!AU$2)*'Medal values'!$B$3
+ COUNTIFS('Official Medal Table'!$F:$F,'Each Gender Events'!$A93,'Official Medal Table'!$C:$C,'Each Gender Events'!AU$1,'Official Medal Table'!$E:$E,"Mixed")*'Medal values'!$B$1/2
+ COUNTIFS('Official Medal Table'!$G:$G,'Each Gender Events'!$A93,'Official Medal Table'!$C:$C,'Each Gender Events'!AU$1,'Official Medal Table'!$E:$E,"Mixed")*'Medal values'!$B$2/2
+ COUNTIFS('Official Medal Table'!$H:$H,'Each Gender Events'!$A93,'Official Medal Table'!$C:$C,'Each Gender Events'!AU$1,'Official Medal Table'!$E:$E,"Mixed")*'Medal values'!$B$3/2
+ COUNTIFS('Official Medal Table'!$I:$I,'Each Gender Events'!$A93,'Official Medal Table'!$C:$C,'Each Gender Events'!AU$1,'Official Medal Table'!$E:$E,"Mixed")*'Medal values'!$B$3/2</f>
        <v>0</v>
      </c>
      <c r="AV93">
        <f>COUNTIFS('Official Medal Table'!$F:$F,'Each Gender Events'!$A93,'Official Medal Table'!$C:$C,'Each Gender Events'!AV$1,'Official Medal Table'!$E:$E,'Each Gender Events'!AV$2)*'Medal values'!$B$1
+ COUNTIFS('Official Medal Table'!$G:$G,'Each Gender Events'!$A93,'Official Medal Table'!$C:$C,'Each Gender Events'!AV$1,'Official Medal Table'!$E:$E,'Each Gender Events'!AV$2)*'Medal values'!$B$2
+ COUNTIFS('Official Medal Table'!$H:$H,'Each Gender Events'!$A93,'Official Medal Table'!$C:$C,'Each Gender Events'!AV$1,'Official Medal Table'!$E:$E,'Each Gender Events'!AV$2)*'Medal values'!$B$3
+ COUNTIFS('Official Medal Table'!$I:$I,'Each Gender Events'!$A93,'Official Medal Table'!$C:$C,'Each Gender Events'!AV$1,'Official Medal Table'!$E:$E,'Each Gender Events'!AV$2)*'Medal values'!$B$3
+ COUNTIFS('Official Medal Table'!$F:$F,'Each Gender Events'!$A93,'Official Medal Table'!$C:$C,'Each Gender Events'!AV$1,'Official Medal Table'!$E:$E,"Mixed")*'Medal values'!$B$1/2
+ COUNTIFS('Official Medal Table'!$G:$G,'Each Gender Events'!$A93,'Official Medal Table'!$C:$C,'Each Gender Events'!AV$1,'Official Medal Table'!$E:$E,"Mixed")*'Medal values'!$B$2/2
+ COUNTIFS('Official Medal Table'!$H:$H,'Each Gender Events'!$A93,'Official Medal Table'!$C:$C,'Each Gender Events'!AV$1,'Official Medal Table'!$E:$E,"Mixed")*'Medal values'!$B$3/2
+ COUNTIFS('Official Medal Table'!$I:$I,'Each Gender Events'!$A93,'Official Medal Table'!$C:$C,'Each Gender Events'!AV$1,'Official Medal Table'!$E:$E,"Mixed")*'Medal values'!$B$3/2</f>
        <v>0</v>
      </c>
      <c r="AW93">
        <f>COUNTIFS('Official Medal Table'!$F:$F,'Each Gender Events'!$A93,'Official Medal Table'!$C:$C,'Each Gender Events'!AW$1,'Official Medal Table'!$E:$E,'Each Gender Events'!AW$2)*'Medal values'!$B$1
+ COUNTIFS('Official Medal Table'!$G:$G,'Each Gender Events'!$A93,'Official Medal Table'!$C:$C,'Each Gender Events'!AW$1,'Official Medal Table'!$E:$E,'Each Gender Events'!AW$2)*'Medal values'!$B$2
+ COUNTIFS('Official Medal Table'!$H:$H,'Each Gender Events'!$A93,'Official Medal Table'!$C:$C,'Each Gender Events'!AW$1,'Official Medal Table'!$E:$E,'Each Gender Events'!AW$2)*'Medal values'!$B$3
+ COUNTIFS('Official Medal Table'!$I:$I,'Each Gender Events'!$A93,'Official Medal Table'!$C:$C,'Each Gender Events'!AW$1,'Official Medal Table'!$E:$E,'Each Gender Events'!AW$2)*'Medal values'!$B$3
+ COUNTIFS('Official Medal Table'!$F:$F,'Each Gender Events'!$A93,'Official Medal Table'!$C:$C,'Each Gender Events'!AW$1,'Official Medal Table'!$E:$E,"Mixed")*'Medal values'!$B$1/2
+ COUNTIFS('Official Medal Table'!$G:$G,'Each Gender Events'!$A93,'Official Medal Table'!$C:$C,'Each Gender Events'!AW$1,'Official Medal Table'!$E:$E,"Mixed")*'Medal values'!$B$2/2
+ COUNTIFS('Official Medal Table'!$H:$H,'Each Gender Events'!$A93,'Official Medal Table'!$C:$C,'Each Gender Events'!AW$1,'Official Medal Table'!$E:$E,"Mixed")*'Medal values'!$B$3/2
+ COUNTIFS('Official Medal Table'!$I:$I,'Each Gender Events'!$A93,'Official Medal Table'!$C:$C,'Each Gender Events'!AW$1,'Official Medal Table'!$E:$E,"Mixed")*'Medal values'!$B$3/2</f>
        <v>0</v>
      </c>
      <c r="AX93">
        <f>COUNTIFS('Official Medal Table'!$F:$F,'Each Gender Events'!$A93,'Official Medal Table'!$C:$C,'Each Gender Events'!AX$1,'Official Medal Table'!$E:$E,'Each Gender Events'!AX$2)*'Medal values'!$B$1
+ COUNTIFS('Official Medal Table'!$G:$G,'Each Gender Events'!$A93,'Official Medal Table'!$C:$C,'Each Gender Events'!AX$1,'Official Medal Table'!$E:$E,'Each Gender Events'!AX$2)*'Medal values'!$B$2
+ COUNTIFS('Official Medal Table'!$H:$H,'Each Gender Events'!$A93,'Official Medal Table'!$C:$C,'Each Gender Events'!AX$1,'Official Medal Table'!$E:$E,'Each Gender Events'!AX$2)*'Medal values'!$B$3
+ COUNTIFS('Official Medal Table'!$I:$I,'Each Gender Events'!$A93,'Official Medal Table'!$C:$C,'Each Gender Events'!AX$1,'Official Medal Table'!$E:$E,'Each Gender Events'!AX$2)*'Medal values'!$B$3
+ COUNTIFS('Official Medal Table'!$F:$F,'Each Gender Events'!$A93,'Official Medal Table'!$C:$C,'Each Gender Events'!AX$1,'Official Medal Table'!$E:$E,"Mixed")*'Medal values'!$B$1/2
+ COUNTIFS('Official Medal Table'!$G:$G,'Each Gender Events'!$A93,'Official Medal Table'!$C:$C,'Each Gender Events'!AX$1,'Official Medal Table'!$E:$E,"Mixed")*'Medal values'!$B$2/2
+ COUNTIFS('Official Medal Table'!$H:$H,'Each Gender Events'!$A93,'Official Medal Table'!$C:$C,'Each Gender Events'!AX$1,'Official Medal Table'!$E:$E,"Mixed")*'Medal values'!$B$3/2
+ COUNTIFS('Official Medal Table'!$I:$I,'Each Gender Events'!$A93,'Official Medal Table'!$C:$C,'Each Gender Events'!AX$1,'Official Medal Table'!$E:$E,"Mixed")*'Medal values'!$B$3/2</f>
        <v>0</v>
      </c>
      <c r="AY93">
        <f>COUNTIFS('Official Medal Table'!$F:$F,'Each Gender Events'!$A93,'Official Medal Table'!$C:$C,'Each Gender Events'!AY$1,'Official Medal Table'!$E:$E,'Each Gender Events'!AY$2)*'Medal values'!$B$1
+ COUNTIFS('Official Medal Table'!$G:$G,'Each Gender Events'!$A93,'Official Medal Table'!$C:$C,'Each Gender Events'!AY$1,'Official Medal Table'!$E:$E,'Each Gender Events'!AY$2)*'Medal values'!$B$2
+ COUNTIFS('Official Medal Table'!$H:$H,'Each Gender Events'!$A93,'Official Medal Table'!$C:$C,'Each Gender Events'!AY$1,'Official Medal Table'!$E:$E,'Each Gender Events'!AY$2)*'Medal values'!$B$3
+ COUNTIFS('Official Medal Table'!$I:$I,'Each Gender Events'!$A93,'Official Medal Table'!$C:$C,'Each Gender Events'!AY$1,'Official Medal Table'!$E:$E,'Each Gender Events'!AY$2)*'Medal values'!$B$3
+ COUNTIFS('Official Medal Table'!$F:$F,'Each Gender Events'!$A93,'Official Medal Table'!$C:$C,'Each Gender Events'!AY$1,'Official Medal Table'!$E:$E,"Mixed")*'Medal values'!$B$1/2
+ COUNTIFS('Official Medal Table'!$G:$G,'Each Gender Events'!$A93,'Official Medal Table'!$C:$C,'Each Gender Events'!AY$1,'Official Medal Table'!$E:$E,"Mixed")*'Medal values'!$B$2/2
+ COUNTIFS('Official Medal Table'!$H:$H,'Each Gender Events'!$A93,'Official Medal Table'!$C:$C,'Each Gender Events'!AY$1,'Official Medal Table'!$E:$E,"Mixed")*'Medal values'!$B$3/2
+ COUNTIFS('Official Medal Table'!$I:$I,'Each Gender Events'!$A93,'Official Medal Table'!$C:$C,'Each Gender Events'!AY$1,'Official Medal Table'!$E:$E,"Mixed")*'Medal values'!$B$3/2</f>
        <v>0</v>
      </c>
      <c r="AZ93">
        <f>COUNTIFS('Official Medal Table'!$F:$F,'Each Gender Events'!$A93,'Official Medal Table'!$C:$C,'Each Gender Events'!AZ$1,'Official Medal Table'!$E:$E,'Each Gender Events'!AZ$2)*'Medal values'!$B$1
+ COUNTIFS('Official Medal Table'!$G:$G,'Each Gender Events'!$A93,'Official Medal Table'!$C:$C,'Each Gender Events'!AZ$1,'Official Medal Table'!$E:$E,'Each Gender Events'!AZ$2)*'Medal values'!$B$2
+ COUNTIFS('Official Medal Table'!$H:$H,'Each Gender Events'!$A93,'Official Medal Table'!$C:$C,'Each Gender Events'!AZ$1,'Official Medal Table'!$E:$E,'Each Gender Events'!AZ$2)*'Medal values'!$B$3
+ COUNTIFS('Official Medal Table'!$I:$I,'Each Gender Events'!$A93,'Official Medal Table'!$C:$C,'Each Gender Events'!AZ$1,'Official Medal Table'!$E:$E,'Each Gender Events'!AZ$2)*'Medal values'!$B$3
+ COUNTIFS('Official Medal Table'!$F:$F,'Each Gender Events'!$A93,'Official Medal Table'!$C:$C,'Each Gender Events'!AZ$1,'Official Medal Table'!$E:$E,"Mixed")*'Medal values'!$B$1/2
+ COUNTIFS('Official Medal Table'!$G:$G,'Each Gender Events'!$A93,'Official Medal Table'!$C:$C,'Each Gender Events'!AZ$1,'Official Medal Table'!$E:$E,"Mixed")*'Medal values'!$B$2/2
+ COUNTIFS('Official Medal Table'!$H:$H,'Each Gender Events'!$A93,'Official Medal Table'!$C:$C,'Each Gender Events'!AZ$1,'Official Medal Table'!$E:$E,"Mixed")*'Medal values'!$B$3/2
+ COUNTIFS('Official Medal Table'!$I:$I,'Each Gender Events'!$A93,'Official Medal Table'!$C:$C,'Each Gender Events'!AZ$1,'Official Medal Table'!$E:$E,"Mixed")*'Medal values'!$B$3/2</f>
        <v>0</v>
      </c>
      <c r="BA93">
        <f>COUNTIFS('Official Medal Table'!$F:$F,'Each Gender Events'!$A93,'Official Medal Table'!$C:$C,'Each Gender Events'!BA$1,'Official Medal Table'!$E:$E,'Each Gender Events'!BA$2)*'Medal values'!$B$1
+ COUNTIFS('Official Medal Table'!$G:$G,'Each Gender Events'!$A93,'Official Medal Table'!$C:$C,'Each Gender Events'!BA$1,'Official Medal Table'!$E:$E,'Each Gender Events'!BA$2)*'Medal values'!$B$2
+ COUNTIFS('Official Medal Table'!$H:$H,'Each Gender Events'!$A93,'Official Medal Table'!$C:$C,'Each Gender Events'!BA$1,'Official Medal Table'!$E:$E,'Each Gender Events'!BA$2)*'Medal values'!$B$3
+ COUNTIFS('Official Medal Table'!$I:$I,'Each Gender Events'!$A93,'Official Medal Table'!$C:$C,'Each Gender Events'!BA$1,'Official Medal Table'!$E:$E,'Each Gender Events'!BA$2)*'Medal values'!$B$3
+ COUNTIFS('Official Medal Table'!$F:$F,'Each Gender Events'!$A93,'Official Medal Table'!$C:$C,'Each Gender Events'!BA$1,'Official Medal Table'!$E:$E,"Mixed")*'Medal values'!$B$1/2
+ COUNTIFS('Official Medal Table'!$G:$G,'Each Gender Events'!$A93,'Official Medal Table'!$C:$C,'Each Gender Events'!BA$1,'Official Medal Table'!$E:$E,"Mixed")*'Medal values'!$B$2/2
+ COUNTIFS('Official Medal Table'!$H:$H,'Each Gender Events'!$A93,'Official Medal Table'!$C:$C,'Each Gender Events'!BA$1,'Official Medal Table'!$E:$E,"Mixed")*'Medal values'!$B$3/2
+ COUNTIFS('Official Medal Table'!$I:$I,'Each Gender Events'!$A93,'Official Medal Table'!$C:$C,'Each Gender Events'!BA$1,'Official Medal Table'!$E:$E,"Mixed")*'Medal values'!$B$3/2</f>
        <v>0</v>
      </c>
      <c r="BB93">
        <f>COUNTIFS('Official Medal Table'!$F:$F,'Each Gender Events'!$A93,'Official Medal Table'!$C:$C,'Each Gender Events'!BB$1,'Official Medal Table'!$E:$E,'Each Gender Events'!BB$2)*'Medal values'!$B$1
+ COUNTIFS('Official Medal Table'!$G:$G,'Each Gender Events'!$A93,'Official Medal Table'!$C:$C,'Each Gender Events'!BB$1,'Official Medal Table'!$E:$E,'Each Gender Events'!BB$2)*'Medal values'!$B$2
+ COUNTIFS('Official Medal Table'!$H:$H,'Each Gender Events'!$A93,'Official Medal Table'!$C:$C,'Each Gender Events'!BB$1,'Official Medal Table'!$E:$E,'Each Gender Events'!BB$2)*'Medal values'!$B$3
+ COUNTIFS('Official Medal Table'!$I:$I,'Each Gender Events'!$A93,'Official Medal Table'!$C:$C,'Each Gender Events'!BB$1,'Official Medal Table'!$E:$E,'Each Gender Events'!BB$2)*'Medal values'!$B$3
+ COUNTIFS('Official Medal Table'!$F:$F,'Each Gender Events'!$A93,'Official Medal Table'!$C:$C,'Each Gender Events'!BB$1,'Official Medal Table'!$E:$E,"Mixed")*'Medal values'!$B$1/2
+ COUNTIFS('Official Medal Table'!$G:$G,'Each Gender Events'!$A93,'Official Medal Table'!$C:$C,'Each Gender Events'!BB$1,'Official Medal Table'!$E:$E,"Mixed")*'Medal values'!$B$2/2
+ COUNTIFS('Official Medal Table'!$H:$H,'Each Gender Events'!$A93,'Official Medal Table'!$C:$C,'Each Gender Events'!BB$1,'Official Medal Table'!$E:$E,"Mixed")*'Medal values'!$B$3/2
+ COUNTIFS('Official Medal Table'!$I:$I,'Each Gender Events'!$A93,'Official Medal Table'!$C:$C,'Each Gender Events'!BB$1,'Official Medal Table'!$E:$E,"Mixed")*'Medal values'!$B$3/2</f>
        <v>0</v>
      </c>
      <c r="BC93">
        <f>COUNTIFS('Official Medal Table'!$F:$F,'Each Gender Events'!$A93,'Official Medal Table'!$C:$C,'Each Gender Events'!BC$1,'Official Medal Table'!$E:$E,'Each Gender Events'!BC$2)*'Medal values'!$B$1
+ COUNTIFS('Official Medal Table'!$G:$G,'Each Gender Events'!$A93,'Official Medal Table'!$C:$C,'Each Gender Events'!BC$1,'Official Medal Table'!$E:$E,'Each Gender Events'!BC$2)*'Medal values'!$B$2
+ COUNTIFS('Official Medal Table'!$H:$H,'Each Gender Events'!$A93,'Official Medal Table'!$C:$C,'Each Gender Events'!BC$1,'Official Medal Table'!$E:$E,'Each Gender Events'!BC$2)*'Medal values'!$B$3
+ COUNTIFS('Official Medal Table'!$I:$I,'Each Gender Events'!$A93,'Official Medal Table'!$C:$C,'Each Gender Events'!BC$1,'Official Medal Table'!$E:$E,'Each Gender Events'!BC$2)*'Medal values'!$B$3
+ COUNTIFS('Official Medal Table'!$F:$F,'Each Gender Events'!$A93,'Official Medal Table'!$C:$C,'Each Gender Events'!BC$1,'Official Medal Table'!$E:$E,"Mixed")*'Medal values'!$B$1/2
+ COUNTIFS('Official Medal Table'!$G:$G,'Each Gender Events'!$A93,'Official Medal Table'!$C:$C,'Each Gender Events'!BC$1,'Official Medal Table'!$E:$E,"Mixed")*'Medal values'!$B$2/2
+ COUNTIFS('Official Medal Table'!$H:$H,'Each Gender Events'!$A93,'Official Medal Table'!$C:$C,'Each Gender Events'!BC$1,'Official Medal Table'!$E:$E,"Mixed")*'Medal values'!$B$3/2
+ COUNTIFS('Official Medal Table'!$I:$I,'Each Gender Events'!$A93,'Official Medal Table'!$C:$C,'Each Gender Events'!BC$1,'Official Medal Table'!$E:$E,"Mixed")*'Medal values'!$B$3/2</f>
        <v>0</v>
      </c>
      <c r="BD93">
        <f>COUNTIFS('Official Medal Table'!$F:$F,'Each Gender Events'!$A93,'Official Medal Table'!$C:$C,'Each Gender Events'!BD$1,'Official Medal Table'!$E:$E,'Each Gender Events'!BD$2)*'Medal values'!$B$1
+ COUNTIFS('Official Medal Table'!$G:$G,'Each Gender Events'!$A93,'Official Medal Table'!$C:$C,'Each Gender Events'!BD$1,'Official Medal Table'!$E:$E,'Each Gender Events'!BD$2)*'Medal values'!$B$2
+ COUNTIFS('Official Medal Table'!$H:$H,'Each Gender Events'!$A93,'Official Medal Table'!$C:$C,'Each Gender Events'!BD$1,'Official Medal Table'!$E:$E,'Each Gender Events'!BD$2)*'Medal values'!$B$3
+ COUNTIFS('Official Medal Table'!$I:$I,'Each Gender Events'!$A93,'Official Medal Table'!$C:$C,'Each Gender Events'!BD$1,'Official Medal Table'!$E:$E,'Each Gender Events'!BD$2)*'Medal values'!$B$3
+ COUNTIFS('Official Medal Table'!$F:$F,'Each Gender Events'!$A93,'Official Medal Table'!$C:$C,'Each Gender Events'!BD$1,'Official Medal Table'!$E:$E,"Mixed")*'Medal values'!$B$1/2
+ COUNTIFS('Official Medal Table'!$G:$G,'Each Gender Events'!$A93,'Official Medal Table'!$C:$C,'Each Gender Events'!BD$1,'Official Medal Table'!$E:$E,"Mixed")*'Medal values'!$B$2/2
+ COUNTIFS('Official Medal Table'!$H:$H,'Each Gender Events'!$A93,'Official Medal Table'!$C:$C,'Each Gender Events'!BD$1,'Official Medal Table'!$E:$E,"Mixed")*'Medal values'!$B$3/2
+ COUNTIFS('Official Medal Table'!$I:$I,'Each Gender Events'!$A93,'Official Medal Table'!$C:$C,'Each Gender Events'!BD$1,'Official Medal Table'!$E:$E,"Mixed")*'Medal values'!$B$3/2</f>
        <v>0</v>
      </c>
      <c r="BE93">
        <f>COUNTIFS('Official Medal Table'!$F:$F,'Each Gender Events'!$A93,'Official Medal Table'!$C:$C,'Each Gender Events'!BE$1,'Official Medal Table'!$E:$E,'Each Gender Events'!BE$2)*'Medal values'!$B$1
+ COUNTIFS('Official Medal Table'!$G:$G,'Each Gender Events'!$A93,'Official Medal Table'!$C:$C,'Each Gender Events'!BE$1,'Official Medal Table'!$E:$E,'Each Gender Events'!BE$2)*'Medal values'!$B$2
+ COUNTIFS('Official Medal Table'!$H:$H,'Each Gender Events'!$A93,'Official Medal Table'!$C:$C,'Each Gender Events'!BE$1,'Official Medal Table'!$E:$E,'Each Gender Events'!BE$2)*'Medal values'!$B$3
+ COUNTIFS('Official Medal Table'!$I:$I,'Each Gender Events'!$A93,'Official Medal Table'!$C:$C,'Each Gender Events'!BE$1,'Official Medal Table'!$E:$E,'Each Gender Events'!BE$2)*'Medal values'!$B$3
+ COUNTIFS('Official Medal Table'!$F:$F,'Each Gender Events'!$A93,'Official Medal Table'!$C:$C,'Each Gender Events'!BE$1,'Official Medal Table'!$E:$E,"Mixed")*'Medal values'!$B$1/2
+ COUNTIFS('Official Medal Table'!$G:$G,'Each Gender Events'!$A93,'Official Medal Table'!$C:$C,'Each Gender Events'!BE$1,'Official Medal Table'!$E:$E,"Mixed")*'Medal values'!$B$2/2
+ COUNTIFS('Official Medal Table'!$H:$H,'Each Gender Events'!$A93,'Official Medal Table'!$C:$C,'Each Gender Events'!BE$1,'Official Medal Table'!$E:$E,"Mixed")*'Medal values'!$B$3/2
+ COUNTIFS('Official Medal Table'!$I:$I,'Each Gender Events'!$A93,'Official Medal Table'!$C:$C,'Each Gender Events'!BE$1,'Official Medal Table'!$E:$E,"Mixed")*'Medal values'!$B$3/2</f>
        <v>0</v>
      </c>
      <c r="BF93">
        <f>COUNTIFS('Official Medal Table'!$F:$F,'Each Gender Events'!$A93,'Official Medal Table'!$C:$C,'Each Gender Events'!BF$1,'Official Medal Table'!$E:$E,'Each Gender Events'!BF$2)*'Medal values'!$B$1
+ COUNTIFS('Official Medal Table'!$G:$G,'Each Gender Events'!$A93,'Official Medal Table'!$C:$C,'Each Gender Events'!BF$1,'Official Medal Table'!$E:$E,'Each Gender Events'!BF$2)*'Medal values'!$B$2
+ COUNTIFS('Official Medal Table'!$H:$H,'Each Gender Events'!$A93,'Official Medal Table'!$C:$C,'Each Gender Events'!BF$1,'Official Medal Table'!$E:$E,'Each Gender Events'!BF$2)*'Medal values'!$B$3
+ COUNTIFS('Official Medal Table'!$I:$I,'Each Gender Events'!$A93,'Official Medal Table'!$C:$C,'Each Gender Events'!BF$1,'Official Medal Table'!$E:$E,'Each Gender Events'!BF$2)*'Medal values'!$B$3
+ COUNTIFS('Official Medal Table'!$F:$F,'Each Gender Events'!$A93,'Official Medal Table'!$C:$C,'Each Gender Events'!BF$1,'Official Medal Table'!$E:$E,"Mixed")*'Medal values'!$B$1/2
+ COUNTIFS('Official Medal Table'!$G:$G,'Each Gender Events'!$A93,'Official Medal Table'!$C:$C,'Each Gender Events'!BF$1,'Official Medal Table'!$E:$E,"Mixed")*'Medal values'!$B$2/2
+ COUNTIFS('Official Medal Table'!$H:$H,'Each Gender Events'!$A93,'Official Medal Table'!$C:$C,'Each Gender Events'!BF$1,'Official Medal Table'!$E:$E,"Mixed")*'Medal values'!$B$3/2
+ COUNTIFS('Official Medal Table'!$I:$I,'Each Gender Events'!$A93,'Official Medal Table'!$C:$C,'Each Gender Events'!BF$1,'Official Medal Table'!$E:$E,"Mixed")*'Medal values'!$B$3/2</f>
        <v>0</v>
      </c>
      <c r="BG93">
        <f>COUNTIFS('Official Medal Table'!$F:$F,'Each Gender Events'!$A93,'Official Medal Table'!$C:$C,'Each Gender Events'!BG$1,'Official Medal Table'!$E:$E,'Each Gender Events'!BG$2)*'Medal values'!$B$1
+ COUNTIFS('Official Medal Table'!$G:$G,'Each Gender Events'!$A93,'Official Medal Table'!$C:$C,'Each Gender Events'!BG$1,'Official Medal Table'!$E:$E,'Each Gender Events'!BG$2)*'Medal values'!$B$2
+ COUNTIFS('Official Medal Table'!$H:$H,'Each Gender Events'!$A93,'Official Medal Table'!$C:$C,'Each Gender Events'!BG$1,'Official Medal Table'!$E:$E,'Each Gender Events'!BG$2)*'Medal values'!$B$3
+ COUNTIFS('Official Medal Table'!$I:$I,'Each Gender Events'!$A93,'Official Medal Table'!$C:$C,'Each Gender Events'!BG$1,'Official Medal Table'!$E:$E,'Each Gender Events'!BG$2)*'Medal values'!$B$3
+ COUNTIFS('Official Medal Table'!$F:$F,'Each Gender Events'!$A93,'Official Medal Table'!$C:$C,'Each Gender Events'!BG$1,'Official Medal Table'!$E:$E,"Mixed")*'Medal values'!$B$1/2
+ COUNTIFS('Official Medal Table'!$G:$G,'Each Gender Events'!$A93,'Official Medal Table'!$C:$C,'Each Gender Events'!BG$1,'Official Medal Table'!$E:$E,"Mixed")*'Medal values'!$B$2/2
+ COUNTIFS('Official Medal Table'!$H:$H,'Each Gender Events'!$A93,'Official Medal Table'!$C:$C,'Each Gender Events'!BG$1,'Official Medal Table'!$E:$E,"Mixed")*'Medal values'!$B$3/2
+ COUNTIFS('Official Medal Table'!$I:$I,'Each Gender Events'!$A93,'Official Medal Table'!$C:$C,'Each Gender Events'!BG$1,'Official Medal Table'!$E:$E,"Mixed")*'Medal values'!$B$3/2</f>
        <v>2.0000010000000001</v>
      </c>
      <c r="BH93">
        <f>COUNTIFS('Official Medal Table'!$F:$F,'Each Gender Events'!$A93,'Official Medal Table'!$C:$C,'Each Gender Events'!BH$1,'Official Medal Table'!$E:$E,'Each Gender Events'!BH$2)*'Medal values'!$B$1
+ COUNTIFS('Official Medal Table'!$G:$G,'Each Gender Events'!$A93,'Official Medal Table'!$C:$C,'Each Gender Events'!BH$1,'Official Medal Table'!$E:$E,'Each Gender Events'!BH$2)*'Medal values'!$B$2
+ COUNTIFS('Official Medal Table'!$H:$H,'Each Gender Events'!$A93,'Official Medal Table'!$C:$C,'Each Gender Events'!BH$1,'Official Medal Table'!$E:$E,'Each Gender Events'!BH$2)*'Medal values'!$B$3
+ COUNTIFS('Official Medal Table'!$I:$I,'Each Gender Events'!$A93,'Official Medal Table'!$C:$C,'Each Gender Events'!BH$1,'Official Medal Table'!$E:$E,'Each Gender Events'!BH$2)*'Medal values'!$B$3
+ COUNTIFS('Official Medal Table'!$F:$F,'Each Gender Events'!$A93,'Official Medal Table'!$C:$C,'Each Gender Events'!BH$1,'Official Medal Table'!$E:$E,"Mixed")*'Medal values'!$B$1/2
+ COUNTIFS('Official Medal Table'!$G:$G,'Each Gender Events'!$A93,'Official Medal Table'!$C:$C,'Each Gender Events'!BH$1,'Official Medal Table'!$E:$E,"Mixed")*'Medal values'!$B$2/2
+ COUNTIFS('Official Medal Table'!$H:$H,'Each Gender Events'!$A93,'Official Medal Table'!$C:$C,'Each Gender Events'!BH$1,'Official Medal Table'!$E:$E,"Mixed")*'Medal values'!$B$3/2
+ COUNTIFS('Official Medal Table'!$I:$I,'Each Gender Events'!$A93,'Official Medal Table'!$C:$C,'Each Gender Events'!BH$1,'Official Medal Table'!$E:$E,"Mixed")*'Medal values'!$B$3/2</f>
        <v>0</v>
      </c>
      <c r="BI93">
        <f>COUNTIFS('Official Medal Table'!$F:$F,'Each Gender Events'!$A93,'Official Medal Table'!$C:$C,'Each Gender Events'!BI$1,'Official Medal Table'!$E:$E,'Each Gender Events'!BI$2)*'Medal values'!$B$1
+ COUNTIFS('Official Medal Table'!$G:$G,'Each Gender Events'!$A93,'Official Medal Table'!$C:$C,'Each Gender Events'!BI$1,'Official Medal Table'!$E:$E,'Each Gender Events'!BI$2)*'Medal values'!$B$2
+ COUNTIFS('Official Medal Table'!$H:$H,'Each Gender Events'!$A93,'Official Medal Table'!$C:$C,'Each Gender Events'!BI$1,'Official Medal Table'!$E:$E,'Each Gender Events'!BI$2)*'Medal values'!$B$3
+ COUNTIFS('Official Medal Table'!$I:$I,'Each Gender Events'!$A93,'Official Medal Table'!$C:$C,'Each Gender Events'!BI$1,'Official Medal Table'!$E:$E,'Each Gender Events'!BI$2)*'Medal values'!$B$3
+ COUNTIFS('Official Medal Table'!$F:$F,'Each Gender Events'!$A93,'Official Medal Table'!$C:$C,'Each Gender Events'!BI$1,'Official Medal Table'!$E:$E,"Mixed")*'Medal values'!$B$1/2
+ COUNTIFS('Official Medal Table'!$G:$G,'Each Gender Events'!$A93,'Official Medal Table'!$C:$C,'Each Gender Events'!BI$1,'Official Medal Table'!$E:$E,"Mixed")*'Medal values'!$B$2/2
+ COUNTIFS('Official Medal Table'!$H:$H,'Each Gender Events'!$A93,'Official Medal Table'!$C:$C,'Each Gender Events'!BI$1,'Official Medal Table'!$E:$E,"Mixed")*'Medal values'!$B$3/2
+ COUNTIFS('Official Medal Table'!$I:$I,'Each Gender Events'!$A93,'Official Medal Table'!$C:$C,'Each Gender Events'!BI$1,'Official Medal Table'!$E:$E,"Mixed")*'Medal values'!$B$3/2</f>
        <v>0</v>
      </c>
      <c r="BJ93">
        <f>COUNTIFS('Official Medal Table'!$F:$F,'Each Gender Events'!$A93,'Official Medal Table'!$C:$C,'Each Gender Events'!BJ$1,'Official Medal Table'!$E:$E,'Each Gender Events'!BJ$2)*'Medal values'!$B$1
+ COUNTIFS('Official Medal Table'!$G:$G,'Each Gender Events'!$A93,'Official Medal Table'!$C:$C,'Each Gender Events'!BJ$1,'Official Medal Table'!$E:$E,'Each Gender Events'!BJ$2)*'Medal values'!$B$2
+ COUNTIFS('Official Medal Table'!$H:$H,'Each Gender Events'!$A93,'Official Medal Table'!$C:$C,'Each Gender Events'!BJ$1,'Official Medal Table'!$E:$E,'Each Gender Events'!BJ$2)*'Medal values'!$B$3
+ COUNTIFS('Official Medal Table'!$I:$I,'Each Gender Events'!$A93,'Official Medal Table'!$C:$C,'Each Gender Events'!BJ$1,'Official Medal Table'!$E:$E,'Each Gender Events'!BJ$2)*'Medal values'!$B$3
+ COUNTIFS('Official Medal Table'!$F:$F,'Each Gender Events'!$A93,'Official Medal Table'!$C:$C,'Each Gender Events'!BJ$1,'Official Medal Table'!$E:$E,"Mixed")*'Medal values'!$B$1/2
+ COUNTIFS('Official Medal Table'!$G:$G,'Each Gender Events'!$A93,'Official Medal Table'!$C:$C,'Each Gender Events'!BJ$1,'Official Medal Table'!$E:$E,"Mixed")*'Medal values'!$B$2/2
+ COUNTIFS('Official Medal Table'!$H:$H,'Each Gender Events'!$A93,'Official Medal Table'!$C:$C,'Each Gender Events'!BJ$1,'Official Medal Table'!$E:$E,"Mixed")*'Medal values'!$B$3/2
+ COUNTIFS('Official Medal Table'!$I:$I,'Each Gender Events'!$A93,'Official Medal Table'!$C:$C,'Each Gender Events'!BJ$1,'Official Medal Table'!$E:$E,"Mixed")*'Medal values'!$B$3/2</f>
        <v>0</v>
      </c>
      <c r="BK93">
        <f>COUNTIFS('Official Medal Table'!$F:$F,'Each Gender Events'!$A93,'Official Medal Table'!$C:$C,'Each Gender Events'!BK$1,'Official Medal Table'!$E:$E,'Each Gender Events'!BK$2)*'Medal values'!$B$1
+ COUNTIFS('Official Medal Table'!$G:$G,'Each Gender Events'!$A93,'Official Medal Table'!$C:$C,'Each Gender Events'!BK$1,'Official Medal Table'!$E:$E,'Each Gender Events'!BK$2)*'Medal values'!$B$2
+ COUNTIFS('Official Medal Table'!$H:$H,'Each Gender Events'!$A93,'Official Medal Table'!$C:$C,'Each Gender Events'!BK$1,'Official Medal Table'!$E:$E,'Each Gender Events'!BK$2)*'Medal values'!$B$3
+ COUNTIFS('Official Medal Table'!$I:$I,'Each Gender Events'!$A93,'Official Medal Table'!$C:$C,'Each Gender Events'!BK$1,'Official Medal Table'!$E:$E,'Each Gender Events'!BK$2)*'Medal values'!$B$3
+ COUNTIFS('Official Medal Table'!$F:$F,'Each Gender Events'!$A93,'Official Medal Table'!$C:$C,'Each Gender Events'!BK$1,'Official Medal Table'!$E:$E,"Mixed")*'Medal values'!$B$1/2
+ COUNTIFS('Official Medal Table'!$G:$G,'Each Gender Events'!$A93,'Official Medal Table'!$C:$C,'Each Gender Events'!BK$1,'Official Medal Table'!$E:$E,"Mixed")*'Medal values'!$B$2/2
+ COUNTIFS('Official Medal Table'!$H:$H,'Each Gender Events'!$A93,'Official Medal Table'!$C:$C,'Each Gender Events'!BK$1,'Official Medal Table'!$E:$E,"Mixed")*'Medal values'!$B$3/2
+ COUNTIFS('Official Medal Table'!$I:$I,'Each Gender Events'!$A93,'Official Medal Table'!$C:$C,'Each Gender Events'!BK$1,'Official Medal Table'!$E:$E,"Mixed")*'Medal values'!$B$3/2</f>
        <v>0</v>
      </c>
      <c r="BL93">
        <f>COUNTIFS('Official Medal Table'!$F:$F,'Each Gender Events'!$A93,'Official Medal Table'!$C:$C,'Each Gender Events'!BL$1,'Official Medal Table'!$E:$E,'Each Gender Events'!BL$2)*'Medal values'!$B$1
+ COUNTIFS('Official Medal Table'!$G:$G,'Each Gender Events'!$A93,'Official Medal Table'!$C:$C,'Each Gender Events'!BL$1,'Official Medal Table'!$E:$E,'Each Gender Events'!BL$2)*'Medal values'!$B$2
+ COUNTIFS('Official Medal Table'!$H:$H,'Each Gender Events'!$A93,'Official Medal Table'!$C:$C,'Each Gender Events'!BL$1,'Official Medal Table'!$E:$E,'Each Gender Events'!BL$2)*'Medal values'!$B$3
+ COUNTIFS('Official Medal Table'!$I:$I,'Each Gender Events'!$A93,'Official Medal Table'!$C:$C,'Each Gender Events'!BL$1,'Official Medal Table'!$E:$E,'Each Gender Events'!BL$2)*'Medal values'!$B$3
+ COUNTIFS('Official Medal Table'!$F:$F,'Each Gender Events'!$A93,'Official Medal Table'!$C:$C,'Each Gender Events'!BL$1,'Official Medal Table'!$E:$E,"Mixed")*'Medal values'!$B$1/2
+ COUNTIFS('Official Medal Table'!$G:$G,'Each Gender Events'!$A93,'Official Medal Table'!$C:$C,'Each Gender Events'!BL$1,'Official Medal Table'!$E:$E,"Mixed")*'Medal values'!$B$2/2
+ COUNTIFS('Official Medal Table'!$H:$H,'Each Gender Events'!$A93,'Official Medal Table'!$C:$C,'Each Gender Events'!BL$1,'Official Medal Table'!$E:$E,"Mixed")*'Medal values'!$B$3/2
+ COUNTIFS('Official Medal Table'!$I:$I,'Each Gender Events'!$A93,'Official Medal Table'!$C:$C,'Each Gender Events'!BL$1,'Official Medal Table'!$E:$E,"Mixed")*'Medal values'!$B$3/2</f>
        <v>0</v>
      </c>
      <c r="BM93">
        <f>COUNTIFS('Official Medal Table'!$F:$F,'Each Gender Events'!$A93,'Official Medal Table'!$C:$C,'Each Gender Events'!BM$1,'Official Medal Table'!$E:$E,'Each Gender Events'!BM$2)*'Medal values'!$B$1
+ COUNTIFS('Official Medal Table'!$G:$G,'Each Gender Events'!$A93,'Official Medal Table'!$C:$C,'Each Gender Events'!BM$1,'Official Medal Table'!$E:$E,'Each Gender Events'!BM$2)*'Medal values'!$B$2
+ COUNTIFS('Official Medal Table'!$H:$H,'Each Gender Events'!$A93,'Official Medal Table'!$C:$C,'Each Gender Events'!BM$1,'Official Medal Table'!$E:$E,'Each Gender Events'!BM$2)*'Medal values'!$B$3
+ COUNTIFS('Official Medal Table'!$I:$I,'Each Gender Events'!$A93,'Official Medal Table'!$C:$C,'Each Gender Events'!BM$1,'Official Medal Table'!$E:$E,'Each Gender Events'!BM$2)*'Medal values'!$B$3
+ COUNTIFS('Official Medal Table'!$F:$F,'Each Gender Events'!$A93,'Official Medal Table'!$C:$C,'Each Gender Events'!BM$1,'Official Medal Table'!$E:$E,"Mixed")*'Medal values'!$B$1/2
+ COUNTIFS('Official Medal Table'!$G:$G,'Each Gender Events'!$A93,'Official Medal Table'!$C:$C,'Each Gender Events'!BM$1,'Official Medal Table'!$E:$E,"Mixed")*'Medal values'!$B$2/2
+ COUNTIFS('Official Medal Table'!$H:$H,'Each Gender Events'!$A93,'Official Medal Table'!$C:$C,'Each Gender Events'!BM$1,'Official Medal Table'!$E:$E,"Mixed")*'Medal values'!$B$3/2
+ COUNTIFS('Official Medal Table'!$I:$I,'Each Gender Events'!$A93,'Official Medal Table'!$C:$C,'Each Gender Events'!BM$1,'Official Medal Table'!$E:$E,"Mixed")*'Medal values'!$B$3/2</f>
        <v>0</v>
      </c>
      <c r="BN93">
        <f>COUNTIFS('Official Medal Table'!$F:$F,'Each Gender Events'!$A93,'Official Medal Table'!$C:$C,'Each Gender Events'!BN$1,'Official Medal Table'!$E:$E,'Each Gender Events'!BN$2)*'Medal values'!$B$1
+ COUNTIFS('Official Medal Table'!$G:$G,'Each Gender Events'!$A93,'Official Medal Table'!$C:$C,'Each Gender Events'!BN$1,'Official Medal Table'!$E:$E,'Each Gender Events'!BN$2)*'Medal values'!$B$2
+ COUNTIFS('Official Medal Table'!$H:$H,'Each Gender Events'!$A93,'Official Medal Table'!$C:$C,'Each Gender Events'!BN$1,'Official Medal Table'!$E:$E,'Each Gender Events'!BN$2)*'Medal values'!$B$3
+ COUNTIFS('Official Medal Table'!$I:$I,'Each Gender Events'!$A93,'Official Medal Table'!$C:$C,'Each Gender Events'!BN$1,'Official Medal Table'!$E:$E,'Each Gender Events'!BN$2)*'Medal values'!$B$3
+ COUNTIFS('Official Medal Table'!$F:$F,'Each Gender Events'!$A93,'Official Medal Table'!$C:$C,'Each Gender Events'!BN$1,'Official Medal Table'!$E:$E,"Mixed")*'Medal values'!$B$1/2
+ COUNTIFS('Official Medal Table'!$G:$G,'Each Gender Events'!$A93,'Official Medal Table'!$C:$C,'Each Gender Events'!BN$1,'Official Medal Table'!$E:$E,"Mixed")*'Medal values'!$B$2/2
+ COUNTIFS('Official Medal Table'!$H:$H,'Each Gender Events'!$A93,'Official Medal Table'!$C:$C,'Each Gender Events'!BN$1,'Official Medal Table'!$E:$E,"Mixed")*'Medal values'!$B$3/2
+ COUNTIFS('Official Medal Table'!$I:$I,'Each Gender Events'!$A93,'Official Medal Table'!$C:$C,'Each Gender Events'!BN$1,'Official Medal Table'!$E:$E,"Mixed")*'Medal values'!$B$3/2</f>
        <v>0</v>
      </c>
      <c r="BO93">
        <f>COUNTIFS('Official Medal Table'!$F:$F,'Each Gender Events'!$A93,'Official Medal Table'!$C:$C,'Each Gender Events'!BO$1,'Official Medal Table'!$E:$E,'Each Gender Events'!BO$2)*'Medal values'!$B$1
+ COUNTIFS('Official Medal Table'!$G:$G,'Each Gender Events'!$A93,'Official Medal Table'!$C:$C,'Each Gender Events'!BO$1,'Official Medal Table'!$E:$E,'Each Gender Events'!BO$2)*'Medal values'!$B$2
+ COUNTIFS('Official Medal Table'!$H:$H,'Each Gender Events'!$A93,'Official Medal Table'!$C:$C,'Each Gender Events'!BO$1,'Official Medal Table'!$E:$E,'Each Gender Events'!BO$2)*'Medal values'!$B$3
+ COUNTIFS('Official Medal Table'!$I:$I,'Each Gender Events'!$A93,'Official Medal Table'!$C:$C,'Each Gender Events'!BO$1,'Official Medal Table'!$E:$E,'Each Gender Events'!BO$2)*'Medal values'!$B$3
+ COUNTIFS('Official Medal Table'!$F:$F,'Each Gender Events'!$A93,'Official Medal Table'!$C:$C,'Each Gender Events'!BO$1,'Official Medal Table'!$E:$E,"Mixed")*'Medal values'!$B$1/2
+ COUNTIFS('Official Medal Table'!$G:$G,'Each Gender Events'!$A93,'Official Medal Table'!$C:$C,'Each Gender Events'!BO$1,'Official Medal Table'!$E:$E,"Mixed")*'Medal values'!$B$2/2
+ COUNTIFS('Official Medal Table'!$H:$H,'Each Gender Events'!$A93,'Official Medal Table'!$C:$C,'Each Gender Events'!BO$1,'Official Medal Table'!$E:$E,"Mixed")*'Medal values'!$B$3/2
+ COUNTIFS('Official Medal Table'!$I:$I,'Each Gender Events'!$A93,'Official Medal Table'!$C:$C,'Each Gender Events'!BO$1,'Official Medal Table'!$E:$E,"Mixed")*'Medal values'!$B$3/2</f>
        <v>0</v>
      </c>
      <c r="BP93">
        <f>COUNTIFS('Official Medal Table'!$F:$F,'Each Gender Events'!$A93,'Official Medal Table'!$C:$C,'Each Gender Events'!BP$1,'Official Medal Table'!$E:$E,'Each Gender Events'!BP$2)*'Medal values'!$B$1
+ COUNTIFS('Official Medal Table'!$G:$G,'Each Gender Events'!$A93,'Official Medal Table'!$C:$C,'Each Gender Events'!BP$1,'Official Medal Table'!$E:$E,'Each Gender Events'!BP$2)*'Medal values'!$B$2
+ COUNTIFS('Official Medal Table'!$H:$H,'Each Gender Events'!$A93,'Official Medal Table'!$C:$C,'Each Gender Events'!BP$1,'Official Medal Table'!$E:$E,'Each Gender Events'!BP$2)*'Medal values'!$B$3
+ COUNTIFS('Official Medal Table'!$I:$I,'Each Gender Events'!$A93,'Official Medal Table'!$C:$C,'Each Gender Events'!BP$1,'Official Medal Table'!$E:$E,'Each Gender Events'!BP$2)*'Medal values'!$B$3
+ COUNTIFS('Official Medal Table'!$F:$F,'Each Gender Events'!$A93,'Official Medal Table'!$C:$C,'Each Gender Events'!BP$1,'Official Medal Table'!$E:$E,"Mixed")*'Medal values'!$B$1/2
+ COUNTIFS('Official Medal Table'!$G:$G,'Each Gender Events'!$A93,'Official Medal Table'!$C:$C,'Each Gender Events'!BP$1,'Official Medal Table'!$E:$E,"Mixed")*'Medal values'!$B$2/2
+ COUNTIFS('Official Medal Table'!$H:$H,'Each Gender Events'!$A93,'Official Medal Table'!$C:$C,'Each Gender Events'!BP$1,'Official Medal Table'!$E:$E,"Mixed")*'Medal values'!$B$3/2
+ COUNTIFS('Official Medal Table'!$I:$I,'Each Gender Events'!$A93,'Official Medal Table'!$C:$C,'Each Gender Events'!BP$1,'Official Medal Table'!$E:$E,"Mixed")*'Medal values'!$B$3/2</f>
        <v>0</v>
      </c>
      <c r="BQ93">
        <f>COUNTIFS('Official Medal Table'!$F:$F,'Each Gender Events'!$A93,'Official Medal Table'!$C:$C,'Each Gender Events'!BQ$1,'Official Medal Table'!$E:$E,'Each Gender Events'!BQ$2)*'Medal values'!$B$1
+ COUNTIFS('Official Medal Table'!$G:$G,'Each Gender Events'!$A93,'Official Medal Table'!$C:$C,'Each Gender Events'!BQ$1,'Official Medal Table'!$E:$E,'Each Gender Events'!BQ$2)*'Medal values'!$B$2
+ COUNTIFS('Official Medal Table'!$H:$H,'Each Gender Events'!$A93,'Official Medal Table'!$C:$C,'Each Gender Events'!BQ$1,'Official Medal Table'!$E:$E,'Each Gender Events'!BQ$2)*'Medal values'!$B$3
+ COUNTIFS('Official Medal Table'!$I:$I,'Each Gender Events'!$A93,'Official Medal Table'!$C:$C,'Each Gender Events'!BQ$1,'Official Medal Table'!$E:$E,'Each Gender Events'!BQ$2)*'Medal values'!$B$3
+ COUNTIFS('Official Medal Table'!$F:$F,'Each Gender Events'!$A93,'Official Medal Table'!$C:$C,'Each Gender Events'!BQ$1,'Official Medal Table'!$E:$E,"Mixed")*'Medal values'!$B$1/2
+ COUNTIFS('Official Medal Table'!$G:$G,'Each Gender Events'!$A93,'Official Medal Table'!$C:$C,'Each Gender Events'!BQ$1,'Official Medal Table'!$E:$E,"Mixed")*'Medal values'!$B$2/2
+ COUNTIFS('Official Medal Table'!$H:$H,'Each Gender Events'!$A93,'Official Medal Table'!$C:$C,'Each Gender Events'!BQ$1,'Official Medal Table'!$E:$E,"Mixed")*'Medal values'!$B$3/2
+ COUNTIFS('Official Medal Table'!$I:$I,'Each Gender Events'!$A93,'Official Medal Table'!$C:$C,'Each Gender Events'!BQ$1,'Official Medal Table'!$E:$E,"Mixed")*'Medal values'!$B$3/2</f>
        <v>0</v>
      </c>
      <c r="BR93">
        <f>COUNTIFS('Official Medal Table'!$F:$F,'Each Gender Events'!$A93,'Official Medal Table'!$C:$C,'Each Gender Events'!BR$1,'Official Medal Table'!$E:$E,'Each Gender Events'!BR$2)*'Medal values'!$B$1
+ COUNTIFS('Official Medal Table'!$G:$G,'Each Gender Events'!$A93,'Official Medal Table'!$C:$C,'Each Gender Events'!BR$1,'Official Medal Table'!$E:$E,'Each Gender Events'!BR$2)*'Medal values'!$B$2
+ COUNTIFS('Official Medal Table'!$H:$H,'Each Gender Events'!$A93,'Official Medal Table'!$C:$C,'Each Gender Events'!BR$1,'Official Medal Table'!$E:$E,'Each Gender Events'!BR$2)*'Medal values'!$B$3
+ COUNTIFS('Official Medal Table'!$I:$I,'Each Gender Events'!$A93,'Official Medal Table'!$C:$C,'Each Gender Events'!BR$1,'Official Medal Table'!$E:$E,'Each Gender Events'!BR$2)*'Medal values'!$B$3
+ COUNTIFS('Official Medal Table'!$F:$F,'Each Gender Events'!$A93,'Official Medal Table'!$C:$C,'Each Gender Events'!BR$1,'Official Medal Table'!$E:$E,"Mixed")*'Medal values'!$B$1/2
+ COUNTIFS('Official Medal Table'!$G:$G,'Each Gender Events'!$A93,'Official Medal Table'!$C:$C,'Each Gender Events'!BR$1,'Official Medal Table'!$E:$E,"Mixed")*'Medal values'!$B$2/2
+ COUNTIFS('Official Medal Table'!$H:$H,'Each Gender Events'!$A93,'Official Medal Table'!$C:$C,'Each Gender Events'!BR$1,'Official Medal Table'!$E:$E,"Mixed")*'Medal values'!$B$3/2
+ COUNTIFS('Official Medal Table'!$I:$I,'Each Gender Events'!$A93,'Official Medal Table'!$C:$C,'Each Gender Events'!BR$1,'Official Medal Table'!$E:$E,"Mixed")*'Medal values'!$B$3/2</f>
        <v>0</v>
      </c>
      <c r="BS93">
        <f>COUNTIFS('Official Medal Table'!$F:$F,'Each Gender Events'!$A93,'Official Medal Table'!$C:$C,'Each Gender Events'!BS$1,'Official Medal Table'!$E:$E,'Each Gender Events'!BS$2)*'Medal values'!$B$1
+ COUNTIFS('Official Medal Table'!$G:$G,'Each Gender Events'!$A93,'Official Medal Table'!$C:$C,'Each Gender Events'!BS$1,'Official Medal Table'!$E:$E,'Each Gender Events'!BS$2)*'Medal values'!$B$2
+ COUNTIFS('Official Medal Table'!$H:$H,'Each Gender Events'!$A93,'Official Medal Table'!$C:$C,'Each Gender Events'!BS$1,'Official Medal Table'!$E:$E,'Each Gender Events'!BS$2)*'Medal values'!$B$3
+ COUNTIFS('Official Medal Table'!$I:$I,'Each Gender Events'!$A93,'Official Medal Table'!$C:$C,'Each Gender Events'!BS$1,'Official Medal Table'!$E:$E,'Each Gender Events'!BS$2)*'Medal values'!$B$3
+ COUNTIFS('Official Medal Table'!$F:$F,'Each Gender Events'!$A93,'Official Medal Table'!$C:$C,'Each Gender Events'!BS$1,'Official Medal Table'!$E:$E,"Mixed")*'Medal values'!$B$1/2
+ COUNTIFS('Official Medal Table'!$G:$G,'Each Gender Events'!$A93,'Official Medal Table'!$C:$C,'Each Gender Events'!BS$1,'Official Medal Table'!$E:$E,"Mixed")*'Medal values'!$B$2/2
+ COUNTIFS('Official Medal Table'!$H:$H,'Each Gender Events'!$A93,'Official Medal Table'!$C:$C,'Each Gender Events'!BS$1,'Official Medal Table'!$E:$E,"Mixed")*'Medal values'!$B$3/2
+ COUNTIFS('Official Medal Table'!$I:$I,'Each Gender Events'!$A93,'Official Medal Table'!$C:$C,'Each Gender Events'!BS$1,'Official Medal Table'!$E:$E,"Mixed")*'Medal values'!$B$3/2</f>
        <v>0</v>
      </c>
      <c r="BT93">
        <f>COUNTIFS('Official Medal Table'!$F:$F,'Each Gender Events'!$A93,'Official Medal Table'!$C:$C,'Each Gender Events'!BT$1,'Official Medal Table'!$E:$E,'Each Gender Events'!BT$2)*'Medal values'!$B$1
+ COUNTIFS('Official Medal Table'!$G:$G,'Each Gender Events'!$A93,'Official Medal Table'!$C:$C,'Each Gender Events'!BT$1,'Official Medal Table'!$E:$E,'Each Gender Events'!BT$2)*'Medal values'!$B$2
+ COUNTIFS('Official Medal Table'!$H:$H,'Each Gender Events'!$A93,'Official Medal Table'!$C:$C,'Each Gender Events'!BT$1,'Official Medal Table'!$E:$E,'Each Gender Events'!BT$2)*'Medal values'!$B$3
+ COUNTIFS('Official Medal Table'!$I:$I,'Each Gender Events'!$A93,'Official Medal Table'!$C:$C,'Each Gender Events'!BT$1,'Official Medal Table'!$E:$E,'Each Gender Events'!BT$2)*'Medal values'!$B$3
+ COUNTIFS('Official Medal Table'!$F:$F,'Each Gender Events'!$A93,'Official Medal Table'!$C:$C,'Each Gender Events'!BT$1,'Official Medal Table'!$E:$E,"Mixed")*'Medal values'!$B$1/2
+ COUNTIFS('Official Medal Table'!$G:$G,'Each Gender Events'!$A93,'Official Medal Table'!$C:$C,'Each Gender Events'!BT$1,'Official Medal Table'!$E:$E,"Mixed")*'Medal values'!$B$2/2
+ COUNTIFS('Official Medal Table'!$H:$H,'Each Gender Events'!$A93,'Official Medal Table'!$C:$C,'Each Gender Events'!BT$1,'Official Medal Table'!$E:$E,"Mixed")*'Medal values'!$B$3/2
+ COUNTIFS('Official Medal Table'!$I:$I,'Each Gender Events'!$A93,'Official Medal Table'!$C:$C,'Each Gender Events'!BT$1,'Official Medal Table'!$E:$E,"Mixed")*'Medal values'!$B$3/2</f>
        <v>0</v>
      </c>
      <c r="BU93">
        <f>COUNTIFS('Official Medal Table'!$F:$F,'Each Gender Events'!$A93,'Official Medal Table'!$C:$C,'Each Gender Events'!BU$1,'Official Medal Table'!$E:$E,'Each Gender Events'!BU$2)*'Medal values'!$B$1
+ COUNTIFS('Official Medal Table'!$G:$G,'Each Gender Events'!$A93,'Official Medal Table'!$C:$C,'Each Gender Events'!BU$1,'Official Medal Table'!$E:$E,'Each Gender Events'!BU$2)*'Medal values'!$B$2
+ COUNTIFS('Official Medal Table'!$H:$H,'Each Gender Events'!$A93,'Official Medal Table'!$C:$C,'Each Gender Events'!BU$1,'Official Medal Table'!$E:$E,'Each Gender Events'!BU$2)*'Medal values'!$B$3
+ COUNTIFS('Official Medal Table'!$I:$I,'Each Gender Events'!$A93,'Official Medal Table'!$C:$C,'Each Gender Events'!BU$1,'Official Medal Table'!$E:$E,'Each Gender Events'!BU$2)*'Medal values'!$B$3
+ COUNTIFS('Official Medal Table'!$F:$F,'Each Gender Events'!$A93,'Official Medal Table'!$C:$C,'Each Gender Events'!BU$1,'Official Medal Table'!$E:$E,"Mixed")*'Medal values'!$B$1/2
+ COUNTIFS('Official Medal Table'!$G:$G,'Each Gender Events'!$A93,'Official Medal Table'!$C:$C,'Each Gender Events'!BU$1,'Official Medal Table'!$E:$E,"Mixed")*'Medal values'!$B$2/2
+ COUNTIFS('Official Medal Table'!$H:$H,'Each Gender Events'!$A93,'Official Medal Table'!$C:$C,'Each Gender Events'!BU$1,'Official Medal Table'!$E:$E,"Mixed")*'Medal values'!$B$3/2
+ COUNTIFS('Official Medal Table'!$I:$I,'Each Gender Events'!$A93,'Official Medal Table'!$C:$C,'Each Gender Events'!BU$1,'Official Medal Table'!$E:$E,"Mixed")*'Medal values'!$B$3/2</f>
        <v>0</v>
      </c>
      <c r="BV93">
        <f>COUNTIFS('Official Medal Table'!$F:$F,'Each Gender Events'!$A93,'Official Medal Table'!$C:$C,'Each Gender Events'!BV$1,'Official Medal Table'!$E:$E,'Each Gender Events'!BV$2)*'Medal values'!$B$1
+ COUNTIFS('Official Medal Table'!$G:$G,'Each Gender Events'!$A93,'Official Medal Table'!$C:$C,'Each Gender Events'!BV$1,'Official Medal Table'!$E:$E,'Each Gender Events'!BV$2)*'Medal values'!$B$2
+ COUNTIFS('Official Medal Table'!$H:$H,'Each Gender Events'!$A93,'Official Medal Table'!$C:$C,'Each Gender Events'!BV$1,'Official Medal Table'!$E:$E,'Each Gender Events'!BV$2)*'Medal values'!$B$3
+ COUNTIFS('Official Medal Table'!$I:$I,'Each Gender Events'!$A93,'Official Medal Table'!$C:$C,'Each Gender Events'!BV$1,'Official Medal Table'!$E:$E,'Each Gender Events'!BV$2)*'Medal values'!$B$3
+ COUNTIFS('Official Medal Table'!$F:$F,'Each Gender Events'!$A93,'Official Medal Table'!$C:$C,'Each Gender Events'!BV$1,'Official Medal Table'!$E:$E,"Mixed")*'Medal values'!$B$1/2
+ COUNTIFS('Official Medal Table'!$G:$G,'Each Gender Events'!$A93,'Official Medal Table'!$C:$C,'Each Gender Events'!BV$1,'Official Medal Table'!$E:$E,"Mixed")*'Medal values'!$B$2/2
+ COUNTIFS('Official Medal Table'!$H:$H,'Each Gender Events'!$A93,'Official Medal Table'!$C:$C,'Each Gender Events'!BV$1,'Official Medal Table'!$E:$E,"Mixed")*'Medal values'!$B$3/2
+ COUNTIFS('Official Medal Table'!$I:$I,'Each Gender Events'!$A93,'Official Medal Table'!$C:$C,'Each Gender Events'!BV$1,'Official Medal Table'!$E:$E,"Mixed")*'Medal values'!$B$3/2</f>
        <v>0</v>
      </c>
      <c r="BW93">
        <f>COUNTIFS('Official Medal Table'!$F:$F,'Each Gender Events'!$A93,'Official Medal Table'!$C:$C,'Each Gender Events'!BW$1,'Official Medal Table'!$E:$E,'Each Gender Events'!BW$2)*'Medal values'!$B$1
+ COUNTIFS('Official Medal Table'!$G:$G,'Each Gender Events'!$A93,'Official Medal Table'!$C:$C,'Each Gender Events'!BW$1,'Official Medal Table'!$E:$E,'Each Gender Events'!BW$2)*'Medal values'!$B$2
+ COUNTIFS('Official Medal Table'!$H:$H,'Each Gender Events'!$A93,'Official Medal Table'!$C:$C,'Each Gender Events'!BW$1,'Official Medal Table'!$E:$E,'Each Gender Events'!BW$2)*'Medal values'!$B$3
+ COUNTIFS('Official Medal Table'!$I:$I,'Each Gender Events'!$A93,'Official Medal Table'!$C:$C,'Each Gender Events'!BW$1,'Official Medal Table'!$E:$E,'Each Gender Events'!BW$2)*'Medal values'!$B$3
+ COUNTIFS('Official Medal Table'!$F:$F,'Each Gender Events'!$A93,'Official Medal Table'!$C:$C,'Each Gender Events'!BW$1,'Official Medal Table'!$E:$E,"Mixed")*'Medal values'!$B$1/2
+ COUNTIFS('Official Medal Table'!$G:$G,'Each Gender Events'!$A93,'Official Medal Table'!$C:$C,'Each Gender Events'!BW$1,'Official Medal Table'!$E:$E,"Mixed")*'Medal values'!$B$2/2
+ COUNTIFS('Official Medal Table'!$H:$H,'Each Gender Events'!$A93,'Official Medal Table'!$C:$C,'Each Gender Events'!BW$1,'Official Medal Table'!$E:$E,"Mixed")*'Medal values'!$B$3/2
+ COUNTIFS('Official Medal Table'!$I:$I,'Each Gender Events'!$A93,'Official Medal Table'!$C:$C,'Each Gender Events'!BW$1,'Official Medal Table'!$E:$E,"Mixed")*'Medal values'!$B$3/2</f>
        <v>0</v>
      </c>
      <c r="BX93">
        <f>COUNTIFS('Official Medal Table'!$F:$F,'Each Gender Events'!$A93,'Official Medal Table'!$C:$C,'Each Gender Events'!BX$1,'Official Medal Table'!$E:$E,'Each Gender Events'!BX$2)*'Medal values'!$B$1
+ COUNTIFS('Official Medal Table'!$G:$G,'Each Gender Events'!$A93,'Official Medal Table'!$C:$C,'Each Gender Events'!BX$1,'Official Medal Table'!$E:$E,'Each Gender Events'!BX$2)*'Medal values'!$B$2
+ COUNTIFS('Official Medal Table'!$H:$H,'Each Gender Events'!$A93,'Official Medal Table'!$C:$C,'Each Gender Events'!BX$1,'Official Medal Table'!$E:$E,'Each Gender Events'!BX$2)*'Medal values'!$B$3
+ COUNTIFS('Official Medal Table'!$I:$I,'Each Gender Events'!$A93,'Official Medal Table'!$C:$C,'Each Gender Events'!BX$1,'Official Medal Table'!$E:$E,'Each Gender Events'!BX$2)*'Medal values'!$B$3
+ COUNTIFS('Official Medal Table'!$F:$F,'Each Gender Events'!$A93,'Official Medal Table'!$C:$C,'Each Gender Events'!BX$1,'Official Medal Table'!$E:$E,"Mixed")*'Medal values'!$B$1/2
+ COUNTIFS('Official Medal Table'!$G:$G,'Each Gender Events'!$A93,'Official Medal Table'!$C:$C,'Each Gender Events'!BX$1,'Official Medal Table'!$E:$E,"Mixed")*'Medal values'!$B$2/2
+ COUNTIFS('Official Medal Table'!$H:$H,'Each Gender Events'!$A93,'Official Medal Table'!$C:$C,'Each Gender Events'!BX$1,'Official Medal Table'!$E:$E,"Mixed")*'Medal values'!$B$3/2
+ COUNTIFS('Official Medal Table'!$I:$I,'Each Gender Events'!$A93,'Official Medal Table'!$C:$C,'Each Gender Events'!BX$1,'Official Medal Table'!$E:$E,"Mixed")*'Medal values'!$B$3/2</f>
        <v>0</v>
      </c>
      <c r="BY93">
        <f>COUNTIFS('Official Medal Table'!$F:$F,'Each Gender Events'!$A93,'Official Medal Table'!$C:$C,'Each Gender Events'!BY$1,'Official Medal Table'!$E:$E,'Each Gender Events'!BY$2)*'Medal values'!$B$1
+ COUNTIFS('Official Medal Table'!$G:$G,'Each Gender Events'!$A93,'Official Medal Table'!$C:$C,'Each Gender Events'!BY$1,'Official Medal Table'!$E:$E,'Each Gender Events'!BY$2)*'Medal values'!$B$2
+ COUNTIFS('Official Medal Table'!$H:$H,'Each Gender Events'!$A93,'Official Medal Table'!$C:$C,'Each Gender Events'!BY$1,'Official Medal Table'!$E:$E,'Each Gender Events'!BY$2)*'Medal values'!$B$3
+ COUNTIFS('Official Medal Table'!$I:$I,'Each Gender Events'!$A93,'Official Medal Table'!$C:$C,'Each Gender Events'!BY$1,'Official Medal Table'!$E:$E,'Each Gender Events'!BY$2)*'Medal values'!$B$3
+ COUNTIFS('Official Medal Table'!$F:$F,'Each Gender Events'!$A93,'Official Medal Table'!$C:$C,'Each Gender Events'!BY$1,'Official Medal Table'!$E:$E,"Mixed")*'Medal values'!$B$1/2
+ COUNTIFS('Official Medal Table'!$G:$G,'Each Gender Events'!$A93,'Official Medal Table'!$C:$C,'Each Gender Events'!BY$1,'Official Medal Table'!$E:$E,"Mixed")*'Medal values'!$B$2/2
+ COUNTIFS('Official Medal Table'!$H:$H,'Each Gender Events'!$A93,'Official Medal Table'!$C:$C,'Each Gender Events'!BY$1,'Official Medal Table'!$E:$E,"Mixed")*'Medal values'!$B$3/2
+ COUNTIFS('Official Medal Table'!$I:$I,'Each Gender Events'!$A93,'Official Medal Table'!$C:$C,'Each Gender Events'!BY$1,'Official Medal Table'!$E:$E,"Mixed")*'Medal values'!$B$3/2</f>
        <v>0</v>
      </c>
      <c r="BZ93">
        <f>COUNTIFS('Official Medal Table'!$F:$F,'Each Gender Events'!$A93,'Official Medal Table'!$C:$C,'Each Gender Events'!BZ$1,'Official Medal Table'!$E:$E,'Each Gender Events'!BZ$2)*'Medal values'!$B$1
+ COUNTIFS('Official Medal Table'!$G:$G,'Each Gender Events'!$A93,'Official Medal Table'!$C:$C,'Each Gender Events'!BZ$1,'Official Medal Table'!$E:$E,'Each Gender Events'!BZ$2)*'Medal values'!$B$2
+ COUNTIFS('Official Medal Table'!$H:$H,'Each Gender Events'!$A93,'Official Medal Table'!$C:$C,'Each Gender Events'!BZ$1,'Official Medal Table'!$E:$E,'Each Gender Events'!BZ$2)*'Medal values'!$B$3
+ COUNTIFS('Official Medal Table'!$I:$I,'Each Gender Events'!$A93,'Official Medal Table'!$C:$C,'Each Gender Events'!BZ$1,'Official Medal Table'!$E:$E,'Each Gender Events'!BZ$2)*'Medal values'!$B$3
+ COUNTIFS('Official Medal Table'!$F:$F,'Each Gender Events'!$A93,'Official Medal Table'!$C:$C,'Each Gender Events'!BZ$1,'Official Medal Table'!$E:$E,"Mixed")*'Medal values'!$B$1/2
+ COUNTIFS('Official Medal Table'!$G:$G,'Each Gender Events'!$A93,'Official Medal Table'!$C:$C,'Each Gender Events'!BZ$1,'Official Medal Table'!$E:$E,"Mixed")*'Medal values'!$B$2/2
+ COUNTIFS('Official Medal Table'!$H:$H,'Each Gender Events'!$A93,'Official Medal Table'!$C:$C,'Each Gender Events'!BZ$1,'Official Medal Table'!$E:$E,"Mixed")*'Medal values'!$B$3/2
+ COUNTIFS('Official Medal Table'!$I:$I,'Each Gender Events'!$A93,'Official Medal Table'!$C:$C,'Each Gender Events'!BZ$1,'Official Medal Table'!$E:$E,"Mixed")*'Medal values'!$B$3/2</f>
        <v>0</v>
      </c>
      <c r="CA93">
        <f>COUNTIFS('Official Medal Table'!$F:$F,'Each Gender Events'!$A93,'Official Medal Table'!$C:$C,'Each Gender Events'!CA$1,'Official Medal Table'!$E:$E,'Each Gender Events'!CA$2)*'Medal values'!$B$1
+ COUNTIFS('Official Medal Table'!$G:$G,'Each Gender Events'!$A93,'Official Medal Table'!$C:$C,'Each Gender Events'!CA$1,'Official Medal Table'!$E:$E,'Each Gender Events'!CA$2)*'Medal values'!$B$2
+ COUNTIFS('Official Medal Table'!$H:$H,'Each Gender Events'!$A93,'Official Medal Table'!$C:$C,'Each Gender Events'!CA$1,'Official Medal Table'!$E:$E,'Each Gender Events'!CA$2)*'Medal values'!$B$3
+ COUNTIFS('Official Medal Table'!$I:$I,'Each Gender Events'!$A93,'Official Medal Table'!$C:$C,'Each Gender Events'!CA$1,'Official Medal Table'!$E:$E,'Each Gender Events'!CA$2)*'Medal values'!$B$3
+ COUNTIFS('Official Medal Table'!$F:$F,'Each Gender Events'!$A93,'Official Medal Table'!$C:$C,'Each Gender Events'!CA$1,'Official Medal Table'!$E:$E,"Mixed")*'Medal values'!$B$1/2
+ COUNTIFS('Official Medal Table'!$G:$G,'Each Gender Events'!$A93,'Official Medal Table'!$C:$C,'Each Gender Events'!CA$1,'Official Medal Table'!$E:$E,"Mixed")*'Medal values'!$B$2/2
+ COUNTIFS('Official Medal Table'!$H:$H,'Each Gender Events'!$A93,'Official Medal Table'!$C:$C,'Each Gender Events'!CA$1,'Official Medal Table'!$E:$E,"Mixed")*'Medal values'!$B$3/2
+ COUNTIFS('Official Medal Table'!$I:$I,'Each Gender Events'!$A93,'Official Medal Table'!$C:$C,'Each Gender Events'!CA$1,'Official Medal Table'!$E:$E,"Mixed")*'Medal values'!$B$3/2</f>
        <v>0</v>
      </c>
      <c r="CB93">
        <f>COUNTIFS('Official Medal Table'!$F:$F,'Each Gender Events'!$A93,'Official Medal Table'!$C:$C,'Each Gender Events'!CB$1,'Official Medal Table'!$E:$E,'Each Gender Events'!CB$2)*'Medal values'!$B$1
+ COUNTIFS('Official Medal Table'!$G:$G,'Each Gender Events'!$A93,'Official Medal Table'!$C:$C,'Each Gender Events'!CB$1,'Official Medal Table'!$E:$E,'Each Gender Events'!CB$2)*'Medal values'!$B$2
+ COUNTIFS('Official Medal Table'!$H:$H,'Each Gender Events'!$A93,'Official Medal Table'!$C:$C,'Each Gender Events'!CB$1,'Official Medal Table'!$E:$E,'Each Gender Events'!CB$2)*'Medal values'!$B$3
+ COUNTIFS('Official Medal Table'!$I:$I,'Each Gender Events'!$A93,'Official Medal Table'!$C:$C,'Each Gender Events'!CB$1,'Official Medal Table'!$E:$E,'Each Gender Events'!CB$2)*'Medal values'!$B$3
+ COUNTIFS('Official Medal Table'!$F:$F,'Each Gender Events'!$A93,'Official Medal Table'!$C:$C,'Each Gender Events'!CB$1,'Official Medal Table'!$E:$E,"Mixed")*'Medal values'!$B$1/2
+ COUNTIFS('Official Medal Table'!$G:$G,'Each Gender Events'!$A93,'Official Medal Table'!$C:$C,'Each Gender Events'!CB$1,'Official Medal Table'!$E:$E,"Mixed")*'Medal values'!$B$2/2
+ COUNTIFS('Official Medal Table'!$H:$H,'Each Gender Events'!$A93,'Official Medal Table'!$C:$C,'Each Gender Events'!CB$1,'Official Medal Table'!$E:$E,"Mixed")*'Medal values'!$B$3/2
+ COUNTIFS('Official Medal Table'!$I:$I,'Each Gender Events'!$A93,'Official Medal Table'!$C:$C,'Each Gender Events'!CB$1,'Official Medal Table'!$E:$E,"Mixed")*'Medal values'!$B$3/2</f>
        <v>0</v>
      </c>
      <c r="CC93">
        <f>COUNTIFS('Official Medal Table'!$F:$F,'Each Gender Events'!$A93,'Official Medal Table'!$C:$C,'Each Gender Events'!CC$1,'Official Medal Table'!$E:$E,'Each Gender Events'!CC$2)*'Medal values'!$B$1
+ COUNTIFS('Official Medal Table'!$G:$G,'Each Gender Events'!$A93,'Official Medal Table'!$C:$C,'Each Gender Events'!CC$1,'Official Medal Table'!$E:$E,'Each Gender Events'!CC$2)*'Medal values'!$B$2
+ COUNTIFS('Official Medal Table'!$H:$H,'Each Gender Events'!$A93,'Official Medal Table'!$C:$C,'Each Gender Events'!CC$1,'Official Medal Table'!$E:$E,'Each Gender Events'!CC$2)*'Medal values'!$B$3
+ COUNTIFS('Official Medal Table'!$I:$I,'Each Gender Events'!$A93,'Official Medal Table'!$C:$C,'Each Gender Events'!CC$1,'Official Medal Table'!$E:$E,'Each Gender Events'!CC$2)*'Medal values'!$B$3
+ COUNTIFS('Official Medal Table'!$F:$F,'Each Gender Events'!$A93,'Official Medal Table'!$C:$C,'Each Gender Events'!CC$1,'Official Medal Table'!$E:$E,"Mixed")*'Medal values'!$B$1/2
+ COUNTIFS('Official Medal Table'!$G:$G,'Each Gender Events'!$A93,'Official Medal Table'!$C:$C,'Each Gender Events'!CC$1,'Official Medal Table'!$E:$E,"Mixed")*'Medal values'!$B$2/2
+ COUNTIFS('Official Medal Table'!$H:$H,'Each Gender Events'!$A93,'Official Medal Table'!$C:$C,'Each Gender Events'!CC$1,'Official Medal Table'!$E:$E,"Mixed")*'Medal values'!$B$3/2
+ COUNTIFS('Official Medal Table'!$I:$I,'Each Gender Events'!$A93,'Official Medal Table'!$C:$C,'Each Gender Events'!CC$1,'Official Medal Table'!$E:$E,"Mixed")*'Medal values'!$B$3/2</f>
        <v>0</v>
      </c>
      <c r="CD93">
        <f>COUNTIFS('Official Medal Table'!$F:$F,'Each Gender Events'!$A93,'Official Medal Table'!$C:$C,'Each Gender Events'!CD$1,'Official Medal Table'!$E:$E,'Each Gender Events'!CD$2)*'Medal values'!$B$1
+ COUNTIFS('Official Medal Table'!$G:$G,'Each Gender Events'!$A93,'Official Medal Table'!$C:$C,'Each Gender Events'!CD$1,'Official Medal Table'!$E:$E,'Each Gender Events'!CD$2)*'Medal values'!$B$2
+ COUNTIFS('Official Medal Table'!$H:$H,'Each Gender Events'!$A93,'Official Medal Table'!$C:$C,'Each Gender Events'!CD$1,'Official Medal Table'!$E:$E,'Each Gender Events'!CD$2)*'Medal values'!$B$3
+ COUNTIFS('Official Medal Table'!$I:$I,'Each Gender Events'!$A93,'Official Medal Table'!$C:$C,'Each Gender Events'!CD$1,'Official Medal Table'!$E:$E,'Each Gender Events'!CD$2)*'Medal values'!$B$3
+ COUNTIFS('Official Medal Table'!$F:$F,'Each Gender Events'!$A93,'Official Medal Table'!$C:$C,'Each Gender Events'!CD$1,'Official Medal Table'!$E:$E,"Mixed")*'Medal values'!$B$1/2
+ COUNTIFS('Official Medal Table'!$G:$G,'Each Gender Events'!$A93,'Official Medal Table'!$C:$C,'Each Gender Events'!CD$1,'Official Medal Table'!$E:$E,"Mixed")*'Medal values'!$B$2/2
+ COUNTIFS('Official Medal Table'!$H:$H,'Each Gender Events'!$A93,'Official Medal Table'!$C:$C,'Each Gender Events'!CD$1,'Official Medal Table'!$E:$E,"Mixed")*'Medal values'!$B$3/2
+ COUNTIFS('Official Medal Table'!$I:$I,'Each Gender Events'!$A93,'Official Medal Table'!$C:$C,'Each Gender Events'!CD$1,'Official Medal Table'!$E:$E,"Mixed")*'Medal values'!$B$3/2</f>
        <v>0</v>
      </c>
      <c r="CE93">
        <f>COUNTIFS('Official Medal Table'!$F:$F,'Each Gender Events'!$A93,'Official Medal Table'!$C:$C,'Each Gender Events'!CE$1,'Official Medal Table'!$E:$E,'Each Gender Events'!CE$2)*'Medal values'!$B$1
+ COUNTIFS('Official Medal Table'!$G:$G,'Each Gender Events'!$A93,'Official Medal Table'!$C:$C,'Each Gender Events'!CE$1,'Official Medal Table'!$E:$E,'Each Gender Events'!CE$2)*'Medal values'!$B$2
+ COUNTIFS('Official Medal Table'!$H:$H,'Each Gender Events'!$A93,'Official Medal Table'!$C:$C,'Each Gender Events'!CE$1,'Official Medal Table'!$E:$E,'Each Gender Events'!CE$2)*'Medal values'!$B$3
+ COUNTIFS('Official Medal Table'!$I:$I,'Each Gender Events'!$A93,'Official Medal Table'!$C:$C,'Each Gender Events'!CE$1,'Official Medal Table'!$E:$E,'Each Gender Events'!CE$2)*'Medal values'!$B$3
+ COUNTIFS('Official Medal Table'!$F:$F,'Each Gender Events'!$A93,'Official Medal Table'!$C:$C,'Each Gender Events'!CE$1,'Official Medal Table'!$E:$E,"Mixed")*'Medal values'!$B$1/2
+ COUNTIFS('Official Medal Table'!$G:$G,'Each Gender Events'!$A93,'Official Medal Table'!$C:$C,'Each Gender Events'!CE$1,'Official Medal Table'!$E:$E,"Mixed")*'Medal values'!$B$2/2
+ COUNTIFS('Official Medal Table'!$H:$H,'Each Gender Events'!$A93,'Official Medal Table'!$C:$C,'Each Gender Events'!CE$1,'Official Medal Table'!$E:$E,"Mixed")*'Medal values'!$B$3/2
+ COUNTIFS('Official Medal Table'!$I:$I,'Each Gender Events'!$A93,'Official Medal Table'!$C:$C,'Each Gender Events'!CE$1,'Official Medal Table'!$E:$E,"Mixed")*'Medal values'!$B$3/2</f>
        <v>0</v>
      </c>
      <c r="CF93">
        <f>COUNTIFS('Official Medal Table'!$F:$F,'Each Gender Events'!$A93,'Official Medal Table'!$C:$C,'Each Gender Events'!CF$1,'Official Medal Table'!$E:$E,'Each Gender Events'!CF$2)*'Medal values'!$B$1
+ COUNTIFS('Official Medal Table'!$G:$G,'Each Gender Events'!$A93,'Official Medal Table'!$C:$C,'Each Gender Events'!CF$1,'Official Medal Table'!$E:$E,'Each Gender Events'!CF$2)*'Medal values'!$B$2
+ COUNTIFS('Official Medal Table'!$H:$H,'Each Gender Events'!$A93,'Official Medal Table'!$C:$C,'Each Gender Events'!CF$1,'Official Medal Table'!$E:$E,'Each Gender Events'!CF$2)*'Medal values'!$B$3
+ COUNTIFS('Official Medal Table'!$I:$I,'Each Gender Events'!$A93,'Official Medal Table'!$C:$C,'Each Gender Events'!CF$1,'Official Medal Table'!$E:$E,'Each Gender Events'!CF$2)*'Medal values'!$B$3
+ COUNTIFS('Official Medal Table'!$F:$F,'Each Gender Events'!$A93,'Official Medal Table'!$C:$C,'Each Gender Events'!CF$1,'Official Medal Table'!$E:$E,"Mixed")*'Medal values'!$B$1/2
+ COUNTIFS('Official Medal Table'!$G:$G,'Each Gender Events'!$A93,'Official Medal Table'!$C:$C,'Each Gender Events'!CF$1,'Official Medal Table'!$E:$E,"Mixed")*'Medal values'!$B$2/2
+ COUNTIFS('Official Medal Table'!$H:$H,'Each Gender Events'!$A93,'Official Medal Table'!$C:$C,'Each Gender Events'!CF$1,'Official Medal Table'!$E:$E,"Mixed")*'Medal values'!$B$3/2
+ COUNTIFS('Official Medal Table'!$I:$I,'Each Gender Events'!$A93,'Official Medal Table'!$C:$C,'Each Gender Events'!CF$1,'Official Medal Table'!$E:$E,"Mixed")*'Medal values'!$B$3/2</f>
        <v>2.0000010000000001</v>
      </c>
      <c r="CG93">
        <f>COUNTIFS('Official Medal Table'!$F:$F,'Each Gender Events'!$A93,'Official Medal Table'!$C:$C,'Each Gender Events'!CG$1,'Official Medal Table'!$E:$E,'Each Gender Events'!CG$2)*'Medal values'!$B$1
+ COUNTIFS('Official Medal Table'!$G:$G,'Each Gender Events'!$A93,'Official Medal Table'!$C:$C,'Each Gender Events'!CG$1,'Official Medal Table'!$E:$E,'Each Gender Events'!CG$2)*'Medal values'!$B$2
+ COUNTIFS('Official Medal Table'!$H:$H,'Each Gender Events'!$A93,'Official Medal Table'!$C:$C,'Each Gender Events'!CG$1,'Official Medal Table'!$E:$E,'Each Gender Events'!CG$2)*'Medal values'!$B$3
+ COUNTIFS('Official Medal Table'!$I:$I,'Each Gender Events'!$A93,'Official Medal Table'!$C:$C,'Each Gender Events'!CG$1,'Official Medal Table'!$E:$E,'Each Gender Events'!CG$2)*'Medal values'!$B$3
+ COUNTIFS('Official Medal Table'!$F:$F,'Each Gender Events'!$A93,'Official Medal Table'!$C:$C,'Each Gender Events'!CG$1,'Official Medal Table'!$E:$E,"Mixed")*'Medal values'!$B$1/2
+ COUNTIFS('Official Medal Table'!$G:$G,'Each Gender Events'!$A93,'Official Medal Table'!$C:$C,'Each Gender Events'!CG$1,'Official Medal Table'!$E:$E,"Mixed")*'Medal values'!$B$2/2
+ COUNTIFS('Official Medal Table'!$H:$H,'Each Gender Events'!$A93,'Official Medal Table'!$C:$C,'Each Gender Events'!CG$1,'Official Medal Table'!$E:$E,"Mixed")*'Medal values'!$B$3/2
+ COUNTIFS('Official Medal Table'!$I:$I,'Each Gender Events'!$A93,'Official Medal Table'!$C:$C,'Each Gender Events'!CG$1,'Official Medal Table'!$E:$E,"Mixed")*'Medal values'!$B$3/2</f>
        <v>0</v>
      </c>
      <c r="CH93">
        <f>COUNTIFS('Official Medal Table'!$F:$F,'Each Gender Events'!$A93,'Official Medal Table'!$C:$C,'Each Gender Events'!CH$1,'Official Medal Table'!$E:$E,'Each Gender Events'!CH$2)*'Medal values'!$B$1
+ COUNTIFS('Official Medal Table'!$G:$G,'Each Gender Events'!$A93,'Official Medal Table'!$C:$C,'Each Gender Events'!CH$1,'Official Medal Table'!$E:$E,'Each Gender Events'!CH$2)*'Medal values'!$B$2
+ COUNTIFS('Official Medal Table'!$H:$H,'Each Gender Events'!$A93,'Official Medal Table'!$C:$C,'Each Gender Events'!CH$1,'Official Medal Table'!$E:$E,'Each Gender Events'!CH$2)*'Medal values'!$B$3
+ COUNTIFS('Official Medal Table'!$I:$I,'Each Gender Events'!$A93,'Official Medal Table'!$C:$C,'Each Gender Events'!CH$1,'Official Medal Table'!$E:$E,'Each Gender Events'!CH$2)*'Medal values'!$B$3
+ COUNTIFS('Official Medal Table'!$F:$F,'Each Gender Events'!$A93,'Official Medal Table'!$C:$C,'Each Gender Events'!CH$1,'Official Medal Table'!$E:$E,"Mixed")*'Medal values'!$B$1/2
+ COUNTIFS('Official Medal Table'!$G:$G,'Each Gender Events'!$A93,'Official Medal Table'!$C:$C,'Each Gender Events'!CH$1,'Official Medal Table'!$E:$E,"Mixed")*'Medal values'!$B$2/2
+ COUNTIFS('Official Medal Table'!$H:$H,'Each Gender Events'!$A93,'Official Medal Table'!$C:$C,'Each Gender Events'!CH$1,'Official Medal Table'!$E:$E,"Mixed")*'Medal values'!$B$3/2
+ COUNTIFS('Official Medal Table'!$I:$I,'Each Gender Events'!$A93,'Official Medal Table'!$C:$C,'Each Gender Events'!CH$1,'Official Medal Table'!$E:$E,"Mixed")*'Medal values'!$B$3/2</f>
        <v>2.0000010000000001</v>
      </c>
      <c r="CI93">
        <f>COUNTIFS('Official Medal Table'!$F:$F,'Each Gender Events'!$A93,'Official Medal Table'!$C:$C,'Each Gender Events'!CI$1,'Official Medal Table'!$E:$E,'Each Gender Events'!CI$2)*'Medal values'!$B$1
+ COUNTIFS('Official Medal Table'!$G:$G,'Each Gender Events'!$A93,'Official Medal Table'!$C:$C,'Each Gender Events'!CI$1,'Official Medal Table'!$E:$E,'Each Gender Events'!CI$2)*'Medal values'!$B$2
+ COUNTIFS('Official Medal Table'!$H:$H,'Each Gender Events'!$A93,'Official Medal Table'!$C:$C,'Each Gender Events'!CI$1,'Official Medal Table'!$E:$E,'Each Gender Events'!CI$2)*'Medal values'!$B$3
+ COUNTIFS('Official Medal Table'!$I:$I,'Each Gender Events'!$A93,'Official Medal Table'!$C:$C,'Each Gender Events'!CI$1,'Official Medal Table'!$E:$E,'Each Gender Events'!CI$2)*'Medal values'!$B$3
+ COUNTIFS('Official Medal Table'!$F:$F,'Each Gender Events'!$A93,'Official Medal Table'!$C:$C,'Each Gender Events'!CI$1,'Official Medal Table'!$E:$E,"Mixed")*'Medal values'!$B$1/2
+ COUNTIFS('Official Medal Table'!$G:$G,'Each Gender Events'!$A93,'Official Medal Table'!$C:$C,'Each Gender Events'!CI$1,'Official Medal Table'!$E:$E,"Mixed")*'Medal values'!$B$2/2
+ COUNTIFS('Official Medal Table'!$H:$H,'Each Gender Events'!$A93,'Official Medal Table'!$C:$C,'Each Gender Events'!CI$1,'Official Medal Table'!$E:$E,"Mixed")*'Medal values'!$B$3/2
+ COUNTIFS('Official Medal Table'!$I:$I,'Each Gender Events'!$A93,'Official Medal Table'!$C:$C,'Each Gender Events'!CI$1,'Official Medal Table'!$E:$E,"Mixed")*'Medal values'!$B$3/2</f>
        <v>3.0009999999999999</v>
      </c>
      <c r="CJ93">
        <f>COUNTIFS('Official Medal Table'!$F:$F,'Each Gender Events'!$A93,'Official Medal Table'!$C:$C,'Each Gender Events'!CJ$1,'Official Medal Table'!$E:$E,'Each Gender Events'!CJ$2)*'Medal values'!$B$1
+ COUNTIFS('Official Medal Table'!$G:$G,'Each Gender Events'!$A93,'Official Medal Table'!$C:$C,'Each Gender Events'!CJ$1,'Official Medal Table'!$E:$E,'Each Gender Events'!CJ$2)*'Medal values'!$B$2
+ COUNTIFS('Official Medal Table'!$H:$H,'Each Gender Events'!$A93,'Official Medal Table'!$C:$C,'Each Gender Events'!CJ$1,'Official Medal Table'!$E:$E,'Each Gender Events'!CJ$2)*'Medal values'!$B$3
+ COUNTIFS('Official Medal Table'!$I:$I,'Each Gender Events'!$A93,'Official Medal Table'!$C:$C,'Each Gender Events'!CJ$1,'Official Medal Table'!$E:$E,'Each Gender Events'!CJ$2)*'Medal values'!$B$3
+ COUNTIFS('Official Medal Table'!$F:$F,'Each Gender Events'!$A93,'Official Medal Table'!$C:$C,'Each Gender Events'!CJ$1,'Official Medal Table'!$E:$E,"Mixed")*'Medal values'!$B$1/2
+ COUNTIFS('Official Medal Table'!$G:$G,'Each Gender Events'!$A93,'Official Medal Table'!$C:$C,'Each Gender Events'!CJ$1,'Official Medal Table'!$E:$E,"Mixed")*'Medal values'!$B$2/2
+ COUNTIFS('Official Medal Table'!$H:$H,'Each Gender Events'!$A93,'Official Medal Table'!$C:$C,'Each Gender Events'!CJ$1,'Official Medal Table'!$E:$E,"Mixed")*'Medal values'!$B$3/2
+ COUNTIFS('Official Medal Table'!$I:$I,'Each Gender Events'!$A93,'Official Medal Table'!$C:$C,'Each Gender Events'!CJ$1,'Official Medal Table'!$E:$E,"Mixed")*'Medal values'!$B$3/2</f>
        <v>0</v>
      </c>
      <c r="CK93">
        <f>COUNTIFS('Official Medal Table'!$F:$F,'Each Gender Events'!$A93,'Official Medal Table'!$C:$C,'Each Gender Events'!CK$1,'Official Medal Table'!$E:$E,'Each Gender Events'!CK$2)*'Medal values'!$B$1
+ COUNTIFS('Official Medal Table'!$G:$G,'Each Gender Events'!$A93,'Official Medal Table'!$C:$C,'Each Gender Events'!CK$1,'Official Medal Table'!$E:$E,'Each Gender Events'!CK$2)*'Medal values'!$B$2
+ COUNTIFS('Official Medal Table'!$H:$H,'Each Gender Events'!$A93,'Official Medal Table'!$C:$C,'Each Gender Events'!CK$1,'Official Medal Table'!$E:$E,'Each Gender Events'!CK$2)*'Medal values'!$B$3
+ COUNTIFS('Official Medal Table'!$I:$I,'Each Gender Events'!$A93,'Official Medal Table'!$C:$C,'Each Gender Events'!CK$1,'Official Medal Table'!$E:$E,'Each Gender Events'!CK$2)*'Medal values'!$B$3
+ COUNTIFS('Official Medal Table'!$F:$F,'Each Gender Events'!$A93,'Official Medal Table'!$C:$C,'Each Gender Events'!CK$1,'Official Medal Table'!$E:$E,"Mixed")*'Medal values'!$B$1/2
+ COUNTIFS('Official Medal Table'!$G:$G,'Each Gender Events'!$A93,'Official Medal Table'!$C:$C,'Each Gender Events'!CK$1,'Official Medal Table'!$E:$E,"Mixed")*'Medal values'!$B$2/2
+ COUNTIFS('Official Medal Table'!$H:$H,'Each Gender Events'!$A93,'Official Medal Table'!$C:$C,'Each Gender Events'!CK$1,'Official Medal Table'!$E:$E,"Mixed")*'Medal values'!$B$3/2
+ COUNTIFS('Official Medal Table'!$I:$I,'Each Gender Events'!$A93,'Official Medal Table'!$C:$C,'Each Gender Events'!CK$1,'Official Medal Table'!$E:$E,"Mixed")*'Medal values'!$B$3/2</f>
        <v>0</v>
      </c>
      <c r="CL93">
        <f>COUNTIFS('Official Medal Table'!$F:$F,'Each Gender Events'!$A93,'Official Medal Table'!$C:$C,'Each Gender Events'!CL$1,'Official Medal Table'!$E:$E,'Each Gender Events'!CL$2)*'Medal values'!$B$1
+ COUNTIFS('Official Medal Table'!$G:$G,'Each Gender Events'!$A93,'Official Medal Table'!$C:$C,'Each Gender Events'!CL$1,'Official Medal Table'!$E:$E,'Each Gender Events'!CL$2)*'Medal values'!$B$2
+ COUNTIFS('Official Medal Table'!$H:$H,'Each Gender Events'!$A93,'Official Medal Table'!$C:$C,'Each Gender Events'!CL$1,'Official Medal Table'!$E:$E,'Each Gender Events'!CL$2)*'Medal values'!$B$3
+ COUNTIFS('Official Medal Table'!$I:$I,'Each Gender Events'!$A93,'Official Medal Table'!$C:$C,'Each Gender Events'!CL$1,'Official Medal Table'!$E:$E,'Each Gender Events'!CL$2)*'Medal values'!$B$3
+ COUNTIFS('Official Medal Table'!$F:$F,'Each Gender Events'!$A93,'Official Medal Table'!$C:$C,'Each Gender Events'!CL$1,'Official Medal Table'!$E:$E,"Mixed")*'Medal values'!$B$1/2
+ COUNTIFS('Official Medal Table'!$G:$G,'Each Gender Events'!$A93,'Official Medal Table'!$C:$C,'Each Gender Events'!CL$1,'Official Medal Table'!$E:$E,"Mixed")*'Medal values'!$B$2/2
+ COUNTIFS('Official Medal Table'!$H:$H,'Each Gender Events'!$A93,'Official Medal Table'!$C:$C,'Each Gender Events'!CL$1,'Official Medal Table'!$E:$E,"Mixed")*'Medal values'!$B$3/2
+ COUNTIFS('Official Medal Table'!$I:$I,'Each Gender Events'!$A93,'Official Medal Table'!$C:$C,'Each Gender Events'!CL$1,'Official Medal Table'!$E:$E,"Mixed")*'Medal values'!$B$3/2</f>
        <v>0</v>
      </c>
      <c r="CM93">
        <f>COUNTIFS('Official Medal Table'!$F:$F,'Each Gender Events'!$A93,'Official Medal Table'!$C:$C,'Each Gender Events'!CM$1,'Official Medal Table'!$E:$E,'Each Gender Events'!CM$2)*'Medal values'!$B$1
+ COUNTIFS('Official Medal Table'!$G:$G,'Each Gender Events'!$A93,'Official Medal Table'!$C:$C,'Each Gender Events'!CM$1,'Official Medal Table'!$E:$E,'Each Gender Events'!CM$2)*'Medal values'!$B$2
+ COUNTIFS('Official Medal Table'!$H:$H,'Each Gender Events'!$A93,'Official Medal Table'!$C:$C,'Each Gender Events'!CM$1,'Official Medal Table'!$E:$E,'Each Gender Events'!CM$2)*'Medal values'!$B$3
+ COUNTIFS('Official Medal Table'!$I:$I,'Each Gender Events'!$A93,'Official Medal Table'!$C:$C,'Each Gender Events'!CM$1,'Official Medal Table'!$E:$E,'Each Gender Events'!CM$2)*'Medal values'!$B$3
+ COUNTIFS('Official Medal Table'!$F:$F,'Each Gender Events'!$A93,'Official Medal Table'!$C:$C,'Each Gender Events'!CM$1,'Official Medal Table'!$E:$E,"Mixed")*'Medal values'!$B$1/2
+ COUNTIFS('Official Medal Table'!$G:$G,'Each Gender Events'!$A93,'Official Medal Table'!$C:$C,'Each Gender Events'!CM$1,'Official Medal Table'!$E:$E,"Mixed")*'Medal values'!$B$2/2
+ COUNTIFS('Official Medal Table'!$H:$H,'Each Gender Events'!$A93,'Official Medal Table'!$C:$C,'Each Gender Events'!CM$1,'Official Medal Table'!$E:$E,"Mixed")*'Medal values'!$B$3/2
+ COUNTIFS('Official Medal Table'!$I:$I,'Each Gender Events'!$A93,'Official Medal Table'!$C:$C,'Each Gender Events'!CM$1,'Official Medal Table'!$E:$E,"Mixed")*'Medal values'!$B$3/2</f>
        <v>0</v>
      </c>
      <c r="CN93">
        <f>COUNTIFS('Official Medal Table'!$F:$F,'Each Gender Events'!$A93,'Official Medal Table'!$C:$C,'Each Gender Events'!CN$1,'Official Medal Table'!$E:$E,'Each Gender Events'!CN$2)*'Medal values'!$B$1
+ COUNTIFS('Official Medal Table'!$G:$G,'Each Gender Events'!$A93,'Official Medal Table'!$C:$C,'Each Gender Events'!CN$1,'Official Medal Table'!$E:$E,'Each Gender Events'!CN$2)*'Medal values'!$B$2
+ COUNTIFS('Official Medal Table'!$H:$H,'Each Gender Events'!$A93,'Official Medal Table'!$C:$C,'Each Gender Events'!CN$1,'Official Medal Table'!$E:$E,'Each Gender Events'!CN$2)*'Medal values'!$B$3
+ COUNTIFS('Official Medal Table'!$I:$I,'Each Gender Events'!$A93,'Official Medal Table'!$C:$C,'Each Gender Events'!CN$1,'Official Medal Table'!$E:$E,'Each Gender Events'!CN$2)*'Medal values'!$B$3
+ COUNTIFS('Official Medal Table'!$F:$F,'Each Gender Events'!$A93,'Official Medal Table'!$C:$C,'Each Gender Events'!CN$1,'Official Medal Table'!$E:$E,"Mixed")*'Medal values'!$B$1/2
+ COUNTIFS('Official Medal Table'!$G:$G,'Each Gender Events'!$A93,'Official Medal Table'!$C:$C,'Each Gender Events'!CN$1,'Official Medal Table'!$E:$E,"Mixed")*'Medal values'!$B$2/2
+ COUNTIFS('Official Medal Table'!$H:$H,'Each Gender Events'!$A93,'Official Medal Table'!$C:$C,'Each Gender Events'!CN$1,'Official Medal Table'!$E:$E,"Mixed")*'Medal values'!$B$3/2
+ COUNTIFS('Official Medal Table'!$I:$I,'Each Gender Events'!$A93,'Official Medal Table'!$C:$C,'Each Gender Events'!CN$1,'Official Medal Table'!$E:$E,"Mixed")*'Medal values'!$B$3/2</f>
        <v>0</v>
      </c>
      <c r="CO93">
        <f>COUNTIFS('Official Medal Table'!$F:$F,'Each Gender Events'!$A93,'Official Medal Table'!$C:$C,'Each Gender Events'!CO$1,'Official Medal Table'!$E:$E,'Each Gender Events'!CO$2)*'Medal values'!$B$1
+ COUNTIFS('Official Medal Table'!$G:$G,'Each Gender Events'!$A93,'Official Medal Table'!$C:$C,'Each Gender Events'!CO$1,'Official Medal Table'!$E:$E,'Each Gender Events'!CO$2)*'Medal values'!$B$2
+ COUNTIFS('Official Medal Table'!$H:$H,'Each Gender Events'!$A93,'Official Medal Table'!$C:$C,'Each Gender Events'!CO$1,'Official Medal Table'!$E:$E,'Each Gender Events'!CO$2)*'Medal values'!$B$3
+ COUNTIFS('Official Medal Table'!$I:$I,'Each Gender Events'!$A93,'Official Medal Table'!$C:$C,'Each Gender Events'!CO$1,'Official Medal Table'!$E:$E,'Each Gender Events'!CO$2)*'Medal values'!$B$3
+ COUNTIFS('Official Medal Table'!$F:$F,'Each Gender Events'!$A93,'Official Medal Table'!$C:$C,'Each Gender Events'!CO$1,'Official Medal Table'!$E:$E,"Mixed")*'Medal values'!$B$1/2
+ COUNTIFS('Official Medal Table'!$G:$G,'Each Gender Events'!$A93,'Official Medal Table'!$C:$C,'Each Gender Events'!CO$1,'Official Medal Table'!$E:$E,"Mixed")*'Medal values'!$B$2/2
+ COUNTIFS('Official Medal Table'!$H:$H,'Each Gender Events'!$A93,'Official Medal Table'!$C:$C,'Each Gender Events'!CO$1,'Official Medal Table'!$E:$E,"Mixed")*'Medal values'!$B$3/2
+ COUNTIFS('Official Medal Table'!$I:$I,'Each Gender Events'!$A93,'Official Medal Table'!$C:$C,'Each Gender Events'!CO$1,'Official Medal Table'!$E:$E,"Mixed")*'Medal values'!$B$3/2</f>
        <v>0</v>
      </c>
      <c r="CP93">
        <f>COUNTIFS('Official Medal Table'!$F:$F,'Each Gender Events'!$A93,'Official Medal Table'!$C:$C,'Each Gender Events'!CP$1,'Official Medal Table'!$E:$E,'Each Gender Events'!CP$2)*'Medal values'!$B$1
+ COUNTIFS('Official Medal Table'!$G:$G,'Each Gender Events'!$A93,'Official Medal Table'!$C:$C,'Each Gender Events'!CP$1,'Official Medal Table'!$E:$E,'Each Gender Events'!CP$2)*'Medal values'!$B$2
+ COUNTIFS('Official Medal Table'!$H:$H,'Each Gender Events'!$A93,'Official Medal Table'!$C:$C,'Each Gender Events'!CP$1,'Official Medal Table'!$E:$E,'Each Gender Events'!CP$2)*'Medal values'!$B$3
+ COUNTIFS('Official Medal Table'!$I:$I,'Each Gender Events'!$A93,'Official Medal Table'!$C:$C,'Each Gender Events'!CP$1,'Official Medal Table'!$E:$E,'Each Gender Events'!CP$2)*'Medal values'!$B$3
+ COUNTIFS('Official Medal Table'!$F:$F,'Each Gender Events'!$A93,'Official Medal Table'!$C:$C,'Each Gender Events'!CP$1,'Official Medal Table'!$E:$E,"Mixed")*'Medal values'!$B$1/2
+ COUNTIFS('Official Medal Table'!$G:$G,'Each Gender Events'!$A93,'Official Medal Table'!$C:$C,'Each Gender Events'!CP$1,'Official Medal Table'!$E:$E,"Mixed")*'Medal values'!$B$2/2
+ COUNTIFS('Official Medal Table'!$H:$H,'Each Gender Events'!$A93,'Official Medal Table'!$C:$C,'Each Gender Events'!CP$1,'Official Medal Table'!$E:$E,"Mixed")*'Medal values'!$B$3/2
+ COUNTIFS('Official Medal Table'!$I:$I,'Each Gender Events'!$A93,'Official Medal Table'!$C:$C,'Each Gender Events'!CP$1,'Official Medal Table'!$E:$E,"Mixed")*'Medal values'!$B$3/2</f>
        <v>0</v>
      </c>
      <c r="CQ93">
        <f>COUNTIFS('Official Medal Table'!$F:$F,'Each Gender Events'!$A93,'Official Medal Table'!$C:$C,'Each Gender Events'!CQ$1,'Official Medal Table'!$E:$E,'Each Gender Events'!CQ$2)*'Medal values'!$B$1
+ COUNTIFS('Official Medal Table'!$G:$G,'Each Gender Events'!$A93,'Official Medal Table'!$C:$C,'Each Gender Events'!CQ$1,'Official Medal Table'!$E:$E,'Each Gender Events'!CQ$2)*'Medal values'!$B$2
+ COUNTIFS('Official Medal Table'!$H:$H,'Each Gender Events'!$A93,'Official Medal Table'!$C:$C,'Each Gender Events'!CQ$1,'Official Medal Table'!$E:$E,'Each Gender Events'!CQ$2)*'Medal values'!$B$3
+ COUNTIFS('Official Medal Table'!$I:$I,'Each Gender Events'!$A93,'Official Medal Table'!$C:$C,'Each Gender Events'!CQ$1,'Official Medal Table'!$E:$E,'Each Gender Events'!CQ$2)*'Medal values'!$B$3
+ COUNTIFS('Official Medal Table'!$F:$F,'Each Gender Events'!$A93,'Official Medal Table'!$C:$C,'Each Gender Events'!CQ$1,'Official Medal Table'!$E:$E,"Mixed")*'Medal values'!$B$1/2
+ COUNTIFS('Official Medal Table'!$G:$G,'Each Gender Events'!$A93,'Official Medal Table'!$C:$C,'Each Gender Events'!CQ$1,'Official Medal Table'!$E:$E,"Mixed")*'Medal values'!$B$2/2
+ COUNTIFS('Official Medal Table'!$H:$H,'Each Gender Events'!$A93,'Official Medal Table'!$C:$C,'Each Gender Events'!CQ$1,'Official Medal Table'!$E:$E,"Mixed")*'Medal values'!$B$3/2
+ COUNTIFS('Official Medal Table'!$I:$I,'Each Gender Events'!$A93,'Official Medal Table'!$C:$C,'Each Gender Events'!CQ$1,'Official Medal Table'!$E:$E,"Mixed")*'Medal values'!$B$3/2</f>
        <v>1</v>
      </c>
      <c r="CR93">
        <f>COUNTIFS('Official Medal Table'!$F:$F,'Each Gender Events'!$A93,'Official Medal Table'!$C:$C,'Each Gender Events'!CR$1,'Official Medal Table'!$E:$E,'Each Gender Events'!CR$2)*'Medal values'!$B$1
+ COUNTIFS('Official Medal Table'!$G:$G,'Each Gender Events'!$A93,'Official Medal Table'!$C:$C,'Each Gender Events'!CR$1,'Official Medal Table'!$E:$E,'Each Gender Events'!CR$2)*'Medal values'!$B$2
+ COUNTIFS('Official Medal Table'!$H:$H,'Each Gender Events'!$A93,'Official Medal Table'!$C:$C,'Each Gender Events'!CR$1,'Official Medal Table'!$E:$E,'Each Gender Events'!CR$2)*'Medal values'!$B$3
+ COUNTIFS('Official Medal Table'!$I:$I,'Each Gender Events'!$A93,'Official Medal Table'!$C:$C,'Each Gender Events'!CR$1,'Official Medal Table'!$E:$E,'Each Gender Events'!CR$2)*'Medal values'!$B$3
+ COUNTIFS('Official Medal Table'!$F:$F,'Each Gender Events'!$A93,'Official Medal Table'!$C:$C,'Each Gender Events'!CR$1,'Official Medal Table'!$E:$E,"Mixed")*'Medal values'!$B$1/2
+ COUNTIFS('Official Medal Table'!$G:$G,'Each Gender Events'!$A93,'Official Medal Table'!$C:$C,'Each Gender Events'!CR$1,'Official Medal Table'!$E:$E,"Mixed")*'Medal values'!$B$2/2
+ COUNTIFS('Official Medal Table'!$H:$H,'Each Gender Events'!$A93,'Official Medal Table'!$C:$C,'Each Gender Events'!CR$1,'Official Medal Table'!$E:$E,"Mixed")*'Medal values'!$B$3/2
+ COUNTIFS('Official Medal Table'!$I:$I,'Each Gender Events'!$A93,'Official Medal Table'!$C:$C,'Each Gender Events'!CR$1,'Official Medal Table'!$E:$E,"Mixed")*'Medal values'!$B$3/2</f>
        <v>0</v>
      </c>
      <c r="CS93">
        <f>COUNTIFS('Official Medal Table'!$F:$F,'Each Gender Events'!$A93,'Official Medal Table'!$C:$C,'Each Gender Events'!CS$1,'Official Medal Table'!$E:$E,'Each Gender Events'!CS$2)*'Medal values'!$B$1
+ COUNTIFS('Official Medal Table'!$G:$G,'Each Gender Events'!$A93,'Official Medal Table'!$C:$C,'Each Gender Events'!CS$1,'Official Medal Table'!$E:$E,'Each Gender Events'!CS$2)*'Medal values'!$B$2
+ COUNTIFS('Official Medal Table'!$H:$H,'Each Gender Events'!$A93,'Official Medal Table'!$C:$C,'Each Gender Events'!CS$1,'Official Medal Table'!$E:$E,'Each Gender Events'!CS$2)*'Medal values'!$B$3
+ COUNTIFS('Official Medal Table'!$I:$I,'Each Gender Events'!$A93,'Official Medal Table'!$C:$C,'Each Gender Events'!CS$1,'Official Medal Table'!$E:$E,'Each Gender Events'!CS$2)*'Medal values'!$B$3
+ COUNTIFS('Official Medal Table'!$F:$F,'Each Gender Events'!$A93,'Official Medal Table'!$C:$C,'Each Gender Events'!CS$1,'Official Medal Table'!$E:$E,"Mixed")*'Medal values'!$B$1/2
+ COUNTIFS('Official Medal Table'!$G:$G,'Each Gender Events'!$A93,'Official Medal Table'!$C:$C,'Each Gender Events'!CS$1,'Official Medal Table'!$E:$E,"Mixed")*'Medal values'!$B$2/2
+ COUNTIFS('Official Medal Table'!$H:$H,'Each Gender Events'!$A93,'Official Medal Table'!$C:$C,'Each Gender Events'!CS$1,'Official Medal Table'!$E:$E,"Mixed")*'Medal values'!$B$3/2
+ COUNTIFS('Official Medal Table'!$I:$I,'Each Gender Events'!$A93,'Official Medal Table'!$C:$C,'Each Gender Events'!CS$1,'Official Medal Table'!$E:$E,"Mixed")*'Medal values'!$B$3/2</f>
        <v>0</v>
      </c>
      <c r="CT93">
        <f>COUNTIFS('Official Medal Table'!$F:$F,'Each Gender Events'!$A93,'Official Medal Table'!$C:$C,'Each Gender Events'!CT$1,'Official Medal Table'!$E:$E,'Each Gender Events'!CT$2)*'Medal values'!$B$1
+ COUNTIFS('Official Medal Table'!$G:$G,'Each Gender Events'!$A93,'Official Medal Table'!$C:$C,'Each Gender Events'!CT$1,'Official Medal Table'!$E:$E,'Each Gender Events'!CT$2)*'Medal values'!$B$2
+ COUNTIFS('Official Medal Table'!$H:$H,'Each Gender Events'!$A93,'Official Medal Table'!$C:$C,'Each Gender Events'!CT$1,'Official Medal Table'!$E:$E,'Each Gender Events'!CT$2)*'Medal values'!$B$3
+ COUNTIFS('Official Medal Table'!$I:$I,'Each Gender Events'!$A93,'Official Medal Table'!$C:$C,'Each Gender Events'!CT$1,'Official Medal Table'!$E:$E,'Each Gender Events'!CT$2)*'Medal values'!$B$3
+ COUNTIFS('Official Medal Table'!$F:$F,'Each Gender Events'!$A93,'Official Medal Table'!$C:$C,'Each Gender Events'!CT$1,'Official Medal Table'!$E:$E,"Mixed")*'Medal values'!$B$1/2
+ COUNTIFS('Official Medal Table'!$G:$G,'Each Gender Events'!$A93,'Official Medal Table'!$C:$C,'Each Gender Events'!CT$1,'Official Medal Table'!$E:$E,"Mixed")*'Medal values'!$B$2/2
+ COUNTIFS('Official Medal Table'!$H:$H,'Each Gender Events'!$A93,'Official Medal Table'!$C:$C,'Each Gender Events'!CT$1,'Official Medal Table'!$E:$E,"Mixed")*'Medal values'!$B$3/2
+ COUNTIFS('Official Medal Table'!$I:$I,'Each Gender Events'!$A93,'Official Medal Table'!$C:$C,'Each Gender Events'!CT$1,'Official Medal Table'!$E:$E,"Mixed")*'Medal values'!$B$3/2</f>
        <v>0</v>
      </c>
    </row>
    <row r="94" spans="1:98" x14ac:dyDescent="0.3">
      <c r="A94" t="str">
        <f>Countries!A93</f>
        <v>SGP</v>
      </c>
      <c r="B94">
        <f>COUNTIFS('Official Medal Table'!$F:$F,'Each Gender Events'!$A94,'Official Medal Table'!$C:$C,'Each Gender Events'!B$1,'Official Medal Table'!$E:$E,'Each Gender Events'!B$2)*'Medal values'!$B$1
+ COUNTIFS('Official Medal Table'!$G:$G,'Each Gender Events'!$A94,'Official Medal Table'!$C:$C,'Each Gender Events'!B$1,'Official Medal Table'!$E:$E,'Each Gender Events'!B$2)*'Medal values'!$B$2
+ COUNTIFS('Official Medal Table'!$H:$H,'Each Gender Events'!$A94,'Official Medal Table'!$C:$C,'Each Gender Events'!B$1,'Official Medal Table'!$E:$E,'Each Gender Events'!B$2)*'Medal values'!$B$3
+ COUNTIFS('Official Medal Table'!$I:$I,'Each Gender Events'!$A94,'Official Medal Table'!$C:$C,'Each Gender Events'!B$1,'Official Medal Table'!$E:$E,'Each Gender Events'!B$2)*'Medal values'!$B$3
+ COUNTIFS('Official Medal Table'!$F:$F,'Each Gender Events'!$A94,'Official Medal Table'!$C:$C,'Each Gender Events'!B$1,'Official Medal Table'!$E:$E,"Mixed")*'Medal values'!$B$1/2
+ COUNTIFS('Official Medal Table'!$G:$G,'Each Gender Events'!$A94,'Official Medal Table'!$C:$C,'Each Gender Events'!B$1,'Official Medal Table'!$E:$E,"Mixed")*'Medal values'!$B$2/2
+ COUNTIFS('Official Medal Table'!$H:$H,'Each Gender Events'!$A94,'Official Medal Table'!$C:$C,'Each Gender Events'!B$1,'Official Medal Table'!$E:$E,"Mixed")*'Medal values'!$B$3/2
+ COUNTIFS('Official Medal Table'!$I:$I,'Each Gender Events'!$A94,'Official Medal Table'!$C:$C,'Each Gender Events'!B$1,'Official Medal Table'!$E:$E,"Mixed")*'Medal values'!$B$3/2</f>
        <v>0</v>
      </c>
      <c r="C94">
        <f>COUNTIFS('Official Medal Table'!$F:$F,'Each Gender Events'!$A94,'Official Medal Table'!$C:$C,'Each Gender Events'!C$1,'Official Medal Table'!$E:$E,'Each Gender Events'!C$2)*'Medal values'!$B$1
+ COUNTIFS('Official Medal Table'!$G:$G,'Each Gender Events'!$A94,'Official Medal Table'!$C:$C,'Each Gender Events'!C$1,'Official Medal Table'!$E:$E,'Each Gender Events'!C$2)*'Medal values'!$B$2
+ COUNTIFS('Official Medal Table'!$H:$H,'Each Gender Events'!$A94,'Official Medal Table'!$C:$C,'Each Gender Events'!C$1,'Official Medal Table'!$E:$E,'Each Gender Events'!C$2)*'Medal values'!$B$3
+ COUNTIFS('Official Medal Table'!$I:$I,'Each Gender Events'!$A94,'Official Medal Table'!$C:$C,'Each Gender Events'!C$1,'Official Medal Table'!$E:$E,'Each Gender Events'!C$2)*'Medal values'!$B$3
+ COUNTIFS('Official Medal Table'!$F:$F,'Each Gender Events'!$A94,'Official Medal Table'!$C:$C,'Each Gender Events'!C$1,'Official Medal Table'!$E:$E,"Mixed")*'Medal values'!$B$1/2
+ COUNTIFS('Official Medal Table'!$G:$G,'Each Gender Events'!$A94,'Official Medal Table'!$C:$C,'Each Gender Events'!C$1,'Official Medal Table'!$E:$E,"Mixed")*'Medal values'!$B$2/2
+ COUNTIFS('Official Medal Table'!$H:$H,'Each Gender Events'!$A94,'Official Medal Table'!$C:$C,'Each Gender Events'!C$1,'Official Medal Table'!$E:$E,"Mixed")*'Medal values'!$B$3/2
+ COUNTIFS('Official Medal Table'!$I:$I,'Each Gender Events'!$A94,'Official Medal Table'!$C:$C,'Each Gender Events'!C$1,'Official Medal Table'!$E:$E,"Mixed")*'Medal values'!$B$3/2</f>
        <v>0</v>
      </c>
      <c r="D94">
        <f>COUNTIFS('Official Medal Table'!$F:$F,'Each Gender Events'!$A94,'Official Medal Table'!$C:$C,'Each Gender Events'!D$1,'Official Medal Table'!$E:$E,'Each Gender Events'!D$2)*'Medal values'!$B$1
+ COUNTIFS('Official Medal Table'!$G:$G,'Each Gender Events'!$A94,'Official Medal Table'!$C:$C,'Each Gender Events'!D$1,'Official Medal Table'!$E:$E,'Each Gender Events'!D$2)*'Medal values'!$B$2
+ COUNTIFS('Official Medal Table'!$H:$H,'Each Gender Events'!$A94,'Official Medal Table'!$C:$C,'Each Gender Events'!D$1,'Official Medal Table'!$E:$E,'Each Gender Events'!D$2)*'Medal values'!$B$3
+ COUNTIFS('Official Medal Table'!$I:$I,'Each Gender Events'!$A94,'Official Medal Table'!$C:$C,'Each Gender Events'!D$1,'Official Medal Table'!$E:$E,'Each Gender Events'!D$2)*'Medal values'!$B$3
+ COUNTIFS('Official Medal Table'!$F:$F,'Each Gender Events'!$A94,'Official Medal Table'!$C:$C,'Each Gender Events'!D$1,'Official Medal Table'!$E:$E,"Mixed")*'Medal values'!$B$1/2
+ COUNTIFS('Official Medal Table'!$G:$G,'Each Gender Events'!$A94,'Official Medal Table'!$C:$C,'Each Gender Events'!D$1,'Official Medal Table'!$E:$E,"Mixed")*'Medal values'!$B$2/2
+ COUNTIFS('Official Medal Table'!$H:$H,'Each Gender Events'!$A94,'Official Medal Table'!$C:$C,'Each Gender Events'!D$1,'Official Medal Table'!$E:$E,"Mixed")*'Medal values'!$B$3/2
+ COUNTIFS('Official Medal Table'!$I:$I,'Each Gender Events'!$A94,'Official Medal Table'!$C:$C,'Each Gender Events'!D$1,'Official Medal Table'!$E:$E,"Mixed")*'Medal values'!$B$3/2</f>
        <v>0</v>
      </c>
      <c r="E94">
        <f>COUNTIFS('Official Medal Table'!$F:$F,'Each Gender Events'!$A94,'Official Medal Table'!$C:$C,'Each Gender Events'!E$1,'Official Medal Table'!$E:$E,'Each Gender Events'!E$2)*'Medal values'!$B$1
+ COUNTIFS('Official Medal Table'!$G:$G,'Each Gender Events'!$A94,'Official Medal Table'!$C:$C,'Each Gender Events'!E$1,'Official Medal Table'!$E:$E,'Each Gender Events'!E$2)*'Medal values'!$B$2
+ COUNTIFS('Official Medal Table'!$H:$H,'Each Gender Events'!$A94,'Official Medal Table'!$C:$C,'Each Gender Events'!E$1,'Official Medal Table'!$E:$E,'Each Gender Events'!E$2)*'Medal values'!$B$3
+ COUNTIFS('Official Medal Table'!$I:$I,'Each Gender Events'!$A94,'Official Medal Table'!$C:$C,'Each Gender Events'!E$1,'Official Medal Table'!$E:$E,'Each Gender Events'!E$2)*'Medal values'!$B$3
+ COUNTIFS('Official Medal Table'!$F:$F,'Each Gender Events'!$A94,'Official Medal Table'!$C:$C,'Each Gender Events'!E$1,'Official Medal Table'!$E:$E,"Mixed")*'Medal values'!$B$1/2
+ COUNTIFS('Official Medal Table'!$G:$G,'Each Gender Events'!$A94,'Official Medal Table'!$C:$C,'Each Gender Events'!E$1,'Official Medal Table'!$E:$E,"Mixed")*'Medal values'!$B$2/2
+ COUNTIFS('Official Medal Table'!$H:$H,'Each Gender Events'!$A94,'Official Medal Table'!$C:$C,'Each Gender Events'!E$1,'Official Medal Table'!$E:$E,"Mixed")*'Medal values'!$B$3/2
+ COUNTIFS('Official Medal Table'!$I:$I,'Each Gender Events'!$A94,'Official Medal Table'!$C:$C,'Each Gender Events'!E$1,'Official Medal Table'!$E:$E,"Mixed")*'Medal values'!$B$3/2</f>
        <v>0</v>
      </c>
      <c r="F94">
        <f>COUNTIFS('Official Medal Table'!$F:$F,'Each Gender Events'!$A94,'Official Medal Table'!$C:$C,'Each Gender Events'!F$1,'Official Medal Table'!$E:$E,'Each Gender Events'!F$2)*'Medal values'!$B$1
+ COUNTIFS('Official Medal Table'!$G:$G,'Each Gender Events'!$A94,'Official Medal Table'!$C:$C,'Each Gender Events'!F$1,'Official Medal Table'!$E:$E,'Each Gender Events'!F$2)*'Medal values'!$B$2
+ COUNTIFS('Official Medal Table'!$H:$H,'Each Gender Events'!$A94,'Official Medal Table'!$C:$C,'Each Gender Events'!F$1,'Official Medal Table'!$E:$E,'Each Gender Events'!F$2)*'Medal values'!$B$3
+ COUNTIFS('Official Medal Table'!$I:$I,'Each Gender Events'!$A94,'Official Medal Table'!$C:$C,'Each Gender Events'!F$1,'Official Medal Table'!$E:$E,'Each Gender Events'!F$2)*'Medal values'!$B$3
+ COUNTIFS('Official Medal Table'!$F:$F,'Each Gender Events'!$A94,'Official Medal Table'!$C:$C,'Each Gender Events'!F$1,'Official Medal Table'!$E:$E,"Mixed")*'Medal values'!$B$1/2
+ COUNTIFS('Official Medal Table'!$G:$G,'Each Gender Events'!$A94,'Official Medal Table'!$C:$C,'Each Gender Events'!F$1,'Official Medal Table'!$E:$E,"Mixed")*'Medal values'!$B$2/2
+ COUNTIFS('Official Medal Table'!$H:$H,'Each Gender Events'!$A94,'Official Medal Table'!$C:$C,'Each Gender Events'!F$1,'Official Medal Table'!$E:$E,"Mixed")*'Medal values'!$B$3/2
+ COUNTIFS('Official Medal Table'!$I:$I,'Each Gender Events'!$A94,'Official Medal Table'!$C:$C,'Each Gender Events'!F$1,'Official Medal Table'!$E:$E,"Mixed")*'Medal values'!$B$3/2</f>
        <v>0</v>
      </c>
      <c r="G94">
        <f>COUNTIFS('Official Medal Table'!$F:$F,'Each Gender Events'!$A94,'Official Medal Table'!$C:$C,'Each Gender Events'!G$1,'Official Medal Table'!$E:$E,'Each Gender Events'!G$2)*'Medal values'!$B$1
+ COUNTIFS('Official Medal Table'!$G:$G,'Each Gender Events'!$A94,'Official Medal Table'!$C:$C,'Each Gender Events'!G$1,'Official Medal Table'!$E:$E,'Each Gender Events'!G$2)*'Medal values'!$B$2
+ COUNTIFS('Official Medal Table'!$H:$H,'Each Gender Events'!$A94,'Official Medal Table'!$C:$C,'Each Gender Events'!G$1,'Official Medal Table'!$E:$E,'Each Gender Events'!G$2)*'Medal values'!$B$3
+ COUNTIFS('Official Medal Table'!$I:$I,'Each Gender Events'!$A94,'Official Medal Table'!$C:$C,'Each Gender Events'!G$1,'Official Medal Table'!$E:$E,'Each Gender Events'!G$2)*'Medal values'!$B$3
+ COUNTIFS('Official Medal Table'!$F:$F,'Each Gender Events'!$A94,'Official Medal Table'!$C:$C,'Each Gender Events'!G$1,'Official Medal Table'!$E:$E,"Mixed")*'Medal values'!$B$1/2
+ COUNTIFS('Official Medal Table'!$G:$G,'Each Gender Events'!$A94,'Official Medal Table'!$C:$C,'Each Gender Events'!G$1,'Official Medal Table'!$E:$E,"Mixed")*'Medal values'!$B$2/2
+ COUNTIFS('Official Medal Table'!$H:$H,'Each Gender Events'!$A94,'Official Medal Table'!$C:$C,'Each Gender Events'!G$1,'Official Medal Table'!$E:$E,"Mixed")*'Medal values'!$B$3/2
+ COUNTIFS('Official Medal Table'!$I:$I,'Each Gender Events'!$A94,'Official Medal Table'!$C:$C,'Each Gender Events'!G$1,'Official Medal Table'!$E:$E,"Mixed")*'Medal values'!$B$3/2</f>
        <v>0</v>
      </c>
      <c r="H94">
        <f>COUNTIFS('Official Medal Table'!$F:$F,'Each Gender Events'!$A94,'Official Medal Table'!$C:$C,'Each Gender Events'!H$1,'Official Medal Table'!$E:$E,'Each Gender Events'!H$2)*'Medal values'!$B$1
+ COUNTIFS('Official Medal Table'!$G:$G,'Each Gender Events'!$A94,'Official Medal Table'!$C:$C,'Each Gender Events'!H$1,'Official Medal Table'!$E:$E,'Each Gender Events'!H$2)*'Medal values'!$B$2
+ COUNTIFS('Official Medal Table'!$H:$H,'Each Gender Events'!$A94,'Official Medal Table'!$C:$C,'Each Gender Events'!H$1,'Official Medal Table'!$E:$E,'Each Gender Events'!H$2)*'Medal values'!$B$3
+ COUNTIFS('Official Medal Table'!$I:$I,'Each Gender Events'!$A94,'Official Medal Table'!$C:$C,'Each Gender Events'!H$1,'Official Medal Table'!$E:$E,'Each Gender Events'!H$2)*'Medal values'!$B$3
+ COUNTIFS('Official Medal Table'!$F:$F,'Each Gender Events'!$A94,'Official Medal Table'!$C:$C,'Each Gender Events'!H$1,'Official Medal Table'!$E:$E,"Mixed")*'Medal values'!$B$1/2
+ COUNTIFS('Official Medal Table'!$G:$G,'Each Gender Events'!$A94,'Official Medal Table'!$C:$C,'Each Gender Events'!H$1,'Official Medal Table'!$E:$E,"Mixed")*'Medal values'!$B$2/2
+ COUNTIFS('Official Medal Table'!$H:$H,'Each Gender Events'!$A94,'Official Medal Table'!$C:$C,'Each Gender Events'!H$1,'Official Medal Table'!$E:$E,"Mixed")*'Medal values'!$B$3/2
+ COUNTIFS('Official Medal Table'!$I:$I,'Each Gender Events'!$A94,'Official Medal Table'!$C:$C,'Each Gender Events'!H$1,'Official Medal Table'!$E:$E,"Mixed")*'Medal values'!$B$3/2</f>
        <v>0</v>
      </c>
      <c r="I94">
        <f>COUNTIFS('Official Medal Table'!$F:$F,'Each Gender Events'!$A94,'Official Medal Table'!$C:$C,'Each Gender Events'!I$1,'Official Medal Table'!$E:$E,'Each Gender Events'!I$2)*'Medal values'!$B$1
+ COUNTIFS('Official Medal Table'!$G:$G,'Each Gender Events'!$A94,'Official Medal Table'!$C:$C,'Each Gender Events'!I$1,'Official Medal Table'!$E:$E,'Each Gender Events'!I$2)*'Medal values'!$B$2
+ COUNTIFS('Official Medal Table'!$H:$H,'Each Gender Events'!$A94,'Official Medal Table'!$C:$C,'Each Gender Events'!I$1,'Official Medal Table'!$E:$E,'Each Gender Events'!I$2)*'Medal values'!$B$3
+ COUNTIFS('Official Medal Table'!$I:$I,'Each Gender Events'!$A94,'Official Medal Table'!$C:$C,'Each Gender Events'!I$1,'Official Medal Table'!$E:$E,'Each Gender Events'!I$2)*'Medal values'!$B$3
+ COUNTIFS('Official Medal Table'!$F:$F,'Each Gender Events'!$A94,'Official Medal Table'!$C:$C,'Each Gender Events'!I$1,'Official Medal Table'!$E:$E,"Mixed")*'Medal values'!$B$1/2
+ COUNTIFS('Official Medal Table'!$G:$G,'Each Gender Events'!$A94,'Official Medal Table'!$C:$C,'Each Gender Events'!I$1,'Official Medal Table'!$E:$E,"Mixed")*'Medal values'!$B$2/2
+ COUNTIFS('Official Medal Table'!$H:$H,'Each Gender Events'!$A94,'Official Medal Table'!$C:$C,'Each Gender Events'!I$1,'Official Medal Table'!$E:$E,"Mixed")*'Medal values'!$B$3/2
+ COUNTIFS('Official Medal Table'!$I:$I,'Each Gender Events'!$A94,'Official Medal Table'!$C:$C,'Each Gender Events'!I$1,'Official Medal Table'!$E:$E,"Mixed")*'Medal values'!$B$3/2</f>
        <v>0</v>
      </c>
      <c r="J94">
        <f>COUNTIFS('Official Medal Table'!$F:$F,'Each Gender Events'!$A94,'Official Medal Table'!$C:$C,'Each Gender Events'!J$1,'Official Medal Table'!$E:$E,'Each Gender Events'!J$2)*'Medal values'!$B$1
+ COUNTIFS('Official Medal Table'!$G:$G,'Each Gender Events'!$A94,'Official Medal Table'!$C:$C,'Each Gender Events'!J$1,'Official Medal Table'!$E:$E,'Each Gender Events'!J$2)*'Medal values'!$B$2
+ COUNTIFS('Official Medal Table'!$H:$H,'Each Gender Events'!$A94,'Official Medal Table'!$C:$C,'Each Gender Events'!J$1,'Official Medal Table'!$E:$E,'Each Gender Events'!J$2)*'Medal values'!$B$3
+ COUNTIFS('Official Medal Table'!$I:$I,'Each Gender Events'!$A94,'Official Medal Table'!$C:$C,'Each Gender Events'!J$1,'Official Medal Table'!$E:$E,'Each Gender Events'!J$2)*'Medal values'!$B$3
+ COUNTIFS('Official Medal Table'!$F:$F,'Each Gender Events'!$A94,'Official Medal Table'!$C:$C,'Each Gender Events'!J$1,'Official Medal Table'!$E:$E,"Mixed")*'Medal values'!$B$1/2
+ COUNTIFS('Official Medal Table'!$G:$G,'Each Gender Events'!$A94,'Official Medal Table'!$C:$C,'Each Gender Events'!J$1,'Official Medal Table'!$E:$E,"Mixed")*'Medal values'!$B$2/2
+ COUNTIFS('Official Medal Table'!$H:$H,'Each Gender Events'!$A94,'Official Medal Table'!$C:$C,'Each Gender Events'!J$1,'Official Medal Table'!$E:$E,"Mixed")*'Medal values'!$B$3/2
+ COUNTIFS('Official Medal Table'!$I:$I,'Each Gender Events'!$A94,'Official Medal Table'!$C:$C,'Each Gender Events'!J$1,'Official Medal Table'!$E:$E,"Mixed")*'Medal values'!$B$3/2</f>
        <v>0</v>
      </c>
      <c r="K94">
        <f>COUNTIFS('Official Medal Table'!$F:$F,'Each Gender Events'!$A94,'Official Medal Table'!$C:$C,'Each Gender Events'!K$1,'Official Medal Table'!$E:$E,'Each Gender Events'!K$2)*'Medal values'!$B$1
+ COUNTIFS('Official Medal Table'!$G:$G,'Each Gender Events'!$A94,'Official Medal Table'!$C:$C,'Each Gender Events'!K$1,'Official Medal Table'!$E:$E,'Each Gender Events'!K$2)*'Medal values'!$B$2
+ COUNTIFS('Official Medal Table'!$H:$H,'Each Gender Events'!$A94,'Official Medal Table'!$C:$C,'Each Gender Events'!K$1,'Official Medal Table'!$E:$E,'Each Gender Events'!K$2)*'Medal values'!$B$3
+ COUNTIFS('Official Medal Table'!$I:$I,'Each Gender Events'!$A94,'Official Medal Table'!$C:$C,'Each Gender Events'!K$1,'Official Medal Table'!$E:$E,'Each Gender Events'!K$2)*'Medal values'!$B$3
+ COUNTIFS('Official Medal Table'!$F:$F,'Each Gender Events'!$A94,'Official Medal Table'!$C:$C,'Each Gender Events'!K$1,'Official Medal Table'!$E:$E,"Mixed")*'Medal values'!$B$1/2
+ COUNTIFS('Official Medal Table'!$G:$G,'Each Gender Events'!$A94,'Official Medal Table'!$C:$C,'Each Gender Events'!K$1,'Official Medal Table'!$E:$E,"Mixed")*'Medal values'!$B$2/2
+ COUNTIFS('Official Medal Table'!$H:$H,'Each Gender Events'!$A94,'Official Medal Table'!$C:$C,'Each Gender Events'!K$1,'Official Medal Table'!$E:$E,"Mixed")*'Medal values'!$B$3/2
+ COUNTIFS('Official Medal Table'!$I:$I,'Each Gender Events'!$A94,'Official Medal Table'!$C:$C,'Each Gender Events'!K$1,'Official Medal Table'!$E:$E,"Mixed")*'Medal values'!$B$3/2</f>
        <v>0</v>
      </c>
      <c r="L94">
        <f>COUNTIFS('Official Medal Table'!$F:$F,'Each Gender Events'!$A94,'Official Medal Table'!$C:$C,'Each Gender Events'!L$1,'Official Medal Table'!$E:$E,'Each Gender Events'!L$2)*'Medal values'!$B$1
+ COUNTIFS('Official Medal Table'!$G:$G,'Each Gender Events'!$A94,'Official Medal Table'!$C:$C,'Each Gender Events'!L$1,'Official Medal Table'!$E:$E,'Each Gender Events'!L$2)*'Medal values'!$B$2
+ COUNTIFS('Official Medal Table'!$H:$H,'Each Gender Events'!$A94,'Official Medal Table'!$C:$C,'Each Gender Events'!L$1,'Official Medal Table'!$E:$E,'Each Gender Events'!L$2)*'Medal values'!$B$3
+ COUNTIFS('Official Medal Table'!$I:$I,'Each Gender Events'!$A94,'Official Medal Table'!$C:$C,'Each Gender Events'!L$1,'Official Medal Table'!$E:$E,'Each Gender Events'!L$2)*'Medal values'!$B$3
+ COUNTIFS('Official Medal Table'!$F:$F,'Each Gender Events'!$A94,'Official Medal Table'!$C:$C,'Each Gender Events'!L$1,'Official Medal Table'!$E:$E,"Mixed")*'Medal values'!$B$1/2
+ COUNTIFS('Official Medal Table'!$G:$G,'Each Gender Events'!$A94,'Official Medal Table'!$C:$C,'Each Gender Events'!L$1,'Official Medal Table'!$E:$E,"Mixed")*'Medal values'!$B$2/2
+ COUNTIFS('Official Medal Table'!$H:$H,'Each Gender Events'!$A94,'Official Medal Table'!$C:$C,'Each Gender Events'!L$1,'Official Medal Table'!$E:$E,"Mixed")*'Medal values'!$B$3/2
+ COUNTIFS('Official Medal Table'!$I:$I,'Each Gender Events'!$A94,'Official Medal Table'!$C:$C,'Each Gender Events'!L$1,'Official Medal Table'!$E:$E,"Mixed")*'Medal values'!$B$3/2</f>
        <v>0</v>
      </c>
      <c r="M94">
        <f>COUNTIFS('Official Medal Table'!$F:$F,'Each Gender Events'!$A94,'Official Medal Table'!$C:$C,'Each Gender Events'!M$1,'Official Medal Table'!$E:$E,'Each Gender Events'!M$2)*'Medal values'!$B$1
+ COUNTIFS('Official Medal Table'!$G:$G,'Each Gender Events'!$A94,'Official Medal Table'!$C:$C,'Each Gender Events'!M$1,'Official Medal Table'!$E:$E,'Each Gender Events'!M$2)*'Medal values'!$B$2
+ COUNTIFS('Official Medal Table'!$H:$H,'Each Gender Events'!$A94,'Official Medal Table'!$C:$C,'Each Gender Events'!M$1,'Official Medal Table'!$E:$E,'Each Gender Events'!M$2)*'Medal values'!$B$3
+ COUNTIFS('Official Medal Table'!$I:$I,'Each Gender Events'!$A94,'Official Medal Table'!$C:$C,'Each Gender Events'!M$1,'Official Medal Table'!$E:$E,'Each Gender Events'!M$2)*'Medal values'!$B$3
+ COUNTIFS('Official Medal Table'!$F:$F,'Each Gender Events'!$A94,'Official Medal Table'!$C:$C,'Each Gender Events'!M$1,'Official Medal Table'!$E:$E,"Mixed")*'Medal values'!$B$1/2
+ COUNTIFS('Official Medal Table'!$G:$G,'Each Gender Events'!$A94,'Official Medal Table'!$C:$C,'Each Gender Events'!M$1,'Official Medal Table'!$E:$E,"Mixed")*'Medal values'!$B$2/2
+ COUNTIFS('Official Medal Table'!$H:$H,'Each Gender Events'!$A94,'Official Medal Table'!$C:$C,'Each Gender Events'!M$1,'Official Medal Table'!$E:$E,"Mixed")*'Medal values'!$B$3/2
+ COUNTIFS('Official Medal Table'!$I:$I,'Each Gender Events'!$A94,'Official Medal Table'!$C:$C,'Each Gender Events'!M$1,'Official Medal Table'!$E:$E,"Mixed")*'Medal values'!$B$3/2</f>
        <v>0</v>
      </c>
      <c r="N94">
        <f>COUNTIFS('Official Medal Table'!$F:$F,'Each Gender Events'!$A94,'Official Medal Table'!$C:$C,'Each Gender Events'!N$1,'Official Medal Table'!$E:$E,'Each Gender Events'!N$2)*'Medal values'!$B$1
+ COUNTIFS('Official Medal Table'!$G:$G,'Each Gender Events'!$A94,'Official Medal Table'!$C:$C,'Each Gender Events'!N$1,'Official Medal Table'!$E:$E,'Each Gender Events'!N$2)*'Medal values'!$B$2
+ COUNTIFS('Official Medal Table'!$H:$H,'Each Gender Events'!$A94,'Official Medal Table'!$C:$C,'Each Gender Events'!N$1,'Official Medal Table'!$E:$E,'Each Gender Events'!N$2)*'Medal values'!$B$3
+ COUNTIFS('Official Medal Table'!$I:$I,'Each Gender Events'!$A94,'Official Medal Table'!$C:$C,'Each Gender Events'!N$1,'Official Medal Table'!$E:$E,'Each Gender Events'!N$2)*'Medal values'!$B$3
+ COUNTIFS('Official Medal Table'!$F:$F,'Each Gender Events'!$A94,'Official Medal Table'!$C:$C,'Each Gender Events'!N$1,'Official Medal Table'!$E:$E,"Mixed")*'Medal values'!$B$1/2
+ COUNTIFS('Official Medal Table'!$G:$G,'Each Gender Events'!$A94,'Official Medal Table'!$C:$C,'Each Gender Events'!N$1,'Official Medal Table'!$E:$E,"Mixed")*'Medal values'!$B$2/2
+ COUNTIFS('Official Medal Table'!$H:$H,'Each Gender Events'!$A94,'Official Medal Table'!$C:$C,'Each Gender Events'!N$1,'Official Medal Table'!$E:$E,"Mixed")*'Medal values'!$B$3/2
+ COUNTIFS('Official Medal Table'!$I:$I,'Each Gender Events'!$A94,'Official Medal Table'!$C:$C,'Each Gender Events'!N$1,'Official Medal Table'!$E:$E,"Mixed")*'Medal values'!$B$3/2</f>
        <v>0</v>
      </c>
      <c r="O94">
        <f>COUNTIFS('Official Medal Table'!$F:$F,'Each Gender Events'!$A94,'Official Medal Table'!$C:$C,'Each Gender Events'!O$1,'Official Medal Table'!$E:$E,'Each Gender Events'!O$2)*'Medal values'!$B$1
+ COUNTIFS('Official Medal Table'!$G:$G,'Each Gender Events'!$A94,'Official Medal Table'!$C:$C,'Each Gender Events'!O$1,'Official Medal Table'!$E:$E,'Each Gender Events'!O$2)*'Medal values'!$B$2
+ COUNTIFS('Official Medal Table'!$H:$H,'Each Gender Events'!$A94,'Official Medal Table'!$C:$C,'Each Gender Events'!O$1,'Official Medal Table'!$E:$E,'Each Gender Events'!O$2)*'Medal values'!$B$3
+ COUNTIFS('Official Medal Table'!$I:$I,'Each Gender Events'!$A94,'Official Medal Table'!$C:$C,'Each Gender Events'!O$1,'Official Medal Table'!$E:$E,'Each Gender Events'!O$2)*'Medal values'!$B$3
+ COUNTIFS('Official Medal Table'!$F:$F,'Each Gender Events'!$A94,'Official Medal Table'!$C:$C,'Each Gender Events'!O$1,'Official Medal Table'!$E:$E,"Mixed")*'Medal values'!$B$1/2
+ COUNTIFS('Official Medal Table'!$G:$G,'Each Gender Events'!$A94,'Official Medal Table'!$C:$C,'Each Gender Events'!O$1,'Official Medal Table'!$E:$E,"Mixed")*'Medal values'!$B$2/2
+ COUNTIFS('Official Medal Table'!$H:$H,'Each Gender Events'!$A94,'Official Medal Table'!$C:$C,'Each Gender Events'!O$1,'Official Medal Table'!$E:$E,"Mixed")*'Medal values'!$B$3/2
+ COUNTIFS('Official Medal Table'!$I:$I,'Each Gender Events'!$A94,'Official Medal Table'!$C:$C,'Each Gender Events'!O$1,'Official Medal Table'!$E:$E,"Mixed")*'Medal values'!$B$3/2</f>
        <v>0</v>
      </c>
      <c r="P94">
        <f>COUNTIFS('Official Medal Table'!$F:$F,'Each Gender Events'!$A94,'Official Medal Table'!$C:$C,'Each Gender Events'!P$1,'Official Medal Table'!$E:$E,'Each Gender Events'!P$2)*'Medal values'!$B$1
+ COUNTIFS('Official Medal Table'!$G:$G,'Each Gender Events'!$A94,'Official Medal Table'!$C:$C,'Each Gender Events'!P$1,'Official Medal Table'!$E:$E,'Each Gender Events'!P$2)*'Medal values'!$B$2
+ COUNTIFS('Official Medal Table'!$H:$H,'Each Gender Events'!$A94,'Official Medal Table'!$C:$C,'Each Gender Events'!P$1,'Official Medal Table'!$E:$E,'Each Gender Events'!P$2)*'Medal values'!$B$3
+ COUNTIFS('Official Medal Table'!$I:$I,'Each Gender Events'!$A94,'Official Medal Table'!$C:$C,'Each Gender Events'!P$1,'Official Medal Table'!$E:$E,'Each Gender Events'!P$2)*'Medal values'!$B$3
+ COUNTIFS('Official Medal Table'!$F:$F,'Each Gender Events'!$A94,'Official Medal Table'!$C:$C,'Each Gender Events'!P$1,'Official Medal Table'!$E:$E,"Mixed")*'Medal values'!$B$1/2
+ COUNTIFS('Official Medal Table'!$G:$G,'Each Gender Events'!$A94,'Official Medal Table'!$C:$C,'Each Gender Events'!P$1,'Official Medal Table'!$E:$E,"Mixed")*'Medal values'!$B$2/2
+ COUNTIFS('Official Medal Table'!$H:$H,'Each Gender Events'!$A94,'Official Medal Table'!$C:$C,'Each Gender Events'!P$1,'Official Medal Table'!$E:$E,"Mixed")*'Medal values'!$B$3/2
+ COUNTIFS('Official Medal Table'!$I:$I,'Each Gender Events'!$A94,'Official Medal Table'!$C:$C,'Each Gender Events'!P$1,'Official Medal Table'!$E:$E,"Mixed")*'Medal values'!$B$3/2</f>
        <v>0</v>
      </c>
      <c r="Q94">
        <f>COUNTIFS('Official Medal Table'!$F:$F,'Each Gender Events'!$A94,'Official Medal Table'!$C:$C,'Each Gender Events'!Q$1,'Official Medal Table'!$E:$E,'Each Gender Events'!Q$2)*'Medal values'!$B$1
+ COUNTIFS('Official Medal Table'!$G:$G,'Each Gender Events'!$A94,'Official Medal Table'!$C:$C,'Each Gender Events'!Q$1,'Official Medal Table'!$E:$E,'Each Gender Events'!Q$2)*'Medal values'!$B$2
+ COUNTIFS('Official Medal Table'!$H:$H,'Each Gender Events'!$A94,'Official Medal Table'!$C:$C,'Each Gender Events'!Q$1,'Official Medal Table'!$E:$E,'Each Gender Events'!Q$2)*'Medal values'!$B$3
+ COUNTIFS('Official Medal Table'!$I:$I,'Each Gender Events'!$A94,'Official Medal Table'!$C:$C,'Each Gender Events'!Q$1,'Official Medal Table'!$E:$E,'Each Gender Events'!Q$2)*'Medal values'!$B$3
+ COUNTIFS('Official Medal Table'!$F:$F,'Each Gender Events'!$A94,'Official Medal Table'!$C:$C,'Each Gender Events'!Q$1,'Official Medal Table'!$E:$E,"Mixed")*'Medal values'!$B$1/2
+ COUNTIFS('Official Medal Table'!$G:$G,'Each Gender Events'!$A94,'Official Medal Table'!$C:$C,'Each Gender Events'!Q$1,'Official Medal Table'!$E:$E,"Mixed")*'Medal values'!$B$2/2
+ COUNTIFS('Official Medal Table'!$H:$H,'Each Gender Events'!$A94,'Official Medal Table'!$C:$C,'Each Gender Events'!Q$1,'Official Medal Table'!$E:$E,"Mixed")*'Medal values'!$B$3/2
+ COUNTIFS('Official Medal Table'!$I:$I,'Each Gender Events'!$A94,'Official Medal Table'!$C:$C,'Each Gender Events'!Q$1,'Official Medal Table'!$E:$E,"Mixed")*'Medal values'!$B$3/2</f>
        <v>0</v>
      </c>
      <c r="R94">
        <f>COUNTIFS('Official Medal Table'!$F:$F,'Each Gender Events'!$A94,'Official Medal Table'!$C:$C,'Each Gender Events'!R$1,'Official Medal Table'!$E:$E,'Each Gender Events'!R$2)*'Medal values'!$B$1
+ COUNTIFS('Official Medal Table'!$G:$G,'Each Gender Events'!$A94,'Official Medal Table'!$C:$C,'Each Gender Events'!R$1,'Official Medal Table'!$E:$E,'Each Gender Events'!R$2)*'Medal values'!$B$2
+ COUNTIFS('Official Medal Table'!$H:$H,'Each Gender Events'!$A94,'Official Medal Table'!$C:$C,'Each Gender Events'!R$1,'Official Medal Table'!$E:$E,'Each Gender Events'!R$2)*'Medal values'!$B$3
+ COUNTIFS('Official Medal Table'!$I:$I,'Each Gender Events'!$A94,'Official Medal Table'!$C:$C,'Each Gender Events'!R$1,'Official Medal Table'!$E:$E,'Each Gender Events'!R$2)*'Medal values'!$B$3
+ COUNTIFS('Official Medal Table'!$F:$F,'Each Gender Events'!$A94,'Official Medal Table'!$C:$C,'Each Gender Events'!R$1,'Official Medal Table'!$E:$E,"Mixed")*'Medal values'!$B$1/2
+ COUNTIFS('Official Medal Table'!$G:$G,'Each Gender Events'!$A94,'Official Medal Table'!$C:$C,'Each Gender Events'!R$1,'Official Medal Table'!$E:$E,"Mixed")*'Medal values'!$B$2/2
+ COUNTIFS('Official Medal Table'!$H:$H,'Each Gender Events'!$A94,'Official Medal Table'!$C:$C,'Each Gender Events'!R$1,'Official Medal Table'!$E:$E,"Mixed")*'Medal values'!$B$3/2
+ COUNTIFS('Official Medal Table'!$I:$I,'Each Gender Events'!$A94,'Official Medal Table'!$C:$C,'Each Gender Events'!R$1,'Official Medal Table'!$E:$E,"Mixed")*'Medal values'!$B$3/2</f>
        <v>0</v>
      </c>
      <c r="S94">
        <f>COUNTIFS('Official Medal Table'!$F:$F,'Each Gender Events'!$A94,'Official Medal Table'!$C:$C,'Each Gender Events'!S$1,'Official Medal Table'!$E:$E,'Each Gender Events'!S$2)*'Medal values'!$B$1
+ COUNTIFS('Official Medal Table'!$G:$G,'Each Gender Events'!$A94,'Official Medal Table'!$C:$C,'Each Gender Events'!S$1,'Official Medal Table'!$E:$E,'Each Gender Events'!S$2)*'Medal values'!$B$2
+ COUNTIFS('Official Medal Table'!$H:$H,'Each Gender Events'!$A94,'Official Medal Table'!$C:$C,'Each Gender Events'!S$1,'Official Medal Table'!$E:$E,'Each Gender Events'!S$2)*'Medal values'!$B$3
+ COUNTIFS('Official Medal Table'!$I:$I,'Each Gender Events'!$A94,'Official Medal Table'!$C:$C,'Each Gender Events'!S$1,'Official Medal Table'!$E:$E,'Each Gender Events'!S$2)*'Medal values'!$B$3
+ COUNTIFS('Official Medal Table'!$F:$F,'Each Gender Events'!$A94,'Official Medal Table'!$C:$C,'Each Gender Events'!S$1,'Official Medal Table'!$E:$E,"Mixed")*'Medal values'!$B$1/2
+ COUNTIFS('Official Medal Table'!$G:$G,'Each Gender Events'!$A94,'Official Medal Table'!$C:$C,'Each Gender Events'!S$1,'Official Medal Table'!$E:$E,"Mixed")*'Medal values'!$B$2/2
+ COUNTIFS('Official Medal Table'!$H:$H,'Each Gender Events'!$A94,'Official Medal Table'!$C:$C,'Each Gender Events'!S$1,'Official Medal Table'!$E:$E,"Mixed")*'Medal values'!$B$3/2
+ COUNTIFS('Official Medal Table'!$I:$I,'Each Gender Events'!$A94,'Official Medal Table'!$C:$C,'Each Gender Events'!S$1,'Official Medal Table'!$E:$E,"Mixed")*'Medal values'!$B$3/2</f>
        <v>0</v>
      </c>
      <c r="T94">
        <f>COUNTIFS('Official Medal Table'!$F:$F,'Each Gender Events'!$A94,'Official Medal Table'!$C:$C,'Each Gender Events'!T$1,'Official Medal Table'!$E:$E,'Each Gender Events'!T$2)*'Medal values'!$B$1
+ COUNTIFS('Official Medal Table'!$G:$G,'Each Gender Events'!$A94,'Official Medal Table'!$C:$C,'Each Gender Events'!T$1,'Official Medal Table'!$E:$E,'Each Gender Events'!T$2)*'Medal values'!$B$2
+ COUNTIFS('Official Medal Table'!$H:$H,'Each Gender Events'!$A94,'Official Medal Table'!$C:$C,'Each Gender Events'!T$1,'Official Medal Table'!$E:$E,'Each Gender Events'!T$2)*'Medal values'!$B$3
+ COUNTIFS('Official Medal Table'!$I:$I,'Each Gender Events'!$A94,'Official Medal Table'!$C:$C,'Each Gender Events'!T$1,'Official Medal Table'!$E:$E,'Each Gender Events'!T$2)*'Medal values'!$B$3
+ COUNTIFS('Official Medal Table'!$F:$F,'Each Gender Events'!$A94,'Official Medal Table'!$C:$C,'Each Gender Events'!T$1,'Official Medal Table'!$E:$E,"Mixed")*'Medal values'!$B$1/2
+ COUNTIFS('Official Medal Table'!$G:$G,'Each Gender Events'!$A94,'Official Medal Table'!$C:$C,'Each Gender Events'!T$1,'Official Medal Table'!$E:$E,"Mixed")*'Medal values'!$B$2/2
+ COUNTIFS('Official Medal Table'!$H:$H,'Each Gender Events'!$A94,'Official Medal Table'!$C:$C,'Each Gender Events'!T$1,'Official Medal Table'!$E:$E,"Mixed")*'Medal values'!$B$3/2
+ COUNTIFS('Official Medal Table'!$I:$I,'Each Gender Events'!$A94,'Official Medal Table'!$C:$C,'Each Gender Events'!T$1,'Official Medal Table'!$E:$E,"Mixed")*'Medal values'!$B$3/2</f>
        <v>0</v>
      </c>
      <c r="U94">
        <f>COUNTIFS('Official Medal Table'!$F:$F,'Each Gender Events'!$A94,'Official Medal Table'!$C:$C,'Each Gender Events'!U$1,'Official Medal Table'!$E:$E,'Each Gender Events'!U$2)*'Medal values'!$B$1
+ COUNTIFS('Official Medal Table'!$G:$G,'Each Gender Events'!$A94,'Official Medal Table'!$C:$C,'Each Gender Events'!U$1,'Official Medal Table'!$E:$E,'Each Gender Events'!U$2)*'Medal values'!$B$2
+ COUNTIFS('Official Medal Table'!$H:$H,'Each Gender Events'!$A94,'Official Medal Table'!$C:$C,'Each Gender Events'!U$1,'Official Medal Table'!$E:$E,'Each Gender Events'!U$2)*'Medal values'!$B$3
+ COUNTIFS('Official Medal Table'!$I:$I,'Each Gender Events'!$A94,'Official Medal Table'!$C:$C,'Each Gender Events'!U$1,'Official Medal Table'!$E:$E,'Each Gender Events'!U$2)*'Medal values'!$B$3
+ COUNTIFS('Official Medal Table'!$F:$F,'Each Gender Events'!$A94,'Official Medal Table'!$C:$C,'Each Gender Events'!U$1,'Official Medal Table'!$E:$E,"Mixed")*'Medal values'!$B$1/2
+ COUNTIFS('Official Medal Table'!$G:$G,'Each Gender Events'!$A94,'Official Medal Table'!$C:$C,'Each Gender Events'!U$1,'Official Medal Table'!$E:$E,"Mixed")*'Medal values'!$B$2/2
+ COUNTIFS('Official Medal Table'!$H:$H,'Each Gender Events'!$A94,'Official Medal Table'!$C:$C,'Each Gender Events'!U$1,'Official Medal Table'!$E:$E,"Mixed")*'Medal values'!$B$3/2
+ COUNTIFS('Official Medal Table'!$I:$I,'Each Gender Events'!$A94,'Official Medal Table'!$C:$C,'Each Gender Events'!U$1,'Official Medal Table'!$E:$E,"Mixed")*'Medal values'!$B$3/2</f>
        <v>0</v>
      </c>
      <c r="V94">
        <f>COUNTIFS('Official Medal Table'!$F:$F,'Each Gender Events'!$A94,'Official Medal Table'!$C:$C,'Each Gender Events'!V$1,'Official Medal Table'!$E:$E,'Each Gender Events'!V$2)*'Medal values'!$B$1
+ COUNTIFS('Official Medal Table'!$G:$G,'Each Gender Events'!$A94,'Official Medal Table'!$C:$C,'Each Gender Events'!V$1,'Official Medal Table'!$E:$E,'Each Gender Events'!V$2)*'Medal values'!$B$2
+ COUNTIFS('Official Medal Table'!$H:$H,'Each Gender Events'!$A94,'Official Medal Table'!$C:$C,'Each Gender Events'!V$1,'Official Medal Table'!$E:$E,'Each Gender Events'!V$2)*'Medal values'!$B$3
+ COUNTIFS('Official Medal Table'!$I:$I,'Each Gender Events'!$A94,'Official Medal Table'!$C:$C,'Each Gender Events'!V$1,'Official Medal Table'!$E:$E,'Each Gender Events'!V$2)*'Medal values'!$B$3
+ COUNTIFS('Official Medal Table'!$F:$F,'Each Gender Events'!$A94,'Official Medal Table'!$C:$C,'Each Gender Events'!V$1,'Official Medal Table'!$E:$E,"Mixed")*'Medal values'!$B$1/2
+ COUNTIFS('Official Medal Table'!$G:$G,'Each Gender Events'!$A94,'Official Medal Table'!$C:$C,'Each Gender Events'!V$1,'Official Medal Table'!$E:$E,"Mixed")*'Medal values'!$B$2/2
+ COUNTIFS('Official Medal Table'!$H:$H,'Each Gender Events'!$A94,'Official Medal Table'!$C:$C,'Each Gender Events'!V$1,'Official Medal Table'!$E:$E,"Mixed")*'Medal values'!$B$3/2
+ COUNTIFS('Official Medal Table'!$I:$I,'Each Gender Events'!$A94,'Official Medal Table'!$C:$C,'Each Gender Events'!V$1,'Official Medal Table'!$E:$E,"Mixed")*'Medal values'!$B$3/2</f>
        <v>0</v>
      </c>
      <c r="W94">
        <f>COUNTIFS('Official Medal Table'!$F:$F,'Each Gender Events'!$A94,'Official Medal Table'!$C:$C,'Each Gender Events'!W$1,'Official Medal Table'!$E:$E,'Each Gender Events'!W$2)*'Medal values'!$B$1
+ COUNTIFS('Official Medal Table'!$G:$G,'Each Gender Events'!$A94,'Official Medal Table'!$C:$C,'Each Gender Events'!W$1,'Official Medal Table'!$E:$E,'Each Gender Events'!W$2)*'Medal values'!$B$2
+ COUNTIFS('Official Medal Table'!$H:$H,'Each Gender Events'!$A94,'Official Medal Table'!$C:$C,'Each Gender Events'!W$1,'Official Medal Table'!$E:$E,'Each Gender Events'!W$2)*'Medal values'!$B$3
+ COUNTIFS('Official Medal Table'!$I:$I,'Each Gender Events'!$A94,'Official Medal Table'!$C:$C,'Each Gender Events'!W$1,'Official Medal Table'!$E:$E,'Each Gender Events'!W$2)*'Medal values'!$B$3
+ COUNTIFS('Official Medal Table'!$F:$F,'Each Gender Events'!$A94,'Official Medal Table'!$C:$C,'Each Gender Events'!W$1,'Official Medal Table'!$E:$E,"Mixed")*'Medal values'!$B$1/2
+ COUNTIFS('Official Medal Table'!$G:$G,'Each Gender Events'!$A94,'Official Medal Table'!$C:$C,'Each Gender Events'!W$1,'Official Medal Table'!$E:$E,"Mixed")*'Medal values'!$B$2/2
+ COUNTIFS('Official Medal Table'!$H:$H,'Each Gender Events'!$A94,'Official Medal Table'!$C:$C,'Each Gender Events'!W$1,'Official Medal Table'!$E:$E,"Mixed")*'Medal values'!$B$3/2
+ COUNTIFS('Official Medal Table'!$I:$I,'Each Gender Events'!$A94,'Official Medal Table'!$C:$C,'Each Gender Events'!W$1,'Official Medal Table'!$E:$E,"Mixed")*'Medal values'!$B$3/2</f>
        <v>0</v>
      </c>
      <c r="X94">
        <f>COUNTIFS('Official Medal Table'!$F:$F,'Each Gender Events'!$A94,'Official Medal Table'!$C:$C,'Each Gender Events'!X$1,'Official Medal Table'!$E:$E,'Each Gender Events'!X$2)*'Medal values'!$B$1
+ COUNTIFS('Official Medal Table'!$G:$G,'Each Gender Events'!$A94,'Official Medal Table'!$C:$C,'Each Gender Events'!X$1,'Official Medal Table'!$E:$E,'Each Gender Events'!X$2)*'Medal values'!$B$2
+ COUNTIFS('Official Medal Table'!$H:$H,'Each Gender Events'!$A94,'Official Medal Table'!$C:$C,'Each Gender Events'!X$1,'Official Medal Table'!$E:$E,'Each Gender Events'!X$2)*'Medal values'!$B$3
+ COUNTIFS('Official Medal Table'!$I:$I,'Each Gender Events'!$A94,'Official Medal Table'!$C:$C,'Each Gender Events'!X$1,'Official Medal Table'!$E:$E,'Each Gender Events'!X$2)*'Medal values'!$B$3
+ COUNTIFS('Official Medal Table'!$F:$F,'Each Gender Events'!$A94,'Official Medal Table'!$C:$C,'Each Gender Events'!X$1,'Official Medal Table'!$E:$E,"Mixed")*'Medal values'!$B$1/2
+ COUNTIFS('Official Medal Table'!$G:$G,'Each Gender Events'!$A94,'Official Medal Table'!$C:$C,'Each Gender Events'!X$1,'Official Medal Table'!$E:$E,"Mixed")*'Medal values'!$B$2/2
+ COUNTIFS('Official Medal Table'!$H:$H,'Each Gender Events'!$A94,'Official Medal Table'!$C:$C,'Each Gender Events'!X$1,'Official Medal Table'!$E:$E,"Mixed")*'Medal values'!$B$3/2
+ COUNTIFS('Official Medal Table'!$I:$I,'Each Gender Events'!$A94,'Official Medal Table'!$C:$C,'Each Gender Events'!X$1,'Official Medal Table'!$E:$E,"Mixed")*'Medal values'!$B$3/2</f>
        <v>0</v>
      </c>
      <c r="Y94">
        <f>COUNTIFS('Official Medal Table'!$F:$F,'Each Gender Events'!$A94,'Official Medal Table'!$C:$C,'Each Gender Events'!Y$1,'Official Medal Table'!$E:$E,'Each Gender Events'!Y$2)*'Medal values'!$B$1
+ COUNTIFS('Official Medal Table'!$G:$G,'Each Gender Events'!$A94,'Official Medal Table'!$C:$C,'Each Gender Events'!Y$1,'Official Medal Table'!$E:$E,'Each Gender Events'!Y$2)*'Medal values'!$B$2
+ COUNTIFS('Official Medal Table'!$H:$H,'Each Gender Events'!$A94,'Official Medal Table'!$C:$C,'Each Gender Events'!Y$1,'Official Medal Table'!$E:$E,'Each Gender Events'!Y$2)*'Medal values'!$B$3
+ COUNTIFS('Official Medal Table'!$I:$I,'Each Gender Events'!$A94,'Official Medal Table'!$C:$C,'Each Gender Events'!Y$1,'Official Medal Table'!$E:$E,'Each Gender Events'!Y$2)*'Medal values'!$B$3
+ COUNTIFS('Official Medal Table'!$F:$F,'Each Gender Events'!$A94,'Official Medal Table'!$C:$C,'Each Gender Events'!Y$1,'Official Medal Table'!$E:$E,"Mixed")*'Medal values'!$B$1/2
+ COUNTIFS('Official Medal Table'!$G:$G,'Each Gender Events'!$A94,'Official Medal Table'!$C:$C,'Each Gender Events'!Y$1,'Official Medal Table'!$E:$E,"Mixed")*'Medal values'!$B$2/2
+ COUNTIFS('Official Medal Table'!$H:$H,'Each Gender Events'!$A94,'Official Medal Table'!$C:$C,'Each Gender Events'!Y$1,'Official Medal Table'!$E:$E,"Mixed")*'Medal values'!$B$3/2
+ COUNTIFS('Official Medal Table'!$I:$I,'Each Gender Events'!$A94,'Official Medal Table'!$C:$C,'Each Gender Events'!Y$1,'Official Medal Table'!$E:$E,"Mixed")*'Medal values'!$B$3/2</f>
        <v>0</v>
      </c>
      <c r="Z94">
        <f>COUNTIFS('Official Medal Table'!$F:$F,'Each Gender Events'!$A94,'Official Medal Table'!$C:$C,'Each Gender Events'!Z$1,'Official Medal Table'!$E:$E,'Each Gender Events'!Z$2)*'Medal values'!$B$1
+ COUNTIFS('Official Medal Table'!$G:$G,'Each Gender Events'!$A94,'Official Medal Table'!$C:$C,'Each Gender Events'!Z$1,'Official Medal Table'!$E:$E,'Each Gender Events'!Z$2)*'Medal values'!$B$2
+ COUNTIFS('Official Medal Table'!$H:$H,'Each Gender Events'!$A94,'Official Medal Table'!$C:$C,'Each Gender Events'!Z$1,'Official Medal Table'!$E:$E,'Each Gender Events'!Z$2)*'Medal values'!$B$3
+ COUNTIFS('Official Medal Table'!$I:$I,'Each Gender Events'!$A94,'Official Medal Table'!$C:$C,'Each Gender Events'!Z$1,'Official Medal Table'!$E:$E,'Each Gender Events'!Z$2)*'Medal values'!$B$3
+ COUNTIFS('Official Medal Table'!$F:$F,'Each Gender Events'!$A94,'Official Medal Table'!$C:$C,'Each Gender Events'!Z$1,'Official Medal Table'!$E:$E,"Mixed")*'Medal values'!$B$1/2
+ COUNTIFS('Official Medal Table'!$G:$G,'Each Gender Events'!$A94,'Official Medal Table'!$C:$C,'Each Gender Events'!Z$1,'Official Medal Table'!$E:$E,"Mixed")*'Medal values'!$B$2/2
+ COUNTIFS('Official Medal Table'!$H:$H,'Each Gender Events'!$A94,'Official Medal Table'!$C:$C,'Each Gender Events'!Z$1,'Official Medal Table'!$E:$E,"Mixed")*'Medal values'!$B$3/2
+ COUNTIFS('Official Medal Table'!$I:$I,'Each Gender Events'!$A94,'Official Medal Table'!$C:$C,'Each Gender Events'!Z$1,'Official Medal Table'!$E:$E,"Mixed")*'Medal values'!$B$3/2</f>
        <v>0</v>
      </c>
      <c r="AA94">
        <f>COUNTIFS('Official Medal Table'!$F:$F,'Each Gender Events'!$A94,'Official Medal Table'!$C:$C,'Each Gender Events'!AA$1,'Official Medal Table'!$E:$E,'Each Gender Events'!AA$2)*'Medal values'!$B$1
+ COUNTIFS('Official Medal Table'!$G:$G,'Each Gender Events'!$A94,'Official Medal Table'!$C:$C,'Each Gender Events'!AA$1,'Official Medal Table'!$E:$E,'Each Gender Events'!AA$2)*'Medal values'!$B$2
+ COUNTIFS('Official Medal Table'!$H:$H,'Each Gender Events'!$A94,'Official Medal Table'!$C:$C,'Each Gender Events'!AA$1,'Official Medal Table'!$E:$E,'Each Gender Events'!AA$2)*'Medal values'!$B$3
+ COUNTIFS('Official Medal Table'!$I:$I,'Each Gender Events'!$A94,'Official Medal Table'!$C:$C,'Each Gender Events'!AA$1,'Official Medal Table'!$E:$E,'Each Gender Events'!AA$2)*'Medal values'!$B$3
+ COUNTIFS('Official Medal Table'!$F:$F,'Each Gender Events'!$A94,'Official Medal Table'!$C:$C,'Each Gender Events'!AA$1,'Official Medal Table'!$E:$E,"Mixed")*'Medal values'!$B$1/2
+ COUNTIFS('Official Medal Table'!$G:$G,'Each Gender Events'!$A94,'Official Medal Table'!$C:$C,'Each Gender Events'!AA$1,'Official Medal Table'!$E:$E,"Mixed")*'Medal values'!$B$2/2
+ COUNTIFS('Official Medal Table'!$H:$H,'Each Gender Events'!$A94,'Official Medal Table'!$C:$C,'Each Gender Events'!AA$1,'Official Medal Table'!$E:$E,"Mixed")*'Medal values'!$B$3/2
+ COUNTIFS('Official Medal Table'!$I:$I,'Each Gender Events'!$A94,'Official Medal Table'!$C:$C,'Each Gender Events'!AA$1,'Official Medal Table'!$E:$E,"Mixed")*'Medal values'!$B$3/2</f>
        <v>0</v>
      </c>
      <c r="AB94">
        <f>COUNTIFS('Official Medal Table'!$F:$F,'Each Gender Events'!$A94,'Official Medal Table'!$C:$C,'Each Gender Events'!AB$1,'Official Medal Table'!$E:$E,'Each Gender Events'!AB$2)*'Medal values'!$B$1
+ COUNTIFS('Official Medal Table'!$G:$G,'Each Gender Events'!$A94,'Official Medal Table'!$C:$C,'Each Gender Events'!AB$1,'Official Medal Table'!$E:$E,'Each Gender Events'!AB$2)*'Medal values'!$B$2
+ COUNTIFS('Official Medal Table'!$H:$H,'Each Gender Events'!$A94,'Official Medal Table'!$C:$C,'Each Gender Events'!AB$1,'Official Medal Table'!$E:$E,'Each Gender Events'!AB$2)*'Medal values'!$B$3
+ COUNTIFS('Official Medal Table'!$I:$I,'Each Gender Events'!$A94,'Official Medal Table'!$C:$C,'Each Gender Events'!AB$1,'Official Medal Table'!$E:$E,'Each Gender Events'!AB$2)*'Medal values'!$B$3
+ COUNTIFS('Official Medal Table'!$F:$F,'Each Gender Events'!$A94,'Official Medal Table'!$C:$C,'Each Gender Events'!AB$1,'Official Medal Table'!$E:$E,"Mixed")*'Medal values'!$B$1/2
+ COUNTIFS('Official Medal Table'!$G:$G,'Each Gender Events'!$A94,'Official Medal Table'!$C:$C,'Each Gender Events'!AB$1,'Official Medal Table'!$E:$E,"Mixed")*'Medal values'!$B$2/2
+ COUNTIFS('Official Medal Table'!$H:$H,'Each Gender Events'!$A94,'Official Medal Table'!$C:$C,'Each Gender Events'!AB$1,'Official Medal Table'!$E:$E,"Mixed")*'Medal values'!$B$3/2
+ COUNTIFS('Official Medal Table'!$I:$I,'Each Gender Events'!$A94,'Official Medal Table'!$C:$C,'Each Gender Events'!AB$1,'Official Medal Table'!$E:$E,"Mixed")*'Medal values'!$B$3/2</f>
        <v>0</v>
      </c>
      <c r="AC94">
        <f>COUNTIFS('Official Medal Table'!$F:$F,'Each Gender Events'!$A94,'Official Medal Table'!$C:$C,'Each Gender Events'!AC$1,'Official Medal Table'!$E:$E,'Each Gender Events'!AC$2)*'Medal values'!$B$1
+ COUNTIFS('Official Medal Table'!$G:$G,'Each Gender Events'!$A94,'Official Medal Table'!$C:$C,'Each Gender Events'!AC$1,'Official Medal Table'!$E:$E,'Each Gender Events'!AC$2)*'Medal values'!$B$2
+ COUNTIFS('Official Medal Table'!$H:$H,'Each Gender Events'!$A94,'Official Medal Table'!$C:$C,'Each Gender Events'!AC$1,'Official Medal Table'!$E:$E,'Each Gender Events'!AC$2)*'Medal values'!$B$3
+ COUNTIFS('Official Medal Table'!$I:$I,'Each Gender Events'!$A94,'Official Medal Table'!$C:$C,'Each Gender Events'!AC$1,'Official Medal Table'!$E:$E,'Each Gender Events'!AC$2)*'Medal values'!$B$3
+ COUNTIFS('Official Medal Table'!$F:$F,'Each Gender Events'!$A94,'Official Medal Table'!$C:$C,'Each Gender Events'!AC$1,'Official Medal Table'!$E:$E,"Mixed")*'Medal values'!$B$1/2
+ COUNTIFS('Official Medal Table'!$G:$G,'Each Gender Events'!$A94,'Official Medal Table'!$C:$C,'Each Gender Events'!AC$1,'Official Medal Table'!$E:$E,"Mixed")*'Medal values'!$B$2/2
+ COUNTIFS('Official Medal Table'!$H:$H,'Each Gender Events'!$A94,'Official Medal Table'!$C:$C,'Each Gender Events'!AC$1,'Official Medal Table'!$E:$E,"Mixed")*'Medal values'!$B$3/2
+ COUNTIFS('Official Medal Table'!$I:$I,'Each Gender Events'!$A94,'Official Medal Table'!$C:$C,'Each Gender Events'!AC$1,'Official Medal Table'!$E:$E,"Mixed")*'Medal values'!$B$3/2</f>
        <v>0</v>
      </c>
      <c r="AD94">
        <f>COUNTIFS('Official Medal Table'!$F:$F,'Each Gender Events'!$A94,'Official Medal Table'!$C:$C,'Each Gender Events'!AD$1,'Official Medal Table'!$E:$E,'Each Gender Events'!AD$2)*'Medal values'!$B$1
+ COUNTIFS('Official Medal Table'!$G:$G,'Each Gender Events'!$A94,'Official Medal Table'!$C:$C,'Each Gender Events'!AD$1,'Official Medal Table'!$E:$E,'Each Gender Events'!AD$2)*'Medal values'!$B$2
+ COUNTIFS('Official Medal Table'!$H:$H,'Each Gender Events'!$A94,'Official Medal Table'!$C:$C,'Each Gender Events'!AD$1,'Official Medal Table'!$E:$E,'Each Gender Events'!AD$2)*'Medal values'!$B$3
+ COUNTIFS('Official Medal Table'!$I:$I,'Each Gender Events'!$A94,'Official Medal Table'!$C:$C,'Each Gender Events'!AD$1,'Official Medal Table'!$E:$E,'Each Gender Events'!AD$2)*'Medal values'!$B$3
+ COUNTIFS('Official Medal Table'!$F:$F,'Each Gender Events'!$A94,'Official Medal Table'!$C:$C,'Each Gender Events'!AD$1,'Official Medal Table'!$E:$E,"Mixed")*'Medal values'!$B$1/2
+ COUNTIFS('Official Medal Table'!$G:$G,'Each Gender Events'!$A94,'Official Medal Table'!$C:$C,'Each Gender Events'!AD$1,'Official Medal Table'!$E:$E,"Mixed")*'Medal values'!$B$2/2
+ COUNTIFS('Official Medal Table'!$H:$H,'Each Gender Events'!$A94,'Official Medal Table'!$C:$C,'Each Gender Events'!AD$1,'Official Medal Table'!$E:$E,"Mixed")*'Medal values'!$B$3/2
+ COUNTIFS('Official Medal Table'!$I:$I,'Each Gender Events'!$A94,'Official Medal Table'!$C:$C,'Each Gender Events'!AD$1,'Official Medal Table'!$E:$E,"Mixed")*'Medal values'!$B$3/2</f>
        <v>0</v>
      </c>
      <c r="AE94">
        <f>COUNTIFS('Official Medal Table'!$F:$F,'Each Gender Events'!$A94,'Official Medal Table'!$C:$C,'Each Gender Events'!AE$1,'Official Medal Table'!$E:$E,'Each Gender Events'!AE$2)*'Medal values'!$B$1
+ COUNTIFS('Official Medal Table'!$G:$G,'Each Gender Events'!$A94,'Official Medal Table'!$C:$C,'Each Gender Events'!AE$1,'Official Medal Table'!$E:$E,'Each Gender Events'!AE$2)*'Medal values'!$B$2
+ COUNTIFS('Official Medal Table'!$H:$H,'Each Gender Events'!$A94,'Official Medal Table'!$C:$C,'Each Gender Events'!AE$1,'Official Medal Table'!$E:$E,'Each Gender Events'!AE$2)*'Medal values'!$B$3
+ COUNTIFS('Official Medal Table'!$I:$I,'Each Gender Events'!$A94,'Official Medal Table'!$C:$C,'Each Gender Events'!AE$1,'Official Medal Table'!$E:$E,'Each Gender Events'!AE$2)*'Medal values'!$B$3
+ COUNTIFS('Official Medal Table'!$F:$F,'Each Gender Events'!$A94,'Official Medal Table'!$C:$C,'Each Gender Events'!AE$1,'Official Medal Table'!$E:$E,"Mixed")*'Medal values'!$B$1/2
+ COUNTIFS('Official Medal Table'!$G:$G,'Each Gender Events'!$A94,'Official Medal Table'!$C:$C,'Each Gender Events'!AE$1,'Official Medal Table'!$E:$E,"Mixed")*'Medal values'!$B$2/2
+ COUNTIFS('Official Medal Table'!$H:$H,'Each Gender Events'!$A94,'Official Medal Table'!$C:$C,'Each Gender Events'!AE$1,'Official Medal Table'!$E:$E,"Mixed")*'Medal values'!$B$3/2
+ COUNTIFS('Official Medal Table'!$I:$I,'Each Gender Events'!$A94,'Official Medal Table'!$C:$C,'Each Gender Events'!AE$1,'Official Medal Table'!$E:$E,"Mixed")*'Medal values'!$B$3/2</f>
        <v>0</v>
      </c>
      <c r="AF94">
        <f>COUNTIFS('Official Medal Table'!$F:$F,'Each Gender Events'!$A94,'Official Medal Table'!$C:$C,'Each Gender Events'!AF$1,'Official Medal Table'!$E:$E,'Each Gender Events'!AF$2)*'Medal values'!$B$1
+ COUNTIFS('Official Medal Table'!$G:$G,'Each Gender Events'!$A94,'Official Medal Table'!$C:$C,'Each Gender Events'!AF$1,'Official Medal Table'!$E:$E,'Each Gender Events'!AF$2)*'Medal values'!$B$2
+ COUNTIFS('Official Medal Table'!$H:$H,'Each Gender Events'!$A94,'Official Medal Table'!$C:$C,'Each Gender Events'!AF$1,'Official Medal Table'!$E:$E,'Each Gender Events'!AF$2)*'Medal values'!$B$3
+ COUNTIFS('Official Medal Table'!$I:$I,'Each Gender Events'!$A94,'Official Medal Table'!$C:$C,'Each Gender Events'!AF$1,'Official Medal Table'!$E:$E,'Each Gender Events'!AF$2)*'Medal values'!$B$3
+ COUNTIFS('Official Medal Table'!$F:$F,'Each Gender Events'!$A94,'Official Medal Table'!$C:$C,'Each Gender Events'!AF$1,'Official Medal Table'!$E:$E,"Mixed")*'Medal values'!$B$1/2
+ COUNTIFS('Official Medal Table'!$G:$G,'Each Gender Events'!$A94,'Official Medal Table'!$C:$C,'Each Gender Events'!AF$1,'Official Medal Table'!$E:$E,"Mixed")*'Medal values'!$B$2/2
+ COUNTIFS('Official Medal Table'!$H:$H,'Each Gender Events'!$A94,'Official Medal Table'!$C:$C,'Each Gender Events'!AF$1,'Official Medal Table'!$E:$E,"Mixed")*'Medal values'!$B$3/2
+ COUNTIFS('Official Medal Table'!$I:$I,'Each Gender Events'!$A94,'Official Medal Table'!$C:$C,'Each Gender Events'!AF$1,'Official Medal Table'!$E:$E,"Mixed")*'Medal values'!$B$3/2</f>
        <v>0</v>
      </c>
      <c r="AG94">
        <f>COUNTIFS('Official Medal Table'!$F:$F,'Each Gender Events'!$A94,'Official Medal Table'!$C:$C,'Each Gender Events'!AG$1,'Official Medal Table'!$E:$E,'Each Gender Events'!AG$2)*'Medal values'!$B$1
+ COUNTIFS('Official Medal Table'!$G:$G,'Each Gender Events'!$A94,'Official Medal Table'!$C:$C,'Each Gender Events'!AG$1,'Official Medal Table'!$E:$E,'Each Gender Events'!AG$2)*'Medal values'!$B$2
+ COUNTIFS('Official Medal Table'!$H:$H,'Each Gender Events'!$A94,'Official Medal Table'!$C:$C,'Each Gender Events'!AG$1,'Official Medal Table'!$E:$E,'Each Gender Events'!AG$2)*'Medal values'!$B$3
+ COUNTIFS('Official Medal Table'!$I:$I,'Each Gender Events'!$A94,'Official Medal Table'!$C:$C,'Each Gender Events'!AG$1,'Official Medal Table'!$E:$E,'Each Gender Events'!AG$2)*'Medal values'!$B$3
+ COUNTIFS('Official Medal Table'!$F:$F,'Each Gender Events'!$A94,'Official Medal Table'!$C:$C,'Each Gender Events'!AG$1,'Official Medal Table'!$E:$E,"Mixed")*'Medal values'!$B$1/2
+ COUNTIFS('Official Medal Table'!$G:$G,'Each Gender Events'!$A94,'Official Medal Table'!$C:$C,'Each Gender Events'!AG$1,'Official Medal Table'!$E:$E,"Mixed")*'Medal values'!$B$2/2
+ COUNTIFS('Official Medal Table'!$H:$H,'Each Gender Events'!$A94,'Official Medal Table'!$C:$C,'Each Gender Events'!AG$1,'Official Medal Table'!$E:$E,"Mixed")*'Medal values'!$B$3/2
+ COUNTIFS('Official Medal Table'!$I:$I,'Each Gender Events'!$A94,'Official Medal Table'!$C:$C,'Each Gender Events'!AG$1,'Official Medal Table'!$E:$E,"Mixed")*'Medal values'!$B$3/2</f>
        <v>0</v>
      </c>
      <c r="AH94">
        <f>COUNTIFS('Official Medal Table'!$F:$F,'Each Gender Events'!$A94,'Official Medal Table'!$C:$C,'Each Gender Events'!AH$1,'Official Medal Table'!$E:$E,'Each Gender Events'!AH$2)*'Medal values'!$B$1
+ COUNTIFS('Official Medal Table'!$G:$G,'Each Gender Events'!$A94,'Official Medal Table'!$C:$C,'Each Gender Events'!AH$1,'Official Medal Table'!$E:$E,'Each Gender Events'!AH$2)*'Medal values'!$B$2
+ COUNTIFS('Official Medal Table'!$H:$H,'Each Gender Events'!$A94,'Official Medal Table'!$C:$C,'Each Gender Events'!AH$1,'Official Medal Table'!$E:$E,'Each Gender Events'!AH$2)*'Medal values'!$B$3
+ COUNTIFS('Official Medal Table'!$I:$I,'Each Gender Events'!$A94,'Official Medal Table'!$C:$C,'Each Gender Events'!AH$1,'Official Medal Table'!$E:$E,'Each Gender Events'!AH$2)*'Medal values'!$B$3
+ COUNTIFS('Official Medal Table'!$F:$F,'Each Gender Events'!$A94,'Official Medal Table'!$C:$C,'Each Gender Events'!AH$1,'Official Medal Table'!$E:$E,"Mixed")*'Medal values'!$B$1/2
+ COUNTIFS('Official Medal Table'!$G:$G,'Each Gender Events'!$A94,'Official Medal Table'!$C:$C,'Each Gender Events'!AH$1,'Official Medal Table'!$E:$E,"Mixed")*'Medal values'!$B$2/2
+ COUNTIFS('Official Medal Table'!$H:$H,'Each Gender Events'!$A94,'Official Medal Table'!$C:$C,'Each Gender Events'!AH$1,'Official Medal Table'!$E:$E,"Mixed")*'Medal values'!$B$3/2
+ COUNTIFS('Official Medal Table'!$I:$I,'Each Gender Events'!$A94,'Official Medal Table'!$C:$C,'Each Gender Events'!AH$1,'Official Medal Table'!$E:$E,"Mixed")*'Medal values'!$B$3/2</f>
        <v>0</v>
      </c>
      <c r="AI94">
        <f>COUNTIFS('Official Medal Table'!$F:$F,'Each Gender Events'!$A94,'Official Medal Table'!$C:$C,'Each Gender Events'!AI$1,'Official Medal Table'!$E:$E,'Each Gender Events'!AI$2)*'Medal values'!$B$1
+ COUNTIFS('Official Medal Table'!$G:$G,'Each Gender Events'!$A94,'Official Medal Table'!$C:$C,'Each Gender Events'!AI$1,'Official Medal Table'!$E:$E,'Each Gender Events'!AI$2)*'Medal values'!$B$2
+ COUNTIFS('Official Medal Table'!$H:$H,'Each Gender Events'!$A94,'Official Medal Table'!$C:$C,'Each Gender Events'!AI$1,'Official Medal Table'!$E:$E,'Each Gender Events'!AI$2)*'Medal values'!$B$3
+ COUNTIFS('Official Medal Table'!$I:$I,'Each Gender Events'!$A94,'Official Medal Table'!$C:$C,'Each Gender Events'!AI$1,'Official Medal Table'!$E:$E,'Each Gender Events'!AI$2)*'Medal values'!$B$3
+ COUNTIFS('Official Medal Table'!$F:$F,'Each Gender Events'!$A94,'Official Medal Table'!$C:$C,'Each Gender Events'!AI$1,'Official Medal Table'!$E:$E,"Mixed")*'Medal values'!$B$1/2
+ COUNTIFS('Official Medal Table'!$G:$G,'Each Gender Events'!$A94,'Official Medal Table'!$C:$C,'Each Gender Events'!AI$1,'Official Medal Table'!$E:$E,"Mixed")*'Medal values'!$B$2/2
+ COUNTIFS('Official Medal Table'!$H:$H,'Each Gender Events'!$A94,'Official Medal Table'!$C:$C,'Each Gender Events'!AI$1,'Official Medal Table'!$E:$E,"Mixed")*'Medal values'!$B$3/2
+ COUNTIFS('Official Medal Table'!$I:$I,'Each Gender Events'!$A94,'Official Medal Table'!$C:$C,'Each Gender Events'!AI$1,'Official Medal Table'!$E:$E,"Mixed")*'Medal values'!$B$3/2</f>
        <v>0</v>
      </c>
      <c r="AJ94">
        <f>COUNTIFS('Official Medal Table'!$F:$F,'Each Gender Events'!$A94,'Official Medal Table'!$C:$C,'Each Gender Events'!AJ$1,'Official Medal Table'!$E:$E,'Each Gender Events'!AJ$2)*'Medal values'!$B$1
+ COUNTIFS('Official Medal Table'!$G:$G,'Each Gender Events'!$A94,'Official Medal Table'!$C:$C,'Each Gender Events'!AJ$1,'Official Medal Table'!$E:$E,'Each Gender Events'!AJ$2)*'Medal values'!$B$2
+ COUNTIFS('Official Medal Table'!$H:$H,'Each Gender Events'!$A94,'Official Medal Table'!$C:$C,'Each Gender Events'!AJ$1,'Official Medal Table'!$E:$E,'Each Gender Events'!AJ$2)*'Medal values'!$B$3
+ COUNTIFS('Official Medal Table'!$I:$I,'Each Gender Events'!$A94,'Official Medal Table'!$C:$C,'Each Gender Events'!AJ$1,'Official Medal Table'!$E:$E,'Each Gender Events'!AJ$2)*'Medal values'!$B$3
+ COUNTIFS('Official Medal Table'!$F:$F,'Each Gender Events'!$A94,'Official Medal Table'!$C:$C,'Each Gender Events'!AJ$1,'Official Medal Table'!$E:$E,"Mixed")*'Medal values'!$B$1/2
+ COUNTIFS('Official Medal Table'!$G:$G,'Each Gender Events'!$A94,'Official Medal Table'!$C:$C,'Each Gender Events'!AJ$1,'Official Medal Table'!$E:$E,"Mixed")*'Medal values'!$B$2/2
+ COUNTIFS('Official Medal Table'!$H:$H,'Each Gender Events'!$A94,'Official Medal Table'!$C:$C,'Each Gender Events'!AJ$1,'Official Medal Table'!$E:$E,"Mixed")*'Medal values'!$B$3/2
+ COUNTIFS('Official Medal Table'!$I:$I,'Each Gender Events'!$A94,'Official Medal Table'!$C:$C,'Each Gender Events'!AJ$1,'Official Medal Table'!$E:$E,"Mixed")*'Medal values'!$B$3/2</f>
        <v>0</v>
      </c>
      <c r="AK94">
        <f>COUNTIFS('Official Medal Table'!$F:$F,'Each Gender Events'!$A94,'Official Medal Table'!$C:$C,'Each Gender Events'!AK$1,'Official Medal Table'!$E:$E,'Each Gender Events'!AK$2)*'Medal values'!$B$1
+ COUNTIFS('Official Medal Table'!$G:$G,'Each Gender Events'!$A94,'Official Medal Table'!$C:$C,'Each Gender Events'!AK$1,'Official Medal Table'!$E:$E,'Each Gender Events'!AK$2)*'Medal values'!$B$2
+ COUNTIFS('Official Medal Table'!$H:$H,'Each Gender Events'!$A94,'Official Medal Table'!$C:$C,'Each Gender Events'!AK$1,'Official Medal Table'!$E:$E,'Each Gender Events'!AK$2)*'Medal values'!$B$3
+ COUNTIFS('Official Medal Table'!$I:$I,'Each Gender Events'!$A94,'Official Medal Table'!$C:$C,'Each Gender Events'!AK$1,'Official Medal Table'!$E:$E,'Each Gender Events'!AK$2)*'Medal values'!$B$3
+ COUNTIFS('Official Medal Table'!$F:$F,'Each Gender Events'!$A94,'Official Medal Table'!$C:$C,'Each Gender Events'!AK$1,'Official Medal Table'!$E:$E,"Mixed")*'Medal values'!$B$1/2
+ COUNTIFS('Official Medal Table'!$G:$G,'Each Gender Events'!$A94,'Official Medal Table'!$C:$C,'Each Gender Events'!AK$1,'Official Medal Table'!$E:$E,"Mixed")*'Medal values'!$B$2/2
+ COUNTIFS('Official Medal Table'!$H:$H,'Each Gender Events'!$A94,'Official Medal Table'!$C:$C,'Each Gender Events'!AK$1,'Official Medal Table'!$E:$E,"Mixed")*'Medal values'!$B$3/2
+ COUNTIFS('Official Medal Table'!$I:$I,'Each Gender Events'!$A94,'Official Medal Table'!$C:$C,'Each Gender Events'!AK$1,'Official Medal Table'!$E:$E,"Mixed")*'Medal values'!$B$3/2</f>
        <v>0</v>
      </c>
      <c r="AL94">
        <f>COUNTIFS('Official Medal Table'!$F:$F,'Each Gender Events'!$A94,'Official Medal Table'!$C:$C,'Each Gender Events'!AL$1,'Official Medal Table'!$E:$E,'Each Gender Events'!AL$2)*'Medal values'!$B$1
+ COUNTIFS('Official Medal Table'!$G:$G,'Each Gender Events'!$A94,'Official Medal Table'!$C:$C,'Each Gender Events'!AL$1,'Official Medal Table'!$E:$E,'Each Gender Events'!AL$2)*'Medal values'!$B$2
+ COUNTIFS('Official Medal Table'!$H:$H,'Each Gender Events'!$A94,'Official Medal Table'!$C:$C,'Each Gender Events'!AL$1,'Official Medal Table'!$E:$E,'Each Gender Events'!AL$2)*'Medal values'!$B$3
+ COUNTIFS('Official Medal Table'!$I:$I,'Each Gender Events'!$A94,'Official Medal Table'!$C:$C,'Each Gender Events'!AL$1,'Official Medal Table'!$E:$E,'Each Gender Events'!AL$2)*'Medal values'!$B$3
+ COUNTIFS('Official Medal Table'!$F:$F,'Each Gender Events'!$A94,'Official Medal Table'!$C:$C,'Each Gender Events'!AL$1,'Official Medal Table'!$E:$E,"Mixed")*'Medal values'!$B$1/2
+ COUNTIFS('Official Medal Table'!$G:$G,'Each Gender Events'!$A94,'Official Medal Table'!$C:$C,'Each Gender Events'!AL$1,'Official Medal Table'!$E:$E,"Mixed")*'Medal values'!$B$2/2
+ COUNTIFS('Official Medal Table'!$H:$H,'Each Gender Events'!$A94,'Official Medal Table'!$C:$C,'Each Gender Events'!AL$1,'Official Medal Table'!$E:$E,"Mixed")*'Medal values'!$B$3/2
+ COUNTIFS('Official Medal Table'!$I:$I,'Each Gender Events'!$A94,'Official Medal Table'!$C:$C,'Each Gender Events'!AL$1,'Official Medal Table'!$E:$E,"Mixed")*'Medal values'!$B$3/2</f>
        <v>0</v>
      </c>
      <c r="AM94">
        <f>COUNTIFS('Official Medal Table'!$F:$F,'Each Gender Events'!$A94,'Official Medal Table'!$C:$C,'Each Gender Events'!AM$1,'Official Medal Table'!$E:$E,'Each Gender Events'!AM$2)*'Medal values'!$B$1
+ COUNTIFS('Official Medal Table'!$G:$G,'Each Gender Events'!$A94,'Official Medal Table'!$C:$C,'Each Gender Events'!AM$1,'Official Medal Table'!$E:$E,'Each Gender Events'!AM$2)*'Medal values'!$B$2
+ COUNTIFS('Official Medal Table'!$H:$H,'Each Gender Events'!$A94,'Official Medal Table'!$C:$C,'Each Gender Events'!AM$1,'Official Medal Table'!$E:$E,'Each Gender Events'!AM$2)*'Medal values'!$B$3
+ COUNTIFS('Official Medal Table'!$I:$I,'Each Gender Events'!$A94,'Official Medal Table'!$C:$C,'Each Gender Events'!AM$1,'Official Medal Table'!$E:$E,'Each Gender Events'!AM$2)*'Medal values'!$B$3
+ COUNTIFS('Official Medal Table'!$F:$F,'Each Gender Events'!$A94,'Official Medal Table'!$C:$C,'Each Gender Events'!AM$1,'Official Medal Table'!$E:$E,"Mixed")*'Medal values'!$B$1/2
+ COUNTIFS('Official Medal Table'!$G:$G,'Each Gender Events'!$A94,'Official Medal Table'!$C:$C,'Each Gender Events'!AM$1,'Official Medal Table'!$E:$E,"Mixed")*'Medal values'!$B$2/2
+ COUNTIFS('Official Medal Table'!$H:$H,'Each Gender Events'!$A94,'Official Medal Table'!$C:$C,'Each Gender Events'!AM$1,'Official Medal Table'!$E:$E,"Mixed")*'Medal values'!$B$3/2
+ COUNTIFS('Official Medal Table'!$I:$I,'Each Gender Events'!$A94,'Official Medal Table'!$C:$C,'Each Gender Events'!AM$1,'Official Medal Table'!$E:$E,"Mixed")*'Medal values'!$B$3/2</f>
        <v>0</v>
      </c>
      <c r="AN94">
        <f>COUNTIFS('Official Medal Table'!$F:$F,'Each Gender Events'!$A94,'Official Medal Table'!$C:$C,'Each Gender Events'!AN$1,'Official Medal Table'!$E:$E,'Each Gender Events'!AN$2)*'Medal values'!$B$1
+ COUNTIFS('Official Medal Table'!$G:$G,'Each Gender Events'!$A94,'Official Medal Table'!$C:$C,'Each Gender Events'!AN$1,'Official Medal Table'!$E:$E,'Each Gender Events'!AN$2)*'Medal values'!$B$2
+ COUNTIFS('Official Medal Table'!$H:$H,'Each Gender Events'!$A94,'Official Medal Table'!$C:$C,'Each Gender Events'!AN$1,'Official Medal Table'!$E:$E,'Each Gender Events'!AN$2)*'Medal values'!$B$3
+ COUNTIFS('Official Medal Table'!$I:$I,'Each Gender Events'!$A94,'Official Medal Table'!$C:$C,'Each Gender Events'!AN$1,'Official Medal Table'!$E:$E,'Each Gender Events'!AN$2)*'Medal values'!$B$3
+ COUNTIFS('Official Medal Table'!$F:$F,'Each Gender Events'!$A94,'Official Medal Table'!$C:$C,'Each Gender Events'!AN$1,'Official Medal Table'!$E:$E,"Mixed")*'Medal values'!$B$1/2
+ COUNTIFS('Official Medal Table'!$G:$G,'Each Gender Events'!$A94,'Official Medal Table'!$C:$C,'Each Gender Events'!AN$1,'Official Medal Table'!$E:$E,"Mixed")*'Medal values'!$B$2/2
+ COUNTIFS('Official Medal Table'!$H:$H,'Each Gender Events'!$A94,'Official Medal Table'!$C:$C,'Each Gender Events'!AN$1,'Official Medal Table'!$E:$E,"Mixed")*'Medal values'!$B$3/2
+ COUNTIFS('Official Medal Table'!$I:$I,'Each Gender Events'!$A94,'Official Medal Table'!$C:$C,'Each Gender Events'!AN$1,'Official Medal Table'!$E:$E,"Mixed")*'Medal values'!$B$3/2</f>
        <v>0</v>
      </c>
      <c r="AO94">
        <f>COUNTIFS('Official Medal Table'!$F:$F,'Each Gender Events'!$A94,'Official Medal Table'!$C:$C,'Each Gender Events'!AO$1,'Official Medal Table'!$E:$E,'Each Gender Events'!AO$2)*'Medal values'!$B$1
+ COUNTIFS('Official Medal Table'!$G:$G,'Each Gender Events'!$A94,'Official Medal Table'!$C:$C,'Each Gender Events'!AO$1,'Official Medal Table'!$E:$E,'Each Gender Events'!AO$2)*'Medal values'!$B$2
+ COUNTIFS('Official Medal Table'!$H:$H,'Each Gender Events'!$A94,'Official Medal Table'!$C:$C,'Each Gender Events'!AO$1,'Official Medal Table'!$E:$E,'Each Gender Events'!AO$2)*'Medal values'!$B$3
+ COUNTIFS('Official Medal Table'!$I:$I,'Each Gender Events'!$A94,'Official Medal Table'!$C:$C,'Each Gender Events'!AO$1,'Official Medal Table'!$E:$E,'Each Gender Events'!AO$2)*'Medal values'!$B$3
+ COUNTIFS('Official Medal Table'!$F:$F,'Each Gender Events'!$A94,'Official Medal Table'!$C:$C,'Each Gender Events'!AO$1,'Official Medal Table'!$E:$E,"Mixed")*'Medal values'!$B$1/2
+ COUNTIFS('Official Medal Table'!$G:$G,'Each Gender Events'!$A94,'Official Medal Table'!$C:$C,'Each Gender Events'!AO$1,'Official Medal Table'!$E:$E,"Mixed")*'Medal values'!$B$2/2
+ COUNTIFS('Official Medal Table'!$H:$H,'Each Gender Events'!$A94,'Official Medal Table'!$C:$C,'Each Gender Events'!AO$1,'Official Medal Table'!$E:$E,"Mixed")*'Medal values'!$B$3/2
+ COUNTIFS('Official Medal Table'!$I:$I,'Each Gender Events'!$A94,'Official Medal Table'!$C:$C,'Each Gender Events'!AO$1,'Official Medal Table'!$E:$E,"Mixed")*'Medal values'!$B$3/2</f>
        <v>0</v>
      </c>
      <c r="AP94">
        <f>COUNTIFS('Official Medal Table'!$F:$F,'Each Gender Events'!$A94,'Official Medal Table'!$C:$C,'Each Gender Events'!AP$1,'Official Medal Table'!$E:$E,'Each Gender Events'!AP$2)*'Medal values'!$B$1
+ COUNTIFS('Official Medal Table'!$G:$G,'Each Gender Events'!$A94,'Official Medal Table'!$C:$C,'Each Gender Events'!AP$1,'Official Medal Table'!$E:$E,'Each Gender Events'!AP$2)*'Medal values'!$B$2
+ COUNTIFS('Official Medal Table'!$H:$H,'Each Gender Events'!$A94,'Official Medal Table'!$C:$C,'Each Gender Events'!AP$1,'Official Medal Table'!$E:$E,'Each Gender Events'!AP$2)*'Medal values'!$B$3
+ COUNTIFS('Official Medal Table'!$I:$I,'Each Gender Events'!$A94,'Official Medal Table'!$C:$C,'Each Gender Events'!AP$1,'Official Medal Table'!$E:$E,'Each Gender Events'!AP$2)*'Medal values'!$B$3
+ COUNTIFS('Official Medal Table'!$F:$F,'Each Gender Events'!$A94,'Official Medal Table'!$C:$C,'Each Gender Events'!AP$1,'Official Medal Table'!$E:$E,"Mixed")*'Medal values'!$B$1/2
+ COUNTIFS('Official Medal Table'!$G:$G,'Each Gender Events'!$A94,'Official Medal Table'!$C:$C,'Each Gender Events'!AP$1,'Official Medal Table'!$E:$E,"Mixed")*'Medal values'!$B$2/2
+ COUNTIFS('Official Medal Table'!$H:$H,'Each Gender Events'!$A94,'Official Medal Table'!$C:$C,'Each Gender Events'!AP$1,'Official Medal Table'!$E:$E,"Mixed")*'Medal values'!$B$3/2
+ COUNTIFS('Official Medal Table'!$I:$I,'Each Gender Events'!$A94,'Official Medal Table'!$C:$C,'Each Gender Events'!AP$1,'Official Medal Table'!$E:$E,"Mixed")*'Medal values'!$B$3/2</f>
        <v>0</v>
      </c>
      <c r="AQ94">
        <f>COUNTIFS('Official Medal Table'!$F:$F,'Each Gender Events'!$A94,'Official Medal Table'!$C:$C,'Each Gender Events'!AQ$1,'Official Medal Table'!$E:$E,'Each Gender Events'!AQ$2)*'Medal values'!$B$1
+ COUNTIFS('Official Medal Table'!$G:$G,'Each Gender Events'!$A94,'Official Medal Table'!$C:$C,'Each Gender Events'!AQ$1,'Official Medal Table'!$E:$E,'Each Gender Events'!AQ$2)*'Medal values'!$B$2
+ COUNTIFS('Official Medal Table'!$H:$H,'Each Gender Events'!$A94,'Official Medal Table'!$C:$C,'Each Gender Events'!AQ$1,'Official Medal Table'!$E:$E,'Each Gender Events'!AQ$2)*'Medal values'!$B$3
+ COUNTIFS('Official Medal Table'!$I:$I,'Each Gender Events'!$A94,'Official Medal Table'!$C:$C,'Each Gender Events'!AQ$1,'Official Medal Table'!$E:$E,'Each Gender Events'!AQ$2)*'Medal values'!$B$3
+ COUNTIFS('Official Medal Table'!$F:$F,'Each Gender Events'!$A94,'Official Medal Table'!$C:$C,'Each Gender Events'!AQ$1,'Official Medal Table'!$E:$E,"Mixed")*'Medal values'!$B$1/2
+ COUNTIFS('Official Medal Table'!$G:$G,'Each Gender Events'!$A94,'Official Medal Table'!$C:$C,'Each Gender Events'!AQ$1,'Official Medal Table'!$E:$E,"Mixed")*'Medal values'!$B$2/2
+ COUNTIFS('Official Medal Table'!$H:$H,'Each Gender Events'!$A94,'Official Medal Table'!$C:$C,'Each Gender Events'!AQ$1,'Official Medal Table'!$E:$E,"Mixed")*'Medal values'!$B$3/2
+ COUNTIFS('Official Medal Table'!$I:$I,'Each Gender Events'!$A94,'Official Medal Table'!$C:$C,'Each Gender Events'!AQ$1,'Official Medal Table'!$E:$E,"Mixed")*'Medal values'!$B$3/2</f>
        <v>0</v>
      </c>
      <c r="AR94">
        <f>COUNTIFS('Official Medal Table'!$F:$F,'Each Gender Events'!$A94,'Official Medal Table'!$C:$C,'Each Gender Events'!AR$1,'Official Medal Table'!$E:$E,'Each Gender Events'!AR$2)*'Medal values'!$B$1
+ COUNTIFS('Official Medal Table'!$G:$G,'Each Gender Events'!$A94,'Official Medal Table'!$C:$C,'Each Gender Events'!AR$1,'Official Medal Table'!$E:$E,'Each Gender Events'!AR$2)*'Medal values'!$B$2
+ COUNTIFS('Official Medal Table'!$H:$H,'Each Gender Events'!$A94,'Official Medal Table'!$C:$C,'Each Gender Events'!AR$1,'Official Medal Table'!$E:$E,'Each Gender Events'!AR$2)*'Medal values'!$B$3
+ COUNTIFS('Official Medal Table'!$I:$I,'Each Gender Events'!$A94,'Official Medal Table'!$C:$C,'Each Gender Events'!AR$1,'Official Medal Table'!$E:$E,'Each Gender Events'!AR$2)*'Medal values'!$B$3
+ COUNTIFS('Official Medal Table'!$F:$F,'Each Gender Events'!$A94,'Official Medal Table'!$C:$C,'Each Gender Events'!AR$1,'Official Medal Table'!$E:$E,"Mixed")*'Medal values'!$B$1/2
+ COUNTIFS('Official Medal Table'!$G:$G,'Each Gender Events'!$A94,'Official Medal Table'!$C:$C,'Each Gender Events'!AR$1,'Official Medal Table'!$E:$E,"Mixed")*'Medal values'!$B$2/2
+ COUNTIFS('Official Medal Table'!$H:$H,'Each Gender Events'!$A94,'Official Medal Table'!$C:$C,'Each Gender Events'!AR$1,'Official Medal Table'!$E:$E,"Mixed")*'Medal values'!$B$3/2
+ COUNTIFS('Official Medal Table'!$I:$I,'Each Gender Events'!$A94,'Official Medal Table'!$C:$C,'Each Gender Events'!AR$1,'Official Medal Table'!$E:$E,"Mixed")*'Medal values'!$B$3/2</f>
        <v>0</v>
      </c>
      <c r="AS94">
        <f>COUNTIFS('Official Medal Table'!$F:$F,'Each Gender Events'!$A94,'Official Medal Table'!$C:$C,'Each Gender Events'!AS$1,'Official Medal Table'!$E:$E,'Each Gender Events'!AS$2)*'Medal values'!$B$1
+ COUNTIFS('Official Medal Table'!$G:$G,'Each Gender Events'!$A94,'Official Medal Table'!$C:$C,'Each Gender Events'!AS$1,'Official Medal Table'!$E:$E,'Each Gender Events'!AS$2)*'Medal values'!$B$2
+ COUNTIFS('Official Medal Table'!$H:$H,'Each Gender Events'!$A94,'Official Medal Table'!$C:$C,'Each Gender Events'!AS$1,'Official Medal Table'!$E:$E,'Each Gender Events'!AS$2)*'Medal values'!$B$3
+ COUNTIFS('Official Medal Table'!$I:$I,'Each Gender Events'!$A94,'Official Medal Table'!$C:$C,'Each Gender Events'!AS$1,'Official Medal Table'!$E:$E,'Each Gender Events'!AS$2)*'Medal values'!$B$3
+ COUNTIFS('Official Medal Table'!$F:$F,'Each Gender Events'!$A94,'Official Medal Table'!$C:$C,'Each Gender Events'!AS$1,'Official Medal Table'!$E:$E,"Mixed")*'Medal values'!$B$1/2
+ COUNTIFS('Official Medal Table'!$G:$G,'Each Gender Events'!$A94,'Official Medal Table'!$C:$C,'Each Gender Events'!AS$1,'Official Medal Table'!$E:$E,"Mixed")*'Medal values'!$B$2/2
+ COUNTIFS('Official Medal Table'!$H:$H,'Each Gender Events'!$A94,'Official Medal Table'!$C:$C,'Each Gender Events'!AS$1,'Official Medal Table'!$E:$E,"Mixed")*'Medal values'!$B$3/2
+ COUNTIFS('Official Medal Table'!$I:$I,'Each Gender Events'!$A94,'Official Medal Table'!$C:$C,'Each Gender Events'!AS$1,'Official Medal Table'!$E:$E,"Mixed")*'Medal values'!$B$3/2</f>
        <v>0</v>
      </c>
      <c r="AT94">
        <f>COUNTIFS('Official Medal Table'!$F:$F,'Each Gender Events'!$A94,'Official Medal Table'!$C:$C,'Each Gender Events'!AT$1,'Official Medal Table'!$E:$E,'Each Gender Events'!AT$2)*'Medal values'!$B$1
+ COUNTIFS('Official Medal Table'!$G:$G,'Each Gender Events'!$A94,'Official Medal Table'!$C:$C,'Each Gender Events'!AT$1,'Official Medal Table'!$E:$E,'Each Gender Events'!AT$2)*'Medal values'!$B$2
+ COUNTIFS('Official Medal Table'!$H:$H,'Each Gender Events'!$A94,'Official Medal Table'!$C:$C,'Each Gender Events'!AT$1,'Official Medal Table'!$E:$E,'Each Gender Events'!AT$2)*'Medal values'!$B$3
+ COUNTIFS('Official Medal Table'!$I:$I,'Each Gender Events'!$A94,'Official Medal Table'!$C:$C,'Each Gender Events'!AT$1,'Official Medal Table'!$E:$E,'Each Gender Events'!AT$2)*'Medal values'!$B$3
+ COUNTIFS('Official Medal Table'!$F:$F,'Each Gender Events'!$A94,'Official Medal Table'!$C:$C,'Each Gender Events'!AT$1,'Official Medal Table'!$E:$E,"Mixed")*'Medal values'!$B$1/2
+ COUNTIFS('Official Medal Table'!$G:$G,'Each Gender Events'!$A94,'Official Medal Table'!$C:$C,'Each Gender Events'!AT$1,'Official Medal Table'!$E:$E,"Mixed")*'Medal values'!$B$2/2
+ COUNTIFS('Official Medal Table'!$H:$H,'Each Gender Events'!$A94,'Official Medal Table'!$C:$C,'Each Gender Events'!AT$1,'Official Medal Table'!$E:$E,"Mixed")*'Medal values'!$B$3/2
+ COUNTIFS('Official Medal Table'!$I:$I,'Each Gender Events'!$A94,'Official Medal Table'!$C:$C,'Each Gender Events'!AT$1,'Official Medal Table'!$E:$E,"Mixed")*'Medal values'!$B$3/2</f>
        <v>0</v>
      </c>
      <c r="AU94">
        <f>COUNTIFS('Official Medal Table'!$F:$F,'Each Gender Events'!$A94,'Official Medal Table'!$C:$C,'Each Gender Events'!AU$1,'Official Medal Table'!$E:$E,'Each Gender Events'!AU$2)*'Medal values'!$B$1
+ COUNTIFS('Official Medal Table'!$G:$G,'Each Gender Events'!$A94,'Official Medal Table'!$C:$C,'Each Gender Events'!AU$1,'Official Medal Table'!$E:$E,'Each Gender Events'!AU$2)*'Medal values'!$B$2
+ COUNTIFS('Official Medal Table'!$H:$H,'Each Gender Events'!$A94,'Official Medal Table'!$C:$C,'Each Gender Events'!AU$1,'Official Medal Table'!$E:$E,'Each Gender Events'!AU$2)*'Medal values'!$B$3
+ COUNTIFS('Official Medal Table'!$I:$I,'Each Gender Events'!$A94,'Official Medal Table'!$C:$C,'Each Gender Events'!AU$1,'Official Medal Table'!$E:$E,'Each Gender Events'!AU$2)*'Medal values'!$B$3
+ COUNTIFS('Official Medal Table'!$F:$F,'Each Gender Events'!$A94,'Official Medal Table'!$C:$C,'Each Gender Events'!AU$1,'Official Medal Table'!$E:$E,"Mixed")*'Medal values'!$B$1/2
+ COUNTIFS('Official Medal Table'!$G:$G,'Each Gender Events'!$A94,'Official Medal Table'!$C:$C,'Each Gender Events'!AU$1,'Official Medal Table'!$E:$E,"Mixed")*'Medal values'!$B$2/2
+ COUNTIFS('Official Medal Table'!$H:$H,'Each Gender Events'!$A94,'Official Medal Table'!$C:$C,'Each Gender Events'!AU$1,'Official Medal Table'!$E:$E,"Mixed")*'Medal values'!$B$3/2
+ COUNTIFS('Official Medal Table'!$I:$I,'Each Gender Events'!$A94,'Official Medal Table'!$C:$C,'Each Gender Events'!AU$1,'Official Medal Table'!$E:$E,"Mixed")*'Medal values'!$B$3/2</f>
        <v>0</v>
      </c>
      <c r="AV94">
        <f>COUNTIFS('Official Medal Table'!$F:$F,'Each Gender Events'!$A94,'Official Medal Table'!$C:$C,'Each Gender Events'!AV$1,'Official Medal Table'!$E:$E,'Each Gender Events'!AV$2)*'Medal values'!$B$1
+ COUNTIFS('Official Medal Table'!$G:$G,'Each Gender Events'!$A94,'Official Medal Table'!$C:$C,'Each Gender Events'!AV$1,'Official Medal Table'!$E:$E,'Each Gender Events'!AV$2)*'Medal values'!$B$2
+ COUNTIFS('Official Medal Table'!$H:$H,'Each Gender Events'!$A94,'Official Medal Table'!$C:$C,'Each Gender Events'!AV$1,'Official Medal Table'!$E:$E,'Each Gender Events'!AV$2)*'Medal values'!$B$3
+ COUNTIFS('Official Medal Table'!$I:$I,'Each Gender Events'!$A94,'Official Medal Table'!$C:$C,'Each Gender Events'!AV$1,'Official Medal Table'!$E:$E,'Each Gender Events'!AV$2)*'Medal values'!$B$3
+ COUNTIFS('Official Medal Table'!$F:$F,'Each Gender Events'!$A94,'Official Medal Table'!$C:$C,'Each Gender Events'!AV$1,'Official Medal Table'!$E:$E,"Mixed")*'Medal values'!$B$1/2
+ COUNTIFS('Official Medal Table'!$G:$G,'Each Gender Events'!$A94,'Official Medal Table'!$C:$C,'Each Gender Events'!AV$1,'Official Medal Table'!$E:$E,"Mixed")*'Medal values'!$B$2/2
+ COUNTIFS('Official Medal Table'!$H:$H,'Each Gender Events'!$A94,'Official Medal Table'!$C:$C,'Each Gender Events'!AV$1,'Official Medal Table'!$E:$E,"Mixed")*'Medal values'!$B$3/2
+ COUNTIFS('Official Medal Table'!$I:$I,'Each Gender Events'!$A94,'Official Medal Table'!$C:$C,'Each Gender Events'!AV$1,'Official Medal Table'!$E:$E,"Mixed")*'Medal values'!$B$3/2</f>
        <v>0</v>
      </c>
      <c r="AW94">
        <f>COUNTIFS('Official Medal Table'!$F:$F,'Each Gender Events'!$A94,'Official Medal Table'!$C:$C,'Each Gender Events'!AW$1,'Official Medal Table'!$E:$E,'Each Gender Events'!AW$2)*'Medal values'!$B$1
+ COUNTIFS('Official Medal Table'!$G:$G,'Each Gender Events'!$A94,'Official Medal Table'!$C:$C,'Each Gender Events'!AW$1,'Official Medal Table'!$E:$E,'Each Gender Events'!AW$2)*'Medal values'!$B$2
+ COUNTIFS('Official Medal Table'!$H:$H,'Each Gender Events'!$A94,'Official Medal Table'!$C:$C,'Each Gender Events'!AW$1,'Official Medal Table'!$E:$E,'Each Gender Events'!AW$2)*'Medal values'!$B$3
+ COUNTIFS('Official Medal Table'!$I:$I,'Each Gender Events'!$A94,'Official Medal Table'!$C:$C,'Each Gender Events'!AW$1,'Official Medal Table'!$E:$E,'Each Gender Events'!AW$2)*'Medal values'!$B$3
+ COUNTIFS('Official Medal Table'!$F:$F,'Each Gender Events'!$A94,'Official Medal Table'!$C:$C,'Each Gender Events'!AW$1,'Official Medal Table'!$E:$E,"Mixed")*'Medal values'!$B$1/2
+ COUNTIFS('Official Medal Table'!$G:$G,'Each Gender Events'!$A94,'Official Medal Table'!$C:$C,'Each Gender Events'!AW$1,'Official Medal Table'!$E:$E,"Mixed")*'Medal values'!$B$2/2
+ COUNTIFS('Official Medal Table'!$H:$H,'Each Gender Events'!$A94,'Official Medal Table'!$C:$C,'Each Gender Events'!AW$1,'Official Medal Table'!$E:$E,"Mixed")*'Medal values'!$B$3/2
+ COUNTIFS('Official Medal Table'!$I:$I,'Each Gender Events'!$A94,'Official Medal Table'!$C:$C,'Each Gender Events'!AW$1,'Official Medal Table'!$E:$E,"Mixed")*'Medal values'!$B$3/2</f>
        <v>0</v>
      </c>
      <c r="AX94">
        <f>COUNTIFS('Official Medal Table'!$F:$F,'Each Gender Events'!$A94,'Official Medal Table'!$C:$C,'Each Gender Events'!AX$1,'Official Medal Table'!$E:$E,'Each Gender Events'!AX$2)*'Medal values'!$B$1
+ COUNTIFS('Official Medal Table'!$G:$G,'Each Gender Events'!$A94,'Official Medal Table'!$C:$C,'Each Gender Events'!AX$1,'Official Medal Table'!$E:$E,'Each Gender Events'!AX$2)*'Medal values'!$B$2
+ COUNTIFS('Official Medal Table'!$H:$H,'Each Gender Events'!$A94,'Official Medal Table'!$C:$C,'Each Gender Events'!AX$1,'Official Medal Table'!$E:$E,'Each Gender Events'!AX$2)*'Medal values'!$B$3
+ COUNTIFS('Official Medal Table'!$I:$I,'Each Gender Events'!$A94,'Official Medal Table'!$C:$C,'Each Gender Events'!AX$1,'Official Medal Table'!$E:$E,'Each Gender Events'!AX$2)*'Medal values'!$B$3
+ COUNTIFS('Official Medal Table'!$F:$F,'Each Gender Events'!$A94,'Official Medal Table'!$C:$C,'Each Gender Events'!AX$1,'Official Medal Table'!$E:$E,"Mixed")*'Medal values'!$B$1/2
+ COUNTIFS('Official Medal Table'!$G:$G,'Each Gender Events'!$A94,'Official Medal Table'!$C:$C,'Each Gender Events'!AX$1,'Official Medal Table'!$E:$E,"Mixed")*'Medal values'!$B$2/2
+ COUNTIFS('Official Medal Table'!$H:$H,'Each Gender Events'!$A94,'Official Medal Table'!$C:$C,'Each Gender Events'!AX$1,'Official Medal Table'!$E:$E,"Mixed")*'Medal values'!$B$3/2
+ COUNTIFS('Official Medal Table'!$I:$I,'Each Gender Events'!$A94,'Official Medal Table'!$C:$C,'Each Gender Events'!AX$1,'Official Medal Table'!$E:$E,"Mixed")*'Medal values'!$B$3/2</f>
        <v>0</v>
      </c>
      <c r="AY94">
        <f>COUNTIFS('Official Medal Table'!$F:$F,'Each Gender Events'!$A94,'Official Medal Table'!$C:$C,'Each Gender Events'!AY$1,'Official Medal Table'!$E:$E,'Each Gender Events'!AY$2)*'Medal values'!$B$1
+ COUNTIFS('Official Medal Table'!$G:$G,'Each Gender Events'!$A94,'Official Medal Table'!$C:$C,'Each Gender Events'!AY$1,'Official Medal Table'!$E:$E,'Each Gender Events'!AY$2)*'Medal values'!$B$2
+ COUNTIFS('Official Medal Table'!$H:$H,'Each Gender Events'!$A94,'Official Medal Table'!$C:$C,'Each Gender Events'!AY$1,'Official Medal Table'!$E:$E,'Each Gender Events'!AY$2)*'Medal values'!$B$3
+ COUNTIFS('Official Medal Table'!$I:$I,'Each Gender Events'!$A94,'Official Medal Table'!$C:$C,'Each Gender Events'!AY$1,'Official Medal Table'!$E:$E,'Each Gender Events'!AY$2)*'Medal values'!$B$3
+ COUNTIFS('Official Medal Table'!$F:$F,'Each Gender Events'!$A94,'Official Medal Table'!$C:$C,'Each Gender Events'!AY$1,'Official Medal Table'!$E:$E,"Mixed")*'Medal values'!$B$1/2
+ COUNTIFS('Official Medal Table'!$G:$G,'Each Gender Events'!$A94,'Official Medal Table'!$C:$C,'Each Gender Events'!AY$1,'Official Medal Table'!$E:$E,"Mixed")*'Medal values'!$B$2/2
+ COUNTIFS('Official Medal Table'!$H:$H,'Each Gender Events'!$A94,'Official Medal Table'!$C:$C,'Each Gender Events'!AY$1,'Official Medal Table'!$E:$E,"Mixed")*'Medal values'!$B$3/2
+ COUNTIFS('Official Medal Table'!$I:$I,'Each Gender Events'!$A94,'Official Medal Table'!$C:$C,'Each Gender Events'!AY$1,'Official Medal Table'!$E:$E,"Mixed")*'Medal values'!$B$3/2</f>
        <v>0</v>
      </c>
      <c r="AZ94">
        <f>COUNTIFS('Official Medal Table'!$F:$F,'Each Gender Events'!$A94,'Official Medal Table'!$C:$C,'Each Gender Events'!AZ$1,'Official Medal Table'!$E:$E,'Each Gender Events'!AZ$2)*'Medal values'!$B$1
+ COUNTIFS('Official Medal Table'!$G:$G,'Each Gender Events'!$A94,'Official Medal Table'!$C:$C,'Each Gender Events'!AZ$1,'Official Medal Table'!$E:$E,'Each Gender Events'!AZ$2)*'Medal values'!$B$2
+ COUNTIFS('Official Medal Table'!$H:$H,'Each Gender Events'!$A94,'Official Medal Table'!$C:$C,'Each Gender Events'!AZ$1,'Official Medal Table'!$E:$E,'Each Gender Events'!AZ$2)*'Medal values'!$B$3
+ COUNTIFS('Official Medal Table'!$I:$I,'Each Gender Events'!$A94,'Official Medal Table'!$C:$C,'Each Gender Events'!AZ$1,'Official Medal Table'!$E:$E,'Each Gender Events'!AZ$2)*'Medal values'!$B$3
+ COUNTIFS('Official Medal Table'!$F:$F,'Each Gender Events'!$A94,'Official Medal Table'!$C:$C,'Each Gender Events'!AZ$1,'Official Medal Table'!$E:$E,"Mixed")*'Medal values'!$B$1/2
+ COUNTIFS('Official Medal Table'!$G:$G,'Each Gender Events'!$A94,'Official Medal Table'!$C:$C,'Each Gender Events'!AZ$1,'Official Medal Table'!$E:$E,"Mixed")*'Medal values'!$B$2/2
+ COUNTIFS('Official Medal Table'!$H:$H,'Each Gender Events'!$A94,'Official Medal Table'!$C:$C,'Each Gender Events'!AZ$1,'Official Medal Table'!$E:$E,"Mixed")*'Medal values'!$B$3/2
+ COUNTIFS('Official Medal Table'!$I:$I,'Each Gender Events'!$A94,'Official Medal Table'!$C:$C,'Each Gender Events'!AZ$1,'Official Medal Table'!$E:$E,"Mixed")*'Medal values'!$B$3/2</f>
        <v>0</v>
      </c>
      <c r="BA94">
        <f>COUNTIFS('Official Medal Table'!$F:$F,'Each Gender Events'!$A94,'Official Medal Table'!$C:$C,'Each Gender Events'!BA$1,'Official Medal Table'!$E:$E,'Each Gender Events'!BA$2)*'Medal values'!$B$1
+ COUNTIFS('Official Medal Table'!$G:$G,'Each Gender Events'!$A94,'Official Medal Table'!$C:$C,'Each Gender Events'!BA$1,'Official Medal Table'!$E:$E,'Each Gender Events'!BA$2)*'Medal values'!$B$2
+ COUNTIFS('Official Medal Table'!$H:$H,'Each Gender Events'!$A94,'Official Medal Table'!$C:$C,'Each Gender Events'!BA$1,'Official Medal Table'!$E:$E,'Each Gender Events'!BA$2)*'Medal values'!$B$3
+ COUNTIFS('Official Medal Table'!$I:$I,'Each Gender Events'!$A94,'Official Medal Table'!$C:$C,'Each Gender Events'!BA$1,'Official Medal Table'!$E:$E,'Each Gender Events'!BA$2)*'Medal values'!$B$3
+ COUNTIFS('Official Medal Table'!$F:$F,'Each Gender Events'!$A94,'Official Medal Table'!$C:$C,'Each Gender Events'!BA$1,'Official Medal Table'!$E:$E,"Mixed")*'Medal values'!$B$1/2
+ COUNTIFS('Official Medal Table'!$G:$G,'Each Gender Events'!$A94,'Official Medal Table'!$C:$C,'Each Gender Events'!BA$1,'Official Medal Table'!$E:$E,"Mixed")*'Medal values'!$B$2/2
+ COUNTIFS('Official Medal Table'!$H:$H,'Each Gender Events'!$A94,'Official Medal Table'!$C:$C,'Each Gender Events'!BA$1,'Official Medal Table'!$E:$E,"Mixed")*'Medal values'!$B$3/2
+ COUNTIFS('Official Medal Table'!$I:$I,'Each Gender Events'!$A94,'Official Medal Table'!$C:$C,'Each Gender Events'!BA$1,'Official Medal Table'!$E:$E,"Mixed")*'Medal values'!$B$3/2</f>
        <v>0</v>
      </c>
      <c r="BB94">
        <f>COUNTIFS('Official Medal Table'!$F:$F,'Each Gender Events'!$A94,'Official Medal Table'!$C:$C,'Each Gender Events'!BB$1,'Official Medal Table'!$E:$E,'Each Gender Events'!BB$2)*'Medal values'!$B$1
+ COUNTIFS('Official Medal Table'!$G:$G,'Each Gender Events'!$A94,'Official Medal Table'!$C:$C,'Each Gender Events'!BB$1,'Official Medal Table'!$E:$E,'Each Gender Events'!BB$2)*'Medal values'!$B$2
+ COUNTIFS('Official Medal Table'!$H:$H,'Each Gender Events'!$A94,'Official Medal Table'!$C:$C,'Each Gender Events'!BB$1,'Official Medal Table'!$E:$E,'Each Gender Events'!BB$2)*'Medal values'!$B$3
+ COUNTIFS('Official Medal Table'!$I:$I,'Each Gender Events'!$A94,'Official Medal Table'!$C:$C,'Each Gender Events'!BB$1,'Official Medal Table'!$E:$E,'Each Gender Events'!BB$2)*'Medal values'!$B$3
+ COUNTIFS('Official Medal Table'!$F:$F,'Each Gender Events'!$A94,'Official Medal Table'!$C:$C,'Each Gender Events'!BB$1,'Official Medal Table'!$E:$E,"Mixed")*'Medal values'!$B$1/2
+ COUNTIFS('Official Medal Table'!$G:$G,'Each Gender Events'!$A94,'Official Medal Table'!$C:$C,'Each Gender Events'!BB$1,'Official Medal Table'!$E:$E,"Mixed")*'Medal values'!$B$2/2
+ COUNTIFS('Official Medal Table'!$H:$H,'Each Gender Events'!$A94,'Official Medal Table'!$C:$C,'Each Gender Events'!BB$1,'Official Medal Table'!$E:$E,"Mixed")*'Medal values'!$B$3/2
+ COUNTIFS('Official Medal Table'!$I:$I,'Each Gender Events'!$A94,'Official Medal Table'!$C:$C,'Each Gender Events'!BB$1,'Official Medal Table'!$E:$E,"Mixed")*'Medal values'!$B$3/2</f>
        <v>0</v>
      </c>
      <c r="BC94">
        <f>COUNTIFS('Official Medal Table'!$F:$F,'Each Gender Events'!$A94,'Official Medal Table'!$C:$C,'Each Gender Events'!BC$1,'Official Medal Table'!$E:$E,'Each Gender Events'!BC$2)*'Medal values'!$B$1
+ COUNTIFS('Official Medal Table'!$G:$G,'Each Gender Events'!$A94,'Official Medal Table'!$C:$C,'Each Gender Events'!BC$1,'Official Medal Table'!$E:$E,'Each Gender Events'!BC$2)*'Medal values'!$B$2
+ COUNTIFS('Official Medal Table'!$H:$H,'Each Gender Events'!$A94,'Official Medal Table'!$C:$C,'Each Gender Events'!BC$1,'Official Medal Table'!$E:$E,'Each Gender Events'!BC$2)*'Medal values'!$B$3
+ COUNTIFS('Official Medal Table'!$I:$I,'Each Gender Events'!$A94,'Official Medal Table'!$C:$C,'Each Gender Events'!BC$1,'Official Medal Table'!$E:$E,'Each Gender Events'!BC$2)*'Medal values'!$B$3
+ COUNTIFS('Official Medal Table'!$F:$F,'Each Gender Events'!$A94,'Official Medal Table'!$C:$C,'Each Gender Events'!BC$1,'Official Medal Table'!$E:$E,"Mixed")*'Medal values'!$B$1/2
+ COUNTIFS('Official Medal Table'!$G:$G,'Each Gender Events'!$A94,'Official Medal Table'!$C:$C,'Each Gender Events'!BC$1,'Official Medal Table'!$E:$E,"Mixed")*'Medal values'!$B$2/2
+ COUNTIFS('Official Medal Table'!$H:$H,'Each Gender Events'!$A94,'Official Medal Table'!$C:$C,'Each Gender Events'!BC$1,'Official Medal Table'!$E:$E,"Mixed")*'Medal values'!$B$3/2
+ COUNTIFS('Official Medal Table'!$I:$I,'Each Gender Events'!$A94,'Official Medal Table'!$C:$C,'Each Gender Events'!BC$1,'Official Medal Table'!$E:$E,"Mixed")*'Medal values'!$B$3/2</f>
        <v>0</v>
      </c>
      <c r="BD94">
        <f>COUNTIFS('Official Medal Table'!$F:$F,'Each Gender Events'!$A94,'Official Medal Table'!$C:$C,'Each Gender Events'!BD$1,'Official Medal Table'!$E:$E,'Each Gender Events'!BD$2)*'Medal values'!$B$1
+ COUNTIFS('Official Medal Table'!$G:$G,'Each Gender Events'!$A94,'Official Medal Table'!$C:$C,'Each Gender Events'!BD$1,'Official Medal Table'!$E:$E,'Each Gender Events'!BD$2)*'Medal values'!$B$2
+ COUNTIFS('Official Medal Table'!$H:$H,'Each Gender Events'!$A94,'Official Medal Table'!$C:$C,'Each Gender Events'!BD$1,'Official Medal Table'!$E:$E,'Each Gender Events'!BD$2)*'Medal values'!$B$3
+ COUNTIFS('Official Medal Table'!$I:$I,'Each Gender Events'!$A94,'Official Medal Table'!$C:$C,'Each Gender Events'!BD$1,'Official Medal Table'!$E:$E,'Each Gender Events'!BD$2)*'Medal values'!$B$3
+ COUNTIFS('Official Medal Table'!$F:$F,'Each Gender Events'!$A94,'Official Medal Table'!$C:$C,'Each Gender Events'!BD$1,'Official Medal Table'!$E:$E,"Mixed")*'Medal values'!$B$1/2
+ COUNTIFS('Official Medal Table'!$G:$G,'Each Gender Events'!$A94,'Official Medal Table'!$C:$C,'Each Gender Events'!BD$1,'Official Medal Table'!$E:$E,"Mixed")*'Medal values'!$B$2/2
+ COUNTIFS('Official Medal Table'!$H:$H,'Each Gender Events'!$A94,'Official Medal Table'!$C:$C,'Each Gender Events'!BD$1,'Official Medal Table'!$E:$E,"Mixed")*'Medal values'!$B$3/2
+ COUNTIFS('Official Medal Table'!$I:$I,'Each Gender Events'!$A94,'Official Medal Table'!$C:$C,'Each Gender Events'!BD$1,'Official Medal Table'!$E:$E,"Mixed")*'Medal values'!$B$3/2</f>
        <v>0</v>
      </c>
      <c r="BE94">
        <f>COUNTIFS('Official Medal Table'!$F:$F,'Each Gender Events'!$A94,'Official Medal Table'!$C:$C,'Each Gender Events'!BE$1,'Official Medal Table'!$E:$E,'Each Gender Events'!BE$2)*'Medal values'!$B$1
+ COUNTIFS('Official Medal Table'!$G:$G,'Each Gender Events'!$A94,'Official Medal Table'!$C:$C,'Each Gender Events'!BE$1,'Official Medal Table'!$E:$E,'Each Gender Events'!BE$2)*'Medal values'!$B$2
+ COUNTIFS('Official Medal Table'!$H:$H,'Each Gender Events'!$A94,'Official Medal Table'!$C:$C,'Each Gender Events'!BE$1,'Official Medal Table'!$E:$E,'Each Gender Events'!BE$2)*'Medal values'!$B$3
+ COUNTIFS('Official Medal Table'!$I:$I,'Each Gender Events'!$A94,'Official Medal Table'!$C:$C,'Each Gender Events'!BE$1,'Official Medal Table'!$E:$E,'Each Gender Events'!BE$2)*'Medal values'!$B$3
+ COUNTIFS('Official Medal Table'!$F:$F,'Each Gender Events'!$A94,'Official Medal Table'!$C:$C,'Each Gender Events'!BE$1,'Official Medal Table'!$E:$E,"Mixed")*'Medal values'!$B$1/2
+ COUNTIFS('Official Medal Table'!$G:$G,'Each Gender Events'!$A94,'Official Medal Table'!$C:$C,'Each Gender Events'!BE$1,'Official Medal Table'!$E:$E,"Mixed")*'Medal values'!$B$2/2
+ COUNTIFS('Official Medal Table'!$H:$H,'Each Gender Events'!$A94,'Official Medal Table'!$C:$C,'Each Gender Events'!BE$1,'Official Medal Table'!$E:$E,"Mixed")*'Medal values'!$B$3/2
+ COUNTIFS('Official Medal Table'!$I:$I,'Each Gender Events'!$A94,'Official Medal Table'!$C:$C,'Each Gender Events'!BE$1,'Official Medal Table'!$E:$E,"Mixed")*'Medal values'!$B$3/2</f>
        <v>0</v>
      </c>
      <c r="BF94">
        <f>COUNTIFS('Official Medal Table'!$F:$F,'Each Gender Events'!$A94,'Official Medal Table'!$C:$C,'Each Gender Events'!BF$1,'Official Medal Table'!$E:$E,'Each Gender Events'!BF$2)*'Medal values'!$B$1
+ COUNTIFS('Official Medal Table'!$G:$G,'Each Gender Events'!$A94,'Official Medal Table'!$C:$C,'Each Gender Events'!BF$1,'Official Medal Table'!$E:$E,'Each Gender Events'!BF$2)*'Medal values'!$B$2
+ COUNTIFS('Official Medal Table'!$H:$H,'Each Gender Events'!$A94,'Official Medal Table'!$C:$C,'Each Gender Events'!BF$1,'Official Medal Table'!$E:$E,'Each Gender Events'!BF$2)*'Medal values'!$B$3
+ COUNTIFS('Official Medal Table'!$I:$I,'Each Gender Events'!$A94,'Official Medal Table'!$C:$C,'Each Gender Events'!BF$1,'Official Medal Table'!$E:$E,'Each Gender Events'!BF$2)*'Medal values'!$B$3
+ COUNTIFS('Official Medal Table'!$F:$F,'Each Gender Events'!$A94,'Official Medal Table'!$C:$C,'Each Gender Events'!BF$1,'Official Medal Table'!$E:$E,"Mixed")*'Medal values'!$B$1/2
+ COUNTIFS('Official Medal Table'!$G:$G,'Each Gender Events'!$A94,'Official Medal Table'!$C:$C,'Each Gender Events'!BF$1,'Official Medal Table'!$E:$E,"Mixed")*'Medal values'!$B$2/2
+ COUNTIFS('Official Medal Table'!$H:$H,'Each Gender Events'!$A94,'Official Medal Table'!$C:$C,'Each Gender Events'!BF$1,'Official Medal Table'!$E:$E,"Mixed")*'Medal values'!$B$3/2
+ COUNTIFS('Official Medal Table'!$I:$I,'Each Gender Events'!$A94,'Official Medal Table'!$C:$C,'Each Gender Events'!BF$1,'Official Medal Table'!$E:$E,"Mixed")*'Medal values'!$B$3/2</f>
        <v>0</v>
      </c>
      <c r="BG94">
        <f>COUNTIFS('Official Medal Table'!$F:$F,'Each Gender Events'!$A94,'Official Medal Table'!$C:$C,'Each Gender Events'!BG$1,'Official Medal Table'!$E:$E,'Each Gender Events'!BG$2)*'Medal values'!$B$1
+ COUNTIFS('Official Medal Table'!$G:$G,'Each Gender Events'!$A94,'Official Medal Table'!$C:$C,'Each Gender Events'!BG$1,'Official Medal Table'!$E:$E,'Each Gender Events'!BG$2)*'Medal values'!$B$2
+ COUNTIFS('Official Medal Table'!$H:$H,'Each Gender Events'!$A94,'Official Medal Table'!$C:$C,'Each Gender Events'!BG$1,'Official Medal Table'!$E:$E,'Each Gender Events'!BG$2)*'Medal values'!$B$3
+ COUNTIFS('Official Medal Table'!$I:$I,'Each Gender Events'!$A94,'Official Medal Table'!$C:$C,'Each Gender Events'!BG$1,'Official Medal Table'!$E:$E,'Each Gender Events'!BG$2)*'Medal values'!$B$3
+ COUNTIFS('Official Medal Table'!$F:$F,'Each Gender Events'!$A94,'Official Medal Table'!$C:$C,'Each Gender Events'!BG$1,'Official Medal Table'!$E:$E,"Mixed")*'Medal values'!$B$1/2
+ COUNTIFS('Official Medal Table'!$G:$G,'Each Gender Events'!$A94,'Official Medal Table'!$C:$C,'Each Gender Events'!BG$1,'Official Medal Table'!$E:$E,"Mixed")*'Medal values'!$B$2/2
+ COUNTIFS('Official Medal Table'!$H:$H,'Each Gender Events'!$A94,'Official Medal Table'!$C:$C,'Each Gender Events'!BG$1,'Official Medal Table'!$E:$E,"Mixed")*'Medal values'!$B$3/2
+ COUNTIFS('Official Medal Table'!$I:$I,'Each Gender Events'!$A94,'Official Medal Table'!$C:$C,'Each Gender Events'!BG$1,'Official Medal Table'!$E:$E,"Mixed")*'Medal values'!$B$3/2</f>
        <v>0</v>
      </c>
      <c r="BH94">
        <f>COUNTIFS('Official Medal Table'!$F:$F,'Each Gender Events'!$A94,'Official Medal Table'!$C:$C,'Each Gender Events'!BH$1,'Official Medal Table'!$E:$E,'Each Gender Events'!BH$2)*'Medal values'!$B$1
+ COUNTIFS('Official Medal Table'!$G:$G,'Each Gender Events'!$A94,'Official Medal Table'!$C:$C,'Each Gender Events'!BH$1,'Official Medal Table'!$E:$E,'Each Gender Events'!BH$2)*'Medal values'!$B$2
+ COUNTIFS('Official Medal Table'!$H:$H,'Each Gender Events'!$A94,'Official Medal Table'!$C:$C,'Each Gender Events'!BH$1,'Official Medal Table'!$E:$E,'Each Gender Events'!BH$2)*'Medal values'!$B$3
+ COUNTIFS('Official Medal Table'!$I:$I,'Each Gender Events'!$A94,'Official Medal Table'!$C:$C,'Each Gender Events'!BH$1,'Official Medal Table'!$E:$E,'Each Gender Events'!BH$2)*'Medal values'!$B$3
+ COUNTIFS('Official Medal Table'!$F:$F,'Each Gender Events'!$A94,'Official Medal Table'!$C:$C,'Each Gender Events'!BH$1,'Official Medal Table'!$E:$E,"Mixed")*'Medal values'!$B$1/2
+ COUNTIFS('Official Medal Table'!$G:$G,'Each Gender Events'!$A94,'Official Medal Table'!$C:$C,'Each Gender Events'!BH$1,'Official Medal Table'!$E:$E,"Mixed")*'Medal values'!$B$2/2
+ COUNTIFS('Official Medal Table'!$H:$H,'Each Gender Events'!$A94,'Official Medal Table'!$C:$C,'Each Gender Events'!BH$1,'Official Medal Table'!$E:$E,"Mixed")*'Medal values'!$B$3/2
+ COUNTIFS('Official Medal Table'!$I:$I,'Each Gender Events'!$A94,'Official Medal Table'!$C:$C,'Each Gender Events'!BH$1,'Official Medal Table'!$E:$E,"Mixed")*'Medal values'!$B$3/2</f>
        <v>0</v>
      </c>
      <c r="BI94">
        <f>COUNTIFS('Official Medal Table'!$F:$F,'Each Gender Events'!$A94,'Official Medal Table'!$C:$C,'Each Gender Events'!BI$1,'Official Medal Table'!$E:$E,'Each Gender Events'!BI$2)*'Medal values'!$B$1
+ COUNTIFS('Official Medal Table'!$G:$G,'Each Gender Events'!$A94,'Official Medal Table'!$C:$C,'Each Gender Events'!BI$1,'Official Medal Table'!$E:$E,'Each Gender Events'!BI$2)*'Medal values'!$B$2
+ COUNTIFS('Official Medal Table'!$H:$H,'Each Gender Events'!$A94,'Official Medal Table'!$C:$C,'Each Gender Events'!BI$1,'Official Medal Table'!$E:$E,'Each Gender Events'!BI$2)*'Medal values'!$B$3
+ COUNTIFS('Official Medal Table'!$I:$I,'Each Gender Events'!$A94,'Official Medal Table'!$C:$C,'Each Gender Events'!BI$1,'Official Medal Table'!$E:$E,'Each Gender Events'!BI$2)*'Medal values'!$B$3
+ COUNTIFS('Official Medal Table'!$F:$F,'Each Gender Events'!$A94,'Official Medal Table'!$C:$C,'Each Gender Events'!BI$1,'Official Medal Table'!$E:$E,"Mixed")*'Medal values'!$B$1/2
+ COUNTIFS('Official Medal Table'!$G:$G,'Each Gender Events'!$A94,'Official Medal Table'!$C:$C,'Each Gender Events'!BI$1,'Official Medal Table'!$E:$E,"Mixed")*'Medal values'!$B$2/2
+ COUNTIFS('Official Medal Table'!$H:$H,'Each Gender Events'!$A94,'Official Medal Table'!$C:$C,'Each Gender Events'!BI$1,'Official Medal Table'!$E:$E,"Mixed")*'Medal values'!$B$3/2
+ COUNTIFS('Official Medal Table'!$I:$I,'Each Gender Events'!$A94,'Official Medal Table'!$C:$C,'Each Gender Events'!BI$1,'Official Medal Table'!$E:$E,"Mixed")*'Medal values'!$B$3/2</f>
        <v>0</v>
      </c>
      <c r="BJ94">
        <f>COUNTIFS('Official Medal Table'!$F:$F,'Each Gender Events'!$A94,'Official Medal Table'!$C:$C,'Each Gender Events'!BJ$1,'Official Medal Table'!$E:$E,'Each Gender Events'!BJ$2)*'Medal values'!$B$1
+ COUNTIFS('Official Medal Table'!$G:$G,'Each Gender Events'!$A94,'Official Medal Table'!$C:$C,'Each Gender Events'!BJ$1,'Official Medal Table'!$E:$E,'Each Gender Events'!BJ$2)*'Medal values'!$B$2
+ COUNTIFS('Official Medal Table'!$H:$H,'Each Gender Events'!$A94,'Official Medal Table'!$C:$C,'Each Gender Events'!BJ$1,'Official Medal Table'!$E:$E,'Each Gender Events'!BJ$2)*'Medal values'!$B$3
+ COUNTIFS('Official Medal Table'!$I:$I,'Each Gender Events'!$A94,'Official Medal Table'!$C:$C,'Each Gender Events'!BJ$1,'Official Medal Table'!$E:$E,'Each Gender Events'!BJ$2)*'Medal values'!$B$3
+ COUNTIFS('Official Medal Table'!$F:$F,'Each Gender Events'!$A94,'Official Medal Table'!$C:$C,'Each Gender Events'!BJ$1,'Official Medal Table'!$E:$E,"Mixed")*'Medal values'!$B$1/2
+ COUNTIFS('Official Medal Table'!$G:$G,'Each Gender Events'!$A94,'Official Medal Table'!$C:$C,'Each Gender Events'!BJ$1,'Official Medal Table'!$E:$E,"Mixed")*'Medal values'!$B$2/2
+ COUNTIFS('Official Medal Table'!$H:$H,'Each Gender Events'!$A94,'Official Medal Table'!$C:$C,'Each Gender Events'!BJ$1,'Official Medal Table'!$E:$E,"Mixed")*'Medal values'!$B$3/2
+ COUNTIFS('Official Medal Table'!$I:$I,'Each Gender Events'!$A94,'Official Medal Table'!$C:$C,'Each Gender Events'!BJ$1,'Official Medal Table'!$E:$E,"Mixed")*'Medal values'!$B$3/2</f>
        <v>0</v>
      </c>
      <c r="BK94">
        <f>COUNTIFS('Official Medal Table'!$F:$F,'Each Gender Events'!$A94,'Official Medal Table'!$C:$C,'Each Gender Events'!BK$1,'Official Medal Table'!$E:$E,'Each Gender Events'!BK$2)*'Medal values'!$B$1
+ COUNTIFS('Official Medal Table'!$G:$G,'Each Gender Events'!$A94,'Official Medal Table'!$C:$C,'Each Gender Events'!BK$1,'Official Medal Table'!$E:$E,'Each Gender Events'!BK$2)*'Medal values'!$B$2
+ COUNTIFS('Official Medal Table'!$H:$H,'Each Gender Events'!$A94,'Official Medal Table'!$C:$C,'Each Gender Events'!BK$1,'Official Medal Table'!$E:$E,'Each Gender Events'!BK$2)*'Medal values'!$B$3
+ COUNTIFS('Official Medal Table'!$I:$I,'Each Gender Events'!$A94,'Official Medal Table'!$C:$C,'Each Gender Events'!BK$1,'Official Medal Table'!$E:$E,'Each Gender Events'!BK$2)*'Medal values'!$B$3
+ COUNTIFS('Official Medal Table'!$F:$F,'Each Gender Events'!$A94,'Official Medal Table'!$C:$C,'Each Gender Events'!BK$1,'Official Medal Table'!$E:$E,"Mixed")*'Medal values'!$B$1/2
+ COUNTIFS('Official Medal Table'!$G:$G,'Each Gender Events'!$A94,'Official Medal Table'!$C:$C,'Each Gender Events'!BK$1,'Official Medal Table'!$E:$E,"Mixed")*'Medal values'!$B$2/2
+ COUNTIFS('Official Medal Table'!$H:$H,'Each Gender Events'!$A94,'Official Medal Table'!$C:$C,'Each Gender Events'!BK$1,'Official Medal Table'!$E:$E,"Mixed")*'Medal values'!$B$3/2
+ COUNTIFS('Official Medal Table'!$I:$I,'Each Gender Events'!$A94,'Official Medal Table'!$C:$C,'Each Gender Events'!BK$1,'Official Medal Table'!$E:$E,"Mixed")*'Medal values'!$B$3/2</f>
        <v>1</v>
      </c>
      <c r="BL94">
        <f>COUNTIFS('Official Medal Table'!$F:$F,'Each Gender Events'!$A94,'Official Medal Table'!$C:$C,'Each Gender Events'!BL$1,'Official Medal Table'!$E:$E,'Each Gender Events'!BL$2)*'Medal values'!$B$1
+ COUNTIFS('Official Medal Table'!$G:$G,'Each Gender Events'!$A94,'Official Medal Table'!$C:$C,'Each Gender Events'!BL$1,'Official Medal Table'!$E:$E,'Each Gender Events'!BL$2)*'Medal values'!$B$2
+ COUNTIFS('Official Medal Table'!$H:$H,'Each Gender Events'!$A94,'Official Medal Table'!$C:$C,'Each Gender Events'!BL$1,'Official Medal Table'!$E:$E,'Each Gender Events'!BL$2)*'Medal values'!$B$3
+ COUNTIFS('Official Medal Table'!$I:$I,'Each Gender Events'!$A94,'Official Medal Table'!$C:$C,'Each Gender Events'!BL$1,'Official Medal Table'!$E:$E,'Each Gender Events'!BL$2)*'Medal values'!$B$3
+ COUNTIFS('Official Medal Table'!$F:$F,'Each Gender Events'!$A94,'Official Medal Table'!$C:$C,'Each Gender Events'!BL$1,'Official Medal Table'!$E:$E,"Mixed")*'Medal values'!$B$1/2
+ COUNTIFS('Official Medal Table'!$G:$G,'Each Gender Events'!$A94,'Official Medal Table'!$C:$C,'Each Gender Events'!BL$1,'Official Medal Table'!$E:$E,"Mixed")*'Medal values'!$B$2/2
+ COUNTIFS('Official Medal Table'!$H:$H,'Each Gender Events'!$A94,'Official Medal Table'!$C:$C,'Each Gender Events'!BL$1,'Official Medal Table'!$E:$E,"Mixed")*'Medal values'!$B$3/2
+ COUNTIFS('Official Medal Table'!$I:$I,'Each Gender Events'!$A94,'Official Medal Table'!$C:$C,'Each Gender Events'!BL$1,'Official Medal Table'!$E:$E,"Mixed")*'Medal values'!$B$3/2</f>
        <v>0</v>
      </c>
      <c r="BM94">
        <f>COUNTIFS('Official Medal Table'!$F:$F,'Each Gender Events'!$A94,'Official Medal Table'!$C:$C,'Each Gender Events'!BM$1,'Official Medal Table'!$E:$E,'Each Gender Events'!BM$2)*'Medal values'!$B$1
+ COUNTIFS('Official Medal Table'!$G:$G,'Each Gender Events'!$A94,'Official Medal Table'!$C:$C,'Each Gender Events'!BM$1,'Official Medal Table'!$E:$E,'Each Gender Events'!BM$2)*'Medal values'!$B$2
+ COUNTIFS('Official Medal Table'!$H:$H,'Each Gender Events'!$A94,'Official Medal Table'!$C:$C,'Each Gender Events'!BM$1,'Official Medal Table'!$E:$E,'Each Gender Events'!BM$2)*'Medal values'!$B$3
+ COUNTIFS('Official Medal Table'!$I:$I,'Each Gender Events'!$A94,'Official Medal Table'!$C:$C,'Each Gender Events'!BM$1,'Official Medal Table'!$E:$E,'Each Gender Events'!BM$2)*'Medal values'!$B$3
+ COUNTIFS('Official Medal Table'!$F:$F,'Each Gender Events'!$A94,'Official Medal Table'!$C:$C,'Each Gender Events'!BM$1,'Official Medal Table'!$E:$E,"Mixed")*'Medal values'!$B$1/2
+ COUNTIFS('Official Medal Table'!$G:$G,'Each Gender Events'!$A94,'Official Medal Table'!$C:$C,'Each Gender Events'!BM$1,'Official Medal Table'!$E:$E,"Mixed")*'Medal values'!$B$2/2
+ COUNTIFS('Official Medal Table'!$H:$H,'Each Gender Events'!$A94,'Official Medal Table'!$C:$C,'Each Gender Events'!BM$1,'Official Medal Table'!$E:$E,"Mixed")*'Medal values'!$B$3/2
+ COUNTIFS('Official Medal Table'!$I:$I,'Each Gender Events'!$A94,'Official Medal Table'!$C:$C,'Each Gender Events'!BM$1,'Official Medal Table'!$E:$E,"Mixed")*'Medal values'!$B$3/2</f>
        <v>0</v>
      </c>
      <c r="BN94">
        <f>COUNTIFS('Official Medal Table'!$F:$F,'Each Gender Events'!$A94,'Official Medal Table'!$C:$C,'Each Gender Events'!BN$1,'Official Medal Table'!$E:$E,'Each Gender Events'!BN$2)*'Medal values'!$B$1
+ COUNTIFS('Official Medal Table'!$G:$G,'Each Gender Events'!$A94,'Official Medal Table'!$C:$C,'Each Gender Events'!BN$1,'Official Medal Table'!$E:$E,'Each Gender Events'!BN$2)*'Medal values'!$B$2
+ COUNTIFS('Official Medal Table'!$H:$H,'Each Gender Events'!$A94,'Official Medal Table'!$C:$C,'Each Gender Events'!BN$1,'Official Medal Table'!$E:$E,'Each Gender Events'!BN$2)*'Medal values'!$B$3
+ COUNTIFS('Official Medal Table'!$I:$I,'Each Gender Events'!$A94,'Official Medal Table'!$C:$C,'Each Gender Events'!BN$1,'Official Medal Table'!$E:$E,'Each Gender Events'!BN$2)*'Medal values'!$B$3
+ COUNTIFS('Official Medal Table'!$F:$F,'Each Gender Events'!$A94,'Official Medal Table'!$C:$C,'Each Gender Events'!BN$1,'Official Medal Table'!$E:$E,"Mixed")*'Medal values'!$B$1/2
+ COUNTIFS('Official Medal Table'!$G:$G,'Each Gender Events'!$A94,'Official Medal Table'!$C:$C,'Each Gender Events'!BN$1,'Official Medal Table'!$E:$E,"Mixed")*'Medal values'!$B$2/2
+ COUNTIFS('Official Medal Table'!$H:$H,'Each Gender Events'!$A94,'Official Medal Table'!$C:$C,'Each Gender Events'!BN$1,'Official Medal Table'!$E:$E,"Mixed")*'Medal values'!$B$3/2
+ COUNTIFS('Official Medal Table'!$I:$I,'Each Gender Events'!$A94,'Official Medal Table'!$C:$C,'Each Gender Events'!BN$1,'Official Medal Table'!$E:$E,"Mixed")*'Medal values'!$B$3/2</f>
        <v>0</v>
      </c>
      <c r="BO94">
        <f>COUNTIFS('Official Medal Table'!$F:$F,'Each Gender Events'!$A94,'Official Medal Table'!$C:$C,'Each Gender Events'!BO$1,'Official Medal Table'!$E:$E,'Each Gender Events'!BO$2)*'Medal values'!$B$1
+ COUNTIFS('Official Medal Table'!$G:$G,'Each Gender Events'!$A94,'Official Medal Table'!$C:$C,'Each Gender Events'!BO$1,'Official Medal Table'!$E:$E,'Each Gender Events'!BO$2)*'Medal values'!$B$2
+ COUNTIFS('Official Medal Table'!$H:$H,'Each Gender Events'!$A94,'Official Medal Table'!$C:$C,'Each Gender Events'!BO$1,'Official Medal Table'!$E:$E,'Each Gender Events'!BO$2)*'Medal values'!$B$3
+ COUNTIFS('Official Medal Table'!$I:$I,'Each Gender Events'!$A94,'Official Medal Table'!$C:$C,'Each Gender Events'!BO$1,'Official Medal Table'!$E:$E,'Each Gender Events'!BO$2)*'Medal values'!$B$3
+ COUNTIFS('Official Medal Table'!$F:$F,'Each Gender Events'!$A94,'Official Medal Table'!$C:$C,'Each Gender Events'!BO$1,'Official Medal Table'!$E:$E,"Mixed")*'Medal values'!$B$1/2
+ COUNTIFS('Official Medal Table'!$G:$G,'Each Gender Events'!$A94,'Official Medal Table'!$C:$C,'Each Gender Events'!BO$1,'Official Medal Table'!$E:$E,"Mixed")*'Medal values'!$B$2/2
+ COUNTIFS('Official Medal Table'!$H:$H,'Each Gender Events'!$A94,'Official Medal Table'!$C:$C,'Each Gender Events'!BO$1,'Official Medal Table'!$E:$E,"Mixed")*'Medal values'!$B$3/2
+ COUNTIFS('Official Medal Table'!$I:$I,'Each Gender Events'!$A94,'Official Medal Table'!$C:$C,'Each Gender Events'!BO$1,'Official Medal Table'!$E:$E,"Mixed")*'Medal values'!$B$3/2</f>
        <v>0</v>
      </c>
      <c r="BP94">
        <f>COUNTIFS('Official Medal Table'!$F:$F,'Each Gender Events'!$A94,'Official Medal Table'!$C:$C,'Each Gender Events'!BP$1,'Official Medal Table'!$E:$E,'Each Gender Events'!BP$2)*'Medal values'!$B$1
+ COUNTIFS('Official Medal Table'!$G:$G,'Each Gender Events'!$A94,'Official Medal Table'!$C:$C,'Each Gender Events'!BP$1,'Official Medal Table'!$E:$E,'Each Gender Events'!BP$2)*'Medal values'!$B$2
+ COUNTIFS('Official Medal Table'!$H:$H,'Each Gender Events'!$A94,'Official Medal Table'!$C:$C,'Each Gender Events'!BP$1,'Official Medal Table'!$E:$E,'Each Gender Events'!BP$2)*'Medal values'!$B$3
+ COUNTIFS('Official Medal Table'!$I:$I,'Each Gender Events'!$A94,'Official Medal Table'!$C:$C,'Each Gender Events'!BP$1,'Official Medal Table'!$E:$E,'Each Gender Events'!BP$2)*'Medal values'!$B$3
+ COUNTIFS('Official Medal Table'!$F:$F,'Each Gender Events'!$A94,'Official Medal Table'!$C:$C,'Each Gender Events'!BP$1,'Official Medal Table'!$E:$E,"Mixed")*'Medal values'!$B$1/2
+ COUNTIFS('Official Medal Table'!$G:$G,'Each Gender Events'!$A94,'Official Medal Table'!$C:$C,'Each Gender Events'!BP$1,'Official Medal Table'!$E:$E,"Mixed")*'Medal values'!$B$2/2
+ COUNTIFS('Official Medal Table'!$H:$H,'Each Gender Events'!$A94,'Official Medal Table'!$C:$C,'Each Gender Events'!BP$1,'Official Medal Table'!$E:$E,"Mixed")*'Medal values'!$B$3/2
+ COUNTIFS('Official Medal Table'!$I:$I,'Each Gender Events'!$A94,'Official Medal Table'!$C:$C,'Each Gender Events'!BP$1,'Official Medal Table'!$E:$E,"Mixed")*'Medal values'!$B$3/2</f>
        <v>0</v>
      </c>
      <c r="BQ94">
        <f>COUNTIFS('Official Medal Table'!$F:$F,'Each Gender Events'!$A94,'Official Medal Table'!$C:$C,'Each Gender Events'!BQ$1,'Official Medal Table'!$E:$E,'Each Gender Events'!BQ$2)*'Medal values'!$B$1
+ COUNTIFS('Official Medal Table'!$G:$G,'Each Gender Events'!$A94,'Official Medal Table'!$C:$C,'Each Gender Events'!BQ$1,'Official Medal Table'!$E:$E,'Each Gender Events'!BQ$2)*'Medal values'!$B$2
+ COUNTIFS('Official Medal Table'!$H:$H,'Each Gender Events'!$A94,'Official Medal Table'!$C:$C,'Each Gender Events'!BQ$1,'Official Medal Table'!$E:$E,'Each Gender Events'!BQ$2)*'Medal values'!$B$3
+ COUNTIFS('Official Medal Table'!$I:$I,'Each Gender Events'!$A94,'Official Medal Table'!$C:$C,'Each Gender Events'!BQ$1,'Official Medal Table'!$E:$E,'Each Gender Events'!BQ$2)*'Medal values'!$B$3
+ COUNTIFS('Official Medal Table'!$F:$F,'Each Gender Events'!$A94,'Official Medal Table'!$C:$C,'Each Gender Events'!BQ$1,'Official Medal Table'!$E:$E,"Mixed")*'Medal values'!$B$1/2
+ COUNTIFS('Official Medal Table'!$G:$G,'Each Gender Events'!$A94,'Official Medal Table'!$C:$C,'Each Gender Events'!BQ$1,'Official Medal Table'!$E:$E,"Mixed")*'Medal values'!$B$2/2
+ COUNTIFS('Official Medal Table'!$H:$H,'Each Gender Events'!$A94,'Official Medal Table'!$C:$C,'Each Gender Events'!BQ$1,'Official Medal Table'!$E:$E,"Mixed")*'Medal values'!$B$3/2
+ COUNTIFS('Official Medal Table'!$I:$I,'Each Gender Events'!$A94,'Official Medal Table'!$C:$C,'Each Gender Events'!BQ$1,'Official Medal Table'!$E:$E,"Mixed")*'Medal values'!$B$3/2</f>
        <v>0</v>
      </c>
      <c r="BR94">
        <f>COUNTIFS('Official Medal Table'!$F:$F,'Each Gender Events'!$A94,'Official Medal Table'!$C:$C,'Each Gender Events'!BR$1,'Official Medal Table'!$E:$E,'Each Gender Events'!BR$2)*'Medal values'!$B$1
+ COUNTIFS('Official Medal Table'!$G:$G,'Each Gender Events'!$A94,'Official Medal Table'!$C:$C,'Each Gender Events'!BR$1,'Official Medal Table'!$E:$E,'Each Gender Events'!BR$2)*'Medal values'!$B$2
+ COUNTIFS('Official Medal Table'!$H:$H,'Each Gender Events'!$A94,'Official Medal Table'!$C:$C,'Each Gender Events'!BR$1,'Official Medal Table'!$E:$E,'Each Gender Events'!BR$2)*'Medal values'!$B$3
+ COUNTIFS('Official Medal Table'!$I:$I,'Each Gender Events'!$A94,'Official Medal Table'!$C:$C,'Each Gender Events'!BR$1,'Official Medal Table'!$E:$E,'Each Gender Events'!BR$2)*'Medal values'!$B$3
+ COUNTIFS('Official Medal Table'!$F:$F,'Each Gender Events'!$A94,'Official Medal Table'!$C:$C,'Each Gender Events'!BR$1,'Official Medal Table'!$E:$E,"Mixed")*'Medal values'!$B$1/2
+ COUNTIFS('Official Medal Table'!$G:$G,'Each Gender Events'!$A94,'Official Medal Table'!$C:$C,'Each Gender Events'!BR$1,'Official Medal Table'!$E:$E,"Mixed")*'Medal values'!$B$2/2
+ COUNTIFS('Official Medal Table'!$H:$H,'Each Gender Events'!$A94,'Official Medal Table'!$C:$C,'Each Gender Events'!BR$1,'Official Medal Table'!$E:$E,"Mixed")*'Medal values'!$B$3/2
+ COUNTIFS('Official Medal Table'!$I:$I,'Each Gender Events'!$A94,'Official Medal Table'!$C:$C,'Each Gender Events'!BR$1,'Official Medal Table'!$E:$E,"Mixed")*'Medal values'!$B$3/2</f>
        <v>0</v>
      </c>
      <c r="BS94">
        <f>COUNTIFS('Official Medal Table'!$F:$F,'Each Gender Events'!$A94,'Official Medal Table'!$C:$C,'Each Gender Events'!BS$1,'Official Medal Table'!$E:$E,'Each Gender Events'!BS$2)*'Medal values'!$B$1
+ COUNTIFS('Official Medal Table'!$G:$G,'Each Gender Events'!$A94,'Official Medal Table'!$C:$C,'Each Gender Events'!BS$1,'Official Medal Table'!$E:$E,'Each Gender Events'!BS$2)*'Medal values'!$B$2
+ COUNTIFS('Official Medal Table'!$H:$H,'Each Gender Events'!$A94,'Official Medal Table'!$C:$C,'Each Gender Events'!BS$1,'Official Medal Table'!$E:$E,'Each Gender Events'!BS$2)*'Medal values'!$B$3
+ COUNTIFS('Official Medal Table'!$I:$I,'Each Gender Events'!$A94,'Official Medal Table'!$C:$C,'Each Gender Events'!BS$1,'Official Medal Table'!$E:$E,'Each Gender Events'!BS$2)*'Medal values'!$B$3
+ COUNTIFS('Official Medal Table'!$F:$F,'Each Gender Events'!$A94,'Official Medal Table'!$C:$C,'Each Gender Events'!BS$1,'Official Medal Table'!$E:$E,"Mixed")*'Medal values'!$B$1/2
+ COUNTIFS('Official Medal Table'!$G:$G,'Each Gender Events'!$A94,'Official Medal Table'!$C:$C,'Each Gender Events'!BS$1,'Official Medal Table'!$E:$E,"Mixed")*'Medal values'!$B$2/2
+ COUNTIFS('Official Medal Table'!$H:$H,'Each Gender Events'!$A94,'Official Medal Table'!$C:$C,'Each Gender Events'!BS$1,'Official Medal Table'!$E:$E,"Mixed")*'Medal values'!$B$3/2
+ COUNTIFS('Official Medal Table'!$I:$I,'Each Gender Events'!$A94,'Official Medal Table'!$C:$C,'Each Gender Events'!BS$1,'Official Medal Table'!$E:$E,"Mixed")*'Medal values'!$B$3/2</f>
        <v>0</v>
      </c>
      <c r="BT94">
        <f>COUNTIFS('Official Medal Table'!$F:$F,'Each Gender Events'!$A94,'Official Medal Table'!$C:$C,'Each Gender Events'!BT$1,'Official Medal Table'!$E:$E,'Each Gender Events'!BT$2)*'Medal values'!$B$1
+ COUNTIFS('Official Medal Table'!$G:$G,'Each Gender Events'!$A94,'Official Medal Table'!$C:$C,'Each Gender Events'!BT$1,'Official Medal Table'!$E:$E,'Each Gender Events'!BT$2)*'Medal values'!$B$2
+ COUNTIFS('Official Medal Table'!$H:$H,'Each Gender Events'!$A94,'Official Medal Table'!$C:$C,'Each Gender Events'!BT$1,'Official Medal Table'!$E:$E,'Each Gender Events'!BT$2)*'Medal values'!$B$3
+ COUNTIFS('Official Medal Table'!$I:$I,'Each Gender Events'!$A94,'Official Medal Table'!$C:$C,'Each Gender Events'!BT$1,'Official Medal Table'!$E:$E,'Each Gender Events'!BT$2)*'Medal values'!$B$3
+ COUNTIFS('Official Medal Table'!$F:$F,'Each Gender Events'!$A94,'Official Medal Table'!$C:$C,'Each Gender Events'!BT$1,'Official Medal Table'!$E:$E,"Mixed")*'Medal values'!$B$1/2
+ COUNTIFS('Official Medal Table'!$G:$G,'Each Gender Events'!$A94,'Official Medal Table'!$C:$C,'Each Gender Events'!BT$1,'Official Medal Table'!$E:$E,"Mixed")*'Medal values'!$B$2/2
+ COUNTIFS('Official Medal Table'!$H:$H,'Each Gender Events'!$A94,'Official Medal Table'!$C:$C,'Each Gender Events'!BT$1,'Official Medal Table'!$E:$E,"Mixed")*'Medal values'!$B$3/2
+ COUNTIFS('Official Medal Table'!$I:$I,'Each Gender Events'!$A94,'Official Medal Table'!$C:$C,'Each Gender Events'!BT$1,'Official Medal Table'!$E:$E,"Mixed")*'Medal values'!$B$3/2</f>
        <v>0</v>
      </c>
      <c r="BU94">
        <f>COUNTIFS('Official Medal Table'!$F:$F,'Each Gender Events'!$A94,'Official Medal Table'!$C:$C,'Each Gender Events'!BU$1,'Official Medal Table'!$E:$E,'Each Gender Events'!BU$2)*'Medal values'!$B$1
+ COUNTIFS('Official Medal Table'!$G:$G,'Each Gender Events'!$A94,'Official Medal Table'!$C:$C,'Each Gender Events'!BU$1,'Official Medal Table'!$E:$E,'Each Gender Events'!BU$2)*'Medal values'!$B$2
+ COUNTIFS('Official Medal Table'!$H:$H,'Each Gender Events'!$A94,'Official Medal Table'!$C:$C,'Each Gender Events'!BU$1,'Official Medal Table'!$E:$E,'Each Gender Events'!BU$2)*'Medal values'!$B$3
+ COUNTIFS('Official Medal Table'!$I:$I,'Each Gender Events'!$A94,'Official Medal Table'!$C:$C,'Each Gender Events'!BU$1,'Official Medal Table'!$E:$E,'Each Gender Events'!BU$2)*'Medal values'!$B$3
+ COUNTIFS('Official Medal Table'!$F:$F,'Each Gender Events'!$A94,'Official Medal Table'!$C:$C,'Each Gender Events'!BU$1,'Official Medal Table'!$E:$E,"Mixed")*'Medal values'!$B$1/2
+ COUNTIFS('Official Medal Table'!$G:$G,'Each Gender Events'!$A94,'Official Medal Table'!$C:$C,'Each Gender Events'!BU$1,'Official Medal Table'!$E:$E,"Mixed")*'Medal values'!$B$2/2
+ COUNTIFS('Official Medal Table'!$H:$H,'Each Gender Events'!$A94,'Official Medal Table'!$C:$C,'Each Gender Events'!BU$1,'Official Medal Table'!$E:$E,"Mixed")*'Medal values'!$B$3/2
+ COUNTIFS('Official Medal Table'!$I:$I,'Each Gender Events'!$A94,'Official Medal Table'!$C:$C,'Each Gender Events'!BU$1,'Official Medal Table'!$E:$E,"Mixed")*'Medal values'!$B$3/2</f>
        <v>0</v>
      </c>
      <c r="BV94">
        <f>COUNTIFS('Official Medal Table'!$F:$F,'Each Gender Events'!$A94,'Official Medal Table'!$C:$C,'Each Gender Events'!BV$1,'Official Medal Table'!$E:$E,'Each Gender Events'!BV$2)*'Medal values'!$B$1
+ COUNTIFS('Official Medal Table'!$G:$G,'Each Gender Events'!$A94,'Official Medal Table'!$C:$C,'Each Gender Events'!BV$1,'Official Medal Table'!$E:$E,'Each Gender Events'!BV$2)*'Medal values'!$B$2
+ COUNTIFS('Official Medal Table'!$H:$H,'Each Gender Events'!$A94,'Official Medal Table'!$C:$C,'Each Gender Events'!BV$1,'Official Medal Table'!$E:$E,'Each Gender Events'!BV$2)*'Medal values'!$B$3
+ COUNTIFS('Official Medal Table'!$I:$I,'Each Gender Events'!$A94,'Official Medal Table'!$C:$C,'Each Gender Events'!BV$1,'Official Medal Table'!$E:$E,'Each Gender Events'!BV$2)*'Medal values'!$B$3
+ COUNTIFS('Official Medal Table'!$F:$F,'Each Gender Events'!$A94,'Official Medal Table'!$C:$C,'Each Gender Events'!BV$1,'Official Medal Table'!$E:$E,"Mixed")*'Medal values'!$B$1/2
+ COUNTIFS('Official Medal Table'!$G:$G,'Each Gender Events'!$A94,'Official Medal Table'!$C:$C,'Each Gender Events'!BV$1,'Official Medal Table'!$E:$E,"Mixed")*'Medal values'!$B$2/2
+ COUNTIFS('Official Medal Table'!$H:$H,'Each Gender Events'!$A94,'Official Medal Table'!$C:$C,'Each Gender Events'!BV$1,'Official Medal Table'!$E:$E,"Mixed")*'Medal values'!$B$3/2
+ COUNTIFS('Official Medal Table'!$I:$I,'Each Gender Events'!$A94,'Official Medal Table'!$C:$C,'Each Gender Events'!BV$1,'Official Medal Table'!$E:$E,"Mixed")*'Medal values'!$B$3/2</f>
        <v>0</v>
      </c>
      <c r="BW94">
        <f>COUNTIFS('Official Medal Table'!$F:$F,'Each Gender Events'!$A94,'Official Medal Table'!$C:$C,'Each Gender Events'!BW$1,'Official Medal Table'!$E:$E,'Each Gender Events'!BW$2)*'Medal values'!$B$1
+ COUNTIFS('Official Medal Table'!$G:$G,'Each Gender Events'!$A94,'Official Medal Table'!$C:$C,'Each Gender Events'!BW$1,'Official Medal Table'!$E:$E,'Each Gender Events'!BW$2)*'Medal values'!$B$2
+ COUNTIFS('Official Medal Table'!$H:$H,'Each Gender Events'!$A94,'Official Medal Table'!$C:$C,'Each Gender Events'!BW$1,'Official Medal Table'!$E:$E,'Each Gender Events'!BW$2)*'Medal values'!$B$3
+ COUNTIFS('Official Medal Table'!$I:$I,'Each Gender Events'!$A94,'Official Medal Table'!$C:$C,'Each Gender Events'!BW$1,'Official Medal Table'!$E:$E,'Each Gender Events'!BW$2)*'Medal values'!$B$3
+ COUNTIFS('Official Medal Table'!$F:$F,'Each Gender Events'!$A94,'Official Medal Table'!$C:$C,'Each Gender Events'!BW$1,'Official Medal Table'!$E:$E,"Mixed")*'Medal values'!$B$1/2
+ COUNTIFS('Official Medal Table'!$G:$G,'Each Gender Events'!$A94,'Official Medal Table'!$C:$C,'Each Gender Events'!BW$1,'Official Medal Table'!$E:$E,"Mixed")*'Medal values'!$B$2/2
+ COUNTIFS('Official Medal Table'!$H:$H,'Each Gender Events'!$A94,'Official Medal Table'!$C:$C,'Each Gender Events'!BW$1,'Official Medal Table'!$E:$E,"Mixed")*'Medal values'!$B$3/2
+ COUNTIFS('Official Medal Table'!$I:$I,'Each Gender Events'!$A94,'Official Medal Table'!$C:$C,'Each Gender Events'!BW$1,'Official Medal Table'!$E:$E,"Mixed")*'Medal values'!$B$3/2</f>
        <v>0</v>
      </c>
      <c r="BX94">
        <f>COUNTIFS('Official Medal Table'!$F:$F,'Each Gender Events'!$A94,'Official Medal Table'!$C:$C,'Each Gender Events'!BX$1,'Official Medal Table'!$E:$E,'Each Gender Events'!BX$2)*'Medal values'!$B$1
+ COUNTIFS('Official Medal Table'!$G:$G,'Each Gender Events'!$A94,'Official Medal Table'!$C:$C,'Each Gender Events'!BX$1,'Official Medal Table'!$E:$E,'Each Gender Events'!BX$2)*'Medal values'!$B$2
+ COUNTIFS('Official Medal Table'!$H:$H,'Each Gender Events'!$A94,'Official Medal Table'!$C:$C,'Each Gender Events'!BX$1,'Official Medal Table'!$E:$E,'Each Gender Events'!BX$2)*'Medal values'!$B$3
+ COUNTIFS('Official Medal Table'!$I:$I,'Each Gender Events'!$A94,'Official Medal Table'!$C:$C,'Each Gender Events'!BX$1,'Official Medal Table'!$E:$E,'Each Gender Events'!BX$2)*'Medal values'!$B$3
+ COUNTIFS('Official Medal Table'!$F:$F,'Each Gender Events'!$A94,'Official Medal Table'!$C:$C,'Each Gender Events'!BX$1,'Official Medal Table'!$E:$E,"Mixed")*'Medal values'!$B$1/2
+ COUNTIFS('Official Medal Table'!$G:$G,'Each Gender Events'!$A94,'Official Medal Table'!$C:$C,'Each Gender Events'!BX$1,'Official Medal Table'!$E:$E,"Mixed")*'Medal values'!$B$2/2
+ COUNTIFS('Official Medal Table'!$H:$H,'Each Gender Events'!$A94,'Official Medal Table'!$C:$C,'Each Gender Events'!BX$1,'Official Medal Table'!$E:$E,"Mixed")*'Medal values'!$B$3/2
+ COUNTIFS('Official Medal Table'!$I:$I,'Each Gender Events'!$A94,'Official Medal Table'!$C:$C,'Each Gender Events'!BX$1,'Official Medal Table'!$E:$E,"Mixed")*'Medal values'!$B$3/2</f>
        <v>0</v>
      </c>
      <c r="BY94">
        <f>COUNTIFS('Official Medal Table'!$F:$F,'Each Gender Events'!$A94,'Official Medal Table'!$C:$C,'Each Gender Events'!BY$1,'Official Medal Table'!$E:$E,'Each Gender Events'!BY$2)*'Medal values'!$B$1
+ COUNTIFS('Official Medal Table'!$G:$G,'Each Gender Events'!$A94,'Official Medal Table'!$C:$C,'Each Gender Events'!BY$1,'Official Medal Table'!$E:$E,'Each Gender Events'!BY$2)*'Medal values'!$B$2
+ COUNTIFS('Official Medal Table'!$H:$H,'Each Gender Events'!$A94,'Official Medal Table'!$C:$C,'Each Gender Events'!BY$1,'Official Medal Table'!$E:$E,'Each Gender Events'!BY$2)*'Medal values'!$B$3
+ COUNTIFS('Official Medal Table'!$I:$I,'Each Gender Events'!$A94,'Official Medal Table'!$C:$C,'Each Gender Events'!BY$1,'Official Medal Table'!$E:$E,'Each Gender Events'!BY$2)*'Medal values'!$B$3
+ COUNTIFS('Official Medal Table'!$F:$F,'Each Gender Events'!$A94,'Official Medal Table'!$C:$C,'Each Gender Events'!BY$1,'Official Medal Table'!$E:$E,"Mixed")*'Medal values'!$B$1/2
+ COUNTIFS('Official Medal Table'!$G:$G,'Each Gender Events'!$A94,'Official Medal Table'!$C:$C,'Each Gender Events'!BY$1,'Official Medal Table'!$E:$E,"Mixed")*'Medal values'!$B$2/2
+ COUNTIFS('Official Medal Table'!$H:$H,'Each Gender Events'!$A94,'Official Medal Table'!$C:$C,'Each Gender Events'!BY$1,'Official Medal Table'!$E:$E,"Mixed")*'Medal values'!$B$3/2
+ COUNTIFS('Official Medal Table'!$I:$I,'Each Gender Events'!$A94,'Official Medal Table'!$C:$C,'Each Gender Events'!BY$1,'Official Medal Table'!$E:$E,"Mixed")*'Medal values'!$B$3/2</f>
        <v>0</v>
      </c>
      <c r="BZ94">
        <f>COUNTIFS('Official Medal Table'!$F:$F,'Each Gender Events'!$A94,'Official Medal Table'!$C:$C,'Each Gender Events'!BZ$1,'Official Medal Table'!$E:$E,'Each Gender Events'!BZ$2)*'Medal values'!$B$1
+ COUNTIFS('Official Medal Table'!$G:$G,'Each Gender Events'!$A94,'Official Medal Table'!$C:$C,'Each Gender Events'!BZ$1,'Official Medal Table'!$E:$E,'Each Gender Events'!BZ$2)*'Medal values'!$B$2
+ COUNTIFS('Official Medal Table'!$H:$H,'Each Gender Events'!$A94,'Official Medal Table'!$C:$C,'Each Gender Events'!BZ$1,'Official Medal Table'!$E:$E,'Each Gender Events'!BZ$2)*'Medal values'!$B$3
+ COUNTIFS('Official Medal Table'!$I:$I,'Each Gender Events'!$A94,'Official Medal Table'!$C:$C,'Each Gender Events'!BZ$1,'Official Medal Table'!$E:$E,'Each Gender Events'!BZ$2)*'Medal values'!$B$3
+ COUNTIFS('Official Medal Table'!$F:$F,'Each Gender Events'!$A94,'Official Medal Table'!$C:$C,'Each Gender Events'!BZ$1,'Official Medal Table'!$E:$E,"Mixed")*'Medal values'!$B$1/2
+ COUNTIFS('Official Medal Table'!$G:$G,'Each Gender Events'!$A94,'Official Medal Table'!$C:$C,'Each Gender Events'!BZ$1,'Official Medal Table'!$E:$E,"Mixed")*'Medal values'!$B$2/2
+ COUNTIFS('Official Medal Table'!$H:$H,'Each Gender Events'!$A94,'Official Medal Table'!$C:$C,'Each Gender Events'!BZ$1,'Official Medal Table'!$E:$E,"Mixed")*'Medal values'!$B$3/2
+ COUNTIFS('Official Medal Table'!$I:$I,'Each Gender Events'!$A94,'Official Medal Table'!$C:$C,'Each Gender Events'!BZ$1,'Official Medal Table'!$E:$E,"Mixed")*'Medal values'!$B$3/2</f>
        <v>0</v>
      </c>
      <c r="CA94">
        <f>COUNTIFS('Official Medal Table'!$F:$F,'Each Gender Events'!$A94,'Official Medal Table'!$C:$C,'Each Gender Events'!CA$1,'Official Medal Table'!$E:$E,'Each Gender Events'!CA$2)*'Medal values'!$B$1
+ COUNTIFS('Official Medal Table'!$G:$G,'Each Gender Events'!$A94,'Official Medal Table'!$C:$C,'Each Gender Events'!CA$1,'Official Medal Table'!$E:$E,'Each Gender Events'!CA$2)*'Medal values'!$B$2
+ COUNTIFS('Official Medal Table'!$H:$H,'Each Gender Events'!$A94,'Official Medal Table'!$C:$C,'Each Gender Events'!CA$1,'Official Medal Table'!$E:$E,'Each Gender Events'!CA$2)*'Medal values'!$B$3
+ COUNTIFS('Official Medal Table'!$I:$I,'Each Gender Events'!$A94,'Official Medal Table'!$C:$C,'Each Gender Events'!CA$1,'Official Medal Table'!$E:$E,'Each Gender Events'!CA$2)*'Medal values'!$B$3
+ COUNTIFS('Official Medal Table'!$F:$F,'Each Gender Events'!$A94,'Official Medal Table'!$C:$C,'Each Gender Events'!CA$1,'Official Medal Table'!$E:$E,"Mixed")*'Medal values'!$B$1/2
+ COUNTIFS('Official Medal Table'!$G:$G,'Each Gender Events'!$A94,'Official Medal Table'!$C:$C,'Each Gender Events'!CA$1,'Official Medal Table'!$E:$E,"Mixed")*'Medal values'!$B$2/2
+ COUNTIFS('Official Medal Table'!$H:$H,'Each Gender Events'!$A94,'Official Medal Table'!$C:$C,'Each Gender Events'!CA$1,'Official Medal Table'!$E:$E,"Mixed")*'Medal values'!$B$3/2
+ COUNTIFS('Official Medal Table'!$I:$I,'Each Gender Events'!$A94,'Official Medal Table'!$C:$C,'Each Gender Events'!CA$1,'Official Medal Table'!$E:$E,"Mixed")*'Medal values'!$B$3/2</f>
        <v>0</v>
      </c>
      <c r="CB94">
        <f>COUNTIFS('Official Medal Table'!$F:$F,'Each Gender Events'!$A94,'Official Medal Table'!$C:$C,'Each Gender Events'!CB$1,'Official Medal Table'!$E:$E,'Each Gender Events'!CB$2)*'Medal values'!$B$1
+ COUNTIFS('Official Medal Table'!$G:$G,'Each Gender Events'!$A94,'Official Medal Table'!$C:$C,'Each Gender Events'!CB$1,'Official Medal Table'!$E:$E,'Each Gender Events'!CB$2)*'Medal values'!$B$2
+ COUNTIFS('Official Medal Table'!$H:$H,'Each Gender Events'!$A94,'Official Medal Table'!$C:$C,'Each Gender Events'!CB$1,'Official Medal Table'!$E:$E,'Each Gender Events'!CB$2)*'Medal values'!$B$3
+ COUNTIFS('Official Medal Table'!$I:$I,'Each Gender Events'!$A94,'Official Medal Table'!$C:$C,'Each Gender Events'!CB$1,'Official Medal Table'!$E:$E,'Each Gender Events'!CB$2)*'Medal values'!$B$3
+ COUNTIFS('Official Medal Table'!$F:$F,'Each Gender Events'!$A94,'Official Medal Table'!$C:$C,'Each Gender Events'!CB$1,'Official Medal Table'!$E:$E,"Mixed")*'Medal values'!$B$1/2
+ COUNTIFS('Official Medal Table'!$G:$G,'Each Gender Events'!$A94,'Official Medal Table'!$C:$C,'Each Gender Events'!CB$1,'Official Medal Table'!$E:$E,"Mixed")*'Medal values'!$B$2/2
+ COUNTIFS('Official Medal Table'!$H:$H,'Each Gender Events'!$A94,'Official Medal Table'!$C:$C,'Each Gender Events'!CB$1,'Official Medal Table'!$E:$E,"Mixed")*'Medal values'!$B$3/2
+ COUNTIFS('Official Medal Table'!$I:$I,'Each Gender Events'!$A94,'Official Medal Table'!$C:$C,'Each Gender Events'!CB$1,'Official Medal Table'!$E:$E,"Mixed")*'Medal values'!$B$3/2</f>
        <v>0</v>
      </c>
      <c r="CC94">
        <f>COUNTIFS('Official Medal Table'!$F:$F,'Each Gender Events'!$A94,'Official Medal Table'!$C:$C,'Each Gender Events'!CC$1,'Official Medal Table'!$E:$E,'Each Gender Events'!CC$2)*'Medal values'!$B$1
+ COUNTIFS('Official Medal Table'!$G:$G,'Each Gender Events'!$A94,'Official Medal Table'!$C:$C,'Each Gender Events'!CC$1,'Official Medal Table'!$E:$E,'Each Gender Events'!CC$2)*'Medal values'!$B$2
+ COUNTIFS('Official Medal Table'!$H:$H,'Each Gender Events'!$A94,'Official Medal Table'!$C:$C,'Each Gender Events'!CC$1,'Official Medal Table'!$E:$E,'Each Gender Events'!CC$2)*'Medal values'!$B$3
+ COUNTIFS('Official Medal Table'!$I:$I,'Each Gender Events'!$A94,'Official Medal Table'!$C:$C,'Each Gender Events'!CC$1,'Official Medal Table'!$E:$E,'Each Gender Events'!CC$2)*'Medal values'!$B$3
+ COUNTIFS('Official Medal Table'!$F:$F,'Each Gender Events'!$A94,'Official Medal Table'!$C:$C,'Each Gender Events'!CC$1,'Official Medal Table'!$E:$E,"Mixed")*'Medal values'!$B$1/2
+ COUNTIFS('Official Medal Table'!$G:$G,'Each Gender Events'!$A94,'Official Medal Table'!$C:$C,'Each Gender Events'!CC$1,'Official Medal Table'!$E:$E,"Mixed")*'Medal values'!$B$2/2
+ COUNTIFS('Official Medal Table'!$H:$H,'Each Gender Events'!$A94,'Official Medal Table'!$C:$C,'Each Gender Events'!CC$1,'Official Medal Table'!$E:$E,"Mixed")*'Medal values'!$B$3/2
+ COUNTIFS('Official Medal Table'!$I:$I,'Each Gender Events'!$A94,'Official Medal Table'!$C:$C,'Each Gender Events'!CC$1,'Official Medal Table'!$E:$E,"Mixed")*'Medal values'!$B$3/2</f>
        <v>0</v>
      </c>
      <c r="CD94">
        <f>COUNTIFS('Official Medal Table'!$F:$F,'Each Gender Events'!$A94,'Official Medal Table'!$C:$C,'Each Gender Events'!CD$1,'Official Medal Table'!$E:$E,'Each Gender Events'!CD$2)*'Medal values'!$B$1
+ COUNTIFS('Official Medal Table'!$G:$G,'Each Gender Events'!$A94,'Official Medal Table'!$C:$C,'Each Gender Events'!CD$1,'Official Medal Table'!$E:$E,'Each Gender Events'!CD$2)*'Medal values'!$B$2
+ COUNTIFS('Official Medal Table'!$H:$H,'Each Gender Events'!$A94,'Official Medal Table'!$C:$C,'Each Gender Events'!CD$1,'Official Medal Table'!$E:$E,'Each Gender Events'!CD$2)*'Medal values'!$B$3
+ COUNTIFS('Official Medal Table'!$I:$I,'Each Gender Events'!$A94,'Official Medal Table'!$C:$C,'Each Gender Events'!CD$1,'Official Medal Table'!$E:$E,'Each Gender Events'!CD$2)*'Medal values'!$B$3
+ COUNTIFS('Official Medal Table'!$F:$F,'Each Gender Events'!$A94,'Official Medal Table'!$C:$C,'Each Gender Events'!CD$1,'Official Medal Table'!$E:$E,"Mixed")*'Medal values'!$B$1/2
+ COUNTIFS('Official Medal Table'!$G:$G,'Each Gender Events'!$A94,'Official Medal Table'!$C:$C,'Each Gender Events'!CD$1,'Official Medal Table'!$E:$E,"Mixed")*'Medal values'!$B$2/2
+ COUNTIFS('Official Medal Table'!$H:$H,'Each Gender Events'!$A94,'Official Medal Table'!$C:$C,'Each Gender Events'!CD$1,'Official Medal Table'!$E:$E,"Mixed")*'Medal values'!$B$3/2
+ COUNTIFS('Official Medal Table'!$I:$I,'Each Gender Events'!$A94,'Official Medal Table'!$C:$C,'Each Gender Events'!CD$1,'Official Medal Table'!$E:$E,"Mixed")*'Medal values'!$B$3/2</f>
        <v>0</v>
      </c>
      <c r="CE94">
        <f>COUNTIFS('Official Medal Table'!$F:$F,'Each Gender Events'!$A94,'Official Medal Table'!$C:$C,'Each Gender Events'!CE$1,'Official Medal Table'!$E:$E,'Each Gender Events'!CE$2)*'Medal values'!$B$1
+ COUNTIFS('Official Medal Table'!$G:$G,'Each Gender Events'!$A94,'Official Medal Table'!$C:$C,'Each Gender Events'!CE$1,'Official Medal Table'!$E:$E,'Each Gender Events'!CE$2)*'Medal values'!$B$2
+ COUNTIFS('Official Medal Table'!$H:$H,'Each Gender Events'!$A94,'Official Medal Table'!$C:$C,'Each Gender Events'!CE$1,'Official Medal Table'!$E:$E,'Each Gender Events'!CE$2)*'Medal values'!$B$3
+ COUNTIFS('Official Medal Table'!$I:$I,'Each Gender Events'!$A94,'Official Medal Table'!$C:$C,'Each Gender Events'!CE$1,'Official Medal Table'!$E:$E,'Each Gender Events'!CE$2)*'Medal values'!$B$3
+ COUNTIFS('Official Medal Table'!$F:$F,'Each Gender Events'!$A94,'Official Medal Table'!$C:$C,'Each Gender Events'!CE$1,'Official Medal Table'!$E:$E,"Mixed")*'Medal values'!$B$1/2
+ COUNTIFS('Official Medal Table'!$G:$G,'Each Gender Events'!$A94,'Official Medal Table'!$C:$C,'Each Gender Events'!CE$1,'Official Medal Table'!$E:$E,"Mixed")*'Medal values'!$B$2/2
+ COUNTIFS('Official Medal Table'!$H:$H,'Each Gender Events'!$A94,'Official Medal Table'!$C:$C,'Each Gender Events'!CE$1,'Official Medal Table'!$E:$E,"Mixed")*'Medal values'!$B$3/2
+ COUNTIFS('Official Medal Table'!$I:$I,'Each Gender Events'!$A94,'Official Medal Table'!$C:$C,'Each Gender Events'!CE$1,'Official Medal Table'!$E:$E,"Mixed")*'Medal values'!$B$3/2</f>
        <v>0</v>
      </c>
      <c r="CF94">
        <f>COUNTIFS('Official Medal Table'!$F:$F,'Each Gender Events'!$A94,'Official Medal Table'!$C:$C,'Each Gender Events'!CF$1,'Official Medal Table'!$E:$E,'Each Gender Events'!CF$2)*'Medal values'!$B$1
+ COUNTIFS('Official Medal Table'!$G:$G,'Each Gender Events'!$A94,'Official Medal Table'!$C:$C,'Each Gender Events'!CF$1,'Official Medal Table'!$E:$E,'Each Gender Events'!CF$2)*'Medal values'!$B$2
+ COUNTIFS('Official Medal Table'!$H:$H,'Each Gender Events'!$A94,'Official Medal Table'!$C:$C,'Each Gender Events'!CF$1,'Official Medal Table'!$E:$E,'Each Gender Events'!CF$2)*'Medal values'!$B$3
+ COUNTIFS('Official Medal Table'!$I:$I,'Each Gender Events'!$A94,'Official Medal Table'!$C:$C,'Each Gender Events'!CF$1,'Official Medal Table'!$E:$E,'Each Gender Events'!CF$2)*'Medal values'!$B$3
+ COUNTIFS('Official Medal Table'!$F:$F,'Each Gender Events'!$A94,'Official Medal Table'!$C:$C,'Each Gender Events'!CF$1,'Official Medal Table'!$E:$E,"Mixed")*'Medal values'!$B$1/2
+ COUNTIFS('Official Medal Table'!$G:$G,'Each Gender Events'!$A94,'Official Medal Table'!$C:$C,'Each Gender Events'!CF$1,'Official Medal Table'!$E:$E,"Mixed")*'Medal values'!$B$2/2
+ COUNTIFS('Official Medal Table'!$H:$H,'Each Gender Events'!$A94,'Official Medal Table'!$C:$C,'Each Gender Events'!CF$1,'Official Medal Table'!$E:$E,"Mixed")*'Medal values'!$B$3/2
+ COUNTIFS('Official Medal Table'!$I:$I,'Each Gender Events'!$A94,'Official Medal Table'!$C:$C,'Each Gender Events'!CF$1,'Official Medal Table'!$E:$E,"Mixed")*'Medal values'!$B$3/2</f>
        <v>0</v>
      </c>
      <c r="CG94">
        <f>COUNTIFS('Official Medal Table'!$F:$F,'Each Gender Events'!$A94,'Official Medal Table'!$C:$C,'Each Gender Events'!CG$1,'Official Medal Table'!$E:$E,'Each Gender Events'!CG$2)*'Medal values'!$B$1
+ COUNTIFS('Official Medal Table'!$G:$G,'Each Gender Events'!$A94,'Official Medal Table'!$C:$C,'Each Gender Events'!CG$1,'Official Medal Table'!$E:$E,'Each Gender Events'!CG$2)*'Medal values'!$B$2
+ COUNTIFS('Official Medal Table'!$H:$H,'Each Gender Events'!$A94,'Official Medal Table'!$C:$C,'Each Gender Events'!CG$1,'Official Medal Table'!$E:$E,'Each Gender Events'!CG$2)*'Medal values'!$B$3
+ COUNTIFS('Official Medal Table'!$I:$I,'Each Gender Events'!$A94,'Official Medal Table'!$C:$C,'Each Gender Events'!CG$1,'Official Medal Table'!$E:$E,'Each Gender Events'!CG$2)*'Medal values'!$B$3
+ COUNTIFS('Official Medal Table'!$F:$F,'Each Gender Events'!$A94,'Official Medal Table'!$C:$C,'Each Gender Events'!CG$1,'Official Medal Table'!$E:$E,"Mixed")*'Medal values'!$B$1/2
+ COUNTIFS('Official Medal Table'!$G:$G,'Each Gender Events'!$A94,'Official Medal Table'!$C:$C,'Each Gender Events'!CG$1,'Official Medal Table'!$E:$E,"Mixed")*'Medal values'!$B$2/2
+ COUNTIFS('Official Medal Table'!$H:$H,'Each Gender Events'!$A94,'Official Medal Table'!$C:$C,'Each Gender Events'!CG$1,'Official Medal Table'!$E:$E,"Mixed")*'Medal values'!$B$3/2
+ COUNTIFS('Official Medal Table'!$I:$I,'Each Gender Events'!$A94,'Official Medal Table'!$C:$C,'Each Gender Events'!CG$1,'Official Medal Table'!$E:$E,"Mixed")*'Medal values'!$B$3/2</f>
        <v>0</v>
      </c>
      <c r="CH94">
        <f>COUNTIFS('Official Medal Table'!$F:$F,'Each Gender Events'!$A94,'Official Medal Table'!$C:$C,'Each Gender Events'!CH$1,'Official Medal Table'!$E:$E,'Each Gender Events'!CH$2)*'Medal values'!$B$1
+ COUNTIFS('Official Medal Table'!$G:$G,'Each Gender Events'!$A94,'Official Medal Table'!$C:$C,'Each Gender Events'!CH$1,'Official Medal Table'!$E:$E,'Each Gender Events'!CH$2)*'Medal values'!$B$2
+ COUNTIFS('Official Medal Table'!$H:$H,'Each Gender Events'!$A94,'Official Medal Table'!$C:$C,'Each Gender Events'!CH$1,'Official Medal Table'!$E:$E,'Each Gender Events'!CH$2)*'Medal values'!$B$3
+ COUNTIFS('Official Medal Table'!$I:$I,'Each Gender Events'!$A94,'Official Medal Table'!$C:$C,'Each Gender Events'!CH$1,'Official Medal Table'!$E:$E,'Each Gender Events'!CH$2)*'Medal values'!$B$3
+ COUNTIFS('Official Medal Table'!$F:$F,'Each Gender Events'!$A94,'Official Medal Table'!$C:$C,'Each Gender Events'!CH$1,'Official Medal Table'!$E:$E,"Mixed")*'Medal values'!$B$1/2
+ COUNTIFS('Official Medal Table'!$G:$G,'Each Gender Events'!$A94,'Official Medal Table'!$C:$C,'Each Gender Events'!CH$1,'Official Medal Table'!$E:$E,"Mixed")*'Medal values'!$B$2/2
+ COUNTIFS('Official Medal Table'!$H:$H,'Each Gender Events'!$A94,'Official Medal Table'!$C:$C,'Each Gender Events'!CH$1,'Official Medal Table'!$E:$E,"Mixed")*'Medal values'!$B$3/2
+ COUNTIFS('Official Medal Table'!$I:$I,'Each Gender Events'!$A94,'Official Medal Table'!$C:$C,'Each Gender Events'!CH$1,'Official Medal Table'!$E:$E,"Mixed")*'Medal values'!$B$3/2</f>
        <v>0</v>
      </c>
      <c r="CI94">
        <f>COUNTIFS('Official Medal Table'!$F:$F,'Each Gender Events'!$A94,'Official Medal Table'!$C:$C,'Each Gender Events'!CI$1,'Official Medal Table'!$E:$E,'Each Gender Events'!CI$2)*'Medal values'!$B$1
+ COUNTIFS('Official Medal Table'!$G:$G,'Each Gender Events'!$A94,'Official Medal Table'!$C:$C,'Each Gender Events'!CI$1,'Official Medal Table'!$E:$E,'Each Gender Events'!CI$2)*'Medal values'!$B$2
+ COUNTIFS('Official Medal Table'!$H:$H,'Each Gender Events'!$A94,'Official Medal Table'!$C:$C,'Each Gender Events'!CI$1,'Official Medal Table'!$E:$E,'Each Gender Events'!CI$2)*'Medal values'!$B$3
+ COUNTIFS('Official Medal Table'!$I:$I,'Each Gender Events'!$A94,'Official Medal Table'!$C:$C,'Each Gender Events'!CI$1,'Official Medal Table'!$E:$E,'Each Gender Events'!CI$2)*'Medal values'!$B$3
+ COUNTIFS('Official Medal Table'!$F:$F,'Each Gender Events'!$A94,'Official Medal Table'!$C:$C,'Each Gender Events'!CI$1,'Official Medal Table'!$E:$E,"Mixed")*'Medal values'!$B$1/2
+ COUNTIFS('Official Medal Table'!$G:$G,'Each Gender Events'!$A94,'Official Medal Table'!$C:$C,'Each Gender Events'!CI$1,'Official Medal Table'!$E:$E,"Mixed")*'Medal values'!$B$2/2
+ COUNTIFS('Official Medal Table'!$H:$H,'Each Gender Events'!$A94,'Official Medal Table'!$C:$C,'Each Gender Events'!CI$1,'Official Medal Table'!$E:$E,"Mixed")*'Medal values'!$B$3/2
+ COUNTIFS('Official Medal Table'!$I:$I,'Each Gender Events'!$A94,'Official Medal Table'!$C:$C,'Each Gender Events'!CI$1,'Official Medal Table'!$E:$E,"Mixed")*'Medal values'!$B$3/2</f>
        <v>0</v>
      </c>
      <c r="CJ94">
        <f>COUNTIFS('Official Medal Table'!$F:$F,'Each Gender Events'!$A94,'Official Medal Table'!$C:$C,'Each Gender Events'!CJ$1,'Official Medal Table'!$E:$E,'Each Gender Events'!CJ$2)*'Medal values'!$B$1
+ COUNTIFS('Official Medal Table'!$G:$G,'Each Gender Events'!$A94,'Official Medal Table'!$C:$C,'Each Gender Events'!CJ$1,'Official Medal Table'!$E:$E,'Each Gender Events'!CJ$2)*'Medal values'!$B$2
+ COUNTIFS('Official Medal Table'!$H:$H,'Each Gender Events'!$A94,'Official Medal Table'!$C:$C,'Each Gender Events'!CJ$1,'Official Medal Table'!$E:$E,'Each Gender Events'!CJ$2)*'Medal values'!$B$3
+ COUNTIFS('Official Medal Table'!$I:$I,'Each Gender Events'!$A94,'Official Medal Table'!$C:$C,'Each Gender Events'!CJ$1,'Official Medal Table'!$E:$E,'Each Gender Events'!CJ$2)*'Medal values'!$B$3
+ COUNTIFS('Official Medal Table'!$F:$F,'Each Gender Events'!$A94,'Official Medal Table'!$C:$C,'Each Gender Events'!CJ$1,'Official Medal Table'!$E:$E,"Mixed")*'Medal values'!$B$1/2
+ COUNTIFS('Official Medal Table'!$G:$G,'Each Gender Events'!$A94,'Official Medal Table'!$C:$C,'Each Gender Events'!CJ$1,'Official Medal Table'!$E:$E,"Mixed")*'Medal values'!$B$2/2
+ COUNTIFS('Official Medal Table'!$H:$H,'Each Gender Events'!$A94,'Official Medal Table'!$C:$C,'Each Gender Events'!CJ$1,'Official Medal Table'!$E:$E,"Mixed")*'Medal values'!$B$3/2
+ COUNTIFS('Official Medal Table'!$I:$I,'Each Gender Events'!$A94,'Official Medal Table'!$C:$C,'Each Gender Events'!CJ$1,'Official Medal Table'!$E:$E,"Mixed")*'Medal values'!$B$3/2</f>
        <v>0</v>
      </c>
      <c r="CK94">
        <f>COUNTIFS('Official Medal Table'!$F:$F,'Each Gender Events'!$A94,'Official Medal Table'!$C:$C,'Each Gender Events'!CK$1,'Official Medal Table'!$E:$E,'Each Gender Events'!CK$2)*'Medal values'!$B$1
+ COUNTIFS('Official Medal Table'!$G:$G,'Each Gender Events'!$A94,'Official Medal Table'!$C:$C,'Each Gender Events'!CK$1,'Official Medal Table'!$E:$E,'Each Gender Events'!CK$2)*'Medal values'!$B$2
+ COUNTIFS('Official Medal Table'!$H:$H,'Each Gender Events'!$A94,'Official Medal Table'!$C:$C,'Each Gender Events'!CK$1,'Official Medal Table'!$E:$E,'Each Gender Events'!CK$2)*'Medal values'!$B$3
+ COUNTIFS('Official Medal Table'!$I:$I,'Each Gender Events'!$A94,'Official Medal Table'!$C:$C,'Each Gender Events'!CK$1,'Official Medal Table'!$E:$E,'Each Gender Events'!CK$2)*'Medal values'!$B$3
+ COUNTIFS('Official Medal Table'!$F:$F,'Each Gender Events'!$A94,'Official Medal Table'!$C:$C,'Each Gender Events'!CK$1,'Official Medal Table'!$E:$E,"Mixed")*'Medal values'!$B$1/2
+ COUNTIFS('Official Medal Table'!$G:$G,'Each Gender Events'!$A94,'Official Medal Table'!$C:$C,'Each Gender Events'!CK$1,'Official Medal Table'!$E:$E,"Mixed")*'Medal values'!$B$2/2
+ COUNTIFS('Official Medal Table'!$H:$H,'Each Gender Events'!$A94,'Official Medal Table'!$C:$C,'Each Gender Events'!CK$1,'Official Medal Table'!$E:$E,"Mixed")*'Medal values'!$B$3/2
+ COUNTIFS('Official Medal Table'!$I:$I,'Each Gender Events'!$A94,'Official Medal Table'!$C:$C,'Each Gender Events'!CK$1,'Official Medal Table'!$E:$E,"Mixed")*'Medal values'!$B$3/2</f>
        <v>0</v>
      </c>
      <c r="CL94">
        <f>COUNTIFS('Official Medal Table'!$F:$F,'Each Gender Events'!$A94,'Official Medal Table'!$C:$C,'Each Gender Events'!CL$1,'Official Medal Table'!$E:$E,'Each Gender Events'!CL$2)*'Medal values'!$B$1
+ COUNTIFS('Official Medal Table'!$G:$G,'Each Gender Events'!$A94,'Official Medal Table'!$C:$C,'Each Gender Events'!CL$1,'Official Medal Table'!$E:$E,'Each Gender Events'!CL$2)*'Medal values'!$B$2
+ COUNTIFS('Official Medal Table'!$H:$H,'Each Gender Events'!$A94,'Official Medal Table'!$C:$C,'Each Gender Events'!CL$1,'Official Medal Table'!$E:$E,'Each Gender Events'!CL$2)*'Medal values'!$B$3
+ COUNTIFS('Official Medal Table'!$I:$I,'Each Gender Events'!$A94,'Official Medal Table'!$C:$C,'Each Gender Events'!CL$1,'Official Medal Table'!$E:$E,'Each Gender Events'!CL$2)*'Medal values'!$B$3
+ COUNTIFS('Official Medal Table'!$F:$F,'Each Gender Events'!$A94,'Official Medal Table'!$C:$C,'Each Gender Events'!CL$1,'Official Medal Table'!$E:$E,"Mixed")*'Medal values'!$B$1/2
+ COUNTIFS('Official Medal Table'!$G:$G,'Each Gender Events'!$A94,'Official Medal Table'!$C:$C,'Each Gender Events'!CL$1,'Official Medal Table'!$E:$E,"Mixed")*'Medal values'!$B$2/2
+ COUNTIFS('Official Medal Table'!$H:$H,'Each Gender Events'!$A94,'Official Medal Table'!$C:$C,'Each Gender Events'!CL$1,'Official Medal Table'!$E:$E,"Mixed")*'Medal values'!$B$3/2
+ COUNTIFS('Official Medal Table'!$I:$I,'Each Gender Events'!$A94,'Official Medal Table'!$C:$C,'Each Gender Events'!CL$1,'Official Medal Table'!$E:$E,"Mixed")*'Medal values'!$B$3/2</f>
        <v>0</v>
      </c>
      <c r="CM94">
        <f>COUNTIFS('Official Medal Table'!$F:$F,'Each Gender Events'!$A94,'Official Medal Table'!$C:$C,'Each Gender Events'!CM$1,'Official Medal Table'!$E:$E,'Each Gender Events'!CM$2)*'Medal values'!$B$1
+ COUNTIFS('Official Medal Table'!$G:$G,'Each Gender Events'!$A94,'Official Medal Table'!$C:$C,'Each Gender Events'!CM$1,'Official Medal Table'!$E:$E,'Each Gender Events'!CM$2)*'Medal values'!$B$2
+ COUNTIFS('Official Medal Table'!$H:$H,'Each Gender Events'!$A94,'Official Medal Table'!$C:$C,'Each Gender Events'!CM$1,'Official Medal Table'!$E:$E,'Each Gender Events'!CM$2)*'Medal values'!$B$3
+ COUNTIFS('Official Medal Table'!$I:$I,'Each Gender Events'!$A94,'Official Medal Table'!$C:$C,'Each Gender Events'!CM$1,'Official Medal Table'!$E:$E,'Each Gender Events'!CM$2)*'Medal values'!$B$3
+ COUNTIFS('Official Medal Table'!$F:$F,'Each Gender Events'!$A94,'Official Medal Table'!$C:$C,'Each Gender Events'!CM$1,'Official Medal Table'!$E:$E,"Mixed")*'Medal values'!$B$1/2
+ COUNTIFS('Official Medal Table'!$G:$G,'Each Gender Events'!$A94,'Official Medal Table'!$C:$C,'Each Gender Events'!CM$1,'Official Medal Table'!$E:$E,"Mixed")*'Medal values'!$B$2/2
+ COUNTIFS('Official Medal Table'!$H:$H,'Each Gender Events'!$A94,'Official Medal Table'!$C:$C,'Each Gender Events'!CM$1,'Official Medal Table'!$E:$E,"Mixed")*'Medal values'!$B$3/2
+ COUNTIFS('Official Medal Table'!$I:$I,'Each Gender Events'!$A94,'Official Medal Table'!$C:$C,'Each Gender Events'!CM$1,'Official Medal Table'!$E:$E,"Mixed")*'Medal values'!$B$3/2</f>
        <v>0</v>
      </c>
      <c r="CN94">
        <f>COUNTIFS('Official Medal Table'!$F:$F,'Each Gender Events'!$A94,'Official Medal Table'!$C:$C,'Each Gender Events'!CN$1,'Official Medal Table'!$E:$E,'Each Gender Events'!CN$2)*'Medal values'!$B$1
+ COUNTIFS('Official Medal Table'!$G:$G,'Each Gender Events'!$A94,'Official Medal Table'!$C:$C,'Each Gender Events'!CN$1,'Official Medal Table'!$E:$E,'Each Gender Events'!CN$2)*'Medal values'!$B$2
+ COUNTIFS('Official Medal Table'!$H:$H,'Each Gender Events'!$A94,'Official Medal Table'!$C:$C,'Each Gender Events'!CN$1,'Official Medal Table'!$E:$E,'Each Gender Events'!CN$2)*'Medal values'!$B$3
+ COUNTIFS('Official Medal Table'!$I:$I,'Each Gender Events'!$A94,'Official Medal Table'!$C:$C,'Each Gender Events'!CN$1,'Official Medal Table'!$E:$E,'Each Gender Events'!CN$2)*'Medal values'!$B$3
+ COUNTIFS('Official Medal Table'!$F:$F,'Each Gender Events'!$A94,'Official Medal Table'!$C:$C,'Each Gender Events'!CN$1,'Official Medal Table'!$E:$E,"Mixed")*'Medal values'!$B$1/2
+ COUNTIFS('Official Medal Table'!$G:$G,'Each Gender Events'!$A94,'Official Medal Table'!$C:$C,'Each Gender Events'!CN$1,'Official Medal Table'!$E:$E,"Mixed")*'Medal values'!$B$2/2
+ COUNTIFS('Official Medal Table'!$H:$H,'Each Gender Events'!$A94,'Official Medal Table'!$C:$C,'Each Gender Events'!CN$1,'Official Medal Table'!$E:$E,"Mixed")*'Medal values'!$B$3/2
+ COUNTIFS('Official Medal Table'!$I:$I,'Each Gender Events'!$A94,'Official Medal Table'!$C:$C,'Each Gender Events'!CN$1,'Official Medal Table'!$E:$E,"Mixed")*'Medal values'!$B$3/2</f>
        <v>0</v>
      </c>
      <c r="CO94">
        <f>COUNTIFS('Official Medal Table'!$F:$F,'Each Gender Events'!$A94,'Official Medal Table'!$C:$C,'Each Gender Events'!CO$1,'Official Medal Table'!$E:$E,'Each Gender Events'!CO$2)*'Medal values'!$B$1
+ COUNTIFS('Official Medal Table'!$G:$G,'Each Gender Events'!$A94,'Official Medal Table'!$C:$C,'Each Gender Events'!CO$1,'Official Medal Table'!$E:$E,'Each Gender Events'!CO$2)*'Medal values'!$B$2
+ COUNTIFS('Official Medal Table'!$H:$H,'Each Gender Events'!$A94,'Official Medal Table'!$C:$C,'Each Gender Events'!CO$1,'Official Medal Table'!$E:$E,'Each Gender Events'!CO$2)*'Medal values'!$B$3
+ COUNTIFS('Official Medal Table'!$I:$I,'Each Gender Events'!$A94,'Official Medal Table'!$C:$C,'Each Gender Events'!CO$1,'Official Medal Table'!$E:$E,'Each Gender Events'!CO$2)*'Medal values'!$B$3
+ COUNTIFS('Official Medal Table'!$F:$F,'Each Gender Events'!$A94,'Official Medal Table'!$C:$C,'Each Gender Events'!CO$1,'Official Medal Table'!$E:$E,"Mixed")*'Medal values'!$B$1/2
+ COUNTIFS('Official Medal Table'!$G:$G,'Each Gender Events'!$A94,'Official Medal Table'!$C:$C,'Each Gender Events'!CO$1,'Official Medal Table'!$E:$E,"Mixed")*'Medal values'!$B$2/2
+ COUNTIFS('Official Medal Table'!$H:$H,'Each Gender Events'!$A94,'Official Medal Table'!$C:$C,'Each Gender Events'!CO$1,'Official Medal Table'!$E:$E,"Mixed")*'Medal values'!$B$3/2
+ COUNTIFS('Official Medal Table'!$I:$I,'Each Gender Events'!$A94,'Official Medal Table'!$C:$C,'Each Gender Events'!CO$1,'Official Medal Table'!$E:$E,"Mixed")*'Medal values'!$B$3/2</f>
        <v>0</v>
      </c>
      <c r="CP94">
        <f>COUNTIFS('Official Medal Table'!$F:$F,'Each Gender Events'!$A94,'Official Medal Table'!$C:$C,'Each Gender Events'!CP$1,'Official Medal Table'!$E:$E,'Each Gender Events'!CP$2)*'Medal values'!$B$1
+ COUNTIFS('Official Medal Table'!$G:$G,'Each Gender Events'!$A94,'Official Medal Table'!$C:$C,'Each Gender Events'!CP$1,'Official Medal Table'!$E:$E,'Each Gender Events'!CP$2)*'Medal values'!$B$2
+ COUNTIFS('Official Medal Table'!$H:$H,'Each Gender Events'!$A94,'Official Medal Table'!$C:$C,'Each Gender Events'!CP$1,'Official Medal Table'!$E:$E,'Each Gender Events'!CP$2)*'Medal values'!$B$3
+ COUNTIFS('Official Medal Table'!$I:$I,'Each Gender Events'!$A94,'Official Medal Table'!$C:$C,'Each Gender Events'!CP$1,'Official Medal Table'!$E:$E,'Each Gender Events'!CP$2)*'Medal values'!$B$3
+ COUNTIFS('Official Medal Table'!$F:$F,'Each Gender Events'!$A94,'Official Medal Table'!$C:$C,'Each Gender Events'!CP$1,'Official Medal Table'!$E:$E,"Mixed")*'Medal values'!$B$1/2
+ COUNTIFS('Official Medal Table'!$G:$G,'Each Gender Events'!$A94,'Official Medal Table'!$C:$C,'Each Gender Events'!CP$1,'Official Medal Table'!$E:$E,"Mixed")*'Medal values'!$B$2/2
+ COUNTIFS('Official Medal Table'!$H:$H,'Each Gender Events'!$A94,'Official Medal Table'!$C:$C,'Each Gender Events'!CP$1,'Official Medal Table'!$E:$E,"Mixed")*'Medal values'!$B$3/2
+ COUNTIFS('Official Medal Table'!$I:$I,'Each Gender Events'!$A94,'Official Medal Table'!$C:$C,'Each Gender Events'!CP$1,'Official Medal Table'!$E:$E,"Mixed")*'Medal values'!$B$3/2</f>
        <v>0</v>
      </c>
      <c r="CQ94">
        <f>COUNTIFS('Official Medal Table'!$F:$F,'Each Gender Events'!$A94,'Official Medal Table'!$C:$C,'Each Gender Events'!CQ$1,'Official Medal Table'!$E:$E,'Each Gender Events'!CQ$2)*'Medal values'!$B$1
+ COUNTIFS('Official Medal Table'!$G:$G,'Each Gender Events'!$A94,'Official Medal Table'!$C:$C,'Each Gender Events'!CQ$1,'Official Medal Table'!$E:$E,'Each Gender Events'!CQ$2)*'Medal values'!$B$2
+ COUNTIFS('Official Medal Table'!$H:$H,'Each Gender Events'!$A94,'Official Medal Table'!$C:$C,'Each Gender Events'!CQ$1,'Official Medal Table'!$E:$E,'Each Gender Events'!CQ$2)*'Medal values'!$B$3
+ COUNTIFS('Official Medal Table'!$I:$I,'Each Gender Events'!$A94,'Official Medal Table'!$C:$C,'Each Gender Events'!CQ$1,'Official Medal Table'!$E:$E,'Each Gender Events'!CQ$2)*'Medal values'!$B$3
+ COUNTIFS('Official Medal Table'!$F:$F,'Each Gender Events'!$A94,'Official Medal Table'!$C:$C,'Each Gender Events'!CQ$1,'Official Medal Table'!$E:$E,"Mixed")*'Medal values'!$B$1/2
+ COUNTIFS('Official Medal Table'!$G:$G,'Each Gender Events'!$A94,'Official Medal Table'!$C:$C,'Each Gender Events'!CQ$1,'Official Medal Table'!$E:$E,"Mixed")*'Medal values'!$B$2/2
+ COUNTIFS('Official Medal Table'!$H:$H,'Each Gender Events'!$A94,'Official Medal Table'!$C:$C,'Each Gender Events'!CQ$1,'Official Medal Table'!$E:$E,"Mixed")*'Medal values'!$B$3/2
+ COUNTIFS('Official Medal Table'!$I:$I,'Each Gender Events'!$A94,'Official Medal Table'!$C:$C,'Each Gender Events'!CQ$1,'Official Medal Table'!$E:$E,"Mixed")*'Medal values'!$B$3/2</f>
        <v>0</v>
      </c>
      <c r="CR94">
        <f>COUNTIFS('Official Medal Table'!$F:$F,'Each Gender Events'!$A94,'Official Medal Table'!$C:$C,'Each Gender Events'!CR$1,'Official Medal Table'!$E:$E,'Each Gender Events'!CR$2)*'Medal values'!$B$1
+ COUNTIFS('Official Medal Table'!$G:$G,'Each Gender Events'!$A94,'Official Medal Table'!$C:$C,'Each Gender Events'!CR$1,'Official Medal Table'!$E:$E,'Each Gender Events'!CR$2)*'Medal values'!$B$2
+ COUNTIFS('Official Medal Table'!$H:$H,'Each Gender Events'!$A94,'Official Medal Table'!$C:$C,'Each Gender Events'!CR$1,'Official Medal Table'!$E:$E,'Each Gender Events'!CR$2)*'Medal values'!$B$3
+ COUNTIFS('Official Medal Table'!$I:$I,'Each Gender Events'!$A94,'Official Medal Table'!$C:$C,'Each Gender Events'!CR$1,'Official Medal Table'!$E:$E,'Each Gender Events'!CR$2)*'Medal values'!$B$3
+ COUNTIFS('Official Medal Table'!$F:$F,'Each Gender Events'!$A94,'Official Medal Table'!$C:$C,'Each Gender Events'!CR$1,'Official Medal Table'!$E:$E,"Mixed")*'Medal values'!$B$1/2
+ COUNTIFS('Official Medal Table'!$G:$G,'Each Gender Events'!$A94,'Official Medal Table'!$C:$C,'Each Gender Events'!CR$1,'Official Medal Table'!$E:$E,"Mixed")*'Medal values'!$B$2/2
+ COUNTIFS('Official Medal Table'!$H:$H,'Each Gender Events'!$A94,'Official Medal Table'!$C:$C,'Each Gender Events'!CR$1,'Official Medal Table'!$E:$E,"Mixed")*'Medal values'!$B$3/2
+ COUNTIFS('Official Medal Table'!$I:$I,'Each Gender Events'!$A94,'Official Medal Table'!$C:$C,'Each Gender Events'!CR$1,'Official Medal Table'!$E:$E,"Mixed")*'Medal values'!$B$3/2</f>
        <v>0</v>
      </c>
      <c r="CS94">
        <f>COUNTIFS('Official Medal Table'!$F:$F,'Each Gender Events'!$A94,'Official Medal Table'!$C:$C,'Each Gender Events'!CS$1,'Official Medal Table'!$E:$E,'Each Gender Events'!CS$2)*'Medal values'!$B$1
+ COUNTIFS('Official Medal Table'!$G:$G,'Each Gender Events'!$A94,'Official Medal Table'!$C:$C,'Each Gender Events'!CS$1,'Official Medal Table'!$E:$E,'Each Gender Events'!CS$2)*'Medal values'!$B$2
+ COUNTIFS('Official Medal Table'!$H:$H,'Each Gender Events'!$A94,'Official Medal Table'!$C:$C,'Each Gender Events'!CS$1,'Official Medal Table'!$E:$E,'Each Gender Events'!CS$2)*'Medal values'!$B$3
+ COUNTIFS('Official Medal Table'!$I:$I,'Each Gender Events'!$A94,'Official Medal Table'!$C:$C,'Each Gender Events'!CS$1,'Official Medal Table'!$E:$E,'Each Gender Events'!CS$2)*'Medal values'!$B$3
+ COUNTIFS('Official Medal Table'!$F:$F,'Each Gender Events'!$A94,'Official Medal Table'!$C:$C,'Each Gender Events'!CS$1,'Official Medal Table'!$E:$E,"Mixed")*'Medal values'!$B$1/2
+ COUNTIFS('Official Medal Table'!$G:$G,'Each Gender Events'!$A94,'Official Medal Table'!$C:$C,'Each Gender Events'!CS$1,'Official Medal Table'!$E:$E,"Mixed")*'Medal values'!$B$2/2
+ COUNTIFS('Official Medal Table'!$H:$H,'Each Gender Events'!$A94,'Official Medal Table'!$C:$C,'Each Gender Events'!CS$1,'Official Medal Table'!$E:$E,"Mixed")*'Medal values'!$B$3/2
+ COUNTIFS('Official Medal Table'!$I:$I,'Each Gender Events'!$A94,'Official Medal Table'!$C:$C,'Each Gender Events'!CS$1,'Official Medal Table'!$E:$E,"Mixed")*'Medal values'!$B$3/2</f>
        <v>0</v>
      </c>
      <c r="CT94">
        <f>COUNTIFS('Official Medal Table'!$F:$F,'Each Gender Events'!$A94,'Official Medal Table'!$C:$C,'Each Gender Events'!CT$1,'Official Medal Table'!$E:$E,'Each Gender Events'!CT$2)*'Medal values'!$B$1
+ COUNTIFS('Official Medal Table'!$G:$G,'Each Gender Events'!$A94,'Official Medal Table'!$C:$C,'Each Gender Events'!CT$1,'Official Medal Table'!$E:$E,'Each Gender Events'!CT$2)*'Medal values'!$B$2
+ COUNTIFS('Official Medal Table'!$H:$H,'Each Gender Events'!$A94,'Official Medal Table'!$C:$C,'Each Gender Events'!CT$1,'Official Medal Table'!$E:$E,'Each Gender Events'!CT$2)*'Medal values'!$B$3
+ COUNTIFS('Official Medal Table'!$I:$I,'Each Gender Events'!$A94,'Official Medal Table'!$C:$C,'Each Gender Events'!CT$1,'Official Medal Table'!$E:$E,'Each Gender Events'!CT$2)*'Medal values'!$B$3
+ COUNTIFS('Official Medal Table'!$F:$F,'Each Gender Events'!$A94,'Official Medal Table'!$C:$C,'Each Gender Events'!CT$1,'Official Medal Table'!$E:$E,"Mixed")*'Medal values'!$B$1/2
+ COUNTIFS('Official Medal Table'!$G:$G,'Each Gender Events'!$A94,'Official Medal Table'!$C:$C,'Each Gender Events'!CT$1,'Official Medal Table'!$E:$E,"Mixed")*'Medal values'!$B$2/2
+ COUNTIFS('Official Medal Table'!$H:$H,'Each Gender Events'!$A94,'Official Medal Table'!$C:$C,'Each Gender Events'!CT$1,'Official Medal Table'!$E:$E,"Mixed")*'Medal values'!$B$3/2
+ COUNTIFS('Official Medal Table'!$I:$I,'Each Gender Events'!$A94,'Official Medal Table'!$C:$C,'Each Gender Events'!CT$1,'Official Medal Table'!$E:$E,"Mixed")*'Medal values'!$B$3/2</f>
        <v>0</v>
      </c>
    </row>
    <row r="95" spans="1:98" x14ac:dyDescent="0.3">
      <c r="A95" t="str">
        <f>Countries!A94</f>
        <v>ALB</v>
      </c>
      <c r="B95">
        <f>COUNTIFS('Official Medal Table'!$F:$F,'Each Gender Events'!$A95,'Official Medal Table'!$C:$C,'Each Gender Events'!B$1,'Official Medal Table'!$E:$E,'Each Gender Events'!B$2)*'Medal values'!$B$1
+ COUNTIFS('Official Medal Table'!$G:$G,'Each Gender Events'!$A95,'Official Medal Table'!$C:$C,'Each Gender Events'!B$1,'Official Medal Table'!$E:$E,'Each Gender Events'!B$2)*'Medal values'!$B$2
+ COUNTIFS('Official Medal Table'!$H:$H,'Each Gender Events'!$A95,'Official Medal Table'!$C:$C,'Each Gender Events'!B$1,'Official Medal Table'!$E:$E,'Each Gender Events'!B$2)*'Medal values'!$B$3
+ COUNTIFS('Official Medal Table'!$I:$I,'Each Gender Events'!$A95,'Official Medal Table'!$C:$C,'Each Gender Events'!B$1,'Official Medal Table'!$E:$E,'Each Gender Events'!B$2)*'Medal values'!$B$3
+ COUNTIFS('Official Medal Table'!$F:$F,'Each Gender Events'!$A95,'Official Medal Table'!$C:$C,'Each Gender Events'!B$1,'Official Medal Table'!$E:$E,"Mixed")*'Medal values'!$B$1/2
+ COUNTIFS('Official Medal Table'!$G:$G,'Each Gender Events'!$A95,'Official Medal Table'!$C:$C,'Each Gender Events'!B$1,'Official Medal Table'!$E:$E,"Mixed")*'Medal values'!$B$2/2
+ COUNTIFS('Official Medal Table'!$H:$H,'Each Gender Events'!$A95,'Official Medal Table'!$C:$C,'Each Gender Events'!B$1,'Official Medal Table'!$E:$E,"Mixed")*'Medal values'!$B$3/2
+ COUNTIFS('Official Medal Table'!$I:$I,'Each Gender Events'!$A95,'Official Medal Table'!$C:$C,'Each Gender Events'!B$1,'Official Medal Table'!$E:$E,"Mixed")*'Medal values'!$B$3/2</f>
        <v>0</v>
      </c>
      <c r="C95">
        <f>COUNTIFS('Official Medal Table'!$F:$F,'Each Gender Events'!$A95,'Official Medal Table'!$C:$C,'Each Gender Events'!C$1,'Official Medal Table'!$E:$E,'Each Gender Events'!C$2)*'Medal values'!$B$1
+ COUNTIFS('Official Medal Table'!$G:$G,'Each Gender Events'!$A95,'Official Medal Table'!$C:$C,'Each Gender Events'!C$1,'Official Medal Table'!$E:$E,'Each Gender Events'!C$2)*'Medal values'!$B$2
+ COUNTIFS('Official Medal Table'!$H:$H,'Each Gender Events'!$A95,'Official Medal Table'!$C:$C,'Each Gender Events'!C$1,'Official Medal Table'!$E:$E,'Each Gender Events'!C$2)*'Medal values'!$B$3
+ COUNTIFS('Official Medal Table'!$I:$I,'Each Gender Events'!$A95,'Official Medal Table'!$C:$C,'Each Gender Events'!C$1,'Official Medal Table'!$E:$E,'Each Gender Events'!C$2)*'Medal values'!$B$3
+ COUNTIFS('Official Medal Table'!$F:$F,'Each Gender Events'!$A95,'Official Medal Table'!$C:$C,'Each Gender Events'!C$1,'Official Medal Table'!$E:$E,"Mixed")*'Medal values'!$B$1/2
+ COUNTIFS('Official Medal Table'!$G:$G,'Each Gender Events'!$A95,'Official Medal Table'!$C:$C,'Each Gender Events'!C$1,'Official Medal Table'!$E:$E,"Mixed")*'Medal values'!$B$2/2
+ COUNTIFS('Official Medal Table'!$H:$H,'Each Gender Events'!$A95,'Official Medal Table'!$C:$C,'Each Gender Events'!C$1,'Official Medal Table'!$E:$E,"Mixed")*'Medal values'!$B$3/2
+ COUNTIFS('Official Medal Table'!$I:$I,'Each Gender Events'!$A95,'Official Medal Table'!$C:$C,'Each Gender Events'!C$1,'Official Medal Table'!$E:$E,"Mixed")*'Medal values'!$B$3/2</f>
        <v>0</v>
      </c>
      <c r="D95">
        <f>COUNTIFS('Official Medal Table'!$F:$F,'Each Gender Events'!$A95,'Official Medal Table'!$C:$C,'Each Gender Events'!D$1,'Official Medal Table'!$E:$E,'Each Gender Events'!D$2)*'Medal values'!$B$1
+ COUNTIFS('Official Medal Table'!$G:$G,'Each Gender Events'!$A95,'Official Medal Table'!$C:$C,'Each Gender Events'!D$1,'Official Medal Table'!$E:$E,'Each Gender Events'!D$2)*'Medal values'!$B$2
+ COUNTIFS('Official Medal Table'!$H:$H,'Each Gender Events'!$A95,'Official Medal Table'!$C:$C,'Each Gender Events'!D$1,'Official Medal Table'!$E:$E,'Each Gender Events'!D$2)*'Medal values'!$B$3
+ COUNTIFS('Official Medal Table'!$I:$I,'Each Gender Events'!$A95,'Official Medal Table'!$C:$C,'Each Gender Events'!D$1,'Official Medal Table'!$E:$E,'Each Gender Events'!D$2)*'Medal values'!$B$3
+ COUNTIFS('Official Medal Table'!$F:$F,'Each Gender Events'!$A95,'Official Medal Table'!$C:$C,'Each Gender Events'!D$1,'Official Medal Table'!$E:$E,"Mixed")*'Medal values'!$B$1/2
+ COUNTIFS('Official Medal Table'!$G:$G,'Each Gender Events'!$A95,'Official Medal Table'!$C:$C,'Each Gender Events'!D$1,'Official Medal Table'!$E:$E,"Mixed")*'Medal values'!$B$2/2
+ COUNTIFS('Official Medal Table'!$H:$H,'Each Gender Events'!$A95,'Official Medal Table'!$C:$C,'Each Gender Events'!D$1,'Official Medal Table'!$E:$E,"Mixed")*'Medal values'!$B$3/2
+ COUNTIFS('Official Medal Table'!$I:$I,'Each Gender Events'!$A95,'Official Medal Table'!$C:$C,'Each Gender Events'!D$1,'Official Medal Table'!$E:$E,"Mixed")*'Medal values'!$B$3/2</f>
        <v>0</v>
      </c>
      <c r="E95">
        <f>COUNTIFS('Official Medal Table'!$F:$F,'Each Gender Events'!$A95,'Official Medal Table'!$C:$C,'Each Gender Events'!E$1,'Official Medal Table'!$E:$E,'Each Gender Events'!E$2)*'Medal values'!$B$1
+ COUNTIFS('Official Medal Table'!$G:$G,'Each Gender Events'!$A95,'Official Medal Table'!$C:$C,'Each Gender Events'!E$1,'Official Medal Table'!$E:$E,'Each Gender Events'!E$2)*'Medal values'!$B$2
+ COUNTIFS('Official Medal Table'!$H:$H,'Each Gender Events'!$A95,'Official Medal Table'!$C:$C,'Each Gender Events'!E$1,'Official Medal Table'!$E:$E,'Each Gender Events'!E$2)*'Medal values'!$B$3
+ COUNTIFS('Official Medal Table'!$I:$I,'Each Gender Events'!$A95,'Official Medal Table'!$C:$C,'Each Gender Events'!E$1,'Official Medal Table'!$E:$E,'Each Gender Events'!E$2)*'Medal values'!$B$3
+ COUNTIFS('Official Medal Table'!$F:$F,'Each Gender Events'!$A95,'Official Medal Table'!$C:$C,'Each Gender Events'!E$1,'Official Medal Table'!$E:$E,"Mixed")*'Medal values'!$B$1/2
+ COUNTIFS('Official Medal Table'!$G:$G,'Each Gender Events'!$A95,'Official Medal Table'!$C:$C,'Each Gender Events'!E$1,'Official Medal Table'!$E:$E,"Mixed")*'Medal values'!$B$2/2
+ COUNTIFS('Official Medal Table'!$H:$H,'Each Gender Events'!$A95,'Official Medal Table'!$C:$C,'Each Gender Events'!E$1,'Official Medal Table'!$E:$E,"Mixed")*'Medal values'!$B$3/2
+ COUNTIFS('Official Medal Table'!$I:$I,'Each Gender Events'!$A95,'Official Medal Table'!$C:$C,'Each Gender Events'!E$1,'Official Medal Table'!$E:$E,"Mixed")*'Medal values'!$B$3/2</f>
        <v>0</v>
      </c>
      <c r="F95">
        <f>COUNTIFS('Official Medal Table'!$F:$F,'Each Gender Events'!$A95,'Official Medal Table'!$C:$C,'Each Gender Events'!F$1,'Official Medal Table'!$E:$E,'Each Gender Events'!F$2)*'Medal values'!$B$1
+ COUNTIFS('Official Medal Table'!$G:$G,'Each Gender Events'!$A95,'Official Medal Table'!$C:$C,'Each Gender Events'!F$1,'Official Medal Table'!$E:$E,'Each Gender Events'!F$2)*'Medal values'!$B$2
+ COUNTIFS('Official Medal Table'!$H:$H,'Each Gender Events'!$A95,'Official Medal Table'!$C:$C,'Each Gender Events'!F$1,'Official Medal Table'!$E:$E,'Each Gender Events'!F$2)*'Medal values'!$B$3
+ COUNTIFS('Official Medal Table'!$I:$I,'Each Gender Events'!$A95,'Official Medal Table'!$C:$C,'Each Gender Events'!F$1,'Official Medal Table'!$E:$E,'Each Gender Events'!F$2)*'Medal values'!$B$3
+ COUNTIFS('Official Medal Table'!$F:$F,'Each Gender Events'!$A95,'Official Medal Table'!$C:$C,'Each Gender Events'!F$1,'Official Medal Table'!$E:$E,"Mixed")*'Medal values'!$B$1/2
+ COUNTIFS('Official Medal Table'!$G:$G,'Each Gender Events'!$A95,'Official Medal Table'!$C:$C,'Each Gender Events'!F$1,'Official Medal Table'!$E:$E,"Mixed")*'Medal values'!$B$2/2
+ COUNTIFS('Official Medal Table'!$H:$H,'Each Gender Events'!$A95,'Official Medal Table'!$C:$C,'Each Gender Events'!F$1,'Official Medal Table'!$E:$E,"Mixed")*'Medal values'!$B$3/2
+ COUNTIFS('Official Medal Table'!$I:$I,'Each Gender Events'!$A95,'Official Medal Table'!$C:$C,'Each Gender Events'!F$1,'Official Medal Table'!$E:$E,"Mixed")*'Medal values'!$B$3/2</f>
        <v>0</v>
      </c>
      <c r="G95">
        <f>COUNTIFS('Official Medal Table'!$F:$F,'Each Gender Events'!$A95,'Official Medal Table'!$C:$C,'Each Gender Events'!G$1,'Official Medal Table'!$E:$E,'Each Gender Events'!G$2)*'Medal values'!$B$1
+ COUNTIFS('Official Medal Table'!$G:$G,'Each Gender Events'!$A95,'Official Medal Table'!$C:$C,'Each Gender Events'!G$1,'Official Medal Table'!$E:$E,'Each Gender Events'!G$2)*'Medal values'!$B$2
+ COUNTIFS('Official Medal Table'!$H:$H,'Each Gender Events'!$A95,'Official Medal Table'!$C:$C,'Each Gender Events'!G$1,'Official Medal Table'!$E:$E,'Each Gender Events'!G$2)*'Medal values'!$B$3
+ COUNTIFS('Official Medal Table'!$I:$I,'Each Gender Events'!$A95,'Official Medal Table'!$C:$C,'Each Gender Events'!G$1,'Official Medal Table'!$E:$E,'Each Gender Events'!G$2)*'Medal values'!$B$3
+ COUNTIFS('Official Medal Table'!$F:$F,'Each Gender Events'!$A95,'Official Medal Table'!$C:$C,'Each Gender Events'!G$1,'Official Medal Table'!$E:$E,"Mixed")*'Medal values'!$B$1/2
+ COUNTIFS('Official Medal Table'!$G:$G,'Each Gender Events'!$A95,'Official Medal Table'!$C:$C,'Each Gender Events'!G$1,'Official Medal Table'!$E:$E,"Mixed")*'Medal values'!$B$2/2
+ COUNTIFS('Official Medal Table'!$H:$H,'Each Gender Events'!$A95,'Official Medal Table'!$C:$C,'Each Gender Events'!G$1,'Official Medal Table'!$E:$E,"Mixed")*'Medal values'!$B$3/2
+ COUNTIFS('Official Medal Table'!$I:$I,'Each Gender Events'!$A95,'Official Medal Table'!$C:$C,'Each Gender Events'!G$1,'Official Medal Table'!$E:$E,"Mixed")*'Medal values'!$B$3/2</f>
        <v>0</v>
      </c>
      <c r="H95">
        <f>COUNTIFS('Official Medal Table'!$F:$F,'Each Gender Events'!$A95,'Official Medal Table'!$C:$C,'Each Gender Events'!H$1,'Official Medal Table'!$E:$E,'Each Gender Events'!H$2)*'Medal values'!$B$1
+ COUNTIFS('Official Medal Table'!$G:$G,'Each Gender Events'!$A95,'Official Medal Table'!$C:$C,'Each Gender Events'!H$1,'Official Medal Table'!$E:$E,'Each Gender Events'!H$2)*'Medal values'!$B$2
+ COUNTIFS('Official Medal Table'!$H:$H,'Each Gender Events'!$A95,'Official Medal Table'!$C:$C,'Each Gender Events'!H$1,'Official Medal Table'!$E:$E,'Each Gender Events'!H$2)*'Medal values'!$B$3
+ COUNTIFS('Official Medal Table'!$I:$I,'Each Gender Events'!$A95,'Official Medal Table'!$C:$C,'Each Gender Events'!H$1,'Official Medal Table'!$E:$E,'Each Gender Events'!H$2)*'Medal values'!$B$3
+ COUNTIFS('Official Medal Table'!$F:$F,'Each Gender Events'!$A95,'Official Medal Table'!$C:$C,'Each Gender Events'!H$1,'Official Medal Table'!$E:$E,"Mixed")*'Medal values'!$B$1/2
+ COUNTIFS('Official Medal Table'!$G:$G,'Each Gender Events'!$A95,'Official Medal Table'!$C:$C,'Each Gender Events'!H$1,'Official Medal Table'!$E:$E,"Mixed")*'Medal values'!$B$2/2
+ COUNTIFS('Official Medal Table'!$H:$H,'Each Gender Events'!$A95,'Official Medal Table'!$C:$C,'Each Gender Events'!H$1,'Official Medal Table'!$E:$E,"Mixed")*'Medal values'!$B$3/2
+ COUNTIFS('Official Medal Table'!$I:$I,'Each Gender Events'!$A95,'Official Medal Table'!$C:$C,'Each Gender Events'!H$1,'Official Medal Table'!$E:$E,"Mixed")*'Medal values'!$B$3/2</f>
        <v>0</v>
      </c>
      <c r="I95">
        <f>COUNTIFS('Official Medal Table'!$F:$F,'Each Gender Events'!$A95,'Official Medal Table'!$C:$C,'Each Gender Events'!I$1,'Official Medal Table'!$E:$E,'Each Gender Events'!I$2)*'Medal values'!$B$1
+ COUNTIFS('Official Medal Table'!$G:$G,'Each Gender Events'!$A95,'Official Medal Table'!$C:$C,'Each Gender Events'!I$1,'Official Medal Table'!$E:$E,'Each Gender Events'!I$2)*'Medal values'!$B$2
+ COUNTIFS('Official Medal Table'!$H:$H,'Each Gender Events'!$A95,'Official Medal Table'!$C:$C,'Each Gender Events'!I$1,'Official Medal Table'!$E:$E,'Each Gender Events'!I$2)*'Medal values'!$B$3
+ COUNTIFS('Official Medal Table'!$I:$I,'Each Gender Events'!$A95,'Official Medal Table'!$C:$C,'Each Gender Events'!I$1,'Official Medal Table'!$E:$E,'Each Gender Events'!I$2)*'Medal values'!$B$3
+ COUNTIFS('Official Medal Table'!$F:$F,'Each Gender Events'!$A95,'Official Medal Table'!$C:$C,'Each Gender Events'!I$1,'Official Medal Table'!$E:$E,"Mixed")*'Medal values'!$B$1/2
+ COUNTIFS('Official Medal Table'!$G:$G,'Each Gender Events'!$A95,'Official Medal Table'!$C:$C,'Each Gender Events'!I$1,'Official Medal Table'!$E:$E,"Mixed")*'Medal values'!$B$2/2
+ COUNTIFS('Official Medal Table'!$H:$H,'Each Gender Events'!$A95,'Official Medal Table'!$C:$C,'Each Gender Events'!I$1,'Official Medal Table'!$E:$E,"Mixed")*'Medal values'!$B$3/2
+ COUNTIFS('Official Medal Table'!$I:$I,'Each Gender Events'!$A95,'Official Medal Table'!$C:$C,'Each Gender Events'!I$1,'Official Medal Table'!$E:$E,"Mixed")*'Medal values'!$B$3/2</f>
        <v>0</v>
      </c>
      <c r="J95">
        <f>COUNTIFS('Official Medal Table'!$F:$F,'Each Gender Events'!$A95,'Official Medal Table'!$C:$C,'Each Gender Events'!J$1,'Official Medal Table'!$E:$E,'Each Gender Events'!J$2)*'Medal values'!$B$1
+ COUNTIFS('Official Medal Table'!$G:$G,'Each Gender Events'!$A95,'Official Medal Table'!$C:$C,'Each Gender Events'!J$1,'Official Medal Table'!$E:$E,'Each Gender Events'!J$2)*'Medal values'!$B$2
+ COUNTIFS('Official Medal Table'!$H:$H,'Each Gender Events'!$A95,'Official Medal Table'!$C:$C,'Each Gender Events'!J$1,'Official Medal Table'!$E:$E,'Each Gender Events'!J$2)*'Medal values'!$B$3
+ COUNTIFS('Official Medal Table'!$I:$I,'Each Gender Events'!$A95,'Official Medal Table'!$C:$C,'Each Gender Events'!J$1,'Official Medal Table'!$E:$E,'Each Gender Events'!J$2)*'Medal values'!$B$3
+ COUNTIFS('Official Medal Table'!$F:$F,'Each Gender Events'!$A95,'Official Medal Table'!$C:$C,'Each Gender Events'!J$1,'Official Medal Table'!$E:$E,"Mixed")*'Medal values'!$B$1/2
+ COUNTIFS('Official Medal Table'!$G:$G,'Each Gender Events'!$A95,'Official Medal Table'!$C:$C,'Each Gender Events'!J$1,'Official Medal Table'!$E:$E,"Mixed")*'Medal values'!$B$2/2
+ COUNTIFS('Official Medal Table'!$H:$H,'Each Gender Events'!$A95,'Official Medal Table'!$C:$C,'Each Gender Events'!J$1,'Official Medal Table'!$E:$E,"Mixed")*'Medal values'!$B$3/2
+ COUNTIFS('Official Medal Table'!$I:$I,'Each Gender Events'!$A95,'Official Medal Table'!$C:$C,'Each Gender Events'!J$1,'Official Medal Table'!$E:$E,"Mixed")*'Medal values'!$B$3/2</f>
        <v>0</v>
      </c>
      <c r="K95">
        <f>COUNTIFS('Official Medal Table'!$F:$F,'Each Gender Events'!$A95,'Official Medal Table'!$C:$C,'Each Gender Events'!K$1,'Official Medal Table'!$E:$E,'Each Gender Events'!K$2)*'Medal values'!$B$1
+ COUNTIFS('Official Medal Table'!$G:$G,'Each Gender Events'!$A95,'Official Medal Table'!$C:$C,'Each Gender Events'!K$1,'Official Medal Table'!$E:$E,'Each Gender Events'!K$2)*'Medal values'!$B$2
+ COUNTIFS('Official Medal Table'!$H:$H,'Each Gender Events'!$A95,'Official Medal Table'!$C:$C,'Each Gender Events'!K$1,'Official Medal Table'!$E:$E,'Each Gender Events'!K$2)*'Medal values'!$B$3
+ COUNTIFS('Official Medal Table'!$I:$I,'Each Gender Events'!$A95,'Official Medal Table'!$C:$C,'Each Gender Events'!K$1,'Official Medal Table'!$E:$E,'Each Gender Events'!K$2)*'Medal values'!$B$3
+ COUNTIFS('Official Medal Table'!$F:$F,'Each Gender Events'!$A95,'Official Medal Table'!$C:$C,'Each Gender Events'!K$1,'Official Medal Table'!$E:$E,"Mixed")*'Medal values'!$B$1/2
+ COUNTIFS('Official Medal Table'!$G:$G,'Each Gender Events'!$A95,'Official Medal Table'!$C:$C,'Each Gender Events'!K$1,'Official Medal Table'!$E:$E,"Mixed")*'Medal values'!$B$2/2
+ COUNTIFS('Official Medal Table'!$H:$H,'Each Gender Events'!$A95,'Official Medal Table'!$C:$C,'Each Gender Events'!K$1,'Official Medal Table'!$E:$E,"Mixed")*'Medal values'!$B$3/2
+ COUNTIFS('Official Medal Table'!$I:$I,'Each Gender Events'!$A95,'Official Medal Table'!$C:$C,'Each Gender Events'!K$1,'Official Medal Table'!$E:$E,"Mixed")*'Medal values'!$B$3/2</f>
        <v>0</v>
      </c>
      <c r="L95">
        <f>COUNTIFS('Official Medal Table'!$F:$F,'Each Gender Events'!$A95,'Official Medal Table'!$C:$C,'Each Gender Events'!L$1,'Official Medal Table'!$E:$E,'Each Gender Events'!L$2)*'Medal values'!$B$1
+ COUNTIFS('Official Medal Table'!$G:$G,'Each Gender Events'!$A95,'Official Medal Table'!$C:$C,'Each Gender Events'!L$1,'Official Medal Table'!$E:$E,'Each Gender Events'!L$2)*'Medal values'!$B$2
+ COUNTIFS('Official Medal Table'!$H:$H,'Each Gender Events'!$A95,'Official Medal Table'!$C:$C,'Each Gender Events'!L$1,'Official Medal Table'!$E:$E,'Each Gender Events'!L$2)*'Medal values'!$B$3
+ COUNTIFS('Official Medal Table'!$I:$I,'Each Gender Events'!$A95,'Official Medal Table'!$C:$C,'Each Gender Events'!L$1,'Official Medal Table'!$E:$E,'Each Gender Events'!L$2)*'Medal values'!$B$3
+ COUNTIFS('Official Medal Table'!$F:$F,'Each Gender Events'!$A95,'Official Medal Table'!$C:$C,'Each Gender Events'!L$1,'Official Medal Table'!$E:$E,"Mixed")*'Medal values'!$B$1/2
+ COUNTIFS('Official Medal Table'!$G:$G,'Each Gender Events'!$A95,'Official Medal Table'!$C:$C,'Each Gender Events'!L$1,'Official Medal Table'!$E:$E,"Mixed")*'Medal values'!$B$2/2
+ COUNTIFS('Official Medal Table'!$H:$H,'Each Gender Events'!$A95,'Official Medal Table'!$C:$C,'Each Gender Events'!L$1,'Official Medal Table'!$E:$E,"Mixed")*'Medal values'!$B$3/2
+ COUNTIFS('Official Medal Table'!$I:$I,'Each Gender Events'!$A95,'Official Medal Table'!$C:$C,'Each Gender Events'!L$1,'Official Medal Table'!$E:$E,"Mixed")*'Medal values'!$B$3/2</f>
        <v>0</v>
      </c>
      <c r="M95">
        <f>COUNTIFS('Official Medal Table'!$F:$F,'Each Gender Events'!$A95,'Official Medal Table'!$C:$C,'Each Gender Events'!M$1,'Official Medal Table'!$E:$E,'Each Gender Events'!M$2)*'Medal values'!$B$1
+ COUNTIFS('Official Medal Table'!$G:$G,'Each Gender Events'!$A95,'Official Medal Table'!$C:$C,'Each Gender Events'!M$1,'Official Medal Table'!$E:$E,'Each Gender Events'!M$2)*'Medal values'!$B$2
+ COUNTIFS('Official Medal Table'!$H:$H,'Each Gender Events'!$A95,'Official Medal Table'!$C:$C,'Each Gender Events'!M$1,'Official Medal Table'!$E:$E,'Each Gender Events'!M$2)*'Medal values'!$B$3
+ COUNTIFS('Official Medal Table'!$I:$I,'Each Gender Events'!$A95,'Official Medal Table'!$C:$C,'Each Gender Events'!M$1,'Official Medal Table'!$E:$E,'Each Gender Events'!M$2)*'Medal values'!$B$3
+ COUNTIFS('Official Medal Table'!$F:$F,'Each Gender Events'!$A95,'Official Medal Table'!$C:$C,'Each Gender Events'!M$1,'Official Medal Table'!$E:$E,"Mixed")*'Medal values'!$B$1/2
+ COUNTIFS('Official Medal Table'!$G:$G,'Each Gender Events'!$A95,'Official Medal Table'!$C:$C,'Each Gender Events'!M$1,'Official Medal Table'!$E:$E,"Mixed")*'Medal values'!$B$2/2
+ COUNTIFS('Official Medal Table'!$H:$H,'Each Gender Events'!$A95,'Official Medal Table'!$C:$C,'Each Gender Events'!M$1,'Official Medal Table'!$E:$E,"Mixed")*'Medal values'!$B$3/2
+ COUNTIFS('Official Medal Table'!$I:$I,'Each Gender Events'!$A95,'Official Medal Table'!$C:$C,'Each Gender Events'!M$1,'Official Medal Table'!$E:$E,"Mixed")*'Medal values'!$B$3/2</f>
        <v>0</v>
      </c>
      <c r="N95">
        <f>COUNTIFS('Official Medal Table'!$F:$F,'Each Gender Events'!$A95,'Official Medal Table'!$C:$C,'Each Gender Events'!N$1,'Official Medal Table'!$E:$E,'Each Gender Events'!N$2)*'Medal values'!$B$1
+ COUNTIFS('Official Medal Table'!$G:$G,'Each Gender Events'!$A95,'Official Medal Table'!$C:$C,'Each Gender Events'!N$1,'Official Medal Table'!$E:$E,'Each Gender Events'!N$2)*'Medal values'!$B$2
+ COUNTIFS('Official Medal Table'!$H:$H,'Each Gender Events'!$A95,'Official Medal Table'!$C:$C,'Each Gender Events'!N$1,'Official Medal Table'!$E:$E,'Each Gender Events'!N$2)*'Medal values'!$B$3
+ COUNTIFS('Official Medal Table'!$I:$I,'Each Gender Events'!$A95,'Official Medal Table'!$C:$C,'Each Gender Events'!N$1,'Official Medal Table'!$E:$E,'Each Gender Events'!N$2)*'Medal values'!$B$3
+ COUNTIFS('Official Medal Table'!$F:$F,'Each Gender Events'!$A95,'Official Medal Table'!$C:$C,'Each Gender Events'!N$1,'Official Medal Table'!$E:$E,"Mixed")*'Medal values'!$B$1/2
+ COUNTIFS('Official Medal Table'!$G:$G,'Each Gender Events'!$A95,'Official Medal Table'!$C:$C,'Each Gender Events'!N$1,'Official Medal Table'!$E:$E,"Mixed")*'Medal values'!$B$2/2
+ COUNTIFS('Official Medal Table'!$H:$H,'Each Gender Events'!$A95,'Official Medal Table'!$C:$C,'Each Gender Events'!N$1,'Official Medal Table'!$E:$E,"Mixed")*'Medal values'!$B$3/2
+ COUNTIFS('Official Medal Table'!$I:$I,'Each Gender Events'!$A95,'Official Medal Table'!$C:$C,'Each Gender Events'!N$1,'Official Medal Table'!$E:$E,"Mixed")*'Medal values'!$B$3/2</f>
        <v>0</v>
      </c>
      <c r="O95">
        <f>COUNTIFS('Official Medal Table'!$F:$F,'Each Gender Events'!$A95,'Official Medal Table'!$C:$C,'Each Gender Events'!O$1,'Official Medal Table'!$E:$E,'Each Gender Events'!O$2)*'Medal values'!$B$1
+ COUNTIFS('Official Medal Table'!$G:$G,'Each Gender Events'!$A95,'Official Medal Table'!$C:$C,'Each Gender Events'!O$1,'Official Medal Table'!$E:$E,'Each Gender Events'!O$2)*'Medal values'!$B$2
+ COUNTIFS('Official Medal Table'!$H:$H,'Each Gender Events'!$A95,'Official Medal Table'!$C:$C,'Each Gender Events'!O$1,'Official Medal Table'!$E:$E,'Each Gender Events'!O$2)*'Medal values'!$B$3
+ COUNTIFS('Official Medal Table'!$I:$I,'Each Gender Events'!$A95,'Official Medal Table'!$C:$C,'Each Gender Events'!O$1,'Official Medal Table'!$E:$E,'Each Gender Events'!O$2)*'Medal values'!$B$3
+ COUNTIFS('Official Medal Table'!$F:$F,'Each Gender Events'!$A95,'Official Medal Table'!$C:$C,'Each Gender Events'!O$1,'Official Medal Table'!$E:$E,"Mixed")*'Medal values'!$B$1/2
+ COUNTIFS('Official Medal Table'!$G:$G,'Each Gender Events'!$A95,'Official Medal Table'!$C:$C,'Each Gender Events'!O$1,'Official Medal Table'!$E:$E,"Mixed")*'Medal values'!$B$2/2
+ COUNTIFS('Official Medal Table'!$H:$H,'Each Gender Events'!$A95,'Official Medal Table'!$C:$C,'Each Gender Events'!O$1,'Official Medal Table'!$E:$E,"Mixed")*'Medal values'!$B$3/2
+ COUNTIFS('Official Medal Table'!$I:$I,'Each Gender Events'!$A95,'Official Medal Table'!$C:$C,'Each Gender Events'!O$1,'Official Medal Table'!$E:$E,"Mixed")*'Medal values'!$B$3/2</f>
        <v>0</v>
      </c>
      <c r="P95">
        <f>COUNTIFS('Official Medal Table'!$F:$F,'Each Gender Events'!$A95,'Official Medal Table'!$C:$C,'Each Gender Events'!P$1,'Official Medal Table'!$E:$E,'Each Gender Events'!P$2)*'Medal values'!$B$1
+ COUNTIFS('Official Medal Table'!$G:$G,'Each Gender Events'!$A95,'Official Medal Table'!$C:$C,'Each Gender Events'!P$1,'Official Medal Table'!$E:$E,'Each Gender Events'!P$2)*'Medal values'!$B$2
+ COUNTIFS('Official Medal Table'!$H:$H,'Each Gender Events'!$A95,'Official Medal Table'!$C:$C,'Each Gender Events'!P$1,'Official Medal Table'!$E:$E,'Each Gender Events'!P$2)*'Medal values'!$B$3
+ COUNTIFS('Official Medal Table'!$I:$I,'Each Gender Events'!$A95,'Official Medal Table'!$C:$C,'Each Gender Events'!P$1,'Official Medal Table'!$E:$E,'Each Gender Events'!P$2)*'Medal values'!$B$3
+ COUNTIFS('Official Medal Table'!$F:$F,'Each Gender Events'!$A95,'Official Medal Table'!$C:$C,'Each Gender Events'!P$1,'Official Medal Table'!$E:$E,"Mixed")*'Medal values'!$B$1/2
+ COUNTIFS('Official Medal Table'!$G:$G,'Each Gender Events'!$A95,'Official Medal Table'!$C:$C,'Each Gender Events'!P$1,'Official Medal Table'!$E:$E,"Mixed")*'Medal values'!$B$2/2
+ COUNTIFS('Official Medal Table'!$H:$H,'Each Gender Events'!$A95,'Official Medal Table'!$C:$C,'Each Gender Events'!P$1,'Official Medal Table'!$E:$E,"Mixed")*'Medal values'!$B$3/2
+ COUNTIFS('Official Medal Table'!$I:$I,'Each Gender Events'!$A95,'Official Medal Table'!$C:$C,'Each Gender Events'!P$1,'Official Medal Table'!$E:$E,"Mixed")*'Medal values'!$B$3/2</f>
        <v>0</v>
      </c>
      <c r="Q95">
        <f>COUNTIFS('Official Medal Table'!$F:$F,'Each Gender Events'!$A95,'Official Medal Table'!$C:$C,'Each Gender Events'!Q$1,'Official Medal Table'!$E:$E,'Each Gender Events'!Q$2)*'Medal values'!$B$1
+ COUNTIFS('Official Medal Table'!$G:$G,'Each Gender Events'!$A95,'Official Medal Table'!$C:$C,'Each Gender Events'!Q$1,'Official Medal Table'!$E:$E,'Each Gender Events'!Q$2)*'Medal values'!$B$2
+ COUNTIFS('Official Medal Table'!$H:$H,'Each Gender Events'!$A95,'Official Medal Table'!$C:$C,'Each Gender Events'!Q$1,'Official Medal Table'!$E:$E,'Each Gender Events'!Q$2)*'Medal values'!$B$3
+ COUNTIFS('Official Medal Table'!$I:$I,'Each Gender Events'!$A95,'Official Medal Table'!$C:$C,'Each Gender Events'!Q$1,'Official Medal Table'!$E:$E,'Each Gender Events'!Q$2)*'Medal values'!$B$3
+ COUNTIFS('Official Medal Table'!$F:$F,'Each Gender Events'!$A95,'Official Medal Table'!$C:$C,'Each Gender Events'!Q$1,'Official Medal Table'!$E:$E,"Mixed")*'Medal values'!$B$1/2
+ COUNTIFS('Official Medal Table'!$G:$G,'Each Gender Events'!$A95,'Official Medal Table'!$C:$C,'Each Gender Events'!Q$1,'Official Medal Table'!$E:$E,"Mixed")*'Medal values'!$B$2/2
+ COUNTIFS('Official Medal Table'!$H:$H,'Each Gender Events'!$A95,'Official Medal Table'!$C:$C,'Each Gender Events'!Q$1,'Official Medal Table'!$E:$E,"Mixed")*'Medal values'!$B$3/2
+ COUNTIFS('Official Medal Table'!$I:$I,'Each Gender Events'!$A95,'Official Medal Table'!$C:$C,'Each Gender Events'!Q$1,'Official Medal Table'!$E:$E,"Mixed")*'Medal values'!$B$3/2</f>
        <v>0</v>
      </c>
      <c r="R95">
        <f>COUNTIFS('Official Medal Table'!$F:$F,'Each Gender Events'!$A95,'Official Medal Table'!$C:$C,'Each Gender Events'!R$1,'Official Medal Table'!$E:$E,'Each Gender Events'!R$2)*'Medal values'!$B$1
+ COUNTIFS('Official Medal Table'!$G:$G,'Each Gender Events'!$A95,'Official Medal Table'!$C:$C,'Each Gender Events'!R$1,'Official Medal Table'!$E:$E,'Each Gender Events'!R$2)*'Medal values'!$B$2
+ COUNTIFS('Official Medal Table'!$H:$H,'Each Gender Events'!$A95,'Official Medal Table'!$C:$C,'Each Gender Events'!R$1,'Official Medal Table'!$E:$E,'Each Gender Events'!R$2)*'Medal values'!$B$3
+ COUNTIFS('Official Medal Table'!$I:$I,'Each Gender Events'!$A95,'Official Medal Table'!$C:$C,'Each Gender Events'!R$1,'Official Medal Table'!$E:$E,'Each Gender Events'!R$2)*'Medal values'!$B$3
+ COUNTIFS('Official Medal Table'!$F:$F,'Each Gender Events'!$A95,'Official Medal Table'!$C:$C,'Each Gender Events'!R$1,'Official Medal Table'!$E:$E,"Mixed")*'Medal values'!$B$1/2
+ COUNTIFS('Official Medal Table'!$G:$G,'Each Gender Events'!$A95,'Official Medal Table'!$C:$C,'Each Gender Events'!R$1,'Official Medal Table'!$E:$E,"Mixed")*'Medal values'!$B$2/2
+ COUNTIFS('Official Medal Table'!$H:$H,'Each Gender Events'!$A95,'Official Medal Table'!$C:$C,'Each Gender Events'!R$1,'Official Medal Table'!$E:$E,"Mixed")*'Medal values'!$B$3/2
+ COUNTIFS('Official Medal Table'!$I:$I,'Each Gender Events'!$A95,'Official Medal Table'!$C:$C,'Each Gender Events'!R$1,'Official Medal Table'!$E:$E,"Mixed")*'Medal values'!$B$3/2</f>
        <v>0</v>
      </c>
      <c r="S95">
        <f>COUNTIFS('Official Medal Table'!$F:$F,'Each Gender Events'!$A95,'Official Medal Table'!$C:$C,'Each Gender Events'!S$1,'Official Medal Table'!$E:$E,'Each Gender Events'!S$2)*'Medal values'!$B$1
+ COUNTIFS('Official Medal Table'!$G:$G,'Each Gender Events'!$A95,'Official Medal Table'!$C:$C,'Each Gender Events'!S$1,'Official Medal Table'!$E:$E,'Each Gender Events'!S$2)*'Medal values'!$B$2
+ COUNTIFS('Official Medal Table'!$H:$H,'Each Gender Events'!$A95,'Official Medal Table'!$C:$C,'Each Gender Events'!S$1,'Official Medal Table'!$E:$E,'Each Gender Events'!S$2)*'Medal values'!$B$3
+ COUNTIFS('Official Medal Table'!$I:$I,'Each Gender Events'!$A95,'Official Medal Table'!$C:$C,'Each Gender Events'!S$1,'Official Medal Table'!$E:$E,'Each Gender Events'!S$2)*'Medal values'!$B$3
+ COUNTIFS('Official Medal Table'!$F:$F,'Each Gender Events'!$A95,'Official Medal Table'!$C:$C,'Each Gender Events'!S$1,'Official Medal Table'!$E:$E,"Mixed")*'Medal values'!$B$1/2
+ COUNTIFS('Official Medal Table'!$G:$G,'Each Gender Events'!$A95,'Official Medal Table'!$C:$C,'Each Gender Events'!S$1,'Official Medal Table'!$E:$E,"Mixed")*'Medal values'!$B$2/2
+ COUNTIFS('Official Medal Table'!$H:$H,'Each Gender Events'!$A95,'Official Medal Table'!$C:$C,'Each Gender Events'!S$1,'Official Medal Table'!$E:$E,"Mixed")*'Medal values'!$B$3/2
+ COUNTIFS('Official Medal Table'!$I:$I,'Each Gender Events'!$A95,'Official Medal Table'!$C:$C,'Each Gender Events'!S$1,'Official Medal Table'!$E:$E,"Mixed")*'Medal values'!$B$3/2</f>
        <v>0</v>
      </c>
      <c r="T95">
        <f>COUNTIFS('Official Medal Table'!$F:$F,'Each Gender Events'!$A95,'Official Medal Table'!$C:$C,'Each Gender Events'!T$1,'Official Medal Table'!$E:$E,'Each Gender Events'!T$2)*'Medal values'!$B$1
+ COUNTIFS('Official Medal Table'!$G:$G,'Each Gender Events'!$A95,'Official Medal Table'!$C:$C,'Each Gender Events'!T$1,'Official Medal Table'!$E:$E,'Each Gender Events'!T$2)*'Medal values'!$B$2
+ COUNTIFS('Official Medal Table'!$H:$H,'Each Gender Events'!$A95,'Official Medal Table'!$C:$C,'Each Gender Events'!T$1,'Official Medal Table'!$E:$E,'Each Gender Events'!T$2)*'Medal values'!$B$3
+ COUNTIFS('Official Medal Table'!$I:$I,'Each Gender Events'!$A95,'Official Medal Table'!$C:$C,'Each Gender Events'!T$1,'Official Medal Table'!$E:$E,'Each Gender Events'!T$2)*'Medal values'!$B$3
+ COUNTIFS('Official Medal Table'!$F:$F,'Each Gender Events'!$A95,'Official Medal Table'!$C:$C,'Each Gender Events'!T$1,'Official Medal Table'!$E:$E,"Mixed")*'Medal values'!$B$1/2
+ COUNTIFS('Official Medal Table'!$G:$G,'Each Gender Events'!$A95,'Official Medal Table'!$C:$C,'Each Gender Events'!T$1,'Official Medal Table'!$E:$E,"Mixed")*'Medal values'!$B$2/2
+ COUNTIFS('Official Medal Table'!$H:$H,'Each Gender Events'!$A95,'Official Medal Table'!$C:$C,'Each Gender Events'!T$1,'Official Medal Table'!$E:$E,"Mixed")*'Medal values'!$B$3/2
+ COUNTIFS('Official Medal Table'!$I:$I,'Each Gender Events'!$A95,'Official Medal Table'!$C:$C,'Each Gender Events'!T$1,'Official Medal Table'!$E:$E,"Mixed")*'Medal values'!$B$3/2</f>
        <v>0</v>
      </c>
      <c r="U95">
        <f>COUNTIFS('Official Medal Table'!$F:$F,'Each Gender Events'!$A95,'Official Medal Table'!$C:$C,'Each Gender Events'!U$1,'Official Medal Table'!$E:$E,'Each Gender Events'!U$2)*'Medal values'!$B$1
+ COUNTIFS('Official Medal Table'!$G:$G,'Each Gender Events'!$A95,'Official Medal Table'!$C:$C,'Each Gender Events'!U$1,'Official Medal Table'!$E:$E,'Each Gender Events'!U$2)*'Medal values'!$B$2
+ COUNTIFS('Official Medal Table'!$H:$H,'Each Gender Events'!$A95,'Official Medal Table'!$C:$C,'Each Gender Events'!U$1,'Official Medal Table'!$E:$E,'Each Gender Events'!U$2)*'Medal values'!$B$3
+ COUNTIFS('Official Medal Table'!$I:$I,'Each Gender Events'!$A95,'Official Medal Table'!$C:$C,'Each Gender Events'!U$1,'Official Medal Table'!$E:$E,'Each Gender Events'!U$2)*'Medal values'!$B$3
+ COUNTIFS('Official Medal Table'!$F:$F,'Each Gender Events'!$A95,'Official Medal Table'!$C:$C,'Each Gender Events'!U$1,'Official Medal Table'!$E:$E,"Mixed")*'Medal values'!$B$1/2
+ COUNTIFS('Official Medal Table'!$G:$G,'Each Gender Events'!$A95,'Official Medal Table'!$C:$C,'Each Gender Events'!U$1,'Official Medal Table'!$E:$E,"Mixed")*'Medal values'!$B$2/2
+ COUNTIFS('Official Medal Table'!$H:$H,'Each Gender Events'!$A95,'Official Medal Table'!$C:$C,'Each Gender Events'!U$1,'Official Medal Table'!$E:$E,"Mixed")*'Medal values'!$B$3/2
+ COUNTIFS('Official Medal Table'!$I:$I,'Each Gender Events'!$A95,'Official Medal Table'!$C:$C,'Each Gender Events'!U$1,'Official Medal Table'!$E:$E,"Mixed")*'Medal values'!$B$3/2</f>
        <v>0</v>
      </c>
      <c r="V95">
        <f>COUNTIFS('Official Medal Table'!$F:$F,'Each Gender Events'!$A95,'Official Medal Table'!$C:$C,'Each Gender Events'!V$1,'Official Medal Table'!$E:$E,'Each Gender Events'!V$2)*'Medal values'!$B$1
+ COUNTIFS('Official Medal Table'!$G:$G,'Each Gender Events'!$A95,'Official Medal Table'!$C:$C,'Each Gender Events'!V$1,'Official Medal Table'!$E:$E,'Each Gender Events'!V$2)*'Medal values'!$B$2
+ COUNTIFS('Official Medal Table'!$H:$H,'Each Gender Events'!$A95,'Official Medal Table'!$C:$C,'Each Gender Events'!V$1,'Official Medal Table'!$E:$E,'Each Gender Events'!V$2)*'Medal values'!$B$3
+ COUNTIFS('Official Medal Table'!$I:$I,'Each Gender Events'!$A95,'Official Medal Table'!$C:$C,'Each Gender Events'!V$1,'Official Medal Table'!$E:$E,'Each Gender Events'!V$2)*'Medal values'!$B$3
+ COUNTIFS('Official Medal Table'!$F:$F,'Each Gender Events'!$A95,'Official Medal Table'!$C:$C,'Each Gender Events'!V$1,'Official Medal Table'!$E:$E,"Mixed")*'Medal values'!$B$1/2
+ COUNTIFS('Official Medal Table'!$G:$G,'Each Gender Events'!$A95,'Official Medal Table'!$C:$C,'Each Gender Events'!V$1,'Official Medal Table'!$E:$E,"Mixed")*'Medal values'!$B$2/2
+ COUNTIFS('Official Medal Table'!$H:$H,'Each Gender Events'!$A95,'Official Medal Table'!$C:$C,'Each Gender Events'!V$1,'Official Medal Table'!$E:$E,"Mixed")*'Medal values'!$B$3/2
+ COUNTIFS('Official Medal Table'!$I:$I,'Each Gender Events'!$A95,'Official Medal Table'!$C:$C,'Each Gender Events'!V$1,'Official Medal Table'!$E:$E,"Mixed")*'Medal values'!$B$3/2</f>
        <v>0</v>
      </c>
      <c r="W95">
        <f>COUNTIFS('Official Medal Table'!$F:$F,'Each Gender Events'!$A95,'Official Medal Table'!$C:$C,'Each Gender Events'!W$1,'Official Medal Table'!$E:$E,'Each Gender Events'!W$2)*'Medal values'!$B$1
+ COUNTIFS('Official Medal Table'!$G:$G,'Each Gender Events'!$A95,'Official Medal Table'!$C:$C,'Each Gender Events'!W$1,'Official Medal Table'!$E:$E,'Each Gender Events'!W$2)*'Medal values'!$B$2
+ COUNTIFS('Official Medal Table'!$H:$H,'Each Gender Events'!$A95,'Official Medal Table'!$C:$C,'Each Gender Events'!W$1,'Official Medal Table'!$E:$E,'Each Gender Events'!W$2)*'Medal values'!$B$3
+ COUNTIFS('Official Medal Table'!$I:$I,'Each Gender Events'!$A95,'Official Medal Table'!$C:$C,'Each Gender Events'!W$1,'Official Medal Table'!$E:$E,'Each Gender Events'!W$2)*'Medal values'!$B$3
+ COUNTIFS('Official Medal Table'!$F:$F,'Each Gender Events'!$A95,'Official Medal Table'!$C:$C,'Each Gender Events'!W$1,'Official Medal Table'!$E:$E,"Mixed")*'Medal values'!$B$1/2
+ COUNTIFS('Official Medal Table'!$G:$G,'Each Gender Events'!$A95,'Official Medal Table'!$C:$C,'Each Gender Events'!W$1,'Official Medal Table'!$E:$E,"Mixed")*'Medal values'!$B$2/2
+ COUNTIFS('Official Medal Table'!$H:$H,'Each Gender Events'!$A95,'Official Medal Table'!$C:$C,'Each Gender Events'!W$1,'Official Medal Table'!$E:$E,"Mixed")*'Medal values'!$B$3/2
+ COUNTIFS('Official Medal Table'!$I:$I,'Each Gender Events'!$A95,'Official Medal Table'!$C:$C,'Each Gender Events'!W$1,'Official Medal Table'!$E:$E,"Mixed")*'Medal values'!$B$3/2</f>
        <v>0</v>
      </c>
      <c r="X95">
        <f>COUNTIFS('Official Medal Table'!$F:$F,'Each Gender Events'!$A95,'Official Medal Table'!$C:$C,'Each Gender Events'!X$1,'Official Medal Table'!$E:$E,'Each Gender Events'!X$2)*'Medal values'!$B$1
+ COUNTIFS('Official Medal Table'!$G:$G,'Each Gender Events'!$A95,'Official Medal Table'!$C:$C,'Each Gender Events'!X$1,'Official Medal Table'!$E:$E,'Each Gender Events'!X$2)*'Medal values'!$B$2
+ COUNTIFS('Official Medal Table'!$H:$H,'Each Gender Events'!$A95,'Official Medal Table'!$C:$C,'Each Gender Events'!X$1,'Official Medal Table'!$E:$E,'Each Gender Events'!X$2)*'Medal values'!$B$3
+ COUNTIFS('Official Medal Table'!$I:$I,'Each Gender Events'!$A95,'Official Medal Table'!$C:$C,'Each Gender Events'!X$1,'Official Medal Table'!$E:$E,'Each Gender Events'!X$2)*'Medal values'!$B$3
+ COUNTIFS('Official Medal Table'!$F:$F,'Each Gender Events'!$A95,'Official Medal Table'!$C:$C,'Each Gender Events'!X$1,'Official Medal Table'!$E:$E,"Mixed")*'Medal values'!$B$1/2
+ COUNTIFS('Official Medal Table'!$G:$G,'Each Gender Events'!$A95,'Official Medal Table'!$C:$C,'Each Gender Events'!X$1,'Official Medal Table'!$E:$E,"Mixed")*'Medal values'!$B$2/2
+ COUNTIFS('Official Medal Table'!$H:$H,'Each Gender Events'!$A95,'Official Medal Table'!$C:$C,'Each Gender Events'!X$1,'Official Medal Table'!$E:$E,"Mixed")*'Medal values'!$B$3/2
+ COUNTIFS('Official Medal Table'!$I:$I,'Each Gender Events'!$A95,'Official Medal Table'!$C:$C,'Each Gender Events'!X$1,'Official Medal Table'!$E:$E,"Mixed")*'Medal values'!$B$3/2</f>
        <v>0</v>
      </c>
      <c r="Y95">
        <f>COUNTIFS('Official Medal Table'!$F:$F,'Each Gender Events'!$A95,'Official Medal Table'!$C:$C,'Each Gender Events'!Y$1,'Official Medal Table'!$E:$E,'Each Gender Events'!Y$2)*'Medal values'!$B$1
+ COUNTIFS('Official Medal Table'!$G:$G,'Each Gender Events'!$A95,'Official Medal Table'!$C:$C,'Each Gender Events'!Y$1,'Official Medal Table'!$E:$E,'Each Gender Events'!Y$2)*'Medal values'!$B$2
+ COUNTIFS('Official Medal Table'!$H:$H,'Each Gender Events'!$A95,'Official Medal Table'!$C:$C,'Each Gender Events'!Y$1,'Official Medal Table'!$E:$E,'Each Gender Events'!Y$2)*'Medal values'!$B$3
+ COUNTIFS('Official Medal Table'!$I:$I,'Each Gender Events'!$A95,'Official Medal Table'!$C:$C,'Each Gender Events'!Y$1,'Official Medal Table'!$E:$E,'Each Gender Events'!Y$2)*'Medal values'!$B$3
+ COUNTIFS('Official Medal Table'!$F:$F,'Each Gender Events'!$A95,'Official Medal Table'!$C:$C,'Each Gender Events'!Y$1,'Official Medal Table'!$E:$E,"Mixed")*'Medal values'!$B$1/2
+ COUNTIFS('Official Medal Table'!$G:$G,'Each Gender Events'!$A95,'Official Medal Table'!$C:$C,'Each Gender Events'!Y$1,'Official Medal Table'!$E:$E,"Mixed")*'Medal values'!$B$2/2
+ COUNTIFS('Official Medal Table'!$H:$H,'Each Gender Events'!$A95,'Official Medal Table'!$C:$C,'Each Gender Events'!Y$1,'Official Medal Table'!$E:$E,"Mixed")*'Medal values'!$B$3/2
+ COUNTIFS('Official Medal Table'!$I:$I,'Each Gender Events'!$A95,'Official Medal Table'!$C:$C,'Each Gender Events'!Y$1,'Official Medal Table'!$E:$E,"Mixed")*'Medal values'!$B$3/2</f>
        <v>0</v>
      </c>
      <c r="Z95">
        <f>COUNTIFS('Official Medal Table'!$F:$F,'Each Gender Events'!$A95,'Official Medal Table'!$C:$C,'Each Gender Events'!Z$1,'Official Medal Table'!$E:$E,'Each Gender Events'!Z$2)*'Medal values'!$B$1
+ COUNTIFS('Official Medal Table'!$G:$G,'Each Gender Events'!$A95,'Official Medal Table'!$C:$C,'Each Gender Events'!Z$1,'Official Medal Table'!$E:$E,'Each Gender Events'!Z$2)*'Medal values'!$B$2
+ COUNTIFS('Official Medal Table'!$H:$H,'Each Gender Events'!$A95,'Official Medal Table'!$C:$C,'Each Gender Events'!Z$1,'Official Medal Table'!$E:$E,'Each Gender Events'!Z$2)*'Medal values'!$B$3
+ COUNTIFS('Official Medal Table'!$I:$I,'Each Gender Events'!$A95,'Official Medal Table'!$C:$C,'Each Gender Events'!Z$1,'Official Medal Table'!$E:$E,'Each Gender Events'!Z$2)*'Medal values'!$B$3
+ COUNTIFS('Official Medal Table'!$F:$F,'Each Gender Events'!$A95,'Official Medal Table'!$C:$C,'Each Gender Events'!Z$1,'Official Medal Table'!$E:$E,"Mixed")*'Medal values'!$B$1/2
+ COUNTIFS('Official Medal Table'!$G:$G,'Each Gender Events'!$A95,'Official Medal Table'!$C:$C,'Each Gender Events'!Z$1,'Official Medal Table'!$E:$E,"Mixed")*'Medal values'!$B$2/2
+ COUNTIFS('Official Medal Table'!$H:$H,'Each Gender Events'!$A95,'Official Medal Table'!$C:$C,'Each Gender Events'!Z$1,'Official Medal Table'!$E:$E,"Mixed")*'Medal values'!$B$3/2
+ COUNTIFS('Official Medal Table'!$I:$I,'Each Gender Events'!$A95,'Official Medal Table'!$C:$C,'Each Gender Events'!Z$1,'Official Medal Table'!$E:$E,"Mixed")*'Medal values'!$B$3/2</f>
        <v>0</v>
      </c>
      <c r="AA95">
        <f>COUNTIFS('Official Medal Table'!$F:$F,'Each Gender Events'!$A95,'Official Medal Table'!$C:$C,'Each Gender Events'!AA$1,'Official Medal Table'!$E:$E,'Each Gender Events'!AA$2)*'Medal values'!$B$1
+ COUNTIFS('Official Medal Table'!$G:$G,'Each Gender Events'!$A95,'Official Medal Table'!$C:$C,'Each Gender Events'!AA$1,'Official Medal Table'!$E:$E,'Each Gender Events'!AA$2)*'Medal values'!$B$2
+ COUNTIFS('Official Medal Table'!$H:$H,'Each Gender Events'!$A95,'Official Medal Table'!$C:$C,'Each Gender Events'!AA$1,'Official Medal Table'!$E:$E,'Each Gender Events'!AA$2)*'Medal values'!$B$3
+ COUNTIFS('Official Medal Table'!$I:$I,'Each Gender Events'!$A95,'Official Medal Table'!$C:$C,'Each Gender Events'!AA$1,'Official Medal Table'!$E:$E,'Each Gender Events'!AA$2)*'Medal values'!$B$3
+ COUNTIFS('Official Medal Table'!$F:$F,'Each Gender Events'!$A95,'Official Medal Table'!$C:$C,'Each Gender Events'!AA$1,'Official Medal Table'!$E:$E,"Mixed")*'Medal values'!$B$1/2
+ COUNTIFS('Official Medal Table'!$G:$G,'Each Gender Events'!$A95,'Official Medal Table'!$C:$C,'Each Gender Events'!AA$1,'Official Medal Table'!$E:$E,"Mixed")*'Medal values'!$B$2/2
+ COUNTIFS('Official Medal Table'!$H:$H,'Each Gender Events'!$A95,'Official Medal Table'!$C:$C,'Each Gender Events'!AA$1,'Official Medal Table'!$E:$E,"Mixed")*'Medal values'!$B$3/2
+ COUNTIFS('Official Medal Table'!$I:$I,'Each Gender Events'!$A95,'Official Medal Table'!$C:$C,'Each Gender Events'!AA$1,'Official Medal Table'!$E:$E,"Mixed")*'Medal values'!$B$3/2</f>
        <v>0</v>
      </c>
      <c r="AB95">
        <f>COUNTIFS('Official Medal Table'!$F:$F,'Each Gender Events'!$A95,'Official Medal Table'!$C:$C,'Each Gender Events'!AB$1,'Official Medal Table'!$E:$E,'Each Gender Events'!AB$2)*'Medal values'!$B$1
+ COUNTIFS('Official Medal Table'!$G:$G,'Each Gender Events'!$A95,'Official Medal Table'!$C:$C,'Each Gender Events'!AB$1,'Official Medal Table'!$E:$E,'Each Gender Events'!AB$2)*'Medal values'!$B$2
+ COUNTIFS('Official Medal Table'!$H:$H,'Each Gender Events'!$A95,'Official Medal Table'!$C:$C,'Each Gender Events'!AB$1,'Official Medal Table'!$E:$E,'Each Gender Events'!AB$2)*'Medal values'!$B$3
+ COUNTIFS('Official Medal Table'!$I:$I,'Each Gender Events'!$A95,'Official Medal Table'!$C:$C,'Each Gender Events'!AB$1,'Official Medal Table'!$E:$E,'Each Gender Events'!AB$2)*'Medal values'!$B$3
+ COUNTIFS('Official Medal Table'!$F:$F,'Each Gender Events'!$A95,'Official Medal Table'!$C:$C,'Each Gender Events'!AB$1,'Official Medal Table'!$E:$E,"Mixed")*'Medal values'!$B$1/2
+ COUNTIFS('Official Medal Table'!$G:$G,'Each Gender Events'!$A95,'Official Medal Table'!$C:$C,'Each Gender Events'!AB$1,'Official Medal Table'!$E:$E,"Mixed")*'Medal values'!$B$2/2
+ COUNTIFS('Official Medal Table'!$H:$H,'Each Gender Events'!$A95,'Official Medal Table'!$C:$C,'Each Gender Events'!AB$1,'Official Medal Table'!$E:$E,"Mixed")*'Medal values'!$B$3/2
+ COUNTIFS('Official Medal Table'!$I:$I,'Each Gender Events'!$A95,'Official Medal Table'!$C:$C,'Each Gender Events'!AB$1,'Official Medal Table'!$E:$E,"Mixed")*'Medal values'!$B$3/2</f>
        <v>0</v>
      </c>
      <c r="AC95">
        <f>COUNTIFS('Official Medal Table'!$F:$F,'Each Gender Events'!$A95,'Official Medal Table'!$C:$C,'Each Gender Events'!AC$1,'Official Medal Table'!$E:$E,'Each Gender Events'!AC$2)*'Medal values'!$B$1
+ COUNTIFS('Official Medal Table'!$G:$G,'Each Gender Events'!$A95,'Official Medal Table'!$C:$C,'Each Gender Events'!AC$1,'Official Medal Table'!$E:$E,'Each Gender Events'!AC$2)*'Medal values'!$B$2
+ COUNTIFS('Official Medal Table'!$H:$H,'Each Gender Events'!$A95,'Official Medal Table'!$C:$C,'Each Gender Events'!AC$1,'Official Medal Table'!$E:$E,'Each Gender Events'!AC$2)*'Medal values'!$B$3
+ COUNTIFS('Official Medal Table'!$I:$I,'Each Gender Events'!$A95,'Official Medal Table'!$C:$C,'Each Gender Events'!AC$1,'Official Medal Table'!$E:$E,'Each Gender Events'!AC$2)*'Medal values'!$B$3
+ COUNTIFS('Official Medal Table'!$F:$F,'Each Gender Events'!$A95,'Official Medal Table'!$C:$C,'Each Gender Events'!AC$1,'Official Medal Table'!$E:$E,"Mixed")*'Medal values'!$B$1/2
+ COUNTIFS('Official Medal Table'!$G:$G,'Each Gender Events'!$A95,'Official Medal Table'!$C:$C,'Each Gender Events'!AC$1,'Official Medal Table'!$E:$E,"Mixed")*'Medal values'!$B$2/2
+ COUNTIFS('Official Medal Table'!$H:$H,'Each Gender Events'!$A95,'Official Medal Table'!$C:$C,'Each Gender Events'!AC$1,'Official Medal Table'!$E:$E,"Mixed")*'Medal values'!$B$3/2
+ COUNTIFS('Official Medal Table'!$I:$I,'Each Gender Events'!$A95,'Official Medal Table'!$C:$C,'Each Gender Events'!AC$1,'Official Medal Table'!$E:$E,"Mixed")*'Medal values'!$B$3/2</f>
        <v>0</v>
      </c>
      <c r="AD95">
        <f>COUNTIFS('Official Medal Table'!$F:$F,'Each Gender Events'!$A95,'Official Medal Table'!$C:$C,'Each Gender Events'!AD$1,'Official Medal Table'!$E:$E,'Each Gender Events'!AD$2)*'Medal values'!$B$1
+ COUNTIFS('Official Medal Table'!$G:$G,'Each Gender Events'!$A95,'Official Medal Table'!$C:$C,'Each Gender Events'!AD$1,'Official Medal Table'!$E:$E,'Each Gender Events'!AD$2)*'Medal values'!$B$2
+ COUNTIFS('Official Medal Table'!$H:$H,'Each Gender Events'!$A95,'Official Medal Table'!$C:$C,'Each Gender Events'!AD$1,'Official Medal Table'!$E:$E,'Each Gender Events'!AD$2)*'Medal values'!$B$3
+ COUNTIFS('Official Medal Table'!$I:$I,'Each Gender Events'!$A95,'Official Medal Table'!$C:$C,'Each Gender Events'!AD$1,'Official Medal Table'!$E:$E,'Each Gender Events'!AD$2)*'Medal values'!$B$3
+ COUNTIFS('Official Medal Table'!$F:$F,'Each Gender Events'!$A95,'Official Medal Table'!$C:$C,'Each Gender Events'!AD$1,'Official Medal Table'!$E:$E,"Mixed")*'Medal values'!$B$1/2
+ COUNTIFS('Official Medal Table'!$G:$G,'Each Gender Events'!$A95,'Official Medal Table'!$C:$C,'Each Gender Events'!AD$1,'Official Medal Table'!$E:$E,"Mixed")*'Medal values'!$B$2/2
+ COUNTIFS('Official Medal Table'!$H:$H,'Each Gender Events'!$A95,'Official Medal Table'!$C:$C,'Each Gender Events'!AD$1,'Official Medal Table'!$E:$E,"Mixed")*'Medal values'!$B$3/2
+ COUNTIFS('Official Medal Table'!$I:$I,'Each Gender Events'!$A95,'Official Medal Table'!$C:$C,'Each Gender Events'!AD$1,'Official Medal Table'!$E:$E,"Mixed")*'Medal values'!$B$3/2</f>
        <v>0</v>
      </c>
      <c r="AE95">
        <f>COUNTIFS('Official Medal Table'!$F:$F,'Each Gender Events'!$A95,'Official Medal Table'!$C:$C,'Each Gender Events'!AE$1,'Official Medal Table'!$E:$E,'Each Gender Events'!AE$2)*'Medal values'!$B$1
+ COUNTIFS('Official Medal Table'!$G:$G,'Each Gender Events'!$A95,'Official Medal Table'!$C:$C,'Each Gender Events'!AE$1,'Official Medal Table'!$E:$E,'Each Gender Events'!AE$2)*'Medal values'!$B$2
+ COUNTIFS('Official Medal Table'!$H:$H,'Each Gender Events'!$A95,'Official Medal Table'!$C:$C,'Each Gender Events'!AE$1,'Official Medal Table'!$E:$E,'Each Gender Events'!AE$2)*'Medal values'!$B$3
+ COUNTIFS('Official Medal Table'!$I:$I,'Each Gender Events'!$A95,'Official Medal Table'!$C:$C,'Each Gender Events'!AE$1,'Official Medal Table'!$E:$E,'Each Gender Events'!AE$2)*'Medal values'!$B$3
+ COUNTIFS('Official Medal Table'!$F:$F,'Each Gender Events'!$A95,'Official Medal Table'!$C:$C,'Each Gender Events'!AE$1,'Official Medal Table'!$E:$E,"Mixed")*'Medal values'!$B$1/2
+ COUNTIFS('Official Medal Table'!$G:$G,'Each Gender Events'!$A95,'Official Medal Table'!$C:$C,'Each Gender Events'!AE$1,'Official Medal Table'!$E:$E,"Mixed")*'Medal values'!$B$2/2
+ COUNTIFS('Official Medal Table'!$H:$H,'Each Gender Events'!$A95,'Official Medal Table'!$C:$C,'Each Gender Events'!AE$1,'Official Medal Table'!$E:$E,"Mixed")*'Medal values'!$B$3/2
+ COUNTIFS('Official Medal Table'!$I:$I,'Each Gender Events'!$A95,'Official Medal Table'!$C:$C,'Each Gender Events'!AE$1,'Official Medal Table'!$E:$E,"Mixed")*'Medal values'!$B$3/2</f>
        <v>0</v>
      </c>
      <c r="AF95">
        <f>COUNTIFS('Official Medal Table'!$F:$F,'Each Gender Events'!$A95,'Official Medal Table'!$C:$C,'Each Gender Events'!AF$1,'Official Medal Table'!$E:$E,'Each Gender Events'!AF$2)*'Medal values'!$B$1
+ COUNTIFS('Official Medal Table'!$G:$G,'Each Gender Events'!$A95,'Official Medal Table'!$C:$C,'Each Gender Events'!AF$1,'Official Medal Table'!$E:$E,'Each Gender Events'!AF$2)*'Medal values'!$B$2
+ COUNTIFS('Official Medal Table'!$H:$H,'Each Gender Events'!$A95,'Official Medal Table'!$C:$C,'Each Gender Events'!AF$1,'Official Medal Table'!$E:$E,'Each Gender Events'!AF$2)*'Medal values'!$B$3
+ COUNTIFS('Official Medal Table'!$I:$I,'Each Gender Events'!$A95,'Official Medal Table'!$C:$C,'Each Gender Events'!AF$1,'Official Medal Table'!$E:$E,'Each Gender Events'!AF$2)*'Medal values'!$B$3
+ COUNTIFS('Official Medal Table'!$F:$F,'Each Gender Events'!$A95,'Official Medal Table'!$C:$C,'Each Gender Events'!AF$1,'Official Medal Table'!$E:$E,"Mixed")*'Medal values'!$B$1/2
+ COUNTIFS('Official Medal Table'!$G:$G,'Each Gender Events'!$A95,'Official Medal Table'!$C:$C,'Each Gender Events'!AF$1,'Official Medal Table'!$E:$E,"Mixed")*'Medal values'!$B$2/2
+ COUNTIFS('Official Medal Table'!$H:$H,'Each Gender Events'!$A95,'Official Medal Table'!$C:$C,'Each Gender Events'!AF$1,'Official Medal Table'!$E:$E,"Mixed")*'Medal values'!$B$3/2
+ COUNTIFS('Official Medal Table'!$I:$I,'Each Gender Events'!$A95,'Official Medal Table'!$C:$C,'Each Gender Events'!AF$1,'Official Medal Table'!$E:$E,"Mixed")*'Medal values'!$B$3/2</f>
        <v>0</v>
      </c>
      <c r="AG95">
        <f>COUNTIFS('Official Medal Table'!$F:$F,'Each Gender Events'!$A95,'Official Medal Table'!$C:$C,'Each Gender Events'!AG$1,'Official Medal Table'!$E:$E,'Each Gender Events'!AG$2)*'Medal values'!$B$1
+ COUNTIFS('Official Medal Table'!$G:$G,'Each Gender Events'!$A95,'Official Medal Table'!$C:$C,'Each Gender Events'!AG$1,'Official Medal Table'!$E:$E,'Each Gender Events'!AG$2)*'Medal values'!$B$2
+ COUNTIFS('Official Medal Table'!$H:$H,'Each Gender Events'!$A95,'Official Medal Table'!$C:$C,'Each Gender Events'!AG$1,'Official Medal Table'!$E:$E,'Each Gender Events'!AG$2)*'Medal values'!$B$3
+ COUNTIFS('Official Medal Table'!$I:$I,'Each Gender Events'!$A95,'Official Medal Table'!$C:$C,'Each Gender Events'!AG$1,'Official Medal Table'!$E:$E,'Each Gender Events'!AG$2)*'Medal values'!$B$3
+ COUNTIFS('Official Medal Table'!$F:$F,'Each Gender Events'!$A95,'Official Medal Table'!$C:$C,'Each Gender Events'!AG$1,'Official Medal Table'!$E:$E,"Mixed")*'Medal values'!$B$1/2
+ COUNTIFS('Official Medal Table'!$G:$G,'Each Gender Events'!$A95,'Official Medal Table'!$C:$C,'Each Gender Events'!AG$1,'Official Medal Table'!$E:$E,"Mixed")*'Medal values'!$B$2/2
+ COUNTIFS('Official Medal Table'!$H:$H,'Each Gender Events'!$A95,'Official Medal Table'!$C:$C,'Each Gender Events'!AG$1,'Official Medal Table'!$E:$E,"Mixed")*'Medal values'!$B$3/2
+ COUNTIFS('Official Medal Table'!$I:$I,'Each Gender Events'!$A95,'Official Medal Table'!$C:$C,'Each Gender Events'!AG$1,'Official Medal Table'!$E:$E,"Mixed")*'Medal values'!$B$3/2</f>
        <v>0</v>
      </c>
      <c r="AH95">
        <f>COUNTIFS('Official Medal Table'!$F:$F,'Each Gender Events'!$A95,'Official Medal Table'!$C:$C,'Each Gender Events'!AH$1,'Official Medal Table'!$E:$E,'Each Gender Events'!AH$2)*'Medal values'!$B$1
+ COUNTIFS('Official Medal Table'!$G:$G,'Each Gender Events'!$A95,'Official Medal Table'!$C:$C,'Each Gender Events'!AH$1,'Official Medal Table'!$E:$E,'Each Gender Events'!AH$2)*'Medal values'!$B$2
+ COUNTIFS('Official Medal Table'!$H:$H,'Each Gender Events'!$A95,'Official Medal Table'!$C:$C,'Each Gender Events'!AH$1,'Official Medal Table'!$E:$E,'Each Gender Events'!AH$2)*'Medal values'!$B$3
+ COUNTIFS('Official Medal Table'!$I:$I,'Each Gender Events'!$A95,'Official Medal Table'!$C:$C,'Each Gender Events'!AH$1,'Official Medal Table'!$E:$E,'Each Gender Events'!AH$2)*'Medal values'!$B$3
+ COUNTIFS('Official Medal Table'!$F:$F,'Each Gender Events'!$A95,'Official Medal Table'!$C:$C,'Each Gender Events'!AH$1,'Official Medal Table'!$E:$E,"Mixed")*'Medal values'!$B$1/2
+ COUNTIFS('Official Medal Table'!$G:$G,'Each Gender Events'!$A95,'Official Medal Table'!$C:$C,'Each Gender Events'!AH$1,'Official Medal Table'!$E:$E,"Mixed")*'Medal values'!$B$2/2
+ COUNTIFS('Official Medal Table'!$H:$H,'Each Gender Events'!$A95,'Official Medal Table'!$C:$C,'Each Gender Events'!AH$1,'Official Medal Table'!$E:$E,"Mixed")*'Medal values'!$B$3/2
+ COUNTIFS('Official Medal Table'!$I:$I,'Each Gender Events'!$A95,'Official Medal Table'!$C:$C,'Each Gender Events'!AH$1,'Official Medal Table'!$E:$E,"Mixed")*'Medal values'!$B$3/2</f>
        <v>0</v>
      </c>
      <c r="AI95">
        <f>COUNTIFS('Official Medal Table'!$F:$F,'Each Gender Events'!$A95,'Official Medal Table'!$C:$C,'Each Gender Events'!AI$1,'Official Medal Table'!$E:$E,'Each Gender Events'!AI$2)*'Medal values'!$B$1
+ COUNTIFS('Official Medal Table'!$G:$G,'Each Gender Events'!$A95,'Official Medal Table'!$C:$C,'Each Gender Events'!AI$1,'Official Medal Table'!$E:$E,'Each Gender Events'!AI$2)*'Medal values'!$B$2
+ COUNTIFS('Official Medal Table'!$H:$H,'Each Gender Events'!$A95,'Official Medal Table'!$C:$C,'Each Gender Events'!AI$1,'Official Medal Table'!$E:$E,'Each Gender Events'!AI$2)*'Medal values'!$B$3
+ COUNTIFS('Official Medal Table'!$I:$I,'Each Gender Events'!$A95,'Official Medal Table'!$C:$C,'Each Gender Events'!AI$1,'Official Medal Table'!$E:$E,'Each Gender Events'!AI$2)*'Medal values'!$B$3
+ COUNTIFS('Official Medal Table'!$F:$F,'Each Gender Events'!$A95,'Official Medal Table'!$C:$C,'Each Gender Events'!AI$1,'Official Medal Table'!$E:$E,"Mixed")*'Medal values'!$B$1/2
+ COUNTIFS('Official Medal Table'!$G:$G,'Each Gender Events'!$A95,'Official Medal Table'!$C:$C,'Each Gender Events'!AI$1,'Official Medal Table'!$E:$E,"Mixed")*'Medal values'!$B$2/2
+ COUNTIFS('Official Medal Table'!$H:$H,'Each Gender Events'!$A95,'Official Medal Table'!$C:$C,'Each Gender Events'!AI$1,'Official Medal Table'!$E:$E,"Mixed")*'Medal values'!$B$3/2
+ COUNTIFS('Official Medal Table'!$I:$I,'Each Gender Events'!$A95,'Official Medal Table'!$C:$C,'Each Gender Events'!AI$1,'Official Medal Table'!$E:$E,"Mixed")*'Medal values'!$B$3/2</f>
        <v>0</v>
      </c>
      <c r="AJ95">
        <f>COUNTIFS('Official Medal Table'!$F:$F,'Each Gender Events'!$A95,'Official Medal Table'!$C:$C,'Each Gender Events'!AJ$1,'Official Medal Table'!$E:$E,'Each Gender Events'!AJ$2)*'Medal values'!$B$1
+ COUNTIFS('Official Medal Table'!$G:$G,'Each Gender Events'!$A95,'Official Medal Table'!$C:$C,'Each Gender Events'!AJ$1,'Official Medal Table'!$E:$E,'Each Gender Events'!AJ$2)*'Medal values'!$B$2
+ COUNTIFS('Official Medal Table'!$H:$H,'Each Gender Events'!$A95,'Official Medal Table'!$C:$C,'Each Gender Events'!AJ$1,'Official Medal Table'!$E:$E,'Each Gender Events'!AJ$2)*'Medal values'!$B$3
+ COUNTIFS('Official Medal Table'!$I:$I,'Each Gender Events'!$A95,'Official Medal Table'!$C:$C,'Each Gender Events'!AJ$1,'Official Medal Table'!$E:$E,'Each Gender Events'!AJ$2)*'Medal values'!$B$3
+ COUNTIFS('Official Medal Table'!$F:$F,'Each Gender Events'!$A95,'Official Medal Table'!$C:$C,'Each Gender Events'!AJ$1,'Official Medal Table'!$E:$E,"Mixed")*'Medal values'!$B$1/2
+ COUNTIFS('Official Medal Table'!$G:$G,'Each Gender Events'!$A95,'Official Medal Table'!$C:$C,'Each Gender Events'!AJ$1,'Official Medal Table'!$E:$E,"Mixed")*'Medal values'!$B$2/2
+ COUNTIFS('Official Medal Table'!$H:$H,'Each Gender Events'!$A95,'Official Medal Table'!$C:$C,'Each Gender Events'!AJ$1,'Official Medal Table'!$E:$E,"Mixed")*'Medal values'!$B$3/2
+ COUNTIFS('Official Medal Table'!$I:$I,'Each Gender Events'!$A95,'Official Medal Table'!$C:$C,'Each Gender Events'!AJ$1,'Official Medal Table'!$E:$E,"Mixed")*'Medal values'!$B$3/2</f>
        <v>0</v>
      </c>
      <c r="AK95">
        <f>COUNTIFS('Official Medal Table'!$F:$F,'Each Gender Events'!$A95,'Official Medal Table'!$C:$C,'Each Gender Events'!AK$1,'Official Medal Table'!$E:$E,'Each Gender Events'!AK$2)*'Medal values'!$B$1
+ COUNTIFS('Official Medal Table'!$G:$G,'Each Gender Events'!$A95,'Official Medal Table'!$C:$C,'Each Gender Events'!AK$1,'Official Medal Table'!$E:$E,'Each Gender Events'!AK$2)*'Medal values'!$B$2
+ COUNTIFS('Official Medal Table'!$H:$H,'Each Gender Events'!$A95,'Official Medal Table'!$C:$C,'Each Gender Events'!AK$1,'Official Medal Table'!$E:$E,'Each Gender Events'!AK$2)*'Medal values'!$B$3
+ COUNTIFS('Official Medal Table'!$I:$I,'Each Gender Events'!$A95,'Official Medal Table'!$C:$C,'Each Gender Events'!AK$1,'Official Medal Table'!$E:$E,'Each Gender Events'!AK$2)*'Medal values'!$B$3
+ COUNTIFS('Official Medal Table'!$F:$F,'Each Gender Events'!$A95,'Official Medal Table'!$C:$C,'Each Gender Events'!AK$1,'Official Medal Table'!$E:$E,"Mixed")*'Medal values'!$B$1/2
+ COUNTIFS('Official Medal Table'!$G:$G,'Each Gender Events'!$A95,'Official Medal Table'!$C:$C,'Each Gender Events'!AK$1,'Official Medal Table'!$E:$E,"Mixed")*'Medal values'!$B$2/2
+ COUNTIFS('Official Medal Table'!$H:$H,'Each Gender Events'!$A95,'Official Medal Table'!$C:$C,'Each Gender Events'!AK$1,'Official Medal Table'!$E:$E,"Mixed")*'Medal values'!$B$3/2
+ COUNTIFS('Official Medal Table'!$I:$I,'Each Gender Events'!$A95,'Official Medal Table'!$C:$C,'Each Gender Events'!AK$1,'Official Medal Table'!$E:$E,"Mixed")*'Medal values'!$B$3/2</f>
        <v>0</v>
      </c>
      <c r="AL95">
        <f>COUNTIFS('Official Medal Table'!$F:$F,'Each Gender Events'!$A95,'Official Medal Table'!$C:$C,'Each Gender Events'!AL$1,'Official Medal Table'!$E:$E,'Each Gender Events'!AL$2)*'Medal values'!$B$1
+ COUNTIFS('Official Medal Table'!$G:$G,'Each Gender Events'!$A95,'Official Medal Table'!$C:$C,'Each Gender Events'!AL$1,'Official Medal Table'!$E:$E,'Each Gender Events'!AL$2)*'Medal values'!$B$2
+ COUNTIFS('Official Medal Table'!$H:$H,'Each Gender Events'!$A95,'Official Medal Table'!$C:$C,'Each Gender Events'!AL$1,'Official Medal Table'!$E:$E,'Each Gender Events'!AL$2)*'Medal values'!$B$3
+ COUNTIFS('Official Medal Table'!$I:$I,'Each Gender Events'!$A95,'Official Medal Table'!$C:$C,'Each Gender Events'!AL$1,'Official Medal Table'!$E:$E,'Each Gender Events'!AL$2)*'Medal values'!$B$3
+ COUNTIFS('Official Medal Table'!$F:$F,'Each Gender Events'!$A95,'Official Medal Table'!$C:$C,'Each Gender Events'!AL$1,'Official Medal Table'!$E:$E,"Mixed")*'Medal values'!$B$1/2
+ COUNTIFS('Official Medal Table'!$G:$G,'Each Gender Events'!$A95,'Official Medal Table'!$C:$C,'Each Gender Events'!AL$1,'Official Medal Table'!$E:$E,"Mixed")*'Medal values'!$B$2/2
+ COUNTIFS('Official Medal Table'!$H:$H,'Each Gender Events'!$A95,'Official Medal Table'!$C:$C,'Each Gender Events'!AL$1,'Official Medal Table'!$E:$E,"Mixed")*'Medal values'!$B$3/2
+ COUNTIFS('Official Medal Table'!$I:$I,'Each Gender Events'!$A95,'Official Medal Table'!$C:$C,'Each Gender Events'!AL$1,'Official Medal Table'!$E:$E,"Mixed")*'Medal values'!$B$3/2</f>
        <v>0</v>
      </c>
      <c r="AM95">
        <f>COUNTIFS('Official Medal Table'!$F:$F,'Each Gender Events'!$A95,'Official Medal Table'!$C:$C,'Each Gender Events'!AM$1,'Official Medal Table'!$E:$E,'Each Gender Events'!AM$2)*'Medal values'!$B$1
+ COUNTIFS('Official Medal Table'!$G:$G,'Each Gender Events'!$A95,'Official Medal Table'!$C:$C,'Each Gender Events'!AM$1,'Official Medal Table'!$E:$E,'Each Gender Events'!AM$2)*'Medal values'!$B$2
+ COUNTIFS('Official Medal Table'!$H:$H,'Each Gender Events'!$A95,'Official Medal Table'!$C:$C,'Each Gender Events'!AM$1,'Official Medal Table'!$E:$E,'Each Gender Events'!AM$2)*'Medal values'!$B$3
+ COUNTIFS('Official Medal Table'!$I:$I,'Each Gender Events'!$A95,'Official Medal Table'!$C:$C,'Each Gender Events'!AM$1,'Official Medal Table'!$E:$E,'Each Gender Events'!AM$2)*'Medal values'!$B$3
+ COUNTIFS('Official Medal Table'!$F:$F,'Each Gender Events'!$A95,'Official Medal Table'!$C:$C,'Each Gender Events'!AM$1,'Official Medal Table'!$E:$E,"Mixed")*'Medal values'!$B$1/2
+ COUNTIFS('Official Medal Table'!$G:$G,'Each Gender Events'!$A95,'Official Medal Table'!$C:$C,'Each Gender Events'!AM$1,'Official Medal Table'!$E:$E,"Mixed")*'Medal values'!$B$2/2
+ COUNTIFS('Official Medal Table'!$H:$H,'Each Gender Events'!$A95,'Official Medal Table'!$C:$C,'Each Gender Events'!AM$1,'Official Medal Table'!$E:$E,"Mixed")*'Medal values'!$B$3/2
+ COUNTIFS('Official Medal Table'!$I:$I,'Each Gender Events'!$A95,'Official Medal Table'!$C:$C,'Each Gender Events'!AM$1,'Official Medal Table'!$E:$E,"Mixed")*'Medal values'!$B$3/2</f>
        <v>0</v>
      </c>
      <c r="AN95">
        <f>COUNTIFS('Official Medal Table'!$F:$F,'Each Gender Events'!$A95,'Official Medal Table'!$C:$C,'Each Gender Events'!AN$1,'Official Medal Table'!$E:$E,'Each Gender Events'!AN$2)*'Medal values'!$B$1
+ COUNTIFS('Official Medal Table'!$G:$G,'Each Gender Events'!$A95,'Official Medal Table'!$C:$C,'Each Gender Events'!AN$1,'Official Medal Table'!$E:$E,'Each Gender Events'!AN$2)*'Medal values'!$B$2
+ COUNTIFS('Official Medal Table'!$H:$H,'Each Gender Events'!$A95,'Official Medal Table'!$C:$C,'Each Gender Events'!AN$1,'Official Medal Table'!$E:$E,'Each Gender Events'!AN$2)*'Medal values'!$B$3
+ COUNTIFS('Official Medal Table'!$I:$I,'Each Gender Events'!$A95,'Official Medal Table'!$C:$C,'Each Gender Events'!AN$1,'Official Medal Table'!$E:$E,'Each Gender Events'!AN$2)*'Medal values'!$B$3
+ COUNTIFS('Official Medal Table'!$F:$F,'Each Gender Events'!$A95,'Official Medal Table'!$C:$C,'Each Gender Events'!AN$1,'Official Medal Table'!$E:$E,"Mixed")*'Medal values'!$B$1/2
+ COUNTIFS('Official Medal Table'!$G:$G,'Each Gender Events'!$A95,'Official Medal Table'!$C:$C,'Each Gender Events'!AN$1,'Official Medal Table'!$E:$E,"Mixed")*'Medal values'!$B$2/2
+ COUNTIFS('Official Medal Table'!$H:$H,'Each Gender Events'!$A95,'Official Medal Table'!$C:$C,'Each Gender Events'!AN$1,'Official Medal Table'!$E:$E,"Mixed")*'Medal values'!$B$3/2
+ COUNTIFS('Official Medal Table'!$I:$I,'Each Gender Events'!$A95,'Official Medal Table'!$C:$C,'Each Gender Events'!AN$1,'Official Medal Table'!$E:$E,"Mixed")*'Medal values'!$B$3/2</f>
        <v>0</v>
      </c>
      <c r="AO95">
        <f>COUNTIFS('Official Medal Table'!$F:$F,'Each Gender Events'!$A95,'Official Medal Table'!$C:$C,'Each Gender Events'!AO$1,'Official Medal Table'!$E:$E,'Each Gender Events'!AO$2)*'Medal values'!$B$1
+ COUNTIFS('Official Medal Table'!$G:$G,'Each Gender Events'!$A95,'Official Medal Table'!$C:$C,'Each Gender Events'!AO$1,'Official Medal Table'!$E:$E,'Each Gender Events'!AO$2)*'Medal values'!$B$2
+ COUNTIFS('Official Medal Table'!$H:$H,'Each Gender Events'!$A95,'Official Medal Table'!$C:$C,'Each Gender Events'!AO$1,'Official Medal Table'!$E:$E,'Each Gender Events'!AO$2)*'Medal values'!$B$3
+ COUNTIFS('Official Medal Table'!$I:$I,'Each Gender Events'!$A95,'Official Medal Table'!$C:$C,'Each Gender Events'!AO$1,'Official Medal Table'!$E:$E,'Each Gender Events'!AO$2)*'Medal values'!$B$3
+ COUNTIFS('Official Medal Table'!$F:$F,'Each Gender Events'!$A95,'Official Medal Table'!$C:$C,'Each Gender Events'!AO$1,'Official Medal Table'!$E:$E,"Mixed")*'Medal values'!$B$1/2
+ COUNTIFS('Official Medal Table'!$G:$G,'Each Gender Events'!$A95,'Official Medal Table'!$C:$C,'Each Gender Events'!AO$1,'Official Medal Table'!$E:$E,"Mixed")*'Medal values'!$B$2/2
+ COUNTIFS('Official Medal Table'!$H:$H,'Each Gender Events'!$A95,'Official Medal Table'!$C:$C,'Each Gender Events'!AO$1,'Official Medal Table'!$E:$E,"Mixed")*'Medal values'!$B$3/2
+ COUNTIFS('Official Medal Table'!$I:$I,'Each Gender Events'!$A95,'Official Medal Table'!$C:$C,'Each Gender Events'!AO$1,'Official Medal Table'!$E:$E,"Mixed")*'Medal values'!$B$3/2</f>
        <v>0</v>
      </c>
      <c r="AP95">
        <f>COUNTIFS('Official Medal Table'!$F:$F,'Each Gender Events'!$A95,'Official Medal Table'!$C:$C,'Each Gender Events'!AP$1,'Official Medal Table'!$E:$E,'Each Gender Events'!AP$2)*'Medal values'!$B$1
+ COUNTIFS('Official Medal Table'!$G:$G,'Each Gender Events'!$A95,'Official Medal Table'!$C:$C,'Each Gender Events'!AP$1,'Official Medal Table'!$E:$E,'Each Gender Events'!AP$2)*'Medal values'!$B$2
+ COUNTIFS('Official Medal Table'!$H:$H,'Each Gender Events'!$A95,'Official Medal Table'!$C:$C,'Each Gender Events'!AP$1,'Official Medal Table'!$E:$E,'Each Gender Events'!AP$2)*'Medal values'!$B$3
+ COUNTIFS('Official Medal Table'!$I:$I,'Each Gender Events'!$A95,'Official Medal Table'!$C:$C,'Each Gender Events'!AP$1,'Official Medal Table'!$E:$E,'Each Gender Events'!AP$2)*'Medal values'!$B$3
+ COUNTIFS('Official Medal Table'!$F:$F,'Each Gender Events'!$A95,'Official Medal Table'!$C:$C,'Each Gender Events'!AP$1,'Official Medal Table'!$E:$E,"Mixed")*'Medal values'!$B$1/2
+ COUNTIFS('Official Medal Table'!$G:$G,'Each Gender Events'!$A95,'Official Medal Table'!$C:$C,'Each Gender Events'!AP$1,'Official Medal Table'!$E:$E,"Mixed")*'Medal values'!$B$2/2
+ COUNTIFS('Official Medal Table'!$H:$H,'Each Gender Events'!$A95,'Official Medal Table'!$C:$C,'Each Gender Events'!AP$1,'Official Medal Table'!$E:$E,"Mixed")*'Medal values'!$B$3/2
+ COUNTIFS('Official Medal Table'!$I:$I,'Each Gender Events'!$A95,'Official Medal Table'!$C:$C,'Each Gender Events'!AP$1,'Official Medal Table'!$E:$E,"Mixed")*'Medal values'!$B$3/2</f>
        <v>0</v>
      </c>
      <c r="AQ95">
        <f>COUNTIFS('Official Medal Table'!$F:$F,'Each Gender Events'!$A95,'Official Medal Table'!$C:$C,'Each Gender Events'!AQ$1,'Official Medal Table'!$E:$E,'Each Gender Events'!AQ$2)*'Medal values'!$B$1
+ COUNTIFS('Official Medal Table'!$G:$G,'Each Gender Events'!$A95,'Official Medal Table'!$C:$C,'Each Gender Events'!AQ$1,'Official Medal Table'!$E:$E,'Each Gender Events'!AQ$2)*'Medal values'!$B$2
+ COUNTIFS('Official Medal Table'!$H:$H,'Each Gender Events'!$A95,'Official Medal Table'!$C:$C,'Each Gender Events'!AQ$1,'Official Medal Table'!$E:$E,'Each Gender Events'!AQ$2)*'Medal values'!$B$3
+ COUNTIFS('Official Medal Table'!$I:$I,'Each Gender Events'!$A95,'Official Medal Table'!$C:$C,'Each Gender Events'!AQ$1,'Official Medal Table'!$E:$E,'Each Gender Events'!AQ$2)*'Medal values'!$B$3
+ COUNTIFS('Official Medal Table'!$F:$F,'Each Gender Events'!$A95,'Official Medal Table'!$C:$C,'Each Gender Events'!AQ$1,'Official Medal Table'!$E:$E,"Mixed")*'Medal values'!$B$1/2
+ COUNTIFS('Official Medal Table'!$G:$G,'Each Gender Events'!$A95,'Official Medal Table'!$C:$C,'Each Gender Events'!AQ$1,'Official Medal Table'!$E:$E,"Mixed")*'Medal values'!$B$2/2
+ COUNTIFS('Official Medal Table'!$H:$H,'Each Gender Events'!$A95,'Official Medal Table'!$C:$C,'Each Gender Events'!AQ$1,'Official Medal Table'!$E:$E,"Mixed")*'Medal values'!$B$3/2
+ COUNTIFS('Official Medal Table'!$I:$I,'Each Gender Events'!$A95,'Official Medal Table'!$C:$C,'Each Gender Events'!AQ$1,'Official Medal Table'!$E:$E,"Mixed")*'Medal values'!$B$3/2</f>
        <v>0</v>
      </c>
      <c r="AR95">
        <f>COUNTIFS('Official Medal Table'!$F:$F,'Each Gender Events'!$A95,'Official Medal Table'!$C:$C,'Each Gender Events'!AR$1,'Official Medal Table'!$E:$E,'Each Gender Events'!AR$2)*'Medal values'!$B$1
+ COUNTIFS('Official Medal Table'!$G:$G,'Each Gender Events'!$A95,'Official Medal Table'!$C:$C,'Each Gender Events'!AR$1,'Official Medal Table'!$E:$E,'Each Gender Events'!AR$2)*'Medal values'!$B$2
+ COUNTIFS('Official Medal Table'!$H:$H,'Each Gender Events'!$A95,'Official Medal Table'!$C:$C,'Each Gender Events'!AR$1,'Official Medal Table'!$E:$E,'Each Gender Events'!AR$2)*'Medal values'!$B$3
+ COUNTIFS('Official Medal Table'!$I:$I,'Each Gender Events'!$A95,'Official Medal Table'!$C:$C,'Each Gender Events'!AR$1,'Official Medal Table'!$E:$E,'Each Gender Events'!AR$2)*'Medal values'!$B$3
+ COUNTIFS('Official Medal Table'!$F:$F,'Each Gender Events'!$A95,'Official Medal Table'!$C:$C,'Each Gender Events'!AR$1,'Official Medal Table'!$E:$E,"Mixed")*'Medal values'!$B$1/2
+ COUNTIFS('Official Medal Table'!$G:$G,'Each Gender Events'!$A95,'Official Medal Table'!$C:$C,'Each Gender Events'!AR$1,'Official Medal Table'!$E:$E,"Mixed")*'Medal values'!$B$2/2
+ COUNTIFS('Official Medal Table'!$H:$H,'Each Gender Events'!$A95,'Official Medal Table'!$C:$C,'Each Gender Events'!AR$1,'Official Medal Table'!$E:$E,"Mixed")*'Medal values'!$B$3/2
+ COUNTIFS('Official Medal Table'!$I:$I,'Each Gender Events'!$A95,'Official Medal Table'!$C:$C,'Each Gender Events'!AR$1,'Official Medal Table'!$E:$E,"Mixed")*'Medal values'!$B$3/2</f>
        <v>0</v>
      </c>
      <c r="AS95">
        <f>COUNTIFS('Official Medal Table'!$F:$F,'Each Gender Events'!$A95,'Official Medal Table'!$C:$C,'Each Gender Events'!AS$1,'Official Medal Table'!$E:$E,'Each Gender Events'!AS$2)*'Medal values'!$B$1
+ COUNTIFS('Official Medal Table'!$G:$G,'Each Gender Events'!$A95,'Official Medal Table'!$C:$C,'Each Gender Events'!AS$1,'Official Medal Table'!$E:$E,'Each Gender Events'!AS$2)*'Medal values'!$B$2
+ COUNTIFS('Official Medal Table'!$H:$H,'Each Gender Events'!$A95,'Official Medal Table'!$C:$C,'Each Gender Events'!AS$1,'Official Medal Table'!$E:$E,'Each Gender Events'!AS$2)*'Medal values'!$B$3
+ COUNTIFS('Official Medal Table'!$I:$I,'Each Gender Events'!$A95,'Official Medal Table'!$C:$C,'Each Gender Events'!AS$1,'Official Medal Table'!$E:$E,'Each Gender Events'!AS$2)*'Medal values'!$B$3
+ COUNTIFS('Official Medal Table'!$F:$F,'Each Gender Events'!$A95,'Official Medal Table'!$C:$C,'Each Gender Events'!AS$1,'Official Medal Table'!$E:$E,"Mixed")*'Medal values'!$B$1/2
+ COUNTIFS('Official Medal Table'!$G:$G,'Each Gender Events'!$A95,'Official Medal Table'!$C:$C,'Each Gender Events'!AS$1,'Official Medal Table'!$E:$E,"Mixed")*'Medal values'!$B$2/2
+ COUNTIFS('Official Medal Table'!$H:$H,'Each Gender Events'!$A95,'Official Medal Table'!$C:$C,'Each Gender Events'!AS$1,'Official Medal Table'!$E:$E,"Mixed")*'Medal values'!$B$3/2
+ COUNTIFS('Official Medal Table'!$I:$I,'Each Gender Events'!$A95,'Official Medal Table'!$C:$C,'Each Gender Events'!AS$1,'Official Medal Table'!$E:$E,"Mixed")*'Medal values'!$B$3/2</f>
        <v>0</v>
      </c>
      <c r="AT95">
        <f>COUNTIFS('Official Medal Table'!$F:$F,'Each Gender Events'!$A95,'Official Medal Table'!$C:$C,'Each Gender Events'!AT$1,'Official Medal Table'!$E:$E,'Each Gender Events'!AT$2)*'Medal values'!$B$1
+ COUNTIFS('Official Medal Table'!$G:$G,'Each Gender Events'!$A95,'Official Medal Table'!$C:$C,'Each Gender Events'!AT$1,'Official Medal Table'!$E:$E,'Each Gender Events'!AT$2)*'Medal values'!$B$2
+ COUNTIFS('Official Medal Table'!$H:$H,'Each Gender Events'!$A95,'Official Medal Table'!$C:$C,'Each Gender Events'!AT$1,'Official Medal Table'!$E:$E,'Each Gender Events'!AT$2)*'Medal values'!$B$3
+ COUNTIFS('Official Medal Table'!$I:$I,'Each Gender Events'!$A95,'Official Medal Table'!$C:$C,'Each Gender Events'!AT$1,'Official Medal Table'!$E:$E,'Each Gender Events'!AT$2)*'Medal values'!$B$3
+ COUNTIFS('Official Medal Table'!$F:$F,'Each Gender Events'!$A95,'Official Medal Table'!$C:$C,'Each Gender Events'!AT$1,'Official Medal Table'!$E:$E,"Mixed")*'Medal values'!$B$1/2
+ COUNTIFS('Official Medal Table'!$G:$G,'Each Gender Events'!$A95,'Official Medal Table'!$C:$C,'Each Gender Events'!AT$1,'Official Medal Table'!$E:$E,"Mixed")*'Medal values'!$B$2/2
+ COUNTIFS('Official Medal Table'!$H:$H,'Each Gender Events'!$A95,'Official Medal Table'!$C:$C,'Each Gender Events'!AT$1,'Official Medal Table'!$E:$E,"Mixed")*'Medal values'!$B$3/2
+ COUNTIFS('Official Medal Table'!$I:$I,'Each Gender Events'!$A95,'Official Medal Table'!$C:$C,'Each Gender Events'!AT$1,'Official Medal Table'!$E:$E,"Mixed")*'Medal values'!$B$3/2</f>
        <v>0</v>
      </c>
      <c r="AU95">
        <f>COUNTIFS('Official Medal Table'!$F:$F,'Each Gender Events'!$A95,'Official Medal Table'!$C:$C,'Each Gender Events'!AU$1,'Official Medal Table'!$E:$E,'Each Gender Events'!AU$2)*'Medal values'!$B$1
+ COUNTIFS('Official Medal Table'!$G:$G,'Each Gender Events'!$A95,'Official Medal Table'!$C:$C,'Each Gender Events'!AU$1,'Official Medal Table'!$E:$E,'Each Gender Events'!AU$2)*'Medal values'!$B$2
+ COUNTIFS('Official Medal Table'!$H:$H,'Each Gender Events'!$A95,'Official Medal Table'!$C:$C,'Each Gender Events'!AU$1,'Official Medal Table'!$E:$E,'Each Gender Events'!AU$2)*'Medal values'!$B$3
+ COUNTIFS('Official Medal Table'!$I:$I,'Each Gender Events'!$A95,'Official Medal Table'!$C:$C,'Each Gender Events'!AU$1,'Official Medal Table'!$E:$E,'Each Gender Events'!AU$2)*'Medal values'!$B$3
+ COUNTIFS('Official Medal Table'!$F:$F,'Each Gender Events'!$A95,'Official Medal Table'!$C:$C,'Each Gender Events'!AU$1,'Official Medal Table'!$E:$E,"Mixed")*'Medal values'!$B$1/2
+ COUNTIFS('Official Medal Table'!$G:$G,'Each Gender Events'!$A95,'Official Medal Table'!$C:$C,'Each Gender Events'!AU$1,'Official Medal Table'!$E:$E,"Mixed")*'Medal values'!$B$2/2
+ COUNTIFS('Official Medal Table'!$H:$H,'Each Gender Events'!$A95,'Official Medal Table'!$C:$C,'Each Gender Events'!AU$1,'Official Medal Table'!$E:$E,"Mixed")*'Medal values'!$B$3/2
+ COUNTIFS('Official Medal Table'!$I:$I,'Each Gender Events'!$A95,'Official Medal Table'!$C:$C,'Each Gender Events'!AU$1,'Official Medal Table'!$E:$E,"Mixed")*'Medal values'!$B$3/2</f>
        <v>0</v>
      </c>
      <c r="AV95">
        <f>COUNTIFS('Official Medal Table'!$F:$F,'Each Gender Events'!$A95,'Official Medal Table'!$C:$C,'Each Gender Events'!AV$1,'Official Medal Table'!$E:$E,'Each Gender Events'!AV$2)*'Medal values'!$B$1
+ COUNTIFS('Official Medal Table'!$G:$G,'Each Gender Events'!$A95,'Official Medal Table'!$C:$C,'Each Gender Events'!AV$1,'Official Medal Table'!$E:$E,'Each Gender Events'!AV$2)*'Medal values'!$B$2
+ COUNTIFS('Official Medal Table'!$H:$H,'Each Gender Events'!$A95,'Official Medal Table'!$C:$C,'Each Gender Events'!AV$1,'Official Medal Table'!$E:$E,'Each Gender Events'!AV$2)*'Medal values'!$B$3
+ COUNTIFS('Official Medal Table'!$I:$I,'Each Gender Events'!$A95,'Official Medal Table'!$C:$C,'Each Gender Events'!AV$1,'Official Medal Table'!$E:$E,'Each Gender Events'!AV$2)*'Medal values'!$B$3
+ COUNTIFS('Official Medal Table'!$F:$F,'Each Gender Events'!$A95,'Official Medal Table'!$C:$C,'Each Gender Events'!AV$1,'Official Medal Table'!$E:$E,"Mixed")*'Medal values'!$B$1/2
+ COUNTIFS('Official Medal Table'!$G:$G,'Each Gender Events'!$A95,'Official Medal Table'!$C:$C,'Each Gender Events'!AV$1,'Official Medal Table'!$E:$E,"Mixed")*'Medal values'!$B$2/2
+ COUNTIFS('Official Medal Table'!$H:$H,'Each Gender Events'!$A95,'Official Medal Table'!$C:$C,'Each Gender Events'!AV$1,'Official Medal Table'!$E:$E,"Mixed")*'Medal values'!$B$3/2
+ COUNTIFS('Official Medal Table'!$I:$I,'Each Gender Events'!$A95,'Official Medal Table'!$C:$C,'Each Gender Events'!AV$1,'Official Medal Table'!$E:$E,"Mixed")*'Medal values'!$B$3/2</f>
        <v>0</v>
      </c>
      <c r="AW95">
        <f>COUNTIFS('Official Medal Table'!$F:$F,'Each Gender Events'!$A95,'Official Medal Table'!$C:$C,'Each Gender Events'!AW$1,'Official Medal Table'!$E:$E,'Each Gender Events'!AW$2)*'Medal values'!$B$1
+ COUNTIFS('Official Medal Table'!$G:$G,'Each Gender Events'!$A95,'Official Medal Table'!$C:$C,'Each Gender Events'!AW$1,'Official Medal Table'!$E:$E,'Each Gender Events'!AW$2)*'Medal values'!$B$2
+ COUNTIFS('Official Medal Table'!$H:$H,'Each Gender Events'!$A95,'Official Medal Table'!$C:$C,'Each Gender Events'!AW$1,'Official Medal Table'!$E:$E,'Each Gender Events'!AW$2)*'Medal values'!$B$3
+ COUNTIFS('Official Medal Table'!$I:$I,'Each Gender Events'!$A95,'Official Medal Table'!$C:$C,'Each Gender Events'!AW$1,'Official Medal Table'!$E:$E,'Each Gender Events'!AW$2)*'Medal values'!$B$3
+ COUNTIFS('Official Medal Table'!$F:$F,'Each Gender Events'!$A95,'Official Medal Table'!$C:$C,'Each Gender Events'!AW$1,'Official Medal Table'!$E:$E,"Mixed")*'Medal values'!$B$1/2
+ COUNTIFS('Official Medal Table'!$G:$G,'Each Gender Events'!$A95,'Official Medal Table'!$C:$C,'Each Gender Events'!AW$1,'Official Medal Table'!$E:$E,"Mixed")*'Medal values'!$B$2/2
+ COUNTIFS('Official Medal Table'!$H:$H,'Each Gender Events'!$A95,'Official Medal Table'!$C:$C,'Each Gender Events'!AW$1,'Official Medal Table'!$E:$E,"Mixed")*'Medal values'!$B$3/2
+ COUNTIFS('Official Medal Table'!$I:$I,'Each Gender Events'!$A95,'Official Medal Table'!$C:$C,'Each Gender Events'!AW$1,'Official Medal Table'!$E:$E,"Mixed")*'Medal values'!$B$3/2</f>
        <v>0</v>
      </c>
      <c r="AX95">
        <f>COUNTIFS('Official Medal Table'!$F:$F,'Each Gender Events'!$A95,'Official Medal Table'!$C:$C,'Each Gender Events'!AX$1,'Official Medal Table'!$E:$E,'Each Gender Events'!AX$2)*'Medal values'!$B$1
+ COUNTIFS('Official Medal Table'!$G:$G,'Each Gender Events'!$A95,'Official Medal Table'!$C:$C,'Each Gender Events'!AX$1,'Official Medal Table'!$E:$E,'Each Gender Events'!AX$2)*'Medal values'!$B$2
+ COUNTIFS('Official Medal Table'!$H:$H,'Each Gender Events'!$A95,'Official Medal Table'!$C:$C,'Each Gender Events'!AX$1,'Official Medal Table'!$E:$E,'Each Gender Events'!AX$2)*'Medal values'!$B$3
+ COUNTIFS('Official Medal Table'!$I:$I,'Each Gender Events'!$A95,'Official Medal Table'!$C:$C,'Each Gender Events'!AX$1,'Official Medal Table'!$E:$E,'Each Gender Events'!AX$2)*'Medal values'!$B$3
+ COUNTIFS('Official Medal Table'!$F:$F,'Each Gender Events'!$A95,'Official Medal Table'!$C:$C,'Each Gender Events'!AX$1,'Official Medal Table'!$E:$E,"Mixed")*'Medal values'!$B$1/2
+ COUNTIFS('Official Medal Table'!$G:$G,'Each Gender Events'!$A95,'Official Medal Table'!$C:$C,'Each Gender Events'!AX$1,'Official Medal Table'!$E:$E,"Mixed")*'Medal values'!$B$2/2
+ COUNTIFS('Official Medal Table'!$H:$H,'Each Gender Events'!$A95,'Official Medal Table'!$C:$C,'Each Gender Events'!AX$1,'Official Medal Table'!$E:$E,"Mixed")*'Medal values'!$B$3/2
+ COUNTIFS('Official Medal Table'!$I:$I,'Each Gender Events'!$A95,'Official Medal Table'!$C:$C,'Each Gender Events'!AX$1,'Official Medal Table'!$E:$E,"Mixed")*'Medal values'!$B$3/2</f>
        <v>0</v>
      </c>
      <c r="AY95">
        <f>COUNTIFS('Official Medal Table'!$F:$F,'Each Gender Events'!$A95,'Official Medal Table'!$C:$C,'Each Gender Events'!AY$1,'Official Medal Table'!$E:$E,'Each Gender Events'!AY$2)*'Medal values'!$B$1
+ COUNTIFS('Official Medal Table'!$G:$G,'Each Gender Events'!$A95,'Official Medal Table'!$C:$C,'Each Gender Events'!AY$1,'Official Medal Table'!$E:$E,'Each Gender Events'!AY$2)*'Medal values'!$B$2
+ COUNTIFS('Official Medal Table'!$H:$H,'Each Gender Events'!$A95,'Official Medal Table'!$C:$C,'Each Gender Events'!AY$1,'Official Medal Table'!$E:$E,'Each Gender Events'!AY$2)*'Medal values'!$B$3
+ COUNTIFS('Official Medal Table'!$I:$I,'Each Gender Events'!$A95,'Official Medal Table'!$C:$C,'Each Gender Events'!AY$1,'Official Medal Table'!$E:$E,'Each Gender Events'!AY$2)*'Medal values'!$B$3
+ COUNTIFS('Official Medal Table'!$F:$F,'Each Gender Events'!$A95,'Official Medal Table'!$C:$C,'Each Gender Events'!AY$1,'Official Medal Table'!$E:$E,"Mixed")*'Medal values'!$B$1/2
+ COUNTIFS('Official Medal Table'!$G:$G,'Each Gender Events'!$A95,'Official Medal Table'!$C:$C,'Each Gender Events'!AY$1,'Official Medal Table'!$E:$E,"Mixed")*'Medal values'!$B$2/2
+ COUNTIFS('Official Medal Table'!$H:$H,'Each Gender Events'!$A95,'Official Medal Table'!$C:$C,'Each Gender Events'!AY$1,'Official Medal Table'!$E:$E,"Mixed")*'Medal values'!$B$3/2
+ COUNTIFS('Official Medal Table'!$I:$I,'Each Gender Events'!$A95,'Official Medal Table'!$C:$C,'Each Gender Events'!AY$1,'Official Medal Table'!$E:$E,"Mixed")*'Medal values'!$B$3/2</f>
        <v>0</v>
      </c>
      <c r="AZ95">
        <f>COUNTIFS('Official Medal Table'!$F:$F,'Each Gender Events'!$A95,'Official Medal Table'!$C:$C,'Each Gender Events'!AZ$1,'Official Medal Table'!$E:$E,'Each Gender Events'!AZ$2)*'Medal values'!$B$1
+ COUNTIFS('Official Medal Table'!$G:$G,'Each Gender Events'!$A95,'Official Medal Table'!$C:$C,'Each Gender Events'!AZ$1,'Official Medal Table'!$E:$E,'Each Gender Events'!AZ$2)*'Medal values'!$B$2
+ COUNTIFS('Official Medal Table'!$H:$H,'Each Gender Events'!$A95,'Official Medal Table'!$C:$C,'Each Gender Events'!AZ$1,'Official Medal Table'!$E:$E,'Each Gender Events'!AZ$2)*'Medal values'!$B$3
+ COUNTIFS('Official Medal Table'!$I:$I,'Each Gender Events'!$A95,'Official Medal Table'!$C:$C,'Each Gender Events'!AZ$1,'Official Medal Table'!$E:$E,'Each Gender Events'!AZ$2)*'Medal values'!$B$3
+ COUNTIFS('Official Medal Table'!$F:$F,'Each Gender Events'!$A95,'Official Medal Table'!$C:$C,'Each Gender Events'!AZ$1,'Official Medal Table'!$E:$E,"Mixed")*'Medal values'!$B$1/2
+ COUNTIFS('Official Medal Table'!$G:$G,'Each Gender Events'!$A95,'Official Medal Table'!$C:$C,'Each Gender Events'!AZ$1,'Official Medal Table'!$E:$E,"Mixed")*'Medal values'!$B$2/2
+ COUNTIFS('Official Medal Table'!$H:$H,'Each Gender Events'!$A95,'Official Medal Table'!$C:$C,'Each Gender Events'!AZ$1,'Official Medal Table'!$E:$E,"Mixed")*'Medal values'!$B$3/2
+ COUNTIFS('Official Medal Table'!$I:$I,'Each Gender Events'!$A95,'Official Medal Table'!$C:$C,'Each Gender Events'!AZ$1,'Official Medal Table'!$E:$E,"Mixed")*'Medal values'!$B$3/2</f>
        <v>0</v>
      </c>
      <c r="BA95">
        <f>COUNTIFS('Official Medal Table'!$F:$F,'Each Gender Events'!$A95,'Official Medal Table'!$C:$C,'Each Gender Events'!BA$1,'Official Medal Table'!$E:$E,'Each Gender Events'!BA$2)*'Medal values'!$B$1
+ COUNTIFS('Official Medal Table'!$G:$G,'Each Gender Events'!$A95,'Official Medal Table'!$C:$C,'Each Gender Events'!BA$1,'Official Medal Table'!$E:$E,'Each Gender Events'!BA$2)*'Medal values'!$B$2
+ COUNTIFS('Official Medal Table'!$H:$H,'Each Gender Events'!$A95,'Official Medal Table'!$C:$C,'Each Gender Events'!BA$1,'Official Medal Table'!$E:$E,'Each Gender Events'!BA$2)*'Medal values'!$B$3
+ COUNTIFS('Official Medal Table'!$I:$I,'Each Gender Events'!$A95,'Official Medal Table'!$C:$C,'Each Gender Events'!BA$1,'Official Medal Table'!$E:$E,'Each Gender Events'!BA$2)*'Medal values'!$B$3
+ COUNTIFS('Official Medal Table'!$F:$F,'Each Gender Events'!$A95,'Official Medal Table'!$C:$C,'Each Gender Events'!BA$1,'Official Medal Table'!$E:$E,"Mixed")*'Medal values'!$B$1/2
+ COUNTIFS('Official Medal Table'!$G:$G,'Each Gender Events'!$A95,'Official Medal Table'!$C:$C,'Each Gender Events'!BA$1,'Official Medal Table'!$E:$E,"Mixed")*'Medal values'!$B$2/2
+ COUNTIFS('Official Medal Table'!$H:$H,'Each Gender Events'!$A95,'Official Medal Table'!$C:$C,'Each Gender Events'!BA$1,'Official Medal Table'!$E:$E,"Mixed")*'Medal values'!$B$3/2
+ COUNTIFS('Official Medal Table'!$I:$I,'Each Gender Events'!$A95,'Official Medal Table'!$C:$C,'Each Gender Events'!BA$1,'Official Medal Table'!$E:$E,"Mixed")*'Medal values'!$B$3/2</f>
        <v>0</v>
      </c>
      <c r="BB95">
        <f>COUNTIFS('Official Medal Table'!$F:$F,'Each Gender Events'!$A95,'Official Medal Table'!$C:$C,'Each Gender Events'!BB$1,'Official Medal Table'!$E:$E,'Each Gender Events'!BB$2)*'Medal values'!$B$1
+ COUNTIFS('Official Medal Table'!$G:$G,'Each Gender Events'!$A95,'Official Medal Table'!$C:$C,'Each Gender Events'!BB$1,'Official Medal Table'!$E:$E,'Each Gender Events'!BB$2)*'Medal values'!$B$2
+ COUNTIFS('Official Medal Table'!$H:$H,'Each Gender Events'!$A95,'Official Medal Table'!$C:$C,'Each Gender Events'!BB$1,'Official Medal Table'!$E:$E,'Each Gender Events'!BB$2)*'Medal values'!$B$3
+ COUNTIFS('Official Medal Table'!$I:$I,'Each Gender Events'!$A95,'Official Medal Table'!$C:$C,'Each Gender Events'!BB$1,'Official Medal Table'!$E:$E,'Each Gender Events'!BB$2)*'Medal values'!$B$3
+ COUNTIFS('Official Medal Table'!$F:$F,'Each Gender Events'!$A95,'Official Medal Table'!$C:$C,'Each Gender Events'!BB$1,'Official Medal Table'!$E:$E,"Mixed")*'Medal values'!$B$1/2
+ COUNTIFS('Official Medal Table'!$G:$G,'Each Gender Events'!$A95,'Official Medal Table'!$C:$C,'Each Gender Events'!BB$1,'Official Medal Table'!$E:$E,"Mixed")*'Medal values'!$B$2/2
+ COUNTIFS('Official Medal Table'!$H:$H,'Each Gender Events'!$A95,'Official Medal Table'!$C:$C,'Each Gender Events'!BB$1,'Official Medal Table'!$E:$E,"Mixed")*'Medal values'!$B$3/2
+ COUNTIFS('Official Medal Table'!$I:$I,'Each Gender Events'!$A95,'Official Medal Table'!$C:$C,'Each Gender Events'!BB$1,'Official Medal Table'!$E:$E,"Mixed")*'Medal values'!$B$3/2</f>
        <v>0</v>
      </c>
      <c r="BC95">
        <f>COUNTIFS('Official Medal Table'!$F:$F,'Each Gender Events'!$A95,'Official Medal Table'!$C:$C,'Each Gender Events'!BC$1,'Official Medal Table'!$E:$E,'Each Gender Events'!BC$2)*'Medal values'!$B$1
+ COUNTIFS('Official Medal Table'!$G:$G,'Each Gender Events'!$A95,'Official Medal Table'!$C:$C,'Each Gender Events'!BC$1,'Official Medal Table'!$E:$E,'Each Gender Events'!BC$2)*'Medal values'!$B$2
+ COUNTIFS('Official Medal Table'!$H:$H,'Each Gender Events'!$A95,'Official Medal Table'!$C:$C,'Each Gender Events'!BC$1,'Official Medal Table'!$E:$E,'Each Gender Events'!BC$2)*'Medal values'!$B$3
+ COUNTIFS('Official Medal Table'!$I:$I,'Each Gender Events'!$A95,'Official Medal Table'!$C:$C,'Each Gender Events'!BC$1,'Official Medal Table'!$E:$E,'Each Gender Events'!BC$2)*'Medal values'!$B$3
+ COUNTIFS('Official Medal Table'!$F:$F,'Each Gender Events'!$A95,'Official Medal Table'!$C:$C,'Each Gender Events'!BC$1,'Official Medal Table'!$E:$E,"Mixed")*'Medal values'!$B$1/2
+ COUNTIFS('Official Medal Table'!$G:$G,'Each Gender Events'!$A95,'Official Medal Table'!$C:$C,'Each Gender Events'!BC$1,'Official Medal Table'!$E:$E,"Mixed")*'Medal values'!$B$2/2
+ COUNTIFS('Official Medal Table'!$H:$H,'Each Gender Events'!$A95,'Official Medal Table'!$C:$C,'Each Gender Events'!BC$1,'Official Medal Table'!$E:$E,"Mixed")*'Medal values'!$B$3/2
+ COUNTIFS('Official Medal Table'!$I:$I,'Each Gender Events'!$A95,'Official Medal Table'!$C:$C,'Each Gender Events'!BC$1,'Official Medal Table'!$E:$E,"Mixed")*'Medal values'!$B$3/2</f>
        <v>0</v>
      </c>
      <c r="BD95">
        <f>COUNTIFS('Official Medal Table'!$F:$F,'Each Gender Events'!$A95,'Official Medal Table'!$C:$C,'Each Gender Events'!BD$1,'Official Medal Table'!$E:$E,'Each Gender Events'!BD$2)*'Medal values'!$B$1
+ COUNTIFS('Official Medal Table'!$G:$G,'Each Gender Events'!$A95,'Official Medal Table'!$C:$C,'Each Gender Events'!BD$1,'Official Medal Table'!$E:$E,'Each Gender Events'!BD$2)*'Medal values'!$B$2
+ COUNTIFS('Official Medal Table'!$H:$H,'Each Gender Events'!$A95,'Official Medal Table'!$C:$C,'Each Gender Events'!BD$1,'Official Medal Table'!$E:$E,'Each Gender Events'!BD$2)*'Medal values'!$B$3
+ COUNTIFS('Official Medal Table'!$I:$I,'Each Gender Events'!$A95,'Official Medal Table'!$C:$C,'Each Gender Events'!BD$1,'Official Medal Table'!$E:$E,'Each Gender Events'!BD$2)*'Medal values'!$B$3
+ COUNTIFS('Official Medal Table'!$F:$F,'Each Gender Events'!$A95,'Official Medal Table'!$C:$C,'Each Gender Events'!BD$1,'Official Medal Table'!$E:$E,"Mixed")*'Medal values'!$B$1/2
+ COUNTIFS('Official Medal Table'!$G:$G,'Each Gender Events'!$A95,'Official Medal Table'!$C:$C,'Each Gender Events'!BD$1,'Official Medal Table'!$E:$E,"Mixed")*'Medal values'!$B$2/2
+ COUNTIFS('Official Medal Table'!$H:$H,'Each Gender Events'!$A95,'Official Medal Table'!$C:$C,'Each Gender Events'!BD$1,'Official Medal Table'!$E:$E,"Mixed")*'Medal values'!$B$3/2
+ COUNTIFS('Official Medal Table'!$I:$I,'Each Gender Events'!$A95,'Official Medal Table'!$C:$C,'Each Gender Events'!BD$1,'Official Medal Table'!$E:$E,"Mixed")*'Medal values'!$B$3/2</f>
        <v>0</v>
      </c>
      <c r="BE95">
        <f>COUNTIFS('Official Medal Table'!$F:$F,'Each Gender Events'!$A95,'Official Medal Table'!$C:$C,'Each Gender Events'!BE$1,'Official Medal Table'!$E:$E,'Each Gender Events'!BE$2)*'Medal values'!$B$1
+ COUNTIFS('Official Medal Table'!$G:$G,'Each Gender Events'!$A95,'Official Medal Table'!$C:$C,'Each Gender Events'!BE$1,'Official Medal Table'!$E:$E,'Each Gender Events'!BE$2)*'Medal values'!$B$2
+ COUNTIFS('Official Medal Table'!$H:$H,'Each Gender Events'!$A95,'Official Medal Table'!$C:$C,'Each Gender Events'!BE$1,'Official Medal Table'!$E:$E,'Each Gender Events'!BE$2)*'Medal values'!$B$3
+ COUNTIFS('Official Medal Table'!$I:$I,'Each Gender Events'!$A95,'Official Medal Table'!$C:$C,'Each Gender Events'!BE$1,'Official Medal Table'!$E:$E,'Each Gender Events'!BE$2)*'Medal values'!$B$3
+ COUNTIFS('Official Medal Table'!$F:$F,'Each Gender Events'!$A95,'Official Medal Table'!$C:$C,'Each Gender Events'!BE$1,'Official Medal Table'!$E:$E,"Mixed")*'Medal values'!$B$1/2
+ COUNTIFS('Official Medal Table'!$G:$G,'Each Gender Events'!$A95,'Official Medal Table'!$C:$C,'Each Gender Events'!BE$1,'Official Medal Table'!$E:$E,"Mixed")*'Medal values'!$B$2/2
+ COUNTIFS('Official Medal Table'!$H:$H,'Each Gender Events'!$A95,'Official Medal Table'!$C:$C,'Each Gender Events'!BE$1,'Official Medal Table'!$E:$E,"Mixed")*'Medal values'!$B$3/2
+ COUNTIFS('Official Medal Table'!$I:$I,'Each Gender Events'!$A95,'Official Medal Table'!$C:$C,'Each Gender Events'!BE$1,'Official Medal Table'!$E:$E,"Mixed")*'Medal values'!$B$3/2</f>
        <v>0</v>
      </c>
      <c r="BF95">
        <f>COUNTIFS('Official Medal Table'!$F:$F,'Each Gender Events'!$A95,'Official Medal Table'!$C:$C,'Each Gender Events'!BF$1,'Official Medal Table'!$E:$E,'Each Gender Events'!BF$2)*'Medal values'!$B$1
+ COUNTIFS('Official Medal Table'!$G:$G,'Each Gender Events'!$A95,'Official Medal Table'!$C:$C,'Each Gender Events'!BF$1,'Official Medal Table'!$E:$E,'Each Gender Events'!BF$2)*'Medal values'!$B$2
+ COUNTIFS('Official Medal Table'!$H:$H,'Each Gender Events'!$A95,'Official Medal Table'!$C:$C,'Each Gender Events'!BF$1,'Official Medal Table'!$E:$E,'Each Gender Events'!BF$2)*'Medal values'!$B$3
+ COUNTIFS('Official Medal Table'!$I:$I,'Each Gender Events'!$A95,'Official Medal Table'!$C:$C,'Each Gender Events'!BF$1,'Official Medal Table'!$E:$E,'Each Gender Events'!BF$2)*'Medal values'!$B$3
+ COUNTIFS('Official Medal Table'!$F:$F,'Each Gender Events'!$A95,'Official Medal Table'!$C:$C,'Each Gender Events'!BF$1,'Official Medal Table'!$E:$E,"Mixed")*'Medal values'!$B$1/2
+ COUNTIFS('Official Medal Table'!$G:$G,'Each Gender Events'!$A95,'Official Medal Table'!$C:$C,'Each Gender Events'!BF$1,'Official Medal Table'!$E:$E,"Mixed")*'Medal values'!$B$2/2
+ COUNTIFS('Official Medal Table'!$H:$H,'Each Gender Events'!$A95,'Official Medal Table'!$C:$C,'Each Gender Events'!BF$1,'Official Medal Table'!$E:$E,"Mixed")*'Medal values'!$B$3/2
+ COUNTIFS('Official Medal Table'!$I:$I,'Each Gender Events'!$A95,'Official Medal Table'!$C:$C,'Each Gender Events'!BF$1,'Official Medal Table'!$E:$E,"Mixed")*'Medal values'!$B$3/2</f>
        <v>0</v>
      </c>
      <c r="BG95">
        <f>COUNTIFS('Official Medal Table'!$F:$F,'Each Gender Events'!$A95,'Official Medal Table'!$C:$C,'Each Gender Events'!BG$1,'Official Medal Table'!$E:$E,'Each Gender Events'!BG$2)*'Medal values'!$B$1
+ COUNTIFS('Official Medal Table'!$G:$G,'Each Gender Events'!$A95,'Official Medal Table'!$C:$C,'Each Gender Events'!BG$1,'Official Medal Table'!$E:$E,'Each Gender Events'!BG$2)*'Medal values'!$B$2
+ COUNTIFS('Official Medal Table'!$H:$H,'Each Gender Events'!$A95,'Official Medal Table'!$C:$C,'Each Gender Events'!BG$1,'Official Medal Table'!$E:$E,'Each Gender Events'!BG$2)*'Medal values'!$B$3
+ COUNTIFS('Official Medal Table'!$I:$I,'Each Gender Events'!$A95,'Official Medal Table'!$C:$C,'Each Gender Events'!BG$1,'Official Medal Table'!$E:$E,'Each Gender Events'!BG$2)*'Medal values'!$B$3
+ COUNTIFS('Official Medal Table'!$F:$F,'Each Gender Events'!$A95,'Official Medal Table'!$C:$C,'Each Gender Events'!BG$1,'Official Medal Table'!$E:$E,"Mixed")*'Medal values'!$B$1/2
+ COUNTIFS('Official Medal Table'!$G:$G,'Each Gender Events'!$A95,'Official Medal Table'!$C:$C,'Each Gender Events'!BG$1,'Official Medal Table'!$E:$E,"Mixed")*'Medal values'!$B$2/2
+ COUNTIFS('Official Medal Table'!$H:$H,'Each Gender Events'!$A95,'Official Medal Table'!$C:$C,'Each Gender Events'!BG$1,'Official Medal Table'!$E:$E,"Mixed")*'Medal values'!$B$3/2
+ COUNTIFS('Official Medal Table'!$I:$I,'Each Gender Events'!$A95,'Official Medal Table'!$C:$C,'Each Gender Events'!BG$1,'Official Medal Table'!$E:$E,"Mixed")*'Medal values'!$B$3/2</f>
        <v>0</v>
      </c>
      <c r="BH95">
        <f>COUNTIFS('Official Medal Table'!$F:$F,'Each Gender Events'!$A95,'Official Medal Table'!$C:$C,'Each Gender Events'!BH$1,'Official Medal Table'!$E:$E,'Each Gender Events'!BH$2)*'Medal values'!$B$1
+ COUNTIFS('Official Medal Table'!$G:$G,'Each Gender Events'!$A95,'Official Medal Table'!$C:$C,'Each Gender Events'!BH$1,'Official Medal Table'!$E:$E,'Each Gender Events'!BH$2)*'Medal values'!$B$2
+ COUNTIFS('Official Medal Table'!$H:$H,'Each Gender Events'!$A95,'Official Medal Table'!$C:$C,'Each Gender Events'!BH$1,'Official Medal Table'!$E:$E,'Each Gender Events'!BH$2)*'Medal values'!$B$3
+ COUNTIFS('Official Medal Table'!$I:$I,'Each Gender Events'!$A95,'Official Medal Table'!$C:$C,'Each Gender Events'!BH$1,'Official Medal Table'!$E:$E,'Each Gender Events'!BH$2)*'Medal values'!$B$3
+ COUNTIFS('Official Medal Table'!$F:$F,'Each Gender Events'!$A95,'Official Medal Table'!$C:$C,'Each Gender Events'!BH$1,'Official Medal Table'!$E:$E,"Mixed")*'Medal values'!$B$1/2
+ COUNTIFS('Official Medal Table'!$G:$G,'Each Gender Events'!$A95,'Official Medal Table'!$C:$C,'Each Gender Events'!BH$1,'Official Medal Table'!$E:$E,"Mixed")*'Medal values'!$B$2/2
+ COUNTIFS('Official Medal Table'!$H:$H,'Each Gender Events'!$A95,'Official Medal Table'!$C:$C,'Each Gender Events'!BH$1,'Official Medal Table'!$E:$E,"Mixed")*'Medal values'!$B$3/2
+ COUNTIFS('Official Medal Table'!$I:$I,'Each Gender Events'!$A95,'Official Medal Table'!$C:$C,'Each Gender Events'!BH$1,'Official Medal Table'!$E:$E,"Mixed")*'Medal values'!$B$3/2</f>
        <v>0</v>
      </c>
      <c r="BI95">
        <f>COUNTIFS('Official Medal Table'!$F:$F,'Each Gender Events'!$A95,'Official Medal Table'!$C:$C,'Each Gender Events'!BI$1,'Official Medal Table'!$E:$E,'Each Gender Events'!BI$2)*'Medal values'!$B$1
+ COUNTIFS('Official Medal Table'!$G:$G,'Each Gender Events'!$A95,'Official Medal Table'!$C:$C,'Each Gender Events'!BI$1,'Official Medal Table'!$E:$E,'Each Gender Events'!BI$2)*'Medal values'!$B$2
+ COUNTIFS('Official Medal Table'!$H:$H,'Each Gender Events'!$A95,'Official Medal Table'!$C:$C,'Each Gender Events'!BI$1,'Official Medal Table'!$E:$E,'Each Gender Events'!BI$2)*'Medal values'!$B$3
+ COUNTIFS('Official Medal Table'!$I:$I,'Each Gender Events'!$A95,'Official Medal Table'!$C:$C,'Each Gender Events'!BI$1,'Official Medal Table'!$E:$E,'Each Gender Events'!BI$2)*'Medal values'!$B$3
+ COUNTIFS('Official Medal Table'!$F:$F,'Each Gender Events'!$A95,'Official Medal Table'!$C:$C,'Each Gender Events'!BI$1,'Official Medal Table'!$E:$E,"Mixed")*'Medal values'!$B$1/2
+ COUNTIFS('Official Medal Table'!$G:$G,'Each Gender Events'!$A95,'Official Medal Table'!$C:$C,'Each Gender Events'!BI$1,'Official Medal Table'!$E:$E,"Mixed")*'Medal values'!$B$2/2
+ COUNTIFS('Official Medal Table'!$H:$H,'Each Gender Events'!$A95,'Official Medal Table'!$C:$C,'Each Gender Events'!BI$1,'Official Medal Table'!$E:$E,"Mixed")*'Medal values'!$B$3/2
+ COUNTIFS('Official Medal Table'!$I:$I,'Each Gender Events'!$A95,'Official Medal Table'!$C:$C,'Each Gender Events'!BI$1,'Official Medal Table'!$E:$E,"Mixed")*'Medal values'!$B$3/2</f>
        <v>0</v>
      </c>
      <c r="BJ95">
        <f>COUNTIFS('Official Medal Table'!$F:$F,'Each Gender Events'!$A95,'Official Medal Table'!$C:$C,'Each Gender Events'!BJ$1,'Official Medal Table'!$E:$E,'Each Gender Events'!BJ$2)*'Medal values'!$B$1
+ COUNTIFS('Official Medal Table'!$G:$G,'Each Gender Events'!$A95,'Official Medal Table'!$C:$C,'Each Gender Events'!BJ$1,'Official Medal Table'!$E:$E,'Each Gender Events'!BJ$2)*'Medal values'!$B$2
+ COUNTIFS('Official Medal Table'!$H:$H,'Each Gender Events'!$A95,'Official Medal Table'!$C:$C,'Each Gender Events'!BJ$1,'Official Medal Table'!$E:$E,'Each Gender Events'!BJ$2)*'Medal values'!$B$3
+ COUNTIFS('Official Medal Table'!$I:$I,'Each Gender Events'!$A95,'Official Medal Table'!$C:$C,'Each Gender Events'!BJ$1,'Official Medal Table'!$E:$E,'Each Gender Events'!BJ$2)*'Medal values'!$B$3
+ COUNTIFS('Official Medal Table'!$F:$F,'Each Gender Events'!$A95,'Official Medal Table'!$C:$C,'Each Gender Events'!BJ$1,'Official Medal Table'!$E:$E,"Mixed")*'Medal values'!$B$1/2
+ COUNTIFS('Official Medal Table'!$G:$G,'Each Gender Events'!$A95,'Official Medal Table'!$C:$C,'Each Gender Events'!BJ$1,'Official Medal Table'!$E:$E,"Mixed")*'Medal values'!$B$2/2
+ COUNTIFS('Official Medal Table'!$H:$H,'Each Gender Events'!$A95,'Official Medal Table'!$C:$C,'Each Gender Events'!BJ$1,'Official Medal Table'!$E:$E,"Mixed")*'Medal values'!$B$3/2
+ COUNTIFS('Official Medal Table'!$I:$I,'Each Gender Events'!$A95,'Official Medal Table'!$C:$C,'Each Gender Events'!BJ$1,'Official Medal Table'!$E:$E,"Mixed")*'Medal values'!$B$3/2</f>
        <v>0</v>
      </c>
      <c r="BK95">
        <f>COUNTIFS('Official Medal Table'!$F:$F,'Each Gender Events'!$A95,'Official Medal Table'!$C:$C,'Each Gender Events'!BK$1,'Official Medal Table'!$E:$E,'Each Gender Events'!BK$2)*'Medal values'!$B$1
+ COUNTIFS('Official Medal Table'!$G:$G,'Each Gender Events'!$A95,'Official Medal Table'!$C:$C,'Each Gender Events'!BK$1,'Official Medal Table'!$E:$E,'Each Gender Events'!BK$2)*'Medal values'!$B$2
+ COUNTIFS('Official Medal Table'!$H:$H,'Each Gender Events'!$A95,'Official Medal Table'!$C:$C,'Each Gender Events'!BK$1,'Official Medal Table'!$E:$E,'Each Gender Events'!BK$2)*'Medal values'!$B$3
+ COUNTIFS('Official Medal Table'!$I:$I,'Each Gender Events'!$A95,'Official Medal Table'!$C:$C,'Each Gender Events'!BK$1,'Official Medal Table'!$E:$E,'Each Gender Events'!BK$2)*'Medal values'!$B$3
+ COUNTIFS('Official Medal Table'!$F:$F,'Each Gender Events'!$A95,'Official Medal Table'!$C:$C,'Each Gender Events'!BK$1,'Official Medal Table'!$E:$E,"Mixed")*'Medal values'!$B$1/2
+ COUNTIFS('Official Medal Table'!$G:$G,'Each Gender Events'!$A95,'Official Medal Table'!$C:$C,'Each Gender Events'!BK$1,'Official Medal Table'!$E:$E,"Mixed")*'Medal values'!$B$2/2
+ COUNTIFS('Official Medal Table'!$H:$H,'Each Gender Events'!$A95,'Official Medal Table'!$C:$C,'Each Gender Events'!BK$1,'Official Medal Table'!$E:$E,"Mixed")*'Medal values'!$B$3/2
+ COUNTIFS('Official Medal Table'!$I:$I,'Each Gender Events'!$A95,'Official Medal Table'!$C:$C,'Each Gender Events'!BK$1,'Official Medal Table'!$E:$E,"Mixed")*'Medal values'!$B$3/2</f>
        <v>0</v>
      </c>
      <c r="BL95">
        <f>COUNTIFS('Official Medal Table'!$F:$F,'Each Gender Events'!$A95,'Official Medal Table'!$C:$C,'Each Gender Events'!BL$1,'Official Medal Table'!$E:$E,'Each Gender Events'!BL$2)*'Medal values'!$B$1
+ COUNTIFS('Official Medal Table'!$G:$G,'Each Gender Events'!$A95,'Official Medal Table'!$C:$C,'Each Gender Events'!BL$1,'Official Medal Table'!$E:$E,'Each Gender Events'!BL$2)*'Medal values'!$B$2
+ COUNTIFS('Official Medal Table'!$H:$H,'Each Gender Events'!$A95,'Official Medal Table'!$C:$C,'Each Gender Events'!BL$1,'Official Medal Table'!$E:$E,'Each Gender Events'!BL$2)*'Medal values'!$B$3
+ COUNTIFS('Official Medal Table'!$I:$I,'Each Gender Events'!$A95,'Official Medal Table'!$C:$C,'Each Gender Events'!BL$1,'Official Medal Table'!$E:$E,'Each Gender Events'!BL$2)*'Medal values'!$B$3
+ COUNTIFS('Official Medal Table'!$F:$F,'Each Gender Events'!$A95,'Official Medal Table'!$C:$C,'Each Gender Events'!BL$1,'Official Medal Table'!$E:$E,"Mixed")*'Medal values'!$B$1/2
+ COUNTIFS('Official Medal Table'!$G:$G,'Each Gender Events'!$A95,'Official Medal Table'!$C:$C,'Each Gender Events'!BL$1,'Official Medal Table'!$E:$E,"Mixed")*'Medal values'!$B$2/2
+ COUNTIFS('Official Medal Table'!$H:$H,'Each Gender Events'!$A95,'Official Medal Table'!$C:$C,'Each Gender Events'!BL$1,'Official Medal Table'!$E:$E,"Mixed")*'Medal values'!$B$3/2
+ COUNTIFS('Official Medal Table'!$I:$I,'Each Gender Events'!$A95,'Official Medal Table'!$C:$C,'Each Gender Events'!BL$1,'Official Medal Table'!$E:$E,"Mixed")*'Medal values'!$B$3/2</f>
        <v>0</v>
      </c>
      <c r="BM95">
        <f>COUNTIFS('Official Medal Table'!$F:$F,'Each Gender Events'!$A95,'Official Medal Table'!$C:$C,'Each Gender Events'!BM$1,'Official Medal Table'!$E:$E,'Each Gender Events'!BM$2)*'Medal values'!$B$1
+ COUNTIFS('Official Medal Table'!$G:$G,'Each Gender Events'!$A95,'Official Medal Table'!$C:$C,'Each Gender Events'!BM$1,'Official Medal Table'!$E:$E,'Each Gender Events'!BM$2)*'Medal values'!$B$2
+ COUNTIFS('Official Medal Table'!$H:$H,'Each Gender Events'!$A95,'Official Medal Table'!$C:$C,'Each Gender Events'!BM$1,'Official Medal Table'!$E:$E,'Each Gender Events'!BM$2)*'Medal values'!$B$3
+ COUNTIFS('Official Medal Table'!$I:$I,'Each Gender Events'!$A95,'Official Medal Table'!$C:$C,'Each Gender Events'!BM$1,'Official Medal Table'!$E:$E,'Each Gender Events'!BM$2)*'Medal values'!$B$3
+ COUNTIFS('Official Medal Table'!$F:$F,'Each Gender Events'!$A95,'Official Medal Table'!$C:$C,'Each Gender Events'!BM$1,'Official Medal Table'!$E:$E,"Mixed")*'Medal values'!$B$1/2
+ COUNTIFS('Official Medal Table'!$G:$G,'Each Gender Events'!$A95,'Official Medal Table'!$C:$C,'Each Gender Events'!BM$1,'Official Medal Table'!$E:$E,"Mixed")*'Medal values'!$B$2/2
+ COUNTIFS('Official Medal Table'!$H:$H,'Each Gender Events'!$A95,'Official Medal Table'!$C:$C,'Each Gender Events'!BM$1,'Official Medal Table'!$E:$E,"Mixed")*'Medal values'!$B$3/2
+ COUNTIFS('Official Medal Table'!$I:$I,'Each Gender Events'!$A95,'Official Medal Table'!$C:$C,'Each Gender Events'!BM$1,'Official Medal Table'!$E:$E,"Mixed")*'Medal values'!$B$3/2</f>
        <v>0</v>
      </c>
      <c r="BN95">
        <f>COUNTIFS('Official Medal Table'!$F:$F,'Each Gender Events'!$A95,'Official Medal Table'!$C:$C,'Each Gender Events'!BN$1,'Official Medal Table'!$E:$E,'Each Gender Events'!BN$2)*'Medal values'!$B$1
+ COUNTIFS('Official Medal Table'!$G:$G,'Each Gender Events'!$A95,'Official Medal Table'!$C:$C,'Each Gender Events'!BN$1,'Official Medal Table'!$E:$E,'Each Gender Events'!BN$2)*'Medal values'!$B$2
+ COUNTIFS('Official Medal Table'!$H:$H,'Each Gender Events'!$A95,'Official Medal Table'!$C:$C,'Each Gender Events'!BN$1,'Official Medal Table'!$E:$E,'Each Gender Events'!BN$2)*'Medal values'!$B$3
+ COUNTIFS('Official Medal Table'!$I:$I,'Each Gender Events'!$A95,'Official Medal Table'!$C:$C,'Each Gender Events'!BN$1,'Official Medal Table'!$E:$E,'Each Gender Events'!BN$2)*'Medal values'!$B$3
+ COUNTIFS('Official Medal Table'!$F:$F,'Each Gender Events'!$A95,'Official Medal Table'!$C:$C,'Each Gender Events'!BN$1,'Official Medal Table'!$E:$E,"Mixed")*'Medal values'!$B$1/2
+ COUNTIFS('Official Medal Table'!$G:$G,'Each Gender Events'!$A95,'Official Medal Table'!$C:$C,'Each Gender Events'!BN$1,'Official Medal Table'!$E:$E,"Mixed")*'Medal values'!$B$2/2
+ COUNTIFS('Official Medal Table'!$H:$H,'Each Gender Events'!$A95,'Official Medal Table'!$C:$C,'Each Gender Events'!BN$1,'Official Medal Table'!$E:$E,"Mixed")*'Medal values'!$B$3/2
+ COUNTIFS('Official Medal Table'!$I:$I,'Each Gender Events'!$A95,'Official Medal Table'!$C:$C,'Each Gender Events'!BN$1,'Official Medal Table'!$E:$E,"Mixed")*'Medal values'!$B$3/2</f>
        <v>0</v>
      </c>
      <c r="BO95">
        <f>COUNTIFS('Official Medal Table'!$F:$F,'Each Gender Events'!$A95,'Official Medal Table'!$C:$C,'Each Gender Events'!BO$1,'Official Medal Table'!$E:$E,'Each Gender Events'!BO$2)*'Medal values'!$B$1
+ COUNTIFS('Official Medal Table'!$G:$G,'Each Gender Events'!$A95,'Official Medal Table'!$C:$C,'Each Gender Events'!BO$1,'Official Medal Table'!$E:$E,'Each Gender Events'!BO$2)*'Medal values'!$B$2
+ COUNTIFS('Official Medal Table'!$H:$H,'Each Gender Events'!$A95,'Official Medal Table'!$C:$C,'Each Gender Events'!BO$1,'Official Medal Table'!$E:$E,'Each Gender Events'!BO$2)*'Medal values'!$B$3
+ COUNTIFS('Official Medal Table'!$I:$I,'Each Gender Events'!$A95,'Official Medal Table'!$C:$C,'Each Gender Events'!BO$1,'Official Medal Table'!$E:$E,'Each Gender Events'!BO$2)*'Medal values'!$B$3
+ COUNTIFS('Official Medal Table'!$F:$F,'Each Gender Events'!$A95,'Official Medal Table'!$C:$C,'Each Gender Events'!BO$1,'Official Medal Table'!$E:$E,"Mixed")*'Medal values'!$B$1/2
+ COUNTIFS('Official Medal Table'!$G:$G,'Each Gender Events'!$A95,'Official Medal Table'!$C:$C,'Each Gender Events'!BO$1,'Official Medal Table'!$E:$E,"Mixed")*'Medal values'!$B$2/2
+ COUNTIFS('Official Medal Table'!$H:$H,'Each Gender Events'!$A95,'Official Medal Table'!$C:$C,'Each Gender Events'!BO$1,'Official Medal Table'!$E:$E,"Mixed")*'Medal values'!$B$3/2
+ COUNTIFS('Official Medal Table'!$I:$I,'Each Gender Events'!$A95,'Official Medal Table'!$C:$C,'Each Gender Events'!BO$1,'Official Medal Table'!$E:$E,"Mixed")*'Medal values'!$B$3/2</f>
        <v>0</v>
      </c>
      <c r="BP95">
        <f>COUNTIFS('Official Medal Table'!$F:$F,'Each Gender Events'!$A95,'Official Medal Table'!$C:$C,'Each Gender Events'!BP$1,'Official Medal Table'!$E:$E,'Each Gender Events'!BP$2)*'Medal values'!$B$1
+ COUNTIFS('Official Medal Table'!$G:$G,'Each Gender Events'!$A95,'Official Medal Table'!$C:$C,'Each Gender Events'!BP$1,'Official Medal Table'!$E:$E,'Each Gender Events'!BP$2)*'Medal values'!$B$2
+ COUNTIFS('Official Medal Table'!$H:$H,'Each Gender Events'!$A95,'Official Medal Table'!$C:$C,'Each Gender Events'!BP$1,'Official Medal Table'!$E:$E,'Each Gender Events'!BP$2)*'Medal values'!$B$3
+ COUNTIFS('Official Medal Table'!$I:$I,'Each Gender Events'!$A95,'Official Medal Table'!$C:$C,'Each Gender Events'!BP$1,'Official Medal Table'!$E:$E,'Each Gender Events'!BP$2)*'Medal values'!$B$3
+ COUNTIFS('Official Medal Table'!$F:$F,'Each Gender Events'!$A95,'Official Medal Table'!$C:$C,'Each Gender Events'!BP$1,'Official Medal Table'!$E:$E,"Mixed")*'Medal values'!$B$1/2
+ COUNTIFS('Official Medal Table'!$G:$G,'Each Gender Events'!$A95,'Official Medal Table'!$C:$C,'Each Gender Events'!BP$1,'Official Medal Table'!$E:$E,"Mixed")*'Medal values'!$B$2/2
+ COUNTIFS('Official Medal Table'!$H:$H,'Each Gender Events'!$A95,'Official Medal Table'!$C:$C,'Each Gender Events'!BP$1,'Official Medal Table'!$E:$E,"Mixed")*'Medal values'!$B$3/2
+ COUNTIFS('Official Medal Table'!$I:$I,'Each Gender Events'!$A95,'Official Medal Table'!$C:$C,'Each Gender Events'!BP$1,'Official Medal Table'!$E:$E,"Mixed")*'Medal values'!$B$3/2</f>
        <v>0</v>
      </c>
      <c r="BQ95">
        <f>COUNTIFS('Official Medal Table'!$F:$F,'Each Gender Events'!$A95,'Official Medal Table'!$C:$C,'Each Gender Events'!BQ$1,'Official Medal Table'!$E:$E,'Each Gender Events'!BQ$2)*'Medal values'!$B$1
+ COUNTIFS('Official Medal Table'!$G:$G,'Each Gender Events'!$A95,'Official Medal Table'!$C:$C,'Each Gender Events'!BQ$1,'Official Medal Table'!$E:$E,'Each Gender Events'!BQ$2)*'Medal values'!$B$2
+ COUNTIFS('Official Medal Table'!$H:$H,'Each Gender Events'!$A95,'Official Medal Table'!$C:$C,'Each Gender Events'!BQ$1,'Official Medal Table'!$E:$E,'Each Gender Events'!BQ$2)*'Medal values'!$B$3
+ COUNTIFS('Official Medal Table'!$I:$I,'Each Gender Events'!$A95,'Official Medal Table'!$C:$C,'Each Gender Events'!BQ$1,'Official Medal Table'!$E:$E,'Each Gender Events'!BQ$2)*'Medal values'!$B$3
+ COUNTIFS('Official Medal Table'!$F:$F,'Each Gender Events'!$A95,'Official Medal Table'!$C:$C,'Each Gender Events'!BQ$1,'Official Medal Table'!$E:$E,"Mixed")*'Medal values'!$B$1/2
+ COUNTIFS('Official Medal Table'!$G:$G,'Each Gender Events'!$A95,'Official Medal Table'!$C:$C,'Each Gender Events'!BQ$1,'Official Medal Table'!$E:$E,"Mixed")*'Medal values'!$B$2/2
+ COUNTIFS('Official Medal Table'!$H:$H,'Each Gender Events'!$A95,'Official Medal Table'!$C:$C,'Each Gender Events'!BQ$1,'Official Medal Table'!$E:$E,"Mixed")*'Medal values'!$B$3/2
+ COUNTIFS('Official Medal Table'!$I:$I,'Each Gender Events'!$A95,'Official Medal Table'!$C:$C,'Each Gender Events'!BQ$1,'Official Medal Table'!$E:$E,"Mixed")*'Medal values'!$B$3/2</f>
        <v>0</v>
      </c>
      <c r="BR95">
        <f>COUNTIFS('Official Medal Table'!$F:$F,'Each Gender Events'!$A95,'Official Medal Table'!$C:$C,'Each Gender Events'!BR$1,'Official Medal Table'!$E:$E,'Each Gender Events'!BR$2)*'Medal values'!$B$1
+ COUNTIFS('Official Medal Table'!$G:$G,'Each Gender Events'!$A95,'Official Medal Table'!$C:$C,'Each Gender Events'!BR$1,'Official Medal Table'!$E:$E,'Each Gender Events'!BR$2)*'Medal values'!$B$2
+ COUNTIFS('Official Medal Table'!$H:$H,'Each Gender Events'!$A95,'Official Medal Table'!$C:$C,'Each Gender Events'!BR$1,'Official Medal Table'!$E:$E,'Each Gender Events'!BR$2)*'Medal values'!$B$3
+ COUNTIFS('Official Medal Table'!$I:$I,'Each Gender Events'!$A95,'Official Medal Table'!$C:$C,'Each Gender Events'!BR$1,'Official Medal Table'!$E:$E,'Each Gender Events'!BR$2)*'Medal values'!$B$3
+ COUNTIFS('Official Medal Table'!$F:$F,'Each Gender Events'!$A95,'Official Medal Table'!$C:$C,'Each Gender Events'!BR$1,'Official Medal Table'!$E:$E,"Mixed")*'Medal values'!$B$1/2
+ COUNTIFS('Official Medal Table'!$G:$G,'Each Gender Events'!$A95,'Official Medal Table'!$C:$C,'Each Gender Events'!BR$1,'Official Medal Table'!$E:$E,"Mixed")*'Medal values'!$B$2/2
+ COUNTIFS('Official Medal Table'!$H:$H,'Each Gender Events'!$A95,'Official Medal Table'!$C:$C,'Each Gender Events'!BR$1,'Official Medal Table'!$E:$E,"Mixed")*'Medal values'!$B$3/2
+ COUNTIFS('Official Medal Table'!$I:$I,'Each Gender Events'!$A95,'Official Medal Table'!$C:$C,'Each Gender Events'!BR$1,'Official Medal Table'!$E:$E,"Mixed")*'Medal values'!$B$3/2</f>
        <v>0</v>
      </c>
      <c r="BS95">
        <f>COUNTIFS('Official Medal Table'!$F:$F,'Each Gender Events'!$A95,'Official Medal Table'!$C:$C,'Each Gender Events'!BS$1,'Official Medal Table'!$E:$E,'Each Gender Events'!BS$2)*'Medal values'!$B$1
+ COUNTIFS('Official Medal Table'!$G:$G,'Each Gender Events'!$A95,'Official Medal Table'!$C:$C,'Each Gender Events'!BS$1,'Official Medal Table'!$E:$E,'Each Gender Events'!BS$2)*'Medal values'!$B$2
+ COUNTIFS('Official Medal Table'!$H:$H,'Each Gender Events'!$A95,'Official Medal Table'!$C:$C,'Each Gender Events'!BS$1,'Official Medal Table'!$E:$E,'Each Gender Events'!BS$2)*'Medal values'!$B$3
+ COUNTIFS('Official Medal Table'!$I:$I,'Each Gender Events'!$A95,'Official Medal Table'!$C:$C,'Each Gender Events'!BS$1,'Official Medal Table'!$E:$E,'Each Gender Events'!BS$2)*'Medal values'!$B$3
+ COUNTIFS('Official Medal Table'!$F:$F,'Each Gender Events'!$A95,'Official Medal Table'!$C:$C,'Each Gender Events'!BS$1,'Official Medal Table'!$E:$E,"Mixed")*'Medal values'!$B$1/2
+ COUNTIFS('Official Medal Table'!$G:$G,'Each Gender Events'!$A95,'Official Medal Table'!$C:$C,'Each Gender Events'!BS$1,'Official Medal Table'!$E:$E,"Mixed")*'Medal values'!$B$2/2
+ COUNTIFS('Official Medal Table'!$H:$H,'Each Gender Events'!$A95,'Official Medal Table'!$C:$C,'Each Gender Events'!BS$1,'Official Medal Table'!$E:$E,"Mixed")*'Medal values'!$B$3/2
+ COUNTIFS('Official Medal Table'!$I:$I,'Each Gender Events'!$A95,'Official Medal Table'!$C:$C,'Each Gender Events'!BS$1,'Official Medal Table'!$E:$E,"Mixed")*'Medal values'!$B$3/2</f>
        <v>0</v>
      </c>
      <c r="BT95">
        <f>COUNTIFS('Official Medal Table'!$F:$F,'Each Gender Events'!$A95,'Official Medal Table'!$C:$C,'Each Gender Events'!BT$1,'Official Medal Table'!$E:$E,'Each Gender Events'!BT$2)*'Medal values'!$B$1
+ COUNTIFS('Official Medal Table'!$G:$G,'Each Gender Events'!$A95,'Official Medal Table'!$C:$C,'Each Gender Events'!BT$1,'Official Medal Table'!$E:$E,'Each Gender Events'!BT$2)*'Medal values'!$B$2
+ COUNTIFS('Official Medal Table'!$H:$H,'Each Gender Events'!$A95,'Official Medal Table'!$C:$C,'Each Gender Events'!BT$1,'Official Medal Table'!$E:$E,'Each Gender Events'!BT$2)*'Medal values'!$B$3
+ COUNTIFS('Official Medal Table'!$I:$I,'Each Gender Events'!$A95,'Official Medal Table'!$C:$C,'Each Gender Events'!BT$1,'Official Medal Table'!$E:$E,'Each Gender Events'!BT$2)*'Medal values'!$B$3
+ COUNTIFS('Official Medal Table'!$F:$F,'Each Gender Events'!$A95,'Official Medal Table'!$C:$C,'Each Gender Events'!BT$1,'Official Medal Table'!$E:$E,"Mixed")*'Medal values'!$B$1/2
+ COUNTIFS('Official Medal Table'!$G:$G,'Each Gender Events'!$A95,'Official Medal Table'!$C:$C,'Each Gender Events'!BT$1,'Official Medal Table'!$E:$E,"Mixed")*'Medal values'!$B$2/2
+ COUNTIFS('Official Medal Table'!$H:$H,'Each Gender Events'!$A95,'Official Medal Table'!$C:$C,'Each Gender Events'!BT$1,'Official Medal Table'!$E:$E,"Mixed")*'Medal values'!$B$3/2
+ COUNTIFS('Official Medal Table'!$I:$I,'Each Gender Events'!$A95,'Official Medal Table'!$C:$C,'Each Gender Events'!BT$1,'Official Medal Table'!$E:$E,"Mixed")*'Medal values'!$B$3/2</f>
        <v>0</v>
      </c>
      <c r="BU95">
        <f>COUNTIFS('Official Medal Table'!$F:$F,'Each Gender Events'!$A95,'Official Medal Table'!$C:$C,'Each Gender Events'!BU$1,'Official Medal Table'!$E:$E,'Each Gender Events'!BU$2)*'Medal values'!$B$1
+ COUNTIFS('Official Medal Table'!$G:$G,'Each Gender Events'!$A95,'Official Medal Table'!$C:$C,'Each Gender Events'!BU$1,'Official Medal Table'!$E:$E,'Each Gender Events'!BU$2)*'Medal values'!$B$2
+ COUNTIFS('Official Medal Table'!$H:$H,'Each Gender Events'!$A95,'Official Medal Table'!$C:$C,'Each Gender Events'!BU$1,'Official Medal Table'!$E:$E,'Each Gender Events'!BU$2)*'Medal values'!$B$3
+ COUNTIFS('Official Medal Table'!$I:$I,'Each Gender Events'!$A95,'Official Medal Table'!$C:$C,'Each Gender Events'!BU$1,'Official Medal Table'!$E:$E,'Each Gender Events'!BU$2)*'Medal values'!$B$3
+ COUNTIFS('Official Medal Table'!$F:$F,'Each Gender Events'!$A95,'Official Medal Table'!$C:$C,'Each Gender Events'!BU$1,'Official Medal Table'!$E:$E,"Mixed")*'Medal values'!$B$1/2
+ COUNTIFS('Official Medal Table'!$G:$G,'Each Gender Events'!$A95,'Official Medal Table'!$C:$C,'Each Gender Events'!BU$1,'Official Medal Table'!$E:$E,"Mixed")*'Medal values'!$B$2/2
+ COUNTIFS('Official Medal Table'!$H:$H,'Each Gender Events'!$A95,'Official Medal Table'!$C:$C,'Each Gender Events'!BU$1,'Official Medal Table'!$E:$E,"Mixed")*'Medal values'!$B$3/2
+ COUNTIFS('Official Medal Table'!$I:$I,'Each Gender Events'!$A95,'Official Medal Table'!$C:$C,'Each Gender Events'!BU$1,'Official Medal Table'!$E:$E,"Mixed")*'Medal values'!$B$3/2</f>
        <v>0</v>
      </c>
      <c r="BV95">
        <f>COUNTIFS('Official Medal Table'!$F:$F,'Each Gender Events'!$A95,'Official Medal Table'!$C:$C,'Each Gender Events'!BV$1,'Official Medal Table'!$E:$E,'Each Gender Events'!BV$2)*'Medal values'!$B$1
+ COUNTIFS('Official Medal Table'!$G:$G,'Each Gender Events'!$A95,'Official Medal Table'!$C:$C,'Each Gender Events'!BV$1,'Official Medal Table'!$E:$E,'Each Gender Events'!BV$2)*'Medal values'!$B$2
+ COUNTIFS('Official Medal Table'!$H:$H,'Each Gender Events'!$A95,'Official Medal Table'!$C:$C,'Each Gender Events'!BV$1,'Official Medal Table'!$E:$E,'Each Gender Events'!BV$2)*'Medal values'!$B$3
+ COUNTIFS('Official Medal Table'!$I:$I,'Each Gender Events'!$A95,'Official Medal Table'!$C:$C,'Each Gender Events'!BV$1,'Official Medal Table'!$E:$E,'Each Gender Events'!BV$2)*'Medal values'!$B$3
+ COUNTIFS('Official Medal Table'!$F:$F,'Each Gender Events'!$A95,'Official Medal Table'!$C:$C,'Each Gender Events'!BV$1,'Official Medal Table'!$E:$E,"Mixed")*'Medal values'!$B$1/2
+ COUNTIFS('Official Medal Table'!$G:$G,'Each Gender Events'!$A95,'Official Medal Table'!$C:$C,'Each Gender Events'!BV$1,'Official Medal Table'!$E:$E,"Mixed")*'Medal values'!$B$2/2
+ COUNTIFS('Official Medal Table'!$H:$H,'Each Gender Events'!$A95,'Official Medal Table'!$C:$C,'Each Gender Events'!BV$1,'Official Medal Table'!$E:$E,"Mixed")*'Medal values'!$B$3/2
+ COUNTIFS('Official Medal Table'!$I:$I,'Each Gender Events'!$A95,'Official Medal Table'!$C:$C,'Each Gender Events'!BV$1,'Official Medal Table'!$E:$E,"Mixed")*'Medal values'!$B$3/2</f>
        <v>0</v>
      </c>
      <c r="BW95">
        <f>COUNTIFS('Official Medal Table'!$F:$F,'Each Gender Events'!$A95,'Official Medal Table'!$C:$C,'Each Gender Events'!BW$1,'Official Medal Table'!$E:$E,'Each Gender Events'!BW$2)*'Medal values'!$B$1
+ COUNTIFS('Official Medal Table'!$G:$G,'Each Gender Events'!$A95,'Official Medal Table'!$C:$C,'Each Gender Events'!BW$1,'Official Medal Table'!$E:$E,'Each Gender Events'!BW$2)*'Medal values'!$B$2
+ COUNTIFS('Official Medal Table'!$H:$H,'Each Gender Events'!$A95,'Official Medal Table'!$C:$C,'Each Gender Events'!BW$1,'Official Medal Table'!$E:$E,'Each Gender Events'!BW$2)*'Medal values'!$B$3
+ COUNTIFS('Official Medal Table'!$I:$I,'Each Gender Events'!$A95,'Official Medal Table'!$C:$C,'Each Gender Events'!BW$1,'Official Medal Table'!$E:$E,'Each Gender Events'!BW$2)*'Medal values'!$B$3
+ COUNTIFS('Official Medal Table'!$F:$F,'Each Gender Events'!$A95,'Official Medal Table'!$C:$C,'Each Gender Events'!BW$1,'Official Medal Table'!$E:$E,"Mixed")*'Medal values'!$B$1/2
+ COUNTIFS('Official Medal Table'!$G:$G,'Each Gender Events'!$A95,'Official Medal Table'!$C:$C,'Each Gender Events'!BW$1,'Official Medal Table'!$E:$E,"Mixed")*'Medal values'!$B$2/2
+ COUNTIFS('Official Medal Table'!$H:$H,'Each Gender Events'!$A95,'Official Medal Table'!$C:$C,'Each Gender Events'!BW$1,'Official Medal Table'!$E:$E,"Mixed")*'Medal values'!$B$3/2
+ COUNTIFS('Official Medal Table'!$I:$I,'Each Gender Events'!$A95,'Official Medal Table'!$C:$C,'Each Gender Events'!BW$1,'Official Medal Table'!$E:$E,"Mixed")*'Medal values'!$B$3/2</f>
        <v>0</v>
      </c>
      <c r="BX95">
        <f>COUNTIFS('Official Medal Table'!$F:$F,'Each Gender Events'!$A95,'Official Medal Table'!$C:$C,'Each Gender Events'!BX$1,'Official Medal Table'!$E:$E,'Each Gender Events'!BX$2)*'Medal values'!$B$1
+ COUNTIFS('Official Medal Table'!$G:$G,'Each Gender Events'!$A95,'Official Medal Table'!$C:$C,'Each Gender Events'!BX$1,'Official Medal Table'!$E:$E,'Each Gender Events'!BX$2)*'Medal values'!$B$2
+ COUNTIFS('Official Medal Table'!$H:$H,'Each Gender Events'!$A95,'Official Medal Table'!$C:$C,'Each Gender Events'!BX$1,'Official Medal Table'!$E:$E,'Each Gender Events'!BX$2)*'Medal values'!$B$3
+ COUNTIFS('Official Medal Table'!$I:$I,'Each Gender Events'!$A95,'Official Medal Table'!$C:$C,'Each Gender Events'!BX$1,'Official Medal Table'!$E:$E,'Each Gender Events'!BX$2)*'Medal values'!$B$3
+ COUNTIFS('Official Medal Table'!$F:$F,'Each Gender Events'!$A95,'Official Medal Table'!$C:$C,'Each Gender Events'!BX$1,'Official Medal Table'!$E:$E,"Mixed")*'Medal values'!$B$1/2
+ COUNTIFS('Official Medal Table'!$G:$G,'Each Gender Events'!$A95,'Official Medal Table'!$C:$C,'Each Gender Events'!BX$1,'Official Medal Table'!$E:$E,"Mixed")*'Medal values'!$B$2/2
+ COUNTIFS('Official Medal Table'!$H:$H,'Each Gender Events'!$A95,'Official Medal Table'!$C:$C,'Each Gender Events'!BX$1,'Official Medal Table'!$E:$E,"Mixed")*'Medal values'!$B$3/2
+ COUNTIFS('Official Medal Table'!$I:$I,'Each Gender Events'!$A95,'Official Medal Table'!$C:$C,'Each Gender Events'!BX$1,'Official Medal Table'!$E:$E,"Mixed")*'Medal values'!$B$3/2</f>
        <v>0</v>
      </c>
      <c r="BY95">
        <f>COUNTIFS('Official Medal Table'!$F:$F,'Each Gender Events'!$A95,'Official Medal Table'!$C:$C,'Each Gender Events'!BY$1,'Official Medal Table'!$E:$E,'Each Gender Events'!BY$2)*'Medal values'!$B$1
+ COUNTIFS('Official Medal Table'!$G:$G,'Each Gender Events'!$A95,'Official Medal Table'!$C:$C,'Each Gender Events'!BY$1,'Official Medal Table'!$E:$E,'Each Gender Events'!BY$2)*'Medal values'!$B$2
+ COUNTIFS('Official Medal Table'!$H:$H,'Each Gender Events'!$A95,'Official Medal Table'!$C:$C,'Each Gender Events'!BY$1,'Official Medal Table'!$E:$E,'Each Gender Events'!BY$2)*'Medal values'!$B$3
+ COUNTIFS('Official Medal Table'!$I:$I,'Each Gender Events'!$A95,'Official Medal Table'!$C:$C,'Each Gender Events'!BY$1,'Official Medal Table'!$E:$E,'Each Gender Events'!BY$2)*'Medal values'!$B$3
+ COUNTIFS('Official Medal Table'!$F:$F,'Each Gender Events'!$A95,'Official Medal Table'!$C:$C,'Each Gender Events'!BY$1,'Official Medal Table'!$E:$E,"Mixed")*'Medal values'!$B$1/2
+ COUNTIFS('Official Medal Table'!$G:$G,'Each Gender Events'!$A95,'Official Medal Table'!$C:$C,'Each Gender Events'!BY$1,'Official Medal Table'!$E:$E,"Mixed")*'Medal values'!$B$2/2
+ COUNTIFS('Official Medal Table'!$H:$H,'Each Gender Events'!$A95,'Official Medal Table'!$C:$C,'Each Gender Events'!BY$1,'Official Medal Table'!$E:$E,"Mixed")*'Medal values'!$B$3/2
+ COUNTIFS('Official Medal Table'!$I:$I,'Each Gender Events'!$A95,'Official Medal Table'!$C:$C,'Each Gender Events'!BY$1,'Official Medal Table'!$E:$E,"Mixed")*'Medal values'!$B$3/2</f>
        <v>0</v>
      </c>
      <c r="BZ95">
        <f>COUNTIFS('Official Medal Table'!$F:$F,'Each Gender Events'!$A95,'Official Medal Table'!$C:$C,'Each Gender Events'!BZ$1,'Official Medal Table'!$E:$E,'Each Gender Events'!BZ$2)*'Medal values'!$B$1
+ COUNTIFS('Official Medal Table'!$G:$G,'Each Gender Events'!$A95,'Official Medal Table'!$C:$C,'Each Gender Events'!BZ$1,'Official Medal Table'!$E:$E,'Each Gender Events'!BZ$2)*'Medal values'!$B$2
+ COUNTIFS('Official Medal Table'!$H:$H,'Each Gender Events'!$A95,'Official Medal Table'!$C:$C,'Each Gender Events'!BZ$1,'Official Medal Table'!$E:$E,'Each Gender Events'!BZ$2)*'Medal values'!$B$3
+ COUNTIFS('Official Medal Table'!$I:$I,'Each Gender Events'!$A95,'Official Medal Table'!$C:$C,'Each Gender Events'!BZ$1,'Official Medal Table'!$E:$E,'Each Gender Events'!BZ$2)*'Medal values'!$B$3
+ COUNTIFS('Official Medal Table'!$F:$F,'Each Gender Events'!$A95,'Official Medal Table'!$C:$C,'Each Gender Events'!BZ$1,'Official Medal Table'!$E:$E,"Mixed")*'Medal values'!$B$1/2
+ COUNTIFS('Official Medal Table'!$G:$G,'Each Gender Events'!$A95,'Official Medal Table'!$C:$C,'Each Gender Events'!BZ$1,'Official Medal Table'!$E:$E,"Mixed")*'Medal values'!$B$2/2
+ COUNTIFS('Official Medal Table'!$H:$H,'Each Gender Events'!$A95,'Official Medal Table'!$C:$C,'Each Gender Events'!BZ$1,'Official Medal Table'!$E:$E,"Mixed")*'Medal values'!$B$3/2
+ COUNTIFS('Official Medal Table'!$I:$I,'Each Gender Events'!$A95,'Official Medal Table'!$C:$C,'Each Gender Events'!BZ$1,'Official Medal Table'!$E:$E,"Mixed")*'Medal values'!$B$3/2</f>
        <v>0</v>
      </c>
      <c r="CA95">
        <f>COUNTIFS('Official Medal Table'!$F:$F,'Each Gender Events'!$A95,'Official Medal Table'!$C:$C,'Each Gender Events'!CA$1,'Official Medal Table'!$E:$E,'Each Gender Events'!CA$2)*'Medal values'!$B$1
+ COUNTIFS('Official Medal Table'!$G:$G,'Each Gender Events'!$A95,'Official Medal Table'!$C:$C,'Each Gender Events'!CA$1,'Official Medal Table'!$E:$E,'Each Gender Events'!CA$2)*'Medal values'!$B$2
+ COUNTIFS('Official Medal Table'!$H:$H,'Each Gender Events'!$A95,'Official Medal Table'!$C:$C,'Each Gender Events'!CA$1,'Official Medal Table'!$E:$E,'Each Gender Events'!CA$2)*'Medal values'!$B$3
+ COUNTIFS('Official Medal Table'!$I:$I,'Each Gender Events'!$A95,'Official Medal Table'!$C:$C,'Each Gender Events'!CA$1,'Official Medal Table'!$E:$E,'Each Gender Events'!CA$2)*'Medal values'!$B$3
+ COUNTIFS('Official Medal Table'!$F:$F,'Each Gender Events'!$A95,'Official Medal Table'!$C:$C,'Each Gender Events'!CA$1,'Official Medal Table'!$E:$E,"Mixed")*'Medal values'!$B$1/2
+ COUNTIFS('Official Medal Table'!$G:$G,'Each Gender Events'!$A95,'Official Medal Table'!$C:$C,'Each Gender Events'!CA$1,'Official Medal Table'!$E:$E,"Mixed")*'Medal values'!$B$2/2
+ COUNTIFS('Official Medal Table'!$H:$H,'Each Gender Events'!$A95,'Official Medal Table'!$C:$C,'Each Gender Events'!CA$1,'Official Medal Table'!$E:$E,"Mixed")*'Medal values'!$B$3/2
+ COUNTIFS('Official Medal Table'!$I:$I,'Each Gender Events'!$A95,'Official Medal Table'!$C:$C,'Each Gender Events'!CA$1,'Official Medal Table'!$E:$E,"Mixed")*'Medal values'!$B$3/2</f>
        <v>0</v>
      </c>
      <c r="CB95">
        <f>COUNTIFS('Official Medal Table'!$F:$F,'Each Gender Events'!$A95,'Official Medal Table'!$C:$C,'Each Gender Events'!CB$1,'Official Medal Table'!$E:$E,'Each Gender Events'!CB$2)*'Medal values'!$B$1
+ COUNTIFS('Official Medal Table'!$G:$G,'Each Gender Events'!$A95,'Official Medal Table'!$C:$C,'Each Gender Events'!CB$1,'Official Medal Table'!$E:$E,'Each Gender Events'!CB$2)*'Medal values'!$B$2
+ COUNTIFS('Official Medal Table'!$H:$H,'Each Gender Events'!$A95,'Official Medal Table'!$C:$C,'Each Gender Events'!CB$1,'Official Medal Table'!$E:$E,'Each Gender Events'!CB$2)*'Medal values'!$B$3
+ COUNTIFS('Official Medal Table'!$I:$I,'Each Gender Events'!$A95,'Official Medal Table'!$C:$C,'Each Gender Events'!CB$1,'Official Medal Table'!$E:$E,'Each Gender Events'!CB$2)*'Medal values'!$B$3
+ COUNTIFS('Official Medal Table'!$F:$F,'Each Gender Events'!$A95,'Official Medal Table'!$C:$C,'Each Gender Events'!CB$1,'Official Medal Table'!$E:$E,"Mixed")*'Medal values'!$B$1/2
+ COUNTIFS('Official Medal Table'!$G:$G,'Each Gender Events'!$A95,'Official Medal Table'!$C:$C,'Each Gender Events'!CB$1,'Official Medal Table'!$E:$E,"Mixed")*'Medal values'!$B$2/2
+ COUNTIFS('Official Medal Table'!$H:$H,'Each Gender Events'!$A95,'Official Medal Table'!$C:$C,'Each Gender Events'!CB$1,'Official Medal Table'!$E:$E,"Mixed")*'Medal values'!$B$3/2
+ COUNTIFS('Official Medal Table'!$I:$I,'Each Gender Events'!$A95,'Official Medal Table'!$C:$C,'Each Gender Events'!CB$1,'Official Medal Table'!$E:$E,"Mixed")*'Medal values'!$B$3/2</f>
        <v>0</v>
      </c>
      <c r="CC95">
        <f>COUNTIFS('Official Medal Table'!$F:$F,'Each Gender Events'!$A95,'Official Medal Table'!$C:$C,'Each Gender Events'!CC$1,'Official Medal Table'!$E:$E,'Each Gender Events'!CC$2)*'Medal values'!$B$1
+ COUNTIFS('Official Medal Table'!$G:$G,'Each Gender Events'!$A95,'Official Medal Table'!$C:$C,'Each Gender Events'!CC$1,'Official Medal Table'!$E:$E,'Each Gender Events'!CC$2)*'Medal values'!$B$2
+ COUNTIFS('Official Medal Table'!$H:$H,'Each Gender Events'!$A95,'Official Medal Table'!$C:$C,'Each Gender Events'!CC$1,'Official Medal Table'!$E:$E,'Each Gender Events'!CC$2)*'Medal values'!$B$3
+ COUNTIFS('Official Medal Table'!$I:$I,'Each Gender Events'!$A95,'Official Medal Table'!$C:$C,'Each Gender Events'!CC$1,'Official Medal Table'!$E:$E,'Each Gender Events'!CC$2)*'Medal values'!$B$3
+ COUNTIFS('Official Medal Table'!$F:$F,'Each Gender Events'!$A95,'Official Medal Table'!$C:$C,'Each Gender Events'!CC$1,'Official Medal Table'!$E:$E,"Mixed")*'Medal values'!$B$1/2
+ COUNTIFS('Official Medal Table'!$G:$G,'Each Gender Events'!$A95,'Official Medal Table'!$C:$C,'Each Gender Events'!CC$1,'Official Medal Table'!$E:$E,"Mixed")*'Medal values'!$B$2/2
+ COUNTIFS('Official Medal Table'!$H:$H,'Each Gender Events'!$A95,'Official Medal Table'!$C:$C,'Each Gender Events'!CC$1,'Official Medal Table'!$E:$E,"Mixed")*'Medal values'!$B$3/2
+ COUNTIFS('Official Medal Table'!$I:$I,'Each Gender Events'!$A95,'Official Medal Table'!$C:$C,'Each Gender Events'!CC$1,'Official Medal Table'!$E:$E,"Mixed")*'Medal values'!$B$3/2</f>
        <v>0</v>
      </c>
      <c r="CD95">
        <f>COUNTIFS('Official Medal Table'!$F:$F,'Each Gender Events'!$A95,'Official Medal Table'!$C:$C,'Each Gender Events'!CD$1,'Official Medal Table'!$E:$E,'Each Gender Events'!CD$2)*'Medal values'!$B$1
+ COUNTIFS('Official Medal Table'!$G:$G,'Each Gender Events'!$A95,'Official Medal Table'!$C:$C,'Each Gender Events'!CD$1,'Official Medal Table'!$E:$E,'Each Gender Events'!CD$2)*'Medal values'!$B$2
+ COUNTIFS('Official Medal Table'!$H:$H,'Each Gender Events'!$A95,'Official Medal Table'!$C:$C,'Each Gender Events'!CD$1,'Official Medal Table'!$E:$E,'Each Gender Events'!CD$2)*'Medal values'!$B$3
+ COUNTIFS('Official Medal Table'!$I:$I,'Each Gender Events'!$A95,'Official Medal Table'!$C:$C,'Each Gender Events'!CD$1,'Official Medal Table'!$E:$E,'Each Gender Events'!CD$2)*'Medal values'!$B$3
+ COUNTIFS('Official Medal Table'!$F:$F,'Each Gender Events'!$A95,'Official Medal Table'!$C:$C,'Each Gender Events'!CD$1,'Official Medal Table'!$E:$E,"Mixed")*'Medal values'!$B$1/2
+ COUNTIFS('Official Medal Table'!$G:$G,'Each Gender Events'!$A95,'Official Medal Table'!$C:$C,'Each Gender Events'!CD$1,'Official Medal Table'!$E:$E,"Mixed")*'Medal values'!$B$2/2
+ COUNTIFS('Official Medal Table'!$H:$H,'Each Gender Events'!$A95,'Official Medal Table'!$C:$C,'Each Gender Events'!CD$1,'Official Medal Table'!$E:$E,"Mixed")*'Medal values'!$B$3/2
+ COUNTIFS('Official Medal Table'!$I:$I,'Each Gender Events'!$A95,'Official Medal Table'!$C:$C,'Each Gender Events'!CD$1,'Official Medal Table'!$E:$E,"Mixed")*'Medal values'!$B$3/2</f>
        <v>0</v>
      </c>
      <c r="CE95">
        <f>COUNTIFS('Official Medal Table'!$F:$F,'Each Gender Events'!$A95,'Official Medal Table'!$C:$C,'Each Gender Events'!CE$1,'Official Medal Table'!$E:$E,'Each Gender Events'!CE$2)*'Medal values'!$B$1
+ COUNTIFS('Official Medal Table'!$G:$G,'Each Gender Events'!$A95,'Official Medal Table'!$C:$C,'Each Gender Events'!CE$1,'Official Medal Table'!$E:$E,'Each Gender Events'!CE$2)*'Medal values'!$B$2
+ COUNTIFS('Official Medal Table'!$H:$H,'Each Gender Events'!$A95,'Official Medal Table'!$C:$C,'Each Gender Events'!CE$1,'Official Medal Table'!$E:$E,'Each Gender Events'!CE$2)*'Medal values'!$B$3
+ COUNTIFS('Official Medal Table'!$I:$I,'Each Gender Events'!$A95,'Official Medal Table'!$C:$C,'Each Gender Events'!CE$1,'Official Medal Table'!$E:$E,'Each Gender Events'!CE$2)*'Medal values'!$B$3
+ COUNTIFS('Official Medal Table'!$F:$F,'Each Gender Events'!$A95,'Official Medal Table'!$C:$C,'Each Gender Events'!CE$1,'Official Medal Table'!$E:$E,"Mixed")*'Medal values'!$B$1/2
+ COUNTIFS('Official Medal Table'!$G:$G,'Each Gender Events'!$A95,'Official Medal Table'!$C:$C,'Each Gender Events'!CE$1,'Official Medal Table'!$E:$E,"Mixed")*'Medal values'!$B$2/2
+ COUNTIFS('Official Medal Table'!$H:$H,'Each Gender Events'!$A95,'Official Medal Table'!$C:$C,'Each Gender Events'!CE$1,'Official Medal Table'!$E:$E,"Mixed")*'Medal values'!$B$3/2
+ COUNTIFS('Official Medal Table'!$I:$I,'Each Gender Events'!$A95,'Official Medal Table'!$C:$C,'Each Gender Events'!CE$1,'Official Medal Table'!$E:$E,"Mixed")*'Medal values'!$B$3/2</f>
        <v>0</v>
      </c>
      <c r="CF95">
        <f>COUNTIFS('Official Medal Table'!$F:$F,'Each Gender Events'!$A95,'Official Medal Table'!$C:$C,'Each Gender Events'!CF$1,'Official Medal Table'!$E:$E,'Each Gender Events'!CF$2)*'Medal values'!$B$1
+ COUNTIFS('Official Medal Table'!$G:$G,'Each Gender Events'!$A95,'Official Medal Table'!$C:$C,'Each Gender Events'!CF$1,'Official Medal Table'!$E:$E,'Each Gender Events'!CF$2)*'Medal values'!$B$2
+ COUNTIFS('Official Medal Table'!$H:$H,'Each Gender Events'!$A95,'Official Medal Table'!$C:$C,'Each Gender Events'!CF$1,'Official Medal Table'!$E:$E,'Each Gender Events'!CF$2)*'Medal values'!$B$3
+ COUNTIFS('Official Medal Table'!$I:$I,'Each Gender Events'!$A95,'Official Medal Table'!$C:$C,'Each Gender Events'!CF$1,'Official Medal Table'!$E:$E,'Each Gender Events'!CF$2)*'Medal values'!$B$3
+ COUNTIFS('Official Medal Table'!$F:$F,'Each Gender Events'!$A95,'Official Medal Table'!$C:$C,'Each Gender Events'!CF$1,'Official Medal Table'!$E:$E,"Mixed")*'Medal values'!$B$1/2
+ COUNTIFS('Official Medal Table'!$G:$G,'Each Gender Events'!$A95,'Official Medal Table'!$C:$C,'Each Gender Events'!CF$1,'Official Medal Table'!$E:$E,"Mixed")*'Medal values'!$B$2/2
+ COUNTIFS('Official Medal Table'!$H:$H,'Each Gender Events'!$A95,'Official Medal Table'!$C:$C,'Each Gender Events'!CF$1,'Official Medal Table'!$E:$E,"Mixed")*'Medal values'!$B$3/2
+ COUNTIFS('Official Medal Table'!$I:$I,'Each Gender Events'!$A95,'Official Medal Table'!$C:$C,'Each Gender Events'!CF$1,'Official Medal Table'!$E:$E,"Mixed")*'Medal values'!$B$3/2</f>
        <v>0</v>
      </c>
      <c r="CG95">
        <f>COUNTIFS('Official Medal Table'!$F:$F,'Each Gender Events'!$A95,'Official Medal Table'!$C:$C,'Each Gender Events'!CG$1,'Official Medal Table'!$E:$E,'Each Gender Events'!CG$2)*'Medal values'!$B$1
+ COUNTIFS('Official Medal Table'!$G:$G,'Each Gender Events'!$A95,'Official Medal Table'!$C:$C,'Each Gender Events'!CG$1,'Official Medal Table'!$E:$E,'Each Gender Events'!CG$2)*'Medal values'!$B$2
+ COUNTIFS('Official Medal Table'!$H:$H,'Each Gender Events'!$A95,'Official Medal Table'!$C:$C,'Each Gender Events'!CG$1,'Official Medal Table'!$E:$E,'Each Gender Events'!CG$2)*'Medal values'!$B$3
+ COUNTIFS('Official Medal Table'!$I:$I,'Each Gender Events'!$A95,'Official Medal Table'!$C:$C,'Each Gender Events'!CG$1,'Official Medal Table'!$E:$E,'Each Gender Events'!CG$2)*'Medal values'!$B$3
+ COUNTIFS('Official Medal Table'!$F:$F,'Each Gender Events'!$A95,'Official Medal Table'!$C:$C,'Each Gender Events'!CG$1,'Official Medal Table'!$E:$E,"Mixed")*'Medal values'!$B$1/2
+ COUNTIFS('Official Medal Table'!$G:$G,'Each Gender Events'!$A95,'Official Medal Table'!$C:$C,'Each Gender Events'!CG$1,'Official Medal Table'!$E:$E,"Mixed")*'Medal values'!$B$2/2
+ COUNTIFS('Official Medal Table'!$H:$H,'Each Gender Events'!$A95,'Official Medal Table'!$C:$C,'Each Gender Events'!CG$1,'Official Medal Table'!$E:$E,"Mixed")*'Medal values'!$B$3/2
+ COUNTIFS('Official Medal Table'!$I:$I,'Each Gender Events'!$A95,'Official Medal Table'!$C:$C,'Each Gender Events'!CG$1,'Official Medal Table'!$E:$E,"Mixed")*'Medal values'!$B$3/2</f>
        <v>0</v>
      </c>
      <c r="CH95">
        <f>COUNTIFS('Official Medal Table'!$F:$F,'Each Gender Events'!$A95,'Official Medal Table'!$C:$C,'Each Gender Events'!CH$1,'Official Medal Table'!$E:$E,'Each Gender Events'!CH$2)*'Medal values'!$B$1
+ COUNTIFS('Official Medal Table'!$G:$G,'Each Gender Events'!$A95,'Official Medal Table'!$C:$C,'Each Gender Events'!CH$1,'Official Medal Table'!$E:$E,'Each Gender Events'!CH$2)*'Medal values'!$B$2
+ COUNTIFS('Official Medal Table'!$H:$H,'Each Gender Events'!$A95,'Official Medal Table'!$C:$C,'Each Gender Events'!CH$1,'Official Medal Table'!$E:$E,'Each Gender Events'!CH$2)*'Medal values'!$B$3
+ COUNTIFS('Official Medal Table'!$I:$I,'Each Gender Events'!$A95,'Official Medal Table'!$C:$C,'Each Gender Events'!CH$1,'Official Medal Table'!$E:$E,'Each Gender Events'!CH$2)*'Medal values'!$B$3
+ COUNTIFS('Official Medal Table'!$F:$F,'Each Gender Events'!$A95,'Official Medal Table'!$C:$C,'Each Gender Events'!CH$1,'Official Medal Table'!$E:$E,"Mixed")*'Medal values'!$B$1/2
+ COUNTIFS('Official Medal Table'!$G:$G,'Each Gender Events'!$A95,'Official Medal Table'!$C:$C,'Each Gender Events'!CH$1,'Official Medal Table'!$E:$E,"Mixed")*'Medal values'!$B$2/2
+ COUNTIFS('Official Medal Table'!$H:$H,'Each Gender Events'!$A95,'Official Medal Table'!$C:$C,'Each Gender Events'!CH$1,'Official Medal Table'!$E:$E,"Mixed")*'Medal values'!$B$3/2
+ COUNTIFS('Official Medal Table'!$I:$I,'Each Gender Events'!$A95,'Official Medal Table'!$C:$C,'Each Gender Events'!CH$1,'Official Medal Table'!$E:$E,"Mixed")*'Medal values'!$B$3/2</f>
        <v>0</v>
      </c>
      <c r="CI95">
        <f>COUNTIFS('Official Medal Table'!$F:$F,'Each Gender Events'!$A95,'Official Medal Table'!$C:$C,'Each Gender Events'!CI$1,'Official Medal Table'!$E:$E,'Each Gender Events'!CI$2)*'Medal values'!$B$1
+ COUNTIFS('Official Medal Table'!$G:$G,'Each Gender Events'!$A95,'Official Medal Table'!$C:$C,'Each Gender Events'!CI$1,'Official Medal Table'!$E:$E,'Each Gender Events'!CI$2)*'Medal values'!$B$2
+ COUNTIFS('Official Medal Table'!$H:$H,'Each Gender Events'!$A95,'Official Medal Table'!$C:$C,'Each Gender Events'!CI$1,'Official Medal Table'!$E:$E,'Each Gender Events'!CI$2)*'Medal values'!$B$3
+ COUNTIFS('Official Medal Table'!$I:$I,'Each Gender Events'!$A95,'Official Medal Table'!$C:$C,'Each Gender Events'!CI$1,'Official Medal Table'!$E:$E,'Each Gender Events'!CI$2)*'Medal values'!$B$3
+ COUNTIFS('Official Medal Table'!$F:$F,'Each Gender Events'!$A95,'Official Medal Table'!$C:$C,'Each Gender Events'!CI$1,'Official Medal Table'!$E:$E,"Mixed")*'Medal values'!$B$1/2
+ COUNTIFS('Official Medal Table'!$G:$G,'Each Gender Events'!$A95,'Official Medal Table'!$C:$C,'Each Gender Events'!CI$1,'Official Medal Table'!$E:$E,"Mixed")*'Medal values'!$B$2/2
+ COUNTIFS('Official Medal Table'!$H:$H,'Each Gender Events'!$A95,'Official Medal Table'!$C:$C,'Each Gender Events'!CI$1,'Official Medal Table'!$E:$E,"Mixed")*'Medal values'!$B$3/2
+ COUNTIFS('Official Medal Table'!$I:$I,'Each Gender Events'!$A95,'Official Medal Table'!$C:$C,'Each Gender Events'!CI$1,'Official Medal Table'!$E:$E,"Mixed")*'Medal values'!$B$3/2</f>
        <v>0</v>
      </c>
      <c r="CJ95">
        <f>COUNTIFS('Official Medal Table'!$F:$F,'Each Gender Events'!$A95,'Official Medal Table'!$C:$C,'Each Gender Events'!CJ$1,'Official Medal Table'!$E:$E,'Each Gender Events'!CJ$2)*'Medal values'!$B$1
+ COUNTIFS('Official Medal Table'!$G:$G,'Each Gender Events'!$A95,'Official Medal Table'!$C:$C,'Each Gender Events'!CJ$1,'Official Medal Table'!$E:$E,'Each Gender Events'!CJ$2)*'Medal values'!$B$2
+ COUNTIFS('Official Medal Table'!$H:$H,'Each Gender Events'!$A95,'Official Medal Table'!$C:$C,'Each Gender Events'!CJ$1,'Official Medal Table'!$E:$E,'Each Gender Events'!CJ$2)*'Medal values'!$B$3
+ COUNTIFS('Official Medal Table'!$I:$I,'Each Gender Events'!$A95,'Official Medal Table'!$C:$C,'Each Gender Events'!CJ$1,'Official Medal Table'!$E:$E,'Each Gender Events'!CJ$2)*'Medal values'!$B$3
+ COUNTIFS('Official Medal Table'!$F:$F,'Each Gender Events'!$A95,'Official Medal Table'!$C:$C,'Each Gender Events'!CJ$1,'Official Medal Table'!$E:$E,"Mixed")*'Medal values'!$B$1/2
+ COUNTIFS('Official Medal Table'!$G:$G,'Each Gender Events'!$A95,'Official Medal Table'!$C:$C,'Each Gender Events'!CJ$1,'Official Medal Table'!$E:$E,"Mixed")*'Medal values'!$B$2/2
+ COUNTIFS('Official Medal Table'!$H:$H,'Each Gender Events'!$A95,'Official Medal Table'!$C:$C,'Each Gender Events'!CJ$1,'Official Medal Table'!$E:$E,"Mixed")*'Medal values'!$B$3/2
+ COUNTIFS('Official Medal Table'!$I:$I,'Each Gender Events'!$A95,'Official Medal Table'!$C:$C,'Each Gender Events'!CJ$1,'Official Medal Table'!$E:$E,"Mixed")*'Medal values'!$B$3/2</f>
        <v>0</v>
      </c>
      <c r="CK95">
        <f>COUNTIFS('Official Medal Table'!$F:$F,'Each Gender Events'!$A95,'Official Medal Table'!$C:$C,'Each Gender Events'!CK$1,'Official Medal Table'!$E:$E,'Each Gender Events'!CK$2)*'Medal values'!$B$1
+ COUNTIFS('Official Medal Table'!$G:$G,'Each Gender Events'!$A95,'Official Medal Table'!$C:$C,'Each Gender Events'!CK$1,'Official Medal Table'!$E:$E,'Each Gender Events'!CK$2)*'Medal values'!$B$2
+ COUNTIFS('Official Medal Table'!$H:$H,'Each Gender Events'!$A95,'Official Medal Table'!$C:$C,'Each Gender Events'!CK$1,'Official Medal Table'!$E:$E,'Each Gender Events'!CK$2)*'Medal values'!$B$3
+ COUNTIFS('Official Medal Table'!$I:$I,'Each Gender Events'!$A95,'Official Medal Table'!$C:$C,'Each Gender Events'!CK$1,'Official Medal Table'!$E:$E,'Each Gender Events'!CK$2)*'Medal values'!$B$3
+ COUNTIFS('Official Medal Table'!$F:$F,'Each Gender Events'!$A95,'Official Medal Table'!$C:$C,'Each Gender Events'!CK$1,'Official Medal Table'!$E:$E,"Mixed")*'Medal values'!$B$1/2
+ COUNTIFS('Official Medal Table'!$G:$G,'Each Gender Events'!$A95,'Official Medal Table'!$C:$C,'Each Gender Events'!CK$1,'Official Medal Table'!$E:$E,"Mixed")*'Medal values'!$B$2/2
+ COUNTIFS('Official Medal Table'!$H:$H,'Each Gender Events'!$A95,'Official Medal Table'!$C:$C,'Each Gender Events'!CK$1,'Official Medal Table'!$E:$E,"Mixed")*'Medal values'!$B$3/2
+ COUNTIFS('Official Medal Table'!$I:$I,'Each Gender Events'!$A95,'Official Medal Table'!$C:$C,'Each Gender Events'!CK$1,'Official Medal Table'!$E:$E,"Mixed")*'Medal values'!$B$3/2</f>
        <v>0</v>
      </c>
      <c r="CL95">
        <f>COUNTIFS('Official Medal Table'!$F:$F,'Each Gender Events'!$A95,'Official Medal Table'!$C:$C,'Each Gender Events'!CL$1,'Official Medal Table'!$E:$E,'Each Gender Events'!CL$2)*'Medal values'!$B$1
+ COUNTIFS('Official Medal Table'!$G:$G,'Each Gender Events'!$A95,'Official Medal Table'!$C:$C,'Each Gender Events'!CL$1,'Official Medal Table'!$E:$E,'Each Gender Events'!CL$2)*'Medal values'!$B$2
+ COUNTIFS('Official Medal Table'!$H:$H,'Each Gender Events'!$A95,'Official Medal Table'!$C:$C,'Each Gender Events'!CL$1,'Official Medal Table'!$E:$E,'Each Gender Events'!CL$2)*'Medal values'!$B$3
+ COUNTIFS('Official Medal Table'!$I:$I,'Each Gender Events'!$A95,'Official Medal Table'!$C:$C,'Each Gender Events'!CL$1,'Official Medal Table'!$E:$E,'Each Gender Events'!CL$2)*'Medal values'!$B$3
+ COUNTIFS('Official Medal Table'!$F:$F,'Each Gender Events'!$A95,'Official Medal Table'!$C:$C,'Each Gender Events'!CL$1,'Official Medal Table'!$E:$E,"Mixed")*'Medal values'!$B$1/2
+ COUNTIFS('Official Medal Table'!$G:$G,'Each Gender Events'!$A95,'Official Medal Table'!$C:$C,'Each Gender Events'!CL$1,'Official Medal Table'!$E:$E,"Mixed")*'Medal values'!$B$2/2
+ COUNTIFS('Official Medal Table'!$H:$H,'Each Gender Events'!$A95,'Official Medal Table'!$C:$C,'Each Gender Events'!CL$1,'Official Medal Table'!$E:$E,"Mixed")*'Medal values'!$B$3/2
+ COUNTIFS('Official Medal Table'!$I:$I,'Each Gender Events'!$A95,'Official Medal Table'!$C:$C,'Each Gender Events'!CL$1,'Official Medal Table'!$E:$E,"Mixed")*'Medal values'!$B$3/2</f>
        <v>0</v>
      </c>
      <c r="CM95">
        <f>COUNTIFS('Official Medal Table'!$F:$F,'Each Gender Events'!$A95,'Official Medal Table'!$C:$C,'Each Gender Events'!CM$1,'Official Medal Table'!$E:$E,'Each Gender Events'!CM$2)*'Medal values'!$B$1
+ COUNTIFS('Official Medal Table'!$G:$G,'Each Gender Events'!$A95,'Official Medal Table'!$C:$C,'Each Gender Events'!CM$1,'Official Medal Table'!$E:$E,'Each Gender Events'!CM$2)*'Medal values'!$B$2
+ COUNTIFS('Official Medal Table'!$H:$H,'Each Gender Events'!$A95,'Official Medal Table'!$C:$C,'Each Gender Events'!CM$1,'Official Medal Table'!$E:$E,'Each Gender Events'!CM$2)*'Medal values'!$B$3
+ COUNTIFS('Official Medal Table'!$I:$I,'Each Gender Events'!$A95,'Official Medal Table'!$C:$C,'Each Gender Events'!CM$1,'Official Medal Table'!$E:$E,'Each Gender Events'!CM$2)*'Medal values'!$B$3
+ COUNTIFS('Official Medal Table'!$F:$F,'Each Gender Events'!$A95,'Official Medal Table'!$C:$C,'Each Gender Events'!CM$1,'Official Medal Table'!$E:$E,"Mixed")*'Medal values'!$B$1/2
+ COUNTIFS('Official Medal Table'!$G:$G,'Each Gender Events'!$A95,'Official Medal Table'!$C:$C,'Each Gender Events'!CM$1,'Official Medal Table'!$E:$E,"Mixed")*'Medal values'!$B$2/2
+ COUNTIFS('Official Medal Table'!$H:$H,'Each Gender Events'!$A95,'Official Medal Table'!$C:$C,'Each Gender Events'!CM$1,'Official Medal Table'!$E:$E,"Mixed")*'Medal values'!$B$3/2
+ COUNTIFS('Official Medal Table'!$I:$I,'Each Gender Events'!$A95,'Official Medal Table'!$C:$C,'Each Gender Events'!CM$1,'Official Medal Table'!$E:$E,"Mixed")*'Medal values'!$B$3/2</f>
        <v>0</v>
      </c>
      <c r="CN95">
        <f>COUNTIFS('Official Medal Table'!$F:$F,'Each Gender Events'!$A95,'Official Medal Table'!$C:$C,'Each Gender Events'!CN$1,'Official Medal Table'!$E:$E,'Each Gender Events'!CN$2)*'Medal values'!$B$1
+ COUNTIFS('Official Medal Table'!$G:$G,'Each Gender Events'!$A95,'Official Medal Table'!$C:$C,'Each Gender Events'!CN$1,'Official Medal Table'!$E:$E,'Each Gender Events'!CN$2)*'Medal values'!$B$2
+ COUNTIFS('Official Medal Table'!$H:$H,'Each Gender Events'!$A95,'Official Medal Table'!$C:$C,'Each Gender Events'!CN$1,'Official Medal Table'!$E:$E,'Each Gender Events'!CN$2)*'Medal values'!$B$3
+ COUNTIFS('Official Medal Table'!$I:$I,'Each Gender Events'!$A95,'Official Medal Table'!$C:$C,'Each Gender Events'!CN$1,'Official Medal Table'!$E:$E,'Each Gender Events'!CN$2)*'Medal values'!$B$3
+ COUNTIFS('Official Medal Table'!$F:$F,'Each Gender Events'!$A95,'Official Medal Table'!$C:$C,'Each Gender Events'!CN$1,'Official Medal Table'!$E:$E,"Mixed")*'Medal values'!$B$1/2
+ COUNTIFS('Official Medal Table'!$G:$G,'Each Gender Events'!$A95,'Official Medal Table'!$C:$C,'Each Gender Events'!CN$1,'Official Medal Table'!$E:$E,"Mixed")*'Medal values'!$B$2/2
+ COUNTIFS('Official Medal Table'!$H:$H,'Each Gender Events'!$A95,'Official Medal Table'!$C:$C,'Each Gender Events'!CN$1,'Official Medal Table'!$E:$E,"Mixed")*'Medal values'!$B$3/2
+ COUNTIFS('Official Medal Table'!$I:$I,'Each Gender Events'!$A95,'Official Medal Table'!$C:$C,'Each Gender Events'!CN$1,'Official Medal Table'!$E:$E,"Mixed")*'Medal values'!$B$3/2</f>
        <v>0</v>
      </c>
      <c r="CO95">
        <f>COUNTIFS('Official Medal Table'!$F:$F,'Each Gender Events'!$A95,'Official Medal Table'!$C:$C,'Each Gender Events'!CO$1,'Official Medal Table'!$E:$E,'Each Gender Events'!CO$2)*'Medal values'!$B$1
+ COUNTIFS('Official Medal Table'!$G:$G,'Each Gender Events'!$A95,'Official Medal Table'!$C:$C,'Each Gender Events'!CO$1,'Official Medal Table'!$E:$E,'Each Gender Events'!CO$2)*'Medal values'!$B$2
+ COUNTIFS('Official Medal Table'!$H:$H,'Each Gender Events'!$A95,'Official Medal Table'!$C:$C,'Each Gender Events'!CO$1,'Official Medal Table'!$E:$E,'Each Gender Events'!CO$2)*'Medal values'!$B$3
+ COUNTIFS('Official Medal Table'!$I:$I,'Each Gender Events'!$A95,'Official Medal Table'!$C:$C,'Each Gender Events'!CO$1,'Official Medal Table'!$E:$E,'Each Gender Events'!CO$2)*'Medal values'!$B$3
+ COUNTIFS('Official Medal Table'!$F:$F,'Each Gender Events'!$A95,'Official Medal Table'!$C:$C,'Each Gender Events'!CO$1,'Official Medal Table'!$E:$E,"Mixed")*'Medal values'!$B$1/2
+ COUNTIFS('Official Medal Table'!$G:$G,'Each Gender Events'!$A95,'Official Medal Table'!$C:$C,'Each Gender Events'!CO$1,'Official Medal Table'!$E:$E,"Mixed")*'Medal values'!$B$2/2
+ COUNTIFS('Official Medal Table'!$H:$H,'Each Gender Events'!$A95,'Official Medal Table'!$C:$C,'Each Gender Events'!CO$1,'Official Medal Table'!$E:$E,"Mixed")*'Medal values'!$B$3/2
+ COUNTIFS('Official Medal Table'!$I:$I,'Each Gender Events'!$A95,'Official Medal Table'!$C:$C,'Each Gender Events'!CO$1,'Official Medal Table'!$E:$E,"Mixed")*'Medal values'!$B$3/2</f>
        <v>0</v>
      </c>
      <c r="CP95">
        <f>COUNTIFS('Official Medal Table'!$F:$F,'Each Gender Events'!$A95,'Official Medal Table'!$C:$C,'Each Gender Events'!CP$1,'Official Medal Table'!$E:$E,'Each Gender Events'!CP$2)*'Medal values'!$B$1
+ COUNTIFS('Official Medal Table'!$G:$G,'Each Gender Events'!$A95,'Official Medal Table'!$C:$C,'Each Gender Events'!CP$1,'Official Medal Table'!$E:$E,'Each Gender Events'!CP$2)*'Medal values'!$B$2
+ COUNTIFS('Official Medal Table'!$H:$H,'Each Gender Events'!$A95,'Official Medal Table'!$C:$C,'Each Gender Events'!CP$1,'Official Medal Table'!$E:$E,'Each Gender Events'!CP$2)*'Medal values'!$B$3
+ COUNTIFS('Official Medal Table'!$I:$I,'Each Gender Events'!$A95,'Official Medal Table'!$C:$C,'Each Gender Events'!CP$1,'Official Medal Table'!$E:$E,'Each Gender Events'!CP$2)*'Medal values'!$B$3
+ COUNTIFS('Official Medal Table'!$F:$F,'Each Gender Events'!$A95,'Official Medal Table'!$C:$C,'Each Gender Events'!CP$1,'Official Medal Table'!$E:$E,"Mixed")*'Medal values'!$B$1/2
+ COUNTIFS('Official Medal Table'!$G:$G,'Each Gender Events'!$A95,'Official Medal Table'!$C:$C,'Each Gender Events'!CP$1,'Official Medal Table'!$E:$E,"Mixed")*'Medal values'!$B$2/2
+ COUNTIFS('Official Medal Table'!$H:$H,'Each Gender Events'!$A95,'Official Medal Table'!$C:$C,'Each Gender Events'!CP$1,'Official Medal Table'!$E:$E,"Mixed")*'Medal values'!$B$3/2
+ COUNTIFS('Official Medal Table'!$I:$I,'Each Gender Events'!$A95,'Official Medal Table'!$C:$C,'Each Gender Events'!CP$1,'Official Medal Table'!$E:$E,"Mixed")*'Medal values'!$B$3/2</f>
        <v>0</v>
      </c>
      <c r="CQ95">
        <f>COUNTIFS('Official Medal Table'!$F:$F,'Each Gender Events'!$A95,'Official Medal Table'!$C:$C,'Each Gender Events'!CQ$1,'Official Medal Table'!$E:$E,'Each Gender Events'!CQ$2)*'Medal values'!$B$1
+ COUNTIFS('Official Medal Table'!$G:$G,'Each Gender Events'!$A95,'Official Medal Table'!$C:$C,'Each Gender Events'!CQ$1,'Official Medal Table'!$E:$E,'Each Gender Events'!CQ$2)*'Medal values'!$B$2
+ COUNTIFS('Official Medal Table'!$H:$H,'Each Gender Events'!$A95,'Official Medal Table'!$C:$C,'Each Gender Events'!CQ$1,'Official Medal Table'!$E:$E,'Each Gender Events'!CQ$2)*'Medal values'!$B$3
+ COUNTIFS('Official Medal Table'!$I:$I,'Each Gender Events'!$A95,'Official Medal Table'!$C:$C,'Each Gender Events'!CQ$1,'Official Medal Table'!$E:$E,'Each Gender Events'!CQ$2)*'Medal values'!$B$3
+ COUNTIFS('Official Medal Table'!$F:$F,'Each Gender Events'!$A95,'Official Medal Table'!$C:$C,'Each Gender Events'!CQ$1,'Official Medal Table'!$E:$E,"Mixed")*'Medal values'!$B$1/2
+ COUNTIFS('Official Medal Table'!$G:$G,'Each Gender Events'!$A95,'Official Medal Table'!$C:$C,'Each Gender Events'!CQ$1,'Official Medal Table'!$E:$E,"Mixed")*'Medal values'!$B$2/2
+ COUNTIFS('Official Medal Table'!$H:$H,'Each Gender Events'!$A95,'Official Medal Table'!$C:$C,'Each Gender Events'!CQ$1,'Official Medal Table'!$E:$E,"Mixed")*'Medal values'!$B$3/2
+ COUNTIFS('Official Medal Table'!$I:$I,'Each Gender Events'!$A95,'Official Medal Table'!$C:$C,'Each Gender Events'!CQ$1,'Official Medal Table'!$E:$E,"Mixed")*'Medal values'!$B$3/2</f>
        <v>0</v>
      </c>
      <c r="CR95">
        <f>COUNTIFS('Official Medal Table'!$F:$F,'Each Gender Events'!$A95,'Official Medal Table'!$C:$C,'Each Gender Events'!CR$1,'Official Medal Table'!$E:$E,'Each Gender Events'!CR$2)*'Medal values'!$B$1
+ COUNTIFS('Official Medal Table'!$G:$G,'Each Gender Events'!$A95,'Official Medal Table'!$C:$C,'Each Gender Events'!CR$1,'Official Medal Table'!$E:$E,'Each Gender Events'!CR$2)*'Medal values'!$B$2
+ COUNTIFS('Official Medal Table'!$H:$H,'Each Gender Events'!$A95,'Official Medal Table'!$C:$C,'Each Gender Events'!CR$1,'Official Medal Table'!$E:$E,'Each Gender Events'!CR$2)*'Medal values'!$B$3
+ COUNTIFS('Official Medal Table'!$I:$I,'Each Gender Events'!$A95,'Official Medal Table'!$C:$C,'Each Gender Events'!CR$1,'Official Medal Table'!$E:$E,'Each Gender Events'!CR$2)*'Medal values'!$B$3
+ COUNTIFS('Official Medal Table'!$F:$F,'Each Gender Events'!$A95,'Official Medal Table'!$C:$C,'Each Gender Events'!CR$1,'Official Medal Table'!$E:$E,"Mixed")*'Medal values'!$B$1/2
+ COUNTIFS('Official Medal Table'!$G:$G,'Each Gender Events'!$A95,'Official Medal Table'!$C:$C,'Each Gender Events'!CR$1,'Official Medal Table'!$E:$E,"Mixed")*'Medal values'!$B$2/2
+ COUNTIFS('Official Medal Table'!$H:$H,'Each Gender Events'!$A95,'Official Medal Table'!$C:$C,'Each Gender Events'!CR$1,'Official Medal Table'!$E:$E,"Mixed")*'Medal values'!$B$3/2
+ COUNTIFS('Official Medal Table'!$I:$I,'Each Gender Events'!$A95,'Official Medal Table'!$C:$C,'Each Gender Events'!CR$1,'Official Medal Table'!$E:$E,"Mixed")*'Medal values'!$B$3/2</f>
        <v>0</v>
      </c>
      <c r="CS95">
        <f>COUNTIFS('Official Medal Table'!$F:$F,'Each Gender Events'!$A95,'Official Medal Table'!$C:$C,'Each Gender Events'!CS$1,'Official Medal Table'!$E:$E,'Each Gender Events'!CS$2)*'Medal values'!$B$1
+ COUNTIFS('Official Medal Table'!$G:$G,'Each Gender Events'!$A95,'Official Medal Table'!$C:$C,'Each Gender Events'!CS$1,'Official Medal Table'!$E:$E,'Each Gender Events'!CS$2)*'Medal values'!$B$2
+ COUNTIFS('Official Medal Table'!$H:$H,'Each Gender Events'!$A95,'Official Medal Table'!$C:$C,'Each Gender Events'!CS$1,'Official Medal Table'!$E:$E,'Each Gender Events'!CS$2)*'Medal values'!$B$3
+ COUNTIFS('Official Medal Table'!$I:$I,'Each Gender Events'!$A95,'Official Medal Table'!$C:$C,'Each Gender Events'!CS$1,'Official Medal Table'!$E:$E,'Each Gender Events'!CS$2)*'Medal values'!$B$3
+ COUNTIFS('Official Medal Table'!$F:$F,'Each Gender Events'!$A95,'Official Medal Table'!$C:$C,'Each Gender Events'!CS$1,'Official Medal Table'!$E:$E,"Mixed")*'Medal values'!$B$1/2
+ COUNTIFS('Official Medal Table'!$G:$G,'Each Gender Events'!$A95,'Official Medal Table'!$C:$C,'Each Gender Events'!CS$1,'Official Medal Table'!$E:$E,"Mixed")*'Medal values'!$B$2/2
+ COUNTIFS('Official Medal Table'!$H:$H,'Each Gender Events'!$A95,'Official Medal Table'!$C:$C,'Each Gender Events'!CS$1,'Official Medal Table'!$E:$E,"Mixed")*'Medal values'!$B$3/2
+ COUNTIFS('Official Medal Table'!$I:$I,'Each Gender Events'!$A95,'Official Medal Table'!$C:$C,'Each Gender Events'!CS$1,'Official Medal Table'!$E:$E,"Mixed")*'Medal values'!$B$3/2</f>
        <v>2</v>
      </c>
      <c r="CT95">
        <f>COUNTIFS('Official Medal Table'!$F:$F,'Each Gender Events'!$A95,'Official Medal Table'!$C:$C,'Each Gender Events'!CT$1,'Official Medal Table'!$E:$E,'Each Gender Events'!CT$2)*'Medal values'!$B$1
+ COUNTIFS('Official Medal Table'!$G:$G,'Each Gender Events'!$A95,'Official Medal Table'!$C:$C,'Each Gender Events'!CT$1,'Official Medal Table'!$E:$E,'Each Gender Events'!CT$2)*'Medal values'!$B$2
+ COUNTIFS('Official Medal Table'!$H:$H,'Each Gender Events'!$A95,'Official Medal Table'!$C:$C,'Each Gender Events'!CT$1,'Official Medal Table'!$E:$E,'Each Gender Events'!CT$2)*'Medal values'!$B$3
+ COUNTIFS('Official Medal Table'!$I:$I,'Each Gender Events'!$A95,'Official Medal Table'!$C:$C,'Each Gender Events'!CT$1,'Official Medal Table'!$E:$E,'Each Gender Events'!CT$2)*'Medal values'!$B$3
+ COUNTIFS('Official Medal Table'!$F:$F,'Each Gender Events'!$A95,'Official Medal Table'!$C:$C,'Each Gender Events'!CT$1,'Official Medal Table'!$E:$E,"Mixed")*'Medal values'!$B$1/2
+ COUNTIFS('Official Medal Table'!$G:$G,'Each Gender Events'!$A95,'Official Medal Table'!$C:$C,'Each Gender Events'!CT$1,'Official Medal Table'!$E:$E,"Mixed")*'Medal values'!$B$2/2
+ COUNTIFS('Official Medal Table'!$H:$H,'Each Gender Events'!$A95,'Official Medal Table'!$C:$C,'Each Gender Events'!CT$1,'Official Medal Table'!$E:$E,"Mixed")*'Medal values'!$B$3/2
+ COUNTIFS('Official Medal Table'!$I:$I,'Each Gender Events'!$A95,'Official Medal Table'!$C:$C,'Each Gender Events'!CT$1,'Official Medal Table'!$E:$E,"Mixed")*'Medal values'!$B$3/2</f>
        <v>0</v>
      </c>
    </row>
    <row r="96" spans="1:98" x14ac:dyDescent="0.3">
      <c r="A96" t="str">
        <f>Countries!A95</f>
        <v>QAT</v>
      </c>
      <c r="B96">
        <f>COUNTIFS('Official Medal Table'!$F:$F,'Each Gender Events'!$A96,'Official Medal Table'!$C:$C,'Each Gender Events'!B$1,'Official Medal Table'!$E:$E,'Each Gender Events'!B$2)*'Medal values'!$B$1
+ COUNTIFS('Official Medal Table'!$G:$G,'Each Gender Events'!$A96,'Official Medal Table'!$C:$C,'Each Gender Events'!B$1,'Official Medal Table'!$E:$E,'Each Gender Events'!B$2)*'Medal values'!$B$2
+ COUNTIFS('Official Medal Table'!$H:$H,'Each Gender Events'!$A96,'Official Medal Table'!$C:$C,'Each Gender Events'!B$1,'Official Medal Table'!$E:$E,'Each Gender Events'!B$2)*'Medal values'!$B$3
+ COUNTIFS('Official Medal Table'!$I:$I,'Each Gender Events'!$A96,'Official Medal Table'!$C:$C,'Each Gender Events'!B$1,'Official Medal Table'!$E:$E,'Each Gender Events'!B$2)*'Medal values'!$B$3
+ COUNTIFS('Official Medal Table'!$F:$F,'Each Gender Events'!$A96,'Official Medal Table'!$C:$C,'Each Gender Events'!B$1,'Official Medal Table'!$E:$E,"Mixed")*'Medal values'!$B$1/2
+ COUNTIFS('Official Medal Table'!$G:$G,'Each Gender Events'!$A96,'Official Medal Table'!$C:$C,'Each Gender Events'!B$1,'Official Medal Table'!$E:$E,"Mixed")*'Medal values'!$B$2/2
+ COUNTIFS('Official Medal Table'!$H:$H,'Each Gender Events'!$A96,'Official Medal Table'!$C:$C,'Each Gender Events'!B$1,'Official Medal Table'!$E:$E,"Mixed")*'Medal values'!$B$3/2
+ COUNTIFS('Official Medal Table'!$I:$I,'Each Gender Events'!$A96,'Official Medal Table'!$C:$C,'Each Gender Events'!B$1,'Official Medal Table'!$E:$E,"Mixed")*'Medal values'!$B$3/2</f>
        <v>0</v>
      </c>
      <c r="C96">
        <f>COUNTIFS('Official Medal Table'!$F:$F,'Each Gender Events'!$A96,'Official Medal Table'!$C:$C,'Each Gender Events'!C$1,'Official Medal Table'!$E:$E,'Each Gender Events'!C$2)*'Medal values'!$B$1
+ COUNTIFS('Official Medal Table'!$G:$G,'Each Gender Events'!$A96,'Official Medal Table'!$C:$C,'Each Gender Events'!C$1,'Official Medal Table'!$E:$E,'Each Gender Events'!C$2)*'Medal values'!$B$2
+ COUNTIFS('Official Medal Table'!$H:$H,'Each Gender Events'!$A96,'Official Medal Table'!$C:$C,'Each Gender Events'!C$1,'Official Medal Table'!$E:$E,'Each Gender Events'!C$2)*'Medal values'!$B$3
+ COUNTIFS('Official Medal Table'!$I:$I,'Each Gender Events'!$A96,'Official Medal Table'!$C:$C,'Each Gender Events'!C$1,'Official Medal Table'!$E:$E,'Each Gender Events'!C$2)*'Medal values'!$B$3
+ COUNTIFS('Official Medal Table'!$F:$F,'Each Gender Events'!$A96,'Official Medal Table'!$C:$C,'Each Gender Events'!C$1,'Official Medal Table'!$E:$E,"Mixed")*'Medal values'!$B$1/2
+ COUNTIFS('Official Medal Table'!$G:$G,'Each Gender Events'!$A96,'Official Medal Table'!$C:$C,'Each Gender Events'!C$1,'Official Medal Table'!$E:$E,"Mixed")*'Medal values'!$B$2/2
+ COUNTIFS('Official Medal Table'!$H:$H,'Each Gender Events'!$A96,'Official Medal Table'!$C:$C,'Each Gender Events'!C$1,'Official Medal Table'!$E:$E,"Mixed")*'Medal values'!$B$3/2
+ COUNTIFS('Official Medal Table'!$I:$I,'Each Gender Events'!$A96,'Official Medal Table'!$C:$C,'Each Gender Events'!C$1,'Official Medal Table'!$E:$E,"Mixed")*'Medal values'!$B$3/2</f>
        <v>0</v>
      </c>
      <c r="D96">
        <f>COUNTIFS('Official Medal Table'!$F:$F,'Each Gender Events'!$A96,'Official Medal Table'!$C:$C,'Each Gender Events'!D$1,'Official Medal Table'!$E:$E,'Each Gender Events'!D$2)*'Medal values'!$B$1
+ COUNTIFS('Official Medal Table'!$G:$G,'Each Gender Events'!$A96,'Official Medal Table'!$C:$C,'Each Gender Events'!D$1,'Official Medal Table'!$E:$E,'Each Gender Events'!D$2)*'Medal values'!$B$2
+ COUNTIFS('Official Medal Table'!$H:$H,'Each Gender Events'!$A96,'Official Medal Table'!$C:$C,'Each Gender Events'!D$1,'Official Medal Table'!$E:$E,'Each Gender Events'!D$2)*'Medal values'!$B$3
+ COUNTIFS('Official Medal Table'!$I:$I,'Each Gender Events'!$A96,'Official Medal Table'!$C:$C,'Each Gender Events'!D$1,'Official Medal Table'!$E:$E,'Each Gender Events'!D$2)*'Medal values'!$B$3
+ COUNTIFS('Official Medal Table'!$F:$F,'Each Gender Events'!$A96,'Official Medal Table'!$C:$C,'Each Gender Events'!D$1,'Official Medal Table'!$E:$E,"Mixed")*'Medal values'!$B$1/2
+ COUNTIFS('Official Medal Table'!$G:$G,'Each Gender Events'!$A96,'Official Medal Table'!$C:$C,'Each Gender Events'!D$1,'Official Medal Table'!$E:$E,"Mixed")*'Medal values'!$B$2/2
+ COUNTIFS('Official Medal Table'!$H:$H,'Each Gender Events'!$A96,'Official Medal Table'!$C:$C,'Each Gender Events'!D$1,'Official Medal Table'!$E:$E,"Mixed")*'Medal values'!$B$3/2
+ COUNTIFS('Official Medal Table'!$I:$I,'Each Gender Events'!$A96,'Official Medal Table'!$C:$C,'Each Gender Events'!D$1,'Official Medal Table'!$E:$E,"Mixed")*'Medal values'!$B$3/2</f>
        <v>0</v>
      </c>
      <c r="E96">
        <f>COUNTIFS('Official Medal Table'!$F:$F,'Each Gender Events'!$A96,'Official Medal Table'!$C:$C,'Each Gender Events'!E$1,'Official Medal Table'!$E:$E,'Each Gender Events'!E$2)*'Medal values'!$B$1
+ COUNTIFS('Official Medal Table'!$G:$G,'Each Gender Events'!$A96,'Official Medal Table'!$C:$C,'Each Gender Events'!E$1,'Official Medal Table'!$E:$E,'Each Gender Events'!E$2)*'Medal values'!$B$2
+ COUNTIFS('Official Medal Table'!$H:$H,'Each Gender Events'!$A96,'Official Medal Table'!$C:$C,'Each Gender Events'!E$1,'Official Medal Table'!$E:$E,'Each Gender Events'!E$2)*'Medal values'!$B$3
+ COUNTIFS('Official Medal Table'!$I:$I,'Each Gender Events'!$A96,'Official Medal Table'!$C:$C,'Each Gender Events'!E$1,'Official Medal Table'!$E:$E,'Each Gender Events'!E$2)*'Medal values'!$B$3
+ COUNTIFS('Official Medal Table'!$F:$F,'Each Gender Events'!$A96,'Official Medal Table'!$C:$C,'Each Gender Events'!E$1,'Official Medal Table'!$E:$E,"Mixed")*'Medal values'!$B$1/2
+ COUNTIFS('Official Medal Table'!$G:$G,'Each Gender Events'!$A96,'Official Medal Table'!$C:$C,'Each Gender Events'!E$1,'Official Medal Table'!$E:$E,"Mixed")*'Medal values'!$B$2/2
+ COUNTIFS('Official Medal Table'!$H:$H,'Each Gender Events'!$A96,'Official Medal Table'!$C:$C,'Each Gender Events'!E$1,'Official Medal Table'!$E:$E,"Mixed")*'Medal values'!$B$3/2
+ COUNTIFS('Official Medal Table'!$I:$I,'Each Gender Events'!$A96,'Official Medal Table'!$C:$C,'Each Gender Events'!E$1,'Official Medal Table'!$E:$E,"Mixed")*'Medal values'!$B$3/2</f>
        <v>0</v>
      </c>
      <c r="F96">
        <f>COUNTIFS('Official Medal Table'!$F:$F,'Each Gender Events'!$A96,'Official Medal Table'!$C:$C,'Each Gender Events'!F$1,'Official Medal Table'!$E:$E,'Each Gender Events'!F$2)*'Medal values'!$B$1
+ COUNTIFS('Official Medal Table'!$G:$G,'Each Gender Events'!$A96,'Official Medal Table'!$C:$C,'Each Gender Events'!F$1,'Official Medal Table'!$E:$E,'Each Gender Events'!F$2)*'Medal values'!$B$2
+ COUNTIFS('Official Medal Table'!$H:$H,'Each Gender Events'!$A96,'Official Medal Table'!$C:$C,'Each Gender Events'!F$1,'Official Medal Table'!$E:$E,'Each Gender Events'!F$2)*'Medal values'!$B$3
+ COUNTIFS('Official Medal Table'!$I:$I,'Each Gender Events'!$A96,'Official Medal Table'!$C:$C,'Each Gender Events'!F$1,'Official Medal Table'!$E:$E,'Each Gender Events'!F$2)*'Medal values'!$B$3
+ COUNTIFS('Official Medal Table'!$F:$F,'Each Gender Events'!$A96,'Official Medal Table'!$C:$C,'Each Gender Events'!F$1,'Official Medal Table'!$E:$E,"Mixed")*'Medal values'!$B$1/2
+ COUNTIFS('Official Medal Table'!$G:$G,'Each Gender Events'!$A96,'Official Medal Table'!$C:$C,'Each Gender Events'!F$1,'Official Medal Table'!$E:$E,"Mixed")*'Medal values'!$B$2/2
+ COUNTIFS('Official Medal Table'!$H:$H,'Each Gender Events'!$A96,'Official Medal Table'!$C:$C,'Each Gender Events'!F$1,'Official Medal Table'!$E:$E,"Mixed")*'Medal values'!$B$3/2
+ COUNTIFS('Official Medal Table'!$I:$I,'Each Gender Events'!$A96,'Official Medal Table'!$C:$C,'Each Gender Events'!F$1,'Official Medal Table'!$E:$E,"Mixed")*'Medal values'!$B$3/2</f>
        <v>0</v>
      </c>
      <c r="G96">
        <f>COUNTIFS('Official Medal Table'!$F:$F,'Each Gender Events'!$A96,'Official Medal Table'!$C:$C,'Each Gender Events'!G$1,'Official Medal Table'!$E:$E,'Each Gender Events'!G$2)*'Medal values'!$B$1
+ COUNTIFS('Official Medal Table'!$G:$G,'Each Gender Events'!$A96,'Official Medal Table'!$C:$C,'Each Gender Events'!G$1,'Official Medal Table'!$E:$E,'Each Gender Events'!G$2)*'Medal values'!$B$2
+ COUNTIFS('Official Medal Table'!$H:$H,'Each Gender Events'!$A96,'Official Medal Table'!$C:$C,'Each Gender Events'!G$1,'Official Medal Table'!$E:$E,'Each Gender Events'!G$2)*'Medal values'!$B$3
+ COUNTIFS('Official Medal Table'!$I:$I,'Each Gender Events'!$A96,'Official Medal Table'!$C:$C,'Each Gender Events'!G$1,'Official Medal Table'!$E:$E,'Each Gender Events'!G$2)*'Medal values'!$B$3
+ COUNTIFS('Official Medal Table'!$F:$F,'Each Gender Events'!$A96,'Official Medal Table'!$C:$C,'Each Gender Events'!G$1,'Official Medal Table'!$E:$E,"Mixed")*'Medal values'!$B$1/2
+ COUNTIFS('Official Medal Table'!$G:$G,'Each Gender Events'!$A96,'Official Medal Table'!$C:$C,'Each Gender Events'!G$1,'Official Medal Table'!$E:$E,"Mixed")*'Medal values'!$B$2/2
+ COUNTIFS('Official Medal Table'!$H:$H,'Each Gender Events'!$A96,'Official Medal Table'!$C:$C,'Each Gender Events'!G$1,'Official Medal Table'!$E:$E,"Mixed")*'Medal values'!$B$3/2
+ COUNTIFS('Official Medal Table'!$I:$I,'Each Gender Events'!$A96,'Official Medal Table'!$C:$C,'Each Gender Events'!G$1,'Official Medal Table'!$E:$E,"Mixed")*'Medal values'!$B$3/2</f>
        <v>0</v>
      </c>
      <c r="H96">
        <f>COUNTIFS('Official Medal Table'!$F:$F,'Each Gender Events'!$A96,'Official Medal Table'!$C:$C,'Each Gender Events'!H$1,'Official Medal Table'!$E:$E,'Each Gender Events'!H$2)*'Medal values'!$B$1
+ COUNTIFS('Official Medal Table'!$G:$G,'Each Gender Events'!$A96,'Official Medal Table'!$C:$C,'Each Gender Events'!H$1,'Official Medal Table'!$E:$E,'Each Gender Events'!H$2)*'Medal values'!$B$2
+ COUNTIFS('Official Medal Table'!$H:$H,'Each Gender Events'!$A96,'Official Medal Table'!$C:$C,'Each Gender Events'!H$1,'Official Medal Table'!$E:$E,'Each Gender Events'!H$2)*'Medal values'!$B$3
+ COUNTIFS('Official Medal Table'!$I:$I,'Each Gender Events'!$A96,'Official Medal Table'!$C:$C,'Each Gender Events'!H$1,'Official Medal Table'!$E:$E,'Each Gender Events'!H$2)*'Medal values'!$B$3
+ COUNTIFS('Official Medal Table'!$F:$F,'Each Gender Events'!$A96,'Official Medal Table'!$C:$C,'Each Gender Events'!H$1,'Official Medal Table'!$E:$E,"Mixed")*'Medal values'!$B$1/2
+ COUNTIFS('Official Medal Table'!$G:$G,'Each Gender Events'!$A96,'Official Medal Table'!$C:$C,'Each Gender Events'!H$1,'Official Medal Table'!$E:$E,"Mixed")*'Medal values'!$B$2/2
+ COUNTIFS('Official Medal Table'!$H:$H,'Each Gender Events'!$A96,'Official Medal Table'!$C:$C,'Each Gender Events'!H$1,'Official Medal Table'!$E:$E,"Mixed")*'Medal values'!$B$3/2
+ COUNTIFS('Official Medal Table'!$I:$I,'Each Gender Events'!$A96,'Official Medal Table'!$C:$C,'Each Gender Events'!H$1,'Official Medal Table'!$E:$E,"Mixed")*'Medal values'!$B$3/2</f>
        <v>0</v>
      </c>
      <c r="I96">
        <f>COUNTIFS('Official Medal Table'!$F:$F,'Each Gender Events'!$A96,'Official Medal Table'!$C:$C,'Each Gender Events'!I$1,'Official Medal Table'!$E:$E,'Each Gender Events'!I$2)*'Medal values'!$B$1
+ COUNTIFS('Official Medal Table'!$G:$G,'Each Gender Events'!$A96,'Official Medal Table'!$C:$C,'Each Gender Events'!I$1,'Official Medal Table'!$E:$E,'Each Gender Events'!I$2)*'Medal values'!$B$2
+ COUNTIFS('Official Medal Table'!$H:$H,'Each Gender Events'!$A96,'Official Medal Table'!$C:$C,'Each Gender Events'!I$1,'Official Medal Table'!$E:$E,'Each Gender Events'!I$2)*'Medal values'!$B$3
+ COUNTIFS('Official Medal Table'!$I:$I,'Each Gender Events'!$A96,'Official Medal Table'!$C:$C,'Each Gender Events'!I$1,'Official Medal Table'!$E:$E,'Each Gender Events'!I$2)*'Medal values'!$B$3
+ COUNTIFS('Official Medal Table'!$F:$F,'Each Gender Events'!$A96,'Official Medal Table'!$C:$C,'Each Gender Events'!I$1,'Official Medal Table'!$E:$E,"Mixed")*'Medal values'!$B$1/2
+ COUNTIFS('Official Medal Table'!$G:$G,'Each Gender Events'!$A96,'Official Medal Table'!$C:$C,'Each Gender Events'!I$1,'Official Medal Table'!$E:$E,"Mixed")*'Medal values'!$B$2/2
+ COUNTIFS('Official Medal Table'!$H:$H,'Each Gender Events'!$A96,'Official Medal Table'!$C:$C,'Each Gender Events'!I$1,'Official Medal Table'!$E:$E,"Mixed")*'Medal values'!$B$3/2
+ COUNTIFS('Official Medal Table'!$I:$I,'Each Gender Events'!$A96,'Official Medal Table'!$C:$C,'Each Gender Events'!I$1,'Official Medal Table'!$E:$E,"Mixed")*'Medal values'!$B$3/2</f>
        <v>0</v>
      </c>
      <c r="J96">
        <f>COUNTIFS('Official Medal Table'!$F:$F,'Each Gender Events'!$A96,'Official Medal Table'!$C:$C,'Each Gender Events'!J$1,'Official Medal Table'!$E:$E,'Each Gender Events'!J$2)*'Medal values'!$B$1
+ COUNTIFS('Official Medal Table'!$G:$G,'Each Gender Events'!$A96,'Official Medal Table'!$C:$C,'Each Gender Events'!J$1,'Official Medal Table'!$E:$E,'Each Gender Events'!J$2)*'Medal values'!$B$2
+ COUNTIFS('Official Medal Table'!$H:$H,'Each Gender Events'!$A96,'Official Medal Table'!$C:$C,'Each Gender Events'!J$1,'Official Medal Table'!$E:$E,'Each Gender Events'!J$2)*'Medal values'!$B$3
+ COUNTIFS('Official Medal Table'!$I:$I,'Each Gender Events'!$A96,'Official Medal Table'!$C:$C,'Each Gender Events'!J$1,'Official Medal Table'!$E:$E,'Each Gender Events'!J$2)*'Medal values'!$B$3
+ COUNTIFS('Official Medal Table'!$F:$F,'Each Gender Events'!$A96,'Official Medal Table'!$C:$C,'Each Gender Events'!J$1,'Official Medal Table'!$E:$E,"Mixed")*'Medal values'!$B$1/2
+ COUNTIFS('Official Medal Table'!$G:$G,'Each Gender Events'!$A96,'Official Medal Table'!$C:$C,'Each Gender Events'!J$1,'Official Medal Table'!$E:$E,"Mixed")*'Medal values'!$B$2/2
+ COUNTIFS('Official Medal Table'!$H:$H,'Each Gender Events'!$A96,'Official Medal Table'!$C:$C,'Each Gender Events'!J$1,'Official Medal Table'!$E:$E,"Mixed")*'Medal values'!$B$3/2
+ COUNTIFS('Official Medal Table'!$I:$I,'Each Gender Events'!$A96,'Official Medal Table'!$C:$C,'Each Gender Events'!J$1,'Official Medal Table'!$E:$E,"Mixed")*'Medal values'!$B$3/2</f>
        <v>1</v>
      </c>
      <c r="K96">
        <f>COUNTIFS('Official Medal Table'!$F:$F,'Each Gender Events'!$A96,'Official Medal Table'!$C:$C,'Each Gender Events'!K$1,'Official Medal Table'!$E:$E,'Each Gender Events'!K$2)*'Medal values'!$B$1
+ COUNTIFS('Official Medal Table'!$G:$G,'Each Gender Events'!$A96,'Official Medal Table'!$C:$C,'Each Gender Events'!K$1,'Official Medal Table'!$E:$E,'Each Gender Events'!K$2)*'Medal values'!$B$2
+ COUNTIFS('Official Medal Table'!$H:$H,'Each Gender Events'!$A96,'Official Medal Table'!$C:$C,'Each Gender Events'!K$1,'Official Medal Table'!$E:$E,'Each Gender Events'!K$2)*'Medal values'!$B$3
+ COUNTIFS('Official Medal Table'!$I:$I,'Each Gender Events'!$A96,'Official Medal Table'!$C:$C,'Each Gender Events'!K$1,'Official Medal Table'!$E:$E,'Each Gender Events'!K$2)*'Medal values'!$B$3
+ COUNTIFS('Official Medal Table'!$F:$F,'Each Gender Events'!$A96,'Official Medal Table'!$C:$C,'Each Gender Events'!K$1,'Official Medal Table'!$E:$E,"Mixed")*'Medal values'!$B$1/2
+ COUNTIFS('Official Medal Table'!$G:$G,'Each Gender Events'!$A96,'Official Medal Table'!$C:$C,'Each Gender Events'!K$1,'Official Medal Table'!$E:$E,"Mixed")*'Medal values'!$B$2/2
+ COUNTIFS('Official Medal Table'!$H:$H,'Each Gender Events'!$A96,'Official Medal Table'!$C:$C,'Each Gender Events'!K$1,'Official Medal Table'!$E:$E,"Mixed")*'Medal values'!$B$3/2
+ COUNTIFS('Official Medal Table'!$I:$I,'Each Gender Events'!$A96,'Official Medal Table'!$C:$C,'Each Gender Events'!K$1,'Official Medal Table'!$E:$E,"Mixed")*'Medal values'!$B$3/2</f>
        <v>0</v>
      </c>
      <c r="L96">
        <f>COUNTIFS('Official Medal Table'!$F:$F,'Each Gender Events'!$A96,'Official Medal Table'!$C:$C,'Each Gender Events'!L$1,'Official Medal Table'!$E:$E,'Each Gender Events'!L$2)*'Medal values'!$B$1
+ COUNTIFS('Official Medal Table'!$G:$G,'Each Gender Events'!$A96,'Official Medal Table'!$C:$C,'Each Gender Events'!L$1,'Official Medal Table'!$E:$E,'Each Gender Events'!L$2)*'Medal values'!$B$2
+ COUNTIFS('Official Medal Table'!$H:$H,'Each Gender Events'!$A96,'Official Medal Table'!$C:$C,'Each Gender Events'!L$1,'Official Medal Table'!$E:$E,'Each Gender Events'!L$2)*'Medal values'!$B$3
+ COUNTIFS('Official Medal Table'!$I:$I,'Each Gender Events'!$A96,'Official Medal Table'!$C:$C,'Each Gender Events'!L$1,'Official Medal Table'!$E:$E,'Each Gender Events'!L$2)*'Medal values'!$B$3
+ COUNTIFS('Official Medal Table'!$F:$F,'Each Gender Events'!$A96,'Official Medal Table'!$C:$C,'Each Gender Events'!L$1,'Official Medal Table'!$E:$E,"Mixed")*'Medal values'!$B$1/2
+ COUNTIFS('Official Medal Table'!$G:$G,'Each Gender Events'!$A96,'Official Medal Table'!$C:$C,'Each Gender Events'!L$1,'Official Medal Table'!$E:$E,"Mixed")*'Medal values'!$B$2/2
+ COUNTIFS('Official Medal Table'!$H:$H,'Each Gender Events'!$A96,'Official Medal Table'!$C:$C,'Each Gender Events'!L$1,'Official Medal Table'!$E:$E,"Mixed")*'Medal values'!$B$3/2
+ COUNTIFS('Official Medal Table'!$I:$I,'Each Gender Events'!$A96,'Official Medal Table'!$C:$C,'Each Gender Events'!L$1,'Official Medal Table'!$E:$E,"Mixed")*'Medal values'!$B$3/2</f>
        <v>0</v>
      </c>
      <c r="M96">
        <f>COUNTIFS('Official Medal Table'!$F:$F,'Each Gender Events'!$A96,'Official Medal Table'!$C:$C,'Each Gender Events'!M$1,'Official Medal Table'!$E:$E,'Each Gender Events'!M$2)*'Medal values'!$B$1
+ COUNTIFS('Official Medal Table'!$G:$G,'Each Gender Events'!$A96,'Official Medal Table'!$C:$C,'Each Gender Events'!M$1,'Official Medal Table'!$E:$E,'Each Gender Events'!M$2)*'Medal values'!$B$2
+ COUNTIFS('Official Medal Table'!$H:$H,'Each Gender Events'!$A96,'Official Medal Table'!$C:$C,'Each Gender Events'!M$1,'Official Medal Table'!$E:$E,'Each Gender Events'!M$2)*'Medal values'!$B$3
+ COUNTIFS('Official Medal Table'!$I:$I,'Each Gender Events'!$A96,'Official Medal Table'!$C:$C,'Each Gender Events'!M$1,'Official Medal Table'!$E:$E,'Each Gender Events'!M$2)*'Medal values'!$B$3
+ COUNTIFS('Official Medal Table'!$F:$F,'Each Gender Events'!$A96,'Official Medal Table'!$C:$C,'Each Gender Events'!M$1,'Official Medal Table'!$E:$E,"Mixed")*'Medal values'!$B$1/2
+ COUNTIFS('Official Medal Table'!$G:$G,'Each Gender Events'!$A96,'Official Medal Table'!$C:$C,'Each Gender Events'!M$1,'Official Medal Table'!$E:$E,"Mixed")*'Medal values'!$B$2/2
+ COUNTIFS('Official Medal Table'!$H:$H,'Each Gender Events'!$A96,'Official Medal Table'!$C:$C,'Each Gender Events'!M$1,'Official Medal Table'!$E:$E,"Mixed")*'Medal values'!$B$3/2
+ COUNTIFS('Official Medal Table'!$I:$I,'Each Gender Events'!$A96,'Official Medal Table'!$C:$C,'Each Gender Events'!M$1,'Official Medal Table'!$E:$E,"Mixed")*'Medal values'!$B$3/2</f>
        <v>0</v>
      </c>
      <c r="N96">
        <f>COUNTIFS('Official Medal Table'!$F:$F,'Each Gender Events'!$A96,'Official Medal Table'!$C:$C,'Each Gender Events'!N$1,'Official Medal Table'!$E:$E,'Each Gender Events'!N$2)*'Medal values'!$B$1
+ COUNTIFS('Official Medal Table'!$G:$G,'Each Gender Events'!$A96,'Official Medal Table'!$C:$C,'Each Gender Events'!N$1,'Official Medal Table'!$E:$E,'Each Gender Events'!N$2)*'Medal values'!$B$2
+ COUNTIFS('Official Medal Table'!$H:$H,'Each Gender Events'!$A96,'Official Medal Table'!$C:$C,'Each Gender Events'!N$1,'Official Medal Table'!$E:$E,'Each Gender Events'!N$2)*'Medal values'!$B$3
+ COUNTIFS('Official Medal Table'!$I:$I,'Each Gender Events'!$A96,'Official Medal Table'!$C:$C,'Each Gender Events'!N$1,'Official Medal Table'!$E:$E,'Each Gender Events'!N$2)*'Medal values'!$B$3
+ COUNTIFS('Official Medal Table'!$F:$F,'Each Gender Events'!$A96,'Official Medal Table'!$C:$C,'Each Gender Events'!N$1,'Official Medal Table'!$E:$E,"Mixed")*'Medal values'!$B$1/2
+ COUNTIFS('Official Medal Table'!$G:$G,'Each Gender Events'!$A96,'Official Medal Table'!$C:$C,'Each Gender Events'!N$1,'Official Medal Table'!$E:$E,"Mixed")*'Medal values'!$B$2/2
+ COUNTIFS('Official Medal Table'!$H:$H,'Each Gender Events'!$A96,'Official Medal Table'!$C:$C,'Each Gender Events'!N$1,'Official Medal Table'!$E:$E,"Mixed")*'Medal values'!$B$3/2
+ COUNTIFS('Official Medal Table'!$I:$I,'Each Gender Events'!$A96,'Official Medal Table'!$C:$C,'Each Gender Events'!N$1,'Official Medal Table'!$E:$E,"Mixed")*'Medal values'!$B$3/2</f>
        <v>0</v>
      </c>
      <c r="O96">
        <f>COUNTIFS('Official Medal Table'!$F:$F,'Each Gender Events'!$A96,'Official Medal Table'!$C:$C,'Each Gender Events'!O$1,'Official Medal Table'!$E:$E,'Each Gender Events'!O$2)*'Medal values'!$B$1
+ COUNTIFS('Official Medal Table'!$G:$G,'Each Gender Events'!$A96,'Official Medal Table'!$C:$C,'Each Gender Events'!O$1,'Official Medal Table'!$E:$E,'Each Gender Events'!O$2)*'Medal values'!$B$2
+ COUNTIFS('Official Medal Table'!$H:$H,'Each Gender Events'!$A96,'Official Medal Table'!$C:$C,'Each Gender Events'!O$1,'Official Medal Table'!$E:$E,'Each Gender Events'!O$2)*'Medal values'!$B$3
+ COUNTIFS('Official Medal Table'!$I:$I,'Each Gender Events'!$A96,'Official Medal Table'!$C:$C,'Each Gender Events'!O$1,'Official Medal Table'!$E:$E,'Each Gender Events'!O$2)*'Medal values'!$B$3
+ COUNTIFS('Official Medal Table'!$F:$F,'Each Gender Events'!$A96,'Official Medal Table'!$C:$C,'Each Gender Events'!O$1,'Official Medal Table'!$E:$E,"Mixed")*'Medal values'!$B$1/2
+ COUNTIFS('Official Medal Table'!$G:$G,'Each Gender Events'!$A96,'Official Medal Table'!$C:$C,'Each Gender Events'!O$1,'Official Medal Table'!$E:$E,"Mixed")*'Medal values'!$B$2/2
+ COUNTIFS('Official Medal Table'!$H:$H,'Each Gender Events'!$A96,'Official Medal Table'!$C:$C,'Each Gender Events'!O$1,'Official Medal Table'!$E:$E,"Mixed")*'Medal values'!$B$3/2
+ COUNTIFS('Official Medal Table'!$I:$I,'Each Gender Events'!$A96,'Official Medal Table'!$C:$C,'Each Gender Events'!O$1,'Official Medal Table'!$E:$E,"Mixed")*'Medal values'!$B$3/2</f>
        <v>0</v>
      </c>
      <c r="P96">
        <f>COUNTIFS('Official Medal Table'!$F:$F,'Each Gender Events'!$A96,'Official Medal Table'!$C:$C,'Each Gender Events'!P$1,'Official Medal Table'!$E:$E,'Each Gender Events'!P$2)*'Medal values'!$B$1
+ COUNTIFS('Official Medal Table'!$G:$G,'Each Gender Events'!$A96,'Official Medal Table'!$C:$C,'Each Gender Events'!P$1,'Official Medal Table'!$E:$E,'Each Gender Events'!P$2)*'Medal values'!$B$2
+ COUNTIFS('Official Medal Table'!$H:$H,'Each Gender Events'!$A96,'Official Medal Table'!$C:$C,'Each Gender Events'!P$1,'Official Medal Table'!$E:$E,'Each Gender Events'!P$2)*'Medal values'!$B$3
+ COUNTIFS('Official Medal Table'!$I:$I,'Each Gender Events'!$A96,'Official Medal Table'!$C:$C,'Each Gender Events'!P$1,'Official Medal Table'!$E:$E,'Each Gender Events'!P$2)*'Medal values'!$B$3
+ COUNTIFS('Official Medal Table'!$F:$F,'Each Gender Events'!$A96,'Official Medal Table'!$C:$C,'Each Gender Events'!P$1,'Official Medal Table'!$E:$E,"Mixed")*'Medal values'!$B$1/2
+ COUNTIFS('Official Medal Table'!$G:$G,'Each Gender Events'!$A96,'Official Medal Table'!$C:$C,'Each Gender Events'!P$1,'Official Medal Table'!$E:$E,"Mixed")*'Medal values'!$B$2/2
+ COUNTIFS('Official Medal Table'!$H:$H,'Each Gender Events'!$A96,'Official Medal Table'!$C:$C,'Each Gender Events'!P$1,'Official Medal Table'!$E:$E,"Mixed")*'Medal values'!$B$3/2
+ COUNTIFS('Official Medal Table'!$I:$I,'Each Gender Events'!$A96,'Official Medal Table'!$C:$C,'Each Gender Events'!P$1,'Official Medal Table'!$E:$E,"Mixed")*'Medal values'!$B$3/2</f>
        <v>0</v>
      </c>
      <c r="Q96">
        <f>COUNTIFS('Official Medal Table'!$F:$F,'Each Gender Events'!$A96,'Official Medal Table'!$C:$C,'Each Gender Events'!Q$1,'Official Medal Table'!$E:$E,'Each Gender Events'!Q$2)*'Medal values'!$B$1
+ COUNTIFS('Official Medal Table'!$G:$G,'Each Gender Events'!$A96,'Official Medal Table'!$C:$C,'Each Gender Events'!Q$1,'Official Medal Table'!$E:$E,'Each Gender Events'!Q$2)*'Medal values'!$B$2
+ COUNTIFS('Official Medal Table'!$H:$H,'Each Gender Events'!$A96,'Official Medal Table'!$C:$C,'Each Gender Events'!Q$1,'Official Medal Table'!$E:$E,'Each Gender Events'!Q$2)*'Medal values'!$B$3
+ COUNTIFS('Official Medal Table'!$I:$I,'Each Gender Events'!$A96,'Official Medal Table'!$C:$C,'Each Gender Events'!Q$1,'Official Medal Table'!$E:$E,'Each Gender Events'!Q$2)*'Medal values'!$B$3
+ COUNTIFS('Official Medal Table'!$F:$F,'Each Gender Events'!$A96,'Official Medal Table'!$C:$C,'Each Gender Events'!Q$1,'Official Medal Table'!$E:$E,"Mixed")*'Medal values'!$B$1/2
+ COUNTIFS('Official Medal Table'!$G:$G,'Each Gender Events'!$A96,'Official Medal Table'!$C:$C,'Each Gender Events'!Q$1,'Official Medal Table'!$E:$E,"Mixed")*'Medal values'!$B$2/2
+ COUNTIFS('Official Medal Table'!$H:$H,'Each Gender Events'!$A96,'Official Medal Table'!$C:$C,'Each Gender Events'!Q$1,'Official Medal Table'!$E:$E,"Mixed")*'Medal values'!$B$3/2
+ COUNTIFS('Official Medal Table'!$I:$I,'Each Gender Events'!$A96,'Official Medal Table'!$C:$C,'Each Gender Events'!Q$1,'Official Medal Table'!$E:$E,"Mixed")*'Medal values'!$B$3/2</f>
        <v>0</v>
      </c>
      <c r="R96">
        <f>COUNTIFS('Official Medal Table'!$F:$F,'Each Gender Events'!$A96,'Official Medal Table'!$C:$C,'Each Gender Events'!R$1,'Official Medal Table'!$E:$E,'Each Gender Events'!R$2)*'Medal values'!$B$1
+ COUNTIFS('Official Medal Table'!$G:$G,'Each Gender Events'!$A96,'Official Medal Table'!$C:$C,'Each Gender Events'!R$1,'Official Medal Table'!$E:$E,'Each Gender Events'!R$2)*'Medal values'!$B$2
+ COUNTIFS('Official Medal Table'!$H:$H,'Each Gender Events'!$A96,'Official Medal Table'!$C:$C,'Each Gender Events'!R$1,'Official Medal Table'!$E:$E,'Each Gender Events'!R$2)*'Medal values'!$B$3
+ COUNTIFS('Official Medal Table'!$I:$I,'Each Gender Events'!$A96,'Official Medal Table'!$C:$C,'Each Gender Events'!R$1,'Official Medal Table'!$E:$E,'Each Gender Events'!R$2)*'Medal values'!$B$3
+ COUNTIFS('Official Medal Table'!$F:$F,'Each Gender Events'!$A96,'Official Medal Table'!$C:$C,'Each Gender Events'!R$1,'Official Medal Table'!$E:$E,"Mixed")*'Medal values'!$B$1/2
+ COUNTIFS('Official Medal Table'!$G:$G,'Each Gender Events'!$A96,'Official Medal Table'!$C:$C,'Each Gender Events'!R$1,'Official Medal Table'!$E:$E,"Mixed")*'Medal values'!$B$2/2
+ COUNTIFS('Official Medal Table'!$H:$H,'Each Gender Events'!$A96,'Official Medal Table'!$C:$C,'Each Gender Events'!R$1,'Official Medal Table'!$E:$E,"Mixed")*'Medal values'!$B$3/2
+ COUNTIFS('Official Medal Table'!$I:$I,'Each Gender Events'!$A96,'Official Medal Table'!$C:$C,'Each Gender Events'!R$1,'Official Medal Table'!$E:$E,"Mixed")*'Medal values'!$B$3/2</f>
        <v>0</v>
      </c>
      <c r="S96">
        <f>COUNTIFS('Official Medal Table'!$F:$F,'Each Gender Events'!$A96,'Official Medal Table'!$C:$C,'Each Gender Events'!S$1,'Official Medal Table'!$E:$E,'Each Gender Events'!S$2)*'Medal values'!$B$1
+ COUNTIFS('Official Medal Table'!$G:$G,'Each Gender Events'!$A96,'Official Medal Table'!$C:$C,'Each Gender Events'!S$1,'Official Medal Table'!$E:$E,'Each Gender Events'!S$2)*'Medal values'!$B$2
+ COUNTIFS('Official Medal Table'!$H:$H,'Each Gender Events'!$A96,'Official Medal Table'!$C:$C,'Each Gender Events'!S$1,'Official Medal Table'!$E:$E,'Each Gender Events'!S$2)*'Medal values'!$B$3
+ COUNTIFS('Official Medal Table'!$I:$I,'Each Gender Events'!$A96,'Official Medal Table'!$C:$C,'Each Gender Events'!S$1,'Official Medal Table'!$E:$E,'Each Gender Events'!S$2)*'Medal values'!$B$3
+ COUNTIFS('Official Medal Table'!$F:$F,'Each Gender Events'!$A96,'Official Medal Table'!$C:$C,'Each Gender Events'!S$1,'Official Medal Table'!$E:$E,"Mixed")*'Medal values'!$B$1/2
+ COUNTIFS('Official Medal Table'!$G:$G,'Each Gender Events'!$A96,'Official Medal Table'!$C:$C,'Each Gender Events'!S$1,'Official Medal Table'!$E:$E,"Mixed")*'Medal values'!$B$2/2
+ COUNTIFS('Official Medal Table'!$H:$H,'Each Gender Events'!$A96,'Official Medal Table'!$C:$C,'Each Gender Events'!S$1,'Official Medal Table'!$E:$E,"Mixed")*'Medal values'!$B$3/2
+ COUNTIFS('Official Medal Table'!$I:$I,'Each Gender Events'!$A96,'Official Medal Table'!$C:$C,'Each Gender Events'!S$1,'Official Medal Table'!$E:$E,"Mixed")*'Medal values'!$B$3/2</f>
        <v>0</v>
      </c>
      <c r="T96">
        <f>COUNTIFS('Official Medal Table'!$F:$F,'Each Gender Events'!$A96,'Official Medal Table'!$C:$C,'Each Gender Events'!T$1,'Official Medal Table'!$E:$E,'Each Gender Events'!T$2)*'Medal values'!$B$1
+ COUNTIFS('Official Medal Table'!$G:$G,'Each Gender Events'!$A96,'Official Medal Table'!$C:$C,'Each Gender Events'!T$1,'Official Medal Table'!$E:$E,'Each Gender Events'!T$2)*'Medal values'!$B$2
+ COUNTIFS('Official Medal Table'!$H:$H,'Each Gender Events'!$A96,'Official Medal Table'!$C:$C,'Each Gender Events'!T$1,'Official Medal Table'!$E:$E,'Each Gender Events'!T$2)*'Medal values'!$B$3
+ COUNTIFS('Official Medal Table'!$I:$I,'Each Gender Events'!$A96,'Official Medal Table'!$C:$C,'Each Gender Events'!T$1,'Official Medal Table'!$E:$E,'Each Gender Events'!T$2)*'Medal values'!$B$3
+ COUNTIFS('Official Medal Table'!$F:$F,'Each Gender Events'!$A96,'Official Medal Table'!$C:$C,'Each Gender Events'!T$1,'Official Medal Table'!$E:$E,"Mixed")*'Medal values'!$B$1/2
+ COUNTIFS('Official Medal Table'!$G:$G,'Each Gender Events'!$A96,'Official Medal Table'!$C:$C,'Each Gender Events'!T$1,'Official Medal Table'!$E:$E,"Mixed")*'Medal values'!$B$2/2
+ COUNTIFS('Official Medal Table'!$H:$H,'Each Gender Events'!$A96,'Official Medal Table'!$C:$C,'Each Gender Events'!T$1,'Official Medal Table'!$E:$E,"Mixed")*'Medal values'!$B$3/2
+ COUNTIFS('Official Medal Table'!$I:$I,'Each Gender Events'!$A96,'Official Medal Table'!$C:$C,'Each Gender Events'!T$1,'Official Medal Table'!$E:$E,"Mixed")*'Medal values'!$B$3/2</f>
        <v>0</v>
      </c>
      <c r="U96">
        <f>COUNTIFS('Official Medal Table'!$F:$F,'Each Gender Events'!$A96,'Official Medal Table'!$C:$C,'Each Gender Events'!U$1,'Official Medal Table'!$E:$E,'Each Gender Events'!U$2)*'Medal values'!$B$1
+ COUNTIFS('Official Medal Table'!$G:$G,'Each Gender Events'!$A96,'Official Medal Table'!$C:$C,'Each Gender Events'!U$1,'Official Medal Table'!$E:$E,'Each Gender Events'!U$2)*'Medal values'!$B$2
+ COUNTIFS('Official Medal Table'!$H:$H,'Each Gender Events'!$A96,'Official Medal Table'!$C:$C,'Each Gender Events'!U$1,'Official Medal Table'!$E:$E,'Each Gender Events'!U$2)*'Medal values'!$B$3
+ COUNTIFS('Official Medal Table'!$I:$I,'Each Gender Events'!$A96,'Official Medal Table'!$C:$C,'Each Gender Events'!U$1,'Official Medal Table'!$E:$E,'Each Gender Events'!U$2)*'Medal values'!$B$3
+ COUNTIFS('Official Medal Table'!$F:$F,'Each Gender Events'!$A96,'Official Medal Table'!$C:$C,'Each Gender Events'!U$1,'Official Medal Table'!$E:$E,"Mixed")*'Medal values'!$B$1/2
+ COUNTIFS('Official Medal Table'!$G:$G,'Each Gender Events'!$A96,'Official Medal Table'!$C:$C,'Each Gender Events'!U$1,'Official Medal Table'!$E:$E,"Mixed")*'Medal values'!$B$2/2
+ COUNTIFS('Official Medal Table'!$H:$H,'Each Gender Events'!$A96,'Official Medal Table'!$C:$C,'Each Gender Events'!U$1,'Official Medal Table'!$E:$E,"Mixed")*'Medal values'!$B$3/2
+ COUNTIFS('Official Medal Table'!$I:$I,'Each Gender Events'!$A96,'Official Medal Table'!$C:$C,'Each Gender Events'!U$1,'Official Medal Table'!$E:$E,"Mixed")*'Medal values'!$B$3/2</f>
        <v>0</v>
      </c>
      <c r="V96">
        <f>COUNTIFS('Official Medal Table'!$F:$F,'Each Gender Events'!$A96,'Official Medal Table'!$C:$C,'Each Gender Events'!V$1,'Official Medal Table'!$E:$E,'Each Gender Events'!V$2)*'Medal values'!$B$1
+ COUNTIFS('Official Medal Table'!$G:$G,'Each Gender Events'!$A96,'Official Medal Table'!$C:$C,'Each Gender Events'!V$1,'Official Medal Table'!$E:$E,'Each Gender Events'!V$2)*'Medal values'!$B$2
+ COUNTIFS('Official Medal Table'!$H:$H,'Each Gender Events'!$A96,'Official Medal Table'!$C:$C,'Each Gender Events'!V$1,'Official Medal Table'!$E:$E,'Each Gender Events'!V$2)*'Medal values'!$B$3
+ COUNTIFS('Official Medal Table'!$I:$I,'Each Gender Events'!$A96,'Official Medal Table'!$C:$C,'Each Gender Events'!V$1,'Official Medal Table'!$E:$E,'Each Gender Events'!V$2)*'Medal values'!$B$3
+ COUNTIFS('Official Medal Table'!$F:$F,'Each Gender Events'!$A96,'Official Medal Table'!$C:$C,'Each Gender Events'!V$1,'Official Medal Table'!$E:$E,"Mixed")*'Medal values'!$B$1/2
+ COUNTIFS('Official Medal Table'!$G:$G,'Each Gender Events'!$A96,'Official Medal Table'!$C:$C,'Each Gender Events'!V$1,'Official Medal Table'!$E:$E,"Mixed")*'Medal values'!$B$2/2
+ COUNTIFS('Official Medal Table'!$H:$H,'Each Gender Events'!$A96,'Official Medal Table'!$C:$C,'Each Gender Events'!V$1,'Official Medal Table'!$E:$E,"Mixed")*'Medal values'!$B$3/2
+ COUNTIFS('Official Medal Table'!$I:$I,'Each Gender Events'!$A96,'Official Medal Table'!$C:$C,'Each Gender Events'!V$1,'Official Medal Table'!$E:$E,"Mixed")*'Medal values'!$B$3/2</f>
        <v>0</v>
      </c>
      <c r="W96">
        <f>COUNTIFS('Official Medal Table'!$F:$F,'Each Gender Events'!$A96,'Official Medal Table'!$C:$C,'Each Gender Events'!W$1,'Official Medal Table'!$E:$E,'Each Gender Events'!W$2)*'Medal values'!$B$1
+ COUNTIFS('Official Medal Table'!$G:$G,'Each Gender Events'!$A96,'Official Medal Table'!$C:$C,'Each Gender Events'!W$1,'Official Medal Table'!$E:$E,'Each Gender Events'!W$2)*'Medal values'!$B$2
+ COUNTIFS('Official Medal Table'!$H:$H,'Each Gender Events'!$A96,'Official Medal Table'!$C:$C,'Each Gender Events'!W$1,'Official Medal Table'!$E:$E,'Each Gender Events'!W$2)*'Medal values'!$B$3
+ COUNTIFS('Official Medal Table'!$I:$I,'Each Gender Events'!$A96,'Official Medal Table'!$C:$C,'Each Gender Events'!W$1,'Official Medal Table'!$E:$E,'Each Gender Events'!W$2)*'Medal values'!$B$3
+ COUNTIFS('Official Medal Table'!$F:$F,'Each Gender Events'!$A96,'Official Medal Table'!$C:$C,'Each Gender Events'!W$1,'Official Medal Table'!$E:$E,"Mixed")*'Medal values'!$B$1/2
+ COUNTIFS('Official Medal Table'!$G:$G,'Each Gender Events'!$A96,'Official Medal Table'!$C:$C,'Each Gender Events'!W$1,'Official Medal Table'!$E:$E,"Mixed")*'Medal values'!$B$2/2
+ COUNTIFS('Official Medal Table'!$H:$H,'Each Gender Events'!$A96,'Official Medal Table'!$C:$C,'Each Gender Events'!W$1,'Official Medal Table'!$E:$E,"Mixed")*'Medal values'!$B$3/2
+ COUNTIFS('Official Medal Table'!$I:$I,'Each Gender Events'!$A96,'Official Medal Table'!$C:$C,'Each Gender Events'!W$1,'Official Medal Table'!$E:$E,"Mixed")*'Medal values'!$B$3/2</f>
        <v>0</v>
      </c>
      <c r="X96">
        <f>COUNTIFS('Official Medal Table'!$F:$F,'Each Gender Events'!$A96,'Official Medal Table'!$C:$C,'Each Gender Events'!X$1,'Official Medal Table'!$E:$E,'Each Gender Events'!X$2)*'Medal values'!$B$1
+ COUNTIFS('Official Medal Table'!$G:$G,'Each Gender Events'!$A96,'Official Medal Table'!$C:$C,'Each Gender Events'!X$1,'Official Medal Table'!$E:$E,'Each Gender Events'!X$2)*'Medal values'!$B$2
+ COUNTIFS('Official Medal Table'!$H:$H,'Each Gender Events'!$A96,'Official Medal Table'!$C:$C,'Each Gender Events'!X$1,'Official Medal Table'!$E:$E,'Each Gender Events'!X$2)*'Medal values'!$B$3
+ COUNTIFS('Official Medal Table'!$I:$I,'Each Gender Events'!$A96,'Official Medal Table'!$C:$C,'Each Gender Events'!X$1,'Official Medal Table'!$E:$E,'Each Gender Events'!X$2)*'Medal values'!$B$3
+ COUNTIFS('Official Medal Table'!$F:$F,'Each Gender Events'!$A96,'Official Medal Table'!$C:$C,'Each Gender Events'!X$1,'Official Medal Table'!$E:$E,"Mixed")*'Medal values'!$B$1/2
+ COUNTIFS('Official Medal Table'!$G:$G,'Each Gender Events'!$A96,'Official Medal Table'!$C:$C,'Each Gender Events'!X$1,'Official Medal Table'!$E:$E,"Mixed")*'Medal values'!$B$2/2
+ COUNTIFS('Official Medal Table'!$H:$H,'Each Gender Events'!$A96,'Official Medal Table'!$C:$C,'Each Gender Events'!X$1,'Official Medal Table'!$E:$E,"Mixed")*'Medal values'!$B$3/2
+ COUNTIFS('Official Medal Table'!$I:$I,'Each Gender Events'!$A96,'Official Medal Table'!$C:$C,'Each Gender Events'!X$1,'Official Medal Table'!$E:$E,"Mixed")*'Medal values'!$B$3/2</f>
        <v>0</v>
      </c>
      <c r="Y96">
        <f>COUNTIFS('Official Medal Table'!$F:$F,'Each Gender Events'!$A96,'Official Medal Table'!$C:$C,'Each Gender Events'!Y$1,'Official Medal Table'!$E:$E,'Each Gender Events'!Y$2)*'Medal values'!$B$1
+ COUNTIFS('Official Medal Table'!$G:$G,'Each Gender Events'!$A96,'Official Medal Table'!$C:$C,'Each Gender Events'!Y$1,'Official Medal Table'!$E:$E,'Each Gender Events'!Y$2)*'Medal values'!$B$2
+ COUNTIFS('Official Medal Table'!$H:$H,'Each Gender Events'!$A96,'Official Medal Table'!$C:$C,'Each Gender Events'!Y$1,'Official Medal Table'!$E:$E,'Each Gender Events'!Y$2)*'Medal values'!$B$3
+ COUNTIFS('Official Medal Table'!$I:$I,'Each Gender Events'!$A96,'Official Medal Table'!$C:$C,'Each Gender Events'!Y$1,'Official Medal Table'!$E:$E,'Each Gender Events'!Y$2)*'Medal values'!$B$3
+ COUNTIFS('Official Medal Table'!$F:$F,'Each Gender Events'!$A96,'Official Medal Table'!$C:$C,'Each Gender Events'!Y$1,'Official Medal Table'!$E:$E,"Mixed")*'Medal values'!$B$1/2
+ COUNTIFS('Official Medal Table'!$G:$G,'Each Gender Events'!$A96,'Official Medal Table'!$C:$C,'Each Gender Events'!Y$1,'Official Medal Table'!$E:$E,"Mixed")*'Medal values'!$B$2/2
+ COUNTIFS('Official Medal Table'!$H:$H,'Each Gender Events'!$A96,'Official Medal Table'!$C:$C,'Each Gender Events'!Y$1,'Official Medal Table'!$E:$E,"Mixed")*'Medal values'!$B$3/2
+ COUNTIFS('Official Medal Table'!$I:$I,'Each Gender Events'!$A96,'Official Medal Table'!$C:$C,'Each Gender Events'!Y$1,'Official Medal Table'!$E:$E,"Mixed")*'Medal values'!$B$3/2</f>
        <v>0</v>
      </c>
      <c r="Z96">
        <f>COUNTIFS('Official Medal Table'!$F:$F,'Each Gender Events'!$A96,'Official Medal Table'!$C:$C,'Each Gender Events'!Z$1,'Official Medal Table'!$E:$E,'Each Gender Events'!Z$2)*'Medal values'!$B$1
+ COUNTIFS('Official Medal Table'!$G:$G,'Each Gender Events'!$A96,'Official Medal Table'!$C:$C,'Each Gender Events'!Z$1,'Official Medal Table'!$E:$E,'Each Gender Events'!Z$2)*'Medal values'!$B$2
+ COUNTIFS('Official Medal Table'!$H:$H,'Each Gender Events'!$A96,'Official Medal Table'!$C:$C,'Each Gender Events'!Z$1,'Official Medal Table'!$E:$E,'Each Gender Events'!Z$2)*'Medal values'!$B$3
+ COUNTIFS('Official Medal Table'!$I:$I,'Each Gender Events'!$A96,'Official Medal Table'!$C:$C,'Each Gender Events'!Z$1,'Official Medal Table'!$E:$E,'Each Gender Events'!Z$2)*'Medal values'!$B$3
+ COUNTIFS('Official Medal Table'!$F:$F,'Each Gender Events'!$A96,'Official Medal Table'!$C:$C,'Each Gender Events'!Z$1,'Official Medal Table'!$E:$E,"Mixed")*'Medal values'!$B$1/2
+ COUNTIFS('Official Medal Table'!$G:$G,'Each Gender Events'!$A96,'Official Medal Table'!$C:$C,'Each Gender Events'!Z$1,'Official Medal Table'!$E:$E,"Mixed")*'Medal values'!$B$2/2
+ COUNTIFS('Official Medal Table'!$H:$H,'Each Gender Events'!$A96,'Official Medal Table'!$C:$C,'Each Gender Events'!Z$1,'Official Medal Table'!$E:$E,"Mixed")*'Medal values'!$B$3/2
+ COUNTIFS('Official Medal Table'!$I:$I,'Each Gender Events'!$A96,'Official Medal Table'!$C:$C,'Each Gender Events'!Z$1,'Official Medal Table'!$E:$E,"Mixed")*'Medal values'!$B$3/2</f>
        <v>0</v>
      </c>
      <c r="AA96">
        <f>COUNTIFS('Official Medal Table'!$F:$F,'Each Gender Events'!$A96,'Official Medal Table'!$C:$C,'Each Gender Events'!AA$1,'Official Medal Table'!$E:$E,'Each Gender Events'!AA$2)*'Medal values'!$B$1
+ COUNTIFS('Official Medal Table'!$G:$G,'Each Gender Events'!$A96,'Official Medal Table'!$C:$C,'Each Gender Events'!AA$1,'Official Medal Table'!$E:$E,'Each Gender Events'!AA$2)*'Medal values'!$B$2
+ COUNTIFS('Official Medal Table'!$H:$H,'Each Gender Events'!$A96,'Official Medal Table'!$C:$C,'Each Gender Events'!AA$1,'Official Medal Table'!$E:$E,'Each Gender Events'!AA$2)*'Medal values'!$B$3
+ COUNTIFS('Official Medal Table'!$I:$I,'Each Gender Events'!$A96,'Official Medal Table'!$C:$C,'Each Gender Events'!AA$1,'Official Medal Table'!$E:$E,'Each Gender Events'!AA$2)*'Medal values'!$B$3
+ COUNTIFS('Official Medal Table'!$F:$F,'Each Gender Events'!$A96,'Official Medal Table'!$C:$C,'Each Gender Events'!AA$1,'Official Medal Table'!$E:$E,"Mixed")*'Medal values'!$B$1/2
+ COUNTIFS('Official Medal Table'!$G:$G,'Each Gender Events'!$A96,'Official Medal Table'!$C:$C,'Each Gender Events'!AA$1,'Official Medal Table'!$E:$E,"Mixed")*'Medal values'!$B$2/2
+ COUNTIFS('Official Medal Table'!$H:$H,'Each Gender Events'!$A96,'Official Medal Table'!$C:$C,'Each Gender Events'!AA$1,'Official Medal Table'!$E:$E,"Mixed")*'Medal values'!$B$3/2
+ COUNTIFS('Official Medal Table'!$I:$I,'Each Gender Events'!$A96,'Official Medal Table'!$C:$C,'Each Gender Events'!AA$1,'Official Medal Table'!$E:$E,"Mixed")*'Medal values'!$B$3/2</f>
        <v>0</v>
      </c>
      <c r="AB96">
        <f>COUNTIFS('Official Medal Table'!$F:$F,'Each Gender Events'!$A96,'Official Medal Table'!$C:$C,'Each Gender Events'!AB$1,'Official Medal Table'!$E:$E,'Each Gender Events'!AB$2)*'Medal values'!$B$1
+ COUNTIFS('Official Medal Table'!$G:$G,'Each Gender Events'!$A96,'Official Medal Table'!$C:$C,'Each Gender Events'!AB$1,'Official Medal Table'!$E:$E,'Each Gender Events'!AB$2)*'Medal values'!$B$2
+ COUNTIFS('Official Medal Table'!$H:$H,'Each Gender Events'!$A96,'Official Medal Table'!$C:$C,'Each Gender Events'!AB$1,'Official Medal Table'!$E:$E,'Each Gender Events'!AB$2)*'Medal values'!$B$3
+ COUNTIFS('Official Medal Table'!$I:$I,'Each Gender Events'!$A96,'Official Medal Table'!$C:$C,'Each Gender Events'!AB$1,'Official Medal Table'!$E:$E,'Each Gender Events'!AB$2)*'Medal values'!$B$3
+ COUNTIFS('Official Medal Table'!$F:$F,'Each Gender Events'!$A96,'Official Medal Table'!$C:$C,'Each Gender Events'!AB$1,'Official Medal Table'!$E:$E,"Mixed")*'Medal values'!$B$1/2
+ COUNTIFS('Official Medal Table'!$G:$G,'Each Gender Events'!$A96,'Official Medal Table'!$C:$C,'Each Gender Events'!AB$1,'Official Medal Table'!$E:$E,"Mixed")*'Medal values'!$B$2/2
+ COUNTIFS('Official Medal Table'!$H:$H,'Each Gender Events'!$A96,'Official Medal Table'!$C:$C,'Each Gender Events'!AB$1,'Official Medal Table'!$E:$E,"Mixed")*'Medal values'!$B$3/2
+ COUNTIFS('Official Medal Table'!$I:$I,'Each Gender Events'!$A96,'Official Medal Table'!$C:$C,'Each Gender Events'!AB$1,'Official Medal Table'!$E:$E,"Mixed")*'Medal values'!$B$3/2</f>
        <v>0</v>
      </c>
      <c r="AC96">
        <f>COUNTIFS('Official Medal Table'!$F:$F,'Each Gender Events'!$A96,'Official Medal Table'!$C:$C,'Each Gender Events'!AC$1,'Official Medal Table'!$E:$E,'Each Gender Events'!AC$2)*'Medal values'!$B$1
+ COUNTIFS('Official Medal Table'!$G:$G,'Each Gender Events'!$A96,'Official Medal Table'!$C:$C,'Each Gender Events'!AC$1,'Official Medal Table'!$E:$E,'Each Gender Events'!AC$2)*'Medal values'!$B$2
+ COUNTIFS('Official Medal Table'!$H:$H,'Each Gender Events'!$A96,'Official Medal Table'!$C:$C,'Each Gender Events'!AC$1,'Official Medal Table'!$E:$E,'Each Gender Events'!AC$2)*'Medal values'!$B$3
+ COUNTIFS('Official Medal Table'!$I:$I,'Each Gender Events'!$A96,'Official Medal Table'!$C:$C,'Each Gender Events'!AC$1,'Official Medal Table'!$E:$E,'Each Gender Events'!AC$2)*'Medal values'!$B$3
+ COUNTIFS('Official Medal Table'!$F:$F,'Each Gender Events'!$A96,'Official Medal Table'!$C:$C,'Each Gender Events'!AC$1,'Official Medal Table'!$E:$E,"Mixed")*'Medal values'!$B$1/2
+ COUNTIFS('Official Medal Table'!$G:$G,'Each Gender Events'!$A96,'Official Medal Table'!$C:$C,'Each Gender Events'!AC$1,'Official Medal Table'!$E:$E,"Mixed")*'Medal values'!$B$2/2
+ COUNTIFS('Official Medal Table'!$H:$H,'Each Gender Events'!$A96,'Official Medal Table'!$C:$C,'Each Gender Events'!AC$1,'Official Medal Table'!$E:$E,"Mixed")*'Medal values'!$B$3/2
+ COUNTIFS('Official Medal Table'!$I:$I,'Each Gender Events'!$A96,'Official Medal Table'!$C:$C,'Each Gender Events'!AC$1,'Official Medal Table'!$E:$E,"Mixed")*'Medal values'!$B$3/2</f>
        <v>0</v>
      </c>
      <c r="AD96">
        <f>COUNTIFS('Official Medal Table'!$F:$F,'Each Gender Events'!$A96,'Official Medal Table'!$C:$C,'Each Gender Events'!AD$1,'Official Medal Table'!$E:$E,'Each Gender Events'!AD$2)*'Medal values'!$B$1
+ COUNTIFS('Official Medal Table'!$G:$G,'Each Gender Events'!$A96,'Official Medal Table'!$C:$C,'Each Gender Events'!AD$1,'Official Medal Table'!$E:$E,'Each Gender Events'!AD$2)*'Medal values'!$B$2
+ COUNTIFS('Official Medal Table'!$H:$H,'Each Gender Events'!$A96,'Official Medal Table'!$C:$C,'Each Gender Events'!AD$1,'Official Medal Table'!$E:$E,'Each Gender Events'!AD$2)*'Medal values'!$B$3
+ COUNTIFS('Official Medal Table'!$I:$I,'Each Gender Events'!$A96,'Official Medal Table'!$C:$C,'Each Gender Events'!AD$1,'Official Medal Table'!$E:$E,'Each Gender Events'!AD$2)*'Medal values'!$B$3
+ COUNTIFS('Official Medal Table'!$F:$F,'Each Gender Events'!$A96,'Official Medal Table'!$C:$C,'Each Gender Events'!AD$1,'Official Medal Table'!$E:$E,"Mixed")*'Medal values'!$B$1/2
+ COUNTIFS('Official Medal Table'!$G:$G,'Each Gender Events'!$A96,'Official Medal Table'!$C:$C,'Each Gender Events'!AD$1,'Official Medal Table'!$E:$E,"Mixed")*'Medal values'!$B$2/2
+ COUNTIFS('Official Medal Table'!$H:$H,'Each Gender Events'!$A96,'Official Medal Table'!$C:$C,'Each Gender Events'!AD$1,'Official Medal Table'!$E:$E,"Mixed")*'Medal values'!$B$3/2
+ COUNTIFS('Official Medal Table'!$I:$I,'Each Gender Events'!$A96,'Official Medal Table'!$C:$C,'Each Gender Events'!AD$1,'Official Medal Table'!$E:$E,"Mixed")*'Medal values'!$B$3/2</f>
        <v>0</v>
      </c>
      <c r="AE96">
        <f>COUNTIFS('Official Medal Table'!$F:$F,'Each Gender Events'!$A96,'Official Medal Table'!$C:$C,'Each Gender Events'!AE$1,'Official Medal Table'!$E:$E,'Each Gender Events'!AE$2)*'Medal values'!$B$1
+ COUNTIFS('Official Medal Table'!$G:$G,'Each Gender Events'!$A96,'Official Medal Table'!$C:$C,'Each Gender Events'!AE$1,'Official Medal Table'!$E:$E,'Each Gender Events'!AE$2)*'Medal values'!$B$2
+ COUNTIFS('Official Medal Table'!$H:$H,'Each Gender Events'!$A96,'Official Medal Table'!$C:$C,'Each Gender Events'!AE$1,'Official Medal Table'!$E:$E,'Each Gender Events'!AE$2)*'Medal values'!$B$3
+ COUNTIFS('Official Medal Table'!$I:$I,'Each Gender Events'!$A96,'Official Medal Table'!$C:$C,'Each Gender Events'!AE$1,'Official Medal Table'!$E:$E,'Each Gender Events'!AE$2)*'Medal values'!$B$3
+ COUNTIFS('Official Medal Table'!$F:$F,'Each Gender Events'!$A96,'Official Medal Table'!$C:$C,'Each Gender Events'!AE$1,'Official Medal Table'!$E:$E,"Mixed")*'Medal values'!$B$1/2
+ COUNTIFS('Official Medal Table'!$G:$G,'Each Gender Events'!$A96,'Official Medal Table'!$C:$C,'Each Gender Events'!AE$1,'Official Medal Table'!$E:$E,"Mixed")*'Medal values'!$B$2/2
+ COUNTIFS('Official Medal Table'!$H:$H,'Each Gender Events'!$A96,'Official Medal Table'!$C:$C,'Each Gender Events'!AE$1,'Official Medal Table'!$E:$E,"Mixed")*'Medal values'!$B$3/2
+ COUNTIFS('Official Medal Table'!$I:$I,'Each Gender Events'!$A96,'Official Medal Table'!$C:$C,'Each Gender Events'!AE$1,'Official Medal Table'!$E:$E,"Mixed")*'Medal values'!$B$3/2</f>
        <v>0</v>
      </c>
      <c r="AF96">
        <f>COUNTIFS('Official Medal Table'!$F:$F,'Each Gender Events'!$A96,'Official Medal Table'!$C:$C,'Each Gender Events'!AF$1,'Official Medal Table'!$E:$E,'Each Gender Events'!AF$2)*'Medal values'!$B$1
+ COUNTIFS('Official Medal Table'!$G:$G,'Each Gender Events'!$A96,'Official Medal Table'!$C:$C,'Each Gender Events'!AF$1,'Official Medal Table'!$E:$E,'Each Gender Events'!AF$2)*'Medal values'!$B$2
+ COUNTIFS('Official Medal Table'!$H:$H,'Each Gender Events'!$A96,'Official Medal Table'!$C:$C,'Each Gender Events'!AF$1,'Official Medal Table'!$E:$E,'Each Gender Events'!AF$2)*'Medal values'!$B$3
+ COUNTIFS('Official Medal Table'!$I:$I,'Each Gender Events'!$A96,'Official Medal Table'!$C:$C,'Each Gender Events'!AF$1,'Official Medal Table'!$E:$E,'Each Gender Events'!AF$2)*'Medal values'!$B$3
+ COUNTIFS('Official Medal Table'!$F:$F,'Each Gender Events'!$A96,'Official Medal Table'!$C:$C,'Each Gender Events'!AF$1,'Official Medal Table'!$E:$E,"Mixed")*'Medal values'!$B$1/2
+ COUNTIFS('Official Medal Table'!$G:$G,'Each Gender Events'!$A96,'Official Medal Table'!$C:$C,'Each Gender Events'!AF$1,'Official Medal Table'!$E:$E,"Mixed")*'Medal values'!$B$2/2
+ COUNTIFS('Official Medal Table'!$H:$H,'Each Gender Events'!$A96,'Official Medal Table'!$C:$C,'Each Gender Events'!AF$1,'Official Medal Table'!$E:$E,"Mixed")*'Medal values'!$B$3/2
+ COUNTIFS('Official Medal Table'!$I:$I,'Each Gender Events'!$A96,'Official Medal Table'!$C:$C,'Each Gender Events'!AF$1,'Official Medal Table'!$E:$E,"Mixed")*'Medal values'!$B$3/2</f>
        <v>0</v>
      </c>
      <c r="AG96">
        <f>COUNTIFS('Official Medal Table'!$F:$F,'Each Gender Events'!$A96,'Official Medal Table'!$C:$C,'Each Gender Events'!AG$1,'Official Medal Table'!$E:$E,'Each Gender Events'!AG$2)*'Medal values'!$B$1
+ COUNTIFS('Official Medal Table'!$G:$G,'Each Gender Events'!$A96,'Official Medal Table'!$C:$C,'Each Gender Events'!AG$1,'Official Medal Table'!$E:$E,'Each Gender Events'!AG$2)*'Medal values'!$B$2
+ COUNTIFS('Official Medal Table'!$H:$H,'Each Gender Events'!$A96,'Official Medal Table'!$C:$C,'Each Gender Events'!AG$1,'Official Medal Table'!$E:$E,'Each Gender Events'!AG$2)*'Medal values'!$B$3
+ COUNTIFS('Official Medal Table'!$I:$I,'Each Gender Events'!$A96,'Official Medal Table'!$C:$C,'Each Gender Events'!AG$1,'Official Medal Table'!$E:$E,'Each Gender Events'!AG$2)*'Medal values'!$B$3
+ COUNTIFS('Official Medal Table'!$F:$F,'Each Gender Events'!$A96,'Official Medal Table'!$C:$C,'Each Gender Events'!AG$1,'Official Medal Table'!$E:$E,"Mixed")*'Medal values'!$B$1/2
+ COUNTIFS('Official Medal Table'!$G:$G,'Each Gender Events'!$A96,'Official Medal Table'!$C:$C,'Each Gender Events'!AG$1,'Official Medal Table'!$E:$E,"Mixed")*'Medal values'!$B$2/2
+ COUNTIFS('Official Medal Table'!$H:$H,'Each Gender Events'!$A96,'Official Medal Table'!$C:$C,'Each Gender Events'!AG$1,'Official Medal Table'!$E:$E,"Mixed")*'Medal values'!$B$3/2
+ COUNTIFS('Official Medal Table'!$I:$I,'Each Gender Events'!$A96,'Official Medal Table'!$C:$C,'Each Gender Events'!AG$1,'Official Medal Table'!$E:$E,"Mixed")*'Medal values'!$B$3/2</f>
        <v>0</v>
      </c>
      <c r="AH96">
        <f>COUNTIFS('Official Medal Table'!$F:$F,'Each Gender Events'!$A96,'Official Medal Table'!$C:$C,'Each Gender Events'!AH$1,'Official Medal Table'!$E:$E,'Each Gender Events'!AH$2)*'Medal values'!$B$1
+ COUNTIFS('Official Medal Table'!$G:$G,'Each Gender Events'!$A96,'Official Medal Table'!$C:$C,'Each Gender Events'!AH$1,'Official Medal Table'!$E:$E,'Each Gender Events'!AH$2)*'Medal values'!$B$2
+ COUNTIFS('Official Medal Table'!$H:$H,'Each Gender Events'!$A96,'Official Medal Table'!$C:$C,'Each Gender Events'!AH$1,'Official Medal Table'!$E:$E,'Each Gender Events'!AH$2)*'Medal values'!$B$3
+ COUNTIFS('Official Medal Table'!$I:$I,'Each Gender Events'!$A96,'Official Medal Table'!$C:$C,'Each Gender Events'!AH$1,'Official Medal Table'!$E:$E,'Each Gender Events'!AH$2)*'Medal values'!$B$3
+ COUNTIFS('Official Medal Table'!$F:$F,'Each Gender Events'!$A96,'Official Medal Table'!$C:$C,'Each Gender Events'!AH$1,'Official Medal Table'!$E:$E,"Mixed")*'Medal values'!$B$1/2
+ COUNTIFS('Official Medal Table'!$G:$G,'Each Gender Events'!$A96,'Official Medal Table'!$C:$C,'Each Gender Events'!AH$1,'Official Medal Table'!$E:$E,"Mixed")*'Medal values'!$B$2/2
+ COUNTIFS('Official Medal Table'!$H:$H,'Each Gender Events'!$A96,'Official Medal Table'!$C:$C,'Each Gender Events'!AH$1,'Official Medal Table'!$E:$E,"Mixed")*'Medal values'!$B$3/2
+ COUNTIFS('Official Medal Table'!$I:$I,'Each Gender Events'!$A96,'Official Medal Table'!$C:$C,'Each Gender Events'!AH$1,'Official Medal Table'!$E:$E,"Mixed")*'Medal values'!$B$3/2</f>
        <v>0</v>
      </c>
      <c r="AI96">
        <f>COUNTIFS('Official Medal Table'!$F:$F,'Each Gender Events'!$A96,'Official Medal Table'!$C:$C,'Each Gender Events'!AI$1,'Official Medal Table'!$E:$E,'Each Gender Events'!AI$2)*'Medal values'!$B$1
+ COUNTIFS('Official Medal Table'!$G:$G,'Each Gender Events'!$A96,'Official Medal Table'!$C:$C,'Each Gender Events'!AI$1,'Official Medal Table'!$E:$E,'Each Gender Events'!AI$2)*'Medal values'!$B$2
+ COUNTIFS('Official Medal Table'!$H:$H,'Each Gender Events'!$A96,'Official Medal Table'!$C:$C,'Each Gender Events'!AI$1,'Official Medal Table'!$E:$E,'Each Gender Events'!AI$2)*'Medal values'!$B$3
+ COUNTIFS('Official Medal Table'!$I:$I,'Each Gender Events'!$A96,'Official Medal Table'!$C:$C,'Each Gender Events'!AI$1,'Official Medal Table'!$E:$E,'Each Gender Events'!AI$2)*'Medal values'!$B$3
+ COUNTIFS('Official Medal Table'!$F:$F,'Each Gender Events'!$A96,'Official Medal Table'!$C:$C,'Each Gender Events'!AI$1,'Official Medal Table'!$E:$E,"Mixed")*'Medal values'!$B$1/2
+ COUNTIFS('Official Medal Table'!$G:$G,'Each Gender Events'!$A96,'Official Medal Table'!$C:$C,'Each Gender Events'!AI$1,'Official Medal Table'!$E:$E,"Mixed")*'Medal values'!$B$2/2
+ COUNTIFS('Official Medal Table'!$H:$H,'Each Gender Events'!$A96,'Official Medal Table'!$C:$C,'Each Gender Events'!AI$1,'Official Medal Table'!$E:$E,"Mixed")*'Medal values'!$B$3/2
+ COUNTIFS('Official Medal Table'!$I:$I,'Each Gender Events'!$A96,'Official Medal Table'!$C:$C,'Each Gender Events'!AI$1,'Official Medal Table'!$E:$E,"Mixed")*'Medal values'!$B$3/2</f>
        <v>0</v>
      </c>
      <c r="AJ96">
        <f>COUNTIFS('Official Medal Table'!$F:$F,'Each Gender Events'!$A96,'Official Medal Table'!$C:$C,'Each Gender Events'!AJ$1,'Official Medal Table'!$E:$E,'Each Gender Events'!AJ$2)*'Medal values'!$B$1
+ COUNTIFS('Official Medal Table'!$G:$G,'Each Gender Events'!$A96,'Official Medal Table'!$C:$C,'Each Gender Events'!AJ$1,'Official Medal Table'!$E:$E,'Each Gender Events'!AJ$2)*'Medal values'!$B$2
+ COUNTIFS('Official Medal Table'!$H:$H,'Each Gender Events'!$A96,'Official Medal Table'!$C:$C,'Each Gender Events'!AJ$1,'Official Medal Table'!$E:$E,'Each Gender Events'!AJ$2)*'Medal values'!$B$3
+ COUNTIFS('Official Medal Table'!$I:$I,'Each Gender Events'!$A96,'Official Medal Table'!$C:$C,'Each Gender Events'!AJ$1,'Official Medal Table'!$E:$E,'Each Gender Events'!AJ$2)*'Medal values'!$B$3
+ COUNTIFS('Official Medal Table'!$F:$F,'Each Gender Events'!$A96,'Official Medal Table'!$C:$C,'Each Gender Events'!AJ$1,'Official Medal Table'!$E:$E,"Mixed")*'Medal values'!$B$1/2
+ COUNTIFS('Official Medal Table'!$G:$G,'Each Gender Events'!$A96,'Official Medal Table'!$C:$C,'Each Gender Events'!AJ$1,'Official Medal Table'!$E:$E,"Mixed")*'Medal values'!$B$2/2
+ COUNTIFS('Official Medal Table'!$H:$H,'Each Gender Events'!$A96,'Official Medal Table'!$C:$C,'Each Gender Events'!AJ$1,'Official Medal Table'!$E:$E,"Mixed")*'Medal values'!$B$3/2
+ COUNTIFS('Official Medal Table'!$I:$I,'Each Gender Events'!$A96,'Official Medal Table'!$C:$C,'Each Gender Events'!AJ$1,'Official Medal Table'!$E:$E,"Mixed")*'Medal values'!$B$3/2</f>
        <v>0</v>
      </c>
      <c r="AK96">
        <f>COUNTIFS('Official Medal Table'!$F:$F,'Each Gender Events'!$A96,'Official Medal Table'!$C:$C,'Each Gender Events'!AK$1,'Official Medal Table'!$E:$E,'Each Gender Events'!AK$2)*'Medal values'!$B$1
+ COUNTIFS('Official Medal Table'!$G:$G,'Each Gender Events'!$A96,'Official Medal Table'!$C:$C,'Each Gender Events'!AK$1,'Official Medal Table'!$E:$E,'Each Gender Events'!AK$2)*'Medal values'!$B$2
+ COUNTIFS('Official Medal Table'!$H:$H,'Each Gender Events'!$A96,'Official Medal Table'!$C:$C,'Each Gender Events'!AK$1,'Official Medal Table'!$E:$E,'Each Gender Events'!AK$2)*'Medal values'!$B$3
+ COUNTIFS('Official Medal Table'!$I:$I,'Each Gender Events'!$A96,'Official Medal Table'!$C:$C,'Each Gender Events'!AK$1,'Official Medal Table'!$E:$E,'Each Gender Events'!AK$2)*'Medal values'!$B$3
+ COUNTIFS('Official Medal Table'!$F:$F,'Each Gender Events'!$A96,'Official Medal Table'!$C:$C,'Each Gender Events'!AK$1,'Official Medal Table'!$E:$E,"Mixed")*'Medal values'!$B$1/2
+ COUNTIFS('Official Medal Table'!$G:$G,'Each Gender Events'!$A96,'Official Medal Table'!$C:$C,'Each Gender Events'!AK$1,'Official Medal Table'!$E:$E,"Mixed")*'Medal values'!$B$2/2
+ COUNTIFS('Official Medal Table'!$H:$H,'Each Gender Events'!$A96,'Official Medal Table'!$C:$C,'Each Gender Events'!AK$1,'Official Medal Table'!$E:$E,"Mixed")*'Medal values'!$B$3/2
+ COUNTIFS('Official Medal Table'!$I:$I,'Each Gender Events'!$A96,'Official Medal Table'!$C:$C,'Each Gender Events'!AK$1,'Official Medal Table'!$E:$E,"Mixed")*'Medal values'!$B$3/2</f>
        <v>0</v>
      </c>
      <c r="AL96">
        <f>COUNTIFS('Official Medal Table'!$F:$F,'Each Gender Events'!$A96,'Official Medal Table'!$C:$C,'Each Gender Events'!AL$1,'Official Medal Table'!$E:$E,'Each Gender Events'!AL$2)*'Medal values'!$B$1
+ COUNTIFS('Official Medal Table'!$G:$G,'Each Gender Events'!$A96,'Official Medal Table'!$C:$C,'Each Gender Events'!AL$1,'Official Medal Table'!$E:$E,'Each Gender Events'!AL$2)*'Medal values'!$B$2
+ COUNTIFS('Official Medal Table'!$H:$H,'Each Gender Events'!$A96,'Official Medal Table'!$C:$C,'Each Gender Events'!AL$1,'Official Medal Table'!$E:$E,'Each Gender Events'!AL$2)*'Medal values'!$B$3
+ COUNTIFS('Official Medal Table'!$I:$I,'Each Gender Events'!$A96,'Official Medal Table'!$C:$C,'Each Gender Events'!AL$1,'Official Medal Table'!$E:$E,'Each Gender Events'!AL$2)*'Medal values'!$B$3
+ COUNTIFS('Official Medal Table'!$F:$F,'Each Gender Events'!$A96,'Official Medal Table'!$C:$C,'Each Gender Events'!AL$1,'Official Medal Table'!$E:$E,"Mixed")*'Medal values'!$B$1/2
+ COUNTIFS('Official Medal Table'!$G:$G,'Each Gender Events'!$A96,'Official Medal Table'!$C:$C,'Each Gender Events'!AL$1,'Official Medal Table'!$E:$E,"Mixed")*'Medal values'!$B$2/2
+ COUNTIFS('Official Medal Table'!$H:$H,'Each Gender Events'!$A96,'Official Medal Table'!$C:$C,'Each Gender Events'!AL$1,'Official Medal Table'!$E:$E,"Mixed")*'Medal values'!$B$3/2
+ COUNTIFS('Official Medal Table'!$I:$I,'Each Gender Events'!$A96,'Official Medal Table'!$C:$C,'Each Gender Events'!AL$1,'Official Medal Table'!$E:$E,"Mixed")*'Medal values'!$B$3/2</f>
        <v>0</v>
      </c>
      <c r="AM96">
        <f>COUNTIFS('Official Medal Table'!$F:$F,'Each Gender Events'!$A96,'Official Medal Table'!$C:$C,'Each Gender Events'!AM$1,'Official Medal Table'!$E:$E,'Each Gender Events'!AM$2)*'Medal values'!$B$1
+ COUNTIFS('Official Medal Table'!$G:$G,'Each Gender Events'!$A96,'Official Medal Table'!$C:$C,'Each Gender Events'!AM$1,'Official Medal Table'!$E:$E,'Each Gender Events'!AM$2)*'Medal values'!$B$2
+ COUNTIFS('Official Medal Table'!$H:$H,'Each Gender Events'!$A96,'Official Medal Table'!$C:$C,'Each Gender Events'!AM$1,'Official Medal Table'!$E:$E,'Each Gender Events'!AM$2)*'Medal values'!$B$3
+ COUNTIFS('Official Medal Table'!$I:$I,'Each Gender Events'!$A96,'Official Medal Table'!$C:$C,'Each Gender Events'!AM$1,'Official Medal Table'!$E:$E,'Each Gender Events'!AM$2)*'Medal values'!$B$3
+ COUNTIFS('Official Medal Table'!$F:$F,'Each Gender Events'!$A96,'Official Medal Table'!$C:$C,'Each Gender Events'!AM$1,'Official Medal Table'!$E:$E,"Mixed")*'Medal values'!$B$1/2
+ COUNTIFS('Official Medal Table'!$G:$G,'Each Gender Events'!$A96,'Official Medal Table'!$C:$C,'Each Gender Events'!AM$1,'Official Medal Table'!$E:$E,"Mixed")*'Medal values'!$B$2/2
+ COUNTIFS('Official Medal Table'!$H:$H,'Each Gender Events'!$A96,'Official Medal Table'!$C:$C,'Each Gender Events'!AM$1,'Official Medal Table'!$E:$E,"Mixed")*'Medal values'!$B$3/2
+ COUNTIFS('Official Medal Table'!$I:$I,'Each Gender Events'!$A96,'Official Medal Table'!$C:$C,'Each Gender Events'!AM$1,'Official Medal Table'!$E:$E,"Mixed")*'Medal values'!$B$3/2</f>
        <v>0</v>
      </c>
      <c r="AN96">
        <f>COUNTIFS('Official Medal Table'!$F:$F,'Each Gender Events'!$A96,'Official Medal Table'!$C:$C,'Each Gender Events'!AN$1,'Official Medal Table'!$E:$E,'Each Gender Events'!AN$2)*'Medal values'!$B$1
+ COUNTIFS('Official Medal Table'!$G:$G,'Each Gender Events'!$A96,'Official Medal Table'!$C:$C,'Each Gender Events'!AN$1,'Official Medal Table'!$E:$E,'Each Gender Events'!AN$2)*'Medal values'!$B$2
+ COUNTIFS('Official Medal Table'!$H:$H,'Each Gender Events'!$A96,'Official Medal Table'!$C:$C,'Each Gender Events'!AN$1,'Official Medal Table'!$E:$E,'Each Gender Events'!AN$2)*'Medal values'!$B$3
+ COUNTIFS('Official Medal Table'!$I:$I,'Each Gender Events'!$A96,'Official Medal Table'!$C:$C,'Each Gender Events'!AN$1,'Official Medal Table'!$E:$E,'Each Gender Events'!AN$2)*'Medal values'!$B$3
+ COUNTIFS('Official Medal Table'!$F:$F,'Each Gender Events'!$A96,'Official Medal Table'!$C:$C,'Each Gender Events'!AN$1,'Official Medal Table'!$E:$E,"Mixed")*'Medal values'!$B$1/2
+ COUNTIFS('Official Medal Table'!$G:$G,'Each Gender Events'!$A96,'Official Medal Table'!$C:$C,'Each Gender Events'!AN$1,'Official Medal Table'!$E:$E,"Mixed")*'Medal values'!$B$2/2
+ COUNTIFS('Official Medal Table'!$H:$H,'Each Gender Events'!$A96,'Official Medal Table'!$C:$C,'Each Gender Events'!AN$1,'Official Medal Table'!$E:$E,"Mixed")*'Medal values'!$B$3/2
+ COUNTIFS('Official Medal Table'!$I:$I,'Each Gender Events'!$A96,'Official Medal Table'!$C:$C,'Each Gender Events'!AN$1,'Official Medal Table'!$E:$E,"Mixed")*'Medal values'!$B$3/2</f>
        <v>0</v>
      </c>
      <c r="AO96">
        <f>COUNTIFS('Official Medal Table'!$F:$F,'Each Gender Events'!$A96,'Official Medal Table'!$C:$C,'Each Gender Events'!AO$1,'Official Medal Table'!$E:$E,'Each Gender Events'!AO$2)*'Medal values'!$B$1
+ COUNTIFS('Official Medal Table'!$G:$G,'Each Gender Events'!$A96,'Official Medal Table'!$C:$C,'Each Gender Events'!AO$1,'Official Medal Table'!$E:$E,'Each Gender Events'!AO$2)*'Medal values'!$B$2
+ COUNTIFS('Official Medal Table'!$H:$H,'Each Gender Events'!$A96,'Official Medal Table'!$C:$C,'Each Gender Events'!AO$1,'Official Medal Table'!$E:$E,'Each Gender Events'!AO$2)*'Medal values'!$B$3
+ COUNTIFS('Official Medal Table'!$I:$I,'Each Gender Events'!$A96,'Official Medal Table'!$C:$C,'Each Gender Events'!AO$1,'Official Medal Table'!$E:$E,'Each Gender Events'!AO$2)*'Medal values'!$B$3
+ COUNTIFS('Official Medal Table'!$F:$F,'Each Gender Events'!$A96,'Official Medal Table'!$C:$C,'Each Gender Events'!AO$1,'Official Medal Table'!$E:$E,"Mixed")*'Medal values'!$B$1/2
+ COUNTIFS('Official Medal Table'!$G:$G,'Each Gender Events'!$A96,'Official Medal Table'!$C:$C,'Each Gender Events'!AO$1,'Official Medal Table'!$E:$E,"Mixed")*'Medal values'!$B$2/2
+ COUNTIFS('Official Medal Table'!$H:$H,'Each Gender Events'!$A96,'Official Medal Table'!$C:$C,'Each Gender Events'!AO$1,'Official Medal Table'!$E:$E,"Mixed")*'Medal values'!$B$3/2
+ COUNTIFS('Official Medal Table'!$I:$I,'Each Gender Events'!$A96,'Official Medal Table'!$C:$C,'Each Gender Events'!AO$1,'Official Medal Table'!$E:$E,"Mixed")*'Medal values'!$B$3/2</f>
        <v>0</v>
      </c>
      <c r="AP96">
        <f>COUNTIFS('Official Medal Table'!$F:$F,'Each Gender Events'!$A96,'Official Medal Table'!$C:$C,'Each Gender Events'!AP$1,'Official Medal Table'!$E:$E,'Each Gender Events'!AP$2)*'Medal values'!$B$1
+ COUNTIFS('Official Medal Table'!$G:$G,'Each Gender Events'!$A96,'Official Medal Table'!$C:$C,'Each Gender Events'!AP$1,'Official Medal Table'!$E:$E,'Each Gender Events'!AP$2)*'Medal values'!$B$2
+ COUNTIFS('Official Medal Table'!$H:$H,'Each Gender Events'!$A96,'Official Medal Table'!$C:$C,'Each Gender Events'!AP$1,'Official Medal Table'!$E:$E,'Each Gender Events'!AP$2)*'Medal values'!$B$3
+ COUNTIFS('Official Medal Table'!$I:$I,'Each Gender Events'!$A96,'Official Medal Table'!$C:$C,'Each Gender Events'!AP$1,'Official Medal Table'!$E:$E,'Each Gender Events'!AP$2)*'Medal values'!$B$3
+ COUNTIFS('Official Medal Table'!$F:$F,'Each Gender Events'!$A96,'Official Medal Table'!$C:$C,'Each Gender Events'!AP$1,'Official Medal Table'!$E:$E,"Mixed")*'Medal values'!$B$1/2
+ COUNTIFS('Official Medal Table'!$G:$G,'Each Gender Events'!$A96,'Official Medal Table'!$C:$C,'Each Gender Events'!AP$1,'Official Medal Table'!$E:$E,"Mixed")*'Medal values'!$B$2/2
+ COUNTIFS('Official Medal Table'!$H:$H,'Each Gender Events'!$A96,'Official Medal Table'!$C:$C,'Each Gender Events'!AP$1,'Official Medal Table'!$E:$E,"Mixed")*'Medal values'!$B$3/2
+ COUNTIFS('Official Medal Table'!$I:$I,'Each Gender Events'!$A96,'Official Medal Table'!$C:$C,'Each Gender Events'!AP$1,'Official Medal Table'!$E:$E,"Mixed")*'Medal values'!$B$3/2</f>
        <v>0</v>
      </c>
      <c r="AQ96">
        <f>COUNTIFS('Official Medal Table'!$F:$F,'Each Gender Events'!$A96,'Official Medal Table'!$C:$C,'Each Gender Events'!AQ$1,'Official Medal Table'!$E:$E,'Each Gender Events'!AQ$2)*'Medal values'!$B$1
+ COUNTIFS('Official Medal Table'!$G:$G,'Each Gender Events'!$A96,'Official Medal Table'!$C:$C,'Each Gender Events'!AQ$1,'Official Medal Table'!$E:$E,'Each Gender Events'!AQ$2)*'Medal values'!$B$2
+ COUNTIFS('Official Medal Table'!$H:$H,'Each Gender Events'!$A96,'Official Medal Table'!$C:$C,'Each Gender Events'!AQ$1,'Official Medal Table'!$E:$E,'Each Gender Events'!AQ$2)*'Medal values'!$B$3
+ COUNTIFS('Official Medal Table'!$I:$I,'Each Gender Events'!$A96,'Official Medal Table'!$C:$C,'Each Gender Events'!AQ$1,'Official Medal Table'!$E:$E,'Each Gender Events'!AQ$2)*'Medal values'!$B$3
+ COUNTIFS('Official Medal Table'!$F:$F,'Each Gender Events'!$A96,'Official Medal Table'!$C:$C,'Each Gender Events'!AQ$1,'Official Medal Table'!$E:$E,"Mixed")*'Medal values'!$B$1/2
+ COUNTIFS('Official Medal Table'!$G:$G,'Each Gender Events'!$A96,'Official Medal Table'!$C:$C,'Each Gender Events'!AQ$1,'Official Medal Table'!$E:$E,"Mixed")*'Medal values'!$B$2/2
+ COUNTIFS('Official Medal Table'!$H:$H,'Each Gender Events'!$A96,'Official Medal Table'!$C:$C,'Each Gender Events'!AQ$1,'Official Medal Table'!$E:$E,"Mixed")*'Medal values'!$B$3/2
+ COUNTIFS('Official Medal Table'!$I:$I,'Each Gender Events'!$A96,'Official Medal Table'!$C:$C,'Each Gender Events'!AQ$1,'Official Medal Table'!$E:$E,"Mixed")*'Medal values'!$B$3/2</f>
        <v>0</v>
      </c>
      <c r="AR96">
        <f>COUNTIFS('Official Medal Table'!$F:$F,'Each Gender Events'!$A96,'Official Medal Table'!$C:$C,'Each Gender Events'!AR$1,'Official Medal Table'!$E:$E,'Each Gender Events'!AR$2)*'Medal values'!$B$1
+ COUNTIFS('Official Medal Table'!$G:$G,'Each Gender Events'!$A96,'Official Medal Table'!$C:$C,'Each Gender Events'!AR$1,'Official Medal Table'!$E:$E,'Each Gender Events'!AR$2)*'Medal values'!$B$2
+ COUNTIFS('Official Medal Table'!$H:$H,'Each Gender Events'!$A96,'Official Medal Table'!$C:$C,'Each Gender Events'!AR$1,'Official Medal Table'!$E:$E,'Each Gender Events'!AR$2)*'Medal values'!$B$3
+ COUNTIFS('Official Medal Table'!$I:$I,'Each Gender Events'!$A96,'Official Medal Table'!$C:$C,'Each Gender Events'!AR$1,'Official Medal Table'!$E:$E,'Each Gender Events'!AR$2)*'Medal values'!$B$3
+ COUNTIFS('Official Medal Table'!$F:$F,'Each Gender Events'!$A96,'Official Medal Table'!$C:$C,'Each Gender Events'!AR$1,'Official Medal Table'!$E:$E,"Mixed")*'Medal values'!$B$1/2
+ COUNTIFS('Official Medal Table'!$G:$G,'Each Gender Events'!$A96,'Official Medal Table'!$C:$C,'Each Gender Events'!AR$1,'Official Medal Table'!$E:$E,"Mixed")*'Medal values'!$B$2/2
+ COUNTIFS('Official Medal Table'!$H:$H,'Each Gender Events'!$A96,'Official Medal Table'!$C:$C,'Each Gender Events'!AR$1,'Official Medal Table'!$E:$E,"Mixed")*'Medal values'!$B$3/2
+ COUNTIFS('Official Medal Table'!$I:$I,'Each Gender Events'!$A96,'Official Medal Table'!$C:$C,'Each Gender Events'!AR$1,'Official Medal Table'!$E:$E,"Mixed")*'Medal values'!$B$3/2</f>
        <v>0</v>
      </c>
      <c r="AS96">
        <f>COUNTIFS('Official Medal Table'!$F:$F,'Each Gender Events'!$A96,'Official Medal Table'!$C:$C,'Each Gender Events'!AS$1,'Official Medal Table'!$E:$E,'Each Gender Events'!AS$2)*'Medal values'!$B$1
+ COUNTIFS('Official Medal Table'!$G:$G,'Each Gender Events'!$A96,'Official Medal Table'!$C:$C,'Each Gender Events'!AS$1,'Official Medal Table'!$E:$E,'Each Gender Events'!AS$2)*'Medal values'!$B$2
+ COUNTIFS('Official Medal Table'!$H:$H,'Each Gender Events'!$A96,'Official Medal Table'!$C:$C,'Each Gender Events'!AS$1,'Official Medal Table'!$E:$E,'Each Gender Events'!AS$2)*'Medal values'!$B$3
+ COUNTIFS('Official Medal Table'!$I:$I,'Each Gender Events'!$A96,'Official Medal Table'!$C:$C,'Each Gender Events'!AS$1,'Official Medal Table'!$E:$E,'Each Gender Events'!AS$2)*'Medal values'!$B$3
+ COUNTIFS('Official Medal Table'!$F:$F,'Each Gender Events'!$A96,'Official Medal Table'!$C:$C,'Each Gender Events'!AS$1,'Official Medal Table'!$E:$E,"Mixed")*'Medal values'!$B$1/2
+ COUNTIFS('Official Medal Table'!$G:$G,'Each Gender Events'!$A96,'Official Medal Table'!$C:$C,'Each Gender Events'!AS$1,'Official Medal Table'!$E:$E,"Mixed")*'Medal values'!$B$2/2
+ COUNTIFS('Official Medal Table'!$H:$H,'Each Gender Events'!$A96,'Official Medal Table'!$C:$C,'Each Gender Events'!AS$1,'Official Medal Table'!$E:$E,"Mixed")*'Medal values'!$B$3/2
+ COUNTIFS('Official Medal Table'!$I:$I,'Each Gender Events'!$A96,'Official Medal Table'!$C:$C,'Each Gender Events'!AS$1,'Official Medal Table'!$E:$E,"Mixed")*'Medal values'!$B$3/2</f>
        <v>0</v>
      </c>
      <c r="AT96">
        <f>COUNTIFS('Official Medal Table'!$F:$F,'Each Gender Events'!$A96,'Official Medal Table'!$C:$C,'Each Gender Events'!AT$1,'Official Medal Table'!$E:$E,'Each Gender Events'!AT$2)*'Medal values'!$B$1
+ COUNTIFS('Official Medal Table'!$G:$G,'Each Gender Events'!$A96,'Official Medal Table'!$C:$C,'Each Gender Events'!AT$1,'Official Medal Table'!$E:$E,'Each Gender Events'!AT$2)*'Medal values'!$B$2
+ COUNTIFS('Official Medal Table'!$H:$H,'Each Gender Events'!$A96,'Official Medal Table'!$C:$C,'Each Gender Events'!AT$1,'Official Medal Table'!$E:$E,'Each Gender Events'!AT$2)*'Medal values'!$B$3
+ COUNTIFS('Official Medal Table'!$I:$I,'Each Gender Events'!$A96,'Official Medal Table'!$C:$C,'Each Gender Events'!AT$1,'Official Medal Table'!$E:$E,'Each Gender Events'!AT$2)*'Medal values'!$B$3
+ COUNTIFS('Official Medal Table'!$F:$F,'Each Gender Events'!$A96,'Official Medal Table'!$C:$C,'Each Gender Events'!AT$1,'Official Medal Table'!$E:$E,"Mixed")*'Medal values'!$B$1/2
+ COUNTIFS('Official Medal Table'!$G:$G,'Each Gender Events'!$A96,'Official Medal Table'!$C:$C,'Each Gender Events'!AT$1,'Official Medal Table'!$E:$E,"Mixed")*'Medal values'!$B$2/2
+ COUNTIFS('Official Medal Table'!$H:$H,'Each Gender Events'!$A96,'Official Medal Table'!$C:$C,'Each Gender Events'!AT$1,'Official Medal Table'!$E:$E,"Mixed")*'Medal values'!$B$3/2
+ COUNTIFS('Official Medal Table'!$I:$I,'Each Gender Events'!$A96,'Official Medal Table'!$C:$C,'Each Gender Events'!AT$1,'Official Medal Table'!$E:$E,"Mixed")*'Medal values'!$B$3/2</f>
        <v>0</v>
      </c>
      <c r="AU96">
        <f>COUNTIFS('Official Medal Table'!$F:$F,'Each Gender Events'!$A96,'Official Medal Table'!$C:$C,'Each Gender Events'!AU$1,'Official Medal Table'!$E:$E,'Each Gender Events'!AU$2)*'Medal values'!$B$1
+ COUNTIFS('Official Medal Table'!$G:$G,'Each Gender Events'!$A96,'Official Medal Table'!$C:$C,'Each Gender Events'!AU$1,'Official Medal Table'!$E:$E,'Each Gender Events'!AU$2)*'Medal values'!$B$2
+ COUNTIFS('Official Medal Table'!$H:$H,'Each Gender Events'!$A96,'Official Medal Table'!$C:$C,'Each Gender Events'!AU$1,'Official Medal Table'!$E:$E,'Each Gender Events'!AU$2)*'Medal values'!$B$3
+ COUNTIFS('Official Medal Table'!$I:$I,'Each Gender Events'!$A96,'Official Medal Table'!$C:$C,'Each Gender Events'!AU$1,'Official Medal Table'!$E:$E,'Each Gender Events'!AU$2)*'Medal values'!$B$3
+ COUNTIFS('Official Medal Table'!$F:$F,'Each Gender Events'!$A96,'Official Medal Table'!$C:$C,'Each Gender Events'!AU$1,'Official Medal Table'!$E:$E,"Mixed")*'Medal values'!$B$1/2
+ COUNTIFS('Official Medal Table'!$G:$G,'Each Gender Events'!$A96,'Official Medal Table'!$C:$C,'Each Gender Events'!AU$1,'Official Medal Table'!$E:$E,"Mixed")*'Medal values'!$B$2/2
+ COUNTIFS('Official Medal Table'!$H:$H,'Each Gender Events'!$A96,'Official Medal Table'!$C:$C,'Each Gender Events'!AU$1,'Official Medal Table'!$E:$E,"Mixed")*'Medal values'!$B$3/2
+ COUNTIFS('Official Medal Table'!$I:$I,'Each Gender Events'!$A96,'Official Medal Table'!$C:$C,'Each Gender Events'!AU$1,'Official Medal Table'!$E:$E,"Mixed")*'Medal values'!$B$3/2</f>
        <v>0</v>
      </c>
      <c r="AV96">
        <f>COUNTIFS('Official Medal Table'!$F:$F,'Each Gender Events'!$A96,'Official Medal Table'!$C:$C,'Each Gender Events'!AV$1,'Official Medal Table'!$E:$E,'Each Gender Events'!AV$2)*'Medal values'!$B$1
+ COUNTIFS('Official Medal Table'!$G:$G,'Each Gender Events'!$A96,'Official Medal Table'!$C:$C,'Each Gender Events'!AV$1,'Official Medal Table'!$E:$E,'Each Gender Events'!AV$2)*'Medal values'!$B$2
+ COUNTIFS('Official Medal Table'!$H:$H,'Each Gender Events'!$A96,'Official Medal Table'!$C:$C,'Each Gender Events'!AV$1,'Official Medal Table'!$E:$E,'Each Gender Events'!AV$2)*'Medal values'!$B$3
+ COUNTIFS('Official Medal Table'!$I:$I,'Each Gender Events'!$A96,'Official Medal Table'!$C:$C,'Each Gender Events'!AV$1,'Official Medal Table'!$E:$E,'Each Gender Events'!AV$2)*'Medal values'!$B$3
+ COUNTIFS('Official Medal Table'!$F:$F,'Each Gender Events'!$A96,'Official Medal Table'!$C:$C,'Each Gender Events'!AV$1,'Official Medal Table'!$E:$E,"Mixed")*'Medal values'!$B$1/2
+ COUNTIFS('Official Medal Table'!$G:$G,'Each Gender Events'!$A96,'Official Medal Table'!$C:$C,'Each Gender Events'!AV$1,'Official Medal Table'!$E:$E,"Mixed")*'Medal values'!$B$2/2
+ COUNTIFS('Official Medal Table'!$H:$H,'Each Gender Events'!$A96,'Official Medal Table'!$C:$C,'Each Gender Events'!AV$1,'Official Medal Table'!$E:$E,"Mixed")*'Medal values'!$B$3/2
+ COUNTIFS('Official Medal Table'!$I:$I,'Each Gender Events'!$A96,'Official Medal Table'!$C:$C,'Each Gender Events'!AV$1,'Official Medal Table'!$E:$E,"Mixed")*'Medal values'!$B$3/2</f>
        <v>0</v>
      </c>
      <c r="AW96">
        <f>COUNTIFS('Official Medal Table'!$F:$F,'Each Gender Events'!$A96,'Official Medal Table'!$C:$C,'Each Gender Events'!AW$1,'Official Medal Table'!$E:$E,'Each Gender Events'!AW$2)*'Medal values'!$B$1
+ COUNTIFS('Official Medal Table'!$G:$G,'Each Gender Events'!$A96,'Official Medal Table'!$C:$C,'Each Gender Events'!AW$1,'Official Medal Table'!$E:$E,'Each Gender Events'!AW$2)*'Medal values'!$B$2
+ COUNTIFS('Official Medal Table'!$H:$H,'Each Gender Events'!$A96,'Official Medal Table'!$C:$C,'Each Gender Events'!AW$1,'Official Medal Table'!$E:$E,'Each Gender Events'!AW$2)*'Medal values'!$B$3
+ COUNTIFS('Official Medal Table'!$I:$I,'Each Gender Events'!$A96,'Official Medal Table'!$C:$C,'Each Gender Events'!AW$1,'Official Medal Table'!$E:$E,'Each Gender Events'!AW$2)*'Medal values'!$B$3
+ COUNTIFS('Official Medal Table'!$F:$F,'Each Gender Events'!$A96,'Official Medal Table'!$C:$C,'Each Gender Events'!AW$1,'Official Medal Table'!$E:$E,"Mixed")*'Medal values'!$B$1/2
+ COUNTIFS('Official Medal Table'!$G:$G,'Each Gender Events'!$A96,'Official Medal Table'!$C:$C,'Each Gender Events'!AW$1,'Official Medal Table'!$E:$E,"Mixed")*'Medal values'!$B$2/2
+ COUNTIFS('Official Medal Table'!$H:$H,'Each Gender Events'!$A96,'Official Medal Table'!$C:$C,'Each Gender Events'!AW$1,'Official Medal Table'!$E:$E,"Mixed")*'Medal values'!$B$3/2
+ COUNTIFS('Official Medal Table'!$I:$I,'Each Gender Events'!$A96,'Official Medal Table'!$C:$C,'Each Gender Events'!AW$1,'Official Medal Table'!$E:$E,"Mixed")*'Medal values'!$B$3/2</f>
        <v>0</v>
      </c>
      <c r="AX96">
        <f>COUNTIFS('Official Medal Table'!$F:$F,'Each Gender Events'!$A96,'Official Medal Table'!$C:$C,'Each Gender Events'!AX$1,'Official Medal Table'!$E:$E,'Each Gender Events'!AX$2)*'Medal values'!$B$1
+ COUNTIFS('Official Medal Table'!$G:$G,'Each Gender Events'!$A96,'Official Medal Table'!$C:$C,'Each Gender Events'!AX$1,'Official Medal Table'!$E:$E,'Each Gender Events'!AX$2)*'Medal values'!$B$2
+ COUNTIFS('Official Medal Table'!$H:$H,'Each Gender Events'!$A96,'Official Medal Table'!$C:$C,'Each Gender Events'!AX$1,'Official Medal Table'!$E:$E,'Each Gender Events'!AX$2)*'Medal values'!$B$3
+ COUNTIFS('Official Medal Table'!$I:$I,'Each Gender Events'!$A96,'Official Medal Table'!$C:$C,'Each Gender Events'!AX$1,'Official Medal Table'!$E:$E,'Each Gender Events'!AX$2)*'Medal values'!$B$3
+ COUNTIFS('Official Medal Table'!$F:$F,'Each Gender Events'!$A96,'Official Medal Table'!$C:$C,'Each Gender Events'!AX$1,'Official Medal Table'!$E:$E,"Mixed")*'Medal values'!$B$1/2
+ COUNTIFS('Official Medal Table'!$G:$G,'Each Gender Events'!$A96,'Official Medal Table'!$C:$C,'Each Gender Events'!AX$1,'Official Medal Table'!$E:$E,"Mixed")*'Medal values'!$B$2/2
+ COUNTIFS('Official Medal Table'!$H:$H,'Each Gender Events'!$A96,'Official Medal Table'!$C:$C,'Each Gender Events'!AX$1,'Official Medal Table'!$E:$E,"Mixed")*'Medal values'!$B$3/2
+ COUNTIFS('Official Medal Table'!$I:$I,'Each Gender Events'!$A96,'Official Medal Table'!$C:$C,'Each Gender Events'!AX$1,'Official Medal Table'!$E:$E,"Mixed")*'Medal values'!$B$3/2</f>
        <v>0</v>
      </c>
      <c r="AY96">
        <f>COUNTIFS('Official Medal Table'!$F:$F,'Each Gender Events'!$A96,'Official Medal Table'!$C:$C,'Each Gender Events'!AY$1,'Official Medal Table'!$E:$E,'Each Gender Events'!AY$2)*'Medal values'!$B$1
+ COUNTIFS('Official Medal Table'!$G:$G,'Each Gender Events'!$A96,'Official Medal Table'!$C:$C,'Each Gender Events'!AY$1,'Official Medal Table'!$E:$E,'Each Gender Events'!AY$2)*'Medal values'!$B$2
+ COUNTIFS('Official Medal Table'!$H:$H,'Each Gender Events'!$A96,'Official Medal Table'!$C:$C,'Each Gender Events'!AY$1,'Official Medal Table'!$E:$E,'Each Gender Events'!AY$2)*'Medal values'!$B$3
+ COUNTIFS('Official Medal Table'!$I:$I,'Each Gender Events'!$A96,'Official Medal Table'!$C:$C,'Each Gender Events'!AY$1,'Official Medal Table'!$E:$E,'Each Gender Events'!AY$2)*'Medal values'!$B$3
+ COUNTIFS('Official Medal Table'!$F:$F,'Each Gender Events'!$A96,'Official Medal Table'!$C:$C,'Each Gender Events'!AY$1,'Official Medal Table'!$E:$E,"Mixed")*'Medal values'!$B$1/2
+ COUNTIFS('Official Medal Table'!$G:$G,'Each Gender Events'!$A96,'Official Medal Table'!$C:$C,'Each Gender Events'!AY$1,'Official Medal Table'!$E:$E,"Mixed")*'Medal values'!$B$2/2
+ COUNTIFS('Official Medal Table'!$H:$H,'Each Gender Events'!$A96,'Official Medal Table'!$C:$C,'Each Gender Events'!AY$1,'Official Medal Table'!$E:$E,"Mixed")*'Medal values'!$B$3/2
+ COUNTIFS('Official Medal Table'!$I:$I,'Each Gender Events'!$A96,'Official Medal Table'!$C:$C,'Each Gender Events'!AY$1,'Official Medal Table'!$E:$E,"Mixed")*'Medal values'!$B$3/2</f>
        <v>0</v>
      </c>
      <c r="AZ96">
        <f>COUNTIFS('Official Medal Table'!$F:$F,'Each Gender Events'!$A96,'Official Medal Table'!$C:$C,'Each Gender Events'!AZ$1,'Official Medal Table'!$E:$E,'Each Gender Events'!AZ$2)*'Medal values'!$B$1
+ COUNTIFS('Official Medal Table'!$G:$G,'Each Gender Events'!$A96,'Official Medal Table'!$C:$C,'Each Gender Events'!AZ$1,'Official Medal Table'!$E:$E,'Each Gender Events'!AZ$2)*'Medal values'!$B$2
+ COUNTIFS('Official Medal Table'!$H:$H,'Each Gender Events'!$A96,'Official Medal Table'!$C:$C,'Each Gender Events'!AZ$1,'Official Medal Table'!$E:$E,'Each Gender Events'!AZ$2)*'Medal values'!$B$3
+ COUNTIFS('Official Medal Table'!$I:$I,'Each Gender Events'!$A96,'Official Medal Table'!$C:$C,'Each Gender Events'!AZ$1,'Official Medal Table'!$E:$E,'Each Gender Events'!AZ$2)*'Medal values'!$B$3
+ COUNTIFS('Official Medal Table'!$F:$F,'Each Gender Events'!$A96,'Official Medal Table'!$C:$C,'Each Gender Events'!AZ$1,'Official Medal Table'!$E:$E,"Mixed")*'Medal values'!$B$1/2
+ COUNTIFS('Official Medal Table'!$G:$G,'Each Gender Events'!$A96,'Official Medal Table'!$C:$C,'Each Gender Events'!AZ$1,'Official Medal Table'!$E:$E,"Mixed")*'Medal values'!$B$2/2
+ COUNTIFS('Official Medal Table'!$H:$H,'Each Gender Events'!$A96,'Official Medal Table'!$C:$C,'Each Gender Events'!AZ$1,'Official Medal Table'!$E:$E,"Mixed")*'Medal values'!$B$3/2
+ COUNTIFS('Official Medal Table'!$I:$I,'Each Gender Events'!$A96,'Official Medal Table'!$C:$C,'Each Gender Events'!AZ$1,'Official Medal Table'!$E:$E,"Mixed")*'Medal values'!$B$3/2</f>
        <v>0</v>
      </c>
      <c r="BA96">
        <f>COUNTIFS('Official Medal Table'!$F:$F,'Each Gender Events'!$A96,'Official Medal Table'!$C:$C,'Each Gender Events'!BA$1,'Official Medal Table'!$E:$E,'Each Gender Events'!BA$2)*'Medal values'!$B$1
+ COUNTIFS('Official Medal Table'!$G:$G,'Each Gender Events'!$A96,'Official Medal Table'!$C:$C,'Each Gender Events'!BA$1,'Official Medal Table'!$E:$E,'Each Gender Events'!BA$2)*'Medal values'!$B$2
+ COUNTIFS('Official Medal Table'!$H:$H,'Each Gender Events'!$A96,'Official Medal Table'!$C:$C,'Each Gender Events'!BA$1,'Official Medal Table'!$E:$E,'Each Gender Events'!BA$2)*'Medal values'!$B$3
+ COUNTIFS('Official Medal Table'!$I:$I,'Each Gender Events'!$A96,'Official Medal Table'!$C:$C,'Each Gender Events'!BA$1,'Official Medal Table'!$E:$E,'Each Gender Events'!BA$2)*'Medal values'!$B$3
+ COUNTIFS('Official Medal Table'!$F:$F,'Each Gender Events'!$A96,'Official Medal Table'!$C:$C,'Each Gender Events'!BA$1,'Official Medal Table'!$E:$E,"Mixed")*'Medal values'!$B$1/2
+ COUNTIFS('Official Medal Table'!$G:$G,'Each Gender Events'!$A96,'Official Medal Table'!$C:$C,'Each Gender Events'!BA$1,'Official Medal Table'!$E:$E,"Mixed")*'Medal values'!$B$2/2
+ COUNTIFS('Official Medal Table'!$H:$H,'Each Gender Events'!$A96,'Official Medal Table'!$C:$C,'Each Gender Events'!BA$1,'Official Medal Table'!$E:$E,"Mixed")*'Medal values'!$B$3/2
+ COUNTIFS('Official Medal Table'!$I:$I,'Each Gender Events'!$A96,'Official Medal Table'!$C:$C,'Each Gender Events'!BA$1,'Official Medal Table'!$E:$E,"Mixed")*'Medal values'!$B$3/2</f>
        <v>0</v>
      </c>
      <c r="BB96">
        <f>COUNTIFS('Official Medal Table'!$F:$F,'Each Gender Events'!$A96,'Official Medal Table'!$C:$C,'Each Gender Events'!BB$1,'Official Medal Table'!$E:$E,'Each Gender Events'!BB$2)*'Medal values'!$B$1
+ COUNTIFS('Official Medal Table'!$G:$G,'Each Gender Events'!$A96,'Official Medal Table'!$C:$C,'Each Gender Events'!BB$1,'Official Medal Table'!$E:$E,'Each Gender Events'!BB$2)*'Medal values'!$B$2
+ COUNTIFS('Official Medal Table'!$H:$H,'Each Gender Events'!$A96,'Official Medal Table'!$C:$C,'Each Gender Events'!BB$1,'Official Medal Table'!$E:$E,'Each Gender Events'!BB$2)*'Medal values'!$B$3
+ COUNTIFS('Official Medal Table'!$I:$I,'Each Gender Events'!$A96,'Official Medal Table'!$C:$C,'Each Gender Events'!BB$1,'Official Medal Table'!$E:$E,'Each Gender Events'!BB$2)*'Medal values'!$B$3
+ COUNTIFS('Official Medal Table'!$F:$F,'Each Gender Events'!$A96,'Official Medal Table'!$C:$C,'Each Gender Events'!BB$1,'Official Medal Table'!$E:$E,"Mixed")*'Medal values'!$B$1/2
+ COUNTIFS('Official Medal Table'!$G:$G,'Each Gender Events'!$A96,'Official Medal Table'!$C:$C,'Each Gender Events'!BB$1,'Official Medal Table'!$E:$E,"Mixed")*'Medal values'!$B$2/2
+ COUNTIFS('Official Medal Table'!$H:$H,'Each Gender Events'!$A96,'Official Medal Table'!$C:$C,'Each Gender Events'!BB$1,'Official Medal Table'!$E:$E,"Mixed")*'Medal values'!$B$3/2
+ COUNTIFS('Official Medal Table'!$I:$I,'Each Gender Events'!$A96,'Official Medal Table'!$C:$C,'Each Gender Events'!BB$1,'Official Medal Table'!$E:$E,"Mixed")*'Medal values'!$B$3/2</f>
        <v>0</v>
      </c>
      <c r="BC96">
        <f>COUNTIFS('Official Medal Table'!$F:$F,'Each Gender Events'!$A96,'Official Medal Table'!$C:$C,'Each Gender Events'!BC$1,'Official Medal Table'!$E:$E,'Each Gender Events'!BC$2)*'Medal values'!$B$1
+ COUNTIFS('Official Medal Table'!$G:$G,'Each Gender Events'!$A96,'Official Medal Table'!$C:$C,'Each Gender Events'!BC$1,'Official Medal Table'!$E:$E,'Each Gender Events'!BC$2)*'Medal values'!$B$2
+ COUNTIFS('Official Medal Table'!$H:$H,'Each Gender Events'!$A96,'Official Medal Table'!$C:$C,'Each Gender Events'!BC$1,'Official Medal Table'!$E:$E,'Each Gender Events'!BC$2)*'Medal values'!$B$3
+ COUNTIFS('Official Medal Table'!$I:$I,'Each Gender Events'!$A96,'Official Medal Table'!$C:$C,'Each Gender Events'!BC$1,'Official Medal Table'!$E:$E,'Each Gender Events'!BC$2)*'Medal values'!$B$3
+ COUNTIFS('Official Medal Table'!$F:$F,'Each Gender Events'!$A96,'Official Medal Table'!$C:$C,'Each Gender Events'!BC$1,'Official Medal Table'!$E:$E,"Mixed")*'Medal values'!$B$1/2
+ COUNTIFS('Official Medal Table'!$G:$G,'Each Gender Events'!$A96,'Official Medal Table'!$C:$C,'Each Gender Events'!BC$1,'Official Medal Table'!$E:$E,"Mixed")*'Medal values'!$B$2/2
+ COUNTIFS('Official Medal Table'!$H:$H,'Each Gender Events'!$A96,'Official Medal Table'!$C:$C,'Each Gender Events'!BC$1,'Official Medal Table'!$E:$E,"Mixed")*'Medal values'!$B$3/2
+ COUNTIFS('Official Medal Table'!$I:$I,'Each Gender Events'!$A96,'Official Medal Table'!$C:$C,'Each Gender Events'!BC$1,'Official Medal Table'!$E:$E,"Mixed")*'Medal values'!$B$3/2</f>
        <v>0</v>
      </c>
      <c r="BD96">
        <f>COUNTIFS('Official Medal Table'!$F:$F,'Each Gender Events'!$A96,'Official Medal Table'!$C:$C,'Each Gender Events'!BD$1,'Official Medal Table'!$E:$E,'Each Gender Events'!BD$2)*'Medal values'!$B$1
+ COUNTIFS('Official Medal Table'!$G:$G,'Each Gender Events'!$A96,'Official Medal Table'!$C:$C,'Each Gender Events'!BD$1,'Official Medal Table'!$E:$E,'Each Gender Events'!BD$2)*'Medal values'!$B$2
+ COUNTIFS('Official Medal Table'!$H:$H,'Each Gender Events'!$A96,'Official Medal Table'!$C:$C,'Each Gender Events'!BD$1,'Official Medal Table'!$E:$E,'Each Gender Events'!BD$2)*'Medal values'!$B$3
+ COUNTIFS('Official Medal Table'!$I:$I,'Each Gender Events'!$A96,'Official Medal Table'!$C:$C,'Each Gender Events'!BD$1,'Official Medal Table'!$E:$E,'Each Gender Events'!BD$2)*'Medal values'!$B$3
+ COUNTIFS('Official Medal Table'!$F:$F,'Each Gender Events'!$A96,'Official Medal Table'!$C:$C,'Each Gender Events'!BD$1,'Official Medal Table'!$E:$E,"Mixed")*'Medal values'!$B$1/2
+ COUNTIFS('Official Medal Table'!$G:$G,'Each Gender Events'!$A96,'Official Medal Table'!$C:$C,'Each Gender Events'!BD$1,'Official Medal Table'!$E:$E,"Mixed")*'Medal values'!$B$2/2
+ COUNTIFS('Official Medal Table'!$H:$H,'Each Gender Events'!$A96,'Official Medal Table'!$C:$C,'Each Gender Events'!BD$1,'Official Medal Table'!$E:$E,"Mixed")*'Medal values'!$B$3/2
+ COUNTIFS('Official Medal Table'!$I:$I,'Each Gender Events'!$A96,'Official Medal Table'!$C:$C,'Each Gender Events'!BD$1,'Official Medal Table'!$E:$E,"Mixed")*'Medal values'!$B$3/2</f>
        <v>0</v>
      </c>
      <c r="BE96">
        <f>COUNTIFS('Official Medal Table'!$F:$F,'Each Gender Events'!$A96,'Official Medal Table'!$C:$C,'Each Gender Events'!BE$1,'Official Medal Table'!$E:$E,'Each Gender Events'!BE$2)*'Medal values'!$B$1
+ COUNTIFS('Official Medal Table'!$G:$G,'Each Gender Events'!$A96,'Official Medal Table'!$C:$C,'Each Gender Events'!BE$1,'Official Medal Table'!$E:$E,'Each Gender Events'!BE$2)*'Medal values'!$B$2
+ COUNTIFS('Official Medal Table'!$H:$H,'Each Gender Events'!$A96,'Official Medal Table'!$C:$C,'Each Gender Events'!BE$1,'Official Medal Table'!$E:$E,'Each Gender Events'!BE$2)*'Medal values'!$B$3
+ COUNTIFS('Official Medal Table'!$I:$I,'Each Gender Events'!$A96,'Official Medal Table'!$C:$C,'Each Gender Events'!BE$1,'Official Medal Table'!$E:$E,'Each Gender Events'!BE$2)*'Medal values'!$B$3
+ COUNTIFS('Official Medal Table'!$F:$F,'Each Gender Events'!$A96,'Official Medal Table'!$C:$C,'Each Gender Events'!BE$1,'Official Medal Table'!$E:$E,"Mixed")*'Medal values'!$B$1/2
+ COUNTIFS('Official Medal Table'!$G:$G,'Each Gender Events'!$A96,'Official Medal Table'!$C:$C,'Each Gender Events'!BE$1,'Official Medal Table'!$E:$E,"Mixed")*'Medal values'!$B$2/2
+ COUNTIFS('Official Medal Table'!$H:$H,'Each Gender Events'!$A96,'Official Medal Table'!$C:$C,'Each Gender Events'!BE$1,'Official Medal Table'!$E:$E,"Mixed")*'Medal values'!$B$3/2
+ COUNTIFS('Official Medal Table'!$I:$I,'Each Gender Events'!$A96,'Official Medal Table'!$C:$C,'Each Gender Events'!BE$1,'Official Medal Table'!$E:$E,"Mixed")*'Medal values'!$B$3/2</f>
        <v>0</v>
      </c>
      <c r="BF96">
        <f>COUNTIFS('Official Medal Table'!$F:$F,'Each Gender Events'!$A96,'Official Medal Table'!$C:$C,'Each Gender Events'!BF$1,'Official Medal Table'!$E:$E,'Each Gender Events'!BF$2)*'Medal values'!$B$1
+ COUNTIFS('Official Medal Table'!$G:$G,'Each Gender Events'!$A96,'Official Medal Table'!$C:$C,'Each Gender Events'!BF$1,'Official Medal Table'!$E:$E,'Each Gender Events'!BF$2)*'Medal values'!$B$2
+ COUNTIFS('Official Medal Table'!$H:$H,'Each Gender Events'!$A96,'Official Medal Table'!$C:$C,'Each Gender Events'!BF$1,'Official Medal Table'!$E:$E,'Each Gender Events'!BF$2)*'Medal values'!$B$3
+ COUNTIFS('Official Medal Table'!$I:$I,'Each Gender Events'!$A96,'Official Medal Table'!$C:$C,'Each Gender Events'!BF$1,'Official Medal Table'!$E:$E,'Each Gender Events'!BF$2)*'Medal values'!$B$3
+ COUNTIFS('Official Medal Table'!$F:$F,'Each Gender Events'!$A96,'Official Medal Table'!$C:$C,'Each Gender Events'!BF$1,'Official Medal Table'!$E:$E,"Mixed")*'Medal values'!$B$1/2
+ COUNTIFS('Official Medal Table'!$G:$G,'Each Gender Events'!$A96,'Official Medal Table'!$C:$C,'Each Gender Events'!BF$1,'Official Medal Table'!$E:$E,"Mixed")*'Medal values'!$B$2/2
+ COUNTIFS('Official Medal Table'!$H:$H,'Each Gender Events'!$A96,'Official Medal Table'!$C:$C,'Each Gender Events'!BF$1,'Official Medal Table'!$E:$E,"Mixed")*'Medal values'!$B$3/2
+ COUNTIFS('Official Medal Table'!$I:$I,'Each Gender Events'!$A96,'Official Medal Table'!$C:$C,'Each Gender Events'!BF$1,'Official Medal Table'!$E:$E,"Mixed")*'Medal values'!$B$3/2</f>
        <v>0</v>
      </c>
      <c r="BG96">
        <f>COUNTIFS('Official Medal Table'!$F:$F,'Each Gender Events'!$A96,'Official Medal Table'!$C:$C,'Each Gender Events'!BG$1,'Official Medal Table'!$E:$E,'Each Gender Events'!BG$2)*'Medal values'!$B$1
+ COUNTIFS('Official Medal Table'!$G:$G,'Each Gender Events'!$A96,'Official Medal Table'!$C:$C,'Each Gender Events'!BG$1,'Official Medal Table'!$E:$E,'Each Gender Events'!BG$2)*'Medal values'!$B$2
+ COUNTIFS('Official Medal Table'!$H:$H,'Each Gender Events'!$A96,'Official Medal Table'!$C:$C,'Each Gender Events'!BG$1,'Official Medal Table'!$E:$E,'Each Gender Events'!BG$2)*'Medal values'!$B$3
+ COUNTIFS('Official Medal Table'!$I:$I,'Each Gender Events'!$A96,'Official Medal Table'!$C:$C,'Each Gender Events'!BG$1,'Official Medal Table'!$E:$E,'Each Gender Events'!BG$2)*'Medal values'!$B$3
+ COUNTIFS('Official Medal Table'!$F:$F,'Each Gender Events'!$A96,'Official Medal Table'!$C:$C,'Each Gender Events'!BG$1,'Official Medal Table'!$E:$E,"Mixed")*'Medal values'!$B$1/2
+ COUNTIFS('Official Medal Table'!$G:$G,'Each Gender Events'!$A96,'Official Medal Table'!$C:$C,'Each Gender Events'!BG$1,'Official Medal Table'!$E:$E,"Mixed")*'Medal values'!$B$2/2
+ COUNTIFS('Official Medal Table'!$H:$H,'Each Gender Events'!$A96,'Official Medal Table'!$C:$C,'Each Gender Events'!BG$1,'Official Medal Table'!$E:$E,"Mixed")*'Medal values'!$B$3/2
+ COUNTIFS('Official Medal Table'!$I:$I,'Each Gender Events'!$A96,'Official Medal Table'!$C:$C,'Each Gender Events'!BG$1,'Official Medal Table'!$E:$E,"Mixed")*'Medal values'!$B$3/2</f>
        <v>0</v>
      </c>
      <c r="BH96">
        <f>COUNTIFS('Official Medal Table'!$F:$F,'Each Gender Events'!$A96,'Official Medal Table'!$C:$C,'Each Gender Events'!BH$1,'Official Medal Table'!$E:$E,'Each Gender Events'!BH$2)*'Medal values'!$B$1
+ COUNTIFS('Official Medal Table'!$G:$G,'Each Gender Events'!$A96,'Official Medal Table'!$C:$C,'Each Gender Events'!BH$1,'Official Medal Table'!$E:$E,'Each Gender Events'!BH$2)*'Medal values'!$B$2
+ COUNTIFS('Official Medal Table'!$H:$H,'Each Gender Events'!$A96,'Official Medal Table'!$C:$C,'Each Gender Events'!BH$1,'Official Medal Table'!$E:$E,'Each Gender Events'!BH$2)*'Medal values'!$B$3
+ COUNTIFS('Official Medal Table'!$I:$I,'Each Gender Events'!$A96,'Official Medal Table'!$C:$C,'Each Gender Events'!BH$1,'Official Medal Table'!$E:$E,'Each Gender Events'!BH$2)*'Medal values'!$B$3
+ COUNTIFS('Official Medal Table'!$F:$F,'Each Gender Events'!$A96,'Official Medal Table'!$C:$C,'Each Gender Events'!BH$1,'Official Medal Table'!$E:$E,"Mixed")*'Medal values'!$B$1/2
+ COUNTIFS('Official Medal Table'!$G:$G,'Each Gender Events'!$A96,'Official Medal Table'!$C:$C,'Each Gender Events'!BH$1,'Official Medal Table'!$E:$E,"Mixed")*'Medal values'!$B$2/2
+ COUNTIFS('Official Medal Table'!$H:$H,'Each Gender Events'!$A96,'Official Medal Table'!$C:$C,'Each Gender Events'!BH$1,'Official Medal Table'!$E:$E,"Mixed")*'Medal values'!$B$3/2
+ COUNTIFS('Official Medal Table'!$I:$I,'Each Gender Events'!$A96,'Official Medal Table'!$C:$C,'Each Gender Events'!BH$1,'Official Medal Table'!$E:$E,"Mixed")*'Medal values'!$B$3/2</f>
        <v>0</v>
      </c>
      <c r="BI96">
        <f>COUNTIFS('Official Medal Table'!$F:$F,'Each Gender Events'!$A96,'Official Medal Table'!$C:$C,'Each Gender Events'!BI$1,'Official Medal Table'!$E:$E,'Each Gender Events'!BI$2)*'Medal values'!$B$1
+ COUNTIFS('Official Medal Table'!$G:$G,'Each Gender Events'!$A96,'Official Medal Table'!$C:$C,'Each Gender Events'!BI$1,'Official Medal Table'!$E:$E,'Each Gender Events'!BI$2)*'Medal values'!$B$2
+ COUNTIFS('Official Medal Table'!$H:$H,'Each Gender Events'!$A96,'Official Medal Table'!$C:$C,'Each Gender Events'!BI$1,'Official Medal Table'!$E:$E,'Each Gender Events'!BI$2)*'Medal values'!$B$3
+ COUNTIFS('Official Medal Table'!$I:$I,'Each Gender Events'!$A96,'Official Medal Table'!$C:$C,'Each Gender Events'!BI$1,'Official Medal Table'!$E:$E,'Each Gender Events'!BI$2)*'Medal values'!$B$3
+ COUNTIFS('Official Medal Table'!$F:$F,'Each Gender Events'!$A96,'Official Medal Table'!$C:$C,'Each Gender Events'!BI$1,'Official Medal Table'!$E:$E,"Mixed")*'Medal values'!$B$1/2
+ COUNTIFS('Official Medal Table'!$G:$G,'Each Gender Events'!$A96,'Official Medal Table'!$C:$C,'Each Gender Events'!BI$1,'Official Medal Table'!$E:$E,"Mixed")*'Medal values'!$B$2/2
+ COUNTIFS('Official Medal Table'!$H:$H,'Each Gender Events'!$A96,'Official Medal Table'!$C:$C,'Each Gender Events'!BI$1,'Official Medal Table'!$E:$E,"Mixed")*'Medal values'!$B$3/2
+ COUNTIFS('Official Medal Table'!$I:$I,'Each Gender Events'!$A96,'Official Medal Table'!$C:$C,'Each Gender Events'!BI$1,'Official Medal Table'!$E:$E,"Mixed")*'Medal values'!$B$3/2</f>
        <v>0</v>
      </c>
      <c r="BJ96">
        <f>COUNTIFS('Official Medal Table'!$F:$F,'Each Gender Events'!$A96,'Official Medal Table'!$C:$C,'Each Gender Events'!BJ$1,'Official Medal Table'!$E:$E,'Each Gender Events'!BJ$2)*'Medal values'!$B$1
+ COUNTIFS('Official Medal Table'!$G:$G,'Each Gender Events'!$A96,'Official Medal Table'!$C:$C,'Each Gender Events'!BJ$1,'Official Medal Table'!$E:$E,'Each Gender Events'!BJ$2)*'Medal values'!$B$2
+ COUNTIFS('Official Medal Table'!$H:$H,'Each Gender Events'!$A96,'Official Medal Table'!$C:$C,'Each Gender Events'!BJ$1,'Official Medal Table'!$E:$E,'Each Gender Events'!BJ$2)*'Medal values'!$B$3
+ COUNTIFS('Official Medal Table'!$I:$I,'Each Gender Events'!$A96,'Official Medal Table'!$C:$C,'Each Gender Events'!BJ$1,'Official Medal Table'!$E:$E,'Each Gender Events'!BJ$2)*'Medal values'!$B$3
+ COUNTIFS('Official Medal Table'!$F:$F,'Each Gender Events'!$A96,'Official Medal Table'!$C:$C,'Each Gender Events'!BJ$1,'Official Medal Table'!$E:$E,"Mixed")*'Medal values'!$B$1/2
+ COUNTIFS('Official Medal Table'!$G:$G,'Each Gender Events'!$A96,'Official Medal Table'!$C:$C,'Each Gender Events'!BJ$1,'Official Medal Table'!$E:$E,"Mixed")*'Medal values'!$B$2/2
+ COUNTIFS('Official Medal Table'!$H:$H,'Each Gender Events'!$A96,'Official Medal Table'!$C:$C,'Each Gender Events'!BJ$1,'Official Medal Table'!$E:$E,"Mixed")*'Medal values'!$B$3/2
+ COUNTIFS('Official Medal Table'!$I:$I,'Each Gender Events'!$A96,'Official Medal Table'!$C:$C,'Each Gender Events'!BJ$1,'Official Medal Table'!$E:$E,"Mixed")*'Medal values'!$B$3/2</f>
        <v>0</v>
      </c>
      <c r="BK96">
        <f>COUNTIFS('Official Medal Table'!$F:$F,'Each Gender Events'!$A96,'Official Medal Table'!$C:$C,'Each Gender Events'!BK$1,'Official Medal Table'!$E:$E,'Each Gender Events'!BK$2)*'Medal values'!$B$1
+ COUNTIFS('Official Medal Table'!$G:$G,'Each Gender Events'!$A96,'Official Medal Table'!$C:$C,'Each Gender Events'!BK$1,'Official Medal Table'!$E:$E,'Each Gender Events'!BK$2)*'Medal values'!$B$2
+ COUNTIFS('Official Medal Table'!$H:$H,'Each Gender Events'!$A96,'Official Medal Table'!$C:$C,'Each Gender Events'!BK$1,'Official Medal Table'!$E:$E,'Each Gender Events'!BK$2)*'Medal values'!$B$3
+ COUNTIFS('Official Medal Table'!$I:$I,'Each Gender Events'!$A96,'Official Medal Table'!$C:$C,'Each Gender Events'!BK$1,'Official Medal Table'!$E:$E,'Each Gender Events'!BK$2)*'Medal values'!$B$3
+ COUNTIFS('Official Medal Table'!$F:$F,'Each Gender Events'!$A96,'Official Medal Table'!$C:$C,'Each Gender Events'!BK$1,'Official Medal Table'!$E:$E,"Mixed")*'Medal values'!$B$1/2
+ COUNTIFS('Official Medal Table'!$G:$G,'Each Gender Events'!$A96,'Official Medal Table'!$C:$C,'Each Gender Events'!BK$1,'Official Medal Table'!$E:$E,"Mixed")*'Medal values'!$B$2/2
+ COUNTIFS('Official Medal Table'!$H:$H,'Each Gender Events'!$A96,'Official Medal Table'!$C:$C,'Each Gender Events'!BK$1,'Official Medal Table'!$E:$E,"Mixed")*'Medal values'!$B$3/2
+ COUNTIFS('Official Medal Table'!$I:$I,'Each Gender Events'!$A96,'Official Medal Table'!$C:$C,'Each Gender Events'!BK$1,'Official Medal Table'!$E:$E,"Mixed")*'Medal values'!$B$3/2</f>
        <v>0</v>
      </c>
      <c r="BL96">
        <f>COUNTIFS('Official Medal Table'!$F:$F,'Each Gender Events'!$A96,'Official Medal Table'!$C:$C,'Each Gender Events'!BL$1,'Official Medal Table'!$E:$E,'Each Gender Events'!BL$2)*'Medal values'!$B$1
+ COUNTIFS('Official Medal Table'!$G:$G,'Each Gender Events'!$A96,'Official Medal Table'!$C:$C,'Each Gender Events'!BL$1,'Official Medal Table'!$E:$E,'Each Gender Events'!BL$2)*'Medal values'!$B$2
+ COUNTIFS('Official Medal Table'!$H:$H,'Each Gender Events'!$A96,'Official Medal Table'!$C:$C,'Each Gender Events'!BL$1,'Official Medal Table'!$E:$E,'Each Gender Events'!BL$2)*'Medal values'!$B$3
+ COUNTIFS('Official Medal Table'!$I:$I,'Each Gender Events'!$A96,'Official Medal Table'!$C:$C,'Each Gender Events'!BL$1,'Official Medal Table'!$E:$E,'Each Gender Events'!BL$2)*'Medal values'!$B$3
+ COUNTIFS('Official Medal Table'!$F:$F,'Each Gender Events'!$A96,'Official Medal Table'!$C:$C,'Each Gender Events'!BL$1,'Official Medal Table'!$E:$E,"Mixed")*'Medal values'!$B$1/2
+ COUNTIFS('Official Medal Table'!$G:$G,'Each Gender Events'!$A96,'Official Medal Table'!$C:$C,'Each Gender Events'!BL$1,'Official Medal Table'!$E:$E,"Mixed")*'Medal values'!$B$2/2
+ COUNTIFS('Official Medal Table'!$H:$H,'Each Gender Events'!$A96,'Official Medal Table'!$C:$C,'Each Gender Events'!BL$1,'Official Medal Table'!$E:$E,"Mixed")*'Medal values'!$B$3/2
+ COUNTIFS('Official Medal Table'!$I:$I,'Each Gender Events'!$A96,'Official Medal Table'!$C:$C,'Each Gender Events'!BL$1,'Official Medal Table'!$E:$E,"Mixed")*'Medal values'!$B$3/2</f>
        <v>0</v>
      </c>
      <c r="BM96">
        <f>COUNTIFS('Official Medal Table'!$F:$F,'Each Gender Events'!$A96,'Official Medal Table'!$C:$C,'Each Gender Events'!BM$1,'Official Medal Table'!$E:$E,'Each Gender Events'!BM$2)*'Medal values'!$B$1
+ COUNTIFS('Official Medal Table'!$G:$G,'Each Gender Events'!$A96,'Official Medal Table'!$C:$C,'Each Gender Events'!BM$1,'Official Medal Table'!$E:$E,'Each Gender Events'!BM$2)*'Medal values'!$B$2
+ COUNTIFS('Official Medal Table'!$H:$H,'Each Gender Events'!$A96,'Official Medal Table'!$C:$C,'Each Gender Events'!BM$1,'Official Medal Table'!$E:$E,'Each Gender Events'!BM$2)*'Medal values'!$B$3
+ COUNTIFS('Official Medal Table'!$I:$I,'Each Gender Events'!$A96,'Official Medal Table'!$C:$C,'Each Gender Events'!BM$1,'Official Medal Table'!$E:$E,'Each Gender Events'!BM$2)*'Medal values'!$B$3
+ COUNTIFS('Official Medal Table'!$F:$F,'Each Gender Events'!$A96,'Official Medal Table'!$C:$C,'Each Gender Events'!BM$1,'Official Medal Table'!$E:$E,"Mixed")*'Medal values'!$B$1/2
+ COUNTIFS('Official Medal Table'!$G:$G,'Each Gender Events'!$A96,'Official Medal Table'!$C:$C,'Each Gender Events'!BM$1,'Official Medal Table'!$E:$E,"Mixed")*'Medal values'!$B$2/2
+ COUNTIFS('Official Medal Table'!$H:$H,'Each Gender Events'!$A96,'Official Medal Table'!$C:$C,'Each Gender Events'!BM$1,'Official Medal Table'!$E:$E,"Mixed")*'Medal values'!$B$3/2
+ COUNTIFS('Official Medal Table'!$I:$I,'Each Gender Events'!$A96,'Official Medal Table'!$C:$C,'Each Gender Events'!BM$1,'Official Medal Table'!$E:$E,"Mixed")*'Medal values'!$B$3/2</f>
        <v>0</v>
      </c>
      <c r="BN96">
        <f>COUNTIFS('Official Medal Table'!$F:$F,'Each Gender Events'!$A96,'Official Medal Table'!$C:$C,'Each Gender Events'!BN$1,'Official Medal Table'!$E:$E,'Each Gender Events'!BN$2)*'Medal values'!$B$1
+ COUNTIFS('Official Medal Table'!$G:$G,'Each Gender Events'!$A96,'Official Medal Table'!$C:$C,'Each Gender Events'!BN$1,'Official Medal Table'!$E:$E,'Each Gender Events'!BN$2)*'Medal values'!$B$2
+ COUNTIFS('Official Medal Table'!$H:$H,'Each Gender Events'!$A96,'Official Medal Table'!$C:$C,'Each Gender Events'!BN$1,'Official Medal Table'!$E:$E,'Each Gender Events'!BN$2)*'Medal values'!$B$3
+ COUNTIFS('Official Medal Table'!$I:$I,'Each Gender Events'!$A96,'Official Medal Table'!$C:$C,'Each Gender Events'!BN$1,'Official Medal Table'!$E:$E,'Each Gender Events'!BN$2)*'Medal values'!$B$3
+ COUNTIFS('Official Medal Table'!$F:$F,'Each Gender Events'!$A96,'Official Medal Table'!$C:$C,'Each Gender Events'!BN$1,'Official Medal Table'!$E:$E,"Mixed")*'Medal values'!$B$1/2
+ COUNTIFS('Official Medal Table'!$G:$G,'Each Gender Events'!$A96,'Official Medal Table'!$C:$C,'Each Gender Events'!BN$1,'Official Medal Table'!$E:$E,"Mixed")*'Medal values'!$B$2/2
+ COUNTIFS('Official Medal Table'!$H:$H,'Each Gender Events'!$A96,'Official Medal Table'!$C:$C,'Each Gender Events'!BN$1,'Official Medal Table'!$E:$E,"Mixed")*'Medal values'!$B$3/2
+ COUNTIFS('Official Medal Table'!$I:$I,'Each Gender Events'!$A96,'Official Medal Table'!$C:$C,'Each Gender Events'!BN$1,'Official Medal Table'!$E:$E,"Mixed")*'Medal values'!$B$3/2</f>
        <v>0</v>
      </c>
      <c r="BO96">
        <f>COUNTIFS('Official Medal Table'!$F:$F,'Each Gender Events'!$A96,'Official Medal Table'!$C:$C,'Each Gender Events'!BO$1,'Official Medal Table'!$E:$E,'Each Gender Events'!BO$2)*'Medal values'!$B$1
+ COUNTIFS('Official Medal Table'!$G:$G,'Each Gender Events'!$A96,'Official Medal Table'!$C:$C,'Each Gender Events'!BO$1,'Official Medal Table'!$E:$E,'Each Gender Events'!BO$2)*'Medal values'!$B$2
+ COUNTIFS('Official Medal Table'!$H:$H,'Each Gender Events'!$A96,'Official Medal Table'!$C:$C,'Each Gender Events'!BO$1,'Official Medal Table'!$E:$E,'Each Gender Events'!BO$2)*'Medal values'!$B$3
+ COUNTIFS('Official Medal Table'!$I:$I,'Each Gender Events'!$A96,'Official Medal Table'!$C:$C,'Each Gender Events'!BO$1,'Official Medal Table'!$E:$E,'Each Gender Events'!BO$2)*'Medal values'!$B$3
+ COUNTIFS('Official Medal Table'!$F:$F,'Each Gender Events'!$A96,'Official Medal Table'!$C:$C,'Each Gender Events'!BO$1,'Official Medal Table'!$E:$E,"Mixed")*'Medal values'!$B$1/2
+ COUNTIFS('Official Medal Table'!$G:$G,'Each Gender Events'!$A96,'Official Medal Table'!$C:$C,'Each Gender Events'!BO$1,'Official Medal Table'!$E:$E,"Mixed")*'Medal values'!$B$2/2
+ COUNTIFS('Official Medal Table'!$H:$H,'Each Gender Events'!$A96,'Official Medal Table'!$C:$C,'Each Gender Events'!BO$1,'Official Medal Table'!$E:$E,"Mixed")*'Medal values'!$B$3/2
+ COUNTIFS('Official Medal Table'!$I:$I,'Each Gender Events'!$A96,'Official Medal Table'!$C:$C,'Each Gender Events'!BO$1,'Official Medal Table'!$E:$E,"Mixed")*'Medal values'!$B$3/2</f>
        <v>0</v>
      </c>
      <c r="BP96">
        <f>COUNTIFS('Official Medal Table'!$F:$F,'Each Gender Events'!$A96,'Official Medal Table'!$C:$C,'Each Gender Events'!BP$1,'Official Medal Table'!$E:$E,'Each Gender Events'!BP$2)*'Medal values'!$B$1
+ COUNTIFS('Official Medal Table'!$G:$G,'Each Gender Events'!$A96,'Official Medal Table'!$C:$C,'Each Gender Events'!BP$1,'Official Medal Table'!$E:$E,'Each Gender Events'!BP$2)*'Medal values'!$B$2
+ COUNTIFS('Official Medal Table'!$H:$H,'Each Gender Events'!$A96,'Official Medal Table'!$C:$C,'Each Gender Events'!BP$1,'Official Medal Table'!$E:$E,'Each Gender Events'!BP$2)*'Medal values'!$B$3
+ COUNTIFS('Official Medal Table'!$I:$I,'Each Gender Events'!$A96,'Official Medal Table'!$C:$C,'Each Gender Events'!BP$1,'Official Medal Table'!$E:$E,'Each Gender Events'!BP$2)*'Medal values'!$B$3
+ COUNTIFS('Official Medal Table'!$F:$F,'Each Gender Events'!$A96,'Official Medal Table'!$C:$C,'Each Gender Events'!BP$1,'Official Medal Table'!$E:$E,"Mixed")*'Medal values'!$B$1/2
+ COUNTIFS('Official Medal Table'!$G:$G,'Each Gender Events'!$A96,'Official Medal Table'!$C:$C,'Each Gender Events'!BP$1,'Official Medal Table'!$E:$E,"Mixed")*'Medal values'!$B$2/2
+ COUNTIFS('Official Medal Table'!$H:$H,'Each Gender Events'!$A96,'Official Medal Table'!$C:$C,'Each Gender Events'!BP$1,'Official Medal Table'!$E:$E,"Mixed")*'Medal values'!$B$3/2
+ COUNTIFS('Official Medal Table'!$I:$I,'Each Gender Events'!$A96,'Official Medal Table'!$C:$C,'Each Gender Events'!BP$1,'Official Medal Table'!$E:$E,"Mixed")*'Medal values'!$B$3/2</f>
        <v>0</v>
      </c>
      <c r="BQ96">
        <f>COUNTIFS('Official Medal Table'!$F:$F,'Each Gender Events'!$A96,'Official Medal Table'!$C:$C,'Each Gender Events'!BQ$1,'Official Medal Table'!$E:$E,'Each Gender Events'!BQ$2)*'Medal values'!$B$1
+ COUNTIFS('Official Medal Table'!$G:$G,'Each Gender Events'!$A96,'Official Medal Table'!$C:$C,'Each Gender Events'!BQ$1,'Official Medal Table'!$E:$E,'Each Gender Events'!BQ$2)*'Medal values'!$B$2
+ COUNTIFS('Official Medal Table'!$H:$H,'Each Gender Events'!$A96,'Official Medal Table'!$C:$C,'Each Gender Events'!BQ$1,'Official Medal Table'!$E:$E,'Each Gender Events'!BQ$2)*'Medal values'!$B$3
+ COUNTIFS('Official Medal Table'!$I:$I,'Each Gender Events'!$A96,'Official Medal Table'!$C:$C,'Each Gender Events'!BQ$1,'Official Medal Table'!$E:$E,'Each Gender Events'!BQ$2)*'Medal values'!$B$3
+ COUNTIFS('Official Medal Table'!$F:$F,'Each Gender Events'!$A96,'Official Medal Table'!$C:$C,'Each Gender Events'!BQ$1,'Official Medal Table'!$E:$E,"Mixed")*'Medal values'!$B$1/2
+ COUNTIFS('Official Medal Table'!$G:$G,'Each Gender Events'!$A96,'Official Medal Table'!$C:$C,'Each Gender Events'!BQ$1,'Official Medal Table'!$E:$E,"Mixed")*'Medal values'!$B$2/2
+ COUNTIFS('Official Medal Table'!$H:$H,'Each Gender Events'!$A96,'Official Medal Table'!$C:$C,'Each Gender Events'!BQ$1,'Official Medal Table'!$E:$E,"Mixed")*'Medal values'!$B$3/2
+ COUNTIFS('Official Medal Table'!$I:$I,'Each Gender Events'!$A96,'Official Medal Table'!$C:$C,'Each Gender Events'!BQ$1,'Official Medal Table'!$E:$E,"Mixed")*'Medal values'!$B$3/2</f>
        <v>0</v>
      </c>
      <c r="BR96">
        <f>COUNTIFS('Official Medal Table'!$F:$F,'Each Gender Events'!$A96,'Official Medal Table'!$C:$C,'Each Gender Events'!BR$1,'Official Medal Table'!$E:$E,'Each Gender Events'!BR$2)*'Medal values'!$B$1
+ COUNTIFS('Official Medal Table'!$G:$G,'Each Gender Events'!$A96,'Official Medal Table'!$C:$C,'Each Gender Events'!BR$1,'Official Medal Table'!$E:$E,'Each Gender Events'!BR$2)*'Medal values'!$B$2
+ COUNTIFS('Official Medal Table'!$H:$H,'Each Gender Events'!$A96,'Official Medal Table'!$C:$C,'Each Gender Events'!BR$1,'Official Medal Table'!$E:$E,'Each Gender Events'!BR$2)*'Medal values'!$B$3
+ COUNTIFS('Official Medal Table'!$I:$I,'Each Gender Events'!$A96,'Official Medal Table'!$C:$C,'Each Gender Events'!BR$1,'Official Medal Table'!$E:$E,'Each Gender Events'!BR$2)*'Medal values'!$B$3
+ COUNTIFS('Official Medal Table'!$F:$F,'Each Gender Events'!$A96,'Official Medal Table'!$C:$C,'Each Gender Events'!BR$1,'Official Medal Table'!$E:$E,"Mixed")*'Medal values'!$B$1/2
+ COUNTIFS('Official Medal Table'!$G:$G,'Each Gender Events'!$A96,'Official Medal Table'!$C:$C,'Each Gender Events'!BR$1,'Official Medal Table'!$E:$E,"Mixed")*'Medal values'!$B$2/2
+ COUNTIFS('Official Medal Table'!$H:$H,'Each Gender Events'!$A96,'Official Medal Table'!$C:$C,'Each Gender Events'!BR$1,'Official Medal Table'!$E:$E,"Mixed")*'Medal values'!$B$3/2
+ COUNTIFS('Official Medal Table'!$I:$I,'Each Gender Events'!$A96,'Official Medal Table'!$C:$C,'Each Gender Events'!BR$1,'Official Medal Table'!$E:$E,"Mixed")*'Medal values'!$B$3/2</f>
        <v>0</v>
      </c>
      <c r="BS96">
        <f>COUNTIFS('Official Medal Table'!$F:$F,'Each Gender Events'!$A96,'Official Medal Table'!$C:$C,'Each Gender Events'!BS$1,'Official Medal Table'!$E:$E,'Each Gender Events'!BS$2)*'Medal values'!$B$1
+ COUNTIFS('Official Medal Table'!$G:$G,'Each Gender Events'!$A96,'Official Medal Table'!$C:$C,'Each Gender Events'!BS$1,'Official Medal Table'!$E:$E,'Each Gender Events'!BS$2)*'Medal values'!$B$2
+ COUNTIFS('Official Medal Table'!$H:$H,'Each Gender Events'!$A96,'Official Medal Table'!$C:$C,'Each Gender Events'!BS$1,'Official Medal Table'!$E:$E,'Each Gender Events'!BS$2)*'Medal values'!$B$3
+ COUNTIFS('Official Medal Table'!$I:$I,'Each Gender Events'!$A96,'Official Medal Table'!$C:$C,'Each Gender Events'!BS$1,'Official Medal Table'!$E:$E,'Each Gender Events'!BS$2)*'Medal values'!$B$3
+ COUNTIFS('Official Medal Table'!$F:$F,'Each Gender Events'!$A96,'Official Medal Table'!$C:$C,'Each Gender Events'!BS$1,'Official Medal Table'!$E:$E,"Mixed")*'Medal values'!$B$1/2
+ COUNTIFS('Official Medal Table'!$G:$G,'Each Gender Events'!$A96,'Official Medal Table'!$C:$C,'Each Gender Events'!BS$1,'Official Medal Table'!$E:$E,"Mixed")*'Medal values'!$B$2/2
+ COUNTIFS('Official Medal Table'!$H:$H,'Each Gender Events'!$A96,'Official Medal Table'!$C:$C,'Each Gender Events'!BS$1,'Official Medal Table'!$E:$E,"Mixed")*'Medal values'!$B$3/2
+ COUNTIFS('Official Medal Table'!$I:$I,'Each Gender Events'!$A96,'Official Medal Table'!$C:$C,'Each Gender Events'!BS$1,'Official Medal Table'!$E:$E,"Mixed")*'Medal values'!$B$3/2</f>
        <v>0</v>
      </c>
      <c r="BT96">
        <f>COUNTIFS('Official Medal Table'!$F:$F,'Each Gender Events'!$A96,'Official Medal Table'!$C:$C,'Each Gender Events'!BT$1,'Official Medal Table'!$E:$E,'Each Gender Events'!BT$2)*'Medal values'!$B$1
+ COUNTIFS('Official Medal Table'!$G:$G,'Each Gender Events'!$A96,'Official Medal Table'!$C:$C,'Each Gender Events'!BT$1,'Official Medal Table'!$E:$E,'Each Gender Events'!BT$2)*'Medal values'!$B$2
+ COUNTIFS('Official Medal Table'!$H:$H,'Each Gender Events'!$A96,'Official Medal Table'!$C:$C,'Each Gender Events'!BT$1,'Official Medal Table'!$E:$E,'Each Gender Events'!BT$2)*'Medal values'!$B$3
+ COUNTIFS('Official Medal Table'!$I:$I,'Each Gender Events'!$A96,'Official Medal Table'!$C:$C,'Each Gender Events'!BT$1,'Official Medal Table'!$E:$E,'Each Gender Events'!BT$2)*'Medal values'!$B$3
+ COUNTIFS('Official Medal Table'!$F:$F,'Each Gender Events'!$A96,'Official Medal Table'!$C:$C,'Each Gender Events'!BT$1,'Official Medal Table'!$E:$E,"Mixed")*'Medal values'!$B$1/2
+ COUNTIFS('Official Medal Table'!$G:$G,'Each Gender Events'!$A96,'Official Medal Table'!$C:$C,'Each Gender Events'!BT$1,'Official Medal Table'!$E:$E,"Mixed")*'Medal values'!$B$2/2
+ COUNTIFS('Official Medal Table'!$H:$H,'Each Gender Events'!$A96,'Official Medal Table'!$C:$C,'Each Gender Events'!BT$1,'Official Medal Table'!$E:$E,"Mixed")*'Medal values'!$B$3/2
+ COUNTIFS('Official Medal Table'!$I:$I,'Each Gender Events'!$A96,'Official Medal Table'!$C:$C,'Each Gender Events'!BT$1,'Official Medal Table'!$E:$E,"Mixed")*'Medal values'!$B$3/2</f>
        <v>0</v>
      </c>
      <c r="BU96">
        <f>COUNTIFS('Official Medal Table'!$F:$F,'Each Gender Events'!$A96,'Official Medal Table'!$C:$C,'Each Gender Events'!BU$1,'Official Medal Table'!$E:$E,'Each Gender Events'!BU$2)*'Medal values'!$B$1
+ COUNTIFS('Official Medal Table'!$G:$G,'Each Gender Events'!$A96,'Official Medal Table'!$C:$C,'Each Gender Events'!BU$1,'Official Medal Table'!$E:$E,'Each Gender Events'!BU$2)*'Medal values'!$B$2
+ COUNTIFS('Official Medal Table'!$H:$H,'Each Gender Events'!$A96,'Official Medal Table'!$C:$C,'Each Gender Events'!BU$1,'Official Medal Table'!$E:$E,'Each Gender Events'!BU$2)*'Medal values'!$B$3
+ COUNTIFS('Official Medal Table'!$I:$I,'Each Gender Events'!$A96,'Official Medal Table'!$C:$C,'Each Gender Events'!BU$1,'Official Medal Table'!$E:$E,'Each Gender Events'!BU$2)*'Medal values'!$B$3
+ COUNTIFS('Official Medal Table'!$F:$F,'Each Gender Events'!$A96,'Official Medal Table'!$C:$C,'Each Gender Events'!BU$1,'Official Medal Table'!$E:$E,"Mixed")*'Medal values'!$B$1/2
+ COUNTIFS('Official Medal Table'!$G:$G,'Each Gender Events'!$A96,'Official Medal Table'!$C:$C,'Each Gender Events'!BU$1,'Official Medal Table'!$E:$E,"Mixed")*'Medal values'!$B$2/2
+ COUNTIFS('Official Medal Table'!$H:$H,'Each Gender Events'!$A96,'Official Medal Table'!$C:$C,'Each Gender Events'!BU$1,'Official Medal Table'!$E:$E,"Mixed")*'Medal values'!$B$3/2
+ COUNTIFS('Official Medal Table'!$I:$I,'Each Gender Events'!$A96,'Official Medal Table'!$C:$C,'Each Gender Events'!BU$1,'Official Medal Table'!$E:$E,"Mixed")*'Medal values'!$B$3/2</f>
        <v>0</v>
      </c>
      <c r="BV96">
        <f>COUNTIFS('Official Medal Table'!$F:$F,'Each Gender Events'!$A96,'Official Medal Table'!$C:$C,'Each Gender Events'!BV$1,'Official Medal Table'!$E:$E,'Each Gender Events'!BV$2)*'Medal values'!$B$1
+ COUNTIFS('Official Medal Table'!$G:$G,'Each Gender Events'!$A96,'Official Medal Table'!$C:$C,'Each Gender Events'!BV$1,'Official Medal Table'!$E:$E,'Each Gender Events'!BV$2)*'Medal values'!$B$2
+ COUNTIFS('Official Medal Table'!$H:$H,'Each Gender Events'!$A96,'Official Medal Table'!$C:$C,'Each Gender Events'!BV$1,'Official Medal Table'!$E:$E,'Each Gender Events'!BV$2)*'Medal values'!$B$3
+ COUNTIFS('Official Medal Table'!$I:$I,'Each Gender Events'!$A96,'Official Medal Table'!$C:$C,'Each Gender Events'!BV$1,'Official Medal Table'!$E:$E,'Each Gender Events'!BV$2)*'Medal values'!$B$3
+ COUNTIFS('Official Medal Table'!$F:$F,'Each Gender Events'!$A96,'Official Medal Table'!$C:$C,'Each Gender Events'!BV$1,'Official Medal Table'!$E:$E,"Mixed")*'Medal values'!$B$1/2
+ COUNTIFS('Official Medal Table'!$G:$G,'Each Gender Events'!$A96,'Official Medal Table'!$C:$C,'Each Gender Events'!BV$1,'Official Medal Table'!$E:$E,"Mixed")*'Medal values'!$B$2/2
+ COUNTIFS('Official Medal Table'!$H:$H,'Each Gender Events'!$A96,'Official Medal Table'!$C:$C,'Each Gender Events'!BV$1,'Official Medal Table'!$E:$E,"Mixed")*'Medal values'!$B$3/2
+ COUNTIFS('Official Medal Table'!$I:$I,'Each Gender Events'!$A96,'Official Medal Table'!$C:$C,'Each Gender Events'!BV$1,'Official Medal Table'!$E:$E,"Mixed")*'Medal values'!$B$3/2</f>
        <v>0</v>
      </c>
      <c r="BW96">
        <f>COUNTIFS('Official Medal Table'!$F:$F,'Each Gender Events'!$A96,'Official Medal Table'!$C:$C,'Each Gender Events'!BW$1,'Official Medal Table'!$E:$E,'Each Gender Events'!BW$2)*'Medal values'!$B$1
+ COUNTIFS('Official Medal Table'!$G:$G,'Each Gender Events'!$A96,'Official Medal Table'!$C:$C,'Each Gender Events'!BW$1,'Official Medal Table'!$E:$E,'Each Gender Events'!BW$2)*'Medal values'!$B$2
+ COUNTIFS('Official Medal Table'!$H:$H,'Each Gender Events'!$A96,'Official Medal Table'!$C:$C,'Each Gender Events'!BW$1,'Official Medal Table'!$E:$E,'Each Gender Events'!BW$2)*'Medal values'!$B$3
+ COUNTIFS('Official Medal Table'!$I:$I,'Each Gender Events'!$A96,'Official Medal Table'!$C:$C,'Each Gender Events'!BW$1,'Official Medal Table'!$E:$E,'Each Gender Events'!BW$2)*'Medal values'!$B$3
+ COUNTIFS('Official Medal Table'!$F:$F,'Each Gender Events'!$A96,'Official Medal Table'!$C:$C,'Each Gender Events'!BW$1,'Official Medal Table'!$E:$E,"Mixed")*'Medal values'!$B$1/2
+ COUNTIFS('Official Medal Table'!$G:$G,'Each Gender Events'!$A96,'Official Medal Table'!$C:$C,'Each Gender Events'!BW$1,'Official Medal Table'!$E:$E,"Mixed")*'Medal values'!$B$2/2
+ COUNTIFS('Official Medal Table'!$H:$H,'Each Gender Events'!$A96,'Official Medal Table'!$C:$C,'Each Gender Events'!BW$1,'Official Medal Table'!$E:$E,"Mixed")*'Medal values'!$B$3/2
+ COUNTIFS('Official Medal Table'!$I:$I,'Each Gender Events'!$A96,'Official Medal Table'!$C:$C,'Each Gender Events'!BW$1,'Official Medal Table'!$E:$E,"Mixed")*'Medal values'!$B$3/2</f>
        <v>0</v>
      </c>
      <c r="BX96">
        <f>COUNTIFS('Official Medal Table'!$F:$F,'Each Gender Events'!$A96,'Official Medal Table'!$C:$C,'Each Gender Events'!BX$1,'Official Medal Table'!$E:$E,'Each Gender Events'!BX$2)*'Medal values'!$B$1
+ COUNTIFS('Official Medal Table'!$G:$G,'Each Gender Events'!$A96,'Official Medal Table'!$C:$C,'Each Gender Events'!BX$1,'Official Medal Table'!$E:$E,'Each Gender Events'!BX$2)*'Medal values'!$B$2
+ COUNTIFS('Official Medal Table'!$H:$H,'Each Gender Events'!$A96,'Official Medal Table'!$C:$C,'Each Gender Events'!BX$1,'Official Medal Table'!$E:$E,'Each Gender Events'!BX$2)*'Medal values'!$B$3
+ COUNTIFS('Official Medal Table'!$I:$I,'Each Gender Events'!$A96,'Official Medal Table'!$C:$C,'Each Gender Events'!BX$1,'Official Medal Table'!$E:$E,'Each Gender Events'!BX$2)*'Medal values'!$B$3
+ COUNTIFS('Official Medal Table'!$F:$F,'Each Gender Events'!$A96,'Official Medal Table'!$C:$C,'Each Gender Events'!BX$1,'Official Medal Table'!$E:$E,"Mixed")*'Medal values'!$B$1/2
+ COUNTIFS('Official Medal Table'!$G:$G,'Each Gender Events'!$A96,'Official Medal Table'!$C:$C,'Each Gender Events'!BX$1,'Official Medal Table'!$E:$E,"Mixed")*'Medal values'!$B$2/2
+ COUNTIFS('Official Medal Table'!$H:$H,'Each Gender Events'!$A96,'Official Medal Table'!$C:$C,'Each Gender Events'!BX$1,'Official Medal Table'!$E:$E,"Mixed")*'Medal values'!$B$3/2
+ COUNTIFS('Official Medal Table'!$I:$I,'Each Gender Events'!$A96,'Official Medal Table'!$C:$C,'Each Gender Events'!BX$1,'Official Medal Table'!$E:$E,"Mixed")*'Medal values'!$B$3/2</f>
        <v>0</v>
      </c>
      <c r="BY96">
        <f>COUNTIFS('Official Medal Table'!$F:$F,'Each Gender Events'!$A96,'Official Medal Table'!$C:$C,'Each Gender Events'!BY$1,'Official Medal Table'!$E:$E,'Each Gender Events'!BY$2)*'Medal values'!$B$1
+ COUNTIFS('Official Medal Table'!$G:$G,'Each Gender Events'!$A96,'Official Medal Table'!$C:$C,'Each Gender Events'!BY$1,'Official Medal Table'!$E:$E,'Each Gender Events'!BY$2)*'Medal values'!$B$2
+ COUNTIFS('Official Medal Table'!$H:$H,'Each Gender Events'!$A96,'Official Medal Table'!$C:$C,'Each Gender Events'!BY$1,'Official Medal Table'!$E:$E,'Each Gender Events'!BY$2)*'Medal values'!$B$3
+ COUNTIFS('Official Medal Table'!$I:$I,'Each Gender Events'!$A96,'Official Medal Table'!$C:$C,'Each Gender Events'!BY$1,'Official Medal Table'!$E:$E,'Each Gender Events'!BY$2)*'Medal values'!$B$3
+ COUNTIFS('Official Medal Table'!$F:$F,'Each Gender Events'!$A96,'Official Medal Table'!$C:$C,'Each Gender Events'!BY$1,'Official Medal Table'!$E:$E,"Mixed")*'Medal values'!$B$1/2
+ COUNTIFS('Official Medal Table'!$G:$G,'Each Gender Events'!$A96,'Official Medal Table'!$C:$C,'Each Gender Events'!BY$1,'Official Medal Table'!$E:$E,"Mixed")*'Medal values'!$B$2/2
+ COUNTIFS('Official Medal Table'!$H:$H,'Each Gender Events'!$A96,'Official Medal Table'!$C:$C,'Each Gender Events'!BY$1,'Official Medal Table'!$E:$E,"Mixed")*'Medal values'!$B$3/2
+ COUNTIFS('Official Medal Table'!$I:$I,'Each Gender Events'!$A96,'Official Medal Table'!$C:$C,'Each Gender Events'!BY$1,'Official Medal Table'!$E:$E,"Mixed")*'Medal values'!$B$3/2</f>
        <v>0</v>
      </c>
      <c r="BZ96">
        <f>COUNTIFS('Official Medal Table'!$F:$F,'Each Gender Events'!$A96,'Official Medal Table'!$C:$C,'Each Gender Events'!BZ$1,'Official Medal Table'!$E:$E,'Each Gender Events'!BZ$2)*'Medal values'!$B$1
+ COUNTIFS('Official Medal Table'!$G:$G,'Each Gender Events'!$A96,'Official Medal Table'!$C:$C,'Each Gender Events'!BZ$1,'Official Medal Table'!$E:$E,'Each Gender Events'!BZ$2)*'Medal values'!$B$2
+ COUNTIFS('Official Medal Table'!$H:$H,'Each Gender Events'!$A96,'Official Medal Table'!$C:$C,'Each Gender Events'!BZ$1,'Official Medal Table'!$E:$E,'Each Gender Events'!BZ$2)*'Medal values'!$B$3
+ COUNTIFS('Official Medal Table'!$I:$I,'Each Gender Events'!$A96,'Official Medal Table'!$C:$C,'Each Gender Events'!BZ$1,'Official Medal Table'!$E:$E,'Each Gender Events'!BZ$2)*'Medal values'!$B$3
+ COUNTIFS('Official Medal Table'!$F:$F,'Each Gender Events'!$A96,'Official Medal Table'!$C:$C,'Each Gender Events'!BZ$1,'Official Medal Table'!$E:$E,"Mixed")*'Medal values'!$B$1/2
+ COUNTIFS('Official Medal Table'!$G:$G,'Each Gender Events'!$A96,'Official Medal Table'!$C:$C,'Each Gender Events'!BZ$1,'Official Medal Table'!$E:$E,"Mixed")*'Medal values'!$B$2/2
+ COUNTIFS('Official Medal Table'!$H:$H,'Each Gender Events'!$A96,'Official Medal Table'!$C:$C,'Each Gender Events'!BZ$1,'Official Medal Table'!$E:$E,"Mixed")*'Medal values'!$B$3/2
+ COUNTIFS('Official Medal Table'!$I:$I,'Each Gender Events'!$A96,'Official Medal Table'!$C:$C,'Each Gender Events'!BZ$1,'Official Medal Table'!$E:$E,"Mixed")*'Medal values'!$B$3/2</f>
        <v>0</v>
      </c>
      <c r="CA96">
        <f>COUNTIFS('Official Medal Table'!$F:$F,'Each Gender Events'!$A96,'Official Medal Table'!$C:$C,'Each Gender Events'!CA$1,'Official Medal Table'!$E:$E,'Each Gender Events'!CA$2)*'Medal values'!$B$1
+ COUNTIFS('Official Medal Table'!$G:$G,'Each Gender Events'!$A96,'Official Medal Table'!$C:$C,'Each Gender Events'!CA$1,'Official Medal Table'!$E:$E,'Each Gender Events'!CA$2)*'Medal values'!$B$2
+ COUNTIFS('Official Medal Table'!$H:$H,'Each Gender Events'!$A96,'Official Medal Table'!$C:$C,'Each Gender Events'!CA$1,'Official Medal Table'!$E:$E,'Each Gender Events'!CA$2)*'Medal values'!$B$3
+ COUNTIFS('Official Medal Table'!$I:$I,'Each Gender Events'!$A96,'Official Medal Table'!$C:$C,'Each Gender Events'!CA$1,'Official Medal Table'!$E:$E,'Each Gender Events'!CA$2)*'Medal values'!$B$3
+ COUNTIFS('Official Medal Table'!$F:$F,'Each Gender Events'!$A96,'Official Medal Table'!$C:$C,'Each Gender Events'!CA$1,'Official Medal Table'!$E:$E,"Mixed")*'Medal values'!$B$1/2
+ COUNTIFS('Official Medal Table'!$G:$G,'Each Gender Events'!$A96,'Official Medal Table'!$C:$C,'Each Gender Events'!CA$1,'Official Medal Table'!$E:$E,"Mixed")*'Medal values'!$B$2/2
+ COUNTIFS('Official Medal Table'!$H:$H,'Each Gender Events'!$A96,'Official Medal Table'!$C:$C,'Each Gender Events'!CA$1,'Official Medal Table'!$E:$E,"Mixed")*'Medal values'!$B$3/2
+ COUNTIFS('Official Medal Table'!$I:$I,'Each Gender Events'!$A96,'Official Medal Table'!$C:$C,'Each Gender Events'!CA$1,'Official Medal Table'!$E:$E,"Mixed")*'Medal values'!$B$3/2</f>
        <v>0</v>
      </c>
      <c r="CB96">
        <f>COUNTIFS('Official Medal Table'!$F:$F,'Each Gender Events'!$A96,'Official Medal Table'!$C:$C,'Each Gender Events'!CB$1,'Official Medal Table'!$E:$E,'Each Gender Events'!CB$2)*'Medal values'!$B$1
+ COUNTIFS('Official Medal Table'!$G:$G,'Each Gender Events'!$A96,'Official Medal Table'!$C:$C,'Each Gender Events'!CB$1,'Official Medal Table'!$E:$E,'Each Gender Events'!CB$2)*'Medal values'!$B$2
+ COUNTIFS('Official Medal Table'!$H:$H,'Each Gender Events'!$A96,'Official Medal Table'!$C:$C,'Each Gender Events'!CB$1,'Official Medal Table'!$E:$E,'Each Gender Events'!CB$2)*'Medal values'!$B$3
+ COUNTIFS('Official Medal Table'!$I:$I,'Each Gender Events'!$A96,'Official Medal Table'!$C:$C,'Each Gender Events'!CB$1,'Official Medal Table'!$E:$E,'Each Gender Events'!CB$2)*'Medal values'!$B$3
+ COUNTIFS('Official Medal Table'!$F:$F,'Each Gender Events'!$A96,'Official Medal Table'!$C:$C,'Each Gender Events'!CB$1,'Official Medal Table'!$E:$E,"Mixed")*'Medal values'!$B$1/2
+ COUNTIFS('Official Medal Table'!$G:$G,'Each Gender Events'!$A96,'Official Medal Table'!$C:$C,'Each Gender Events'!CB$1,'Official Medal Table'!$E:$E,"Mixed")*'Medal values'!$B$2/2
+ COUNTIFS('Official Medal Table'!$H:$H,'Each Gender Events'!$A96,'Official Medal Table'!$C:$C,'Each Gender Events'!CB$1,'Official Medal Table'!$E:$E,"Mixed")*'Medal values'!$B$3/2
+ COUNTIFS('Official Medal Table'!$I:$I,'Each Gender Events'!$A96,'Official Medal Table'!$C:$C,'Each Gender Events'!CB$1,'Official Medal Table'!$E:$E,"Mixed")*'Medal values'!$B$3/2</f>
        <v>0</v>
      </c>
      <c r="CC96">
        <f>COUNTIFS('Official Medal Table'!$F:$F,'Each Gender Events'!$A96,'Official Medal Table'!$C:$C,'Each Gender Events'!CC$1,'Official Medal Table'!$E:$E,'Each Gender Events'!CC$2)*'Medal values'!$B$1
+ COUNTIFS('Official Medal Table'!$G:$G,'Each Gender Events'!$A96,'Official Medal Table'!$C:$C,'Each Gender Events'!CC$1,'Official Medal Table'!$E:$E,'Each Gender Events'!CC$2)*'Medal values'!$B$2
+ COUNTIFS('Official Medal Table'!$H:$H,'Each Gender Events'!$A96,'Official Medal Table'!$C:$C,'Each Gender Events'!CC$1,'Official Medal Table'!$E:$E,'Each Gender Events'!CC$2)*'Medal values'!$B$3
+ COUNTIFS('Official Medal Table'!$I:$I,'Each Gender Events'!$A96,'Official Medal Table'!$C:$C,'Each Gender Events'!CC$1,'Official Medal Table'!$E:$E,'Each Gender Events'!CC$2)*'Medal values'!$B$3
+ COUNTIFS('Official Medal Table'!$F:$F,'Each Gender Events'!$A96,'Official Medal Table'!$C:$C,'Each Gender Events'!CC$1,'Official Medal Table'!$E:$E,"Mixed")*'Medal values'!$B$1/2
+ COUNTIFS('Official Medal Table'!$G:$G,'Each Gender Events'!$A96,'Official Medal Table'!$C:$C,'Each Gender Events'!CC$1,'Official Medal Table'!$E:$E,"Mixed")*'Medal values'!$B$2/2
+ COUNTIFS('Official Medal Table'!$H:$H,'Each Gender Events'!$A96,'Official Medal Table'!$C:$C,'Each Gender Events'!CC$1,'Official Medal Table'!$E:$E,"Mixed")*'Medal values'!$B$3/2
+ COUNTIFS('Official Medal Table'!$I:$I,'Each Gender Events'!$A96,'Official Medal Table'!$C:$C,'Each Gender Events'!CC$1,'Official Medal Table'!$E:$E,"Mixed")*'Medal values'!$B$3/2</f>
        <v>0</v>
      </c>
      <c r="CD96">
        <f>COUNTIFS('Official Medal Table'!$F:$F,'Each Gender Events'!$A96,'Official Medal Table'!$C:$C,'Each Gender Events'!CD$1,'Official Medal Table'!$E:$E,'Each Gender Events'!CD$2)*'Medal values'!$B$1
+ COUNTIFS('Official Medal Table'!$G:$G,'Each Gender Events'!$A96,'Official Medal Table'!$C:$C,'Each Gender Events'!CD$1,'Official Medal Table'!$E:$E,'Each Gender Events'!CD$2)*'Medal values'!$B$2
+ COUNTIFS('Official Medal Table'!$H:$H,'Each Gender Events'!$A96,'Official Medal Table'!$C:$C,'Each Gender Events'!CD$1,'Official Medal Table'!$E:$E,'Each Gender Events'!CD$2)*'Medal values'!$B$3
+ COUNTIFS('Official Medal Table'!$I:$I,'Each Gender Events'!$A96,'Official Medal Table'!$C:$C,'Each Gender Events'!CD$1,'Official Medal Table'!$E:$E,'Each Gender Events'!CD$2)*'Medal values'!$B$3
+ COUNTIFS('Official Medal Table'!$F:$F,'Each Gender Events'!$A96,'Official Medal Table'!$C:$C,'Each Gender Events'!CD$1,'Official Medal Table'!$E:$E,"Mixed")*'Medal values'!$B$1/2
+ COUNTIFS('Official Medal Table'!$G:$G,'Each Gender Events'!$A96,'Official Medal Table'!$C:$C,'Each Gender Events'!CD$1,'Official Medal Table'!$E:$E,"Mixed")*'Medal values'!$B$2/2
+ COUNTIFS('Official Medal Table'!$H:$H,'Each Gender Events'!$A96,'Official Medal Table'!$C:$C,'Each Gender Events'!CD$1,'Official Medal Table'!$E:$E,"Mixed")*'Medal values'!$B$3/2
+ COUNTIFS('Official Medal Table'!$I:$I,'Each Gender Events'!$A96,'Official Medal Table'!$C:$C,'Each Gender Events'!CD$1,'Official Medal Table'!$E:$E,"Mixed")*'Medal values'!$B$3/2</f>
        <v>0</v>
      </c>
      <c r="CE96">
        <f>COUNTIFS('Official Medal Table'!$F:$F,'Each Gender Events'!$A96,'Official Medal Table'!$C:$C,'Each Gender Events'!CE$1,'Official Medal Table'!$E:$E,'Each Gender Events'!CE$2)*'Medal values'!$B$1
+ COUNTIFS('Official Medal Table'!$G:$G,'Each Gender Events'!$A96,'Official Medal Table'!$C:$C,'Each Gender Events'!CE$1,'Official Medal Table'!$E:$E,'Each Gender Events'!CE$2)*'Medal values'!$B$2
+ COUNTIFS('Official Medal Table'!$H:$H,'Each Gender Events'!$A96,'Official Medal Table'!$C:$C,'Each Gender Events'!CE$1,'Official Medal Table'!$E:$E,'Each Gender Events'!CE$2)*'Medal values'!$B$3
+ COUNTIFS('Official Medal Table'!$I:$I,'Each Gender Events'!$A96,'Official Medal Table'!$C:$C,'Each Gender Events'!CE$1,'Official Medal Table'!$E:$E,'Each Gender Events'!CE$2)*'Medal values'!$B$3
+ COUNTIFS('Official Medal Table'!$F:$F,'Each Gender Events'!$A96,'Official Medal Table'!$C:$C,'Each Gender Events'!CE$1,'Official Medal Table'!$E:$E,"Mixed")*'Medal values'!$B$1/2
+ COUNTIFS('Official Medal Table'!$G:$G,'Each Gender Events'!$A96,'Official Medal Table'!$C:$C,'Each Gender Events'!CE$1,'Official Medal Table'!$E:$E,"Mixed")*'Medal values'!$B$2/2
+ COUNTIFS('Official Medal Table'!$H:$H,'Each Gender Events'!$A96,'Official Medal Table'!$C:$C,'Each Gender Events'!CE$1,'Official Medal Table'!$E:$E,"Mixed")*'Medal values'!$B$3/2
+ COUNTIFS('Official Medal Table'!$I:$I,'Each Gender Events'!$A96,'Official Medal Table'!$C:$C,'Each Gender Events'!CE$1,'Official Medal Table'!$E:$E,"Mixed")*'Medal values'!$B$3/2</f>
        <v>0</v>
      </c>
      <c r="CF96">
        <f>COUNTIFS('Official Medal Table'!$F:$F,'Each Gender Events'!$A96,'Official Medal Table'!$C:$C,'Each Gender Events'!CF$1,'Official Medal Table'!$E:$E,'Each Gender Events'!CF$2)*'Medal values'!$B$1
+ COUNTIFS('Official Medal Table'!$G:$G,'Each Gender Events'!$A96,'Official Medal Table'!$C:$C,'Each Gender Events'!CF$1,'Official Medal Table'!$E:$E,'Each Gender Events'!CF$2)*'Medal values'!$B$2
+ COUNTIFS('Official Medal Table'!$H:$H,'Each Gender Events'!$A96,'Official Medal Table'!$C:$C,'Each Gender Events'!CF$1,'Official Medal Table'!$E:$E,'Each Gender Events'!CF$2)*'Medal values'!$B$3
+ COUNTIFS('Official Medal Table'!$I:$I,'Each Gender Events'!$A96,'Official Medal Table'!$C:$C,'Each Gender Events'!CF$1,'Official Medal Table'!$E:$E,'Each Gender Events'!CF$2)*'Medal values'!$B$3
+ COUNTIFS('Official Medal Table'!$F:$F,'Each Gender Events'!$A96,'Official Medal Table'!$C:$C,'Each Gender Events'!CF$1,'Official Medal Table'!$E:$E,"Mixed")*'Medal values'!$B$1/2
+ COUNTIFS('Official Medal Table'!$G:$G,'Each Gender Events'!$A96,'Official Medal Table'!$C:$C,'Each Gender Events'!CF$1,'Official Medal Table'!$E:$E,"Mixed")*'Medal values'!$B$2/2
+ COUNTIFS('Official Medal Table'!$H:$H,'Each Gender Events'!$A96,'Official Medal Table'!$C:$C,'Each Gender Events'!CF$1,'Official Medal Table'!$E:$E,"Mixed")*'Medal values'!$B$3/2
+ COUNTIFS('Official Medal Table'!$I:$I,'Each Gender Events'!$A96,'Official Medal Table'!$C:$C,'Each Gender Events'!CF$1,'Official Medal Table'!$E:$E,"Mixed")*'Medal values'!$B$3/2</f>
        <v>0</v>
      </c>
      <c r="CG96">
        <f>COUNTIFS('Official Medal Table'!$F:$F,'Each Gender Events'!$A96,'Official Medal Table'!$C:$C,'Each Gender Events'!CG$1,'Official Medal Table'!$E:$E,'Each Gender Events'!CG$2)*'Medal values'!$B$1
+ COUNTIFS('Official Medal Table'!$G:$G,'Each Gender Events'!$A96,'Official Medal Table'!$C:$C,'Each Gender Events'!CG$1,'Official Medal Table'!$E:$E,'Each Gender Events'!CG$2)*'Medal values'!$B$2
+ COUNTIFS('Official Medal Table'!$H:$H,'Each Gender Events'!$A96,'Official Medal Table'!$C:$C,'Each Gender Events'!CG$1,'Official Medal Table'!$E:$E,'Each Gender Events'!CG$2)*'Medal values'!$B$3
+ COUNTIFS('Official Medal Table'!$I:$I,'Each Gender Events'!$A96,'Official Medal Table'!$C:$C,'Each Gender Events'!CG$1,'Official Medal Table'!$E:$E,'Each Gender Events'!CG$2)*'Medal values'!$B$3
+ COUNTIFS('Official Medal Table'!$F:$F,'Each Gender Events'!$A96,'Official Medal Table'!$C:$C,'Each Gender Events'!CG$1,'Official Medal Table'!$E:$E,"Mixed")*'Medal values'!$B$1/2
+ COUNTIFS('Official Medal Table'!$G:$G,'Each Gender Events'!$A96,'Official Medal Table'!$C:$C,'Each Gender Events'!CG$1,'Official Medal Table'!$E:$E,"Mixed")*'Medal values'!$B$2/2
+ COUNTIFS('Official Medal Table'!$H:$H,'Each Gender Events'!$A96,'Official Medal Table'!$C:$C,'Each Gender Events'!CG$1,'Official Medal Table'!$E:$E,"Mixed")*'Medal values'!$B$3/2
+ COUNTIFS('Official Medal Table'!$I:$I,'Each Gender Events'!$A96,'Official Medal Table'!$C:$C,'Each Gender Events'!CG$1,'Official Medal Table'!$E:$E,"Mixed")*'Medal values'!$B$3/2</f>
        <v>0</v>
      </c>
      <c r="CH96">
        <f>COUNTIFS('Official Medal Table'!$F:$F,'Each Gender Events'!$A96,'Official Medal Table'!$C:$C,'Each Gender Events'!CH$1,'Official Medal Table'!$E:$E,'Each Gender Events'!CH$2)*'Medal values'!$B$1
+ COUNTIFS('Official Medal Table'!$G:$G,'Each Gender Events'!$A96,'Official Medal Table'!$C:$C,'Each Gender Events'!CH$1,'Official Medal Table'!$E:$E,'Each Gender Events'!CH$2)*'Medal values'!$B$2
+ COUNTIFS('Official Medal Table'!$H:$H,'Each Gender Events'!$A96,'Official Medal Table'!$C:$C,'Each Gender Events'!CH$1,'Official Medal Table'!$E:$E,'Each Gender Events'!CH$2)*'Medal values'!$B$3
+ COUNTIFS('Official Medal Table'!$I:$I,'Each Gender Events'!$A96,'Official Medal Table'!$C:$C,'Each Gender Events'!CH$1,'Official Medal Table'!$E:$E,'Each Gender Events'!CH$2)*'Medal values'!$B$3
+ COUNTIFS('Official Medal Table'!$F:$F,'Each Gender Events'!$A96,'Official Medal Table'!$C:$C,'Each Gender Events'!CH$1,'Official Medal Table'!$E:$E,"Mixed")*'Medal values'!$B$1/2
+ COUNTIFS('Official Medal Table'!$G:$G,'Each Gender Events'!$A96,'Official Medal Table'!$C:$C,'Each Gender Events'!CH$1,'Official Medal Table'!$E:$E,"Mixed")*'Medal values'!$B$2/2
+ COUNTIFS('Official Medal Table'!$H:$H,'Each Gender Events'!$A96,'Official Medal Table'!$C:$C,'Each Gender Events'!CH$1,'Official Medal Table'!$E:$E,"Mixed")*'Medal values'!$B$3/2
+ COUNTIFS('Official Medal Table'!$I:$I,'Each Gender Events'!$A96,'Official Medal Table'!$C:$C,'Each Gender Events'!CH$1,'Official Medal Table'!$E:$E,"Mixed")*'Medal values'!$B$3/2</f>
        <v>0</v>
      </c>
      <c r="CI96">
        <f>COUNTIFS('Official Medal Table'!$F:$F,'Each Gender Events'!$A96,'Official Medal Table'!$C:$C,'Each Gender Events'!CI$1,'Official Medal Table'!$E:$E,'Each Gender Events'!CI$2)*'Medal values'!$B$1
+ COUNTIFS('Official Medal Table'!$G:$G,'Each Gender Events'!$A96,'Official Medal Table'!$C:$C,'Each Gender Events'!CI$1,'Official Medal Table'!$E:$E,'Each Gender Events'!CI$2)*'Medal values'!$B$2
+ COUNTIFS('Official Medal Table'!$H:$H,'Each Gender Events'!$A96,'Official Medal Table'!$C:$C,'Each Gender Events'!CI$1,'Official Medal Table'!$E:$E,'Each Gender Events'!CI$2)*'Medal values'!$B$3
+ COUNTIFS('Official Medal Table'!$I:$I,'Each Gender Events'!$A96,'Official Medal Table'!$C:$C,'Each Gender Events'!CI$1,'Official Medal Table'!$E:$E,'Each Gender Events'!CI$2)*'Medal values'!$B$3
+ COUNTIFS('Official Medal Table'!$F:$F,'Each Gender Events'!$A96,'Official Medal Table'!$C:$C,'Each Gender Events'!CI$1,'Official Medal Table'!$E:$E,"Mixed")*'Medal values'!$B$1/2
+ COUNTIFS('Official Medal Table'!$G:$G,'Each Gender Events'!$A96,'Official Medal Table'!$C:$C,'Each Gender Events'!CI$1,'Official Medal Table'!$E:$E,"Mixed")*'Medal values'!$B$2/2
+ COUNTIFS('Official Medal Table'!$H:$H,'Each Gender Events'!$A96,'Official Medal Table'!$C:$C,'Each Gender Events'!CI$1,'Official Medal Table'!$E:$E,"Mixed")*'Medal values'!$B$3/2
+ COUNTIFS('Official Medal Table'!$I:$I,'Each Gender Events'!$A96,'Official Medal Table'!$C:$C,'Each Gender Events'!CI$1,'Official Medal Table'!$E:$E,"Mixed")*'Medal values'!$B$3/2</f>
        <v>0</v>
      </c>
      <c r="CJ96">
        <f>COUNTIFS('Official Medal Table'!$F:$F,'Each Gender Events'!$A96,'Official Medal Table'!$C:$C,'Each Gender Events'!CJ$1,'Official Medal Table'!$E:$E,'Each Gender Events'!CJ$2)*'Medal values'!$B$1
+ COUNTIFS('Official Medal Table'!$G:$G,'Each Gender Events'!$A96,'Official Medal Table'!$C:$C,'Each Gender Events'!CJ$1,'Official Medal Table'!$E:$E,'Each Gender Events'!CJ$2)*'Medal values'!$B$2
+ COUNTIFS('Official Medal Table'!$H:$H,'Each Gender Events'!$A96,'Official Medal Table'!$C:$C,'Each Gender Events'!CJ$1,'Official Medal Table'!$E:$E,'Each Gender Events'!CJ$2)*'Medal values'!$B$3
+ COUNTIFS('Official Medal Table'!$I:$I,'Each Gender Events'!$A96,'Official Medal Table'!$C:$C,'Each Gender Events'!CJ$1,'Official Medal Table'!$E:$E,'Each Gender Events'!CJ$2)*'Medal values'!$B$3
+ COUNTIFS('Official Medal Table'!$F:$F,'Each Gender Events'!$A96,'Official Medal Table'!$C:$C,'Each Gender Events'!CJ$1,'Official Medal Table'!$E:$E,"Mixed")*'Medal values'!$B$1/2
+ COUNTIFS('Official Medal Table'!$G:$G,'Each Gender Events'!$A96,'Official Medal Table'!$C:$C,'Each Gender Events'!CJ$1,'Official Medal Table'!$E:$E,"Mixed")*'Medal values'!$B$2/2
+ COUNTIFS('Official Medal Table'!$H:$H,'Each Gender Events'!$A96,'Official Medal Table'!$C:$C,'Each Gender Events'!CJ$1,'Official Medal Table'!$E:$E,"Mixed")*'Medal values'!$B$3/2
+ COUNTIFS('Official Medal Table'!$I:$I,'Each Gender Events'!$A96,'Official Medal Table'!$C:$C,'Each Gender Events'!CJ$1,'Official Medal Table'!$E:$E,"Mixed")*'Medal values'!$B$3/2</f>
        <v>0</v>
      </c>
      <c r="CK96">
        <f>COUNTIFS('Official Medal Table'!$F:$F,'Each Gender Events'!$A96,'Official Medal Table'!$C:$C,'Each Gender Events'!CK$1,'Official Medal Table'!$E:$E,'Each Gender Events'!CK$2)*'Medal values'!$B$1
+ COUNTIFS('Official Medal Table'!$G:$G,'Each Gender Events'!$A96,'Official Medal Table'!$C:$C,'Each Gender Events'!CK$1,'Official Medal Table'!$E:$E,'Each Gender Events'!CK$2)*'Medal values'!$B$2
+ COUNTIFS('Official Medal Table'!$H:$H,'Each Gender Events'!$A96,'Official Medal Table'!$C:$C,'Each Gender Events'!CK$1,'Official Medal Table'!$E:$E,'Each Gender Events'!CK$2)*'Medal values'!$B$3
+ COUNTIFS('Official Medal Table'!$I:$I,'Each Gender Events'!$A96,'Official Medal Table'!$C:$C,'Each Gender Events'!CK$1,'Official Medal Table'!$E:$E,'Each Gender Events'!CK$2)*'Medal values'!$B$3
+ COUNTIFS('Official Medal Table'!$F:$F,'Each Gender Events'!$A96,'Official Medal Table'!$C:$C,'Each Gender Events'!CK$1,'Official Medal Table'!$E:$E,"Mixed")*'Medal values'!$B$1/2
+ COUNTIFS('Official Medal Table'!$G:$G,'Each Gender Events'!$A96,'Official Medal Table'!$C:$C,'Each Gender Events'!CK$1,'Official Medal Table'!$E:$E,"Mixed")*'Medal values'!$B$2/2
+ COUNTIFS('Official Medal Table'!$H:$H,'Each Gender Events'!$A96,'Official Medal Table'!$C:$C,'Each Gender Events'!CK$1,'Official Medal Table'!$E:$E,"Mixed")*'Medal values'!$B$3/2
+ COUNTIFS('Official Medal Table'!$I:$I,'Each Gender Events'!$A96,'Official Medal Table'!$C:$C,'Each Gender Events'!CK$1,'Official Medal Table'!$E:$E,"Mixed")*'Medal values'!$B$3/2</f>
        <v>0</v>
      </c>
      <c r="CL96">
        <f>COUNTIFS('Official Medal Table'!$F:$F,'Each Gender Events'!$A96,'Official Medal Table'!$C:$C,'Each Gender Events'!CL$1,'Official Medal Table'!$E:$E,'Each Gender Events'!CL$2)*'Medal values'!$B$1
+ COUNTIFS('Official Medal Table'!$G:$G,'Each Gender Events'!$A96,'Official Medal Table'!$C:$C,'Each Gender Events'!CL$1,'Official Medal Table'!$E:$E,'Each Gender Events'!CL$2)*'Medal values'!$B$2
+ COUNTIFS('Official Medal Table'!$H:$H,'Each Gender Events'!$A96,'Official Medal Table'!$C:$C,'Each Gender Events'!CL$1,'Official Medal Table'!$E:$E,'Each Gender Events'!CL$2)*'Medal values'!$B$3
+ COUNTIFS('Official Medal Table'!$I:$I,'Each Gender Events'!$A96,'Official Medal Table'!$C:$C,'Each Gender Events'!CL$1,'Official Medal Table'!$E:$E,'Each Gender Events'!CL$2)*'Medal values'!$B$3
+ COUNTIFS('Official Medal Table'!$F:$F,'Each Gender Events'!$A96,'Official Medal Table'!$C:$C,'Each Gender Events'!CL$1,'Official Medal Table'!$E:$E,"Mixed")*'Medal values'!$B$1/2
+ COUNTIFS('Official Medal Table'!$G:$G,'Each Gender Events'!$A96,'Official Medal Table'!$C:$C,'Each Gender Events'!CL$1,'Official Medal Table'!$E:$E,"Mixed")*'Medal values'!$B$2/2
+ COUNTIFS('Official Medal Table'!$H:$H,'Each Gender Events'!$A96,'Official Medal Table'!$C:$C,'Each Gender Events'!CL$1,'Official Medal Table'!$E:$E,"Mixed")*'Medal values'!$B$3/2
+ COUNTIFS('Official Medal Table'!$I:$I,'Each Gender Events'!$A96,'Official Medal Table'!$C:$C,'Each Gender Events'!CL$1,'Official Medal Table'!$E:$E,"Mixed")*'Medal values'!$B$3/2</f>
        <v>0</v>
      </c>
      <c r="CM96">
        <f>COUNTIFS('Official Medal Table'!$F:$F,'Each Gender Events'!$A96,'Official Medal Table'!$C:$C,'Each Gender Events'!CM$1,'Official Medal Table'!$E:$E,'Each Gender Events'!CM$2)*'Medal values'!$B$1
+ COUNTIFS('Official Medal Table'!$G:$G,'Each Gender Events'!$A96,'Official Medal Table'!$C:$C,'Each Gender Events'!CM$1,'Official Medal Table'!$E:$E,'Each Gender Events'!CM$2)*'Medal values'!$B$2
+ COUNTIFS('Official Medal Table'!$H:$H,'Each Gender Events'!$A96,'Official Medal Table'!$C:$C,'Each Gender Events'!CM$1,'Official Medal Table'!$E:$E,'Each Gender Events'!CM$2)*'Medal values'!$B$3
+ COUNTIFS('Official Medal Table'!$I:$I,'Each Gender Events'!$A96,'Official Medal Table'!$C:$C,'Each Gender Events'!CM$1,'Official Medal Table'!$E:$E,'Each Gender Events'!CM$2)*'Medal values'!$B$3
+ COUNTIFS('Official Medal Table'!$F:$F,'Each Gender Events'!$A96,'Official Medal Table'!$C:$C,'Each Gender Events'!CM$1,'Official Medal Table'!$E:$E,"Mixed")*'Medal values'!$B$1/2
+ COUNTIFS('Official Medal Table'!$G:$G,'Each Gender Events'!$A96,'Official Medal Table'!$C:$C,'Each Gender Events'!CM$1,'Official Medal Table'!$E:$E,"Mixed")*'Medal values'!$B$2/2
+ COUNTIFS('Official Medal Table'!$H:$H,'Each Gender Events'!$A96,'Official Medal Table'!$C:$C,'Each Gender Events'!CM$1,'Official Medal Table'!$E:$E,"Mixed")*'Medal values'!$B$3/2
+ COUNTIFS('Official Medal Table'!$I:$I,'Each Gender Events'!$A96,'Official Medal Table'!$C:$C,'Each Gender Events'!CM$1,'Official Medal Table'!$E:$E,"Mixed")*'Medal values'!$B$3/2</f>
        <v>0</v>
      </c>
      <c r="CN96">
        <f>COUNTIFS('Official Medal Table'!$F:$F,'Each Gender Events'!$A96,'Official Medal Table'!$C:$C,'Each Gender Events'!CN$1,'Official Medal Table'!$E:$E,'Each Gender Events'!CN$2)*'Medal values'!$B$1
+ COUNTIFS('Official Medal Table'!$G:$G,'Each Gender Events'!$A96,'Official Medal Table'!$C:$C,'Each Gender Events'!CN$1,'Official Medal Table'!$E:$E,'Each Gender Events'!CN$2)*'Medal values'!$B$2
+ COUNTIFS('Official Medal Table'!$H:$H,'Each Gender Events'!$A96,'Official Medal Table'!$C:$C,'Each Gender Events'!CN$1,'Official Medal Table'!$E:$E,'Each Gender Events'!CN$2)*'Medal values'!$B$3
+ COUNTIFS('Official Medal Table'!$I:$I,'Each Gender Events'!$A96,'Official Medal Table'!$C:$C,'Each Gender Events'!CN$1,'Official Medal Table'!$E:$E,'Each Gender Events'!CN$2)*'Medal values'!$B$3
+ COUNTIFS('Official Medal Table'!$F:$F,'Each Gender Events'!$A96,'Official Medal Table'!$C:$C,'Each Gender Events'!CN$1,'Official Medal Table'!$E:$E,"Mixed")*'Medal values'!$B$1/2
+ COUNTIFS('Official Medal Table'!$G:$G,'Each Gender Events'!$A96,'Official Medal Table'!$C:$C,'Each Gender Events'!CN$1,'Official Medal Table'!$E:$E,"Mixed")*'Medal values'!$B$2/2
+ COUNTIFS('Official Medal Table'!$H:$H,'Each Gender Events'!$A96,'Official Medal Table'!$C:$C,'Each Gender Events'!CN$1,'Official Medal Table'!$E:$E,"Mixed")*'Medal values'!$B$3/2
+ COUNTIFS('Official Medal Table'!$I:$I,'Each Gender Events'!$A96,'Official Medal Table'!$C:$C,'Each Gender Events'!CN$1,'Official Medal Table'!$E:$E,"Mixed")*'Medal values'!$B$3/2</f>
        <v>0</v>
      </c>
      <c r="CO96">
        <f>COUNTIFS('Official Medal Table'!$F:$F,'Each Gender Events'!$A96,'Official Medal Table'!$C:$C,'Each Gender Events'!CO$1,'Official Medal Table'!$E:$E,'Each Gender Events'!CO$2)*'Medal values'!$B$1
+ COUNTIFS('Official Medal Table'!$G:$G,'Each Gender Events'!$A96,'Official Medal Table'!$C:$C,'Each Gender Events'!CO$1,'Official Medal Table'!$E:$E,'Each Gender Events'!CO$2)*'Medal values'!$B$2
+ COUNTIFS('Official Medal Table'!$H:$H,'Each Gender Events'!$A96,'Official Medal Table'!$C:$C,'Each Gender Events'!CO$1,'Official Medal Table'!$E:$E,'Each Gender Events'!CO$2)*'Medal values'!$B$3
+ COUNTIFS('Official Medal Table'!$I:$I,'Each Gender Events'!$A96,'Official Medal Table'!$C:$C,'Each Gender Events'!CO$1,'Official Medal Table'!$E:$E,'Each Gender Events'!CO$2)*'Medal values'!$B$3
+ COUNTIFS('Official Medal Table'!$F:$F,'Each Gender Events'!$A96,'Official Medal Table'!$C:$C,'Each Gender Events'!CO$1,'Official Medal Table'!$E:$E,"Mixed")*'Medal values'!$B$1/2
+ COUNTIFS('Official Medal Table'!$G:$G,'Each Gender Events'!$A96,'Official Medal Table'!$C:$C,'Each Gender Events'!CO$1,'Official Medal Table'!$E:$E,"Mixed")*'Medal values'!$B$2/2
+ COUNTIFS('Official Medal Table'!$H:$H,'Each Gender Events'!$A96,'Official Medal Table'!$C:$C,'Each Gender Events'!CO$1,'Official Medal Table'!$E:$E,"Mixed")*'Medal values'!$B$3/2
+ COUNTIFS('Official Medal Table'!$I:$I,'Each Gender Events'!$A96,'Official Medal Table'!$C:$C,'Each Gender Events'!CO$1,'Official Medal Table'!$E:$E,"Mixed")*'Medal values'!$B$3/2</f>
        <v>0</v>
      </c>
      <c r="CP96">
        <f>COUNTIFS('Official Medal Table'!$F:$F,'Each Gender Events'!$A96,'Official Medal Table'!$C:$C,'Each Gender Events'!CP$1,'Official Medal Table'!$E:$E,'Each Gender Events'!CP$2)*'Medal values'!$B$1
+ COUNTIFS('Official Medal Table'!$G:$G,'Each Gender Events'!$A96,'Official Medal Table'!$C:$C,'Each Gender Events'!CP$1,'Official Medal Table'!$E:$E,'Each Gender Events'!CP$2)*'Medal values'!$B$2
+ COUNTIFS('Official Medal Table'!$H:$H,'Each Gender Events'!$A96,'Official Medal Table'!$C:$C,'Each Gender Events'!CP$1,'Official Medal Table'!$E:$E,'Each Gender Events'!CP$2)*'Medal values'!$B$3
+ COUNTIFS('Official Medal Table'!$I:$I,'Each Gender Events'!$A96,'Official Medal Table'!$C:$C,'Each Gender Events'!CP$1,'Official Medal Table'!$E:$E,'Each Gender Events'!CP$2)*'Medal values'!$B$3
+ COUNTIFS('Official Medal Table'!$F:$F,'Each Gender Events'!$A96,'Official Medal Table'!$C:$C,'Each Gender Events'!CP$1,'Official Medal Table'!$E:$E,"Mixed")*'Medal values'!$B$1/2
+ COUNTIFS('Official Medal Table'!$G:$G,'Each Gender Events'!$A96,'Official Medal Table'!$C:$C,'Each Gender Events'!CP$1,'Official Medal Table'!$E:$E,"Mixed")*'Medal values'!$B$2/2
+ COUNTIFS('Official Medal Table'!$H:$H,'Each Gender Events'!$A96,'Official Medal Table'!$C:$C,'Each Gender Events'!CP$1,'Official Medal Table'!$E:$E,"Mixed")*'Medal values'!$B$3/2
+ COUNTIFS('Official Medal Table'!$I:$I,'Each Gender Events'!$A96,'Official Medal Table'!$C:$C,'Each Gender Events'!CP$1,'Official Medal Table'!$E:$E,"Mixed")*'Medal values'!$B$3/2</f>
        <v>0</v>
      </c>
      <c r="CQ96">
        <f>COUNTIFS('Official Medal Table'!$F:$F,'Each Gender Events'!$A96,'Official Medal Table'!$C:$C,'Each Gender Events'!CQ$1,'Official Medal Table'!$E:$E,'Each Gender Events'!CQ$2)*'Medal values'!$B$1
+ COUNTIFS('Official Medal Table'!$G:$G,'Each Gender Events'!$A96,'Official Medal Table'!$C:$C,'Each Gender Events'!CQ$1,'Official Medal Table'!$E:$E,'Each Gender Events'!CQ$2)*'Medal values'!$B$2
+ COUNTIFS('Official Medal Table'!$H:$H,'Each Gender Events'!$A96,'Official Medal Table'!$C:$C,'Each Gender Events'!CQ$1,'Official Medal Table'!$E:$E,'Each Gender Events'!CQ$2)*'Medal values'!$B$3
+ COUNTIFS('Official Medal Table'!$I:$I,'Each Gender Events'!$A96,'Official Medal Table'!$C:$C,'Each Gender Events'!CQ$1,'Official Medal Table'!$E:$E,'Each Gender Events'!CQ$2)*'Medal values'!$B$3
+ COUNTIFS('Official Medal Table'!$F:$F,'Each Gender Events'!$A96,'Official Medal Table'!$C:$C,'Each Gender Events'!CQ$1,'Official Medal Table'!$E:$E,"Mixed")*'Medal values'!$B$1/2
+ COUNTIFS('Official Medal Table'!$G:$G,'Each Gender Events'!$A96,'Official Medal Table'!$C:$C,'Each Gender Events'!CQ$1,'Official Medal Table'!$E:$E,"Mixed")*'Medal values'!$B$2/2
+ COUNTIFS('Official Medal Table'!$H:$H,'Each Gender Events'!$A96,'Official Medal Table'!$C:$C,'Each Gender Events'!CQ$1,'Official Medal Table'!$E:$E,"Mixed")*'Medal values'!$B$3/2
+ COUNTIFS('Official Medal Table'!$I:$I,'Each Gender Events'!$A96,'Official Medal Table'!$C:$C,'Each Gender Events'!CQ$1,'Official Medal Table'!$E:$E,"Mixed")*'Medal values'!$B$3/2</f>
        <v>0</v>
      </c>
      <c r="CR96">
        <f>COUNTIFS('Official Medal Table'!$F:$F,'Each Gender Events'!$A96,'Official Medal Table'!$C:$C,'Each Gender Events'!CR$1,'Official Medal Table'!$E:$E,'Each Gender Events'!CR$2)*'Medal values'!$B$1
+ COUNTIFS('Official Medal Table'!$G:$G,'Each Gender Events'!$A96,'Official Medal Table'!$C:$C,'Each Gender Events'!CR$1,'Official Medal Table'!$E:$E,'Each Gender Events'!CR$2)*'Medal values'!$B$2
+ COUNTIFS('Official Medal Table'!$H:$H,'Each Gender Events'!$A96,'Official Medal Table'!$C:$C,'Each Gender Events'!CR$1,'Official Medal Table'!$E:$E,'Each Gender Events'!CR$2)*'Medal values'!$B$3
+ COUNTIFS('Official Medal Table'!$I:$I,'Each Gender Events'!$A96,'Official Medal Table'!$C:$C,'Each Gender Events'!CR$1,'Official Medal Table'!$E:$E,'Each Gender Events'!CR$2)*'Medal values'!$B$3
+ COUNTIFS('Official Medal Table'!$F:$F,'Each Gender Events'!$A96,'Official Medal Table'!$C:$C,'Each Gender Events'!CR$1,'Official Medal Table'!$E:$E,"Mixed")*'Medal values'!$B$1/2
+ COUNTIFS('Official Medal Table'!$G:$G,'Each Gender Events'!$A96,'Official Medal Table'!$C:$C,'Each Gender Events'!CR$1,'Official Medal Table'!$E:$E,"Mixed")*'Medal values'!$B$2/2
+ COUNTIFS('Official Medal Table'!$H:$H,'Each Gender Events'!$A96,'Official Medal Table'!$C:$C,'Each Gender Events'!CR$1,'Official Medal Table'!$E:$E,"Mixed")*'Medal values'!$B$3/2
+ COUNTIFS('Official Medal Table'!$I:$I,'Each Gender Events'!$A96,'Official Medal Table'!$C:$C,'Each Gender Events'!CR$1,'Official Medal Table'!$E:$E,"Mixed")*'Medal values'!$B$3/2</f>
        <v>0</v>
      </c>
      <c r="CS96">
        <f>COUNTIFS('Official Medal Table'!$F:$F,'Each Gender Events'!$A96,'Official Medal Table'!$C:$C,'Each Gender Events'!CS$1,'Official Medal Table'!$E:$E,'Each Gender Events'!CS$2)*'Medal values'!$B$1
+ COUNTIFS('Official Medal Table'!$G:$G,'Each Gender Events'!$A96,'Official Medal Table'!$C:$C,'Each Gender Events'!CS$1,'Official Medal Table'!$E:$E,'Each Gender Events'!CS$2)*'Medal values'!$B$2
+ COUNTIFS('Official Medal Table'!$H:$H,'Each Gender Events'!$A96,'Official Medal Table'!$C:$C,'Each Gender Events'!CS$1,'Official Medal Table'!$E:$E,'Each Gender Events'!CS$2)*'Medal values'!$B$3
+ COUNTIFS('Official Medal Table'!$I:$I,'Each Gender Events'!$A96,'Official Medal Table'!$C:$C,'Each Gender Events'!CS$1,'Official Medal Table'!$E:$E,'Each Gender Events'!CS$2)*'Medal values'!$B$3
+ COUNTIFS('Official Medal Table'!$F:$F,'Each Gender Events'!$A96,'Official Medal Table'!$C:$C,'Each Gender Events'!CS$1,'Official Medal Table'!$E:$E,"Mixed")*'Medal values'!$B$1/2
+ COUNTIFS('Official Medal Table'!$G:$G,'Each Gender Events'!$A96,'Official Medal Table'!$C:$C,'Each Gender Events'!CS$1,'Official Medal Table'!$E:$E,"Mixed")*'Medal values'!$B$2/2
+ COUNTIFS('Official Medal Table'!$H:$H,'Each Gender Events'!$A96,'Official Medal Table'!$C:$C,'Each Gender Events'!CS$1,'Official Medal Table'!$E:$E,"Mixed")*'Medal values'!$B$3/2
+ COUNTIFS('Official Medal Table'!$I:$I,'Each Gender Events'!$A96,'Official Medal Table'!$C:$C,'Each Gender Events'!CS$1,'Official Medal Table'!$E:$E,"Mixed")*'Medal values'!$B$3/2</f>
        <v>0</v>
      </c>
      <c r="CT96">
        <f>COUNTIFS('Official Medal Table'!$F:$F,'Each Gender Events'!$A96,'Official Medal Table'!$C:$C,'Each Gender Events'!CT$1,'Official Medal Table'!$E:$E,'Each Gender Events'!CT$2)*'Medal values'!$B$1
+ COUNTIFS('Official Medal Table'!$G:$G,'Each Gender Events'!$A96,'Official Medal Table'!$C:$C,'Each Gender Events'!CT$1,'Official Medal Table'!$E:$E,'Each Gender Events'!CT$2)*'Medal values'!$B$2
+ COUNTIFS('Official Medal Table'!$H:$H,'Each Gender Events'!$A96,'Official Medal Table'!$C:$C,'Each Gender Events'!CT$1,'Official Medal Table'!$E:$E,'Each Gender Events'!CT$2)*'Medal values'!$B$3
+ COUNTIFS('Official Medal Table'!$I:$I,'Each Gender Events'!$A96,'Official Medal Table'!$C:$C,'Each Gender Events'!CT$1,'Official Medal Table'!$E:$E,'Each Gender Events'!CT$2)*'Medal values'!$B$3
+ COUNTIFS('Official Medal Table'!$F:$F,'Each Gender Events'!$A96,'Official Medal Table'!$C:$C,'Each Gender Events'!CT$1,'Official Medal Table'!$E:$E,"Mixed")*'Medal values'!$B$1/2
+ COUNTIFS('Official Medal Table'!$G:$G,'Each Gender Events'!$A96,'Official Medal Table'!$C:$C,'Each Gender Events'!CT$1,'Official Medal Table'!$E:$E,"Mixed")*'Medal values'!$B$2/2
+ COUNTIFS('Official Medal Table'!$H:$H,'Each Gender Events'!$A96,'Official Medal Table'!$C:$C,'Each Gender Events'!CT$1,'Official Medal Table'!$E:$E,"Mixed")*'Medal values'!$B$3/2
+ COUNTIFS('Official Medal Table'!$I:$I,'Each Gender Events'!$A96,'Official Medal Table'!$C:$C,'Each Gender Events'!CT$1,'Official Medal Table'!$E:$E,"Mixed")*'Medal values'!$B$3/2</f>
        <v>0</v>
      </c>
    </row>
    <row r="97" spans="1:98" x14ac:dyDescent="0.3">
      <c r="A97" t="str">
        <f>Countries!A96</f>
        <v>CIV</v>
      </c>
      <c r="B97">
        <f>COUNTIFS('Official Medal Table'!$F:$F,'Each Gender Events'!$A97,'Official Medal Table'!$C:$C,'Each Gender Events'!B$1,'Official Medal Table'!$E:$E,'Each Gender Events'!B$2)*'Medal values'!$B$1
+ COUNTIFS('Official Medal Table'!$G:$G,'Each Gender Events'!$A97,'Official Medal Table'!$C:$C,'Each Gender Events'!B$1,'Official Medal Table'!$E:$E,'Each Gender Events'!B$2)*'Medal values'!$B$2
+ COUNTIFS('Official Medal Table'!$H:$H,'Each Gender Events'!$A97,'Official Medal Table'!$C:$C,'Each Gender Events'!B$1,'Official Medal Table'!$E:$E,'Each Gender Events'!B$2)*'Medal values'!$B$3
+ COUNTIFS('Official Medal Table'!$I:$I,'Each Gender Events'!$A97,'Official Medal Table'!$C:$C,'Each Gender Events'!B$1,'Official Medal Table'!$E:$E,'Each Gender Events'!B$2)*'Medal values'!$B$3
+ COUNTIFS('Official Medal Table'!$F:$F,'Each Gender Events'!$A97,'Official Medal Table'!$C:$C,'Each Gender Events'!B$1,'Official Medal Table'!$E:$E,"Mixed")*'Medal values'!$B$1/2
+ COUNTIFS('Official Medal Table'!$G:$G,'Each Gender Events'!$A97,'Official Medal Table'!$C:$C,'Each Gender Events'!B$1,'Official Medal Table'!$E:$E,"Mixed")*'Medal values'!$B$2/2
+ COUNTIFS('Official Medal Table'!$H:$H,'Each Gender Events'!$A97,'Official Medal Table'!$C:$C,'Each Gender Events'!B$1,'Official Medal Table'!$E:$E,"Mixed")*'Medal values'!$B$3/2
+ COUNTIFS('Official Medal Table'!$I:$I,'Each Gender Events'!$A97,'Official Medal Table'!$C:$C,'Each Gender Events'!B$1,'Official Medal Table'!$E:$E,"Mixed")*'Medal values'!$B$3/2</f>
        <v>0</v>
      </c>
      <c r="C97">
        <f>COUNTIFS('Official Medal Table'!$F:$F,'Each Gender Events'!$A97,'Official Medal Table'!$C:$C,'Each Gender Events'!C$1,'Official Medal Table'!$E:$E,'Each Gender Events'!C$2)*'Medal values'!$B$1
+ COUNTIFS('Official Medal Table'!$G:$G,'Each Gender Events'!$A97,'Official Medal Table'!$C:$C,'Each Gender Events'!C$1,'Official Medal Table'!$E:$E,'Each Gender Events'!C$2)*'Medal values'!$B$2
+ COUNTIFS('Official Medal Table'!$H:$H,'Each Gender Events'!$A97,'Official Medal Table'!$C:$C,'Each Gender Events'!C$1,'Official Medal Table'!$E:$E,'Each Gender Events'!C$2)*'Medal values'!$B$3
+ COUNTIFS('Official Medal Table'!$I:$I,'Each Gender Events'!$A97,'Official Medal Table'!$C:$C,'Each Gender Events'!C$1,'Official Medal Table'!$E:$E,'Each Gender Events'!C$2)*'Medal values'!$B$3
+ COUNTIFS('Official Medal Table'!$F:$F,'Each Gender Events'!$A97,'Official Medal Table'!$C:$C,'Each Gender Events'!C$1,'Official Medal Table'!$E:$E,"Mixed")*'Medal values'!$B$1/2
+ COUNTIFS('Official Medal Table'!$G:$G,'Each Gender Events'!$A97,'Official Medal Table'!$C:$C,'Each Gender Events'!C$1,'Official Medal Table'!$E:$E,"Mixed")*'Medal values'!$B$2/2
+ COUNTIFS('Official Medal Table'!$H:$H,'Each Gender Events'!$A97,'Official Medal Table'!$C:$C,'Each Gender Events'!C$1,'Official Medal Table'!$E:$E,"Mixed")*'Medal values'!$B$3/2
+ COUNTIFS('Official Medal Table'!$I:$I,'Each Gender Events'!$A97,'Official Medal Table'!$C:$C,'Each Gender Events'!C$1,'Official Medal Table'!$E:$E,"Mixed")*'Medal values'!$B$3/2</f>
        <v>0</v>
      </c>
      <c r="D97">
        <f>COUNTIFS('Official Medal Table'!$F:$F,'Each Gender Events'!$A97,'Official Medal Table'!$C:$C,'Each Gender Events'!D$1,'Official Medal Table'!$E:$E,'Each Gender Events'!D$2)*'Medal values'!$B$1
+ COUNTIFS('Official Medal Table'!$G:$G,'Each Gender Events'!$A97,'Official Medal Table'!$C:$C,'Each Gender Events'!D$1,'Official Medal Table'!$E:$E,'Each Gender Events'!D$2)*'Medal values'!$B$2
+ COUNTIFS('Official Medal Table'!$H:$H,'Each Gender Events'!$A97,'Official Medal Table'!$C:$C,'Each Gender Events'!D$1,'Official Medal Table'!$E:$E,'Each Gender Events'!D$2)*'Medal values'!$B$3
+ COUNTIFS('Official Medal Table'!$I:$I,'Each Gender Events'!$A97,'Official Medal Table'!$C:$C,'Each Gender Events'!D$1,'Official Medal Table'!$E:$E,'Each Gender Events'!D$2)*'Medal values'!$B$3
+ COUNTIFS('Official Medal Table'!$F:$F,'Each Gender Events'!$A97,'Official Medal Table'!$C:$C,'Each Gender Events'!D$1,'Official Medal Table'!$E:$E,"Mixed")*'Medal values'!$B$1/2
+ COUNTIFS('Official Medal Table'!$G:$G,'Each Gender Events'!$A97,'Official Medal Table'!$C:$C,'Each Gender Events'!D$1,'Official Medal Table'!$E:$E,"Mixed")*'Medal values'!$B$2/2
+ COUNTIFS('Official Medal Table'!$H:$H,'Each Gender Events'!$A97,'Official Medal Table'!$C:$C,'Each Gender Events'!D$1,'Official Medal Table'!$E:$E,"Mixed")*'Medal values'!$B$3/2
+ COUNTIFS('Official Medal Table'!$I:$I,'Each Gender Events'!$A97,'Official Medal Table'!$C:$C,'Each Gender Events'!D$1,'Official Medal Table'!$E:$E,"Mixed")*'Medal values'!$B$3/2</f>
        <v>0</v>
      </c>
      <c r="E97">
        <f>COUNTIFS('Official Medal Table'!$F:$F,'Each Gender Events'!$A97,'Official Medal Table'!$C:$C,'Each Gender Events'!E$1,'Official Medal Table'!$E:$E,'Each Gender Events'!E$2)*'Medal values'!$B$1
+ COUNTIFS('Official Medal Table'!$G:$G,'Each Gender Events'!$A97,'Official Medal Table'!$C:$C,'Each Gender Events'!E$1,'Official Medal Table'!$E:$E,'Each Gender Events'!E$2)*'Medal values'!$B$2
+ COUNTIFS('Official Medal Table'!$H:$H,'Each Gender Events'!$A97,'Official Medal Table'!$C:$C,'Each Gender Events'!E$1,'Official Medal Table'!$E:$E,'Each Gender Events'!E$2)*'Medal values'!$B$3
+ COUNTIFS('Official Medal Table'!$I:$I,'Each Gender Events'!$A97,'Official Medal Table'!$C:$C,'Each Gender Events'!E$1,'Official Medal Table'!$E:$E,'Each Gender Events'!E$2)*'Medal values'!$B$3
+ COUNTIFS('Official Medal Table'!$F:$F,'Each Gender Events'!$A97,'Official Medal Table'!$C:$C,'Each Gender Events'!E$1,'Official Medal Table'!$E:$E,"Mixed")*'Medal values'!$B$1/2
+ COUNTIFS('Official Medal Table'!$G:$G,'Each Gender Events'!$A97,'Official Medal Table'!$C:$C,'Each Gender Events'!E$1,'Official Medal Table'!$E:$E,"Mixed")*'Medal values'!$B$2/2
+ COUNTIFS('Official Medal Table'!$H:$H,'Each Gender Events'!$A97,'Official Medal Table'!$C:$C,'Each Gender Events'!E$1,'Official Medal Table'!$E:$E,"Mixed")*'Medal values'!$B$3/2
+ COUNTIFS('Official Medal Table'!$I:$I,'Each Gender Events'!$A97,'Official Medal Table'!$C:$C,'Each Gender Events'!E$1,'Official Medal Table'!$E:$E,"Mixed")*'Medal values'!$B$3/2</f>
        <v>0</v>
      </c>
      <c r="F97">
        <f>COUNTIFS('Official Medal Table'!$F:$F,'Each Gender Events'!$A97,'Official Medal Table'!$C:$C,'Each Gender Events'!F$1,'Official Medal Table'!$E:$E,'Each Gender Events'!F$2)*'Medal values'!$B$1
+ COUNTIFS('Official Medal Table'!$G:$G,'Each Gender Events'!$A97,'Official Medal Table'!$C:$C,'Each Gender Events'!F$1,'Official Medal Table'!$E:$E,'Each Gender Events'!F$2)*'Medal values'!$B$2
+ COUNTIFS('Official Medal Table'!$H:$H,'Each Gender Events'!$A97,'Official Medal Table'!$C:$C,'Each Gender Events'!F$1,'Official Medal Table'!$E:$E,'Each Gender Events'!F$2)*'Medal values'!$B$3
+ COUNTIFS('Official Medal Table'!$I:$I,'Each Gender Events'!$A97,'Official Medal Table'!$C:$C,'Each Gender Events'!F$1,'Official Medal Table'!$E:$E,'Each Gender Events'!F$2)*'Medal values'!$B$3
+ COUNTIFS('Official Medal Table'!$F:$F,'Each Gender Events'!$A97,'Official Medal Table'!$C:$C,'Each Gender Events'!F$1,'Official Medal Table'!$E:$E,"Mixed")*'Medal values'!$B$1/2
+ COUNTIFS('Official Medal Table'!$G:$G,'Each Gender Events'!$A97,'Official Medal Table'!$C:$C,'Each Gender Events'!F$1,'Official Medal Table'!$E:$E,"Mixed")*'Medal values'!$B$2/2
+ COUNTIFS('Official Medal Table'!$H:$H,'Each Gender Events'!$A97,'Official Medal Table'!$C:$C,'Each Gender Events'!F$1,'Official Medal Table'!$E:$E,"Mixed")*'Medal values'!$B$3/2
+ COUNTIFS('Official Medal Table'!$I:$I,'Each Gender Events'!$A97,'Official Medal Table'!$C:$C,'Each Gender Events'!F$1,'Official Medal Table'!$E:$E,"Mixed")*'Medal values'!$B$3/2</f>
        <v>0</v>
      </c>
      <c r="G97">
        <f>COUNTIFS('Official Medal Table'!$F:$F,'Each Gender Events'!$A97,'Official Medal Table'!$C:$C,'Each Gender Events'!G$1,'Official Medal Table'!$E:$E,'Each Gender Events'!G$2)*'Medal values'!$B$1
+ COUNTIFS('Official Medal Table'!$G:$G,'Each Gender Events'!$A97,'Official Medal Table'!$C:$C,'Each Gender Events'!G$1,'Official Medal Table'!$E:$E,'Each Gender Events'!G$2)*'Medal values'!$B$2
+ COUNTIFS('Official Medal Table'!$H:$H,'Each Gender Events'!$A97,'Official Medal Table'!$C:$C,'Each Gender Events'!G$1,'Official Medal Table'!$E:$E,'Each Gender Events'!G$2)*'Medal values'!$B$3
+ COUNTIFS('Official Medal Table'!$I:$I,'Each Gender Events'!$A97,'Official Medal Table'!$C:$C,'Each Gender Events'!G$1,'Official Medal Table'!$E:$E,'Each Gender Events'!G$2)*'Medal values'!$B$3
+ COUNTIFS('Official Medal Table'!$F:$F,'Each Gender Events'!$A97,'Official Medal Table'!$C:$C,'Each Gender Events'!G$1,'Official Medal Table'!$E:$E,"Mixed")*'Medal values'!$B$1/2
+ COUNTIFS('Official Medal Table'!$G:$G,'Each Gender Events'!$A97,'Official Medal Table'!$C:$C,'Each Gender Events'!G$1,'Official Medal Table'!$E:$E,"Mixed")*'Medal values'!$B$2/2
+ COUNTIFS('Official Medal Table'!$H:$H,'Each Gender Events'!$A97,'Official Medal Table'!$C:$C,'Each Gender Events'!G$1,'Official Medal Table'!$E:$E,"Mixed")*'Medal values'!$B$3/2
+ COUNTIFS('Official Medal Table'!$I:$I,'Each Gender Events'!$A97,'Official Medal Table'!$C:$C,'Each Gender Events'!G$1,'Official Medal Table'!$E:$E,"Mixed")*'Medal values'!$B$3/2</f>
        <v>0</v>
      </c>
      <c r="H97">
        <f>COUNTIFS('Official Medal Table'!$F:$F,'Each Gender Events'!$A97,'Official Medal Table'!$C:$C,'Each Gender Events'!H$1,'Official Medal Table'!$E:$E,'Each Gender Events'!H$2)*'Medal values'!$B$1
+ COUNTIFS('Official Medal Table'!$G:$G,'Each Gender Events'!$A97,'Official Medal Table'!$C:$C,'Each Gender Events'!H$1,'Official Medal Table'!$E:$E,'Each Gender Events'!H$2)*'Medal values'!$B$2
+ COUNTIFS('Official Medal Table'!$H:$H,'Each Gender Events'!$A97,'Official Medal Table'!$C:$C,'Each Gender Events'!H$1,'Official Medal Table'!$E:$E,'Each Gender Events'!H$2)*'Medal values'!$B$3
+ COUNTIFS('Official Medal Table'!$I:$I,'Each Gender Events'!$A97,'Official Medal Table'!$C:$C,'Each Gender Events'!H$1,'Official Medal Table'!$E:$E,'Each Gender Events'!H$2)*'Medal values'!$B$3
+ COUNTIFS('Official Medal Table'!$F:$F,'Each Gender Events'!$A97,'Official Medal Table'!$C:$C,'Each Gender Events'!H$1,'Official Medal Table'!$E:$E,"Mixed")*'Medal values'!$B$1/2
+ COUNTIFS('Official Medal Table'!$G:$G,'Each Gender Events'!$A97,'Official Medal Table'!$C:$C,'Each Gender Events'!H$1,'Official Medal Table'!$E:$E,"Mixed")*'Medal values'!$B$2/2
+ COUNTIFS('Official Medal Table'!$H:$H,'Each Gender Events'!$A97,'Official Medal Table'!$C:$C,'Each Gender Events'!H$1,'Official Medal Table'!$E:$E,"Mixed")*'Medal values'!$B$3/2
+ COUNTIFS('Official Medal Table'!$I:$I,'Each Gender Events'!$A97,'Official Medal Table'!$C:$C,'Each Gender Events'!H$1,'Official Medal Table'!$E:$E,"Mixed")*'Medal values'!$B$3/2</f>
        <v>0</v>
      </c>
      <c r="I97">
        <f>COUNTIFS('Official Medal Table'!$F:$F,'Each Gender Events'!$A97,'Official Medal Table'!$C:$C,'Each Gender Events'!I$1,'Official Medal Table'!$E:$E,'Each Gender Events'!I$2)*'Medal values'!$B$1
+ COUNTIFS('Official Medal Table'!$G:$G,'Each Gender Events'!$A97,'Official Medal Table'!$C:$C,'Each Gender Events'!I$1,'Official Medal Table'!$E:$E,'Each Gender Events'!I$2)*'Medal values'!$B$2
+ COUNTIFS('Official Medal Table'!$H:$H,'Each Gender Events'!$A97,'Official Medal Table'!$C:$C,'Each Gender Events'!I$1,'Official Medal Table'!$E:$E,'Each Gender Events'!I$2)*'Medal values'!$B$3
+ COUNTIFS('Official Medal Table'!$I:$I,'Each Gender Events'!$A97,'Official Medal Table'!$C:$C,'Each Gender Events'!I$1,'Official Medal Table'!$E:$E,'Each Gender Events'!I$2)*'Medal values'!$B$3
+ COUNTIFS('Official Medal Table'!$F:$F,'Each Gender Events'!$A97,'Official Medal Table'!$C:$C,'Each Gender Events'!I$1,'Official Medal Table'!$E:$E,"Mixed")*'Medal values'!$B$1/2
+ COUNTIFS('Official Medal Table'!$G:$G,'Each Gender Events'!$A97,'Official Medal Table'!$C:$C,'Each Gender Events'!I$1,'Official Medal Table'!$E:$E,"Mixed")*'Medal values'!$B$2/2
+ COUNTIFS('Official Medal Table'!$H:$H,'Each Gender Events'!$A97,'Official Medal Table'!$C:$C,'Each Gender Events'!I$1,'Official Medal Table'!$E:$E,"Mixed")*'Medal values'!$B$3/2
+ COUNTIFS('Official Medal Table'!$I:$I,'Each Gender Events'!$A97,'Official Medal Table'!$C:$C,'Each Gender Events'!I$1,'Official Medal Table'!$E:$E,"Mixed")*'Medal values'!$B$3/2</f>
        <v>0</v>
      </c>
      <c r="J97">
        <f>COUNTIFS('Official Medal Table'!$F:$F,'Each Gender Events'!$A97,'Official Medal Table'!$C:$C,'Each Gender Events'!J$1,'Official Medal Table'!$E:$E,'Each Gender Events'!J$2)*'Medal values'!$B$1
+ COUNTIFS('Official Medal Table'!$G:$G,'Each Gender Events'!$A97,'Official Medal Table'!$C:$C,'Each Gender Events'!J$1,'Official Medal Table'!$E:$E,'Each Gender Events'!J$2)*'Medal values'!$B$2
+ COUNTIFS('Official Medal Table'!$H:$H,'Each Gender Events'!$A97,'Official Medal Table'!$C:$C,'Each Gender Events'!J$1,'Official Medal Table'!$E:$E,'Each Gender Events'!J$2)*'Medal values'!$B$3
+ COUNTIFS('Official Medal Table'!$I:$I,'Each Gender Events'!$A97,'Official Medal Table'!$C:$C,'Each Gender Events'!J$1,'Official Medal Table'!$E:$E,'Each Gender Events'!J$2)*'Medal values'!$B$3
+ COUNTIFS('Official Medal Table'!$F:$F,'Each Gender Events'!$A97,'Official Medal Table'!$C:$C,'Each Gender Events'!J$1,'Official Medal Table'!$E:$E,"Mixed")*'Medal values'!$B$1/2
+ COUNTIFS('Official Medal Table'!$G:$G,'Each Gender Events'!$A97,'Official Medal Table'!$C:$C,'Each Gender Events'!J$1,'Official Medal Table'!$E:$E,"Mixed")*'Medal values'!$B$2/2
+ COUNTIFS('Official Medal Table'!$H:$H,'Each Gender Events'!$A97,'Official Medal Table'!$C:$C,'Each Gender Events'!J$1,'Official Medal Table'!$E:$E,"Mixed")*'Medal values'!$B$3/2
+ COUNTIFS('Official Medal Table'!$I:$I,'Each Gender Events'!$A97,'Official Medal Table'!$C:$C,'Each Gender Events'!J$1,'Official Medal Table'!$E:$E,"Mixed")*'Medal values'!$B$3/2</f>
        <v>0</v>
      </c>
      <c r="K97">
        <f>COUNTIFS('Official Medal Table'!$F:$F,'Each Gender Events'!$A97,'Official Medal Table'!$C:$C,'Each Gender Events'!K$1,'Official Medal Table'!$E:$E,'Each Gender Events'!K$2)*'Medal values'!$B$1
+ COUNTIFS('Official Medal Table'!$G:$G,'Each Gender Events'!$A97,'Official Medal Table'!$C:$C,'Each Gender Events'!K$1,'Official Medal Table'!$E:$E,'Each Gender Events'!K$2)*'Medal values'!$B$2
+ COUNTIFS('Official Medal Table'!$H:$H,'Each Gender Events'!$A97,'Official Medal Table'!$C:$C,'Each Gender Events'!K$1,'Official Medal Table'!$E:$E,'Each Gender Events'!K$2)*'Medal values'!$B$3
+ COUNTIFS('Official Medal Table'!$I:$I,'Each Gender Events'!$A97,'Official Medal Table'!$C:$C,'Each Gender Events'!K$1,'Official Medal Table'!$E:$E,'Each Gender Events'!K$2)*'Medal values'!$B$3
+ COUNTIFS('Official Medal Table'!$F:$F,'Each Gender Events'!$A97,'Official Medal Table'!$C:$C,'Each Gender Events'!K$1,'Official Medal Table'!$E:$E,"Mixed")*'Medal values'!$B$1/2
+ COUNTIFS('Official Medal Table'!$G:$G,'Each Gender Events'!$A97,'Official Medal Table'!$C:$C,'Each Gender Events'!K$1,'Official Medal Table'!$E:$E,"Mixed")*'Medal values'!$B$2/2
+ COUNTIFS('Official Medal Table'!$H:$H,'Each Gender Events'!$A97,'Official Medal Table'!$C:$C,'Each Gender Events'!K$1,'Official Medal Table'!$E:$E,"Mixed")*'Medal values'!$B$3/2
+ COUNTIFS('Official Medal Table'!$I:$I,'Each Gender Events'!$A97,'Official Medal Table'!$C:$C,'Each Gender Events'!K$1,'Official Medal Table'!$E:$E,"Mixed")*'Medal values'!$B$3/2</f>
        <v>0</v>
      </c>
      <c r="L97">
        <f>COUNTIFS('Official Medal Table'!$F:$F,'Each Gender Events'!$A97,'Official Medal Table'!$C:$C,'Each Gender Events'!L$1,'Official Medal Table'!$E:$E,'Each Gender Events'!L$2)*'Medal values'!$B$1
+ COUNTIFS('Official Medal Table'!$G:$G,'Each Gender Events'!$A97,'Official Medal Table'!$C:$C,'Each Gender Events'!L$1,'Official Medal Table'!$E:$E,'Each Gender Events'!L$2)*'Medal values'!$B$2
+ COUNTIFS('Official Medal Table'!$H:$H,'Each Gender Events'!$A97,'Official Medal Table'!$C:$C,'Each Gender Events'!L$1,'Official Medal Table'!$E:$E,'Each Gender Events'!L$2)*'Medal values'!$B$3
+ COUNTIFS('Official Medal Table'!$I:$I,'Each Gender Events'!$A97,'Official Medal Table'!$C:$C,'Each Gender Events'!L$1,'Official Medal Table'!$E:$E,'Each Gender Events'!L$2)*'Medal values'!$B$3
+ COUNTIFS('Official Medal Table'!$F:$F,'Each Gender Events'!$A97,'Official Medal Table'!$C:$C,'Each Gender Events'!L$1,'Official Medal Table'!$E:$E,"Mixed")*'Medal values'!$B$1/2
+ COUNTIFS('Official Medal Table'!$G:$G,'Each Gender Events'!$A97,'Official Medal Table'!$C:$C,'Each Gender Events'!L$1,'Official Medal Table'!$E:$E,"Mixed")*'Medal values'!$B$2/2
+ COUNTIFS('Official Medal Table'!$H:$H,'Each Gender Events'!$A97,'Official Medal Table'!$C:$C,'Each Gender Events'!L$1,'Official Medal Table'!$E:$E,"Mixed")*'Medal values'!$B$3/2
+ COUNTIFS('Official Medal Table'!$I:$I,'Each Gender Events'!$A97,'Official Medal Table'!$C:$C,'Each Gender Events'!L$1,'Official Medal Table'!$E:$E,"Mixed")*'Medal values'!$B$3/2</f>
        <v>0</v>
      </c>
      <c r="M97">
        <f>COUNTIFS('Official Medal Table'!$F:$F,'Each Gender Events'!$A97,'Official Medal Table'!$C:$C,'Each Gender Events'!M$1,'Official Medal Table'!$E:$E,'Each Gender Events'!M$2)*'Medal values'!$B$1
+ COUNTIFS('Official Medal Table'!$G:$G,'Each Gender Events'!$A97,'Official Medal Table'!$C:$C,'Each Gender Events'!M$1,'Official Medal Table'!$E:$E,'Each Gender Events'!M$2)*'Medal values'!$B$2
+ COUNTIFS('Official Medal Table'!$H:$H,'Each Gender Events'!$A97,'Official Medal Table'!$C:$C,'Each Gender Events'!M$1,'Official Medal Table'!$E:$E,'Each Gender Events'!M$2)*'Medal values'!$B$3
+ COUNTIFS('Official Medal Table'!$I:$I,'Each Gender Events'!$A97,'Official Medal Table'!$C:$C,'Each Gender Events'!M$1,'Official Medal Table'!$E:$E,'Each Gender Events'!M$2)*'Medal values'!$B$3
+ COUNTIFS('Official Medal Table'!$F:$F,'Each Gender Events'!$A97,'Official Medal Table'!$C:$C,'Each Gender Events'!M$1,'Official Medal Table'!$E:$E,"Mixed")*'Medal values'!$B$1/2
+ COUNTIFS('Official Medal Table'!$G:$G,'Each Gender Events'!$A97,'Official Medal Table'!$C:$C,'Each Gender Events'!M$1,'Official Medal Table'!$E:$E,"Mixed")*'Medal values'!$B$2/2
+ COUNTIFS('Official Medal Table'!$H:$H,'Each Gender Events'!$A97,'Official Medal Table'!$C:$C,'Each Gender Events'!M$1,'Official Medal Table'!$E:$E,"Mixed")*'Medal values'!$B$3/2
+ COUNTIFS('Official Medal Table'!$I:$I,'Each Gender Events'!$A97,'Official Medal Table'!$C:$C,'Each Gender Events'!M$1,'Official Medal Table'!$E:$E,"Mixed")*'Medal values'!$B$3/2</f>
        <v>0</v>
      </c>
      <c r="N97">
        <f>COUNTIFS('Official Medal Table'!$F:$F,'Each Gender Events'!$A97,'Official Medal Table'!$C:$C,'Each Gender Events'!N$1,'Official Medal Table'!$E:$E,'Each Gender Events'!N$2)*'Medal values'!$B$1
+ COUNTIFS('Official Medal Table'!$G:$G,'Each Gender Events'!$A97,'Official Medal Table'!$C:$C,'Each Gender Events'!N$1,'Official Medal Table'!$E:$E,'Each Gender Events'!N$2)*'Medal values'!$B$2
+ COUNTIFS('Official Medal Table'!$H:$H,'Each Gender Events'!$A97,'Official Medal Table'!$C:$C,'Each Gender Events'!N$1,'Official Medal Table'!$E:$E,'Each Gender Events'!N$2)*'Medal values'!$B$3
+ COUNTIFS('Official Medal Table'!$I:$I,'Each Gender Events'!$A97,'Official Medal Table'!$C:$C,'Each Gender Events'!N$1,'Official Medal Table'!$E:$E,'Each Gender Events'!N$2)*'Medal values'!$B$3
+ COUNTIFS('Official Medal Table'!$F:$F,'Each Gender Events'!$A97,'Official Medal Table'!$C:$C,'Each Gender Events'!N$1,'Official Medal Table'!$E:$E,"Mixed")*'Medal values'!$B$1/2
+ COUNTIFS('Official Medal Table'!$G:$G,'Each Gender Events'!$A97,'Official Medal Table'!$C:$C,'Each Gender Events'!N$1,'Official Medal Table'!$E:$E,"Mixed")*'Medal values'!$B$2/2
+ COUNTIFS('Official Medal Table'!$H:$H,'Each Gender Events'!$A97,'Official Medal Table'!$C:$C,'Each Gender Events'!N$1,'Official Medal Table'!$E:$E,"Mixed")*'Medal values'!$B$3/2
+ COUNTIFS('Official Medal Table'!$I:$I,'Each Gender Events'!$A97,'Official Medal Table'!$C:$C,'Each Gender Events'!N$1,'Official Medal Table'!$E:$E,"Mixed")*'Medal values'!$B$3/2</f>
        <v>0</v>
      </c>
      <c r="O97">
        <f>COUNTIFS('Official Medal Table'!$F:$F,'Each Gender Events'!$A97,'Official Medal Table'!$C:$C,'Each Gender Events'!O$1,'Official Medal Table'!$E:$E,'Each Gender Events'!O$2)*'Medal values'!$B$1
+ COUNTIFS('Official Medal Table'!$G:$G,'Each Gender Events'!$A97,'Official Medal Table'!$C:$C,'Each Gender Events'!O$1,'Official Medal Table'!$E:$E,'Each Gender Events'!O$2)*'Medal values'!$B$2
+ COUNTIFS('Official Medal Table'!$H:$H,'Each Gender Events'!$A97,'Official Medal Table'!$C:$C,'Each Gender Events'!O$1,'Official Medal Table'!$E:$E,'Each Gender Events'!O$2)*'Medal values'!$B$3
+ COUNTIFS('Official Medal Table'!$I:$I,'Each Gender Events'!$A97,'Official Medal Table'!$C:$C,'Each Gender Events'!O$1,'Official Medal Table'!$E:$E,'Each Gender Events'!O$2)*'Medal values'!$B$3
+ COUNTIFS('Official Medal Table'!$F:$F,'Each Gender Events'!$A97,'Official Medal Table'!$C:$C,'Each Gender Events'!O$1,'Official Medal Table'!$E:$E,"Mixed")*'Medal values'!$B$1/2
+ COUNTIFS('Official Medal Table'!$G:$G,'Each Gender Events'!$A97,'Official Medal Table'!$C:$C,'Each Gender Events'!O$1,'Official Medal Table'!$E:$E,"Mixed")*'Medal values'!$B$2/2
+ COUNTIFS('Official Medal Table'!$H:$H,'Each Gender Events'!$A97,'Official Medal Table'!$C:$C,'Each Gender Events'!O$1,'Official Medal Table'!$E:$E,"Mixed")*'Medal values'!$B$3/2
+ COUNTIFS('Official Medal Table'!$I:$I,'Each Gender Events'!$A97,'Official Medal Table'!$C:$C,'Each Gender Events'!O$1,'Official Medal Table'!$E:$E,"Mixed")*'Medal values'!$B$3/2</f>
        <v>0</v>
      </c>
      <c r="P97">
        <f>COUNTIFS('Official Medal Table'!$F:$F,'Each Gender Events'!$A97,'Official Medal Table'!$C:$C,'Each Gender Events'!P$1,'Official Medal Table'!$E:$E,'Each Gender Events'!P$2)*'Medal values'!$B$1
+ COUNTIFS('Official Medal Table'!$G:$G,'Each Gender Events'!$A97,'Official Medal Table'!$C:$C,'Each Gender Events'!P$1,'Official Medal Table'!$E:$E,'Each Gender Events'!P$2)*'Medal values'!$B$2
+ COUNTIFS('Official Medal Table'!$H:$H,'Each Gender Events'!$A97,'Official Medal Table'!$C:$C,'Each Gender Events'!P$1,'Official Medal Table'!$E:$E,'Each Gender Events'!P$2)*'Medal values'!$B$3
+ COUNTIFS('Official Medal Table'!$I:$I,'Each Gender Events'!$A97,'Official Medal Table'!$C:$C,'Each Gender Events'!P$1,'Official Medal Table'!$E:$E,'Each Gender Events'!P$2)*'Medal values'!$B$3
+ COUNTIFS('Official Medal Table'!$F:$F,'Each Gender Events'!$A97,'Official Medal Table'!$C:$C,'Each Gender Events'!P$1,'Official Medal Table'!$E:$E,"Mixed")*'Medal values'!$B$1/2
+ COUNTIFS('Official Medal Table'!$G:$G,'Each Gender Events'!$A97,'Official Medal Table'!$C:$C,'Each Gender Events'!P$1,'Official Medal Table'!$E:$E,"Mixed")*'Medal values'!$B$2/2
+ COUNTIFS('Official Medal Table'!$H:$H,'Each Gender Events'!$A97,'Official Medal Table'!$C:$C,'Each Gender Events'!P$1,'Official Medal Table'!$E:$E,"Mixed")*'Medal values'!$B$3/2
+ COUNTIFS('Official Medal Table'!$I:$I,'Each Gender Events'!$A97,'Official Medal Table'!$C:$C,'Each Gender Events'!P$1,'Official Medal Table'!$E:$E,"Mixed")*'Medal values'!$B$3/2</f>
        <v>0</v>
      </c>
      <c r="Q97">
        <f>COUNTIFS('Official Medal Table'!$F:$F,'Each Gender Events'!$A97,'Official Medal Table'!$C:$C,'Each Gender Events'!Q$1,'Official Medal Table'!$E:$E,'Each Gender Events'!Q$2)*'Medal values'!$B$1
+ COUNTIFS('Official Medal Table'!$G:$G,'Each Gender Events'!$A97,'Official Medal Table'!$C:$C,'Each Gender Events'!Q$1,'Official Medal Table'!$E:$E,'Each Gender Events'!Q$2)*'Medal values'!$B$2
+ COUNTIFS('Official Medal Table'!$H:$H,'Each Gender Events'!$A97,'Official Medal Table'!$C:$C,'Each Gender Events'!Q$1,'Official Medal Table'!$E:$E,'Each Gender Events'!Q$2)*'Medal values'!$B$3
+ COUNTIFS('Official Medal Table'!$I:$I,'Each Gender Events'!$A97,'Official Medal Table'!$C:$C,'Each Gender Events'!Q$1,'Official Medal Table'!$E:$E,'Each Gender Events'!Q$2)*'Medal values'!$B$3
+ COUNTIFS('Official Medal Table'!$F:$F,'Each Gender Events'!$A97,'Official Medal Table'!$C:$C,'Each Gender Events'!Q$1,'Official Medal Table'!$E:$E,"Mixed")*'Medal values'!$B$1/2
+ COUNTIFS('Official Medal Table'!$G:$G,'Each Gender Events'!$A97,'Official Medal Table'!$C:$C,'Each Gender Events'!Q$1,'Official Medal Table'!$E:$E,"Mixed")*'Medal values'!$B$2/2
+ COUNTIFS('Official Medal Table'!$H:$H,'Each Gender Events'!$A97,'Official Medal Table'!$C:$C,'Each Gender Events'!Q$1,'Official Medal Table'!$E:$E,"Mixed")*'Medal values'!$B$3/2
+ COUNTIFS('Official Medal Table'!$I:$I,'Each Gender Events'!$A97,'Official Medal Table'!$C:$C,'Each Gender Events'!Q$1,'Official Medal Table'!$E:$E,"Mixed")*'Medal values'!$B$3/2</f>
        <v>0</v>
      </c>
      <c r="R97">
        <f>COUNTIFS('Official Medal Table'!$F:$F,'Each Gender Events'!$A97,'Official Medal Table'!$C:$C,'Each Gender Events'!R$1,'Official Medal Table'!$E:$E,'Each Gender Events'!R$2)*'Medal values'!$B$1
+ COUNTIFS('Official Medal Table'!$G:$G,'Each Gender Events'!$A97,'Official Medal Table'!$C:$C,'Each Gender Events'!R$1,'Official Medal Table'!$E:$E,'Each Gender Events'!R$2)*'Medal values'!$B$2
+ COUNTIFS('Official Medal Table'!$H:$H,'Each Gender Events'!$A97,'Official Medal Table'!$C:$C,'Each Gender Events'!R$1,'Official Medal Table'!$E:$E,'Each Gender Events'!R$2)*'Medal values'!$B$3
+ COUNTIFS('Official Medal Table'!$I:$I,'Each Gender Events'!$A97,'Official Medal Table'!$C:$C,'Each Gender Events'!R$1,'Official Medal Table'!$E:$E,'Each Gender Events'!R$2)*'Medal values'!$B$3
+ COUNTIFS('Official Medal Table'!$F:$F,'Each Gender Events'!$A97,'Official Medal Table'!$C:$C,'Each Gender Events'!R$1,'Official Medal Table'!$E:$E,"Mixed")*'Medal values'!$B$1/2
+ COUNTIFS('Official Medal Table'!$G:$G,'Each Gender Events'!$A97,'Official Medal Table'!$C:$C,'Each Gender Events'!R$1,'Official Medal Table'!$E:$E,"Mixed")*'Medal values'!$B$2/2
+ COUNTIFS('Official Medal Table'!$H:$H,'Each Gender Events'!$A97,'Official Medal Table'!$C:$C,'Each Gender Events'!R$1,'Official Medal Table'!$E:$E,"Mixed")*'Medal values'!$B$3/2
+ COUNTIFS('Official Medal Table'!$I:$I,'Each Gender Events'!$A97,'Official Medal Table'!$C:$C,'Each Gender Events'!R$1,'Official Medal Table'!$E:$E,"Mixed")*'Medal values'!$B$3/2</f>
        <v>0</v>
      </c>
      <c r="S97">
        <f>COUNTIFS('Official Medal Table'!$F:$F,'Each Gender Events'!$A97,'Official Medal Table'!$C:$C,'Each Gender Events'!S$1,'Official Medal Table'!$E:$E,'Each Gender Events'!S$2)*'Medal values'!$B$1
+ COUNTIFS('Official Medal Table'!$G:$G,'Each Gender Events'!$A97,'Official Medal Table'!$C:$C,'Each Gender Events'!S$1,'Official Medal Table'!$E:$E,'Each Gender Events'!S$2)*'Medal values'!$B$2
+ COUNTIFS('Official Medal Table'!$H:$H,'Each Gender Events'!$A97,'Official Medal Table'!$C:$C,'Each Gender Events'!S$1,'Official Medal Table'!$E:$E,'Each Gender Events'!S$2)*'Medal values'!$B$3
+ COUNTIFS('Official Medal Table'!$I:$I,'Each Gender Events'!$A97,'Official Medal Table'!$C:$C,'Each Gender Events'!S$1,'Official Medal Table'!$E:$E,'Each Gender Events'!S$2)*'Medal values'!$B$3
+ COUNTIFS('Official Medal Table'!$F:$F,'Each Gender Events'!$A97,'Official Medal Table'!$C:$C,'Each Gender Events'!S$1,'Official Medal Table'!$E:$E,"Mixed")*'Medal values'!$B$1/2
+ COUNTIFS('Official Medal Table'!$G:$G,'Each Gender Events'!$A97,'Official Medal Table'!$C:$C,'Each Gender Events'!S$1,'Official Medal Table'!$E:$E,"Mixed")*'Medal values'!$B$2/2
+ COUNTIFS('Official Medal Table'!$H:$H,'Each Gender Events'!$A97,'Official Medal Table'!$C:$C,'Each Gender Events'!S$1,'Official Medal Table'!$E:$E,"Mixed")*'Medal values'!$B$3/2
+ COUNTIFS('Official Medal Table'!$I:$I,'Each Gender Events'!$A97,'Official Medal Table'!$C:$C,'Each Gender Events'!S$1,'Official Medal Table'!$E:$E,"Mixed")*'Medal values'!$B$3/2</f>
        <v>0</v>
      </c>
      <c r="T97">
        <f>COUNTIFS('Official Medal Table'!$F:$F,'Each Gender Events'!$A97,'Official Medal Table'!$C:$C,'Each Gender Events'!T$1,'Official Medal Table'!$E:$E,'Each Gender Events'!T$2)*'Medal values'!$B$1
+ COUNTIFS('Official Medal Table'!$G:$G,'Each Gender Events'!$A97,'Official Medal Table'!$C:$C,'Each Gender Events'!T$1,'Official Medal Table'!$E:$E,'Each Gender Events'!T$2)*'Medal values'!$B$2
+ COUNTIFS('Official Medal Table'!$H:$H,'Each Gender Events'!$A97,'Official Medal Table'!$C:$C,'Each Gender Events'!T$1,'Official Medal Table'!$E:$E,'Each Gender Events'!T$2)*'Medal values'!$B$3
+ COUNTIFS('Official Medal Table'!$I:$I,'Each Gender Events'!$A97,'Official Medal Table'!$C:$C,'Each Gender Events'!T$1,'Official Medal Table'!$E:$E,'Each Gender Events'!T$2)*'Medal values'!$B$3
+ COUNTIFS('Official Medal Table'!$F:$F,'Each Gender Events'!$A97,'Official Medal Table'!$C:$C,'Each Gender Events'!T$1,'Official Medal Table'!$E:$E,"Mixed")*'Medal values'!$B$1/2
+ COUNTIFS('Official Medal Table'!$G:$G,'Each Gender Events'!$A97,'Official Medal Table'!$C:$C,'Each Gender Events'!T$1,'Official Medal Table'!$E:$E,"Mixed")*'Medal values'!$B$2/2
+ COUNTIFS('Official Medal Table'!$H:$H,'Each Gender Events'!$A97,'Official Medal Table'!$C:$C,'Each Gender Events'!T$1,'Official Medal Table'!$E:$E,"Mixed")*'Medal values'!$B$3/2
+ COUNTIFS('Official Medal Table'!$I:$I,'Each Gender Events'!$A97,'Official Medal Table'!$C:$C,'Each Gender Events'!T$1,'Official Medal Table'!$E:$E,"Mixed")*'Medal values'!$B$3/2</f>
        <v>0</v>
      </c>
      <c r="U97">
        <f>COUNTIFS('Official Medal Table'!$F:$F,'Each Gender Events'!$A97,'Official Medal Table'!$C:$C,'Each Gender Events'!U$1,'Official Medal Table'!$E:$E,'Each Gender Events'!U$2)*'Medal values'!$B$1
+ COUNTIFS('Official Medal Table'!$G:$G,'Each Gender Events'!$A97,'Official Medal Table'!$C:$C,'Each Gender Events'!U$1,'Official Medal Table'!$E:$E,'Each Gender Events'!U$2)*'Medal values'!$B$2
+ COUNTIFS('Official Medal Table'!$H:$H,'Each Gender Events'!$A97,'Official Medal Table'!$C:$C,'Each Gender Events'!U$1,'Official Medal Table'!$E:$E,'Each Gender Events'!U$2)*'Medal values'!$B$3
+ COUNTIFS('Official Medal Table'!$I:$I,'Each Gender Events'!$A97,'Official Medal Table'!$C:$C,'Each Gender Events'!U$1,'Official Medal Table'!$E:$E,'Each Gender Events'!U$2)*'Medal values'!$B$3
+ COUNTIFS('Official Medal Table'!$F:$F,'Each Gender Events'!$A97,'Official Medal Table'!$C:$C,'Each Gender Events'!U$1,'Official Medal Table'!$E:$E,"Mixed")*'Medal values'!$B$1/2
+ COUNTIFS('Official Medal Table'!$G:$G,'Each Gender Events'!$A97,'Official Medal Table'!$C:$C,'Each Gender Events'!U$1,'Official Medal Table'!$E:$E,"Mixed")*'Medal values'!$B$2/2
+ COUNTIFS('Official Medal Table'!$H:$H,'Each Gender Events'!$A97,'Official Medal Table'!$C:$C,'Each Gender Events'!U$1,'Official Medal Table'!$E:$E,"Mixed")*'Medal values'!$B$3/2
+ COUNTIFS('Official Medal Table'!$I:$I,'Each Gender Events'!$A97,'Official Medal Table'!$C:$C,'Each Gender Events'!U$1,'Official Medal Table'!$E:$E,"Mixed")*'Medal values'!$B$3/2</f>
        <v>0</v>
      </c>
      <c r="V97">
        <f>COUNTIFS('Official Medal Table'!$F:$F,'Each Gender Events'!$A97,'Official Medal Table'!$C:$C,'Each Gender Events'!V$1,'Official Medal Table'!$E:$E,'Each Gender Events'!V$2)*'Medal values'!$B$1
+ COUNTIFS('Official Medal Table'!$G:$G,'Each Gender Events'!$A97,'Official Medal Table'!$C:$C,'Each Gender Events'!V$1,'Official Medal Table'!$E:$E,'Each Gender Events'!V$2)*'Medal values'!$B$2
+ COUNTIFS('Official Medal Table'!$H:$H,'Each Gender Events'!$A97,'Official Medal Table'!$C:$C,'Each Gender Events'!V$1,'Official Medal Table'!$E:$E,'Each Gender Events'!V$2)*'Medal values'!$B$3
+ COUNTIFS('Official Medal Table'!$I:$I,'Each Gender Events'!$A97,'Official Medal Table'!$C:$C,'Each Gender Events'!V$1,'Official Medal Table'!$E:$E,'Each Gender Events'!V$2)*'Medal values'!$B$3
+ COUNTIFS('Official Medal Table'!$F:$F,'Each Gender Events'!$A97,'Official Medal Table'!$C:$C,'Each Gender Events'!V$1,'Official Medal Table'!$E:$E,"Mixed")*'Medal values'!$B$1/2
+ COUNTIFS('Official Medal Table'!$G:$G,'Each Gender Events'!$A97,'Official Medal Table'!$C:$C,'Each Gender Events'!V$1,'Official Medal Table'!$E:$E,"Mixed")*'Medal values'!$B$2/2
+ COUNTIFS('Official Medal Table'!$H:$H,'Each Gender Events'!$A97,'Official Medal Table'!$C:$C,'Each Gender Events'!V$1,'Official Medal Table'!$E:$E,"Mixed")*'Medal values'!$B$3/2
+ COUNTIFS('Official Medal Table'!$I:$I,'Each Gender Events'!$A97,'Official Medal Table'!$C:$C,'Each Gender Events'!V$1,'Official Medal Table'!$E:$E,"Mixed")*'Medal values'!$B$3/2</f>
        <v>0</v>
      </c>
      <c r="W97">
        <f>COUNTIFS('Official Medal Table'!$F:$F,'Each Gender Events'!$A97,'Official Medal Table'!$C:$C,'Each Gender Events'!W$1,'Official Medal Table'!$E:$E,'Each Gender Events'!W$2)*'Medal values'!$B$1
+ COUNTIFS('Official Medal Table'!$G:$G,'Each Gender Events'!$A97,'Official Medal Table'!$C:$C,'Each Gender Events'!W$1,'Official Medal Table'!$E:$E,'Each Gender Events'!W$2)*'Medal values'!$B$2
+ COUNTIFS('Official Medal Table'!$H:$H,'Each Gender Events'!$A97,'Official Medal Table'!$C:$C,'Each Gender Events'!W$1,'Official Medal Table'!$E:$E,'Each Gender Events'!W$2)*'Medal values'!$B$3
+ COUNTIFS('Official Medal Table'!$I:$I,'Each Gender Events'!$A97,'Official Medal Table'!$C:$C,'Each Gender Events'!W$1,'Official Medal Table'!$E:$E,'Each Gender Events'!W$2)*'Medal values'!$B$3
+ COUNTIFS('Official Medal Table'!$F:$F,'Each Gender Events'!$A97,'Official Medal Table'!$C:$C,'Each Gender Events'!W$1,'Official Medal Table'!$E:$E,"Mixed")*'Medal values'!$B$1/2
+ COUNTIFS('Official Medal Table'!$G:$G,'Each Gender Events'!$A97,'Official Medal Table'!$C:$C,'Each Gender Events'!W$1,'Official Medal Table'!$E:$E,"Mixed")*'Medal values'!$B$2/2
+ COUNTIFS('Official Medal Table'!$H:$H,'Each Gender Events'!$A97,'Official Medal Table'!$C:$C,'Each Gender Events'!W$1,'Official Medal Table'!$E:$E,"Mixed")*'Medal values'!$B$3/2
+ COUNTIFS('Official Medal Table'!$I:$I,'Each Gender Events'!$A97,'Official Medal Table'!$C:$C,'Each Gender Events'!W$1,'Official Medal Table'!$E:$E,"Mixed")*'Medal values'!$B$3/2</f>
        <v>0</v>
      </c>
      <c r="X97">
        <f>COUNTIFS('Official Medal Table'!$F:$F,'Each Gender Events'!$A97,'Official Medal Table'!$C:$C,'Each Gender Events'!X$1,'Official Medal Table'!$E:$E,'Each Gender Events'!X$2)*'Medal values'!$B$1
+ COUNTIFS('Official Medal Table'!$G:$G,'Each Gender Events'!$A97,'Official Medal Table'!$C:$C,'Each Gender Events'!X$1,'Official Medal Table'!$E:$E,'Each Gender Events'!X$2)*'Medal values'!$B$2
+ COUNTIFS('Official Medal Table'!$H:$H,'Each Gender Events'!$A97,'Official Medal Table'!$C:$C,'Each Gender Events'!X$1,'Official Medal Table'!$E:$E,'Each Gender Events'!X$2)*'Medal values'!$B$3
+ COUNTIFS('Official Medal Table'!$I:$I,'Each Gender Events'!$A97,'Official Medal Table'!$C:$C,'Each Gender Events'!X$1,'Official Medal Table'!$E:$E,'Each Gender Events'!X$2)*'Medal values'!$B$3
+ COUNTIFS('Official Medal Table'!$F:$F,'Each Gender Events'!$A97,'Official Medal Table'!$C:$C,'Each Gender Events'!X$1,'Official Medal Table'!$E:$E,"Mixed")*'Medal values'!$B$1/2
+ COUNTIFS('Official Medal Table'!$G:$G,'Each Gender Events'!$A97,'Official Medal Table'!$C:$C,'Each Gender Events'!X$1,'Official Medal Table'!$E:$E,"Mixed")*'Medal values'!$B$2/2
+ COUNTIFS('Official Medal Table'!$H:$H,'Each Gender Events'!$A97,'Official Medal Table'!$C:$C,'Each Gender Events'!X$1,'Official Medal Table'!$E:$E,"Mixed")*'Medal values'!$B$3/2
+ COUNTIFS('Official Medal Table'!$I:$I,'Each Gender Events'!$A97,'Official Medal Table'!$C:$C,'Each Gender Events'!X$1,'Official Medal Table'!$E:$E,"Mixed")*'Medal values'!$B$3/2</f>
        <v>0</v>
      </c>
      <c r="Y97">
        <f>COUNTIFS('Official Medal Table'!$F:$F,'Each Gender Events'!$A97,'Official Medal Table'!$C:$C,'Each Gender Events'!Y$1,'Official Medal Table'!$E:$E,'Each Gender Events'!Y$2)*'Medal values'!$B$1
+ COUNTIFS('Official Medal Table'!$G:$G,'Each Gender Events'!$A97,'Official Medal Table'!$C:$C,'Each Gender Events'!Y$1,'Official Medal Table'!$E:$E,'Each Gender Events'!Y$2)*'Medal values'!$B$2
+ COUNTIFS('Official Medal Table'!$H:$H,'Each Gender Events'!$A97,'Official Medal Table'!$C:$C,'Each Gender Events'!Y$1,'Official Medal Table'!$E:$E,'Each Gender Events'!Y$2)*'Medal values'!$B$3
+ COUNTIFS('Official Medal Table'!$I:$I,'Each Gender Events'!$A97,'Official Medal Table'!$C:$C,'Each Gender Events'!Y$1,'Official Medal Table'!$E:$E,'Each Gender Events'!Y$2)*'Medal values'!$B$3
+ COUNTIFS('Official Medal Table'!$F:$F,'Each Gender Events'!$A97,'Official Medal Table'!$C:$C,'Each Gender Events'!Y$1,'Official Medal Table'!$E:$E,"Mixed")*'Medal values'!$B$1/2
+ COUNTIFS('Official Medal Table'!$G:$G,'Each Gender Events'!$A97,'Official Medal Table'!$C:$C,'Each Gender Events'!Y$1,'Official Medal Table'!$E:$E,"Mixed")*'Medal values'!$B$2/2
+ COUNTIFS('Official Medal Table'!$H:$H,'Each Gender Events'!$A97,'Official Medal Table'!$C:$C,'Each Gender Events'!Y$1,'Official Medal Table'!$E:$E,"Mixed")*'Medal values'!$B$3/2
+ COUNTIFS('Official Medal Table'!$I:$I,'Each Gender Events'!$A97,'Official Medal Table'!$C:$C,'Each Gender Events'!Y$1,'Official Medal Table'!$E:$E,"Mixed")*'Medal values'!$B$3/2</f>
        <v>0</v>
      </c>
      <c r="Z97">
        <f>COUNTIFS('Official Medal Table'!$F:$F,'Each Gender Events'!$A97,'Official Medal Table'!$C:$C,'Each Gender Events'!Z$1,'Official Medal Table'!$E:$E,'Each Gender Events'!Z$2)*'Medal values'!$B$1
+ COUNTIFS('Official Medal Table'!$G:$G,'Each Gender Events'!$A97,'Official Medal Table'!$C:$C,'Each Gender Events'!Z$1,'Official Medal Table'!$E:$E,'Each Gender Events'!Z$2)*'Medal values'!$B$2
+ COUNTIFS('Official Medal Table'!$H:$H,'Each Gender Events'!$A97,'Official Medal Table'!$C:$C,'Each Gender Events'!Z$1,'Official Medal Table'!$E:$E,'Each Gender Events'!Z$2)*'Medal values'!$B$3
+ COUNTIFS('Official Medal Table'!$I:$I,'Each Gender Events'!$A97,'Official Medal Table'!$C:$C,'Each Gender Events'!Z$1,'Official Medal Table'!$E:$E,'Each Gender Events'!Z$2)*'Medal values'!$B$3
+ COUNTIFS('Official Medal Table'!$F:$F,'Each Gender Events'!$A97,'Official Medal Table'!$C:$C,'Each Gender Events'!Z$1,'Official Medal Table'!$E:$E,"Mixed")*'Medal values'!$B$1/2
+ COUNTIFS('Official Medal Table'!$G:$G,'Each Gender Events'!$A97,'Official Medal Table'!$C:$C,'Each Gender Events'!Z$1,'Official Medal Table'!$E:$E,"Mixed")*'Medal values'!$B$2/2
+ COUNTIFS('Official Medal Table'!$H:$H,'Each Gender Events'!$A97,'Official Medal Table'!$C:$C,'Each Gender Events'!Z$1,'Official Medal Table'!$E:$E,"Mixed")*'Medal values'!$B$3/2
+ COUNTIFS('Official Medal Table'!$I:$I,'Each Gender Events'!$A97,'Official Medal Table'!$C:$C,'Each Gender Events'!Z$1,'Official Medal Table'!$E:$E,"Mixed")*'Medal values'!$B$3/2</f>
        <v>0</v>
      </c>
      <c r="AA97">
        <f>COUNTIFS('Official Medal Table'!$F:$F,'Each Gender Events'!$A97,'Official Medal Table'!$C:$C,'Each Gender Events'!AA$1,'Official Medal Table'!$E:$E,'Each Gender Events'!AA$2)*'Medal values'!$B$1
+ COUNTIFS('Official Medal Table'!$G:$G,'Each Gender Events'!$A97,'Official Medal Table'!$C:$C,'Each Gender Events'!AA$1,'Official Medal Table'!$E:$E,'Each Gender Events'!AA$2)*'Medal values'!$B$2
+ COUNTIFS('Official Medal Table'!$H:$H,'Each Gender Events'!$A97,'Official Medal Table'!$C:$C,'Each Gender Events'!AA$1,'Official Medal Table'!$E:$E,'Each Gender Events'!AA$2)*'Medal values'!$B$3
+ COUNTIFS('Official Medal Table'!$I:$I,'Each Gender Events'!$A97,'Official Medal Table'!$C:$C,'Each Gender Events'!AA$1,'Official Medal Table'!$E:$E,'Each Gender Events'!AA$2)*'Medal values'!$B$3
+ COUNTIFS('Official Medal Table'!$F:$F,'Each Gender Events'!$A97,'Official Medal Table'!$C:$C,'Each Gender Events'!AA$1,'Official Medal Table'!$E:$E,"Mixed")*'Medal values'!$B$1/2
+ COUNTIFS('Official Medal Table'!$G:$G,'Each Gender Events'!$A97,'Official Medal Table'!$C:$C,'Each Gender Events'!AA$1,'Official Medal Table'!$E:$E,"Mixed")*'Medal values'!$B$2/2
+ COUNTIFS('Official Medal Table'!$H:$H,'Each Gender Events'!$A97,'Official Medal Table'!$C:$C,'Each Gender Events'!AA$1,'Official Medal Table'!$E:$E,"Mixed")*'Medal values'!$B$3/2
+ COUNTIFS('Official Medal Table'!$I:$I,'Each Gender Events'!$A97,'Official Medal Table'!$C:$C,'Each Gender Events'!AA$1,'Official Medal Table'!$E:$E,"Mixed")*'Medal values'!$B$3/2</f>
        <v>0</v>
      </c>
      <c r="AB97">
        <f>COUNTIFS('Official Medal Table'!$F:$F,'Each Gender Events'!$A97,'Official Medal Table'!$C:$C,'Each Gender Events'!AB$1,'Official Medal Table'!$E:$E,'Each Gender Events'!AB$2)*'Medal values'!$B$1
+ COUNTIFS('Official Medal Table'!$G:$G,'Each Gender Events'!$A97,'Official Medal Table'!$C:$C,'Each Gender Events'!AB$1,'Official Medal Table'!$E:$E,'Each Gender Events'!AB$2)*'Medal values'!$B$2
+ COUNTIFS('Official Medal Table'!$H:$H,'Each Gender Events'!$A97,'Official Medal Table'!$C:$C,'Each Gender Events'!AB$1,'Official Medal Table'!$E:$E,'Each Gender Events'!AB$2)*'Medal values'!$B$3
+ COUNTIFS('Official Medal Table'!$I:$I,'Each Gender Events'!$A97,'Official Medal Table'!$C:$C,'Each Gender Events'!AB$1,'Official Medal Table'!$E:$E,'Each Gender Events'!AB$2)*'Medal values'!$B$3
+ COUNTIFS('Official Medal Table'!$F:$F,'Each Gender Events'!$A97,'Official Medal Table'!$C:$C,'Each Gender Events'!AB$1,'Official Medal Table'!$E:$E,"Mixed")*'Medal values'!$B$1/2
+ COUNTIFS('Official Medal Table'!$G:$G,'Each Gender Events'!$A97,'Official Medal Table'!$C:$C,'Each Gender Events'!AB$1,'Official Medal Table'!$E:$E,"Mixed")*'Medal values'!$B$2/2
+ COUNTIFS('Official Medal Table'!$H:$H,'Each Gender Events'!$A97,'Official Medal Table'!$C:$C,'Each Gender Events'!AB$1,'Official Medal Table'!$E:$E,"Mixed")*'Medal values'!$B$3/2
+ COUNTIFS('Official Medal Table'!$I:$I,'Each Gender Events'!$A97,'Official Medal Table'!$C:$C,'Each Gender Events'!AB$1,'Official Medal Table'!$E:$E,"Mixed")*'Medal values'!$B$3/2</f>
        <v>0</v>
      </c>
      <c r="AC97">
        <f>COUNTIFS('Official Medal Table'!$F:$F,'Each Gender Events'!$A97,'Official Medal Table'!$C:$C,'Each Gender Events'!AC$1,'Official Medal Table'!$E:$E,'Each Gender Events'!AC$2)*'Medal values'!$B$1
+ COUNTIFS('Official Medal Table'!$G:$G,'Each Gender Events'!$A97,'Official Medal Table'!$C:$C,'Each Gender Events'!AC$1,'Official Medal Table'!$E:$E,'Each Gender Events'!AC$2)*'Medal values'!$B$2
+ COUNTIFS('Official Medal Table'!$H:$H,'Each Gender Events'!$A97,'Official Medal Table'!$C:$C,'Each Gender Events'!AC$1,'Official Medal Table'!$E:$E,'Each Gender Events'!AC$2)*'Medal values'!$B$3
+ COUNTIFS('Official Medal Table'!$I:$I,'Each Gender Events'!$A97,'Official Medal Table'!$C:$C,'Each Gender Events'!AC$1,'Official Medal Table'!$E:$E,'Each Gender Events'!AC$2)*'Medal values'!$B$3
+ COUNTIFS('Official Medal Table'!$F:$F,'Each Gender Events'!$A97,'Official Medal Table'!$C:$C,'Each Gender Events'!AC$1,'Official Medal Table'!$E:$E,"Mixed")*'Medal values'!$B$1/2
+ COUNTIFS('Official Medal Table'!$G:$G,'Each Gender Events'!$A97,'Official Medal Table'!$C:$C,'Each Gender Events'!AC$1,'Official Medal Table'!$E:$E,"Mixed")*'Medal values'!$B$2/2
+ COUNTIFS('Official Medal Table'!$H:$H,'Each Gender Events'!$A97,'Official Medal Table'!$C:$C,'Each Gender Events'!AC$1,'Official Medal Table'!$E:$E,"Mixed")*'Medal values'!$B$3/2
+ COUNTIFS('Official Medal Table'!$I:$I,'Each Gender Events'!$A97,'Official Medal Table'!$C:$C,'Each Gender Events'!AC$1,'Official Medal Table'!$E:$E,"Mixed")*'Medal values'!$B$3/2</f>
        <v>0</v>
      </c>
      <c r="AD97">
        <f>COUNTIFS('Official Medal Table'!$F:$F,'Each Gender Events'!$A97,'Official Medal Table'!$C:$C,'Each Gender Events'!AD$1,'Official Medal Table'!$E:$E,'Each Gender Events'!AD$2)*'Medal values'!$B$1
+ COUNTIFS('Official Medal Table'!$G:$G,'Each Gender Events'!$A97,'Official Medal Table'!$C:$C,'Each Gender Events'!AD$1,'Official Medal Table'!$E:$E,'Each Gender Events'!AD$2)*'Medal values'!$B$2
+ COUNTIFS('Official Medal Table'!$H:$H,'Each Gender Events'!$A97,'Official Medal Table'!$C:$C,'Each Gender Events'!AD$1,'Official Medal Table'!$E:$E,'Each Gender Events'!AD$2)*'Medal values'!$B$3
+ COUNTIFS('Official Medal Table'!$I:$I,'Each Gender Events'!$A97,'Official Medal Table'!$C:$C,'Each Gender Events'!AD$1,'Official Medal Table'!$E:$E,'Each Gender Events'!AD$2)*'Medal values'!$B$3
+ COUNTIFS('Official Medal Table'!$F:$F,'Each Gender Events'!$A97,'Official Medal Table'!$C:$C,'Each Gender Events'!AD$1,'Official Medal Table'!$E:$E,"Mixed")*'Medal values'!$B$1/2
+ COUNTIFS('Official Medal Table'!$G:$G,'Each Gender Events'!$A97,'Official Medal Table'!$C:$C,'Each Gender Events'!AD$1,'Official Medal Table'!$E:$E,"Mixed")*'Medal values'!$B$2/2
+ COUNTIFS('Official Medal Table'!$H:$H,'Each Gender Events'!$A97,'Official Medal Table'!$C:$C,'Each Gender Events'!AD$1,'Official Medal Table'!$E:$E,"Mixed")*'Medal values'!$B$3/2
+ COUNTIFS('Official Medal Table'!$I:$I,'Each Gender Events'!$A97,'Official Medal Table'!$C:$C,'Each Gender Events'!AD$1,'Official Medal Table'!$E:$E,"Mixed")*'Medal values'!$B$3/2</f>
        <v>0</v>
      </c>
      <c r="AE97">
        <f>COUNTIFS('Official Medal Table'!$F:$F,'Each Gender Events'!$A97,'Official Medal Table'!$C:$C,'Each Gender Events'!AE$1,'Official Medal Table'!$E:$E,'Each Gender Events'!AE$2)*'Medal values'!$B$1
+ COUNTIFS('Official Medal Table'!$G:$G,'Each Gender Events'!$A97,'Official Medal Table'!$C:$C,'Each Gender Events'!AE$1,'Official Medal Table'!$E:$E,'Each Gender Events'!AE$2)*'Medal values'!$B$2
+ COUNTIFS('Official Medal Table'!$H:$H,'Each Gender Events'!$A97,'Official Medal Table'!$C:$C,'Each Gender Events'!AE$1,'Official Medal Table'!$E:$E,'Each Gender Events'!AE$2)*'Medal values'!$B$3
+ COUNTIFS('Official Medal Table'!$I:$I,'Each Gender Events'!$A97,'Official Medal Table'!$C:$C,'Each Gender Events'!AE$1,'Official Medal Table'!$E:$E,'Each Gender Events'!AE$2)*'Medal values'!$B$3
+ COUNTIFS('Official Medal Table'!$F:$F,'Each Gender Events'!$A97,'Official Medal Table'!$C:$C,'Each Gender Events'!AE$1,'Official Medal Table'!$E:$E,"Mixed")*'Medal values'!$B$1/2
+ COUNTIFS('Official Medal Table'!$G:$G,'Each Gender Events'!$A97,'Official Medal Table'!$C:$C,'Each Gender Events'!AE$1,'Official Medal Table'!$E:$E,"Mixed")*'Medal values'!$B$2/2
+ COUNTIFS('Official Medal Table'!$H:$H,'Each Gender Events'!$A97,'Official Medal Table'!$C:$C,'Each Gender Events'!AE$1,'Official Medal Table'!$E:$E,"Mixed")*'Medal values'!$B$3/2
+ COUNTIFS('Official Medal Table'!$I:$I,'Each Gender Events'!$A97,'Official Medal Table'!$C:$C,'Each Gender Events'!AE$1,'Official Medal Table'!$E:$E,"Mixed")*'Medal values'!$B$3/2</f>
        <v>0</v>
      </c>
      <c r="AF97">
        <f>COUNTIFS('Official Medal Table'!$F:$F,'Each Gender Events'!$A97,'Official Medal Table'!$C:$C,'Each Gender Events'!AF$1,'Official Medal Table'!$E:$E,'Each Gender Events'!AF$2)*'Medal values'!$B$1
+ COUNTIFS('Official Medal Table'!$G:$G,'Each Gender Events'!$A97,'Official Medal Table'!$C:$C,'Each Gender Events'!AF$1,'Official Medal Table'!$E:$E,'Each Gender Events'!AF$2)*'Medal values'!$B$2
+ COUNTIFS('Official Medal Table'!$H:$H,'Each Gender Events'!$A97,'Official Medal Table'!$C:$C,'Each Gender Events'!AF$1,'Official Medal Table'!$E:$E,'Each Gender Events'!AF$2)*'Medal values'!$B$3
+ COUNTIFS('Official Medal Table'!$I:$I,'Each Gender Events'!$A97,'Official Medal Table'!$C:$C,'Each Gender Events'!AF$1,'Official Medal Table'!$E:$E,'Each Gender Events'!AF$2)*'Medal values'!$B$3
+ COUNTIFS('Official Medal Table'!$F:$F,'Each Gender Events'!$A97,'Official Medal Table'!$C:$C,'Each Gender Events'!AF$1,'Official Medal Table'!$E:$E,"Mixed")*'Medal values'!$B$1/2
+ COUNTIFS('Official Medal Table'!$G:$G,'Each Gender Events'!$A97,'Official Medal Table'!$C:$C,'Each Gender Events'!AF$1,'Official Medal Table'!$E:$E,"Mixed")*'Medal values'!$B$2/2
+ COUNTIFS('Official Medal Table'!$H:$H,'Each Gender Events'!$A97,'Official Medal Table'!$C:$C,'Each Gender Events'!AF$1,'Official Medal Table'!$E:$E,"Mixed")*'Medal values'!$B$3/2
+ COUNTIFS('Official Medal Table'!$I:$I,'Each Gender Events'!$A97,'Official Medal Table'!$C:$C,'Each Gender Events'!AF$1,'Official Medal Table'!$E:$E,"Mixed")*'Medal values'!$B$3/2</f>
        <v>0</v>
      </c>
      <c r="AG97">
        <f>COUNTIFS('Official Medal Table'!$F:$F,'Each Gender Events'!$A97,'Official Medal Table'!$C:$C,'Each Gender Events'!AG$1,'Official Medal Table'!$E:$E,'Each Gender Events'!AG$2)*'Medal values'!$B$1
+ COUNTIFS('Official Medal Table'!$G:$G,'Each Gender Events'!$A97,'Official Medal Table'!$C:$C,'Each Gender Events'!AG$1,'Official Medal Table'!$E:$E,'Each Gender Events'!AG$2)*'Medal values'!$B$2
+ COUNTIFS('Official Medal Table'!$H:$H,'Each Gender Events'!$A97,'Official Medal Table'!$C:$C,'Each Gender Events'!AG$1,'Official Medal Table'!$E:$E,'Each Gender Events'!AG$2)*'Medal values'!$B$3
+ COUNTIFS('Official Medal Table'!$I:$I,'Each Gender Events'!$A97,'Official Medal Table'!$C:$C,'Each Gender Events'!AG$1,'Official Medal Table'!$E:$E,'Each Gender Events'!AG$2)*'Medal values'!$B$3
+ COUNTIFS('Official Medal Table'!$F:$F,'Each Gender Events'!$A97,'Official Medal Table'!$C:$C,'Each Gender Events'!AG$1,'Official Medal Table'!$E:$E,"Mixed")*'Medal values'!$B$1/2
+ COUNTIFS('Official Medal Table'!$G:$G,'Each Gender Events'!$A97,'Official Medal Table'!$C:$C,'Each Gender Events'!AG$1,'Official Medal Table'!$E:$E,"Mixed")*'Medal values'!$B$2/2
+ COUNTIFS('Official Medal Table'!$H:$H,'Each Gender Events'!$A97,'Official Medal Table'!$C:$C,'Each Gender Events'!AG$1,'Official Medal Table'!$E:$E,"Mixed")*'Medal values'!$B$3/2
+ COUNTIFS('Official Medal Table'!$I:$I,'Each Gender Events'!$A97,'Official Medal Table'!$C:$C,'Each Gender Events'!AG$1,'Official Medal Table'!$E:$E,"Mixed")*'Medal values'!$B$3/2</f>
        <v>0</v>
      </c>
      <c r="AH97">
        <f>COUNTIFS('Official Medal Table'!$F:$F,'Each Gender Events'!$A97,'Official Medal Table'!$C:$C,'Each Gender Events'!AH$1,'Official Medal Table'!$E:$E,'Each Gender Events'!AH$2)*'Medal values'!$B$1
+ COUNTIFS('Official Medal Table'!$G:$G,'Each Gender Events'!$A97,'Official Medal Table'!$C:$C,'Each Gender Events'!AH$1,'Official Medal Table'!$E:$E,'Each Gender Events'!AH$2)*'Medal values'!$B$2
+ COUNTIFS('Official Medal Table'!$H:$H,'Each Gender Events'!$A97,'Official Medal Table'!$C:$C,'Each Gender Events'!AH$1,'Official Medal Table'!$E:$E,'Each Gender Events'!AH$2)*'Medal values'!$B$3
+ COUNTIFS('Official Medal Table'!$I:$I,'Each Gender Events'!$A97,'Official Medal Table'!$C:$C,'Each Gender Events'!AH$1,'Official Medal Table'!$E:$E,'Each Gender Events'!AH$2)*'Medal values'!$B$3
+ COUNTIFS('Official Medal Table'!$F:$F,'Each Gender Events'!$A97,'Official Medal Table'!$C:$C,'Each Gender Events'!AH$1,'Official Medal Table'!$E:$E,"Mixed")*'Medal values'!$B$1/2
+ COUNTIFS('Official Medal Table'!$G:$G,'Each Gender Events'!$A97,'Official Medal Table'!$C:$C,'Each Gender Events'!AH$1,'Official Medal Table'!$E:$E,"Mixed")*'Medal values'!$B$2/2
+ COUNTIFS('Official Medal Table'!$H:$H,'Each Gender Events'!$A97,'Official Medal Table'!$C:$C,'Each Gender Events'!AH$1,'Official Medal Table'!$E:$E,"Mixed")*'Medal values'!$B$3/2
+ COUNTIFS('Official Medal Table'!$I:$I,'Each Gender Events'!$A97,'Official Medal Table'!$C:$C,'Each Gender Events'!AH$1,'Official Medal Table'!$E:$E,"Mixed")*'Medal values'!$B$3/2</f>
        <v>0</v>
      </c>
      <c r="AI97">
        <f>COUNTIFS('Official Medal Table'!$F:$F,'Each Gender Events'!$A97,'Official Medal Table'!$C:$C,'Each Gender Events'!AI$1,'Official Medal Table'!$E:$E,'Each Gender Events'!AI$2)*'Medal values'!$B$1
+ COUNTIFS('Official Medal Table'!$G:$G,'Each Gender Events'!$A97,'Official Medal Table'!$C:$C,'Each Gender Events'!AI$1,'Official Medal Table'!$E:$E,'Each Gender Events'!AI$2)*'Medal values'!$B$2
+ COUNTIFS('Official Medal Table'!$H:$H,'Each Gender Events'!$A97,'Official Medal Table'!$C:$C,'Each Gender Events'!AI$1,'Official Medal Table'!$E:$E,'Each Gender Events'!AI$2)*'Medal values'!$B$3
+ COUNTIFS('Official Medal Table'!$I:$I,'Each Gender Events'!$A97,'Official Medal Table'!$C:$C,'Each Gender Events'!AI$1,'Official Medal Table'!$E:$E,'Each Gender Events'!AI$2)*'Medal values'!$B$3
+ COUNTIFS('Official Medal Table'!$F:$F,'Each Gender Events'!$A97,'Official Medal Table'!$C:$C,'Each Gender Events'!AI$1,'Official Medal Table'!$E:$E,"Mixed")*'Medal values'!$B$1/2
+ COUNTIFS('Official Medal Table'!$G:$G,'Each Gender Events'!$A97,'Official Medal Table'!$C:$C,'Each Gender Events'!AI$1,'Official Medal Table'!$E:$E,"Mixed")*'Medal values'!$B$2/2
+ COUNTIFS('Official Medal Table'!$H:$H,'Each Gender Events'!$A97,'Official Medal Table'!$C:$C,'Each Gender Events'!AI$1,'Official Medal Table'!$E:$E,"Mixed")*'Medal values'!$B$3/2
+ COUNTIFS('Official Medal Table'!$I:$I,'Each Gender Events'!$A97,'Official Medal Table'!$C:$C,'Each Gender Events'!AI$1,'Official Medal Table'!$E:$E,"Mixed")*'Medal values'!$B$3/2</f>
        <v>0</v>
      </c>
      <c r="AJ97">
        <f>COUNTIFS('Official Medal Table'!$F:$F,'Each Gender Events'!$A97,'Official Medal Table'!$C:$C,'Each Gender Events'!AJ$1,'Official Medal Table'!$E:$E,'Each Gender Events'!AJ$2)*'Medal values'!$B$1
+ COUNTIFS('Official Medal Table'!$G:$G,'Each Gender Events'!$A97,'Official Medal Table'!$C:$C,'Each Gender Events'!AJ$1,'Official Medal Table'!$E:$E,'Each Gender Events'!AJ$2)*'Medal values'!$B$2
+ COUNTIFS('Official Medal Table'!$H:$H,'Each Gender Events'!$A97,'Official Medal Table'!$C:$C,'Each Gender Events'!AJ$1,'Official Medal Table'!$E:$E,'Each Gender Events'!AJ$2)*'Medal values'!$B$3
+ COUNTIFS('Official Medal Table'!$I:$I,'Each Gender Events'!$A97,'Official Medal Table'!$C:$C,'Each Gender Events'!AJ$1,'Official Medal Table'!$E:$E,'Each Gender Events'!AJ$2)*'Medal values'!$B$3
+ COUNTIFS('Official Medal Table'!$F:$F,'Each Gender Events'!$A97,'Official Medal Table'!$C:$C,'Each Gender Events'!AJ$1,'Official Medal Table'!$E:$E,"Mixed")*'Medal values'!$B$1/2
+ COUNTIFS('Official Medal Table'!$G:$G,'Each Gender Events'!$A97,'Official Medal Table'!$C:$C,'Each Gender Events'!AJ$1,'Official Medal Table'!$E:$E,"Mixed")*'Medal values'!$B$2/2
+ COUNTIFS('Official Medal Table'!$H:$H,'Each Gender Events'!$A97,'Official Medal Table'!$C:$C,'Each Gender Events'!AJ$1,'Official Medal Table'!$E:$E,"Mixed")*'Medal values'!$B$3/2
+ COUNTIFS('Official Medal Table'!$I:$I,'Each Gender Events'!$A97,'Official Medal Table'!$C:$C,'Each Gender Events'!AJ$1,'Official Medal Table'!$E:$E,"Mixed")*'Medal values'!$B$3/2</f>
        <v>0</v>
      </c>
      <c r="AK97">
        <f>COUNTIFS('Official Medal Table'!$F:$F,'Each Gender Events'!$A97,'Official Medal Table'!$C:$C,'Each Gender Events'!AK$1,'Official Medal Table'!$E:$E,'Each Gender Events'!AK$2)*'Medal values'!$B$1
+ COUNTIFS('Official Medal Table'!$G:$G,'Each Gender Events'!$A97,'Official Medal Table'!$C:$C,'Each Gender Events'!AK$1,'Official Medal Table'!$E:$E,'Each Gender Events'!AK$2)*'Medal values'!$B$2
+ COUNTIFS('Official Medal Table'!$H:$H,'Each Gender Events'!$A97,'Official Medal Table'!$C:$C,'Each Gender Events'!AK$1,'Official Medal Table'!$E:$E,'Each Gender Events'!AK$2)*'Medal values'!$B$3
+ COUNTIFS('Official Medal Table'!$I:$I,'Each Gender Events'!$A97,'Official Medal Table'!$C:$C,'Each Gender Events'!AK$1,'Official Medal Table'!$E:$E,'Each Gender Events'!AK$2)*'Medal values'!$B$3
+ COUNTIFS('Official Medal Table'!$F:$F,'Each Gender Events'!$A97,'Official Medal Table'!$C:$C,'Each Gender Events'!AK$1,'Official Medal Table'!$E:$E,"Mixed")*'Medal values'!$B$1/2
+ COUNTIFS('Official Medal Table'!$G:$G,'Each Gender Events'!$A97,'Official Medal Table'!$C:$C,'Each Gender Events'!AK$1,'Official Medal Table'!$E:$E,"Mixed")*'Medal values'!$B$2/2
+ COUNTIFS('Official Medal Table'!$H:$H,'Each Gender Events'!$A97,'Official Medal Table'!$C:$C,'Each Gender Events'!AK$1,'Official Medal Table'!$E:$E,"Mixed")*'Medal values'!$B$3/2
+ COUNTIFS('Official Medal Table'!$I:$I,'Each Gender Events'!$A97,'Official Medal Table'!$C:$C,'Each Gender Events'!AK$1,'Official Medal Table'!$E:$E,"Mixed")*'Medal values'!$B$3/2</f>
        <v>0</v>
      </c>
      <c r="AL97">
        <f>COUNTIFS('Official Medal Table'!$F:$F,'Each Gender Events'!$A97,'Official Medal Table'!$C:$C,'Each Gender Events'!AL$1,'Official Medal Table'!$E:$E,'Each Gender Events'!AL$2)*'Medal values'!$B$1
+ COUNTIFS('Official Medal Table'!$G:$G,'Each Gender Events'!$A97,'Official Medal Table'!$C:$C,'Each Gender Events'!AL$1,'Official Medal Table'!$E:$E,'Each Gender Events'!AL$2)*'Medal values'!$B$2
+ COUNTIFS('Official Medal Table'!$H:$H,'Each Gender Events'!$A97,'Official Medal Table'!$C:$C,'Each Gender Events'!AL$1,'Official Medal Table'!$E:$E,'Each Gender Events'!AL$2)*'Medal values'!$B$3
+ COUNTIFS('Official Medal Table'!$I:$I,'Each Gender Events'!$A97,'Official Medal Table'!$C:$C,'Each Gender Events'!AL$1,'Official Medal Table'!$E:$E,'Each Gender Events'!AL$2)*'Medal values'!$B$3
+ COUNTIFS('Official Medal Table'!$F:$F,'Each Gender Events'!$A97,'Official Medal Table'!$C:$C,'Each Gender Events'!AL$1,'Official Medal Table'!$E:$E,"Mixed")*'Medal values'!$B$1/2
+ COUNTIFS('Official Medal Table'!$G:$G,'Each Gender Events'!$A97,'Official Medal Table'!$C:$C,'Each Gender Events'!AL$1,'Official Medal Table'!$E:$E,"Mixed")*'Medal values'!$B$2/2
+ COUNTIFS('Official Medal Table'!$H:$H,'Each Gender Events'!$A97,'Official Medal Table'!$C:$C,'Each Gender Events'!AL$1,'Official Medal Table'!$E:$E,"Mixed")*'Medal values'!$B$3/2
+ COUNTIFS('Official Medal Table'!$I:$I,'Each Gender Events'!$A97,'Official Medal Table'!$C:$C,'Each Gender Events'!AL$1,'Official Medal Table'!$E:$E,"Mixed")*'Medal values'!$B$3/2</f>
        <v>0</v>
      </c>
      <c r="AM97">
        <f>COUNTIFS('Official Medal Table'!$F:$F,'Each Gender Events'!$A97,'Official Medal Table'!$C:$C,'Each Gender Events'!AM$1,'Official Medal Table'!$E:$E,'Each Gender Events'!AM$2)*'Medal values'!$B$1
+ COUNTIFS('Official Medal Table'!$G:$G,'Each Gender Events'!$A97,'Official Medal Table'!$C:$C,'Each Gender Events'!AM$1,'Official Medal Table'!$E:$E,'Each Gender Events'!AM$2)*'Medal values'!$B$2
+ COUNTIFS('Official Medal Table'!$H:$H,'Each Gender Events'!$A97,'Official Medal Table'!$C:$C,'Each Gender Events'!AM$1,'Official Medal Table'!$E:$E,'Each Gender Events'!AM$2)*'Medal values'!$B$3
+ COUNTIFS('Official Medal Table'!$I:$I,'Each Gender Events'!$A97,'Official Medal Table'!$C:$C,'Each Gender Events'!AM$1,'Official Medal Table'!$E:$E,'Each Gender Events'!AM$2)*'Medal values'!$B$3
+ COUNTIFS('Official Medal Table'!$F:$F,'Each Gender Events'!$A97,'Official Medal Table'!$C:$C,'Each Gender Events'!AM$1,'Official Medal Table'!$E:$E,"Mixed")*'Medal values'!$B$1/2
+ COUNTIFS('Official Medal Table'!$G:$G,'Each Gender Events'!$A97,'Official Medal Table'!$C:$C,'Each Gender Events'!AM$1,'Official Medal Table'!$E:$E,"Mixed")*'Medal values'!$B$2/2
+ COUNTIFS('Official Medal Table'!$H:$H,'Each Gender Events'!$A97,'Official Medal Table'!$C:$C,'Each Gender Events'!AM$1,'Official Medal Table'!$E:$E,"Mixed")*'Medal values'!$B$3/2
+ COUNTIFS('Official Medal Table'!$I:$I,'Each Gender Events'!$A97,'Official Medal Table'!$C:$C,'Each Gender Events'!AM$1,'Official Medal Table'!$E:$E,"Mixed")*'Medal values'!$B$3/2</f>
        <v>0</v>
      </c>
      <c r="AN97">
        <f>COUNTIFS('Official Medal Table'!$F:$F,'Each Gender Events'!$A97,'Official Medal Table'!$C:$C,'Each Gender Events'!AN$1,'Official Medal Table'!$E:$E,'Each Gender Events'!AN$2)*'Medal values'!$B$1
+ COUNTIFS('Official Medal Table'!$G:$G,'Each Gender Events'!$A97,'Official Medal Table'!$C:$C,'Each Gender Events'!AN$1,'Official Medal Table'!$E:$E,'Each Gender Events'!AN$2)*'Medal values'!$B$2
+ COUNTIFS('Official Medal Table'!$H:$H,'Each Gender Events'!$A97,'Official Medal Table'!$C:$C,'Each Gender Events'!AN$1,'Official Medal Table'!$E:$E,'Each Gender Events'!AN$2)*'Medal values'!$B$3
+ COUNTIFS('Official Medal Table'!$I:$I,'Each Gender Events'!$A97,'Official Medal Table'!$C:$C,'Each Gender Events'!AN$1,'Official Medal Table'!$E:$E,'Each Gender Events'!AN$2)*'Medal values'!$B$3
+ COUNTIFS('Official Medal Table'!$F:$F,'Each Gender Events'!$A97,'Official Medal Table'!$C:$C,'Each Gender Events'!AN$1,'Official Medal Table'!$E:$E,"Mixed")*'Medal values'!$B$1/2
+ COUNTIFS('Official Medal Table'!$G:$G,'Each Gender Events'!$A97,'Official Medal Table'!$C:$C,'Each Gender Events'!AN$1,'Official Medal Table'!$E:$E,"Mixed")*'Medal values'!$B$2/2
+ COUNTIFS('Official Medal Table'!$H:$H,'Each Gender Events'!$A97,'Official Medal Table'!$C:$C,'Each Gender Events'!AN$1,'Official Medal Table'!$E:$E,"Mixed")*'Medal values'!$B$3/2
+ COUNTIFS('Official Medal Table'!$I:$I,'Each Gender Events'!$A97,'Official Medal Table'!$C:$C,'Each Gender Events'!AN$1,'Official Medal Table'!$E:$E,"Mixed")*'Medal values'!$B$3/2</f>
        <v>0</v>
      </c>
      <c r="AO97">
        <f>COUNTIFS('Official Medal Table'!$F:$F,'Each Gender Events'!$A97,'Official Medal Table'!$C:$C,'Each Gender Events'!AO$1,'Official Medal Table'!$E:$E,'Each Gender Events'!AO$2)*'Medal values'!$B$1
+ COUNTIFS('Official Medal Table'!$G:$G,'Each Gender Events'!$A97,'Official Medal Table'!$C:$C,'Each Gender Events'!AO$1,'Official Medal Table'!$E:$E,'Each Gender Events'!AO$2)*'Medal values'!$B$2
+ COUNTIFS('Official Medal Table'!$H:$H,'Each Gender Events'!$A97,'Official Medal Table'!$C:$C,'Each Gender Events'!AO$1,'Official Medal Table'!$E:$E,'Each Gender Events'!AO$2)*'Medal values'!$B$3
+ COUNTIFS('Official Medal Table'!$I:$I,'Each Gender Events'!$A97,'Official Medal Table'!$C:$C,'Each Gender Events'!AO$1,'Official Medal Table'!$E:$E,'Each Gender Events'!AO$2)*'Medal values'!$B$3
+ COUNTIFS('Official Medal Table'!$F:$F,'Each Gender Events'!$A97,'Official Medal Table'!$C:$C,'Each Gender Events'!AO$1,'Official Medal Table'!$E:$E,"Mixed")*'Medal values'!$B$1/2
+ COUNTIFS('Official Medal Table'!$G:$G,'Each Gender Events'!$A97,'Official Medal Table'!$C:$C,'Each Gender Events'!AO$1,'Official Medal Table'!$E:$E,"Mixed")*'Medal values'!$B$2/2
+ COUNTIFS('Official Medal Table'!$H:$H,'Each Gender Events'!$A97,'Official Medal Table'!$C:$C,'Each Gender Events'!AO$1,'Official Medal Table'!$E:$E,"Mixed")*'Medal values'!$B$3/2
+ COUNTIFS('Official Medal Table'!$I:$I,'Each Gender Events'!$A97,'Official Medal Table'!$C:$C,'Each Gender Events'!AO$1,'Official Medal Table'!$E:$E,"Mixed")*'Medal values'!$B$3/2</f>
        <v>0</v>
      </c>
      <c r="AP97">
        <f>COUNTIFS('Official Medal Table'!$F:$F,'Each Gender Events'!$A97,'Official Medal Table'!$C:$C,'Each Gender Events'!AP$1,'Official Medal Table'!$E:$E,'Each Gender Events'!AP$2)*'Medal values'!$B$1
+ COUNTIFS('Official Medal Table'!$G:$G,'Each Gender Events'!$A97,'Official Medal Table'!$C:$C,'Each Gender Events'!AP$1,'Official Medal Table'!$E:$E,'Each Gender Events'!AP$2)*'Medal values'!$B$2
+ COUNTIFS('Official Medal Table'!$H:$H,'Each Gender Events'!$A97,'Official Medal Table'!$C:$C,'Each Gender Events'!AP$1,'Official Medal Table'!$E:$E,'Each Gender Events'!AP$2)*'Medal values'!$B$3
+ COUNTIFS('Official Medal Table'!$I:$I,'Each Gender Events'!$A97,'Official Medal Table'!$C:$C,'Each Gender Events'!AP$1,'Official Medal Table'!$E:$E,'Each Gender Events'!AP$2)*'Medal values'!$B$3
+ COUNTIFS('Official Medal Table'!$F:$F,'Each Gender Events'!$A97,'Official Medal Table'!$C:$C,'Each Gender Events'!AP$1,'Official Medal Table'!$E:$E,"Mixed")*'Medal values'!$B$1/2
+ COUNTIFS('Official Medal Table'!$G:$G,'Each Gender Events'!$A97,'Official Medal Table'!$C:$C,'Each Gender Events'!AP$1,'Official Medal Table'!$E:$E,"Mixed")*'Medal values'!$B$2/2
+ COUNTIFS('Official Medal Table'!$H:$H,'Each Gender Events'!$A97,'Official Medal Table'!$C:$C,'Each Gender Events'!AP$1,'Official Medal Table'!$E:$E,"Mixed")*'Medal values'!$B$3/2
+ COUNTIFS('Official Medal Table'!$I:$I,'Each Gender Events'!$A97,'Official Medal Table'!$C:$C,'Each Gender Events'!AP$1,'Official Medal Table'!$E:$E,"Mixed")*'Medal values'!$B$3/2</f>
        <v>0</v>
      </c>
      <c r="AQ97">
        <f>COUNTIFS('Official Medal Table'!$F:$F,'Each Gender Events'!$A97,'Official Medal Table'!$C:$C,'Each Gender Events'!AQ$1,'Official Medal Table'!$E:$E,'Each Gender Events'!AQ$2)*'Medal values'!$B$1
+ COUNTIFS('Official Medal Table'!$G:$G,'Each Gender Events'!$A97,'Official Medal Table'!$C:$C,'Each Gender Events'!AQ$1,'Official Medal Table'!$E:$E,'Each Gender Events'!AQ$2)*'Medal values'!$B$2
+ COUNTIFS('Official Medal Table'!$H:$H,'Each Gender Events'!$A97,'Official Medal Table'!$C:$C,'Each Gender Events'!AQ$1,'Official Medal Table'!$E:$E,'Each Gender Events'!AQ$2)*'Medal values'!$B$3
+ COUNTIFS('Official Medal Table'!$I:$I,'Each Gender Events'!$A97,'Official Medal Table'!$C:$C,'Each Gender Events'!AQ$1,'Official Medal Table'!$E:$E,'Each Gender Events'!AQ$2)*'Medal values'!$B$3
+ COUNTIFS('Official Medal Table'!$F:$F,'Each Gender Events'!$A97,'Official Medal Table'!$C:$C,'Each Gender Events'!AQ$1,'Official Medal Table'!$E:$E,"Mixed")*'Medal values'!$B$1/2
+ COUNTIFS('Official Medal Table'!$G:$G,'Each Gender Events'!$A97,'Official Medal Table'!$C:$C,'Each Gender Events'!AQ$1,'Official Medal Table'!$E:$E,"Mixed")*'Medal values'!$B$2/2
+ COUNTIFS('Official Medal Table'!$H:$H,'Each Gender Events'!$A97,'Official Medal Table'!$C:$C,'Each Gender Events'!AQ$1,'Official Medal Table'!$E:$E,"Mixed")*'Medal values'!$B$3/2
+ COUNTIFS('Official Medal Table'!$I:$I,'Each Gender Events'!$A97,'Official Medal Table'!$C:$C,'Each Gender Events'!AQ$1,'Official Medal Table'!$E:$E,"Mixed")*'Medal values'!$B$3/2</f>
        <v>0</v>
      </c>
      <c r="AR97">
        <f>COUNTIFS('Official Medal Table'!$F:$F,'Each Gender Events'!$A97,'Official Medal Table'!$C:$C,'Each Gender Events'!AR$1,'Official Medal Table'!$E:$E,'Each Gender Events'!AR$2)*'Medal values'!$B$1
+ COUNTIFS('Official Medal Table'!$G:$G,'Each Gender Events'!$A97,'Official Medal Table'!$C:$C,'Each Gender Events'!AR$1,'Official Medal Table'!$E:$E,'Each Gender Events'!AR$2)*'Medal values'!$B$2
+ COUNTIFS('Official Medal Table'!$H:$H,'Each Gender Events'!$A97,'Official Medal Table'!$C:$C,'Each Gender Events'!AR$1,'Official Medal Table'!$E:$E,'Each Gender Events'!AR$2)*'Medal values'!$B$3
+ COUNTIFS('Official Medal Table'!$I:$I,'Each Gender Events'!$A97,'Official Medal Table'!$C:$C,'Each Gender Events'!AR$1,'Official Medal Table'!$E:$E,'Each Gender Events'!AR$2)*'Medal values'!$B$3
+ COUNTIFS('Official Medal Table'!$F:$F,'Each Gender Events'!$A97,'Official Medal Table'!$C:$C,'Each Gender Events'!AR$1,'Official Medal Table'!$E:$E,"Mixed")*'Medal values'!$B$1/2
+ COUNTIFS('Official Medal Table'!$G:$G,'Each Gender Events'!$A97,'Official Medal Table'!$C:$C,'Each Gender Events'!AR$1,'Official Medal Table'!$E:$E,"Mixed")*'Medal values'!$B$2/2
+ COUNTIFS('Official Medal Table'!$H:$H,'Each Gender Events'!$A97,'Official Medal Table'!$C:$C,'Each Gender Events'!AR$1,'Official Medal Table'!$E:$E,"Mixed")*'Medal values'!$B$3/2
+ COUNTIFS('Official Medal Table'!$I:$I,'Each Gender Events'!$A97,'Official Medal Table'!$C:$C,'Each Gender Events'!AR$1,'Official Medal Table'!$E:$E,"Mixed")*'Medal values'!$B$3/2</f>
        <v>0</v>
      </c>
      <c r="AS97">
        <f>COUNTIFS('Official Medal Table'!$F:$F,'Each Gender Events'!$A97,'Official Medal Table'!$C:$C,'Each Gender Events'!AS$1,'Official Medal Table'!$E:$E,'Each Gender Events'!AS$2)*'Medal values'!$B$1
+ COUNTIFS('Official Medal Table'!$G:$G,'Each Gender Events'!$A97,'Official Medal Table'!$C:$C,'Each Gender Events'!AS$1,'Official Medal Table'!$E:$E,'Each Gender Events'!AS$2)*'Medal values'!$B$2
+ COUNTIFS('Official Medal Table'!$H:$H,'Each Gender Events'!$A97,'Official Medal Table'!$C:$C,'Each Gender Events'!AS$1,'Official Medal Table'!$E:$E,'Each Gender Events'!AS$2)*'Medal values'!$B$3
+ COUNTIFS('Official Medal Table'!$I:$I,'Each Gender Events'!$A97,'Official Medal Table'!$C:$C,'Each Gender Events'!AS$1,'Official Medal Table'!$E:$E,'Each Gender Events'!AS$2)*'Medal values'!$B$3
+ COUNTIFS('Official Medal Table'!$F:$F,'Each Gender Events'!$A97,'Official Medal Table'!$C:$C,'Each Gender Events'!AS$1,'Official Medal Table'!$E:$E,"Mixed")*'Medal values'!$B$1/2
+ COUNTIFS('Official Medal Table'!$G:$G,'Each Gender Events'!$A97,'Official Medal Table'!$C:$C,'Each Gender Events'!AS$1,'Official Medal Table'!$E:$E,"Mixed")*'Medal values'!$B$2/2
+ COUNTIFS('Official Medal Table'!$H:$H,'Each Gender Events'!$A97,'Official Medal Table'!$C:$C,'Each Gender Events'!AS$1,'Official Medal Table'!$E:$E,"Mixed")*'Medal values'!$B$3/2
+ COUNTIFS('Official Medal Table'!$I:$I,'Each Gender Events'!$A97,'Official Medal Table'!$C:$C,'Each Gender Events'!AS$1,'Official Medal Table'!$E:$E,"Mixed")*'Medal values'!$B$3/2</f>
        <v>0</v>
      </c>
      <c r="AT97">
        <f>COUNTIFS('Official Medal Table'!$F:$F,'Each Gender Events'!$A97,'Official Medal Table'!$C:$C,'Each Gender Events'!AT$1,'Official Medal Table'!$E:$E,'Each Gender Events'!AT$2)*'Medal values'!$B$1
+ COUNTIFS('Official Medal Table'!$G:$G,'Each Gender Events'!$A97,'Official Medal Table'!$C:$C,'Each Gender Events'!AT$1,'Official Medal Table'!$E:$E,'Each Gender Events'!AT$2)*'Medal values'!$B$2
+ COUNTIFS('Official Medal Table'!$H:$H,'Each Gender Events'!$A97,'Official Medal Table'!$C:$C,'Each Gender Events'!AT$1,'Official Medal Table'!$E:$E,'Each Gender Events'!AT$2)*'Medal values'!$B$3
+ COUNTIFS('Official Medal Table'!$I:$I,'Each Gender Events'!$A97,'Official Medal Table'!$C:$C,'Each Gender Events'!AT$1,'Official Medal Table'!$E:$E,'Each Gender Events'!AT$2)*'Medal values'!$B$3
+ COUNTIFS('Official Medal Table'!$F:$F,'Each Gender Events'!$A97,'Official Medal Table'!$C:$C,'Each Gender Events'!AT$1,'Official Medal Table'!$E:$E,"Mixed")*'Medal values'!$B$1/2
+ COUNTIFS('Official Medal Table'!$G:$G,'Each Gender Events'!$A97,'Official Medal Table'!$C:$C,'Each Gender Events'!AT$1,'Official Medal Table'!$E:$E,"Mixed")*'Medal values'!$B$2/2
+ COUNTIFS('Official Medal Table'!$H:$H,'Each Gender Events'!$A97,'Official Medal Table'!$C:$C,'Each Gender Events'!AT$1,'Official Medal Table'!$E:$E,"Mixed")*'Medal values'!$B$3/2
+ COUNTIFS('Official Medal Table'!$I:$I,'Each Gender Events'!$A97,'Official Medal Table'!$C:$C,'Each Gender Events'!AT$1,'Official Medal Table'!$E:$E,"Mixed")*'Medal values'!$B$3/2</f>
        <v>0</v>
      </c>
      <c r="AU97">
        <f>COUNTIFS('Official Medal Table'!$F:$F,'Each Gender Events'!$A97,'Official Medal Table'!$C:$C,'Each Gender Events'!AU$1,'Official Medal Table'!$E:$E,'Each Gender Events'!AU$2)*'Medal values'!$B$1
+ COUNTIFS('Official Medal Table'!$G:$G,'Each Gender Events'!$A97,'Official Medal Table'!$C:$C,'Each Gender Events'!AU$1,'Official Medal Table'!$E:$E,'Each Gender Events'!AU$2)*'Medal values'!$B$2
+ COUNTIFS('Official Medal Table'!$H:$H,'Each Gender Events'!$A97,'Official Medal Table'!$C:$C,'Each Gender Events'!AU$1,'Official Medal Table'!$E:$E,'Each Gender Events'!AU$2)*'Medal values'!$B$3
+ COUNTIFS('Official Medal Table'!$I:$I,'Each Gender Events'!$A97,'Official Medal Table'!$C:$C,'Each Gender Events'!AU$1,'Official Medal Table'!$E:$E,'Each Gender Events'!AU$2)*'Medal values'!$B$3
+ COUNTIFS('Official Medal Table'!$F:$F,'Each Gender Events'!$A97,'Official Medal Table'!$C:$C,'Each Gender Events'!AU$1,'Official Medal Table'!$E:$E,"Mixed")*'Medal values'!$B$1/2
+ COUNTIFS('Official Medal Table'!$G:$G,'Each Gender Events'!$A97,'Official Medal Table'!$C:$C,'Each Gender Events'!AU$1,'Official Medal Table'!$E:$E,"Mixed")*'Medal values'!$B$2/2
+ COUNTIFS('Official Medal Table'!$H:$H,'Each Gender Events'!$A97,'Official Medal Table'!$C:$C,'Each Gender Events'!AU$1,'Official Medal Table'!$E:$E,"Mixed")*'Medal values'!$B$3/2
+ COUNTIFS('Official Medal Table'!$I:$I,'Each Gender Events'!$A97,'Official Medal Table'!$C:$C,'Each Gender Events'!AU$1,'Official Medal Table'!$E:$E,"Mixed")*'Medal values'!$B$3/2</f>
        <v>0</v>
      </c>
      <c r="AV97">
        <f>COUNTIFS('Official Medal Table'!$F:$F,'Each Gender Events'!$A97,'Official Medal Table'!$C:$C,'Each Gender Events'!AV$1,'Official Medal Table'!$E:$E,'Each Gender Events'!AV$2)*'Medal values'!$B$1
+ COUNTIFS('Official Medal Table'!$G:$G,'Each Gender Events'!$A97,'Official Medal Table'!$C:$C,'Each Gender Events'!AV$1,'Official Medal Table'!$E:$E,'Each Gender Events'!AV$2)*'Medal values'!$B$2
+ COUNTIFS('Official Medal Table'!$H:$H,'Each Gender Events'!$A97,'Official Medal Table'!$C:$C,'Each Gender Events'!AV$1,'Official Medal Table'!$E:$E,'Each Gender Events'!AV$2)*'Medal values'!$B$3
+ COUNTIFS('Official Medal Table'!$I:$I,'Each Gender Events'!$A97,'Official Medal Table'!$C:$C,'Each Gender Events'!AV$1,'Official Medal Table'!$E:$E,'Each Gender Events'!AV$2)*'Medal values'!$B$3
+ COUNTIFS('Official Medal Table'!$F:$F,'Each Gender Events'!$A97,'Official Medal Table'!$C:$C,'Each Gender Events'!AV$1,'Official Medal Table'!$E:$E,"Mixed")*'Medal values'!$B$1/2
+ COUNTIFS('Official Medal Table'!$G:$G,'Each Gender Events'!$A97,'Official Medal Table'!$C:$C,'Each Gender Events'!AV$1,'Official Medal Table'!$E:$E,"Mixed")*'Medal values'!$B$2/2
+ COUNTIFS('Official Medal Table'!$H:$H,'Each Gender Events'!$A97,'Official Medal Table'!$C:$C,'Each Gender Events'!AV$1,'Official Medal Table'!$E:$E,"Mixed")*'Medal values'!$B$3/2
+ COUNTIFS('Official Medal Table'!$I:$I,'Each Gender Events'!$A97,'Official Medal Table'!$C:$C,'Each Gender Events'!AV$1,'Official Medal Table'!$E:$E,"Mixed")*'Medal values'!$B$3/2</f>
        <v>0</v>
      </c>
      <c r="AW97">
        <f>COUNTIFS('Official Medal Table'!$F:$F,'Each Gender Events'!$A97,'Official Medal Table'!$C:$C,'Each Gender Events'!AW$1,'Official Medal Table'!$E:$E,'Each Gender Events'!AW$2)*'Medal values'!$B$1
+ COUNTIFS('Official Medal Table'!$G:$G,'Each Gender Events'!$A97,'Official Medal Table'!$C:$C,'Each Gender Events'!AW$1,'Official Medal Table'!$E:$E,'Each Gender Events'!AW$2)*'Medal values'!$B$2
+ COUNTIFS('Official Medal Table'!$H:$H,'Each Gender Events'!$A97,'Official Medal Table'!$C:$C,'Each Gender Events'!AW$1,'Official Medal Table'!$E:$E,'Each Gender Events'!AW$2)*'Medal values'!$B$3
+ COUNTIFS('Official Medal Table'!$I:$I,'Each Gender Events'!$A97,'Official Medal Table'!$C:$C,'Each Gender Events'!AW$1,'Official Medal Table'!$E:$E,'Each Gender Events'!AW$2)*'Medal values'!$B$3
+ COUNTIFS('Official Medal Table'!$F:$F,'Each Gender Events'!$A97,'Official Medal Table'!$C:$C,'Each Gender Events'!AW$1,'Official Medal Table'!$E:$E,"Mixed")*'Medal values'!$B$1/2
+ COUNTIFS('Official Medal Table'!$G:$G,'Each Gender Events'!$A97,'Official Medal Table'!$C:$C,'Each Gender Events'!AW$1,'Official Medal Table'!$E:$E,"Mixed")*'Medal values'!$B$2/2
+ COUNTIFS('Official Medal Table'!$H:$H,'Each Gender Events'!$A97,'Official Medal Table'!$C:$C,'Each Gender Events'!AW$1,'Official Medal Table'!$E:$E,"Mixed")*'Medal values'!$B$3/2
+ COUNTIFS('Official Medal Table'!$I:$I,'Each Gender Events'!$A97,'Official Medal Table'!$C:$C,'Each Gender Events'!AW$1,'Official Medal Table'!$E:$E,"Mixed")*'Medal values'!$B$3/2</f>
        <v>0</v>
      </c>
      <c r="AX97">
        <f>COUNTIFS('Official Medal Table'!$F:$F,'Each Gender Events'!$A97,'Official Medal Table'!$C:$C,'Each Gender Events'!AX$1,'Official Medal Table'!$E:$E,'Each Gender Events'!AX$2)*'Medal values'!$B$1
+ COUNTIFS('Official Medal Table'!$G:$G,'Each Gender Events'!$A97,'Official Medal Table'!$C:$C,'Each Gender Events'!AX$1,'Official Medal Table'!$E:$E,'Each Gender Events'!AX$2)*'Medal values'!$B$2
+ COUNTIFS('Official Medal Table'!$H:$H,'Each Gender Events'!$A97,'Official Medal Table'!$C:$C,'Each Gender Events'!AX$1,'Official Medal Table'!$E:$E,'Each Gender Events'!AX$2)*'Medal values'!$B$3
+ COUNTIFS('Official Medal Table'!$I:$I,'Each Gender Events'!$A97,'Official Medal Table'!$C:$C,'Each Gender Events'!AX$1,'Official Medal Table'!$E:$E,'Each Gender Events'!AX$2)*'Medal values'!$B$3
+ COUNTIFS('Official Medal Table'!$F:$F,'Each Gender Events'!$A97,'Official Medal Table'!$C:$C,'Each Gender Events'!AX$1,'Official Medal Table'!$E:$E,"Mixed")*'Medal values'!$B$1/2
+ COUNTIFS('Official Medal Table'!$G:$G,'Each Gender Events'!$A97,'Official Medal Table'!$C:$C,'Each Gender Events'!AX$1,'Official Medal Table'!$E:$E,"Mixed")*'Medal values'!$B$2/2
+ COUNTIFS('Official Medal Table'!$H:$H,'Each Gender Events'!$A97,'Official Medal Table'!$C:$C,'Each Gender Events'!AX$1,'Official Medal Table'!$E:$E,"Mixed")*'Medal values'!$B$3/2
+ COUNTIFS('Official Medal Table'!$I:$I,'Each Gender Events'!$A97,'Official Medal Table'!$C:$C,'Each Gender Events'!AX$1,'Official Medal Table'!$E:$E,"Mixed")*'Medal values'!$B$3/2</f>
        <v>0</v>
      </c>
      <c r="AY97">
        <f>COUNTIFS('Official Medal Table'!$F:$F,'Each Gender Events'!$A97,'Official Medal Table'!$C:$C,'Each Gender Events'!AY$1,'Official Medal Table'!$E:$E,'Each Gender Events'!AY$2)*'Medal values'!$B$1
+ COUNTIFS('Official Medal Table'!$G:$G,'Each Gender Events'!$A97,'Official Medal Table'!$C:$C,'Each Gender Events'!AY$1,'Official Medal Table'!$E:$E,'Each Gender Events'!AY$2)*'Medal values'!$B$2
+ COUNTIFS('Official Medal Table'!$H:$H,'Each Gender Events'!$A97,'Official Medal Table'!$C:$C,'Each Gender Events'!AY$1,'Official Medal Table'!$E:$E,'Each Gender Events'!AY$2)*'Medal values'!$B$3
+ COUNTIFS('Official Medal Table'!$I:$I,'Each Gender Events'!$A97,'Official Medal Table'!$C:$C,'Each Gender Events'!AY$1,'Official Medal Table'!$E:$E,'Each Gender Events'!AY$2)*'Medal values'!$B$3
+ COUNTIFS('Official Medal Table'!$F:$F,'Each Gender Events'!$A97,'Official Medal Table'!$C:$C,'Each Gender Events'!AY$1,'Official Medal Table'!$E:$E,"Mixed")*'Medal values'!$B$1/2
+ COUNTIFS('Official Medal Table'!$G:$G,'Each Gender Events'!$A97,'Official Medal Table'!$C:$C,'Each Gender Events'!AY$1,'Official Medal Table'!$E:$E,"Mixed")*'Medal values'!$B$2/2
+ COUNTIFS('Official Medal Table'!$H:$H,'Each Gender Events'!$A97,'Official Medal Table'!$C:$C,'Each Gender Events'!AY$1,'Official Medal Table'!$E:$E,"Mixed")*'Medal values'!$B$3/2
+ COUNTIFS('Official Medal Table'!$I:$I,'Each Gender Events'!$A97,'Official Medal Table'!$C:$C,'Each Gender Events'!AY$1,'Official Medal Table'!$E:$E,"Mixed")*'Medal values'!$B$3/2</f>
        <v>0</v>
      </c>
      <c r="AZ97">
        <f>COUNTIFS('Official Medal Table'!$F:$F,'Each Gender Events'!$A97,'Official Medal Table'!$C:$C,'Each Gender Events'!AZ$1,'Official Medal Table'!$E:$E,'Each Gender Events'!AZ$2)*'Medal values'!$B$1
+ COUNTIFS('Official Medal Table'!$G:$G,'Each Gender Events'!$A97,'Official Medal Table'!$C:$C,'Each Gender Events'!AZ$1,'Official Medal Table'!$E:$E,'Each Gender Events'!AZ$2)*'Medal values'!$B$2
+ COUNTIFS('Official Medal Table'!$H:$H,'Each Gender Events'!$A97,'Official Medal Table'!$C:$C,'Each Gender Events'!AZ$1,'Official Medal Table'!$E:$E,'Each Gender Events'!AZ$2)*'Medal values'!$B$3
+ COUNTIFS('Official Medal Table'!$I:$I,'Each Gender Events'!$A97,'Official Medal Table'!$C:$C,'Each Gender Events'!AZ$1,'Official Medal Table'!$E:$E,'Each Gender Events'!AZ$2)*'Medal values'!$B$3
+ COUNTIFS('Official Medal Table'!$F:$F,'Each Gender Events'!$A97,'Official Medal Table'!$C:$C,'Each Gender Events'!AZ$1,'Official Medal Table'!$E:$E,"Mixed")*'Medal values'!$B$1/2
+ COUNTIFS('Official Medal Table'!$G:$G,'Each Gender Events'!$A97,'Official Medal Table'!$C:$C,'Each Gender Events'!AZ$1,'Official Medal Table'!$E:$E,"Mixed")*'Medal values'!$B$2/2
+ COUNTIFS('Official Medal Table'!$H:$H,'Each Gender Events'!$A97,'Official Medal Table'!$C:$C,'Each Gender Events'!AZ$1,'Official Medal Table'!$E:$E,"Mixed")*'Medal values'!$B$3/2
+ COUNTIFS('Official Medal Table'!$I:$I,'Each Gender Events'!$A97,'Official Medal Table'!$C:$C,'Each Gender Events'!AZ$1,'Official Medal Table'!$E:$E,"Mixed")*'Medal values'!$B$3/2</f>
        <v>0</v>
      </c>
      <c r="BA97">
        <f>COUNTIFS('Official Medal Table'!$F:$F,'Each Gender Events'!$A97,'Official Medal Table'!$C:$C,'Each Gender Events'!BA$1,'Official Medal Table'!$E:$E,'Each Gender Events'!BA$2)*'Medal values'!$B$1
+ COUNTIFS('Official Medal Table'!$G:$G,'Each Gender Events'!$A97,'Official Medal Table'!$C:$C,'Each Gender Events'!BA$1,'Official Medal Table'!$E:$E,'Each Gender Events'!BA$2)*'Medal values'!$B$2
+ COUNTIFS('Official Medal Table'!$H:$H,'Each Gender Events'!$A97,'Official Medal Table'!$C:$C,'Each Gender Events'!BA$1,'Official Medal Table'!$E:$E,'Each Gender Events'!BA$2)*'Medal values'!$B$3
+ COUNTIFS('Official Medal Table'!$I:$I,'Each Gender Events'!$A97,'Official Medal Table'!$C:$C,'Each Gender Events'!BA$1,'Official Medal Table'!$E:$E,'Each Gender Events'!BA$2)*'Medal values'!$B$3
+ COUNTIFS('Official Medal Table'!$F:$F,'Each Gender Events'!$A97,'Official Medal Table'!$C:$C,'Each Gender Events'!BA$1,'Official Medal Table'!$E:$E,"Mixed")*'Medal values'!$B$1/2
+ COUNTIFS('Official Medal Table'!$G:$G,'Each Gender Events'!$A97,'Official Medal Table'!$C:$C,'Each Gender Events'!BA$1,'Official Medal Table'!$E:$E,"Mixed")*'Medal values'!$B$2/2
+ COUNTIFS('Official Medal Table'!$H:$H,'Each Gender Events'!$A97,'Official Medal Table'!$C:$C,'Each Gender Events'!BA$1,'Official Medal Table'!$E:$E,"Mixed")*'Medal values'!$B$3/2
+ COUNTIFS('Official Medal Table'!$I:$I,'Each Gender Events'!$A97,'Official Medal Table'!$C:$C,'Each Gender Events'!BA$1,'Official Medal Table'!$E:$E,"Mixed")*'Medal values'!$B$3/2</f>
        <v>0</v>
      </c>
      <c r="BB97">
        <f>COUNTIFS('Official Medal Table'!$F:$F,'Each Gender Events'!$A97,'Official Medal Table'!$C:$C,'Each Gender Events'!BB$1,'Official Medal Table'!$E:$E,'Each Gender Events'!BB$2)*'Medal values'!$B$1
+ COUNTIFS('Official Medal Table'!$G:$G,'Each Gender Events'!$A97,'Official Medal Table'!$C:$C,'Each Gender Events'!BB$1,'Official Medal Table'!$E:$E,'Each Gender Events'!BB$2)*'Medal values'!$B$2
+ COUNTIFS('Official Medal Table'!$H:$H,'Each Gender Events'!$A97,'Official Medal Table'!$C:$C,'Each Gender Events'!BB$1,'Official Medal Table'!$E:$E,'Each Gender Events'!BB$2)*'Medal values'!$B$3
+ COUNTIFS('Official Medal Table'!$I:$I,'Each Gender Events'!$A97,'Official Medal Table'!$C:$C,'Each Gender Events'!BB$1,'Official Medal Table'!$E:$E,'Each Gender Events'!BB$2)*'Medal values'!$B$3
+ COUNTIFS('Official Medal Table'!$F:$F,'Each Gender Events'!$A97,'Official Medal Table'!$C:$C,'Each Gender Events'!BB$1,'Official Medal Table'!$E:$E,"Mixed")*'Medal values'!$B$1/2
+ COUNTIFS('Official Medal Table'!$G:$G,'Each Gender Events'!$A97,'Official Medal Table'!$C:$C,'Each Gender Events'!BB$1,'Official Medal Table'!$E:$E,"Mixed")*'Medal values'!$B$2/2
+ COUNTIFS('Official Medal Table'!$H:$H,'Each Gender Events'!$A97,'Official Medal Table'!$C:$C,'Each Gender Events'!BB$1,'Official Medal Table'!$E:$E,"Mixed")*'Medal values'!$B$3/2
+ COUNTIFS('Official Medal Table'!$I:$I,'Each Gender Events'!$A97,'Official Medal Table'!$C:$C,'Each Gender Events'!BB$1,'Official Medal Table'!$E:$E,"Mixed")*'Medal values'!$B$3/2</f>
        <v>0</v>
      </c>
      <c r="BC97">
        <f>COUNTIFS('Official Medal Table'!$F:$F,'Each Gender Events'!$A97,'Official Medal Table'!$C:$C,'Each Gender Events'!BC$1,'Official Medal Table'!$E:$E,'Each Gender Events'!BC$2)*'Medal values'!$B$1
+ COUNTIFS('Official Medal Table'!$G:$G,'Each Gender Events'!$A97,'Official Medal Table'!$C:$C,'Each Gender Events'!BC$1,'Official Medal Table'!$E:$E,'Each Gender Events'!BC$2)*'Medal values'!$B$2
+ COUNTIFS('Official Medal Table'!$H:$H,'Each Gender Events'!$A97,'Official Medal Table'!$C:$C,'Each Gender Events'!BC$1,'Official Medal Table'!$E:$E,'Each Gender Events'!BC$2)*'Medal values'!$B$3
+ COUNTIFS('Official Medal Table'!$I:$I,'Each Gender Events'!$A97,'Official Medal Table'!$C:$C,'Each Gender Events'!BC$1,'Official Medal Table'!$E:$E,'Each Gender Events'!BC$2)*'Medal values'!$B$3
+ COUNTIFS('Official Medal Table'!$F:$F,'Each Gender Events'!$A97,'Official Medal Table'!$C:$C,'Each Gender Events'!BC$1,'Official Medal Table'!$E:$E,"Mixed")*'Medal values'!$B$1/2
+ COUNTIFS('Official Medal Table'!$G:$G,'Each Gender Events'!$A97,'Official Medal Table'!$C:$C,'Each Gender Events'!BC$1,'Official Medal Table'!$E:$E,"Mixed")*'Medal values'!$B$2/2
+ COUNTIFS('Official Medal Table'!$H:$H,'Each Gender Events'!$A97,'Official Medal Table'!$C:$C,'Each Gender Events'!BC$1,'Official Medal Table'!$E:$E,"Mixed")*'Medal values'!$B$3/2
+ COUNTIFS('Official Medal Table'!$I:$I,'Each Gender Events'!$A97,'Official Medal Table'!$C:$C,'Each Gender Events'!BC$1,'Official Medal Table'!$E:$E,"Mixed")*'Medal values'!$B$3/2</f>
        <v>0</v>
      </c>
      <c r="BD97">
        <f>COUNTIFS('Official Medal Table'!$F:$F,'Each Gender Events'!$A97,'Official Medal Table'!$C:$C,'Each Gender Events'!BD$1,'Official Medal Table'!$E:$E,'Each Gender Events'!BD$2)*'Medal values'!$B$1
+ COUNTIFS('Official Medal Table'!$G:$G,'Each Gender Events'!$A97,'Official Medal Table'!$C:$C,'Each Gender Events'!BD$1,'Official Medal Table'!$E:$E,'Each Gender Events'!BD$2)*'Medal values'!$B$2
+ COUNTIFS('Official Medal Table'!$H:$H,'Each Gender Events'!$A97,'Official Medal Table'!$C:$C,'Each Gender Events'!BD$1,'Official Medal Table'!$E:$E,'Each Gender Events'!BD$2)*'Medal values'!$B$3
+ COUNTIFS('Official Medal Table'!$I:$I,'Each Gender Events'!$A97,'Official Medal Table'!$C:$C,'Each Gender Events'!BD$1,'Official Medal Table'!$E:$E,'Each Gender Events'!BD$2)*'Medal values'!$B$3
+ COUNTIFS('Official Medal Table'!$F:$F,'Each Gender Events'!$A97,'Official Medal Table'!$C:$C,'Each Gender Events'!BD$1,'Official Medal Table'!$E:$E,"Mixed")*'Medal values'!$B$1/2
+ COUNTIFS('Official Medal Table'!$G:$G,'Each Gender Events'!$A97,'Official Medal Table'!$C:$C,'Each Gender Events'!BD$1,'Official Medal Table'!$E:$E,"Mixed")*'Medal values'!$B$2/2
+ COUNTIFS('Official Medal Table'!$H:$H,'Each Gender Events'!$A97,'Official Medal Table'!$C:$C,'Each Gender Events'!BD$1,'Official Medal Table'!$E:$E,"Mixed")*'Medal values'!$B$3/2
+ COUNTIFS('Official Medal Table'!$I:$I,'Each Gender Events'!$A97,'Official Medal Table'!$C:$C,'Each Gender Events'!BD$1,'Official Medal Table'!$E:$E,"Mixed")*'Medal values'!$B$3/2</f>
        <v>0</v>
      </c>
      <c r="BE97">
        <f>COUNTIFS('Official Medal Table'!$F:$F,'Each Gender Events'!$A97,'Official Medal Table'!$C:$C,'Each Gender Events'!BE$1,'Official Medal Table'!$E:$E,'Each Gender Events'!BE$2)*'Medal values'!$B$1
+ COUNTIFS('Official Medal Table'!$G:$G,'Each Gender Events'!$A97,'Official Medal Table'!$C:$C,'Each Gender Events'!BE$1,'Official Medal Table'!$E:$E,'Each Gender Events'!BE$2)*'Medal values'!$B$2
+ COUNTIFS('Official Medal Table'!$H:$H,'Each Gender Events'!$A97,'Official Medal Table'!$C:$C,'Each Gender Events'!BE$1,'Official Medal Table'!$E:$E,'Each Gender Events'!BE$2)*'Medal values'!$B$3
+ COUNTIFS('Official Medal Table'!$I:$I,'Each Gender Events'!$A97,'Official Medal Table'!$C:$C,'Each Gender Events'!BE$1,'Official Medal Table'!$E:$E,'Each Gender Events'!BE$2)*'Medal values'!$B$3
+ COUNTIFS('Official Medal Table'!$F:$F,'Each Gender Events'!$A97,'Official Medal Table'!$C:$C,'Each Gender Events'!BE$1,'Official Medal Table'!$E:$E,"Mixed")*'Medal values'!$B$1/2
+ COUNTIFS('Official Medal Table'!$G:$G,'Each Gender Events'!$A97,'Official Medal Table'!$C:$C,'Each Gender Events'!BE$1,'Official Medal Table'!$E:$E,"Mixed")*'Medal values'!$B$2/2
+ COUNTIFS('Official Medal Table'!$H:$H,'Each Gender Events'!$A97,'Official Medal Table'!$C:$C,'Each Gender Events'!BE$1,'Official Medal Table'!$E:$E,"Mixed")*'Medal values'!$B$3/2
+ COUNTIFS('Official Medal Table'!$I:$I,'Each Gender Events'!$A97,'Official Medal Table'!$C:$C,'Each Gender Events'!BE$1,'Official Medal Table'!$E:$E,"Mixed")*'Medal values'!$B$3/2</f>
        <v>0</v>
      </c>
      <c r="BF97">
        <f>COUNTIFS('Official Medal Table'!$F:$F,'Each Gender Events'!$A97,'Official Medal Table'!$C:$C,'Each Gender Events'!BF$1,'Official Medal Table'!$E:$E,'Each Gender Events'!BF$2)*'Medal values'!$B$1
+ COUNTIFS('Official Medal Table'!$G:$G,'Each Gender Events'!$A97,'Official Medal Table'!$C:$C,'Each Gender Events'!BF$1,'Official Medal Table'!$E:$E,'Each Gender Events'!BF$2)*'Medal values'!$B$2
+ COUNTIFS('Official Medal Table'!$H:$H,'Each Gender Events'!$A97,'Official Medal Table'!$C:$C,'Each Gender Events'!BF$1,'Official Medal Table'!$E:$E,'Each Gender Events'!BF$2)*'Medal values'!$B$3
+ COUNTIFS('Official Medal Table'!$I:$I,'Each Gender Events'!$A97,'Official Medal Table'!$C:$C,'Each Gender Events'!BF$1,'Official Medal Table'!$E:$E,'Each Gender Events'!BF$2)*'Medal values'!$B$3
+ COUNTIFS('Official Medal Table'!$F:$F,'Each Gender Events'!$A97,'Official Medal Table'!$C:$C,'Each Gender Events'!BF$1,'Official Medal Table'!$E:$E,"Mixed")*'Medal values'!$B$1/2
+ COUNTIFS('Official Medal Table'!$G:$G,'Each Gender Events'!$A97,'Official Medal Table'!$C:$C,'Each Gender Events'!BF$1,'Official Medal Table'!$E:$E,"Mixed")*'Medal values'!$B$2/2
+ COUNTIFS('Official Medal Table'!$H:$H,'Each Gender Events'!$A97,'Official Medal Table'!$C:$C,'Each Gender Events'!BF$1,'Official Medal Table'!$E:$E,"Mixed")*'Medal values'!$B$3/2
+ COUNTIFS('Official Medal Table'!$I:$I,'Each Gender Events'!$A97,'Official Medal Table'!$C:$C,'Each Gender Events'!BF$1,'Official Medal Table'!$E:$E,"Mixed")*'Medal values'!$B$3/2</f>
        <v>0</v>
      </c>
      <c r="BG97">
        <f>COUNTIFS('Official Medal Table'!$F:$F,'Each Gender Events'!$A97,'Official Medal Table'!$C:$C,'Each Gender Events'!BG$1,'Official Medal Table'!$E:$E,'Each Gender Events'!BG$2)*'Medal values'!$B$1
+ COUNTIFS('Official Medal Table'!$G:$G,'Each Gender Events'!$A97,'Official Medal Table'!$C:$C,'Each Gender Events'!BG$1,'Official Medal Table'!$E:$E,'Each Gender Events'!BG$2)*'Medal values'!$B$2
+ COUNTIFS('Official Medal Table'!$H:$H,'Each Gender Events'!$A97,'Official Medal Table'!$C:$C,'Each Gender Events'!BG$1,'Official Medal Table'!$E:$E,'Each Gender Events'!BG$2)*'Medal values'!$B$3
+ COUNTIFS('Official Medal Table'!$I:$I,'Each Gender Events'!$A97,'Official Medal Table'!$C:$C,'Each Gender Events'!BG$1,'Official Medal Table'!$E:$E,'Each Gender Events'!BG$2)*'Medal values'!$B$3
+ COUNTIFS('Official Medal Table'!$F:$F,'Each Gender Events'!$A97,'Official Medal Table'!$C:$C,'Each Gender Events'!BG$1,'Official Medal Table'!$E:$E,"Mixed")*'Medal values'!$B$1/2
+ COUNTIFS('Official Medal Table'!$G:$G,'Each Gender Events'!$A97,'Official Medal Table'!$C:$C,'Each Gender Events'!BG$1,'Official Medal Table'!$E:$E,"Mixed")*'Medal values'!$B$2/2
+ COUNTIFS('Official Medal Table'!$H:$H,'Each Gender Events'!$A97,'Official Medal Table'!$C:$C,'Each Gender Events'!BG$1,'Official Medal Table'!$E:$E,"Mixed")*'Medal values'!$B$3/2
+ COUNTIFS('Official Medal Table'!$I:$I,'Each Gender Events'!$A97,'Official Medal Table'!$C:$C,'Each Gender Events'!BG$1,'Official Medal Table'!$E:$E,"Mixed")*'Medal values'!$B$3/2</f>
        <v>0</v>
      </c>
      <c r="BH97">
        <f>COUNTIFS('Official Medal Table'!$F:$F,'Each Gender Events'!$A97,'Official Medal Table'!$C:$C,'Each Gender Events'!BH$1,'Official Medal Table'!$E:$E,'Each Gender Events'!BH$2)*'Medal values'!$B$1
+ COUNTIFS('Official Medal Table'!$G:$G,'Each Gender Events'!$A97,'Official Medal Table'!$C:$C,'Each Gender Events'!BH$1,'Official Medal Table'!$E:$E,'Each Gender Events'!BH$2)*'Medal values'!$B$2
+ COUNTIFS('Official Medal Table'!$H:$H,'Each Gender Events'!$A97,'Official Medal Table'!$C:$C,'Each Gender Events'!BH$1,'Official Medal Table'!$E:$E,'Each Gender Events'!BH$2)*'Medal values'!$B$3
+ COUNTIFS('Official Medal Table'!$I:$I,'Each Gender Events'!$A97,'Official Medal Table'!$C:$C,'Each Gender Events'!BH$1,'Official Medal Table'!$E:$E,'Each Gender Events'!BH$2)*'Medal values'!$B$3
+ COUNTIFS('Official Medal Table'!$F:$F,'Each Gender Events'!$A97,'Official Medal Table'!$C:$C,'Each Gender Events'!BH$1,'Official Medal Table'!$E:$E,"Mixed")*'Medal values'!$B$1/2
+ COUNTIFS('Official Medal Table'!$G:$G,'Each Gender Events'!$A97,'Official Medal Table'!$C:$C,'Each Gender Events'!BH$1,'Official Medal Table'!$E:$E,"Mixed")*'Medal values'!$B$2/2
+ COUNTIFS('Official Medal Table'!$H:$H,'Each Gender Events'!$A97,'Official Medal Table'!$C:$C,'Each Gender Events'!BH$1,'Official Medal Table'!$E:$E,"Mixed")*'Medal values'!$B$3/2
+ COUNTIFS('Official Medal Table'!$I:$I,'Each Gender Events'!$A97,'Official Medal Table'!$C:$C,'Each Gender Events'!BH$1,'Official Medal Table'!$E:$E,"Mixed")*'Medal values'!$B$3/2</f>
        <v>0</v>
      </c>
      <c r="BI97">
        <f>COUNTIFS('Official Medal Table'!$F:$F,'Each Gender Events'!$A97,'Official Medal Table'!$C:$C,'Each Gender Events'!BI$1,'Official Medal Table'!$E:$E,'Each Gender Events'!BI$2)*'Medal values'!$B$1
+ COUNTIFS('Official Medal Table'!$G:$G,'Each Gender Events'!$A97,'Official Medal Table'!$C:$C,'Each Gender Events'!BI$1,'Official Medal Table'!$E:$E,'Each Gender Events'!BI$2)*'Medal values'!$B$2
+ COUNTIFS('Official Medal Table'!$H:$H,'Each Gender Events'!$A97,'Official Medal Table'!$C:$C,'Each Gender Events'!BI$1,'Official Medal Table'!$E:$E,'Each Gender Events'!BI$2)*'Medal values'!$B$3
+ COUNTIFS('Official Medal Table'!$I:$I,'Each Gender Events'!$A97,'Official Medal Table'!$C:$C,'Each Gender Events'!BI$1,'Official Medal Table'!$E:$E,'Each Gender Events'!BI$2)*'Medal values'!$B$3
+ COUNTIFS('Official Medal Table'!$F:$F,'Each Gender Events'!$A97,'Official Medal Table'!$C:$C,'Each Gender Events'!BI$1,'Official Medal Table'!$E:$E,"Mixed")*'Medal values'!$B$1/2
+ COUNTIFS('Official Medal Table'!$G:$G,'Each Gender Events'!$A97,'Official Medal Table'!$C:$C,'Each Gender Events'!BI$1,'Official Medal Table'!$E:$E,"Mixed")*'Medal values'!$B$2/2
+ COUNTIFS('Official Medal Table'!$H:$H,'Each Gender Events'!$A97,'Official Medal Table'!$C:$C,'Each Gender Events'!BI$1,'Official Medal Table'!$E:$E,"Mixed")*'Medal values'!$B$3/2
+ COUNTIFS('Official Medal Table'!$I:$I,'Each Gender Events'!$A97,'Official Medal Table'!$C:$C,'Each Gender Events'!BI$1,'Official Medal Table'!$E:$E,"Mixed")*'Medal values'!$B$3/2</f>
        <v>0</v>
      </c>
      <c r="BJ97">
        <f>COUNTIFS('Official Medal Table'!$F:$F,'Each Gender Events'!$A97,'Official Medal Table'!$C:$C,'Each Gender Events'!BJ$1,'Official Medal Table'!$E:$E,'Each Gender Events'!BJ$2)*'Medal values'!$B$1
+ COUNTIFS('Official Medal Table'!$G:$G,'Each Gender Events'!$A97,'Official Medal Table'!$C:$C,'Each Gender Events'!BJ$1,'Official Medal Table'!$E:$E,'Each Gender Events'!BJ$2)*'Medal values'!$B$2
+ COUNTIFS('Official Medal Table'!$H:$H,'Each Gender Events'!$A97,'Official Medal Table'!$C:$C,'Each Gender Events'!BJ$1,'Official Medal Table'!$E:$E,'Each Gender Events'!BJ$2)*'Medal values'!$B$3
+ COUNTIFS('Official Medal Table'!$I:$I,'Each Gender Events'!$A97,'Official Medal Table'!$C:$C,'Each Gender Events'!BJ$1,'Official Medal Table'!$E:$E,'Each Gender Events'!BJ$2)*'Medal values'!$B$3
+ COUNTIFS('Official Medal Table'!$F:$F,'Each Gender Events'!$A97,'Official Medal Table'!$C:$C,'Each Gender Events'!BJ$1,'Official Medal Table'!$E:$E,"Mixed")*'Medal values'!$B$1/2
+ COUNTIFS('Official Medal Table'!$G:$G,'Each Gender Events'!$A97,'Official Medal Table'!$C:$C,'Each Gender Events'!BJ$1,'Official Medal Table'!$E:$E,"Mixed")*'Medal values'!$B$2/2
+ COUNTIFS('Official Medal Table'!$H:$H,'Each Gender Events'!$A97,'Official Medal Table'!$C:$C,'Each Gender Events'!BJ$1,'Official Medal Table'!$E:$E,"Mixed")*'Medal values'!$B$3/2
+ COUNTIFS('Official Medal Table'!$I:$I,'Each Gender Events'!$A97,'Official Medal Table'!$C:$C,'Each Gender Events'!BJ$1,'Official Medal Table'!$E:$E,"Mixed")*'Medal values'!$B$3/2</f>
        <v>0</v>
      </c>
      <c r="BK97">
        <f>COUNTIFS('Official Medal Table'!$F:$F,'Each Gender Events'!$A97,'Official Medal Table'!$C:$C,'Each Gender Events'!BK$1,'Official Medal Table'!$E:$E,'Each Gender Events'!BK$2)*'Medal values'!$B$1
+ COUNTIFS('Official Medal Table'!$G:$G,'Each Gender Events'!$A97,'Official Medal Table'!$C:$C,'Each Gender Events'!BK$1,'Official Medal Table'!$E:$E,'Each Gender Events'!BK$2)*'Medal values'!$B$2
+ COUNTIFS('Official Medal Table'!$H:$H,'Each Gender Events'!$A97,'Official Medal Table'!$C:$C,'Each Gender Events'!BK$1,'Official Medal Table'!$E:$E,'Each Gender Events'!BK$2)*'Medal values'!$B$3
+ COUNTIFS('Official Medal Table'!$I:$I,'Each Gender Events'!$A97,'Official Medal Table'!$C:$C,'Each Gender Events'!BK$1,'Official Medal Table'!$E:$E,'Each Gender Events'!BK$2)*'Medal values'!$B$3
+ COUNTIFS('Official Medal Table'!$F:$F,'Each Gender Events'!$A97,'Official Medal Table'!$C:$C,'Each Gender Events'!BK$1,'Official Medal Table'!$E:$E,"Mixed")*'Medal values'!$B$1/2
+ COUNTIFS('Official Medal Table'!$G:$G,'Each Gender Events'!$A97,'Official Medal Table'!$C:$C,'Each Gender Events'!BK$1,'Official Medal Table'!$E:$E,"Mixed")*'Medal values'!$B$2/2
+ COUNTIFS('Official Medal Table'!$H:$H,'Each Gender Events'!$A97,'Official Medal Table'!$C:$C,'Each Gender Events'!BK$1,'Official Medal Table'!$E:$E,"Mixed")*'Medal values'!$B$3/2
+ COUNTIFS('Official Medal Table'!$I:$I,'Each Gender Events'!$A97,'Official Medal Table'!$C:$C,'Each Gender Events'!BK$1,'Official Medal Table'!$E:$E,"Mixed")*'Medal values'!$B$3/2</f>
        <v>0</v>
      </c>
      <c r="BL97">
        <f>COUNTIFS('Official Medal Table'!$F:$F,'Each Gender Events'!$A97,'Official Medal Table'!$C:$C,'Each Gender Events'!BL$1,'Official Medal Table'!$E:$E,'Each Gender Events'!BL$2)*'Medal values'!$B$1
+ COUNTIFS('Official Medal Table'!$G:$G,'Each Gender Events'!$A97,'Official Medal Table'!$C:$C,'Each Gender Events'!BL$1,'Official Medal Table'!$E:$E,'Each Gender Events'!BL$2)*'Medal values'!$B$2
+ COUNTIFS('Official Medal Table'!$H:$H,'Each Gender Events'!$A97,'Official Medal Table'!$C:$C,'Each Gender Events'!BL$1,'Official Medal Table'!$E:$E,'Each Gender Events'!BL$2)*'Medal values'!$B$3
+ COUNTIFS('Official Medal Table'!$I:$I,'Each Gender Events'!$A97,'Official Medal Table'!$C:$C,'Each Gender Events'!BL$1,'Official Medal Table'!$E:$E,'Each Gender Events'!BL$2)*'Medal values'!$B$3
+ COUNTIFS('Official Medal Table'!$F:$F,'Each Gender Events'!$A97,'Official Medal Table'!$C:$C,'Each Gender Events'!BL$1,'Official Medal Table'!$E:$E,"Mixed")*'Medal values'!$B$1/2
+ COUNTIFS('Official Medal Table'!$G:$G,'Each Gender Events'!$A97,'Official Medal Table'!$C:$C,'Each Gender Events'!BL$1,'Official Medal Table'!$E:$E,"Mixed")*'Medal values'!$B$2/2
+ COUNTIFS('Official Medal Table'!$H:$H,'Each Gender Events'!$A97,'Official Medal Table'!$C:$C,'Each Gender Events'!BL$1,'Official Medal Table'!$E:$E,"Mixed")*'Medal values'!$B$3/2
+ COUNTIFS('Official Medal Table'!$I:$I,'Each Gender Events'!$A97,'Official Medal Table'!$C:$C,'Each Gender Events'!BL$1,'Official Medal Table'!$E:$E,"Mixed")*'Medal values'!$B$3/2</f>
        <v>0</v>
      </c>
      <c r="BM97">
        <f>COUNTIFS('Official Medal Table'!$F:$F,'Each Gender Events'!$A97,'Official Medal Table'!$C:$C,'Each Gender Events'!BM$1,'Official Medal Table'!$E:$E,'Each Gender Events'!BM$2)*'Medal values'!$B$1
+ COUNTIFS('Official Medal Table'!$G:$G,'Each Gender Events'!$A97,'Official Medal Table'!$C:$C,'Each Gender Events'!BM$1,'Official Medal Table'!$E:$E,'Each Gender Events'!BM$2)*'Medal values'!$B$2
+ COUNTIFS('Official Medal Table'!$H:$H,'Each Gender Events'!$A97,'Official Medal Table'!$C:$C,'Each Gender Events'!BM$1,'Official Medal Table'!$E:$E,'Each Gender Events'!BM$2)*'Medal values'!$B$3
+ COUNTIFS('Official Medal Table'!$I:$I,'Each Gender Events'!$A97,'Official Medal Table'!$C:$C,'Each Gender Events'!BM$1,'Official Medal Table'!$E:$E,'Each Gender Events'!BM$2)*'Medal values'!$B$3
+ COUNTIFS('Official Medal Table'!$F:$F,'Each Gender Events'!$A97,'Official Medal Table'!$C:$C,'Each Gender Events'!BM$1,'Official Medal Table'!$E:$E,"Mixed")*'Medal values'!$B$1/2
+ COUNTIFS('Official Medal Table'!$G:$G,'Each Gender Events'!$A97,'Official Medal Table'!$C:$C,'Each Gender Events'!BM$1,'Official Medal Table'!$E:$E,"Mixed")*'Medal values'!$B$2/2
+ COUNTIFS('Official Medal Table'!$H:$H,'Each Gender Events'!$A97,'Official Medal Table'!$C:$C,'Each Gender Events'!BM$1,'Official Medal Table'!$E:$E,"Mixed")*'Medal values'!$B$3/2
+ COUNTIFS('Official Medal Table'!$I:$I,'Each Gender Events'!$A97,'Official Medal Table'!$C:$C,'Each Gender Events'!BM$1,'Official Medal Table'!$E:$E,"Mixed")*'Medal values'!$B$3/2</f>
        <v>0</v>
      </c>
      <c r="BN97">
        <f>COUNTIFS('Official Medal Table'!$F:$F,'Each Gender Events'!$A97,'Official Medal Table'!$C:$C,'Each Gender Events'!BN$1,'Official Medal Table'!$E:$E,'Each Gender Events'!BN$2)*'Medal values'!$B$1
+ COUNTIFS('Official Medal Table'!$G:$G,'Each Gender Events'!$A97,'Official Medal Table'!$C:$C,'Each Gender Events'!BN$1,'Official Medal Table'!$E:$E,'Each Gender Events'!BN$2)*'Medal values'!$B$2
+ COUNTIFS('Official Medal Table'!$H:$H,'Each Gender Events'!$A97,'Official Medal Table'!$C:$C,'Each Gender Events'!BN$1,'Official Medal Table'!$E:$E,'Each Gender Events'!BN$2)*'Medal values'!$B$3
+ COUNTIFS('Official Medal Table'!$I:$I,'Each Gender Events'!$A97,'Official Medal Table'!$C:$C,'Each Gender Events'!BN$1,'Official Medal Table'!$E:$E,'Each Gender Events'!BN$2)*'Medal values'!$B$3
+ COUNTIFS('Official Medal Table'!$F:$F,'Each Gender Events'!$A97,'Official Medal Table'!$C:$C,'Each Gender Events'!BN$1,'Official Medal Table'!$E:$E,"Mixed")*'Medal values'!$B$1/2
+ COUNTIFS('Official Medal Table'!$G:$G,'Each Gender Events'!$A97,'Official Medal Table'!$C:$C,'Each Gender Events'!BN$1,'Official Medal Table'!$E:$E,"Mixed")*'Medal values'!$B$2/2
+ COUNTIFS('Official Medal Table'!$H:$H,'Each Gender Events'!$A97,'Official Medal Table'!$C:$C,'Each Gender Events'!BN$1,'Official Medal Table'!$E:$E,"Mixed")*'Medal values'!$B$3/2
+ COUNTIFS('Official Medal Table'!$I:$I,'Each Gender Events'!$A97,'Official Medal Table'!$C:$C,'Each Gender Events'!BN$1,'Official Medal Table'!$E:$E,"Mixed")*'Medal values'!$B$3/2</f>
        <v>0</v>
      </c>
      <c r="BO97">
        <f>COUNTIFS('Official Medal Table'!$F:$F,'Each Gender Events'!$A97,'Official Medal Table'!$C:$C,'Each Gender Events'!BO$1,'Official Medal Table'!$E:$E,'Each Gender Events'!BO$2)*'Medal values'!$B$1
+ COUNTIFS('Official Medal Table'!$G:$G,'Each Gender Events'!$A97,'Official Medal Table'!$C:$C,'Each Gender Events'!BO$1,'Official Medal Table'!$E:$E,'Each Gender Events'!BO$2)*'Medal values'!$B$2
+ COUNTIFS('Official Medal Table'!$H:$H,'Each Gender Events'!$A97,'Official Medal Table'!$C:$C,'Each Gender Events'!BO$1,'Official Medal Table'!$E:$E,'Each Gender Events'!BO$2)*'Medal values'!$B$3
+ COUNTIFS('Official Medal Table'!$I:$I,'Each Gender Events'!$A97,'Official Medal Table'!$C:$C,'Each Gender Events'!BO$1,'Official Medal Table'!$E:$E,'Each Gender Events'!BO$2)*'Medal values'!$B$3
+ COUNTIFS('Official Medal Table'!$F:$F,'Each Gender Events'!$A97,'Official Medal Table'!$C:$C,'Each Gender Events'!BO$1,'Official Medal Table'!$E:$E,"Mixed")*'Medal values'!$B$1/2
+ COUNTIFS('Official Medal Table'!$G:$G,'Each Gender Events'!$A97,'Official Medal Table'!$C:$C,'Each Gender Events'!BO$1,'Official Medal Table'!$E:$E,"Mixed")*'Medal values'!$B$2/2
+ COUNTIFS('Official Medal Table'!$H:$H,'Each Gender Events'!$A97,'Official Medal Table'!$C:$C,'Each Gender Events'!BO$1,'Official Medal Table'!$E:$E,"Mixed")*'Medal values'!$B$3/2
+ COUNTIFS('Official Medal Table'!$I:$I,'Each Gender Events'!$A97,'Official Medal Table'!$C:$C,'Each Gender Events'!BO$1,'Official Medal Table'!$E:$E,"Mixed")*'Medal values'!$B$3/2</f>
        <v>0</v>
      </c>
      <c r="BP97">
        <f>COUNTIFS('Official Medal Table'!$F:$F,'Each Gender Events'!$A97,'Official Medal Table'!$C:$C,'Each Gender Events'!BP$1,'Official Medal Table'!$E:$E,'Each Gender Events'!BP$2)*'Medal values'!$B$1
+ COUNTIFS('Official Medal Table'!$G:$G,'Each Gender Events'!$A97,'Official Medal Table'!$C:$C,'Each Gender Events'!BP$1,'Official Medal Table'!$E:$E,'Each Gender Events'!BP$2)*'Medal values'!$B$2
+ COUNTIFS('Official Medal Table'!$H:$H,'Each Gender Events'!$A97,'Official Medal Table'!$C:$C,'Each Gender Events'!BP$1,'Official Medal Table'!$E:$E,'Each Gender Events'!BP$2)*'Medal values'!$B$3
+ COUNTIFS('Official Medal Table'!$I:$I,'Each Gender Events'!$A97,'Official Medal Table'!$C:$C,'Each Gender Events'!BP$1,'Official Medal Table'!$E:$E,'Each Gender Events'!BP$2)*'Medal values'!$B$3
+ COUNTIFS('Official Medal Table'!$F:$F,'Each Gender Events'!$A97,'Official Medal Table'!$C:$C,'Each Gender Events'!BP$1,'Official Medal Table'!$E:$E,"Mixed")*'Medal values'!$B$1/2
+ COUNTIFS('Official Medal Table'!$G:$G,'Each Gender Events'!$A97,'Official Medal Table'!$C:$C,'Each Gender Events'!BP$1,'Official Medal Table'!$E:$E,"Mixed")*'Medal values'!$B$2/2
+ COUNTIFS('Official Medal Table'!$H:$H,'Each Gender Events'!$A97,'Official Medal Table'!$C:$C,'Each Gender Events'!BP$1,'Official Medal Table'!$E:$E,"Mixed")*'Medal values'!$B$3/2
+ COUNTIFS('Official Medal Table'!$I:$I,'Each Gender Events'!$A97,'Official Medal Table'!$C:$C,'Each Gender Events'!BP$1,'Official Medal Table'!$E:$E,"Mixed")*'Medal values'!$B$3/2</f>
        <v>0</v>
      </c>
      <c r="BQ97">
        <f>COUNTIFS('Official Medal Table'!$F:$F,'Each Gender Events'!$A97,'Official Medal Table'!$C:$C,'Each Gender Events'!BQ$1,'Official Medal Table'!$E:$E,'Each Gender Events'!BQ$2)*'Medal values'!$B$1
+ COUNTIFS('Official Medal Table'!$G:$G,'Each Gender Events'!$A97,'Official Medal Table'!$C:$C,'Each Gender Events'!BQ$1,'Official Medal Table'!$E:$E,'Each Gender Events'!BQ$2)*'Medal values'!$B$2
+ COUNTIFS('Official Medal Table'!$H:$H,'Each Gender Events'!$A97,'Official Medal Table'!$C:$C,'Each Gender Events'!BQ$1,'Official Medal Table'!$E:$E,'Each Gender Events'!BQ$2)*'Medal values'!$B$3
+ COUNTIFS('Official Medal Table'!$I:$I,'Each Gender Events'!$A97,'Official Medal Table'!$C:$C,'Each Gender Events'!BQ$1,'Official Medal Table'!$E:$E,'Each Gender Events'!BQ$2)*'Medal values'!$B$3
+ COUNTIFS('Official Medal Table'!$F:$F,'Each Gender Events'!$A97,'Official Medal Table'!$C:$C,'Each Gender Events'!BQ$1,'Official Medal Table'!$E:$E,"Mixed")*'Medal values'!$B$1/2
+ COUNTIFS('Official Medal Table'!$G:$G,'Each Gender Events'!$A97,'Official Medal Table'!$C:$C,'Each Gender Events'!BQ$1,'Official Medal Table'!$E:$E,"Mixed")*'Medal values'!$B$2/2
+ COUNTIFS('Official Medal Table'!$H:$H,'Each Gender Events'!$A97,'Official Medal Table'!$C:$C,'Each Gender Events'!BQ$1,'Official Medal Table'!$E:$E,"Mixed")*'Medal values'!$B$3/2
+ COUNTIFS('Official Medal Table'!$I:$I,'Each Gender Events'!$A97,'Official Medal Table'!$C:$C,'Each Gender Events'!BQ$1,'Official Medal Table'!$E:$E,"Mixed")*'Medal values'!$B$3/2</f>
        <v>0</v>
      </c>
      <c r="BR97">
        <f>COUNTIFS('Official Medal Table'!$F:$F,'Each Gender Events'!$A97,'Official Medal Table'!$C:$C,'Each Gender Events'!BR$1,'Official Medal Table'!$E:$E,'Each Gender Events'!BR$2)*'Medal values'!$B$1
+ COUNTIFS('Official Medal Table'!$G:$G,'Each Gender Events'!$A97,'Official Medal Table'!$C:$C,'Each Gender Events'!BR$1,'Official Medal Table'!$E:$E,'Each Gender Events'!BR$2)*'Medal values'!$B$2
+ COUNTIFS('Official Medal Table'!$H:$H,'Each Gender Events'!$A97,'Official Medal Table'!$C:$C,'Each Gender Events'!BR$1,'Official Medal Table'!$E:$E,'Each Gender Events'!BR$2)*'Medal values'!$B$3
+ COUNTIFS('Official Medal Table'!$I:$I,'Each Gender Events'!$A97,'Official Medal Table'!$C:$C,'Each Gender Events'!BR$1,'Official Medal Table'!$E:$E,'Each Gender Events'!BR$2)*'Medal values'!$B$3
+ COUNTIFS('Official Medal Table'!$F:$F,'Each Gender Events'!$A97,'Official Medal Table'!$C:$C,'Each Gender Events'!BR$1,'Official Medal Table'!$E:$E,"Mixed")*'Medal values'!$B$1/2
+ COUNTIFS('Official Medal Table'!$G:$G,'Each Gender Events'!$A97,'Official Medal Table'!$C:$C,'Each Gender Events'!BR$1,'Official Medal Table'!$E:$E,"Mixed")*'Medal values'!$B$2/2
+ COUNTIFS('Official Medal Table'!$H:$H,'Each Gender Events'!$A97,'Official Medal Table'!$C:$C,'Each Gender Events'!BR$1,'Official Medal Table'!$E:$E,"Mixed")*'Medal values'!$B$3/2
+ COUNTIFS('Official Medal Table'!$I:$I,'Each Gender Events'!$A97,'Official Medal Table'!$C:$C,'Each Gender Events'!BR$1,'Official Medal Table'!$E:$E,"Mixed")*'Medal values'!$B$3/2</f>
        <v>0</v>
      </c>
      <c r="BS97">
        <f>COUNTIFS('Official Medal Table'!$F:$F,'Each Gender Events'!$A97,'Official Medal Table'!$C:$C,'Each Gender Events'!BS$1,'Official Medal Table'!$E:$E,'Each Gender Events'!BS$2)*'Medal values'!$B$1
+ COUNTIFS('Official Medal Table'!$G:$G,'Each Gender Events'!$A97,'Official Medal Table'!$C:$C,'Each Gender Events'!BS$1,'Official Medal Table'!$E:$E,'Each Gender Events'!BS$2)*'Medal values'!$B$2
+ COUNTIFS('Official Medal Table'!$H:$H,'Each Gender Events'!$A97,'Official Medal Table'!$C:$C,'Each Gender Events'!BS$1,'Official Medal Table'!$E:$E,'Each Gender Events'!BS$2)*'Medal values'!$B$3
+ COUNTIFS('Official Medal Table'!$I:$I,'Each Gender Events'!$A97,'Official Medal Table'!$C:$C,'Each Gender Events'!BS$1,'Official Medal Table'!$E:$E,'Each Gender Events'!BS$2)*'Medal values'!$B$3
+ COUNTIFS('Official Medal Table'!$F:$F,'Each Gender Events'!$A97,'Official Medal Table'!$C:$C,'Each Gender Events'!BS$1,'Official Medal Table'!$E:$E,"Mixed")*'Medal values'!$B$1/2
+ COUNTIFS('Official Medal Table'!$G:$G,'Each Gender Events'!$A97,'Official Medal Table'!$C:$C,'Each Gender Events'!BS$1,'Official Medal Table'!$E:$E,"Mixed")*'Medal values'!$B$2/2
+ COUNTIFS('Official Medal Table'!$H:$H,'Each Gender Events'!$A97,'Official Medal Table'!$C:$C,'Each Gender Events'!BS$1,'Official Medal Table'!$E:$E,"Mixed")*'Medal values'!$B$3/2
+ COUNTIFS('Official Medal Table'!$I:$I,'Each Gender Events'!$A97,'Official Medal Table'!$C:$C,'Each Gender Events'!BS$1,'Official Medal Table'!$E:$E,"Mixed")*'Medal values'!$B$3/2</f>
        <v>0</v>
      </c>
      <c r="BT97">
        <f>COUNTIFS('Official Medal Table'!$F:$F,'Each Gender Events'!$A97,'Official Medal Table'!$C:$C,'Each Gender Events'!BT$1,'Official Medal Table'!$E:$E,'Each Gender Events'!BT$2)*'Medal values'!$B$1
+ COUNTIFS('Official Medal Table'!$G:$G,'Each Gender Events'!$A97,'Official Medal Table'!$C:$C,'Each Gender Events'!BT$1,'Official Medal Table'!$E:$E,'Each Gender Events'!BT$2)*'Medal values'!$B$2
+ COUNTIFS('Official Medal Table'!$H:$H,'Each Gender Events'!$A97,'Official Medal Table'!$C:$C,'Each Gender Events'!BT$1,'Official Medal Table'!$E:$E,'Each Gender Events'!BT$2)*'Medal values'!$B$3
+ COUNTIFS('Official Medal Table'!$I:$I,'Each Gender Events'!$A97,'Official Medal Table'!$C:$C,'Each Gender Events'!BT$1,'Official Medal Table'!$E:$E,'Each Gender Events'!BT$2)*'Medal values'!$B$3
+ COUNTIFS('Official Medal Table'!$F:$F,'Each Gender Events'!$A97,'Official Medal Table'!$C:$C,'Each Gender Events'!BT$1,'Official Medal Table'!$E:$E,"Mixed")*'Medal values'!$B$1/2
+ COUNTIFS('Official Medal Table'!$G:$G,'Each Gender Events'!$A97,'Official Medal Table'!$C:$C,'Each Gender Events'!BT$1,'Official Medal Table'!$E:$E,"Mixed")*'Medal values'!$B$2/2
+ COUNTIFS('Official Medal Table'!$H:$H,'Each Gender Events'!$A97,'Official Medal Table'!$C:$C,'Each Gender Events'!BT$1,'Official Medal Table'!$E:$E,"Mixed")*'Medal values'!$B$3/2
+ COUNTIFS('Official Medal Table'!$I:$I,'Each Gender Events'!$A97,'Official Medal Table'!$C:$C,'Each Gender Events'!BT$1,'Official Medal Table'!$E:$E,"Mixed")*'Medal values'!$B$3/2</f>
        <v>0</v>
      </c>
      <c r="BU97">
        <f>COUNTIFS('Official Medal Table'!$F:$F,'Each Gender Events'!$A97,'Official Medal Table'!$C:$C,'Each Gender Events'!BU$1,'Official Medal Table'!$E:$E,'Each Gender Events'!BU$2)*'Medal values'!$B$1
+ COUNTIFS('Official Medal Table'!$G:$G,'Each Gender Events'!$A97,'Official Medal Table'!$C:$C,'Each Gender Events'!BU$1,'Official Medal Table'!$E:$E,'Each Gender Events'!BU$2)*'Medal values'!$B$2
+ COUNTIFS('Official Medal Table'!$H:$H,'Each Gender Events'!$A97,'Official Medal Table'!$C:$C,'Each Gender Events'!BU$1,'Official Medal Table'!$E:$E,'Each Gender Events'!BU$2)*'Medal values'!$B$3
+ COUNTIFS('Official Medal Table'!$I:$I,'Each Gender Events'!$A97,'Official Medal Table'!$C:$C,'Each Gender Events'!BU$1,'Official Medal Table'!$E:$E,'Each Gender Events'!BU$2)*'Medal values'!$B$3
+ COUNTIFS('Official Medal Table'!$F:$F,'Each Gender Events'!$A97,'Official Medal Table'!$C:$C,'Each Gender Events'!BU$1,'Official Medal Table'!$E:$E,"Mixed")*'Medal values'!$B$1/2
+ COUNTIFS('Official Medal Table'!$G:$G,'Each Gender Events'!$A97,'Official Medal Table'!$C:$C,'Each Gender Events'!BU$1,'Official Medal Table'!$E:$E,"Mixed")*'Medal values'!$B$2/2
+ COUNTIFS('Official Medal Table'!$H:$H,'Each Gender Events'!$A97,'Official Medal Table'!$C:$C,'Each Gender Events'!BU$1,'Official Medal Table'!$E:$E,"Mixed")*'Medal values'!$B$3/2
+ COUNTIFS('Official Medal Table'!$I:$I,'Each Gender Events'!$A97,'Official Medal Table'!$C:$C,'Each Gender Events'!BU$1,'Official Medal Table'!$E:$E,"Mixed")*'Medal values'!$B$3/2</f>
        <v>0</v>
      </c>
      <c r="BV97">
        <f>COUNTIFS('Official Medal Table'!$F:$F,'Each Gender Events'!$A97,'Official Medal Table'!$C:$C,'Each Gender Events'!BV$1,'Official Medal Table'!$E:$E,'Each Gender Events'!BV$2)*'Medal values'!$B$1
+ COUNTIFS('Official Medal Table'!$G:$G,'Each Gender Events'!$A97,'Official Medal Table'!$C:$C,'Each Gender Events'!BV$1,'Official Medal Table'!$E:$E,'Each Gender Events'!BV$2)*'Medal values'!$B$2
+ COUNTIFS('Official Medal Table'!$H:$H,'Each Gender Events'!$A97,'Official Medal Table'!$C:$C,'Each Gender Events'!BV$1,'Official Medal Table'!$E:$E,'Each Gender Events'!BV$2)*'Medal values'!$B$3
+ COUNTIFS('Official Medal Table'!$I:$I,'Each Gender Events'!$A97,'Official Medal Table'!$C:$C,'Each Gender Events'!BV$1,'Official Medal Table'!$E:$E,'Each Gender Events'!BV$2)*'Medal values'!$B$3
+ COUNTIFS('Official Medal Table'!$F:$F,'Each Gender Events'!$A97,'Official Medal Table'!$C:$C,'Each Gender Events'!BV$1,'Official Medal Table'!$E:$E,"Mixed")*'Medal values'!$B$1/2
+ COUNTIFS('Official Medal Table'!$G:$G,'Each Gender Events'!$A97,'Official Medal Table'!$C:$C,'Each Gender Events'!BV$1,'Official Medal Table'!$E:$E,"Mixed")*'Medal values'!$B$2/2
+ COUNTIFS('Official Medal Table'!$H:$H,'Each Gender Events'!$A97,'Official Medal Table'!$C:$C,'Each Gender Events'!BV$1,'Official Medal Table'!$E:$E,"Mixed")*'Medal values'!$B$3/2
+ COUNTIFS('Official Medal Table'!$I:$I,'Each Gender Events'!$A97,'Official Medal Table'!$C:$C,'Each Gender Events'!BV$1,'Official Medal Table'!$E:$E,"Mixed")*'Medal values'!$B$3/2</f>
        <v>0</v>
      </c>
      <c r="BW97">
        <f>COUNTIFS('Official Medal Table'!$F:$F,'Each Gender Events'!$A97,'Official Medal Table'!$C:$C,'Each Gender Events'!BW$1,'Official Medal Table'!$E:$E,'Each Gender Events'!BW$2)*'Medal values'!$B$1
+ COUNTIFS('Official Medal Table'!$G:$G,'Each Gender Events'!$A97,'Official Medal Table'!$C:$C,'Each Gender Events'!BW$1,'Official Medal Table'!$E:$E,'Each Gender Events'!BW$2)*'Medal values'!$B$2
+ COUNTIFS('Official Medal Table'!$H:$H,'Each Gender Events'!$A97,'Official Medal Table'!$C:$C,'Each Gender Events'!BW$1,'Official Medal Table'!$E:$E,'Each Gender Events'!BW$2)*'Medal values'!$B$3
+ COUNTIFS('Official Medal Table'!$I:$I,'Each Gender Events'!$A97,'Official Medal Table'!$C:$C,'Each Gender Events'!BW$1,'Official Medal Table'!$E:$E,'Each Gender Events'!BW$2)*'Medal values'!$B$3
+ COUNTIFS('Official Medal Table'!$F:$F,'Each Gender Events'!$A97,'Official Medal Table'!$C:$C,'Each Gender Events'!BW$1,'Official Medal Table'!$E:$E,"Mixed")*'Medal values'!$B$1/2
+ COUNTIFS('Official Medal Table'!$G:$G,'Each Gender Events'!$A97,'Official Medal Table'!$C:$C,'Each Gender Events'!BW$1,'Official Medal Table'!$E:$E,"Mixed")*'Medal values'!$B$2/2
+ COUNTIFS('Official Medal Table'!$H:$H,'Each Gender Events'!$A97,'Official Medal Table'!$C:$C,'Each Gender Events'!BW$1,'Official Medal Table'!$E:$E,"Mixed")*'Medal values'!$B$3/2
+ COUNTIFS('Official Medal Table'!$I:$I,'Each Gender Events'!$A97,'Official Medal Table'!$C:$C,'Each Gender Events'!BW$1,'Official Medal Table'!$E:$E,"Mixed")*'Medal values'!$B$3/2</f>
        <v>0</v>
      </c>
      <c r="BX97">
        <f>COUNTIFS('Official Medal Table'!$F:$F,'Each Gender Events'!$A97,'Official Medal Table'!$C:$C,'Each Gender Events'!BX$1,'Official Medal Table'!$E:$E,'Each Gender Events'!BX$2)*'Medal values'!$B$1
+ COUNTIFS('Official Medal Table'!$G:$G,'Each Gender Events'!$A97,'Official Medal Table'!$C:$C,'Each Gender Events'!BX$1,'Official Medal Table'!$E:$E,'Each Gender Events'!BX$2)*'Medal values'!$B$2
+ COUNTIFS('Official Medal Table'!$H:$H,'Each Gender Events'!$A97,'Official Medal Table'!$C:$C,'Each Gender Events'!BX$1,'Official Medal Table'!$E:$E,'Each Gender Events'!BX$2)*'Medal values'!$B$3
+ COUNTIFS('Official Medal Table'!$I:$I,'Each Gender Events'!$A97,'Official Medal Table'!$C:$C,'Each Gender Events'!BX$1,'Official Medal Table'!$E:$E,'Each Gender Events'!BX$2)*'Medal values'!$B$3
+ COUNTIFS('Official Medal Table'!$F:$F,'Each Gender Events'!$A97,'Official Medal Table'!$C:$C,'Each Gender Events'!BX$1,'Official Medal Table'!$E:$E,"Mixed")*'Medal values'!$B$1/2
+ COUNTIFS('Official Medal Table'!$G:$G,'Each Gender Events'!$A97,'Official Medal Table'!$C:$C,'Each Gender Events'!BX$1,'Official Medal Table'!$E:$E,"Mixed")*'Medal values'!$B$2/2
+ COUNTIFS('Official Medal Table'!$H:$H,'Each Gender Events'!$A97,'Official Medal Table'!$C:$C,'Each Gender Events'!BX$1,'Official Medal Table'!$E:$E,"Mixed")*'Medal values'!$B$3/2
+ COUNTIFS('Official Medal Table'!$I:$I,'Each Gender Events'!$A97,'Official Medal Table'!$C:$C,'Each Gender Events'!BX$1,'Official Medal Table'!$E:$E,"Mixed")*'Medal values'!$B$3/2</f>
        <v>0</v>
      </c>
      <c r="BY97">
        <f>COUNTIFS('Official Medal Table'!$F:$F,'Each Gender Events'!$A97,'Official Medal Table'!$C:$C,'Each Gender Events'!BY$1,'Official Medal Table'!$E:$E,'Each Gender Events'!BY$2)*'Medal values'!$B$1
+ COUNTIFS('Official Medal Table'!$G:$G,'Each Gender Events'!$A97,'Official Medal Table'!$C:$C,'Each Gender Events'!BY$1,'Official Medal Table'!$E:$E,'Each Gender Events'!BY$2)*'Medal values'!$B$2
+ COUNTIFS('Official Medal Table'!$H:$H,'Each Gender Events'!$A97,'Official Medal Table'!$C:$C,'Each Gender Events'!BY$1,'Official Medal Table'!$E:$E,'Each Gender Events'!BY$2)*'Medal values'!$B$3
+ COUNTIFS('Official Medal Table'!$I:$I,'Each Gender Events'!$A97,'Official Medal Table'!$C:$C,'Each Gender Events'!BY$1,'Official Medal Table'!$E:$E,'Each Gender Events'!BY$2)*'Medal values'!$B$3
+ COUNTIFS('Official Medal Table'!$F:$F,'Each Gender Events'!$A97,'Official Medal Table'!$C:$C,'Each Gender Events'!BY$1,'Official Medal Table'!$E:$E,"Mixed")*'Medal values'!$B$1/2
+ COUNTIFS('Official Medal Table'!$G:$G,'Each Gender Events'!$A97,'Official Medal Table'!$C:$C,'Each Gender Events'!BY$1,'Official Medal Table'!$E:$E,"Mixed")*'Medal values'!$B$2/2
+ COUNTIFS('Official Medal Table'!$H:$H,'Each Gender Events'!$A97,'Official Medal Table'!$C:$C,'Each Gender Events'!BY$1,'Official Medal Table'!$E:$E,"Mixed")*'Medal values'!$B$3/2
+ COUNTIFS('Official Medal Table'!$I:$I,'Each Gender Events'!$A97,'Official Medal Table'!$C:$C,'Each Gender Events'!BY$1,'Official Medal Table'!$E:$E,"Mixed")*'Medal values'!$B$3/2</f>
        <v>0</v>
      </c>
      <c r="BZ97">
        <f>COUNTIFS('Official Medal Table'!$F:$F,'Each Gender Events'!$A97,'Official Medal Table'!$C:$C,'Each Gender Events'!BZ$1,'Official Medal Table'!$E:$E,'Each Gender Events'!BZ$2)*'Medal values'!$B$1
+ COUNTIFS('Official Medal Table'!$G:$G,'Each Gender Events'!$A97,'Official Medal Table'!$C:$C,'Each Gender Events'!BZ$1,'Official Medal Table'!$E:$E,'Each Gender Events'!BZ$2)*'Medal values'!$B$2
+ COUNTIFS('Official Medal Table'!$H:$H,'Each Gender Events'!$A97,'Official Medal Table'!$C:$C,'Each Gender Events'!BZ$1,'Official Medal Table'!$E:$E,'Each Gender Events'!BZ$2)*'Medal values'!$B$3
+ COUNTIFS('Official Medal Table'!$I:$I,'Each Gender Events'!$A97,'Official Medal Table'!$C:$C,'Each Gender Events'!BZ$1,'Official Medal Table'!$E:$E,'Each Gender Events'!BZ$2)*'Medal values'!$B$3
+ COUNTIFS('Official Medal Table'!$F:$F,'Each Gender Events'!$A97,'Official Medal Table'!$C:$C,'Each Gender Events'!BZ$1,'Official Medal Table'!$E:$E,"Mixed")*'Medal values'!$B$1/2
+ COUNTIFS('Official Medal Table'!$G:$G,'Each Gender Events'!$A97,'Official Medal Table'!$C:$C,'Each Gender Events'!BZ$1,'Official Medal Table'!$E:$E,"Mixed")*'Medal values'!$B$2/2
+ COUNTIFS('Official Medal Table'!$H:$H,'Each Gender Events'!$A97,'Official Medal Table'!$C:$C,'Each Gender Events'!BZ$1,'Official Medal Table'!$E:$E,"Mixed")*'Medal values'!$B$3/2
+ COUNTIFS('Official Medal Table'!$I:$I,'Each Gender Events'!$A97,'Official Medal Table'!$C:$C,'Each Gender Events'!BZ$1,'Official Medal Table'!$E:$E,"Mixed")*'Medal values'!$B$3/2</f>
        <v>0</v>
      </c>
      <c r="CA97">
        <f>COUNTIFS('Official Medal Table'!$F:$F,'Each Gender Events'!$A97,'Official Medal Table'!$C:$C,'Each Gender Events'!CA$1,'Official Medal Table'!$E:$E,'Each Gender Events'!CA$2)*'Medal values'!$B$1
+ COUNTIFS('Official Medal Table'!$G:$G,'Each Gender Events'!$A97,'Official Medal Table'!$C:$C,'Each Gender Events'!CA$1,'Official Medal Table'!$E:$E,'Each Gender Events'!CA$2)*'Medal values'!$B$2
+ COUNTIFS('Official Medal Table'!$H:$H,'Each Gender Events'!$A97,'Official Medal Table'!$C:$C,'Each Gender Events'!CA$1,'Official Medal Table'!$E:$E,'Each Gender Events'!CA$2)*'Medal values'!$B$3
+ COUNTIFS('Official Medal Table'!$I:$I,'Each Gender Events'!$A97,'Official Medal Table'!$C:$C,'Each Gender Events'!CA$1,'Official Medal Table'!$E:$E,'Each Gender Events'!CA$2)*'Medal values'!$B$3
+ COUNTIFS('Official Medal Table'!$F:$F,'Each Gender Events'!$A97,'Official Medal Table'!$C:$C,'Each Gender Events'!CA$1,'Official Medal Table'!$E:$E,"Mixed")*'Medal values'!$B$1/2
+ COUNTIFS('Official Medal Table'!$G:$G,'Each Gender Events'!$A97,'Official Medal Table'!$C:$C,'Each Gender Events'!CA$1,'Official Medal Table'!$E:$E,"Mixed")*'Medal values'!$B$2/2
+ COUNTIFS('Official Medal Table'!$H:$H,'Each Gender Events'!$A97,'Official Medal Table'!$C:$C,'Each Gender Events'!CA$1,'Official Medal Table'!$E:$E,"Mixed")*'Medal values'!$B$3/2
+ COUNTIFS('Official Medal Table'!$I:$I,'Each Gender Events'!$A97,'Official Medal Table'!$C:$C,'Each Gender Events'!CA$1,'Official Medal Table'!$E:$E,"Mixed")*'Medal values'!$B$3/2</f>
        <v>0</v>
      </c>
      <c r="CB97">
        <f>COUNTIFS('Official Medal Table'!$F:$F,'Each Gender Events'!$A97,'Official Medal Table'!$C:$C,'Each Gender Events'!CB$1,'Official Medal Table'!$E:$E,'Each Gender Events'!CB$2)*'Medal values'!$B$1
+ COUNTIFS('Official Medal Table'!$G:$G,'Each Gender Events'!$A97,'Official Medal Table'!$C:$C,'Each Gender Events'!CB$1,'Official Medal Table'!$E:$E,'Each Gender Events'!CB$2)*'Medal values'!$B$2
+ COUNTIFS('Official Medal Table'!$H:$H,'Each Gender Events'!$A97,'Official Medal Table'!$C:$C,'Each Gender Events'!CB$1,'Official Medal Table'!$E:$E,'Each Gender Events'!CB$2)*'Medal values'!$B$3
+ COUNTIFS('Official Medal Table'!$I:$I,'Each Gender Events'!$A97,'Official Medal Table'!$C:$C,'Each Gender Events'!CB$1,'Official Medal Table'!$E:$E,'Each Gender Events'!CB$2)*'Medal values'!$B$3
+ COUNTIFS('Official Medal Table'!$F:$F,'Each Gender Events'!$A97,'Official Medal Table'!$C:$C,'Each Gender Events'!CB$1,'Official Medal Table'!$E:$E,"Mixed")*'Medal values'!$B$1/2
+ COUNTIFS('Official Medal Table'!$G:$G,'Each Gender Events'!$A97,'Official Medal Table'!$C:$C,'Each Gender Events'!CB$1,'Official Medal Table'!$E:$E,"Mixed")*'Medal values'!$B$2/2
+ COUNTIFS('Official Medal Table'!$H:$H,'Each Gender Events'!$A97,'Official Medal Table'!$C:$C,'Each Gender Events'!CB$1,'Official Medal Table'!$E:$E,"Mixed")*'Medal values'!$B$3/2
+ COUNTIFS('Official Medal Table'!$I:$I,'Each Gender Events'!$A97,'Official Medal Table'!$C:$C,'Each Gender Events'!CB$1,'Official Medal Table'!$E:$E,"Mixed")*'Medal values'!$B$3/2</f>
        <v>0</v>
      </c>
      <c r="CC97">
        <f>COUNTIFS('Official Medal Table'!$F:$F,'Each Gender Events'!$A97,'Official Medal Table'!$C:$C,'Each Gender Events'!CC$1,'Official Medal Table'!$E:$E,'Each Gender Events'!CC$2)*'Medal values'!$B$1
+ COUNTIFS('Official Medal Table'!$G:$G,'Each Gender Events'!$A97,'Official Medal Table'!$C:$C,'Each Gender Events'!CC$1,'Official Medal Table'!$E:$E,'Each Gender Events'!CC$2)*'Medal values'!$B$2
+ COUNTIFS('Official Medal Table'!$H:$H,'Each Gender Events'!$A97,'Official Medal Table'!$C:$C,'Each Gender Events'!CC$1,'Official Medal Table'!$E:$E,'Each Gender Events'!CC$2)*'Medal values'!$B$3
+ COUNTIFS('Official Medal Table'!$I:$I,'Each Gender Events'!$A97,'Official Medal Table'!$C:$C,'Each Gender Events'!CC$1,'Official Medal Table'!$E:$E,'Each Gender Events'!CC$2)*'Medal values'!$B$3
+ COUNTIFS('Official Medal Table'!$F:$F,'Each Gender Events'!$A97,'Official Medal Table'!$C:$C,'Each Gender Events'!CC$1,'Official Medal Table'!$E:$E,"Mixed")*'Medal values'!$B$1/2
+ COUNTIFS('Official Medal Table'!$G:$G,'Each Gender Events'!$A97,'Official Medal Table'!$C:$C,'Each Gender Events'!CC$1,'Official Medal Table'!$E:$E,"Mixed")*'Medal values'!$B$2/2
+ COUNTIFS('Official Medal Table'!$H:$H,'Each Gender Events'!$A97,'Official Medal Table'!$C:$C,'Each Gender Events'!CC$1,'Official Medal Table'!$E:$E,"Mixed")*'Medal values'!$B$3/2
+ COUNTIFS('Official Medal Table'!$I:$I,'Each Gender Events'!$A97,'Official Medal Table'!$C:$C,'Each Gender Events'!CC$1,'Official Medal Table'!$E:$E,"Mixed")*'Medal values'!$B$3/2</f>
        <v>0</v>
      </c>
      <c r="CD97">
        <f>COUNTIFS('Official Medal Table'!$F:$F,'Each Gender Events'!$A97,'Official Medal Table'!$C:$C,'Each Gender Events'!CD$1,'Official Medal Table'!$E:$E,'Each Gender Events'!CD$2)*'Medal values'!$B$1
+ COUNTIFS('Official Medal Table'!$G:$G,'Each Gender Events'!$A97,'Official Medal Table'!$C:$C,'Each Gender Events'!CD$1,'Official Medal Table'!$E:$E,'Each Gender Events'!CD$2)*'Medal values'!$B$2
+ COUNTIFS('Official Medal Table'!$H:$H,'Each Gender Events'!$A97,'Official Medal Table'!$C:$C,'Each Gender Events'!CD$1,'Official Medal Table'!$E:$E,'Each Gender Events'!CD$2)*'Medal values'!$B$3
+ COUNTIFS('Official Medal Table'!$I:$I,'Each Gender Events'!$A97,'Official Medal Table'!$C:$C,'Each Gender Events'!CD$1,'Official Medal Table'!$E:$E,'Each Gender Events'!CD$2)*'Medal values'!$B$3
+ COUNTIFS('Official Medal Table'!$F:$F,'Each Gender Events'!$A97,'Official Medal Table'!$C:$C,'Each Gender Events'!CD$1,'Official Medal Table'!$E:$E,"Mixed")*'Medal values'!$B$1/2
+ COUNTIFS('Official Medal Table'!$G:$G,'Each Gender Events'!$A97,'Official Medal Table'!$C:$C,'Each Gender Events'!CD$1,'Official Medal Table'!$E:$E,"Mixed")*'Medal values'!$B$2/2
+ COUNTIFS('Official Medal Table'!$H:$H,'Each Gender Events'!$A97,'Official Medal Table'!$C:$C,'Each Gender Events'!CD$1,'Official Medal Table'!$E:$E,"Mixed")*'Medal values'!$B$3/2
+ COUNTIFS('Official Medal Table'!$I:$I,'Each Gender Events'!$A97,'Official Medal Table'!$C:$C,'Each Gender Events'!CD$1,'Official Medal Table'!$E:$E,"Mixed")*'Medal values'!$B$3/2</f>
        <v>1</v>
      </c>
      <c r="CE97">
        <f>COUNTIFS('Official Medal Table'!$F:$F,'Each Gender Events'!$A97,'Official Medal Table'!$C:$C,'Each Gender Events'!CE$1,'Official Medal Table'!$E:$E,'Each Gender Events'!CE$2)*'Medal values'!$B$1
+ COUNTIFS('Official Medal Table'!$G:$G,'Each Gender Events'!$A97,'Official Medal Table'!$C:$C,'Each Gender Events'!CE$1,'Official Medal Table'!$E:$E,'Each Gender Events'!CE$2)*'Medal values'!$B$2
+ COUNTIFS('Official Medal Table'!$H:$H,'Each Gender Events'!$A97,'Official Medal Table'!$C:$C,'Each Gender Events'!CE$1,'Official Medal Table'!$E:$E,'Each Gender Events'!CE$2)*'Medal values'!$B$3
+ COUNTIFS('Official Medal Table'!$I:$I,'Each Gender Events'!$A97,'Official Medal Table'!$C:$C,'Each Gender Events'!CE$1,'Official Medal Table'!$E:$E,'Each Gender Events'!CE$2)*'Medal values'!$B$3
+ COUNTIFS('Official Medal Table'!$F:$F,'Each Gender Events'!$A97,'Official Medal Table'!$C:$C,'Each Gender Events'!CE$1,'Official Medal Table'!$E:$E,"Mixed")*'Medal values'!$B$1/2
+ COUNTIFS('Official Medal Table'!$G:$G,'Each Gender Events'!$A97,'Official Medal Table'!$C:$C,'Each Gender Events'!CE$1,'Official Medal Table'!$E:$E,"Mixed")*'Medal values'!$B$2/2
+ COUNTIFS('Official Medal Table'!$H:$H,'Each Gender Events'!$A97,'Official Medal Table'!$C:$C,'Each Gender Events'!CE$1,'Official Medal Table'!$E:$E,"Mixed")*'Medal values'!$B$3/2
+ COUNTIFS('Official Medal Table'!$I:$I,'Each Gender Events'!$A97,'Official Medal Table'!$C:$C,'Each Gender Events'!CE$1,'Official Medal Table'!$E:$E,"Mixed")*'Medal values'!$B$3/2</f>
        <v>0</v>
      </c>
      <c r="CF97">
        <f>COUNTIFS('Official Medal Table'!$F:$F,'Each Gender Events'!$A97,'Official Medal Table'!$C:$C,'Each Gender Events'!CF$1,'Official Medal Table'!$E:$E,'Each Gender Events'!CF$2)*'Medal values'!$B$1
+ COUNTIFS('Official Medal Table'!$G:$G,'Each Gender Events'!$A97,'Official Medal Table'!$C:$C,'Each Gender Events'!CF$1,'Official Medal Table'!$E:$E,'Each Gender Events'!CF$2)*'Medal values'!$B$2
+ COUNTIFS('Official Medal Table'!$H:$H,'Each Gender Events'!$A97,'Official Medal Table'!$C:$C,'Each Gender Events'!CF$1,'Official Medal Table'!$E:$E,'Each Gender Events'!CF$2)*'Medal values'!$B$3
+ COUNTIFS('Official Medal Table'!$I:$I,'Each Gender Events'!$A97,'Official Medal Table'!$C:$C,'Each Gender Events'!CF$1,'Official Medal Table'!$E:$E,'Each Gender Events'!CF$2)*'Medal values'!$B$3
+ COUNTIFS('Official Medal Table'!$F:$F,'Each Gender Events'!$A97,'Official Medal Table'!$C:$C,'Each Gender Events'!CF$1,'Official Medal Table'!$E:$E,"Mixed")*'Medal values'!$B$1/2
+ COUNTIFS('Official Medal Table'!$G:$G,'Each Gender Events'!$A97,'Official Medal Table'!$C:$C,'Each Gender Events'!CF$1,'Official Medal Table'!$E:$E,"Mixed")*'Medal values'!$B$2/2
+ COUNTIFS('Official Medal Table'!$H:$H,'Each Gender Events'!$A97,'Official Medal Table'!$C:$C,'Each Gender Events'!CF$1,'Official Medal Table'!$E:$E,"Mixed")*'Medal values'!$B$3/2
+ COUNTIFS('Official Medal Table'!$I:$I,'Each Gender Events'!$A97,'Official Medal Table'!$C:$C,'Each Gender Events'!CF$1,'Official Medal Table'!$E:$E,"Mixed")*'Medal values'!$B$3/2</f>
        <v>0</v>
      </c>
      <c r="CG97">
        <f>COUNTIFS('Official Medal Table'!$F:$F,'Each Gender Events'!$A97,'Official Medal Table'!$C:$C,'Each Gender Events'!CG$1,'Official Medal Table'!$E:$E,'Each Gender Events'!CG$2)*'Medal values'!$B$1
+ COUNTIFS('Official Medal Table'!$G:$G,'Each Gender Events'!$A97,'Official Medal Table'!$C:$C,'Each Gender Events'!CG$1,'Official Medal Table'!$E:$E,'Each Gender Events'!CG$2)*'Medal values'!$B$2
+ COUNTIFS('Official Medal Table'!$H:$H,'Each Gender Events'!$A97,'Official Medal Table'!$C:$C,'Each Gender Events'!CG$1,'Official Medal Table'!$E:$E,'Each Gender Events'!CG$2)*'Medal values'!$B$3
+ COUNTIFS('Official Medal Table'!$I:$I,'Each Gender Events'!$A97,'Official Medal Table'!$C:$C,'Each Gender Events'!CG$1,'Official Medal Table'!$E:$E,'Each Gender Events'!CG$2)*'Medal values'!$B$3
+ COUNTIFS('Official Medal Table'!$F:$F,'Each Gender Events'!$A97,'Official Medal Table'!$C:$C,'Each Gender Events'!CG$1,'Official Medal Table'!$E:$E,"Mixed")*'Medal values'!$B$1/2
+ COUNTIFS('Official Medal Table'!$G:$G,'Each Gender Events'!$A97,'Official Medal Table'!$C:$C,'Each Gender Events'!CG$1,'Official Medal Table'!$E:$E,"Mixed")*'Medal values'!$B$2/2
+ COUNTIFS('Official Medal Table'!$H:$H,'Each Gender Events'!$A97,'Official Medal Table'!$C:$C,'Each Gender Events'!CG$1,'Official Medal Table'!$E:$E,"Mixed")*'Medal values'!$B$3/2
+ COUNTIFS('Official Medal Table'!$I:$I,'Each Gender Events'!$A97,'Official Medal Table'!$C:$C,'Each Gender Events'!CG$1,'Official Medal Table'!$E:$E,"Mixed")*'Medal values'!$B$3/2</f>
        <v>0</v>
      </c>
      <c r="CH97">
        <f>COUNTIFS('Official Medal Table'!$F:$F,'Each Gender Events'!$A97,'Official Medal Table'!$C:$C,'Each Gender Events'!CH$1,'Official Medal Table'!$E:$E,'Each Gender Events'!CH$2)*'Medal values'!$B$1
+ COUNTIFS('Official Medal Table'!$G:$G,'Each Gender Events'!$A97,'Official Medal Table'!$C:$C,'Each Gender Events'!CH$1,'Official Medal Table'!$E:$E,'Each Gender Events'!CH$2)*'Medal values'!$B$2
+ COUNTIFS('Official Medal Table'!$H:$H,'Each Gender Events'!$A97,'Official Medal Table'!$C:$C,'Each Gender Events'!CH$1,'Official Medal Table'!$E:$E,'Each Gender Events'!CH$2)*'Medal values'!$B$3
+ COUNTIFS('Official Medal Table'!$I:$I,'Each Gender Events'!$A97,'Official Medal Table'!$C:$C,'Each Gender Events'!CH$1,'Official Medal Table'!$E:$E,'Each Gender Events'!CH$2)*'Medal values'!$B$3
+ COUNTIFS('Official Medal Table'!$F:$F,'Each Gender Events'!$A97,'Official Medal Table'!$C:$C,'Each Gender Events'!CH$1,'Official Medal Table'!$E:$E,"Mixed")*'Medal values'!$B$1/2
+ COUNTIFS('Official Medal Table'!$G:$G,'Each Gender Events'!$A97,'Official Medal Table'!$C:$C,'Each Gender Events'!CH$1,'Official Medal Table'!$E:$E,"Mixed")*'Medal values'!$B$2/2
+ COUNTIFS('Official Medal Table'!$H:$H,'Each Gender Events'!$A97,'Official Medal Table'!$C:$C,'Each Gender Events'!CH$1,'Official Medal Table'!$E:$E,"Mixed")*'Medal values'!$B$3/2
+ COUNTIFS('Official Medal Table'!$I:$I,'Each Gender Events'!$A97,'Official Medal Table'!$C:$C,'Each Gender Events'!CH$1,'Official Medal Table'!$E:$E,"Mixed")*'Medal values'!$B$3/2</f>
        <v>0</v>
      </c>
      <c r="CI97">
        <f>COUNTIFS('Official Medal Table'!$F:$F,'Each Gender Events'!$A97,'Official Medal Table'!$C:$C,'Each Gender Events'!CI$1,'Official Medal Table'!$E:$E,'Each Gender Events'!CI$2)*'Medal values'!$B$1
+ COUNTIFS('Official Medal Table'!$G:$G,'Each Gender Events'!$A97,'Official Medal Table'!$C:$C,'Each Gender Events'!CI$1,'Official Medal Table'!$E:$E,'Each Gender Events'!CI$2)*'Medal values'!$B$2
+ COUNTIFS('Official Medal Table'!$H:$H,'Each Gender Events'!$A97,'Official Medal Table'!$C:$C,'Each Gender Events'!CI$1,'Official Medal Table'!$E:$E,'Each Gender Events'!CI$2)*'Medal values'!$B$3
+ COUNTIFS('Official Medal Table'!$I:$I,'Each Gender Events'!$A97,'Official Medal Table'!$C:$C,'Each Gender Events'!CI$1,'Official Medal Table'!$E:$E,'Each Gender Events'!CI$2)*'Medal values'!$B$3
+ COUNTIFS('Official Medal Table'!$F:$F,'Each Gender Events'!$A97,'Official Medal Table'!$C:$C,'Each Gender Events'!CI$1,'Official Medal Table'!$E:$E,"Mixed")*'Medal values'!$B$1/2
+ COUNTIFS('Official Medal Table'!$G:$G,'Each Gender Events'!$A97,'Official Medal Table'!$C:$C,'Each Gender Events'!CI$1,'Official Medal Table'!$E:$E,"Mixed")*'Medal values'!$B$2/2
+ COUNTIFS('Official Medal Table'!$H:$H,'Each Gender Events'!$A97,'Official Medal Table'!$C:$C,'Each Gender Events'!CI$1,'Official Medal Table'!$E:$E,"Mixed")*'Medal values'!$B$3/2
+ COUNTIFS('Official Medal Table'!$I:$I,'Each Gender Events'!$A97,'Official Medal Table'!$C:$C,'Each Gender Events'!CI$1,'Official Medal Table'!$E:$E,"Mixed")*'Medal values'!$B$3/2</f>
        <v>0</v>
      </c>
      <c r="CJ97">
        <f>COUNTIFS('Official Medal Table'!$F:$F,'Each Gender Events'!$A97,'Official Medal Table'!$C:$C,'Each Gender Events'!CJ$1,'Official Medal Table'!$E:$E,'Each Gender Events'!CJ$2)*'Medal values'!$B$1
+ COUNTIFS('Official Medal Table'!$G:$G,'Each Gender Events'!$A97,'Official Medal Table'!$C:$C,'Each Gender Events'!CJ$1,'Official Medal Table'!$E:$E,'Each Gender Events'!CJ$2)*'Medal values'!$B$2
+ COUNTIFS('Official Medal Table'!$H:$H,'Each Gender Events'!$A97,'Official Medal Table'!$C:$C,'Each Gender Events'!CJ$1,'Official Medal Table'!$E:$E,'Each Gender Events'!CJ$2)*'Medal values'!$B$3
+ COUNTIFS('Official Medal Table'!$I:$I,'Each Gender Events'!$A97,'Official Medal Table'!$C:$C,'Each Gender Events'!CJ$1,'Official Medal Table'!$E:$E,'Each Gender Events'!CJ$2)*'Medal values'!$B$3
+ COUNTIFS('Official Medal Table'!$F:$F,'Each Gender Events'!$A97,'Official Medal Table'!$C:$C,'Each Gender Events'!CJ$1,'Official Medal Table'!$E:$E,"Mixed")*'Medal values'!$B$1/2
+ COUNTIFS('Official Medal Table'!$G:$G,'Each Gender Events'!$A97,'Official Medal Table'!$C:$C,'Each Gender Events'!CJ$1,'Official Medal Table'!$E:$E,"Mixed")*'Medal values'!$B$2/2
+ COUNTIFS('Official Medal Table'!$H:$H,'Each Gender Events'!$A97,'Official Medal Table'!$C:$C,'Each Gender Events'!CJ$1,'Official Medal Table'!$E:$E,"Mixed")*'Medal values'!$B$3/2
+ COUNTIFS('Official Medal Table'!$I:$I,'Each Gender Events'!$A97,'Official Medal Table'!$C:$C,'Each Gender Events'!CJ$1,'Official Medal Table'!$E:$E,"Mixed")*'Medal values'!$B$3/2</f>
        <v>0</v>
      </c>
      <c r="CK97">
        <f>COUNTIFS('Official Medal Table'!$F:$F,'Each Gender Events'!$A97,'Official Medal Table'!$C:$C,'Each Gender Events'!CK$1,'Official Medal Table'!$E:$E,'Each Gender Events'!CK$2)*'Medal values'!$B$1
+ COUNTIFS('Official Medal Table'!$G:$G,'Each Gender Events'!$A97,'Official Medal Table'!$C:$C,'Each Gender Events'!CK$1,'Official Medal Table'!$E:$E,'Each Gender Events'!CK$2)*'Medal values'!$B$2
+ COUNTIFS('Official Medal Table'!$H:$H,'Each Gender Events'!$A97,'Official Medal Table'!$C:$C,'Each Gender Events'!CK$1,'Official Medal Table'!$E:$E,'Each Gender Events'!CK$2)*'Medal values'!$B$3
+ COUNTIFS('Official Medal Table'!$I:$I,'Each Gender Events'!$A97,'Official Medal Table'!$C:$C,'Each Gender Events'!CK$1,'Official Medal Table'!$E:$E,'Each Gender Events'!CK$2)*'Medal values'!$B$3
+ COUNTIFS('Official Medal Table'!$F:$F,'Each Gender Events'!$A97,'Official Medal Table'!$C:$C,'Each Gender Events'!CK$1,'Official Medal Table'!$E:$E,"Mixed")*'Medal values'!$B$1/2
+ COUNTIFS('Official Medal Table'!$G:$G,'Each Gender Events'!$A97,'Official Medal Table'!$C:$C,'Each Gender Events'!CK$1,'Official Medal Table'!$E:$E,"Mixed")*'Medal values'!$B$2/2
+ COUNTIFS('Official Medal Table'!$H:$H,'Each Gender Events'!$A97,'Official Medal Table'!$C:$C,'Each Gender Events'!CK$1,'Official Medal Table'!$E:$E,"Mixed")*'Medal values'!$B$3/2
+ COUNTIFS('Official Medal Table'!$I:$I,'Each Gender Events'!$A97,'Official Medal Table'!$C:$C,'Each Gender Events'!CK$1,'Official Medal Table'!$E:$E,"Mixed")*'Medal values'!$B$3/2</f>
        <v>0</v>
      </c>
      <c r="CL97">
        <f>COUNTIFS('Official Medal Table'!$F:$F,'Each Gender Events'!$A97,'Official Medal Table'!$C:$C,'Each Gender Events'!CL$1,'Official Medal Table'!$E:$E,'Each Gender Events'!CL$2)*'Medal values'!$B$1
+ COUNTIFS('Official Medal Table'!$G:$G,'Each Gender Events'!$A97,'Official Medal Table'!$C:$C,'Each Gender Events'!CL$1,'Official Medal Table'!$E:$E,'Each Gender Events'!CL$2)*'Medal values'!$B$2
+ COUNTIFS('Official Medal Table'!$H:$H,'Each Gender Events'!$A97,'Official Medal Table'!$C:$C,'Each Gender Events'!CL$1,'Official Medal Table'!$E:$E,'Each Gender Events'!CL$2)*'Medal values'!$B$3
+ COUNTIFS('Official Medal Table'!$I:$I,'Each Gender Events'!$A97,'Official Medal Table'!$C:$C,'Each Gender Events'!CL$1,'Official Medal Table'!$E:$E,'Each Gender Events'!CL$2)*'Medal values'!$B$3
+ COUNTIFS('Official Medal Table'!$F:$F,'Each Gender Events'!$A97,'Official Medal Table'!$C:$C,'Each Gender Events'!CL$1,'Official Medal Table'!$E:$E,"Mixed")*'Medal values'!$B$1/2
+ COUNTIFS('Official Medal Table'!$G:$G,'Each Gender Events'!$A97,'Official Medal Table'!$C:$C,'Each Gender Events'!CL$1,'Official Medal Table'!$E:$E,"Mixed")*'Medal values'!$B$2/2
+ COUNTIFS('Official Medal Table'!$H:$H,'Each Gender Events'!$A97,'Official Medal Table'!$C:$C,'Each Gender Events'!CL$1,'Official Medal Table'!$E:$E,"Mixed")*'Medal values'!$B$3/2
+ COUNTIFS('Official Medal Table'!$I:$I,'Each Gender Events'!$A97,'Official Medal Table'!$C:$C,'Each Gender Events'!CL$1,'Official Medal Table'!$E:$E,"Mixed")*'Medal values'!$B$3/2</f>
        <v>0</v>
      </c>
      <c r="CM97">
        <f>COUNTIFS('Official Medal Table'!$F:$F,'Each Gender Events'!$A97,'Official Medal Table'!$C:$C,'Each Gender Events'!CM$1,'Official Medal Table'!$E:$E,'Each Gender Events'!CM$2)*'Medal values'!$B$1
+ COUNTIFS('Official Medal Table'!$G:$G,'Each Gender Events'!$A97,'Official Medal Table'!$C:$C,'Each Gender Events'!CM$1,'Official Medal Table'!$E:$E,'Each Gender Events'!CM$2)*'Medal values'!$B$2
+ COUNTIFS('Official Medal Table'!$H:$H,'Each Gender Events'!$A97,'Official Medal Table'!$C:$C,'Each Gender Events'!CM$1,'Official Medal Table'!$E:$E,'Each Gender Events'!CM$2)*'Medal values'!$B$3
+ COUNTIFS('Official Medal Table'!$I:$I,'Each Gender Events'!$A97,'Official Medal Table'!$C:$C,'Each Gender Events'!CM$1,'Official Medal Table'!$E:$E,'Each Gender Events'!CM$2)*'Medal values'!$B$3
+ COUNTIFS('Official Medal Table'!$F:$F,'Each Gender Events'!$A97,'Official Medal Table'!$C:$C,'Each Gender Events'!CM$1,'Official Medal Table'!$E:$E,"Mixed")*'Medal values'!$B$1/2
+ COUNTIFS('Official Medal Table'!$G:$G,'Each Gender Events'!$A97,'Official Medal Table'!$C:$C,'Each Gender Events'!CM$1,'Official Medal Table'!$E:$E,"Mixed")*'Medal values'!$B$2/2
+ COUNTIFS('Official Medal Table'!$H:$H,'Each Gender Events'!$A97,'Official Medal Table'!$C:$C,'Each Gender Events'!CM$1,'Official Medal Table'!$E:$E,"Mixed")*'Medal values'!$B$3/2
+ COUNTIFS('Official Medal Table'!$I:$I,'Each Gender Events'!$A97,'Official Medal Table'!$C:$C,'Each Gender Events'!CM$1,'Official Medal Table'!$E:$E,"Mixed")*'Medal values'!$B$3/2</f>
        <v>0</v>
      </c>
      <c r="CN97">
        <f>COUNTIFS('Official Medal Table'!$F:$F,'Each Gender Events'!$A97,'Official Medal Table'!$C:$C,'Each Gender Events'!CN$1,'Official Medal Table'!$E:$E,'Each Gender Events'!CN$2)*'Medal values'!$B$1
+ COUNTIFS('Official Medal Table'!$G:$G,'Each Gender Events'!$A97,'Official Medal Table'!$C:$C,'Each Gender Events'!CN$1,'Official Medal Table'!$E:$E,'Each Gender Events'!CN$2)*'Medal values'!$B$2
+ COUNTIFS('Official Medal Table'!$H:$H,'Each Gender Events'!$A97,'Official Medal Table'!$C:$C,'Each Gender Events'!CN$1,'Official Medal Table'!$E:$E,'Each Gender Events'!CN$2)*'Medal values'!$B$3
+ COUNTIFS('Official Medal Table'!$I:$I,'Each Gender Events'!$A97,'Official Medal Table'!$C:$C,'Each Gender Events'!CN$1,'Official Medal Table'!$E:$E,'Each Gender Events'!CN$2)*'Medal values'!$B$3
+ COUNTIFS('Official Medal Table'!$F:$F,'Each Gender Events'!$A97,'Official Medal Table'!$C:$C,'Each Gender Events'!CN$1,'Official Medal Table'!$E:$E,"Mixed")*'Medal values'!$B$1/2
+ COUNTIFS('Official Medal Table'!$G:$G,'Each Gender Events'!$A97,'Official Medal Table'!$C:$C,'Each Gender Events'!CN$1,'Official Medal Table'!$E:$E,"Mixed")*'Medal values'!$B$2/2
+ COUNTIFS('Official Medal Table'!$H:$H,'Each Gender Events'!$A97,'Official Medal Table'!$C:$C,'Each Gender Events'!CN$1,'Official Medal Table'!$E:$E,"Mixed")*'Medal values'!$B$3/2
+ COUNTIFS('Official Medal Table'!$I:$I,'Each Gender Events'!$A97,'Official Medal Table'!$C:$C,'Each Gender Events'!CN$1,'Official Medal Table'!$E:$E,"Mixed")*'Medal values'!$B$3/2</f>
        <v>0</v>
      </c>
      <c r="CO97">
        <f>COUNTIFS('Official Medal Table'!$F:$F,'Each Gender Events'!$A97,'Official Medal Table'!$C:$C,'Each Gender Events'!CO$1,'Official Medal Table'!$E:$E,'Each Gender Events'!CO$2)*'Medal values'!$B$1
+ COUNTIFS('Official Medal Table'!$G:$G,'Each Gender Events'!$A97,'Official Medal Table'!$C:$C,'Each Gender Events'!CO$1,'Official Medal Table'!$E:$E,'Each Gender Events'!CO$2)*'Medal values'!$B$2
+ COUNTIFS('Official Medal Table'!$H:$H,'Each Gender Events'!$A97,'Official Medal Table'!$C:$C,'Each Gender Events'!CO$1,'Official Medal Table'!$E:$E,'Each Gender Events'!CO$2)*'Medal values'!$B$3
+ COUNTIFS('Official Medal Table'!$I:$I,'Each Gender Events'!$A97,'Official Medal Table'!$C:$C,'Each Gender Events'!CO$1,'Official Medal Table'!$E:$E,'Each Gender Events'!CO$2)*'Medal values'!$B$3
+ COUNTIFS('Official Medal Table'!$F:$F,'Each Gender Events'!$A97,'Official Medal Table'!$C:$C,'Each Gender Events'!CO$1,'Official Medal Table'!$E:$E,"Mixed")*'Medal values'!$B$1/2
+ COUNTIFS('Official Medal Table'!$G:$G,'Each Gender Events'!$A97,'Official Medal Table'!$C:$C,'Each Gender Events'!CO$1,'Official Medal Table'!$E:$E,"Mixed")*'Medal values'!$B$2/2
+ COUNTIFS('Official Medal Table'!$H:$H,'Each Gender Events'!$A97,'Official Medal Table'!$C:$C,'Each Gender Events'!CO$1,'Official Medal Table'!$E:$E,"Mixed")*'Medal values'!$B$3/2
+ COUNTIFS('Official Medal Table'!$I:$I,'Each Gender Events'!$A97,'Official Medal Table'!$C:$C,'Each Gender Events'!CO$1,'Official Medal Table'!$E:$E,"Mixed")*'Medal values'!$B$3/2</f>
        <v>0</v>
      </c>
      <c r="CP97">
        <f>COUNTIFS('Official Medal Table'!$F:$F,'Each Gender Events'!$A97,'Official Medal Table'!$C:$C,'Each Gender Events'!CP$1,'Official Medal Table'!$E:$E,'Each Gender Events'!CP$2)*'Medal values'!$B$1
+ COUNTIFS('Official Medal Table'!$G:$G,'Each Gender Events'!$A97,'Official Medal Table'!$C:$C,'Each Gender Events'!CP$1,'Official Medal Table'!$E:$E,'Each Gender Events'!CP$2)*'Medal values'!$B$2
+ COUNTIFS('Official Medal Table'!$H:$H,'Each Gender Events'!$A97,'Official Medal Table'!$C:$C,'Each Gender Events'!CP$1,'Official Medal Table'!$E:$E,'Each Gender Events'!CP$2)*'Medal values'!$B$3
+ COUNTIFS('Official Medal Table'!$I:$I,'Each Gender Events'!$A97,'Official Medal Table'!$C:$C,'Each Gender Events'!CP$1,'Official Medal Table'!$E:$E,'Each Gender Events'!CP$2)*'Medal values'!$B$3
+ COUNTIFS('Official Medal Table'!$F:$F,'Each Gender Events'!$A97,'Official Medal Table'!$C:$C,'Each Gender Events'!CP$1,'Official Medal Table'!$E:$E,"Mixed")*'Medal values'!$B$1/2
+ COUNTIFS('Official Medal Table'!$G:$G,'Each Gender Events'!$A97,'Official Medal Table'!$C:$C,'Each Gender Events'!CP$1,'Official Medal Table'!$E:$E,"Mixed")*'Medal values'!$B$2/2
+ COUNTIFS('Official Medal Table'!$H:$H,'Each Gender Events'!$A97,'Official Medal Table'!$C:$C,'Each Gender Events'!CP$1,'Official Medal Table'!$E:$E,"Mixed")*'Medal values'!$B$3/2
+ COUNTIFS('Official Medal Table'!$I:$I,'Each Gender Events'!$A97,'Official Medal Table'!$C:$C,'Each Gender Events'!CP$1,'Official Medal Table'!$E:$E,"Mixed")*'Medal values'!$B$3/2</f>
        <v>0</v>
      </c>
      <c r="CQ97">
        <f>COUNTIFS('Official Medal Table'!$F:$F,'Each Gender Events'!$A97,'Official Medal Table'!$C:$C,'Each Gender Events'!CQ$1,'Official Medal Table'!$E:$E,'Each Gender Events'!CQ$2)*'Medal values'!$B$1
+ COUNTIFS('Official Medal Table'!$G:$G,'Each Gender Events'!$A97,'Official Medal Table'!$C:$C,'Each Gender Events'!CQ$1,'Official Medal Table'!$E:$E,'Each Gender Events'!CQ$2)*'Medal values'!$B$2
+ COUNTIFS('Official Medal Table'!$H:$H,'Each Gender Events'!$A97,'Official Medal Table'!$C:$C,'Each Gender Events'!CQ$1,'Official Medal Table'!$E:$E,'Each Gender Events'!CQ$2)*'Medal values'!$B$3
+ COUNTIFS('Official Medal Table'!$I:$I,'Each Gender Events'!$A97,'Official Medal Table'!$C:$C,'Each Gender Events'!CQ$1,'Official Medal Table'!$E:$E,'Each Gender Events'!CQ$2)*'Medal values'!$B$3
+ COUNTIFS('Official Medal Table'!$F:$F,'Each Gender Events'!$A97,'Official Medal Table'!$C:$C,'Each Gender Events'!CQ$1,'Official Medal Table'!$E:$E,"Mixed")*'Medal values'!$B$1/2
+ COUNTIFS('Official Medal Table'!$G:$G,'Each Gender Events'!$A97,'Official Medal Table'!$C:$C,'Each Gender Events'!CQ$1,'Official Medal Table'!$E:$E,"Mixed")*'Medal values'!$B$2/2
+ COUNTIFS('Official Medal Table'!$H:$H,'Each Gender Events'!$A97,'Official Medal Table'!$C:$C,'Each Gender Events'!CQ$1,'Official Medal Table'!$E:$E,"Mixed")*'Medal values'!$B$3/2
+ COUNTIFS('Official Medal Table'!$I:$I,'Each Gender Events'!$A97,'Official Medal Table'!$C:$C,'Each Gender Events'!CQ$1,'Official Medal Table'!$E:$E,"Mixed")*'Medal values'!$B$3/2</f>
        <v>0</v>
      </c>
      <c r="CR97">
        <f>COUNTIFS('Official Medal Table'!$F:$F,'Each Gender Events'!$A97,'Official Medal Table'!$C:$C,'Each Gender Events'!CR$1,'Official Medal Table'!$E:$E,'Each Gender Events'!CR$2)*'Medal values'!$B$1
+ COUNTIFS('Official Medal Table'!$G:$G,'Each Gender Events'!$A97,'Official Medal Table'!$C:$C,'Each Gender Events'!CR$1,'Official Medal Table'!$E:$E,'Each Gender Events'!CR$2)*'Medal values'!$B$2
+ COUNTIFS('Official Medal Table'!$H:$H,'Each Gender Events'!$A97,'Official Medal Table'!$C:$C,'Each Gender Events'!CR$1,'Official Medal Table'!$E:$E,'Each Gender Events'!CR$2)*'Medal values'!$B$3
+ COUNTIFS('Official Medal Table'!$I:$I,'Each Gender Events'!$A97,'Official Medal Table'!$C:$C,'Each Gender Events'!CR$1,'Official Medal Table'!$E:$E,'Each Gender Events'!CR$2)*'Medal values'!$B$3
+ COUNTIFS('Official Medal Table'!$F:$F,'Each Gender Events'!$A97,'Official Medal Table'!$C:$C,'Each Gender Events'!CR$1,'Official Medal Table'!$E:$E,"Mixed")*'Medal values'!$B$1/2
+ COUNTIFS('Official Medal Table'!$G:$G,'Each Gender Events'!$A97,'Official Medal Table'!$C:$C,'Each Gender Events'!CR$1,'Official Medal Table'!$E:$E,"Mixed")*'Medal values'!$B$2/2
+ COUNTIFS('Official Medal Table'!$H:$H,'Each Gender Events'!$A97,'Official Medal Table'!$C:$C,'Each Gender Events'!CR$1,'Official Medal Table'!$E:$E,"Mixed")*'Medal values'!$B$3/2
+ COUNTIFS('Official Medal Table'!$I:$I,'Each Gender Events'!$A97,'Official Medal Table'!$C:$C,'Each Gender Events'!CR$1,'Official Medal Table'!$E:$E,"Mixed")*'Medal values'!$B$3/2</f>
        <v>0</v>
      </c>
      <c r="CS97">
        <f>COUNTIFS('Official Medal Table'!$F:$F,'Each Gender Events'!$A97,'Official Medal Table'!$C:$C,'Each Gender Events'!CS$1,'Official Medal Table'!$E:$E,'Each Gender Events'!CS$2)*'Medal values'!$B$1
+ COUNTIFS('Official Medal Table'!$G:$G,'Each Gender Events'!$A97,'Official Medal Table'!$C:$C,'Each Gender Events'!CS$1,'Official Medal Table'!$E:$E,'Each Gender Events'!CS$2)*'Medal values'!$B$2
+ COUNTIFS('Official Medal Table'!$H:$H,'Each Gender Events'!$A97,'Official Medal Table'!$C:$C,'Each Gender Events'!CS$1,'Official Medal Table'!$E:$E,'Each Gender Events'!CS$2)*'Medal values'!$B$3
+ COUNTIFS('Official Medal Table'!$I:$I,'Each Gender Events'!$A97,'Official Medal Table'!$C:$C,'Each Gender Events'!CS$1,'Official Medal Table'!$E:$E,'Each Gender Events'!CS$2)*'Medal values'!$B$3
+ COUNTIFS('Official Medal Table'!$F:$F,'Each Gender Events'!$A97,'Official Medal Table'!$C:$C,'Each Gender Events'!CS$1,'Official Medal Table'!$E:$E,"Mixed")*'Medal values'!$B$1/2
+ COUNTIFS('Official Medal Table'!$G:$G,'Each Gender Events'!$A97,'Official Medal Table'!$C:$C,'Each Gender Events'!CS$1,'Official Medal Table'!$E:$E,"Mixed")*'Medal values'!$B$2/2
+ COUNTIFS('Official Medal Table'!$H:$H,'Each Gender Events'!$A97,'Official Medal Table'!$C:$C,'Each Gender Events'!CS$1,'Official Medal Table'!$E:$E,"Mixed")*'Medal values'!$B$3/2
+ COUNTIFS('Official Medal Table'!$I:$I,'Each Gender Events'!$A97,'Official Medal Table'!$C:$C,'Each Gender Events'!CS$1,'Official Medal Table'!$E:$E,"Mixed")*'Medal values'!$B$3/2</f>
        <v>0</v>
      </c>
      <c r="CT97">
        <f>COUNTIFS('Official Medal Table'!$F:$F,'Each Gender Events'!$A97,'Official Medal Table'!$C:$C,'Each Gender Events'!CT$1,'Official Medal Table'!$E:$E,'Each Gender Events'!CT$2)*'Medal values'!$B$1
+ COUNTIFS('Official Medal Table'!$G:$G,'Each Gender Events'!$A97,'Official Medal Table'!$C:$C,'Each Gender Events'!CT$1,'Official Medal Table'!$E:$E,'Each Gender Events'!CT$2)*'Medal values'!$B$2
+ COUNTIFS('Official Medal Table'!$H:$H,'Each Gender Events'!$A97,'Official Medal Table'!$C:$C,'Each Gender Events'!CT$1,'Official Medal Table'!$E:$E,'Each Gender Events'!CT$2)*'Medal values'!$B$3
+ COUNTIFS('Official Medal Table'!$I:$I,'Each Gender Events'!$A97,'Official Medal Table'!$C:$C,'Each Gender Events'!CT$1,'Official Medal Table'!$E:$E,'Each Gender Events'!CT$2)*'Medal values'!$B$3
+ COUNTIFS('Official Medal Table'!$F:$F,'Each Gender Events'!$A97,'Official Medal Table'!$C:$C,'Each Gender Events'!CT$1,'Official Medal Table'!$E:$E,"Mixed")*'Medal values'!$B$1/2
+ COUNTIFS('Official Medal Table'!$G:$G,'Each Gender Events'!$A97,'Official Medal Table'!$C:$C,'Each Gender Events'!CT$1,'Official Medal Table'!$E:$E,"Mixed")*'Medal values'!$B$2/2
+ COUNTIFS('Official Medal Table'!$H:$H,'Each Gender Events'!$A97,'Official Medal Table'!$C:$C,'Each Gender Events'!CT$1,'Official Medal Table'!$E:$E,"Mixed")*'Medal values'!$B$3/2
+ COUNTIFS('Official Medal Table'!$I:$I,'Each Gender Events'!$A97,'Official Medal Table'!$C:$C,'Each Gender Events'!CT$1,'Official Medal Table'!$E:$E,"Mixed")*'Medal values'!$B$3/2</f>
        <v>0</v>
      </c>
    </row>
    <row r="98" spans="1:98" x14ac:dyDescent="0.3">
      <c r="A98" t="str">
        <f>Countries!A97</f>
        <v>PAN</v>
      </c>
      <c r="B98">
        <f>COUNTIFS('Official Medal Table'!$F:$F,'Each Gender Events'!$A98,'Official Medal Table'!$C:$C,'Each Gender Events'!B$1,'Official Medal Table'!$E:$E,'Each Gender Events'!B$2)*'Medal values'!$B$1
+ COUNTIFS('Official Medal Table'!$G:$G,'Each Gender Events'!$A98,'Official Medal Table'!$C:$C,'Each Gender Events'!B$1,'Official Medal Table'!$E:$E,'Each Gender Events'!B$2)*'Medal values'!$B$2
+ COUNTIFS('Official Medal Table'!$H:$H,'Each Gender Events'!$A98,'Official Medal Table'!$C:$C,'Each Gender Events'!B$1,'Official Medal Table'!$E:$E,'Each Gender Events'!B$2)*'Medal values'!$B$3
+ COUNTIFS('Official Medal Table'!$I:$I,'Each Gender Events'!$A98,'Official Medal Table'!$C:$C,'Each Gender Events'!B$1,'Official Medal Table'!$E:$E,'Each Gender Events'!B$2)*'Medal values'!$B$3
+ COUNTIFS('Official Medal Table'!$F:$F,'Each Gender Events'!$A98,'Official Medal Table'!$C:$C,'Each Gender Events'!B$1,'Official Medal Table'!$E:$E,"Mixed")*'Medal values'!$B$1/2
+ COUNTIFS('Official Medal Table'!$G:$G,'Each Gender Events'!$A98,'Official Medal Table'!$C:$C,'Each Gender Events'!B$1,'Official Medal Table'!$E:$E,"Mixed")*'Medal values'!$B$2/2
+ COUNTIFS('Official Medal Table'!$H:$H,'Each Gender Events'!$A98,'Official Medal Table'!$C:$C,'Each Gender Events'!B$1,'Official Medal Table'!$E:$E,"Mixed")*'Medal values'!$B$3/2
+ COUNTIFS('Official Medal Table'!$I:$I,'Each Gender Events'!$A98,'Official Medal Table'!$C:$C,'Each Gender Events'!B$1,'Official Medal Table'!$E:$E,"Mixed")*'Medal values'!$B$3/2</f>
        <v>0</v>
      </c>
      <c r="C98">
        <f>COUNTIFS('Official Medal Table'!$F:$F,'Each Gender Events'!$A98,'Official Medal Table'!$C:$C,'Each Gender Events'!C$1,'Official Medal Table'!$E:$E,'Each Gender Events'!C$2)*'Medal values'!$B$1
+ COUNTIFS('Official Medal Table'!$G:$G,'Each Gender Events'!$A98,'Official Medal Table'!$C:$C,'Each Gender Events'!C$1,'Official Medal Table'!$E:$E,'Each Gender Events'!C$2)*'Medal values'!$B$2
+ COUNTIFS('Official Medal Table'!$H:$H,'Each Gender Events'!$A98,'Official Medal Table'!$C:$C,'Each Gender Events'!C$1,'Official Medal Table'!$E:$E,'Each Gender Events'!C$2)*'Medal values'!$B$3
+ COUNTIFS('Official Medal Table'!$I:$I,'Each Gender Events'!$A98,'Official Medal Table'!$C:$C,'Each Gender Events'!C$1,'Official Medal Table'!$E:$E,'Each Gender Events'!C$2)*'Medal values'!$B$3
+ COUNTIFS('Official Medal Table'!$F:$F,'Each Gender Events'!$A98,'Official Medal Table'!$C:$C,'Each Gender Events'!C$1,'Official Medal Table'!$E:$E,"Mixed")*'Medal values'!$B$1/2
+ COUNTIFS('Official Medal Table'!$G:$G,'Each Gender Events'!$A98,'Official Medal Table'!$C:$C,'Each Gender Events'!C$1,'Official Medal Table'!$E:$E,"Mixed")*'Medal values'!$B$2/2
+ COUNTIFS('Official Medal Table'!$H:$H,'Each Gender Events'!$A98,'Official Medal Table'!$C:$C,'Each Gender Events'!C$1,'Official Medal Table'!$E:$E,"Mixed")*'Medal values'!$B$3/2
+ COUNTIFS('Official Medal Table'!$I:$I,'Each Gender Events'!$A98,'Official Medal Table'!$C:$C,'Each Gender Events'!C$1,'Official Medal Table'!$E:$E,"Mixed")*'Medal values'!$B$3/2</f>
        <v>0</v>
      </c>
      <c r="D98">
        <f>COUNTIFS('Official Medal Table'!$F:$F,'Each Gender Events'!$A98,'Official Medal Table'!$C:$C,'Each Gender Events'!D$1,'Official Medal Table'!$E:$E,'Each Gender Events'!D$2)*'Medal values'!$B$1
+ COUNTIFS('Official Medal Table'!$G:$G,'Each Gender Events'!$A98,'Official Medal Table'!$C:$C,'Each Gender Events'!D$1,'Official Medal Table'!$E:$E,'Each Gender Events'!D$2)*'Medal values'!$B$2
+ COUNTIFS('Official Medal Table'!$H:$H,'Each Gender Events'!$A98,'Official Medal Table'!$C:$C,'Each Gender Events'!D$1,'Official Medal Table'!$E:$E,'Each Gender Events'!D$2)*'Medal values'!$B$3
+ COUNTIFS('Official Medal Table'!$I:$I,'Each Gender Events'!$A98,'Official Medal Table'!$C:$C,'Each Gender Events'!D$1,'Official Medal Table'!$E:$E,'Each Gender Events'!D$2)*'Medal values'!$B$3
+ COUNTIFS('Official Medal Table'!$F:$F,'Each Gender Events'!$A98,'Official Medal Table'!$C:$C,'Each Gender Events'!D$1,'Official Medal Table'!$E:$E,"Mixed")*'Medal values'!$B$1/2
+ COUNTIFS('Official Medal Table'!$G:$G,'Each Gender Events'!$A98,'Official Medal Table'!$C:$C,'Each Gender Events'!D$1,'Official Medal Table'!$E:$E,"Mixed")*'Medal values'!$B$2/2
+ COUNTIFS('Official Medal Table'!$H:$H,'Each Gender Events'!$A98,'Official Medal Table'!$C:$C,'Each Gender Events'!D$1,'Official Medal Table'!$E:$E,"Mixed")*'Medal values'!$B$3/2
+ COUNTIFS('Official Medal Table'!$I:$I,'Each Gender Events'!$A98,'Official Medal Table'!$C:$C,'Each Gender Events'!D$1,'Official Medal Table'!$E:$E,"Mixed")*'Medal values'!$B$3/2</f>
        <v>0</v>
      </c>
      <c r="E98">
        <f>COUNTIFS('Official Medal Table'!$F:$F,'Each Gender Events'!$A98,'Official Medal Table'!$C:$C,'Each Gender Events'!E$1,'Official Medal Table'!$E:$E,'Each Gender Events'!E$2)*'Medal values'!$B$1
+ COUNTIFS('Official Medal Table'!$G:$G,'Each Gender Events'!$A98,'Official Medal Table'!$C:$C,'Each Gender Events'!E$1,'Official Medal Table'!$E:$E,'Each Gender Events'!E$2)*'Medal values'!$B$2
+ COUNTIFS('Official Medal Table'!$H:$H,'Each Gender Events'!$A98,'Official Medal Table'!$C:$C,'Each Gender Events'!E$1,'Official Medal Table'!$E:$E,'Each Gender Events'!E$2)*'Medal values'!$B$3
+ COUNTIFS('Official Medal Table'!$I:$I,'Each Gender Events'!$A98,'Official Medal Table'!$C:$C,'Each Gender Events'!E$1,'Official Medal Table'!$E:$E,'Each Gender Events'!E$2)*'Medal values'!$B$3
+ COUNTIFS('Official Medal Table'!$F:$F,'Each Gender Events'!$A98,'Official Medal Table'!$C:$C,'Each Gender Events'!E$1,'Official Medal Table'!$E:$E,"Mixed")*'Medal values'!$B$1/2
+ COUNTIFS('Official Medal Table'!$G:$G,'Each Gender Events'!$A98,'Official Medal Table'!$C:$C,'Each Gender Events'!E$1,'Official Medal Table'!$E:$E,"Mixed")*'Medal values'!$B$2/2
+ COUNTIFS('Official Medal Table'!$H:$H,'Each Gender Events'!$A98,'Official Medal Table'!$C:$C,'Each Gender Events'!E$1,'Official Medal Table'!$E:$E,"Mixed")*'Medal values'!$B$3/2
+ COUNTIFS('Official Medal Table'!$I:$I,'Each Gender Events'!$A98,'Official Medal Table'!$C:$C,'Each Gender Events'!E$1,'Official Medal Table'!$E:$E,"Mixed")*'Medal values'!$B$3/2</f>
        <v>0</v>
      </c>
      <c r="F98">
        <f>COUNTIFS('Official Medal Table'!$F:$F,'Each Gender Events'!$A98,'Official Medal Table'!$C:$C,'Each Gender Events'!F$1,'Official Medal Table'!$E:$E,'Each Gender Events'!F$2)*'Medal values'!$B$1
+ COUNTIFS('Official Medal Table'!$G:$G,'Each Gender Events'!$A98,'Official Medal Table'!$C:$C,'Each Gender Events'!F$1,'Official Medal Table'!$E:$E,'Each Gender Events'!F$2)*'Medal values'!$B$2
+ COUNTIFS('Official Medal Table'!$H:$H,'Each Gender Events'!$A98,'Official Medal Table'!$C:$C,'Each Gender Events'!F$1,'Official Medal Table'!$E:$E,'Each Gender Events'!F$2)*'Medal values'!$B$3
+ COUNTIFS('Official Medal Table'!$I:$I,'Each Gender Events'!$A98,'Official Medal Table'!$C:$C,'Each Gender Events'!F$1,'Official Medal Table'!$E:$E,'Each Gender Events'!F$2)*'Medal values'!$B$3
+ COUNTIFS('Official Medal Table'!$F:$F,'Each Gender Events'!$A98,'Official Medal Table'!$C:$C,'Each Gender Events'!F$1,'Official Medal Table'!$E:$E,"Mixed")*'Medal values'!$B$1/2
+ COUNTIFS('Official Medal Table'!$G:$G,'Each Gender Events'!$A98,'Official Medal Table'!$C:$C,'Each Gender Events'!F$1,'Official Medal Table'!$E:$E,"Mixed")*'Medal values'!$B$2/2
+ COUNTIFS('Official Medal Table'!$H:$H,'Each Gender Events'!$A98,'Official Medal Table'!$C:$C,'Each Gender Events'!F$1,'Official Medal Table'!$E:$E,"Mixed")*'Medal values'!$B$3/2
+ COUNTIFS('Official Medal Table'!$I:$I,'Each Gender Events'!$A98,'Official Medal Table'!$C:$C,'Each Gender Events'!F$1,'Official Medal Table'!$E:$E,"Mixed")*'Medal values'!$B$3/2</f>
        <v>0</v>
      </c>
      <c r="G98">
        <f>COUNTIFS('Official Medal Table'!$F:$F,'Each Gender Events'!$A98,'Official Medal Table'!$C:$C,'Each Gender Events'!G$1,'Official Medal Table'!$E:$E,'Each Gender Events'!G$2)*'Medal values'!$B$1
+ COUNTIFS('Official Medal Table'!$G:$G,'Each Gender Events'!$A98,'Official Medal Table'!$C:$C,'Each Gender Events'!G$1,'Official Medal Table'!$E:$E,'Each Gender Events'!G$2)*'Medal values'!$B$2
+ COUNTIFS('Official Medal Table'!$H:$H,'Each Gender Events'!$A98,'Official Medal Table'!$C:$C,'Each Gender Events'!G$1,'Official Medal Table'!$E:$E,'Each Gender Events'!G$2)*'Medal values'!$B$3
+ COUNTIFS('Official Medal Table'!$I:$I,'Each Gender Events'!$A98,'Official Medal Table'!$C:$C,'Each Gender Events'!G$1,'Official Medal Table'!$E:$E,'Each Gender Events'!G$2)*'Medal values'!$B$3
+ COUNTIFS('Official Medal Table'!$F:$F,'Each Gender Events'!$A98,'Official Medal Table'!$C:$C,'Each Gender Events'!G$1,'Official Medal Table'!$E:$E,"Mixed")*'Medal values'!$B$1/2
+ COUNTIFS('Official Medal Table'!$G:$G,'Each Gender Events'!$A98,'Official Medal Table'!$C:$C,'Each Gender Events'!G$1,'Official Medal Table'!$E:$E,"Mixed")*'Medal values'!$B$2/2
+ COUNTIFS('Official Medal Table'!$H:$H,'Each Gender Events'!$A98,'Official Medal Table'!$C:$C,'Each Gender Events'!G$1,'Official Medal Table'!$E:$E,"Mixed")*'Medal values'!$B$3/2
+ COUNTIFS('Official Medal Table'!$I:$I,'Each Gender Events'!$A98,'Official Medal Table'!$C:$C,'Each Gender Events'!G$1,'Official Medal Table'!$E:$E,"Mixed")*'Medal values'!$B$3/2</f>
        <v>0</v>
      </c>
      <c r="H98">
        <f>COUNTIFS('Official Medal Table'!$F:$F,'Each Gender Events'!$A98,'Official Medal Table'!$C:$C,'Each Gender Events'!H$1,'Official Medal Table'!$E:$E,'Each Gender Events'!H$2)*'Medal values'!$B$1
+ COUNTIFS('Official Medal Table'!$G:$G,'Each Gender Events'!$A98,'Official Medal Table'!$C:$C,'Each Gender Events'!H$1,'Official Medal Table'!$E:$E,'Each Gender Events'!H$2)*'Medal values'!$B$2
+ COUNTIFS('Official Medal Table'!$H:$H,'Each Gender Events'!$A98,'Official Medal Table'!$C:$C,'Each Gender Events'!H$1,'Official Medal Table'!$E:$E,'Each Gender Events'!H$2)*'Medal values'!$B$3
+ COUNTIFS('Official Medal Table'!$I:$I,'Each Gender Events'!$A98,'Official Medal Table'!$C:$C,'Each Gender Events'!H$1,'Official Medal Table'!$E:$E,'Each Gender Events'!H$2)*'Medal values'!$B$3
+ COUNTIFS('Official Medal Table'!$F:$F,'Each Gender Events'!$A98,'Official Medal Table'!$C:$C,'Each Gender Events'!H$1,'Official Medal Table'!$E:$E,"Mixed")*'Medal values'!$B$1/2
+ COUNTIFS('Official Medal Table'!$G:$G,'Each Gender Events'!$A98,'Official Medal Table'!$C:$C,'Each Gender Events'!H$1,'Official Medal Table'!$E:$E,"Mixed")*'Medal values'!$B$2/2
+ COUNTIFS('Official Medal Table'!$H:$H,'Each Gender Events'!$A98,'Official Medal Table'!$C:$C,'Each Gender Events'!H$1,'Official Medal Table'!$E:$E,"Mixed")*'Medal values'!$B$3/2
+ COUNTIFS('Official Medal Table'!$I:$I,'Each Gender Events'!$A98,'Official Medal Table'!$C:$C,'Each Gender Events'!H$1,'Official Medal Table'!$E:$E,"Mixed")*'Medal values'!$B$3/2</f>
        <v>0</v>
      </c>
      <c r="I98">
        <f>COUNTIFS('Official Medal Table'!$F:$F,'Each Gender Events'!$A98,'Official Medal Table'!$C:$C,'Each Gender Events'!I$1,'Official Medal Table'!$E:$E,'Each Gender Events'!I$2)*'Medal values'!$B$1
+ COUNTIFS('Official Medal Table'!$G:$G,'Each Gender Events'!$A98,'Official Medal Table'!$C:$C,'Each Gender Events'!I$1,'Official Medal Table'!$E:$E,'Each Gender Events'!I$2)*'Medal values'!$B$2
+ COUNTIFS('Official Medal Table'!$H:$H,'Each Gender Events'!$A98,'Official Medal Table'!$C:$C,'Each Gender Events'!I$1,'Official Medal Table'!$E:$E,'Each Gender Events'!I$2)*'Medal values'!$B$3
+ COUNTIFS('Official Medal Table'!$I:$I,'Each Gender Events'!$A98,'Official Medal Table'!$C:$C,'Each Gender Events'!I$1,'Official Medal Table'!$E:$E,'Each Gender Events'!I$2)*'Medal values'!$B$3
+ COUNTIFS('Official Medal Table'!$F:$F,'Each Gender Events'!$A98,'Official Medal Table'!$C:$C,'Each Gender Events'!I$1,'Official Medal Table'!$E:$E,"Mixed")*'Medal values'!$B$1/2
+ COUNTIFS('Official Medal Table'!$G:$G,'Each Gender Events'!$A98,'Official Medal Table'!$C:$C,'Each Gender Events'!I$1,'Official Medal Table'!$E:$E,"Mixed")*'Medal values'!$B$2/2
+ COUNTIFS('Official Medal Table'!$H:$H,'Each Gender Events'!$A98,'Official Medal Table'!$C:$C,'Each Gender Events'!I$1,'Official Medal Table'!$E:$E,"Mixed")*'Medal values'!$B$3/2
+ COUNTIFS('Official Medal Table'!$I:$I,'Each Gender Events'!$A98,'Official Medal Table'!$C:$C,'Each Gender Events'!I$1,'Official Medal Table'!$E:$E,"Mixed")*'Medal values'!$B$3/2</f>
        <v>0</v>
      </c>
      <c r="J98">
        <f>COUNTIFS('Official Medal Table'!$F:$F,'Each Gender Events'!$A98,'Official Medal Table'!$C:$C,'Each Gender Events'!J$1,'Official Medal Table'!$E:$E,'Each Gender Events'!J$2)*'Medal values'!$B$1
+ COUNTIFS('Official Medal Table'!$G:$G,'Each Gender Events'!$A98,'Official Medal Table'!$C:$C,'Each Gender Events'!J$1,'Official Medal Table'!$E:$E,'Each Gender Events'!J$2)*'Medal values'!$B$2
+ COUNTIFS('Official Medal Table'!$H:$H,'Each Gender Events'!$A98,'Official Medal Table'!$C:$C,'Each Gender Events'!J$1,'Official Medal Table'!$E:$E,'Each Gender Events'!J$2)*'Medal values'!$B$3
+ COUNTIFS('Official Medal Table'!$I:$I,'Each Gender Events'!$A98,'Official Medal Table'!$C:$C,'Each Gender Events'!J$1,'Official Medal Table'!$E:$E,'Each Gender Events'!J$2)*'Medal values'!$B$3
+ COUNTIFS('Official Medal Table'!$F:$F,'Each Gender Events'!$A98,'Official Medal Table'!$C:$C,'Each Gender Events'!J$1,'Official Medal Table'!$E:$E,"Mixed")*'Medal values'!$B$1/2
+ COUNTIFS('Official Medal Table'!$G:$G,'Each Gender Events'!$A98,'Official Medal Table'!$C:$C,'Each Gender Events'!J$1,'Official Medal Table'!$E:$E,"Mixed")*'Medal values'!$B$2/2
+ COUNTIFS('Official Medal Table'!$H:$H,'Each Gender Events'!$A98,'Official Medal Table'!$C:$C,'Each Gender Events'!J$1,'Official Medal Table'!$E:$E,"Mixed")*'Medal values'!$B$3/2
+ COUNTIFS('Official Medal Table'!$I:$I,'Each Gender Events'!$A98,'Official Medal Table'!$C:$C,'Each Gender Events'!J$1,'Official Medal Table'!$E:$E,"Mixed")*'Medal values'!$B$3/2</f>
        <v>0</v>
      </c>
      <c r="K98">
        <f>COUNTIFS('Official Medal Table'!$F:$F,'Each Gender Events'!$A98,'Official Medal Table'!$C:$C,'Each Gender Events'!K$1,'Official Medal Table'!$E:$E,'Each Gender Events'!K$2)*'Medal values'!$B$1
+ COUNTIFS('Official Medal Table'!$G:$G,'Each Gender Events'!$A98,'Official Medal Table'!$C:$C,'Each Gender Events'!K$1,'Official Medal Table'!$E:$E,'Each Gender Events'!K$2)*'Medal values'!$B$2
+ COUNTIFS('Official Medal Table'!$H:$H,'Each Gender Events'!$A98,'Official Medal Table'!$C:$C,'Each Gender Events'!K$1,'Official Medal Table'!$E:$E,'Each Gender Events'!K$2)*'Medal values'!$B$3
+ COUNTIFS('Official Medal Table'!$I:$I,'Each Gender Events'!$A98,'Official Medal Table'!$C:$C,'Each Gender Events'!K$1,'Official Medal Table'!$E:$E,'Each Gender Events'!K$2)*'Medal values'!$B$3
+ COUNTIFS('Official Medal Table'!$F:$F,'Each Gender Events'!$A98,'Official Medal Table'!$C:$C,'Each Gender Events'!K$1,'Official Medal Table'!$E:$E,"Mixed")*'Medal values'!$B$1/2
+ COUNTIFS('Official Medal Table'!$G:$G,'Each Gender Events'!$A98,'Official Medal Table'!$C:$C,'Each Gender Events'!K$1,'Official Medal Table'!$E:$E,"Mixed")*'Medal values'!$B$2/2
+ COUNTIFS('Official Medal Table'!$H:$H,'Each Gender Events'!$A98,'Official Medal Table'!$C:$C,'Each Gender Events'!K$1,'Official Medal Table'!$E:$E,"Mixed")*'Medal values'!$B$3/2
+ COUNTIFS('Official Medal Table'!$I:$I,'Each Gender Events'!$A98,'Official Medal Table'!$C:$C,'Each Gender Events'!K$1,'Official Medal Table'!$E:$E,"Mixed")*'Medal values'!$B$3/2</f>
        <v>0</v>
      </c>
      <c r="L98">
        <f>COUNTIFS('Official Medal Table'!$F:$F,'Each Gender Events'!$A98,'Official Medal Table'!$C:$C,'Each Gender Events'!L$1,'Official Medal Table'!$E:$E,'Each Gender Events'!L$2)*'Medal values'!$B$1
+ COUNTIFS('Official Medal Table'!$G:$G,'Each Gender Events'!$A98,'Official Medal Table'!$C:$C,'Each Gender Events'!L$1,'Official Medal Table'!$E:$E,'Each Gender Events'!L$2)*'Medal values'!$B$2
+ COUNTIFS('Official Medal Table'!$H:$H,'Each Gender Events'!$A98,'Official Medal Table'!$C:$C,'Each Gender Events'!L$1,'Official Medal Table'!$E:$E,'Each Gender Events'!L$2)*'Medal values'!$B$3
+ COUNTIFS('Official Medal Table'!$I:$I,'Each Gender Events'!$A98,'Official Medal Table'!$C:$C,'Each Gender Events'!L$1,'Official Medal Table'!$E:$E,'Each Gender Events'!L$2)*'Medal values'!$B$3
+ COUNTIFS('Official Medal Table'!$F:$F,'Each Gender Events'!$A98,'Official Medal Table'!$C:$C,'Each Gender Events'!L$1,'Official Medal Table'!$E:$E,"Mixed")*'Medal values'!$B$1/2
+ COUNTIFS('Official Medal Table'!$G:$G,'Each Gender Events'!$A98,'Official Medal Table'!$C:$C,'Each Gender Events'!L$1,'Official Medal Table'!$E:$E,"Mixed")*'Medal values'!$B$2/2
+ COUNTIFS('Official Medal Table'!$H:$H,'Each Gender Events'!$A98,'Official Medal Table'!$C:$C,'Each Gender Events'!L$1,'Official Medal Table'!$E:$E,"Mixed")*'Medal values'!$B$3/2
+ COUNTIFS('Official Medal Table'!$I:$I,'Each Gender Events'!$A98,'Official Medal Table'!$C:$C,'Each Gender Events'!L$1,'Official Medal Table'!$E:$E,"Mixed")*'Medal values'!$B$3/2</f>
        <v>0</v>
      </c>
      <c r="M98">
        <f>COUNTIFS('Official Medal Table'!$F:$F,'Each Gender Events'!$A98,'Official Medal Table'!$C:$C,'Each Gender Events'!M$1,'Official Medal Table'!$E:$E,'Each Gender Events'!M$2)*'Medal values'!$B$1
+ COUNTIFS('Official Medal Table'!$G:$G,'Each Gender Events'!$A98,'Official Medal Table'!$C:$C,'Each Gender Events'!M$1,'Official Medal Table'!$E:$E,'Each Gender Events'!M$2)*'Medal values'!$B$2
+ COUNTIFS('Official Medal Table'!$H:$H,'Each Gender Events'!$A98,'Official Medal Table'!$C:$C,'Each Gender Events'!M$1,'Official Medal Table'!$E:$E,'Each Gender Events'!M$2)*'Medal values'!$B$3
+ COUNTIFS('Official Medal Table'!$I:$I,'Each Gender Events'!$A98,'Official Medal Table'!$C:$C,'Each Gender Events'!M$1,'Official Medal Table'!$E:$E,'Each Gender Events'!M$2)*'Medal values'!$B$3
+ COUNTIFS('Official Medal Table'!$F:$F,'Each Gender Events'!$A98,'Official Medal Table'!$C:$C,'Each Gender Events'!M$1,'Official Medal Table'!$E:$E,"Mixed")*'Medal values'!$B$1/2
+ COUNTIFS('Official Medal Table'!$G:$G,'Each Gender Events'!$A98,'Official Medal Table'!$C:$C,'Each Gender Events'!M$1,'Official Medal Table'!$E:$E,"Mixed")*'Medal values'!$B$2/2
+ COUNTIFS('Official Medal Table'!$H:$H,'Each Gender Events'!$A98,'Official Medal Table'!$C:$C,'Each Gender Events'!M$1,'Official Medal Table'!$E:$E,"Mixed")*'Medal values'!$B$3/2
+ COUNTIFS('Official Medal Table'!$I:$I,'Each Gender Events'!$A98,'Official Medal Table'!$C:$C,'Each Gender Events'!M$1,'Official Medal Table'!$E:$E,"Mixed")*'Medal values'!$B$3/2</f>
        <v>0</v>
      </c>
      <c r="N98">
        <f>COUNTIFS('Official Medal Table'!$F:$F,'Each Gender Events'!$A98,'Official Medal Table'!$C:$C,'Each Gender Events'!N$1,'Official Medal Table'!$E:$E,'Each Gender Events'!N$2)*'Medal values'!$B$1
+ COUNTIFS('Official Medal Table'!$G:$G,'Each Gender Events'!$A98,'Official Medal Table'!$C:$C,'Each Gender Events'!N$1,'Official Medal Table'!$E:$E,'Each Gender Events'!N$2)*'Medal values'!$B$2
+ COUNTIFS('Official Medal Table'!$H:$H,'Each Gender Events'!$A98,'Official Medal Table'!$C:$C,'Each Gender Events'!N$1,'Official Medal Table'!$E:$E,'Each Gender Events'!N$2)*'Medal values'!$B$3
+ COUNTIFS('Official Medal Table'!$I:$I,'Each Gender Events'!$A98,'Official Medal Table'!$C:$C,'Each Gender Events'!N$1,'Official Medal Table'!$E:$E,'Each Gender Events'!N$2)*'Medal values'!$B$3
+ COUNTIFS('Official Medal Table'!$F:$F,'Each Gender Events'!$A98,'Official Medal Table'!$C:$C,'Each Gender Events'!N$1,'Official Medal Table'!$E:$E,"Mixed")*'Medal values'!$B$1/2
+ COUNTIFS('Official Medal Table'!$G:$G,'Each Gender Events'!$A98,'Official Medal Table'!$C:$C,'Each Gender Events'!N$1,'Official Medal Table'!$E:$E,"Mixed")*'Medal values'!$B$2/2
+ COUNTIFS('Official Medal Table'!$H:$H,'Each Gender Events'!$A98,'Official Medal Table'!$C:$C,'Each Gender Events'!N$1,'Official Medal Table'!$E:$E,"Mixed")*'Medal values'!$B$3/2
+ COUNTIFS('Official Medal Table'!$I:$I,'Each Gender Events'!$A98,'Official Medal Table'!$C:$C,'Each Gender Events'!N$1,'Official Medal Table'!$E:$E,"Mixed")*'Medal values'!$B$3/2</f>
        <v>0</v>
      </c>
      <c r="O98">
        <f>COUNTIFS('Official Medal Table'!$F:$F,'Each Gender Events'!$A98,'Official Medal Table'!$C:$C,'Each Gender Events'!O$1,'Official Medal Table'!$E:$E,'Each Gender Events'!O$2)*'Medal values'!$B$1
+ COUNTIFS('Official Medal Table'!$G:$G,'Each Gender Events'!$A98,'Official Medal Table'!$C:$C,'Each Gender Events'!O$1,'Official Medal Table'!$E:$E,'Each Gender Events'!O$2)*'Medal values'!$B$2
+ COUNTIFS('Official Medal Table'!$H:$H,'Each Gender Events'!$A98,'Official Medal Table'!$C:$C,'Each Gender Events'!O$1,'Official Medal Table'!$E:$E,'Each Gender Events'!O$2)*'Medal values'!$B$3
+ COUNTIFS('Official Medal Table'!$I:$I,'Each Gender Events'!$A98,'Official Medal Table'!$C:$C,'Each Gender Events'!O$1,'Official Medal Table'!$E:$E,'Each Gender Events'!O$2)*'Medal values'!$B$3
+ COUNTIFS('Official Medal Table'!$F:$F,'Each Gender Events'!$A98,'Official Medal Table'!$C:$C,'Each Gender Events'!O$1,'Official Medal Table'!$E:$E,"Mixed")*'Medal values'!$B$1/2
+ COUNTIFS('Official Medal Table'!$G:$G,'Each Gender Events'!$A98,'Official Medal Table'!$C:$C,'Each Gender Events'!O$1,'Official Medal Table'!$E:$E,"Mixed")*'Medal values'!$B$2/2
+ COUNTIFS('Official Medal Table'!$H:$H,'Each Gender Events'!$A98,'Official Medal Table'!$C:$C,'Each Gender Events'!O$1,'Official Medal Table'!$E:$E,"Mixed")*'Medal values'!$B$3/2
+ COUNTIFS('Official Medal Table'!$I:$I,'Each Gender Events'!$A98,'Official Medal Table'!$C:$C,'Each Gender Events'!O$1,'Official Medal Table'!$E:$E,"Mixed")*'Medal values'!$B$3/2</f>
        <v>0</v>
      </c>
      <c r="P98">
        <f>COUNTIFS('Official Medal Table'!$F:$F,'Each Gender Events'!$A98,'Official Medal Table'!$C:$C,'Each Gender Events'!P$1,'Official Medal Table'!$E:$E,'Each Gender Events'!P$2)*'Medal values'!$B$1
+ COUNTIFS('Official Medal Table'!$G:$G,'Each Gender Events'!$A98,'Official Medal Table'!$C:$C,'Each Gender Events'!P$1,'Official Medal Table'!$E:$E,'Each Gender Events'!P$2)*'Medal values'!$B$2
+ COUNTIFS('Official Medal Table'!$H:$H,'Each Gender Events'!$A98,'Official Medal Table'!$C:$C,'Each Gender Events'!P$1,'Official Medal Table'!$E:$E,'Each Gender Events'!P$2)*'Medal values'!$B$3
+ COUNTIFS('Official Medal Table'!$I:$I,'Each Gender Events'!$A98,'Official Medal Table'!$C:$C,'Each Gender Events'!P$1,'Official Medal Table'!$E:$E,'Each Gender Events'!P$2)*'Medal values'!$B$3
+ COUNTIFS('Official Medal Table'!$F:$F,'Each Gender Events'!$A98,'Official Medal Table'!$C:$C,'Each Gender Events'!P$1,'Official Medal Table'!$E:$E,"Mixed")*'Medal values'!$B$1/2
+ COUNTIFS('Official Medal Table'!$G:$G,'Each Gender Events'!$A98,'Official Medal Table'!$C:$C,'Each Gender Events'!P$1,'Official Medal Table'!$E:$E,"Mixed")*'Medal values'!$B$2/2
+ COUNTIFS('Official Medal Table'!$H:$H,'Each Gender Events'!$A98,'Official Medal Table'!$C:$C,'Each Gender Events'!P$1,'Official Medal Table'!$E:$E,"Mixed")*'Medal values'!$B$3/2
+ COUNTIFS('Official Medal Table'!$I:$I,'Each Gender Events'!$A98,'Official Medal Table'!$C:$C,'Each Gender Events'!P$1,'Official Medal Table'!$E:$E,"Mixed")*'Medal values'!$B$3/2</f>
        <v>0</v>
      </c>
      <c r="Q98">
        <f>COUNTIFS('Official Medal Table'!$F:$F,'Each Gender Events'!$A98,'Official Medal Table'!$C:$C,'Each Gender Events'!Q$1,'Official Medal Table'!$E:$E,'Each Gender Events'!Q$2)*'Medal values'!$B$1
+ COUNTIFS('Official Medal Table'!$G:$G,'Each Gender Events'!$A98,'Official Medal Table'!$C:$C,'Each Gender Events'!Q$1,'Official Medal Table'!$E:$E,'Each Gender Events'!Q$2)*'Medal values'!$B$2
+ COUNTIFS('Official Medal Table'!$H:$H,'Each Gender Events'!$A98,'Official Medal Table'!$C:$C,'Each Gender Events'!Q$1,'Official Medal Table'!$E:$E,'Each Gender Events'!Q$2)*'Medal values'!$B$3
+ COUNTIFS('Official Medal Table'!$I:$I,'Each Gender Events'!$A98,'Official Medal Table'!$C:$C,'Each Gender Events'!Q$1,'Official Medal Table'!$E:$E,'Each Gender Events'!Q$2)*'Medal values'!$B$3
+ COUNTIFS('Official Medal Table'!$F:$F,'Each Gender Events'!$A98,'Official Medal Table'!$C:$C,'Each Gender Events'!Q$1,'Official Medal Table'!$E:$E,"Mixed")*'Medal values'!$B$1/2
+ COUNTIFS('Official Medal Table'!$G:$G,'Each Gender Events'!$A98,'Official Medal Table'!$C:$C,'Each Gender Events'!Q$1,'Official Medal Table'!$E:$E,"Mixed")*'Medal values'!$B$2/2
+ COUNTIFS('Official Medal Table'!$H:$H,'Each Gender Events'!$A98,'Official Medal Table'!$C:$C,'Each Gender Events'!Q$1,'Official Medal Table'!$E:$E,"Mixed")*'Medal values'!$B$3/2
+ COUNTIFS('Official Medal Table'!$I:$I,'Each Gender Events'!$A98,'Official Medal Table'!$C:$C,'Each Gender Events'!Q$1,'Official Medal Table'!$E:$E,"Mixed")*'Medal values'!$B$3/2</f>
        <v>0</v>
      </c>
      <c r="R98">
        <f>COUNTIFS('Official Medal Table'!$F:$F,'Each Gender Events'!$A98,'Official Medal Table'!$C:$C,'Each Gender Events'!R$1,'Official Medal Table'!$E:$E,'Each Gender Events'!R$2)*'Medal values'!$B$1
+ COUNTIFS('Official Medal Table'!$G:$G,'Each Gender Events'!$A98,'Official Medal Table'!$C:$C,'Each Gender Events'!R$1,'Official Medal Table'!$E:$E,'Each Gender Events'!R$2)*'Medal values'!$B$2
+ COUNTIFS('Official Medal Table'!$H:$H,'Each Gender Events'!$A98,'Official Medal Table'!$C:$C,'Each Gender Events'!R$1,'Official Medal Table'!$E:$E,'Each Gender Events'!R$2)*'Medal values'!$B$3
+ COUNTIFS('Official Medal Table'!$I:$I,'Each Gender Events'!$A98,'Official Medal Table'!$C:$C,'Each Gender Events'!R$1,'Official Medal Table'!$E:$E,'Each Gender Events'!R$2)*'Medal values'!$B$3
+ COUNTIFS('Official Medal Table'!$F:$F,'Each Gender Events'!$A98,'Official Medal Table'!$C:$C,'Each Gender Events'!R$1,'Official Medal Table'!$E:$E,"Mixed")*'Medal values'!$B$1/2
+ COUNTIFS('Official Medal Table'!$G:$G,'Each Gender Events'!$A98,'Official Medal Table'!$C:$C,'Each Gender Events'!R$1,'Official Medal Table'!$E:$E,"Mixed")*'Medal values'!$B$2/2
+ COUNTIFS('Official Medal Table'!$H:$H,'Each Gender Events'!$A98,'Official Medal Table'!$C:$C,'Each Gender Events'!R$1,'Official Medal Table'!$E:$E,"Mixed")*'Medal values'!$B$3/2
+ COUNTIFS('Official Medal Table'!$I:$I,'Each Gender Events'!$A98,'Official Medal Table'!$C:$C,'Each Gender Events'!R$1,'Official Medal Table'!$E:$E,"Mixed")*'Medal values'!$B$3/2</f>
        <v>0</v>
      </c>
      <c r="S98">
        <f>COUNTIFS('Official Medal Table'!$F:$F,'Each Gender Events'!$A98,'Official Medal Table'!$C:$C,'Each Gender Events'!S$1,'Official Medal Table'!$E:$E,'Each Gender Events'!S$2)*'Medal values'!$B$1
+ COUNTIFS('Official Medal Table'!$G:$G,'Each Gender Events'!$A98,'Official Medal Table'!$C:$C,'Each Gender Events'!S$1,'Official Medal Table'!$E:$E,'Each Gender Events'!S$2)*'Medal values'!$B$2
+ COUNTIFS('Official Medal Table'!$H:$H,'Each Gender Events'!$A98,'Official Medal Table'!$C:$C,'Each Gender Events'!S$1,'Official Medal Table'!$E:$E,'Each Gender Events'!S$2)*'Medal values'!$B$3
+ COUNTIFS('Official Medal Table'!$I:$I,'Each Gender Events'!$A98,'Official Medal Table'!$C:$C,'Each Gender Events'!S$1,'Official Medal Table'!$E:$E,'Each Gender Events'!S$2)*'Medal values'!$B$3
+ COUNTIFS('Official Medal Table'!$F:$F,'Each Gender Events'!$A98,'Official Medal Table'!$C:$C,'Each Gender Events'!S$1,'Official Medal Table'!$E:$E,"Mixed")*'Medal values'!$B$1/2
+ COUNTIFS('Official Medal Table'!$G:$G,'Each Gender Events'!$A98,'Official Medal Table'!$C:$C,'Each Gender Events'!S$1,'Official Medal Table'!$E:$E,"Mixed")*'Medal values'!$B$2/2
+ COUNTIFS('Official Medal Table'!$H:$H,'Each Gender Events'!$A98,'Official Medal Table'!$C:$C,'Each Gender Events'!S$1,'Official Medal Table'!$E:$E,"Mixed")*'Medal values'!$B$3/2
+ COUNTIFS('Official Medal Table'!$I:$I,'Each Gender Events'!$A98,'Official Medal Table'!$C:$C,'Each Gender Events'!S$1,'Official Medal Table'!$E:$E,"Mixed")*'Medal values'!$B$3/2</f>
        <v>0</v>
      </c>
      <c r="T98">
        <f>COUNTIFS('Official Medal Table'!$F:$F,'Each Gender Events'!$A98,'Official Medal Table'!$C:$C,'Each Gender Events'!T$1,'Official Medal Table'!$E:$E,'Each Gender Events'!T$2)*'Medal values'!$B$1
+ COUNTIFS('Official Medal Table'!$G:$G,'Each Gender Events'!$A98,'Official Medal Table'!$C:$C,'Each Gender Events'!T$1,'Official Medal Table'!$E:$E,'Each Gender Events'!T$2)*'Medal values'!$B$2
+ COUNTIFS('Official Medal Table'!$H:$H,'Each Gender Events'!$A98,'Official Medal Table'!$C:$C,'Each Gender Events'!T$1,'Official Medal Table'!$E:$E,'Each Gender Events'!T$2)*'Medal values'!$B$3
+ COUNTIFS('Official Medal Table'!$I:$I,'Each Gender Events'!$A98,'Official Medal Table'!$C:$C,'Each Gender Events'!T$1,'Official Medal Table'!$E:$E,'Each Gender Events'!T$2)*'Medal values'!$B$3
+ COUNTIFS('Official Medal Table'!$F:$F,'Each Gender Events'!$A98,'Official Medal Table'!$C:$C,'Each Gender Events'!T$1,'Official Medal Table'!$E:$E,"Mixed")*'Medal values'!$B$1/2
+ COUNTIFS('Official Medal Table'!$G:$G,'Each Gender Events'!$A98,'Official Medal Table'!$C:$C,'Each Gender Events'!T$1,'Official Medal Table'!$E:$E,"Mixed")*'Medal values'!$B$2/2
+ COUNTIFS('Official Medal Table'!$H:$H,'Each Gender Events'!$A98,'Official Medal Table'!$C:$C,'Each Gender Events'!T$1,'Official Medal Table'!$E:$E,"Mixed")*'Medal values'!$B$3/2
+ COUNTIFS('Official Medal Table'!$I:$I,'Each Gender Events'!$A98,'Official Medal Table'!$C:$C,'Each Gender Events'!T$1,'Official Medal Table'!$E:$E,"Mixed")*'Medal values'!$B$3/2</f>
        <v>2.0000010000000001</v>
      </c>
      <c r="U98">
        <f>COUNTIFS('Official Medal Table'!$F:$F,'Each Gender Events'!$A98,'Official Medal Table'!$C:$C,'Each Gender Events'!U$1,'Official Medal Table'!$E:$E,'Each Gender Events'!U$2)*'Medal values'!$B$1
+ COUNTIFS('Official Medal Table'!$G:$G,'Each Gender Events'!$A98,'Official Medal Table'!$C:$C,'Each Gender Events'!U$1,'Official Medal Table'!$E:$E,'Each Gender Events'!U$2)*'Medal values'!$B$2
+ COUNTIFS('Official Medal Table'!$H:$H,'Each Gender Events'!$A98,'Official Medal Table'!$C:$C,'Each Gender Events'!U$1,'Official Medal Table'!$E:$E,'Each Gender Events'!U$2)*'Medal values'!$B$3
+ COUNTIFS('Official Medal Table'!$I:$I,'Each Gender Events'!$A98,'Official Medal Table'!$C:$C,'Each Gender Events'!U$1,'Official Medal Table'!$E:$E,'Each Gender Events'!U$2)*'Medal values'!$B$3
+ COUNTIFS('Official Medal Table'!$F:$F,'Each Gender Events'!$A98,'Official Medal Table'!$C:$C,'Each Gender Events'!U$1,'Official Medal Table'!$E:$E,"Mixed")*'Medal values'!$B$1/2
+ COUNTIFS('Official Medal Table'!$G:$G,'Each Gender Events'!$A98,'Official Medal Table'!$C:$C,'Each Gender Events'!U$1,'Official Medal Table'!$E:$E,"Mixed")*'Medal values'!$B$2/2
+ COUNTIFS('Official Medal Table'!$H:$H,'Each Gender Events'!$A98,'Official Medal Table'!$C:$C,'Each Gender Events'!U$1,'Official Medal Table'!$E:$E,"Mixed")*'Medal values'!$B$3/2
+ COUNTIFS('Official Medal Table'!$I:$I,'Each Gender Events'!$A98,'Official Medal Table'!$C:$C,'Each Gender Events'!U$1,'Official Medal Table'!$E:$E,"Mixed")*'Medal values'!$B$3/2</f>
        <v>0</v>
      </c>
      <c r="V98">
        <f>COUNTIFS('Official Medal Table'!$F:$F,'Each Gender Events'!$A98,'Official Medal Table'!$C:$C,'Each Gender Events'!V$1,'Official Medal Table'!$E:$E,'Each Gender Events'!V$2)*'Medal values'!$B$1
+ COUNTIFS('Official Medal Table'!$G:$G,'Each Gender Events'!$A98,'Official Medal Table'!$C:$C,'Each Gender Events'!V$1,'Official Medal Table'!$E:$E,'Each Gender Events'!V$2)*'Medal values'!$B$2
+ COUNTIFS('Official Medal Table'!$H:$H,'Each Gender Events'!$A98,'Official Medal Table'!$C:$C,'Each Gender Events'!V$1,'Official Medal Table'!$E:$E,'Each Gender Events'!V$2)*'Medal values'!$B$3
+ COUNTIFS('Official Medal Table'!$I:$I,'Each Gender Events'!$A98,'Official Medal Table'!$C:$C,'Each Gender Events'!V$1,'Official Medal Table'!$E:$E,'Each Gender Events'!V$2)*'Medal values'!$B$3
+ COUNTIFS('Official Medal Table'!$F:$F,'Each Gender Events'!$A98,'Official Medal Table'!$C:$C,'Each Gender Events'!V$1,'Official Medal Table'!$E:$E,"Mixed")*'Medal values'!$B$1/2
+ COUNTIFS('Official Medal Table'!$G:$G,'Each Gender Events'!$A98,'Official Medal Table'!$C:$C,'Each Gender Events'!V$1,'Official Medal Table'!$E:$E,"Mixed")*'Medal values'!$B$2/2
+ COUNTIFS('Official Medal Table'!$H:$H,'Each Gender Events'!$A98,'Official Medal Table'!$C:$C,'Each Gender Events'!V$1,'Official Medal Table'!$E:$E,"Mixed")*'Medal values'!$B$3/2
+ COUNTIFS('Official Medal Table'!$I:$I,'Each Gender Events'!$A98,'Official Medal Table'!$C:$C,'Each Gender Events'!V$1,'Official Medal Table'!$E:$E,"Mixed")*'Medal values'!$B$3/2</f>
        <v>0</v>
      </c>
      <c r="W98">
        <f>COUNTIFS('Official Medal Table'!$F:$F,'Each Gender Events'!$A98,'Official Medal Table'!$C:$C,'Each Gender Events'!W$1,'Official Medal Table'!$E:$E,'Each Gender Events'!W$2)*'Medal values'!$B$1
+ COUNTIFS('Official Medal Table'!$G:$G,'Each Gender Events'!$A98,'Official Medal Table'!$C:$C,'Each Gender Events'!W$1,'Official Medal Table'!$E:$E,'Each Gender Events'!W$2)*'Medal values'!$B$2
+ COUNTIFS('Official Medal Table'!$H:$H,'Each Gender Events'!$A98,'Official Medal Table'!$C:$C,'Each Gender Events'!W$1,'Official Medal Table'!$E:$E,'Each Gender Events'!W$2)*'Medal values'!$B$3
+ COUNTIFS('Official Medal Table'!$I:$I,'Each Gender Events'!$A98,'Official Medal Table'!$C:$C,'Each Gender Events'!W$1,'Official Medal Table'!$E:$E,'Each Gender Events'!W$2)*'Medal values'!$B$3
+ COUNTIFS('Official Medal Table'!$F:$F,'Each Gender Events'!$A98,'Official Medal Table'!$C:$C,'Each Gender Events'!W$1,'Official Medal Table'!$E:$E,"Mixed")*'Medal values'!$B$1/2
+ COUNTIFS('Official Medal Table'!$G:$G,'Each Gender Events'!$A98,'Official Medal Table'!$C:$C,'Each Gender Events'!W$1,'Official Medal Table'!$E:$E,"Mixed")*'Medal values'!$B$2/2
+ COUNTIFS('Official Medal Table'!$H:$H,'Each Gender Events'!$A98,'Official Medal Table'!$C:$C,'Each Gender Events'!W$1,'Official Medal Table'!$E:$E,"Mixed")*'Medal values'!$B$3/2
+ COUNTIFS('Official Medal Table'!$I:$I,'Each Gender Events'!$A98,'Official Medal Table'!$C:$C,'Each Gender Events'!W$1,'Official Medal Table'!$E:$E,"Mixed")*'Medal values'!$B$3/2</f>
        <v>0</v>
      </c>
      <c r="X98">
        <f>COUNTIFS('Official Medal Table'!$F:$F,'Each Gender Events'!$A98,'Official Medal Table'!$C:$C,'Each Gender Events'!X$1,'Official Medal Table'!$E:$E,'Each Gender Events'!X$2)*'Medal values'!$B$1
+ COUNTIFS('Official Medal Table'!$G:$G,'Each Gender Events'!$A98,'Official Medal Table'!$C:$C,'Each Gender Events'!X$1,'Official Medal Table'!$E:$E,'Each Gender Events'!X$2)*'Medal values'!$B$2
+ COUNTIFS('Official Medal Table'!$H:$H,'Each Gender Events'!$A98,'Official Medal Table'!$C:$C,'Each Gender Events'!X$1,'Official Medal Table'!$E:$E,'Each Gender Events'!X$2)*'Medal values'!$B$3
+ COUNTIFS('Official Medal Table'!$I:$I,'Each Gender Events'!$A98,'Official Medal Table'!$C:$C,'Each Gender Events'!X$1,'Official Medal Table'!$E:$E,'Each Gender Events'!X$2)*'Medal values'!$B$3
+ COUNTIFS('Official Medal Table'!$F:$F,'Each Gender Events'!$A98,'Official Medal Table'!$C:$C,'Each Gender Events'!X$1,'Official Medal Table'!$E:$E,"Mixed")*'Medal values'!$B$1/2
+ COUNTIFS('Official Medal Table'!$G:$G,'Each Gender Events'!$A98,'Official Medal Table'!$C:$C,'Each Gender Events'!X$1,'Official Medal Table'!$E:$E,"Mixed")*'Medal values'!$B$2/2
+ COUNTIFS('Official Medal Table'!$H:$H,'Each Gender Events'!$A98,'Official Medal Table'!$C:$C,'Each Gender Events'!X$1,'Official Medal Table'!$E:$E,"Mixed")*'Medal values'!$B$3/2
+ COUNTIFS('Official Medal Table'!$I:$I,'Each Gender Events'!$A98,'Official Medal Table'!$C:$C,'Each Gender Events'!X$1,'Official Medal Table'!$E:$E,"Mixed")*'Medal values'!$B$3/2</f>
        <v>0</v>
      </c>
      <c r="Y98">
        <f>COUNTIFS('Official Medal Table'!$F:$F,'Each Gender Events'!$A98,'Official Medal Table'!$C:$C,'Each Gender Events'!Y$1,'Official Medal Table'!$E:$E,'Each Gender Events'!Y$2)*'Medal values'!$B$1
+ COUNTIFS('Official Medal Table'!$G:$G,'Each Gender Events'!$A98,'Official Medal Table'!$C:$C,'Each Gender Events'!Y$1,'Official Medal Table'!$E:$E,'Each Gender Events'!Y$2)*'Medal values'!$B$2
+ COUNTIFS('Official Medal Table'!$H:$H,'Each Gender Events'!$A98,'Official Medal Table'!$C:$C,'Each Gender Events'!Y$1,'Official Medal Table'!$E:$E,'Each Gender Events'!Y$2)*'Medal values'!$B$3
+ COUNTIFS('Official Medal Table'!$I:$I,'Each Gender Events'!$A98,'Official Medal Table'!$C:$C,'Each Gender Events'!Y$1,'Official Medal Table'!$E:$E,'Each Gender Events'!Y$2)*'Medal values'!$B$3
+ COUNTIFS('Official Medal Table'!$F:$F,'Each Gender Events'!$A98,'Official Medal Table'!$C:$C,'Each Gender Events'!Y$1,'Official Medal Table'!$E:$E,"Mixed")*'Medal values'!$B$1/2
+ COUNTIFS('Official Medal Table'!$G:$G,'Each Gender Events'!$A98,'Official Medal Table'!$C:$C,'Each Gender Events'!Y$1,'Official Medal Table'!$E:$E,"Mixed")*'Medal values'!$B$2/2
+ COUNTIFS('Official Medal Table'!$H:$H,'Each Gender Events'!$A98,'Official Medal Table'!$C:$C,'Each Gender Events'!Y$1,'Official Medal Table'!$E:$E,"Mixed")*'Medal values'!$B$3/2
+ COUNTIFS('Official Medal Table'!$I:$I,'Each Gender Events'!$A98,'Official Medal Table'!$C:$C,'Each Gender Events'!Y$1,'Official Medal Table'!$E:$E,"Mixed")*'Medal values'!$B$3/2</f>
        <v>0</v>
      </c>
      <c r="Z98">
        <f>COUNTIFS('Official Medal Table'!$F:$F,'Each Gender Events'!$A98,'Official Medal Table'!$C:$C,'Each Gender Events'!Z$1,'Official Medal Table'!$E:$E,'Each Gender Events'!Z$2)*'Medal values'!$B$1
+ COUNTIFS('Official Medal Table'!$G:$G,'Each Gender Events'!$A98,'Official Medal Table'!$C:$C,'Each Gender Events'!Z$1,'Official Medal Table'!$E:$E,'Each Gender Events'!Z$2)*'Medal values'!$B$2
+ COUNTIFS('Official Medal Table'!$H:$H,'Each Gender Events'!$A98,'Official Medal Table'!$C:$C,'Each Gender Events'!Z$1,'Official Medal Table'!$E:$E,'Each Gender Events'!Z$2)*'Medal values'!$B$3
+ COUNTIFS('Official Medal Table'!$I:$I,'Each Gender Events'!$A98,'Official Medal Table'!$C:$C,'Each Gender Events'!Z$1,'Official Medal Table'!$E:$E,'Each Gender Events'!Z$2)*'Medal values'!$B$3
+ COUNTIFS('Official Medal Table'!$F:$F,'Each Gender Events'!$A98,'Official Medal Table'!$C:$C,'Each Gender Events'!Z$1,'Official Medal Table'!$E:$E,"Mixed")*'Medal values'!$B$1/2
+ COUNTIFS('Official Medal Table'!$G:$G,'Each Gender Events'!$A98,'Official Medal Table'!$C:$C,'Each Gender Events'!Z$1,'Official Medal Table'!$E:$E,"Mixed")*'Medal values'!$B$2/2
+ COUNTIFS('Official Medal Table'!$H:$H,'Each Gender Events'!$A98,'Official Medal Table'!$C:$C,'Each Gender Events'!Z$1,'Official Medal Table'!$E:$E,"Mixed")*'Medal values'!$B$3/2
+ COUNTIFS('Official Medal Table'!$I:$I,'Each Gender Events'!$A98,'Official Medal Table'!$C:$C,'Each Gender Events'!Z$1,'Official Medal Table'!$E:$E,"Mixed")*'Medal values'!$B$3/2</f>
        <v>0</v>
      </c>
      <c r="AA98">
        <f>COUNTIFS('Official Medal Table'!$F:$F,'Each Gender Events'!$A98,'Official Medal Table'!$C:$C,'Each Gender Events'!AA$1,'Official Medal Table'!$E:$E,'Each Gender Events'!AA$2)*'Medal values'!$B$1
+ COUNTIFS('Official Medal Table'!$G:$G,'Each Gender Events'!$A98,'Official Medal Table'!$C:$C,'Each Gender Events'!AA$1,'Official Medal Table'!$E:$E,'Each Gender Events'!AA$2)*'Medal values'!$B$2
+ COUNTIFS('Official Medal Table'!$H:$H,'Each Gender Events'!$A98,'Official Medal Table'!$C:$C,'Each Gender Events'!AA$1,'Official Medal Table'!$E:$E,'Each Gender Events'!AA$2)*'Medal values'!$B$3
+ COUNTIFS('Official Medal Table'!$I:$I,'Each Gender Events'!$A98,'Official Medal Table'!$C:$C,'Each Gender Events'!AA$1,'Official Medal Table'!$E:$E,'Each Gender Events'!AA$2)*'Medal values'!$B$3
+ COUNTIFS('Official Medal Table'!$F:$F,'Each Gender Events'!$A98,'Official Medal Table'!$C:$C,'Each Gender Events'!AA$1,'Official Medal Table'!$E:$E,"Mixed")*'Medal values'!$B$1/2
+ COUNTIFS('Official Medal Table'!$G:$G,'Each Gender Events'!$A98,'Official Medal Table'!$C:$C,'Each Gender Events'!AA$1,'Official Medal Table'!$E:$E,"Mixed")*'Medal values'!$B$2/2
+ COUNTIFS('Official Medal Table'!$H:$H,'Each Gender Events'!$A98,'Official Medal Table'!$C:$C,'Each Gender Events'!AA$1,'Official Medal Table'!$E:$E,"Mixed")*'Medal values'!$B$3/2
+ COUNTIFS('Official Medal Table'!$I:$I,'Each Gender Events'!$A98,'Official Medal Table'!$C:$C,'Each Gender Events'!AA$1,'Official Medal Table'!$E:$E,"Mixed")*'Medal values'!$B$3/2</f>
        <v>0</v>
      </c>
      <c r="AB98">
        <f>COUNTIFS('Official Medal Table'!$F:$F,'Each Gender Events'!$A98,'Official Medal Table'!$C:$C,'Each Gender Events'!AB$1,'Official Medal Table'!$E:$E,'Each Gender Events'!AB$2)*'Medal values'!$B$1
+ COUNTIFS('Official Medal Table'!$G:$G,'Each Gender Events'!$A98,'Official Medal Table'!$C:$C,'Each Gender Events'!AB$1,'Official Medal Table'!$E:$E,'Each Gender Events'!AB$2)*'Medal values'!$B$2
+ COUNTIFS('Official Medal Table'!$H:$H,'Each Gender Events'!$A98,'Official Medal Table'!$C:$C,'Each Gender Events'!AB$1,'Official Medal Table'!$E:$E,'Each Gender Events'!AB$2)*'Medal values'!$B$3
+ COUNTIFS('Official Medal Table'!$I:$I,'Each Gender Events'!$A98,'Official Medal Table'!$C:$C,'Each Gender Events'!AB$1,'Official Medal Table'!$E:$E,'Each Gender Events'!AB$2)*'Medal values'!$B$3
+ COUNTIFS('Official Medal Table'!$F:$F,'Each Gender Events'!$A98,'Official Medal Table'!$C:$C,'Each Gender Events'!AB$1,'Official Medal Table'!$E:$E,"Mixed")*'Medal values'!$B$1/2
+ COUNTIFS('Official Medal Table'!$G:$G,'Each Gender Events'!$A98,'Official Medal Table'!$C:$C,'Each Gender Events'!AB$1,'Official Medal Table'!$E:$E,"Mixed")*'Medal values'!$B$2/2
+ COUNTIFS('Official Medal Table'!$H:$H,'Each Gender Events'!$A98,'Official Medal Table'!$C:$C,'Each Gender Events'!AB$1,'Official Medal Table'!$E:$E,"Mixed")*'Medal values'!$B$3/2
+ COUNTIFS('Official Medal Table'!$I:$I,'Each Gender Events'!$A98,'Official Medal Table'!$C:$C,'Each Gender Events'!AB$1,'Official Medal Table'!$E:$E,"Mixed")*'Medal values'!$B$3/2</f>
        <v>0</v>
      </c>
      <c r="AC98">
        <f>COUNTIFS('Official Medal Table'!$F:$F,'Each Gender Events'!$A98,'Official Medal Table'!$C:$C,'Each Gender Events'!AC$1,'Official Medal Table'!$E:$E,'Each Gender Events'!AC$2)*'Medal values'!$B$1
+ COUNTIFS('Official Medal Table'!$G:$G,'Each Gender Events'!$A98,'Official Medal Table'!$C:$C,'Each Gender Events'!AC$1,'Official Medal Table'!$E:$E,'Each Gender Events'!AC$2)*'Medal values'!$B$2
+ COUNTIFS('Official Medal Table'!$H:$H,'Each Gender Events'!$A98,'Official Medal Table'!$C:$C,'Each Gender Events'!AC$1,'Official Medal Table'!$E:$E,'Each Gender Events'!AC$2)*'Medal values'!$B$3
+ COUNTIFS('Official Medal Table'!$I:$I,'Each Gender Events'!$A98,'Official Medal Table'!$C:$C,'Each Gender Events'!AC$1,'Official Medal Table'!$E:$E,'Each Gender Events'!AC$2)*'Medal values'!$B$3
+ COUNTIFS('Official Medal Table'!$F:$F,'Each Gender Events'!$A98,'Official Medal Table'!$C:$C,'Each Gender Events'!AC$1,'Official Medal Table'!$E:$E,"Mixed")*'Medal values'!$B$1/2
+ COUNTIFS('Official Medal Table'!$G:$G,'Each Gender Events'!$A98,'Official Medal Table'!$C:$C,'Each Gender Events'!AC$1,'Official Medal Table'!$E:$E,"Mixed")*'Medal values'!$B$2/2
+ COUNTIFS('Official Medal Table'!$H:$H,'Each Gender Events'!$A98,'Official Medal Table'!$C:$C,'Each Gender Events'!AC$1,'Official Medal Table'!$E:$E,"Mixed")*'Medal values'!$B$3/2
+ COUNTIFS('Official Medal Table'!$I:$I,'Each Gender Events'!$A98,'Official Medal Table'!$C:$C,'Each Gender Events'!AC$1,'Official Medal Table'!$E:$E,"Mixed")*'Medal values'!$B$3/2</f>
        <v>0</v>
      </c>
      <c r="AD98">
        <f>COUNTIFS('Official Medal Table'!$F:$F,'Each Gender Events'!$A98,'Official Medal Table'!$C:$C,'Each Gender Events'!AD$1,'Official Medal Table'!$E:$E,'Each Gender Events'!AD$2)*'Medal values'!$B$1
+ COUNTIFS('Official Medal Table'!$G:$G,'Each Gender Events'!$A98,'Official Medal Table'!$C:$C,'Each Gender Events'!AD$1,'Official Medal Table'!$E:$E,'Each Gender Events'!AD$2)*'Medal values'!$B$2
+ COUNTIFS('Official Medal Table'!$H:$H,'Each Gender Events'!$A98,'Official Medal Table'!$C:$C,'Each Gender Events'!AD$1,'Official Medal Table'!$E:$E,'Each Gender Events'!AD$2)*'Medal values'!$B$3
+ COUNTIFS('Official Medal Table'!$I:$I,'Each Gender Events'!$A98,'Official Medal Table'!$C:$C,'Each Gender Events'!AD$1,'Official Medal Table'!$E:$E,'Each Gender Events'!AD$2)*'Medal values'!$B$3
+ COUNTIFS('Official Medal Table'!$F:$F,'Each Gender Events'!$A98,'Official Medal Table'!$C:$C,'Each Gender Events'!AD$1,'Official Medal Table'!$E:$E,"Mixed")*'Medal values'!$B$1/2
+ COUNTIFS('Official Medal Table'!$G:$G,'Each Gender Events'!$A98,'Official Medal Table'!$C:$C,'Each Gender Events'!AD$1,'Official Medal Table'!$E:$E,"Mixed")*'Medal values'!$B$2/2
+ COUNTIFS('Official Medal Table'!$H:$H,'Each Gender Events'!$A98,'Official Medal Table'!$C:$C,'Each Gender Events'!AD$1,'Official Medal Table'!$E:$E,"Mixed")*'Medal values'!$B$3/2
+ COUNTIFS('Official Medal Table'!$I:$I,'Each Gender Events'!$A98,'Official Medal Table'!$C:$C,'Each Gender Events'!AD$1,'Official Medal Table'!$E:$E,"Mixed")*'Medal values'!$B$3/2</f>
        <v>0</v>
      </c>
      <c r="AE98">
        <f>COUNTIFS('Official Medal Table'!$F:$F,'Each Gender Events'!$A98,'Official Medal Table'!$C:$C,'Each Gender Events'!AE$1,'Official Medal Table'!$E:$E,'Each Gender Events'!AE$2)*'Medal values'!$B$1
+ COUNTIFS('Official Medal Table'!$G:$G,'Each Gender Events'!$A98,'Official Medal Table'!$C:$C,'Each Gender Events'!AE$1,'Official Medal Table'!$E:$E,'Each Gender Events'!AE$2)*'Medal values'!$B$2
+ COUNTIFS('Official Medal Table'!$H:$H,'Each Gender Events'!$A98,'Official Medal Table'!$C:$C,'Each Gender Events'!AE$1,'Official Medal Table'!$E:$E,'Each Gender Events'!AE$2)*'Medal values'!$B$3
+ COUNTIFS('Official Medal Table'!$I:$I,'Each Gender Events'!$A98,'Official Medal Table'!$C:$C,'Each Gender Events'!AE$1,'Official Medal Table'!$E:$E,'Each Gender Events'!AE$2)*'Medal values'!$B$3
+ COUNTIFS('Official Medal Table'!$F:$F,'Each Gender Events'!$A98,'Official Medal Table'!$C:$C,'Each Gender Events'!AE$1,'Official Medal Table'!$E:$E,"Mixed")*'Medal values'!$B$1/2
+ COUNTIFS('Official Medal Table'!$G:$G,'Each Gender Events'!$A98,'Official Medal Table'!$C:$C,'Each Gender Events'!AE$1,'Official Medal Table'!$E:$E,"Mixed")*'Medal values'!$B$2/2
+ COUNTIFS('Official Medal Table'!$H:$H,'Each Gender Events'!$A98,'Official Medal Table'!$C:$C,'Each Gender Events'!AE$1,'Official Medal Table'!$E:$E,"Mixed")*'Medal values'!$B$3/2
+ COUNTIFS('Official Medal Table'!$I:$I,'Each Gender Events'!$A98,'Official Medal Table'!$C:$C,'Each Gender Events'!AE$1,'Official Medal Table'!$E:$E,"Mixed")*'Medal values'!$B$3/2</f>
        <v>0</v>
      </c>
      <c r="AF98">
        <f>COUNTIFS('Official Medal Table'!$F:$F,'Each Gender Events'!$A98,'Official Medal Table'!$C:$C,'Each Gender Events'!AF$1,'Official Medal Table'!$E:$E,'Each Gender Events'!AF$2)*'Medal values'!$B$1
+ COUNTIFS('Official Medal Table'!$G:$G,'Each Gender Events'!$A98,'Official Medal Table'!$C:$C,'Each Gender Events'!AF$1,'Official Medal Table'!$E:$E,'Each Gender Events'!AF$2)*'Medal values'!$B$2
+ COUNTIFS('Official Medal Table'!$H:$H,'Each Gender Events'!$A98,'Official Medal Table'!$C:$C,'Each Gender Events'!AF$1,'Official Medal Table'!$E:$E,'Each Gender Events'!AF$2)*'Medal values'!$B$3
+ COUNTIFS('Official Medal Table'!$I:$I,'Each Gender Events'!$A98,'Official Medal Table'!$C:$C,'Each Gender Events'!AF$1,'Official Medal Table'!$E:$E,'Each Gender Events'!AF$2)*'Medal values'!$B$3
+ COUNTIFS('Official Medal Table'!$F:$F,'Each Gender Events'!$A98,'Official Medal Table'!$C:$C,'Each Gender Events'!AF$1,'Official Medal Table'!$E:$E,"Mixed")*'Medal values'!$B$1/2
+ COUNTIFS('Official Medal Table'!$G:$G,'Each Gender Events'!$A98,'Official Medal Table'!$C:$C,'Each Gender Events'!AF$1,'Official Medal Table'!$E:$E,"Mixed")*'Medal values'!$B$2/2
+ COUNTIFS('Official Medal Table'!$H:$H,'Each Gender Events'!$A98,'Official Medal Table'!$C:$C,'Each Gender Events'!AF$1,'Official Medal Table'!$E:$E,"Mixed")*'Medal values'!$B$3/2
+ COUNTIFS('Official Medal Table'!$I:$I,'Each Gender Events'!$A98,'Official Medal Table'!$C:$C,'Each Gender Events'!AF$1,'Official Medal Table'!$E:$E,"Mixed")*'Medal values'!$B$3/2</f>
        <v>0</v>
      </c>
      <c r="AG98">
        <f>COUNTIFS('Official Medal Table'!$F:$F,'Each Gender Events'!$A98,'Official Medal Table'!$C:$C,'Each Gender Events'!AG$1,'Official Medal Table'!$E:$E,'Each Gender Events'!AG$2)*'Medal values'!$B$1
+ COUNTIFS('Official Medal Table'!$G:$G,'Each Gender Events'!$A98,'Official Medal Table'!$C:$C,'Each Gender Events'!AG$1,'Official Medal Table'!$E:$E,'Each Gender Events'!AG$2)*'Medal values'!$B$2
+ COUNTIFS('Official Medal Table'!$H:$H,'Each Gender Events'!$A98,'Official Medal Table'!$C:$C,'Each Gender Events'!AG$1,'Official Medal Table'!$E:$E,'Each Gender Events'!AG$2)*'Medal values'!$B$3
+ COUNTIFS('Official Medal Table'!$I:$I,'Each Gender Events'!$A98,'Official Medal Table'!$C:$C,'Each Gender Events'!AG$1,'Official Medal Table'!$E:$E,'Each Gender Events'!AG$2)*'Medal values'!$B$3
+ COUNTIFS('Official Medal Table'!$F:$F,'Each Gender Events'!$A98,'Official Medal Table'!$C:$C,'Each Gender Events'!AG$1,'Official Medal Table'!$E:$E,"Mixed")*'Medal values'!$B$1/2
+ COUNTIFS('Official Medal Table'!$G:$G,'Each Gender Events'!$A98,'Official Medal Table'!$C:$C,'Each Gender Events'!AG$1,'Official Medal Table'!$E:$E,"Mixed")*'Medal values'!$B$2/2
+ COUNTIFS('Official Medal Table'!$H:$H,'Each Gender Events'!$A98,'Official Medal Table'!$C:$C,'Each Gender Events'!AG$1,'Official Medal Table'!$E:$E,"Mixed")*'Medal values'!$B$3/2
+ COUNTIFS('Official Medal Table'!$I:$I,'Each Gender Events'!$A98,'Official Medal Table'!$C:$C,'Each Gender Events'!AG$1,'Official Medal Table'!$E:$E,"Mixed")*'Medal values'!$B$3/2</f>
        <v>0</v>
      </c>
      <c r="AH98">
        <f>COUNTIFS('Official Medal Table'!$F:$F,'Each Gender Events'!$A98,'Official Medal Table'!$C:$C,'Each Gender Events'!AH$1,'Official Medal Table'!$E:$E,'Each Gender Events'!AH$2)*'Medal values'!$B$1
+ COUNTIFS('Official Medal Table'!$G:$G,'Each Gender Events'!$A98,'Official Medal Table'!$C:$C,'Each Gender Events'!AH$1,'Official Medal Table'!$E:$E,'Each Gender Events'!AH$2)*'Medal values'!$B$2
+ COUNTIFS('Official Medal Table'!$H:$H,'Each Gender Events'!$A98,'Official Medal Table'!$C:$C,'Each Gender Events'!AH$1,'Official Medal Table'!$E:$E,'Each Gender Events'!AH$2)*'Medal values'!$B$3
+ COUNTIFS('Official Medal Table'!$I:$I,'Each Gender Events'!$A98,'Official Medal Table'!$C:$C,'Each Gender Events'!AH$1,'Official Medal Table'!$E:$E,'Each Gender Events'!AH$2)*'Medal values'!$B$3
+ COUNTIFS('Official Medal Table'!$F:$F,'Each Gender Events'!$A98,'Official Medal Table'!$C:$C,'Each Gender Events'!AH$1,'Official Medal Table'!$E:$E,"Mixed")*'Medal values'!$B$1/2
+ COUNTIFS('Official Medal Table'!$G:$G,'Each Gender Events'!$A98,'Official Medal Table'!$C:$C,'Each Gender Events'!AH$1,'Official Medal Table'!$E:$E,"Mixed")*'Medal values'!$B$2/2
+ COUNTIFS('Official Medal Table'!$H:$H,'Each Gender Events'!$A98,'Official Medal Table'!$C:$C,'Each Gender Events'!AH$1,'Official Medal Table'!$E:$E,"Mixed")*'Medal values'!$B$3/2
+ COUNTIFS('Official Medal Table'!$I:$I,'Each Gender Events'!$A98,'Official Medal Table'!$C:$C,'Each Gender Events'!AH$1,'Official Medal Table'!$E:$E,"Mixed")*'Medal values'!$B$3/2</f>
        <v>0</v>
      </c>
      <c r="AI98">
        <f>COUNTIFS('Official Medal Table'!$F:$F,'Each Gender Events'!$A98,'Official Medal Table'!$C:$C,'Each Gender Events'!AI$1,'Official Medal Table'!$E:$E,'Each Gender Events'!AI$2)*'Medal values'!$B$1
+ COUNTIFS('Official Medal Table'!$G:$G,'Each Gender Events'!$A98,'Official Medal Table'!$C:$C,'Each Gender Events'!AI$1,'Official Medal Table'!$E:$E,'Each Gender Events'!AI$2)*'Medal values'!$B$2
+ COUNTIFS('Official Medal Table'!$H:$H,'Each Gender Events'!$A98,'Official Medal Table'!$C:$C,'Each Gender Events'!AI$1,'Official Medal Table'!$E:$E,'Each Gender Events'!AI$2)*'Medal values'!$B$3
+ COUNTIFS('Official Medal Table'!$I:$I,'Each Gender Events'!$A98,'Official Medal Table'!$C:$C,'Each Gender Events'!AI$1,'Official Medal Table'!$E:$E,'Each Gender Events'!AI$2)*'Medal values'!$B$3
+ COUNTIFS('Official Medal Table'!$F:$F,'Each Gender Events'!$A98,'Official Medal Table'!$C:$C,'Each Gender Events'!AI$1,'Official Medal Table'!$E:$E,"Mixed")*'Medal values'!$B$1/2
+ COUNTIFS('Official Medal Table'!$G:$G,'Each Gender Events'!$A98,'Official Medal Table'!$C:$C,'Each Gender Events'!AI$1,'Official Medal Table'!$E:$E,"Mixed")*'Medal values'!$B$2/2
+ COUNTIFS('Official Medal Table'!$H:$H,'Each Gender Events'!$A98,'Official Medal Table'!$C:$C,'Each Gender Events'!AI$1,'Official Medal Table'!$E:$E,"Mixed")*'Medal values'!$B$3/2
+ COUNTIFS('Official Medal Table'!$I:$I,'Each Gender Events'!$A98,'Official Medal Table'!$C:$C,'Each Gender Events'!AI$1,'Official Medal Table'!$E:$E,"Mixed")*'Medal values'!$B$3/2</f>
        <v>0</v>
      </c>
      <c r="AJ98">
        <f>COUNTIFS('Official Medal Table'!$F:$F,'Each Gender Events'!$A98,'Official Medal Table'!$C:$C,'Each Gender Events'!AJ$1,'Official Medal Table'!$E:$E,'Each Gender Events'!AJ$2)*'Medal values'!$B$1
+ COUNTIFS('Official Medal Table'!$G:$G,'Each Gender Events'!$A98,'Official Medal Table'!$C:$C,'Each Gender Events'!AJ$1,'Official Medal Table'!$E:$E,'Each Gender Events'!AJ$2)*'Medal values'!$B$2
+ COUNTIFS('Official Medal Table'!$H:$H,'Each Gender Events'!$A98,'Official Medal Table'!$C:$C,'Each Gender Events'!AJ$1,'Official Medal Table'!$E:$E,'Each Gender Events'!AJ$2)*'Medal values'!$B$3
+ COUNTIFS('Official Medal Table'!$I:$I,'Each Gender Events'!$A98,'Official Medal Table'!$C:$C,'Each Gender Events'!AJ$1,'Official Medal Table'!$E:$E,'Each Gender Events'!AJ$2)*'Medal values'!$B$3
+ COUNTIFS('Official Medal Table'!$F:$F,'Each Gender Events'!$A98,'Official Medal Table'!$C:$C,'Each Gender Events'!AJ$1,'Official Medal Table'!$E:$E,"Mixed")*'Medal values'!$B$1/2
+ COUNTIFS('Official Medal Table'!$G:$G,'Each Gender Events'!$A98,'Official Medal Table'!$C:$C,'Each Gender Events'!AJ$1,'Official Medal Table'!$E:$E,"Mixed")*'Medal values'!$B$2/2
+ COUNTIFS('Official Medal Table'!$H:$H,'Each Gender Events'!$A98,'Official Medal Table'!$C:$C,'Each Gender Events'!AJ$1,'Official Medal Table'!$E:$E,"Mixed")*'Medal values'!$B$3/2
+ COUNTIFS('Official Medal Table'!$I:$I,'Each Gender Events'!$A98,'Official Medal Table'!$C:$C,'Each Gender Events'!AJ$1,'Official Medal Table'!$E:$E,"Mixed")*'Medal values'!$B$3/2</f>
        <v>0</v>
      </c>
      <c r="AK98">
        <f>COUNTIFS('Official Medal Table'!$F:$F,'Each Gender Events'!$A98,'Official Medal Table'!$C:$C,'Each Gender Events'!AK$1,'Official Medal Table'!$E:$E,'Each Gender Events'!AK$2)*'Medal values'!$B$1
+ COUNTIFS('Official Medal Table'!$G:$G,'Each Gender Events'!$A98,'Official Medal Table'!$C:$C,'Each Gender Events'!AK$1,'Official Medal Table'!$E:$E,'Each Gender Events'!AK$2)*'Medal values'!$B$2
+ COUNTIFS('Official Medal Table'!$H:$H,'Each Gender Events'!$A98,'Official Medal Table'!$C:$C,'Each Gender Events'!AK$1,'Official Medal Table'!$E:$E,'Each Gender Events'!AK$2)*'Medal values'!$B$3
+ COUNTIFS('Official Medal Table'!$I:$I,'Each Gender Events'!$A98,'Official Medal Table'!$C:$C,'Each Gender Events'!AK$1,'Official Medal Table'!$E:$E,'Each Gender Events'!AK$2)*'Medal values'!$B$3
+ COUNTIFS('Official Medal Table'!$F:$F,'Each Gender Events'!$A98,'Official Medal Table'!$C:$C,'Each Gender Events'!AK$1,'Official Medal Table'!$E:$E,"Mixed")*'Medal values'!$B$1/2
+ COUNTIFS('Official Medal Table'!$G:$G,'Each Gender Events'!$A98,'Official Medal Table'!$C:$C,'Each Gender Events'!AK$1,'Official Medal Table'!$E:$E,"Mixed")*'Medal values'!$B$2/2
+ COUNTIFS('Official Medal Table'!$H:$H,'Each Gender Events'!$A98,'Official Medal Table'!$C:$C,'Each Gender Events'!AK$1,'Official Medal Table'!$E:$E,"Mixed")*'Medal values'!$B$3/2
+ COUNTIFS('Official Medal Table'!$I:$I,'Each Gender Events'!$A98,'Official Medal Table'!$C:$C,'Each Gender Events'!AK$1,'Official Medal Table'!$E:$E,"Mixed")*'Medal values'!$B$3/2</f>
        <v>0</v>
      </c>
      <c r="AL98">
        <f>COUNTIFS('Official Medal Table'!$F:$F,'Each Gender Events'!$A98,'Official Medal Table'!$C:$C,'Each Gender Events'!AL$1,'Official Medal Table'!$E:$E,'Each Gender Events'!AL$2)*'Medal values'!$B$1
+ COUNTIFS('Official Medal Table'!$G:$G,'Each Gender Events'!$A98,'Official Medal Table'!$C:$C,'Each Gender Events'!AL$1,'Official Medal Table'!$E:$E,'Each Gender Events'!AL$2)*'Medal values'!$B$2
+ COUNTIFS('Official Medal Table'!$H:$H,'Each Gender Events'!$A98,'Official Medal Table'!$C:$C,'Each Gender Events'!AL$1,'Official Medal Table'!$E:$E,'Each Gender Events'!AL$2)*'Medal values'!$B$3
+ COUNTIFS('Official Medal Table'!$I:$I,'Each Gender Events'!$A98,'Official Medal Table'!$C:$C,'Each Gender Events'!AL$1,'Official Medal Table'!$E:$E,'Each Gender Events'!AL$2)*'Medal values'!$B$3
+ COUNTIFS('Official Medal Table'!$F:$F,'Each Gender Events'!$A98,'Official Medal Table'!$C:$C,'Each Gender Events'!AL$1,'Official Medal Table'!$E:$E,"Mixed")*'Medal values'!$B$1/2
+ COUNTIFS('Official Medal Table'!$G:$G,'Each Gender Events'!$A98,'Official Medal Table'!$C:$C,'Each Gender Events'!AL$1,'Official Medal Table'!$E:$E,"Mixed")*'Medal values'!$B$2/2
+ COUNTIFS('Official Medal Table'!$H:$H,'Each Gender Events'!$A98,'Official Medal Table'!$C:$C,'Each Gender Events'!AL$1,'Official Medal Table'!$E:$E,"Mixed")*'Medal values'!$B$3/2
+ COUNTIFS('Official Medal Table'!$I:$I,'Each Gender Events'!$A98,'Official Medal Table'!$C:$C,'Each Gender Events'!AL$1,'Official Medal Table'!$E:$E,"Mixed")*'Medal values'!$B$3/2</f>
        <v>0</v>
      </c>
      <c r="AM98">
        <f>COUNTIFS('Official Medal Table'!$F:$F,'Each Gender Events'!$A98,'Official Medal Table'!$C:$C,'Each Gender Events'!AM$1,'Official Medal Table'!$E:$E,'Each Gender Events'!AM$2)*'Medal values'!$B$1
+ COUNTIFS('Official Medal Table'!$G:$G,'Each Gender Events'!$A98,'Official Medal Table'!$C:$C,'Each Gender Events'!AM$1,'Official Medal Table'!$E:$E,'Each Gender Events'!AM$2)*'Medal values'!$B$2
+ COUNTIFS('Official Medal Table'!$H:$H,'Each Gender Events'!$A98,'Official Medal Table'!$C:$C,'Each Gender Events'!AM$1,'Official Medal Table'!$E:$E,'Each Gender Events'!AM$2)*'Medal values'!$B$3
+ COUNTIFS('Official Medal Table'!$I:$I,'Each Gender Events'!$A98,'Official Medal Table'!$C:$C,'Each Gender Events'!AM$1,'Official Medal Table'!$E:$E,'Each Gender Events'!AM$2)*'Medal values'!$B$3
+ COUNTIFS('Official Medal Table'!$F:$F,'Each Gender Events'!$A98,'Official Medal Table'!$C:$C,'Each Gender Events'!AM$1,'Official Medal Table'!$E:$E,"Mixed")*'Medal values'!$B$1/2
+ COUNTIFS('Official Medal Table'!$G:$G,'Each Gender Events'!$A98,'Official Medal Table'!$C:$C,'Each Gender Events'!AM$1,'Official Medal Table'!$E:$E,"Mixed")*'Medal values'!$B$2/2
+ COUNTIFS('Official Medal Table'!$H:$H,'Each Gender Events'!$A98,'Official Medal Table'!$C:$C,'Each Gender Events'!AM$1,'Official Medal Table'!$E:$E,"Mixed")*'Medal values'!$B$3/2
+ COUNTIFS('Official Medal Table'!$I:$I,'Each Gender Events'!$A98,'Official Medal Table'!$C:$C,'Each Gender Events'!AM$1,'Official Medal Table'!$E:$E,"Mixed")*'Medal values'!$B$3/2</f>
        <v>0</v>
      </c>
      <c r="AN98">
        <f>COUNTIFS('Official Medal Table'!$F:$F,'Each Gender Events'!$A98,'Official Medal Table'!$C:$C,'Each Gender Events'!AN$1,'Official Medal Table'!$E:$E,'Each Gender Events'!AN$2)*'Medal values'!$B$1
+ COUNTIFS('Official Medal Table'!$G:$G,'Each Gender Events'!$A98,'Official Medal Table'!$C:$C,'Each Gender Events'!AN$1,'Official Medal Table'!$E:$E,'Each Gender Events'!AN$2)*'Medal values'!$B$2
+ COUNTIFS('Official Medal Table'!$H:$H,'Each Gender Events'!$A98,'Official Medal Table'!$C:$C,'Each Gender Events'!AN$1,'Official Medal Table'!$E:$E,'Each Gender Events'!AN$2)*'Medal values'!$B$3
+ COUNTIFS('Official Medal Table'!$I:$I,'Each Gender Events'!$A98,'Official Medal Table'!$C:$C,'Each Gender Events'!AN$1,'Official Medal Table'!$E:$E,'Each Gender Events'!AN$2)*'Medal values'!$B$3
+ COUNTIFS('Official Medal Table'!$F:$F,'Each Gender Events'!$A98,'Official Medal Table'!$C:$C,'Each Gender Events'!AN$1,'Official Medal Table'!$E:$E,"Mixed")*'Medal values'!$B$1/2
+ COUNTIFS('Official Medal Table'!$G:$G,'Each Gender Events'!$A98,'Official Medal Table'!$C:$C,'Each Gender Events'!AN$1,'Official Medal Table'!$E:$E,"Mixed")*'Medal values'!$B$2/2
+ COUNTIFS('Official Medal Table'!$H:$H,'Each Gender Events'!$A98,'Official Medal Table'!$C:$C,'Each Gender Events'!AN$1,'Official Medal Table'!$E:$E,"Mixed")*'Medal values'!$B$3/2
+ COUNTIFS('Official Medal Table'!$I:$I,'Each Gender Events'!$A98,'Official Medal Table'!$C:$C,'Each Gender Events'!AN$1,'Official Medal Table'!$E:$E,"Mixed")*'Medal values'!$B$3/2</f>
        <v>0</v>
      </c>
      <c r="AO98">
        <f>COUNTIFS('Official Medal Table'!$F:$F,'Each Gender Events'!$A98,'Official Medal Table'!$C:$C,'Each Gender Events'!AO$1,'Official Medal Table'!$E:$E,'Each Gender Events'!AO$2)*'Medal values'!$B$1
+ COUNTIFS('Official Medal Table'!$G:$G,'Each Gender Events'!$A98,'Official Medal Table'!$C:$C,'Each Gender Events'!AO$1,'Official Medal Table'!$E:$E,'Each Gender Events'!AO$2)*'Medal values'!$B$2
+ COUNTIFS('Official Medal Table'!$H:$H,'Each Gender Events'!$A98,'Official Medal Table'!$C:$C,'Each Gender Events'!AO$1,'Official Medal Table'!$E:$E,'Each Gender Events'!AO$2)*'Medal values'!$B$3
+ COUNTIFS('Official Medal Table'!$I:$I,'Each Gender Events'!$A98,'Official Medal Table'!$C:$C,'Each Gender Events'!AO$1,'Official Medal Table'!$E:$E,'Each Gender Events'!AO$2)*'Medal values'!$B$3
+ COUNTIFS('Official Medal Table'!$F:$F,'Each Gender Events'!$A98,'Official Medal Table'!$C:$C,'Each Gender Events'!AO$1,'Official Medal Table'!$E:$E,"Mixed")*'Medal values'!$B$1/2
+ COUNTIFS('Official Medal Table'!$G:$G,'Each Gender Events'!$A98,'Official Medal Table'!$C:$C,'Each Gender Events'!AO$1,'Official Medal Table'!$E:$E,"Mixed")*'Medal values'!$B$2/2
+ COUNTIFS('Official Medal Table'!$H:$H,'Each Gender Events'!$A98,'Official Medal Table'!$C:$C,'Each Gender Events'!AO$1,'Official Medal Table'!$E:$E,"Mixed")*'Medal values'!$B$3/2
+ COUNTIFS('Official Medal Table'!$I:$I,'Each Gender Events'!$A98,'Official Medal Table'!$C:$C,'Each Gender Events'!AO$1,'Official Medal Table'!$E:$E,"Mixed")*'Medal values'!$B$3/2</f>
        <v>0</v>
      </c>
      <c r="AP98">
        <f>COUNTIFS('Official Medal Table'!$F:$F,'Each Gender Events'!$A98,'Official Medal Table'!$C:$C,'Each Gender Events'!AP$1,'Official Medal Table'!$E:$E,'Each Gender Events'!AP$2)*'Medal values'!$B$1
+ COUNTIFS('Official Medal Table'!$G:$G,'Each Gender Events'!$A98,'Official Medal Table'!$C:$C,'Each Gender Events'!AP$1,'Official Medal Table'!$E:$E,'Each Gender Events'!AP$2)*'Medal values'!$B$2
+ COUNTIFS('Official Medal Table'!$H:$H,'Each Gender Events'!$A98,'Official Medal Table'!$C:$C,'Each Gender Events'!AP$1,'Official Medal Table'!$E:$E,'Each Gender Events'!AP$2)*'Medal values'!$B$3
+ COUNTIFS('Official Medal Table'!$I:$I,'Each Gender Events'!$A98,'Official Medal Table'!$C:$C,'Each Gender Events'!AP$1,'Official Medal Table'!$E:$E,'Each Gender Events'!AP$2)*'Medal values'!$B$3
+ COUNTIFS('Official Medal Table'!$F:$F,'Each Gender Events'!$A98,'Official Medal Table'!$C:$C,'Each Gender Events'!AP$1,'Official Medal Table'!$E:$E,"Mixed")*'Medal values'!$B$1/2
+ COUNTIFS('Official Medal Table'!$G:$G,'Each Gender Events'!$A98,'Official Medal Table'!$C:$C,'Each Gender Events'!AP$1,'Official Medal Table'!$E:$E,"Mixed")*'Medal values'!$B$2/2
+ COUNTIFS('Official Medal Table'!$H:$H,'Each Gender Events'!$A98,'Official Medal Table'!$C:$C,'Each Gender Events'!AP$1,'Official Medal Table'!$E:$E,"Mixed")*'Medal values'!$B$3/2
+ COUNTIFS('Official Medal Table'!$I:$I,'Each Gender Events'!$A98,'Official Medal Table'!$C:$C,'Each Gender Events'!AP$1,'Official Medal Table'!$E:$E,"Mixed")*'Medal values'!$B$3/2</f>
        <v>0</v>
      </c>
      <c r="AQ98">
        <f>COUNTIFS('Official Medal Table'!$F:$F,'Each Gender Events'!$A98,'Official Medal Table'!$C:$C,'Each Gender Events'!AQ$1,'Official Medal Table'!$E:$E,'Each Gender Events'!AQ$2)*'Medal values'!$B$1
+ COUNTIFS('Official Medal Table'!$G:$G,'Each Gender Events'!$A98,'Official Medal Table'!$C:$C,'Each Gender Events'!AQ$1,'Official Medal Table'!$E:$E,'Each Gender Events'!AQ$2)*'Medal values'!$B$2
+ COUNTIFS('Official Medal Table'!$H:$H,'Each Gender Events'!$A98,'Official Medal Table'!$C:$C,'Each Gender Events'!AQ$1,'Official Medal Table'!$E:$E,'Each Gender Events'!AQ$2)*'Medal values'!$B$3
+ COUNTIFS('Official Medal Table'!$I:$I,'Each Gender Events'!$A98,'Official Medal Table'!$C:$C,'Each Gender Events'!AQ$1,'Official Medal Table'!$E:$E,'Each Gender Events'!AQ$2)*'Medal values'!$B$3
+ COUNTIFS('Official Medal Table'!$F:$F,'Each Gender Events'!$A98,'Official Medal Table'!$C:$C,'Each Gender Events'!AQ$1,'Official Medal Table'!$E:$E,"Mixed")*'Medal values'!$B$1/2
+ COUNTIFS('Official Medal Table'!$G:$G,'Each Gender Events'!$A98,'Official Medal Table'!$C:$C,'Each Gender Events'!AQ$1,'Official Medal Table'!$E:$E,"Mixed")*'Medal values'!$B$2/2
+ COUNTIFS('Official Medal Table'!$H:$H,'Each Gender Events'!$A98,'Official Medal Table'!$C:$C,'Each Gender Events'!AQ$1,'Official Medal Table'!$E:$E,"Mixed")*'Medal values'!$B$3/2
+ COUNTIFS('Official Medal Table'!$I:$I,'Each Gender Events'!$A98,'Official Medal Table'!$C:$C,'Each Gender Events'!AQ$1,'Official Medal Table'!$E:$E,"Mixed")*'Medal values'!$B$3/2</f>
        <v>0</v>
      </c>
      <c r="AR98">
        <f>COUNTIFS('Official Medal Table'!$F:$F,'Each Gender Events'!$A98,'Official Medal Table'!$C:$C,'Each Gender Events'!AR$1,'Official Medal Table'!$E:$E,'Each Gender Events'!AR$2)*'Medal values'!$B$1
+ COUNTIFS('Official Medal Table'!$G:$G,'Each Gender Events'!$A98,'Official Medal Table'!$C:$C,'Each Gender Events'!AR$1,'Official Medal Table'!$E:$E,'Each Gender Events'!AR$2)*'Medal values'!$B$2
+ COUNTIFS('Official Medal Table'!$H:$H,'Each Gender Events'!$A98,'Official Medal Table'!$C:$C,'Each Gender Events'!AR$1,'Official Medal Table'!$E:$E,'Each Gender Events'!AR$2)*'Medal values'!$B$3
+ COUNTIFS('Official Medal Table'!$I:$I,'Each Gender Events'!$A98,'Official Medal Table'!$C:$C,'Each Gender Events'!AR$1,'Official Medal Table'!$E:$E,'Each Gender Events'!AR$2)*'Medal values'!$B$3
+ COUNTIFS('Official Medal Table'!$F:$F,'Each Gender Events'!$A98,'Official Medal Table'!$C:$C,'Each Gender Events'!AR$1,'Official Medal Table'!$E:$E,"Mixed")*'Medal values'!$B$1/2
+ COUNTIFS('Official Medal Table'!$G:$G,'Each Gender Events'!$A98,'Official Medal Table'!$C:$C,'Each Gender Events'!AR$1,'Official Medal Table'!$E:$E,"Mixed")*'Medal values'!$B$2/2
+ COUNTIFS('Official Medal Table'!$H:$H,'Each Gender Events'!$A98,'Official Medal Table'!$C:$C,'Each Gender Events'!AR$1,'Official Medal Table'!$E:$E,"Mixed")*'Medal values'!$B$3/2
+ COUNTIFS('Official Medal Table'!$I:$I,'Each Gender Events'!$A98,'Official Medal Table'!$C:$C,'Each Gender Events'!AR$1,'Official Medal Table'!$E:$E,"Mixed")*'Medal values'!$B$3/2</f>
        <v>0</v>
      </c>
      <c r="AS98">
        <f>COUNTIFS('Official Medal Table'!$F:$F,'Each Gender Events'!$A98,'Official Medal Table'!$C:$C,'Each Gender Events'!AS$1,'Official Medal Table'!$E:$E,'Each Gender Events'!AS$2)*'Medal values'!$B$1
+ COUNTIFS('Official Medal Table'!$G:$G,'Each Gender Events'!$A98,'Official Medal Table'!$C:$C,'Each Gender Events'!AS$1,'Official Medal Table'!$E:$E,'Each Gender Events'!AS$2)*'Medal values'!$B$2
+ COUNTIFS('Official Medal Table'!$H:$H,'Each Gender Events'!$A98,'Official Medal Table'!$C:$C,'Each Gender Events'!AS$1,'Official Medal Table'!$E:$E,'Each Gender Events'!AS$2)*'Medal values'!$B$3
+ COUNTIFS('Official Medal Table'!$I:$I,'Each Gender Events'!$A98,'Official Medal Table'!$C:$C,'Each Gender Events'!AS$1,'Official Medal Table'!$E:$E,'Each Gender Events'!AS$2)*'Medal values'!$B$3
+ COUNTIFS('Official Medal Table'!$F:$F,'Each Gender Events'!$A98,'Official Medal Table'!$C:$C,'Each Gender Events'!AS$1,'Official Medal Table'!$E:$E,"Mixed")*'Medal values'!$B$1/2
+ COUNTIFS('Official Medal Table'!$G:$G,'Each Gender Events'!$A98,'Official Medal Table'!$C:$C,'Each Gender Events'!AS$1,'Official Medal Table'!$E:$E,"Mixed")*'Medal values'!$B$2/2
+ COUNTIFS('Official Medal Table'!$H:$H,'Each Gender Events'!$A98,'Official Medal Table'!$C:$C,'Each Gender Events'!AS$1,'Official Medal Table'!$E:$E,"Mixed")*'Medal values'!$B$3/2
+ COUNTIFS('Official Medal Table'!$I:$I,'Each Gender Events'!$A98,'Official Medal Table'!$C:$C,'Each Gender Events'!AS$1,'Official Medal Table'!$E:$E,"Mixed")*'Medal values'!$B$3/2</f>
        <v>0</v>
      </c>
      <c r="AT98">
        <f>COUNTIFS('Official Medal Table'!$F:$F,'Each Gender Events'!$A98,'Official Medal Table'!$C:$C,'Each Gender Events'!AT$1,'Official Medal Table'!$E:$E,'Each Gender Events'!AT$2)*'Medal values'!$B$1
+ COUNTIFS('Official Medal Table'!$G:$G,'Each Gender Events'!$A98,'Official Medal Table'!$C:$C,'Each Gender Events'!AT$1,'Official Medal Table'!$E:$E,'Each Gender Events'!AT$2)*'Medal values'!$B$2
+ COUNTIFS('Official Medal Table'!$H:$H,'Each Gender Events'!$A98,'Official Medal Table'!$C:$C,'Each Gender Events'!AT$1,'Official Medal Table'!$E:$E,'Each Gender Events'!AT$2)*'Medal values'!$B$3
+ COUNTIFS('Official Medal Table'!$I:$I,'Each Gender Events'!$A98,'Official Medal Table'!$C:$C,'Each Gender Events'!AT$1,'Official Medal Table'!$E:$E,'Each Gender Events'!AT$2)*'Medal values'!$B$3
+ COUNTIFS('Official Medal Table'!$F:$F,'Each Gender Events'!$A98,'Official Medal Table'!$C:$C,'Each Gender Events'!AT$1,'Official Medal Table'!$E:$E,"Mixed")*'Medal values'!$B$1/2
+ COUNTIFS('Official Medal Table'!$G:$G,'Each Gender Events'!$A98,'Official Medal Table'!$C:$C,'Each Gender Events'!AT$1,'Official Medal Table'!$E:$E,"Mixed")*'Medal values'!$B$2/2
+ COUNTIFS('Official Medal Table'!$H:$H,'Each Gender Events'!$A98,'Official Medal Table'!$C:$C,'Each Gender Events'!AT$1,'Official Medal Table'!$E:$E,"Mixed")*'Medal values'!$B$3/2
+ COUNTIFS('Official Medal Table'!$I:$I,'Each Gender Events'!$A98,'Official Medal Table'!$C:$C,'Each Gender Events'!AT$1,'Official Medal Table'!$E:$E,"Mixed")*'Medal values'!$B$3/2</f>
        <v>0</v>
      </c>
      <c r="AU98">
        <f>COUNTIFS('Official Medal Table'!$F:$F,'Each Gender Events'!$A98,'Official Medal Table'!$C:$C,'Each Gender Events'!AU$1,'Official Medal Table'!$E:$E,'Each Gender Events'!AU$2)*'Medal values'!$B$1
+ COUNTIFS('Official Medal Table'!$G:$G,'Each Gender Events'!$A98,'Official Medal Table'!$C:$C,'Each Gender Events'!AU$1,'Official Medal Table'!$E:$E,'Each Gender Events'!AU$2)*'Medal values'!$B$2
+ COUNTIFS('Official Medal Table'!$H:$H,'Each Gender Events'!$A98,'Official Medal Table'!$C:$C,'Each Gender Events'!AU$1,'Official Medal Table'!$E:$E,'Each Gender Events'!AU$2)*'Medal values'!$B$3
+ COUNTIFS('Official Medal Table'!$I:$I,'Each Gender Events'!$A98,'Official Medal Table'!$C:$C,'Each Gender Events'!AU$1,'Official Medal Table'!$E:$E,'Each Gender Events'!AU$2)*'Medal values'!$B$3
+ COUNTIFS('Official Medal Table'!$F:$F,'Each Gender Events'!$A98,'Official Medal Table'!$C:$C,'Each Gender Events'!AU$1,'Official Medal Table'!$E:$E,"Mixed")*'Medal values'!$B$1/2
+ COUNTIFS('Official Medal Table'!$G:$G,'Each Gender Events'!$A98,'Official Medal Table'!$C:$C,'Each Gender Events'!AU$1,'Official Medal Table'!$E:$E,"Mixed")*'Medal values'!$B$2/2
+ COUNTIFS('Official Medal Table'!$H:$H,'Each Gender Events'!$A98,'Official Medal Table'!$C:$C,'Each Gender Events'!AU$1,'Official Medal Table'!$E:$E,"Mixed")*'Medal values'!$B$3/2
+ COUNTIFS('Official Medal Table'!$I:$I,'Each Gender Events'!$A98,'Official Medal Table'!$C:$C,'Each Gender Events'!AU$1,'Official Medal Table'!$E:$E,"Mixed")*'Medal values'!$B$3/2</f>
        <v>0</v>
      </c>
      <c r="AV98">
        <f>COUNTIFS('Official Medal Table'!$F:$F,'Each Gender Events'!$A98,'Official Medal Table'!$C:$C,'Each Gender Events'!AV$1,'Official Medal Table'!$E:$E,'Each Gender Events'!AV$2)*'Medal values'!$B$1
+ COUNTIFS('Official Medal Table'!$G:$G,'Each Gender Events'!$A98,'Official Medal Table'!$C:$C,'Each Gender Events'!AV$1,'Official Medal Table'!$E:$E,'Each Gender Events'!AV$2)*'Medal values'!$B$2
+ COUNTIFS('Official Medal Table'!$H:$H,'Each Gender Events'!$A98,'Official Medal Table'!$C:$C,'Each Gender Events'!AV$1,'Official Medal Table'!$E:$E,'Each Gender Events'!AV$2)*'Medal values'!$B$3
+ COUNTIFS('Official Medal Table'!$I:$I,'Each Gender Events'!$A98,'Official Medal Table'!$C:$C,'Each Gender Events'!AV$1,'Official Medal Table'!$E:$E,'Each Gender Events'!AV$2)*'Medal values'!$B$3
+ COUNTIFS('Official Medal Table'!$F:$F,'Each Gender Events'!$A98,'Official Medal Table'!$C:$C,'Each Gender Events'!AV$1,'Official Medal Table'!$E:$E,"Mixed")*'Medal values'!$B$1/2
+ COUNTIFS('Official Medal Table'!$G:$G,'Each Gender Events'!$A98,'Official Medal Table'!$C:$C,'Each Gender Events'!AV$1,'Official Medal Table'!$E:$E,"Mixed")*'Medal values'!$B$2/2
+ COUNTIFS('Official Medal Table'!$H:$H,'Each Gender Events'!$A98,'Official Medal Table'!$C:$C,'Each Gender Events'!AV$1,'Official Medal Table'!$E:$E,"Mixed")*'Medal values'!$B$3/2
+ COUNTIFS('Official Medal Table'!$I:$I,'Each Gender Events'!$A98,'Official Medal Table'!$C:$C,'Each Gender Events'!AV$1,'Official Medal Table'!$E:$E,"Mixed")*'Medal values'!$B$3/2</f>
        <v>0</v>
      </c>
      <c r="AW98">
        <f>COUNTIFS('Official Medal Table'!$F:$F,'Each Gender Events'!$A98,'Official Medal Table'!$C:$C,'Each Gender Events'!AW$1,'Official Medal Table'!$E:$E,'Each Gender Events'!AW$2)*'Medal values'!$B$1
+ COUNTIFS('Official Medal Table'!$G:$G,'Each Gender Events'!$A98,'Official Medal Table'!$C:$C,'Each Gender Events'!AW$1,'Official Medal Table'!$E:$E,'Each Gender Events'!AW$2)*'Medal values'!$B$2
+ COUNTIFS('Official Medal Table'!$H:$H,'Each Gender Events'!$A98,'Official Medal Table'!$C:$C,'Each Gender Events'!AW$1,'Official Medal Table'!$E:$E,'Each Gender Events'!AW$2)*'Medal values'!$B$3
+ COUNTIFS('Official Medal Table'!$I:$I,'Each Gender Events'!$A98,'Official Medal Table'!$C:$C,'Each Gender Events'!AW$1,'Official Medal Table'!$E:$E,'Each Gender Events'!AW$2)*'Medal values'!$B$3
+ COUNTIFS('Official Medal Table'!$F:$F,'Each Gender Events'!$A98,'Official Medal Table'!$C:$C,'Each Gender Events'!AW$1,'Official Medal Table'!$E:$E,"Mixed")*'Medal values'!$B$1/2
+ COUNTIFS('Official Medal Table'!$G:$G,'Each Gender Events'!$A98,'Official Medal Table'!$C:$C,'Each Gender Events'!AW$1,'Official Medal Table'!$E:$E,"Mixed")*'Medal values'!$B$2/2
+ COUNTIFS('Official Medal Table'!$H:$H,'Each Gender Events'!$A98,'Official Medal Table'!$C:$C,'Each Gender Events'!AW$1,'Official Medal Table'!$E:$E,"Mixed")*'Medal values'!$B$3/2
+ COUNTIFS('Official Medal Table'!$I:$I,'Each Gender Events'!$A98,'Official Medal Table'!$C:$C,'Each Gender Events'!AW$1,'Official Medal Table'!$E:$E,"Mixed")*'Medal values'!$B$3/2</f>
        <v>0</v>
      </c>
      <c r="AX98">
        <f>COUNTIFS('Official Medal Table'!$F:$F,'Each Gender Events'!$A98,'Official Medal Table'!$C:$C,'Each Gender Events'!AX$1,'Official Medal Table'!$E:$E,'Each Gender Events'!AX$2)*'Medal values'!$B$1
+ COUNTIFS('Official Medal Table'!$G:$G,'Each Gender Events'!$A98,'Official Medal Table'!$C:$C,'Each Gender Events'!AX$1,'Official Medal Table'!$E:$E,'Each Gender Events'!AX$2)*'Medal values'!$B$2
+ COUNTIFS('Official Medal Table'!$H:$H,'Each Gender Events'!$A98,'Official Medal Table'!$C:$C,'Each Gender Events'!AX$1,'Official Medal Table'!$E:$E,'Each Gender Events'!AX$2)*'Medal values'!$B$3
+ COUNTIFS('Official Medal Table'!$I:$I,'Each Gender Events'!$A98,'Official Medal Table'!$C:$C,'Each Gender Events'!AX$1,'Official Medal Table'!$E:$E,'Each Gender Events'!AX$2)*'Medal values'!$B$3
+ COUNTIFS('Official Medal Table'!$F:$F,'Each Gender Events'!$A98,'Official Medal Table'!$C:$C,'Each Gender Events'!AX$1,'Official Medal Table'!$E:$E,"Mixed")*'Medal values'!$B$1/2
+ COUNTIFS('Official Medal Table'!$G:$G,'Each Gender Events'!$A98,'Official Medal Table'!$C:$C,'Each Gender Events'!AX$1,'Official Medal Table'!$E:$E,"Mixed")*'Medal values'!$B$2/2
+ COUNTIFS('Official Medal Table'!$H:$H,'Each Gender Events'!$A98,'Official Medal Table'!$C:$C,'Each Gender Events'!AX$1,'Official Medal Table'!$E:$E,"Mixed")*'Medal values'!$B$3/2
+ COUNTIFS('Official Medal Table'!$I:$I,'Each Gender Events'!$A98,'Official Medal Table'!$C:$C,'Each Gender Events'!AX$1,'Official Medal Table'!$E:$E,"Mixed")*'Medal values'!$B$3/2</f>
        <v>0</v>
      </c>
      <c r="AY98">
        <f>COUNTIFS('Official Medal Table'!$F:$F,'Each Gender Events'!$A98,'Official Medal Table'!$C:$C,'Each Gender Events'!AY$1,'Official Medal Table'!$E:$E,'Each Gender Events'!AY$2)*'Medal values'!$B$1
+ COUNTIFS('Official Medal Table'!$G:$G,'Each Gender Events'!$A98,'Official Medal Table'!$C:$C,'Each Gender Events'!AY$1,'Official Medal Table'!$E:$E,'Each Gender Events'!AY$2)*'Medal values'!$B$2
+ COUNTIFS('Official Medal Table'!$H:$H,'Each Gender Events'!$A98,'Official Medal Table'!$C:$C,'Each Gender Events'!AY$1,'Official Medal Table'!$E:$E,'Each Gender Events'!AY$2)*'Medal values'!$B$3
+ COUNTIFS('Official Medal Table'!$I:$I,'Each Gender Events'!$A98,'Official Medal Table'!$C:$C,'Each Gender Events'!AY$1,'Official Medal Table'!$E:$E,'Each Gender Events'!AY$2)*'Medal values'!$B$3
+ COUNTIFS('Official Medal Table'!$F:$F,'Each Gender Events'!$A98,'Official Medal Table'!$C:$C,'Each Gender Events'!AY$1,'Official Medal Table'!$E:$E,"Mixed")*'Medal values'!$B$1/2
+ COUNTIFS('Official Medal Table'!$G:$G,'Each Gender Events'!$A98,'Official Medal Table'!$C:$C,'Each Gender Events'!AY$1,'Official Medal Table'!$E:$E,"Mixed")*'Medal values'!$B$2/2
+ COUNTIFS('Official Medal Table'!$H:$H,'Each Gender Events'!$A98,'Official Medal Table'!$C:$C,'Each Gender Events'!AY$1,'Official Medal Table'!$E:$E,"Mixed")*'Medal values'!$B$3/2
+ COUNTIFS('Official Medal Table'!$I:$I,'Each Gender Events'!$A98,'Official Medal Table'!$C:$C,'Each Gender Events'!AY$1,'Official Medal Table'!$E:$E,"Mixed")*'Medal values'!$B$3/2</f>
        <v>0</v>
      </c>
      <c r="AZ98">
        <f>COUNTIFS('Official Medal Table'!$F:$F,'Each Gender Events'!$A98,'Official Medal Table'!$C:$C,'Each Gender Events'!AZ$1,'Official Medal Table'!$E:$E,'Each Gender Events'!AZ$2)*'Medal values'!$B$1
+ COUNTIFS('Official Medal Table'!$G:$G,'Each Gender Events'!$A98,'Official Medal Table'!$C:$C,'Each Gender Events'!AZ$1,'Official Medal Table'!$E:$E,'Each Gender Events'!AZ$2)*'Medal values'!$B$2
+ COUNTIFS('Official Medal Table'!$H:$H,'Each Gender Events'!$A98,'Official Medal Table'!$C:$C,'Each Gender Events'!AZ$1,'Official Medal Table'!$E:$E,'Each Gender Events'!AZ$2)*'Medal values'!$B$3
+ COUNTIFS('Official Medal Table'!$I:$I,'Each Gender Events'!$A98,'Official Medal Table'!$C:$C,'Each Gender Events'!AZ$1,'Official Medal Table'!$E:$E,'Each Gender Events'!AZ$2)*'Medal values'!$B$3
+ COUNTIFS('Official Medal Table'!$F:$F,'Each Gender Events'!$A98,'Official Medal Table'!$C:$C,'Each Gender Events'!AZ$1,'Official Medal Table'!$E:$E,"Mixed")*'Medal values'!$B$1/2
+ COUNTIFS('Official Medal Table'!$G:$G,'Each Gender Events'!$A98,'Official Medal Table'!$C:$C,'Each Gender Events'!AZ$1,'Official Medal Table'!$E:$E,"Mixed")*'Medal values'!$B$2/2
+ COUNTIFS('Official Medal Table'!$H:$H,'Each Gender Events'!$A98,'Official Medal Table'!$C:$C,'Each Gender Events'!AZ$1,'Official Medal Table'!$E:$E,"Mixed")*'Medal values'!$B$3/2
+ COUNTIFS('Official Medal Table'!$I:$I,'Each Gender Events'!$A98,'Official Medal Table'!$C:$C,'Each Gender Events'!AZ$1,'Official Medal Table'!$E:$E,"Mixed")*'Medal values'!$B$3/2</f>
        <v>0</v>
      </c>
      <c r="BA98">
        <f>COUNTIFS('Official Medal Table'!$F:$F,'Each Gender Events'!$A98,'Official Medal Table'!$C:$C,'Each Gender Events'!BA$1,'Official Medal Table'!$E:$E,'Each Gender Events'!BA$2)*'Medal values'!$B$1
+ COUNTIFS('Official Medal Table'!$G:$G,'Each Gender Events'!$A98,'Official Medal Table'!$C:$C,'Each Gender Events'!BA$1,'Official Medal Table'!$E:$E,'Each Gender Events'!BA$2)*'Medal values'!$B$2
+ COUNTIFS('Official Medal Table'!$H:$H,'Each Gender Events'!$A98,'Official Medal Table'!$C:$C,'Each Gender Events'!BA$1,'Official Medal Table'!$E:$E,'Each Gender Events'!BA$2)*'Medal values'!$B$3
+ COUNTIFS('Official Medal Table'!$I:$I,'Each Gender Events'!$A98,'Official Medal Table'!$C:$C,'Each Gender Events'!BA$1,'Official Medal Table'!$E:$E,'Each Gender Events'!BA$2)*'Medal values'!$B$3
+ COUNTIFS('Official Medal Table'!$F:$F,'Each Gender Events'!$A98,'Official Medal Table'!$C:$C,'Each Gender Events'!BA$1,'Official Medal Table'!$E:$E,"Mixed")*'Medal values'!$B$1/2
+ COUNTIFS('Official Medal Table'!$G:$G,'Each Gender Events'!$A98,'Official Medal Table'!$C:$C,'Each Gender Events'!BA$1,'Official Medal Table'!$E:$E,"Mixed")*'Medal values'!$B$2/2
+ COUNTIFS('Official Medal Table'!$H:$H,'Each Gender Events'!$A98,'Official Medal Table'!$C:$C,'Each Gender Events'!BA$1,'Official Medal Table'!$E:$E,"Mixed")*'Medal values'!$B$3/2
+ COUNTIFS('Official Medal Table'!$I:$I,'Each Gender Events'!$A98,'Official Medal Table'!$C:$C,'Each Gender Events'!BA$1,'Official Medal Table'!$E:$E,"Mixed")*'Medal values'!$B$3/2</f>
        <v>0</v>
      </c>
      <c r="BB98">
        <f>COUNTIFS('Official Medal Table'!$F:$F,'Each Gender Events'!$A98,'Official Medal Table'!$C:$C,'Each Gender Events'!BB$1,'Official Medal Table'!$E:$E,'Each Gender Events'!BB$2)*'Medal values'!$B$1
+ COUNTIFS('Official Medal Table'!$G:$G,'Each Gender Events'!$A98,'Official Medal Table'!$C:$C,'Each Gender Events'!BB$1,'Official Medal Table'!$E:$E,'Each Gender Events'!BB$2)*'Medal values'!$B$2
+ COUNTIFS('Official Medal Table'!$H:$H,'Each Gender Events'!$A98,'Official Medal Table'!$C:$C,'Each Gender Events'!BB$1,'Official Medal Table'!$E:$E,'Each Gender Events'!BB$2)*'Medal values'!$B$3
+ COUNTIFS('Official Medal Table'!$I:$I,'Each Gender Events'!$A98,'Official Medal Table'!$C:$C,'Each Gender Events'!BB$1,'Official Medal Table'!$E:$E,'Each Gender Events'!BB$2)*'Medal values'!$B$3
+ COUNTIFS('Official Medal Table'!$F:$F,'Each Gender Events'!$A98,'Official Medal Table'!$C:$C,'Each Gender Events'!BB$1,'Official Medal Table'!$E:$E,"Mixed")*'Medal values'!$B$1/2
+ COUNTIFS('Official Medal Table'!$G:$G,'Each Gender Events'!$A98,'Official Medal Table'!$C:$C,'Each Gender Events'!BB$1,'Official Medal Table'!$E:$E,"Mixed")*'Medal values'!$B$2/2
+ COUNTIFS('Official Medal Table'!$H:$H,'Each Gender Events'!$A98,'Official Medal Table'!$C:$C,'Each Gender Events'!BB$1,'Official Medal Table'!$E:$E,"Mixed")*'Medal values'!$B$3/2
+ COUNTIFS('Official Medal Table'!$I:$I,'Each Gender Events'!$A98,'Official Medal Table'!$C:$C,'Each Gender Events'!BB$1,'Official Medal Table'!$E:$E,"Mixed")*'Medal values'!$B$3/2</f>
        <v>0</v>
      </c>
      <c r="BC98">
        <f>COUNTIFS('Official Medal Table'!$F:$F,'Each Gender Events'!$A98,'Official Medal Table'!$C:$C,'Each Gender Events'!BC$1,'Official Medal Table'!$E:$E,'Each Gender Events'!BC$2)*'Medal values'!$B$1
+ COUNTIFS('Official Medal Table'!$G:$G,'Each Gender Events'!$A98,'Official Medal Table'!$C:$C,'Each Gender Events'!BC$1,'Official Medal Table'!$E:$E,'Each Gender Events'!BC$2)*'Medal values'!$B$2
+ COUNTIFS('Official Medal Table'!$H:$H,'Each Gender Events'!$A98,'Official Medal Table'!$C:$C,'Each Gender Events'!BC$1,'Official Medal Table'!$E:$E,'Each Gender Events'!BC$2)*'Medal values'!$B$3
+ COUNTIFS('Official Medal Table'!$I:$I,'Each Gender Events'!$A98,'Official Medal Table'!$C:$C,'Each Gender Events'!BC$1,'Official Medal Table'!$E:$E,'Each Gender Events'!BC$2)*'Medal values'!$B$3
+ COUNTIFS('Official Medal Table'!$F:$F,'Each Gender Events'!$A98,'Official Medal Table'!$C:$C,'Each Gender Events'!BC$1,'Official Medal Table'!$E:$E,"Mixed")*'Medal values'!$B$1/2
+ COUNTIFS('Official Medal Table'!$G:$G,'Each Gender Events'!$A98,'Official Medal Table'!$C:$C,'Each Gender Events'!BC$1,'Official Medal Table'!$E:$E,"Mixed")*'Medal values'!$B$2/2
+ COUNTIFS('Official Medal Table'!$H:$H,'Each Gender Events'!$A98,'Official Medal Table'!$C:$C,'Each Gender Events'!BC$1,'Official Medal Table'!$E:$E,"Mixed")*'Medal values'!$B$3/2
+ COUNTIFS('Official Medal Table'!$I:$I,'Each Gender Events'!$A98,'Official Medal Table'!$C:$C,'Each Gender Events'!BC$1,'Official Medal Table'!$E:$E,"Mixed")*'Medal values'!$B$3/2</f>
        <v>0</v>
      </c>
      <c r="BD98">
        <f>COUNTIFS('Official Medal Table'!$F:$F,'Each Gender Events'!$A98,'Official Medal Table'!$C:$C,'Each Gender Events'!BD$1,'Official Medal Table'!$E:$E,'Each Gender Events'!BD$2)*'Medal values'!$B$1
+ COUNTIFS('Official Medal Table'!$G:$G,'Each Gender Events'!$A98,'Official Medal Table'!$C:$C,'Each Gender Events'!BD$1,'Official Medal Table'!$E:$E,'Each Gender Events'!BD$2)*'Medal values'!$B$2
+ COUNTIFS('Official Medal Table'!$H:$H,'Each Gender Events'!$A98,'Official Medal Table'!$C:$C,'Each Gender Events'!BD$1,'Official Medal Table'!$E:$E,'Each Gender Events'!BD$2)*'Medal values'!$B$3
+ COUNTIFS('Official Medal Table'!$I:$I,'Each Gender Events'!$A98,'Official Medal Table'!$C:$C,'Each Gender Events'!BD$1,'Official Medal Table'!$E:$E,'Each Gender Events'!BD$2)*'Medal values'!$B$3
+ COUNTIFS('Official Medal Table'!$F:$F,'Each Gender Events'!$A98,'Official Medal Table'!$C:$C,'Each Gender Events'!BD$1,'Official Medal Table'!$E:$E,"Mixed")*'Medal values'!$B$1/2
+ COUNTIFS('Official Medal Table'!$G:$G,'Each Gender Events'!$A98,'Official Medal Table'!$C:$C,'Each Gender Events'!BD$1,'Official Medal Table'!$E:$E,"Mixed")*'Medal values'!$B$2/2
+ COUNTIFS('Official Medal Table'!$H:$H,'Each Gender Events'!$A98,'Official Medal Table'!$C:$C,'Each Gender Events'!BD$1,'Official Medal Table'!$E:$E,"Mixed")*'Medal values'!$B$3/2
+ COUNTIFS('Official Medal Table'!$I:$I,'Each Gender Events'!$A98,'Official Medal Table'!$C:$C,'Each Gender Events'!BD$1,'Official Medal Table'!$E:$E,"Mixed")*'Medal values'!$B$3/2</f>
        <v>0</v>
      </c>
      <c r="BE98">
        <f>COUNTIFS('Official Medal Table'!$F:$F,'Each Gender Events'!$A98,'Official Medal Table'!$C:$C,'Each Gender Events'!BE$1,'Official Medal Table'!$E:$E,'Each Gender Events'!BE$2)*'Medal values'!$B$1
+ COUNTIFS('Official Medal Table'!$G:$G,'Each Gender Events'!$A98,'Official Medal Table'!$C:$C,'Each Gender Events'!BE$1,'Official Medal Table'!$E:$E,'Each Gender Events'!BE$2)*'Medal values'!$B$2
+ COUNTIFS('Official Medal Table'!$H:$H,'Each Gender Events'!$A98,'Official Medal Table'!$C:$C,'Each Gender Events'!BE$1,'Official Medal Table'!$E:$E,'Each Gender Events'!BE$2)*'Medal values'!$B$3
+ COUNTIFS('Official Medal Table'!$I:$I,'Each Gender Events'!$A98,'Official Medal Table'!$C:$C,'Each Gender Events'!BE$1,'Official Medal Table'!$E:$E,'Each Gender Events'!BE$2)*'Medal values'!$B$3
+ COUNTIFS('Official Medal Table'!$F:$F,'Each Gender Events'!$A98,'Official Medal Table'!$C:$C,'Each Gender Events'!BE$1,'Official Medal Table'!$E:$E,"Mixed")*'Medal values'!$B$1/2
+ COUNTIFS('Official Medal Table'!$G:$G,'Each Gender Events'!$A98,'Official Medal Table'!$C:$C,'Each Gender Events'!BE$1,'Official Medal Table'!$E:$E,"Mixed")*'Medal values'!$B$2/2
+ COUNTIFS('Official Medal Table'!$H:$H,'Each Gender Events'!$A98,'Official Medal Table'!$C:$C,'Each Gender Events'!BE$1,'Official Medal Table'!$E:$E,"Mixed")*'Medal values'!$B$3/2
+ COUNTIFS('Official Medal Table'!$I:$I,'Each Gender Events'!$A98,'Official Medal Table'!$C:$C,'Each Gender Events'!BE$1,'Official Medal Table'!$E:$E,"Mixed")*'Medal values'!$B$3/2</f>
        <v>0</v>
      </c>
      <c r="BF98">
        <f>COUNTIFS('Official Medal Table'!$F:$F,'Each Gender Events'!$A98,'Official Medal Table'!$C:$C,'Each Gender Events'!BF$1,'Official Medal Table'!$E:$E,'Each Gender Events'!BF$2)*'Medal values'!$B$1
+ COUNTIFS('Official Medal Table'!$G:$G,'Each Gender Events'!$A98,'Official Medal Table'!$C:$C,'Each Gender Events'!BF$1,'Official Medal Table'!$E:$E,'Each Gender Events'!BF$2)*'Medal values'!$B$2
+ COUNTIFS('Official Medal Table'!$H:$H,'Each Gender Events'!$A98,'Official Medal Table'!$C:$C,'Each Gender Events'!BF$1,'Official Medal Table'!$E:$E,'Each Gender Events'!BF$2)*'Medal values'!$B$3
+ COUNTIFS('Official Medal Table'!$I:$I,'Each Gender Events'!$A98,'Official Medal Table'!$C:$C,'Each Gender Events'!BF$1,'Official Medal Table'!$E:$E,'Each Gender Events'!BF$2)*'Medal values'!$B$3
+ COUNTIFS('Official Medal Table'!$F:$F,'Each Gender Events'!$A98,'Official Medal Table'!$C:$C,'Each Gender Events'!BF$1,'Official Medal Table'!$E:$E,"Mixed")*'Medal values'!$B$1/2
+ COUNTIFS('Official Medal Table'!$G:$G,'Each Gender Events'!$A98,'Official Medal Table'!$C:$C,'Each Gender Events'!BF$1,'Official Medal Table'!$E:$E,"Mixed")*'Medal values'!$B$2/2
+ COUNTIFS('Official Medal Table'!$H:$H,'Each Gender Events'!$A98,'Official Medal Table'!$C:$C,'Each Gender Events'!BF$1,'Official Medal Table'!$E:$E,"Mixed")*'Medal values'!$B$3/2
+ COUNTIFS('Official Medal Table'!$I:$I,'Each Gender Events'!$A98,'Official Medal Table'!$C:$C,'Each Gender Events'!BF$1,'Official Medal Table'!$E:$E,"Mixed")*'Medal values'!$B$3/2</f>
        <v>0</v>
      </c>
      <c r="BG98">
        <f>COUNTIFS('Official Medal Table'!$F:$F,'Each Gender Events'!$A98,'Official Medal Table'!$C:$C,'Each Gender Events'!BG$1,'Official Medal Table'!$E:$E,'Each Gender Events'!BG$2)*'Medal values'!$B$1
+ COUNTIFS('Official Medal Table'!$G:$G,'Each Gender Events'!$A98,'Official Medal Table'!$C:$C,'Each Gender Events'!BG$1,'Official Medal Table'!$E:$E,'Each Gender Events'!BG$2)*'Medal values'!$B$2
+ COUNTIFS('Official Medal Table'!$H:$H,'Each Gender Events'!$A98,'Official Medal Table'!$C:$C,'Each Gender Events'!BG$1,'Official Medal Table'!$E:$E,'Each Gender Events'!BG$2)*'Medal values'!$B$3
+ COUNTIFS('Official Medal Table'!$I:$I,'Each Gender Events'!$A98,'Official Medal Table'!$C:$C,'Each Gender Events'!BG$1,'Official Medal Table'!$E:$E,'Each Gender Events'!BG$2)*'Medal values'!$B$3
+ COUNTIFS('Official Medal Table'!$F:$F,'Each Gender Events'!$A98,'Official Medal Table'!$C:$C,'Each Gender Events'!BG$1,'Official Medal Table'!$E:$E,"Mixed")*'Medal values'!$B$1/2
+ COUNTIFS('Official Medal Table'!$G:$G,'Each Gender Events'!$A98,'Official Medal Table'!$C:$C,'Each Gender Events'!BG$1,'Official Medal Table'!$E:$E,"Mixed")*'Medal values'!$B$2/2
+ COUNTIFS('Official Medal Table'!$H:$H,'Each Gender Events'!$A98,'Official Medal Table'!$C:$C,'Each Gender Events'!BG$1,'Official Medal Table'!$E:$E,"Mixed")*'Medal values'!$B$3/2
+ COUNTIFS('Official Medal Table'!$I:$I,'Each Gender Events'!$A98,'Official Medal Table'!$C:$C,'Each Gender Events'!BG$1,'Official Medal Table'!$E:$E,"Mixed")*'Medal values'!$B$3/2</f>
        <v>0</v>
      </c>
      <c r="BH98">
        <f>COUNTIFS('Official Medal Table'!$F:$F,'Each Gender Events'!$A98,'Official Medal Table'!$C:$C,'Each Gender Events'!BH$1,'Official Medal Table'!$E:$E,'Each Gender Events'!BH$2)*'Medal values'!$B$1
+ COUNTIFS('Official Medal Table'!$G:$G,'Each Gender Events'!$A98,'Official Medal Table'!$C:$C,'Each Gender Events'!BH$1,'Official Medal Table'!$E:$E,'Each Gender Events'!BH$2)*'Medal values'!$B$2
+ COUNTIFS('Official Medal Table'!$H:$H,'Each Gender Events'!$A98,'Official Medal Table'!$C:$C,'Each Gender Events'!BH$1,'Official Medal Table'!$E:$E,'Each Gender Events'!BH$2)*'Medal values'!$B$3
+ COUNTIFS('Official Medal Table'!$I:$I,'Each Gender Events'!$A98,'Official Medal Table'!$C:$C,'Each Gender Events'!BH$1,'Official Medal Table'!$E:$E,'Each Gender Events'!BH$2)*'Medal values'!$B$3
+ COUNTIFS('Official Medal Table'!$F:$F,'Each Gender Events'!$A98,'Official Medal Table'!$C:$C,'Each Gender Events'!BH$1,'Official Medal Table'!$E:$E,"Mixed")*'Medal values'!$B$1/2
+ COUNTIFS('Official Medal Table'!$G:$G,'Each Gender Events'!$A98,'Official Medal Table'!$C:$C,'Each Gender Events'!BH$1,'Official Medal Table'!$E:$E,"Mixed")*'Medal values'!$B$2/2
+ COUNTIFS('Official Medal Table'!$H:$H,'Each Gender Events'!$A98,'Official Medal Table'!$C:$C,'Each Gender Events'!BH$1,'Official Medal Table'!$E:$E,"Mixed")*'Medal values'!$B$3/2
+ COUNTIFS('Official Medal Table'!$I:$I,'Each Gender Events'!$A98,'Official Medal Table'!$C:$C,'Each Gender Events'!BH$1,'Official Medal Table'!$E:$E,"Mixed")*'Medal values'!$B$3/2</f>
        <v>0</v>
      </c>
      <c r="BI98">
        <f>COUNTIFS('Official Medal Table'!$F:$F,'Each Gender Events'!$A98,'Official Medal Table'!$C:$C,'Each Gender Events'!BI$1,'Official Medal Table'!$E:$E,'Each Gender Events'!BI$2)*'Medal values'!$B$1
+ COUNTIFS('Official Medal Table'!$G:$G,'Each Gender Events'!$A98,'Official Medal Table'!$C:$C,'Each Gender Events'!BI$1,'Official Medal Table'!$E:$E,'Each Gender Events'!BI$2)*'Medal values'!$B$2
+ COUNTIFS('Official Medal Table'!$H:$H,'Each Gender Events'!$A98,'Official Medal Table'!$C:$C,'Each Gender Events'!BI$1,'Official Medal Table'!$E:$E,'Each Gender Events'!BI$2)*'Medal values'!$B$3
+ COUNTIFS('Official Medal Table'!$I:$I,'Each Gender Events'!$A98,'Official Medal Table'!$C:$C,'Each Gender Events'!BI$1,'Official Medal Table'!$E:$E,'Each Gender Events'!BI$2)*'Medal values'!$B$3
+ COUNTIFS('Official Medal Table'!$F:$F,'Each Gender Events'!$A98,'Official Medal Table'!$C:$C,'Each Gender Events'!BI$1,'Official Medal Table'!$E:$E,"Mixed")*'Medal values'!$B$1/2
+ COUNTIFS('Official Medal Table'!$G:$G,'Each Gender Events'!$A98,'Official Medal Table'!$C:$C,'Each Gender Events'!BI$1,'Official Medal Table'!$E:$E,"Mixed")*'Medal values'!$B$2/2
+ COUNTIFS('Official Medal Table'!$H:$H,'Each Gender Events'!$A98,'Official Medal Table'!$C:$C,'Each Gender Events'!BI$1,'Official Medal Table'!$E:$E,"Mixed")*'Medal values'!$B$3/2
+ COUNTIFS('Official Medal Table'!$I:$I,'Each Gender Events'!$A98,'Official Medal Table'!$C:$C,'Each Gender Events'!BI$1,'Official Medal Table'!$E:$E,"Mixed")*'Medal values'!$B$3/2</f>
        <v>0</v>
      </c>
      <c r="BJ98">
        <f>COUNTIFS('Official Medal Table'!$F:$F,'Each Gender Events'!$A98,'Official Medal Table'!$C:$C,'Each Gender Events'!BJ$1,'Official Medal Table'!$E:$E,'Each Gender Events'!BJ$2)*'Medal values'!$B$1
+ COUNTIFS('Official Medal Table'!$G:$G,'Each Gender Events'!$A98,'Official Medal Table'!$C:$C,'Each Gender Events'!BJ$1,'Official Medal Table'!$E:$E,'Each Gender Events'!BJ$2)*'Medal values'!$B$2
+ COUNTIFS('Official Medal Table'!$H:$H,'Each Gender Events'!$A98,'Official Medal Table'!$C:$C,'Each Gender Events'!BJ$1,'Official Medal Table'!$E:$E,'Each Gender Events'!BJ$2)*'Medal values'!$B$3
+ COUNTIFS('Official Medal Table'!$I:$I,'Each Gender Events'!$A98,'Official Medal Table'!$C:$C,'Each Gender Events'!BJ$1,'Official Medal Table'!$E:$E,'Each Gender Events'!BJ$2)*'Medal values'!$B$3
+ COUNTIFS('Official Medal Table'!$F:$F,'Each Gender Events'!$A98,'Official Medal Table'!$C:$C,'Each Gender Events'!BJ$1,'Official Medal Table'!$E:$E,"Mixed")*'Medal values'!$B$1/2
+ COUNTIFS('Official Medal Table'!$G:$G,'Each Gender Events'!$A98,'Official Medal Table'!$C:$C,'Each Gender Events'!BJ$1,'Official Medal Table'!$E:$E,"Mixed")*'Medal values'!$B$2/2
+ COUNTIFS('Official Medal Table'!$H:$H,'Each Gender Events'!$A98,'Official Medal Table'!$C:$C,'Each Gender Events'!BJ$1,'Official Medal Table'!$E:$E,"Mixed")*'Medal values'!$B$3/2
+ COUNTIFS('Official Medal Table'!$I:$I,'Each Gender Events'!$A98,'Official Medal Table'!$C:$C,'Each Gender Events'!BJ$1,'Official Medal Table'!$E:$E,"Mixed")*'Medal values'!$B$3/2</f>
        <v>0</v>
      </c>
      <c r="BK98">
        <f>COUNTIFS('Official Medal Table'!$F:$F,'Each Gender Events'!$A98,'Official Medal Table'!$C:$C,'Each Gender Events'!BK$1,'Official Medal Table'!$E:$E,'Each Gender Events'!BK$2)*'Medal values'!$B$1
+ COUNTIFS('Official Medal Table'!$G:$G,'Each Gender Events'!$A98,'Official Medal Table'!$C:$C,'Each Gender Events'!BK$1,'Official Medal Table'!$E:$E,'Each Gender Events'!BK$2)*'Medal values'!$B$2
+ COUNTIFS('Official Medal Table'!$H:$H,'Each Gender Events'!$A98,'Official Medal Table'!$C:$C,'Each Gender Events'!BK$1,'Official Medal Table'!$E:$E,'Each Gender Events'!BK$2)*'Medal values'!$B$3
+ COUNTIFS('Official Medal Table'!$I:$I,'Each Gender Events'!$A98,'Official Medal Table'!$C:$C,'Each Gender Events'!BK$1,'Official Medal Table'!$E:$E,'Each Gender Events'!BK$2)*'Medal values'!$B$3
+ COUNTIFS('Official Medal Table'!$F:$F,'Each Gender Events'!$A98,'Official Medal Table'!$C:$C,'Each Gender Events'!BK$1,'Official Medal Table'!$E:$E,"Mixed")*'Medal values'!$B$1/2
+ COUNTIFS('Official Medal Table'!$G:$G,'Each Gender Events'!$A98,'Official Medal Table'!$C:$C,'Each Gender Events'!BK$1,'Official Medal Table'!$E:$E,"Mixed")*'Medal values'!$B$2/2
+ COUNTIFS('Official Medal Table'!$H:$H,'Each Gender Events'!$A98,'Official Medal Table'!$C:$C,'Each Gender Events'!BK$1,'Official Medal Table'!$E:$E,"Mixed")*'Medal values'!$B$3/2
+ COUNTIFS('Official Medal Table'!$I:$I,'Each Gender Events'!$A98,'Official Medal Table'!$C:$C,'Each Gender Events'!BK$1,'Official Medal Table'!$E:$E,"Mixed")*'Medal values'!$B$3/2</f>
        <v>0</v>
      </c>
      <c r="BL98">
        <f>COUNTIFS('Official Medal Table'!$F:$F,'Each Gender Events'!$A98,'Official Medal Table'!$C:$C,'Each Gender Events'!BL$1,'Official Medal Table'!$E:$E,'Each Gender Events'!BL$2)*'Medal values'!$B$1
+ COUNTIFS('Official Medal Table'!$G:$G,'Each Gender Events'!$A98,'Official Medal Table'!$C:$C,'Each Gender Events'!BL$1,'Official Medal Table'!$E:$E,'Each Gender Events'!BL$2)*'Medal values'!$B$2
+ COUNTIFS('Official Medal Table'!$H:$H,'Each Gender Events'!$A98,'Official Medal Table'!$C:$C,'Each Gender Events'!BL$1,'Official Medal Table'!$E:$E,'Each Gender Events'!BL$2)*'Medal values'!$B$3
+ COUNTIFS('Official Medal Table'!$I:$I,'Each Gender Events'!$A98,'Official Medal Table'!$C:$C,'Each Gender Events'!BL$1,'Official Medal Table'!$E:$E,'Each Gender Events'!BL$2)*'Medal values'!$B$3
+ COUNTIFS('Official Medal Table'!$F:$F,'Each Gender Events'!$A98,'Official Medal Table'!$C:$C,'Each Gender Events'!BL$1,'Official Medal Table'!$E:$E,"Mixed")*'Medal values'!$B$1/2
+ COUNTIFS('Official Medal Table'!$G:$G,'Each Gender Events'!$A98,'Official Medal Table'!$C:$C,'Each Gender Events'!BL$1,'Official Medal Table'!$E:$E,"Mixed")*'Medal values'!$B$2/2
+ COUNTIFS('Official Medal Table'!$H:$H,'Each Gender Events'!$A98,'Official Medal Table'!$C:$C,'Each Gender Events'!BL$1,'Official Medal Table'!$E:$E,"Mixed")*'Medal values'!$B$3/2
+ COUNTIFS('Official Medal Table'!$I:$I,'Each Gender Events'!$A98,'Official Medal Table'!$C:$C,'Each Gender Events'!BL$1,'Official Medal Table'!$E:$E,"Mixed")*'Medal values'!$B$3/2</f>
        <v>0</v>
      </c>
      <c r="BM98">
        <f>COUNTIFS('Official Medal Table'!$F:$F,'Each Gender Events'!$A98,'Official Medal Table'!$C:$C,'Each Gender Events'!BM$1,'Official Medal Table'!$E:$E,'Each Gender Events'!BM$2)*'Medal values'!$B$1
+ COUNTIFS('Official Medal Table'!$G:$G,'Each Gender Events'!$A98,'Official Medal Table'!$C:$C,'Each Gender Events'!BM$1,'Official Medal Table'!$E:$E,'Each Gender Events'!BM$2)*'Medal values'!$B$2
+ COUNTIFS('Official Medal Table'!$H:$H,'Each Gender Events'!$A98,'Official Medal Table'!$C:$C,'Each Gender Events'!BM$1,'Official Medal Table'!$E:$E,'Each Gender Events'!BM$2)*'Medal values'!$B$3
+ COUNTIFS('Official Medal Table'!$I:$I,'Each Gender Events'!$A98,'Official Medal Table'!$C:$C,'Each Gender Events'!BM$1,'Official Medal Table'!$E:$E,'Each Gender Events'!BM$2)*'Medal values'!$B$3
+ COUNTIFS('Official Medal Table'!$F:$F,'Each Gender Events'!$A98,'Official Medal Table'!$C:$C,'Each Gender Events'!BM$1,'Official Medal Table'!$E:$E,"Mixed")*'Medal values'!$B$1/2
+ COUNTIFS('Official Medal Table'!$G:$G,'Each Gender Events'!$A98,'Official Medal Table'!$C:$C,'Each Gender Events'!BM$1,'Official Medal Table'!$E:$E,"Mixed")*'Medal values'!$B$2/2
+ COUNTIFS('Official Medal Table'!$H:$H,'Each Gender Events'!$A98,'Official Medal Table'!$C:$C,'Each Gender Events'!BM$1,'Official Medal Table'!$E:$E,"Mixed")*'Medal values'!$B$3/2
+ COUNTIFS('Official Medal Table'!$I:$I,'Each Gender Events'!$A98,'Official Medal Table'!$C:$C,'Each Gender Events'!BM$1,'Official Medal Table'!$E:$E,"Mixed")*'Medal values'!$B$3/2</f>
        <v>0</v>
      </c>
      <c r="BN98">
        <f>COUNTIFS('Official Medal Table'!$F:$F,'Each Gender Events'!$A98,'Official Medal Table'!$C:$C,'Each Gender Events'!BN$1,'Official Medal Table'!$E:$E,'Each Gender Events'!BN$2)*'Medal values'!$B$1
+ COUNTIFS('Official Medal Table'!$G:$G,'Each Gender Events'!$A98,'Official Medal Table'!$C:$C,'Each Gender Events'!BN$1,'Official Medal Table'!$E:$E,'Each Gender Events'!BN$2)*'Medal values'!$B$2
+ COUNTIFS('Official Medal Table'!$H:$H,'Each Gender Events'!$A98,'Official Medal Table'!$C:$C,'Each Gender Events'!BN$1,'Official Medal Table'!$E:$E,'Each Gender Events'!BN$2)*'Medal values'!$B$3
+ COUNTIFS('Official Medal Table'!$I:$I,'Each Gender Events'!$A98,'Official Medal Table'!$C:$C,'Each Gender Events'!BN$1,'Official Medal Table'!$E:$E,'Each Gender Events'!BN$2)*'Medal values'!$B$3
+ COUNTIFS('Official Medal Table'!$F:$F,'Each Gender Events'!$A98,'Official Medal Table'!$C:$C,'Each Gender Events'!BN$1,'Official Medal Table'!$E:$E,"Mixed")*'Medal values'!$B$1/2
+ COUNTIFS('Official Medal Table'!$G:$G,'Each Gender Events'!$A98,'Official Medal Table'!$C:$C,'Each Gender Events'!BN$1,'Official Medal Table'!$E:$E,"Mixed")*'Medal values'!$B$2/2
+ COUNTIFS('Official Medal Table'!$H:$H,'Each Gender Events'!$A98,'Official Medal Table'!$C:$C,'Each Gender Events'!BN$1,'Official Medal Table'!$E:$E,"Mixed")*'Medal values'!$B$3/2
+ COUNTIFS('Official Medal Table'!$I:$I,'Each Gender Events'!$A98,'Official Medal Table'!$C:$C,'Each Gender Events'!BN$1,'Official Medal Table'!$E:$E,"Mixed")*'Medal values'!$B$3/2</f>
        <v>0</v>
      </c>
      <c r="BO98">
        <f>COUNTIFS('Official Medal Table'!$F:$F,'Each Gender Events'!$A98,'Official Medal Table'!$C:$C,'Each Gender Events'!BO$1,'Official Medal Table'!$E:$E,'Each Gender Events'!BO$2)*'Medal values'!$B$1
+ COUNTIFS('Official Medal Table'!$G:$G,'Each Gender Events'!$A98,'Official Medal Table'!$C:$C,'Each Gender Events'!BO$1,'Official Medal Table'!$E:$E,'Each Gender Events'!BO$2)*'Medal values'!$B$2
+ COUNTIFS('Official Medal Table'!$H:$H,'Each Gender Events'!$A98,'Official Medal Table'!$C:$C,'Each Gender Events'!BO$1,'Official Medal Table'!$E:$E,'Each Gender Events'!BO$2)*'Medal values'!$B$3
+ COUNTIFS('Official Medal Table'!$I:$I,'Each Gender Events'!$A98,'Official Medal Table'!$C:$C,'Each Gender Events'!BO$1,'Official Medal Table'!$E:$E,'Each Gender Events'!BO$2)*'Medal values'!$B$3
+ COUNTIFS('Official Medal Table'!$F:$F,'Each Gender Events'!$A98,'Official Medal Table'!$C:$C,'Each Gender Events'!BO$1,'Official Medal Table'!$E:$E,"Mixed")*'Medal values'!$B$1/2
+ COUNTIFS('Official Medal Table'!$G:$G,'Each Gender Events'!$A98,'Official Medal Table'!$C:$C,'Each Gender Events'!BO$1,'Official Medal Table'!$E:$E,"Mixed")*'Medal values'!$B$2/2
+ COUNTIFS('Official Medal Table'!$H:$H,'Each Gender Events'!$A98,'Official Medal Table'!$C:$C,'Each Gender Events'!BO$1,'Official Medal Table'!$E:$E,"Mixed")*'Medal values'!$B$3/2
+ COUNTIFS('Official Medal Table'!$I:$I,'Each Gender Events'!$A98,'Official Medal Table'!$C:$C,'Each Gender Events'!BO$1,'Official Medal Table'!$E:$E,"Mixed")*'Medal values'!$B$3/2</f>
        <v>0</v>
      </c>
      <c r="BP98">
        <f>COUNTIFS('Official Medal Table'!$F:$F,'Each Gender Events'!$A98,'Official Medal Table'!$C:$C,'Each Gender Events'!BP$1,'Official Medal Table'!$E:$E,'Each Gender Events'!BP$2)*'Medal values'!$B$1
+ COUNTIFS('Official Medal Table'!$G:$G,'Each Gender Events'!$A98,'Official Medal Table'!$C:$C,'Each Gender Events'!BP$1,'Official Medal Table'!$E:$E,'Each Gender Events'!BP$2)*'Medal values'!$B$2
+ COUNTIFS('Official Medal Table'!$H:$H,'Each Gender Events'!$A98,'Official Medal Table'!$C:$C,'Each Gender Events'!BP$1,'Official Medal Table'!$E:$E,'Each Gender Events'!BP$2)*'Medal values'!$B$3
+ COUNTIFS('Official Medal Table'!$I:$I,'Each Gender Events'!$A98,'Official Medal Table'!$C:$C,'Each Gender Events'!BP$1,'Official Medal Table'!$E:$E,'Each Gender Events'!BP$2)*'Medal values'!$B$3
+ COUNTIFS('Official Medal Table'!$F:$F,'Each Gender Events'!$A98,'Official Medal Table'!$C:$C,'Each Gender Events'!BP$1,'Official Medal Table'!$E:$E,"Mixed")*'Medal values'!$B$1/2
+ COUNTIFS('Official Medal Table'!$G:$G,'Each Gender Events'!$A98,'Official Medal Table'!$C:$C,'Each Gender Events'!BP$1,'Official Medal Table'!$E:$E,"Mixed")*'Medal values'!$B$2/2
+ COUNTIFS('Official Medal Table'!$H:$H,'Each Gender Events'!$A98,'Official Medal Table'!$C:$C,'Each Gender Events'!BP$1,'Official Medal Table'!$E:$E,"Mixed")*'Medal values'!$B$3/2
+ COUNTIFS('Official Medal Table'!$I:$I,'Each Gender Events'!$A98,'Official Medal Table'!$C:$C,'Each Gender Events'!BP$1,'Official Medal Table'!$E:$E,"Mixed")*'Medal values'!$B$3/2</f>
        <v>0</v>
      </c>
      <c r="BQ98">
        <f>COUNTIFS('Official Medal Table'!$F:$F,'Each Gender Events'!$A98,'Official Medal Table'!$C:$C,'Each Gender Events'!BQ$1,'Official Medal Table'!$E:$E,'Each Gender Events'!BQ$2)*'Medal values'!$B$1
+ COUNTIFS('Official Medal Table'!$G:$G,'Each Gender Events'!$A98,'Official Medal Table'!$C:$C,'Each Gender Events'!BQ$1,'Official Medal Table'!$E:$E,'Each Gender Events'!BQ$2)*'Medal values'!$B$2
+ COUNTIFS('Official Medal Table'!$H:$H,'Each Gender Events'!$A98,'Official Medal Table'!$C:$C,'Each Gender Events'!BQ$1,'Official Medal Table'!$E:$E,'Each Gender Events'!BQ$2)*'Medal values'!$B$3
+ COUNTIFS('Official Medal Table'!$I:$I,'Each Gender Events'!$A98,'Official Medal Table'!$C:$C,'Each Gender Events'!BQ$1,'Official Medal Table'!$E:$E,'Each Gender Events'!BQ$2)*'Medal values'!$B$3
+ COUNTIFS('Official Medal Table'!$F:$F,'Each Gender Events'!$A98,'Official Medal Table'!$C:$C,'Each Gender Events'!BQ$1,'Official Medal Table'!$E:$E,"Mixed")*'Medal values'!$B$1/2
+ COUNTIFS('Official Medal Table'!$G:$G,'Each Gender Events'!$A98,'Official Medal Table'!$C:$C,'Each Gender Events'!BQ$1,'Official Medal Table'!$E:$E,"Mixed")*'Medal values'!$B$2/2
+ COUNTIFS('Official Medal Table'!$H:$H,'Each Gender Events'!$A98,'Official Medal Table'!$C:$C,'Each Gender Events'!BQ$1,'Official Medal Table'!$E:$E,"Mixed")*'Medal values'!$B$3/2
+ COUNTIFS('Official Medal Table'!$I:$I,'Each Gender Events'!$A98,'Official Medal Table'!$C:$C,'Each Gender Events'!BQ$1,'Official Medal Table'!$E:$E,"Mixed")*'Medal values'!$B$3/2</f>
        <v>0</v>
      </c>
      <c r="BR98">
        <f>COUNTIFS('Official Medal Table'!$F:$F,'Each Gender Events'!$A98,'Official Medal Table'!$C:$C,'Each Gender Events'!BR$1,'Official Medal Table'!$E:$E,'Each Gender Events'!BR$2)*'Medal values'!$B$1
+ COUNTIFS('Official Medal Table'!$G:$G,'Each Gender Events'!$A98,'Official Medal Table'!$C:$C,'Each Gender Events'!BR$1,'Official Medal Table'!$E:$E,'Each Gender Events'!BR$2)*'Medal values'!$B$2
+ COUNTIFS('Official Medal Table'!$H:$H,'Each Gender Events'!$A98,'Official Medal Table'!$C:$C,'Each Gender Events'!BR$1,'Official Medal Table'!$E:$E,'Each Gender Events'!BR$2)*'Medal values'!$B$3
+ COUNTIFS('Official Medal Table'!$I:$I,'Each Gender Events'!$A98,'Official Medal Table'!$C:$C,'Each Gender Events'!BR$1,'Official Medal Table'!$E:$E,'Each Gender Events'!BR$2)*'Medal values'!$B$3
+ COUNTIFS('Official Medal Table'!$F:$F,'Each Gender Events'!$A98,'Official Medal Table'!$C:$C,'Each Gender Events'!BR$1,'Official Medal Table'!$E:$E,"Mixed")*'Medal values'!$B$1/2
+ COUNTIFS('Official Medal Table'!$G:$G,'Each Gender Events'!$A98,'Official Medal Table'!$C:$C,'Each Gender Events'!BR$1,'Official Medal Table'!$E:$E,"Mixed")*'Medal values'!$B$2/2
+ COUNTIFS('Official Medal Table'!$H:$H,'Each Gender Events'!$A98,'Official Medal Table'!$C:$C,'Each Gender Events'!BR$1,'Official Medal Table'!$E:$E,"Mixed")*'Medal values'!$B$3/2
+ COUNTIFS('Official Medal Table'!$I:$I,'Each Gender Events'!$A98,'Official Medal Table'!$C:$C,'Each Gender Events'!BR$1,'Official Medal Table'!$E:$E,"Mixed")*'Medal values'!$B$3/2</f>
        <v>0</v>
      </c>
      <c r="BS98">
        <f>COUNTIFS('Official Medal Table'!$F:$F,'Each Gender Events'!$A98,'Official Medal Table'!$C:$C,'Each Gender Events'!BS$1,'Official Medal Table'!$E:$E,'Each Gender Events'!BS$2)*'Medal values'!$B$1
+ COUNTIFS('Official Medal Table'!$G:$G,'Each Gender Events'!$A98,'Official Medal Table'!$C:$C,'Each Gender Events'!BS$1,'Official Medal Table'!$E:$E,'Each Gender Events'!BS$2)*'Medal values'!$B$2
+ COUNTIFS('Official Medal Table'!$H:$H,'Each Gender Events'!$A98,'Official Medal Table'!$C:$C,'Each Gender Events'!BS$1,'Official Medal Table'!$E:$E,'Each Gender Events'!BS$2)*'Medal values'!$B$3
+ COUNTIFS('Official Medal Table'!$I:$I,'Each Gender Events'!$A98,'Official Medal Table'!$C:$C,'Each Gender Events'!BS$1,'Official Medal Table'!$E:$E,'Each Gender Events'!BS$2)*'Medal values'!$B$3
+ COUNTIFS('Official Medal Table'!$F:$F,'Each Gender Events'!$A98,'Official Medal Table'!$C:$C,'Each Gender Events'!BS$1,'Official Medal Table'!$E:$E,"Mixed")*'Medal values'!$B$1/2
+ COUNTIFS('Official Medal Table'!$G:$G,'Each Gender Events'!$A98,'Official Medal Table'!$C:$C,'Each Gender Events'!BS$1,'Official Medal Table'!$E:$E,"Mixed")*'Medal values'!$B$2/2
+ COUNTIFS('Official Medal Table'!$H:$H,'Each Gender Events'!$A98,'Official Medal Table'!$C:$C,'Each Gender Events'!BS$1,'Official Medal Table'!$E:$E,"Mixed")*'Medal values'!$B$3/2
+ COUNTIFS('Official Medal Table'!$I:$I,'Each Gender Events'!$A98,'Official Medal Table'!$C:$C,'Each Gender Events'!BS$1,'Official Medal Table'!$E:$E,"Mixed")*'Medal values'!$B$3/2</f>
        <v>0</v>
      </c>
      <c r="BT98">
        <f>COUNTIFS('Official Medal Table'!$F:$F,'Each Gender Events'!$A98,'Official Medal Table'!$C:$C,'Each Gender Events'!BT$1,'Official Medal Table'!$E:$E,'Each Gender Events'!BT$2)*'Medal values'!$B$1
+ COUNTIFS('Official Medal Table'!$G:$G,'Each Gender Events'!$A98,'Official Medal Table'!$C:$C,'Each Gender Events'!BT$1,'Official Medal Table'!$E:$E,'Each Gender Events'!BT$2)*'Medal values'!$B$2
+ COUNTIFS('Official Medal Table'!$H:$H,'Each Gender Events'!$A98,'Official Medal Table'!$C:$C,'Each Gender Events'!BT$1,'Official Medal Table'!$E:$E,'Each Gender Events'!BT$2)*'Medal values'!$B$3
+ COUNTIFS('Official Medal Table'!$I:$I,'Each Gender Events'!$A98,'Official Medal Table'!$C:$C,'Each Gender Events'!BT$1,'Official Medal Table'!$E:$E,'Each Gender Events'!BT$2)*'Medal values'!$B$3
+ COUNTIFS('Official Medal Table'!$F:$F,'Each Gender Events'!$A98,'Official Medal Table'!$C:$C,'Each Gender Events'!BT$1,'Official Medal Table'!$E:$E,"Mixed")*'Medal values'!$B$1/2
+ COUNTIFS('Official Medal Table'!$G:$G,'Each Gender Events'!$A98,'Official Medal Table'!$C:$C,'Each Gender Events'!BT$1,'Official Medal Table'!$E:$E,"Mixed")*'Medal values'!$B$2/2
+ COUNTIFS('Official Medal Table'!$H:$H,'Each Gender Events'!$A98,'Official Medal Table'!$C:$C,'Each Gender Events'!BT$1,'Official Medal Table'!$E:$E,"Mixed")*'Medal values'!$B$3/2
+ COUNTIFS('Official Medal Table'!$I:$I,'Each Gender Events'!$A98,'Official Medal Table'!$C:$C,'Each Gender Events'!BT$1,'Official Medal Table'!$E:$E,"Mixed")*'Medal values'!$B$3/2</f>
        <v>0</v>
      </c>
      <c r="BU98">
        <f>COUNTIFS('Official Medal Table'!$F:$F,'Each Gender Events'!$A98,'Official Medal Table'!$C:$C,'Each Gender Events'!BU$1,'Official Medal Table'!$E:$E,'Each Gender Events'!BU$2)*'Medal values'!$B$1
+ COUNTIFS('Official Medal Table'!$G:$G,'Each Gender Events'!$A98,'Official Medal Table'!$C:$C,'Each Gender Events'!BU$1,'Official Medal Table'!$E:$E,'Each Gender Events'!BU$2)*'Medal values'!$B$2
+ COUNTIFS('Official Medal Table'!$H:$H,'Each Gender Events'!$A98,'Official Medal Table'!$C:$C,'Each Gender Events'!BU$1,'Official Medal Table'!$E:$E,'Each Gender Events'!BU$2)*'Medal values'!$B$3
+ COUNTIFS('Official Medal Table'!$I:$I,'Each Gender Events'!$A98,'Official Medal Table'!$C:$C,'Each Gender Events'!BU$1,'Official Medal Table'!$E:$E,'Each Gender Events'!BU$2)*'Medal values'!$B$3
+ COUNTIFS('Official Medal Table'!$F:$F,'Each Gender Events'!$A98,'Official Medal Table'!$C:$C,'Each Gender Events'!BU$1,'Official Medal Table'!$E:$E,"Mixed")*'Medal values'!$B$1/2
+ COUNTIFS('Official Medal Table'!$G:$G,'Each Gender Events'!$A98,'Official Medal Table'!$C:$C,'Each Gender Events'!BU$1,'Official Medal Table'!$E:$E,"Mixed")*'Medal values'!$B$2/2
+ COUNTIFS('Official Medal Table'!$H:$H,'Each Gender Events'!$A98,'Official Medal Table'!$C:$C,'Each Gender Events'!BU$1,'Official Medal Table'!$E:$E,"Mixed")*'Medal values'!$B$3/2
+ COUNTIFS('Official Medal Table'!$I:$I,'Each Gender Events'!$A98,'Official Medal Table'!$C:$C,'Each Gender Events'!BU$1,'Official Medal Table'!$E:$E,"Mixed")*'Medal values'!$B$3/2</f>
        <v>0</v>
      </c>
      <c r="BV98">
        <f>COUNTIFS('Official Medal Table'!$F:$F,'Each Gender Events'!$A98,'Official Medal Table'!$C:$C,'Each Gender Events'!BV$1,'Official Medal Table'!$E:$E,'Each Gender Events'!BV$2)*'Medal values'!$B$1
+ COUNTIFS('Official Medal Table'!$G:$G,'Each Gender Events'!$A98,'Official Medal Table'!$C:$C,'Each Gender Events'!BV$1,'Official Medal Table'!$E:$E,'Each Gender Events'!BV$2)*'Medal values'!$B$2
+ COUNTIFS('Official Medal Table'!$H:$H,'Each Gender Events'!$A98,'Official Medal Table'!$C:$C,'Each Gender Events'!BV$1,'Official Medal Table'!$E:$E,'Each Gender Events'!BV$2)*'Medal values'!$B$3
+ COUNTIFS('Official Medal Table'!$I:$I,'Each Gender Events'!$A98,'Official Medal Table'!$C:$C,'Each Gender Events'!BV$1,'Official Medal Table'!$E:$E,'Each Gender Events'!BV$2)*'Medal values'!$B$3
+ COUNTIFS('Official Medal Table'!$F:$F,'Each Gender Events'!$A98,'Official Medal Table'!$C:$C,'Each Gender Events'!BV$1,'Official Medal Table'!$E:$E,"Mixed")*'Medal values'!$B$1/2
+ COUNTIFS('Official Medal Table'!$G:$G,'Each Gender Events'!$A98,'Official Medal Table'!$C:$C,'Each Gender Events'!BV$1,'Official Medal Table'!$E:$E,"Mixed")*'Medal values'!$B$2/2
+ COUNTIFS('Official Medal Table'!$H:$H,'Each Gender Events'!$A98,'Official Medal Table'!$C:$C,'Each Gender Events'!BV$1,'Official Medal Table'!$E:$E,"Mixed")*'Medal values'!$B$3/2
+ COUNTIFS('Official Medal Table'!$I:$I,'Each Gender Events'!$A98,'Official Medal Table'!$C:$C,'Each Gender Events'!BV$1,'Official Medal Table'!$E:$E,"Mixed")*'Medal values'!$B$3/2</f>
        <v>0</v>
      </c>
      <c r="BW98">
        <f>COUNTIFS('Official Medal Table'!$F:$F,'Each Gender Events'!$A98,'Official Medal Table'!$C:$C,'Each Gender Events'!BW$1,'Official Medal Table'!$E:$E,'Each Gender Events'!BW$2)*'Medal values'!$B$1
+ COUNTIFS('Official Medal Table'!$G:$G,'Each Gender Events'!$A98,'Official Medal Table'!$C:$C,'Each Gender Events'!BW$1,'Official Medal Table'!$E:$E,'Each Gender Events'!BW$2)*'Medal values'!$B$2
+ COUNTIFS('Official Medal Table'!$H:$H,'Each Gender Events'!$A98,'Official Medal Table'!$C:$C,'Each Gender Events'!BW$1,'Official Medal Table'!$E:$E,'Each Gender Events'!BW$2)*'Medal values'!$B$3
+ COUNTIFS('Official Medal Table'!$I:$I,'Each Gender Events'!$A98,'Official Medal Table'!$C:$C,'Each Gender Events'!BW$1,'Official Medal Table'!$E:$E,'Each Gender Events'!BW$2)*'Medal values'!$B$3
+ COUNTIFS('Official Medal Table'!$F:$F,'Each Gender Events'!$A98,'Official Medal Table'!$C:$C,'Each Gender Events'!BW$1,'Official Medal Table'!$E:$E,"Mixed")*'Medal values'!$B$1/2
+ COUNTIFS('Official Medal Table'!$G:$G,'Each Gender Events'!$A98,'Official Medal Table'!$C:$C,'Each Gender Events'!BW$1,'Official Medal Table'!$E:$E,"Mixed")*'Medal values'!$B$2/2
+ COUNTIFS('Official Medal Table'!$H:$H,'Each Gender Events'!$A98,'Official Medal Table'!$C:$C,'Each Gender Events'!BW$1,'Official Medal Table'!$E:$E,"Mixed")*'Medal values'!$B$3/2
+ COUNTIFS('Official Medal Table'!$I:$I,'Each Gender Events'!$A98,'Official Medal Table'!$C:$C,'Each Gender Events'!BW$1,'Official Medal Table'!$E:$E,"Mixed")*'Medal values'!$B$3/2</f>
        <v>0</v>
      </c>
      <c r="BX98">
        <f>COUNTIFS('Official Medal Table'!$F:$F,'Each Gender Events'!$A98,'Official Medal Table'!$C:$C,'Each Gender Events'!BX$1,'Official Medal Table'!$E:$E,'Each Gender Events'!BX$2)*'Medal values'!$B$1
+ COUNTIFS('Official Medal Table'!$G:$G,'Each Gender Events'!$A98,'Official Medal Table'!$C:$C,'Each Gender Events'!BX$1,'Official Medal Table'!$E:$E,'Each Gender Events'!BX$2)*'Medal values'!$B$2
+ COUNTIFS('Official Medal Table'!$H:$H,'Each Gender Events'!$A98,'Official Medal Table'!$C:$C,'Each Gender Events'!BX$1,'Official Medal Table'!$E:$E,'Each Gender Events'!BX$2)*'Medal values'!$B$3
+ COUNTIFS('Official Medal Table'!$I:$I,'Each Gender Events'!$A98,'Official Medal Table'!$C:$C,'Each Gender Events'!BX$1,'Official Medal Table'!$E:$E,'Each Gender Events'!BX$2)*'Medal values'!$B$3
+ COUNTIFS('Official Medal Table'!$F:$F,'Each Gender Events'!$A98,'Official Medal Table'!$C:$C,'Each Gender Events'!BX$1,'Official Medal Table'!$E:$E,"Mixed")*'Medal values'!$B$1/2
+ COUNTIFS('Official Medal Table'!$G:$G,'Each Gender Events'!$A98,'Official Medal Table'!$C:$C,'Each Gender Events'!BX$1,'Official Medal Table'!$E:$E,"Mixed")*'Medal values'!$B$2/2
+ COUNTIFS('Official Medal Table'!$H:$H,'Each Gender Events'!$A98,'Official Medal Table'!$C:$C,'Each Gender Events'!BX$1,'Official Medal Table'!$E:$E,"Mixed")*'Medal values'!$B$3/2
+ COUNTIFS('Official Medal Table'!$I:$I,'Each Gender Events'!$A98,'Official Medal Table'!$C:$C,'Each Gender Events'!BX$1,'Official Medal Table'!$E:$E,"Mixed")*'Medal values'!$B$3/2</f>
        <v>0</v>
      </c>
      <c r="BY98">
        <f>COUNTIFS('Official Medal Table'!$F:$F,'Each Gender Events'!$A98,'Official Medal Table'!$C:$C,'Each Gender Events'!BY$1,'Official Medal Table'!$E:$E,'Each Gender Events'!BY$2)*'Medal values'!$B$1
+ COUNTIFS('Official Medal Table'!$G:$G,'Each Gender Events'!$A98,'Official Medal Table'!$C:$C,'Each Gender Events'!BY$1,'Official Medal Table'!$E:$E,'Each Gender Events'!BY$2)*'Medal values'!$B$2
+ COUNTIFS('Official Medal Table'!$H:$H,'Each Gender Events'!$A98,'Official Medal Table'!$C:$C,'Each Gender Events'!BY$1,'Official Medal Table'!$E:$E,'Each Gender Events'!BY$2)*'Medal values'!$B$3
+ COUNTIFS('Official Medal Table'!$I:$I,'Each Gender Events'!$A98,'Official Medal Table'!$C:$C,'Each Gender Events'!BY$1,'Official Medal Table'!$E:$E,'Each Gender Events'!BY$2)*'Medal values'!$B$3
+ COUNTIFS('Official Medal Table'!$F:$F,'Each Gender Events'!$A98,'Official Medal Table'!$C:$C,'Each Gender Events'!BY$1,'Official Medal Table'!$E:$E,"Mixed")*'Medal values'!$B$1/2
+ COUNTIFS('Official Medal Table'!$G:$G,'Each Gender Events'!$A98,'Official Medal Table'!$C:$C,'Each Gender Events'!BY$1,'Official Medal Table'!$E:$E,"Mixed")*'Medal values'!$B$2/2
+ COUNTIFS('Official Medal Table'!$H:$H,'Each Gender Events'!$A98,'Official Medal Table'!$C:$C,'Each Gender Events'!BY$1,'Official Medal Table'!$E:$E,"Mixed")*'Medal values'!$B$3/2
+ COUNTIFS('Official Medal Table'!$I:$I,'Each Gender Events'!$A98,'Official Medal Table'!$C:$C,'Each Gender Events'!BY$1,'Official Medal Table'!$E:$E,"Mixed")*'Medal values'!$B$3/2</f>
        <v>0</v>
      </c>
      <c r="BZ98">
        <f>COUNTIFS('Official Medal Table'!$F:$F,'Each Gender Events'!$A98,'Official Medal Table'!$C:$C,'Each Gender Events'!BZ$1,'Official Medal Table'!$E:$E,'Each Gender Events'!BZ$2)*'Medal values'!$B$1
+ COUNTIFS('Official Medal Table'!$G:$G,'Each Gender Events'!$A98,'Official Medal Table'!$C:$C,'Each Gender Events'!BZ$1,'Official Medal Table'!$E:$E,'Each Gender Events'!BZ$2)*'Medal values'!$B$2
+ COUNTIFS('Official Medal Table'!$H:$H,'Each Gender Events'!$A98,'Official Medal Table'!$C:$C,'Each Gender Events'!BZ$1,'Official Medal Table'!$E:$E,'Each Gender Events'!BZ$2)*'Medal values'!$B$3
+ COUNTIFS('Official Medal Table'!$I:$I,'Each Gender Events'!$A98,'Official Medal Table'!$C:$C,'Each Gender Events'!BZ$1,'Official Medal Table'!$E:$E,'Each Gender Events'!BZ$2)*'Medal values'!$B$3
+ COUNTIFS('Official Medal Table'!$F:$F,'Each Gender Events'!$A98,'Official Medal Table'!$C:$C,'Each Gender Events'!BZ$1,'Official Medal Table'!$E:$E,"Mixed")*'Medal values'!$B$1/2
+ COUNTIFS('Official Medal Table'!$G:$G,'Each Gender Events'!$A98,'Official Medal Table'!$C:$C,'Each Gender Events'!BZ$1,'Official Medal Table'!$E:$E,"Mixed")*'Medal values'!$B$2/2
+ COUNTIFS('Official Medal Table'!$H:$H,'Each Gender Events'!$A98,'Official Medal Table'!$C:$C,'Each Gender Events'!BZ$1,'Official Medal Table'!$E:$E,"Mixed")*'Medal values'!$B$3/2
+ COUNTIFS('Official Medal Table'!$I:$I,'Each Gender Events'!$A98,'Official Medal Table'!$C:$C,'Each Gender Events'!BZ$1,'Official Medal Table'!$E:$E,"Mixed")*'Medal values'!$B$3/2</f>
        <v>0</v>
      </c>
      <c r="CA98">
        <f>COUNTIFS('Official Medal Table'!$F:$F,'Each Gender Events'!$A98,'Official Medal Table'!$C:$C,'Each Gender Events'!CA$1,'Official Medal Table'!$E:$E,'Each Gender Events'!CA$2)*'Medal values'!$B$1
+ COUNTIFS('Official Medal Table'!$G:$G,'Each Gender Events'!$A98,'Official Medal Table'!$C:$C,'Each Gender Events'!CA$1,'Official Medal Table'!$E:$E,'Each Gender Events'!CA$2)*'Medal values'!$B$2
+ COUNTIFS('Official Medal Table'!$H:$H,'Each Gender Events'!$A98,'Official Medal Table'!$C:$C,'Each Gender Events'!CA$1,'Official Medal Table'!$E:$E,'Each Gender Events'!CA$2)*'Medal values'!$B$3
+ COUNTIFS('Official Medal Table'!$I:$I,'Each Gender Events'!$A98,'Official Medal Table'!$C:$C,'Each Gender Events'!CA$1,'Official Medal Table'!$E:$E,'Each Gender Events'!CA$2)*'Medal values'!$B$3
+ COUNTIFS('Official Medal Table'!$F:$F,'Each Gender Events'!$A98,'Official Medal Table'!$C:$C,'Each Gender Events'!CA$1,'Official Medal Table'!$E:$E,"Mixed")*'Medal values'!$B$1/2
+ COUNTIFS('Official Medal Table'!$G:$G,'Each Gender Events'!$A98,'Official Medal Table'!$C:$C,'Each Gender Events'!CA$1,'Official Medal Table'!$E:$E,"Mixed")*'Medal values'!$B$2/2
+ COUNTIFS('Official Medal Table'!$H:$H,'Each Gender Events'!$A98,'Official Medal Table'!$C:$C,'Each Gender Events'!CA$1,'Official Medal Table'!$E:$E,"Mixed")*'Medal values'!$B$3/2
+ COUNTIFS('Official Medal Table'!$I:$I,'Each Gender Events'!$A98,'Official Medal Table'!$C:$C,'Each Gender Events'!CA$1,'Official Medal Table'!$E:$E,"Mixed")*'Medal values'!$B$3/2</f>
        <v>0</v>
      </c>
      <c r="CB98">
        <f>COUNTIFS('Official Medal Table'!$F:$F,'Each Gender Events'!$A98,'Official Medal Table'!$C:$C,'Each Gender Events'!CB$1,'Official Medal Table'!$E:$E,'Each Gender Events'!CB$2)*'Medal values'!$B$1
+ COUNTIFS('Official Medal Table'!$G:$G,'Each Gender Events'!$A98,'Official Medal Table'!$C:$C,'Each Gender Events'!CB$1,'Official Medal Table'!$E:$E,'Each Gender Events'!CB$2)*'Medal values'!$B$2
+ COUNTIFS('Official Medal Table'!$H:$H,'Each Gender Events'!$A98,'Official Medal Table'!$C:$C,'Each Gender Events'!CB$1,'Official Medal Table'!$E:$E,'Each Gender Events'!CB$2)*'Medal values'!$B$3
+ COUNTIFS('Official Medal Table'!$I:$I,'Each Gender Events'!$A98,'Official Medal Table'!$C:$C,'Each Gender Events'!CB$1,'Official Medal Table'!$E:$E,'Each Gender Events'!CB$2)*'Medal values'!$B$3
+ COUNTIFS('Official Medal Table'!$F:$F,'Each Gender Events'!$A98,'Official Medal Table'!$C:$C,'Each Gender Events'!CB$1,'Official Medal Table'!$E:$E,"Mixed")*'Medal values'!$B$1/2
+ COUNTIFS('Official Medal Table'!$G:$G,'Each Gender Events'!$A98,'Official Medal Table'!$C:$C,'Each Gender Events'!CB$1,'Official Medal Table'!$E:$E,"Mixed")*'Medal values'!$B$2/2
+ COUNTIFS('Official Medal Table'!$H:$H,'Each Gender Events'!$A98,'Official Medal Table'!$C:$C,'Each Gender Events'!CB$1,'Official Medal Table'!$E:$E,"Mixed")*'Medal values'!$B$3/2
+ COUNTIFS('Official Medal Table'!$I:$I,'Each Gender Events'!$A98,'Official Medal Table'!$C:$C,'Each Gender Events'!CB$1,'Official Medal Table'!$E:$E,"Mixed")*'Medal values'!$B$3/2</f>
        <v>0</v>
      </c>
      <c r="CC98">
        <f>COUNTIFS('Official Medal Table'!$F:$F,'Each Gender Events'!$A98,'Official Medal Table'!$C:$C,'Each Gender Events'!CC$1,'Official Medal Table'!$E:$E,'Each Gender Events'!CC$2)*'Medal values'!$B$1
+ COUNTIFS('Official Medal Table'!$G:$G,'Each Gender Events'!$A98,'Official Medal Table'!$C:$C,'Each Gender Events'!CC$1,'Official Medal Table'!$E:$E,'Each Gender Events'!CC$2)*'Medal values'!$B$2
+ COUNTIFS('Official Medal Table'!$H:$H,'Each Gender Events'!$A98,'Official Medal Table'!$C:$C,'Each Gender Events'!CC$1,'Official Medal Table'!$E:$E,'Each Gender Events'!CC$2)*'Medal values'!$B$3
+ COUNTIFS('Official Medal Table'!$I:$I,'Each Gender Events'!$A98,'Official Medal Table'!$C:$C,'Each Gender Events'!CC$1,'Official Medal Table'!$E:$E,'Each Gender Events'!CC$2)*'Medal values'!$B$3
+ COUNTIFS('Official Medal Table'!$F:$F,'Each Gender Events'!$A98,'Official Medal Table'!$C:$C,'Each Gender Events'!CC$1,'Official Medal Table'!$E:$E,"Mixed")*'Medal values'!$B$1/2
+ COUNTIFS('Official Medal Table'!$G:$G,'Each Gender Events'!$A98,'Official Medal Table'!$C:$C,'Each Gender Events'!CC$1,'Official Medal Table'!$E:$E,"Mixed")*'Medal values'!$B$2/2
+ COUNTIFS('Official Medal Table'!$H:$H,'Each Gender Events'!$A98,'Official Medal Table'!$C:$C,'Each Gender Events'!CC$1,'Official Medal Table'!$E:$E,"Mixed")*'Medal values'!$B$3/2
+ COUNTIFS('Official Medal Table'!$I:$I,'Each Gender Events'!$A98,'Official Medal Table'!$C:$C,'Each Gender Events'!CC$1,'Official Medal Table'!$E:$E,"Mixed")*'Medal values'!$B$3/2</f>
        <v>0</v>
      </c>
      <c r="CD98">
        <f>COUNTIFS('Official Medal Table'!$F:$F,'Each Gender Events'!$A98,'Official Medal Table'!$C:$C,'Each Gender Events'!CD$1,'Official Medal Table'!$E:$E,'Each Gender Events'!CD$2)*'Medal values'!$B$1
+ COUNTIFS('Official Medal Table'!$G:$G,'Each Gender Events'!$A98,'Official Medal Table'!$C:$C,'Each Gender Events'!CD$1,'Official Medal Table'!$E:$E,'Each Gender Events'!CD$2)*'Medal values'!$B$2
+ COUNTIFS('Official Medal Table'!$H:$H,'Each Gender Events'!$A98,'Official Medal Table'!$C:$C,'Each Gender Events'!CD$1,'Official Medal Table'!$E:$E,'Each Gender Events'!CD$2)*'Medal values'!$B$3
+ COUNTIFS('Official Medal Table'!$I:$I,'Each Gender Events'!$A98,'Official Medal Table'!$C:$C,'Each Gender Events'!CD$1,'Official Medal Table'!$E:$E,'Each Gender Events'!CD$2)*'Medal values'!$B$3
+ COUNTIFS('Official Medal Table'!$F:$F,'Each Gender Events'!$A98,'Official Medal Table'!$C:$C,'Each Gender Events'!CD$1,'Official Medal Table'!$E:$E,"Mixed")*'Medal values'!$B$1/2
+ COUNTIFS('Official Medal Table'!$G:$G,'Each Gender Events'!$A98,'Official Medal Table'!$C:$C,'Each Gender Events'!CD$1,'Official Medal Table'!$E:$E,"Mixed")*'Medal values'!$B$2/2
+ COUNTIFS('Official Medal Table'!$H:$H,'Each Gender Events'!$A98,'Official Medal Table'!$C:$C,'Each Gender Events'!CD$1,'Official Medal Table'!$E:$E,"Mixed")*'Medal values'!$B$3/2
+ COUNTIFS('Official Medal Table'!$I:$I,'Each Gender Events'!$A98,'Official Medal Table'!$C:$C,'Each Gender Events'!CD$1,'Official Medal Table'!$E:$E,"Mixed")*'Medal values'!$B$3/2</f>
        <v>0</v>
      </c>
      <c r="CE98">
        <f>COUNTIFS('Official Medal Table'!$F:$F,'Each Gender Events'!$A98,'Official Medal Table'!$C:$C,'Each Gender Events'!CE$1,'Official Medal Table'!$E:$E,'Each Gender Events'!CE$2)*'Medal values'!$B$1
+ COUNTIFS('Official Medal Table'!$G:$G,'Each Gender Events'!$A98,'Official Medal Table'!$C:$C,'Each Gender Events'!CE$1,'Official Medal Table'!$E:$E,'Each Gender Events'!CE$2)*'Medal values'!$B$2
+ COUNTIFS('Official Medal Table'!$H:$H,'Each Gender Events'!$A98,'Official Medal Table'!$C:$C,'Each Gender Events'!CE$1,'Official Medal Table'!$E:$E,'Each Gender Events'!CE$2)*'Medal values'!$B$3
+ COUNTIFS('Official Medal Table'!$I:$I,'Each Gender Events'!$A98,'Official Medal Table'!$C:$C,'Each Gender Events'!CE$1,'Official Medal Table'!$E:$E,'Each Gender Events'!CE$2)*'Medal values'!$B$3
+ COUNTIFS('Official Medal Table'!$F:$F,'Each Gender Events'!$A98,'Official Medal Table'!$C:$C,'Each Gender Events'!CE$1,'Official Medal Table'!$E:$E,"Mixed")*'Medal values'!$B$1/2
+ COUNTIFS('Official Medal Table'!$G:$G,'Each Gender Events'!$A98,'Official Medal Table'!$C:$C,'Each Gender Events'!CE$1,'Official Medal Table'!$E:$E,"Mixed")*'Medal values'!$B$2/2
+ COUNTIFS('Official Medal Table'!$H:$H,'Each Gender Events'!$A98,'Official Medal Table'!$C:$C,'Each Gender Events'!CE$1,'Official Medal Table'!$E:$E,"Mixed")*'Medal values'!$B$3/2
+ COUNTIFS('Official Medal Table'!$I:$I,'Each Gender Events'!$A98,'Official Medal Table'!$C:$C,'Each Gender Events'!CE$1,'Official Medal Table'!$E:$E,"Mixed")*'Medal values'!$B$3/2</f>
        <v>0</v>
      </c>
      <c r="CF98">
        <f>COUNTIFS('Official Medal Table'!$F:$F,'Each Gender Events'!$A98,'Official Medal Table'!$C:$C,'Each Gender Events'!CF$1,'Official Medal Table'!$E:$E,'Each Gender Events'!CF$2)*'Medal values'!$B$1
+ COUNTIFS('Official Medal Table'!$G:$G,'Each Gender Events'!$A98,'Official Medal Table'!$C:$C,'Each Gender Events'!CF$1,'Official Medal Table'!$E:$E,'Each Gender Events'!CF$2)*'Medal values'!$B$2
+ COUNTIFS('Official Medal Table'!$H:$H,'Each Gender Events'!$A98,'Official Medal Table'!$C:$C,'Each Gender Events'!CF$1,'Official Medal Table'!$E:$E,'Each Gender Events'!CF$2)*'Medal values'!$B$3
+ COUNTIFS('Official Medal Table'!$I:$I,'Each Gender Events'!$A98,'Official Medal Table'!$C:$C,'Each Gender Events'!CF$1,'Official Medal Table'!$E:$E,'Each Gender Events'!CF$2)*'Medal values'!$B$3
+ COUNTIFS('Official Medal Table'!$F:$F,'Each Gender Events'!$A98,'Official Medal Table'!$C:$C,'Each Gender Events'!CF$1,'Official Medal Table'!$E:$E,"Mixed")*'Medal values'!$B$1/2
+ COUNTIFS('Official Medal Table'!$G:$G,'Each Gender Events'!$A98,'Official Medal Table'!$C:$C,'Each Gender Events'!CF$1,'Official Medal Table'!$E:$E,"Mixed")*'Medal values'!$B$2/2
+ COUNTIFS('Official Medal Table'!$H:$H,'Each Gender Events'!$A98,'Official Medal Table'!$C:$C,'Each Gender Events'!CF$1,'Official Medal Table'!$E:$E,"Mixed")*'Medal values'!$B$3/2
+ COUNTIFS('Official Medal Table'!$I:$I,'Each Gender Events'!$A98,'Official Medal Table'!$C:$C,'Each Gender Events'!CF$1,'Official Medal Table'!$E:$E,"Mixed")*'Medal values'!$B$3/2</f>
        <v>0</v>
      </c>
      <c r="CG98">
        <f>COUNTIFS('Official Medal Table'!$F:$F,'Each Gender Events'!$A98,'Official Medal Table'!$C:$C,'Each Gender Events'!CG$1,'Official Medal Table'!$E:$E,'Each Gender Events'!CG$2)*'Medal values'!$B$1
+ COUNTIFS('Official Medal Table'!$G:$G,'Each Gender Events'!$A98,'Official Medal Table'!$C:$C,'Each Gender Events'!CG$1,'Official Medal Table'!$E:$E,'Each Gender Events'!CG$2)*'Medal values'!$B$2
+ COUNTIFS('Official Medal Table'!$H:$H,'Each Gender Events'!$A98,'Official Medal Table'!$C:$C,'Each Gender Events'!CG$1,'Official Medal Table'!$E:$E,'Each Gender Events'!CG$2)*'Medal values'!$B$3
+ COUNTIFS('Official Medal Table'!$I:$I,'Each Gender Events'!$A98,'Official Medal Table'!$C:$C,'Each Gender Events'!CG$1,'Official Medal Table'!$E:$E,'Each Gender Events'!CG$2)*'Medal values'!$B$3
+ COUNTIFS('Official Medal Table'!$F:$F,'Each Gender Events'!$A98,'Official Medal Table'!$C:$C,'Each Gender Events'!CG$1,'Official Medal Table'!$E:$E,"Mixed")*'Medal values'!$B$1/2
+ COUNTIFS('Official Medal Table'!$G:$G,'Each Gender Events'!$A98,'Official Medal Table'!$C:$C,'Each Gender Events'!CG$1,'Official Medal Table'!$E:$E,"Mixed")*'Medal values'!$B$2/2
+ COUNTIFS('Official Medal Table'!$H:$H,'Each Gender Events'!$A98,'Official Medal Table'!$C:$C,'Each Gender Events'!CG$1,'Official Medal Table'!$E:$E,"Mixed")*'Medal values'!$B$3/2
+ COUNTIFS('Official Medal Table'!$I:$I,'Each Gender Events'!$A98,'Official Medal Table'!$C:$C,'Each Gender Events'!CG$1,'Official Medal Table'!$E:$E,"Mixed")*'Medal values'!$B$3/2</f>
        <v>0</v>
      </c>
      <c r="CH98">
        <f>COUNTIFS('Official Medal Table'!$F:$F,'Each Gender Events'!$A98,'Official Medal Table'!$C:$C,'Each Gender Events'!CH$1,'Official Medal Table'!$E:$E,'Each Gender Events'!CH$2)*'Medal values'!$B$1
+ COUNTIFS('Official Medal Table'!$G:$G,'Each Gender Events'!$A98,'Official Medal Table'!$C:$C,'Each Gender Events'!CH$1,'Official Medal Table'!$E:$E,'Each Gender Events'!CH$2)*'Medal values'!$B$2
+ COUNTIFS('Official Medal Table'!$H:$H,'Each Gender Events'!$A98,'Official Medal Table'!$C:$C,'Each Gender Events'!CH$1,'Official Medal Table'!$E:$E,'Each Gender Events'!CH$2)*'Medal values'!$B$3
+ COUNTIFS('Official Medal Table'!$I:$I,'Each Gender Events'!$A98,'Official Medal Table'!$C:$C,'Each Gender Events'!CH$1,'Official Medal Table'!$E:$E,'Each Gender Events'!CH$2)*'Medal values'!$B$3
+ COUNTIFS('Official Medal Table'!$F:$F,'Each Gender Events'!$A98,'Official Medal Table'!$C:$C,'Each Gender Events'!CH$1,'Official Medal Table'!$E:$E,"Mixed")*'Medal values'!$B$1/2
+ COUNTIFS('Official Medal Table'!$G:$G,'Each Gender Events'!$A98,'Official Medal Table'!$C:$C,'Each Gender Events'!CH$1,'Official Medal Table'!$E:$E,"Mixed")*'Medal values'!$B$2/2
+ COUNTIFS('Official Medal Table'!$H:$H,'Each Gender Events'!$A98,'Official Medal Table'!$C:$C,'Each Gender Events'!CH$1,'Official Medal Table'!$E:$E,"Mixed")*'Medal values'!$B$3/2
+ COUNTIFS('Official Medal Table'!$I:$I,'Each Gender Events'!$A98,'Official Medal Table'!$C:$C,'Each Gender Events'!CH$1,'Official Medal Table'!$E:$E,"Mixed")*'Medal values'!$B$3/2</f>
        <v>0</v>
      </c>
      <c r="CI98">
        <f>COUNTIFS('Official Medal Table'!$F:$F,'Each Gender Events'!$A98,'Official Medal Table'!$C:$C,'Each Gender Events'!CI$1,'Official Medal Table'!$E:$E,'Each Gender Events'!CI$2)*'Medal values'!$B$1
+ COUNTIFS('Official Medal Table'!$G:$G,'Each Gender Events'!$A98,'Official Medal Table'!$C:$C,'Each Gender Events'!CI$1,'Official Medal Table'!$E:$E,'Each Gender Events'!CI$2)*'Medal values'!$B$2
+ COUNTIFS('Official Medal Table'!$H:$H,'Each Gender Events'!$A98,'Official Medal Table'!$C:$C,'Each Gender Events'!CI$1,'Official Medal Table'!$E:$E,'Each Gender Events'!CI$2)*'Medal values'!$B$3
+ COUNTIFS('Official Medal Table'!$I:$I,'Each Gender Events'!$A98,'Official Medal Table'!$C:$C,'Each Gender Events'!CI$1,'Official Medal Table'!$E:$E,'Each Gender Events'!CI$2)*'Medal values'!$B$3
+ COUNTIFS('Official Medal Table'!$F:$F,'Each Gender Events'!$A98,'Official Medal Table'!$C:$C,'Each Gender Events'!CI$1,'Official Medal Table'!$E:$E,"Mixed")*'Medal values'!$B$1/2
+ COUNTIFS('Official Medal Table'!$G:$G,'Each Gender Events'!$A98,'Official Medal Table'!$C:$C,'Each Gender Events'!CI$1,'Official Medal Table'!$E:$E,"Mixed")*'Medal values'!$B$2/2
+ COUNTIFS('Official Medal Table'!$H:$H,'Each Gender Events'!$A98,'Official Medal Table'!$C:$C,'Each Gender Events'!CI$1,'Official Medal Table'!$E:$E,"Mixed")*'Medal values'!$B$3/2
+ COUNTIFS('Official Medal Table'!$I:$I,'Each Gender Events'!$A98,'Official Medal Table'!$C:$C,'Each Gender Events'!CI$1,'Official Medal Table'!$E:$E,"Mixed")*'Medal values'!$B$3/2</f>
        <v>0</v>
      </c>
      <c r="CJ98">
        <f>COUNTIFS('Official Medal Table'!$F:$F,'Each Gender Events'!$A98,'Official Medal Table'!$C:$C,'Each Gender Events'!CJ$1,'Official Medal Table'!$E:$E,'Each Gender Events'!CJ$2)*'Medal values'!$B$1
+ COUNTIFS('Official Medal Table'!$G:$G,'Each Gender Events'!$A98,'Official Medal Table'!$C:$C,'Each Gender Events'!CJ$1,'Official Medal Table'!$E:$E,'Each Gender Events'!CJ$2)*'Medal values'!$B$2
+ COUNTIFS('Official Medal Table'!$H:$H,'Each Gender Events'!$A98,'Official Medal Table'!$C:$C,'Each Gender Events'!CJ$1,'Official Medal Table'!$E:$E,'Each Gender Events'!CJ$2)*'Medal values'!$B$3
+ COUNTIFS('Official Medal Table'!$I:$I,'Each Gender Events'!$A98,'Official Medal Table'!$C:$C,'Each Gender Events'!CJ$1,'Official Medal Table'!$E:$E,'Each Gender Events'!CJ$2)*'Medal values'!$B$3
+ COUNTIFS('Official Medal Table'!$F:$F,'Each Gender Events'!$A98,'Official Medal Table'!$C:$C,'Each Gender Events'!CJ$1,'Official Medal Table'!$E:$E,"Mixed")*'Medal values'!$B$1/2
+ COUNTIFS('Official Medal Table'!$G:$G,'Each Gender Events'!$A98,'Official Medal Table'!$C:$C,'Each Gender Events'!CJ$1,'Official Medal Table'!$E:$E,"Mixed")*'Medal values'!$B$2/2
+ COUNTIFS('Official Medal Table'!$H:$H,'Each Gender Events'!$A98,'Official Medal Table'!$C:$C,'Each Gender Events'!CJ$1,'Official Medal Table'!$E:$E,"Mixed")*'Medal values'!$B$3/2
+ COUNTIFS('Official Medal Table'!$I:$I,'Each Gender Events'!$A98,'Official Medal Table'!$C:$C,'Each Gender Events'!CJ$1,'Official Medal Table'!$E:$E,"Mixed")*'Medal values'!$B$3/2</f>
        <v>0</v>
      </c>
      <c r="CK98">
        <f>COUNTIFS('Official Medal Table'!$F:$F,'Each Gender Events'!$A98,'Official Medal Table'!$C:$C,'Each Gender Events'!CK$1,'Official Medal Table'!$E:$E,'Each Gender Events'!CK$2)*'Medal values'!$B$1
+ COUNTIFS('Official Medal Table'!$G:$G,'Each Gender Events'!$A98,'Official Medal Table'!$C:$C,'Each Gender Events'!CK$1,'Official Medal Table'!$E:$E,'Each Gender Events'!CK$2)*'Medal values'!$B$2
+ COUNTIFS('Official Medal Table'!$H:$H,'Each Gender Events'!$A98,'Official Medal Table'!$C:$C,'Each Gender Events'!CK$1,'Official Medal Table'!$E:$E,'Each Gender Events'!CK$2)*'Medal values'!$B$3
+ COUNTIFS('Official Medal Table'!$I:$I,'Each Gender Events'!$A98,'Official Medal Table'!$C:$C,'Each Gender Events'!CK$1,'Official Medal Table'!$E:$E,'Each Gender Events'!CK$2)*'Medal values'!$B$3
+ COUNTIFS('Official Medal Table'!$F:$F,'Each Gender Events'!$A98,'Official Medal Table'!$C:$C,'Each Gender Events'!CK$1,'Official Medal Table'!$E:$E,"Mixed")*'Medal values'!$B$1/2
+ COUNTIFS('Official Medal Table'!$G:$G,'Each Gender Events'!$A98,'Official Medal Table'!$C:$C,'Each Gender Events'!CK$1,'Official Medal Table'!$E:$E,"Mixed")*'Medal values'!$B$2/2
+ COUNTIFS('Official Medal Table'!$H:$H,'Each Gender Events'!$A98,'Official Medal Table'!$C:$C,'Each Gender Events'!CK$1,'Official Medal Table'!$E:$E,"Mixed")*'Medal values'!$B$3/2
+ COUNTIFS('Official Medal Table'!$I:$I,'Each Gender Events'!$A98,'Official Medal Table'!$C:$C,'Each Gender Events'!CK$1,'Official Medal Table'!$E:$E,"Mixed")*'Medal values'!$B$3/2</f>
        <v>0</v>
      </c>
      <c r="CL98">
        <f>COUNTIFS('Official Medal Table'!$F:$F,'Each Gender Events'!$A98,'Official Medal Table'!$C:$C,'Each Gender Events'!CL$1,'Official Medal Table'!$E:$E,'Each Gender Events'!CL$2)*'Medal values'!$B$1
+ COUNTIFS('Official Medal Table'!$G:$G,'Each Gender Events'!$A98,'Official Medal Table'!$C:$C,'Each Gender Events'!CL$1,'Official Medal Table'!$E:$E,'Each Gender Events'!CL$2)*'Medal values'!$B$2
+ COUNTIFS('Official Medal Table'!$H:$H,'Each Gender Events'!$A98,'Official Medal Table'!$C:$C,'Each Gender Events'!CL$1,'Official Medal Table'!$E:$E,'Each Gender Events'!CL$2)*'Medal values'!$B$3
+ COUNTIFS('Official Medal Table'!$I:$I,'Each Gender Events'!$A98,'Official Medal Table'!$C:$C,'Each Gender Events'!CL$1,'Official Medal Table'!$E:$E,'Each Gender Events'!CL$2)*'Medal values'!$B$3
+ COUNTIFS('Official Medal Table'!$F:$F,'Each Gender Events'!$A98,'Official Medal Table'!$C:$C,'Each Gender Events'!CL$1,'Official Medal Table'!$E:$E,"Mixed")*'Medal values'!$B$1/2
+ COUNTIFS('Official Medal Table'!$G:$G,'Each Gender Events'!$A98,'Official Medal Table'!$C:$C,'Each Gender Events'!CL$1,'Official Medal Table'!$E:$E,"Mixed")*'Medal values'!$B$2/2
+ COUNTIFS('Official Medal Table'!$H:$H,'Each Gender Events'!$A98,'Official Medal Table'!$C:$C,'Each Gender Events'!CL$1,'Official Medal Table'!$E:$E,"Mixed")*'Medal values'!$B$3/2
+ COUNTIFS('Official Medal Table'!$I:$I,'Each Gender Events'!$A98,'Official Medal Table'!$C:$C,'Each Gender Events'!CL$1,'Official Medal Table'!$E:$E,"Mixed")*'Medal values'!$B$3/2</f>
        <v>0</v>
      </c>
      <c r="CM98">
        <f>COUNTIFS('Official Medal Table'!$F:$F,'Each Gender Events'!$A98,'Official Medal Table'!$C:$C,'Each Gender Events'!CM$1,'Official Medal Table'!$E:$E,'Each Gender Events'!CM$2)*'Medal values'!$B$1
+ COUNTIFS('Official Medal Table'!$G:$G,'Each Gender Events'!$A98,'Official Medal Table'!$C:$C,'Each Gender Events'!CM$1,'Official Medal Table'!$E:$E,'Each Gender Events'!CM$2)*'Medal values'!$B$2
+ COUNTIFS('Official Medal Table'!$H:$H,'Each Gender Events'!$A98,'Official Medal Table'!$C:$C,'Each Gender Events'!CM$1,'Official Medal Table'!$E:$E,'Each Gender Events'!CM$2)*'Medal values'!$B$3
+ COUNTIFS('Official Medal Table'!$I:$I,'Each Gender Events'!$A98,'Official Medal Table'!$C:$C,'Each Gender Events'!CM$1,'Official Medal Table'!$E:$E,'Each Gender Events'!CM$2)*'Medal values'!$B$3
+ COUNTIFS('Official Medal Table'!$F:$F,'Each Gender Events'!$A98,'Official Medal Table'!$C:$C,'Each Gender Events'!CM$1,'Official Medal Table'!$E:$E,"Mixed")*'Medal values'!$B$1/2
+ COUNTIFS('Official Medal Table'!$G:$G,'Each Gender Events'!$A98,'Official Medal Table'!$C:$C,'Each Gender Events'!CM$1,'Official Medal Table'!$E:$E,"Mixed")*'Medal values'!$B$2/2
+ COUNTIFS('Official Medal Table'!$H:$H,'Each Gender Events'!$A98,'Official Medal Table'!$C:$C,'Each Gender Events'!CM$1,'Official Medal Table'!$E:$E,"Mixed")*'Medal values'!$B$3/2
+ COUNTIFS('Official Medal Table'!$I:$I,'Each Gender Events'!$A98,'Official Medal Table'!$C:$C,'Each Gender Events'!CM$1,'Official Medal Table'!$E:$E,"Mixed")*'Medal values'!$B$3/2</f>
        <v>0</v>
      </c>
      <c r="CN98">
        <f>COUNTIFS('Official Medal Table'!$F:$F,'Each Gender Events'!$A98,'Official Medal Table'!$C:$C,'Each Gender Events'!CN$1,'Official Medal Table'!$E:$E,'Each Gender Events'!CN$2)*'Medal values'!$B$1
+ COUNTIFS('Official Medal Table'!$G:$G,'Each Gender Events'!$A98,'Official Medal Table'!$C:$C,'Each Gender Events'!CN$1,'Official Medal Table'!$E:$E,'Each Gender Events'!CN$2)*'Medal values'!$B$2
+ COUNTIFS('Official Medal Table'!$H:$H,'Each Gender Events'!$A98,'Official Medal Table'!$C:$C,'Each Gender Events'!CN$1,'Official Medal Table'!$E:$E,'Each Gender Events'!CN$2)*'Medal values'!$B$3
+ COUNTIFS('Official Medal Table'!$I:$I,'Each Gender Events'!$A98,'Official Medal Table'!$C:$C,'Each Gender Events'!CN$1,'Official Medal Table'!$E:$E,'Each Gender Events'!CN$2)*'Medal values'!$B$3
+ COUNTIFS('Official Medal Table'!$F:$F,'Each Gender Events'!$A98,'Official Medal Table'!$C:$C,'Each Gender Events'!CN$1,'Official Medal Table'!$E:$E,"Mixed")*'Medal values'!$B$1/2
+ COUNTIFS('Official Medal Table'!$G:$G,'Each Gender Events'!$A98,'Official Medal Table'!$C:$C,'Each Gender Events'!CN$1,'Official Medal Table'!$E:$E,"Mixed")*'Medal values'!$B$2/2
+ COUNTIFS('Official Medal Table'!$H:$H,'Each Gender Events'!$A98,'Official Medal Table'!$C:$C,'Each Gender Events'!CN$1,'Official Medal Table'!$E:$E,"Mixed")*'Medal values'!$B$3/2
+ COUNTIFS('Official Medal Table'!$I:$I,'Each Gender Events'!$A98,'Official Medal Table'!$C:$C,'Each Gender Events'!CN$1,'Official Medal Table'!$E:$E,"Mixed")*'Medal values'!$B$3/2</f>
        <v>0</v>
      </c>
      <c r="CO98">
        <f>COUNTIFS('Official Medal Table'!$F:$F,'Each Gender Events'!$A98,'Official Medal Table'!$C:$C,'Each Gender Events'!CO$1,'Official Medal Table'!$E:$E,'Each Gender Events'!CO$2)*'Medal values'!$B$1
+ COUNTIFS('Official Medal Table'!$G:$G,'Each Gender Events'!$A98,'Official Medal Table'!$C:$C,'Each Gender Events'!CO$1,'Official Medal Table'!$E:$E,'Each Gender Events'!CO$2)*'Medal values'!$B$2
+ COUNTIFS('Official Medal Table'!$H:$H,'Each Gender Events'!$A98,'Official Medal Table'!$C:$C,'Each Gender Events'!CO$1,'Official Medal Table'!$E:$E,'Each Gender Events'!CO$2)*'Medal values'!$B$3
+ COUNTIFS('Official Medal Table'!$I:$I,'Each Gender Events'!$A98,'Official Medal Table'!$C:$C,'Each Gender Events'!CO$1,'Official Medal Table'!$E:$E,'Each Gender Events'!CO$2)*'Medal values'!$B$3
+ COUNTIFS('Official Medal Table'!$F:$F,'Each Gender Events'!$A98,'Official Medal Table'!$C:$C,'Each Gender Events'!CO$1,'Official Medal Table'!$E:$E,"Mixed")*'Medal values'!$B$1/2
+ COUNTIFS('Official Medal Table'!$G:$G,'Each Gender Events'!$A98,'Official Medal Table'!$C:$C,'Each Gender Events'!CO$1,'Official Medal Table'!$E:$E,"Mixed")*'Medal values'!$B$2/2
+ COUNTIFS('Official Medal Table'!$H:$H,'Each Gender Events'!$A98,'Official Medal Table'!$C:$C,'Each Gender Events'!CO$1,'Official Medal Table'!$E:$E,"Mixed")*'Medal values'!$B$3/2
+ COUNTIFS('Official Medal Table'!$I:$I,'Each Gender Events'!$A98,'Official Medal Table'!$C:$C,'Each Gender Events'!CO$1,'Official Medal Table'!$E:$E,"Mixed")*'Medal values'!$B$3/2</f>
        <v>0</v>
      </c>
      <c r="CP98">
        <f>COUNTIFS('Official Medal Table'!$F:$F,'Each Gender Events'!$A98,'Official Medal Table'!$C:$C,'Each Gender Events'!CP$1,'Official Medal Table'!$E:$E,'Each Gender Events'!CP$2)*'Medal values'!$B$1
+ COUNTIFS('Official Medal Table'!$G:$G,'Each Gender Events'!$A98,'Official Medal Table'!$C:$C,'Each Gender Events'!CP$1,'Official Medal Table'!$E:$E,'Each Gender Events'!CP$2)*'Medal values'!$B$2
+ COUNTIFS('Official Medal Table'!$H:$H,'Each Gender Events'!$A98,'Official Medal Table'!$C:$C,'Each Gender Events'!CP$1,'Official Medal Table'!$E:$E,'Each Gender Events'!CP$2)*'Medal values'!$B$3
+ COUNTIFS('Official Medal Table'!$I:$I,'Each Gender Events'!$A98,'Official Medal Table'!$C:$C,'Each Gender Events'!CP$1,'Official Medal Table'!$E:$E,'Each Gender Events'!CP$2)*'Medal values'!$B$3
+ COUNTIFS('Official Medal Table'!$F:$F,'Each Gender Events'!$A98,'Official Medal Table'!$C:$C,'Each Gender Events'!CP$1,'Official Medal Table'!$E:$E,"Mixed")*'Medal values'!$B$1/2
+ COUNTIFS('Official Medal Table'!$G:$G,'Each Gender Events'!$A98,'Official Medal Table'!$C:$C,'Each Gender Events'!CP$1,'Official Medal Table'!$E:$E,"Mixed")*'Medal values'!$B$2/2
+ COUNTIFS('Official Medal Table'!$H:$H,'Each Gender Events'!$A98,'Official Medal Table'!$C:$C,'Each Gender Events'!CP$1,'Official Medal Table'!$E:$E,"Mixed")*'Medal values'!$B$3/2
+ COUNTIFS('Official Medal Table'!$I:$I,'Each Gender Events'!$A98,'Official Medal Table'!$C:$C,'Each Gender Events'!CP$1,'Official Medal Table'!$E:$E,"Mixed")*'Medal values'!$B$3/2</f>
        <v>0</v>
      </c>
      <c r="CQ98">
        <f>COUNTIFS('Official Medal Table'!$F:$F,'Each Gender Events'!$A98,'Official Medal Table'!$C:$C,'Each Gender Events'!CQ$1,'Official Medal Table'!$E:$E,'Each Gender Events'!CQ$2)*'Medal values'!$B$1
+ COUNTIFS('Official Medal Table'!$G:$G,'Each Gender Events'!$A98,'Official Medal Table'!$C:$C,'Each Gender Events'!CQ$1,'Official Medal Table'!$E:$E,'Each Gender Events'!CQ$2)*'Medal values'!$B$2
+ COUNTIFS('Official Medal Table'!$H:$H,'Each Gender Events'!$A98,'Official Medal Table'!$C:$C,'Each Gender Events'!CQ$1,'Official Medal Table'!$E:$E,'Each Gender Events'!CQ$2)*'Medal values'!$B$3
+ COUNTIFS('Official Medal Table'!$I:$I,'Each Gender Events'!$A98,'Official Medal Table'!$C:$C,'Each Gender Events'!CQ$1,'Official Medal Table'!$E:$E,'Each Gender Events'!CQ$2)*'Medal values'!$B$3
+ COUNTIFS('Official Medal Table'!$F:$F,'Each Gender Events'!$A98,'Official Medal Table'!$C:$C,'Each Gender Events'!CQ$1,'Official Medal Table'!$E:$E,"Mixed")*'Medal values'!$B$1/2
+ COUNTIFS('Official Medal Table'!$G:$G,'Each Gender Events'!$A98,'Official Medal Table'!$C:$C,'Each Gender Events'!CQ$1,'Official Medal Table'!$E:$E,"Mixed")*'Medal values'!$B$2/2
+ COUNTIFS('Official Medal Table'!$H:$H,'Each Gender Events'!$A98,'Official Medal Table'!$C:$C,'Each Gender Events'!CQ$1,'Official Medal Table'!$E:$E,"Mixed")*'Medal values'!$B$3/2
+ COUNTIFS('Official Medal Table'!$I:$I,'Each Gender Events'!$A98,'Official Medal Table'!$C:$C,'Each Gender Events'!CQ$1,'Official Medal Table'!$E:$E,"Mixed")*'Medal values'!$B$3/2</f>
        <v>0</v>
      </c>
      <c r="CR98">
        <f>COUNTIFS('Official Medal Table'!$F:$F,'Each Gender Events'!$A98,'Official Medal Table'!$C:$C,'Each Gender Events'!CR$1,'Official Medal Table'!$E:$E,'Each Gender Events'!CR$2)*'Medal values'!$B$1
+ COUNTIFS('Official Medal Table'!$G:$G,'Each Gender Events'!$A98,'Official Medal Table'!$C:$C,'Each Gender Events'!CR$1,'Official Medal Table'!$E:$E,'Each Gender Events'!CR$2)*'Medal values'!$B$2
+ COUNTIFS('Official Medal Table'!$H:$H,'Each Gender Events'!$A98,'Official Medal Table'!$C:$C,'Each Gender Events'!CR$1,'Official Medal Table'!$E:$E,'Each Gender Events'!CR$2)*'Medal values'!$B$3
+ COUNTIFS('Official Medal Table'!$I:$I,'Each Gender Events'!$A98,'Official Medal Table'!$C:$C,'Each Gender Events'!CR$1,'Official Medal Table'!$E:$E,'Each Gender Events'!CR$2)*'Medal values'!$B$3
+ COUNTIFS('Official Medal Table'!$F:$F,'Each Gender Events'!$A98,'Official Medal Table'!$C:$C,'Each Gender Events'!CR$1,'Official Medal Table'!$E:$E,"Mixed")*'Medal values'!$B$1/2
+ COUNTIFS('Official Medal Table'!$G:$G,'Each Gender Events'!$A98,'Official Medal Table'!$C:$C,'Each Gender Events'!CR$1,'Official Medal Table'!$E:$E,"Mixed")*'Medal values'!$B$2/2
+ COUNTIFS('Official Medal Table'!$H:$H,'Each Gender Events'!$A98,'Official Medal Table'!$C:$C,'Each Gender Events'!CR$1,'Official Medal Table'!$E:$E,"Mixed")*'Medal values'!$B$3/2
+ COUNTIFS('Official Medal Table'!$I:$I,'Each Gender Events'!$A98,'Official Medal Table'!$C:$C,'Each Gender Events'!CR$1,'Official Medal Table'!$E:$E,"Mixed")*'Medal values'!$B$3/2</f>
        <v>0</v>
      </c>
      <c r="CS98">
        <f>COUNTIFS('Official Medal Table'!$F:$F,'Each Gender Events'!$A98,'Official Medal Table'!$C:$C,'Each Gender Events'!CS$1,'Official Medal Table'!$E:$E,'Each Gender Events'!CS$2)*'Medal values'!$B$1
+ COUNTIFS('Official Medal Table'!$G:$G,'Each Gender Events'!$A98,'Official Medal Table'!$C:$C,'Each Gender Events'!CS$1,'Official Medal Table'!$E:$E,'Each Gender Events'!CS$2)*'Medal values'!$B$2
+ COUNTIFS('Official Medal Table'!$H:$H,'Each Gender Events'!$A98,'Official Medal Table'!$C:$C,'Each Gender Events'!CS$1,'Official Medal Table'!$E:$E,'Each Gender Events'!CS$2)*'Medal values'!$B$3
+ COUNTIFS('Official Medal Table'!$I:$I,'Each Gender Events'!$A98,'Official Medal Table'!$C:$C,'Each Gender Events'!CS$1,'Official Medal Table'!$E:$E,'Each Gender Events'!CS$2)*'Medal values'!$B$3
+ COUNTIFS('Official Medal Table'!$F:$F,'Each Gender Events'!$A98,'Official Medal Table'!$C:$C,'Each Gender Events'!CS$1,'Official Medal Table'!$E:$E,"Mixed")*'Medal values'!$B$1/2
+ COUNTIFS('Official Medal Table'!$G:$G,'Each Gender Events'!$A98,'Official Medal Table'!$C:$C,'Each Gender Events'!CS$1,'Official Medal Table'!$E:$E,"Mixed")*'Medal values'!$B$2/2
+ COUNTIFS('Official Medal Table'!$H:$H,'Each Gender Events'!$A98,'Official Medal Table'!$C:$C,'Each Gender Events'!CS$1,'Official Medal Table'!$E:$E,"Mixed")*'Medal values'!$B$3/2
+ COUNTIFS('Official Medal Table'!$I:$I,'Each Gender Events'!$A98,'Official Medal Table'!$C:$C,'Each Gender Events'!CS$1,'Official Medal Table'!$E:$E,"Mixed")*'Medal values'!$B$3/2</f>
        <v>0</v>
      </c>
      <c r="CT98">
        <f>COUNTIFS('Official Medal Table'!$F:$F,'Each Gender Events'!$A98,'Official Medal Table'!$C:$C,'Each Gender Events'!CT$1,'Official Medal Table'!$E:$E,'Each Gender Events'!CT$2)*'Medal values'!$B$1
+ COUNTIFS('Official Medal Table'!$G:$G,'Each Gender Events'!$A98,'Official Medal Table'!$C:$C,'Each Gender Events'!CT$1,'Official Medal Table'!$E:$E,'Each Gender Events'!CT$2)*'Medal values'!$B$2
+ COUNTIFS('Official Medal Table'!$H:$H,'Each Gender Events'!$A98,'Official Medal Table'!$C:$C,'Each Gender Events'!CT$1,'Official Medal Table'!$E:$E,'Each Gender Events'!CT$2)*'Medal values'!$B$3
+ COUNTIFS('Official Medal Table'!$I:$I,'Each Gender Events'!$A98,'Official Medal Table'!$C:$C,'Each Gender Events'!CT$1,'Official Medal Table'!$E:$E,'Each Gender Events'!CT$2)*'Medal values'!$B$3
+ COUNTIFS('Official Medal Table'!$F:$F,'Each Gender Events'!$A98,'Official Medal Table'!$C:$C,'Each Gender Events'!CT$1,'Official Medal Table'!$E:$E,"Mixed")*'Medal values'!$B$1/2
+ COUNTIFS('Official Medal Table'!$G:$G,'Each Gender Events'!$A98,'Official Medal Table'!$C:$C,'Each Gender Events'!CT$1,'Official Medal Table'!$E:$E,"Mixed")*'Medal values'!$B$2/2
+ COUNTIFS('Official Medal Table'!$H:$H,'Each Gender Events'!$A98,'Official Medal Table'!$C:$C,'Each Gender Events'!CT$1,'Official Medal Table'!$E:$E,"Mixed")*'Medal values'!$B$3/2
+ COUNTIFS('Official Medal Table'!$I:$I,'Each Gender Events'!$A98,'Official Medal Table'!$C:$C,'Each Gender Events'!CT$1,'Official Medal Table'!$E:$E,"Mixed")*'Medal values'!$B$3/2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112A-B5DC-480A-89DF-4B9E1B75F65D}">
  <dimension ref="A1:E97"/>
  <sheetViews>
    <sheetView topLeftCell="A78" workbookViewId="0">
      <selection activeCell="C98" sqref="C98"/>
    </sheetView>
  </sheetViews>
  <sheetFormatPr defaultRowHeight="14.4" x14ac:dyDescent="0.3"/>
  <cols>
    <col min="2" max="2" width="14.6640625" bestFit="1" customWidth="1"/>
  </cols>
  <sheetData>
    <row r="1" spans="1:3" x14ac:dyDescent="0.3">
      <c r="A1" s="30" t="s">
        <v>33</v>
      </c>
      <c r="B1" s="43">
        <v>26000000</v>
      </c>
      <c r="C1" s="45">
        <f>B1/'World Population'!$A$1</f>
        <v>3.2131551793182626E-3</v>
      </c>
    </row>
    <row r="2" spans="1:3" x14ac:dyDescent="0.3">
      <c r="A2" s="30" t="s">
        <v>22</v>
      </c>
      <c r="B2" s="43">
        <v>9100000</v>
      </c>
      <c r="C2" s="45">
        <f>B2/'World Population'!$A$1</f>
        <v>1.1246043127613921E-3</v>
      </c>
    </row>
    <row r="3" spans="1:3" x14ac:dyDescent="0.3">
      <c r="A3" s="30" t="s">
        <v>62</v>
      </c>
      <c r="B3" s="44">
        <v>12000000</v>
      </c>
      <c r="C3" s="45">
        <f>B3/'World Population'!$A$1</f>
        <v>1.4829946981468904E-3</v>
      </c>
    </row>
    <row r="4" spans="1:3" x14ac:dyDescent="0.3">
      <c r="A4" s="30" t="s">
        <v>41</v>
      </c>
      <c r="B4" s="43">
        <v>9100000</v>
      </c>
      <c r="C4" s="45">
        <f>B4/'World Population'!$A$1</f>
        <v>1.1246043127613921E-3</v>
      </c>
    </row>
    <row r="5" spans="1:3" x14ac:dyDescent="0.3">
      <c r="A5" s="30" t="s">
        <v>24</v>
      </c>
      <c r="B5" s="43">
        <v>39000000</v>
      </c>
      <c r="C5" s="45">
        <f>B5/'World Population'!$A$1</f>
        <v>4.8197327689773941E-3</v>
      </c>
    </row>
    <row r="6" spans="1:3" x14ac:dyDescent="0.3">
      <c r="A6" s="30" t="s">
        <v>10</v>
      </c>
      <c r="B6" s="43">
        <v>1400000000</v>
      </c>
      <c r="C6" s="45">
        <f>B6/'World Population'!$A$1</f>
        <v>0.17301604811713722</v>
      </c>
    </row>
    <row r="7" spans="1:3" x14ac:dyDescent="0.3">
      <c r="A7" s="30" t="s">
        <v>38</v>
      </c>
      <c r="B7" s="43">
        <v>11000000</v>
      </c>
      <c r="C7" s="45">
        <f>B7/'World Population'!$A$1</f>
        <v>1.3594118066346495E-3</v>
      </c>
    </row>
    <row r="8" spans="1:3" x14ac:dyDescent="0.3">
      <c r="A8" s="30" t="s">
        <v>61</v>
      </c>
      <c r="B8" s="43">
        <v>48000000</v>
      </c>
      <c r="C8" s="45">
        <f>B8/'World Population'!$A$1</f>
        <v>5.9319787925875616E-3</v>
      </c>
    </row>
    <row r="9" spans="1:3" x14ac:dyDescent="0.3">
      <c r="A9" s="30" t="s">
        <v>65</v>
      </c>
      <c r="B9" s="43">
        <v>1400000</v>
      </c>
      <c r="C9" s="45">
        <f>B9/'World Population'!$A$1</f>
        <v>1.7301604811713721E-4</v>
      </c>
    </row>
    <row r="10" spans="1:3" x14ac:dyDescent="0.3">
      <c r="A10" s="30" t="s">
        <v>32</v>
      </c>
      <c r="B10" s="43">
        <v>5600000</v>
      </c>
      <c r="C10" s="45">
        <f>B10/'World Population'!$A$1</f>
        <v>6.9206419246854885E-4</v>
      </c>
    </row>
    <row r="11" spans="1:3" x14ac:dyDescent="0.3">
      <c r="A11" s="30" t="s">
        <v>21</v>
      </c>
      <c r="B11" s="43">
        <v>67000000</v>
      </c>
      <c r="C11" s="45">
        <f>B11/'World Population'!$A$1</f>
        <v>8.2800537313201389E-3</v>
      </c>
    </row>
    <row r="12" spans="1:3" x14ac:dyDescent="0.3">
      <c r="A12" s="30" t="s">
        <v>67</v>
      </c>
      <c r="B12" s="43">
        <v>67000000</v>
      </c>
      <c r="C12" s="45">
        <f>B12/'World Population'!$A$1</f>
        <v>8.2800537313201389E-3</v>
      </c>
    </row>
    <row r="13" spans="1:3" x14ac:dyDescent="0.3">
      <c r="A13" s="30" t="s">
        <v>29</v>
      </c>
      <c r="B13" s="43">
        <v>85000000</v>
      </c>
      <c r="C13" s="45">
        <f>B13/'World Population'!$A$1</f>
        <v>1.0504545778540474E-2</v>
      </c>
    </row>
    <row r="14" spans="1:3" x14ac:dyDescent="0.3">
      <c r="A14" s="30" t="s">
        <v>27</v>
      </c>
      <c r="B14" s="43">
        <v>9700000</v>
      </c>
      <c r="C14" s="45">
        <f>B14/'World Population'!$A$1</f>
        <v>1.1987540476687364E-3</v>
      </c>
    </row>
    <row r="15" spans="1:3" x14ac:dyDescent="0.3">
      <c r="A15" s="30" t="s">
        <v>26</v>
      </c>
      <c r="B15" s="43">
        <v>59000000</v>
      </c>
      <c r="C15" s="45">
        <f>B15/'World Population'!$A$1</f>
        <v>7.2913905992222118E-3</v>
      </c>
    </row>
    <row r="16" spans="1:3" x14ac:dyDescent="0.3">
      <c r="A16" s="30" t="s">
        <v>25</v>
      </c>
      <c r="B16" s="43">
        <v>120000000</v>
      </c>
      <c r="C16" s="45">
        <f>B16/'World Population'!$A$1</f>
        <v>1.4829946981468905E-2</v>
      </c>
    </row>
    <row r="17" spans="1:3" x14ac:dyDescent="0.3">
      <c r="A17" s="30" t="s">
        <v>39</v>
      </c>
      <c r="B17" s="43">
        <v>52000000</v>
      </c>
      <c r="C17" s="45">
        <f>B17/'World Population'!$A$1</f>
        <v>6.4263103586365252E-3</v>
      </c>
    </row>
    <row r="18" spans="1:3" x14ac:dyDescent="0.3">
      <c r="A18" s="30" t="s">
        <v>14</v>
      </c>
      <c r="B18" s="43">
        <v>18000000</v>
      </c>
      <c r="C18" s="45">
        <f>B18/'World Population'!$A$1</f>
        <v>2.2244920472203359E-3</v>
      </c>
    </row>
    <row r="19" spans="1:3" x14ac:dyDescent="0.3">
      <c r="A19" s="30" t="s">
        <v>20</v>
      </c>
      <c r="B19" s="43">
        <v>5500000</v>
      </c>
      <c r="C19" s="45">
        <f>B19/'World Population'!$A$1</f>
        <v>6.7970590331732476E-4</v>
      </c>
    </row>
    <row r="20" spans="1:3" x14ac:dyDescent="0.3">
      <c r="A20" s="30" t="s">
        <v>36</v>
      </c>
      <c r="B20" s="43">
        <v>5200000</v>
      </c>
      <c r="C20" s="45">
        <f>B20/'World Population'!$A$1</f>
        <v>6.426310358636525E-4</v>
      </c>
    </row>
    <row r="21" spans="1:3" x14ac:dyDescent="0.3">
      <c r="A21" s="30" t="s">
        <v>35</v>
      </c>
      <c r="B21" s="43">
        <v>39000000</v>
      </c>
      <c r="C21" s="45">
        <f>B21/'World Population'!$A$1</f>
        <v>4.8197327689773941E-3</v>
      </c>
    </row>
    <row r="22" spans="1:3" x14ac:dyDescent="0.3">
      <c r="A22" s="30" t="s">
        <v>9</v>
      </c>
      <c r="B22" s="43">
        <v>145000000</v>
      </c>
      <c r="C22" s="45">
        <f>B22/'World Population'!$A$1</f>
        <v>1.7919519269274927E-2</v>
      </c>
    </row>
    <row r="23" spans="1:3" x14ac:dyDescent="0.3">
      <c r="A23" s="30" t="s">
        <v>28</v>
      </c>
      <c r="B23" s="43">
        <v>2100000</v>
      </c>
      <c r="C23" s="45">
        <f>B23/'World Population'!$A$1</f>
        <v>2.5952407217570586E-4</v>
      </c>
    </row>
    <row r="24" spans="1:3" x14ac:dyDescent="0.3">
      <c r="A24" s="30" t="s">
        <v>37</v>
      </c>
      <c r="B24" s="43">
        <v>8900000</v>
      </c>
      <c r="C24" s="45">
        <f>B24/'World Population'!$A$1</f>
        <v>1.0998877344589439E-3</v>
      </c>
    </row>
    <row r="25" spans="1:3" x14ac:dyDescent="0.3">
      <c r="A25" s="33" t="s">
        <v>40</v>
      </c>
      <c r="B25" s="43">
        <v>5500000</v>
      </c>
      <c r="C25" s="45">
        <f>B25/'World Population'!$A$1</f>
        <v>6.7970590331732476E-4</v>
      </c>
    </row>
    <row r="26" spans="1:3" x14ac:dyDescent="0.3">
      <c r="A26" s="33" t="s">
        <v>23</v>
      </c>
      <c r="B26" s="43">
        <v>11000000</v>
      </c>
      <c r="C26" s="45">
        <f>B26/'World Population'!$A$1</f>
        <v>1.3594118066346495E-3</v>
      </c>
    </row>
    <row r="27" spans="1:3" x14ac:dyDescent="0.3">
      <c r="A27" s="33" t="s">
        <v>66</v>
      </c>
      <c r="B27" s="43">
        <v>38000000</v>
      </c>
      <c r="C27" s="45">
        <f>B27/'World Population'!$A$1</f>
        <v>4.6961498774651528E-3</v>
      </c>
    </row>
    <row r="28" spans="1:3" x14ac:dyDescent="0.3">
      <c r="A28" s="33" t="s">
        <v>34</v>
      </c>
      <c r="B28" s="43">
        <v>340000000</v>
      </c>
      <c r="C28" s="45">
        <f>B28/'World Population'!$A$1</f>
        <v>4.2018183114161896E-2</v>
      </c>
    </row>
    <row r="29" spans="1:3" x14ac:dyDescent="0.3">
      <c r="A29" s="36" t="s">
        <v>315</v>
      </c>
      <c r="B29" s="43">
        <v>7400000</v>
      </c>
      <c r="C29" s="45">
        <f>B29/'World Population'!$A$1</f>
        <v>9.1451339719058244E-4</v>
      </c>
    </row>
    <row r="30" spans="1:3" x14ac:dyDescent="0.3">
      <c r="A30" s="36" t="s">
        <v>319</v>
      </c>
      <c r="B30" s="43">
        <v>36000000</v>
      </c>
      <c r="C30" s="45">
        <f>B30/'World Population'!$A$1</f>
        <v>4.4489840944406719E-3</v>
      </c>
    </row>
    <row r="31" spans="1:3" x14ac:dyDescent="0.3">
      <c r="A31" s="36" t="s">
        <v>309</v>
      </c>
      <c r="B31" s="43">
        <v>20000000</v>
      </c>
      <c r="C31" s="45">
        <f>B31/'World Population'!$A$1</f>
        <v>2.4716578302448173E-3</v>
      </c>
    </row>
    <row r="32" spans="1:3" x14ac:dyDescent="0.3">
      <c r="A32" s="36" t="s">
        <v>313</v>
      </c>
      <c r="B32" s="43">
        <v>3400000</v>
      </c>
      <c r="C32" s="45">
        <f>B32/'World Population'!$A$1</f>
        <v>4.2018183114161896E-4</v>
      </c>
    </row>
    <row r="33" spans="1:3" x14ac:dyDescent="0.3">
      <c r="A33" s="36" t="s">
        <v>314</v>
      </c>
      <c r="B33" s="43">
        <v>920000</v>
      </c>
      <c r="C33" s="45">
        <f>B33/'World Population'!$A$1</f>
        <v>1.1369626019126161E-4</v>
      </c>
    </row>
    <row r="34" spans="1:3" x14ac:dyDescent="0.3">
      <c r="A34" s="36" t="s">
        <v>316</v>
      </c>
      <c r="B34" s="43">
        <v>12000000</v>
      </c>
      <c r="C34" s="45">
        <f>B34/'World Population'!$A$1</f>
        <v>1.4829946981468904E-3</v>
      </c>
    </row>
    <row r="35" spans="1:3" x14ac:dyDescent="0.3">
      <c r="A35" s="36" t="s">
        <v>317</v>
      </c>
      <c r="B35" s="43">
        <v>1400000000</v>
      </c>
      <c r="C35" s="45">
        <f>B35/'World Population'!$A$1</f>
        <v>0.17301604811713722</v>
      </c>
    </row>
    <row r="36" spans="1:3" x14ac:dyDescent="0.3">
      <c r="A36" s="36" t="s">
        <v>318</v>
      </c>
      <c r="B36" s="43">
        <v>3100000</v>
      </c>
      <c r="C36" s="45">
        <f>B36/'World Population'!$A$1</f>
        <v>3.8310696368794669E-4</v>
      </c>
    </row>
    <row r="37" spans="1:3" x14ac:dyDescent="0.3">
      <c r="A37" s="36" t="s">
        <v>320</v>
      </c>
      <c r="B37" s="43">
        <v>1700000</v>
      </c>
      <c r="C37" s="45">
        <f>B37/'World Population'!$A$1</f>
        <v>2.1009091557080948E-4</v>
      </c>
    </row>
    <row r="38" spans="1:3" x14ac:dyDescent="0.3">
      <c r="A38" s="36" t="s">
        <v>321</v>
      </c>
      <c r="B38" s="43">
        <v>130000000</v>
      </c>
      <c r="C38" s="45">
        <f>B38/'World Population'!$A$1</f>
        <v>1.6065775896591312E-2</v>
      </c>
    </row>
    <row r="39" spans="1:3" x14ac:dyDescent="0.3">
      <c r="A39" s="36" t="s">
        <v>312</v>
      </c>
      <c r="B39" s="43">
        <v>63000000</v>
      </c>
      <c r="C39" s="45">
        <f>B39/'World Population'!$A$1</f>
        <v>7.7857221652711753E-3</v>
      </c>
    </row>
    <row r="40" spans="1:3" x14ac:dyDescent="0.3">
      <c r="A40" s="36" t="s">
        <v>311</v>
      </c>
      <c r="B40" s="43">
        <v>210000000</v>
      </c>
      <c r="C40" s="45">
        <f>B40/'World Population'!$A$1</f>
        <v>2.5952407217570583E-2</v>
      </c>
    </row>
    <row r="41" spans="1:3" x14ac:dyDescent="0.3">
      <c r="A41" s="36" t="s">
        <v>322</v>
      </c>
      <c r="B41" s="43">
        <v>110000000</v>
      </c>
      <c r="C41" s="45">
        <f>B41/'World Population'!$A$1</f>
        <v>1.3594118066346497E-2</v>
      </c>
    </row>
    <row r="42" spans="1:3" x14ac:dyDescent="0.3">
      <c r="A42" s="36" t="s">
        <v>326</v>
      </c>
      <c r="B42" s="43">
        <v>87000000</v>
      </c>
      <c r="C42" s="45">
        <f>B42/'World Population'!$A$1</f>
        <v>1.0751711561564957E-2</v>
      </c>
    </row>
    <row r="43" spans="1:3" x14ac:dyDescent="0.3">
      <c r="A43" s="36" t="s">
        <v>324</v>
      </c>
      <c r="B43" s="43">
        <v>3900000</v>
      </c>
      <c r="C43" s="45">
        <f>B43/'World Population'!$A$1</f>
        <v>4.819732768977394E-4</v>
      </c>
    </row>
    <row r="44" spans="1:3" x14ac:dyDescent="0.3">
      <c r="A44" s="36" t="s">
        <v>327</v>
      </c>
      <c r="B44" s="43">
        <v>19000000</v>
      </c>
      <c r="C44" s="45">
        <f>B44/'World Population'!$A$1</f>
        <v>2.3480749387325764E-3</v>
      </c>
    </row>
    <row r="45" spans="1:3" x14ac:dyDescent="0.3">
      <c r="A45" s="36" t="s">
        <v>328</v>
      </c>
      <c r="B45" s="43">
        <v>7100000</v>
      </c>
      <c r="C45" s="45">
        <f>B45/'World Population'!$A$1</f>
        <v>8.7743852973691018E-4</v>
      </c>
    </row>
    <row r="46" spans="1:3" x14ac:dyDescent="0.3">
      <c r="A46" s="36" t="s">
        <v>36</v>
      </c>
      <c r="B46" s="43">
        <v>5200000</v>
      </c>
      <c r="C46" s="45">
        <f>B46/'World Population'!$A$1</f>
        <v>6.426310358636525E-4</v>
      </c>
    </row>
    <row r="47" spans="1:3" x14ac:dyDescent="0.3">
      <c r="A47" s="36" t="s">
        <v>329</v>
      </c>
      <c r="B47" s="43">
        <v>6800000</v>
      </c>
      <c r="C47" s="45">
        <f>B47/'World Population'!$A$1</f>
        <v>8.4036366228323791E-4</v>
      </c>
    </row>
    <row r="48" spans="1:3" x14ac:dyDescent="0.3">
      <c r="A48" s="36" t="s">
        <v>330</v>
      </c>
      <c r="B48" s="43">
        <v>26000000</v>
      </c>
      <c r="C48" s="45">
        <f>B48/'World Population'!$A$1</f>
        <v>3.2131551793182626E-3</v>
      </c>
    </row>
    <row r="49" spans="1:3" x14ac:dyDescent="0.3">
      <c r="A49" s="36" t="s">
        <v>331</v>
      </c>
      <c r="B49" s="43">
        <v>18000000</v>
      </c>
      <c r="C49" s="45">
        <f>B49/'World Population'!$A$1</f>
        <v>2.2244920472203359E-3</v>
      </c>
    </row>
    <row r="50" spans="1:3" x14ac:dyDescent="0.3">
      <c r="A50" s="36" t="s">
        <v>332</v>
      </c>
      <c r="B50" s="43">
        <v>10000000</v>
      </c>
      <c r="C50" s="45">
        <f>B50/'World Population'!$A$1</f>
        <v>1.2358289151224086E-3</v>
      </c>
    </row>
    <row r="51" spans="1:3" x14ac:dyDescent="0.3">
      <c r="A51" s="36" t="s">
        <v>333</v>
      </c>
      <c r="B51" s="43">
        <v>3800000</v>
      </c>
      <c r="C51" s="45">
        <f>B51/'World Population'!$A$1</f>
        <v>4.6961498774651531E-4</v>
      </c>
    </row>
    <row r="52" spans="1:3" x14ac:dyDescent="0.3">
      <c r="A52" s="36" t="s">
        <v>335</v>
      </c>
      <c r="B52" s="43">
        <v>18000000</v>
      </c>
      <c r="C52" s="45">
        <f>B52/'World Population'!$A$1</f>
        <v>2.2244920472203359E-3</v>
      </c>
    </row>
    <row r="53" spans="1:3" x14ac:dyDescent="0.3">
      <c r="A53" s="36" t="s">
        <v>336</v>
      </c>
      <c r="B53" s="43">
        <v>9300000</v>
      </c>
      <c r="C53" s="45">
        <f>B53/'World Population'!$A$1</f>
        <v>1.14932089106384E-3</v>
      </c>
    </row>
    <row r="54" spans="1:3" x14ac:dyDescent="0.3">
      <c r="A54" s="36" t="s">
        <v>338</v>
      </c>
      <c r="B54" s="43">
        <v>10000000</v>
      </c>
      <c r="C54" s="45">
        <f>B54/'World Population'!$A$1</f>
        <v>1.2358289151224086E-3</v>
      </c>
    </row>
    <row r="55" spans="1:3" x14ac:dyDescent="0.3">
      <c r="A55" s="36" t="s">
        <v>340</v>
      </c>
      <c r="B55" s="43">
        <v>49000000</v>
      </c>
      <c r="C55" s="45">
        <f>B55/'World Population'!$A$1</f>
        <v>6.055561684099803E-3</v>
      </c>
    </row>
    <row r="56" spans="1:3" x14ac:dyDescent="0.3">
      <c r="A56" s="36" t="s">
        <v>341</v>
      </c>
      <c r="B56" s="43">
        <v>130000000</v>
      </c>
      <c r="C56" s="45">
        <f>B56/'World Population'!$A$1</f>
        <v>1.6065775896591312E-2</v>
      </c>
    </row>
    <row r="57" spans="1:3" x14ac:dyDescent="0.3">
      <c r="A57" s="36" t="s">
        <v>342</v>
      </c>
      <c r="B57" s="43">
        <v>6000000</v>
      </c>
      <c r="C57" s="45">
        <f>B57/'World Population'!$A$1</f>
        <v>7.414973490734452E-4</v>
      </c>
    </row>
    <row r="58" spans="1:3" x14ac:dyDescent="0.3">
      <c r="A58" s="36" t="s">
        <v>343</v>
      </c>
      <c r="B58" s="43">
        <v>2900000</v>
      </c>
      <c r="C58" s="45">
        <f>B58/'World Population'!$A$1</f>
        <v>3.5839038538549851E-4</v>
      </c>
    </row>
    <row r="59" spans="1:3" x14ac:dyDescent="0.3">
      <c r="A59" s="36" t="s">
        <v>344</v>
      </c>
      <c r="B59" s="43">
        <v>110000000</v>
      </c>
      <c r="C59" s="45">
        <f>B59/'World Population'!$A$1</f>
        <v>1.3594118066346497E-2</v>
      </c>
    </row>
    <row r="60" spans="1:3" x14ac:dyDescent="0.3">
      <c r="A60" s="36" t="s">
        <v>345</v>
      </c>
      <c r="B60" s="43">
        <v>23000000</v>
      </c>
      <c r="C60" s="45">
        <f>B60/'World Population'!$A$1</f>
        <v>2.8424065047815399E-3</v>
      </c>
    </row>
    <row r="61" spans="1:3" x14ac:dyDescent="0.3">
      <c r="A61" s="36" t="s">
        <v>346</v>
      </c>
      <c r="B61" s="43">
        <v>2800000</v>
      </c>
      <c r="C61" s="45">
        <f>B61/'World Population'!$A$1</f>
        <v>3.4603209623427442E-4</v>
      </c>
    </row>
    <row r="62" spans="1:3" x14ac:dyDescent="0.3">
      <c r="A62" s="36" t="s">
        <v>347</v>
      </c>
      <c r="B62" s="43">
        <v>180000</v>
      </c>
      <c r="C62" s="45">
        <f>B62/'World Population'!$A$1</f>
        <v>2.2244920472203357E-5</v>
      </c>
    </row>
    <row r="63" spans="1:3" x14ac:dyDescent="0.3">
      <c r="A63" s="36" t="s">
        <v>348</v>
      </c>
      <c r="B63" s="43">
        <v>67000</v>
      </c>
      <c r="C63" s="45">
        <f>B63/'World Population'!$A$1</f>
        <v>8.2800537313201392E-6</v>
      </c>
    </row>
    <row r="64" spans="1:3" x14ac:dyDescent="0.3">
      <c r="A64" s="36" t="s">
        <v>349</v>
      </c>
      <c r="B64" s="43">
        <v>120000</v>
      </c>
      <c r="C64" s="45">
        <f>B64/'World Population'!$A$1</f>
        <v>1.4829946981468905E-5</v>
      </c>
    </row>
    <row r="65" spans="1:5" x14ac:dyDescent="0.3">
      <c r="A65" s="36" t="s">
        <v>337</v>
      </c>
      <c r="B65" s="43">
        <v>10000000</v>
      </c>
      <c r="C65" s="45">
        <f>B65/'World Population'!$A$1</f>
        <v>1.2358289151224086E-3</v>
      </c>
      <c r="E65" t="s">
        <v>68</v>
      </c>
    </row>
    <row r="66" spans="1:5" x14ac:dyDescent="0.3">
      <c r="A66" s="36" t="s">
        <v>350</v>
      </c>
      <c r="B66" s="43">
        <v>11000000</v>
      </c>
      <c r="C66" s="45">
        <f>B66/'World Population'!$A$1</f>
        <v>1.3594118066346495E-3</v>
      </c>
    </row>
    <row r="67" spans="1:5" x14ac:dyDescent="0.3">
      <c r="A67" s="36" t="s">
        <v>325</v>
      </c>
      <c r="B67" s="43">
        <v>10000000</v>
      </c>
      <c r="C67" s="45">
        <f>B67/'World Population'!$A$1</f>
        <v>1.2358289151224086E-3</v>
      </c>
    </row>
    <row r="68" spans="1:5" x14ac:dyDescent="0.3">
      <c r="A68" s="36" t="s">
        <v>352</v>
      </c>
      <c r="B68" s="43">
        <v>46000000</v>
      </c>
      <c r="C68" s="45">
        <f>B68/'World Population'!$A$1</f>
        <v>5.6848130095630799E-3</v>
      </c>
    </row>
    <row r="69" spans="1:5" x14ac:dyDescent="0.3">
      <c r="A69" s="36" t="s">
        <v>353</v>
      </c>
      <c r="B69" s="43">
        <v>20000000</v>
      </c>
      <c r="C69" s="45">
        <f>B69/'World Population'!$A$1</f>
        <v>2.4716578302448173E-3</v>
      </c>
    </row>
    <row r="70" spans="1:5" x14ac:dyDescent="0.3">
      <c r="A70" s="36" t="s">
        <v>354</v>
      </c>
      <c r="B70" s="43">
        <v>35000000</v>
      </c>
      <c r="C70" s="45">
        <f>B70/'World Population'!$A$1</f>
        <v>4.3254012029284306E-3</v>
      </c>
    </row>
    <row r="71" spans="1:5" x14ac:dyDescent="0.3">
      <c r="A71" s="36" t="s">
        <v>355</v>
      </c>
      <c r="B71" s="43">
        <v>2900000</v>
      </c>
      <c r="C71" s="45">
        <f>B71/'World Population'!$A$1</f>
        <v>3.5839038538549851E-4</v>
      </c>
    </row>
    <row r="72" spans="1:5" x14ac:dyDescent="0.3">
      <c r="A72" s="36" t="s">
        <v>356</v>
      </c>
      <c r="B72" s="43">
        <v>520000</v>
      </c>
      <c r="C72" s="45">
        <f>B72/'World Population'!$A$1</f>
        <v>6.4263103586365252E-5</v>
      </c>
    </row>
    <row r="73" spans="1:5" x14ac:dyDescent="0.3">
      <c r="A73" s="36" t="s">
        <v>357</v>
      </c>
      <c r="B73" s="43">
        <v>11000000</v>
      </c>
      <c r="C73" s="45">
        <f>B73/'World Population'!$A$1</f>
        <v>1.3594118066346495E-3</v>
      </c>
    </row>
    <row r="74" spans="1:5" x14ac:dyDescent="0.3">
      <c r="A74" s="36" t="s">
        <v>358</v>
      </c>
      <c r="B74" s="43">
        <v>280000000</v>
      </c>
      <c r="C74" s="45">
        <f>B74/'World Population'!$A$1</f>
        <v>3.4603209623427444E-2</v>
      </c>
    </row>
    <row r="75" spans="1:5" x14ac:dyDescent="0.3">
      <c r="A75" s="36" t="s">
        <v>359</v>
      </c>
      <c r="B75" s="43">
        <v>52000000</v>
      </c>
      <c r="C75" s="45">
        <f>B75/'World Population'!$A$1</f>
        <v>6.4263103586365252E-3</v>
      </c>
    </row>
    <row r="76" spans="1:5" x14ac:dyDescent="0.3">
      <c r="A76" s="36" t="s">
        <v>360</v>
      </c>
      <c r="B76" s="43">
        <v>72000000</v>
      </c>
      <c r="C76" s="45">
        <f>B76/'World Population'!$A$1</f>
        <v>8.8979681888813437E-3</v>
      </c>
    </row>
    <row r="77" spans="1:5" x14ac:dyDescent="0.3">
      <c r="A77" s="36" t="s">
        <v>361</v>
      </c>
      <c r="B77" s="43">
        <v>55000000</v>
      </c>
      <c r="C77" s="45">
        <f>B77/'World Population'!$A$1</f>
        <v>6.7970590331732483E-3</v>
      </c>
    </row>
    <row r="78" spans="1:5" x14ac:dyDescent="0.3">
      <c r="A78" s="36" t="s">
        <v>362</v>
      </c>
      <c r="B78" s="43">
        <v>7100000</v>
      </c>
      <c r="C78" s="45">
        <f>B78/'World Population'!$A$1</f>
        <v>8.7743852973691018E-4</v>
      </c>
    </row>
    <row r="79" spans="1:5" x14ac:dyDescent="0.3">
      <c r="A79" s="36" t="s">
        <v>363</v>
      </c>
      <c r="B79" s="43">
        <v>91000000</v>
      </c>
      <c r="C79" s="45">
        <f>B79/'World Population'!$A$1</f>
        <v>1.124604312761392E-2</v>
      </c>
    </row>
    <row r="80" spans="1:5" x14ac:dyDescent="0.3">
      <c r="A80" s="36" t="s">
        <v>364</v>
      </c>
      <c r="B80" s="43">
        <v>1600000</v>
      </c>
      <c r="C80" s="45">
        <f>B80/'World Population'!$A$1</f>
        <v>1.9773262641958539E-4</v>
      </c>
    </row>
    <row r="81" spans="1:3" x14ac:dyDescent="0.3">
      <c r="A81" s="36" t="s">
        <v>365</v>
      </c>
      <c r="B81" s="43">
        <v>1300000</v>
      </c>
      <c r="C81" s="45">
        <f>B81/'World Population'!$A$1</f>
        <v>1.6065775896591312E-4</v>
      </c>
    </row>
    <row r="82" spans="1:3" x14ac:dyDescent="0.3">
      <c r="A82" s="36" t="s">
        <v>366</v>
      </c>
      <c r="B82" s="43">
        <v>34000000</v>
      </c>
      <c r="C82" s="45">
        <f>B82/'World Population'!$A$1</f>
        <v>4.2018183114161901E-3</v>
      </c>
    </row>
    <row r="83" spans="1:3" x14ac:dyDescent="0.3">
      <c r="A83" s="36" t="s">
        <v>367</v>
      </c>
      <c r="B83" s="43">
        <v>21000000</v>
      </c>
      <c r="C83" s="45">
        <f>B83/'World Population'!$A$1</f>
        <v>2.5952407217570582E-3</v>
      </c>
    </row>
    <row r="84" spans="1:3" x14ac:dyDescent="0.3">
      <c r="A84" s="36" t="s">
        <v>368</v>
      </c>
      <c r="B84" s="43">
        <v>38000000</v>
      </c>
      <c r="C84" s="45">
        <f>B84/'World Population'!$A$1</f>
        <v>4.6961498774651528E-3</v>
      </c>
    </row>
    <row r="85" spans="1:3" x14ac:dyDescent="0.3">
      <c r="A85" s="36" t="s">
        <v>369</v>
      </c>
      <c r="B85" s="43">
        <v>6800000</v>
      </c>
      <c r="C85" s="45">
        <f>B85/'World Population'!$A$1</f>
        <v>8.4036366228323791E-4</v>
      </c>
    </row>
    <row r="86" spans="1:3" x14ac:dyDescent="0.3">
      <c r="A86" s="36" t="s">
        <v>370</v>
      </c>
      <c r="B86" s="43">
        <v>250000000</v>
      </c>
      <c r="C86" s="45">
        <f>B86/'World Population'!$A$1</f>
        <v>3.0895722878060219E-2</v>
      </c>
    </row>
    <row r="87" spans="1:3" x14ac:dyDescent="0.3">
      <c r="A87" s="36" t="s">
        <v>349</v>
      </c>
      <c r="B87" s="43">
        <v>120000</v>
      </c>
      <c r="C87" s="45">
        <f>B87/'World Population'!$A$1</f>
        <v>1.4829946981468905E-5</v>
      </c>
    </row>
    <row r="88" spans="1:3" x14ac:dyDescent="0.3">
      <c r="A88" s="36" t="s">
        <v>371</v>
      </c>
      <c r="B88" s="43">
        <v>2500000</v>
      </c>
      <c r="C88" s="45">
        <f>B88/'World Population'!$A$1</f>
        <v>3.0895722878060216E-4</v>
      </c>
    </row>
    <row r="89" spans="1:3" x14ac:dyDescent="0.3">
      <c r="A89" s="36" t="s">
        <v>372</v>
      </c>
      <c r="B89" s="43">
        <v>11000000</v>
      </c>
      <c r="C89" s="45">
        <f>B89/'World Population'!$A$1</f>
        <v>1.3594118066346495E-3</v>
      </c>
    </row>
    <row r="90" spans="1:3" x14ac:dyDescent="0.3">
      <c r="A90" s="36" t="s">
        <v>373</v>
      </c>
      <c r="B90" s="43">
        <v>0</v>
      </c>
      <c r="C90" s="45">
        <f>B90/'World Population'!$A$1</f>
        <v>0</v>
      </c>
    </row>
    <row r="91" spans="1:3" x14ac:dyDescent="0.3">
      <c r="A91" s="36" t="s">
        <v>334</v>
      </c>
      <c r="B91" s="43">
        <v>46000000</v>
      </c>
      <c r="C91" s="45">
        <f>B91/'World Population'!$A$1</f>
        <v>5.6848130095630799E-3</v>
      </c>
    </row>
    <row r="92" spans="1:3" x14ac:dyDescent="0.3">
      <c r="A92" s="36" t="s">
        <v>339</v>
      </c>
      <c r="B92" s="43">
        <v>0</v>
      </c>
      <c r="C92" s="45">
        <f>B92/'World Population'!$A$1</f>
        <v>0</v>
      </c>
    </row>
    <row r="93" spans="1:3" x14ac:dyDescent="0.3">
      <c r="A93" s="36" t="s">
        <v>374</v>
      </c>
      <c r="B93" s="43">
        <v>5800000</v>
      </c>
      <c r="C93" s="45">
        <f>B93/'World Population'!$A$1</f>
        <v>7.1678077077099703E-4</v>
      </c>
    </row>
    <row r="94" spans="1:3" x14ac:dyDescent="0.3">
      <c r="A94" s="36" t="s">
        <v>378</v>
      </c>
      <c r="B94" s="43">
        <v>2800000</v>
      </c>
      <c r="C94" s="45">
        <f>B94/'World Population'!$A$1</f>
        <v>3.4603209623427442E-4</v>
      </c>
    </row>
    <row r="95" spans="1:3" x14ac:dyDescent="0.3">
      <c r="A95" s="36" t="s">
        <v>379</v>
      </c>
      <c r="B95" s="43">
        <v>3000000</v>
      </c>
      <c r="C95" s="45">
        <f>B95/'World Population'!$A$1</f>
        <v>3.707486745367226E-4</v>
      </c>
    </row>
    <row r="96" spans="1:3" x14ac:dyDescent="0.3">
      <c r="A96" s="36" t="s">
        <v>381</v>
      </c>
      <c r="B96" s="43">
        <v>31000000</v>
      </c>
      <c r="C96" s="45">
        <f>B96/'World Population'!$A$1</f>
        <v>3.831069636879467E-3</v>
      </c>
    </row>
    <row r="97" spans="1:3" x14ac:dyDescent="0.3">
      <c r="A97" s="36" t="s">
        <v>382</v>
      </c>
      <c r="B97" s="43">
        <v>4500000</v>
      </c>
      <c r="C97" s="45">
        <f>B97/'World Population'!$A$1</f>
        <v>5.5612301180508398E-4</v>
      </c>
    </row>
  </sheetData>
  <sortState xmlns:xlrd2="http://schemas.microsoft.com/office/spreadsheetml/2017/richdata2" ref="A1:A24">
    <sortCondition ref="A1:A2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9B76-C1F0-451F-BA24-4DBC2CA602E0}">
  <dimension ref="A1"/>
  <sheetViews>
    <sheetView workbookViewId="0">
      <selection activeCell="B13" sqref="B13"/>
    </sheetView>
  </sheetViews>
  <sheetFormatPr defaultRowHeight="14.4" x14ac:dyDescent="0.3"/>
  <cols>
    <col min="1" max="1" width="12.33203125" bestFit="1" customWidth="1"/>
  </cols>
  <sheetData>
    <row r="1" spans="1:1" x14ac:dyDescent="0.3">
      <c r="A1" s="44">
        <v>8091734930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1E3D-DDCB-4C00-964A-AEFA852F0A8F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s="8">
        <v>1</v>
      </c>
      <c r="B1" s="8">
        <v>3.0009999999999999</v>
      </c>
    </row>
    <row r="2" spans="1:2" x14ac:dyDescent="0.3">
      <c r="A2" s="8">
        <v>2</v>
      </c>
      <c r="B2" s="8">
        <v>2.0000010000000001</v>
      </c>
    </row>
    <row r="3" spans="1:2" x14ac:dyDescent="0.3">
      <c r="A3" s="8">
        <v>3</v>
      </c>
      <c r="B3" s="8">
        <v>1</v>
      </c>
    </row>
    <row r="4" spans="1:2" x14ac:dyDescent="0.3">
      <c r="A4" s="8">
        <v>4</v>
      </c>
      <c r="B4" s="8">
        <v>0</v>
      </c>
    </row>
    <row r="5" spans="1:2" x14ac:dyDescent="0.3">
      <c r="A5" s="8">
        <v>5</v>
      </c>
      <c r="B5" s="8">
        <v>0</v>
      </c>
    </row>
    <row r="6" spans="1:2" x14ac:dyDescent="0.3">
      <c r="A6" s="8">
        <v>6</v>
      </c>
      <c r="B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C193-7F9B-437A-9769-0F81D9B3E065}">
  <dimension ref="A1:G331"/>
  <sheetViews>
    <sheetView topLeftCell="A135" workbookViewId="0">
      <selection activeCell="F150" sqref="F150"/>
    </sheetView>
  </sheetViews>
  <sheetFormatPr defaultRowHeight="14.4" x14ac:dyDescent="0.3"/>
  <cols>
    <col min="1" max="1" width="39.33203125" bestFit="1" customWidth="1"/>
    <col min="3" max="3" width="25.109375" bestFit="1" customWidth="1"/>
    <col min="4" max="4" width="41.33203125" bestFit="1" customWidth="1"/>
  </cols>
  <sheetData>
    <row r="1" spans="1:5" x14ac:dyDescent="0.3">
      <c r="A1" s="9" t="s">
        <v>1</v>
      </c>
      <c r="B1" s="9" t="s">
        <v>3</v>
      </c>
      <c r="C1" s="9" t="s">
        <v>2</v>
      </c>
      <c r="D1" t="s">
        <v>377</v>
      </c>
      <c r="E1" t="s">
        <v>31</v>
      </c>
    </row>
    <row r="2" spans="1:5" x14ac:dyDescent="0.3">
      <c r="A2" t="s">
        <v>69</v>
      </c>
      <c r="B2" t="s">
        <v>11</v>
      </c>
      <c r="C2" t="s">
        <v>69</v>
      </c>
      <c r="D2" t="str">
        <f>A2&amp;IF(B2="(blank)"," ",B2)&amp;C2</f>
        <v>3x3 BasketballM3x3 Basketball</v>
      </c>
      <c r="E2">
        <v>4</v>
      </c>
    </row>
    <row r="3" spans="1:5" x14ac:dyDescent="0.3">
      <c r="A3" t="s">
        <v>69</v>
      </c>
      <c r="B3" t="s">
        <v>8</v>
      </c>
      <c r="C3" t="s">
        <v>69</v>
      </c>
      <c r="D3" t="str">
        <f t="shared" ref="D3:D66" si="0">A3&amp;IF(B3="(blank)"," ",B3)&amp;C3</f>
        <v>3x3 BasketballW3x3 Basketball</v>
      </c>
      <c r="E3">
        <v>4</v>
      </c>
    </row>
    <row r="4" spans="1:5" x14ac:dyDescent="0.3">
      <c r="A4" t="s">
        <v>70</v>
      </c>
      <c r="B4" t="s">
        <v>11</v>
      </c>
      <c r="C4" t="s">
        <v>12</v>
      </c>
      <c r="D4" t="str">
        <f t="shared" si="0"/>
        <v>ArcheryMTeam</v>
      </c>
      <c r="E4">
        <v>3</v>
      </c>
    </row>
    <row r="5" spans="1:5" x14ac:dyDescent="0.3">
      <c r="A5" t="s">
        <v>70</v>
      </c>
      <c r="B5" t="s">
        <v>11</v>
      </c>
      <c r="C5" t="s">
        <v>71</v>
      </c>
      <c r="D5" t="str">
        <f t="shared" si="0"/>
        <v>ArcheryMIndividual</v>
      </c>
      <c r="E5">
        <v>1</v>
      </c>
    </row>
    <row r="6" spans="1:5" x14ac:dyDescent="0.3">
      <c r="A6" t="s">
        <v>70</v>
      </c>
      <c r="B6" t="s">
        <v>13</v>
      </c>
      <c r="C6" t="s">
        <v>12</v>
      </c>
      <c r="D6" t="str">
        <f t="shared" si="0"/>
        <v>ArcheryMixedTeam</v>
      </c>
      <c r="E6">
        <v>2</v>
      </c>
    </row>
    <row r="7" spans="1:5" x14ac:dyDescent="0.3">
      <c r="A7" t="s">
        <v>70</v>
      </c>
      <c r="B7" t="s">
        <v>8</v>
      </c>
      <c r="C7" t="s">
        <v>12</v>
      </c>
      <c r="D7" t="str">
        <f t="shared" si="0"/>
        <v>ArcheryWTeam</v>
      </c>
      <c r="E7">
        <v>3</v>
      </c>
    </row>
    <row r="8" spans="1:5" x14ac:dyDescent="0.3">
      <c r="A8" t="s">
        <v>70</v>
      </c>
      <c r="B8" t="s">
        <v>8</v>
      </c>
      <c r="C8" t="s">
        <v>71</v>
      </c>
      <c r="D8" t="str">
        <f t="shared" si="0"/>
        <v>ArcheryWIndividual</v>
      </c>
      <c r="E8">
        <v>1</v>
      </c>
    </row>
    <row r="9" spans="1:5" x14ac:dyDescent="0.3">
      <c r="A9" t="s">
        <v>81</v>
      </c>
      <c r="B9" t="s">
        <v>11</v>
      </c>
      <c r="C9" t="s">
        <v>12</v>
      </c>
      <c r="D9" t="str">
        <f t="shared" si="0"/>
        <v>Artistic GymnasticsMTeam</v>
      </c>
      <c r="E9">
        <v>4</v>
      </c>
    </row>
    <row r="10" spans="1:5" x14ac:dyDescent="0.3">
      <c r="A10" t="s">
        <v>81</v>
      </c>
      <c r="B10" t="s">
        <v>11</v>
      </c>
      <c r="C10" t="s">
        <v>72</v>
      </c>
      <c r="D10" t="str">
        <f t="shared" si="0"/>
        <v>Artistic GymnasticsMAll-Around</v>
      </c>
      <c r="E10">
        <v>1</v>
      </c>
    </row>
    <row r="11" spans="1:5" x14ac:dyDescent="0.3">
      <c r="A11" t="s">
        <v>81</v>
      </c>
      <c r="B11" t="s">
        <v>11</v>
      </c>
      <c r="C11" t="s">
        <v>73</v>
      </c>
      <c r="D11" t="str">
        <f t="shared" si="0"/>
        <v>Artistic GymnasticsMFloor Exercise</v>
      </c>
      <c r="E11">
        <v>1</v>
      </c>
    </row>
    <row r="12" spans="1:5" x14ac:dyDescent="0.3">
      <c r="A12" t="s">
        <v>81</v>
      </c>
      <c r="B12" t="s">
        <v>11</v>
      </c>
      <c r="C12" t="s">
        <v>74</v>
      </c>
      <c r="D12" t="str">
        <f t="shared" si="0"/>
        <v>Artistic GymnasticsMVault</v>
      </c>
      <c r="E12">
        <v>1</v>
      </c>
    </row>
    <row r="13" spans="1:5" x14ac:dyDescent="0.3">
      <c r="A13" t="s">
        <v>81</v>
      </c>
      <c r="B13" t="s">
        <v>11</v>
      </c>
      <c r="C13" t="s">
        <v>75</v>
      </c>
      <c r="D13" t="str">
        <f t="shared" si="0"/>
        <v>Artistic GymnasticsMPommel Horse</v>
      </c>
      <c r="E13">
        <v>1</v>
      </c>
    </row>
    <row r="14" spans="1:5" x14ac:dyDescent="0.3">
      <c r="A14" t="s">
        <v>81</v>
      </c>
      <c r="B14" t="s">
        <v>11</v>
      </c>
      <c r="C14" t="s">
        <v>76</v>
      </c>
      <c r="D14" t="str">
        <f t="shared" si="0"/>
        <v>Artistic GymnasticsMRings</v>
      </c>
      <c r="E14">
        <v>1</v>
      </c>
    </row>
    <row r="15" spans="1:5" x14ac:dyDescent="0.3">
      <c r="A15" t="s">
        <v>81</v>
      </c>
      <c r="B15" t="s">
        <v>11</v>
      </c>
      <c r="C15" t="s">
        <v>78</v>
      </c>
      <c r="D15" t="str">
        <f t="shared" si="0"/>
        <v>Artistic GymnasticsMParallel Bars</v>
      </c>
      <c r="E15">
        <v>1</v>
      </c>
    </row>
    <row r="16" spans="1:5" x14ac:dyDescent="0.3">
      <c r="A16" t="s">
        <v>81</v>
      </c>
      <c r="B16" t="s">
        <v>11</v>
      </c>
      <c r="C16" t="s">
        <v>80</v>
      </c>
      <c r="D16" t="str">
        <f t="shared" si="0"/>
        <v>Artistic GymnasticsMHorizontal Bar</v>
      </c>
      <c r="E16">
        <v>1</v>
      </c>
    </row>
    <row r="17" spans="1:5" x14ac:dyDescent="0.3">
      <c r="A17" t="s">
        <v>81</v>
      </c>
      <c r="B17" t="s">
        <v>8</v>
      </c>
      <c r="C17" t="s">
        <v>12</v>
      </c>
      <c r="D17" t="str">
        <f t="shared" si="0"/>
        <v>Artistic GymnasticsWTeam</v>
      </c>
      <c r="E17">
        <v>4</v>
      </c>
    </row>
    <row r="18" spans="1:5" x14ac:dyDescent="0.3">
      <c r="A18" t="s">
        <v>81</v>
      </c>
      <c r="B18" t="s">
        <v>8</v>
      </c>
      <c r="C18" t="s">
        <v>72</v>
      </c>
      <c r="D18" t="str">
        <f t="shared" si="0"/>
        <v>Artistic GymnasticsWAll-Around</v>
      </c>
      <c r="E18">
        <v>1</v>
      </c>
    </row>
    <row r="19" spans="1:5" x14ac:dyDescent="0.3">
      <c r="A19" t="s">
        <v>81</v>
      </c>
      <c r="B19" t="s">
        <v>8</v>
      </c>
      <c r="C19" t="s">
        <v>73</v>
      </c>
      <c r="D19" t="str">
        <f t="shared" si="0"/>
        <v>Artistic GymnasticsWFloor Exercise</v>
      </c>
      <c r="E19">
        <v>1</v>
      </c>
    </row>
    <row r="20" spans="1:5" x14ac:dyDescent="0.3">
      <c r="A20" t="s">
        <v>81</v>
      </c>
      <c r="B20" t="s">
        <v>8</v>
      </c>
      <c r="C20" t="s">
        <v>74</v>
      </c>
      <c r="D20" t="str">
        <f t="shared" si="0"/>
        <v>Artistic GymnasticsWVault</v>
      </c>
      <c r="E20">
        <v>1</v>
      </c>
    </row>
    <row r="21" spans="1:5" x14ac:dyDescent="0.3">
      <c r="A21" t="s">
        <v>81</v>
      </c>
      <c r="B21" t="s">
        <v>8</v>
      </c>
      <c r="C21" t="s">
        <v>77</v>
      </c>
      <c r="D21" t="str">
        <f t="shared" si="0"/>
        <v>Artistic GymnasticsWUneven Bars</v>
      </c>
      <c r="E21">
        <v>1</v>
      </c>
    </row>
    <row r="22" spans="1:5" x14ac:dyDescent="0.3">
      <c r="A22" t="s">
        <v>81</v>
      </c>
      <c r="B22" t="s">
        <v>8</v>
      </c>
      <c r="C22" t="s">
        <v>79</v>
      </c>
      <c r="D22" t="str">
        <f t="shared" si="0"/>
        <v>Artistic GymnasticsWBalance Beam</v>
      </c>
      <c r="E22">
        <v>1</v>
      </c>
    </row>
    <row r="23" spans="1:5" x14ac:dyDescent="0.3">
      <c r="A23" t="s">
        <v>82</v>
      </c>
      <c r="B23" t="s">
        <v>68</v>
      </c>
      <c r="C23" t="s">
        <v>12</v>
      </c>
      <c r="D23" t="str">
        <f t="shared" si="0"/>
        <v>Artistic Swimming Team</v>
      </c>
      <c r="E23">
        <v>8</v>
      </c>
    </row>
    <row r="24" spans="1:5" x14ac:dyDescent="0.3">
      <c r="A24" t="s">
        <v>82</v>
      </c>
      <c r="B24" t="s">
        <v>68</v>
      </c>
      <c r="C24" t="s">
        <v>83</v>
      </c>
      <c r="D24" t="str">
        <f t="shared" si="0"/>
        <v>Artistic Swimming Duet</v>
      </c>
      <c r="E24">
        <v>2</v>
      </c>
    </row>
    <row r="25" spans="1:5" x14ac:dyDescent="0.3">
      <c r="A25" t="s">
        <v>84</v>
      </c>
      <c r="B25" t="s">
        <v>11</v>
      </c>
      <c r="C25" t="s">
        <v>17</v>
      </c>
      <c r="D25" t="str">
        <f t="shared" si="0"/>
        <v>AthleticsM1500m</v>
      </c>
      <c r="E25">
        <v>1</v>
      </c>
    </row>
    <row r="26" spans="1:5" x14ac:dyDescent="0.3">
      <c r="A26" t="s">
        <v>84</v>
      </c>
      <c r="B26" t="s">
        <v>11</v>
      </c>
      <c r="C26" t="s">
        <v>18</v>
      </c>
      <c r="D26" t="str">
        <f t="shared" si="0"/>
        <v>AthleticsM5000m</v>
      </c>
      <c r="E26">
        <v>1</v>
      </c>
    </row>
    <row r="27" spans="1:5" x14ac:dyDescent="0.3">
      <c r="A27" t="s">
        <v>84</v>
      </c>
      <c r="B27" t="s">
        <v>11</v>
      </c>
      <c r="C27" t="s">
        <v>85</v>
      </c>
      <c r="D27" t="str">
        <f t="shared" si="0"/>
        <v>AthleticsM20km Race Walk</v>
      </c>
      <c r="E27">
        <v>1</v>
      </c>
    </row>
    <row r="28" spans="1:5" x14ac:dyDescent="0.3">
      <c r="A28" t="s">
        <v>84</v>
      </c>
      <c r="B28" t="s">
        <v>11</v>
      </c>
      <c r="C28" t="s">
        <v>86</v>
      </c>
      <c r="D28" t="str">
        <f t="shared" si="0"/>
        <v>AthleticsM10,000m</v>
      </c>
      <c r="E28">
        <v>1</v>
      </c>
    </row>
    <row r="29" spans="1:5" x14ac:dyDescent="0.3">
      <c r="A29" t="s">
        <v>84</v>
      </c>
      <c r="B29" t="s">
        <v>11</v>
      </c>
      <c r="C29" t="s">
        <v>87</v>
      </c>
      <c r="D29" t="str">
        <f t="shared" si="0"/>
        <v>AthleticsMShot Put</v>
      </c>
      <c r="E29">
        <v>1</v>
      </c>
    </row>
    <row r="30" spans="1:5" x14ac:dyDescent="0.3">
      <c r="A30" t="s">
        <v>84</v>
      </c>
      <c r="B30" t="s">
        <v>11</v>
      </c>
      <c r="C30" t="s">
        <v>88</v>
      </c>
      <c r="D30" t="str">
        <f t="shared" si="0"/>
        <v>AthleticsMTriple Jump</v>
      </c>
      <c r="E30">
        <v>1</v>
      </c>
    </row>
    <row r="31" spans="1:5" x14ac:dyDescent="0.3">
      <c r="A31" t="s">
        <v>84</v>
      </c>
      <c r="B31" t="s">
        <v>11</v>
      </c>
      <c r="C31" t="s">
        <v>89</v>
      </c>
      <c r="D31" t="str">
        <f t="shared" si="0"/>
        <v>AthleticsM4x400m Relay</v>
      </c>
      <c r="E31">
        <v>4</v>
      </c>
    </row>
    <row r="32" spans="1:5" x14ac:dyDescent="0.3">
      <c r="A32" t="s">
        <v>84</v>
      </c>
      <c r="B32" t="s">
        <v>11</v>
      </c>
      <c r="C32" t="s">
        <v>90</v>
      </c>
      <c r="D32" t="str">
        <f t="shared" si="0"/>
        <v>AthleticsM100m</v>
      </c>
      <c r="E32">
        <v>1</v>
      </c>
    </row>
    <row r="33" spans="1:5" x14ac:dyDescent="0.3">
      <c r="A33" t="s">
        <v>84</v>
      </c>
      <c r="B33" t="s">
        <v>11</v>
      </c>
      <c r="C33" t="s">
        <v>106</v>
      </c>
      <c r="D33" t="str">
        <f t="shared" si="0"/>
        <v>AthleticsMDecathlon</v>
      </c>
      <c r="E33">
        <v>1</v>
      </c>
    </row>
    <row r="34" spans="1:5" x14ac:dyDescent="0.3">
      <c r="A34" t="s">
        <v>84</v>
      </c>
      <c r="B34" t="s">
        <v>11</v>
      </c>
      <c r="C34" t="s">
        <v>91</v>
      </c>
      <c r="D34" t="str">
        <f t="shared" si="0"/>
        <v>AthleticsMHigh Jump</v>
      </c>
      <c r="E34">
        <v>1</v>
      </c>
    </row>
    <row r="35" spans="1:5" x14ac:dyDescent="0.3">
      <c r="A35" t="s">
        <v>84</v>
      </c>
      <c r="B35" t="s">
        <v>11</v>
      </c>
      <c r="C35" t="s">
        <v>92</v>
      </c>
      <c r="D35" t="str">
        <f t="shared" si="0"/>
        <v>AthleticsMHammer Throw</v>
      </c>
      <c r="E35">
        <v>1</v>
      </c>
    </row>
    <row r="36" spans="1:5" x14ac:dyDescent="0.3">
      <c r="A36" t="s">
        <v>84</v>
      </c>
      <c r="B36" t="s">
        <v>11</v>
      </c>
      <c r="C36" t="s">
        <v>93</v>
      </c>
      <c r="D36" t="str">
        <f t="shared" si="0"/>
        <v>AthleticsMPole Vault</v>
      </c>
      <c r="E36">
        <v>1</v>
      </c>
    </row>
    <row r="37" spans="1:5" x14ac:dyDescent="0.3">
      <c r="A37" t="s">
        <v>84</v>
      </c>
      <c r="B37" t="s">
        <v>11</v>
      </c>
      <c r="C37" t="s">
        <v>94</v>
      </c>
      <c r="D37" t="str">
        <f t="shared" si="0"/>
        <v>AthleticsMDiscus Throw</v>
      </c>
      <c r="E37">
        <v>1</v>
      </c>
    </row>
    <row r="38" spans="1:5" x14ac:dyDescent="0.3">
      <c r="A38" t="s">
        <v>84</v>
      </c>
      <c r="B38" t="s">
        <v>11</v>
      </c>
      <c r="C38" t="s">
        <v>95</v>
      </c>
      <c r="D38" t="str">
        <f t="shared" si="0"/>
        <v>AthleticsM800m</v>
      </c>
      <c r="E38">
        <v>1</v>
      </c>
    </row>
    <row r="39" spans="1:5" x14ac:dyDescent="0.3">
      <c r="A39" t="s">
        <v>84</v>
      </c>
      <c r="B39" t="s">
        <v>11</v>
      </c>
      <c r="C39" t="s">
        <v>96</v>
      </c>
      <c r="D39" t="str">
        <f t="shared" si="0"/>
        <v>AthleticsMLong Jump</v>
      </c>
      <c r="E39">
        <v>1</v>
      </c>
    </row>
    <row r="40" spans="1:5" x14ac:dyDescent="0.3">
      <c r="A40" t="s">
        <v>84</v>
      </c>
      <c r="B40" t="s">
        <v>11</v>
      </c>
      <c r="C40" t="s">
        <v>97</v>
      </c>
      <c r="D40" t="str">
        <f t="shared" si="0"/>
        <v>AthleticsM3000m Steeplechase</v>
      </c>
      <c r="E40">
        <v>1</v>
      </c>
    </row>
    <row r="41" spans="1:5" x14ac:dyDescent="0.3">
      <c r="A41" t="s">
        <v>84</v>
      </c>
      <c r="B41" t="s">
        <v>11</v>
      </c>
      <c r="C41" t="s">
        <v>98</v>
      </c>
      <c r="D41" t="str">
        <f t="shared" si="0"/>
        <v>AthleticsM200m</v>
      </c>
      <c r="E41">
        <v>1</v>
      </c>
    </row>
    <row r="42" spans="1:5" x14ac:dyDescent="0.3">
      <c r="A42" t="s">
        <v>84</v>
      </c>
      <c r="B42" t="s">
        <v>11</v>
      </c>
      <c r="C42" t="s">
        <v>100</v>
      </c>
      <c r="D42" t="str">
        <f t="shared" si="0"/>
        <v>AthleticsM400m</v>
      </c>
      <c r="E42">
        <v>1</v>
      </c>
    </row>
    <row r="43" spans="1:5" x14ac:dyDescent="0.3">
      <c r="A43" t="s">
        <v>84</v>
      </c>
      <c r="B43" t="s">
        <v>11</v>
      </c>
      <c r="C43" t="s">
        <v>101</v>
      </c>
      <c r="D43" t="str">
        <f t="shared" si="0"/>
        <v>AthleticsMJavelin Throw</v>
      </c>
      <c r="E43">
        <v>1</v>
      </c>
    </row>
    <row r="44" spans="1:5" x14ac:dyDescent="0.3">
      <c r="A44" t="s">
        <v>84</v>
      </c>
      <c r="B44" t="s">
        <v>11</v>
      </c>
      <c r="C44" t="s">
        <v>102</v>
      </c>
      <c r="D44" t="str">
        <f t="shared" si="0"/>
        <v>AthleticsM400m Hurdles</v>
      </c>
      <c r="E44">
        <v>1</v>
      </c>
    </row>
    <row r="45" spans="1:5" x14ac:dyDescent="0.3">
      <c r="A45" t="s">
        <v>84</v>
      </c>
      <c r="B45" t="s">
        <v>11</v>
      </c>
      <c r="C45" t="s">
        <v>103</v>
      </c>
      <c r="D45" t="str">
        <f t="shared" si="0"/>
        <v>AthleticsM110m Hurdles</v>
      </c>
      <c r="E45">
        <v>1</v>
      </c>
    </row>
    <row r="46" spans="1:5" x14ac:dyDescent="0.3">
      <c r="A46" t="s">
        <v>84</v>
      </c>
      <c r="B46" t="s">
        <v>11</v>
      </c>
      <c r="C46" t="s">
        <v>104</v>
      </c>
      <c r="D46" t="str">
        <f t="shared" si="0"/>
        <v>AthleticsM4x100m Relay</v>
      </c>
      <c r="E46">
        <v>4</v>
      </c>
    </row>
    <row r="47" spans="1:5" x14ac:dyDescent="0.3">
      <c r="A47" t="s">
        <v>84</v>
      </c>
      <c r="B47" t="s">
        <v>11</v>
      </c>
      <c r="C47" t="s">
        <v>107</v>
      </c>
      <c r="D47" t="str">
        <f t="shared" si="0"/>
        <v>AthleticsMMarathon</v>
      </c>
      <c r="E47">
        <v>1</v>
      </c>
    </row>
    <row r="48" spans="1:5" x14ac:dyDescent="0.3">
      <c r="A48" t="s">
        <v>84</v>
      </c>
      <c r="B48" t="s">
        <v>13</v>
      </c>
      <c r="C48" t="s">
        <v>89</v>
      </c>
      <c r="D48" t="str">
        <f t="shared" si="0"/>
        <v>AthleticsMixed4x400m Relay</v>
      </c>
      <c r="E48">
        <v>4</v>
      </c>
    </row>
    <row r="49" spans="1:5" x14ac:dyDescent="0.3">
      <c r="A49" t="s">
        <v>84</v>
      </c>
      <c r="B49" t="s">
        <v>13</v>
      </c>
      <c r="C49" t="s">
        <v>99</v>
      </c>
      <c r="D49" t="str">
        <f t="shared" si="0"/>
        <v>AthleticsMixedMarathon Race Walk Relay</v>
      </c>
      <c r="E49">
        <v>2</v>
      </c>
    </row>
    <row r="50" spans="1:5" x14ac:dyDescent="0.3">
      <c r="A50" t="s">
        <v>84</v>
      </c>
      <c r="B50" t="s">
        <v>8</v>
      </c>
      <c r="C50" t="s">
        <v>17</v>
      </c>
      <c r="D50" t="str">
        <f t="shared" si="0"/>
        <v>AthleticsW1500m</v>
      </c>
      <c r="E50">
        <v>1</v>
      </c>
    </row>
    <row r="51" spans="1:5" x14ac:dyDescent="0.3">
      <c r="A51" t="s">
        <v>84</v>
      </c>
      <c r="B51" t="s">
        <v>8</v>
      </c>
      <c r="C51" t="s">
        <v>18</v>
      </c>
      <c r="D51" t="str">
        <f t="shared" si="0"/>
        <v>AthleticsW5000m</v>
      </c>
      <c r="E51">
        <v>1</v>
      </c>
    </row>
    <row r="52" spans="1:5" x14ac:dyDescent="0.3">
      <c r="A52" t="s">
        <v>84</v>
      </c>
      <c r="B52" t="s">
        <v>8</v>
      </c>
      <c r="C52" t="s">
        <v>85</v>
      </c>
      <c r="D52" t="str">
        <f t="shared" si="0"/>
        <v>AthleticsW20km Race Walk</v>
      </c>
      <c r="E52">
        <v>1</v>
      </c>
    </row>
    <row r="53" spans="1:5" x14ac:dyDescent="0.3">
      <c r="A53" t="s">
        <v>84</v>
      </c>
      <c r="B53" t="s">
        <v>8</v>
      </c>
      <c r="C53" t="s">
        <v>86</v>
      </c>
      <c r="D53" t="str">
        <f t="shared" si="0"/>
        <v>AthleticsW10,000m</v>
      </c>
      <c r="E53">
        <v>1</v>
      </c>
    </row>
    <row r="54" spans="1:5" x14ac:dyDescent="0.3">
      <c r="A54" t="s">
        <v>84</v>
      </c>
      <c r="B54" t="s">
        <v>8</v>
      </c>
      <c r="C54" t="s">
        <v>87</v>
      </c>
      <c r="D54" t="str">
        <f t="shared" si="0"/>
        <v>AthleticsWShot Put</v>
      </c>
      <c r="E54">
        <v>1</v>
      </c>
    </row>
    <row r="55" spans="1:5" x14ac:dyDescent="0.3">
      <c r="A55" t="s">
        <v>84</v>
      </c>
      <c r="B55" t="s">
        <v>8</v>
      </c>
      <c r="C55" t="s">
        <v>88</v>
      </c>
      <c r="D55" t="str">
        <f t="shared" si="0"/>
        <v>AthleticsWTriple Jump</v>
      </c>
      <c r="E55">
        <v>1</v>
      </c>
    </row>
    <row r="56" spans="1:5" x14ac:dyDescent="0.3">
      <c r="A56" t="s">
        <v>84</v>
      </c>
      <c r="B56" t="s">
        <v>8</v>
      </c>
      <c r="C56" t="s">
        <v>89</v>
      </c>
      <c r="D56" t="str">
        <f t="shared" si="0"/>
        <v>AthleticsW4x400m Relay</v>
      </c>
      <c r="E56">
        <v>4</v>
      </c>
    </row>
    <row r="57" spans="1:5" x14ac:dyDescent="0.3">
      <c r="A57" t="s">
        <v>84</v>
      </c>
      <c r="B57" t="s">
        <v>8</v>
      </c>
      <c r="C57" t="s">
        <v>90</v>
      </c>
      <c r="D57" t="str">
        <f t="shared" si="0"/>
        <v>AthleticsW100m</v>
      </c>
      <c r="E57">
        <v>1</v>
      </c>
    </row>
    <row r="58" spans="1:5" x14ac:dyDescent="0.3">
      <c r="A58" t="s">
        <v>84</v>
      </c>
      <c r="B58" t="s">
        <v>8</v>
      </c>
      <c r="C58" t="s">
        <v>91</v>
      </c>
      <c r="D58" t="str">
        <f t="shared" si="0"/>
        <v>AthleticsWHigh Jump</v>
      </c>
      <c r="E58">
        <v>1</v>
      </c>
    </row>
    <row r="59" spans="1:5" x14ac:dyDescent="0.3">
      <c r="A59" t="s">
        <v>84</v>
      </c>
      <c r="B59" t="s">
        <v>8</v>
      </c>
      <c r="C59" t="s">
        <v>92</v>
      </c>
      <c r="D59" t="str">
        <f t="shared" si="0"/>
        <v>AthleticsWHammer Throw</v>
      </c>
      <c r="E59">
        <v>1</v>
      </c>
    </row>
    <row r="60" spans="1:5" x14ac:dyDescent="0.3">
      <c r="A60" t="s">
        <v>84</v>
      </c>
      <c r="B60" t="s">
        <v>8</v>
      </c>
      <c r="C60" t="s">
        <v>93</v>
      </c>
      <c r="D60" t="str">
        <f t="shared" si="0"/>
        <v>AthleticsWPole Vault</v>
      </c>
      <c r="E60">
        <v>1</v>
      </c>
    </row>
    <row r="61" spans="1:5" x14ac:dyDescent="0.3">
      <c r="A61" t="s">
        <v>84</v>
      </c>
      <c r="B61" t="s">
        <v>8</v>
      </c>
      <c r="C61" t="s">
        <v>94</v>
      </c>
      <c r="D61" t="str">
        <f t="shared" si="0"/>
        <v>AthleticsWDiscus Throw</v>
      </c>
      <c r="E61">
        <v>1</v>
      </c>
    </row>
    <row r="62" spans="1:5" x14ac:dyDescent="0.3">
      <c r="A62" t="s">
        <v>84</v>
      </c>
      <c r="B62" t="s">
        <v>8</v>
      </c>
      <c r="C62" t="s">
        <v>95</v>
      </c>
      <c r="D62" t="str">
        <f t="shared" si="0"/>
        <v>AthleticsW800m</v>
      </c>
      <c r="E62">
        <v>1</v>
      </c>
    </row>
    <row r="63" spans="1:5" x14ac:dyDescent="0.3">
      <c r="A63" t="s">
        <v>84</v>
      </c>
      <c r="B63" t="s">
        <v>8</v>
      </c>
      <c r="C63" t="s">
        <v>96</v>
      </c>
      <c r="D63" t="str">
        <f t="shared" si="0"/>
        <v>AthleticsWLong Jump</v>
      </c>
      <c r="E63">
        <v>1</v>
      </c>
    </row>
    <row r="64" spans="1:5" x14ac:dyDescent="0.3">
      <c r="A64" t="s">
        <v>84</v>
      </c>
      <c r="B64" t="s">
        <v>8</v>
      </c>
      <c r="C64" t="s">
        <v>97</v>
      </c>
      <c r="D64" t="str">
        <f t="shared" si="0"/>
        <v>AthleticsW3000m Steeplechase</v>
      </c>
      <c r="E64">
        <v>1</v>
      </c>
    </row>
    <row r="65" spans="1:5" x14ac:dyDescent="0.3">
      <c r="A65" t="s">
        <v>84</v>
      </c>
      <c r="B65" t="s">
        <v>8</v>
      </c>
      <c r="C65" t="s">
        <v>98</v>
      </c>
      <c r="D65" t="str">
        <f t="shared" si="0"/>
        <v>AthleticsW200m</v>
      </c>
      <c r="E65">
        <v>1</v>
      </c>
    </row>
    <row r="66" spans="1:5" x14ac:dyDescent="0.3">
      <c r="A66" t="s">
        <v>84</v>
      </c>
      <c r="B66" t="s">
        <v>8</v>
      </c>
      <c r="C66" t="s">
        <v>100</v>
      </c>
      <c r="D66" t="str">
        <f t="shared" si="0"/>
        <v>AthleticsW400m</v>
      </c>
      <c r="E66">
        <v>1</v>
      </c>
    </row>
    <row r="67" spans="1:5" x14ac:dyDescent="0.3">
      <c r="A67" t="s">
        <v>84</v>
      </c>
      <c r="B67" t="s">
        <v>8</v>
      </c>
      <c r="C67" t="s">
        <v>101</v>
      </c>
      <c r="D67" t="str">
        <f t="shared" ref="D67:D130" si="1">A67&amp;IF(B67="(blank)"," ",B67)&amp;C67</f>
        <v>AthleticsWJavelin Throw</v>
      </c>
      <c r="E67">
        <v>1</v>
      </c>
    </row>
    <row r="68" spans="1:5" x14ac:dyDescent="0.3">
      <c r="A68" t="s">
        <v>84</v>
      </c>
      <c r="B68" t="s">
        <v>8</v>
      </c>
      <c r="C68" t="s">
        <v>102</v>
      </c>
      <c r="D68" t="str">
        <f t="shared" si="1"/>
        <v>AthleticsW400m Hurdles</v>
      </c>
      <c r="E68">
        <v>1</v>
      </c>
    </row>
    <row r="69" spans="1:5" x14ac:dyDescent="0.3">
      <c r="A69" t="s">
        <v>84</v>
      </c>
      <c r="B69" t="s">
        <v>8</v>
      </c>
      <c r="C69" t="s">
        <v>104</v>
      </c>
      <c r="D69" t="str">
        <f t="shared" si="1"/>
        <v>AthleticsW4x100m Relay</v>
      </c>
      <c r="E69">
        <v>4</v>
      </c>
    </row>
    <row r="70" spans="1:5" x14ac:dyDescent="0.3">
      <c r="A70" t="s">
        <v>84</v>
      </c>
      <c r="B70" t="s">
        <v>8</v>
      </c>
      <c r="C70" t="s">
        <v>105</v>
      </c>
      <c r="D70" t="str">
        <f t="shared" si="1"/>
        <v>AthleticsWHeptathlon</v>
      </c>
      <c r="E70">
        <v>1</v>
      </c>
    </row>
    <row r="71" spans="1:5" x14ac:dyDescent="0.3">
      <c r="A71" t="s">
        <v>84</v>
      </c>
      <c r="B71" t="s">
        <v>8</v>
      </c>
      <c r="C71" t="s">
        <v>107</v>
      </c>
      <c r="D71" t="str">
        <f t="shared" si="1"/>
        <v>AthleticsWMarathon</v>
      </c>
      <c r="E71">
        <v>1</v>
      </c>
    </row>
    <row r="72" spans="1:5" x14ac:dyDescent="0.3">
      <c r="A72" t="s">
        <v>84</v>
      </c>
      <c r="B72" t="s">
        <v>8</v>
      </c>
      <c r="C72" t="s">
        <v>108</v>
      </c>
      <c r="D72" t="str">
        <f t="shared" si="1"/>
        <v>AthleticsW100m Hurdles</v>
      </c>
      <c r="E72">
        <v>1</v>
      </c>
    </row>
    <row r="73" spans="1:5" x14ac:dyDescent="0.3">
      <c r="A73" t="s">
        <v>109</v>
      </c>
      <c r="B73" t="s">
        <v>11</v>
      </c>
      <c r="C73" t="s">
        <v>15</v>
      </c>
      <c r="D73" t="str">
        <f t="shared" si="1"/>
        <v>BadmintonMDoubles</v>
      </c>
      <c r="E73">
        <v>2</v>
      </c>
    </row>
    <row r="74" spans="1:5" x14ac:dyDescent="0.3">
      <c r="A74" t="s">
        <v>109</v>
      </c>
      <c r="B74" t="s">
        <v>11</v>
      </c>
      <c r="C74" t="s">
        <v>16</v>
      </c>
      <c r="D74" t="str">
        <f t="shared" si="1"/>
        <v>BadmintonMSingles</v>
      </c>
      <c r="E74">
        <v>1</v>
      </c>
    </row>
    <row r="75" spans="1:5" x14ac:dyDescent="0.3">
      <c r="A75" t="s">
        <v>109</v>
      </c>
      <c r="B75" t="s">
        <v>13</v>
      </c>
      <c r="C75" t="s">
        <v>15</v>
      </c>
      <c r="D75" t="str">
        <f t="shared" si="1"/>
        <v>BadmintonMixedDoubles</v>
      </c>
      <c r="E75">
        <v>2</v>
      </c>
    </row>
    <row r="76" spans="1:5" x14ac:dyDescent="0.3">
      <c r="A76" t="s">
        <v>109</v>
      </c>
      <c r="B76" t="s">
        <v>8</v>
      </c>
      <c r="C76" t="s">
        <v>15</v>
      </c>
      <c r="D76" t="str">
        <f t="shared" si="1"/>
        <v>BadmintonWDoubles</v>
      </c>
      <c r="E76">
        <v>2</v>
      </c>
    </row>
    <row r="77" spans="1:5" x14ac:dyDescent="0.3">
      <c r="A77" t="s">
        <v>109</v>
      </c>
      <c r="B77" t="s">
        <v>8</v>
      </c>
      <c r="C77" t="s">
        <v>16</v>
      </c>
      <c r="D77" t="str">
        <f t="shared" si="1"/>
        <v>BadmintonWSingles</v>
      </c>
      <c r="E77">
        <v>1</v>
      </c>
    </row>
    <row r="78" spans="1:5" x14ac:dyDescent="0.3">
      <c r="A78" t="s">
        <v>110</v>
      </c>
      <c r="B78" t="s">
        <v>11</v>
      </c>
      <c r="C78" t="s">
        <v>110</v>
      </c>
      <c r="D78" t="str">
        <f t="shared" si="1"/>
        <v>BasketballMBasketball</v>
      </c>
      <c r="E78">
        <v>12</v>
      </c>
    </row>
    <row r="79" spans="1:5" x14ac:dyDescent="0.3">
      <c r="A79" t="s">
        <v>110</v>
      </c>
      <c r="B79" t="s">
        <v>8</v>
      </c>
      <c r="C79" t="s">
        <v>110</v>
      </c>
      <c r="D79" t="str">
        <f t="shared" si="1"/>
        <v>BasketballWBasketball</v>
      </c>
      <c r="E79">
        <v>12</v>
      </c>
    </row>
    <row r="80" spans="1:5" x14ac:dyDescent="0.3">
      <c r="A80" t="s">
        <v>111</v>
      </c>
      <c r="B80" t="s">
        <v>11</v>
      </c>
      <c r="C80" t="s">
        <v>111</v>
      </c>
      <c r="D80" t="str">
        <f t="shared" si="1"/>
        <v>Beach VolleyballMBeach Volleyball</v>
      </c>
      <c r="E80">
        <v>2</v>
      </c>
    </row>
    <row r="81" spans="1:5" x14ac:dyDescent="0.3">
      <c r="A81" t="s">
        <v>111</v>
      </c>
      <c r="B81" t="s">
        <v>8</v>
      </c>
      <c r="C81" t="s">
        <v>111</v>
      </c>
      <c r="D81" t="str">
        <f t="shared" si="1"/>
        <v>Beach VolleyballWBeach Volleyball</v>
      </c>
      <c r="E81">
        <v>2</v>
      </c>
    </row>
    <row r="82" spans="1:5" x14ac:dyDescent="0.3">
      <c r="A82" t="s">
        <v>112</v>
      </c>
      <c r="B82" t="s">
        <v>11</v>
      </c>
      <c r="C82" t="s">
        <v>115</v>
      </c>
      <c r="D82" t="str">
        <f t="shared" si="1"/>
        <v>BoxingM51kg</v>
      </c>
      <c r="E82">
        <v>1</v>
      </c>
    </row>
    <row r="83" spans="1:5" x14ac:dyDescent="0.3">
      <c r="A83" t="s">
        <v>112</v>
      </c>
      <c r="B83" t="s">
        <v>11</v>
      </c>
      <c r="C83" t="s">
        <v>116</v>
      </c>
      <c r="D83" t="str">
        <f t="shared" si="1"/>
        <v>BoxingM63.5kg</v>
      </c>
      <c r="E83">
        <v>1</v>
      </c>
    </row>
    <row r="84" spans="1:5" x14ac:dyDescent="0.3">
      <c r="A84" t="s">
        <v>112</v>
      </c>
      <c r="B84" t="s">
        <v>11</v>
      </c>
      <c r="C84" t="s">
        <v>117</v>
      </c>
      <c r="D84" t="str">
        <f t="shared" si="1"/>
        <v>BoxingM80kg</v>
      </c>
      <c r="E84">
        <v>1</v>
      </c>
    </row>
    <row r="85" spans="1:5" x14ac:dyDescent="0.3">
      <c r="A85" t="s">
        <v>112</v>
      </c>
      <c r="B85" t="s">
        <v>11</v>
      </c>
      <c r="C85" t="s">
        <v>118</v>
      </c>
      <c r="D85" t="str">
        <f t="shared" si="1"/>
        <v>BoxingM92kg</v>
      </c>
      <c r="E85">
        <v>1</v>
      </c>
    </row>
    <row r="86" spans="1:5" x14ac:dyDescent="0.3">
      <c r="A86" t="s">
        <v>112</v>
      </c>
      <c r="B86" t="s">
        <v>11</v>
      </c>
      <c r="C86" t="s">
        <v>119</v>
      </c>
      <c r="D86" t="str">
        <f t="shared" si="1"/>
        <v>BoxingM71kg</v>
      </c>
      <c r="E86">
        <v>1</v>
      </c>
    </row>
    <row r="87" spans="1:5" x14ac:dyDescent="0.3">
      <c r="A87" t="s">
        <v>112</v>
      </c>
      <c r="B87" t="s">
        <v>11</v>
      </c>
      <c r="C87" t="s">
        <v>122</v>
      </c>
      <c r="D87" t="str">
        <f t="shared" si="1"/>
        <v>BoxingM57kg</v>
      </c>
      <c r="E87">
        <v>1</v>
      </c>
    </row>
    <row r="88" spans="1:5" x14ac:dyDescent="0.3">
      <c r="A88" t="s">
        <v>112</v>
      </c>
      <c r="B88" t="s">
        <v>11</v>
      </c>
      <c r="C88" t="s">
        <v>123</v>
      </c>
      <c r="D88" t="str">
        <f t="shared" si="1"/>
        <v>BoxingM+92kg</v>
      </c>
      <c r="E88">
        <v>1</v>
      </c>
    </row>
    <row r="89" spans="1:5" x14ac:dyDescent="0.3">
      <c r="A89" t="s">
        <v>112</v>
      </c>
      <c r="B89" t="s">
        <v>8</v>
      </c>
      <c r="C89" t="s">
        <v>113</v>
      </c>
      <c r="D89" t="str">
        <f t="shared" si="1"/>
        <v>BoxingW60kg</v>
      </c>
      <c r="E89">
        <v>1</v>
      </c>
    </row>
    <row r="90" spans="1:5" x14ac:dyDescent="0.3">
      <c r="A90" t="s">
        <v>112</v>
      </c>
      <c r="B90" t="s">
        <v>8</v>
      </c>
      <c r="C90" t="s">
        <v>114</v>
      </c>
      <c r="D90" t="str">
        <f t="shared" si="1"/>
        <v>BoxingW54kg</v>
      </c>
      <c r="E90">
        <v>1</v>
      </c>
    </row>
    <row r="91" spans="1:5" x14ac:dyDescent="0.3">
      <c r="A91" t="s">
        <v>112</v>
      </c>
      <c r="B91" t="s">
        <v>8</v>
      </c>
      <c r="C91" t="s">
        <v>120</v>
      </c>
      <c r="D91" t="str">
        <f t="shared" si="1"/>
        <v>BoxingW50kg</v>
      </c>
      <c r="E91">
        <v>1</v>
      </c>
    </row>
    <row r="92" spans="1:5" x14ac:dyDescent="0.3">
      <c r="A92" t="s">
        <v>112</v>
      </c>
      <c r="B92" t="s">
        <v>8</v>
      </c>
      <c r="C92" t="s">
        <v>121</v>
      </c>
      <c r="D92" t="str">
        <f t="shared" si="1"/>
        <v>BoxingW66kg</v>
      </c>
      <c r="E92">
        <v>1</v>
      </c>
    </row>
    <row r="93" spans="1:5" x14ac:dyDescent="0.3">
      <c r="A93" t="s">
        <v>112</v>
      </c>
      <c r="B93" t="s">
        <v>8</v>
      </c>
      <c r="C93" t="s">
        <v>122</v>
      </c>
      <c r="D93" t="str">
        <f t="shared" si="1"/>
        <v>BoxingW57kg</v>
      </c>
      <c r="E93">
        <v>1</v>
      </c>
    </row>
    <row r="94" spans="1:5" x14ac:dyDescent="0.3">
      <c r="A94" t="s">
        <v>112</v>
      </c>
      <c r="B94" t="s">
        <v>8</v>
      </c>
      <c r="C94" t="s">
        <v>124</v>
      </c>
      <c r="D94" t="str">
        <f t="shared" si="1"/>
        <v>BoxingW75kg</v>
      </c>
      <c r="E94">
        <v>1</v>
      </c>
    </row>
    <row r="95" spans="1:5" x14ac:dyDescent="0.3">
      <c r="A95" t="s">
        <v>125</v>
      </c>
      <c r="B95" t="s">
        <v>11</v>
      </c>
      <c r="C95" t="s">
        <v>127</v>
      </c>
      <c r="D95" t="str">
        <f t="shared" si="1"/>
        <v>BreakingMB-Boys</v>
      </c>
      <c r="E95">
        <v>1</v>
      </c>
    </row>
    <row r="96" spans="1:5" x14ac:dyDescent="0.3">
      <c r="A96" t="s">
        <v>125</v>
      </c>
      <c r="B96" t="s">
        <v>8</v>
      </c>
      <c r="C96" t="s">
        <v>126</v>
      </c>
      <c r="D96" t="str">
        <f t="shared" si="1"/>
        <v>BreakingWB-Girls</v>
      </c>
      <c r="E96">
        <v>1</v>
      </c>
    </row>
    <row r="97" spans="1:5" x14ac:dyDescent="0.3">
      <c r="A97" t="s">
        <v>128</v>
      </c>
      <c r="B97" t="s">
        <v>11</v>
      </c>
      <c r="C97" t="s">
        <v>129</v>
      </c>
      <c r="D97" t="str">
        <f t="shared" si="1"/>
        <v>Canoe SlalomMKayak Single</v>
      </c>
      <c r="E97">
        <v>1</v>
      </c>
    </row>
    <row r="98" spans="1:5" x14ac:dyDescent="0.3">
      <c r="A98" t="s">
        <v>128</v>
      </c>
      <c r="B98" t="s">
        <v>11</v>
      </c>
      <c r="C98" t="s">
        <v>130</v>
      </c>
      <c r="D98" t="str">
        <f t="shared" si="1"/>
        <v>Canoe SlalomMCanoe Single</v>
      </c>
      <c r="E98">
        <v>1</v>
      </c>
    </row>
    <row r="99" spans="1:5" x14ac:dyDescent="0.3">
      <c r="A99" t="s">
        <v>128</v>
      </c>
      <c r="B99" t="s">
        <v>11</v>
      </c>
      <c r="C99" t="s">
        <v>131</v>
      </c>
      <c r="D99" t="str">
        <f t="shared" si="1"/>
        <v>Canoe SlalomMKayak Cross</v>
      </c>
      <c r="E99">
        <v>1</v>
      </c>
    </row>
    <row r="100" spans="1:5" x14ac:dyDescent="0.3">
      <c r="A100" t="s">
        <v>128</v>
      </c>
      <c r="B100" t="s">
        <v>8</v>
      </c>
      <c r="C100" t="s">
        <v>129</v>
      </c>
      <c r="D100" t="str">
        <f t="shared" si="1"/>
        <v>Canoe SlalomWKayak Single</v>
      </c>
      <c r="E100">
        <v>1</v>
      </c>
    </row>
    <row r="101" spans="1:5" x14ac:dyDescent="0.3">
      <c r="A101" t="s">
        <v>128</v>
      </c>
      <c r="B101" t="s">
        <v>8</v>
      </c>
      <c r="C101" t="s">
        <v>130</v>
      </c>
      <c r="D101" t="str">
        <f t="shared" si="1"/>
        <v>Canoe SlalomWCanoe Single</v>
      </c>
      <c r="E101">
        <v>1</v>
      </c>
    </row>
    <row r="102" spans="1:5" x14ac:dyDescent="0.3">
      <c r="A102" t="s">
        <v>128</v>
      </c>
      <c r="B102" t="s">
        <v>8</v>
      </c>
      <c r="C102" t="s">
        <v>131</v>
      </c>
      <c r="D102" t="str">
        <f t="shared" si="1"/>
        <v>Canoe SlalomWKayak Cross</v>
      </c>
      <c r="E102">
        <v>1</v>
      </c>
    </row>
    <row r="103" spans="1:5" x14ac:dyDescent="0.3">
      <c r="A103" t="s">
        <v>132</v>
      </c>
      <c r="B103" t="s">
        <v>11</v>
      </c>
      <c r="C103" t="s">
        <v>133</v>
      </c>
      <c r="D103" t="str">
        <f t="shared" si="1"/>
        <v>Canoe SprintMCanoe Double 500m</v>
      </c>
      <c r="E103">
        <v>2</v>
      </c>
    </row>
    <row r="104" spans="1:5" x14ac:dyDescent="0.3">
      <c r="A104" t="s">
        <v>132</v>
      </c>
      <c r="B104" t="s">
        <v>11</v>
      </c>
      <c r="C104" t="s">
        <v>134</v>
      </c>
      <c r="D104" t="str">
        <f t="shared" si="1"/>
        <v>Canoe SprintMKayak Four 500m</v>
      </c>
      <c r="E104">
        <v>4</v>
      </c>
    </row>
    <row r="105" spans="1:5" x14ac:dyDescent="0.3">
      <c r="A105" t="s">
        <v>132</v>
      </c>
      <c r="B105" t="s">
        <v>11</v>
      </c>
      <c r="C105" t="s">
        <v>135</v>
      </c>
      <c r="D105" t="str">
        <f t="shared" si="1"/>
        <v>Canoe SprintMKayak Double 500m</v>
      </c>
      <c r="E105">
        <v>2</v>
      </c>
    </row>
    <row r="106" spans="1:5" x14ac:dyDescent="0.3">
      <c r="A106" t="s">
        <v>132</v>
      </c>
      <c r="B106" t="s">
        <v>11</v>
      </c>
      <c r="C106" t="s">
        <v>136</v>
      </c>
      <c r="D106" t="str">
        <f t="shared" si="1"/>
        <v>Canoe SprintMCanoe Single 1000m</v>
      </c>
      <c r="E106">
        <v>1</v>
      </c>
    </row>
    <row r="107" spans="1:5" x14ac:dyDescent="0.3">
      <c r="A107" t="s">
        <v>132</v>
      </c>
      <c r="B107" t="s">
        <v>11</v>
      </c>
      <c r="C107" t="s">
        <v>138</v>
      </c>
      <c r="D107" t="str">
        <f t="shared" si="1"/>
        <v>Canoe SprintMKayak Single 1000m</v>
      </c>
      <c r="E107">
        <v>1</v>
      </c>
    </row>
    <row r="108" spans="1:5" x14ac:dyDescent="0.3">
      <c r="A108" t="s">
        <v>132</v>
      </c>
      <c r="B108" t="s">
        <v>8</v>
      </c>
      <c r="C108" t="s">
        <v>133</v>
      </c>
      <c r="D108" t="str">
        <f t="shared" si="1"/>
        <v>Canoe SprintWCanoe Double 500m</v>
      </c>
      <c r="E108">
        <v>2</v>
      </c>
    </row>
    <row r="109" spans="1:5" x14ac:dyDescent="0.3">
      <c r="A109" t="s">
        <v>132</v>
      </c>
      <c r="B109" t="s">
        <v>8</v>
      </c>
      <c r="C109" t="s">
        <v>134</v>
      </c>
      <c r="D109" t="str">
        <f t="shared" si="1"/>
        <v>Canoe SprintWKayak Four 500m</v>
      </c>
      <c r="E109">
        <v>4</v>
      </c>
    </row>
    <row r="110" spans="1:5" x14ac:dyDescent="0.3">
      <c r="A110" t="s">
        <v>132</v>
      </c>
      <c r="B110" t="s">
        <v>8</v>
      </c>
      <c r="C110" t="s">
        <v>135</v>
      </c>
      <c r="D110" t="str">
        <f t="shared" si="1"/>
        <v>Canoe SprintWKayak Double 500m</v>
      </c>
      <c r="E110">
        <v>2</v>
      </c>
    </row>
    <row r="111" spans="1:5" x14ac:dyDescent="0.3">
      <c r="A111" t="s">
        <v>132</v>
      </c>
      <c r="B111" t="s">
        <v>8</v>
      </c>
      <c r="C111" t="s">
        <v>137</v>
      </c>
      <c r="D111" t="str">
        <f t="shared" si="1"/>
        <v>Canoe SprintWKayak Single 500m</v>
      </c>
      <c r="E111">
        <v>1</v>
      </c>
    </row>
    <row r="112" spans="1:5" x14ac:dyDescent="0.3">
      <c r="A112" t="s">
        <v>132</v>
      </c>
      <c r="B112" t="s">
        <v>8</v>
      </c>
      <c r="C112" t="s">
        <v>139</v>
      </c>
      <c r="D112" t="str">
        <f t="shared" si="1"/>
        <v>Canoe SprintWCanoe Single 200m</v>
      </c>
      <c r="E112">
        <v>1</v>
      </c>
    </row>
    <row r="113" spans="1:5" x14ac:dyDescent="0.3">
      <c r="A113" t="s">
        <v>140</v>
      </c>
      <c r="B113" t="s">
        <v>11</v>
      </c>
      <c r="C113" t="s">
        <v>141</v>
      </c>
      <c r="D113" t="str">
        <f t="shared" si="1"/>
        <v>Cycling BMX FreestyleMPark</v>
      </c>
      <c r="E113">
        <v>1</v>
      </c>
    </row>
    <row r="114" spans="1:5" x14ac:dyDescent="0.3">
      <c r="A114" t="s">
        <v>140</v>
      </c>
      <c r="B114" t="s">
        <v>8</v>
      </c>
      <c r="C114" t="s">
        <v>141</v>
      </c>
      <c r="D114" t="str">
        <f t="shared" si="1"/>
        <v>Cycling BMX FreestyleWPark</v>
      </c>
      <c r="E114">
        <v>1</v>
      </c>
    </row>
    <row r="115" spans="1:5" x14ac:dyDescent="0.3">
      <c r="A115" t="s">
        <v>142</v>
      </c>
      <c r="B115" t="s">
        <v>11</v>
      </c>
      <c r="C115" t="s">
        <v>143</v>
      </c>
      <c r="D115" t="str">
        <f t="shared" si="1"/>
        <v>Cycling BMX RacingMBMX Racing</v>
      </c>
      <c r="E115">
        <v>1</v>
      </c>
    </row>
    <row r="116" spans="1:5" x14ac:dyDescent="0.3">
      <c r="A116" t="s">
        <v>142</v>
      </c>
      <c r="B116" t="s">
        <v>8</v>
      </c>
      <c r="C116" t="s">
        <v>143</v>
      </c>
      <c r="D116" t="str">
        <f t="shared" si="1"/>
        <v>Cycling BMX RacingWBMX Racing</v>
      </c>
      <c r="E116">
        <v>1</v>
      </c>
    </row>
    <row r="117" spans="1:5" x14ac:dyDescent="0.3">
      <c r="A117" t="s">
        <v>147</v>
      </c>
      <c r="B117" t="s">
        <v>11</v>
      </c>
      <c r="C117" t="s">
        <v>144</v>
      </c>
      <c r="D117" t="str">
        <f t="shared" si="1"/>
        <v>Cycling Mountain BikeMCross-country</v>
      </c>
      <c r="E117">
        <v>1</v>
      </c>
    </row>
    <row r="118" spans="1:5" x14ac:dyDescent="0.3">
      <c r="A118" t="s">
        <v>147</v>
      </c>
      <c r="B118" t="s">
        <v>8</v>
      </c>
      <c r="C118" t="s">
        <v>144</v>
      </c>
      <c r="D118" t="str">
        <f t="shared" si="1"/>
        <v>Cycling Mountain BikeWCross-country</v>
      </c>
      <c r="E118">
        <v>1</v>
      </c>
    </row>
    <row r="119" spans="1:5" x14ac:dyDescent="0.3">
      <c r="A119" t="s">
        <v>145</v>
      </c>
      <c r="B119" t="s">
        <v>11</v>
      </c>
      <c r="C119" t="s">
        <v>146</v>
      </c>
      <c r="D119" t="str">
        <f t="shared" si="1"/>
        <v>Cycling RoadMIndividual Time Trial</v>
      </c>
      <c r="E119">
        <v>1</v>
      </c>
    </row>
    <row r="120" spans="1:5" x14ac:dyDescent="0.3">
      <c r="A120" t="s">
        <v>145</v>
      </c>
      <c r="B120" t="s">
        <v>11</v>
      </c>
      <c r="C120" t="s">
        <v>148</v>
      </c>
      <c r="D120" t="str">
        <f t="shared" si="1"/>
        <v>Cycling RoadMRoad Race</v>
      </c>
      <c r="E120">
        <v>1</v>
      </c>
    </row>
    <row r="121" spans="1:5" x14ac:dyDescent="0.3">
      <c r="A121" t="s">
        <v>145</v>
      </c>
      <c r="B121" t="s">
        <v>8</v>
      </c>
      <c r="C121" t="s">
        <v>146</v>
      </c>
      <c r="D121" t="str">
        <f t="shared" si="1"/>
        <v>Cycling RoadWIndividual Time Trial</v>
      </c>
      <c r="E121">
        <v>1</v>
      </c>
    </row>
    <row r="122" spans="1:5" x14ac:dyDescent="0.3">
      <c r="A122" t="s">
        <v>145</v>
      </c>
      <c r="B122" t="s">
        <v>8</v>
      </c>
      <c r="C122" t="s">
        <v>148</v>
      </c>
      <c r="D122" t="str">
        <f t="shared" si="1"/>
        <v>Cycling RoadWRoad Race</v>
      </c>
      <c r="E122">
        <v>1</v>
      </c>
    </row>
    <row r="123" spans="1:5" x14ac:dyDescent="0.3">
      <c r="A123" t="s">
        <v>149</v>
      </c>
      <c r="B123" t="s">
        <v>11</v>
      </c>
      <c r="C123" t="s">
        <v>19</v>
      </c>
      <c r="D123" t="str">
        <f t="shared" si="1"/>
        <v>Cycling TrackMTeam Pursuit</v>
      </c>
      <c r="E123">
        <v>4</v>
      </c>
    </row>
    <row r="124" spans="1:5" x14ac:dyDescent="0.3">
      <c r="A124" t="s">
        <v>149</v>
      </c>
      <c r="B124" t="s">
        <v>11</v>
      </c>
      <c r="C124" t="s">
        <v>150</v>
      </c>
      <c r="D124" t="str">
        <f t="shared" si="1"/>
        <v>Cycling TrackMTeam Sprint</v>
      </c>
      <c r="E124">
        <v>4</v>
      </c>
    </row>
    <row r="125" spans="1:5" x14ac:dyDescent="0.3">
      <c r="A125" t="s">
        <v>149</v>
      </c>
      <c r="B125" t="s">
        <v>11</v>
      </c>
      <c r="C125" t="s">
        <v>151</v>
      </c>
      <c r="D125" t="str">
        <f t="shared" si="1"/>
        <v>Cycling TrackMKeirin</v>
      </c>
      <c r="E125">
        <v>1</v>
      </c>
    </row>
    <row r="126" spans="1:5" x14ac:dyDescent="0.3">
      <c r="A126" t="s">
        <v>149</v>
      </c>
      <c r="B126" t="s">
        <v>11</v>
      </c>
      <c r="C126" t="s">
        <v>152</v>
      </c>
      <c r="D126" t="str">
        <f t="shared" si="1"/>
        <v>Cycling TrackMOmnium</v>
      </c>
      <c r="E126">
        <v>1</v>
      </c>
    </row>
    <row r="127" spans="1:5" x14ac:dyDescent="0.3">
      <c r="A127" t="s">
        <v>149</v>
      </c>
      <c r="B127" t="s">
        <v>11</v>
      </c>
      <c r="C127" t="s">
        <v>153</v>
      </c>
      <c r="D127" t="str">
        <f t="shared" si="1"/>
        <v>Cycling TrackMMadison</v>
      </c>
      <c r="E127">
        <v>1</v>
      </c>
    </row>
    <row r="128" spans="1:5" x14ac:dyDescent="0.3">
      <c r="A128" t="s">
        <v>149</v>
      </c>
      <c r="B128" t="s">
        <v>11</v>
      </c>
      <c r="C128" t="s">
        <v>154</v>
      </c>
      <c r="D128" t="str">
        <f t="shared" si="1"/>
        <v>Cycling TrackMSprint</v>
      </c>
      <c r="E128">
        <v>1</v>
      </c>
    </row>
    <row r="129" spans="1:5" x14ac:dyDescent="0.3">
      <c r="A129" t="s">
        <v>149</v>
      </c>
      <c r="B129" t="s">
        <v>8</v>
      </c>
      <c r="C129" t="s">
        <v>19</v>
      </c>
      <c r="D129" t="str">
        <f t="shared" si="1"/>
        <v>Cycling TrackWTeam Pursuit</v>
      </c>
      <c r="E129">
        <v>4</v>
      </c>
    </row>
    <row r="130" spans="1:5" x14ac:dyDescent="0.3">
      <c r="A130" t="s">
        <v>149</v>
      </c>
      <c r="B130" t="s">
        <v>8</v>
      </c>
      <c r="C130" t="s">
        <v>150</v>
      </c>
      <c r="D130" t="str">
        <f t="shared" si="1"/>
        <v>Cycling TrackWTeam Sprint</v>
      </c>
      <c r="E130">
        <v>4</v>
      </c>
    </row>
    <row r="131" spans="1:5" x14ac:dyDescent="0.3">
      <c r="A131" t="s">
        <v>149</v>
      </c>
      <c r="B131" t="s">
        <v>8</v>
      </c>
      <c r="C131" t="s">
        <v>151</v>
      </c>
      <c r="D131" t="str">
        <f t="shared" ref="D131:D194" si="2">A131&amp;IF(B131="(blank)"," ",B131)&amp;C131</f>
        <v>Cycling TrackWKeirin</v>
      </c>
      <c r="E131">
        <v>1</v>
      </c>
    </row>
    <row r="132" spans="1:5" x14ac:dyDescent="0.3">
      <c r="A132" t="s">
        <v>149</v>
      </c>
      <c r="B132" t="s">
        <v>8</v>
      </c>
      <c r="C132" t="s">
        <v>152</v>
      </c>
      <c r="D132" t="str">
        <f t="shared" si="2"/>
        <v>Cycling TrackWOmnium</v>
      </c>
      <c r="E132">
        <v>1</v>
      </c>
    </row>
    <row r="133" spans="1:5" x14ac:dyDescent="0.3">
      <c r="A133" t="s">
        <v>149</v>
      </c>
      <c r="B133" t="s">
        <v>8</v>
      </c>
      <c r="C133" t="s">
        <v>153</v>
      </c>
      <c r="D133" t="str">
        <f t="shared" si="2"/>
        <v>Cycling TrackWMadison</v>
      </c>
      <c r="E133">
        <v>1</v>
      </c>
    </row>
    <row r="134" spans="1:5" x14ac:dyDescent="0.3">
      <c r="A134" t="s">
        <v>149</v>
      </c>
      <c r="B134" t="s">
        <v>8</v>
      </c>
      <c r="C134" t="s">
        <v>154</v>
      </c>
      <c r="D134" t="str">
        <f t="shared" si="2"/>
        <v>Cycling TrackWSprint</v>
      </c>
      <c r="E134">
        <v>1</v>
      </c>
    </row>
    <row r="135" spans="1:5" x14ac:dyDescent="0.3">
      <c r="A135" t="s">
        <v>155</v>
      </c>
      <c r="B135" t="s">
        <v>11</v>
      </c>
      <c r="C135" t="s">
        <v>156</v>
      </c>
      <c r="D135" t="str">
        <f t="shared" si="2"/>
        <v>DivingMSynchronised 3m Springboard</v>
      </c>
      <c r="E135">
        <v>2</v>
      </c>
    </row>
    <row r="136" spans="1:5" x14ac:dyDescent="0.3">
      <c r="A136" t="s">
        <v>155</v>
      </c>
      <c r="B136" t="s">
        <v>11</v>
      </c>
      <c r="C136" t="s">
        <v>157</v>
      </c>
      <c r="D136" t="str">
        <f t="shared" si="2"/>
        <v>DivingMSynchronised 10m Platform</v>
      </c>
      <c r="E136">
        <v>2</v>
      </c>
    </row>
    <row r="137" spans="1:5" x14ac:dyDescent="0.3">
      <c r="A137" t="s">
        <v>155</v>
      </c>
      <c r="B137" t="s">
        <v>11</v>
      </c>
      <c r="C137" t="s">
        <v>158</v>
      </c>
      <c r="D137" t="str">
        <f t="shared" si="2"/>
        <v>DivingM10m Platform</v>
      </c>
      <c r="E137">
        <v>1</v>
      </c>
    </row>
    <row r="138" spans="1:5" x14ac:dyDescent="0.3">
      <c r="A138" t="s">
        <v>155</v>
      </c>
      <c r="B138" t="s">
        <v>11</v>
      </c>
      <c r="C138" t="s">
        <v>159</v>
      </c>
      <c r="D138" t="str">
        <f t="shared" si="2"/>
        <v>DivingM3m Springboard</v>
      </c>
      <c r="E138">
        <v>1</v>
      </c>
    </row>
    <row r="139" spans="1:5" x14ac:dyDescent="0.3">
      <c r="A139" t="s">
        <v>155</v>
      </c>
      <c r="B139" t="s">
        <v>8</v>
      </c>
      <c r="C139" t="s">
        <v>156</v>
      </c>
      <c r="D139" t="str">
        <f t="shared" si="2"/>
        <v>DivingWSynchronised 3m Springboard</v>
      </c>
      <c r="E139">
        <v>2</v>
      </c>
    </row>
    <row r="140" spans="1:5" x14ac:dyDescent="0.3">
      <c r="A140" t="s">
        <v>155</v>
      </c>
      <c r="B140" t="s">
        <v>8</v>
      </c>
      <c r="C140" t="s">
        <v>157</v>
      </c>
      <c r="D140" t="str">
        <f t="shared" si="2"/>
        <v>DivingWSynchronised 10m Platform</v>
      </c>
      <c r="E140">
        <v>2</v>
      </c>
    </row>
    <row r="141" spans="1:5" x14ac:dyDescent="0.3">
      <c r="A141" t="s">
        <v>155</v>
      </c>
      <c r="B141" t="s">
        <v>8</v>
      </c>
      <c r="C141" t="s">
        <v>158</v>
      </c>
      <c r="D141" t="str">
        <f t="shared" si="2"/>
        <v>DivingW10m Platform</v>
      </c>
      <c r="E141">
        <v>1</v>
      </c>
    </row>
    <row r="142" spans="1:5" x14ac:dyDescent="0.3">
      <c r="A142" t="s">
        <v>155</v>
      </c>
      <c r="B142" t="s">
        <v>8</v>
      </c>
      <c r="C142" t="s">
        <v>159</v>
      </c>
      <c r="D142" t="str">
        <f t="shared" si="2"/>
        <v>DivingW3m Springboard</v>
      </c>
      <c r="E142">
        <v>1</v>
      </c>
    </row>
    <row r="143" spans="1:5" x14ac:dyDescent="0.3">
      <c r="A143" t="s">
        <v>160</v>
      </c>
      <c r="B143" t="s">
        <v>68</v>
      </c>
      <c r="C143" t="s">
        <v>161</v>
      </c>
      <c r="D143" t="str">
        <f t="shared" si="2"/>
        <v>Equestrian Eventing Team Jumping</v>
      </c>
      <c r="E143">
        <v>4</v>
      </c>
    </row>
    <row r="144" spans="1:5" x14ac:dyDescent="0.3">
      <c r="A144" t="s">
        <v>160</v>
      </c>
      <c r="B144" t="s">
        <v>68</v>
      </c>
      <c r="C144" t="s">
        <v>162</v>
      </c>
      <c r="D144" t="str">
        <f t="shared" si="2"/>
        <v>Equestrian Eventing Individual Jumping</v>
      </c>
      <c r="E144">
        <v>1</v>
      </c>
    </row>
    <row r="145" spans="1:5" x14ac:dyDescent="0.3">
      <c r="A145" t="s">
        <v>160</v>
      </c>
      <c r="B145" t="s">
        <v>68</v>
      </c>
      <c r="C145" t="s">
        <v>163</v>
      </c>
      <c r="D145" t="str">
        <f t="shared" si="2"/>
        <v>Equestrian Jumping Team</v>
      </c>
      <c r="E145">
        <v>4</v>
      </c>
    </row>
    <row r="146" spans="1:5" x14ac:dyDescent="0.3">
      <c r="A146" t="s">
        <v>160</v>
      </c>
      <c r="B146" t="s">
        <v>68</v>
      </c>
      <c r="C146" t="s">
        <v>164</v>
      </c>
      <c r="D146" t="str">
        <f t="shared" si="2"/>
        <v>Equestrian Dressage Team Special</v>
      </c>
      <c r="E146">
        <v>4</v>
      </c>
    </row>
    <row r="147" spans="1:5" x14ac:dyDescent="0.3">
      <c r="A147" t="s">
        <v>160</v>
      </c>
      <c r="B147" t="s">
        <v>68</v>
      </c>
      <c r="C147" t="s">
        <v>165</v>
      </c>
      <c r="D147" t="str">
        <f>A147&amp;IF(B147="(blank)"," ",B147)&amp;C147</f>
        <v>Equestrian Jumping Individual</v>
      </c>
      <c r="E147">
        <v>1</v>
      </c>
    </row>
    <row r="148" spans="1:5" x14ac:dyDescent="0.3">
      <c r="A148" t="s">
        <v>160</v>
      </c>
      <c r="B148" t="s">
        <v>68</v>
      </c>
      <c r="C148" t="s">
        <v>292</v>
      </c>
      <c r="D148" t="str">
        <f t="shared" si="2"/>
        <v>Equestrian Dressage Individual Freestyle</v>
      </c>
      <c r="E148">
        <v>1</v>
      </c>
    </row>
    <row r="149" spans="1:5" x14ac:dyDescent="0.3">
      <c r="A149" t="s">
        <v>167</v>
      </c>
      <c r="B149" t="s">
        <v>11</v>
      </c>
      <c r="C149" t="s">
        <v>166</v>
      </c>
      <c r="D149" t="str">
        <f t="shared" si="2"/>
        <v>FencingMEpee Individual</v>
      </c>
      <c r="E149">
        <v>1</v>
      </c>
    </row>
    <row r="150" spans="1:5" x14ac:dyDescent="0.3">
      <c r="A150" t="s">
        <v>167</v>
      </c>
      <c r="B150" t="s">
        <v>11</v>
      </c>
      <c r="C150" t="s">
        <v>168</v>
      </c>
      <c r="D150" t="str">
        <f t="shared" si="2"/>
        <v>FencingMSabre Individual</v>
      </c>
      <c r="E150">
        <v>1</v>
      </c>
    </row>
    <row r="151" spans="1:5" x14ac:dyDescent="0.3">
      <c r="A151" t="s">
        <v>167</v>
      </c>
      <c r="B151" t="s">
        <v>11</v>
      </c>
      <c r="C151" t="s">
        <v>169</v>
      </c>
      <c r="D151" t="str">
        <f t="shared" si="2"/>
        <v>FencingMFoil Individual</v>
      </c>
      <c r="E151">
        <v>1</v>
      </c>
    </row>
    <row r="152" spans="1:5" x14ac:dyDescent="0.3">
      <c r="A152" t="s">
        <v>167</v>
      </c>
      <c r="B152" t="s">
        <v>11</v>
      </c>
      <c r="C152" t="s">
        <v>170</v>
      </c>
      <c r="D152" t="str">
        <f t="shared" si="2"/>
        <v>FencingMEpee Team</v>
      </c>
      <c r="E152">
        <v>4</v>
      </c>
    </row>
    <row r="153" spans="1:5" x14ac:dyDescent="0.3">
      <c r="A153" t="s">
        <v>167</v>
      </c>
      <c r="B153" t="s">
        <v>11</v>
      </c>
      <c r="C153" t="s">
        <v>171</v>
      </c>
      <c r="D153" t="str">
        <f t="shared" si="2"/>
        <v>FencingMSabre Team</v>
      </c>
      <c r="E153">
        <v>4</v>
      </c>
    </row>
    <row r="154" spans="1:5" x14ac:dyDescent="0.3">
      <c r="A154" t="s">
        <v>167</v>
      </c>
      <c r="B154" t="s">
        <v>11</v>
      </c>
      <c r="C154" t="s">
        <v>172</v>
      </c>
      <c r="D154" t="str">
        <f t="shared" si="2"/>
        <v>FencingMFoil Team</v>
      </c>
      <c r="E154">
        <v>4</v>
      </c>
    </row>
    <row r="155" spans="1:5" x14ac:dyDescent="0.3">
      <c r="A155" t="s">
        <v>167</v>
      </c>
      <c r="B155" t="s">
        <v>8</v>
      </c>
      <c r="C155" t="s">
        <v>166</v>
      </c>
      <c r="D155" t="str">
        <f t="shared" si="2"/>
        <v>FencingWEpee Individual</v>
      </c>
      <c r="E155">
        <v>1</v>
      </c>
    </row>
    <row r="156" spans="1:5" x14ac:dyDescent="0.3">
      <c r="A156" t="s">
        <v>167</v>
      </c>
      <c r="B156" t="s">
        <v>8</v>
      </c>
      <c r="C156" t="s">
        <v>168</v>
      </c>
      <c r="D156" t="str">
        <f t="shared" si="2"/>
        <v>FencingWSabre Individual</v>
      </c>
      <c r="E156">
        <v>1</v>
      </c>
    </row>
    <row r="157" spans="1:5" x14ac:dyDescent="0.3">
      <c r="A157" t="s">
        <v>167</v>
      </c>
      <c r="B157" t="s">
        <v>8</v>
      </c>
      <c r="C157" t="s">
        <v>169</v>
      </c>
      <c r="D157" t="str">
        <f t="shared" si="2"/>
        <v>FencingWFoil Individual</v>
      </c>
      <c r="E157">
        <v>1</v>
      </c>
    </row>
    <row r="158" spans="1:5" x14ac:dyDescent="0.3">
      <c r="A158" t="s">
        <v>167</v>
      </c>
      <c r="B158" t="s">
        <v>8</v>
      </c>
      <c r="C158" t="s">
        <v>170</v>
      </c>
      <c r="D158" t="str">
        <f t="shared" si="2"/>
        <v>FencingWEpee Team</v>
      </c>
      <c r="E158">
        <v>4</v>
      </c>
    </row>
    <row r="159" spans="1:5" x14ac:dyDescent="0.3">
      <c r="A159" t="s">
        <v>167</v>
      </c>
      <c r="B159" t="s">
        <v>8</v>
      </c>
      <c r="C159" t="s">
        <v>171</v>
      </c>
      <c r="D159" t="str">
        <f t="shared" si="2"/>
        <v>FencingWSabre Team</v>
      </c>
      <c r="E159">
        <v>4</v>
      </c>
    </row>
    <row r="160" spans="1:5" x14ac:dyDescent="0.3">
      <c r="A160" t="s">
        <v>167</v>
      </c>
      <c r="B160" t="s">
        <v>8</v>
      </c>
      <c r="C160" t="s">
        <v>172</v>
      </c>
      <c r="D160" t="str">
        <f t="shared" si="2"/>
        <v>FencingWFoil Team</v>
      </c>
      <c r="E160">
        <v>4</v>
      </c>
    </row>
    <row r="161" spans="1:5" x14ac:dyDescent="0.3">
      <c r="A161" t="s">
        <v>173</v>
      </c>
      <c r="B161" t="s">
        <v>11</v>
      </c>
      <c r="C161" t="s">
        <v>173</v>
      </c>
      <c r="D161" t="str">
        <f t="shared" si="2"/>
        <v>FootballMFootball</v>
      </c>
      <c r="E161">
        <v>22</v>
      </c>
    </row>
    <row r="162" spans="1:5" x14ac:dyDescent="0.3">
      <c r="A162" t="s">
        <v>173</v>
      </c>
      <c r="B162" t="s">
        <v>8</v>
      </c>
      <c r="C162" t="s">
        <v>173</v>
      </c>
      <c r="D162" t="str">
        <f t="shared" si="2"/>
        <v>FootballWFootball</v>
      </c>
      <c r="E162">
        <v>22</v>
      </c>
    </row>
    <row r="163" spans="1:5" x14ac:dyDescent="0.3">
      <c r="A163" t="s">
        <v>174</v>
      </c>
      <c r="B163" t="s">
        <v>11</v>
      </c>
      <c r="C163" t="s">
        <v>174</v>
      </c>
      <c r="D163" t="str">
        <f t="shared" si="2"/>
        <v>GolfMGolf</v>
      </c>
      <c r="E163">
        <v>1</v>
      </c>
    </row>
    <row r="164" spans="1:5" x14ac:dyDescent="0.3">
      <c r="A164" t="s">
        <v>174</v>
      </c>
      <c r="B164" t="s">
        <v>8</v>
      </c>
      <c r="C164" t="s">
        <v>174</v>
      </c>
      <c r="D164" t="str">
        <f t="shared" si="2"/>
        <v>GolfWGolf</v>
      </c>
      <c r="E164">
        <v>1</v>
      </c>
    </row>
    <row r="165" spans="1:5" x14ac:dyDescent="0.3">
      <c r="A165" t="s">
        <v>175</v>
      </c>
      <c r="B165" t="s">
        <v>11</v>
      </c>
      <c r="C165" t="s">
        <v>175</v>
      </c>
      <c r="D165" t="str">
        <f t="shared" si="2"/>
        <v>HandballMHandball</v>
      </c>
      <c r="E165">
        <v>16</v>
      </c>
    </row>
    <row r="166" spans="1:5" x14ac:dyDescent="0.3">
      <c r="A166" t="s">
        <v>175</v>
      </c>
      <c r="B166" t="s">
        <v>8</v>
      </c>
      <c r="C166" t="s">
        <v>175</v>
      </c>
      <c r="D166" t="str">
        <f t="shared" si="2"/>
        <v>HandballWHandball</v>
      </c>
      <c r="E166">
        <v>16</v>
      </c>
    </row>
    <row r="167" spans="1:5" x14ac:dyDescent="0.3">
      <c r="A167" t="s">
        <v>176</v>
      </c>
      <c r="B167" t="s">
        <v>11</v>
      </c>
      <c r="C167" t="s">
        <v>176</v>
      </c>
      <c r="D167" t="str">
        <f t="shared" si="2"/>
        <v>HockeyMHockey</v>
      </c>
      <c r="E167">
        <v>18</v>
      </c>
    </row>
    <row r="168" spans="1:5" x14ac:dyDescent="0.3">
      <c r="A168" t="s">
        <v>176</v>
      </c>
      <c r="B168" t="s">
        <v>8</v>
      </c>
      <c r="C168" t="s">
        <v>176</v>
      </c>
      <c r="D168" t="str">
        <f t="shared" si="2"/>
        <v>HockeyWHockey</v>
      </c>
      <c r="E168">
        <v>18</v>
      </c>
    </row>
    <row r="169" spans="1:5" x14ac:dyDescent="0.3">
      <c r="A169" t="s">
        <v>177</v>
      </c>
      <c r="B169" t="s">
        <v>11</v>
      </c>
      <c r="C169" t="s">
        <v>179</v>
      </c>
      <c r="D169" t="str">
        <f t="shared" si="2"/>
        <v>JudoM-60kg</v>
      </c>
      <c r="E169">
        <v>1</v>
      </c>
    </row>
    <row r="170" spans="1:5" x14ac:dyDescent="0.3">
      <c r="A170" t="s">
        <v>177</v>
      </c>
      <c r="B170" t="s">
        <v>11</v>
      </c>
      <c r="C170" t="s">
        <v>180</v>
      </c>
      <c r="D170" t="str">
        <f t="shared" si="2"/>
        <v>JudoM-66kg</v>
      </c>
      <c r="E170">
        <v>1</v>
      </c>
    </row>
    <row r="171" spans="1:5" x14ac:dyDescent="0.3">
      <c r="A171" t="s">
        <v>177</v>
      </c>
      <c r="B171" t="s">
        <v>11</v>
      </c>
      <c r="C171" t="s">
        <v>183</v>
      </c>
      <c r="D171" t="str">
        <f t="shared" si="2"/>
        <v>JudoM-73kg</v>
      </c>
      <c r="E171">
        <v>1</v>
      </c>
    </row>
    <row r="172" spans="1:5" x14ac:dyDescent="0.3">
      <c r="A172" t="s">
        <v>177</v>
      </c>
      <c r="B172" t="s">
        <v>11</v>
      </c>
      <c r="C172" t="s">
        <v>184</v>
      </c>
      <c r="D172" t="str">
        <f t="shared" si="2"/>
        <v>JudoM-81kg</v>
      </c>
      <c r="E172">
        <v>1</v>
      </c>
    </row>
    <row r="173" spans="1:5" x14ac:dyDescent="0.3">
      <c r="A173" t="s">
        <v>177</v>
      </c>
      <c r="B173" t="s">
        <v>11</v>
      </c>
      <c r="C173" t="s">
        <v>187</v>
      </c>
      <c r="D173" t="str">
        <f t="shared" si="2"/>
        <v>JudoM-90kg</v>
      </c>
      <c r="E173">
        <v>1</v>
      </c>
    </row>
    <row r="174" spans="1:5" x14ac:dyDescent="0.3">
      <c r="A174" t="s">
        <v>177</v>
      </c>
      <c r="B174" t="s">
        <v>11</v>
      </c>
      <c r="C174" t="s">
        <v>188</v>
      </c>
      <c r="D174" t="str">
        <f t="shared" si="2"/>
        <v>JudoM-100kg</v>
      </c>
      <c r="E174">
        <v>1</v>
      </c>
    </row>
    <row r="175" spans="1:5" x14ac:dyDescent="0.3">
      <c r="A175" t="s">
        <v>177</v>
      </c>
      <c r="B175" t="s">
        <v>11</v>
      </c>
      <c r="C175" t="s">
        <v>191</v>
      </c>
      <c r="D175" t="str">
        <f t="shared" si="2"/>
        <v>JudoM+100kg</v>
      </c>
      <c r="E175">
        <v>1</v>
      </c>
    </row>
    <row r="176" spans="1:5" x14ac:dyDescent="0.3">
      <c r="A176" t="s">
        <v>177</v>
      </c>
      <c r="B176" t="s">
        <v>13</v>
      </c>
      <c r="C176" t="s">
        <v>12</v>
      </c>
      <c r="D176" t="str">
        <f t="shared" si="2"/>
        <v>JudoMixedTeam</v>
      </c>
      <c r="E176">
        <v>11</v>
      </c>
    </row>
    <row r="177" spans="1:5" x14ac:dyDescent="0.3">
      <c r="A177" t="s">
        <v>177</v>
      </c>
      <c r="B177" t="s">
        <v>8</v>
      </c>
      <c r="C177" t="s">
        <v>178</v>
      </c>
      <c r="D177" t="str">
        <f t="shared" si="2"/>
        <v>JudoW-48kg</v>
      </c>
      <c r="E177">
        <v>1</v>
      </c>
    </row>
    <row r="178" spans="1:5" x14ac:dyDescent="0.3">
      <c r="A178" t="s">
        <v>177</v>
      </c>
      <c r="B178" t="s">
        <v>8</v>
      </c>
      <c r="C178" t="s">
        <v>181</v>
      </c>
      <c r="D178" t="str">
        <f t="shared" si="2"/>
        <v>JudoW-52kg</v>
      </c>
      <c r="E178">
        <v>1</v>
      </c>
    </row>
    <row r="179" spans="1:5" x14ac:dyDescent="0.3">
      <c r="A179" t="s">
        <v>177</v>
      </c>
      <c r="B179" t="s">
        <v>8</v>
      </c>
      <c r="C179" t="s">
        <v>182</v>
      </c>
      <c r="D179" t="str">
        <f t="shared" si="2"/>
        <v>JudoW-57kg</v>
      </c>
      <c r="E179">
        <v>1</v>
      </c>
    </row>
    <row r="180" spans="1:5" x14ac:dyDescent="0.3">
      <c r="A180" t="s">
        <v>177</v>
      </c>
      <c r="B180" t="s">
        <v>8</v>
      </c>
      <c r="C180" t="s">
        <v>185</v>
      </c>
      <c r="D180" t="str">
        <f t="shared" si="2"/>
        <v>JudoW-63kg</v>
      </c>
      <c r="E180">
        <v>1</v>
      </c>
    </row>
    <row r="181" spans="1:5" x14ac:dyDescent="0.3">
      <c r="A181" t="s">
        <v>177</v>
      </c>
      <c r="B181" t="s">
        <v>8</v>
      </c>
      <c r="C181" t="s">
        <v>186</v>
      </c>
      <c r="D181" t="str">
        <f t="shared" si="2"/>
        <v>JudoW-70kg</v>
      </c>
      <c r="E181">
        <v>1</v>
      </c>
    </row>
    <row r="182" spans="1:5" x14ac:dyDescent="0.3">
      <c r="A182" t="s">
        <v>177</v>
      </c>
      <c r="B182" t="s">
        <v>8</v>
      </c>
      <c r="C182" t="s">
        <v>189</v>
      </c>
      <c r="D182" t="str">
        <f t="shared" si="2"/>
        <v>JudoW-78kg</v>
      </c>
      <c r="E182">
        <v>1</v>
      </c>
    </row>
    <row r="183" spans="1:5" x14ac:dyDescent="0.3">
      <c r="A183" t="s">
        <v>177</v>
      </c>
      <c r="B183" t="s">
        <v>8</v>
      </c>
      <c r="C183" t="s">
        <v>190</v>
      </c>
      <c r="D183" t="str">
        <f t="shared" si="2"/>
        <v>JudoW+78kg</v>
      </c>
      <c r="E183">
        <v>1</v>
      </c>
    </row>
    <row r="184" spans="1:5" x14ac:dyDescent="0.3">
      <c r="A184" t="s">
        <v>192</v>
      </c>
      <c r="B184" t="s">
        <v>11</v>
      </c>
      <c r="C184" t="s">
        <v>193</v>
      </c>
      <c r="D184" t="str">
        <f t="shared" si="2"/>
        <v>Marathon SwimmingM10km</v>
      </c>
      <c r="E184">
        <v>1</v>
      </c>
    </row>
    <row r="185" spans="1:5" x14ac:dyDescent="0.3">
      <c r="A185" t="s">
        <v>192</v>
      </c>
      <c r="B185" t="s">
        <v>8</v>
      </c>
      <c r="C185" t="s">
        <v>193</v>
      </c>
      <c r="D185" t="str">
        <f t="shared" si="2"/>
        <v>Marathon SwimmingW10km</v>
      </c>
      <c r="E185">
        <v>1</v>
      </c>
    </row>
    <row r="186" spans="1:5" x14ac:dyDescent="0.3">
      <c r="A186" t="s">
        <v>194</v>
      </c>
      <c r="B186" t="s">
        <v>11</v>
      </c>
      <c r="C186" t="s">
        <v>194</v>
      </c>
      <c r="D186" t="str">
        <f t="shared" si="2"/>
        <v>Modern PentathlonMModern Pentathlon</v>
      </c>
      <c r="E186">
        <v>1</v>
      </c>
    </row>
    <row r="187" spans="1:5" x14ac:dyDescent="0.3">
      <c r="A187" t="s">
        <v>194</v>
      </c>
      <c r="B187" t="s">
        <v>8</v>
      </c>
      <c r="C187" t="s">
        <v>194</v>
      </c>
      <c r="D187" t="str">
        <f t="shared" si="2"/>
        <v>Modern PentathlonWModern Pentathlon</v>
      </c>
      <c r="E187">
        <v>1</v>
      </c>
    </row>
    <row r="188" spans="1:5" x14ac:dyDescent="0.3">
      <c r="A188" t="s">
        <v>195</v>
      </c>
      <c r="B188" t="s">
        <v>68</v>
      </c>
      <c r="C188" t="s">
        <v>71</v>
      </c>
      <c r="D188" t="str">
        <f t="shared" si="2"/>
        <v>Rhythmic Gymnastics Individual</v>
      </c>
      <c r="E188">
        <v>1</v>
      </c>
    </row>
    <row r="189" spans="1:5" x14ac:dyDescent="0.3">
      <c r="A189" t="s">
        <v>195</v>
      </c>
      <c r="B189" t="s">
        <v>68</v>
      </c>
      <c r="C189" t="s">
        <v>196</v>
      </c>
      <c r="D189" t="str">
        <f t="shared" si="2"/>
        <v>Rhythmic Gymnastics Group</v>
      </c>
      <c r="E189">
        <v>5</v>
      </c>
    </row>
    <row r="190" spans="1:5" x14ac:dyDescent="0.3">
      <c r="A190" t="s">
        <v>197</v>
      </c>
      <c r="B190" t="s">
        <v>11</v>
      </c>
      <c r="C190" t="s">
        <v>198</v>
      </c>
      <c r="D190" t="str">
        <f t="shared" si="2"/>
        <v>RowingMQuad Sculls</v>
      </c>
      <c r="E190">
        <v>4</v>
      </c>
    </row>
    <row r="191" spans="1:5" x14ac:dyDescent="0.3">
      <c r="A191" t="s">
        <v>197</v>
      </c>
      <c r="B191" t="s">
        <v>11</v>
      </c>
      <c r="C191" t="s">
        <v>199</v>
      </c>
      <c r="D191" t="str">
        <f t="shared" si="2"/>
        <v>RowingMDouble Sculls</v>
      </c>
      <c r="E191">
        <v>2</v>
      </c>
    </row>
    <row r="192" spans="1:5" x14ac:dyDescent="0.3">
      <c r="A192" t="s">
        <v>197</v>
      </c>
      <c r="B192" t="s">
        <v>11</v>
      </c>
      <c r="C192" t="s">
        <v>200</v>
      </c>
      <c r="D192" t="str">
        <f t="shared" si="2"/>
        <v>RowingMFour</v>
      </c>
      <c r="E192">
        <v>4</v>
      </c>
    </row>
    <row r="193" spans="1:6" x14ac:dyDescent="0.3">
      <c r="A193" t="s">
        <v>197</v>
      </c>
      <c r="B193" t="s">
        <v>11</v>
      </c>
      <c r="C193" t="s">
        <v>201</v>
      </c>
      <c r="D193" t="str">
        <f t="shared" si="2"/>
        <v>RowingMPair</v>
      </c>
      <c r="E193">
        <v>2</v>
      </c>
    </row>
    <row r="194" spans="1:6" x14ac:dyDescent="0.3">
      <c r="A194" t="s">
        <v>197</v>
      </c>
      <c r="B194" t="s">
        <v>11</v>
      </c>
      <c r="C194" t="s">
        <v>202</v>
      </c>
      <c r="D194" t="str">
        <f t="shared" si="2"/>
        <v>RowingMLightweight Double Sculls</v>
      </c>
      <c r="E194">
        <v>2</v>
      </c>
    </row>
    <row r="195" spans="1:6" x14ac:dyDescent="0.3">
      <c r="A195" t="s">
        <v>197</v>
      </c>
      <c r="B195" t="s">
        <v>11</v>
      </c>
      <c r="C195" t="s">
        <v>203</v>
      </c>
      <c r="D195" t="str">
        <f t="shared" ref="D195:D258" si="3">A195&amp;IF(B195="(blank)"," ",B195)&amp;C195</f>
        <v>RowingMSingle Sculls</v>
      </c>
      <c r="E195">
        <v>1</v>
      </c>
    </row>
    <row r="196" spans="1:6" x14ac:dyDescent="0.3">
      <c r="A196" t="s">
        <v>197</v>
      </c>
      <c r="B196" t="s">
        <v>11</v>
      </c>
      <c r="C196" t="s">
        <v>204</v>
      </c>
      <c r="D196" t="str">
        <f t="shared" si="3"/>
        <v>RowingMEight</v>
      </c>
      <c r="E196">
        <v>8</v>
      </c>
    </row>
    <row r="197" spans="1:6" x14ac:dyDescent="0.3">
      <c r="A197" t="s">
        <v>197</v>
      </c>
      <c r="B197" t="s">
        <v>8</v>
      </c>
      <c r="C197" t="s">
        <v>198</v>
      </c>
      <c r="D197" t="str">
        <f t="shared" si="3"/>
        <v>RowingWQuad Sculls</v>
      </c>
      <c r="E197">
        <v>4</v>
      </c>
    </row>
    <row r="198" spans="1:6" x14ac:dyDescent="0.3">
      <c r="A198" t="s">
        <v>197</v>
      </c>
      <c r="B198" t="s">
        <v>8</v>
      </c>
      <c r="C198" t="s">
        <v>199</v>
      </c>
      <c r="D198" t="str">
        <f t="shared" si="3"/>
        <v>RowingWDouble Sculls</v>
      </c>
      <c r="E198">
        <v>2</v>
      </c>
    </row>
    <row r="199" spans="1:6" x14ac:dyDescent="0.3">
      <c r="A199" t="s">
        <v>197</v>
      </c>
      <c r="B199" t="s">
        <v>8</v>
      </c>
      <c r="C199" t="s">
        <v>200</v>
      </c>
      <c r="D199" t="str">
        <f t="shared" si="3"/>
        <v>RowingWFour</v>
      </c>
      <c r="E199">
        <v>4</v>
      </c>
    </row>
    <row r="200" spans="1:6" x14ac:dyDescent="0.3">
      <c r="A200" t="s">
        <v>197</v>
      </c>
      <c r="B200" t="s">
        <v>8</v>
      </c>
      <c r="C200" t="s">
        <v>201</v>
      </c>
      <c r="D200" t="str">
        <f t="shared" si="3"/>
        <v>RowingWPair</v>
      </c>
      <c r="E200">
        <v>2</v>
      </c>
    </row>
    <row r="201" spans="1:6" x14ac:dyDescent="0.3">
      <c r="A201" t="s">
        <v>197</v>
      </c>
      <c r="B201" t="s">
        <v>8</v>
      </c>
      <c r="C201" t="s">
        <v>202</v>
      </c>
      <c r="D201" t="str">
        <f t="shared" si="3"/>
        <v>RowingWLightweight Double Sculls</v>
      </c>
      <c r="E201">
        <v>2</v>
      </c>
    </row>
    <row r="202" spans="1:6" x14ac:dyDescent="0.3">
      <c r="A202" t="s">
        <v>197</v>
      </c>
      <c r="B202" t="s">
        <v>8</v>
      </c>
      <c r="C202" t="s">
        <v>203</v>
      </c>
      <c r="D202" t="str">
        <f t="shared" si="3"/>
        <v>RowingWSingle Sculls</v>
      </c>
      <c r="E202">
        <v>1</v>
      </c>
    </row>
    <row r="203" spans="1:6" x14ac:dyDescent="0.3">
      <c r="A203" t="s">
        <v>197</v>
      </c>
      <c r="B203" t="s">
        <v>8</v>
      </c>
      <c r="C203" t="s">
        <v>204</v>
      </c>
      <c r="D203" t="str">
        <f t="shared" si="3"/>
        <v>RowingWEight</v>
      </c>
      <c r="E203">
        <v>8</v>
      </c>
    </row>
    <row r="204" spans="1:6" x14ac:dyDescent="0.3">
      <c r="A204" t="s">
        <v>205</v>
      </c>
      <c r="B204" t="s">
        <v>11</v>
      </c>
      <c r="C204" t="s">
        <v>205</v>
      </c>
      <c r="D204" t="str">
        <f t="shared" si="3"/>
        <v>Rugby SevensMRugby Sevens</v>
      </c>
      <c r="E204">
        <v>12</v>
      </c>
    </row>
    <row r="205" spans="1:6" x14ac:dyDescent="0.3">
      <c r="A205" t="s">
        <v>205</v>
      </c>
      <c r="B205" t="s">
        <v>8</v>
      </c>
      <c r="C205" t="s">
        <v>205</v>
      </c>
      <c r="D205" t="str">
        <f t="shared" si="3"/>
        <v>Rugby SevensWRugby Sevens</v>
      </c>
      <c r="E205">
        <v>12</v>
      </c>
    </row>
    <row r="206" spans="1:6" x14ac:dyDescent="0.3">
      <c r="A206" t="s">
        <v>206</v>
      </c>
      <c r="B206" t="s">
        <v>11</v>
      </c>
      <c r="C206" t="s">
        <v>207</v>
      </c>
      <c r="D206" t="str">
        <f t="shared" si="3"/>
        <v>SailingMSkiff</v>
      </c>
      <c r="E206">
        <v>2</v>
      </c>
      <c r="F206" t="s">
        <v>295</v>
      </c>
    </row>
    <row r="207" spans="1:6" x14ac:dyDescent="0.3">
      <c r="A207" t="s">
        <v>206</v>
      </c>
      <c r="B207" t="s">
        <v>11</v>
      </c>
      <c r="C207" t="s">
        <v>208</v>
      </c>
      <c r="D207" t="str">
        <f t="shared" si="3"/>
        <v>SailingMWindsurfing</v>
      </c>
      <c r="E207">
        <v>1</v>
      </c>
      <c r="F207" t="s">
        <v>299</v>
      </c>
    </row>
    <row r="208" spans="1:6" x14ac:dyDescent="0.3">
      <c r="A208" t="s">
        <v>206</v>
      </c>
      <c r="B208" t="s">
        <v>11</v>
      </c>
      <c r="C208" t="s">
        <v>209</v>
      </c>
      <c r="D208" t="str">
        <f t="shared" si="3"/>
        <v>SailingMDinghy</v>
      </c>
      <c r="E208">
        <v>1</v>
      </c>
      <c r="F208" t="s">
        <v>293</v>
      </c>
    </row>
    <row r="209" spans="1:7" x14ac:dyDescent="0.3">
      <c r="A209" t="s">
        <v>206</v>
      </c>
      <c r="B209" t="s">
        <v>11</v>
      </c>
      <c r="C209" t="s">
        <v>211</v>
      </c>
      <c r="D209" t="str">
        <f t="shared" si="3"/>
        <v>SailingMKite</v>
      </c>
      <c r="E209">
        <v>1</v>
      </c>
      <c r="F209" t="s">
        <v>298</v>
      </c>
    </row>
    <row r="210" spans="1:7" x14ac:dyDescent="0.3">
      <c r="A210" t="s">
        <v>206</v>
      </c>
      <c r="B210" t="s">
        <v>13</v>
      </c>
      <c r="C210" t="s">
        <v>209</v>
      </c>
      <c r="D210" t="str">
        <f t="shared" si="3"/>
        <v>SailingMixedDinghy</v>
      </c>
      <c r="E210">
        <v>2</v>
      </c>
      <c r="F210">
        <v>470</v>
      </c>
    </row>
    <row r="211" spans="1:7" x14ac:dyDescent="0.3">
      <c r="A211" t="s">
        <v>206</v>
      </c>
      <c r="B211" t="s">
        <v>13</v>
      </c>
      <c r="C211" t="s">
        <v>210</v>
      </c>
      <c r="D211" t="str">
        <f t="shared" si="3"/>
        <v>SailingMixedMultihull</v>
      </c>
      <c r="E211">
        <v>2</v>
      </c>
      <c r="F211" t="s">
        <v>297</v>
      </c>
      <c r="G211" t="s">
        <v>291</v>
      </c>
    </row>
    <row r="212" spans="1:7" x14ac:dyDescent="0.3">
      <c r="A212" t="s">
        <v>206</v>
      </c>
      <c r="B212" t="s">
        <v>8</v>
      </c>
      <c r="C212" t="s">
        <v>207</v>
      </c>
      <c r="D212" t="str">
        <f t="shared" si="3"/>
        <v>SailingWSkiff</v>
      </c>
      <c r="E212">
        <v>2</v>
      </c>
      <c r="F212" t="s">
        <v>296</v>
      </c>
    </row>
    <row r="213" spans="1:7" x14ac:dyDescent="0.3">
      <c r="A213" t="s">
        <v>206</v>
      </c>
      <c r="B213" t="s">
        <v>8</v>
      </c>
      <c r="C213" t="s">
        <v>208</v>
      </c>
      <c r="D213" t="str">
        <f t="shared" si="3"/>
        <v>SailingWWindsurfing</v>
      </c>
      <c r="E213">
        <v>1</v>
      </c>
      <c r="F213" t="s">
        <v>299</v>
      </c>
    </row>
    <row r="214" spans="1:7" x14ac:dyDescent="0.3">
      <c r="A214" t="s">
        <v>206</v>
      </c>
      <c r="B214" t="s">
        <v>8</v>
      </c>
      <c r="C214" t="s">
        <v>209</v>
      </c>
      <c r="D214" t="str">
        <f t="shared" si="3"/>
        <v>SailingWDinghy</v>
      </c>
      <c r="E214">
        <v>1</v>
      </c>
      <c r="F214" t="s">
        <v>294</v>
      </c>
    </row>
    <row r="215" spans="1:7" x14ac:dyDescent="0.3">
      <c r="A215" t="s">
        <v>206</v>
      </c>
      <c r="B215" t="s">
        <v>8</v>
      </c>
      <c r="C215" t="s">
        <v>211</v>
      </c>
      <c r="D215" t="str">
        <f t="shared" si="3"/>
        <v>SailingWKite</v>
      </c>
      <c r="E215">
        <v>1</v>
      </c>
      <c r="F215" t="s">
        <v>298</v>
      </c>
    </row>
    <row r="216" spans="1:7" x14ac:dyDescent="0.3">
      <c r="A216" t="s">
        <v>212</v>
      </c>
      <c r="B216" t="s">
        <v>11</v>
      </c>
      <c r="C216" t="s">
        <v>214</v>
      </c>
      <c r="D216" t="str">
        <f t="shared" si="3"/>
        <v>ShootingM10m Air Pistol</v>
      </c>
      <c r="E216">
        <v>1</v>
      </c>
    </row>
    <row r="217" spans="1:7" x14ac:dyDescent="0.3">
      <c r="A217" t="s">
        <v>212</v>
      </c>
      <c r="B217" t="s">
        <v>11</v>
      </c>
      <c r="C217" t="s">
        <v>215</v>
      </c>
      <c r="D217" t="str">
        <f t="shared" si="3"/>
        <v>ShootingM10m Air Rifle</v>
      </c>
      <c r="E217">
        <v>1</v>
      </c>
    </row>
    <row r="218" spans="1:7" x14ac:dyDescent="0.3">
      <c r="A218" t="s">
        <v>212</v>
      </c>
      <c r="B218" t="s">
        <v>11</v>
      </c>
      <c r="C218" t="s">
        <v>217</v>
      </c>
      <c r="D218" t="str">
        <f t="shared" si="3"/>
        <v>ShootingMTrap</v>
      </c>
      <c r="E218">
        <v>1</v>
      </c>
    </row>
    <row r="219" spans="1:7" x14ac:dyDescent="0.3">
      <c r="A219" t="s">
        <v>212</v>
      </c>
      <c r="B219" t="s">
        <v>11</v>
      </c>
      <c r="C219" t="s">
        <v>218</v>
      </c>
      <c r="D219" t="str">
        <f t="shared" si="3"/>
        <v>ShootingM50m Rifle 3 Positions</v>
      </c>
      <c r="E219">
        <v>1</v>
      </c>
    </row>
    <row r="220" spans="1:7" x14ac:dyDescent="0.3">
      <c r="A220" t="s">
        <v>212</v>
      </c>
      <c r="B220" t="s">
        <v>11</v>
      </c>
      <c r="C220" t="s">
        <v>220</v>
      </c>
      <c r="D220" t="str">
        <f t="shared" si="3"/>
        <v>ShootingMSkeet</v>
      </c>
      <c r="E220">
        <v>1</v>
      </c>
    </row>
    <row r="221" spans="1:7" x14ac:dyDescent="0.3">
      <c r="A221" t="s">
        <v>212</v>
      </c>
      <c r="B221" t="s">
        <v>11</v>
      </c>
      <c r="C221" t="s">
        <v>221</v>
      </c>
      <c r="D221" t="str">
        <f t="shared" si="3"/>
        <v>ShootingM25m Rapid Fire Pistol</v>
      </c>
      <c r="E221">
        <v>1</v>
      </c>
    </row>
    <row r="222" spans="1:7" x14ac:dyDescent="0.3">
      <c r="A222" t="s">
        <v>212</v>
      </c>
      <c r="B222" t="s">
        <v>13</v>
      </c>
      <c r="C222" t="s">
        <v>213</v>
      </c>
      <c r="D222" t="str">
        <f t="shared" si="3"/>
        <v>ShootingMixed10m Air Rifle Team</v>
      </c>
      <c r="E222">
        <v>2</v>
      </c>
    </row>
    <row r="223" spans="1:7" x14ac:dyDescent="0.3">
      <c r="A223" t="s">
        <v>212</v>
      </c>
      <c r="B223" t="s">
        <v>13</v>
      </c>
      <c r="C223" t="s">
        <v>216</v>
      </c>
      <c r="D223" t="str">
        <f t="shared" si="3"/>
        <v>ShootingMixed10m Air Pistol Team</v>
      </c>
      <c r="E223">
        <v>2</v>
      </c>
    </row>
    <row r="224" spans="1:7" x14ac:dyDescent="0.3">
      <c r="A224" t="s">
        <v>212</v>
      </c>
      <c r="B224" t="s">
        <v>13</v>
      </c>
      <c r="C224" t="s">
        <v>222</v>
      </c>
      <c r="D224" t="str">
        <f t="shared" si="3"/>
        <v>ShootingMixedSkeet Team</v>
      </c>
      <c r="E224">
        <v>2</v>
      </c>
    </row>
    <row r="225" spans="1:5" x14ac:dyDescent="0.3">
      <c r="A225" t="s">
        <v>212</v>
      </c>
      <c r="B225" t="s">
        <v>8</v>
      </c>
      <c r="C225" t="s">
        <v>214</v>
      </c>
      <c r="D225" t="str">
        <f t="shared" si="3"/>
        <v>ShootingW10m Air Pistol</v>
      </c>
      <c r="E225">
        <v>1</v>
      </c>
    </row>
    <row r="226" spans="1:5" x14ac:dyDescent="0.3">
      <c r="A226" t="s">
        <v>212</v>
      </c>
      <c r="B226" t="s">
        <v>8</v>
      </c>
      <c r="C226" t="s">
        <v>215</v>
      </c>
      <c r="D226" t="str">
        <f t="shared" si="3"/>
        <v>ShootingW10m Air Rifle</v>
      </c>
      <c r="E226">
        <v>1</v>
      </c>
    </row>
    <row r="227" spans="1:5" x14ac:dyDescent="0.3">
      <c r="A227" t="s">
        <v>212</v>
      </c>
      <c r="B227" t="s">
        <v>8</v>
      </c>
      <c r="C227" t="s">
        <v>217</v>
      </c>
      <c r="D227" t="str">
        <f t="shared" si="3"/>
        <v>ShootingWTrap</v>
      </c>
      <c r="E227">
        <v>1</v>
      </c>
    </row>
    <row r="228" spans="1:5" x14ac:dyDescent="0.3">
      <c r="A228" t="s">
        <v>212</v>
      </c>
      <c r="B228" t="s">
        <v>8</v>
      </c>
      <c r="C228" t="s">
        <v>218</v>
      </c>
      <c r="D228" t="str">
        <f t="shared" si="3"/>
        <v>ShootingW50m Rifle 3 Positions</v>
      </c>
      <c r="E228">
        <v>1</v>
      </c>
    </row>
    <row r="229" spans="1:5" x14ac:dyDescent="0.3">
      <c r="A229" t="s">
        <v>212</v>
      </c>
      <c r="B229" t="s">
        <v>8</v>
      </c>
      <c r="C229" t="s">
        <v>219</v>
      </c>
      <c r="D229" t="str">
        <f t="shared" si="3"/>
        <v>ShootingW25m Pistol</v>
      </c>
      <c r="E229">
        <v>1</v>
      </c>
    </row>
    <row r="230" spans="1:5" x14ac:dyDescent="0.3">
      <c r="A230" t="s">
        <v>212</v>
      </c>
      <c r="B230" t="s">
        <v>8</v>
      </c>
      <c r="C230" t="s">
        <v>220</v>
      </c>
      <c r="D230" t="str">
        <f t="shared" si="3"/>
        <v>ShootingWSkeet</v>
      </c>
      <c r="E230">
        <v>1</v>
      </c>
    </row>
    <row r="231" spans="1:5" x14ac:dyDescent="0.3">
      <c r="A231" t="s">
        <v>223</v>
      </c>
      <c r="B231" t="s">
        <v>11</v>
      </c>
      <c r="C231" t="s">
        <v>141</v>
      </c>
      <c r="D231" t="str">
        <f t="shared" si="3"/>
        <v>SkateboardingMPark</v>
      </c>
      <c r="E231">
        <v>1</v>
      </c>
    </row>
    <row r="232" spans="1:5" x14ac:dyDescent="0.3">
      <c r="A232" t="s">
        <v>223</v>
      </c>
      <c r="B232" t="s">
        <v>11</v>
      </c>
      <c r="C232" t="s">
        <v>224</v>
      </c>
      <c r="D232" t="str">
        <f t="shared" si="3"/>
        <v>SkateboardingMStreet</v>
      </c>
      <c r="E232">
        <v>1</v>
      </c>
    </row>
    <row r="233" spans="1:5" x14ac:dyDescent="0.3">
      <c r="A233" t="s">
        <v>223</v>
      </c>
      <c r="B233" t="s">
        <v>8</v>
      </c>
      <c r="C233" t="s">
        <v>141</v>
      </c>
      <c r="D233" t="str">
        <f t="shared" si="3"/>
        <v>SkateboardingWPark</v>
      </c>
      <c r="E233">
        <v>1</v>
      </c>
    </row>
    <row r="234" spans="1:5" x14ac:dyDescent="0.3">
      <c r="A234" t="s">
        <v>223</v>
      </c>
      <c r="B234" t="s">
        <v>8</v>
      </c>
      <c r="C234" t="s">
        <v>224</v>
      </c>
      <c r="D234" t="str">
        <f t="shared" si="3"/>
        <v>SkateboardingWStreet</v>
      </c>
      <c r="E234">
        <v>1</v>
      </c>
    </row>
    <row r="235" spans="1:5" x14ac:dyDescent="0.3">
      <c r="A235" t="s">
        <v>225</v>
      </c>
      <c r="B235" t="s">
        <v>11</v>
      </c>
      <c r="C235" t="s">
        <v>226</v>
      </c>
      <c r="D235" t="str">
        <f t="shared" si="3"/>
        <v>Sport ClimbingMSpeed</v>
      </c>
      <c r="E235">
        <v>1</v>
      </c>
    </row>
    <row r="236" spans="1:5" x14ac:dyDescent="0.3">
      <c r="A236" t="s">
        <v>225</v>
      </c>
      <c r="B236" t="s">
        <v>11</v>
      </c>
      <c r="C236" t="s">
        <v>227</v>
      </c>
      <c r="D236" t="str">
        <f t="shared" si="3"/>
        <v>Sport ClimbingMBoulder &amp; Lead</v>
      </c>
      <c r="E236">
        <v>1</v>
      </c>
    </row>
    <row r="237" spans="1:5" x14ac:dyDescent="0.3">
      <c r="A237" t="s">
        <v>225</v>
      </c>
      <c r="B237" t="s">
        <v>8</v>
      </c>
      <c r="C237" t="s">
        <v>226</v>
      </c>
      <c r="D237" t="str">
        <f t="shared" si="3"/>
        <v>Sport ClimbingWSpeed</v>
      </c>
      <c r="E237">
        <v>1</v>
      </c>
    </row>
    <row r="238" spans="1:5" x14ac:dyDescent="0.3">
      <c r="A238" t="s">
        <v>225</v>
      </c>
      <c r="B238" t="s">
        <v>8</v>
      </c>
      <c r="C238" t="s">
        <v>227</v>
      </c>
      <c r="D238" t="str">
        <f t="shared" si="3"/>
        <v>Sport ClimbingWBoulder &amp; Lead</v>
      </c>
      <c r="E238">
        <v>1</v>
      </c>
    </row>
    <row r="239" spans="1:5" x14ac:dyDescent="0.3">
      <c r="A239" t="s">
        <v>228</v>
      </c>
      <c r="B239" t="s">
        <v>11</v>
      </c>
      <c r="C239" t="s">
        <v>228</v>
      </c>
      <c r="D239" t="str">
        <f t="shared" si="3"/>
        <v>SurfingMSurfing</v>
      </c>
      <c r="E239">
        <v>1</v>
      </c>
    </row>
    <row r="240" spans="1:5" x14ac:dyDescent="0.3">
      <c r="A240" t="s">
        <v>228</v>
      </c>
      <c r="B240" t="s">
        <v>8</v>
      </c>
      <c r="C240" t="s">
        <v>228</v>
      </c>
      <c r="D240" t="str">
        <f t="shared" si="3"/>
        <v>SurfingWSurfing</v>
      </c>
      <c r="E240">
        <v>1</v>
      </c>
    </row>
    <row r="241" spans="1:5" x14ac:dyDescent="0.3">
      <c r="A241" t="s">
        <v>229</v>
      </c>
      <c r="B241" t="s">
        <v>11</v>
      </c>
      <c r="C241" t="s">
        <v>230</v>
      </c>
      <c r="D241" t="str">
        <f t="shared" si="3"/>
        <v>SwimmingM400m Freestyle</v>
      </c>
      <c r="E241">
        <v>1</v>
      </c>
    </row>
    <row r="242" spans="1:5" x14ac:dyDescent="0.3">
      <c r="A242" t="s">
        <v>229</v>
      </c>
      <c r="B242" t="s">
        <v>11</v>
      </c>
      <c r="C242" t="s">
        <v>231</v>
      </c>
      <c r="D242" t="str">
        <f t="shared" si="3"/>
        <v>SwimmingM4x100m Freestyle Relay</v>
      </c>
      <c r="E242">
        <v>4</v>
      </c>
    </row>
    <row r="243" spans="1:5" x14ac:dyDescent="0.3">
      <c r="A243" t="s">
        <v>229</v>
      </c>
      <c r="B243" t="s">
        <v>11</v>
      </c>
      <c r="C243" t="s">
        <v>232</v>
      </c>
      <c r="D243" t="str">
        <f t="shared" si="3"/>
        <v>SwimmingM400m Individual Medley</v>
      </c>
      <c r="E243">
        <v>1</v>
      </c>
    </row>
    <row r="244" spans="1:5" x14ac:dyDescent="0.3">
      <c r="A244" t="s">
        <v>229</v>
      </c>
      <c r="B244" t="s">
        <v>11</v>
      </c>
      <c r="C244" t="s">
        <v>233</v>
      </c>
      <c r="D244" t="str">
        <f t="shared" si="3"/>
        <v>SwimmingM100m Butterfly</v>
      </c>
      <c r="E244">
        <v>1</v>
      </c>
    </row>
    <row r="245" spans="1:5" x14ac:dyDescent="0.3">
      <c r="A245" t="s">
        <v>229</v>
      </c>
      <c r="B245" t="s">
        <v>11</v>
      </c>
      <c r="C245" t="s">
        <v>234</v>
      </c>
      <c r="D245" t="str">
        <f t="shared" si="3"/>
        <v>SwimmingM100m Breaststroke</v>
      </c>
      <c r="E245">
        <v>1</v>
      </c>
    </row>
    <row r="246" spans="1:5" x14ac:dyDescent="0.3">
      <c r="A246" t="s">
        <v>229</v>
      </c>
      <c r="B246" t="s">
        <v>11</v>
      </c>
      <c r="C246" t="s">
        <v>235</v>
      </c>
      <c r="D246" t="str">
        <f t="shared" si="3"/>
        <v>SwimmingM200m Freestyle</v>
      </c>
      <c r="E246">
        <v>1</v>
      </c>
    </row>
    <row r="247" spans="1:5" x14ac:dyDescent="0.3">
      <c r="A247" t="s">
        <v>229</v>
      </c>
      <c r="B247" t="s">
        <v>11</v>
      </c>
      <c r="C247" t="s">
        <v>236</v>
      </c>
      <c r="D247" t="str">
        <f t="shared" si="3"/>
        <v>SwimmingM100m Backstroke</v>
      </c>
      <c r="E247">
        <v>1</v>
      </c>
    </row>
    <row r="248" spans="1:5" x14ac:dyDescent="0.3">
      <c r="A248" t="s">
        <v>229</v>
      </c>
      <c r="B248" t="s">
        <v>11</v>
      </c>
      <c r="C248" t="s">
        <v>237</v>
      </c>
      <c r="D248" t="str">
        <f t="shared" si="3"/>
        <v>SwimmingM800m Freestyle</v>
      </c>
      <c r="E248">
        <v>1</v>
      </c>
    </row>
    <row r="249" spans="1:5" x14ac:dyDescent="0.3">
      <c r="A249" t="s">
        <v>229</v>
      </c>
      <c r="B249" t="s">
        <v>11</v>
      </c>
      <c r="C249" t="s">
        <v>238</v>
      </c>
      <c r="D249" t="str">
        <f t="shared" si="3"/>
        <v>SwimmingM4x200m Freestyle Relay</v>
      </c>
      <c r="E249">
        <v>4</v>
      </c>
    </row>
    <row r="250" spans="1:5" x14ac:dyDescent="0.3">
      <c r="A250" t="s">
        <v>229</v>
      </c>
      <c r="B250" t="s">
        <v>11</v>
      </c>
      <c r="C250" t="s">
        <v>239</v>
      </c>
      <c r="D250" t="str">
        <f t="shared" si="3"/>
        <v>SwimmingM100m Freestyle</v>
      </c>
      <c r="E250">
        <v>1</v>
      </c>
    </row>
    <row r="251" spans="1:5" x14ac:dyDescent="0.3">
      <c r="A251" t="s">
        <v>229</v>
      </c>
      <c r="B251" t="s">
        <v>11</v>
      </c>
      <c r="C251" t="s">
        <v>240</v>
      </c>
      <c r="D251" t="str">
        <f t="shared" si="3"/>
        <v>SwimmingM200m Butterfly</v>
      </c>
      <c r="E251">
        <v>1</v>
      </c>
    </row>
    <row r="252" spans="1:5" x14ac:dyDescent="0.3">
      <c r="A252" t="s">
        <v>229</v>
      </c>
      <c r="B252" t="s">
        <v>11</v>
      </c>
      <c r="C252" t="s">
        <v>241</v>
      </c>
      <c r="D252" t="str">
        <f t="shared" si="3"/>
        <v>SwimmingM1500m Freestyle</v>
      </c>
      <c r="E252">
        <v>1</v>
      </c>
    </row>
    <row r="253" spans="1:5" x14ac:dyDescent="0.3">
      <c r="A253" t="s">
        <v>229</v>
      </c>
      <c r="B253" t="s">
        <v>11</v>
      </c>
      <c r="C253" t="s">
        <v>242</v>
      </c>
      <c r="D253" t="str">
        <f t="shared" si="3"/>
        <v>SwimmingM200m Breaststroke</v>
      </c>
      <c r="E253">
        <v>1</v>
      </c>
    </row>
    <row r="254" spans="1:5" x14ac:dyDescent="0.3">
      <c r="A254" t="s">
        <v>229</v>
      </c>
      <c r="B254" t="s">
        <v>11</v>
      </c>
      <c r="C254" t="s">
        <v>243</v>
      </c>
      <c r="D254" t="str">
        <f t="shared" si="3"/>
        <v>SwimmingM200m Backstroke</v>
      </c>
      <c r="E254">
        <v>1</v>
      </c>
    </row>
    <row r="255" spans="1:5" x14ac:dyDescent="0.3">
      <c r="A255" t="s">
        <v>229</v>
      </c>
      <c r="B255" t="s">
        <v>11</v>
      </c>
      <c r="C255" t="s">
        <v>244</v>
      </c>
      <c r="D255" t="str">
        <f t="shared" si="3"/>
        <v>SwimmingM50m Freestyle</v>
      </c>
      <c r="E255">
        <v>1</v>
      </c>
    </row>
    <row r="256" spans="1:5" x14ac:dyDescent="0.3">
      <c r="A256" t="s">
        <v>229</v>
      </c>
      <c r="B256" t="s">
        <v>11</v>
      </c>
      <c r="C256" t="s">
        <v>245</v>
      </c>
      <c r="D256" t="str">
        <f t="shared" si="3"/>
        <v>SwimmingM200m Individual Medley</v>
      </c>
      <c r="E256">
        <v>1</v>
      </c>
    </row>
    <row r="257" spans="1:5" x14ac:dyDescent="0.3">
      <c r="A257" t="s">
        <v>229</v>
      </c>
      <c r="B257" t="s">
        <v>11</v>
      </c>
      <c r="C257" t="s">
        <v>247</v>
      </c>
      <c r="D257" t="str">
        <f t="shared" si="3"/>
        <v>SwimmingM4x100 Medley Relay</v>
      </c>
      <c r="E257">
        <v>4</v>
      </c>
    </row>
    <row r="258" spans="1:5" x14ac:dyDescent="0.3">
      <c r="A258" t="s">
        <v>229</v>
      </c>
      <c r="B258" t="s">
        <v>13</v>
      </c>
      <c r="C258" t="s">
        <v>246</v>
      </c>
      <c r="D258" t="str">
        <f t="shared" si="3"/>
        <v>SwimmingMixed4x100m Medley Relay</v>
      </c>
      <c r="E258">
        <v>4</v>
      </c>
    </row>
    <row r="259" spans="1:5" x14ac:dyDescent="0.3">
      <c r="A259" t="s">
        <v>229</v>
      </c>
      <c r="B259" t="s">
        <v>8</v>
      </c>
      <c r="C259" t="s">
        <v>230</v>
      </c>
      <c r="D259" t="str">
        <f t="shared" ref="D259:D322" si="4">A259&amp;IF(B259="(blank)"," ",B259)&amp;C259</f>
        <v>SwimmingW400m Freestyle</v>
      </c>
      <c r="E259">
        <v>1</v>
      </c>
    </row>
    <row r="260" spans="1:5" x14ac:dyDescent="0.3">
      <c r="A260" t="s">
        <v>229</v>
      </c>
      <c r="B260" t="s">
        <v>8</v>
      </c>
      <c r="C260" t="s">
        <v>231</v>
      </c>
      <c r="D260" t="str">
        <f t="shared" si="4"/>
        <v>SwimmingW4x100m Freestyle Relay</v>
      </c>
      <c r="E260">
        <v>4</v>
      </c>
    </row>
    <row r="261" spans="1:5" x14ac:dyDescent="0.3">
      <c r="A261" t="s">
        <v>229</v>
      </c>
      <c r="B261" t="s">
        <v>8</v>
      </c>
      <c r="C261" t="s">
        <v>232</v>
      </c>
      <c r="D261" t="str">
        <f t="shared" si="4"/>
        <v>SwimmingW400m Individual Medley</v>
      </c>
      <c r="E261">
        <v>1</v>
      </c>
    </row>
    <row r="262" spans="1:5" x14ac:dyDescent="0.3">
      <c r="A262" t="s">
        <v>229</v>
      </c>
      <c r="B262" t="s">
        <v>8</v>
      </c>
      <c r="C262" t="s">
        <v>233</v>
      </c>
      <c r="D262" t="str">
        <f t="shared" si="4"/>
        <v>SwimmingW100m Butterfly</v>
      </c>
      <c r="E262">
        <v>1</v>
      </c>
    </row>
    <row r="263" spans="1:5" x14ac:dyDescent="0.3">
      <c r="A263" t="s">
        <v>229</v>
      </c>
      <c r="B263" t="s">
        <v>8</v>
      </c>
      <c r="C263" t="s">
        <v>234</v>
      </c>
      <c r="D263" t="str">
        <f t="shared" si="4"/>
        <v>SwimmingW100m Breaststroke</v>
      </c>
      <c r="E263">
        <v>1</v>
      </c>
    </row>
    <row r="264" spans="1:5" x14ac:dyDescent="0.3">
      <c r="A264" t="s">
        <v>229</v>
      </c>
      <c r="B264" t="s">
        <v>8</v>
      </c>
      <c r="C264" t="s">
        <v>235</v>
      </c>
      <c r="D264" t="str">
        <f t="shared" si="4"/>
        <v>SwimmingW200m Freestyle</v>
      </c>
      <c r="E264">
        <v>1</v>
      </c>
    </row>
    <row r="265" spans="1:5" x14ac:dyDescent="0.3">
      <c r="A265" t="s">
        <v>229</v>
      </c>
      <c r="B265" t="s">
        <v>8</v>
      </c>
      <c r="C265" t="s">
        <v>236</v>
      </c>
      <c r="D265" t="str">
        <f t="shared" si="4"/>
        <v>SwimmingW100m Backstroke</v>
      </c>
      <c r="E265">
        <v>1</v>
      </c>
    </row>
    <row r="266" spans="1:5" x14ac:dyDescent="0.3">
      <c r="A266" t="s">
        <v>229</v>
      </c>
      <c r="B266" t="s">
        <v>8</v>
      </c>
      <c r="C266" t="s">
        <v>237</v>
      </c>
      <c r="D266" t="str">
        <f t="shared" si="4"/>
        <v>SwimmingW800m Freestyle</v>
      </c>
      <c r="E266">
        <v>1</v>
      </c>
    </row>
    <row r="267" spans="1:5" x14ac:dyDescent="0.3">
      <c r="A267" t="s">
        <v>229</v>
      </c>
      <c r="B267" t="s">
        <v>8</v>
      </c>
      <c r="C267" t="s">
        <v>238</v>
      </c>
      <c r="D267" t="str">
        <f t="shared" si="4"/>
        <v>SwimmingW4x200m Freestyle Relay</v>
      </c>
      <c r="E267">
        <v>4</v>
      </c>
    </row>
    <row r="268" spans="1:5" x14ac:dyDescent="0.3">
      <c r="A268" t="s">
        <v>229</v>
      </c>
      <c r="B268" t="s">
        <v>8</v>
      </c>
      <c r="C268" t="s">
        <v>239</v>
      </c>
      <c r="D268" t="str">
        <f t="shared" si="4"/>
        <v>SwimmingW100m Freestyle</v>
      </c>
      <c r="E268">
        <v>1</v>
      </c>
    </row>
    <row r="269" spans="1:5" x14ac:dyDescent="0.3">
      <c r="A269" t="s">
        <v>229</v>
      </c>
      <c r="B269" t="s">
        <v>8</v>
      </c>
      <c r="C269" t="s">
        <v>240</v>
      </c>
      <c r="D269" t="str">
        <f t="shared" si="4"/>
        <v>SwimmingW200m Butterfly</v>
      </c>
      <c r="E269">
        <v>1</v>
      </c>
    </row>
    <row r="270" spans="1:5" x14ac:dyDescent="0.3">
      <c r="A270" t="s">
        <v>229</v>
      </c>
      <c r="B270" t="s">
        <v>8</v>
      </c>
      <c r="C270" t="s">
        <v>241</v>
      </c>
      <c r="D270" t="str">
        <f t="shared" si="4"/>
        <v>SwimmingW1500m Freestyle</v>
      </c>
      <c r="E270">
        <v>1</v>
      </c>
    </row>
    <row r="271" spans="1:5" x14ac:dyDescent="0.3">
      <c r="A271" t="s">
        <v>229</v>
      </c>
      <c r="B271" t="s">
        <v>8</v>
      </c>
      <c r="C271" t="s">
        <v>242</v>
      </c>
      <c r="D271" t="str">
        <f t="shared" si="4"/>
        <v>SwimmingW200m Breaststroke</v>
      </c>
      <c r="E271">
        <v>1</v>
      </c>
    </row>
    <row r="272" spans="1:5" x14ac:dyDescent="0.3">
      <c r="A272" t="s">
        <v>229</v>
      </c>
      <c r="B272" t="s">
        <v>8</v>
      </c>
      <c r="C272" t="s">
        <v>243</v>
      </c>
      <c r="D272" t="str">
        <f t="shared" si="4"/>
        <v>SwimmingW200m Backstroke</v>
      </c>
      <c r="E272">
        <v>1</v>
      </c>
    </row>
    <row r="273" spans="1:5" x14ac:dyDescent="0.3">
      <c r="A273" t="s">
        <v>229</v>
      </c>
      <c r="B273" t="s">
        <v>8</v>
      </c>
      <c r="C273" t="s">
        <v>244</v>
      </c>
      <c r="D273" t="str">
        <f t="shared" si="4"/>
        <v>SwimmingW50m Freestyle</v>
      </c>
      <c r="E273">
        <v>1</v>
      </c>
    </row>
    <row r="274" spans="1:5" x14ac:dyDescent="0.3">
      <c r="A274" t="s">
        <v>229</v>
      </c>
      <c r="B274" t="s">
        <v>8</v>
      </c>
      <c r="C274" t="s">
        <v>245</v>
      </c>
      <c r="D274" t="str">
        <f t="shared" si="4"/>
        <v>SwimmingW200m Individual Medley</v>
      </c>
      <c r="E274">
        <v>1</v>
      </c>
    </row>
    <row r="275" spans="1:5" x14ac:dyDescent="0.3">
      <c r="A275" t="s">
        <v>229</v>
      </c>
      <c r="B275" t="s">
        <v>8</v>
      </c>
      <c r="C275" t="s">
        <v>247</v>
      </c>
      <c r="D275" t="str">
        <f t="shared" si="4"/>
        <v>SwimmingW4x100 Medley Relay</v>
      </c>
      <c r="E275">
        <v>4</v>
      </c>
    </row>
    <row r="276" spans="1:5" x14ac:dyDescent="0.3">
      <c r="A276" t="s">
        <v>248</v>
      </c>
      <c r="B276" t="s">
        <v>11</v>
      </c>
      <c r="C276" t="s">
        <v>16</v>
      </c>
      <c r="D276" t="str">
        <f t="shared" si="4"/>
        <v>Table TennisMSingles</v>
      </c>
      <c r="E276">
        <v>1</v>
      </c>
    </row>
    <row r="277" spans="1:5" x14ac:dyDescent="0.3">
      <c r="A277" t="s">
        <v>248</v>
      </c>
      <c r="B277" t="s">
        <v>11</v>
      </c>
      <c r="C277" t="s">
        <v>12</v>
      </c>
      <c r="D277" t="str">
        <f t="shared" si="4"/>
        <v>Table TennisMTeam</v>
      </c>
      <c r="E277">
        <v>3</v>
      </c>
    </row>
    <row r="278" spans="1:5" x14ac:dyDescent="0.3">
      <c r="A278" t="s">
        <v>248</v>
      </c>
      <c r="B278" t="s">
        <v>13</v>
      </c>
      <c r="C278" t="s">
        <v>15</v>
      </c>
      <c r="D278" t="str">
        <f t="shared" si="4"/>
        <v>Table TennisMixedDoubles</v>
      </c>
      <c r="E278">
        <v>2</v>
      </c>
    </row>
    <row r="279" spans="1:5" x14ac:dyDescent="0.3">
      <c r="A279" t="s">
        <v>248</v>
      </c>
      <c r="B279" t="s">
        <v>8</v>
      </c>
      <c r="C279" t="s">
        <v>16</v>
      </c>
      <c r="D279" t="str">
        <f t="shared" si="4"/>
        <v>Table TennisWSingles</v>
      </c>
      <c r="E279">
        <v>1</v>
      </c>
    </row>
    <row r="280" spans="1:5" x14ac:dyDescent="0.3">
      <c r="A280" t="s">
        <v>248</v>
      </c>
      <c r="B280" t="s">
        <v>8</v>
      </c>
      <c r="C280" t="s">
        <v>12</v>
      </c>
      <c r="D280" t="str">
        <f t="shared" si="4"/>
        <v>Table TennisWTeam</v>
      </c>
      <c r="E280">
        <v>3</v>
      </c>
    </row>
    <row r="281" spans="1:5" x14ac:dyDescent="0.3">
      <c r="A281" t="s">
        <v>249</v>
      </c>
      <c r="B281" t="s">
        <v>11</v>
      </c>
      <c r="C281" t="s">
        <v>251</v>
      </c>
      <c r="D281" t="str">
        <f t="shared" si="4"/>
        <v>TaekwondoM-58kg</v>
      </c>
      <c r="E281">
        <v>1</v>
      </c>
    </row>
    <row r="282" spans="1:5" x14ac:dyDescent="0.3">
      <c r="A282" t="s">
        <v>249</v>
      </c>
      <c r="B282" t="s">
        <v>11</v>
      </c>
      <c r="C282" t="s">
        <v>252</v>
      </c>
      <c r="D282" t="str">
        <f t="shared" si="4"/>
        <v>TaekwondoM-68kg</v>
      </c>
      <c r="E282">
        <v>1</v>
      </c>
    </row>
    <row r="283" spans="1:5" x14ac:dyDescent="0.3">
      <c r="A283" t="s">
        <v>249</v>
      </c>
      <c r="B283" t="s">
        <v>11</v>
      </c>
      <c r="C283" t="s">
        <v>254</v>
      </c>
      <c r="D283" t="str">
        <f t="shared" si="4"/>
        <v>TaekwondoM-80kg</v>
      </c>
      <c r="E283">
        <v>1</v>
      </c>
    </row>
    <row r="284" spans="1:5" x14ac:dyDescent="0.3">
      <c r="A284" t="s">
        <v>249</v>
      </c>
      <c r="B284" t="s">
        <v>11</v>
      </c>
      <c r="C284" t="s">
        <v>255</v>
      </c>
      <c r="D284" t="str">
        <f t="shared" si="4"/>
        <v>TaekwondoM+80kg</v>
      </c>
      <c r="E284">
        <v>1</v>
      </c>
    </row>
    <row r="285" spans="1:5" x14ac:dyDescent="0.3">
      <c r="A285" t="s">
        <v>249</v>
      </c>
      <c r="B285" t="s">
        <v>8</v>
      </c>
      <c r="C285" t="s">
        <v>182</v>
      </c>
      <c r="D285" t="str">
        <f t="shared" si="4"/>
        <v>TaekwondoW-57kg</v>
      </c>
      <c r="E285">
        <v>1</v>
      </c>
    </row>
    <row r="286" spans="1:5" x14ac:dyDescent="0.3">
      <c r="A286" t="s">
        <v>249</v>
      </c>
      <c r="B286" t="s">
        <v>8</v>
      </c>
      <c r="C286" t="s">
        <v>250</v>
      </c>
      <c r="D286" t="str">
        <f t="shared" si="4"/>
        <v>TaekwondoW-49kg</v>
      </c>
      <c r="E286">
        <v>1</v>
      </c>
    </row>
    <row r="287" spans="1:5" x14ac:dyDescent="0.3">
      <c r="A287" t="s">
        <v>249</v>
      </c>
      <c r="B287" t="s">
        <v>8</v>
      </c>
      <c r="C287" t="s">
        <v>253</v>
      </c>
      <c r="D287" t="str">
        <f t="shared" si="4"/>
        <v>TaekwondoW-67kg</v>
      </c>
      <c r="E287">
        <v>1</v>
      </c>
    </row>
    <row r="288" spans="1:5" x14ac:dyDescent="0.3">
      <c r="A288" t="s">
        <v>249</v>
      </c>
      <c r="B288" t="s">
        <v>8</v>
      </c>
      <c r="C288" t="s">
        <v>256</v>
      </c>
      <c r="D288" t="str">
        <f t="shared" si="4"/>
        <v>TaekwondoW+67kg</v>
      </c>
      <c r="E288">
        <v>1</v>
      </c>
    </row>
    <row r="289" spans="1:5" x14ac:dyDescent="0.3">
      <c r="A289" t="s">
        <v>257</v>
      </c>
      <c r="B289" t="s">
        <v>11</v>
      </c>
      <c r="C289" t="s">
        <v>15</v>
      </c>
      <c r="D289" t="str">
        <f t="shared" si="4"/>
        <v>TennisMDoubles</v>
      </c>
      <c r="E289">
        <v>2</v>
      </c>
    </row>
    <row r="290" spans="1:5" x14ac:dyDescent="0.3">
      <c r="A290" t="s">
        <v>257</v>
      </c>
      <c r="B290" t="s">
        <v>11</v>
      </c>
      <c r="C290" t="s">
        <v>16</v>
      </c>
      <c r="D290" t="str">
        <f t="shared" si="4"/>
        <v>TennisMSingles</v>
      </c>
      <c r="E290">
        <v>1</v>
      </c>
    </row>
    <row r="291" spans="1:5" x14ac:dyDescent="0.3">
      <c r="A291" t="s">
        <v>257</v>
      </c>
      <c r="B291" t="s">
        <v>13</v>
      </c>
      <c r="C291" t="s">
        <v>15</v>
      </c>
      <c r="D291" t="str">
        <f t="shared" si="4"/>
        <v>TennisMixedDoubles</v>
      </c>
      <c r="E291">
        <v>2</v>
      </c>
    </row>
    <row r="292" spans="1:5" x14ac:dyDescent="0.3">
      <c r="A292" t="s">
        <v>257</v>
      </c>
      <c r="B292" t="s">
        <v>8</v>
      </c>
      <c r="C292" t="s">
        <v>15</v>
      </c>
      <c r="D292" t="str">
        <f t="shared" si="4"/>
        <v>TennisWDoubles</v>
      </c>
      <c r="E292">
        <v>2</v>
      </c>
    </row>
    <row r="293" spans="1:5" x14ac:dyDescent="0.3">
      <c r="A293" t="s">
        <v>257</v>
      </c>
      <c r="B293" t="s">
        <v>8</v>
      </c>
      <c r="C293" t="s">
        <v>16</v>
      </c>
      <c r="D293" t="str">
        <f t="shared" si="4"/>
        <v>TennisWSingles</v>
      </c>
      <c r="E293">
        <v>1</v>
      </c>
    </row>
    <row r="294" spans="1:5" x14ac:dyDescent="0.3">
      <c r="A294" t="s">
        <v>258</v>
      </c>
      <c r="B294" t="s">
        <v>11</v>
      </c>
      <c r="C294" t="s">
        <v>258</v>
      </c>
      <c r="D294" t="str">
        <f t="shared" si="4"/>
        <v>Trampoline GymnasticsMTrampoline Gymnastics</v>
      </c>
      <c r="E294">
        <v>1</v>
      </c>
    </row>
    <row r="295" spans="1:5" x14ac:dyDescent="0.3">
      <c r="A295" t="s">
        <v>258</v>
      </c>
      <c r="B295" t="s">
        <v>8</v>
      </c>
      <c r="C295" t="s">
        <v>258</v>
      </c>
      <c r="D295" t="str">
        <f t="shared" si="4"/>
        <v>Trampoline GymnasticsWTrampoline Gymnastics</v>
      </c>
      <c r="E295">
        <v>1</v>
      </c>
    </row>
    <row r="296" spans="1:5" x14ac:dyDescent="0.3">
      <c r="A296" t="s">
        <v>259</v>
      </c>
      <c r="B296" t="s">
        <v>11</v>
      </c>
      <c r="C296" t="s">
        <v>71</v>
      </c>
      <c r="D296" t="str">
        <f t="shared" si="4"/>
        <v>TriathlonMIndividual</v>
      </c>
      <c r="E296">
        <v>1</v>
      </c>
    </row>
    <row r="297" spans="1:5" x14ac:dyDescent="0.3">
      <c r="A297" t="s">
        <v>259</v>
      </c>
      <c r="B297" t="s">
        <v>13</v>
      </c>
      <c r="C297" t="s">
        <v>260</v>
      </c>
      <c r="D297" t="str">
        <f t="shared" si="4"/>
        <v>TriathlonMixedRelay</v>
      </c>
      <c r="E297">
        <v>5</v>
      </c>
    </row>
    <row r="298" spans="1:5" x14ac:dyDescent="0.3">
      <c r="A298" t="s">
        <v>259</v>
      </c>
      <c r="B298" t="s">
        <v>8</v>
      </c>
      <c r="C298" t="s">
        <v>71</v>
      </c>
      <c r="D298" t="str">
        <f t="shared" si="4"/>
        <v>TriathlonWIndividual</v>
      </c>
      <c r="E298">
        <v>1</v>
      </c>
    </row>
    <row r="299" spans="1:5" x14ac:dyDescent="0.3">
      <c r="A299" t="s">
        <v>261</v>
      </c>
      <c r="B299" t="s">
        <v>11</v>
      </c>
      <c r="C299" t="s">
        <v>261</v>
      </c>
      <c r="D299" t="str">
        <f t="shared" si="4"/>
        <v>VolleyballMVolleyball</v>
      </c>
      <c r="E299">
        <v>12</v>
      </c>
    </row>
    <row r="300" spans="1:5" x14ac:dyDescent="0.3">
      <c r="A300" t="s">
        <v>261</v>
      </c>
      <c r="B300" t="s">
        <v>8</v>
      </c>
      <c r="C300" t="s">
        <v>261</v>
      </c>
      <c r="D300" t="str">
        <f t="shared" si="4"/>
        <v>VolleyballWVolleyball</v>
      </c>
      <c r="E300">
        <v>12</v>
      </c>
    </row>
    <row r="301" spans="1:5" x14ac:dyDescent="0.3">
      <c r="A301" t="s">
        <v>262</v>
      </c>
      <c r="B301" t="s">
        <v>11</v>
      </c>
      <c r="C301" t="s">
        <v>262</v>
      </c>
      <c r="D301" t="str">
        <f t="shared" si="4"/>
        <v>Water PoloMWater Polo</v>
      </c>
      <c r="E301">
        <v>13</v>
      </c>
    </row>
    <row r="302" spans="1:5" x14ac:dyDescent="0.3">
      <c r="A302" t="s">
        <v>262</v>
      </c>
      <c r="B302" t="s">
        <v>8</v>
      </c>
      <c r="C302" t="s">
        <v>262</v>
      </c>
      <c r="D302" t="str">
        <f t="shared" si="4"/>
        <v>Water PoloWWater Polo</v>
      </c>
      <c r="E302">
        <v>13</v>
      </c>
    </row>
    <row r="303" spans="1:5" x14ac:dyDescent="0.3">
      <c r="A303" t="s">
        <v>263</v>
      </c>
      <c r="B303" t="s">
        <v>11</v>
      </c>
      <c r="C303" t="s">
        <v>264</v>
      </c>
      <c r="D303" t="str">
        <f t="shared" si="4"/>
        <v>WeightliftingM61kg</v>
      </c>
      <c r="E303">
        <v>1</v>
      </c>
    </row>
    <row r="304" spans="1:5" x14ac:dyDescent="0.3">
      <c r="A304" t="s">
        <v>263</v>
      </c>
      <c r="B304" t="s">
        <v>11</v>
      </c>
      <c r="C304" t="s">
        <v>267</v>
      </c>
      <c r="D304" t="str">
        <f t="shared" si="4"/>
        <v>WeightliftingM73kg</v>
      </c>
      <c r="E304">
        <v>1</v>
      </c>
    </row>
    <row r="305" spans="1:5" x14ac:dyDescent="0.3">
      <c r="A305" t="s">
        <v>263</v>
      </c>
      <c r="B305" t="s">
        <v>11</v>
      </c>
      <c r="C305" t="s">
        <v>268</v>
      </c>
      <c r="D305" t="str">
        <f t="shared" si="4"/>
        <v>WeightliftingM89kg</v>
      </c>
      <c r="E305">
        <v>1</v>
      </c>
    </row>
    <row r="306" spans="1:5" x14ac:dyDescent="0.3">
      <c r="A306" t="s">
        <v>263</v>
      </c>
      <c r="B306" t="s">
        <v>11</v>
      </c>
      <c r="C306" t="s">
        <v>269</v>
      </c>
      <c r="D306" t="str">
        <f t="shared" si="4"/>
        <v>WeightliftingM102kg</v>
      </c>
      <c r="E306">
        <v>1</v>
      </c>
    </row>
    <row r="307" spans="1:5" x14ac:dyDescent="0.3">
      <c r="A307" t="s">
        <v>263</v>
      </c>
      <c r="B307" t="s">
        <v>11</v>
      </c>
      <c r="C307" t="s">
        <v>271</v>
      </c>
      <c r="D307" t="str">
        <f t="shared" si="4"/>
        <v>WeightliftingM+102kg</v>
      </c>
      <c r="E307">
        <v>1</v>
      </c>
    </row>
    <row r="308" spans="1:5" x14ac:dyDescent="0.3">
      <c r="A308" t="s">
        <v>263</v>
      </c>
      <c r="B308" t="s">
        <v>8</v>
      </c>
      <c r="C308" t="s">
        <v>119</v>
      </c>
      <c r="D308" t="str">
        <f t="shared" si="4"/>
        <v>WeightliftingW71kg</v>
      </c>
      <c r="E308">
        <v>1</v>
      </c>
    </row>
    <row r="309" spans="1:5" x14ac:dyDescent="0.3">
      <c r="A309" t="s">
        <v>263</v>
      </c>
      <c r="B309" t="s">
        <v>8</v>
      </c>
      <c r="C309" t="s">
        <v>265</v>
      </c>
      <c r="D309" t="str">
        <f t="shared" si="4"/>
        <v>WeightliftingW49kg</v>
      </c>
      <c r="E309">
        <v>1</v>
      </c>
    </row>
    <row r="310" spans="1:5" x14ac:dyDescent="0.3">
      <c r="A310" t="s">
        <v>263</v>
      </c>
      <c r="B310" t="s">
        <v>8</v>
      </c>
      <c r="C310" t="s">
        <v>266</v>
      </c>
      <c r="D310" t="str">
        <f t="shared" si="4"/>
        <v>WeightliftingW59kg</v>
      </c>
      <c r="E310">
        <v>1</v>
      </c>
    </row>
    <row r="311" spans="1:5" x14ac:dyDescent="0.3">
      <c r="A311" t="s">
        <v>263</v>
      </c>
      <c r="B311" t="s">
        <v>8</v>
      </c>
      <c r="C311" t="s">
        <v>270</v>
      </c>
      <c r="D311" t="str">
        <f t="shared" si="4"/>
        <v>WeightliftingW81kg</v>
      </c>
      <c r="E311">
        <v>1</v>
      </c>
    </row>
    <row r="312" spans="1:5" x14ac:dyDescent="0.3">
      <c r="A312" t="s">
        <v>263</v>
      </c>
      <c r="B312" t="s">
        <v>8</v>
      </c>
      <c r="C312" t="s">
        <v>272</v>
      </c>
      <c r="D312" t="str">
        <f t="shared" si="4"/>
        <v>WeightliftingW+81kg</v>
      </c>
      <c r="E312">
        <v>1</v>
      </c>
    </row>
    <row r="313" spans="1:5" x14ac:dyDescent="0.3">
      <c r="A313" t="s">
        <v>273</v>
      </c>
      <c r="B313" t="s">
        <v>11</v>
      </c>
      <c r="C313" t="s">
        <v>274</v>
      </c>
      <c r="D313" t="str">
        <f t="shared" si="4"/>
        <v>WrestlingMGreco-Roman 60kg</v>
      </c>
      <c r="E313">
        <v>1</v>
      </c>
    </row>
    <row r="314" spans="1:5" x14ac:dyDescent="0.3">
      <c r="A314" t="s">
        <v>273</v>
      </c>
      <c r="B314" t="s">
        <v>11</v>
      </c>
      <c r="C314" t="s">
        <v>275</v>
      </c>
      <c r="D314" t="str">
        <f t="shared" si="4"/>
        <v>WrestlingMGreco-Roman 130kg</v>
      </c>
      <c r="E314">
        <v>1</v>
      </c>
    </row>
    <row r="315" spans="1:5" x14ac:dyDescent="0.3">
      <c r="A315" t="s">
        <v>273</v>
      </c>
      <c r="B315" t="s">
        <v>11</v>
      </c>
      <c r="C315" t="s">
        <v>277</v>
      </c>
      <c r="D315" t="str">
        <f t="shared" si="4"/>
        <v>WrestlingMGreco-Roman 77kg</v>
      </c>
      <c r="E315">
        <v>1</v>
      </c>
    </row>
    <row r="316" spans="1:5" x14ac:dyDescent="0.3">
      <c r="A316" t="s">
        <v>273</v>
      </c>
      <c r="B316" t="s">
        <v>11</v>
      </c>
      <c r="C316" t="s">
        <v>278</v>
      </c>
      <c r="D316" t="str">
        <f t="shared" si="4"/>
        <v>WrestlingMGreco-Roman 97kg</v>
      </c>
      <c r="E316">
        <v>1</v>
      </c>
    </row>
    <row r="317" spans="1:5" x14ac:dyDescent="0.3">
      <c r="A317" t="s">
        <v>273</v>
      </c>
      <c r="B317" t="s">
        <v>11</v>
      </c>
      <c r="C317" t="s">
        <v>280</v>
      </c>
      <c r="D317" t="str">
        <f t="shared" si="4"/>
        <v>WrestlingMGreco-Roman 67kg</v>
      </c>
      <c r="E317">
        <v>1</v>
      </c>
    </row>
    <row r="318" spans="1:5" x14ac:dyDescent="0.3">
      <c r="A318" t="s">
        <v>273</v>
      </c>
      <c r="B318" t="s">
        <v>11</v>
      </c>
      <c r="C318" t="s">
        <v>281</v>
      </c>
      <c r="D318" t="str">
        <f t="shared" si="4"/>
        <v>WrestlingMGreco-Roman 87kg</v>
      </c>
      <c r="E318">
        <v>1</v>
      </c>
    </row>
    <row r="319" spans="1:5" x14ac:dyDescent="0.3">
      <c r="A319" t="s">
        <v>273</v>
      </c>
      <c r="B319" t="s">
        <v>11</v>
      </c>
      <c r="C319" t="s">
        <v>283</v>
      </c>
      <c r="D319" t="str">
        <f t="shared" si="4"/>
        <v>WrestlingMFreestyle 57kg</v>
      </c>
      <c r="E319">
        <v>1</v>
      </c>
    </row>
    <row r="320" spans="1:5" x14ac:dyDescent="0.3">
      <c r="A320" t="s">
        <v>273</v>
      </c>
      <c r="B320" t="s">
        <v>11</v>
      </c>
      <c r="C320" t="s">
        <v>284</v>
      </c>
      <c r="D320" t="str">
        <f t="shared" si="4"/>
        <v>WrestlingMFreestyle 86kg</v>
      </c>
      <c r="E320">
        <v>1</v>
      </c>
    </row>
    <row r="321" spans="1:5" x14ac:dyDescent="0.3">
      <c r="A321" t="s">
        <v>273</v>
      </c>
      <c r="B321" t="s">
        <v>11</v>
      </c>
      <c r="C321" t="s">
        <v>285</v>
      </c>
      <c r="D321" t="str">
        <f t="shared" si="4"/>
        <v>WrestlingMFreestyle 74kg</v>
      </c>
      <c r="E321">
        <v>1</v>
      </c>
    </row>
    <row r="322" spans="1:5" x14ac:dyDescent="0.3">
      <c r="A322" t="s">
        <v>273</v>
      </c>
      <c r="B322" t="s">
        <v>11</v>
      </c>
      <c r="C322" t="s">
        <v>286</v>
      </c>
      <c r="D322" t="str">
        <f t="shared" si="4"/>
        <v>WrestlingMFreestyle 125kg</v>
      </c>
      <c r="E322">
        <v>1</v>
      </c>
    </row>
    <row r="323" spans="1:5" x14ac:dyDescent="0.3">
      <c r="A323" t="s">
        <v>273</v>
      </c>
      <c r="B323" t="s">
        <v>11</v>
      </c>
      <c r="C323" t="s">
        <v>288</v>
      </c>
      <c r="D323" t="str">
        <f t="shared" ref="D323:D330" si="5">A323&amp;IF(B323="(blank)"," ",B323)&amp;C323</f>
        <v>WrestlingMFreestyle 65kg</v>
      </c>
      <c r="E323">
        <v>1</v>
      </c>
    </row>
    <row r="324" spans="1:5" x14ac:dyDescent="0.3">
      <c r="A324" t="s">
        <v>273</v>
      </c>
      <c r="B324" t="s">
        <v>11</v>
      </c>
      <c r="C324" t="s">
        <v>289</v>
      </c>
      <c r="D324" t="str">
        <f t="shared" si="5"/>
        <v>WrestlingMFreestyle 97kg</v>
      </c>
      <c r="E324">
        <v>1</v>
      </c>
    </row>
    <row r="325" spans="1:5" x14ac:dyDescent="0.3">
      <c r="A325" t="s">
        <v>273</v>
      </c>
      <c r="B325" t="s">
        <v>8</v>
      </c>
      <c r="C325" t="s">
        <v>276</v>
      </c>
      <c r="D325" t="str">
        <f t="shared" si="5"/>
        <v>WrestlingWFreestyle 68kg</v>
      </c>
      <c r="E325">
        <v>1</v>
      </c>
    </row>
    <row r="326" spans="1:5" x14ac:dyDescent="0.3">
      <c r="A326" t="s">
        <v>273</v>
      </c>
      <c r="B326" t="s">
        <v>8</v>
      </c>
      <c r="C326" t="s">
        <v>279</v>
      </c>
      <c r="D326" t="str">
        <f t="shared" si="5"/>
        <v>WrestlingWFreestyle 50kg</v>
      </c>
      <c r="E326">
        <v>1</v>
      </c>
    </row>
    <row r="327" spans="1:5" x14ac:dyDescent="0.3">
      <c r="A327" t="s">
        <v>273</v>
      </c>
      <c r="B327" t="s">
        <v>8</v>
      </c>
      <c r="C327" t="s">
        <v>282</v>
      </c>
      <c r="D327" t="str">
        <f t="shared" si="5"/>
        <v>WrestlingWFreestyle 53kg</v>
      </c>
      <c r="E327">
        <v>1</v>
      </c>
    </row>
    <row r="328" spans="1:5" x14ac:dyDescent="0.3">
      <c r="A328" t="s">
        <v>273</v>
      </c>
      <c r="B328" t="s">
        <v>8</v>
      </c>
      <c r="C328" t="s">
        <v>283</v>
      </c>
      <c r="D328" t="str">
        <f t="shared" si="5"/>
        <v>WrestlingWFreestyle 57kg</v>
      </c>
      <c r="E328">
        <v>1</v>
      </c>
    </row>
    <row r="329" spans="1:5" x14ac:dyDescent="0.3">
      <c r="A329" t="s">
        <v>273</v>
      </c>
      <c r="B329" t="s">
        <v>8</v>
      </c>
      <c r="C329" t="s">
        <v>287</v>
      </c>
      <c r="D329" t="str">
        <f t="shared" si="5"/>
        <v>WrestlingWFreestyle 62kg</v>
      </c>
      <c r="E329">
        <v>1</v>
      </c>
    </row>
    <row r="330" spans="1:5" x14ac:dyDescent="0.3">
      <c r="A330" t="s">
        <v>273</v>
      </c>
      <c r="B330" t="s">
        <v>8</v>
      </c>
      <c r="C330" t="s">
        <v>290</v>
      </c>
      <c r="D330" t="str">
        <f t="shared" si="5"/>
        <v>WrestlingWFreestyle 76kg</v>
      </c>
      <c r="E330">
        <v>1</v>
      </c>
    </row>
    <row r="331" spans="1:5" x14ac:dyDescent="0.3">
      <c r="A3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Rankings</vt:lpstr>
      <vt:lpstr>Official Medal Table</vt:lpstr>
      <vt:lpstr>Each Gender Podiums</vt:lpstr>
      <vt:lpstr>Each Gender Events</vt:lpstr>
      <vt:lpstr>Countries</vt:lpstr>
      <vt:lpstr>World Population</vt:lpstr>
      <vt:lpstr>Medal values</vt:lpstr>
      <vt:lpstr>Team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 MO</cp:lastModifiedBy>
  <cp:lastPrinted>2024-08-02T14:57:34Z</cp:lastPrinted>
  <dcterms:created xsi:type="dcterms:W3CDTF">2022-02-05T19:40:09Z</dcterms:created>
  <dcterms:modified xsi:type="dcterms:W3CDTF">2024-08-13T02:22:57Z</dcterms:modified>
</cp:coreProperties>
</file>